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730"/>
  <workbookPr/>
  <mc:AlternateContent xmlns:mc="http://schemas.openxmlformats.org/markup-compatibility/2006">
    <mc:Choice Requires="x15">
      <x15ac:absPath xmlns:x15ac="http://schemas.microsoft.com/office/spreadsheetml/2010/11/ac" url="C:\Users\castmm\Desktop\"/>
    </mc:Choice>
  </mc:AlternateContent>
  <xr:revisionPtr revIDLastSave="0" documentId="8_{66B5EDBF-656F-43DA-9D7A-1E7B30A94F8D}" xr6:coauthVersionLast="36" xr6:coauthVersionMax="36" xr10:uidLastSave="{00000000-0000-0000-0000-000000000000}"/>
  <bookViews>
    <workbookView xWindow="5115" yWindow="300" windowWidth="15375" windowHeight="7890" tabRatio="756" xr2:uid="{00000000-000D-0000-FFFF-FFFF00000000}"/>
  </bookViews>
  <sheets>
    <sheet name="1.Feeder Deployment Incremental" sheetId="5" r:id="rId1"/>
    <sheet name="2. Feeder Deployment Cumulative" sheetId="16" r:id="rId2"/>
    <sheet name="3. Feeder Status" sheetId="2" r:id="rId3"/>
    <sheet name="4. System Status" sheetId="11" r:id="rId4"/>
    <sheet name="5.a. Spending - 2018 Report " sheetId="3" r:id="rId5"/>
    <sheet name="5.b. Spending - 2019 Report" sheetId="22" r:id="rId6"/>
    <sheet name="6. Substation Information" sheetId="10" r:id="rId7"/>
    <sheet name="7. DMS Power Flow" sheetId="19" r:id="rId8"/>
    <sheet name="8. Unitil CMI" sheetId="17" r:id="rId9"/>
    <sheet name="9. Pre-Investment Baselines" sheetId="27" r:id="rId10"/>
  </sheets>
  <definedNames>
    <definedName name="_xlnm._FilterDatabase" localSheetId="0" hidden="1">'1.Feeder Deployment Incremental'!$A$7:$AE$1122</definedName>
    <definedName name="_xlnm._FilterDatabase" localSheetId="1" hidden="1">'2. Feeder Deployment Cumulative'!$A$7:$AC$1122</definedName>
    <definedName name="_xlnm._FilterDatabase" localSheetId="2" hidden="1">'3. Feeder Status'!$A$14:$EB$1129</definedName>
    <definedName name="_xlnm._FilterDatabase" localSheetId="3" hidden="1">'4. System Status'!$B$14:$H$23</definedName>
    <definedName name="_xlnm._FilterDatabase" localSheetId="4" hidden="1">'5.a. Spending - 2018 Report '!$B$7:$O$29</definedName>
    <definedName name="_xlnm._FilterDatabase" localSheetId="5" hidden="1">'5.b. Spending - 2019 Report'!$B$8:$Y$30</definedName>
    <definedName name="_xlnm._FilterDatabase" localSheetId="6" hidden="1">'6. Substation Information'!$A$6:$I$6</definedName>
    <definedName name="_xlnm._FilterDatabase" localSheetId="9" hidden="1">'9. Pre-Investment Baselines'!$A$8:$DF$8</definedName>
    <definedName name="_ftn1" localSheetId="2">'3. Feeder Status'!#REF!</definedName>
    <definedName name="_ftn1" localSheetId="9">'9. Pre-Investment Baselines'!#REF!</definedName>
    <definedName name="_ftnref1" localSheetId="2">'3. Feeder Status'!#REF!</definedName>
    <definedName name="_ftnref1" localSheetId="9">'9. Pre-Investment Baselines'!#REF!</definedName>
    <definedName name="_xlnm.Print_Area" localSheetId="2">'3. Feeder Status'!$B$1:$EB$1152</definedName>
    <definedName name="_xlnm.Print_Area" localSheetId="3">'4. System Status'!$A$1:$Q$41</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X16" i="2" l="1"/>
  <c r="CX17" i="2"/>
  <c r="CX18" i="2"/>
  <c r="CX19" i="2"/>
  <c r="CX20" i="2"/>
  <c r="CX21" i="2"/>
  <c r="CX22" i="2"/>
  <c r="CX23" i="2"/>
  <c r="CX24" i="2"/>
  <c r="CX25" i="2"/>
  <c r="CX26" i="2"/>
  <c r="CX27" i="2"/>
  <c r="CX28" i="2"/>
  <c r="CX29" i="2"/>
  <c r="CX30" i="2"/>
  <c r="CX31" i="2"/>
  <c r="CX32" i="2"/>
  <c r="CX33" i="2"/>
  <c r="CX34" i="2"/>
  <c r="CX35" i="2"/>
  <c r="CX36" i="2"/>
  <c r="CX37" i="2"/>
  <c r="CX38" i="2"/>
  <c r="CX39" i="2"/>
  <c r="CX40" i="2"/>
  <c r="CX41" i="2"/>
  <c r="CX42" i="2"/>
  <c r="CX43" i="2"/>
  <c r="CX44" i="2"/>
  <c r="CX45" i="2"/>
  <c r="CX46" i="2"/>
  <c r="CX47" i="2"/>
  <c r="CX48" i="2"/>
  <c r="CX49" i="2"/>
  <c r="CX50" i="2"/>
  <c r="CX51" i="2"/>
  <c r="CX52" i="2"/>
  <c r="CX53" i="2"/>
  <c r="CX54" i="2"/>
  <c r="CX55" i="2"/>
  <c r="CX56" i="2"/>
  <c r="CX57" i="2"/>
  <c r="CX58" i="2"/>
  <c r="CX59" i="2"/>
  <c r="CX60" i="2"/>
  <c r="CX61" i="2"/>
  <c r="CX62" i="2"/>
  <c r="CX63" i="2"/>
  <c r="CX64" i="2"/>
  <c r="CX65" i="2"/>
  <c r="CX66" i="2"/>
  <c r="CX67" i="2"/>
  <c r="CX68" i="2"/>
  <c r="CX69" i="2"/>
  <c r="CX70" i="2"/>
  <c r="CX71" i="2"/>
  <c r="CX72" i="2"/>
  <c r="CX73" i="2"/>
  <c r="CX74" i="2"/>
  <c r="CX75" i="2"/>
  <c r="CX76" i="2"/>
  <c r="CX77" i="2"/>
  <c r="CX78" i="2"/>
  <c r="CX79" i="2"/>
  <c r="CX80" i="2"/>
  <c r="CX81" i="2"/>
  <c r="CX82" i="2"/>
  <c r="CX83" i="2"/>
  <c r="CX84" i="2"/>
  <c r="CX85" i="2"/>
  <c r="CX86" i="2"/>
  <c r="CX87" i="2"/>
  <c r="CX88" i="2"/>
  <c r="CX89" i="2"/>
  <c r="CX90" i="2"/>
  <c r="CX91" i="2"/>
  <c r="CX92" i="2"/>
  <c r="CX93" i="2"/>
  <c r="CX94" i="2"/>
  <c r="CX95" i="2"/>
  <c r="CX96" i="2"/>
  <c r="CX97" i="2"/>
  <c r="CX98" i="2"/>
  <c r="CX99" i="2"/>
  <c r="CX100" i="2"/>
  <c r="CX101" i="2"/>
  <c r="CX102" i="2"/>
  <c r="CX103" i="2"/>
  <c r="CX104" i="2"/>
  <c r="CX105" i="2"/>
  <c r="CX106" i="2"/>
  <c r="CX107" i="2"/>
  <c r="CX108" i="2"/>
  <c r="CX109" i="2"/>
  <c r="CX110" i="2"/>
  <c r="CX111" i="2"/>
  <c r="CX112" i="2"/>
  <c r="CX113" i="2"/>
  <c r="CX114" i="2"/>
  <c r="CX115" i="2"/>
  <c r="CX116" i="2"/>
  <c r="CX117" i="2"/>
  <c r="CX118" i="2"/>
  <c r="CX119" i="2"/>
  <c r="CX120" i="2"/>
  <c r="CX121" i="2"/>
  <c r="CX122" i="2"/>
  <c r="CX123" i="2"/>
  <c r="CX124" i="2"/>
  <c r="CX125" i="2"/>
  <c r="CX126" i="2"/>
  <c r="CX127" i="2"/>
  <c r="CX128" i="2"/>
  <c r="CX129" i="2"/>
  <c r="CX130" i="2"/>
  <c r="CX131" i="2"/>
  <c r="CX132" i="2"/>
  <c r="CX133" i="2"/>
  <c r="CX134" i="2"/>
  <c r="CX135" i="2"/>
  <c r="CX136" i="2"/>
  <c r="CX137" i="2"/>
  <c r="CX138" i="2"/>
  <c r="CX139" i="2"/>
  <c r="CX140" i="2"/>
  <c r="CX141" i="2"/>
  <c r="CX142" i="2"/>
  <c r="CX143" i="2"/>
  <c r="CX144" i="2"/>
  <c r="CX145" i="2"/>
  <c r="CX146" i="2"/>
  <c r="CX147" i="2"/>
  <c r="CX148" i="2"/>
  <c r="CX149" i="2"/>
  <c r="CX150" i="2"/>
  <c r="CX151" i="2"/>
  <c r="CX152" i="2"/>
  <c r="CX153" i="2"/>
  <c r="CX154" i="2"/>
  <c r="CX155" i="2"/>
  <c r="CX156" i="2"/>
  <c r="CX157" i="2"/>
  <c r="CX158" i="2"/>
  <c r="CX159" i="2"/>
  <c r="CX160" i="2"/>
  <c r="CX161" i="2"/>
  <c r="CX162" i="2"/>
  <c r="CX163" i="2"/>
  <c r="CX164" i="2"/>
  <c r="CX165" i="2"/>
  <c r="CX166" i="2"/>
  <c r="CX167" i="2"/>
  <c r="CX168" i="2"/>
  <c r="CX169" i="2"/>
  <c r="CX170" i="2"/>
  <c r="CX171" i="2"/>
  <c r="CX172" i="2"/>
  <c r="CX173" i="2"/>
  <c r="CX174" i="2"/>
  <c r="CX175" i="2"/>
  <c r="CX176" i="2"/>
  <c r="CX177" i="2"/>
  <c r="CX178" i="2"/>
  <c r="CX179" i="2"/>
  <c r="CX180" i="2"/>
  <c r="CX181" i="2"/>
  <c r="CX182" i="2"/>
  <c r="CX183" i="2"/>
  <c r="CX184" i="2"/>
  <c r="CX185" i="2"/>
  <c r="CX186" i="2"/>
  <c r="CX187" i="2"/>
  <c r="CX188" i="2"/>
  <c r="CX189" i="2"/>
  <c r="CX190" i="2"/>
  <c r="CX191" i="2"/>
  <c r="CX192" i="2"/>
  <c r="CX193" i="2"/>
  <c r="CX194" i="2"/>
  <c r="CX195" i="2"/>
  <c r="CX196" i="2"/>
  <c r="CX197" i="2"/>
  <c r="CX198" i="2"/>
  <c r="CX199" i="2"/>
  <c r="CX200" i="2"/>
  <c r="CX201" i="2"/>
  <c r="CX202" i="2"/>
  <c r="CX203" i="2"/>
  <c r="CX204" i="2"/>
  <c r="CX205" i="2"/>
  <c r="CX206" i="2"/>
  <c r="CX207" i="2"/>
  <c r="CX208" i="2"/>
  <c r="CX209" i="2"/>
  <c r="CX210" i="2"/>
  <c r="CX211" i="2"/>
  <c r="CX212" i="2"/>
  <c r="CX213" i="2"/>
  <c r="CX214" i="2"/>
  <c r="CX215" i="2"/>
  <c r="CX216" i="2"/>
  <c r="CX217" i="2"/>
  <c r="CX218" i="2"/>
  <c r="CX219" i="2"/>
  <c r="CX220" i="2"/>
  <c r="CX221" i="2"/>
  <c r="CX222" i="2"/>
  <c r="CX223" i="2"/>
  <c r="CX224" i="2"/>
  <c r="CX225" i="2"/>
  <c r="CX226" i="2"/>
  <c r="CX227" i="2"/>
  <c r="CX228" i="2"/>
  <c r="CX229" i="2"/>
  <c r="CX230" i="2"/>
  <c r="CX231" i="2"/>
  <c r="CX232" i="2"/>
  <c r="CX233" i="2"/>
  <c r="CX234" i="2"/>
  <c r="CX235" i="2"/>
  <c r="CX236" i="2"/>
  <c r="CX237" i="2"/>
  <c r="CX238" i="2"/>
  <c r="CX239" i="2"/>
  <c r="CX240" i="2"/>
  <c r="CX241" i="2"/>
  <c r="CX242" i="2"/>
  <c r="CX243" i="2"/>
  <c r="CX244" i="2"/>
  <c r="CX245" i="2"/>
  <c r="CX246" i="2"/>
  <c r="CX247" i="2"/>
  <c r="CX248" i="2"/>
  <c r="CX249" i="2"/>
  <c r="CX250" i="2"/>
  <c r="CX251" i="2"/>
  <c r="CX252" i="2"/>
  <c r="CX253" i="2"/>
  <c r="CX254" i="2"/>
  <c r="CX255" i="2"/>
  <c r="CX256" i="2"/>
  <c r="CX257" i="2"/>
  <c r="CX258" i="2"/>
  <c r="CX259" i="2"/>
  <c r="CX260" i="2"/>
  <c r="CX261" i="2"/>
  <c r="CX262" i="2"/>
  <c r="CX263" i="2"/>
  <c r="CX264" i="2"/>
  <c r="CX265" i="2"/>
  <c r="CX266" i="2"/>
  <c r="CX267" i="2"/>
  <c r="CX268" i="2"/>
  <c r="CX269" i="2"/>
  <c r="CX270" i="2"/>
  <c r="CX271" i="2"/>
  <c r="CX272" i="2"/>
  <c r="CX273" i="2"/>
  <c r="CX274" i="2"/>
  <c r="CX275" i="2"/>
  <c r="CX276" i="2"/>
  <c r="CX277" i="2"/>
  <c r="CX278" i="2"/>
  <c r="CX279" i="2"/>
  <c r="CX280" i="2"/>
  <c r="CX281" i="2"/>
  <c r="CX282" i="2"/>
  <c r="CX283" i="2"/>
  <c r="CX284" i="2"/>
  <c r="CX285" i="2"/>
  <c r="CX286" i="2"/>
  <c r="CX287" i="2"/>
  <c r="CX288" i="2"/>
  <c r="CX289" i="2"/>
  <c r="CX290" i="2"/>
  <c r="CX291" i="2"/>
  <c r="CX292" i="2"/>
  <c r="CX293" i="2"/>
  <c r="CX294" i="2"/>
  <c r="CX295" i="2"/>
  <c r="CX296" i="2"/>
  <c r="CX297" i="2"/>
  <c r="CX298" i="2"/>
  <c r="CX299" i="2"/>
  <c r="CX300" i="2"/>
  <c r="CX301" i="2"/>
  <c r="CX302" i="2"/>
  <c r="CX303" i="2"/>
  <c r="CX304" i="2"/>
  <c r="CX305" i="2"/>
  <c r="CX306" i="2"/>
  <c r="CX307" i="2"/>
  <c r="CX308" i="2"/>
  <c r="CX309" i="2"/>
  <c r="CX310" i="2"/>
  <c r="CX311" i="2"/>
  <c r="CX312" i="2"/>
  <c r="CX313" i="2"/>
  <c r="CX314" i="2"/>
  <c r="CX315" i="2"/>
  <c r="CX316" i="2"/>
  <c r="CX317" i="2"/>
  <c r="CX318" i="2"/>
  <c r="CX319" i="2"/>
  <c r="CX320" i="2"/>
  <c r="CX321" i="2"/>
  <c r="CX322" i="2"/>
  <c r="CX323" i="2"/>
  <c r="CX324" i="2"/>
  <c r="CX325" i="2"/>
  <c r="CX326" i="2"/>
  <c r="CX327" i="2"/>
  <c r="CX328" i="2"/>
  <c r="CX329" i="2"/>
  <c r="CX330" i="2"/>
  <c r="CX331" i="2"/>
  <c r="CX332" i="2"/>
  <c r="CX333" i="2"/>
  <c r="CX334" i="2"/>
  <c r="CX335" i="2"/>
  <c r="CX336" i="2"/>
  <c r="CX337" i="2"/>
  <c r="CX338" i="2"/>
  <c r="CX339" i="2"/>
  <c r="CX340" i="2"/>
  <c r="CX341" i="2"/>
  <c r="CX342" i="2"/>
  <c r="CX343" i="2"/>
  <c r="CX344" i="2"/>
  <c r="CX345" i="2"/>
  <c r="CX346" i="2"/>
  <c r="CX347" i="2"/>
  <c r="CX348" i="2"/>
  <c r="CX349" i="2"/>
  <c r="CX350" i="2"/>
  <c r="CX351" i="2"/>
  <c r="CX352" i="2"/>
  <c r="CX353" i="2"/>
  <c r="CX354" i="2"/>
  <c r="CX355" i="2"/>
  <c r="CX356" i="2"/>
  <c r="CX357" i="2"/>
  <c r="CX358" i="2"/>
  <c r="CX359" i="2"/>
  <c r="CX360" i="2"/>
  <c r="CX361" i="2"/>
  <c r="CX362" i="2"/>
  <c r="CX363" i="2"/>
  <c r="CX364" i="2"/>
  <c r="CX365" i="2"/>
  <c r="CX366" i="2"/>
  <c r="CX367" i="2"/>
  <c r="CX368" i="2"/>
  <c r="CX369" i="2"/>
  <c r="CX370" i="2"/>
  <c r="CX371" i="2"/>
  <c r="CX372" i="2"/>
  <c r="CX373" i="2"/>
  <c r="CX374" i="2"/>
  <c r="CX375" i="2"/>
  <c r="CX376" i="2"/>
  <c r="CX377" i="2"/>
  <c r="CX378" i="2"/>
  <c r="CX379" i="2"/>
  <c r="CX380" i="2"/>
  <c r="CX381" i="2"/>
  <c r="CX382" i="2"/>
  <c r="CX383" i="2"/>
  <c r="CX384" i="2"/>
  <c r="CX385" i="2"/>
  <c r="CX386" i="2"/>
  <c r="CX387" i="2"/>
  <c r="CX388" i="2"/>
  <c r="CX389" i="2"/>
  <c r="CX390" i="2"/>
  <c r="CX391" i="2"/>
  <c r="CX392" i="2"/>
  <c r="CX393" i="2"/>
  <c r="CX394" i="2"/>
  <c r="CX395" i="2"/>
  <c r="CX396" i="2"/>
  <c r="CX397" i="2"/>
  <c r="CX398" i="2"/>
  <c r="CX399" i="2"/>
  <c r="CX400" i="2"/>
  <c r="CX401" i="2"/>
  <c r="CX402" i="2"/>
  <c r="CX403" i="2"/>
  <c r="CX404" i="2"/>
  <c r="CX405" i="2"/>
  <c r="CX406" i="2"/>
  <c r="CX407" i="2"/>
  <c r="CX408" i="2"/>
  <c r="CX409" i="2"/>
  <c r="CX410" i="2"/>
  <c r="CX411" i="2"/>
  <c r="CX412" i="2"/>
  <c r="CX413" i="2"/>
  <c r="CX414" i="2"/>
  <c r="CX415" i="2"/>
  <c r="CX416" i="2"/>
  <c r="CX417" i="2"/>
  <c r="CX418" i="2"/>
  <c r="CX419" i="2"/>
  <c r="CX420" i="2"/>
  <c r="CX421" i="2"/>
  <c r="CX422" i="2"/>
  <c r="CX423" i="2"/>
  <c r="CX424" i="2"/>
  <c r="CX425" i="2"/>
  <c r="CX426" i="2"/>
  <c r="CX427" i="2"/>
  <c r="CX428" i="2"/>
  <c r="CX429" i="2"/>
  <c r="CX430" i="2"/>
  <c r="CX431" i="2"/>
  <c r="CX432" i="2"/>
  <c r="CX433" i="2"/>
  <c r="CX434" i="2"/>
  <c r="CX435" i="2"/>
  <c r="CX436" i="2"/>
  <c r="CX437" i="2"/>
  <c r="CX438" i="2"/>
  <c r="CX439" i="2"/>
  <c r="CX440" i="2"/>
  <c r="CX441" i="2"/>
  <c r="CX442" i="2"/>
  <c r="CX443" i="2"/>
  <c r="CX444" i="2"/>
  <c r="CX445" i="2"/>
  <c r="CX446" i="2"/>
  <c r="CX447" i="2"/>
  <c r="CX448" i="2"/>
  <c r="CX449" i="2"/>
  <c r="CX450" i="2"/>
  <c r="CX451" i="2"/>
  <c r="CX452" i="2"/>
  <c r="CX453" i="2"/>
  <c r="CX454" i="2"/>
  <c r="CX455" i="2"/>
  <c r="CX456" i="2"/>
  <c r="CX457" i="2"/>
  <c r="CX458" i="2"/>
  <c r="CX459" i="2"/>
  <c r="CX460" i="2"/>
  <c r="CX461" i="2"/>
  <c r="CX462" i="2"/>
  <c r="CX463" i="2"/>
  <c r="CX464" i="2"/>
  <c r="CX465" i="2"/>
  <c r="CX466" i="2"/>
  <c r="CX467" i="2"/>
  <c r="CX468" i="2"/>
  <c r="CX469" i="2"/>
  <c r="CX470" i="2"/>
  <c r="CX471" i="2"/>
  <c r="CX472" i="2"/>
  <c r="CX473" i="2"/>
  <c r="CX474" i="2"/>
  <c r="CX475" i="2"/>
  <c r="CX476" i="2"/>
  <c r="CX477" i="2"/>
  <c r="CX478" i="2"/>
  <c r="CX479" i="2"/>
  <c r="CX480" i="2"/>
  <c r="CX481" i="2"/>
  <c r="CX482" i="2"/>
  <c r="CX483" i="2"/>
  <c r="CX484" i="2"/>
  <c r="CX485" i="2"/>
  <c r="CX486" i="2"/>
  <c r="CX487" i="2"/>
  <c r="CX488" i="2"/>
  <c r="CX489" i="2"/>
  <c r="CX490" i="2"/>
  <c r="CX491" i="2"/>
  <c r="CX492" i="2"/>
  <c r="CX493" i="2"/>
  <c r="CX494" i="2"/>
  <c r="CX495" i="2"/>
  <c r="CX496" i="2"/>
  <c r="CX497" i="2"/>
  <c r="CX498" i="2"/>
  <c r="CX499" i="2"/>
  <c r="CX500" i="2"/>
  <c r="CX501" i="2"/>
  <c r="CX502" i="2"/>
  <c r="CX503" i="2"/>
  <c r="CX504" i="2"/>
  <c r="CX505" i="2"/>
  <c r="CX506" i="2"/>
  <c r="CX507" i="2"/>
  <c r="CX508" i="2"/>
  <c r="CX509" i="2"/>
  <c r="CX510" i="2"/>
  <c r="CX511" i="2"/>
  <c r="CX512" i="2"/>
  <c r="CX513" i="2"/>
  <c r="CX514" i="2"/>
  <c r="CX515" i="2"/>
  <c r="CX516" i="2"/>
  <c r="CX517" i="2"/>
  <c r="CX518" i="2"/>
  <c r="CX519" i="2"/>
  <c r="CX520" i="2"/>
  <c r="CX521" i="2"/>
  <c r="CX522" i="2"/>
  <c r="CX523" i="2"/>
  <c r="CX524" i="2"/>
  <c r="CX525" i="2"/>
  <c r="CX526" i="2"/>
  <c r="CX527" i="2"/>
  <c r="CX528" i="2"/>
  <c r="CX529" i="2"/>
  <c r="CX530" i="2"/>
  <c r="CX531" i="2"/>
  <c r="CX532" i="2"/>
  <c r="CX533" i="2"/>
  <c r="CX534" i="2"/>
  <c r="CX535" i="2"/>
  <c r="CX536" i="2"/>
  <c r="CX537" i="2"/>
  <c r="CX538" i="2"/>
  <c r="CX539" i="2"/>
  <c r="CX540" i="2"/>
  <c r="CX541" i="2"/>
  <c r="CX542" i="2"/>
  <c r="CX543" i="2"/>
  <c r="CX544" i="2"/>
  <c r="CX545" i="2"/>
  <c r="CX546" i="2"/>
  <c r="CX547" i="2"/>
  <c r="CX548" i="2"/>
  <c r="CX549" i="2"/>
  <c r="CX550" i="2"/>
  <c r="CX551" i="2"/>
  <c r="CX552" i="2"/>
  <c r="CX553" i="2"/>
  <c r="CX554" i="2"/>
  <c r="CX555" i="2"/>
  <c r="CX556" i="2"/>
  <c r="CX557" i="2"/>
  <c r="CX558" i="2"/>
  <c r="CX559" i="2"/>
  <c r="CX560" i="2"/>
  <c r="CX561" i="2"/>
  <c r="CX562" i="2"/>
  <c r="CX563" i="2"/>
  <c r="CX564" i="2"/>
  <c r="CX565" i="2"/>
  <c r="CX566" i="2"/>
  <c r="CX567" i="2"/>
  <c r="CX568" i="2"/>
  <c r="CX569" i="2"/>
  <c r="CX570" i="2"/>
  <c r="CX571" i="2"/>
  <c r="CX572" i="2"/>
  <c r="CX573" i="2"/>
  <c r="CX574" i="2"/>
  <c r="CX575" i="2"/>
  <c r="CX576" i="2"/>
  <c r="CX577" i="2"/>
  <c r="CX578" i="2"/>
  <c r="CX579" i="2"/>
  <c r="CX580" i="2"/>
  <c r="CX581" i="2"/>
  <c r="CX582" i="2"/>
  <c r="CX583" i="2"/>
  <c r="CX584" i="2"/>
  <c r="CX585" i="2"/>
  <c r="CX586" i="2"/>
  <c r="CX587" i="2"/>
  <c r="CX588" i="2"/>
  <c r="CX589" i="2"/>
  <c r="CX590" i="2"/>
  <c r="CX591" i="2"/>
  <c r="CX592" i="2"/>
  <c r="CX593" i="2"/>
  <c r="CX594" i="2"/>
  <c r="CX595" i="2"/>
  <c r="CX596" i="2"/>
  <c r="CX597" i="2"/>
  <c r="CX598" i="2"/>
  <c r="CX599" i="2"/>
  <c r="CX600" i="2"/>
  <c r="CX601" i="2"/>
  <c r="CX602" i="2"/>
  <c r="CX603" i="2"/>
  <c r="CX604" i="2"/>
  <c r="CX605" i="2"/>
  <c r="CX606" i="2"/>
  <c r="CX607" i="2"/>
  <c r="CX608" i="2"/>
  <c r="CX609" i="2"/>
  <c r="CX610" i="2"/>
  <c r="CX611" i="2"/>
  <c r="CX612" i="2"/>
  <c r="CX613" i="2"/>
  <c r="CX614" i="2"/>
  <c r="CX615" i="2"/>
  <c r="CX616" i="2"/>
  <c r="CX617" i="2"/>
  <c r="CX618" i="2"/>
  <c r="CX619" i="2"/>
  <c r="CX620" i="2"/>
  <c r="CX621" i="2"/>
  <c r="CX622" i="2"/>
  <c r="CX623" i="2"/>
  <c r="CX624" i="2"/>
  <c r="CX625" i="2"/>
  <c r="CX626" i="2"/>
  <c r="CX627" i="2"/>
  <c r="CX628" i="2"/>
  <c r="CX629" i="2"/>
  <c r="CX630" i="2"/>
  <c r="CX631" i="2"/>
  <c r="CX632" i="2"/>
  <c r="CX633" i="2"/>
  <c r="CX634" i="2"/>
  <c r="CX635" i="2"/>
  <c r="CX636" i="2"/>
  <c r="CX637" i="2"/>
  <c r="CX638" i="2"/>
  <c r="CX639" i="2"/>
  <c r="CX640" i="2"/>
  <c r="CX641" i="2"/>
  <c r="CX642" i="2"/>
  <c r="CX643" i="2"/>
  <c r="CX644" i="2"/>
  <c r="CX645" i="2"/>
  <c r="CX646" i="2"/>
  <c r="CX647" i="2"/>
  <c r="CX648" i="2"/>
  <c r="CX649" i="2"/>
  <c r="CX650" i="2"/>
  <c r="CX651" i="2"/>
  <c r="CX652" i="2"/>
  <c r="CX653" i="2"/>
  <c r="CX654" i="2"/>
  <c r="CX655" i="2"/>
  <c r="CX656" i="2"/>
  <c r="CX657" i="2"/>
  <c r="CX658" i="2"/>
  <c r="CX659" i="2"/>
  <c r="CX660" i="2"/>
  <c r="CX661" i="2"/>
  <c r="CX662" i="2"/>
  <c r="CX663" i="2"/>
  <c r="CX664" i="2"/>
  <c r="CX665" i="2"/>
  <c r="CX666" i="2"/>
  <c r="CX667" i="2"/>
  <c r="CX668" i="2"/>
  <c r="CX669" i="2"/>
  <c r="CX670" i="2"/>
  <c r="CX671" i="2"/>
  <c r="CX672" i="2"/>
  <c r="CX673" i="2"/>
  <c r="CX674" i="2"/>
  <c r="CX675" i="2"/>
  <c r="CX676" i="2"/>
  <c r="CX677" i="2"/>
  <c r="CX678" i="2"/>
  <c r="CX679" i="2"/>
  <c r="CX680" i="2"/>
  <c r="CX681" i="2"/>
  <c r="CX682" i="2"/>
  <c r="CX683" i="2"/>
  <c r="CX684" i="2"/>
  <c r="CX685" i="2"/>
  <c r="CX686" i="2"/>
  <c r="CX687" i="2"/>
  <c r="CX688" i="2"/>
  <c r="CX689" i="2"/>
  <c r="CX690" i="2"/>
  <c r="CX691" i="2"/>
  <c r="CX692" i="2"/>
  <c r="CX693" i="2"/>
  <c r="CX694" i="2"/>
  <c r="CX695" i="2"/>
  <c r="CX696" i="2"/>
  <c r="CX697" i="2"/>
  <c r="CX698" i="2"/>
  <c r="CX699" i="2"/>
  <c r="CX700" i="2"/>
  <c r="CX701" i="2"/>
  <c r="CX702" i="2"/>
  <c r="CX703" i="2"/>
  <c r="CX704" i="2"/>
  <c r="CX705" i="2"/>
  <c r="CX706" i="2"/>
  <c r="CX707" i="2"/>
  <c r="CX708" i="2"/>
  <c r="CX709" i="2"/>
  <c r="CX710" i="2"/>
  <c r="CX711" i="2"/>
  <c r="CX712" i="2"/>
  <c r="CX713" i="2"/>
  <c r="CX714" i="2"/>
  <c r="CX715" i="2"/>
  <c r="CX716" i="2"/>
  <c r="CX717" i="2"/>
  <c r="CX718" i="2"/>
  <c r="CX719" i="2"/>
  <c r="CX720" i="2"/>
  <c r="CX721" i="2"/>
  <c r="CX722" i="2"/>
  <c r="CX723" i="2"/>
  <c r="CX724" i="2"/>
  <c r="CX725" i="2"/>
  <c r="CX726" i="2"/>
  <c r="CX727" i="2"/>
  <c r="CX728" i="2"/>
  <c r="CX729" i="2"/>
  <c r="CX730" i="2"/>
  <c r="CX731" i="2"/>
  <c r="CX732" i="2"/>
  <c r="CX733" i="2"/>
  <c r="CX734" i="2"/>
  <c r="CX735" i="2"/>
  <c r="CX736" i="2"/>
  <c r="CX737" i="2"/>
  <c r="CX738" i="2"/>
  <c r="CX739" i="2"/>
  <c r="CX740" i="2"/>
  <c r="CX741" i="2"/>
  <c r="CX742" i="2"/>
  <c r="CX743" i="2"/>
  <c r="CX744" i="2"/>
  <c r="CX745" i="2"/>
  <c r="CX746" i="2"/>
  <c r="CX747" i="2"/>
  <c r="CX748" i="2"/>
  <c r="CX749" i="2"/>
  <c r="CX750" i="2"/>
  <c r="CX751" i="2"/>
  <c r="CX752" i="2"/>
  <c r="CX753" i="2"/>
  <c r="CX754" i="2"/>
  <c r="CX755" i="2"/>
  <c r="CX756" i="2"/>
  <c r="CX757" i="2"/>
  <c r="CX758" i="2"/>
  <c r="CX759" i="2"/>
  <c r="CX760" i="2"/>
  <c r="CX761" i="2"/>
  <c r="CX762" i="2"/>
  <c r="CX763" i="2"/>
  <c r="CX764" i="2"/>
  <c r="CX765" i="2"/>
  <c r="CX766" i="2"/>
  <c r="CX767" i="2"/>
  <c r="CX768" i="2"/>
  <c r="CX769" i="2"/>
  <c r="CX770" i="2"/>
  <c r="CX771" i="2"/>
  <c r="CX772" i="2"/>
  <c r="CX773" i="2"/>
  <c r="CX774" i="2"/>
  <c r="CX775" i="2"/>
  <c r="CX776" i="2"/>
  <c r="CX777" i="2"/>
  <c r="CX778" i="2"/>
  <c r="CX779" i="2"/>
  <c r="CX780" i="2"/>
  <c r="CX781" i="2"/>
  <c r="CX782" i="2"/>
  <c r="CX783" i="2"/>
  <c r="CX784" i="2"/>
  <c r="CX785" i="2"/>
  <c r="CX786" i="2"/>
  <c r="CX787" i="2"/>
  <c r="CX788" i="2"/>
  <c r="CX789" i="2"/>
  <c r="CX790" i="2"/>
  <c r="CX791" i="2"/>
  <c r="CX792" i="2"/>
  <c r="CX793" i="2"/>
  <c r="CX794" i="2"/>
  <c r="CX795" i="2"/>
  <c r="CX796" i="2"/>
  <c r="CX797" i="2"/>
  <c r="CX798" i="2"/>
  <c r="CX799" i="2"/>
  <c r="CX800" i="2"/>
  <c r="CX801" i="2"/>
  <c r="CX802" i="2"/>
  <c r="CX803" i="2"/>
  <c r="CX804" i="2"/>
  <c r="CX805" i="2"/>
  <c r="CX806" i="2"/>
  <c r="CX807" i="2"/>
  <c r="CX808" i="2"/>
  <c r="CX809" i="2"/>
  <c r="CX810" i="2"/>
  <c r="CX811" i="2"/>
  <c r="CX812" i="2"/>
  <c r="CX813" i="2"/>
  <c r="CX814" i="2"/>
  <c r="CX815" i="2"/>
  <c r="CX816" i="2"/>
  <c r="CX817" i="2"/>
  <c r="CX818" i="2"/>
  <c r="CX819" i="2"/>
  <c r="CX820" i="2"/>
  <c r="CX821" i="2"/>
  <c r="CX822" i="2"/>
  <c r="CX823" i="2"/>
  <c r="CX824" i="2"/>
  <c r="CX825" i="2"/>
  <c r="CX826" i="2"/>
  <c r="CX827" i="2"/>
  <c r="CX828" i="2"/>
  <c r="CX829" i="2"/>
  <c r="CX830" i="2"/>
  <c r="CX831" i="2"/>
  <c r="CX832" i="2"/>
  <c r="CX833" i="2"/>
  <c r="CX834" i="2"/>
  <c r="CX835" i="2"/>
  <c r="CX836" i="2"/>
  <c r="CX837" i="2"/>
  <c r="CX838" i="2"/>
  <c r="CX839" i="2"/>
  <c r="CX840" i="2"/>
  <c r="CX841" i="2"/>
  <c r="CX842" i="2"/>
  <c r="CX843" i="2"/>
  <c r="CX844" i="2"/>
  <c r="CX845" i="2"/>
  <c r="CX846" i="2"/>
  <c r="CX847" i="2"/>
  <c r="CX848" i="2"/>
  <c r="CX849" i="2"/>
  <c r="CX850" i="2"/>
  <c r="CX851" i="2"/>
  <c r="CX852" i="2"/>
  <c r="CX853" i="2"/>
  <c r="CX854" i="2"/>
  <c r="CX855" i="2"/>
  <c r="CX856" i="2"/>
  <c r="CX857" i="2"/>
  <c r="CX858" i="2"/>
  <c r="CX859" i="2"/>
  <c r="CX860" i="2"/>
  <c r="CX861" i="2"/>
  <c r="CX862" i="2"/>
  <c r="CX863" i="2"/>
  <c r="CX864" i="2"/>
  <c r="CX865" i="2"/>
  <c r="CX866" i="2"/>
  <c r="CX867" i="2"/>
  <c r="CX868" i="2"/>
  <c r="CX869" i="2"/>
  <c r="CX870" i="2"/>
  <c r="CX871" i="2"/>
  <c r="CX872" i="2"/>
  <c r="CX873" i="2"/>
  <c r="CX874" i="2"/>
  <c r="CX875" i="2"/>
  <c r="CX876" i="2"/>
  <c r="CX877" i="2"/>
  <c r="CX878" i="2"/>
  <c r="CX879" i="2"/>
  <c r="CX880" i="2"/>
  <c r="CX881" i="2"/>
  <c r="CX882" i="2"/>
  <c r="CX883" i="2"/>
  <c r="CX884" i="2"/>
  <c r="CX885" i="2"/>
  <c r="CX886" i="2"/>
  <c r="CX887" i="2"/>
  <c r="CX888" i="2"/>
  <c r="CX889" i="2"/>
  <c r="CX890" i="2"/>
  <c r="CX891" i="2"/>
  <c r="CX892" i="2"/>
  <c r="CX893" i="2"/>
  <c r="CX894" i="2"/>
  <c r="CX895" i="2"/>
  <c r="CX896" i="2"/>
  <c r="CX897" i="2"/>
  <c r="CX898" i="2"/>
  <c r="CX899" i="2"/>
  <c r="CX900" i="2"/>
  <c r="CX901" i="2"/>
  <c r="CX902" i="2"/>
  <c r="CX903" i="2"/>
  <c r="CX904" i="2"/>
  <c r="CX905" i="2"/>
  <c r="CX906" i="2"/>
  <c r="CX907" i="2"/>
  <c r="CX908" i="2"/>
  <c r="CX909" i="2"/>
  <c r="CX910" i="2"/>
  <c r="CX911" i="2"/>
  <c r="CX912" i="2"/>
  <c r="CX913" i="2"/>
  <c r="CX914" i="2"/>
  <c r="CX915" i="2"/>
  <c r="CX916" i="2"/>
  <c r="CX917" i="2"/>
  <c r="CX918" i="2"/>
  <c r="CX919" i="2"/>
  <c r="CX920" i="2"/>
  <c r="CX921" i="2"/>
  <c r="CX922" i="2"/>
  <c r="CX923" i="2"/>
  <c r="CX924" i="2"/>
  <c r="CX925" i="2"/>
  <c r="CX926" i="2"/>
  <c r="CX927" i="2"/>
  <c r="CX928" i="2"/>
  <c r="CX929" i="2"/>
  <c r="CX930" i="2"/>
  <c r="CX931" i="2"/>
  <c r="CX932" i="2"/>
  <c r="CX933" i="2"/>
  <c r="CX934" i="2"/>
  <c r="CX935" i="2"/>
  <c r="CX936" i="2"/>
  <c r="CX937" i="2"/>
  <c r="CX938" i="2"/>
  <c r="CX939" i="2"/>
  <c r="CX940" i="2"/>
  <c r="CX941" i="2"/>
  <c r="CX942" i="2"/>
  <c r="CX943" i="2"/>
  <c r="CX944" i="2"/>
  <c r="CX945" i="2"/>
  <c r="CX946" i="2"/>
  <c r="CX947" i="2"/>
  <c r="CX948" i="2"/>
  <c r="CX949" i="2"/>
  <c r="CX950" i="2"/>
  <c r="CX951" i="2"/>
  <c r="CX952" i="2"/>
  <c r="CX953" i="2"/>
  <c r="CX954" i="2"/>
  <c r="CX955" i="2"/>
  <c r="CX956" i="2"/>
  <c r="CX957" i="2"/>
  <c r="CX958" i="2"/>
  <c r="CX959" i="2"/>
  <c r="CX960" i="2"/>
  <c r="CX961" i="2"/>
  <c r="CX962" i="2"/>
  <c r="CX963" i="2"/>
  <c r="CX964" i="2"/>
  <c r="CX965" i="2"/>
  <c r="CX966" i="2"/>
  <c r="CX967" i="2"/>
  <c r="CX968" i="2"/>
  <c r="CX969" i="2"/>
  <c r="CX970" i="2"/>
  <c r="CX971" i="2"/>
  <c r="CX972" i="2"/>
  <c r="CX973" i="2"/>
  <c r="CX974" i="2"/>
  <c r="CX975" i="2"/>
  <c r="CX976" i="2"/>
  <c r="CX977" i="2"/>
  <c r="CX978" i="2"/>
  <c r="CX979" i="2"/>
  <c r="CX980" i="2"/>
  <c r="CX981" i="2"/>
  <c r="CX982" i="2"/>
  <c r="CX983" i="2"/>
  <c r="CX984" i="2"/>
  <c r="CX985" i="2"/>
  <c r="CX986" i="2"/>
  <c r="CX987" i="2"/>
  <c r="CX988" i="2"/>
  <c r="CX989" i="2"/>
  <c r="CX990" i="2"/>
  <c r="CX991" i="2"/>
  <c r="CX992" i="2"/>
  <c r="CX993" i="2"/>
  <c r="CX994" i="2"/>
  <c r="CX995" i="2"/>
  <c r="CX996" i="2"/>
  <c r="CX997" i="2"/>
  <c r="CX998" i="2"/>
  <c r="CX999" i="2"/>
  <c r="CX1000" i="2"/>
  <c r="CX1001" i="2"/>
  <c r="CX1002" i="2"/>
  <c r="CX1003" i="2"/>
  <c r="CX1004" i="2"/>
  <c r="CX1005" i="2"/>
  <c r="CX1006" i="2"/>
  <c r="CX1007" i="2"/>
  <c r="CX1008" i="2"/>
  <c r="CX1009" i="2"/>
  <c r="CX1010" i="2"/>
  <c r="CX1011" i="2"/>
  <c r="CX1012" i="2"/>
  <c r="CX1013" i="2"/>
  <c r="CX1014" i="2"/>
  <c r="CX1015" i="2"/>
  <c r="CX1016" i="2"/>
  <c r="CX1017" i="2"/>
  <c r="CX1018" i="2"/>
  <c r="CX1019" i="2"/>
  <c r="CX1020" i="2"/>
  <c r="CX1021" i="2"/>
  <c r="CX1022" i="2"/>
  <c r="CX1023" i="2"/>
  <c r="CX1024" i="2"/>
  <c r="CX1025" i="2"/>
  <c r="CX1026" i="2"/>
  <c r="CX1027" i="2"/>
  <c r="CX1028" i="2"/>
  <c r="CX1029" i="2"/>
  <c r="CX1030" i="2"/>
  <c r="CX1031" i="2"/>
  <c r="CX1032" i="2"/>
  <c r="CX1033" i="2"/>
  <c r="CX1034" i="2"/>
  <c r="CX1035" i="2"/>
  <c r="CX1036" i="2"/>
  <c r="CX1037" i="2"/>
  <c r="CX1038" i="2"/>
  <c r="CX1039" i="2"/>
  <c r="CX1040" i="2"/>
  <c r="CX1041" i="2"/>
  <c r="CX1042" i="2"/>
  <c r="CX1043" i="2"/>
  <c r="CX1044" i="2"/>
  <c r="CX1045" i="2"/>
  <c r="CX1046" i="2"/>
  <c r="CX1047" i="2"/>
  <c r="CX1048" i="2"/>
  <c r="CX1049" i="2"/>
  <c r="CX1050" i="2"/>
  <c r="CX1051" i="2"/>
  <c r="CX1052" i="2"/>
  <c r="CX1053" i="2"/>
  <c r="CX1054" i="2"/>
  <c r="CX1055" i="2"/>
  <c r="CX1056" i="2"/>
  <c r="CX1057" i="2"/>
  <c r="CX1058" i="2"/>
  <c r="CX1059" i="2"/>
  <c r="CX1060" i="2"/>
  <c r="CX1061" i="2"/>
  <c r="CX1062" i="2"/>
  <c r="CX1063" i="2"/>
  <c r="CX1064" i="2"/>
  <c r="CX1065" i="2"/>
  <c r="CX1066" i="2"/>
  <c r="CX1067" i="2"/>
  <c r="CX1068" i="2"/>
  <c r="CX1069" i="2"/>
  <c r="CX1070" i="2"/>
  <c r="CX1071" i="2"/>
  <c r="CX1072" i="2"/>
  <c r="CX1073" i="2"/>
  <c r="CX1074" i="2"/>
  <c r="CX1075" i="2"/>
  <c r="CX1076" i="2"/>
  <c r="CX1077" i="2"/>
  <c r="CX1078" i="2"/>
  <c r="CX1079" i="2"/>
  <c r="CX1080" i="2"/>
  <c r="CX1081" i="2"/>
  <c r="CX1082" i="2"/>
  <c r="CX1083" i="2"/>
  <c r="CX1084" i="2"/>
  <c r="CX1085" i="2"/>
  <c r="CX1086" i="2"/>
  <c r="CX1087" i="2"/>
  <c r="CX1088" i="2"/>
  <c r="CX1089" i="2"/>
  <c r="CX1090" i="2"/>
  <c r="CX1091" i="2"/>
  <c r="CX1092" i="2"/>
  <c r="CX1093" i="2"/>
  <c r="CX1094" i="2"/>
  <c r="CX1095" i="2"/>
  <c r="CX1096" i="2"/>
  <c r="CX1097" i="2"/>
  <c r="CX1098" i="2"/>
  <c r="CX1099" i="2"/>
  <c r="CX1100" i="2"/>
  <c r="CX1101" i="2"/>
  <c r="CX1102" i="2"/>
  <c r="CX1103" i="2"/>
  <c r="CX1104" i="2"/>
  <c r="CX1105" i="2"/>
  <c r="CX1106" i="2"/>
  <c r="CX1107" i="2"/>
  <c r="CX1108" i="2"/>
  <c r="CX1109" i="2"/>
  <c r="CX1110" i="2"/>
  <c r="CX1111" i="2"/>
  <c r="CX1112" i="2"/>
  <c r="CX1113" i="2"/>
  <c r="CX1114" i="2"/>
  <c r="CX1115" i="2"/>
  <c r="CX1116" i="2"/>
  <c r="CX1117" i="2"/>
  <c r="CX1118" i="2"/>
  <c r="CX1119" i="2"/>
  <c r="CX1120" i="2"/>
  <c r="CX1121" i="2"/>
  <c r="CX1122" i="2"/>
  <c r="CX1123" i="2"/>
  <c r="CX1124" i="2"/>
  <c r="CX1125" i="2"/>
  <c r="CX1126" i="2"/>
  <c r="CX1127" i="2"/>
  <c r="CX1128" i="2"/>
  <c r="CX15" i="2"/>
  <c r="CV16" i="2"/>
  <c r="CV17" i="2"/>
  <c r="CV18" i="2"/>
  <c r="CV19" i="2"/>
  <c r="CV20" i="2"/>
  <c r="CV21" i="2"/>
  <c r="CV22" i="2"/>
  <c r="CV23" i="2"/>
  <c r="CV24" i="2"/>
  <c r="CV25" i="2"/>
  <c r="CV26" i="2"/>
  <c r="CV27" i="2"/>
  <c r="CV28" i="2"/>
  <c r="CV29" i="2"/>
  <c r="CV30" i="2"/>
  <c r="CV31" i="2"/>
  <c r="CV32" i="2"/>
  <c r="CV33" i="2"/>
  <c r="CV34" i="2"/>
  <c r="CV35" i="2"/>
  <c r="CV36" i="2"/>
  <c r="CV37" i="2"/>
  <c r="CV38" i="2"/>
  <c r="CV39" i="2"/>
  <c r="CV40" i="2"/>
  <c r="CV41" i="2"/>
  <c r="CV42" i="2"/>
  <c r="CV43" i="2"/>
  <c r="CV44" i="2"/>
  <c r="CV45" i="2"/>
  <c r="CV46" i="2"/>
  <c r="CV47" i="2"/>
  <c r="CV48" i="2"/>
  <c r="CV49" i="2"/>
  <c r="CV50" i="2"/>
  <c r="CV51" i="2"/>
  <c r="CV52" i="2"/>
  <c r="CV53" i="2"/>
  <c r="CV54" i="2"/>
  <c r="CV55" i="2"/>
  <c r="CV56" i="2"/>
  <c r="CV57" i="2"/>
  <c r="CV58" i="2"/>
  <c r="CV59" i="2"/>
  <c r="CV60" i="2"/>
  <c r="CV61" i="2"/>
  <c r="CV62" i="2"/>
  <c r="CV63" i="2"/>
  <c r="CV64" i="2"/>
  <c r="CV65" i="2"/>
  <c r="CV66" i="2"/>
  <c r="CV67" i="2"/>
  <c r="CV68" i="2"/>
  <c r="CV69" i="2"/>
  <c r="CV70" i="2"/>
  <c r="CV71" i="2"/>
  <c r="CV72" i="2"/>
  <c r="CV73" i="2"/>
  <c r="CV74" i="2"/>
  <c r="CV75" i="2"/>
  <c r="CV76" i="2"/>
  <c r="CV77" i="2"/>
  <c r="CV78" i="2"/>
  <c r="CV79" i="2"/>
  <c r="CV80" i="2"/>
  <c r="CV81" i="2"/>
  <c r="CV82" i="2"/>
  <c r="CV83" i="2"/>
  <c r="CV84" i="2"/>
  <c r="CV85" i="2"/>
  <c r="CV86" i="2"/>
  <c r="CV87" i="2"/>
  <c r="CV88" i="2"/>
  <c r="CV89" i="2"/>
  <c r="CV90" i="2"/>
  <c r="CV91" i="2"/>
  <c r="CV92" i="2"/>
  <c r="CV93" i="2"/>
  <c r="CV94" i="2"/>
  <c r="CV95" i="2"/>
  <c r="CV96" i="2"/>
  <c r="CV97" i="2"/>
  <c r="CV98" i="2"/>
  <c r="CV99" i="2"/>
  <c r="CV100" i="2"/>
  <c r="CV101" i="2"/>
  <c r="CV102" i="2"/>
  <c r="CV103" i="2"/>
  <c r="CV104" i="2"/>
  <c r="CV105" i="2"/>
  <c r="CV106" i="2"/>
  <c r="CV107" i="2"/>
  <c r="CV108" i="2"/>
  <c r="CV109" i="2"/>
  <c r="CV110" i="2"/>
  <c r="CV111" i="2"/>
  <c r="CV112" i="2"/>
  <c r="CV113" i="2"/>
  <c r="CV114" i="2"/>
  <c r="CV115" i="2"/>
  <c r="CV116" i="2"/>
  <c r="CV117" i="2"/>
  <c r="CV118" i="2"/>
  <c r="CV119" i="2"/>
  <c r="CV120" i="2"/>
  <c r="CV121" i="2"/>
  <c r="CV122" i="2"/>
  <c r="CV123" i="2"/>
  <c r="CV124" i="2"/>
  <c r="CV125" i="2"/>
  <c r="CV126" i="2"/>
  <c r="CV127" i="2"/>
  <c r="CV128" i="2"/>
  <c r="CV129" i="2"/>
  <c r="CV130" i="2"/>
  <c r="CV131" i="2"/>
  <c r="CV132" i="2"/>
  <c r="CV133" i="2"/>
  <c r="CV134" i="2"/>
  <c r="CV135" i="2"/>
  <c r="CV136" i="2"/>
  <c r="CV137" i="2"/>
  <c r="CV138" i="2"/>
  <c r="CV139" i="2"/>
  <c r="CV140" i="2"/>
  <c r="CV141" i="2"/>
  <c r="CV142" i="2"/>
  <c r="CV143" i="2"/>
  <c r="CV144" i="2"/>
  <c r="CV145" i="2"/>
  <c r="CV146" i="2"/>
  <c r="CV147" i="2"/>
  <c r="CV148" i="2"/>
  <c r="CV149" i="2"/>
  <c r="CV150" i="2"/>
  <c r="CV151" i="2"/>
  <c r="CV152" i="2"/>
  <c r="CV153" i="2"/>
  <c r="CV154" i="2"/>
  <c r="CV155" i="2"/>
  <c r="CV156" i="2"/>
  <c r="CV157" i="2"/>
  <c r="CV158" i="2"/>
  <c r="CV159" i="2"/>
  <c r="CV160" i="2"/>
  <c r="CV161" i="2"/>
  <c r="CV162" i="2"/>
  <c r="CV163" i="2"/>
  <c r="CV164" i="2"/>
  <c r="CV165" i="2"/>
  <c r="CV166" i="2"/>
  <c r="CV167" i="2"/>
  <c r="CV168" i="2"/>
  <c r="CV169" i="2"/>
  <c r="CV170" i="2"/>
  <c r="CV171" i="2"/>
  <c r="CV172" i="2"/>
  <c r="CV173" i="2"/>
  <c r="CV174" i="2"/>
  <c r="CV175" i="2"/>
  <c r="CV176" i="2"/>
  <c r="CV177" i="2"/>
  <c r="CV178" i="2"/>
  <c r="CV179" i="2"/>
  <c r="CV180" i="2"/>
  <c r="CV181" i="2"/>
  <c r="CV182" i="2"/>
  <c r="CV183" i="2"/>
  <c r="CV184" i="2"/>
  <c r="CV185" i="2"/>
  <c r="CV186" i="2"/>
  <c r="CV187" i="2"/>
  <c r="CV188" i="2"/>
  <c r="CV189" i="2"/>
  <c r="CV190" i="2"/>
  <c r="CV191" i="2"/>
  <c r="CV192" i="2"/>
  <c r="CV193" i="2"/>
  <c r="CV194" i="2"/>
  <c r="CV195" i="2"/>
  <c r="CV196" i="2"/>
  <c r="CV197" i="2"/>
  <c r="CV198" i="2"/>
  <c r="CV199" i="2"/>
  <c r="CV200" i="2"/>
  <c r="CV201" i="2"/>
  <c r="CV202" i="2"/>
  <c r="CV203" i="2"/>
  <c r="CV204" i="2"/>
  <c r="CV205" i="2"/>
  <c r="CV206" i="2"/>
  <c r="CV207" i="2"/>
  <c r="CV208" i="2"/>
  <c r="CV209" i="2"/>
  <c r="CV210" i="2"/>
  <c r="CV211" i="2"/>
  <c r="CV212" i="2"/>
  <c r="CV213" i="2"/>
  <c r="CV214" i="2"/>
  <c r="CV215" i="2"/>
  <c r="CV216" i="2"/>
  <c r="CV217" i="2"/>
  <c r="CV218" i="2"/>
  <c r="CV219" i="2"/>
  <c r="CV220" i="2"/>
  <c r="CV221" i="2"/>
  <c r="CV222" i="2"/>
  <c r="CV223" i="2"/>
  <c r="CV224" i="2"/>
  <c r="CV225" i="2"/>
  <c r="CV226" i="2"/>
  <c r="CV227" i="2"/>
  <c r="CV228" i="2"/>
  <c r="CV229" i="2"/>
  <c r="CV230" i="2"/>
  <c r="CV231" i="2"/>
  <c r="CV232" i="2"/>
  <c r="CV233" i="2"/>
  <c r="CV234" i="2"/>
  <c r="CV235" i="2"/>
  <c r="CV236" i="2"/>
  <c r="CV237" i="2"/>
  <c r="CV238" i="2"/>
  <c r="CV239" i="2"/>
  <c r="CV240" i="2"/>
  <c r="CV241" i="2"/>
  <c r="CV242" i="2"/>
  <c r="CV243" i="2"/>
  <c r="CV244" i="2"/>
  <c r="CV245" i="2"/>
  <c r="CV246" i="2"/>
  <c r="CV247" i="2"/>
  <c r="CV248" i="2"/>
  <c r="CV249" i="2"/>
  <c r="CV250" i="2"/>
  <c r="CV251" i="2"/>
  <c r="CV252" i="2"/>
  <c r="CV253" i="2"/>
  <c r="CV254" i="2"/>
  <c r="CV255" i="2"/>
  <c r="CV256" i="2"/>
  <c r="CV257" i="2"/>
  <c r="CV258" i="2"/>
  <c r="CV259" i="2"/>
  <c r="CV260" i="2"/>
  <c r="CV261" i="2"/>
  <c r="CV262" i="2"/>
  <c r="CV263" i="2"/>
  <c r="CV264" i="2"/>
  <c r="CV265" i="2"/>
  <c r="CV266" i="2"/>
  <c r="CV267" i="2"/>
  <c r="CV268" i="2"/>
  <c r="CV269" i="2"/>
  <c r="CV270" i="2"/>
  <c r="CV271" i="2"/>
  <c r="CV272" i="2"/>
  <c r="CV273" i="2"/>
  <c r="CV274" i="2"/>
  <c r="CV275" i="2"/>
  <c r="CV276" i="2"/>
  <c r="CV277" i="2"/>
  <c r="CV278" i="2"/>
  <c r="CV279" i="2"/>
  <c r="CV280" i="2"/>
  <c r="CV281" i="2"/>
  <c r="CV282" i="2"/>
  <c r="CV283" i="2"/>
  <c r="CV284" i="2"/>
  <c r="CV285" i="2"/>
  <c r="CV286" i="2"/>
  <c r="CV287" i="2"/>
  <c r="CV288" i="2"/>
  <c r="CV289" i="2"/>
  <c r="CV290" i="2"/>
  <c r="CV291" i="2"/>
  <c r="CV292" i="2"/>
  <c r="CV293" i="2"/>
  <c r="CV294" i="2"/>
  <c r="CV295" i="2"/>
  <c r="CV296" i="2"/>
  <c r="CV297" i="2"/>
  <c r="CV298" i="2"/>
  <c r="CV299" i="2"/>
  <c r="CV300" i="2"/>
  <c r="CV301" i="2"/>
  <c r="CV302" i="2"/>
  <c r="CV303" i="2"/>
  <c r="CV304" i="2"/>
  <c r="CV305" i="2"/>
  <c r="CV306" i="2"/>
  <c r="CV307" i="2"/>
  <c r="CV308" i="2"/>
  <c r="CV309" i="2"/>
  <c r="CV310" i="2"/>
  <c r="CV311" i="2"/>
  <c r="CV312" i="2"/>
  <c r="CV313" i="2"/>
  <c r="CV314" i="2"/>
  <c r="CV315" i="2"/>
  <c r="CV316" i="2"/>
  <c r="CV317" i="2"/>
  <c r="CV318" i="2"/>
  <c r="CV319" i="2"/>
  <c r="CV320" i="2"/>
  <c r="CV321" i="2"/>
  <c r="CV322" i="2"/>
  <c r="CV323" i="2"/>
  <c r="CV324" i="2"/>
  <c r="CV325" i="2"/>
  <c r="CV326" i="2"/>
  <c r="CV327" i="2"/>
  <c r="CV328" i="2"/>
  <c r="CV329" i="2"/>
  <c r="CV330" i="2"/>
  <c r="CV331" i="2"/>
  <c r="CV332" i="2"/>
  <c r="CV333" i="2"/>
  <c r="CV334" i="2"/>
  <c r="CV335" i="2"/>
  <c r="CV336" i="2"/>
  <c r="CV337" i="2"/>
  <c r="CV338" i="2"/>
  <c r="CV339" i="2"/>
  <c r="CV340" i="2"/>
  <c r="CV341" i="2"/>
  <c r="CV342" i="2"/>
  <c r="CV343" i="2"/>
  <c r="CV344" i="2"/>
  <c r="CV345" i="2"/>
  <c r="CV346" i="2"/>
  <c r="CV347" i="2"/>
  <c r="CV348" i="2"/>
  <c r="CV349" i="2"/>
  <c r="CV350" i="2"/>
  <c r="CV351" i="2"/>
  <c r="CV352" i="2"/>
  <c r="CV353" i="2"/>
  <c r="CV354" i="2"/>
  <c r="CV355" i="2"/>
  <c r="CV356" i="2"/>
  <c r="CV357" i="2"/>
  <c r="CV358" i="2"/>
  <c r="CV359" i="2"/>
  <c r="CV360" i="2"/>
  <c r="CV361" i="2"/>
  <c r="CV362" i="2"/>
  <c r="CV363" i="2"/>
  <c r="CV364" i="2"/>
  <c r="CV365" i="2"/>
  <c r="CV366" i="2"/>
  <c r="CV367" i="2"/>
  <c r="CV368" i="2"/>
  <c r="CV369" i="2"/>
  <c r="CV370" i="2"/>
  <c r="CV371" i="2"/>
  <c r="CV372" i="2"/>
  <c r="CV373" i="2"/>
  <c r="CV374" i="2"/>
  <c r="CV375" i="2"/>
  <c r="CV376" i="2"/>
  <c r="CV377" i="2"/>
  <c r="CV378" i="2"/>
  <c r="CV379" i="2"/>
  <c r="CV380" i="2"/>
  <c r="CV381" i="2"/>
  <c r="CV382" i="2"/>
  <c r="CV383" i="2"/>
  <c r="CV384" i="2"/>
  <c r="CV385" i="2"/>
  <c r="CV386" i="2"/>
  <c r="CV387" i="2"/>
  <c r="CV388" i="2"/>
  <c r="CV389" i="2"/>
  <c r="CV390" i="2"/>
  <c r="CV391" i="2"/>
  <c r="CV392" i="2"/>
  <c r="CV393" i="2"/>
  <c r="CV394" i="2"/>
  <c r="CV395" i="2"/>
  <c r="CV396" i="2"/>
  <c r="CV397" i="2"/>
  <c r="CV398" i="2"/>
  <c r="CV399" i="2"/>
  <c r="CV400" i="2"/>
  <c r="CV401" i="2"/>
  <c r="CV402" i="2"/>
  <c r="CV403" i="2"/>
  <c r="CV404" i="2"/>
  <c r="CV405" i="2"/>
  <c r="CV406" i="2"/>
  <c r="CV407" i="2"/>
  <c r="CV408" i="2"/>
  <c r="CV409" i="2"/>
  <c r="CV410" i="2"/>
  <c r="CV411" i="2"/>
  <c r="CV412" i="2"/>
  <c r="CV413" i="2"/>
  <c r="CV414" i="2"/>
  <c r="CV415" i="2"/>
  <c r="CV416" i="2"/>
  <c r="CV417" i="2"/>
  <c r="CV418" i="2"/>
  <c r="CV419" i="2"/>
  <c r="CV420" i="2"/>
  <c r="CV421" i="2"/>
  <c r="CV422" i="2"/>
  <c r="CV423" i="2"/>
  <c r="CV424" i="2"/>
  <c r="CV425" i="2"/>
  <c r="CV426" i="2"/>
  <c r="CV427" i="2"/>
  <c r="CV428" i="2"/>
  <c r="CV429" i="2"/>
  <c r="CV430" i="2"/>
  <c r="CV431" i="2"/>
  <c r="CV432" i="2"/>
  <c r="CV433" i="2"/>
  <c r="CV434" i="2"/>
  <c r="CV435" i="2"/>
  <c r="CV436" i="2"/>
  <c r="CV437" i="2"/>
  <c r="CV438" i="2"/>
  <c r="CV439" i="2"/>
  <c r="CV440" i="2"/>
  <c r="CV441" i="2"/>
  <c r="CV442" i="2"/>
  <c r="CV443" i="2"/>
  <c r="CV444" i="2"/>
  <c r="CV445" i="2"/>
  <c r="CV446" i="2"/>
  <c r="CV447" i="2"/>
  <c r="CV448" i="2"/>
  <c r="CV449" i="2"/>
  <c r="CV450" i="2"/>
  <c r="CV451" i="2"/>
  <c r="CV452" i="2"/>
  <c r="CV453" i="2"/>
  <c r="CV454" i="2"/>
  <c r="CV455" i="2"/>
  <c r="CV456" i="2"/>
  <c r="CV457" i="2"/>
  <c r="CV458" i="2"/>
  <c r="CV459" i="2"/>
  <c r="CV460" i="2"/>
  <c r="CV461" i="2"/>
  <c r="CV462" i="2"/>
  <c r="CV463" i="2"/>
  <c r="CV464" i="2"/>
  <c r="CV465" i="2"/>
  <c r="CV466" i="2"/>
  <c r="CV467" i="2"/>
  <c r="CV468" i="2"/>
  <c r="CV469" i="2"/>
  <c r="CV470" i="2"/>
  <c r="CV471" i="2"/>
  <c r="CV472" i="2"/>
  <c r="CV473" i="2"/>
  <c r="CV474" i="2"/>
  <c r="CV475" i="2"/>
  <c r="CV476" i="2"/>
  <c r="CV477" i="2"/>
  <c r="CV478" i="2"/>
  <c r="CV479" i="2"/>
  <c r="CV480" i="2"/>
  <c r="CV481" i="2"/>
  <c r="CV482" i="2"/>
  <c r="CV483" i="2"/>
  <c r="CV484" i="2"/>
  <c r="CV485" i="2"/>
  <c r="CV486" i="2"/>
  <c r="CV487" i="2"/>
  <c r="CV488" i="2"/>
  <c r="CV489" i="2"/>
  <c r="CV490" i="2"/>
  <c r="CV491" i="2"/>
  <c r="CV492" i="2"/>
  <c r="CV493" i="2"/>
  <c r="CV494" i="2"/>
  <c r="CV495" i="2"/>
  <c r="CV496" i="2"/>
  <c r="CV497" i="2"/>
  <c r="CV498" i="2"/>
  <c r="CV499" i="2"/>
  <c r="CV500" i="2"/>
  <c r="CV501" i="2"/>
  <c r="CV502" i="2"/>
  <c r="CV503" i="2"/>
  <c r="CV504" i="2"/>
  <c r="CV505" i="2"/>
  <c r="CV506" i="2"/>
  <c r="CV507" i="2"/>
  <c r="CV508" i="2"/>
  <c r="CV509" i="2"/>
  <c r="CV510" i="2"/>
  <c r="CV511" i="2"/>
  <c r="CV512" i="2"/>
  <c r="CV513" i="2"/>
  <c r="CV514" i="2"/>
  <c r="CV515" i="2"/>
  <c r="CV516" i="2"/>
  <c r="CV517" i="2"/>
  <c r="CV518" i="2"/>
  <c r="CV519" i="2"/>
  <c r="CV520" i="2"/>
  <c r="CV521" i="2"/>
  <c r="CV522" i="2"/>
  <c r="CV523" i="2"/>
  <c r="CV524" i="2"/>
  <c r="CV525" i="2"/>
  <c r="CV526" i="2"/>
  <c r="CV527" i="2"/>
  <c r="CV528" i="2"/>
  <c r="CV529" i="2"/>
  <c r="CV530" i="2"/>
  <c r="CV531" i="2"/>
  <c r="CV532" i="2"/>
  <c r="CV533" i="2"/>
  <c r="CV534" i="2"/>
  <c r="CV535" i="2"/>
  <c r="CV536" i="2"/>
  <c r="CV537" i="2"/>
  <c r="CV538" i="2"/>
  <c r="CV539" i="2"/>
  <c r="CV540" i="2"/>
  <c r="CV541" i="2"/>
  <c r="CV542" i="2"/>
  <c r="CV543" i="2"/>
  <c r="CV544" i="2"/>
  <c r="CV545" i="2"/>
  <c r="CV546" i="2"/>
  <c r="CV547" i="2"/>
  <c r="CV548" i="2"/>
  <c r="CV549" i="2"/>
  <c r="CV550" i="2"/>
  <c r="CV551" i="2"/>
  <c r="CV552" i="2"/>
  <c r="CV553" i="2"/>
  <c r="CV554" i="2"/>
  <c r="CV555" i="2"/>
  <c r="CV556" i="2"/>
  <c r="CV557" i="2"/>
  <c r="CV558" i="2"/>
  <c r="CV559" i="2"/>
  <c r="CV560" i="2"/>
  <c r="CV561" i="2"/>
  <c r="CV562" i="2"/>
  <c r="CV563" i="2"/>
  <c r="CV564" i="2"/>
  <c r="CV565" i="2"/>
  <c r="CV566" i="2"/>
  <c r="CV567" i="2"/>
  <c r="CV568" i="2"/>
  <c r="CV569" i="2"/>
  <c r="CV570" i="2"/>
  <c r="CV571" i="2"/>
  <c r="CV572" i="2"/>
  <c r="CV573" i="2"/>
  <c r="CV574" i="2"/>
  <c r="CV575" i="2"/>
  <c r="CV576" i="2"/>
  <c r="CV577" i="2"/>
  <c r="CV578" i="2"/>
  <c r="CV579" i="2"/>
  <c r="CV580" i="2"/>
  <c r="CV581" i="2"/>
  <c r="CV582" i="2"/>
  <c r="CV583" i="2"/>
  <c r="CV584" i="2"/>
  <c r="CV585" i="2"/>
  <c r="CV586" i="2"/>
  <c r="CV587" i="2"/>
  <c r="CV588" i="2"/>
  <c r="CV589" i="2"/>
  <c r="CV590" i="2"/>
  <c r="CV591" i="2"/>
  <c r="CV592" i="2"/>
  <c r="CV593" i="2"/>
  <c r="CV594" i="2"/>
  <c r="CV595" i="2"/>
  <c r="CV596" i="2"/>
  <c r="CV597" i="2"/>
  <c r="CV598" i="2"/>
  <c r="CV599" i="2"/>
  <c r="CV600" i="2"/>
  <c r="CV601" i="2"/>
  <c r="CV602" i="2"/>
  <c r="CV603" i="2"/>
  <c r="CV604" i="2"/>
  <c r="CV605" i="2"/>
  <c r="CV606" i="2"/>
  <c r="CV607" i="2"/>
  <c r="CV608" i="2"/>
  <c r="CV609" i="2"/>
  <c r="CV610" i="2"/>
  <c r="CV611" i="2"/>
  <c r="CV612" i="2"/>
  <c r="CV613" i="2"/>
  <c r="CV614" i="2"/>
  <c r="CV615" i="2"/>
  <c r="CV616" i="2"/>
  <c r="CV617" i="2"/>
  <c r="CV618" i="2"/>
  <c r="CV619" i="2"/>
  <c r="CV620" i="2"/>
  <c r="CV621" i="2"/>
  <c r="CV622" i="2"/>
  <c r="CV623" i="2"/>
  <c r="CV624" i="2"/>
  <c r="CV625" i="2"/>
  <c r="CV626" i="2"/>
  <c r="CV627" i="2"/>
  <c r="CV628" i="2"/>
  <c r="CV629" i="2"/>
  <c r="CV630" i="2"/>
  <c r="CV631" i="2"/>
  <c r="CV632" i="2"/>
  <c r="CV633" i="2"/>
  <c r="CV634" i="2"/>
  <c r="CV635" i="2"/>
  <c r="CV636" i="2"/>
  <c r="CV637" i="2"/>
  <c r="CV638" i="2"/>
  <c r="CV639" i="2"/>
  <c r="CV640" i="2"/>
  <c r="CV641" i="2"/>
  <c r="CV642" i="2"/>
  <c r="CV643" i="2"/>
  <c r="CV644" i="2"/>
  <c r="CV645" i="2"/>
  <c r="CV646" i="2"/>
  <c r="CV647" i="2"/>
  <c r="CV648" i="2"/>
  <c r="CV649" i="2"/>
  <c r="CV650" i="2"/>
  <c r="CV651" i="2"/>
  <c r="CV652" i="2"/>
  <c r="CV653" i="2"/>
  <c r="CV654" i="2"/>
  <c r="CV655" i="2"/>
  <c r="CV656" i="2"/>
  <c r="CV657" i="2"/>
  <c r="CV658" i="2"/>
  <c r="CV659" i="2"/>
  <c r="CV660" i="2"/>
  <c r="CV661" i="2"/>
  <c r="CV662" i="2"/>
  <c r="CV663" i="2"/>
  <c r="CV664" i="2"/>
  <c r="CV665" i="2"/>
  <c r="CV666" i="2"/>
  <c r="CV667" i="2"/>
  <c r="CV668" i="2"/>
  <c r="CV669" i="2"/>
  <c r="CV670" i="2"/>
  <c r="CV671" i="2"/>
  <c r="CV672" i="2"/>
  <c r="CV673" i="2"/>
  <c r="CV674" i="2"/>
  <c r="CV675" i="2"/>
  <c r="CV676" i="2"/>
  <c r="CV677" i="2"/>
  <c r="CV678" i="2"/>
  <c r="CV679" i="2"/>
  <c r="CV680" i="2"/>
  <c r="CV681" i="2"/>
  <c r="CV682" i="2"/>
  <c r="CV683" i="2"/>
  <c r="CV684" i="2"/>
  <c r="CV685" i="2"/>
  <c r="CV686" i="2"/>
  <c r="CV687" i="2"/>
  <c r="CV688" i="2"/>
  <c r="CV689" i="2"/>
  <c r="CV690" i="2"/>
  <c r="CV691" i="2"/>
  <c r="CV692" i="2"/>
  <c r="CV693" i="2"/>
  <c r="CV694" i="2"/>
  <c r="CV695" i="2"/>
  <c r="CV696" i="2"/>
  <c r="CV697" i="2"/>
  <c r="CV698" i="2"/>
  <c r="CV699" i="2"/>
  <c r="CV700" i="2"/>
  <c r="CV701" i="2"/>
  <c r="CV702" i="2"/>
  <c r="CV703" i="2"/>
  <c r="CV704" i="2"/>
  <c r="CV705" i="2"/>
  <c r="CV706" i="2"/>
  <c r="CV707" i="2"/>
  <c r="CV708" i="2"/>
  <c r="CV709" i="2"/>
  <c r="CV710" i="2"/>
  <c r="CV711" i="2"/>
  <c r="CV712" i="2"/>
  <c r="CV713" i="2"/>
  <c r="CV714" i="2"/>
  <c r="CV715" i="2"/>
  <c r="CV716" i="2"/>
  <c r="CV717" i="2"/>
  <c r="CV718" i="2"/>
  <c r="CV719" i="2"/>
  <c r="CV720" i="2"/>
  <c r="CV721" i="2"/>
  <c r="CV722" i="2"/>
  <c r="CV723" i="2"/>
  <c r="CV724" i="2"/>
  <c r="CV725" i="2"/>
  <c r="CV726" i="2"/>
  <c r="CV727" i="2"/>
  <c r="CV728" i="2"/>
  <c r="CV729" i="2"/>
  <c r="CV730" i="2"/>
  <c r="CV731" i="2"/>
  <c r="CV732" i="2"/>
  <c r="CV733" i="2"/>
  <c r="CV734" i="2"/>
  <c r="CV735" i="2"/>
  <c r="CV736" i="2"/>
  <c r="CV737" i="2"/>
  <c r="CV738" i="2"/>
  <c r="CV739" i="2"/>
  <c r="CV740" i="2"/>
  <c r="CV741" i="2"/>
  <c r="CV742" i="2"/>
  <c r="CV743" i="2"/>
  <c r="CV744" i="2"/>
  <c r="CV745" i="2"/>
  <c r="CV746" i="2"/>
  <c r="CV747" i="2"/>
  <c r="CV748" i="2"/>
  <c r="CV749" i="2"/>
  <c r="CV750" i="2"/>
  <c r="CV751" i="2"/>
  <c r="CV752" i="2"/>
  <c r="CV753" i="2"/>
  <c r="CV754" i="2"/>
  <c r="CV755" i="2"/>
  <c r="CV756" i="2"/>
  <c r="CV757" i="2"/>
  <c r="CV758" i="2"/>
  <c r="CV759" i="2"/>
  <c r="CV760" i="2"/>
  <c r="CV761" i="2"/>
  <c r="CV762" i="2"/>
  <c r="CV763" i="2"/>
  <c r="CV764" i="2"/>
  <c r="CV765" i="2"/>
  <c r="CV766" i="2"/>
  <c r="CV767" i="2"/>
  <c r="CV768" i="2"/>
  <c r="CV769" i="2"/>
  <c r="CV770" i="2"/>
  <c r="CV771" i="2"/>
  <c r="CV772" i="2"/>
  <c r="CV773" i="2"/>
  <c r="CV774" i="2"/>
  <c r="CV775" i="2"/>
  <c r="CV776" i="2"/>
  <c r="CV777" i="2"/>
  <c r="CV778" i="2"/>
  <c r="CV779" i="2"/>
  <c r="CV780" i="2"/>
  <c r="CV781" i="2"/>
  <c r="CV782" i="2"/>
  <c r="CV783" i="2"/>
  <c r="CV784" i="2"/>
  <c r="CV785" i="2"/>
  <c r="CV786" i="2"/>
  <c r="CV787" i="2"/>
  <c r="CV788" i="2"/>
  <c r="CV789" i="2"/>
  <c r="CV790" i="2"/>
  <c r="CV791" i="2"/>
  <c r="CV792" i="2"/>
  <c r="CV793" i="2"/>
  <c r="CV794" i="2"/>
  <c r="CV795" i="2"/>
  <c r="CV796" i="2"/>
  <c r="CV797" i="2"/>
  <c r="CV798" i="2"/>
  <c r="CV799" i="2"/>
  <c r="CV800" i="2"/>
  <c r="CV801" i="2"/>
  <c r="CV802" i="2"/>
  <c r="CV803" i="2"/>
  <c r="CV804" i="2"/>
  <c r="CV805" i="2"/>
  <c r="CV806" i="2"/>
  <c r="CV807" i="2"/>
  <c r="CV808" i="2"/>
  <c r="CV809" i="2"/>
  <c r="CV810" i="2"/>
  <c r="CV811" i="2"/>
  <c r="CV812" i="2"/>
  <c r="CV813" i="2"/>
  <c r="CV814" i="2"/>
  <c r="CV815" i="2"/>
  <c r="CV816" i="2"/>
  <c r="CV817" i="2"/>
  <c r="CV818" i="2"/>
  <c r="CV819" i="2"/>
  <c r="CV820" i="2"/>
  <c r="CV821" i="2"/>
  <c r="CV822" i="2"/>
  <c r="CV823" i="2"/>
  <c r="CV824" i="2"/>
  <c r="CV825" i="2"/>
  <c r="CV826" i="2"/>
  <c r="CV827" i="2"/>
  <c r="CV828" i="2"/>
  <c r="CV829" i="2"/>
  <c r="CV830" i="2"/>
  <c r="CV831" i="2"/>
  <c r="CV832" i="2"/>
  <c r="CV833" i="2"/>
  <c r="CV834" i="2"/>
  <c r="CV835" i="2"/>
  <c r="CV836" i="2"/>
  <c r="CV837" i="2"/>
  <c r="CV838" i="2"/>
  <c r="CV839" i="2"/>
  <c r="CV840" i="2"/>
  <c r="CV841" i="2"/>
  <c r="CV842" i="2"/>
  <c r="CV843" i="2"/>
  <c r="CV844" i="2"/>
  <c r="CV845" i="2"/>
  <c r="CV846" i="2"/>
  <c r="CV847" i="2"/>
  <c r="CV848" i="2"/>
  <c r="CV849" i="2"/>
  <c r="CV850" i="2"/>
  <c r="CV851" i="2"/>
  <c r="CV852" i="2"/>
  <c r="CV853" i="2"/>
  <c r="CV854" i="2"/>
  <c r="CV855" i="2"/>
  <c r="CV856" i="2"/>
  <c r="CV857" i="2"/>
  <c r="CV858" i="2"/>
  <c r="CV859" i="2"/>
  <c r="CV860" i="2"/>
  <c r="CV861" i="2"/>
  <c r="CV862" i="2"/>
  <c r="CV863" i="2"/>
  <c r="CV864" i="2"/>
  <c r="CV865" i="2"/>
  <c r="CV866" i="2"/>
  <c r="CV867" i="2"/>
  <c r="CV868" i="2"/>
  <c r="CV869" i="2"/>
  <c r="CV870" i="2"/>
  <c r="CV871" i="2"/>
  <c r="CV872" i="2"/>
  <c r="CV873" i="2"/>
  <c r="CV874" i="2"/>
  <c r="CV875" i="2"/>
  <c r="CV876" i="2"/>
  <c r="CV877" i="2"/>
  <c r="CV878" i="2"/>
  <c r="CV879" i="2"/>
  <c r="CV880" i="2"/>
  <c r="CV881" i="2"/>
  <c r="CV882" i="2"/>
  <c r="CV883" i="2"/>
  <c r="CV884" i="2"/>
  <c r="CV885" i="2"/>
  <c r="CV886" i="2"/>
  <c r="CV887" i="2"/>
  <c r="CV888" i="2"/>
  <c r="CV889" i="2"/>
  <c r="CV890" i="2"/>
  <c r="CV891" i="2"/>
  <c r="CV892" i="2"/>
  <c r="CV893" i="2"/>
  <c r="CV894" i="2"/>
  <c r="CV895" i="2"/>
  <c r="CV896" i="2"/>
  <c r="CV897" i="2"/>
  <c r="CV898" i="2"/>
  <c r="CV899" i="2"/>
  <c r="CV900" i="2"/>
  <c r="CV901" i="2"/>
  <c r="CV902" i="2"/>
  <c r="CV903" i="2"/>
  <c r="CV904" i="2"/>
  <c r="CV905" i="2"/>
  <c r="CV906" i="2"/>
  <c r="CV907" i="2"/>
  <c r="CV908" i="2"/>
  <c r="CV909" i="2"/>
  <c r="CV910" i="2"/>
  <c r="CV911" i="2"/>
  <c r="CV912" i="2"/>
  <c r="CV913" i="2"/>
  <c r="CV914" i="2"/>
  <c r="CV915" i="2"/>
  <c r="CV916" i="2"/>
  <c r="CV917" i="2"/>
  <c r="CV918" i="2"/>
  <c r="CV919" i="2"/>
  <c r="CV920" i="2"/>
  <c r="CV921" i="2"/>
  <c r="CV922" i="2"/>
  <c r="CV923" i="2"/>
  <c r="CV924" i="2"/>
  <c r="CV925" i="2"/>
  <c r="CV926" i="2"/>
  <c r="CV927" i="2"/>
  <c r="CV928" i="2"/>
  <c r="CV929" i="2"/>
  <c r="CV930" i="2"/>
  <c r="CV931" i="2"/>
  <c r="CV932" i="2"/>
  <c r="CV933" i="2"/>
  <c r="CV934" i="2"/>
  <c r="CV935" i="2"/>
  <c r="CV936" i="2"/>
  <c r="CV937" i="2"/>
  <c r="CV938" i="2"/>
  <c r="CV939" i="2"/>
  <c r="CV940" i="2"/>
  <c r="CV941" i="2"/>
  <c r="CV942" i="2"/>
  <c r="CV943" i="2"/>
  <c r="CV944" i="2"/>
  <c r="CV945" i="2"/>
  <c r="CV946" i="2"/>
  <c r="CV947" i="2"/>
  <c r="CV948" i="2"/>
  <c r="CV949" i="2"/>
  <c r="CV950" i="2"/>
  <c r="CV951" i="2"/>
  <c r="CV952" i="2"/>
  <c r="CV953" i="2"/>
  <c r="CV954" i="2"/>
  <c r="CV955" i="2"/>
  <c r="CV956" i="2"/>
  <c r="CV957" i="2"/>
  <c r="CV958" i="2"/>
  <c r="CV959" i="2"/>
  <c r="CV960" i="2"/>
  <c r="CV961" i="2"/>
  <c r="CV962" i="2"/>
  <c r="CV963" i="2"/>
  <c r="CV964" i="2"/>
  <c r="CV965" i="2"/>
  <c r="CV966" i="2"/>
  <c r="CV967" i="2"/>
  <c r="CV968" i="2"/>
  <c r="CV969" i="2"/>
  <c r="CV970" i="2"/>
  <c r="CV971" i="2"/>
  <c r="CV972" i="2"/>
  <c r="CV973" i="2"/>
  <c r="CV974" i="2"/>
  <c r="CV975" i="2"/>
  <c r="CV976" i="2"/>
  <c r="CV977" i="2"/>
  <c r="CV978" i="2"/>
  <c r="CV979" i="2"/>
  <c r="CV980" i="2"/>
  <c r="CV981" i="2"/>
  <c r="CV982" i="2"/>
  <c r="CV983" i="2"/>
  <c r="CV984" i="2"/>
  <c r="CV985" i="2"/>
  <c r="CV986" i="2"/>
  <c r="CV987" i="2"/>
  <c r="CV988" i="2"/>
  <c r="CV989" i="2"/>
  <c r="CV990" i="2"/>
  <c r="CV991" i="2"/>
  <c r="CV992" i="2"/>
  <c r="CV993" i="2"/>
  <c r="CV994" i="2"/>
  <c r="CV995" i="2"/>
  <c r="CV996" i="2"/>
  <c r="CV997" i="2"/>
  <c r="CV998" i="2"/>
  <c r="CV999" i="2"/>
  <c r="CV1000" i="2"/>
  <c r="CV1001" i="2"/>
  <c r="CV1002" i="2"/>
  <c r="CV1003" i="2"/>
  <c r="CV1004" i="2"/>
  <c r="CV1005" i="2"/>
  <c r="CV1006" i="2"/>
  <c r="CV1007" i="2"/>
  <c r="CV1008" i="2"/>
  <c r="CV1009" i="2"/>
  <c r="CV1010" i="2"/>
  <c r="CV1011" i="2"/>
  <c r="CV1012" i="2"/>
  <c r="CV1013" i="2"/>
  <c r="CV1014" i="2"/>
  <c r="CV1015" i="2"/>
  <c r="CV1016" i="2"/>
  <c r="CV1017" i="2"/>
  <c r="CV1018" i="2"/>
  <c r="CV1019" i="2"/>
  <c r="CV1020" i="2"/>
  <c r="CV1021" i="2"/>
  <c r="CV1022" i="2"/>
  <c r="CV1023" i="2"/>
  <c r="CV1024" i="2"/>
  <c r="CV1025" i="2"/>
  <c r="CV1026" i="2"/>
  <c r="CV1027" i="2"/>
  <c r="CV1028" i="2"/>
  <c r="CV1029" i="2"/>
  <c r="CV1030" i="2"/>
  <c r="CV1031" i="2"/>
  <c r="CV1032" i="2"/>
  <c r="CV1033" i="2"/>
  <c r="CV1034" i="2"/>
  <c r="CV1035" i="2"/>
  <c r="CV1036" i="2"/>
  <c r="CV1037" i="2"/>
  <c r="CV1038" i="2"/>
  <c r="CV1039" i="2"/>
  <c r="CV1040" i="2"/>
  <c r="CV1041" i="2"/>
  <c r="CV1042" i="2"/>
  <c r="CV1043" i="2"/>
  <c r="CV1044" i="2"/>
  <c r="CV1045" i="2"/>
  <c r="CV1046" i="2"/>
  <c r="CV1047" i="2"/>
  <c r="CV1048" i="2"/>
  <c r="CV1049" i="2"/>
  <c r="CV1050" i="2"/>
  <c r="CV1051" i="2"/>
  <c r="CV1052" i="2"/>
  <c r="CV1053" i="2"/>
  <c r="CV1054" i="2"/>
  <c r="CV1055" i="2"/>
  <c r="CV1056" i="2"/>
  <c r="CV1057" i="2"/>
  <c r="CV1058" i="2"/>
  <c r="CV1059" i="2"/>
  <c r="CV1060" i="2"/>
  <c r="CV1061" i="2"/>
  <c r="CV1062" i="2"/>
  <c r="CV1063" i="2"/>
  <c r="CV1064" i="2"/>
  <c r="CV1065" i="2"/>
  <c r="CV1066" i="2"/>
  <c r="CV1067" i="2"/>
  <c r="CV1068" i="2"/>
  <c r="CV1069" i="2"/>
  <c r="CV1070" i="2"/>
  <c r="CV1071" i="2"/>
  <c r="CV1072" i="2"/>
  <c r="CV1073" i="2"/>
  <c r="CV1074" i="2"/>
  <c r="CV1075" i="2"/>
  <c r="CV1076" i="2"/>
  <c r="CV1077" i="2"/>
  <c r="CV1078" i="2"/>
  <c r="CV1079" i="2"/>
  <c r="CV1080" i="2"/>
  <c r="CV1081" i="2"/>
  <c r="CV1082" i="2"/>
  <c r="CV1083" i="2"/>
  <c r="CV1084" i="2"/>
  <c r="CV1085" i="2"/>
  <c r="CV1086" i="2"/>
  <c r="CV1087" i="2"/>
  <c r="CV1088" i="2"/>
  <c r="CV1089" i="2"/>
  <c r="CV1090" i="2"/>
  <c r="CV1091" i="2"/>
  <c r="CV1092" i="2"/>
  <c r="CV1093" i="2"/>
  <c r="CV1094" i="2"/>
  <c r="CV1095" i="2"/>
  <c r="CV1096" i="2"/>
  <c r="CV1097" i="2"/>
  <c r="CV1098" i="2"/>
  <c r="CV1099" i="2"/>
  <c r="CV1100" i="2"/>
  <c r="CV1101" i="2"/>
  <c r="CV1102" i="2"/>
  <c r="CV1103" i="2"/>
  <c r="CV1104" i="2"/>
  <c r="CV1105" i="2"/>
  <c r="CV1106" i="2"/>
  <c r="CV1107" i="2"/>
  <c r="CV1108" i="2"/>
  <c r="CV1109" i="2"/>
  <c r="CV1110" i="2"/>
  <c r="CV1111" i="2"/>
  <c r="CV1112" i="2"/>
  <c r="CV1113" i="2"/>
  <c r="CV1114" i="2"/>
  <c r="CV1115" i="2"/>
  <c r="CV1116" i="2"/>
  <c r="CV1117" i="2"/>
  <c r="CV1118" i="2"/>
  <c r="CV1119" i="2"/>
  <c r="CV1120" i="2"/>
  <c r="CV1121" i="2"/>
  <c r="CV1122" i="2"/>
  <c r="CV1123" i="2"/>
  <c r="CV1124" i="2"/>
  <c r="CV1125" i="2"/>
  <c r="CV1126" i="2"/>
  <c r="CV1127" i="2"/>
  <c r="CV1128" i="2"/>
  <c r="CV15" i="2"/>
  <c r="BQ10" i="2"/>
  <c r="BS10" i="2"/>
  <c r="BU10" i="2"/>
  <c r="BW10" i="2"/>
  <c r="BY10" i="2"/>
  <c r="CA10" i="2"/>
  <c r="CC10" i="2"/>
  <c r="CE10" i="2"/>
  <c r="CG10" i="2"/>
  <c r="CI10" i="2"/>
  <c r="CK10" i="2"/>
  <c r="AL1123" i="27" l="1"/>
  <c r="AO1123" i="27"/>
  <c r="AP1123" i="27"/>
  <c r="M1123" i="27"/>
  <c r="N1123" i="27"/>
  <c r="BN16" i="2" l="1"/>
  <c r="BN17" i="2"/>
  <c r="BN18" i="2"/>
  <c r="BN19" i="2"/>
  <c r="BN20" i="2"/>
  <c r="BN21" i="2"/>
  <c r="BN22" i="2"/>
  <c r="BN23" i="2"/>
  <c r="BN24" i="2"/>
  <c r="BN25" i="2"/>
  <c r="BN26" i="2"/>
  <c r="BN27" i="2"/>
  <c r="BN28" i="2"/>
  <c r="BN29" i="2"/>
  <c r="BN30" i="2"/>
  <c r="BN31" i="2"/>
  <c r="BN32" i="2"/>
  <c r="BN33" i="2"/>
  <c r="BN34" i="2"/>
  <c r="BN35" i="2"/>
  <c r="BN36" i="2"/>
  <c r="BN37" i="2"/>
  <c r="BN38" i="2"/>
  <c r="BN39" i="2"/>
  <c r="BN40" i="2"/>
  <c r="BN41" i="2"/>
  <c r="BN42" i="2"/>
  <c r="BN43" i="2"/>
  <c r="BN44" i="2"/>
  <c r="BN45" i="2"/>
  <c r="BN46" i="2"/>
  <c r="BN47" i="2"/>
  <c r="BN48" i="2"/>
  <c r="BN49" i="2"/>
  <c r="BN50" i="2"/>
  <c r="BN51" i="2"/>
  <c r="BN52" i="2"/>
  <c r="BN53" i="2"/>
  <c r="BN54" i="2"/>
  <c r="BN55" i="2"/>
  <c r="BN56" i="2"/>
  <c r="BN57" i="2"/>
  <c r="BN58" i="2"/>
  <c r="BN59" i="2"/>
  <c r="BN60" i="2"/>
  <c r="BN61" i="2"/>
  <c r="BN62" i="2"/>
  <c r="BN63" i="2"/>
  <c r="BN64" i="2"/>
  <c r="BN65" i="2"/>
  <c r="BN66" i="2"/>
  <c r="BN67" i="2"/>
  <c r="BN68" i="2"/>
  <c r="BN69" i="2"/>
  <c r="BN70" i="2"/>
  <c r="BN71" i="2"/>
  <c r="BN72" i="2"/>
  <c r="BN73" i="2"/>
  <c r="BN74" i="2"/>
  <c r="BN75" i="2"/>
  <c r="BN76" i="2"/>
  <c r="BN77" i="2"/>
  <c r="BN78" i="2"/>
  <c r="BN79" i="2"/>
  <c r="BN80" i="2"/>
  <c r="BN81" i="2"/>
  <c r="BN82" i="2"/>
  <c r="BN83" i="2"/>
  <c r="BN84" i="2"/>
  <c r="BN85" i="2"/>
  <c r="BN86" i="2"/>
  <c r="BN87" i="2"/>
  <c r="BN88" i="2"/>
  <c r="BN89" i="2"/>
  <c r="BN90" i="2"/>
  <c r="BN91" i="2"/>
  <c r="BN92" i="2"/>
  <c r="BN93" i="2"/>
  <c r="BN94" i="2"/>
  <c r="BN95" i="2"/>
  <c r="BN96" i="2"/>
  <c r="BN97" i="2"/>
  <c r="BN98" i="2"/>
  <c r="BN99" i="2"/>
  <c r="BN100" i="2"/>
  <c r="BN101" i="2"/>
  <c r="BN102" i="2"/>
  <c r="BN103" i="2"/>
  <c r="BN104" i="2"/>
  <c r="BN105" i="2"/>
  <c r="BN106" i="2"/>
  <c r="BN107" i="2"/>
  <c r="BN108" i="2"/>
  <c r="BN109" i="2"/>
  <c r="BN110" i="2"/>
  <c r="BN111" i="2"/>
  <c r="BN112" i="2"/>
  <c r="BN113" i="2"/>
  <c r="BN114" i="2"/>
  <c r="BN115" i="2"/>
  <c r="BN116" i="2"/>
  <c r="BN117" i="2"/>
  <c r="BN118" i="2"/>
  <c r="BN119" i="2"/>
  <c r="BN120" i="2"/>
  <c r="BN121" i="2"/>
  <c r="BN122" i="2"/>
  <c r="BN123" i="2"/>
  <c r="BN124" i="2"/>
  <c r="BN125" i="2"/>
  <c r="BN126" i="2"/>
  <c r="BN127" i="2"/>
  <c r="BN128" i="2"/>
  <c r="BN129" i="2"/>
  <c r="BN130" i="2"/>
  <c r="BN131" i="2"/>
  <c r="BN132" i="2"/>
  <c r="BN133" i="2"/>
  <c r="BN134" i="2"/>
  <c r="BN135" i="2"/>
  <c r="BN136" i="2"/>
  <c r="BN137" i="2"/>
  <c r="BN138" i="2"/>
  <c r="BN139" i="2"/>
  <c r="BN140" i="2"/>
  <c r="BN141" i="2"/>
  <c r="BN142" i="2"/>
  <c r="BN143" i="2"/>
  <c r="BN144" i="2"/>
  <c r="BN145" i="2"/>
  <c r="BN146" i="2"/>
  <c r="BN147" i="2"/>
  <c r="BN148" i="2"/>
  <c r="BN149" i="2"/>
  <c r="BN150" i="2"/>
  <c r="BN151" i="2"/>
  <c r="BN152" i="2"/>
  <c r="BN153" i="2"/>
  <c r="BN154" i="2"/>
  <c r="BN155" i="2"/>
  <c r="BN156" i="2"/>
  <c r="BN157" i="2"/>
  <c r="BN158" i="2"/>
  <c r="BN159" i="2"/>
  <c r="BN160" i="2"/>
  <c r="BN161" i="2"/>
  <c r="BN162" i="2"/>
  <c r="BN163" i="2"/>
  <c r="BN164" i="2"/>
  <c r="BN165" i="2"/>
  <c r="BN166" i="2"/>
  <c r="BN167" i="2"/>
  <c r="BN168" i="2"/>
  <c r="BN169" i="2"/>
  <c r="BN170" i="2"/>
  <c r="BN171" i="2"/>
  <c r="BN172" i="2"/>
  <c r="BN173" i="2"/>
  <c r="BN174" i="2"/>
  <c r="BN175" i="2"/>
  <c r="BN176" i="2"/>
  <c r="BN177" i="2"/>
  <c r="BN178" i="2"/>
  <c r="BN179" i="2"/>
  <c r="BN180" i="2"/>
  <c r="BN181" i="2"/>
  <c r="BN182" i="2"/>
  <c r="BN183" i="2"/>
  <c r="BN184" i="2"/>
  <c r="BN185" i="2"/>
  <c r="BN186" i="2"/>
  <c r="BN187" i="2"/>
  <c r="BN188" i="2"/>
  <c r="BN189" i="2"/>
  <c r="BN190" i="2"/>
  <c r="BN191" i="2"/>
  <c r="BN192" i="2"/>
  <c r="BN193" i="2"/>
  <c r="BN194" i="2"/>
  <c r="BN195" i="2"/>
  <c r="BN196" i="2"/>
  <c r="BN197" i="2"/>
  <c r="BN198" i="2"/>
  <c r="BN199" i="2"/>
  <c r="BN200" i="2"/>
  <c r="BN201" i="2"/>
  <c r="BN202" i="2"/>
  <c r="BN203" i="2"/>
  <c r="BN204" i="2"/>
  <c r="BN205" i="2"/>
  <c r="BN206" i="2"/>
  <c r="BN207" i="2"/>
  <c r="BN208" i="2"/>
  <c r="BN209" i="2"/>
  <c r="BN210" i="2"/>
  <c r="BN211" i="2"/>
  <c r="BN212" i="2"/>
  <c r="BN213" i="2"/>
  <c r="BN214" i="2"/>
  <c r="BN215" i="2"/>
  <c r="BN216" i="2"/>
  <c r="BN217" i="2"/>
  <c r="BN218" i="2"/>
  <c r="BN219" i="2"/>
  <c r="BN220" i="2"/>
  <c r="BN221" i="2"/>
  <c r="BN222" i="2"/>
  <c r="BN223" i="2"/>
  <c r="BN224" i="2"/>
  <c r="BN225" i="2"/>
  <c r="BN226" i="2"/>
  <c r="BN227" i="2"/>
  <c r="BN228" i="2"/>
  <c r="BN229" i="2"/>
  <c r="BN230" i="2"/>
  <c r="BN231" i="2"/>
  <c r="BN232" i="2"/>
  <c r="BN233" i="2"/>
  <c r="BN234" i="2"/>
  <c r="BN235" i="2"/>
  <c r="BN236" i="2"/>
  <c r="BN237" i="2"/>
  <c r="BN238" i="2"/>
  <c r="BN239" i="2"/>
  <c r="BN240" i="2"/>
  <c r="BN241" i="2"/>
  <c r="BN242" i="2"/>
  <c r="BN243" i="2"/>
  <c r="BN244" i="2"/>
  <c r="BN245" i="2"/>
  <c r="BN246" i="2"/>
  <c r="BN247" i="2"/>
  <c r="BN248" i="2"/>
  <c r="BN249" i="2"/>
  <c r="BN250" i="2"/>
  <c r="BN251" i="2"/>
  <c r="BN252" i="2"/>
  <c r="BN253" i="2"/>
  <c r="BN254" i="2"/>
  <c r="BN255" i="2"/>
  <c r="BN256" i="2"/>
  <c r="BN257" i="2"/>
  <c r="BN258" i="2"/>
  <c r="BN259" i="2"/>
  <c r="BN260" i="2"/>
  <c r="BN261" i="2"/>
  <c r="BN262" i="2"/>
  <c r="BN263" i="2"/>
  <c r="BN264" i="2"/>
  <c r="BN265" i="2"/>
  <c r="BN266" i="2"/>
  <c r="BN267" i="2"/>
  <c r="BN268" i="2"/>
  <c r="BN269" i="2"/>
  <c r="BN270" i="2"/>
  <c r="BN271" i="2"/>
  <c r="BN272" i="2"/>
  <c r="BN273" i="2"/>
  <c r="BN274" i="2"/>
  <c r="BN275" i="2"/>
  <c r="BN276" i="2"/>
  <c r="BN277" i="2"/>
  <c r="BN278" i="2"/>
  <c r="BN279" i="2"/>
  <c r="BN280" i="2"/>
  <c r="BN281" i="2"/>
  <c r="BN282" i="2"/>
  <c r="BN283" i="2"/>
  <c r="BN284" i="2"/>
  <c r="BN285" i="2"/>
  <c r="BN286" i="2"/>
  <c r="BN287" i="2"/>
  <c r="BN288" i="2"/>
  <c r="BN289" i="2"/>
  <c r="BN290" i="2"/>
  <c r="BN291" i="2"/>
  <c r="BN292" i="2"/>
  <c r="BN293" i="2"/>
  <c r="BN294" i="2"/>
  <c r="BN295" i="2"/>
  <c r="BN296" i="2"/>
  <c r="BN297" i="2"/>
  <c r="BN298" i="2"/>
  <c r="BN299" i="2"/>
  <c r="BN300" i="2"/>
  <c r="BN301" i="2"/>
  <c r="BN302" i="2"/>
  <c r="BN303" i="2"/>
  <c r="BN304" i="2"/>
  <c r="BN305" i="2"/>
  <c r="BN306" i="2"/>
  <c r="BN307" i="2"/>
  <c r="BN308" i="2"/>
  <c r="BN309" i="2"/>
  <c r="BN310" i="2"/>
  <c r="BN311" i="2"/>
  <c r="BN312" i="2"/>
  <c r="BN313" i="2"/>
  <c r="BN314" i="2"/>
  <c r="BN315" i="2"/>
  <c r="BN316" i="2"/>
  <c r="BN317" i="2"/>
  <c r="BN318" i="2"/>
  <c r="BN319" i="2"/>
  <c r="BN320" i="2"/>
  <c r="BN321" i="2"/>
  <c r="BN322" i="2"/>
  <c r="BN323" i="2"/>
  <c r="BN324" i="2"/>
  <c r="BN325" i="2"/>
  <c r="BN326" i="2"/>
  <c r="BN327" i="2"/>
  <c r="BN328" i="2"/>
  <c r="BN329" i="2"/>
  <c r="BN330" i="2"/>
  <c r="BN331" i="2"/>
  <c r="BN332" i="2"/>
  <c r="BN333" i="2"/>
  <c r="BN334" i="2"/>
  <c r="BN335" i="2"/>
  <c r="BN336" i="2"/>
  <c r="BN337" i="2"/>
  <c r="BN338" i="2"/>
  <c r="BN339" i="2"/>
  <c r="BN340" i="2"/>
  <c r="BN341" i="2"/>
  <c r="BN342" i="2"/>
  <c r="BN343" i="2"/>
  <c r="BN344" i="2"/>
  <c r="BN345" i="2"/>
  <c r="BN346" i="2"/>
  <c r="BN347" i="2"/>
  <c r="BN348" i="2"/>
  <c r="BN349" i="2"/>
  <c r="BN350" i="2"/>
  <c r="BN351" i="2"/>
  <c r="BN352" i="2"/>
  <c r="BN353" i="2"/>
  <c r="BN354" i="2"/>
  <c r="BN355" i="2"/>
  <c r="BN356" i="2"/>
  <c r="BN357" i="2"/>
  <c r="BN358" i="2"/>
  <c r="BN359" i="2"/>
  <c r="BN360" i="2"/>
  <c r="BN361" i="2"/>
  <c r="BN362" i="2"/>
  <c r="BN363" i="2"/>
  <c r="BN364" i="2"/>
  <c r="BN365" i="2"/>
  <c r="BN366" i="2"/>
  <c r="BN367" i="2"/>
  <c r="BN368" i="2"/>
  <c r="BN369" i="2"/>
  <c r="BN370" i="2"/>
  <c r="BN371" i="2"/>
  <c r="BN372" i="2"/>
  <c r="BN373" i="2"/>
  <c r="BN374" i="2"/>
  <c r="BN375" i="2"/>
  <c r="BN376" i="2"/>
  <c r="BN377" i="2"/>
  <c r="BN378" i="2"/>
  <c r="BN379" i="2"/>
  <c r="BN380" i="2"/>
  <c r="BN381" i="2"/>
  <c r="BN382" i="2"/>
  <c r="BN383" i="2"/>
  <c r="BN384" i="2"/>
  <c r="BN385" i="2"/>
  <c r="BN386" i="2"/>
  <c r="BN387" i="2"/>
  <c r="BN388" i="2"/>
  <c r="BN389" i="2"/>
  <c r="BN390" i="2"/>
  <c r="BN391" i="2"/>
  <c r="BN392" i="2"/>
  <c r="BN393" i="2"/>
  <c r="BN394" i="2"/>
  <c r="BN395" i="2"/>
  <c r="BN396" i="2"/>
  <c r="BN397" i="2"/>
  <c r="BN398" i="2"/>
  <c r="BN399" i="2"/>
  <c r="BN400" i="2"/>
  <c r="BN401" i="2"/>
  <c r="BN402" i="2"/>
  <c r="BN403" i="2"/>
  <c r="BN404" i="2"/>
  <c r="BN405" i="2"/>
  <c r="BN406" i="2"/>
  <c r="BN407" i="2"/>
  <c r="BN408" i="2"/>
  <c r="BN409" i="2"/>
  <c r="BN410" i="2"/>
  <c r="BN411" i="2"/>
  <c r="BN412" i="2"/>
  <c r="BN413" i="2"/>
  <c r="BN414" i="2"/>
  <c r="BN415" i="2"/>
  <c r="BN416" i="2"/>
  <c r="BN417" i="2"/>
  <c r="BN418" i="2"/>
  <c r="BN419" i="2"/>
  <c r="BN420" i="2"/>
  <c r="BN421" i="2"/>
  <c r="BN422" i="2"/>
  <c r="BN423" i="2"/>
  <c r="BN424" i="2"/>
  <c r="BN425" i="2"/>
  <c r="BN426" i="2"/>
  <c r="BN427" i="2"/>
  <c r="BN428" i="2"/>
  <c r="BN429" i="2"/>
  <c r="BN430" i="2"/>
  <c r="BN431" i="2"/>
  <c r="BN432" i="2"/>
  <c r="BN433" i="2"/>
  <c r="BN434" i="2"/>
  <c r="BN435" i="2"/>
  <c r="BN436" i="2"/>
  <c r="BN437" i="2"/>
  <c r="BN438" i="2"/>
  <c r="BN439" i="2"/>
  <c r="BN440" i="2"/>
  <c r="BN441" i="2"/>
  <c r="BN442" i="2"/>
  <c r="BN443" i="2"/>
  <c r="BN444" i="2"/>
  <c r="BN445" i="2"/>
  <c r="BN446" i="2"/>
  <c r="BN447" i="2"/>
  <c r="BN448" i="2"/>
  <c r="BN449" i="2"/>
  <c r="BN450" i="2"/>
  <c r="BN451" i="2"/>
  <c r="BN452" i="2"/>
  <c r="BN453" i="2"/>
  <c r="BN454" i="2"/>
  <c r="BN455" i="2"/>
  <c r="BN456" i="2"/>
  <c r="BN457" i="2"/>
  <c r="BN458" i="2"/>
  <c r="BN459" i="2"/>
  <c r="BN460" i="2"/>
  <c r="BN461" i="2"/>
  <c r="BN462" i="2"/>
  <c r="BN463" i="2"/>
  <c r="BN464" i="2"/>
  <c r="BN465" i="2"/>
  <c r="BN466" i="2"/>
  <c r="BN467" i="2"/>
  <c r="BN468" i="2"/>
  <c r="BN469" i="2"/>
  <c r="BN470" i="2"/>
  <c r="BN471" i="2"/>
  <c r="BN472" i="2"/>
  <c r="BN473" i="2"/>
  <c r="BN474" i="2"/>
  <c r="BN475" i="2"/>
  <c r="BN476" i="2"/>
  <c r="BN477" i="2"/>
  <c r="BN478" i="2"/>
  <c r="BN479" i="2"/>
  <c r="BN480" i="2"/>
  <c r="BN481" i="2"/>
  <c r="BN482" i="2"/>
  <c r="BN483" i="2"/>
  <c r="BN484" i="2"/>
  <c r="BN485" i="2"/>
  <c r="BN486" i="2"/>
  <c r="BN487" i="2"/>
  <c r="BN488" i="2"/>
  <c r="BN489" i="2"/>
  <c r="BN490" i="2"/>
  <c r="BN491" i="2"/>
  <c r="BN492" i="2"/>
  <c r="BN493" i="2"/>
  <c r="BN494" i="2"/>
  <c r="BN495" i="2"/>
  <c r="BN496" i="2"/>
  <c r="BN497" i="2"/>
  <c r="BN498" i="2"/>
  <c r="BN499" i="2"/>
  <c r="BN500" i="2"/>
  <c r="BN501" i="2"/>
  <c r="BN502" i="2"/>
  <c r="BN503" i="2"/>
  <c r="BN504" i="2"/>
  <c r="BN505" i="2"/>
  <c r="BN506" i="2"/>
  <c r="BN507" i="2"/>
  <c r="BN508" i="2"/>
  <c r="BN509" i="2"/>
  <c r="BN510" i="2"/>
  <c r="BN511" i="2"/>
  <c r="BN512" i="2"/>
  <c r="BN513" i="2"/>
  <c r="BN514" i="2"/>
  <c r="BN515" i="2"/>
  <c r="BN516" i="2"/>
  <c r="BN517" i="2"/>
  <c r="BN518" i="2"/>
  <c r="BN519" i="2"/>
  <c r="BN520" i="2"/>
  <c r="BN521" i="2"/>
  <c r="BN522" i="2"/>
  <c r="BN523" i="2"/>
  <c r="BN524" i="2"/>
  <c r="BN525" i="2"/>
  <c r="BN526" i="2"/>
  <c r="BN527" i="2"/>
  <c r="BN528" i="2"/>
  <c r="BN529" i="2"/>
  <c r="BN530" i="2"/>
  <c r="BN531" i="2"/>
  <c r="BN532" i="2"/>
  <c r="BN533" i="2"/>
  <c r="BN534" i="2"/>
  <c r="BN535" i="2"/>
  <c r="BN536" i="2"/>
  <c r="BN537" i="2"/>
  <c r="BN538" i="2"/>
  <c r="BN539" i="2"/>
  <c r="BN540" i="2"/>
  <c r="BN541" i="2"/>
  <c r="BN542" i="2"/>
  <c r="BN543" i="2"/>
  <c r="BN544" i="2"/>
  <c r="BN545" i="2"/>
  <c r="BN546" i="2"/>
  <c r="BN547" i="2"/>
  <c r="BN548" i="2"/>
  <c r="BN549" i="2"/>
  <c r="BN550" i="2"/>
  <c r="BN551" i="2"/>
  <c r="BN552" i="2"/>
  <c r="BN553" i="2"/>
  <c r="BN554" i="2"/>
  <c r="BN555" i="2"/>
  <c r="BN556" i="2"/>
  <c r="BN557" i="2"/>
  <c r="BN558" i="2"/>
  <c r="BN559" i="2"/>
  <c r="BN560" i="2"/>
  <c r="BN561" i="2"/>
  <c r="BN562" i="2"/>
  <c r="BN563" i="2"/>
  <c r="BN564" i="2"/>
  <c r="BN565" i="2"/>
  <c r="BN566" i="2"/>
  <c r="BN567" i="2"/>
  <c r="BN568" i="2"/>
  <c r="BN569" i="2"/>
  <c r="BN570" i="2"/>
  <c r="BN571" i="2"/>
  <c r="BN572" i="2"/>
  <c r="BN573" i="2"/>
  <c r="BN574" i="2"/>
  <c r="BN575" i="2"/>
  <c r="BN576" i="2"/>
  <c r="BN577" i="2"/>
  <c r="BN578" i="2"/>
  <c r="BN579" i="2"/>
  <c r="BN580" i="2"/>
  <c r="BN581" i="2"/>
  <c r="BN582" i="2"/>
  <c r="BN583" i="2"/>
  <c r="BN584" i="2"/>
  <c r="BN585" i="2"/>
  <c r="BN586" i="2"/>
  <c r="BN587" i="2"/>
  <c r="BN588" i="2"/>
  <c r="BN589" i="2"/>
  <c r="BN590" i="2"/>
  <c r="BN591" i="2"/>
  <c r="BN592" i="2"/>
  <c r="BN593" i="2"/>
  <c r="BN594" i="2"/>
  <c r="BN595" i="2"/>
  <c r="BN596" i="2"/>
  <c r="BN597" i="2"/>
  <c r="BN598" i="2"/>
  <c r="BN599" i="2"/>
  <c r="BN600" i="2"/>
  <c r="BN601" i="2"/>
  <c r="BN602" i="2"/>
  <c r="BN603" i="2"/>
  <c r="BN604" i="2"/>
  <c r="BN605" i="2"/>
  <c r="BN606" i="2"/>
  <c r="BN607" i="2"/>
  <c r="BN608" i="2"/>
  <c r="BN609" i="2"/>
  <c r="BN610" i="2"/>
  <c r="BN611" i="2"/>
  <c r="BN612" i="2"/>
  <c r="BN613" i="2"/>
  <c r="BN614" i="2"/>
  <c r="BN615" i="2"/>
  <c r="BN616" i="2"/>
  <c r="BN617" i="2"/>
  <c r="BN618" i="2"/>
  <c r="BN619" i="2"/>
  <c r="BN620" i="2"/>
  <c r="BN621" i="2"/>
  <c r="BN622" i="2"/>
  <c r="BN623" i="2"/>
  <c r="BN624" i="2"/>
  <c r="BN625" i="2"/>
  <c r="BN626" i="2"/>
  <c r="BN627" i="2"/>
  <c r="BN628" i="2"/>
  <c r="BN629" i="2"/>
  <c r="BN630" i="2"/>
  <c r="BN631" i="2"/>
  <c r="BN632" i="2"/>
  <c r="BN633" i="2"/>
  <c r="BN634" i="2"/>
  <c r="BN635" i="2"/>
  <c r="BN636" i="2"/>
  <c r="BN637" i="2"/>
  <c r="BN638" i="2"/>
  <c r="BN639" i="2"/>
  <c r="BN640" i="2"/>
  <c r="BN641" i="2"/>
  <c r="BN642" i="2"/>
  <c r="BN643" i="2"/>
  <c r="BN644" i="2"/>
  <c r="BN645" i="2"/>
  <c r="BN646" i="2"/>
  <c r="BN647" i="2"/>
  <c r="BN648" i="2"/>
  <c r="BN649" i="2"/>
  <c r="BN650" i="2"/>
  <c r="BN651" i="2"/>
  <c r="BN652" i="2"/>
  <c r="BN653" i="2"/>
  <c r="BN654" i="2"/>
  <c r="BN655" i="2"/>
  <c r="BN656" i="2"/>
  <c r="BN657" i="2"/>
  <c r="BN658" i="2"/>
  <c r="BN659" i="2"/>
  <c r="BN660" i="2"/>
  <c r="BN661" i="2"/>
  <c r="BN662" i="2"/>
  <c r="BN663" i="2"/>
  <c r="BN664" i="2"/>
  <c r="BN665" i="2"/>
  <c r="BN666" i="2"/>
  <c r="BN667" i="2"/>
  <c r="BN668" i="2"/>
  <c r="BN669" i="2"/>
  <c r="BN670" i="2"/>
  <c r="BN671" i="2"/>
  <c r="BN672" i="2"/>
  <c r="BN673" i="2"/>
  <c r="BN674" i="2"/>
  <c r="BN675" i="2"/>
  <c r="BN676" i="2"/>
  <c r="BN677" i="2"/>
  <c r="BN678" i="2"/>
  <c r="BN679" i="2"/>
  <c r="BN680" i="2"/>
  <c r="BN681" i="2"/>
  <c r="BN682" i="2"/>
  <c r="BN683" i="2"/>
  <c r="BN684" i="2"/>
  <c r="BN685" i="2"/>
  <c r="BN686" i="2"/>
  <c r="BN687" i="2"/>
  <c r="BN688" i="2"/>
  <c r="BN689" i="2"/>
  <c r="BN690" i="2"/>
  <c r="BN691" i="2"/>
  <c r="BN692" i="2"/>
  <c r="BN693" i="2"/>
  <c r="BN694" i="2"/>
  <c r="BN695" i="2"/>
  <c r="BN696" i="2"/>
  <c r="BN697" i="2"/>
  <c r="BN698" i="2"/>
  <c r="BN699" i="2"/>
  <c r="BN700" i="2"/>
  <c r="BN701" i="2"/>
  <c r="BN702" i="2"/>
  <c r="BN703" i="2"/>
  <c r="BN704" i="2"/>
  <c r="BN705" i="2"/>
  <c r="BN706" i="2"/>
  <c r="BN707" i="2"/>
  <c r="BN708" i="2"/>
  <c r="BN709" i="2"/>
  <c r="BN710" i="2"/>
  <c r="BN711" i="2"/>
  <c r="BN712" i="2"/>
  <c r="BN713" i="2"/>
  <c r="BN714" i="2"/>
  <c r="BN715" i="2"/>
  <c r="BN716" i="2"/>
  <c r="BN717" i="2"/>
  <c r="BN718" i="2"/>
  <c r="BN719" i="2"/>
  <c r="BN720" i="2"/>
  <c r="BN721" i="2"/>
  <c r="BN722" i="2"/>
  <c r="BN723" i="2"/>
  <c r="BN724" i="2"/>
  <c r="BN725" i="2"/>
  <c r="BN726" i="2"/>
  <c r="BN727" i="2"/>
  <c r="BN728" i="2"/>
  <c r="BN729" i="2"/>
  <c r="BN730" i="2"/>
  <c r="BN731" i="2"/>
  <c r="BN732" i="2"/>
  <c r="BN733" i="2"/>
  <c r="BN734" i="2"/>
  <c r="BN735" i="2"/>
  <c r="BN736" i="2"/>
  <c r="BN737" i="2"/>
  <c r="BN738" i="2"/>
  <c r="BN739" i="2"/>
  <c r="BN740" i="2"/>
  <c r="BN741" i="2"/>
  <c r="BN742" i="2"/>
  <c r="BN743" i="2"/>
  <c r="BN744" i="2"/>
  <c r="BN745" i="2"/>
  <c r="BN746" i="2"/>
  <c r="BN747" i="2"/>
  <c r="BN748" i="2"/>
  <c r="BN749" i="2"/>
  <c r="BN750" i="2"/>
  <c r="BN751" i="2"/>
  <c r="BN752" i="2"/>
  <c r="BN753" i="2"/>
  <c r="BN754" i="2"/>
  <c r="BN755" i="2"/>
  <c r="BN756" i="2"/>
  <c r="BN757" i="2"/>
  <c r="BN758" i="2"/>
  <c r="BN759" i="2"/>
  <c r="BN760" i="2"/>
  <c r="BN761" i="2"/>
  <c r="BN762" i="2"/>
  <c r="BN763" i="2"/>
  <c r="BN764" i="2"/>
  <c r="BN765" i="2"/>
  <c r="BN766" i="2"/>
  <c r="BN767" i="2"/>
  <c r="BN768" i="2"/>
  <c r="BN769" i="2"/>
  <c r="BN770" i="2"/>
  <c r="BN771" i="2"/>
  <c r="BN772" i="2"/>
  <c r="BN773" i="2"/>
  <c r="BN774" i="2"/>
  <c r="BN775" i="2"/>
  <c r="BN776" i="2"/>
  <c r="BN777" i="2"/>
  <c r="BN778" i="2"/>
  <c r="BN779" i="2"/>
  <c r="BN780" i="2"/>
  <c r="BN781" i="2"/>
  <c r="BN782" i="2"/>
  <c r="BN783" i="2"/>
  <c r="BN784" i="2"/>
  <c r="BN785" i="2"/>
  <c r="BN786" i="2"/>
  <c r="BN787" i="2"/>
  <c r="BN788" i="2"/>
  <c r="BN789" i="2"/>
  <c r="BN790" i="2"/>
  <c r="BN791" i="2"/>
  <c r="BN792" i="2"/>
  <c r="BN793" i="2"/>
  <c r="BN794" i="2"/>
  <c r="BN795" i="2"/>
  <c r="BN796" i="2"/>
  <c r="BN797" i="2"/>
  <c r="BN798" i="2"/>
  <c r="BN799" i="2"/>
  <c r="BN800" i="2"/>
  <c r="BN801" i="2"/>
  <c r="BN802" i="2"/>
  <c r="BN803" i="2"/>
  <c r="BN804" i="2"/>
  <c r="BN805" i="2"/>
  <c r="BN806" i="2"/>
  <c r="BN807" i="2"/>
  <c r="BN808" i="2"/>
  <c r="BN809" i="2"/>
  <c r="BN810" i="2"/>
  <c r="BN811" i="2"/>
  <c r="BN812" i="2"/>
  <c r="BN813" i="2"/>
  <c r="BN814" i="2"/>
  <c r="BN815" i="2"/>
  <c r="BN816" i="2"/>
  <c r="BN817" i="2"/>
  <c r="BN818" i="2"/>
  <c r="BN819" i="2"/>
  <c r="BN820" i="2"/>
  <c r="BN821" i="2"/>
  <c r="BN822" i="2"/>
  <c r="BN823" i="2"/>
  <c r="BN824" i="2"/>
  <c r="BN825" i="2"/>
  <c r="BN826" i="2"/>
  <c r="BN827" i="2"/>
  <c r="BN828" i="2"/>
  <c r="BN829" i="2"/>
  <c r="BN830" i="2"/>
  <c r="BN831" i="2"/>
  <c r="BN832" i="2"/>
  <c r="BN833" i="2"/>
  <c r="BN834" i="2"/>
  <c r="BN835" i="2"/>
  <c r="BN836" i="2"/>
  <c r="BN837" i="2"/>
  <c r="BN838" i="2"/>
  <c r="BN839" i="2"/>
  <c r="BN840" i="2"/>
  <c r="BN841" i="2"/>
  <c r="BN842" i="2"/>
  <c r="BN843" i="2"/>
  <c r="BN844" i="2"/>
  <c r="BN845" i="2"/>
  <c r="BN846" i="2"/>
  <c r="BN847" i="2"/>
  <c r="BN848" i="2"/>
  <c r="BN849" i="2"/>
  <c r="BN850" i="2"/>
  <c r="BN851" i="2"/>
  <c r="BN852" i="2"/>
  <c r="BN853" i="2"/>
  <c r="BN854" i="2"/>
  <c r="BN855" i="2"/>
  <c r="BN856" i="2"/>
  <c r="BN857" i="2"/>
  <c r="BN858" i="2"/>
  <c r="BN859" i="2"/>
  <c r="BN860" i="2"/>
  <c r="BN861" i="2"/>
  <c r="BN862" i="2"/>
  <c r="BN863" i="2"/>
  <c r="BN864" i="2"/>
  <c r="BN865" i="2"/>
  <c r="BN866" i="2"/>
  <c r="BN867" i="2"/>
  <c r="BN868" i="2"/>
  <c r="BN869" i="2"/>
  <c r="BN870" i="2"/>
  <c r="BN871" i="2"/>
  <c r="BN872" i="2"/>
  <c r="BN873" i="2"/>
  <c r="BN874" i="2"/>
  <c r="BN875" i="2"/>
  <c r="BN876" i="2"/>
  <c r="BN877" i="2"/>
  <c r="BN878" i="2"/>
  <c r="BN879" i="2"/>
  <c r="BN880" i="2"/>
  <c r="BN881" i="2"/>
  <c r="BN882" i="2"/>
  <c r="BN883" i="2"/>
  <c r="BN884" i="2"/>
  <c r="BN885" i="2"/>
  <c r="BN886" i="2"/>
  <c r="BN887" i="2"/>
  <c r="BN888" i="2"/>
  <c r="BN889" i="2"/>
  <c r="BN890" i="2"/>
  <c r="BN891" i="2"/>
  <c r="BN892" i="2"/>
  <c r="BN893" i="2"/>
  <c r="BN894" i="2"/>
  <c r="BN895" i="2"/>
  <c r="BN896" i="2"/>
  <c r="BN897" i="2"/>
  <c r="BN898" i="2"/>
  <c r="BN899" i="2"/>
  <c r="BN900" i="2"/>
  <c r="BN901" i="2"/>
  <c r="BN902" i="2"/>
  <c r="BN903" i="2"/>
  <c r="BN904" i="2"/>
  <c r="BN905" i="2"/>
  <c r="BN906" i="2"/>
  <c r="BN907" i="2"/>
  <c r="BN908" i="2"/>
  <c r="BN909" i="2"/>
  <c r="BN910" i="2"/>
  <c r="BN911" i="2"/>
  <c r="BN912" i="2"/>
  <c r="BN913" i="2"/>
  <c r="BN914" i="2"/>
  <c r="BN915" i="2"/>
  <c r="BN916" i="2"/>
  <c r="BN917" i="2"/>
  <c r="BN918" i="2"/>
  <c r="BN919" i="2"/>
  <c r="BN920" i="2"/>
  <c r="BN921" i="2"/>
  <c r="BN922" i="2"/>
  <c r="BN923" i="2"/>
  <c r="BN924" i="2"/>
  <c r="BN925" i="2"/>
  <c r="BN926" i="2"/>
  <c r="BN927" i="2"/>
  <c r="BN928" i="2"/>
  <c r="BN929" i="2"/>
  <c r="BN930" i="2"/>
  <c r="BN931" i="2"/>
  <c r="BN932" i="2"/>
  <c r="BN933" i="2"/>
  <c r="BN934" i="2"/>
  <c r="BN935" i="2"/>
  <c r="BN936" i="2"/>
  <c r="BN937" i="2"/>
  <c r="BN938" i="2"/>
  <c r="BN939" i="2"/>
  <c r="BN940" i="2"/>
  <c r="BN941" i="2"/>
  <c r="BN942" i="2"/>
  <c r="BN943" i="2"/>
  <c r="BN944" i="2"/>
  <c r="BN945" i="2"/>
  <c r="BN946" i="2"/>
  <c r="BN947" i="2"/>
  <c r="BN948" i="2"/>
  <c r="BN949" i="2"/>
  <c r="BN950" i="2"/>
  <c r="BN951" i="2"/>
  <c r="BN952" i="2"/>
  <c r="BN953" i="2"/>
  <c r="BN954" i="2"/>
  <c r="BN955" i="2"/>
  <c r="BN956" i="2"/>
  <c r="BN957" i="2"/>
  <c r="BN958" i="2"/>
  <c r="BN959" i="2"/>
  <c r="BN960" i="2"/>
  <c r="BN961" i="2"/>
  <c r="BN962" i="2"/>
  <c r="BN963" i="2"/>
  <c r="BN964" i="2"/>
  <c r="BN965" i="2"/>
  <c r="BN966" i="2"/>
  <c r="BN967" i="2"/>
  <c r="BN968" i="2"/>
  <c r="BN969" i="2"/>
  <c r="BN970" i="2"/>
  <c r="BN971" i="2"/>
  <c r="BN972" i="2"/>
  <c r="BN973" i="2"/>
  <c r="BN974" i="2"/>
  <c r="BN975" i="2"/>
  <c r="BN976" i="2"/>
  <c r="BN977" i="2"/>
  <c r="BN978" i="2"/>
  <c r="BN979" i="2"/>
  <c r="BN980" i="2"/>
  <c r="BN981" i="2"/>
  <c r="BN982" i="2"/>
  <c r="BN983" i="2"/>
  <c r="BN984" i="2"/>
  <c r="BN985" i="2"/>
  <c r="BN986" i="2"/>
  <c r="BN987" i="2"/>
  <c r="BN988" i="2"/>
  <c r="BN989" i="2"/>
  <c r="BN990" i="2"/>
  <c r="BN991" i="2"/>
  <c r="BN992" i="2"/>
  <c r="BN993" i="2"/>
  <c r="BN994" i="2"/>
  <c r="BN995" i="2"/>
  <c r="BN996" i="2"/>
  <c r="BN997" i="2"/>
  <c r="BN998" i="2"/>
  <c r="BN999" i="2"/>
  <c r="BN1000" i="2"/>
  <c r="BN1001" i="2"/>
  <c r="BN1002" i="2"/>
  <c r="BN1003" i="2"/>
  <c r="BN1004" i="2"/>
  <c r="BN1005" i="2"/>
  <c r="BN1006" i="2"/>
  <c r="BN1007" i="2"/>
  <c r="BN1008" i="2"/>
  <c r="BN1009" i="2"/>
  <c r="BN1010" i="2"/>
  <c r="BN1011" i="2"/>
  <c r="BN1012" i="2"/>
  <c r="BN1013" i="2"/>
  <c r="BN1014" i="2"/>
  <c r="BN1015" i="2"/>
  <c r="BN1016" i="2"/>
  <c r="BN1017" i="2"/>
  <c r="BN1018" i="2"/>
  <c r="BN1019" i="2"/>
  <c r="BN1020" i="2"/>
  <c r="BN1021" i="2"/>
  <c r="BN1022" i="2"/>
  <c r="BN1023" i="2"/>
  <c r="BN1024" i="2"/>
  <c r="BN1025" i="2"/>
  <c r="BN1026" i="2"/>
  <c r="BN1027" i="2"/>
  <c r="BN1028" i="2"/>
  <c r="BN1029" i="2"/>
  <c r="BN1030" i="2"/>
  <c r="BN1031" i="2"/>
  <c r="BN1032" i="2"/>
  <c r="BN1033" i="2"/>
  <c r="BN1034" i="2"/>
  <c r="BN1035" i="2"/>
  <c r="BN1036" i="2"/>
  <c r="BN1037" i="2"/>
  <c r="BN1038" i="2"/>
  <c r="BN1039" i="2"/>
  <c r="BN1040" i="2"/>
  <c r="BN1041" i="2"/>
  <c r="BN1042" i="2"/>
  <c r="BN1043" i="2"/>
  <c r="BN1044" i="2"/>
  <c r="BN1045" i="2"/>
  <c r="BN1046" i="2"/>
  <c r="BN1047" i="2"/>
  <c r="BN1048" i="2"/>
  <c r="BN1049" i="2"/>
  <c r="BN1050" i="2"/>
  <c r="BN1051" i="2"/>
  <c r="BN1052" i="2"/>
  <c r="BN1053" i="2"/>
  <c r="BN1054" i="2"/>
  <c r="BN1055" i="2"/>
  <c r="BN1056" i="2"/>
  <c r="BN1057" i="2"/>
  <c r="BN1058" i="2"/>
  <c r="BN1059" i="2"/>
  <c r="BN1060" i="2"/>
  <c r="BN1061" i="2"/>
  <c r="BN1062" i="2"/>
  <c r="BN1063" i="2"/>
  <c r="BN1064" i="2"/>
  <c r="BN1065" i="2"/>
  <c r="BN1066" i="2"/>
  <c r="BN1067" i="2"/>
  <c r="BN1068" i="2"/>
  <c r="BN1069" i="2"/>
  <c r="BN1070" i="2"/>
  <c r="BN1071" i="2"/>
  <c r="BN1072" i="2"/>
  <c r="BN1073" i="2"/>
  <c r="BN1074" i="2"/>
  <c r="BN1075" i="2"/>
  <c r="BN1076" i="2"/>
  <c r="BN1077" i="2"/>
  <c r="BN1078" i="2"/>
  <c r="BN1079" i="2"/>
  <c r="BN1080" i="2"/>
  <c r="BN1081" i="2"/>
  <c r="BN1082" i="2"/>
  <c r="BN1083" i="2"/>
  <c r="BN1084" i="2"/>
  <c r="BN1085" i="2"/>
  <c r="BN1086" i="2"/>
  <c r="BN1087" i="2"/>
  <c r="BN1088" i="2"/>
  <c r="BN1089" i="2"/>
  <c r="BN1090" i="2"/>
  <c r="BN1091" i="2"/>
  <c r="BN1092" i="2"/>
  <c r="BN1093" i="2"/>
  <c r="BN1094" i="2"/>
  <c r="BN1095" i="2"/>
  <c r="BN1096" i="2"/>
  <c r="BN1097" i="2"/>
  <c r="BN1098" i="2"/>
  <c r="BN1099" i="2"/>
  <c r="BN1100" i="2"/>
  <c r="BN1101" i="2"/>
  <c r="BN1102" i="2"/>
  <c r="BN1103" i="2"/>
  <c r="BN1104" i="2"/>
  <c r="BN1105" i="2"/>
  <c r="BN1106" i="2"/>
  <c r="BN1107" i="2"/>
  <c r="BN1108" i="2"/>
  <c r="BN1109" i="2"/>
  <c r="BN1110" i="2"/>
  <c r="BN1111" i="2"/>
  <c r="BN1112" i="2"/>
  <c r="BN1113" i="2"/>
  <c r="BN1114" i="2"/>
  <c r="BN1115" i="2"/>
  <c r="BN1116" i="2"/>
  <c r="BN1117" i="2"/>
  <c r="BN1118" i="2"/>
  <c r="BN1119" i="2"/>
  <c r="BN1120" i="2"/>
  <c r="BN1121" i="2"/>
  <c r="BN1122" i="2"/>
  <c r="BN1123" i="2"/>
  <c r="BN1124" i="2"/>
  <c r="BN1125" i="2"/>
  <c r="BN1126" i="2"/>
  <c r="BN1127" i="2"/>
  <c r="BN1128" i="2"/>
  <c r="BN15" i="2"/>
  <c r="BM16" i="2" l="1"/>
  <c r="BM17" i="2"/>
  <c r="BM18" i="2"/>
  <c r="BM19" i="2"/>
  <c r="BM20" i="2"/>
  <c r="BM21" i="2"/>
  <c r="BM22" i="2"/>
  <c r="BM23" i="2"/>
  <c r="BM24" i="2"/>
  <c r="BM25" i="2"/>
  <c r="BM26" i="2"/>
  <c r="BM27" i="2"/>
  <c r="BM28" i="2"/>
  <c r="BM29" i="2"/>
  <c r="BM30" i="2"/>
  <c r="BM31" i="2"/>
  <c r="BM32" i="2"/>
  <c r="BM33" i="2"/>
  <c r="BM34" i="2"/>
  <c r="BM35" i="2"/>
  <c r="BM36" i="2"/>
  <c r="BM37" i="2"/>
  <c r="BM38" i="2"/>
  <c r="BM39" i="2"/>
  <c r="BM40" i="2"/>
  <c r="BM41" i="2"/>
  <c r="BM42" i="2"/>
  <c r="BM43" i="2"/>
  <c r="BM44" i="2"/>
  <c r="BM45" i="2"/>
  <c r="BM46" i="2"/>
  <c r="BM47" i="2"/>
  <c r="BM48" i="2"/>
  <c r="BM49" i="2"/>
  <c r="BM50" i="2"/>
  <c r="BM51" i="2"/>
  <c r="BM52" i="2"/>
  <c r="BM53" i="2"/>
  <c r="BM54" i="2"/>
  <c r="BM55" i="2"/>
  <c r="BM56" i="2"/>
  <c r="BM57" i="2"/>
  <c r="BM58" i="2"/>
  <c r="BM59" i="2"/>
  <c r="BM60" i="2"/>
  <c r="BM61" i="2"/>
  <c r="BM62" i="2"/>
  <c r="BM63" i="2"/>
  <c r="BM64" i="2"/>
  <c r="BM65" i="2"/>
  <c r="BM66" i="2"/>
  <c r="BM67" i="2"/>
  <c r="BM68" i="2"/>
  <c r="BM69" i="2"/>
  <c r="BM70" i="2"/>
  <c r="BM71" i="2"/>
  <c r="BM72" i="2"/>
  <c r="BM73" i="2"/>
  <c r="BM74" i="2"/>
  <c r="BM75" i="2"/>
  <c r="BM76" i="2"/>
  <c r="BM77" i="2"/>
  <c r="BM78" i="2"/>
  <c r="BM79" i="2"/>
  <c r="BM80" i="2"/>
  <c r="BM81" i="2"/>
  <c r="BM82" i="2"/>
  <c r="BM83" i="2"/>
  <c r="BM84" i="2"/>
  <c r="BM85" i="2"/>
  <c r="BM86" i="2"/>
  <c r="BM87" i="2"/>
  <c r="BM88" i="2"/>
  <c r="BM89" i="2"/>
  <c r="BM90" i="2"/>
  <c r="BM91" i="2"/>
  <c r="BM92" i="2"/>
  <c r="BM93" i="2"/>
  <c r="BM94" i="2"/>
  <c r="BM95" i="2"/>
  <c r="BM96" i="2"/>
  <c r="BM97" i="2"/>
  <c r="BM98" i="2"/>
  <c r="BM99" i="2"/>
  <c r="BM100" i="2"/>
  <c r="BM101" i="2"/>
  <c r="BM102" i="2"/>
  <c r="BM103" i="2"/>
  <c r="BM104" i="2"/>
  <c r="BM105" i="2"/>
  <c r="BM106" i="2"/>
  <c r="BM107" i="2"/>
  <c r="BM108" i="2"/>
  <c r="BM109" i="2"/>
  <c r="BM110" i="2"/>
  <c r="BM111" i="2"/>
  <c r="BM112" i="2"/>
  <c r="BM113" i="2"/>
  <c r="BM114" i="2"/>
  <c r="BM115" i="2"/>
  <c r="BM116" i="2"/>
  <c r="BM117" i="2"/>
  <c r="BM118" i="2"/>
  <c r="BM119" i="2"/>
  <c r="BM120" i="2"/>
  <c r="BM121" i="2"/>
  <c r="BM122" i="2"/>
  <c r="BM123" i="2"/>
  <c r="BM124" i="2"/>
  <c r="BM125" i="2"/>
  <c r="BM126" i="2"/>
  <c r="BM127" i="2"/>
  <c r="BM128" i="2"/>
  <c r="BM129" i="2"/>
  <c r="BM130" i="2"/>
  <c r="BM131" i="2"/>
  <c r="BM132" i="2"/>
  <c r="BM133" i="2"/>
  <c r="BM134" i="2"/>
  <c r="BM135" i="2"/>
  <c r="BM136" i="2"/>
  <c r="BM137" i="2"/>
  <c r="BM138" i="2"/>
  <c r="BM139" i="2"/>
  <c r="BM140" i="2"/>
  <c r="BM141" i="2"/>
  <c r="BM142" i="2"/>
  <c r="BM143" i="2"/>
  <c r="BM144" i="2"/>
  <c r="BM145" i="2"/>
  <c r="BM146" i="2"/>
  <c r="BM147" i="2"/>
  <c r="BM148" i="2"/>
  <c r="BM149" i="2"/>
  <c r="BM150" i="2"/>
  <c r="BM151" i="2"/>
  <c r="BM152" i="2"/>
  <c r="BM153" i="2"/>
  <c r="BM154" i="2"/>
  <c r="BM155" i="2"/>
  <c r="BM156" i="2"/>
  <c r="BM157" i="2"/>
  <c r="BM158" i="2"/>
  <c r="BM159" i="2"/>
  <c r="BM160" i="2"/>
  <c r="BM161" i="2"/>
  <c r="BM162" i="2"/>
  <c r="BM163" i="2"/>
  <c r="BM164" i="2"/>
  <c r="BM165" i="2"/>
  <c r="BM166" i="2"/>
  <c r="BM167" i="2"/>
  <c r="BM168" i="2"/>
  <c r="BM169" i="2"/>
  <c r="BM170" i="2"/>
  <c r="BM171" i="2"/>
  <c r="BM172" i="2"/>
  <c r="BM173" i="2"/>
  <c r="BM174" i="2"/>
  <c r="BM175" i="2"/>
  <c r="BM176" i="2"/>
  <c r="BM177" i="2"/>
  <c r="BM178" i="2"/>
  <c r="BM179" i="2"/>
  <c r="BM180" i="2"/>
  <c r="BM181" i="2"/>
  <c r="BM182" i="2"/>
  <c r="BM183" i="2"/>
  <c r="BM184" i="2"/>
  <c r="BM185" i="2"/>
  <c r="BM186" i="2"/>
  <c r="BM187" i="2"/>
  <c r="BM188" i="2"/>
  <c r="BM189" i="2"/>
  <c r="BM190" i="2"/>
  <c r="BM191" i="2"/>
  <c r="BM192" i="2"/>
  <c r="BM193" i="2"/>
  <c r="BM194" i="2"/>
  <c r="BM195" i="2"/>
  <c r="BM196" i="2"/>
  <c r="BM197" i="2"/>
  <c r="BM198" i="2"/>
  <c r="BM199" i="2"/>
  <c r="BM200" i="2"/>
  <c r="BM201" i="2"/>
  <c r="BM202" i="2"/>
  <c r="BM203" i="2"/>
  <c r="BM204" i="2"/>
  <c r="BM205" i="2"/>
  <c r="BM206" i="2"/>
  <c r="BM207" i="2"/>
  <c r="BM208" i="2"/>
  <c r="BM209" i="2"/>
  <c r="BM210" i="2"/>
  <c r="BM211" i="2"/>
  <c r="BM212" i="2"/>
  <c r="BM213" i="2"/>
  <c r="BM214" i="2"/>
  <c r="BM215" i="2"/>
  <c r="BM216" i="2"/>
  <c r="BM217" i="2"/>
  <c r="BM218" i="2"/>
  <c r="BM219" i="2"/>
  <c r="BM220" i="2"/>
  <c r="BM221" i="2"/>
  <c r="BM222" i="2"/>
  <c r="BM223" i="2"/>
  <c r="BM224" i="2"/>
  <c r="BM225" i="2"/>
  <c r="BM226" i="2"/>
  <c r="BM227" i="2"/>
  <c r="BM228" i="2"/>
  <c r="BM229" i="2"/>
  <c r="BM230" i="2"/>
  <c r="BM231" i="2"/>
  <c r="BM232" i="2"/>
  <c r="BM233" i="2"/>
  <c r="BM234" i="2"/>
  <c r="BM235" i="2"/>
  <c r="BM236" i="2"/>
  <c r="BM237" i="2"/>
  <c r="BM238" i="2"/>
  <c r="BM239" i="2"/>
  <c r="BM240" i="2"/>
  <c r="BM241" i="2"/>
  <c r="BM242" i="2"/>
  <c r="BM243" i="2"/>
  <c r="BM244" i="2"/>
  <c r="BM245" i="2"/>
  <c r="BM246" i="2"/>
  <c r="BM247" i="2"/>
  <c r="BM248" i="2"/>
  <c r="BM249" i="2"/>
  <c r="BM250" i="2"/>
  <c r="BM251" i="2"/>
  <c r="BM252" i="2"/>
  <c r="BM253" i="2"/>
  <c r="BM254" i="2"/>
  <c r="BM255" i="2"/>
  <c r="BM256" i="2"/>
  <c r="BM257" i="2"/>
  <c r="BM258" i="2"/>
  <c r="BM259" i="2"/>
  <c r="BM260" i="2"/>
  <c r="BM261" i="2"/>
  <c r="BM262" i="2"/>
  <c r="BM263" i="2"/>
  <c r="BM264" i="2"/>
  <c r="BM265" i="2"/>
  <c r="BM266" i="2"/>
  <c r="BM267" i="2"/>
  <c r="BM268" i="2"/>
  <c r="BM269" i="2"/>
  <c r="BM270" i="2"/>
  <c r="BM271" i="2"/>
  <c r="BM272" i="2"/>
  <c r="BM273" i="2"/>
  <c r="BM274" i="2"/>
  <c r="BM275" i="2"/>
  <c r="BM276" i="2"/>
  <c r="BM277" i="2"/>
  <c r="BM278" i="2"/>
  <c r="BM279" i="2"/>
  <c r="BM280" i="2"/>
  <c r="BM281" i="2"/>
  <c r="BM282" i="2"/>
  <c r="BM283" i="2"/>
  <c r="BM284" i="2"/>
  <c r="BM285" i="2"/>
  <c r="BM286" i="2"/>
  <c r="BM287" i="2"/>
  <c r="BM288" i="2"/>
  <c r="BM289" i="2"/>
  <c r="BM290" i="2"/>
  <c r="BM291" i="2"/>
  <c r="BM292" i="2"/>
  <c r="BM293" i="2"/>
  <c r="BM294" i="2"/>
  <c r="BM295" i="2"/>
  <c r="BM296" i="2"/>
  <c r="BM297" i="2"/>
  <c r="BM298" i="2"/>
  <c r="BM299" i="2"/>
  <c r="BM300" i="2"/>
  <c r="BM301" i="2"/>
  <c r="BM302" i="2"/>
  <c r="BM303" i="2"/>
  <c r="BM304" i="2"/>
  <c r="BM305" i="2"/>
  <c r="BM306" i="2"/>
  <c r="BM307" i="2"/>
  <c r="BM308" i="2"/>
  <c r="BM309" i="2"/>
  <c r="BM310" i="2"/>
  <c r="BM311" i="2"/>
  <c r="BM312" i="2"/>
  <c r="BM313" i="2"/>
  <c r="BM314" i="2"/>
  <c r="BM315" i="2"/>
  <c r="BM316" i="2"/>
  <c r="BM317" i="2"/>
  <c r="BM318" i="2"/>
  <c r="BM319" i="2"/>
  <c r="BM320" i="2"/>
  <c r="BM321" i="2"/>
  <c r="BM322" i="2"/>
  <c r="BM323" i="2"/>
  <c r="BM324" i="2"/>
  <c r="BM325" i="2"/>
  <c r="BM326" i="2"/>
  <c r="BM327" i="2"/>
  <c r="BM328" i="2"/>
  <c r="BM329" i="2"/>
  <c r="BM330" i="2"/>
  <c r="BM331" i="2"/>
  <c r="BM332" i="2"/>
  <c r="BM333" i="2"/>
  <c r="BM334" i="2"/>
  <c r="BM335" i="2"/>
  <c r="BM336" i="2"/>
  <c r="BM337" i="2"/>
  <c r="BM338" i="2"/>
  <c r="BM339" i="2"/>
  <c r="BM340" i="2"/>
  <c r="BM341" i="2"/>
  <c r="BM342" i="2"/>
  <c r="BM343" i="2"/>
  <c r="BM344" i="2"/>
  <c r="BM345" i="2"/>
  <c r="BM346" i="2"/>
  <c r="BM347" i="2"/>
  <c r="BM348" i="2"/>
  <c r="BM349" i="2"/>
  <c r="BM350" i="2"/>
  <c r="BM351" i="2"/>
  <c r="BM352" i="2"/>
  <c r="BM353" i="2"/>
  <c r="BM354" i="2"/>
  <c r="BM355" i="2"/>
  <c r="BM356" i="2"/>
  <c r="BM357" i="2"/>
  <c r="BM358" i="2"/>
  <c r="BM359" i="2"/>
  <c r="BM360" i="2"/>
  <c r="BM361" i="2"/>
  <c r="BM362" i="2"/>
  <c r="BM363" i="2"/>
  <c r="BM364" i="2"/>
  <c r="BM365" i="2"/>
  <c r="BM366" i="2"/>
  <c r="BM367" i="2"/>
  <c r="BM368" i="2"/>
  <c r="BM369" i="2"/>
  <c r="BM370" i="2"/>
  <c r="BM371" i="2"/>
  <c r="BM372" i="2"/>
  <c r="BM373" i="2"/>
  <c r="BM374" i="2"/>
  <c r="BM375" i="2"/>
  <c r="BM376" i="2"/>
  <c r="BM377" i="2"/>
  <c r="BM378" i="2"/>
  <c r="BM379" i="2"/>
  <c r="BM380" i="2"/>
  <c r="BM381" i="2"/>
  <c r="BM382" i="2"/>
  <c r="BM383" i="2"/>
  <c r="BM384" i="2"/>
  <c r="BM385" i="2"/>
  <c r="BM386" i="2"/>
  <c r="BM387" i="2"/>
  <c r="BM388" i="2"/>
  <c r="BM389" i="2"/>
  <c r="BM390" i="2"/>
  <c r="BM391" i="2"/>
  <c r="BM392" i="2"/>
  <c r="BM393" i="2"/>
  <c r="BM394" i="2"/>
  <c r="BM395" i="2"/>
  <c r="BM396" i="2"/>
  <c r="BM397" i="2"/>
  <c r="BM398" i="2"/>
  <c r="BM399" i="2"/>
  <c r="BM400" i="2"/>
  <c r="BM401" i="2"/>
  <c r="BM402" i="2"/>
  <c r="BM403" i="2"/>
  <c r="BM404" i="2"/>
  <c r="BM405" i="2"/>
  <c r="BM406" i="2"/>
  <c r="BM407" i="2"/>
  <c r="BM408" i="2"/>
  <c r="BM409" i="2"/>
  <c r="BM410" i="2"/>
  <c r="BM411" i="2"/>
  <c r="BM412" i="2"/>
  <c r="BM413" i="2"/>
  <c r="BM414" i="2"/>
  <c r="BM415" i="2"/>
  <c r="BM416" i="2"/>
  <c r="BM417" i="2"/>
  <c r="BM418" i="2"/>
  <c r="BM419" i="2"/>
  <c r="BM420" i="2"/>
  <c r="BM421" i="2"/>
  <c r="BM422" i="2"/>
  <c r="BM423" i="2"/>
  <c r="BM424" i="2"/>
  <c r="BM425" i="2"/>
  <c r="BM426" i="2"/>
  <c r="BM427" i="2"/>
  <c r="BM428" i="2"/>
  <c r="BM429" i="2"/>
  <c r="BM430" i="2"/>
  <c r="BM431" i="2"/>
  <c r="BM432" i="2"/>
  <c r="BM433" i="2"/>
  <c r="BM434" i="2"/>
  <c r="BM435" i="2"/>
  <c r="BM436" i="2"/>
  <c r="BM437" i="2"/>
  <c r="BM438" i="2"/>
  <c r="BM439" i="2"/>
  <c r="BM440" i="2"/>
  <c r="BM441" i="2"/>
  <c r="BM442" i="2"/>
  <c r="BM443" i="2"/>
  <c r="BM444" i="2"/>
  <c r="BM445" i="2"/>
  <c r="BM446" i="2"/>
  <c r="BM447" i="2"/>
  <c r="BM448" i="2"/>
  <c r="BM449" i="2"/>
  <c r="BM450" i="2"/>
  <c r="BM451" i="2"/>
  <c r="BM452" i="2"/>
  <c r="BM453" i="2"/>
  <c r="BM454" i="2"/>
  <c r="BM455" i="2"/>
  <c r="BM456" i="2"/>
  <c r="BM457" i="2"/>
  <c r="BM458" i="2"/>
  <c r="BM459" i="2"/>
  <c r="BM460" i="2"/>
  <c r="BM461" i="2"/>
  <c r="BM462" i="2"/>
  <c r="BM463" i="2"/>
  <c r="BM464" i="2"/>
  <c r="BM465" i="2"/>
  <c r="BM466" i="2"/>
  <c r="BM467" i="2"/>
  <c r="BM468" i="2"/>
  <c r="BM469" i="2"/>
  <c r="BM470" i="2"/>
  <c r="BM471" i="2"/>
  <c r="BM472" i="2"/>
  <c r="BM473" i="2"/>
  <c r="BM474" i="2"/>
  <c r="BM475" i="2"/>
  <c r="BM476" i="2"/>
  <c r="BM477" i="2"/>
  <c r="BM478" i="2"/>
  <c r="BM479" i="2"/>
  <c r="BM480" i="2"/>
  <c r="BM481" i="2"/>
  <c r="BM482" i="2"/>
  <c r="BM483" i="2"/>
  <c r="BM484" i="2"/>
  <c r="BM485" i="2"/>
  <c r="BM486" i="2"/>
  <c r="BM487" i="2"/>
  <c r="BM488" i="2"/>
  <c r="BM489" i="2"/>
  <c r="BM490" i="2"/>
  <c r="BM491" i="2"/>
  <c r="BM492" i="2"/>
  <c r="BM493" i="2"/>
  <c r="BM494" i="2"/>
  <c r="BM495" i="2"/>
  <c r="BM496" i="2"/>
  <c r="BM497" i="2"/>
  <c r="BM498" i="2"/>
  <c r="BM499" i="2"/>
  <c r="BM500" i="2"/>
  <c r="BM501" i="2"/>
  <c r="BM502" i="2"/>
  <c r="BM503" i="2"/>
  <c r="BM504" i="2"/>
  <c r="BM505" i="2"/>
  <c r="BM506" i="2"/>
  <c r="BM507" i="2"/>
  <c r="BM508" i="2"/>
  <c r="BM509" i="2"/>
  <c r="BM510" i="2"/>
  <c r="BM511" i="2"/>
  <c r="BM512" i="2"/>
  <c r="BM513" i="2"/>
  <c r="BM514" i="2"/>
  <c r="BM515" i="2"/>
  <c r="BM516" i="2"/>
  <c r="BM517" i="2"/>
  <c r="BM518" i="2"/>
  <c r="BM519" i="2"/>
  <c r="BM520" i="2"/>
  <c r="BM521" i="2"/>
  <c r="BM522" i="2"/>
  <c r="BM523" i="2"/>
  <c r="BM524" i="2"/>
  <c r="BM525" i="2"/>
  <c r="BM526" i="2"/>
  <c r="BM527" i="2"/>
  <c r="BM528" i="2"/>
  <c r="BM529" i="2"/>
  <c r="BM530" i="2"/>
  <c r="BM531" i="2"/>
  <c r="BM532" i="2"/>
  <c r="BM533" i="2"/>
  <c r="BM534" i="2"/>
  <c r="BM535" i="2"/>
  <c r="BM536" i="2"/>
  <c r="BM537" i="2"/>
  <c r="BM538" i="2"/>
  <c r="BM539" i="2"/>
  <c r="BM540" i="2"/>
  <c r="BM541" i="2"/>
  <c r="BM542" i="2"/>
  <c r="BM543" i="2"/>
  <c r="BM544" i="2"/>
  <c r="BM545" i="2"/>
  <c r="BM546" i="2"/>
  <c r="BM547" i="2"/>
  <c r="BM548" i="2"/>
  <c r="BM549" i="2"/>
  <c r="BM550" i="2"/>
  <c r="BM551" i="2"/>
  <c r="BM552" i="2"/>
  <c r="BM553" i="2"/>
  <c r="BM554" i="2"/>
  <c r="BM555" i="2"/>
  <c r="BM556" i="2"/>
  <c r="BM557" i="2"/>
  <c r="BM558" i="2"/>
  <c r="BM559" i="2"/>
  <c r="BM560" i="2"/>
  <c r="BM561" i="2"/>
  <c r="BM562" i="2"/>
  <c r="BM563" i="2"/>
  <c r="BM564" i="2"/>
  <c r="BM565" i="2"/>
  <c r="BM566" i="2"/>
  <c r="BM567" i="2"/>
  <c r="BM568" i="2"/>
  <c r="BM569" i="2"/>
  <c r="BM570" i="2"/>
  <c r="BM571" i="2"/>
  <c r="BM572" i="2"/>
  <c r="BM573" i="2"/>
  <c r="BM574" i="2"/>
  <c r="BM575" i="2"/>
  <c r="BM576" i="2"/>
  <c r="BM577" i="2"/>
  <c r="BM578" i="2"/>
  <c r="BM579" i="2"/>
  <c r="BM580" i="2"/>
  <c r="BM581" i="2"/>
  <c r="BM582" i="2"/>
  <c r="BM583" i="2"/>
  <c r="BM584" i="2"/>
  <c r="BM585" i="2"/>
  <c r="BM586" i="2"/>
  <c r="BM587" i="2"/>
  <c r="BM588" i="2"/>
  <c r="BM589" i="2"/>
  <c r="BM590" i="2"/>
  <c r="BM591" i="2"/>
  <c r="BM592" i="2"/>
  <c r="BM593" i="2"/>
  <c r="BM594" i="2"/>
  <c r="BM595" i="2"/>
  <c r="BM596" i="2"/>
  <c r="BM597" i="2"/>
  <c r="BM598" i="2"/>
  <c r="BM599" i="2"/>
  <c r="BM600" i="2"/>
  <c r="BM601" i="2"/>
  <c r="BM602" i="2"/>
  <c r="BM603" i="2"/>
  <c r="BM604" i="2"/>
  <c r="BM605" i="2"/>
  <c r="BM606" i="2"/>
  <c r="BM607" i="2"/>
  <c r="BM608" i="2"/>
  <c r="BM609" i="2"/>
  <c r="BM610" i="2"/>
  <c r="BM611" i="2"/>
  <c r="BM612" i="2"/>
  <c r="BM613" i="2"/>
  <c r="BM614" i="2"/>
  <c r="BM615" i="2"/>
  <c r="BM616" i="2"/>
  <c r="BM617" i="2"/>
  <c r="BM618" i="2"/>
  <c r="BM619" i="2"/>
  <c r="BM620" i="2"/>
  <c r="BM621" i="2"/>
  <c r="BM622" i="2"/>
  <c r="BM623" i="2"/>
  <c r="BM624" i="2"/>
  <c r="BM625" i="2"/>
  <c r="BM626" i="2"/>
  <c r="BM627" i="2"/>
  <c r="BM628" i="2"/>
  <c r="BM629" i="2"/>
  <c r="BM630" i="2"/>
  <c r="BM631" i="2"/>
  <c r="BM632" i="2"/>
  <c r="BM633" i="2"/>
  <c r="BM634" i="2"/>
  <c r="BM635" i="2"/>
  <c r="BM636" i="2"/>
  <c r="BM637" i="2"/>
  <c r="BM638" i="2"/>
  <c r="BM639" i="2"/>
  <c r="BM640" i="2"/>
  <c r="BM641" i="2"/>
  <c r="BM642" i="2"/>
  <c r="BM643" i="2"/>
  <c r="BM644" i="2"/>
  <c r="BM645" i="2"/>
  <c r="BM646" i="2"/>
  <c r="BM647" i="2"/>
  <c r="BM648" i="2"/>
  <c r="BM649" i="2"/>
  <c r="BM650" i="2"/>
  <c r="BM651" i="2"/>
  <c r="BM652" i="2"/>
  <c r="BM653" i="2"/>
  <c r="BM654" i="2"/>
  <c r="BM655" i="2"/>
  <c r="BM656" i="2"/>
  <c r="BM657" i="2"/>
  <c r="BM658" i="2"/>
  <c r="BM659" i="2"/>
  <c r="BM660" i="2"/>
  <c r="BM661" i="2"/>
  <c r="BM662" i="2"/>
  <c r="BM663" i="2"/>
  <c r="BM664" i="2"/>
  <c r="BM665" i="2"/>
  <c r="BM666" i="2"/>
  <c r="BM667" i="2"/>
  <c r="BM668" i="2"/>
  <c r="BM669" i="2"/>
  <c r="BM670" i="2"/>
  <c r="BM671" i="2"/>
  <c r="BM672" i="2"/>
  <c r="BM673" i="2"/>
  <c r="BM674" i="2"/>
  <c r="BM675" i="2"/>
  <c r="BM676" i="2"/>
  <c r="BM677" i="2"/>
  <c r="BM678" i="2"/>
  <c r="BM679" i="2"/>
  <c r="BM680" i="2"/>
  <c r="BM681" i="2"/>
  <c r="BM682" i="2"/>
  <c r="BM683" i="2"/>
  <c r="BM684" i="2"/>
  <c r="BM685" i="2"/>
  <c r="BM686" i="2"/>
  <c r="BM687" i="2"/>
  <c r="BM688" i="2"/>
  <c r="BM689" i="2"/>
  <c r="BM690" i="2"/>
  <c r="BM691" i="2"/>
  <c r="BM692" i="2"/>
  <c r="BM693" i="2"/>
  <c r="BM694" i="2"/>
  <c r="BM695" i="2"/>
  <c r="BM696" i="2"/>
  <c r="BM697" i="2"/>
  <c r="BM698" i="2"/>
  <c r="BM699" i="2"/>
  <c r="BM700" i="2"/>
  <c r="BM701" i="2"/>
  <c r="BM702" i="2"/>
  <c r="BM703" i="2"/>
  <c r="BM704" i="2"/>
  <c r="BM705" i="2"/>
  <c r="BM706" i="2"/>
  <c r="BM707" i="2"/>
  <c r="BM708" i="2"/>
  <c r="BM709" i="2"/>
  <c r="BM710" i="2"/>
  <c r="BM711" i="2"/>
  <c r="BM712" i="2"/>
  <c r="BM713" i="2"/>
  <c r="BM714" i="2"/>
  <c r="BM715" i="2"/>
  <c r="BM716" i="2"/>
  <c r="BM717" i="2"/>
  <c r="BM718" i="2"/>
  <c r="BM719" i="2"/>
  <c r="BM720" i="2"/>
  <c r="BM721" i="2"/>
  <c r="BM722" i="2"/>
  <c r="BM723" i="2"/>
  <c r="BM724" i="2"/>
  <c r="BM725" i="2"/>
  <c r="BM726" i="2"/>
  <c r="BM727" i="2"/>
  <c r="BM728" i="2"/>
  <c r="BM729" i="2"/>
  <c r="BM730" i="2"/>
  <c r="BM731" i="2"/>
  <c r="BM732" i="2"/>
  <c r="BM733" i="2"/>
  <c r="BM734" i="2"/>
  <c r="BM735" i="2"/>
  <c r="BM736" i="2"/>
  <c r="BM737" i="2"/>
  <c r="BM738" i="2"/>
  <c r="BM739" i="2"/>
  <c r="BM740" i="2"/>
  <c r="BM741" i="2"/>
  <c r="BM742" i="2"/>
  <c r="BM743" i="2"/>
  <c r="BM744" i="2"/>
  <c r="BM745" i="2"/>
  <c r="BM746" i="2"/>
  <c r="BM747" i="2"/>
  <c r="BM748" i="2"/>
  <c r="BM749" i="2"/>
  <c r="BM750" i="2"/>
  <c r="BM751" i="2"/>
  <c r="BM752" i="2"/>
  <c r="BM753" i="2"/>
  <c r="BM754" i="2"/>
  <c r="BM755" i="2"/>
  <c r="BM756" i="2"/>
  <c r="BM757" i="2"/>
  <c r="BM758" i="2"/>
  <c r="BM759" i="2"/>
  <c r="BM760" i="2"/>
  <c r="BM761" i="2"/>
  <c r="BM762" i="2"/>
  <c r="BM763" i="2"/>
  <c r="BM764" i="2"/>
  <c r="BM765" i="2"/>
  <c r="BM766" i="2"/>
  <c r="BM767" i="2"/>
  <c r="BM768" i="2"/>
  <c r="BM769" i="2"/>
  <c r="BM770" i="2"/>
  <c r="BM771" i="2"/>
  <c r="BM772" i="2"/>
  <c r="BM773" i="2"/>
  <c r="BM774" i="2"/>
  <c r="BM775" i="2"/>
  <c r="BM776" i="2"/>
  <c r="BM777" i="2"/>
  <c r="BM778" i="2"/>
  <c r="BM779" i="2"/>
  <c r="BM780" i="2"/>
  <c r="BM781" i="2"/>
  <c r="BM782" i="2"/>
  <c r="BM783" i="2"/>
  <c r="BM784" i="2"/>
  <c r="BM785" i="2"/>
  <c r="BM786" i="2"/>
  <c r="BM787" i="2"/>
  <c r="BM788" i="2"/>
  <c r="BM789" i="2"/>
  <c r="BM790" i="2"/>
  <c r="BM791" i="2"/>
  <c r="BM792" i="2"/>
  <c r="BM793" i="2"/>
  <c r="BM794" i="2"/>
  <c r="BM795" i="2"/>
  <c r="BM796" i="2"/>
  <c r="BM797" i="2"/>
  <c r="BM798" i="2"/>
  <c r="BM799" i="2"/>
  <c r="BM800" i="2"/>
  <c r="BM801" i="2"/>
  <c r="BM802" i="2"/>
  <c r="BM803" i="2"/>
  <c r="BM804" i="2"/>
  <c r="BM805" i="2"/>
  <c r="BM806" i="2"/>
  <c r="BM807" i="2"/>
  <c r="BM808" i="2"/>
  <c r="BM809" i="2"/>
  <c r="BM810" i="2"/>
  <c r="BM811" i="2"/>
  <c r="BM812" i="2"/>
  <c r="BM813" i="2"/>
  <c r="BM814" i="2"/>
  <c r="BM815" i="2"/>
  <c r="BM816" i="2"/>
  <c r="BM817" i="2"/>
  <c r="BM818" i="2"/>
  <c r="BM819" i="2"/>
  <c r="BM820" i="2"/>
  <c r="BM821" i="2"/>
  <c r="BM822" i="2"/>
  <c r="BM823" i="2"/>
  <c r="BM824" i="2"/>
  <c r="BM825" i="2"/>
  <c r="BM826" i="2"/>
  <c r="BM827" i="2"/>
  <c r="BM828" i="2"/>
  <c r="BM829" i="2"/>
  <c r="BM830" i="2"/>
  <c r="BM831" i="2"/>
  <c r="BM832" i="2"/>
  <c r="BM833" i="2"/>
  <c r="BM834" i="2"/>
  <c r="BM835" i="2"/>
  <c r="BM836" i="2"/>
  <c r="BM837" i="2"/>
  <c r="BM838" i="2"/>
  <c r="BM839" i="2"/>
  <c r="BM840" i="2"/>
  <c r="BM841" i="2"/>
  <c r="BM842" i="2"/>
  <c r="BM843" i="2"/>
  <c r="BM844" i="2"/>
  <c r="BM845" i="2"/>
  <c r="BM846" i="2"/>
  <c r="BM847" i="2"/>
  <c r="BM848" i="2"/>
  <c r="BM849" i="2"/>
  <c r="BM850" i="2"/>
  <c r="BM851" i="2"/>
  <c r="BM852" i="2"/>
  <c r="BM853" i="2"/>
  <c r="BM854" i="2"/>
  <c r="BM855" i="2"/>
  <c r="BM856" i="2"/>
  <c r="BM857" i="2"/>
  <c r="BM858" i="2"/>
  <c r="BM859" i="2"/>
  <c r="BM860" i="2"/>
  <c r="BM861" i="2"/>
  <c r="BM862" i="2"/>
  <c r="BM863" i="2"/>
  <c r="BM864" i="2"/>
  <c r="BM865" i="2"/>
  <c r="BM866" i="2"/>
  <c r="BM867" i="2"/>
  <c r="BM868" i="2"/>
  <c r="BM869" i="2"/>
  <c r="BM870" i="2"/>
  <c r="BM871" i="2"/>
  <c r="BM872" i="2"/>
  <c r="BM873" i="2"/>
  <c r="BM874" i="2"/>
  <c r="BM875" i="2"/>
  <c r="BM876" i="2"/>
  <c r="BM877" i="2"/>
  <c r="BM878" i="2"/>
  <c r="BM879" i="2"/>
  <c r="BM880" i="2"/>
  <c r="BM881" i="2"/>
  <c r="BM882" i="2"/>
  <c r="BM883" i="2"/>
  <c r="BM884" i="2"/>
  <c r="BM885" i="2"/>
  <c r="BM886" i="2"/>
  <c r="BM887" i="2"/>
  <c r="BM888" i="2"/>
  <c r="BM889" i="2"/>
  <c r="BM890" i="2"/>
  <c r="BM891" i="2"/>
  <c r="BM892" i="2"/>
  <c r="BM893" i="2"/>
  <c r="BM894" i="2"/>
  <c r="BM895" i="2"/>
  <c r="BM896" i="2"/>
  <c r="BM897" i="2"/>
  <c r="BM898" i="2"/>
  <c r="BM899" i="2"/>
  <c r="BM900" i="2"/>
  <c r="BM901" i="2"/>
  <c r="BM902" i="2"/>
  <c r="BM903" i="2"/>
  <c r="BM904" i="2"/>
  <c r="BM905" i="2"/>
  <c r="BM906" i="2"/>
  <c r="BM907" i="2"/>
  <c r="BM908" i="2"/>
  <c r="BM909" i="2"/>
  <c r="BM910" i="2"/>
  <c r="BM911" i="2"/>
  <c r="BM912" i="2"/>
  <c r="BM913" i="2"/>
  <c r="BM914" i="2"/>
  <c r="BM915" i="2"/>
  <c r="BM916" i="2"/>
  <c r="BM917" i="2"/>
  <c r="BM918" i="2"/>
  <c r="BM919" i="2"/>
  <c r="BM920" i="2"/>
  <c r="BM921" i="2"/>
  <c r="BM922" i="2"/>
  <c r="BM923" i="2"/>
  <c r="BM924" i="2"/>
  <c r="BM925" i="2"/>
  <c r="BM926" i="2"/>
  <c r="BM927" i="2"/>
  <c r="BM928" i="2"/>
  <c r="BM929" i="2"/>
  <c r="BM930" i="2"/>
  <c r="BM931" i="2"/>
  <c r="BM932" i="2"/>
  <c r="BM933" i="2"/>
  <c r="BM934" i="2"/>
  <c r="BM935" i="2"/>
  <c r="BM936" i="2"/>
  <c r="BM937" i="2"/>
  <c r="BM938" i="2"/>
  <c r="BM939" i="2"/>
  <c r="BM940" i="2"/>
  <c r="BM941" i="2"/>
  <c r="BM942" i="2"/>
  <c r="BM943" i="2"/>
  <c r="BM944" i="2"/>
  <c r="BM945" i="2"/>
  <c r="BM946" i="2"/>
  <c r="BM947" i="2"/>
  <c r="BM948" i="2"/>
  <c r="BM949" i="2"/>
  <c r="BM950" i="2"/>
  <c r="BM951" i="2"/>
  <c r="BM952" i="2"/>
  <c r="BM953" i="2"/>
  <c r="BM954" i="2"/>
  <c r="BM955" i="2"/>
  <c r="BM956" i="2"/>
  <c r="BM957" i="2"/>
  <c r="BM958" i="2"/>
  <c r="BM959" i="2"/>
  <c r="BM960" i="2"/>
  <c r="BM961" i="2"/>
  <c r="BM962" i="2"/>
  <c r="BM963" i="2"/>
  <c r="BM964" i="2"/>
  <c r="BM965" i="2"/>
  <c r="BM966" i="2"/>
  <c r="BM967" i="2"/>
  <c r="BM968" i="2"/>
  <c r="BM969" i="2"/>
  <c r="BM970" i="2"/>
  <c r="BM971" i="2"/>
  <c r="BM972" i="2"/>
  <c r="BM973" i="2"/>
  <c r="BM974" i="2"/>
  <c r="BM975" i="2"/>
  <c r="BM976" i="2"/>
  <c r="BM977" i="2"/>
  <c r="BM978" i="2"/>
  <c r="BM979" i="2"/>
  <c r="BM980" i="2"/>
  <c r="BM981" i="2"/>
  <c r="BM982" i="2"/>
  <c r="BM983" i="2"/>
  <c r="BM984" i="2"/>
  <c r="BM985" i="2"/>
  <c r="BM986" i="2"/>
  <c r="BM987" i="2"/>
  <c r="BM988" i="2"/>
  <c r="BM989" i="2"/>
  <c r="BM990" i="2"/>
  <c r="BM991" i="2"/>
  <c r="BM992" i="2"/>
  <c r="BM993" i="2"/>
  <c r="BM994" i="2"/>
  <c r="BM995" i="2"/>
  <c r="BM996" i="2"/>
  <c r="BM997" i="2"/>
  <c r="BM998" i="2"/>
  <c r="BM999" i="2"/>
  <c r="BM1000" i="2"/>
  <c r="BM1001" i="2"/>
  <c r="BM1002" i="2"/>
  <c r="BM1003" i="2"/>
  <c r="BM1004" i="2"/>
  <c r="BM1005" i="2"/>
  <c r="BM1006" i="2"/>
  <c r="BM1007" i="2"/>
  <c r="BM1008" i="2"/>
  <c r="BM1009" i="2"/>
  <c r="BM1010" i="2"/>
  <c r="BM1011" i="2"/>
  <c r="BM1012" i="2"/>
  <c r="BM1013" i="2"/>
  <c r="BM1014" i="2"/>
  <c r="BM1015" i="2"/>
  <c r="BM1016" i="2"/>
  <c r="BM1017" i="2"/>
  <c r="BM1018" i="2"/>
  <c r="BM1019" i="2"/>
  <c r="BM1020" i="2"/>
  <c r="BM1021" i="2"/>
  <c r="BM1022" i="2"/>
  <c r="BM1023" i="2"/>
  <c r="BM1024" i="2"/>
  <c r="BM1025" i="2"/>
  <c r="BM1026" i="2"/>
  <c r="BM1027" i="2"/>
  <c r="BM1028" i="2"/>
  <c r="BM1029" i="2"/>
  <c r="BM1030" i="2"/>
  <c r="BM1031" i="2"/>
  <c r="BM1032" i="2"/>
  <c r="BM1033" i="2"/>
  <c r="BM1034" i="2"/>
  <c r="BM1035" i="2"/>
  <c r="BM1036" i="2"/>
  <c r="BM1037" i="2"/>
  <c r="BM1038" i="2"/>
  <c r="BM1039" i="2"/>
  <c r="BM1040" i="2"/>
  <c r="BM1041" i="2"/>
  <c r="BM1042" i="2"/>
  <c r="BM1043" i="2"/>
  <c r="BM1044" i="2"/>
  <c r="BM1045" i="2"/>
  <c r="BM1046" i="2"/>
  <c r="BM1047" i="2"/>
  <c r="BM1048" i="2"/>
  <c r="BM1049" i="2"/>
  <c r="BM1050" i="2"/>
  <c r="BM1051" i="2"/>
  <c r="BM1052" i="2"/>
  <c r="BM1053" i="2"/>
  <c r="BM1054" i="2"/>
  <c r="BM1055" i="2"/>
  <c r="BM1056" i="2"/>
  <c r="BM1057" i="2"/>
  <c r="BM1058" i="2"/>
  <c r="BM1059" i="2"/>
  <c r="BM1060" i="2"/>
  <c r="BM1061" i="2"/>
  <c r="BM1062" i="2"/>
  <c r="BM1063" i="2"/>
  <c r="BM1064" i="2"/>
  <c r="BM1065" i="2"/>
  <c r="BM1066" i="2"/>
  <c r="BM1067" i="2"/>
  <c r="BM1068" i="2"/>
  <c r="BM1069" i="2"/>
  <c r="BM1070" i="2"/>
  <c r="BM1071" i="2"/>
  <c r="BM1072" i="2"/>
  <c r="BM1073" i="2"/>
  <c r="BM1074" i="2"/>
  <c r="BM1075" i="2"/>
  <c r="BM1076" i="2"/>
  <c r="BM1077" i="2"/>
  <c r="BM1078" i="2"/>
  <c r="BM1079" i="2"/>
  <c r="BM1080" i="2"/>
  <c r="BM1081" i="2"/>
  <c r="BM1082" i="2"/>
  <c r="BM1083" i="2"/>
  <c r="BM1084" i="2"/>
  <c r="BM1085" i="2"/>
  <c r="BM1086" i="2"/>
  <c r="BM1087" i="2"/>
  <c r="BM1088" i="2"/>
  <c r="BM1089" i="2"/>
  <c r="BM1090" i="2"/>
  <c r="BM1091" i="2"/>
  <c r="BM1092" i="2"/>
  <c r="BM1093" i="2"/>
  <c r="BM1094" i="2"/>
  <c r="BM1095" i="2"/>
  <c r="BM1096" i="2"/>
  <c r="BM1097" i="2"/>
  <c r="BM1098" i="2"/>
  <c r="BM1099" i="2"/>
  <c r="BM1100" i="2"/>
  <c r="BM1101" i="2"/>
  <c r="BM1102" i="2"/>
  <c r="BM1103" i="2"/>
  <c r="BM1104" i="2"/>
  <c r="BM1105" i="2"/>
  <c r="BM1106" i="2"/>
  <c r="BM1107" i="2"/>
  <c r="BM1108" i="2"/>
  <c r="BM1109" i="2"/>
  <c r="BM1110" i="2"/>
  <c r="BM1111" i="2"/>
  <c r="BM1112" i="2"/>
  <c r="BM1113" i="2"/>
  <c r="BM1114" i="2"/>
  <c r="BM1115" i="2"/>
  <c r="BM1116" i="2"/>
  <c r="BM1117" i="2"/>
  <c r="BM1118" i="2"/>
  <c r="BM1119" i="2"/>
  <c r="BM1120" i="2"/>
  <c r="BM1121" i="2"/>
  <c r="BM1122" i="2"/>
  <c r="BM1123" i="2"/>
  <c r="BM1124" i="2"/>
  <c r="BM1125" i="2"/>
  <c r="BM1126" i="2"/>
  <c r="BM1127" i="2"/>
  <c r="BM1128" i="2"/>
  <c r="BM15" i="2"/>
  <c r="AP16" i="2"/>
  <c r="AP17" i="2"/>
  <c r="AP18" i="2"/>
  <c r="AP19" i="2"/>
  <c r="AP20" i="2"/>
  <c r="AP21" i="2"/>
  <c r="AP22" i="2"/>
  <c r="AP23" i="2"/>
  <c r="AP24" i="2"/>
  <c r="AP25" i="2"/>
  <c r="AP26" i="2"/>
  <c r="AP27" i="2"/>
  <c r="AP28" i="2"/>
  <c r="AP29" i="2"/>
  <c r="AP30" i="2"/>
  <c r="AP31" i="2"/>
  <c r="AP32" i="2"/>
  <c r="AP33" i="2"/>
  <c r="AP34" i="2"/>
  <c r="AP35" i="2"/>
  <c r="AP36" i="2"/>
  <c r="AP37" i="2"/>
  <c r="AP38" i="2"/>
  <c r="AP39" i="2"/>
  <c r="AP40" i="2"/>
  <c r="AP41" i="2"/>
  <c r="AP42" i="2"/>
  <c r="AP43" i="2"/>
  <c r="AP44" i="2"/>
  <c r="AP45" i="2"/>
  <c r="AP46" i="2"/>
  <c r="AP47" i="2"/>
  <c r="AP48" i="2"/>
  <c r="AP49" i="2"/>
  <c r="AP50" i="2"/>
  <c r="AP51" i="2"/>
  <c r="AP52" i="2"/>
  <c r="AP53" i="2"/>
  <c r="AP54" i="2"/>
  <c r="AP55" i="2"/>
  <c r="AP56" i="2"/>
  <c r="AP57" i="2"/>
  <c r="AP58" i="2"/>
  <c r="AP59" i="2"/>
  <c r="AP60" i="2"/>
  <c r="AP61" i="2"/>
  <c r="AP62" i="2"/>
  <c r="AP63" i="2"/>
  <c r="AP64" i="2"/>
  <c r="AP65" i="2"/>
  <c r="AP66" i="2"/>
  <c r="AP67" i="2"/>
  <c r="AP68" i="2"/>
  <c r="AP69" i="2"/>
  <c r="AP70" i="2"/>
  <c r="AP71" i="2"/>
  <c r="AP72" i="2"/>
  <c r="AP73" i="2"/>
  <c r="AP74" i="2"/>
  <c r="AP75" i="2"/>
  <c r="AP76" i="2"/>
  <c r="AP77" i="2"/>
  <c r="AP78" i="2"/>
  <c r="AP79" i="2"/>
  <c r="AP80" i="2"/>
  <c r="AP81" i="2"/>
  <c r="AP82" i="2"/>
  <c r="AP83" i="2"/>
  <c r="AP84" i="2"/>
  <c r="AP85" i="2"/>
  <c r="AP86" i="2"/>
  <c r="AP87" i="2"/>
  <c r="AP88" i="2"/>
  <c r="AP89" i="2"/>
  <c r="AP90" i="2"/>
  <c r="AP91" i="2"/>
  <c r="AP92" i="2"/>
  <c r="AP93" i="2"/>
  <c r="AP94" i="2"/>
  <c r="AP95" i="2"/>
  <c r="AP96" i="2"/>
  <c r="AP97" i="2"/>
  <c r="AP98" i="2"/>
  <c r="AP99" i="2"/>
  <c r="AP100" i="2"/>
  <c r="AP101" i="2"/>
  <c r="AP102" i="2"/>
  <c r="AP103" i="2"/>
  <c r="AP104" i="2"/>
  <c r="AP105" i="2"/>
  <c r="AP106" i="2"/>
  <c r="AP107" i="2"/>
  <c r="AP108" i="2"/>
  <c r="AP109" i="2"/>
  <c r="AP110" i="2"/>
  <c r="AP111" i="2"/>
  <c r="AP112" i="2"/>
  <c r="AP113" i="2"/>
  <c r="AP114" i="2"/>
  <c r="AP115" i="2"/>
  <c r="AP116" i="2"/>
  <c r="AP117" i="2"/>
  <c r="AP118" i="2"/>
  <c r="AP119" i="2"/>
  <c r="AP120" i="2"/>
  <c r="AP121" i="2"/>
  <c r="AP122" i="2"/>
  <c r="AP123" i="2"/>
  <c r="AP124" i="2"/>
  <c r="AP125" i="2"/>
  <c r="AP126" i="2"/>
  <c r="AP127" i="2"/>
  <c r="AP128" i="2"/>
  <c r="AP129" i="2"/>
  <c r="AP130" i="2"/>
  <c r="AP131" i="2"/>
  <c r="AP132" i="2"/>
  <c r="AP133" i="2"/>
  <c r="AP134" i="2"/>
  <c r="AP135" i="2"/>
  <c r="AP136" i="2"/>
  <c r="AP137" i="2"/>
  <c r="AP138" i="2"/>
  <c r="AP139" i="2"/>
  <c r="AP140" i="2"/>
  <c r="AP141" i="2"/>
  <c r="AP142" i="2"/>
  <c r="AP143" i="2"/>
  <c r="AP144" i="2"/>
  <c r="AP145" i="2"/>
  <c r="AP146" i="2"/>
  <c r="AP147" i="2"/>
  <c r="AP148" i="2"/>
  <c r="AP149" i="2"/>
  <c r="AP150" i="2"/>
  <c r="AP151" i="2"/>
  <c r="AP152" i="2"/>
  <c r="AP153" i="2"/>
  <c r="AP154" i="2"/>
  <c r="AP155" i="2"/>
  <c r="AP156" i="2"/>
  <c r="AP157" i="2"/>
  <c r="AP158" i="2"/>
  <c r="AP159" i="2"/>
  <c r="AP160" i="2"/>
  <c r="AP161" i="2"/>
  <c r="AP162" i="2"/>
  <c r="AP163" i="2"/>
  <c r="AP164" i="2"/>
  <c r="AP165" i="2"/>
  <c r="AP166" i="2"/>
  <c r="AP167" i="2"/>
  <c r="AP168" i="2"/>
  <c r="AP169" i="2"/>
  <c r="AP170" i="2"/>
  <c r="AP171" i="2"/>
  <c r="AP172" i="2"/>
  <c r="AP173" i="2"/>
  <c r="AP174" i="2"/>
  <c r="AP175" i="2"/>
  <c r="AP176" i="2"/>
  <c r="AP177" i="2"/>
  <c r="AP178" i="2"/>
  <c r="AP179" i="2"/>
  <c r="AP180" i="2"/>
  <c r="AP181" i="2"/>
  <c r="AP182" i="2"/>
  <c r="AP183" i="2"/>
  <c r="AP184" i="2"/>
  <c r="AP185" i="2"/>
  <c r="AP186" i="2"/>
  <c r="AP187" i="2"/>
  <c r="AP188" i="2"/>
  <c r="AP189" i="2"/>
  <c r="AP190" i="2"/>
  <c r="AP191" i="2"/>
  <c r="AP192" i="2"/>
  <c r="AP193" i="2"/>
  <c r="AP194" i="2"/>
  <c r="AP195" i="2"/>
  <c r="AP196" i="2"/>
  <c r="AP197" i="2"/>
  <c r="AP198" i="2"/>
  <c r="AP199" i="2"/>
  <c r="AP200" i="2"/>
  <c r="AP201" i="2"/>
  <c r="AP202" i="2"/>
  <c r="AP203" i="2"/>
  <c r="AP204" i="2"/>
  <c r="AP205" i="2"/>
  <c r="AP206" i="2"/>
  <c r="AP207" i="2"/>
  <c r="AP208" i="2"/>
  <c r="AP209" i="2"/>
  <c r="AP210" i="2"/>
  <c r="AP211" i="2"/>
  <c r="AP212" i="2"/>
  <c r="AP213" i="2"/>
  <c r="AP214" i="2"/>
  <c r="AP215" i="2"/>
  <c r="AP216" i="2"/>
  <c r="AP217" i="2"/>
  <c r="AP218" i="2"/>
  <c r="AP219" i="2"/>
  <c r="AP220" i="2"/>
  <c r="AP221" i="2"/>
  <c r="AP222" i="2"/>
  <c r="AP223" i="2"/>
  <c r="AP224" i="2"/>
  <c r="AP225" i="2"/>
  <c r="AP226" i="2"/>
  <c r="AP227" i="2"/>
  <c r="AP228" i="2"/>
  <c r="AP229" i="2"/>
  <c r="AP230" i="2"/>
  <c r="AP231" i="2"/>
  <c r="AP232" i="2"/>
  <c r="AP233" i="2"/>
  <c r="AP234" i="2"/>
  <c r="AP235" i="2"/>
  <c r="AP236" i="2"/>
  <c r="AP237" i="2"/>
  <c r="AP238" i="2"/>
  <c r="AP239" i="2"/>
  <c r="AP240" i="2"/>
  <c r="AP241" i="2"/>
  <c r="AP242" i="2"/>
  <c r="AP243" i="2"/>
  <c r="AP244" i="2"/>
  <c r="AP245" i="2"/>
  <c r="AP246" i="2"/>
  <c r="AP247" i="2"/>
  <c r="AP248" i="2"/>
  <c r="AP249" i="2"/>
  <c r="AP250" i="2"/>
  <c r="AP251" i="2"/>
  <c r="AP252" i="2"/>
  <c r="AP253" i="2"/>
  <c r="AP254" i="2"/>
  <c r="AP255" i="2"/>
  <c r="AP256" i="2"/>
  <c r="AP257" i="2"/>
  <c r="AP258" i="2"/>
  <c r="AP259" i="2"/>
  <c r="AP260" i="2"/>
  <c r="AP261" i="2"/>
  <c r="AP262" i="2"/>
  <c r="AP263" i="2"/>
  <c r="AP264" i="2"/>
  <c r="AP265" i="2"/>
  <c r="AP266" i="2"/>
  <c r="AP267" i="2"/>
  <c r="AP268" i="2"/>
  <c r="AP269" i="2"/>
  <c r="AP270" i="2"/>
  <c r="AP271" i="2"/>
  <c r="AP272" i="2"/>
  <c r="AP273" i="2"/>
  <c r="AP274" i="2"/>
  <c r="AP275" i="2"/>
  <c r="AP276" i="2"/>
  <c r="AP277" i="2"/>
  <c r="AP278" i="2"/>
  <c r="AP279" i="2"/>
  <c r="AP280" i="2"/>
  <c r="AP281" i="2"/>
  <c r="AP282" i="2"/>
  <c r="AP283" i="2"/>
  <c r="AP284" i="2"/>
  <c r="AP285" i="2"/>
  <c r="AP286" i="2"/>
  <c r="AP287" i="2"/>
  <c r="AP288" i="2"/>
  <c r="AP289" i="2"/>
  <c r="AP290" i="2"/>
  <c r="AP291" i="2"/>
  <c r="AP292" i="2"/>
  <c r="AP293" i="2"/>
  <c r="AP294" i="2"/>
  <c r="AP295" i="2"/>
  <c r="AP296" i="2"/>
  <c r="AP297" i="2"/>
  <c r="AP298" i="2"/>
  <c r="AP299" i="2"/>
  <c r="AP300" i="2"/>
  <c r="AP301" i="2"/>
  <c r="AP302" i="2"/>
  <c r="AP303" i="2"/>
  <c r="AP304" i="2"/>
  <c r="AP305" i="2"/>
  <c r="AP306" i="2"/>
  <c r="AP307" i="2"/>
  <c r="AP308" i="2"/>
  <c r="AP309" i="2"/>
  <c r="AP310" i="2"/>
  <c r="AP311" i="2"/>
  <c r="AP312" i="2"/>
  <c r="AP313" i="2"/>
  <c r="AP314" i="2"/>
  <c r="AP315" i="2"/>
  <c r="AP316" i="2"/>
  <c r="AP317" i="2"/>
  <c r="AP318" i="2"/>
  <c r="AP319" i="2"/>
  <c r="AP320" i="2"/>
  <c r="AP321" i="2"/>
  <c r="AP322" i="2"/>
  <c r="AP323" i="2"/>
  <c r="AP324" i="2"/>
  <c r="AP325" i="2"/>
  <c r="AP326" i="2"/>
  <c r="AP327" i="2"/>
  <c r="AP328" i="2"/>
  <c r="AP329" i="2"/>
  <c r="AP330" i="2"/>
  <c r="AP331" i="2"/>
  <c r="AP332" i="2"/>
  <c r="AP333" i="2"/>
  <c r="AP334" i="2"/>
  <c r="AP335" i="2"/>
  <c r="AP336" i="2"/>
  <c r="AP337" i="2"/>
  <c r="AP338" i="2"/>
  <c r="AP339" i="2"/>
  <c r="AP340" i="2"/>
  <c r="AP341" i="2"/>
  <c r="AP342" i="2"/>
  <c r="AP343" i="2"/>
  <c r="AP344" i="2"/>
  <c r="AP345" i="2"/>
  <c r="AP346" i="2"/>
  <c r="AP347" i="2"/>
  <c r="AP348" i="2"/>
  <c r="AP349" i="2"/>
  <c r="AP350" i="2"/>
  <c r="AP351" i="2"/>
  <c r="AP352" i="2"/>
  <c r="AP353" i="2"/>
  <c r="AP354" i="2"/>
  <c r="AP355" i="2"/>
  <c r="AP356" i="2"/>
  <c r="AP357" i="2"/>
  <c r="AP358" i="2"/>
  <c r="AP359" i="2"/>
  <c r="AP360" i="2"/>
  <c r="AP361" i="2"/>
  <c r="AP362" i="2"/>
  <c r="AP363" i="2"/>
  <c r="AP364" i="2"/>
  <c r="AP365" i="2"/>
  <c r="AP366" i="2"/>
  <c r="AP367" i="2"/>
  <c r="AP368" i="2"/>
  <c r="AP369" i="2"/>
  <c r="AP370" i="2"/>
  <c r="AP371" i="2"/>
  <c r="AP372" i="2"/>
  <c r="AP373" i="2"/>
  <c r="AP374" i="2"/>
  <c r="AP375" i="2"/>
  <c r="AP376" i="2"/>
  <c r="AP377" i="2"/>
  <c r="AP378" i="2"/>
  <c r="AP379" i="2"/>
  <c r="AP380" i="2"/>
  <c r="AP381" i="2"/>
  <c r="AP382" i="2"/>
  <c r="AP383" i="2"/>
  <c r="AP384" i="2"/>
  <c r="AP385" i="2"/>
  <c r="AP386" i="2"/>
  <c r="AP387" i="2"/>
  <c r="AP388" i="2"/>
  <c r="AP389" i="2"/>
  <c r="AP390" i="2"/>
  <c r="AP391" i="2"/>
  <c r="AP392" i="2"/>
  <c r="AP393" i="2"/>
  <c r="AP394" i="2"/>
  <c r="AP395" i="2"/>
  <c r="AP396" i="2"/>
  <c r="AP397" i="2"/>
  <c r="AP398" i="2"/>
  <c r="AP399" i="2"/>
  <c r="AP400" i="2"/>
  <c r="AP401" i="2"/>
  <c r="AP402" i="2"/>
  <c r="AP403" i="2"/>
  <c r="AP404" i="2"/>
  <c r="AP405" i="2"/>
  <c r="AP406" i="2"/>
  <c r="AP407" i="2"/>
  <c r="AP408" i="2"/>
  <c r="AP409" i="2"/>
  <c r="AP410" i="2"/>
  <c r="AP411" i="2"/>
  <c r="AP412" i="2"/>
  <c r="AP413" i="2"/>
  <c r="AP414" i="2"/>
  <c r="AP415" i="2"/>
  <c r="AP416" i="2"/>
  <c r="AP417" i="2"/>
  <c r="AP418" i="2"/>
  <c r="AP419" i="2"/>
  <c r="AP420" i="2"/>
  <c r="AP421" i="2"/>
  <c r="AP422" i="2"/>
  <c r="AP423" i="2"/>
  <c r="AP424" i="2"/>
  <c r="AP425" i="2"/>
  <c r="AP426" i="2"/>
  <c r="AP427" i="2"/>
  <c r="AP428" i="2"/>
  <c r="AP429" i="2"/>
  <c r="AP430" i="2"/>
  <c r="AP431" i="2"/>
  <c r="AP432" i="2"/>
  <c r="AP433" i="2"/>
  <c r="AP434" i="2"/>
  <c r="AP435" i="2"/>
  <c r="AP436" i="2"/>
  <c r="AP437" i="2"/>
  <c r="AP438" i="2"/>
  <c r="AP439" i="2"/>
  <c r="AP440" i="2"/>
  <c r="AP441" i="2"/>
  <c r="AP442" i="2"/>
  <c r="AP443" i="2"/>
  <c r="AP444" i="2"/>
  <c r="AP445" i="2"/>
  <c r="AP446" i="2"/>
  <c r="AP447" i="2"/>
  <c r="AP448" i="2"/>
  <c r="AP449" i="2"/>
  <c r="AP450" i="2"/>
  <c r="AP451" i="2"/>
  <c r="AP452" i="2"/>
  <c r="AP453" i="2"/>
  <c r="AP454" i="2"/>
  <c r="AP455" i="2"/>
  <c r="AP456" i="2"/>
  <c r="AP457" i="2"/>
  <c r="AP458" i="2"/>
  <c r="AP459" i="2"/>
  <c r="AP460" i="2"/>
  <c r="AP461" i="2"/>
  <c r="AP462" i="2"/>
  <c r="AP463" i="2"/>
  <c r="AP464" i="2"/>
  <c r="AP465" i="2"/>
  <c r="AP466" i="2"/>
  <c r="AP467" i="2"/>
  <c r="AP468" i="2"/>
  <c r="AP469" i="2"/>
  <c r="AP470" i="2"/>
  <c r="AP471" i="2"/>
  <c r="AP472" i="2"/>
  <c r="AP473" i="2"/>
  <c r="AP474" i="2"/>
  <c r="AP475" i="2"/>
  <c r="AP476" i="2"/>
  <c r="AP477" i="2"/>
  <c r="AP478" i="2"/>
  <c r="AP479" i="2"/>
  <c r="AP480" i="2"/>
  <c r="AP481" i="2"/>
  <c r="AP482" i="2"/>
  <c r="AP483" i="2"/>
  <c r="AP484" i="2"/>
  <c r="AP485" i="2"/>
  <c r="AP486" i="2"/>
  <c r="AP487" i="2"/>
  <c r="AP488" i="2"/>
  <c r="AP489" i="2"/>
  <c r="AP490" i="2"/>
  <c r="AP491" i="2"/>
  <c r="AP492" i="2"/>
  <c r="AP493" i="2"/>
  <c r="AP494" i="2"/>
  <c r="AP495" i="2"/>
  <c r="AP496" i="2"/>
  <c r="AP497" i="2"/>
  <c r="AP498" i="2"/>
  <c r="AP499" i="2"/>
  <c r="AP500" i="2"/>
  <c r="AP501" i="2"/>
  <c r="AP502" i="2"/>
  <c r="AP503" i="2"/>
  <c r="AP504" i="2"/>
  <c r="AP505" i="2"/>
  <c r="AP506" i="2"/>
  <c r="AP507" i="2"/>
  <c r="AP508" i="2"/>
  <c r="AP509" i="2"/>
  <c r="AP510" i="2"/>
  <c r="AP511" i="2"/>
  <c r="AP512" i="2"/>
  <c r="AP513" i="2"/>
  <c r="AP514" i="2"/>
  <c r="AP515" i="2"/>
  <c r="AP516" i="2"/>
  <c r="AP517" i="2"/>
  <c r="AP518" i="2"/>
  <c r="AP519" i="2"/>
  <c r="AP520" i="2"/>
  <c r="AP521" i="2"/>
  <c r="AP522" i="2"/>
  <c r="AP523" i="2"/>
  <c r="AP524" i="2"/>
  <c r="AP525" i="2"/>
  <c r="AP526" i="2"/>
  <c r="AP527" i="2"/>
  <c r="AP528" i="2"/>
  <c r="AP529" i="2"/>
  <c r="AP530" i="2"/>
  <c r="AP531" i="2"/>
  <c r="AP532" i="2"/>
  <c r="AP533" i="2"/>
  <c r="AP534" i="2"/>
  <c r="AP535" i="2"/>
  <c r="AP536" i="2"/>
  <c r="AP537" i="2"/>
  <c r="AP538" i="2"/>
  <c r="AP539" i="2"/>
  <c r="AP540" i="2"/>
  <c r="AP541" i="2"/>
  <c r="AP542" i="2"/>
  <c r="AP543" i="2"/>
  <c r="AP544" i="2"/>
  <c r="AP545" i="2"/>
  <c r="AP546" i="2"/>
  <c r="AP547" i="2"/>
  <c r="AP548" i="2"/>
  <c r="AP549" i="2"/>
  <c r="AP550" i="2"/>
  <c r="AP551" i="2"/>
  <c r="AP552" i="2"/>
  <c r="AP553" i="2"/>
  <c r="AP554" i="2"/>
  <c r="AP555" i="2"/>
  <c r="AP556" i="2"/>
  <c r="AP557" i="2"/>
  <c r="AP558" i="2"/>
  <c r="AP559" i="2"/>
  <c r="AP560" i="2"/>
  <c r="AP561" i="2"/>
  <c r="AP562" i="2"/>
  <c r="AP563" i="2"/>
  <c r="AP564" i="2"/>
  <c r="AP565" i="2"/>
  <c r="AP566" i="2"/>
  <c r="AP567" i="2"/>
  <c r="AP568" i="2"/>
  <c r="AP569" i="2"/>
  <c r="AP570" i="2"/>
  <c r="AP571" i="2"/>
  <c r="AP572" i="2"/>
  <c r="AP573" i="2"/>
  <c r="AP574" i="2"/>
  <c r="AP575" i="2"/>
  <c r="AP576" i="2"/>
  <c r="AP577" i="2"/>
  <c r="AP578" i="2"/>
  <c r="AP579" i="2"/>
  <c r="AP580" i="2"/>
  <c r="AP581" i="2"/>
  <c r="AP582" i="2"/>
  <c r="AP583" i="2"/>
  <c r="AP584" i="2"/>
  <c r="AP585" i="2"/>
  <c r="AP586" i="2"/>
  <c r="AP587" i="2"/>
  <c r="AP588" i="2"/>
  <c r="AP589" i="2"/>
  <c r="AP590" i="2"/>
  <c r="AP591" i="2"/>
  <c r="AP592" i="2"/>
  <c r="AP593" i="2"/>
  <c r="AP594" i="2"/>
  <c r="AP595" i="2"/>
  <c r="AP596" i="2"/>
  <c r="AP597" i="2"/>
  <c r="AP598" i="2"/>
  <c r="AP599" i="2"/>
  <c r="AP600" i="2"/>
  <c r="AP601" i="2"/>
  <c r="AP602" i="2"/>
  <c r="AP603" i="2"/>
  <c r="AP604" i="2"/>
  <c r="AP605" i="2"/>
  <c r="AP606" i="2"/>
  <c r="AP607" i="2"/>
  <c r="AP608" i="2"/>
  <c r="AP609" i="2"/>
  <c r="AP610" i="2"/>
  <c r="AP611" i="2"/>
  <c r="AP612" i="2"/>
  <c r="AP613" i="2"/>
  <c r="AP614" i="2"/>
  <c r="AP615" i="2"/>
  <c r="AP616" i="2"/>
  <c r="AP617" i="2"/>
  <c r="AP618" i="2"/>
  <c r="AP619" i="2"/>
  <c r="AP620" i="2"/>
  <c r="AP621" i="2"/>
  <c r="AP622" i="2"/>
  <c r="AP623" i="2"/>
  <c r="AP624" i="2"/>
  <c r="AP625" i="2"/>
  <c r="AP626" i="2"/>
  <c r="AP627" i="2"/>
  <c r="AP628" i="2"/>
  <c r="AP629" i="2"/>
  <c r="AP630" i="2"/>
  <c r="AP631" i="2"/>
  <c r="AP632" i="2"/>
  <c r="AP633" i="2"/>
  <c r="AP634" i="2"/>
  <c r="AP635" i="2"/>
  <c r="AP636" i="2"/>
  <c r="AP637" i="2"/>
  <c r="AP638" i="2"/>
  <c r="AP639" i="2"/>
  <c r="AP640" i="2"/>
  <c r="AP641" i="2"/>
  <c r="AP642" i="2"/>
  <c r="AP643" i="2"/>
  <c r="AP644" i="2"/>
  <c r="AP645" i="2"/>
  <c r="AP646" i="2"/>
  <c r="AP647" i="2"/>
  <c r="AP648" i="2"/>
  <c r="AP649" i="2"/>
  <c r="AP650" i="2"/>
  <c r="AP651" i="2"/>
  <c r="AP652" i="2"/>
  <c r="AP653" i="2"/>
  <c r="AP654" i="2"/>
  <c r="AP655" i="2"/>
  <c r="AP656" i="2"/>
  <c r="AP657" i="2"/>
  <c r="AP658" i="2"/>
  <c r="AP659" i="2"/>
  <c r="AP660" i="2"/>
  <c r="AP661" i="2"/>
  <c r="AP662" i="2"/>
  <c r="AP663" i="2"/>
  <c r="AP664" i="2"/>
  <c r="AP665" i="2"/>
  <c r="AP666" i="2"/>
  <c r="AP667" i="2"/>
  <c r="AP668" i="2"/>
  <c r="AP669" i="2"/>
  <c r="AP670" i="2"/>
  <c r="AP671" i="2"/>
  <c r="AP672" i="2"/>
  <c r="AP673" i="2"/>
  <c r="AP674" i="2"/>
  <c r="AP675" i="2"/>
  <c r="AP676" i="2"/>
  <c r="AP677" i="2"/>
  <c r="AP678" i="2"/>
  <c r="AP679" i="2"/>
  <c r="AP680" i="2"/>
  <c r="AP681" i="2"/>
  <c r="AP682" i="2"/>
  <c r="AP683" i="2"/>
  <c r="AP684" i="2"/>
  <c r="AP685" i="2"/>
  <c r="AP686" i="2"/>
  <c r="AP687" i="2"/>
  <c r="AP688" i="2"/>
  <c r="AP689" i="2"/>
  <c r="AP690" i="2"/>
  <c r="AP691" i="2"/>
  <c r="AP692" i="2"/>
  <c r="AP693" i="2"/>
  <c r="AP694" i="2"/>
  <c r="AP695" i="2"/>
  <c r="AP696" i="2"/>
  <c r="AP697" i="2"/>
  <c r="AP698" i="2"/>
  <c r="AP699" i="2"/>
  <c r="AP700" i="2"/>
  <c r="AP701" i="2"/>
  <c r="AP702" i="2"/>
  <c r="AP703" i="2"/>
  <c r="AP704" i="2"/>
  <c r="AP705" i="2"/>
  <c r="AP706" i="2"/>
  <c r="AP707" i="2"/>
  <c r="AP708" i="2"/>
  <c r="AP709" i="2"/>
  <c r="AP710" i="2"/>
  <c r="AP711" i="2"/>
  <c r="AP712" i="2"/>
  <c r="AP713" i="2"/>
  <c r="AP714" i="2"/>
  <c r="AP715" i="2"/>
  <c r="AP716" i="2"/>
  <c r="AP717" i="2"/>
  <c r="AP718" i="2"/>
  <c r="AP719" i="2"/>
  <c r="AP720" i="2"/>
  <c r="AP721" i="2"/>
  <c r="AP722" i="2"/>
  <c r="AP723" i="2"/>
  <c r="AP724" i="2"/>
  <c r="AP725" i="2"/>
  <c r="AP726" i="2"/>
  <c r="AP727" i="2"/>
  <c r="AP728" i="2"/>
  <c r="AP729" i="2"/>
  <c r="AP730" i="2"/>
  <c r="AP731" i="2"/>
  <c r="AP732" i="2"/>
  <c r="AP733" i="2"/>
  <c r="AP734" i="2"/>
  <c r="AP735" i="2"/>
  <c r="AP736" i="2"/>
  <c r="AP737" i="2"/>
  <c r="AP738" i="2"/>
  <c r="AP739" i="2"/>
  <c r="AP740" i="2"/>
  <c r="AP741" i="2"/>
  <c r="AP742" i="2"/>
  <c r="AP743" i="2"/>
  <c r="AP744" i="2"/>
  <c r="AP745" i="2"/>
  <c r="AP746" i="2"/>
  <c r="AP747" i="2"/>
  <c r="AP748" i="2"/>
  <c r="AP749" i="2"/>
  <c r="AP750" i="2"/>
  <c r="AP751" i="2"/>
  <c r="AP752" i="2"/>
  <c r="AP753" i="2"/>
  <c r="AP754" i="2"/>
  <c r="AP755" i="2"/>
  <c r="AP756" i="2"/>
  <c r="AP757" i="2"/>
  <c r="AP758" i="2"/>
  <c r="AP759" i="2"/>
  <c r="AP760" i="2"/>
  <c r="AP761" i="2"/>
  <c r="AP762" i="2"/>
  <c r="AP763" i="2"/>
  <c r="AP764" i="2"/>
  <c r="AP765" i="2"/>
  <c r="AP766" i="2"/>
  <c r="AP767" i="2"/>
  <c r="AP768" i="2"/>
  <c r="AP769" i="2"/>
  <c r="AP770" i="2"/>
  <c r="AP771" i="2"/>
  <c r="AP772" i="2"/>
  <c r="AP773" i="2"/>
  <c r="AP774" i="2"/>
  <c r="AP775" i="2"/>
  <c r="AP776" i="2"/>
  <c r="AP777" i="2"/>
  <c r="AP778" i="2"/>
  <c r="AP779" i="2"/>
  <c r="AP780" i="2"/>
  <c r="AP781" i="2"/>
  <c r="AP782" i="2"/>
  <c r="AP783" i="2"/>
  <c r="AP784" i="2"/>
  <c r="AP785" i="2"/>
  <c r="AP786" i="2"/>
  <c r="AP787" i="2"/>
  <c r="AP788" i="2"/>
  <c r="AP789" i="2"/>
  <c r="AP790" i="2"/>
  <c r="AP791" i="2"/>
  <c r="AP792" i="2"/>
  <c r="AP793" i="2"/>
  <c r="AP794" i="2"/>
  <c r="AP795" i="2"/>
  <c r="AP796" i="2"/>
  <c r="AP797" i="2"/>
  <c r="AP798" i="2"/>
  <c r="AP799" i="2"/>
  <c r="AP800" i="2"/>
  <c r="AP801" i="2"/>
  <c r="AP802" i="2"/>
  <c r="AP803" i="2"/>
  <c r="AP804" i="2"/>
  <c r="AP805" i="2"/>
  <c r="AP806" i="2"/>
  <c r="AP807" i="2"/>
  <c r="AP808" i="2"/>
  <c r="AP809" i="2"/>
  <c r="AP810" i="2"/>
  <c r="AP811" i="2"/>
  <c r="AP812" i="2"/>
  <c r="AP813" i="2"/>
  <c r="AP814" i="2"/>
  <c r="AP815" i="2"/>
  <c r="AP816" i="2"/>
  <c r="AP817" i="2"/>
  <c r="AP818" i="2"/>
  <c r="AP819" i="2"/>
  <c r="AP820" i="2"/>
  <c r="AP821" i="2"/>
  <c r="AP822" i="2"/>
  <c r="AP823" i="2"/>
  <c r="AP824" i="2"/>
  <c r="AP825" i="2"/>
  <c r="AP826" i="2"/>
  <c r="AP827" i="2"/>
  <c r="AP828" i="2"/>
  <c r="AP829" i="2"/>
  <c r="AP830" i="2"/>
  <c r="AP831" i="2"/>
  <c r="AP832" i="2"/>
  <c r="AP833" i="2"/>
  <c r="AP834" i="2"/>
  <c r="AP835" i="2"/>
  <c r="AP836" i="2"/>
  <c r="AP837" i="2"/>
  <c r="AP838" i="2"/>
  <c r="AP839" i="2"/>
  <c r="AP840" i="2"/>
  <c r="AP841" i="2"/>
  <c r="AP842" i="2"/>
  <c r="AP843" i="2"/>
  <c r="AP844" i="2"/>
  <c r="AP845" i="2"/>
  <c r="AP846" i="2"/>
  <c r="AP847" i="2"/>
  <c r="AP848" i="2"/>
  <c r="AP849" i="2"/>
  <c r="AP850" i="2"/>
  <c r="AP851" i="2"/>
  <c r="AP852" i="2"/>
  <c r="AP853" i="2"/>
  <c r="AP854" i="2"/>
  <c r="AP855" i="2"/>
  <c r="AP856" i="2"/>
  <c r="AP857" i="2"/>
  <c r="AP858" i="2"/>
  <c r="AP859" i="2"/>
  <c r="AP860" i="2"/>
  <c r="AP861" i="2"/>
  <c r="AP862" i="2"/>
  <c r="AP863" i="2"/>
  <c r="AP864" i="2"/>
  <c r="AP865" i="2"/>
  <c r="AP866" i="2"/>
  <c r="AP867" i="2"/>
  <c r="AP868" i="2"/>
  <c r="AP869" i="2"/>
  <c r="AP870" i="2"/>
  <c r="AP871" i="2"/>
  <c r="AP872" i="2"/>
  <c r="AP873" i="2"/>
  <c r="AP874" i="2"/>
  <c r="AP875" i="2"/>
  <c r="AP876" i="2"/>
  <c r="AP877" i="2"/>
  <c r="AP878" i="2"/>
  <c r="AP879" i="2"/>
  <c r="AP880" i="2"/>
  <c r="AP881" i="2"/>
  <c r="AP882" i="2"/>
  <c r="AP883" i="2"/>
  <c r="AP884" i="2"/>
  <c r="AP885" i="2"/>
  <c r="AP886" i="2"/>
  <c r="AP887" i="2"/>
  <c r="AP888" i="2"/>
  <c r="AP889" i="2"/>
  <c r="AP890" i="2"/>
  <c r="AP891" i="2"/>
  <c r="AP892" i="2"/>
  <c r="AP893" i="2"/>
  <c r="AP894" i="2"/>
  <c r="AP895" i="2"/>
  <c r="AP896" i="2"/>
  <c r="AP897" i="2"/>
  <c r="AP898" i="2"/>
  <c r="AP899" i="2"/>
  <c r="AP900" i="2"/>
  <c r="AP901" i="2"/>
  <c r="AP902" i="2"/>
  <c r="AP903" i="2"/>
  <c r="AP904" i="2"/>
  <c r="AP905" i="2"/>
  <c r="AP906" i="2"/>
  <c r="AP907" i="2"/>
  <c r="AP908" i="2"/>
  <c r="AP909" i="2"/>
  <c r="AP910" i="2"/>
  <c r="AP911" i="2"/>
  <c r="AP912" i="2"/>
  <c r="AP913" i="2"/>
  <c r="AP914" i="2"/>
  <c r="AP915" i="2"/>
  <c r="AP916" i="2"/>
  <c r="AP917" i="2"/>
  <c r="AP918" i="2"/>
  <c r="AP919" i="2"/>
  <c r="AP920" i="2"/>
  <c r="AP921" i="2"/>
  <c r="AP922" i="2"/>
  <c r="AP923" i="2"/>
  <c r="AP924" i="2"/>
  <c r="AP925" i="2"/>
  <c r="AP926" i="2"/>
  <c r="AP927" i="2"/>
  <c r="AP928" i="2"/>
  <c r="AP929" i="2"/>
  <c r="AP930" i="2"/>
  <c r="AP931" i="2"/>
  <c r="AP932" i="2"/>
  <c r="AP933" i="2"/>
  <c r="AP934" i="2"/>
  <c r="AP935" i="2"/>
  <c r="AP936" i="2"/>
  <c r="AP937" i="2"/>
  <c r="AP938" i="2"/>
  <c r="AP939" i="2"/>
  <c r="AP940" i="2"/>
  <c r="AP941" i="2"/>
  <c r="AP942" i="2"/>
  <c r="AP943" i="2"/>
  <c r="AP944" i="2"/>
  <c r="AP945" i="2"/>
  <c r="AP946" i="2"/>
  <c r="AP947" i="2"/>
  <c r="AP948" i="2"/>
  <c r="AP949" i="2"/>
  <c r="AP950" i="2"/>
  <c r="AP951" i="2"/>
  <c r="AP952" i="2"/>
  <c r="AP953" i="2"/>
  <c r="AP954" i="2"/>
  <c r="AP955" i="2"/>
  <c r="AP956" i="2"/>
  <c r="AP957" i="2"/>
  <c r="AP958" i="2"/>
  <c r="AP959" i="2"/>
  <c r="AP960" i="2"/>
  <c r="AP961" i="2"/>
  <c r="AP962" i="2"/>
  <c r="AP963" i="2"/>
  <c r="AP964" i="2"/>
  <c r="AP965" i="2"/>
  <c r="AP966" i="2"/>
  <c r="AP967" i="2"/>
  <c r="AP968" i="2"/>
  <c r="AP969" i="2"/>
  <c r="AP970" i="2"/>
  <c r="AP971" i="2"/>
  <c r="AP972" i="2"/>
  <c r="AP973" i="2"/>
  <c r="AP974" i="2"/>
  <c r="AP975" i="2"/>
  <c r="AP976" i="2"/>
  <c r="AP977" i="2"/>
  <c r="AP978" i="2"/>
  <c r="AP979" i="2"/>
  <c r="AP980" i="2"/>
  <c r="AP981" i="2"/>
  <c r="AP982" i="2"/>
  <c r="AP983" i="2"/>
  <c r="AP984" i="2"/>
  <c r="AP985" i="2"/>
  <c r="AP986" i="2"/>
  <c r="AP987" i="2"/>
  <c r="AP988" i="2"/>
  <c r="AP989" i="2"/>
  <c r="AP990" i="2"/>
  <c r="AP991" i="2"/>
  <c r="AP992" i="2"/>
  <c r="AP993" i="2"/>
  <c r="AP994" i="2"/>
  <c r="AP995" i="2"/>
  <c r="AP996" i="2"/>
  <c r="AP997" i="2"/>
  <c r="AP998" i="2"/>
  <c r="AP999" i="2"/>
  <c r="AP1000" i="2"/>
  <c r="AP1001" i="2"/>
  <c r="AP1002" i="2"/>
  <c r="AP1003" i="2"/>
  <c r="AP1004" i="2"/>
  <c r="AP1005" i="2"/>
  <c r="AP1006" i="2"/>
  <c r="AP1007" i="2"/>
  <c r="AP1008" i="2"/>
  <c r="AP1009" i="2"/>
  <c r="AP1010" i="2"/>
  <c r="AP1011" i="2"/>
  <c r="AP1012" i="2"/>
  <c r="AP1013" i="2"/>
  <c r="AP1014" i="2"/>
  <c r="AP1015" i="2"/>
  <c r="AP1016" i="2"/>
  <c r="AP1017" i="2"/>
  <c r="AP1018" i="2"/>
  <c r="AP1019" i="2"/>
  <c r="AP1020" i="2"/>
  <c r="AP1021" i="2"/>
  <c r="AP1022" i="2"/>
  <c r="AP1023" i="2"/>
  <c r="AP1024" i="2"/>
  <c r="AP1025" i="2"/>
  <c r="AP1026" i="2"/>
  <c r="AP1027" i="2"/>
  <c r="AP1028" i="2"/>
  <c r="AP1029" i="2"/>
  <c r="AP1030" i="2"/>
  <c r="AP1031" i="2"/>
  <c r="AP1032" i="2"/>
  <c r="AP1033" i="2"/>
  <c r="AP1034" i="2"/>
  <c r="AP1035" i="2"/>
  <c r="AP1036" i="2"/>
  <c r="AP1037" i="2"/>
  <c r="AP1038" i="2"/>
  <c r="AP1039" i="2"/>
  <c r="AP1040" i="2"/>
  <c r="AP1041" i="2"/>
  <c r="AP1042" i="2"/>
  <c r="AP1043" i="2"/>
  <c r="AP1044" i="2"/>
  <c r="AP1045" i="2"/>
  <c r="AP1046" i="2"/>
  <c r="AP1047" i="2"/>
  <c r="AP1048" i="2"/>
  <c r="AP1049" i="2"/>
  <c r="AP1050" i="2"/>
  <c r="AP1051" i="2"/>
  <c r="AP1052" i="2"/>
  <c r="AP1053" i="2"/>
  <c r="AP1054" i="2"/>
  <c r="AP1055" i="2"/>
  <c r="AP1056" i="2"/>
  <c r="AP1057" i="2"/>
  <c r="AP1058" i="2"/>
  <c r="AP1059" i="2"/>
  <c r="AP1060" i="2"/>
  <c r="AP1061" i="2"/>
  <c r="AP1062" i="2"/>
  <c r="AP1063" i="2"/>
  <c r="AP1064" i="2"/>
  <c r="AP1065" i="2"/>
  <c r="AP1066" i="2"/>
  <c r="AP1067" i="2"/>
  <c r="AP1068" i="2"/>
  <c r="AP1069" i="2"/>
  <c r="AP1070" i="2"/>
  <c r="AP1071" i="2"/>
  <c r="AP1072" i="2"/>
  <c r="AP1073" i="2"/>
  <c r="AP1074" i="2"/>
  <c r="AP1075" i="2"/>
  <c r="AP1076" i="2"/>
  <c r="AP1077" i="2"/>
  <c r="AP1078" i="2"/>
  <c r="AP1079" i="2"/>
  <c r="AP1080" i="2"/>
  <c r="AP1081" i="2"/>
  <c r="AP1082" i="2"/>
  <c r="AP1083" i="2"/>
  <c r="AP1084" i="2"/>
  <c r="AP1085" i="2"/>
  <c r="AP1086" i="2"/>
  <c r="AP1087" i="2"/>
  <c r="AP1088" i="2"/>
  <c r="AP1089" i="2"/>
  <c r="AP1090" i="2"/>
  <c r="AP1091" i="2"/>
  <c r="AP1092" i="2"/>
  <c r="AP1093" i="2"/>
  <c r="AP1094" i="2"/>
  <c r="AP1095" i="2"/>
  <c r="AP1096" i="2"/>
  <c r="AP1097" i="2"/>
  <c r="AP1098" i="2"/>
  <c r="AP1099" i="2"/>
  <c r="AP1100" i="2"/>
  <c r="AP1101" i="2"/>
  <c r="AP1102" i="2"/>
  <c r="AP1103" i="2"/>
  <c r="AP1104" i="2"/>
  <c r="AP1105" i="2"/>
  <c r="AP1106" i="2"/>
  <c r="AP1107" i="2"/>
  <c r="AP1108" i="2"/>
  <c r="AP1109" i="2"/>
  <c r="AP1110" i="2"/>
  <c r="AP1111" i="2"/>
  <c r="AP1112" i="2"/>
  <c r="AP1113" i="2"/>
  <c r="AP1114" i="2"/>
  <c r="AP1115" i="2"/>
  <c r="AP1116" i="2"/>
  <c r="AP1117" i="2"/>
  <c r="AP1118" i="2"/>
  <c r="AP1119" i="2"/>
  <c r="AP1120" i="2"/>
  <c r="AP1121" i="2"/>
  <c r="AP1122" i="2"/>
  <c r="AP1123" i="2"/>
  <c r="AP1124" i="2"/>
  <c r="AP1125" i="2"/>
  <c r="AP1126" i="2"/>
  <c r="AP1127" i="2"/>
  <c r="AP1128" i="2"/>
  <c r="AP15" i="2"/>
  <c r="AO16" i="2"/>
  <c r="AO17" i="2"/>
  <c r="AO18" i="2"/>
  <c r="AO19" i="2"/>
  <c r="AO20" i="2"/>
  <c r="AO21" i="2"/>
  <c r="AO22" i="2"/>
  <c r="AO23" i="2"/>
  <c r="AO24" i="2"/>
  <c r="AO25" i="2"/>
  <c r="AO26" i="2"/>
  <c r="AO27" i="2"/>
  <c r="AO28" i="2"/>
  <c r="AO29" i="2"/>
  <c r="AO30" i="2"/>
  <c r="AO31" i="2"/>
  <c r="AO32" i="2"/>
  <c r="AO33" i="2"/>
  <c r="AO34" i="2"/>
  <c r="AO35" i="2"/>
  <c r="AO36" i="2"/>
  <c r="AO37" i="2"/>
  <c r="AO38" i="2"/>
  <c r="AO39" i="2"/>
  <c r="AO40" i="2"/>
  <c r="AO41" i="2"/>
  <c r="AO42" i="2"/>
  <c r="AO43" i="2"/>
  <c r="AO44" i="2"/>
  <c r="AO45" i="2"/>
  <c r="AO46" i="2"/>
  <c r="AO47" i="2"/>
  <c r="AO48" i="2"/>
  <c r="AO49" i="2"/>
  <c r="AO50" i="2"/>
  <c r="AO51" i="2"/>
  <c r="AO52" i="2"/>
  <c r="AO53" i="2"/>
  <c r="AO54" i="2"/>
  <c r="AO55" i="2"/>
  <c r="AO56" i="2"/>
  <c r="AO57" i="2"/>
  <c r="AO58" i="2"/>
  <c r="AO59" i="2"/>
  <c r="AO60" i="2"/>
  <c r="AO61" i="2"/>
  <c r="AO62" i="2"/>
  <c r="AO63" i="2"/>
  <c r="AO64" i="2"/>
  <c r="AO65" i="2"/>
  <c r="AO66" i="2"/>
  <c r="AO67" i="2"/>
  <c r="AO68" i="2"/>
  <c r="AO69" i="2"/>
  <c r="AO70" i="2"/>
  <c r="AO71" i="2"/>
  <c r="AO72" i="2"/>
  <c r="AO73" i="2"/>
  <c r="AO74" i="2"/>
  <c r="AO75" i="2"/>
  <c r="AO76" i="2"/>
  <c r="AO77" i="2"/>
  <c r="AO78" i="2"/>
  <c r="AO79" i="2"/>
  <c r="AO80" i="2"/>
  <c r="AO81" i="2"/>
  <c r="AO82" i="2"/>
  <c r="AO83" i="2"/>
  <c r="AO84" i="2"/>
  <c r="AO85" i="2"/>
  <c r="AO86" i="2"/>
  <c r="AO87" i="2"/>
  <c r="AO88" i="2"/>
  <c r="AO89" i="2"/>
  <c r="AO90" i="2"/>
  <c r="AO91" i="2"/>
  <c r="AO92" i="2"/>
  <c r="AO93" i="2"/>
  <c r="AO94" i="2"/>
  <c r="AO95" i="2"/>
  <c r="AO96" i="2"/>
  <c r="AO97" i="2"/>
  <c r="AO98" i="2"/>
  <c r="AO99" i="2"/>
  <c r="AO100" i="2"/>
  <c r="AO101" i="2"/>
  <c r="AO102" i="2"/>
  <c r="AO103" i="2"/>
  <c r="AO104" i="2"/>
  <c r="AO105" i="2"/>
  <c r="AO106" i="2"/>
  <c r="AO107" i="2"/>
  <c r="AO108" i="2"/>
  <c r="AO109" i="2"/>
  <c r="AO110" i="2"/>
  <c r="AO111" i="2"/>
  <c r="AO112" i="2"/>
  <c r="AO113" i="2"/>
  <c r="AO114" i="2"/>
  <c r="AO115" i="2"/>
  <c r="AO116" i="2"/>
  <c r="AO117" i="2"/>
  <c r="AO118" i="2"/>
  <c r="AO119" i="2"/>
  <c r="AO120" i="2"/>
  <c r="AO121" i="2"/>
  <c r="AO122" i="2"/>
  <c r="AO123" i="2"/>
  <c r="AO124" i="2"/>
  <c r="AO125" i="2"/>
  <c r="AO126" i="2"/>
  <c r="AO127" i="2"/>
  <c r="AO128" i="2"/>
  <c r="AO129" i="2"/>
  <c r="AO130" i="2"/>
  <c r="AO131" i="2"/>
  <c r="AO132" i="2"/>
  <c r="AO133" i="2"/>
  <c r="AO134" i="2"/>
  <c r="AO135" i="2"/>
  <c r="AO136" i="2"/>
  <c r="AO137" i="2"/>
  <c r="AO138" i="2"/>
  <c r="AO139" i="2"/>
  <c r="AO140" i="2"/>
  <c r="AO141" i="2"/>
  <c r="AO142" i="2"/>
  <c r="AO143" i="2"/>
  <c r="AO144" i="2"/>
  <c r="AO145" i="2"/>
  <c r="AO146" i="2"/>
  <c r="AO147" i="2"/>
  <c r="AO148" i="2"/>
  <c r="AO149" i="2"/>
  <c r="AO150" i="2"/>
  <c r="AO151" i="2"/>
  <c r="AO152" i="2"/>
  <c r="AO153" i="2"/>
  <c r="AO154" i="2"/>
  <c r="AO155" i="2"/>
  <c r="AO156" i="2"/>
  <c r="AO157" i="2"/>
  <c r="AO158" i="2"/>
  <c r="AO159" i="2"/>
  <c r="AO160" i="2"/>
  <c r="AO161" i="2"/>
  <c r="AO162" i="2"/>
  <c r="AO163" i="2"/>
  <c r="AO164" i="2"/>
  <c r="AO165" i="2"/>
  <c r="AO166" i="2"/>
  <c r="AO167" i="2"/>
  <c r="AO168" i="2"/>
  <c r="AO169" i="2"/>
  <c r="AO170" i="2"/>
  <c r="AO171" i="2"/>
  <c r="AO172" i="2"/>
  <c r="AO173" i="2"/>
  <c r="AO174" i="2"/>
  <c r="AO175" i="2"/>
  <c r="AO176" i="2"/>
  <c r="AO177" i="2"/>
  <c r="AO178" i="2"/>
  <c r="AO179" i="2"/>
  <c r="AO180" i="2"/>
  <c r="AO181" i="2"/>
  <c r="AO182" i="2"/>
  <c r="AO183" i="2"/>
  <c r="AO184" i="2"/>
  <c r="AO185" i="2"/>
  <c r="AO186" i="2"/>
  <c r="AO187" i="2"/>
  <c r="AO188" i="2"/>
  <c r="AO189" i="2"/>
  <c r="AO190" i="2"/>
  <c r="AO191" i="2"/>
  <c r="AO192" i="2"/>
  <c r="AO193" i="2"/>
  <c r="AO194" i="2"/>
  <c r="AO195" i="2"/>
  <c r="AO196" i="2"/>
  <c r="AO197" i="2"/>
  <c r="AO198" i="2"/>
  <c r="AO199" i="2"/>
  <c r="AO200" i="2"/>
  <c r="AO201" i="2"/>
  <c r="AO202" i="2"/>
  <c r="AO203" i="2"/>
  <c r="AO204" i="2"/>
  <c r="AO205" i="2"/>
  <c r="AO206" i="2"/>
  <c r="AO207" i="2"/>
  <c r="AO208" i="2"/>
  <c r="AO209" i="2"/>
  <c r="AO210" i="2"/>
  <c r="AO211" i="2"/>
  <c r="AO212" i="2"/>
  <c r="AO213" i="2"/>
  <c r="AO214" i="2"/>
  <c r="AO215" i="2"/>
  <c r="AO216" i="2"/>
  <c r="AO217" i="2"/>
  <c r="AO218" i="2"/>
  <c r="AO219" i="2"/>
  <c r="AO220" i="2"/>
  <c r="AO221" i="2"/>
  <c r="AO222" i="2"/>
  <c r="AO223" i="2"/>
  <c r="AO224" i="2"/>
  <c r="AO225" i="2"/>
  <c r="AO226" i="2"/>
  <c r="AO227" i="2"/>
  <c r="AO228" i="2"/>
  <c r="AO229" i="2"/>
  <c r="AO230" i="2"/>
  <c r="AO231" i="2"/>
  <c r="AO232" i="2"/>
  <c r="AO233" i="2"/>
  <c r="AO234" i="2"/>
  <c r="AO235" i="2"/>
  <c r="AO236" i="2"/>
  <c r="AO237" i="2"/>
  <c r="AO238" i="2"/>
  <c r="AO239" i="2"/>
  <c r="AO240" i="2"/>
  <c r="AO241" i="2"/>
  <c r="AO242" i="2"/>
  <c r="AO243" i="2"/>
  <c r="AO244" i="2"/>
  <c r="AO245" i="2"/>
  <c r="AO246" i="2"/>
  <c r="AO247" i="2"/>
  <c r="AO248" i="2"/>
  <c r="AO249" i="2"/>
  <c r="AO250" i="2"/>
  <c r="AO251" i="2"/>
  <c r="AO252" i="2"/>
  <c r="AO253" i="2"/>
  <c r="AO254" i="2"/>
  <c r="AO255" i="2"/>
  <c r="AO256" i="2"/>
  <c r="AO257" i="2"/>
  <c r="AO258" i="2"/>
  <c r="AO259" i="2"/>
  <c r="AO260" i="2"/>
  <c r="AO261" i="2"/>
  <c r="AO262" i="2"/>
  <c r="AO263" i="2"/>
  <c r="AO264" i="2"/>
  <c r="AO265" i="2"/>
  <c r="AO266" i="2"/>
  <c r="AO267" i="2"/>
  <c r="AO268" i="2"/>
  <c r="AO269" i="2"/>
  <c r="AO270" i="2"/>
  <c r="AO271" i="2"/>
  <c r="AO272" i="2"/>
  <c r="AO273" i="2"/>
  <c r="AO274" i="2"/>
  <c r="AO275" i="2"/>
  <c r="AO276" i="2"/>
  <c r="AO277" i="2"/>
  <c r="AO278" i="2"/>
  <c r="AO279" i="2"/>
  <c r="AO280" i="2"/>
  <c r="AO281" i="2"/>
  <c r="AO282" i="2"/>
  <c r="AO283" i="2"/>
  <c r="AO284" i="2"/>
  <c r="AO285" i="2"/>
  <c r="AO286" i="2"/>
  <c r="AO287" i="2"/>
  <c r="AO288" i="2"/>
  <c r="AO289" i="2"/>
  <c r="AO290" i="2"/>
  <c r="AO291" i="2"/>
  <c r="AO292" i="2"/>
  <c r="AO293" i="2"/>
  <c r="AO294" i="2"/>
  <c r="AO295" i="2"/>
  <c r="AO296" i="2"/>
  <c r="AO297" i="2"/>
  <c r="AO298" i="2"/>
  <c r="AO299" i="2"/>
  <c r="AO300" i="2"/>
  <c r="AO301" i="2"/>
  <c r="AO302" i="2"/>
  <c r="AO303" i="2"/>
  <c r="AO304" i="2"/>
  <c r="AO305" i="2"/>
  <c r="AO306" i="2"/>
  <c r="AO307" i="2"/>
  <c r="AO308" i="2"/>
  <c r="AO309" i="2"/>
  <c r="AO310" i="2"/>
  <c r="AO311" i="2"/>
  <c r="AO312" i="2"/>
  <c r="AO313" i="2"/>
  <c r="AO314" i="2"/>
  <c r="AO315" i="2"/>
  <c r="AO316" i="2"/>
  <c r="AO317" i="2"/>
  <c r="AO318" i="2"/>
  <c r="AO319" i="2"/>
  <c r="AO320" i="2"/>
  <c r="AO321" i="2"/>
  <c r="AO322" i="2"/>
  <c r="AO323" i="2"/>
  <c r="AO324" i="2"/>
  <c r="AO325" i="2"/>
  <c r="AO326" i="2"/>
  <c r="AO327" i="2"/>
  <c r="AO328" i="2"/>
  <c r="AO329" i="2"/>
  <c r="AO330" i="2"/>
  <c r="AO331" i="2"/>
  <c r="AO332" i="2"/>
  <c r="AO333" i="2"/>
  <c r="AO334" i="2"/>
  <c r="AO335" i="2"/>
  <c r="AO336" i="2"/>
  <c r="AO337" i="2"/>
  <c r="AO338" i="2"/>
  <c r="AO339" i="2"/>
  <c r="AO340" i="2"/>
  <c r="AO341" i="2"/>
  <c r="AO342" i="2"/>
  <c r="AO343" i="2"/>
  <c r="AO344" i="2"/>
  <c r="AO345" i="2"/>
  <c r="AO346" i="2"/>
  <c r="AO347" i="2"/>
  <c r="AO348" i="2"/>
  <c r="AO349" i="2"/>
  <c r="AO350" i="2"/>
  <c r="AO351" i="2"/>
  <c r="AO352" i="2"/>
  <c r="AO353" i="2"/>
  <c r="AO354" i="2"/>
  <c r="AO355" i="2"/>
  <c r="AO356" i="2"/>
  <c r="AO357" i="2"/>
  <c r="AO358" i="2"/>
  <c r="AO359" i="2"/>
  <c r="AO360" i="2"/>
  <c r="AO361" i="2"/>
  <c r="AO362" i="2"/>
  <c r="AO363" i="2"/>
  <c r="AO364" i="2"/>
  <c r="AO365" i="2"/>
  <c r="AO366" i="2"/>
  <c r="AO367" i="2"/>
  <c r="AO368" i="2"/>
  <c r="AO369" i="2"/>
  <c r="AO370" i="2"/>
  <c r="AO371" i="2"/>
  <c r="AO372" i="2"/>
  <c r="AO373" i="2"/>
  <c r="AO374" i="2"/>
  <c r="AO375" i="2"/>
  <c r="AO376" i="2"/>
  <c r="AO377" i="2"/>
  <c r="AO378" i="2"/>
  <c r="AO379" i="2"/>
  <c r="AO380" i="2"/>
  <c r="AO381" i="2"/>
  <c r="AO382" i="2"/>
  <c r="AO383" i="2"/>
  <c r="AO384" i="2"/>
  <c r="AO385" i="2"/>
  <c r="AO386" i="2"/>
  <c r="AO387" i="2"/>
  <c r="AO388" i="2"/>
  <c r="AO389" i="2"/>
  <c r="AO390" i="2"/>
  <c r="AO391" i="2"/>
  <c r="AO392" i="2"/>
  <c r="AO393" i="2"/>
  <c r="AO394" i="2"/>
  <c r="AO395" i="2"/>
  <c r="AO396" i="2"/>
  <c r="AO397" i="2"/>
  <c r="AO398" i="2"/>
  <c r="AO399" i="2"/>
  <c r="AO400" i="2"/>
  <c r="AO401" i="2"/>
  <c r="AO402" i="2"/>
  <c r="AO403" i="2"/>
  <c r="AO404" i="2"/>
  <c r="AO405" i="2"/>
  <c r="AO406" i="2"/>
  <c r="AO407" i="2"/>
  <c r="AO408" i="2"/>
  <c r="AO409" i="2"/>
  <c r="AO410" i="2"/>
  <c r="AO411" i="2"/>
  <c r="AO412" i="2"/>
  <c r="AO413" i="2"/>
  <c r="AO414" i="2"/>
  <c r="AO415" i="2"/>
  <c r="AO416" i="2"/>
  <c r="AO417" i="2"/>
  <c r="AO418" i="2"/>
  <c r="AO419" i="2"/>
  <c r="AO420" i="2"/>
  <c r="AO421" i="2"/>
  <c r="AO422" i="2"/>
  <c r="AO423" i="2"/>
  <c r="AO424" i="2"/>
  <c r="AO425" i="2"/>
  <c r="AO426" i="2"/>
  <c r="AO427" i="2"/>
  <c r="AO428" i="2"/>
  <c r="AO429" i="2"/>
  <c r="AO430" i="2"/>
  <c r="AO431" i="2"/>
  <c r="AO432" i="2"/>
  <c r="AO433" i="2"/>
  <c r="AO434" i="2"/>
  <c r="AO435" i="2"/>
  <c r="AO436" i="2"/>
  <c r="AO437" i="2"/>
  <c r="AO438" i="2"/>
  <c r="AO439" i="2"/>
  <c r="AO440" i="2"/>
  <c r="AO441" i="2"/>
  <c r="AO442" i="2"/>
  <c r="AO443" i="2"/>
  <c r="AO444" i="2"/>
  <c r="AO445" i="2"/>
  <c r="AO446" i="2"/>
  <c r="AO447" i="2"/>
  <c r="AO448" i="2"/>
  <c r="AO449" i="2"/>
  <c r="AO450" i="2"/>
  <c r="AO451" i="2"/>
  <c r="AO452" i="2"/>
  <c r="AO453" i="2"/>
  <c r="AO454" i="2"/>
  <c r="AO455" i="2"/>
  <c r="AO456" i="2"/>
  <c r="AO457" i="2"/>
  <c r="AO458" i="2"/>
  <c r="AO459" i="2"/>
  <c r="AO460" i="2"/>
  <c r="AO461" i="2"/>
  <c r="AO462" i="2"/>
  <c r="AO463" i="2"/>
  <c r="AO464" i="2"/>
  <c r="AO465" i="2"/>
  <c r="AO466" i="2"/>
  <c r="AO467" i="2"/>
  <c r="AO468" i="2"/>
  <c r="AO469" i="2"/>
  <c r="AO470" i="2"/>
  <c r="AO471" i="2"/>
  <c r="AO472" i="2"/>
  <c r="AO473" i="2"/>
  <c r="AO474" i="2"/>
  <c r="AO475" i="2"/>
  <c r="AO476" i="2"/>
  <c r="AO477" i="2"/>
  <c r="AO478" i="2"/>
  <c r="AO479" i="2"/>
  <c r="AO480" i="2"/>
  <c r="AO481" i="2"/>
  <c r="AO482" i="2"/>
  <c r="AO483" i="2"/>
  <c r="AO484" i="2"/>
  <c r="AO485" i="2"/>
  <c r="AO486" i="2"/>
  <c r="AO487" i="2"/>
  <c r="AO488" i="2"/>
  <c r="AO489" i="2"/>
  <c r="AO490" i="2"/>
  <c r="AO491" i="2"/>
  <c r="AO492" i="2"/>
  <c r="AO493" i="2"/>
  <c r="AO494" i="2"/>
  <c r="AO495" i="2"/>
  <c r="AO496" i="2"/>
  <c r="AO497" i="2"/>
  <c r="AO498" i="2"/>
  <c r="AO499" i="2"/>
  <c r="AO500" i="2"/>
  <c r="AO501" i="2"/>
  <c r="AO502" i="2"/>
  <c r="AO503" i="2"/>
  <c r="AO504" i="2"/>
  <c r="AO505" i="2"/>
  <c r="AO506" i="2"/>
  <c r="AO507" i="2"/>
  <c r="AO508" i="2"/>
  <c r="AO509" i="2"/>
  <c r="AO510" i="2"/>
  <c r="AO511" i="2"/>
  <c r="AO512" i="2"/>
  <c r="AO513" i="2"/>
  <c r="AO514" i="2"/>
  <c r="AO515" i="2"/>
  <c r="AO516" i="2"/>
  <c r="AO517" i="2"/>
  <c r="AO518" i="2"/>
  <c r="AO519" i="2"/>
  <c r="AO520" i="2"/>
  <c r="AO521" i="2"/>
  <c r="AO522" i="2"/>
  <c r="AO523" i="2"/>
  <c r="AO524" i="2"/>
  <c r="AO525" i="2"/>
  <c r="AO526" i="2"/>
  <c r="AO527" i="2"/>
  <c r="AO528" i="2"/>
  <c r="AO529" i="2"/>
  <c r="AO530" i="2"/>
  <c r="AO531" i="2"/>
  <c r="AO532" i="2"/>
  <c r="AO533" i="2"/>
  <c r="AO534" i="2"/>
  <c r="AO535" i="2"/>
  <c r="AO536" i="2"/>
  <c r="AO537" i="2"/>
  <c r="AO538" i="2"/>
  <c r="AO539" i="2"/>
  <c r="AO540" i="2"/>
  <c r="AO541" i="2"/>
  <c r="AO542" i="2"/>
  <c r="AO543" i="2"/>
  <c r="AO544" i="2"/>
  <c r="AO545" i="2"/>
  <c r="AO546" i="2"/>
  <c r="AO547" i="2"/>
  <c r="AO548" i="2"/>
  <c r="AO549" i="2"/>
  <c r="AO550" i="2"/>
  <c r="AO551" i="2"/>
  <c r="AO552" i="2"/>
  <c r="AO553" i="2"/>
  <c r="AO554" i="2"/>
  <c r="AO555" i="2"/>
  <c r="AO556" i="2"/>
  <c r="AO557" i="2"/>
  <c r="AO558" i="2"/>
  <c r="AO559" i="2"/>
  <c r="AO560" i="2"/>
  <c r="AO561" i="2"/>
  <c r="AO562" i="2"/>
  <c r="AO563" i="2"/>
  <c r="AO564" i="2"/>
  <c r="AO565" i="2"/>
  <c r="AO566" i="2"/>
  <c r="AO567" i="2"/>
  <c r="AO568" i="2"/>
  <c r="AO569" i="2"/>
  <c r="AO570" i="2"/>
  <c r="AO571" i="2"/>
  <c r="AO572" i="2"/>
  <c r="AO573" i="2"/>
  <c r="AO574" i="2"/>
  <c r="AO575" i="2"/>
  <c r="AO576" i="2"/>
  <c r="AO577" i="2"/>
  <c r="AO578" i="2"/>
  <c r="AO579" i="2"/>
  <c r="AO580" i="2"/>
  <c r="AO581" i="2"/>
  <c r="AO582" i="2"/>
  <c r="AO583" i="2"/>
  <c r="AO584" i="2"/>
  <c r="AO585" i="2"/>
  <c r="AO586" i="2"/>
  <c r="AO587" i="2"/>
  <c r="AO588" i="2"/>
  <c r="AO589" i="2"/>
  <c r="AO590" i="2"/>
  <c r="AO591" i="2"/>
  <c r="AO592" i="2"/>
  <c r="AO593" i="2"/>
  <c r="AO594" i="2"/>
  <c r="AO595" i="2"/>
  <c r="AO596" i="2"/>
  <c r="AO597" i="2"/>
  <c r="AO598" i="2"/>
  <c r="AO599" i="2"/>
  <c r="AO600" i="2"/>
  <c r="AO601" i="2"/>
  <c r="AO602" i="2"/>
  <c r="AO603" i="2"/>
  <c r="AO604" i="2"/>
  <c r="AO605" i="2"/>
  <c r="AO606" i="2"/>
  <c r="AO607" i="2"/>
  <c r="AO608" i="2"/>
  <c r="AO609" i="2"/>
  <c r="AO610" i="2"/>
  <c r="AO611" i="2"/>
  <c r="AO612" i="2"/>
  <c r="AO613" i="2"/>
  <c r="AO614" i="2"/>
  <c r="AO615" i="2"/>
  <c r="AO616" i="2"/>
  <c r="AO617" i="2"/>
  <c r="AO618" i="2"/>
  <c r="AO619" i="2"/>
  <c r="AO620" i="2"/>
  <c r="AO621" i="2"/>
  <c r="AO622" i="2"/>
  <c r="AO623" i="2"/>
  <c r="AO624" i="2"/>
  <c r="AO625" i="2"/>
  <c r="AO626" i="2"/>
  <c r="AO627" i="2"/>
  <c r="AO628" i="2"/>
  <c r="AO629" i="2"/>
  <c r="AO630" i="2"/>
  <c r="AO631" i="2"/>
  <c r="AO632" i="2"/>
  <c r="AO633" i="2"/>
  <c r="AO634" i="2"/>
  <c r="AO635" i="2"/>
  <c r="AO636" i="2"/>
  <c r="AO637" i="2"/>
  <c r="AO638" i="2"/>
  <c r="AO639" i="2"/>
  <c r="AO640" i="2"/>
  <c r="AO641" i="2"/>
  <c r="AO642" i="2"/>
  <c r="AO643" i="2"/>
  <c r="AO644" i="2"/>
  <c r="AO645" i="2"/>
  <c r="AO646" i="2"/>
  <c r="AO647" i="2"/>
  <c r="AO648" i="2"/>
  <c r="AO649" i="2"/>
  <c r="AO650" i="2"/>
  <c r="AO651" i="2"/>
  <c r="AO652" i="2"/>
  <c r="AO653" i="2"/>
  <c r="AO654" i="2"/>
  <c r="AO655" i="2"/>
  <c r="AO656" i="2"/>
  <c r="AO657" i="2"/>
  <c r="AO658" i="2"/>
  <c r="AO659" i="2"/>
  <c r="AO660" i="2"/>
  <c r="AO661" i="2"/>
  <c r="AO662" i="2"/>
  <c r="AO663" i="2"/>
  <c r="AO664" i="2"/>
  <c r="AO665" i="2"/>
  <c r="AO666" i="2"/>
  <c r="AO667" i="2"/>
  <c r="AO668" i="2"/>
  <c r="AO669" i="2"/>
  <c r="AO670" i="2"/>
  <c r="AO671" i="2"/>
  <c r="AO672" i="2"/>
  <c r="AO673" i="2"/>
  <c r="AO674" i="2"/>
  <c r="AO675" i="2"/>
  <c r="AO676" i="2"/>
  <c r="AO677" i="2"/>
  <c r="AO678" i="2"/>
  <c r="AO679" i="2"/>
  <c r="AO680" i="2"/>
  <c r="AO681" i="2"/>
  <c r="AO682" i="2"/>
  <c r="AO683" i="2"/>
  <c r="AO684" i="2"/>
  <c r="AO685" i="2"/>
  <c r="AO686" i="2"/>
  <c r="AO687" i="2"/>
  <c r="AO688" i="2"/>
  <c r="AO689" i="2"/>
  <c r="AO690" i="2"/>
  <c r="AO691" i="2"/>
  <c r="AO692" i="2"/>
  <c r="AO693" i="2"/>
  <c r="AO694" i="2"/>
  <c r="AO695" i="2"/>
  <c r="AO696" i="2"/>
  <c r="AO697" i="2"/>
  <c r="AO698" i="2"/>
  <c r="AO699" i="2"/>
  <c r="AO700" i="2"/>
  <c r="AO701" i="2"/>
  <c r="AO702" i="2"/>
  <c r="AO703" i="2"/>
  <c r="AO704" i="2"/>
  <c r="AO705" i="2"/>
  <c r="AO706" i="2"/>
  <c r="AO707" i="2"/>
  <c r="AO708" i="2"/>
  <c r="AO709" i="2"/>
  <c r="AO710" i="2"/>
  <c r="AO711" i="2"/>
  <c r="AO712" i="2"/>
  <c r="AO713" i="2"/>
  <c r="AO714" i="2"/>
  <c r="AO715" i="2"/>
  <c r="AO716" i="2"/>
  <c r="AO717" i="2"/>
  <c r="AO718" i="2"/>
  <c r="AO719" i="2"/>
  <c r="AO720" i="2"/>
  <c r="AO721" i="2"/>
  <c r="AO722" i="2"/>
  <c r="AO723" i="2"/>
  <c r="AO724" i="2"/>
  <c r="AO725" i="2"/>
  <c r="AO726" i="2"/>
  <c r="AO727" i="2"/>
  <c r="AO728" i="2"/>
  <c r="AO729" i="2"/>
  <c r="AO730" i="2"/>
  <c r="AO731" i="2"/>
  <c r="AO732" i="2"/>
  <c r="AO733" i="2"/>
  <c r="AO734" i="2"/>
  <c r="AO735" i="2"/>
  <c r="AO736" i="2"/>
  <c r="AO737" i="2"/>
  <c r="AO738" i="2"/>
  <c r="AO739" i="2"/>
  <c r="AO740" i="2"/>
  <c r="AO741" i="2"/>
  <c r="AO742" i="2"/>
  <c r="AO743" i="2"/>
  <c r="AO744" i="2"/>
  <c r="AO745" i="2"/>
  <c r="AO746" i="2"/>
  <c r="AO747" i="2"/>
  <c r="AO748" i="2"/>
  <c r="AO749" i="2"/>
  <c r="AO750" i="2"/>
  <c r="AO751" i="2"/>
  <c r="AO752" i="2"/>
  <c r="AO753" i="2"/>
  <c r="AO754" i="2"/>
  <c r="AO755" i="2"/>
  <c r="AO756" i="2"/>
  <c r="AO757" i="2"/>
  <c r="AO758" i="2"/>
  <c r="AO759" i="2"/>
  <c r="AO760" i="2"/>
  <c r="AO761" i="2"/>
  <c r="AO762" i="2"/>
  <c r="AO763" i="2"/>
  <c r="AO764" i="2"/>
  <c r="AO765" i="2"/>
  <c r="AO766" i="2"/>
  <c r="AO767" i="2"/>
  <c r="AO768" i="2"/>
  <c r="AO769" i="2"/>
  <c r="AO770" i="2"/>
  <c r="AO771" i="2"/>
  <c r="AO772" i="2"/>
  <c r="AO773" i="2"/>
  <c r="AO774" i="2"/>
  <c r="AO775" i="2"/>
  <c r="AO776" i="2"/>
  <c r="AO777" i="2"/>
  <c r="AO778" i="2"/>
  <c r="AO779" i="2"/>
  <c r="AO780" i="2"/>
  <c r="AO781" i="2"/>
  <c r="AO782" i="2"/>
  <c r="AO783" i="2"/>
  <c r="AO784" i="2"/>
  <c r="AO785" i="2"/>
  <c r="AO786" i="2"/>
  <c r="AO787" i="2"/>
  <c r="AO788" i="2"/>
  <c r="AO789" i="2"/>
  <c r="AO790" i="2"/>
  <c r="AO791" i="2"/>
  <c r="AO792" i="2"/>
  <c r="AO793" i="2"/>
  <c r="AO794" i="2"/>
  <c r="AO795" i="2"/>
  <c r="AO796" i="2"/>
  <c r="AO797" i="2"/>
  <c r="AO798" i="2"/>
  <c r="AO799" i="2"/>
  <c r="AO800" i="2"/>
  <c r="AO801" i="2"/>
  <c r="AO802" i="2"/>
  <c r="AO803" i="2"/>
  <c r="AO804" i="2"/>
  <c r="AO805" i="2"/>
  <c r="AO806" i="2"/>
  <c r="AO807" i="2"/>
  <c r="AO808" i="2"/>
  <c r="AO809" i="2"/>
  <c r="AO810" i="2"/>
  <c r="AO811" i="2"/>
  <c r="AO812" i="2"/>
  <c r="AO813" i="2"/>
  <c r="AO814" i="2"/>
  <c r="AO815" i="2"/>
  <c r="AO816" i="2"/>
  <c r="AO817" i="2"/>
  <c r="AO818" i="2"/>
  <c r="AO819" i="2"/>
  <c r="AO820" i="2"/>
  <c r="AO821" i="2"/>
  <c r="AO822" i="2"/>
  <c r="AO823" i="2"/>
  <c r="AO824" i="2"/>
  <c r="AO825" i="2"/>
  <c r="AO826" i="2"/>
  <c r="AO827" i="2"/>
  <c r="AO828" i="2"/>
  <c r="AO829" i="2"/>
  <c r="AO830" i="2"/>
  <c r="AO831" i="2"/>
  <c r="AO832" i="2"/>
  <c r="AO833" i="2"/>
  <c r="AO834" i="2"/>
  <c r="AO835" i="2"/>
  <c r="AO836" i="2"/>
  <c r="AO837" i="2"/>
  <c r="AO838" i="2"/>
  <c r="AO839" i="2"/>
  <c r="AO840" i="2"/>
  <c r="AO841" i="2"/>
  <c r="AO842" i="2"/>
  <c r="AO843" i="2"/>
  <c r="AO844" i="2"/>
  <c r="AO845" i="2"/>
  <c r="AO846" i="2"/>
  <c r="AO847" i="2"/>
  <c r="AO848" i="2"/>
  <c r="AO849" i="2"/>
  <c r="AO850" i="2"/>
  <c r="AO851" i="2"/>
  <c r="AO852" i="2"/>
  <c r="AO853" i="2"/>
  <c r="AO854" i="2"/>
  <c r="AO855" i="2"/>
  <c r="AO856" i="2"/>
  <c r="AO857" i="2"/>
  <c r="AO858" i="2"/>
  <c r="AO859" i="2"/>
  <c r="AO860" i="2"/>
  <c r="AO861" i="2"/>
  <c r="AO862" i="2"/>
  <c r="AO863" i="2"/>
  <c r="AO864" i="2"/>
  <c r="AO865" i="2"/>
  <c r="AO866" i="2"/>
  <c r="AO867" i="2"/>
  <c r="AO868" i="2"/>
  <c r="AO869" i="2"/>
  <c r="AO870" i="2"/>
  <c r="AO871" i="2"/>
  <c r="AO872" i="2"/>
  <c r="AO873" i="2"/>
  <c r="AO874" i="2"/>
  <c r="AO875" i="2"/>
  <c r="AO876" i="2"/>
  <c r="AO877" i="2"/>
  <c r="AO878" i="2"/>
  <c r="AO879" i="2"/>
  <c r="AO880" i="2"/>
  <c r="AO881" i="2"/>
  <c r="AO882" i="2"/>
  <c r="AO883" i="2"/>
  <c r="AO884" i="2"/>
  <c r="AO885" i="2"/>
  <c r="AO886" i="2"/>
  <c r="AO887" i="2"/>
  <c r="AO888" i="2"/>
  <c r="AO889" i="2"/>
  <c r="AO890" i="2"/>
  <c r="AO891" i="2"/>
  <c r="AO892" i="2"/>
  <c r="AO893" i="2"/>
  <c r="AO894" i="2"/>
  <c r="AO895" i="2"/>
  <c r="AO896" i="2"/>
  <c r="AO897" i="2"/>
  <c r="AO898" i="2"/>
  <c r="AO899" i="2"/>
  <c r="AO900" i="2"/>
  <c r="AO901" i="2"/>
  <c r="AO902" i="2"/>
  <c r="AO903" i="2"/>
  <c r="AO904" i="2"/>
  <c r="AO905" i="2"/>
  <c r="AO906" i="2"/>
  <c r="AO907" i="2"/>
  <c r="AO908" i="2"/>
  <c r="AO909" i="2"/>
  <c r="AO910" i="2"/>
  <c r="AO911" i="2"/>
  <c r="AO912" i="2"/>
  <c r="AO913" i="2"/>
  <c r="AO914" i="2"/>
  <c r="AO915" i="2"/>
  <c r="AO916" i="2"/>
  <c r="AO917" i="2"/>
  <c r="AO918" i="2"/>
  <c r="AO919" i="2"/>
  <c r="AO920" i="2"/>
  <c r="AO921" i="2"/>
  <c r="AO922" i="2"/>
  <c r="AO923" i="2"/>
  <c r="AO924" i="2"/>
  <c r="AO925" i="2"/>
  <c r="AO926" i="2"/>
  <c r="AO927" i="2"/>
  <c r="AO928" i="2"/>
  <c r="AO929" i="2"/>
  <c r="AO930" i="2"/>
  <c r="AO931" i="2"/>
  <c r="AO932" i="2"/>
  <c r="AO933" i="2"/>
  <c r="AO934" i="2"/>
  <c r="AO935" i="2"/>
  <c r="AO936" i="2"/>
  <c r="AO937" i="2"/>
  <c r="AO938" i="2"/>
  <c r="AO939" i="2"/>
  <c r="AO940" i="2"/>
  <c r="AO941" i="2"/>
  <c r="AO942" i="2"/>
  <c r="AO943" i="2"/>
  <c r="AO944" i="2"/>
  <c r="AO945" i="2"/>
  <c r="AO946" i="2"/>
  <c r="AO947" i="2"/>
  <c r="AO948" i="2"/>
  <c r="AO949" i="2"/>
  <c r="AO950" i="2"/>
  <c r="AO951" i="2"/>
  <c r="AO952" i="2"/>
  <c r="AO953" i="2"/>
  <c r="AO954" i="2"/>
  <c r="AO955" i="2"/>
  <c r="AO956" i="2"/>
  <c r="AO957" i="2"/>
  <c r="AO958" i="2"/>
  <c r="AO959" i="2"/>
  <c r="AO960" i="2"/>
  <c r="AO961" i="2"/>
  <c r="AO962" i="2"/>
  <c r="AO963" i="2"/>
  <c r="AO964" i="2"/>
  <c r="AO965" i="2"/>
  <c r="AO966" i="2"/>
  <c r="AO967" i="2"/>
  <c r="AO968" i="2"/>
  <c r="AO969" i="2"/>
  <c r="AO970" i="2"/>
  <c r="AO971" i="2"/>
  <c r="AO972" i="2"/>
  <c r="AO973" i="2"/>
  <c r="AO974" i="2"/>
  <c r="AO975" i="2"/>
  <c r="AO976" i="2"/>
  <c r="AO977" i="2"/>
  <c r="AO978" i="2"/>
  <c r="AO979" i="2"/>
  <c r="AO980" i="2"/>
  <c r="AO981" i="2"/>
  <c r="AO982" i="2"/>
  <c r="AO983" i="2"/>
  <c r="AO984" i="2"/>
  <c r="AO985" i="2"/>
  <c r="AO986" i="2"/>
  <c r="AO987" i="2"/>
  <c r="AO988" i="2"/>
  <c r="AO989" i="2"/>
  <c r="AO990" i="2"/>
  <c r="AO991" i="2"/>
  <c r="AO992" i="2"/>
  <c r="AO993" i="2"/>
  <c r="AO994" i="2"/>
  <c r="AO995" i="2"/>
  <c r="AO996" i="2"/>
  <c r="AO997" i="2"/>
  <c r="AO998" i="2"/>
  <c r="AO999" i="2"/>
  <c r="AO1000" i="2"/>
  <c r="AO1001" i="2"/>
  <c r="AO1002" i="2"/>
  <c r="AO1003" i="2"/>
  <c r="AO1004" i="2"/>
  <c r="AO1005" i="2"/>
  <c r="AO1006" i="2"/>
  <c r="AO1007" i="2"/>
  <c r="AO1008" i="2"/>
  <c r="AO1009" i="2"/>
  <c r="AO1010" i="2"/>
  <c r="AO1011" i="2"/>
  <c r="AO1012" i="2"/>
  <c r="AO1013" i="2"/>
  <c r="AO1014" i="2"/>
  <c r="AO1015" i="2"/>
  <c r="AO1016" i="2"/>
  <c r="AO1017" i="2"/>
  <c r="AO1018" i="2"/>
  <c r="AO1019" i="2"/>
  <c r="AO1020" i="2"/>
  <c r="AO1021" i="2"/>
  <c r="AO1022" i="2"/>
  <c r="AO1023" i="2"/>
  <c r="AO1024" i="2"/>
  <c r="AO1025" i="2"/>
  <c r="AO1026" i="2"/>
  <c r="AO1027" i="2"/>
  <c r="AO1028" i="2"/>
  <c r="AO1029" i="2"/>
  <c r="AO1030" i="2"/>
  <c r="AO1031" i="2"/>
  <c r="AO1032" i="2"/>
  <c r="AO1033" i="2"/>
  <c r="AO1034" i="2"/>
  <c r="AO1035" i="2"/>
  <c r="AO1036" i="2"/>
  <c r="AO1037" i="2"/>
  <c r="AO1038" i="2"/>
  <c r="AO1039" i="2"/>
  <c r="AO1040" i="2"/>
  <c r="AO1041" i="2"/>
  <c r="AO1042" i="2"/>
  <c r="AO1043" i="2"/>
  <c r="AO1044" i="2"/>
  <c r="AO1045" i="2"/>
  <c r="AO1046" i="2"/>
  <c r="AO1047" i="2"/>
  <c r="AO1048" i="2"/>
  <c r="AO1049" i="2"/>
  <c r="AO1050" i="2"/>
  <c r="AO1051" i="2"/>
  <c r="AO1052" i="2"/>
  <c r="AO1053" i="2"/>
  <c r="AO1054" i="2"/>
  <c r="AO1055" i="2"/>
  <c r="AO1056" i="2"/>
  <c r="AO1057" i="2"/>
  <c r="AO1058" i="2"/>
  <c r="AO1059" i="2"/>
  <c r="AO1060" i="2"/>
  <c r="AO1061" i="2"/>
  <c r="AO1062" i="2"/>
  <c r="AO1063" i="2"/>
  <c r="AO1064" i="2"/>
  <c r="AO1065" i="2"/>
  <c r="AO1066" i="2"/>
  <c r="AO1067" i="2"/>
  <c r="AO1068" i="2"/>
  <c r="AO1069" i="2"/>
  <c r="AO1070" i="2"/>
  <c r="AO1071" i="2"/>
  <c r="AO1072" i="2"/>
  <c r="AO1073" i="2"/>
  <c r="AO1074" i="2"/>
  <c r="AO1075" i="2"/>
  <c r="AO1076" i="2"/>
  <c r="AO1077" i="2"/>
  <c r="AO1078" i="2"/>
  <c r="AO1079" i="2"/>
  <c r="AO1080" i="2"/>
  <c r="AO1081" i="2"/>
  <c r="AO1082" i="2"/>
  <c r="AO1083" i="2"/>
  <c r="AO1084" i="2"/>
  <c r="AO1085" i="2"/>
  <c r="AO1086" i="2"/>
  <c r="AO1087" i="2"/>
  <c r="AO1088" i="2"/>
  <c r="AO1089" i="2"/>
  <c r="AO1090" i="2"/>
  <c r="AO1091" i="2"/>
  <c r="AO1092" i="2"/>
  <c r="AO1093" i="2"/>
  <c r="AO1094" i="2"/>
  <c r="AO1095" i="2"/>
  <c r="AO1096" i="2"/>
  <c r="AO1097" i="2"/>
  <c r="AO1098" i="2"/>
  <c r="AO1099" i="2"/>
  <c r="AO1100" i="2"/>
  <c r="AO1101" i="2"/>
  <c r="AO1102" i="2"/>
  <c r="AO1103" i="2"/>
  <c r="AO1104" i="2"/>
  <c r="AO1105" i="2"/>
  <c r="AO1106" i="2"/>
  <c r="AO1107" i="2"/>
  <c r="AO1108" i="2"/>
  <c r="AO1109" i="2"/>
  <c r="AO1110" i="2"/>
  <c r="AO1111" i="2"/>
  <c r="AO1112" i="2"/>
  <c r="AO1113" i="2"/>
  <c r="AO1114" i="2"/>
  <c r="AO1115" i="2"/>
  <c r="AO1116" i="2"/>
  <c r="AO1117" i="2"/>
  <c r="AO1118" i="2"/>
  <c r="AO1119" i="2"/>
  <c r="AO1120" i="2"/>
  <c r="AO1121" i="2"/>
  <c r="AO1122" i="2"/>
  <c r="AO1123" i="2"/>
  <c r="AO1124" i="2"/>
  <c r="AO1125" i="2"/>
  <c r="AO1126" i="2"/>
  <c r="AO1127" i="2"/>
  <c r="AO1128" i="2"/>
  <c r="AO15" i="2"/>
  <c r="P1122" i="5" l="1"/>
  <c r="S1122" i="5"/>
  <c r="T1122" i="5"/>
  <c r="U1122" i="5"/>
  <c r="V1122" i="5"/>
  <c r="W1122" i="5"/>
  <c r="X1122" i="5"/>
  <c r="Y1122" i="5"/>
  <c r="Z1122" i="5"/>
  <c r="AA1122" i="5"/>
  <c r="AB1122" i="5"/>
  <c r="J1122" i="5"/>
  <c r="K1122" i="5"/>
  <c r="L1122" i="5"/>
  <c r="O1122" i="5"/>
  <c r="I1122" i="5"/>
  <c r="O13" i="3" l="1"/>
  <c r="N13" i="3"/>
  <c r="M13" i="3"/>
  <c r="AD14" i="22"/>
  <c r="AC14" i="22"/>
  <c r="AB14" i="22"/>
  <c r="U14" i="22"/>
  <c r="T14" i="22"/>
  <c r="S14" i="22"/>
  <c r="L14" i="22"/>
  <c r="K14" i="22"/>
  <c r="J14" i="22"/>
  <c r="DY1129" i="2" l="1"/>
  <c r="DX1129" i="2"/>
  <c r="CW1129" i="2"/>
  <c r="CX1129" i="2"/>
  <c r="CY1129" i="2"/>
  <c r="CZ1129" i="2"/>
  <c r="DA1129" i="2"/>
  <c r="DD1129" i="2"/>
  <c r="CV1129" i="2"/>
  <c r="CT1129" i="2"/>
  <c r="CS1129" i="2"/>
  <c r="CR1129" i="2"/>
  <c r="CQ1129" i="2"/>
  <c r="CO1129" i="2"/>
  <c r="CN1129" i="2"/>
  <c r="DM1129" i="2"/>
  <c r="DL1129" i="2"/>
  <c r="DE1129" i="2"/>
  <c r="DG1129" i="2"/>
  <c r="DF1129" i="2"/>
  <c r="BH10" i="27"/>
  <c r="BH11" i="27"/>
  <c r="BH12" i="27"/>
  <c r="BH13" i="27"/>
  <c r="BH14" i="27"/>
  <c r="BH15" i="27"/>
  <c r="BH16" i="27"/>
  <c r="BH17" i="27"/>
  <c r="BH18" i="27"/>
  <c r="BH19" i="27"/>
  <c r="BH20" i="27"/>
  <c r="BH21" i="27"/>
  <c r="BH22" i="27"/>
  <c r="BH23" i="27"/>
  <c r="BH24" i="27"/>
  <c r="BH25" i="27"/>
  <c r="BH26" i="27"/>
  <c r="BH27" i="27"/>
  <c r="BH28" i="27"/>
  <c r="BH29" i="27"/>
  <c r="BH30" i="27"/>
  <c r="BH31" i="27"/>
  <c r="BH32" i="27"/>
  <c r="BH33" i="27"/>
  <c r="BH34" i="27"/>
  <c r="BH35" i="27"/>
  <c r="BH36" i="27"/>
  <c r="BH37" i="27"/>
  <c r="BH38" i="27"/>
  <c r="BH39" i="27"/>
  <c r="BH40" i="27"/>
  <c r="BH41" i="27"/>
  <c r="BH42" i="27"/>
  <c r="BH43" i="27"/>
  <c r="BH44" i="27"/>
  <c r="BH45" i="27"/>
  <c r="BH46" i="27"/>
  <c r="BH47" i="27"/>
  <c r="BH48" i="27"/>
  <c r="BH49" i="27"/>
  <c r="BH50" i="27"/>
  <c r="BH51" i="27"/>
  <c r="BH52" i="27"/>
  <c r="BH53" i="27"/>
  <c r="BH54" i="27"/>
  <c r="BH55" i="27"/>
  <c r="BH56" i="27"/>
  <c r="BH57" i="27"/>
  <c r="BH58" i="27"/>
  <c r="BH59" i="27"/>
  <c r="BH60" i="27"/>
  <c r="BH61" i="27"/>
  <c r="BH62" i="27"/>
  <c r="BH63" i="27"/>
  <c r="BH64" i="27"/>
  <c r="BH65" i="27"/>
  <c r="BH66" i="27"/>
  <c r="BH67" i="27"/>
  <c r="BH68" i="27"/>
  <c r="BH69" i="27"/>
  <c r="BH70" i="27"/>
  <c r="BH71" i="27"/>
  <c r="BH72" i="27"/>
  <c r="BH73" i="27"/>
  <c r="BH74" i="27"/>
  <c r="BH75" i="27"/>
  <c r="BH76" i="27"/>
  <c r="BH77" i="27"/>
  <c r="BH78" i="27"/>
  <c r="BH79" i="27"/>
  <c r="BH80" i="27"/>
  <c r="BH81" i="27"/>
  <c r="BH82" i="27"/>
  <c r="BH83" i="27"/>
  <c r="BH84" i="27"/>
  <c r="BH85" i="27"/>
  <c r="BH86" i="27"/>
  <c r="BH87" i="27"/>
  <c r="BH88" i="27"/>
  <c r="BH89" i="27"/>
  <c r="BH90" i="27"/>
  <c r="BH91" i="27"/>
  <c r="BH92" i="27"/>
  <c r="BH93" i="27"/>
  <c r="BH94" i="27"/>
  <c r="BH95" i="27"/>
  <c r="BH96" i="27"/>
  <c r="BH97" i="27"/>
  <c r="BH98" i="27"/>
  <c r="BH99" i="27"/>
  <c r="BH100" i="27"/>
  <c r="BH101" i="27"/>
  <c r="BH102" i="27"/>
  <c r="BH103" i="27"/>
  <c r="BH104" i="27"/>
  <c r="BH105" i="27"/>
  <c r="BH106" i="27"/>
  <c r="BH107" i="27"/>
  <c r="BH108" i="27"/>
  <c r="BH109" i="27"/>
  <c r="BH110" i="27"/>
  <c r="BH111" i="27"/>
  <c r="BH112" i="27"/>
  <c r="BH113" i="27"/>
  <c r="BH114" i="27"/>
  <c r="BH115" i="27"/>
  <c r="BH116" i="27"/>
  <c r="BH117" i="27"/>
  <c r="BH118" i="27"/>
  <c r="BH119" i="27"/>
  <c r="BH120" i="27"/>
  <c r="BH121" i="27"/>
  <c r="BH122" i="27"/>
  <c r="BH123" i="27"/>
  <c r="BH124" i="27"/>
  <c r="BH125" i="27"/>
  <c r="BH126" i="27"/>
  <c r="BH127" i="27"/>
  <c r="BH128" i="27"/>
  <c r="BH129" i="27"/>
  <c r="BH130" i="27"/>
  <c r="BH131" i="27"/>
  <c r="BH132" i="27"/>
  <c r="BH133" i="27"/>
  <c r="BH134" i="27"/>
  <c r="BH135" i="27"/>
  <c r="BH136" i="27"/>
  <c r="BH137" i="27"/>
  <c r="BH138" i="27"/>
  <c r="BH139" i="27"/>
  <c r="BH140" i="27"/>
  <c r="BH141" i="27"/>
  <c r="BH142" i="27"/>
  <c r="BH143" i="27"/>
  <c r="BH144" i="27"/>
  <c r="BH145" i="27"/>
  <c r="BH146" i="27"/>
  <c r="BH147" i="27"/>
  <c r="BH148" i="27"/>
  <c r="BH149" i="27"/>
  <c r="BH150" i="27"/>
  <c r="BH151" i="27"/>
  <c r="BH152" i="27"/>
  <c r="BH153" i="27"/>
  <c r="BH154" i="27"/>
  <c r="BH155" i="27"/>
  <c r="BH156" i="27"/>
  <c r="BH157" i="27"/>
  <c r="BH158" i="27"/>
  <c r="BH159" i="27"/>
  <c r="BH160" i="27"/>
  <c r="BH161" i="27"/>
  <c r="BH162" i="27"/>
  <c r="BH163" i="27"/>
  <c r="BH164" i="27"/>
  <c r="BH165" i="27"/>
  <c r="BH166" i="27"/>
  <c r="BH167" i="27"/>
  <c r="BH168" i="27"/>
  <c r="BH169" i="27"/>
  <c r="BH170" i="27"/>
  <c r="BH171" i="27"/>
  <c r="BH172" i="27"/>
  <c r="BH173" i="27"/>
  <c r="BH174" i="27"/>
  <c r="BH175" i="27"/>
  <c r="BH176" i="27"/>
  <c r="BH177" i="27"/>
  <c r="BH178" i="27"/>
  <c r="BH179" i="27"/>
  <c r="BH180" i="27"/>
  <c r="BH181" i="27"/>
  <c r="BH182" i="27"/>
  <c r="BH183" i="27"/>
  <c r="BH184" i="27"/>
  <c r="BH185" i="27"/>
  <c r="BH186" i="27"/>
  <c r="BH187" i="27"/>
  <c r="BH188" i="27"/>
  <c r="BH189" i="27"/>
  <c r="BH190" i="27"/>
  <c r="BH191" i="27"/>
  <c r="BH192" i="27"/>
  <c r="BH193" i="27"/>
  <c r="BH194" i="27"/>
  <c r="BH195" i="27"/>
  <c r="BH196" i="27"/>
  <c r="BH197" i="27"/>
  <c r="BH198" i="27"/>
  <c r="BH199" i="27"/>
  <c r="BH200" i="27"/>
  <c r="BH201" i="27"/>
  <c r="BH202" i="27"/>
  <c r="BH203" i="27"/>
  <c r="BH204" i="27"/>
  <c r="BH205" i="27"/>
  <c r="BH206" i="27"/>
  <c r="BH207" i="27"/>
  <c r="BH208" i="27"/>
  <c r="BH209" i="27"/>
  <c r="BH210" i="27"/>
  <c r="BH211" i="27"/>
  <c r="BH212" i="27"/>
  <c r="BH213" i="27"/>
  <c r="BH214" i="27"/>
  <c r="BH215" i="27"/>
  <c r="BH216" i="27"/>
  <c r="BH217" i="27"/>
  <c r="BH218" i="27"/>
  <c r="BH219" i="27"/>
  <c r="BH220" i="27"/>
  <c r="BH221" i="27"/>
  <c r="BH222" i="27"/>
  <c r="BH223" i="27"/>
  <c r="BH224" i="27"/>
  <c r="BH225" i="27"/>
  <c r="BH226" i="27"/>
  <c r="BH227" i="27"/>
  <c r="BH228" i="27"/>
  <c r="BH229" i="27"/>
  <c r="BH230" i="27"/>
  <c r="BH231" i="27"/>
  <c r="BH232" i="27"/>
  <c r="BH233" i="27"/>
  <c r="BH234" i="27"/>
  <c r="BH235" i="27"/>
  <c r="BH236" i="27"/>
  <c r="BH237" i="27"/>
  <c r="BH238" i="27"/>
  <c r="BH239" i="27"/>
  <c r="BH240" i="27"/>
  <c r="BH241" i="27"/>
  <c r="BH242" i="27"/>
  <c r="BH243" i="27"/>
  <c r="BH244" i="27"/>
  <c r="BH245" i="27"/>
  <c r="BH246" i="27"/>
  <c r="BH247" i="27"/>
  <c r="BH248" i="27"/>
  <c r="BH249" i="27"/>
  <c r="BH250" i="27"/>
  <c r="BH251" i="27"/>
  <c r="BH252" i="27"/>
  <c r="BH253" i="27"/>
  <c r="BH254" i="27"/>
  <c r="BH255" i="27"/>
  <c r="BH256" i="27"/>
  <c r="BH257" i="27"/>
  <c r="BH258" i="27"/>
  <c r="BH259" i="27"/>
  <c r="BH260" i="27"/>
  <c r="BH261" i="27"/>
  <c r="BH262" i="27"/>
  <c r="BH263" i="27"/>
  <c r="BH264" i="27"/>
  <c r="BH265" i="27"/>
  <c r="BH266" i="27"/>
  <c r="BH267" i="27"/>
  <c r="BH268" i="27"/>
  <c r="BH269" i="27"/>
  <c r="BH270" i="27"/>
  <c r="BH271" i="27"/>
  <c r="BH272" i="27"/>
  <c r="BH273" i="27"/>
  <c r="BH274" i="27"/>
  <c r="BH275" i="27"/>
  <c r="BH276" i="27"/>
  <c r="BH277" i="27"/>
  <c r="BH278" i="27"/>
  <c r="BH279" i="27"/>
  <c r="BH280" i="27"/>
  <c r="BH281" i="27"/>
  <c r="BH282" i="27"/>
  <c r="BH283" i="27"/>
  <c r="BH284" i="27"/>
  <c r="BH285" i="27"/>
  <c r="BH286" i="27"/>
  <c r="BH287" i="27"/>
  <c r="BH288" i="27"/>
  <c r="BH289" i="27"/>
  <c r="BH290" i="27"/>
  <c r="BH291" i="27"/>
  <c r="BH292" i="27"/>
  <c r="BH293" i="27"/>
  <c r="BH294" i="27"/>
  <c r="BH295" i="27"/>
  <c r="BH296" i="27"/>
  <c r="BH297" i="27"/>
  <c r="BH298" i="27"/>
  <c r="BH299" i="27"/>
  <c r="BH300" i="27"/>
  <c r="BH301" i="27"/>
  <c r="BH302" i="27"/>
  <c r="BH303" i="27"/>
  <c r="BH304" i="27"/>
  <c r="BH305" i="27"/>
  <c r="BH306" i="27"/>
  <c r="BH307" i="27"/>
  <c r="BH308" i="27"/>
  <c r="BH309" i="27"/>
  <c r="BH310" i="27"/>
  <c r="BH311" i="27"/>
  <c r="BH312" i="27"/>
  <c r="BH313" i="27"/>
  <c r="BH314" i="27"/>
  <c r="BH315" i="27"/>
  <c r="BH316" i="27"/>
  <c r="BH317" i="27"/>
  <c r="BH318" i="27"/>
  <c r="BH319" i="27"/>
  <c r="BH320" i="27"/>
  <c r="BH321" i="27"/>
  <c r="BH322" i="27"/>
  <c r="BH323" i="27"/>
  <c r="BH324" i="27"/>
  <c r="BH325" i="27"/>
  <c r="BH326" i="27"/>
  <c r="BH327" i="27"/>
  <c r="BH328" i="27"/>
  <c r="BH329" i="27"/>
  <c r="BH330" i="27"/>
  <c r="BH331" i="27"/>
  <c r="BH332" i="27"/>
  <c r="BH333" i="27"/>
  <c r="BH334" i="27"/>
  <c r="BH335" i="27"/>
  <c r="BH336" i="27"/>
  <c r="BH337" i="27"/>
  <c r="BH338" i="27"/>
  <c r="BH339" i="27"/>
  <c r="BH340" i="27"/>
  <c r="BH341" i="27"/>
  <c r="BH342" i="27"/>
  <c r="BH343" i="27"/>
  <c r="BH344" i="27"/>
  <c r="BH345" i="27"/>
  <c r="BH346" i="27"/>
  <c r="BH347" i="27"/>
  <c r="BH348" i="27"/>
  <c r="BH349" i="27"/>
  <c r="BH350" i="27"/>
  <c r="BH351" i="27"/>
  <c r="BH352" i="27"/>
  <c r="BH353" i="27"/>
  <c r="BH354" i="27"/>
  <c r="BH355" i="27"/>
  <c r="BH356" i="27"/>
  <c r="BH357" i="27"/>
  <c r="BH358" i="27"/>
  <c r="BH359" i="27"/>
  <c r="BH360" i="27"/>
  <c r="BH361" i="27"/>
  <c r="BH362" i="27"/>
  <c r="BH363" i="27"/>
  <c r="BH364" i="27"/>
  <c r="BH365" i="27"/>
  <c r="BH366" i="27"/>
  <c r="BH367" i="27"/>
  <c r="BH368" i="27"/>
  <c r="BH369" i="27"/>
  <c r="BH370" i="27"/>
  <c r="BH371" i="27"/>
  <c r="BH372" i="27"/>
  <c r="BH373" i="27"/>
  <c r="BH374" i="27"/>
  <c r="BH375" i="27"/>
  <c r="BH376" i="27"/>
  <c r="BH377" i="27"/>
  <c r="BH378" i="27"/>
  <c r="BH379" i="27"/>
  <c r="BH380" i="27"/>
  <c r="BH381" i="27"/>
  <c r="BH382" i="27"/>
  <c r="BH383" i="27"/>
  <c r="BH384" i="27"/>
  <c r="BH385" i="27"/>
  <c r="BH386" i="27"/>
  <c r="BH387" i="27"/>
  <c r="BH388" i="27"/>
  <c r="BH389" i="27"/>
  <c r="BH390" i="27"/>
  <c r="BH391" i="27"/>
  <c r="BH392" i="27"/>
  <c r="BH393" i="27"/>
  <c r="BH394" i="27"/>
  <c r="BH395" i="27"/>
  <c r="BH396" i="27"/>
  <c r="BH397" i="27"/>
  <c r="BH398" i="27"/>
  <c r="BH399" i="27"/>
  <c r="BH400" i="27"/>
  <c r="BH401" i="27"/>
  <c r="BH402" i="27"/>
  <c r="BH403" i="27"/>
  <c r="BH404" i="27"/>
  <c r="BH405" i="27"/>
  <c r="BH406" i="27"/>
  <c r="BH407" i="27"/>
  <c r="BH408" i="27"/>
  <c r="BH409" i="27"/>
  <c r="BH410" i="27"/>
  <c r="BH411" i="27"/>
  <c r="BH412" i="27"/>
  <c r="BH413" i="27"/>
  <c r="BH414" i="27"/>
  <c r="BH415" i="27"/>
  <c r="BH416" i="27"/>
  <c r="BH417" i="27"/>
  <c r="BH418" i="27"/>
  <c r="BH419" i="27"/>
  <c r="BH420" i="27"/>
  <c r="BH421" i="27"/>
  <c r="BH422" i="27"/>
  <c r="BH423" i="27"/>
  <c r="BH424" i="27"/>
  <c r="BH425" i="27"/>
  <c r="BH426" i="27"/>
  <c r="BH427" i="27"/>
  <c r="BH428" i="27"/>
  <c r="BH429" i="27"/>
  <c r="BH430" i="27"/>
  <c r="BH431" i="27"/>
  <c r="BH432" i="27"/>
  <c r="BH433" i="27"/>
  <c r="BH434" i="27"/>
  <c r="BH435" i="27"/>
  <c r="BH436" i="27"/>
  <c r="BH437" i="27"/>
  <c r="BH438" i="27"/>
  <c r="BH439" i="27"/>
  <c r="BH440" i="27"/>
  <c r="BH441" i="27"/>
  <c r="BH442" i="27"/>
  <c r="BH443" i="27"/>
  <c r="BH444" i="27"/>
  <c r="BH445" i="27"/>
  <c r="BH446" i="27"/>
  <c r="BH447" i="27"/>
  <c r="BH448" i="27"/>
  <c r="BH449" i="27"/>
  <c r="BH450" i="27"/>
  <c r="BH451" i="27"/>
  <c r="BH452" i="27"/>
  <c r="BH453" i="27"/>
  <c r="BH454" i="27"/>
  <c r="BH455" i="27"/>
  <c r="BH456" i="27"/>
  <c r="BH457" i="27"/>
  <c r="BH458" i="27"/>
  <c r="BH459" i="27"/>
  <c r="BH460" i="27"/>
  <c r="BH461" i="27"/>
  <c r="BH462" i="27"/>
  <c r="BH463" i="27"/>
  <c r="BH464" i="27"/>
  <c r="BH465" i="27"/>
  <c r="BH466" i="27"/>
  <c r="BH467" i="27"/>
  <c r="BH468" i="27"/>
  <c r="BH469" i="27"/>
  <c r="BH470" i="27"/>
  <c r="BH471" i="27"/>
  <c r="BH472" i="27"/>
  <c r="BH473" i="27"/>
  <c r="BH474" i="27"/>
  <c r="BH475" i="27"/>
  <c r="BH476" i="27"/>
  <c r="BH477" i="27"/>
  <c r="BH478" i="27"/>
  <c r="BH479" i="27"/>
  <c r="BH480" i="27"/>
  <c r="BH481" i="27"/>
  <c r="BH482" i="27"/>
  <c r="BH483" i="27"/>
  <c r="BH484" i="27"/>
  <c r="BH485" i="27"/>
  <c r="BH486" i="27"/>
  <c r="BH487" i="27"/>
  <c r="BH488" i="27"/>
  <c r="BH489" i="27"/>
  <c r="BH490" i="27"/>
  <c r="BH491" i="27"/>
  <c r="BH492" i="27"/>
  <c r="BH493" i="27"/>
  <c r="BH494" i="27"/>
  <c r="BH495" i="27"/>
  <c r="BH496" i="27"/>
  <c r="BH497" i="27"/>
  <c r="BH498" i="27"/>
  <c r="BH499" i="27"/>
  <c r="BH500" i="27"/>
  <c r="BH501" i="27"/>
  <c r="BH502" i="27"/>
  <c r="BH503" i="27"/>
  <c r="BH504" i="27"/>
  <c r="BH505" i="27"/>
  <c r="BH506" i="27"/>
  <c r="BH507" i="27"/>
  <c r="BH508" i="27"/>
  <c r="BH509" i="27"/>
  <c r="BH510" i="27"/>
  <c r="BH511" i="27"/>
  <c r="BH512" i="27"/>
  <c r="BH513" i="27"/>
  <c r="BH514" i="27"/>
  <c r="BH515" i="27"/>
  <c r="BH516" i="27"/>
  <c r="BH517" i="27"/>
  <c r="BH518" i="27"/>
  <c r="BH519" i="27"/>
  <c r="BH520" i="27"/>
  <c r="BH521" i="27"/>
  <c r="BH522" i="27"/>
  <c r="BH523" i="27"/>
  <c r="BH524" i="27"/>
  <c r="BH525" i="27"/>
  <c r="BH526" i="27"/>
  <c r="BH527" i="27"/>
  <c r="BH528" i="27"/>
  <c r="BH529" i="27"/>
  <c r="BH530" i="27"/>
  <c r="BH531" i="27"/>
  <c r="BH532" i="27"/>
  <c r="BH533" i="27"/>
  <c r="BH534" i="27"/>
  <c r="BH535" i="27"/>
  <c r="BH536" i="27"/>
  <c r="BH537" i="27"/>
  <c r="BH538" i="27"/>
  <c r="BH539" i="27"/>
  <c r="BH540" i="27"/>
  <c r="BH541" i="27"/>
  <c r="BH542" i="27"/>
  <c r="BH543" i="27"/>
  <c r="BH544" i="27"/>
  <c r="BH545" i="27"/>
  <c r="BH546" i="27"/>
  <c r="BH547" i="27"/>
  <c r="BH548" i="27"/>
  <c r="BH549" i="27"/>
  <c r="BH550" i="27"/>
  <c r="BH551" i="27"/>
  <c r="BH552" i="27"/>
  <c r="BH553" i="27"/>
  <c r="BH554" i="27"/>
  <c r="BH555" i="27"/>
  <c r="BH556" i="27"/>
  <c r="BH557" i="27"/>
  <c r="BH558" i="27"/>
  <c r="BH559" i="27"/>
  <c r="BH560" i="27"/>
  <c r="BH561" i="27"/>
  <c r="BH562" i="27"/>
  <c r="BH563" i="27"/>
  <c r="BH564" i="27"/>
  <c r="BH565" i="27"/>
  <c r="BH566" i="27"/>
  <c r="BH567" i="27"/>
  <c r="BH568" i="27"/>
  <c r="BH569" i="27"/>
  <c r="BH570" i="27"/>
  <c r="BH571" i="27"/>
  <c r="BH572" i="27"/>
  <c r="BH573" i="27"/>
  <c r="BH574" i="27"/>
  <c r="BH575" i="27"/>
  <c r="BH576" i="27"/>
  <c r="BH577" i="27"/>
  <c r="BH578" i="27"/>
  <c r="BH579" i="27"/>
  <c r="BH580" i="27"/>
  <c r="BH581" i="27"/>
  <c r="BH582" i="27"/>
  <c r="BH583" i="27"/>
  <c r="BH584" i="27"/>
  <c r="BH585" i="27"/>
  <c r="BH586" i="27"/>
  <c r="BH587" i="27"/>
  <c r="BH588" i="27"/>
  <c r="BH589" i="27"/>
  <c r="BH590" i="27"/>
  <c r="BH591" i="27"/>
  <c r="BH592" i="27"/>
  <c r="BH593" i="27"/>
  <c r="BH594" i="27"/>
  <c r="BH595" i="27"/>
  <c r="BH596" i="27"/>
  <c r="BH597" i="27"/>
  <c r="BH598" i="27"/>
  <c r="BH599" i="27"/>
  <c r="BH600" i="27"/>
  <c r="BH601" i="27"/>
  <c r="BH602" i="27"/>
  <c r="BH603" i="27"/>
  <c r="BH604" i="27"/>
  <c r="BH605" i="27"/>
  <c r="BH606" i="27"/>
  <c r="BH607" i="27"/>
  <c r="BH608" i="27"/>
  <c r="BH609" i="27"/>
  <c r="BH610" i="27"/>
  <c r="BH611" i="27"/>
  <c r="BH612" i="27"/>
  <c r="BH613" i="27"/>
  <c r="BH614" i="27"/>
  <c r="BH615" i="27"/>
  <c r="BH616" i="27"/>
  <c r="BH617" i="27"/>
  <c r="BH618" i="27"/>
  <c r="BH619" i="27"/>
  <c r="BH620" i="27"/>
  <c r="BH621" i="27"/>
  <c r="BH622" i="27"/>
  <c r="BH623" i="27"/>
  <c r="BH624" i="27"/>
  <c r="BH625" i="27"/>
  <c r="BH626" i="27"/>
  <c r="BH627" i="27"/>
  <c r="BH628" i="27"/>
  <c r="BH629" i="27"/>
  <c r="BH630" i="27"/>
  <c r="BH631" i="27"/>
  <c r="BH632" i="27"/>
  <c r="BH633" i="27"/>
  <c r="BH634" i="27"/>
  <c r="BH635" i="27"/>
  <c r="BH636" i="27"/>
  <c r="BH637" i="27"/>
  <c r="BH638" i="27"/>
  <c r="BH639" i="27"/>
  <c r="BH640" i="27"/>
  <c r="BH641" i="27"/>
  <c r="BH642" i="27"/>
  <c r="BH643" i="27"/>
  <c r="BH644" i="27"/>
  <c r="BH645" i="27"/>
  <c r="BH646" i="27"/>
  <c r="BH647" i="27"/>
  <c r="BH648" i="27"/>
  <c r="BH649" i="27"/>
  <c r="BH650" i="27"/>
  <c r="BH651" i="27"/>
  <c r="BH652" i="27"/>
  <c r="BH653" i="27"/>
  <c r="BH654" i="27"/>
  <c r="BH655" i="27"/>
  <c r="BH656" i="27"/>
  <c r="BH657" i="27"/>
  <c r="BH658" i="27"/>
  <c r="BH659" i="27"/>
  <c r="BH660" i="27"/>
  <c r="BH661" i="27"/>
  <c r="BH662" i="27"/>
  <c r="BH663" i="27"/>
  <c r="BH664" i="27"/>
  <c r="BH665" i="27"/>
  <c r="BH666" i="27"/>
  <c r="BH667" i="27"/>
  <c r="BH668" i="27"/>
  <c r="BH669" i="27"/>
  <c r="BH670" i="27"/>
  <c r="BH671" i="27"/>
  <c r="BH672" i="27"/>
  <c r="BH673" i="27"/>
  <c r="BH674" i="27"/>
  <c r="BH675" i="27"/>
  <c r="BH676" i="27"/>
  <c r="BH677" i="27"/>
  <c r="BH678" i="27"/>
  <c r="BH679" i="27"/>
  <c r="BH680" i="27"/>
  <c r="BH681" i="27"/>
  <c r="BH682" i="27"/>
  <c r="BH683" i="27"/>
  <c r="BH684" i="27"/>
  <c r="BH685" i="27"/>
  <c r="BH686" i="27"/>
  <c r="BH687" i="27"/>
  <c r="BH688" i="27"/>
  <c r="BH689" i="27"/>
  <c r="BH690" i="27"/>
  <c r="BH691" i="27"/>
  <c r="BH692" i="27"/>
  <c r="BH693" i="27"/>
  <c r="BH694" i="27"/>
  <c r="BH695" i="27"/>
  <c r="BH696" i="27"/>
  <c r="BH697" i="27"/>
  <c r="BH698" i="27"/>
  <c r="BH699" i="27"/>
  <c r="BH700" i="27"/>
  <c r="BH701" i="27"/>
  <c r="BH702" i="27"/>
  <c r="BH703" i="27"/>
  <c r="BH704" i="27"/>
  <c r="BH705" i="27"/>
  <c r="BH706" i="27"/>
  <c r="BH707" i="27"/>
  <c r="BH708" i="27"/>
  <c r="BH709" i="27"/>
  <c r="BH710" i="27"/>
  <c r="BH711" i="27"/>
  <c r="BH712" i="27"/>
  <c r="BH713" i="27"/>
  <c r="BH714" i="27"/>
  <c r="BH715" i="27"/>
  <c r="BH716" i="27"/>
  <c r="BH717" i="27"/>
  <c r="BH718" i="27"/>
  <c r="BH719" i="27"/>
  <c r="BH720" i="27"/>
  <c r="BH721" i="27"/>
  <c r="BH722" i="27"/>
  <c r="BH723" i="27"/>
  <c r="BH724" i="27"/>
  <c r="BH725" i="27"/>
  <c r="BH726" i="27"/>
  <c r="BH727" i="27"/>
  <c r="BH728" i="27"/>
  <c r="BH729" i="27"/>
  <c r="BH730" i="27"/>
  <c r="BH731" i="27"/>
  <c r="BH732" i="27"/>
  <c r="BH733" i="27"/>
  <c r="BH734" i="27"/>
  <c r="BH735" i="27"/>
  <c r="BH736" i="27"/>
  <c r="BH737" i="27"/>
  <c r="BH738" i="27"/>
  <c r="BH739" i="27"/>
  <c r="BH740" i="27"/>
  <c r="BH741" i="27"/>
  <c r="BH742" i="27"/>
  <c r="BH743" i="27"/>
  <c r="BH744" i="27"/>
  <c r="BH745" i="27"/>
  <c r="BH746" i="27"/>
  <c r="BH747" i="27"/>
  <c r="BH748" i="27"/>
  <c r="BH749" i="27"/>
  <c r="BH750" i="27"/>
  <c r="BH751" i="27"/>
  <c r="BH752" i="27"/>
  <c r="BH753" i="27"/>
  <c r="BH754" i="27"/>
  <c r="BH755" i="27"/>
  <c r="BH756" i="27"/>
  <c r="BH757" i="27"/>
  <c r="BH758" i="27"/>
  <c r="BH759" i="27"/>
  <c r="BH760" i="27"/>
  <c r="BH761" i="27"/>
  <c r="BH762" i="27"/>
  <c r="BH763" i="27"/>
  <c r="BH764" i="27"/>
  <c r="BH765" i="27"/>
  <c r="BH766" i="27"/>
  <c r="BH767" i="27"/>
  <c r="BH768" i="27"/>
  <c r="BH769" i="27"/>
  <c r="BH770" i="27"/>
  <c r="BH771" i="27"/>
  <c r="BH772" i="27"/>
  <c r="BH773" i="27"/>
  <c r="BH774" i="27"/>
  <c r="BH775" i="27"/>
  <c r="BH776" i="27"/>
  <c r="BH777" i="27"/>
  <c r="BH778" i="27"/>
  <c r="BH779" i="27"/>
  <c r="BH780" i="27"/>
  <c r="BH781" i="27"/>
  <c r="BH782" i="27"/>
  <c r="BH783" i="27"/>
  <c r="BH784" i="27"/>
  <c r="BH785" i="27"/>
  <c r="BH786" i="27"/>
  <c r="BH787" i="27"/>
  <c r="BH788" i="27"/>
  <c r="BH789" i="27"/>
  <c r="BH790" i="27"/>
  <c r="BH791" i="27"/>
  <c r="BH792" i="27"/>
  <c r="BH793" i="27"/>
  <c r="BH794" i="27"/>
  <c r="BH795" i="27"/>
  <c r="BH796" i="27"/>
  <c r="BH797" i="27"/>
  <c r="BH798" i="27"/>
  <c r="BH799" i="27"/>
  <c r="BH800" i="27"/>
  <c r="BH801" i="27"/>
  <c r="BH802" i="27"/>
  <c r="BH803" i="27"/>
  <c r="BH804" i="27"/>
  <c r="BH805" i="27"/>
  <c r="BH806" i="27"/>
  <c r="BH807" i="27"/>
  <c r="BH808" i="27"/>
  <c r="BH809" i="27"/>
  <c r="BH810" i="27"/>
  <c r="BH811" i="27"/>
  <c r="BH812" i="27"/>
  <c r="BH813" i="27"/>
  <c r="BH814" i="27"/>
  <c r="BH815" i="27"/>
  <c r="BH816" i="27"/>
  <c r="BH817" i="27"/>
  <c r="BH818" i="27"/>
  <c r="BH819" i="27"/>
  <c r="BH820" i="27"/>
  <c r="BH821" i="27"/>
  <c r="BH822" i="27"/>
  <c r="BH823" i="27"/>
  <c r="BH824" i="27"/>
  <c r="BH825" i="27"/>
  <c r="BH826" i="27"/>
  <c r="BH827" i="27"/>
  <c r="BH828" i="27"/>
  <c r="BH829" i="27"/>
  <c r="BH830" i="27"/>
  <c r="BH831" i="27"/>
  <c r="BH832" i="27"/>
  <c r="BH833" i="27"/>
  <c r="BH834" i="27"/>
  <c r="BH835" i="27"/>
  <c r="BH836" i="27"/>
  <c r="BH837" i="27"/>
  <c r="BH838" i="27"/>
  <c r="BH839" i="27"/>
  <c r="BH840" i="27"/>
  <c r="BH841" i="27"/>
  <c r="BH842" i="27"/>
  <c r="BH843" i="27"/>
  <c r="BH844" i="27"/>
  <c r="BH845" i="27"/>
  <c r="BH846" i="27"/>
  <c r="BH847" i="27"/>
  <c r="BH848" i="27"/>
  <c r="BH849" i="27"/>
  <c r="BH850" i="27"/>
  <c r="BH851" i="27"/>
  <c r="BH852" i="27"/>
  <c r="BH853" i="27"/>
  <c r="BH854" i="27"/>
  <c r="BH855" i="27"/>
  <c r="BH856" i="27"/>
  <c r="BH857" i="27"/>
  <c r="BH858" i="27"/>
  <c r="BH859" i="27"/>
  <c r="BH860" i="27"/>
  <c r="BH861" i="27"/>
  <c r="BH862" i="27"/>
  <c r="BH863" i="27"/>
  <c r="BH864" i="27"/>
  <c r="BH865" i="27"/>
  <c r="BH866" i="27"/>
  <c r="BH867" i="27"/>
  <c r="BH868" i="27"/>
  <c r="BH869" i="27"/>
  <c r="BH870" i="27"/>
  <c r="BH871" i="27"/>
  <c r="BH872" i="27"/>
  <c r="BH873" i="27"/>
  <c r="BH874" i="27"/>
  <c r="BH875" i="27"/>
  <c r="BH876" i="27"/>
  <c r="BH877" i="27"/>
  <c r="BH878" i="27"/>
  <c r="BH879" i="27"/>
  <c r="BH880" i="27"/>
  <c r="BH881" i="27"/>
  <c r="BH882" i="27"/>
  <c r="BH883" i="27"/>
  <c r="BH884" i="27"/>
  <c r="BH885" i="27"/>
  <c r="BH886" i="27"/>
  <c r="BH887" i="27"/>
  <c r="BH888" i="27"/>
  <c r="BH889" i="27"/>
  <c r="BH890" i="27"/>
  <c r="BH891" i="27"/>
  <c r="BH892" i="27"/>
  <c r="BH893" i="27"/>
  <c r="BH894" i="27"/>
  <c r="BH895" i="27"/>
  <c r="BH896" i="27"/>
  <c r="BH897" i="27"/>
  <c r="BH898" i="27"/>
  <c r="BH899" i="27"/>
  <c r="BH900" i="27"/>
  <c r="BH901" i="27"/>
  <c r="BH902" i="27"/>
  <c r="BH903" i="27"/>
  <c r="BH904" i="27"/>
  <c r="BH905" i="27"/>
  <c r="BH906" i="27"/>
  <c r="BH907" i="27"/>
  <c r="BH908" i="27"/>
  <c r="BH909" i="27"/>
  <c r="BH910" i="27"/>
  <c r="BH911" i="27"/>
  <c r="BH912" i="27"/>
  <c r="BH913" i="27"/>
  <c r="BH914" i="27"/>
  <c r="BH915" i="27"/>
  <c r="BH916" i="27"/>
  <c r="BH917" i="27"/>
  <c r="BH918" i="27"/>
  <c r="BH919" i="27"/>
  <c r="BH920" i="27"/>
  <c r="BH921" i="27"/>
  <c r="BH922" i="27"/>
  <c r="BH923" i="27"/>
  <c r="BH924" i="27"/>
  <c r="BH925" i="27"/>
  <c r="BH926" i="27"/>
  <c r="BH927" i="27"/>
  <c r="BH928" i="27"/>
  <c r="BH929" i="27"/>
  <c r="BH930" i="27"/>
  <c r="BH931" i="27"/>
  <c r="BH932" i="27"/>
  <c r="BH933" i="27"/>
  <c r="BH934" i="27"/>
  <c r="BH935" i="27"/>
  <c r="BH936" i="27"/>
  <c r="BH937" i="27"/>
  <c r="BH938" i="27"/>
  <c r="BH939" i="27"/>
  <c r="BH940" i="27"/>
  <c r="BH941" i="27"/>
  <c r="BH942" i="27"/>
  <c r="BH943" i="27"/>
  <c r="BH944" i="27"/>
  <c r="BH945" i="27"/>
  <c r="BH946" i="27"/>
  <c r="BH947" i="27"/>
  <c r="BH948" i="27"/>
  <c r="BH949" i="27"/>
  <c r="BH950" i="27"/>
  <c r="BH951" i="27"/>
  <c r="BH952" i="27"/>
  <c r="BH953" i="27"/>
  <c r="BH954" i="27"/>
  <c r="BH955" i="27"/>
  <c r="BH956" i="27"/>
  <c r="BH957" i="27"/>
  <c r="BH958" i="27"/>
  <c r="BH959" i="27"/>
  <c r="BH960" i="27"/>
  <c r="BH961" i="27"/>
  <c r="BH962" i="27"/>
  <c r="BH963" i="27"/>
  <c r="BH964" i="27"/>
  <c r="BH965" i="27"/>
  <c r="BH966" i="27"/>
  <c r="BH967" i="27"/>
  <c r="BH968" i="27"/>
  <c r="BH969" i="27"/>
  <c r="BH970" i="27"/>
  <c r="BH971" i="27"/>
  <c r="BH972" i="27"/>
  <c r="BH973" i="27"/>
  <c r="BH974" i="27"/>
  <c r="BH975" i="27"/>
  <c r="BH976" i="27"/>
  <c r="BH977" i="27"/>
  <c r="BH978" i="27"/>
  <c r="BH979" i="27"/>
  <c r="BH980" i="27"/>
  <c r="BH981" i="27"/>
  <c r="BH982" i="27"/>
  <c r="BH983" i="27"/>
  <c r="BH984" i="27"/>
  <c r="BH985" i="27"/>
  <c r="BH986" i="27"/>
  <c r="BH987" i="27"/>
  <c r="BH988" i="27"/>
  <c r="BH989" i="27"/>
  <c r="BH990" i="27"/>
  <c r="BH991" i="27"/>
  <c r="BH992" i="27"/>
  <c r="BH993" i="27"/>
  <c r="BH994" i="27"/>
  <c r="BH995" i="27"/>
  <c r="BH996" i="27"/>
  <c r="BH997" i="27"/>
  <c r="BH998" i="27"/>
  <c r="BH999" i="27"/>
  <c r="BH1000" i="27"/>
  <c r="BH1001" i="27"/>
  <c r="BH1002" i="27"/>
  <c r="BH1003" i="27"/>
  <c r="BH1004" i="27"/>
  <c r="BH1005" i="27"/>
  <c r="BH1006" i="27"/>
  <c r="BH1007" i="27"/>
  <c r="BH1008" i="27"/>
  <c r="BH1009" i="27"/>
  <c r="BH1010" i="27"/>
  <c r="BH1011" i="27"/>
  <c r="BH1012" i="27"/>
  <c r="BH1013" i="27"/>
  <c r="BH1014" i="27"/>
  <c r="BH1015" i="27"/>
  <c r="BH1016" i="27"/>
  <c r="BH1017" i="27"/>
  <c r="BH1018" i="27"/>
  <c r="BH1019" i="27"/>
  <c r="BH1020" i="27"/>
  <c r="BH1021" i="27"/>
  <c r="BH1022" i="27"/>
  <c r="BH1023" i="27"/>
  <c r="BH1024" i="27"/>
  <c r="BH1025" i="27"/>
  <c r="BH1026" i="27"/>
  <c r="BH1027" i="27"/>
  <c r="BH1028" i="27"/>
  <c r="BH1029" i="27"/>
  <c r="BH1030" i="27"/>
  <c r="BH1031" i="27"/>
  <c r="BH1032" i="27"/>
  <c r="BH1033" i="27"/>
  <c r="BH1034" i="27"/>
  <c r="BH1035" i="27"/>
  <c r="BH1036" i="27"/>
  <c r="BH1037" i="27"/>
  <c r="BH1038" i="27"/>
  <c r="BH1039" i="27"/>
  <c r="BH1040" i="27"/>
  <c r="BH1041" i="27"/>
  <c r="BH1042" i="27"/>
  <c r="BH1043" i="27"/>
  <c r="BH1044" i="27"/>
  <c r="BH1045" i="27"/>
  <c r="BH1046" i="27"/>
  <c r="BH1047" i="27"/>
  <c r="BH1048" i="27"/>
  <c r="BH1049" i="27"/>
  <c r="BH1050" i="27"/>
  <c r="BH1051" i="27"/>
  <c r="BH1052" i="27"/>
  <c r="BH1053" i="27"/>
  <c r="BH1054" i="27"/>
  <c r="BH1055" i="27"/>
  <c r="BH1056" i="27"/>
  <c r="BH1057" i="27"/>
  <c r="BH1058" i="27"/>
  <c r="BH1059" i="27"/>
  <c r="BH1060" i="27"/>
  <c r="BH1061" i="27"/>
  <c r="BH1062" i="27"/>
  <c r="BH1063" i="27"/>
  <c r="BH1064" i="27"/>
  <c r="BH1065" i="27"/>
  <c r="BH1066" i="27"/>
  <c r="BH1067" i="27"/>
  <c r="BH1068" i="27"/>
  <c r="BH1069" i="27"/>
  <c r="BH1070" i="27"/>
  <c r="BH1071" i="27"/>
  <c r="BH1072" i="27"/>
  <c r="BH1073" i="27"/>
  <c r="BH1074" i="27"/>
  <c r="BH1075" i="27"/>
  <c r="BH1076" i="27"/>
  <c r="BH1077" i="27"/>
  <c r="BH1078" i="27"/>
  <c r="BH1079" i="27"/>
  <c r="BH1080" i="27"/>
  <c r="BH1081" i="27"/>
  <c r="BH1082" i="27"/>
  <c r="BH1083" i="27"/>
  <c r="BH1084" i="27"/>
  <c r="BH1085" i="27"/>
  <c r="BH1086" i="27"/>
  <c r="BH1087" i="27"/>
  <c r="BH1088" i="27"/>
  <c r="BH1089" i="27"/>
  <c r="BH1090" i="27"/>
  <c r="BH1091" i="27"/>
  <c r="BH1092" i="27"/>
  <c r="BH1093" i="27"/>
  <c r="BH1094" i="27"/>
  <c r="BH1095" i="27"/>
  <c r="BH1096" i="27"/>
  <c r="BH1097" i="27"/>
  <c r="BH1098" i="27"/>
  <c r="BH1099" i="27"/>
  <c r="BH1100" i="27"/>
  <c r="BH1101" i="27"/>
  <c r="BH1102" i="27"/>
  <c r="BH1103" i="27"/>
  <c r="BH1104" i="27"/>
  <c r="BH1105" i="27"/>
  <c r="BH1106" i="27"/>
  <c r="BH1107" i="27"/>
  <c r="BH1108" i="27"/>
  <c r="BH1109" i="27"/>
  <c r="BH1110" i="27"/>
  <c r="BH1111" i="27"/>
  <c r="BH1112" i="27"/>
  <c r="BH1113" i="27"/>
  <c r="BH1114" i="27"/>
  <c r="BH1115" i="27"/>
  <c r="BH1116" i="27"/>
  <c r="BH1117" i="27"/>
  <c r="BH1118" i="27"/>
  <c r="BH1119" i="27"/>
  <c r="BH1120" i="27"/>
  <c r="BH1121" i="27"/>
  <c r="BH1122" i="27"/>
  <c r="BH9" i="27"/>
  <c r="BG10" i="27"/>
  <c r="BG11" i="27"/>
  <c r="BG12" i="27"/>
  <c r="BG13" i="27"/>
  <c r="BG14" i="27"/>
  <c r="BG15" i="27"/>
  <c r="BG16" i="27"/>
  <c r="BG17" i="27"/>
  <c r="BG18" i="27"/>
  <c r="BG19" i="27"/>
  <c r="BG20" i="27"/>
  <c r="BG21" i="27"/>
  <c r="BG22" i="27"/>
  <c r="BG23" i="27"/>
  <c r="BG24" i="27"/>
  <c r="BG25" i="27"/>
  <c r="BG26" i="27"/>
  <c r="BG27" i="27"/>
  <c r="BG28" i="27"/>
  <c r="BG29" i="27"/>
  <c r="BG30" i="27"/>
  <c r="BG31" i="27"/>
  <c r="BG32" i="27"/>
  <c r="BG33" i="27"/>
  <c r="BG34" i="27"/>
  <c r="BG35" i="27"/>
  <c r="BG36" i="27"/>
  <c r="BG37" i="27"/>
  <c r="BG38" i="27"/>
  <c r="BG39" i="27"/>
  <c r="BG40" i="27"/>
  <c r="BG41" i="27"/>
  <c r="BG42" i="27"/>
  <c r="BG43" i="27"/>
  <c r="BG44" i="27"/>
  <c r="BG45" i="27"/>
  <c r="BG46" i="27"/>
  <c r="BG47" i="27"/>
  <c r="BG48" i="27"/>
  <c r="BG49" i="27"/>
  <c r="BG50" i="27"/>
  <c r="BG51" i="27"/>
  <c r="BG52" i="27"/>
  <c r="BG53" i="27"/>
  <c r="BG54" i="27"/>
  <c r="BG55" i="27"/>
  <c r="BG56" i="27"/>
  <c r="BG57" i="27"/>
  <c r="BG58" i="27"/>
  <c r="BG59" i="27"/>
  <c r="BG60" i="27"/>
  <c r="BG61" i="27"/>
  <c r="BG62" i="27"/>
  <c r="BG63" i="27"/>
  <c r="BG64" i="27"/>
  <c r="BG65" i="27"/>
  <c r="BG66" i="27"/>
  <c r="BG67" i="27"/>
  <c r="BG68" i="27"/>
  <c r="BG69" i="27"/>
  <c r="BG70" i="27"/>
  <c r="BG71" i="27"/>
  <c r="BG72" i="27"/>
  <c r="BG73" i="27"/>
  <c r="BG74" i="27"/>
  <c r="BG75" i="27"/>
  <c r="BG76" i="27"/>
  <c r="BG77" i="27"/>
  <c r="BG78" i="27"/>
  <c r="BG79" i="27"/>
  <c r="BG80" i="27"/>
  <c r="BG81" i="27"/>
  <c r="BG82" i="27"/>
  <c r="BG83" i="27"/>
  <c r="BG84" i="27"/>
  <c r="BG85" i="27"/>
  <c r="BG86" i="27"/>
  <c r="BG87" i="27"/>
  <c r="BG88" i="27"/>
  <c r="BG89" i="27"/>
  <c r="BG90" i="27"/>
  <c r="BG91" i="27"/>
  <c r="BG92" i="27"/>
  <c r="BG93" i="27"/>
  <c r="BG94" i="27"/>
  <c r="BG95" i="27"/>
  <c r="BG96" i="27"/>
  <c r="BG97" i="27"/>
  <c r="BG98" i="27"/>
  <c r="BG99" i="27"/>
  <c r="BG100" i="27"/>
  <c r="BG101" i="27"/>
  <c r="BG102" i="27"/>
  <c r="BG103" i="27"/>
  <c r="BG104" i="27"/>
  <c r="BG105" i="27"/>
  <c r="BG106" i="27"/>
  <c r="BG107" i="27"/>
  <c r="BG108" i="27"/>
  <c r="BG109" i="27"/>
  <c r="BG110" i="27"/>
  <c r="BG111" i="27"/>
  <c r="BG112" i="27"/>
  <c r="BG113" i="27"/>
  <c r="BG114" i="27"/>
  <c r="BG115" i="27"/>
  <c r="BG116" i="27"/>
  <c r="BG117" i="27"/>
  <c r="BG118" i="27"/>
  <c r="BG119" i="27"/>
  <c r="BG120" i="27"/>
  <c r="BG121" i="27"/>
  <c r="BG122" i="27"/>
  <c r="BG123" i="27"/>
  <c r="BG124" i="27"/>
  <c r="BG125" i="27"/>
  <c r="BG126" i="27"/>
  <c r="BG127" i="27"/>
  <c r="BG128" i="27"/>
  <c r="BG129" i="27"/>
  <c r="BG130" i="27"/>
  <c r="BG131" i="27"/>
  <c r="BG132" i="27"/>
  <c r="BG133" i="27"/>
  <c r="BG134" i="27"/>
  <c r="BG135" i="27"/>
  <c r="BG136" i="27"/>
  <c r="BG137" i="27"/>
  <c r="BG138" i="27"/>
  <c r="BG139" i="27"/>
  <c r="BG140" i="27"/>
  <c r="BG141" i="27"/>
  <c r="BG142" i="27"/>
  <c r="BG143" i="27"/>
  <c r="BG144" i="27"/>
  <c r="BG145" i="27"/>
  <c r="BG146" i="27"/>
  <c r="BG147" i="27"/>
  <c r="BG148" i="27"/>
  <c r="BG149" i="27"/>
  <c r="BG150" i="27"/>
  <c r="BG151" i="27"/>
  <c r="BG152" i="27"/>
  <c r="BG153" i="27"/>
  <c r="BG154" i="27"/>
  <c r="BG155" i="27"/>
  <c r="BG156" i="27"/>
  <c r="BG157" i="27"/>
  <c r="BG158" i="27"/>
  <c r="BG159" i="27"/>
  <c r="BG160" i="27"/>
  <c r="BG161" i="27"/>
  <c r="BG162" i="27"/>
  <c r="BG163" i="27"/>
  <c r="BG164" i="27"/>
  <c r="BG165" i="27"/>
  <c r="BG166" i="27"/>
  <c r="BG167" i="27"/>
  <c r="BG168" i="27"/>
  <c r="BG169" i="27"/>
  <c r="BG170" i="27"/>
  <c r="BG171" i="27"/>
  <c r="BG172" i="27"/>
  <c r="BG173" i="27"/>
  <c r="BG174" i="27"/>
  <c r="BG175" i="27"/>
  <c r="BG176" i="27"/>
  <c r="BG177" i="27"/>
  <c r="BG178" i="27"/>
  <c r="BG179" i="27"/>
  <c r="BG180" i="27"/>
  <c r="BG181" i="27"/>
  <c r="BG182" i="27"/>
  <c r="BG183" i="27"/>
  <c r="BG184" i="27"/>
  <c r="BG185" i="27"/>
  <c r="BG186" i="27"/>
  <c r="BG187" i="27"/>
  <c r="BG188" i="27"/>
  <c r="BG189" i="27"/>
  <c r="BG190" i="27"/>
  <c r="BG191" i="27"/>
  <c r="BG192" i="27"/>
  <c r="BG193" i="27"/>
  <c r="BG194" i="27"/>
  <c r="BG195" i="27"/>
  <c r="BG196" i="27"/>
  <c r="BG197" i="27"/>
  <c r="BG198" i="27"/>
  <c r="BG199" i="27"/>
  <c r="BG200" i="27"/>
  <c r="BG201" i="27"/>
  <c r="BG202" i="27"/>
  <c r="BG203" i="27"/>
  <c r="BG204" i="27"/>
  <c r="BG205" i="27"/>
  <c r="BG206" i="27"/>
  <c r="BG207" i="27"/>
  <c r="BG208" i="27"/>
  <c r="BG209" i="27"/>
  <c r="BG210" i="27"/>
  <c r="BG211" i="27"/>
  <c r="BG212" i="27"/>
  <c r="BG213" i="27"/>
  <c r="BG214" i="27"/>
  <c r="BG215" i="27"/>
  <c r="BG216" i="27"/>
  <c r="BG217" i="27"/>
  <c r="BG218" i="27"/>
  <c r="BG219" i="27"/>
  <c r="BG220" i="27"/>
  <c r="BG221" i="27"/>
  <c r="BG222" i="27"/>
  <c r="BG223" i="27"/>
  <c r="BG224" i="27"/>
  <c r="BG225" i="27"/>
  <c r="BG226" i="27"/>
  <c r="BG227" i="27"/>
  <c r="BG228" i="27"/>
  <c r="BG229" i="27"/>
  <c r="BG230" i="27"/>
  <c r="BG231" i="27"/>
  <c r="BG232" i="27"/>
  <c r="BG233" i="27"/>
  <c r="BG234" i="27"/>
  <c r="BG235" i="27"/>
  <c r="BG236" i="27"/>
  <c r="BG237" i="27"/>
  <c r="BG238" i="27"/>
  <c r="BG239" i="27"/>
  <c r="BG240" i="27"/>
  <c r="BG241" i="27"/>
  <c r="BG242" i="27"/>
  <c r="BG243" i="27"/>
  <c r="BG244" i="27"/>
  <c r="BG245" i="27"/>
  <c r="BG246" i="27"/>
  <c r="BG247" i="27"/>
  <c r="BG248" i="27"/>
  <c r="BG249" i="27"/>
  <c r="BG250" i="27"/>
  <c r="BG251" i="27"/>
  <c r="BG252" i="27"/>
  <c r="BG253" i="27"/>
  <c r="BG254" i="27"/>
  <c r="BG255" i="27"/>
  <c r="BG256" i="27"/>
  <c r="BG257" i="27"/>
  <c r="BG258" i="27"/>
  <c r="BG259" i="27"/>
  <c r="BG260" i="27"/>
  <c r="BG261" i="27"/>
  <c r="BG262" i="27"/>
  <c r="BG263" i="27"/>
  <c r="BG264" i="27"/>
  <c r="BG265" i="27"/>
  <c r="BG266" i="27"/>
  <c r="BG267" i="27"/>
  <c r="BG268" i="27"/>
  <c r="BG269" i="27"/>
  <c r="BG270" i="27"/>
  <c r="BG271" i="27"/>
  <c r="BG272" i="27"/>
  <c r="BG273" i="27"/>
  <c r="BG274" i="27"/>
  <c r="BG275" i="27"/>
  <c r="BG276" i="27"/>
  <c r="BG277" i="27"/>
  <c r="BG278" i="27"/>
  <c r="BG279" i="27"/>
  <c r="BG280" i="27"/>
  <c r="BG281" i="27"/>
  <c r="BG282" i="27"/>
  <c r="BG283" i="27"/>
  <c r="BG284" i="27"/>
  <c r="BG285" i="27"/>
  <c r="BG286" i="27"/>
  <c r="BG287" i="27"/>
  <c r="BG288" i="27"/>
  <c r="BG289" i="27"/>
  <c r="BG290" i="27"/>
  <c r="BG291" i="27"/>
  <c r="BG292" i="27"/>
  <c r="BG293" i="27"/>
  <c r="BG294" i="27"/>
  <c r="BG295" i="27"/>
  <c r="BG296" i="27"/>
  <c r="BG297" i="27"/>
  <c r="BG298" i="27"/>
  <c r="BG299" i="27"/>
  <c r="BG300" i="27"/>
  <c r="BG301" i="27"/>
  <c r="BG302" i="27"/>
  <c r="BG303" i="27"/>
  <c r="BG304" i="27"/>
  <c r="BG305" i="27"/>
  <c r="BG306" i="27"/>
  <c r="BG307" i="27"/>
  <c r="BG308" i="27"/>
  <c r="BG309" i="27"/>
  <c r="BG310" i="27"/>
  <c r="BG311" i="27"/>
  <c r="BG312" i="27"/>
  <c r="BG313" i="27"/>
  <c r="BG314" i="27"/>
  <c r="BG315" i="27"/>
  <c r="BG316" i="27"/>
  <c r="BG317" i="27"/>
  <c r="BG318" i="27"/>
  <c r="BG319" i="27"/>
  <c r="BG320" i="27"/>
  <c r="BG321" i="27"/>
  <c r="BG322" i="27"/>
  <c r="BG323" i="27"/>
  <c r="BG324" i="27"/>
  <c r="BG325" i="27"/>
  <c r="BG326" i="27"/>
  <c r="BG327" i="27"/>
  <c r="BG328" i="27"/>
  <c r="BG329" i="27"/>
  <c r="BG330" i="27"/>
  <c r="BG331" i="27"/>
  <c r="BG332" i="27"/>
  <c r="BG333" i="27"/>
  <c r="BG334" i="27"/>
  <c r="BG335" i="27"/>
  <c r="BG336" i="27"/>
  <c r="BG337" i="27"/>
  <c r="BG338" i="27"/>
  <c r="BG339" i="27"/>
  <c r="BG340" i="27"/>
  <c r="BG341" i="27"/>
  <c r="BG342" i="27"/>
  <c r="BG343" i="27"/>
  <c r="BG344" i="27"/>
  <c r="BG345" i="27"/>
  <c r="BG346" i="27"/>
  <c r="BG347" i="27"/>
  <c r="BG348" i="27"/>
  <c r="BG349" i="27"/>
  <c r="BG350" i="27"/>
  <c r="BG351" i="27"/>
  <c r="BG352" i="27"/>
  <c r="BG353" i="27"/>
  <c r="BG354" i="27"/>
  <c r="BG355" i="27"/>
  <c r="BG356" i="27"/>
  <c r="BG357" i="27"/>
  <c r="BG358" i="27"/>
  <c r="BG359" i="27"/>
  <c r="BG360" i="27"/>
  <c r="BG361" i="27"/>
  <c r="BG362" i="27"/>
  <c r="BG363" i="27"/>
  <c r="BG364" i="27"/>
  <c r="BG365" i="27"/>
  <c r="BG366" i="27"/>
  <c r="BG367" i="27"/>
  <c r="BG368" i="27"/>
  <c r="BG369" i="27"/>
  <c r="BG370" i="27"/>
  <c r="BG371" i="27"/>
  <c r="BG372" i="27"/>
  <c r="BG373" i="27"/>
  <c r="BG374" i="27"/>
  <c r="BG375" i="27"/>
  <c r="BG376" i="27"/>
  <c r="BG377" i="27"/>
  <c r="BG378" i="27"/>
  <c r="BG379" i="27"/>
  <c r="BG380" i="27"/>
  <c r="BG381" i="27"/>
  <c r="BG382" i="27"/>
  <c r="BG383" i="27"/>
  <c r="BG384" i="27"/>
  <c r="BG385" i="27"/>
  <c r="BG386" i="27"/>
  <c r="BG387" i="27"/>
  <c r="BG388" i="27"/>
  <c r="BG389" i="27"/>
  <c r="BG390" i="27"/>
  <c r="BG391" i="27"/>
  <c r="BG392" i="27"/>
  <c r="BG393" i="27"/>
  <c r="BG394" i="27"/>
  <c r="BG395" i="27"/>
  <c r="BG396" i="27"/>
  <c r="BG397" i="27"/>
  <c r="BG398" i="27"/>
  <c r="BG399" i="27"/>
  <c r="BG400" i="27"/>
  <c r="BG401" i="27"/>
  <c r="BG402" i="27"/>
  <c r="BG403" i="27"/>
  <c r="BG404" i="27"/>
  <c r="BG405" i="27"/>
  <c r="BG406" i="27"/>
  <c r="BG407" i="27"/>
  <c r="BG408" i="27"/>
  <c r="BG409" i="27"/>
  <c r="BG410" i="27"/>
  <c r="BG411" i="27"/>
  <c r="BG412" i="27"/>
  <c r="BG413" i="27"/>
  <c r="BG414" i="27"/>
  <c r="BG415" i="27"/>
  <c r="BG416" i="27"/>
  <c r="BG417" i="27"/>
  <c r="BG418" i="27"/>
  <c r="BG419" i="27"/>
  <c r="BG420" i="27"/>
  <c r="BG421" i="27"/>
  <c r="BG422" i="27"/>
  <c r="BG423" i="27"/>
  <c r="BG424" i="27"/>
  <c r="BG425" i="27"/>
  <c r="BG426" i="27"/>
  <c r="BG427" i="27"/>
  <c r="BG428" i="27"/>
  <c r="BG429" i="27"/>
  <c r="BG430" i="27"/>
  <c r="BG431" i="27"/>
  <c r="BG432" i="27"/>
  <c r="BG433" i="27"/>
  <c r="BG434" i="27"/>
  <c r="BG435" i="27"/>
  <c r="BG436" i="27"/>
  <c r="BG437" i="27"/>
  <c r="BG438" i="27"/>
  <c r="BG439" i="27"/>
  <c r="BG440" i="27"/>
  <c r="BG441" i="27"/>
  <c r="BG442" i="27"/>
  <c r="BG443" i="27"/>
  <c r="BG444" i="27"/>
  <c r="BG445" i="27"/>
  <c r="BG446" i="27"/>
  <c r="BG447" i="27"/>
  <c r="BG448" i="27"/>
  <c r="BG449" i="27"/>
  <c r="BG450" i="27"/>
  <c r="BG451" i="27"/>
  <c r="BG452" i="27"/>
  <c r="BG453" i="27"/>
  <c r="BG454" i="27"/>
  <c r="BG455" i="27"/>
  <c r="BG456" i="27"/>
  <c r="BG457" i="27"/>
  <c r="BG458" i="27"/>
  <c r="BG459" i="27"/>
  <c r="BG460" i="27"/>
  <c r="BG461" i="27"/>
  <c r="BG462" i="27"/>
  <c r="BG463" i="27"/>
  <c r="BG464" i="27"/>
  <c r="BG465" i="27"/>
  <c r="BG466" i="27"/>
  <c r="BG467" i="27"/>
  <c r="BG468" i="27"/>
  <c r="BG469" i="27"/>
  <c r="BG470" i="27"/>
  <c r="BG471" i="27"/>
  <c r="BG472" i="27"/>
  <c r="BG473" i="27"/>
  <c r="BG474" i="27"/>
  <c r="BG475" i="27"/>
  <c r="BG476" i="27"/>
  <c r="BG477" i="27"/>
  <c r="BG478" i="27"/>
  <c r="BG479" i="27"/>
  <c r="BG480" i="27"/>
  <c r="BG481" i="27"/>
  <c r="BG482" i="27"/>
  <c r="BG483" i="27"/>
  <c r="BG484" i="27"/>
  <c r="BG485" i="27"/>
  <c r="BG486" i="27"/>
  <c r="BG487" i="27"/>
  <c r="BG488" i="27"/>
  <c r="BG489" i="27"/>
  <c r="BG490" i="27"/>
  <c r="BG491" i="27"/>
  <c r="BG492" i="27"/>
  <c r="BG493" i="27"/>
  <c r="BG494" i="27"/>
  <c r="BG495" i="27"/>
  <c r="BG496" i="27"/>
  <c r="BG497" i="27"/>
  <c r="BG498" i="27"/>
  <c r="BG499" i="27"/>
  <c r="BG500" i="27"/>
  <c r="BG501" i="27"/>
  <c r="BG502" i="27"/>
  <c r="BG503" i="27"/>
  <c r="BG504" i="27"/>
  <c r="BG505" i="27"/>
  <c r="BG506" i="27"/>
  <c r="BG507" i="27"/>
  <c r="BG508" i="27"/>
  <c r="BG509" i="27"/>
  <c r="BG510" i="27"/>
  <c r="BG511" i="27"/>
  <c r="BG512" i="27"/>
  <c r="BG513" i="27"/>
  <c r="BG514" i="27"/>
  <c r="BG515" i="27"/>
  <c r="BG516" i="27"/>
  <c r="BG517" i="27"/>
  <c r="BG518" i="27"/>
  <c r="BG519" i="27"/>
  <c r="BG520" i="27"/>
  <c r="BG521" i="27"/>
  <c r="BG522" i="27"/>
  <c r="BG523" i="27"/>
  <c r="BG524" i="27"/>
  <c r="BG525" i="27"/>
  <c r="BG526" i="27"/>
  <c r="BG527" i="27"/>
  <c r="BG528" i="27"/>
  <c r="BG529" i="27"/>
  <c r="BG530" i="27"/>
  <c r="BG531" i="27"/>
  <c r="BG532" i="27"/>
  <c r="BG533" i="27"/>
  <c r="BG534" i="27"/>
  <c r="BG535" i="27"/>
  <c r="BG536" i="27"/>
  <c r="BG537" i="27"/>
  <c r="BG538" i="27"/>
  <c r="BG539" i="27"/>
  <c r="BG540" i="27"/>
  <c r="BG541" i="27"/>
  <c r="BG542" i="27"/>
  <c r="BG543" i="27"/>
  <c r="BG544" i="27"/>
  <c r="BG545" i="27"/>
  <c r="BG546" i="27"/>
  <c r="BG547" i="27"/>
  <c r="BG548" i="27"/>
  <c r="BG549" i="27"/>
  <c r="BG550" i="27"/>
  <c r="BG551" i="27"/>
  <c r="BG552" i="27"/>
  <c r="BG553" i="27"/>
  <c r="BG554" i="27"/>
  <c r="BG555" i="27"/>
  <c r="BG556" i="27"/>
  <c r="BG557" i="27"/>
  <c r="BG558" i="27"/>
  <c r="BG559" i="27"/>
  <c r="BG560" i="27"/>
  <c r="BG561" i="27"/>
  <c r="BG562" i="27"/>
  <c r="BG563" i="27"/>
  <c r="BG564" i="27"/>
  <c r="BG565" i="27"/>
  <c r="BG566" i="27"/>
  <c r="BG567" i="27"/>
  <c r="BG568" i="27"/>
  <c r="BG569" i="27"/>
  <c r="BG570" i="27"/>
  <c r="BG571" i="27"/>
  <c r="BG572" i="27"/>
  <c r="BG573" i="27"/>
  <c r="BG574" i="27"/>
  <c r="BG575" i="27"/>
  <c r="BG576" i="27"/>
  <c r="BG577" i="27"/>
  <c r="BG578" i="27"/>
  <c r="BG579" i="27"/>
  <c r="BG580" i="27"/>
  <c r="BG581" i="27"/>
  <c r="BG582" i="27"/>
  <c r="BG583" i="27"/>
  <c r="BG584" i="27"/>
  <c r="BG585" i="27"/>
  <c r="BG586" i="27"/>
  <c r="BG587" i="27"/>
  <c r="BG588" i="27"/>
  <c r="BG589" i="27"/>
  <c r="BG590" i="27"/>
  <c r="BG591" i="27"/>
  <c r="BG592" i="27"/>
  <c r="BG593" i="27"/>
  <c r="BG594" i="27"/>
  <c r="BG595" i="27"/>
  <c r="BG596" i="27"/>
  <c r="BG597" i="27"/>
  <c r="BG598" i="27"/>
  <c r="BG599" i="27"/>
  <c r="BG600" i="27"/>
  <c r="BG601" i="27"/>
  <c r="BG602" i="27"/>
  <c r="BG603" i="27"/>
  <c r="BG604" i="27"/>
  <c r="BG605" i="27"/>
  <c r="BG606" i="27"/>
  <c r="BG607" i="27"/>
  <c r="BG608" i="27"/>
  <c r="BG609" i="27"/>
  <c r="BG610" i="27"/>
  <c r="BG611" i="27"/>
  <c r="BG612" i="27"/>
  <c r="BG613" i="27"/>
  <c r="BG614" i="27"/>
  <c r="BG615" i="27"/>
  <c r="BG616" i="27"/>
  <c r="BG617" i="27"/>
  <c r="BG618" i="27"/>
  <c r="BG619" i="27"/>
  <c r="BG620" i="27"/>
  <c r="BG621" i="27"/>
  <c r="BG622" i="27"/>
  <c r="BG623" i="27"/>
  <c r="BG624" i="27"/>
  <c r="BG625" i="27"/>
  <c r="BG626" i="27"/>
  <c r="BG627" i="27"/>
  <c r="BG628" i="27"/>
  <c r="BG629" i="27"/>
  <c r="BG630" i="27"/>
  <c r="BG631" i="27"/>
  <c r="BG632" i="27"/>
  <c r="BG633" i="27"/>
  <c r="BG634" i="27"/>
  <c r="BG635" i="27"/>
  <c r="BG636" i="27"/>
  <c r="BG637" i="27"/>
  <c r="BG638" i="27"/>
  <c r="BG639" i="27"/>
  <c r="BG640" i="27"/>
  <c r="BG641" i="27"/>
  <c r="BG642" i="27"/>
  <c r="BG643" i="27"/>
  <c r="BG644" i="27"/>
  <c r="BG645" i="27"/>
  <c r="BG646" i="27"/>
  <c r="BG647" i="27"/>
  <c r="BG648" i="27"/>
  <c r="BG649" i="27"/>
  <c r="BG650" i="27"/>
  <c r="BG651" i="27"/>
  <c r="BG652" i="27"/>
  <c r="BG653" i="27"/>
  <c r="BG654" i="27"/>
  <c r="BG655" i="27"/>
  <c r="BG656" i="27"/>
  <c r="BG657" i="27"/>
  <c r="BG658" i="27"/>
  <c r="BG659" i="27"/>
  <c r="BG660" i="27"/>
  <c r="BG661" i="27"/>
  <c r="BG662" i="27"/>
  <c r="BG663" i="27"/>
  <c r="BG664" i="27"/>
  <c r="BG665" i="27"/>
  <c r="BG666" i="27"/>
  <c r="BG667" i="27"/>
  <c r="BG668" i="27"/>
  <c r="BG669" i="27"/>
  <c r="BG670" i="27"/>
  <c r="BG671" i="27"/>
  <c r="BG672" i="27"/>
  <c r="BG673" i="27"/>
  <c r="BG674" i="27"/>
  <c r="BG675" i="27"/>
  <c r="BG676" i="27"/>
  <c r="BG677" i="27"/>
  <c r="BG678" i="27"/>
  <c r="BG679" i="27"/>
  <c r="BG680" i="27"/>
  <c r="BG681" i="27"/>
  <c r="BG682" i="27"/>
  <c r="BG683" i="27"/>
  <c r="BG684" i="27"/>
  <c r="BG685" i="27"/>
  <c r="BG686" i="27"/>
  <c r="BG687" i="27"/>
  <c r="BG688" i="27"/>
  <c r="BG689" i="27"/>
  <c r="BG690" i="27"/>
  <c r="BG691" i="27"/>
  <c r="BG692" i="27"/>
  <c r="BG693" i="27"/>
  <c r="BG694" i="27"/>
  <c r="BG695" i="27"/>
  <c r="BG696" i="27"/>
  <c r="BG697" i="27"/>
  <c r="BG698" i="27"/>
  <c r="BG699" i="27"/>
  <c r="BG700" i="27"/>
  <c r="BG701" i="27"/>
  <c r="BG702" i="27"/>
  <c r="BG703" i="27"/>
  <c r="BG704" i="27"/>
  <c r="BG705" i="27"/>
  <c r="BG706" i="27"/>
  <c r="BG707" i="27"/>
  <c r="BG708" i="27"/>
  <c r="BG709" i="27"/>
  <c r="BG710" i="27"/>
  <c r="BG711" i="27"/>
  <c r="BG712" i="27"/>
  <c r="BG713" i="27"/>
  <c r="BG714" i="27"/>
  <c r="BG715" i="27"/>
  <c r="BG716" i="27"/>
  <c r="BG717" i="27"/>
  <c r="BG718" i="27"/>
  <c r="BG719" i="27"/>
  <c r="BG720" i="27"/>
  <c r="BG721" i="27"/>
  <c r="BG722" i="27"/>
  <c r="BG723" i="27"/>
  <c r="BG724" i="27"/>
  <c r="BG725" i="27"/>
  <c r="BG726" i="27"/>
  <c r="BG727" i="27"/>
  <c r="BG728" i="27"/>
  <c r="BG729" i="27"/>
  <c r="BG730" i="27"/>
  <c r="BG731" i="27"/>
  <c r="BG732" i="27"/>
  <c r="BG733" i="27"/>
  <c r="BG734" i="27"/>
  <c r="BG735" i="27"/>
  <c r="BG736" i="27"/>
  <c r="BG737" i="27"/>
  <c r="BG738" i="27"/>
  <c r="BG739" i="27"/>
  <c r="BG740" i="27"/>
  <c r="BG741" i="27"/>
  <c r="BG742" i="27"/>
  <c r="BG743" i="27"/>
  <c r="BG744" i="27"/>
  <c r="BG745" i="27"/>
  <c r="BG746" i="27"/>
  <c r="BG747" i="27"/>
  <c r="BG748" i="27"/>
  <c r="BG749" i="27"/>
  <c r="BG750" i="27"/>
  <c r="BG751" i="27"/>
  <c r="BG752" i="27"/>
  <c r="BG753" i="27"/>
  <c r="BG754" i="27"/>
  <c r="BG755" i="27"/>
  <c r="BG756" i="27"/>
  <c r="BG757" i="27"/>
  <c r="BG758" i="27"/>
  <c r="BG759" i="27"/>
  <c r="BG760" i="27"/>
  <c r="BG761" i="27"/>
  <c r="BG762" i="27"/>
  <c r="BG763" i="27"/>
  <c r="BG764" i="27"/>
  <c r="BG765" i="27"/>
  <c r="BG766" i="27"/>
  <c r="BG767" i="27"/>
  <c r="BG768" i="27"/>
  <c r="BG769" i="27"/>
  <c r="BG770" i="27"/>
  <c r="BG771" i="27"/>
  <c r="BG772" i="27"/>
  <c r="BG773" i="27"/>
  <c r="BG774" i="27"/>
  <c r="BG775" i="27"/>
  <c r="BG776" i="27"/>
  <c r="BG777" i="27"/>
  <c r="BG778" i="27"/>
  <c r="BG779" i="27"/>
  <c r="BG780" i="27"/>
  <c r="BG781" i="27"/>
  <c r="BG782" i="27"/>
  <c r="BG783" i="27"/>
  <c r="BG784" i="27"/>
  <c r="BG785" i="27"/>
  <c r="BG786" i="27"/>
  <c r="BG787" i="27"/>
  <c r="BG788" i="27"/>
  <c r="BG789" i="27"/>
  <c r="BG790" i="27"/>
  <c r="BG791" i="27"/>
  <c r="BG792" i="27"/>
  <c r="BG793" i="27"/>
  <c r="BG794" i="27"/>
  <c r="BG795" i="27"/>
  <c r="BG796" i="27"/>
  <c r="BG797" i="27"/>
  <c r="BG798" i="27"/>
  <c r="BG799" i="27"/>
  <c r="BG800" i="27"/>
  <c r="BG801" i="27"/>
  <c r="BG802" i="27"/>
  <c r="BG803" i="27"/>
  <c r="BG804" i="27"/>
  <c r="BG805" i="27"/>
  <c r="BG806" i="27"/>
  <c r="BG807" i="27"/>
  <c r="BG808" i="27"/>
  <c r="BG809" i="27"/>
  <c r="BG810" i="27"/>
  <c r="BG811" i="27"/>
  <c r="BG812" i="27"/>
  <c r="BG813" i="27"/>
  <c r="BG814" i="27"/>
  <c r="BG815" i="27"/>
  <c r="BG816" i="27"/>
  <c r="BG817" i="27"/>
  <c r="BG818" i="27"/>
  <c r="BG819" i="27"/>
  <c r="BG820" i="27"/>
  <c r="BG821" i="27"/>
  <c r="BG822" i="27"/>
  <c r="BG823" i="27"/>
  <c r="BG824" i="27"/>
  <c r="BG825" i="27"/>
  <c r="BG826" i="27"/>
  <c r="BG827" i="27"/>
  <c r="BG828" i="27"/>
  <c r="BG829" i="27"/>
  <c r="BG830" i="27"/>
  <c r="BG831" i="27"/>
  <c r="BG832" i="27"/>
  <c r="BG833" i="27"/>
  <c r="BG834" i="27"/>
  <c r="BG835" i="27"/>
  <c r="BG836" i="27"/>
  <c r="BG837" i="27"/>
  <c r="BG838" i="27"/>
  <c r="BG839" i="27"/>
  <c r="BG840" i="27"/>
  <c r="BG841" i="27"/>
  <c r="BG842" i="27"/>
  <c r="BG843" i="27"/>
  <c r="BG844" i="27"/>
  <c r="BG845" i="27"/>
  <c r="BG846" i="27"/>
  <c r="BG847" i="27"/>
  <c r="BG848" i="27"/>
  <c r="BG849" i="27"/>
  <c r="BG850" i="27"/>
  <c r="BG851" i="27"/>
  <c r="BG852" i="27"/>
  <c r="BG853" i="27"/>
  <c r="BG854" i="27"/>
  <c r="BG855" i="27"/>
  <c r="BG856" i="27"/>
  <c r="BG857" i="27"/>
  <c r="BG858" i="27"/>
  <c r="BG859" i="27"/>
  <c r="BG860" i="27"/>
  <c r="BG861" i="27"/>
  <c r="BG862" i="27"/>
  <c r="BG863" i="27"/>
  <c r="BG864" i="27"/>
  <c r="BG865" i="27"/>
  <c r="BG866" i="27"/>
  <c r="BG867" i="27"/>
  <c r="BG868" i="27"/>
  <c r="BG869" i="27"/>
  <c r="BG870" i="27"/>
  <c r="BG871" i="27"/>
  <c r="BG872" i="27"/>
  <c r="BG873" i="27"/>
  <c r="BG874" i="27"/>
  <c r="BG875" i="27"/>
  <c r="BG876" i="27"/>
  <c r="BG877" i="27"/>
  <c r="BG878" i="27"/>
  <c r="BG879" i="27"/>
  <c r="BG880" i="27"/>
  <c r="BG881" i="27"/>
  <c r="BG882" i="27"/>
  <c r="BG883" i="27"/>
  <c r="BG884" i="27"/>
  <c r="BG885" i="27"/>
  <c r="BG886" i="27"/>
  <c r="BG887" i="27"/>
  <c r="BG888" i="27"/>
  <c r="BG889" i="27"/>
  <c r="BG890" i="27"/>
  <c r="BG891" i="27"/>
  <c r="BG892" i="27"/>
  <c r="BG893" i="27"/>
  <c r="BG894" i="27"/>
  <c r="BG895" i="27"/>
  <c r="BG896" i="27"/>
  <c r="BG897" i="27"/>
  <c r="BG898" i="27"/>
  <c r="BG899" i="27"/>
  <c r="BG900" i="27"/>
  <c r="BG901" i="27"/>
  <c r="BG902" i="27"/>
  <c r="BG903" i="27"/>
  <c r="BG904" i="27"/>
  <c r="BG905" i="27"/>
  <c r="BG906" i="27"/>
  <c r="BG907" i="27"/>
  <c r="BG908" i="27"/>
  <c r="BG909" i="27"/>
  <c r="BG910" i="27"/>
  <c r="BG911" i="27"/>
  <c r="BG912" i="27"/>
  <c r="BG913" i="27"/>
  <c r="BG914" i="27"/>
  <c r="BG915" i="27"/>
  <c r="BG916" i="27"/>
  <c r="BG917" i="27"/>
  <c r="BG918" i="27"/>
  <c r="BG919" i="27"/>
  <c r="BG920" i="27"/>
  <c r="BG921" i="27"/>
  <c r="BG922" i="27"/>
  <c r="BG923" i="27"/>
  <c r="BG924" i="27"/>
  <c r="BG925" i="27"/>
  <c r="BG926" i="27"/>
  <c r="BG927" i="27"/>
  <c r="BG928" i="27"/>
  <c r="BG929" i="27"/>
  <c r="BG930" i="27"/>
  <c r="BG931" i="27"/>
  <c r="BG932" i="27"/>
  <c r="BG933" i="27"/>
  <c r="BG934" i="27"/>
  <c r="BG935" i="27"/>
  <c r="BG936" i="27"/>
  <c r="BG937" i="27"/>
  <c r="BG938" i="27"/>
  <c r="BG939" i="27"/>
  <c r="BG940" i="27"/>
  <c r="BG941" i="27"/>
  <c r="BG942" i="27"/>
  <c r="BG943" i="27"/>
  <c r="BG944" i="27"/>
  <c r="BG945" i="27"/>
  <c r="BG946" i="27"/>
  <c r="BG947" i="27"/>
  <c r="BG948" i="27"/>
  <c r="BG949" i="27"/>
  <c r="BG950" i="27"/>
  <c r="BG951" i="27"/>
  <c r="BG952" i="27"/>
  <c r="BG953" i="27"/>
  <c r="BG954" i="27"/>
  <c r="BG955" i="27"/>
  <c r="BG956" i="27"/>
  <c r="BG957" i="27"/>
  <c r="BG958" i="27"/>
  <c r="BG959" i="27"/>
  <c r="BG960" i="27"/>
  <c r="BG961" i="27"/>
  <c r="BG962" i="27"/>
  <c r="BG963" i="27"/>
  <c r="BG964" i="27"/>
  <c r="BG965" i="27"/>
  <c r="BG966" i="27"/>
  <c r="BG967" i="27"/>
  <c r="BG968" i="27"/>
  <c r="BG969" i="27"/>
  <c r="BG970" i="27"/>
  <c r="BG971" i="27"/>
  <c r="BG972" i="27"/>
  <c r="BG973" i="27"/>
  <c r="BG974" i="27"/>
  <c r="BG975" i="27"/>
  <c r="BG976" i="27"/>
  <c r="BG977" i="27"/>
  <c r="BG978" i="27"/>
  <c r="BG979" i="27"/>
  <c r="BG980" i="27"/>
  <c r="BG981" i="27"/>
  <c r="BG982" i="27"/>
  <c r="BG983" i="27"/>
  <c r="BG984" i="27"/>
  <c r="BG985" i="27"/>
  <c r="BG986" i="27"/>
  <c r="BG987" i="27"/>
  <c r="BG988" i="27"/>
  <c r="BG989" i="27"/>
  <c r="BG990" i="27"/>
  <c r="BG991" i="27"/>
  <c r="BG992" i="27"/>
  <c r="BG993" i="27"/>
  <c r="BG994" i="27"/>
  <c r="BG995" i="27"/>
  <c r="BG996" i="27"/>
  <c r="BG997" i="27"/>
  <c r="BG998" i="27"/>
  <c r="BG999" i="27"/>
  <c r="BG1000" i="27"/>
  <c r="BG1001" i="27"/>
  <c r="BG1002" i="27"/>
  <c r="BG1003" i="27"/>
  <c r="BG1004" i="27"/>
  <c r="BG1005" i="27"/>
  <c r="BG1006" i="27"/>
  <c r="BG1007" i="27"/>
  <c r="BG1008" i="27"/>
  <c r="BG1009" i="27"/>
  <c r="BG1010" i="27"/>
  <c r="BG1011" i="27"/>
  <c r="BG1012" i="27"/>
  <c r="BG1013" i="27"/>
  <c r="BG1014" i="27"/>
  <c r="BG1015" i="27"/>
  <c r="BG1016" i="27"/>
  <c r="BG1017" i="27"/>
  <c r="BG1018" i="27"/>
  <c r="BG1019" i="27"/>
  <c r="BG1020" i="27"/>
  <c r="BG1021" i="27"/>
  <c r="BG1022" i="27"/>
  <c r="BG1023" i="27"/>
  <c r="BG1024" i="27"/>
  <c r="BG1025" i="27"/>
  <c r="BG1026" i="27"/>
  <c r="BG1027" i="27"/>
  <c r="BG1028" i="27"/>
  <c r="BG1029" i="27"/>
  <c r="BG1030" i="27"/>
  <c r="BG1031" i="27"/>
  <c r="BG1032" i="27"/>
  <c r="BG1033" i="27"/>
  <c r="BG1034" i="27"/>
  <c r="BG1035" i="27"/>
  <c r="BG1036" i="27"/>
  <c r="BG1037" i="27"/>
  <c r="BG1038" i="27"/>
  <c r="BG1039" i="27"/>
  <c r="BG1040" i="27"/>
  <c r="BG1041" i="27"/>
  <c r="BG1042" i="27"/>
  <c r="BG1043" i="27"/>
  <c r="BG1044" i="27"/>
  <c r="BG1045" i="27"/>
  <c r="BG1046" i="27"/>
  <c r="BG1047" i="27"/>
  <c r="BG1048" i="27"/>
  <c r="BG1049" i="27"/>
  <c r="BG1050" i="27"/>
  <c r="BG1051" i="27"/>
  <c r="BG1052" i="27"/>
  <c r="BG1053" i="27"/>
  <c r="BG1054" i="27"/>
  <c r="BG1055" i="27"/>
  <c r="BG1056" i="27"/>
  <c r="BG1057" i="27"/>
  <c r="BG1058" i="27"/>
  <c r="BG1059" i="27"/>
  <c r="BG1060" i="27"/>
  <c r="BG1061" i="27"/>
  <c r="BG1062" i="27"/>
  <c r="BG1063" i="27"/>
  <c r="BG1064" i="27"/>
  <c r="BG1065" i="27"/>
  <c r="BG1066" i="27"/>
  <c r="BG1067" i="27"/>
  <c r="BG1068" i="27"/>
  <c r="BG1069" i="27"/>
  <c r="BG1070" i="27"/>
  <c r="BG1071" i="27"/>
  <c r="BG1072" i="27"/>
  <c r="BG1073" i="27"/>
  <c r="BG1074" i="27"/>
  <c r="BG1075" i="27"/>
  <c r="BG1076" i="27"/>
  <c r="BG1077" i="27"/>
  <c r="BG1078" i="27"/>
  <c r="BG1079" i="27"/>
  <c r="BG1080" i="27"/>
  <c r="BG1081" i="27"/>
  <c r="BG1082" i="27"/>
  <c r="BG1083" i="27"/>
  <c r="BG1084" i="27"/>
  <c r="BG1085" i="27"/>
  <c r="BG1086" i="27"/>
  <c r="BG1087" i="27"/>
  <c r="BG1088" i="27"/>
  <c r="BG1089" i="27"/>
  <c r="BG1090" i="27"/>
  <c r="BG1091" i="27"/>
  <c r="BG1092" i="27"/>
  <c r="BG1093" i="27"/>
  <c r="BG1094" i="27"/>
  <c r="BG1095" i="27"/>
  <c r="BG1096" i="27"/>
  <c r="BG1097" i="27"/>
  <c r="BG1098" i="27"/>
  <c r="BG1099" i="27"/>
  <c r="BG1100" i="27"/>
  <c r="BG1101" i="27"/>
  <c r="BG1102" i="27"/>
  <c r="BG1103" i="27"/>
  <c r="BG1104" i="27"/>
  <c r="BG1105" i="27"/>
  <c r="BG1106" i="27"/>
  <c r="BG1107" i="27"/>
  <c r="BG1108" i="27"/>
  <c r="BG1109" i="27"/>
  <c r="BG1110" i="27"/>
  <c r="BG1111" i="27"/>
  <c r="BG1112" i="27"/>
  <c r="BG1113" i="27"/>
  <c r="BG1114" i="27"/>
  <c r="BG1115" i="27"/>
  <c r="BG1116" i="27"/>
  <c r="BG1117" i="27"/>
  <c r="BG1118" i="27"/>
  <c r="BG1119" i="27"/>
  <c r="BG1120" i="27"/>
  <c r="BG1121" i="27"/>
  <c r="BG1122" i="27"/>
  <c r="BG9" i="27"/>
  <c r="AJ10" i="27"/>
  <c r="AJ11" i="27"/>
  <c r="AJ12" i="27"/>
  <c r="AJ13" i="27"/>
  <c r="AJ14" i="27"/>
  <c r="AJ15" i="27"/>
  <c r="AJ16" i="27"/>
  <c r="AJ17" i="27"/>
  <c r="AJ18" i="27"/>
  <c r="AJ19" i="27"/>
  <c r="AJ20" i="27"/>
  <c r="AJ21" i="27"/>
  <c r="AJ22" i="27"/>
  <c r="AJ23" i="27"/>
  <c r="AJ24" i="27"/>
  <c r="AJ25" i="27"/>
  <c r="AJ26" i="27"/>
  <c r="AJ27" i="27"/>
  <c r="AJ28" i="27"/>
  <c r="AJ29" i="27"/>
  <c r="AJ30" i="27"/>
  <c r="AJ31" i="27"/>
  <c r="AJ32" i="27"/>
  <c r="AJ33" i="27"/>
  <c r="AJ34" i="27"/>
  <c r="AJ35" i="27"/>
  <c r="AJ36" i="27"/>
  <c r="AJ37" i="27"/>
  <c r="AJ38" i="27"/>
  <c r="AJ39" i="27"/>
  <c r="AJ40" i="27"/>
  <c r="AJ41" i="27"/>
  <c r="AJ42" i="27"/>
  <c r="AJ43" i="27"/>
  <c r="AJ44" i="27"/>
  <c r="AJ45" i="27"/>
  <c r="AJ46" i="27"/>
  <c r="AJ47" i="27"/>
  <c r="AJ48" i="27"/>
  <c r="AJ49" i="27"/>
  <c r="AJ50" i="27"/>
  <c r="AJ51" i="27"/>
  <c r="AJ52" i="27"/>
  <c r="AJ53" i="27"/>
  <c r="AJ54" i="27"/>
  <c r="AJ55" i="27"/>
  <c r="AJ56" i="27"/>
  <c r="AJ57" i="27"/>
  <c r="AJ58" i="27"/>
  <c r="AJ59" i="27"/>
  <c r="AJ60" i="27"/>
  <c r="AJ61" i="27"/>
  <c r="AJ62" i="27"/>
  <c r="AJ63" i="27"/>
  <c r="AJ64" i="27"/>
  <c r="AJ65" i="27"/>
  <c r="AJ66" i="27"/>
  <c r="AJ67" i="27"/>
  <c r="AJ68" i="27"/>
  <c r="AJ69" i="27"/>
  <c r="AJ70" i="27"/>
  <c r="AJ71" i="27"/>
  <c r="AJ72" i="27"/>
  <c r="AJ73" i="27"/>
  <c r="AJ74" i="27"/>
  <c r="AJ75" i="27"/>
  <c r="AJ76" i="27"/>
  <c r="AJ77" i="27"/>
  <c r="AJ78" i="27"/>
  <c r="AJ79" i="27"/>
  <c r="AJ80" i="27"/>
  <c r="AJ81" i="27"/>
  <c r="AJ82" i="27"/>
  <c r="AJ83" i="27"/>
  <c r="AJ84" i="27"/>
  <c r="AJ85" i="27"/>
  <c r="AJ86" i="27"/>
  <c r="AJ87" i="27"/>
  <c r="AJ88" i="27"/>
  <c r="AJ89" i="27"/>
  <c r="AJ90" i="27"/>
  <c r="AJ91" i="27"/>
  <c r="AJ92" i="27"/>
  <c r="AJ93" i="27"/>
  <c r="AJ94" i="27"/>
  <c r="AJ95" i="27"/>
  <c r="AJ96" i="27"/>
  <c r="AJ97" i="27"/>
  <c r="AJ98" i="27"/>
  <c r="AJ99" i="27"/>
  <c r="AJ100" i="27"/>
  <c r="AJ101" i="27"/>
  <c r="AJ102" i="27"/>
  <c r="AJ103" i="27"/>
  <c r="AJ104" i="27"/>
  <c r="AJ105" i="27"/>
  <c r="AJ106" i="27"/>
  <c r="AJ107" i="27"/>
  <c r="AJ108" i="27"/>
  <c r="AJ109" i="27"/>
  <c r="AJ110" i="27"/>
  <c r="AJ111" i="27"/>
  <c r="AJ112" i="27"/>
  <c r="AJ113" i="27"/>
  <c r="AJ114" i="27"/>
  <c r="AJ115" i="27"/>
  <c r="AJ116" i="27"/>
  <c r="AJ117" i="27"/>
  <c r="AJ118" i="27"/>
  <c r="AJ119" i="27"/>
  <c r="AJ120" i="27"/>
  <c r="AJ121" i="27"/>
  <c r="AJ122" i="27"/>
  <c r="AJ123" i="27"/>
  <c r="AJ124" i="27"/>
  <c r="AJ125" i="27"/>
  <c r="AJ126" i="27"/>
  <c r="AJ127" i="27"/>
  <c r="AJ128" i="27"/>
  <c r="AJ129" i="27"/>
  <c r="AJ130" i="27"/>
  <c r="AJ131" i="27"/>
  <c r="AJ132" i="27"/>
  <c r="AJ133" i="27"/>
  <c r="AJ134" i="27"/>
  <c r="AJ135" i="27"/>
  <c r="AJ136" i="27"/>
  <c r="AJ137" i="27"/>
  <c r="AJ138" i="27"/>
  <c r="AJ139" i="27"/>
  <c r="AJ140" i="27"/>
  <c r="AJ141" i="27"/>
  <c r="AJ142" i="27"/>
  <c r="AJ143" i="27"/>
  <c r="AJ144" i="27"/>
  <c r="AJ145" i="27"/>
  <c r="AJ146" i="27"/>
  <c r="AJ147" i="27"/>
  <c r="AJ148" i="27"/>
  <c r="AJ149" i="27"/>
  <c r="AJ150" i="27"/>
  <c r="AJ151" i="27"/>
  <c r="AJ152" i="27"/>
  <c r="AJ153" i="27"/>
  <c r="AJ154" i="27"/>
  <c r="AJ155" i="27"/>
  <c r="AJ156" i="27"/>
  <c r="AJ157" i="27"/>
  <c r="AJ158" i="27"/>
  <c r="AJ159" i="27"/>
  <c r="AJ160" i="27"/>
  <c r="AJ161" i="27"/>
  <c r="AJ162" i="27"/>
  <c r="AJ163" i="27"/>
  <c r="AJ164" i="27"/>
  <c r="AJ165" i="27"/>
  <c r="AJ166" i="27"/>
  <c r="AJ167" i="27"/>
  <c r="AJ168" i="27"/>
  <c r="AJ169" i="27"/>
  <c r="AJ170" i="27"/>
  <c r="AJ171" i="27"/>
  <c r="AJ172" i="27"/>
  <c r="AJ173" i="27"/>
  <c r="AJ174" i="27"/>
  <c r="AJ175" i="27"/>
  <c r="AJ176" i="27"/>
  <c r="AJ177" i="27"/>
  <c r="AJ178" i="27"/>
  <c r="AJ179" i="27"/>
  <c r="AJ180" i="27"/>
  <c r="AJ181" i="27"/>
  <c r="AJ182" i="27"/>
  <c r="AJ183" i="27"/>
  <c r="AJ184" i="27"/>
  <c r="AJ185" i="27"/>
  <c r="AJ186" i="27"/>
  <c r="AJ187" i="27"/>
  <c r="AJ188" i="27"/>
  <c r="AJ189" i="27"/>
  <c r="AJ190" i="27"/>
  <c r="AJ191" i="27"/>
  <c r="AJ192" i="27"/>
  <c r="AJ193" i="27"/>
  <c r="AJ194" i="27"/>
  <c r="AJ195" i="27"/>
  <c r="AJ196" i="27"/>
  <c r="AJ197" i="27"/>
  <c r="AJ198" i="27"/>
  <c r="AJ199" i="27"/>
  <c r="AJ200" i="27"/>
  <c r="AJ201" i="27"/>
  <c r="AJ202" i="27"/>
  <c r="AJ203" i="27"/>
  <c r="AJ204" i="27"/>
  <c r="AJ205" i="27"/>
  <c r="AJ206" i="27"/>
  <c r="AJ207" i="27"/>
  <c r="AJ208" i="27"/>
  <c r="AJ209" i="27"/>
  <c r="AJ210" i="27"/>
  <c r="AJ211" i="27"/>
  <c r="AJ212" i="27"/>
  <c r="AJ213" i="27"/>
  <c r="AJ214" i="27"/>
  <c r="AJ215" i="27"/>
  <c r="AJ216" i="27"/>
  <c r="AJ217" i="27"/>
  <c r="AJ218" i="27"/>
  <c r="AJ219" i="27"/>
  <c r="AJ220" i="27"/>
  <c r="AJ221" i="27"/>
  <c r="AJ222" i="27"/>
  <c r="AJ223" i="27"/>
  <c r="AJ224" i="27"/>
  <c r="AJ225" i="27"/>
  <c r="AJ226" i="27"/>
  <c r="AJ227" i="27"/>
  <c r="AJ228" i="27"/>
  <c r="AJ229" i="27"/>
  <c r="AJ230" i="27"/>
  <c r="AJ231" i="27"/>
  <c r="AJ232" i="27"/>
  <c r="AJ233" i="27"/>
  <c r="AJ234" i="27"/>
  <c r="AJ235" i="27"/>
  <c r="AJ236" i="27"/>
  <c r="AJ237" i="27"/>
  <c r="AJ238" i="27"/>
  <c r="AJ239" i="27"/>
  <c r="AJ240" i="27"/>
  <c r="AJ241" i="27"/>
  <c r="AJ242" i="27"/>
  <c r="AJ243" i="27"/>
  <c r="AJ244" i="27"/>
  <c r="AJ245" i="27"/>
  <c r="AJ246" i="27"/>
  <c r="AJ247" i="27"/>
  <c r="AJ248" i="27"/>
  <c r="AJ249" i="27"/>
  <c r="AJ250" i="27"/>
  <c r="AJ251" i="27"/>
  <c r="AJ252" i="27"/>
  <c r="AJ253" i="27"/>
  <c r="AJ254" i="27"/>
  <c r="AJ255" i="27"/>
  <c r="AJ256" i="27"/>
  <c r="AJ257" i="27"/>
  <c r="AJ258" i="27"/>
  <c r="AJ259" i="27"/>
  <c r="AJ260" i="27"/>
  <c r="AJ261" i="27"/>
  <c r="AJ262" i="27"/>
  <c r="AJ263" i="27"/>
  <c r="AJ264" i="27"/>
  <c r="AJ265" i="27"/>
  <c r="AJ266" i="27"/>
  <c r="AJ267" i="27"/>
  <c r="AJ268" i="27"/>
  <c r="AJ269" i="27"/>
  <c r="AJ270" i="27"/>
  <c r="AJ271" i="27"/>
  <c r="AJ272" i="27"/>
  <c r="AJ273" i="27"/>
  <c r="AJ274" i="27"/>
  <c r="AJ275" i="27"/>
  <c r="AJ276" i="27"/>
  <c r="AJ277" i="27"/>
  <c r="AJ278" i="27"/>
  <c r="AJ279" i="27"/>
  <c r="AJ280" i="27"/>
  <c r="AJ281" i="27"/>
  <c r="AJ282" i="27"/>
  <c r="AJ283" i="27"/>
  <c r="AJ284" i="27"/>
  <c r="AJ285" i="27"/>
  <c r="AJ286" i="27"/>
  <c r="AJ287" i="27"/>
  <c r="AJ288" i="27"/>
  <c r="AJ289" i="27"/>
  <c r="AJ290" i="27"/>
  <c r="AJ291" i="27"/>
  <c r="AJ292" i="27"/>
  <c r="AJ293" i="27"/>
  <c r="AJ294" i="27"/>
  <c r="AJ295" i="27"/>
  <c r="AJ296" i="27"/>
  <c r="AJ297" i="27"/>
  <c r="AJ298" i="27"/>
  <c r="AJ299" i="27"/>
  <c r="AJ300" i="27"/>
  <c r="AJ301" i="27"/>
  <c r="AJ302" i="27"/>
  <c r="AJ303" i="27"/>
  <c r="AJ304" i="27"/>
  <c r="AJ305" i="27"/>
  <c r="AJ306" i="27"/>
  <c r="AJ307" i="27"/>
  <c r="AJ308" i="27"/>
  <c r="AJ309" i="27"/>
  <c r="AJ310" i="27"/>
  <c r="AJ311" i="27"/>
  <c r="AJ312" i="27"/>
  <c r="AJ313" i="27"/>
  <c r="AJ314" i="27"/>
  <c r="AJ315" i="27"/>
  <c r="AJ316" i="27"/>
  <c r="AJ317" i="27"/>
  <c r="AJ318" i="27"/>
  <c r="AJ319" i="27"/>
  <c r="AJ320" i="27"/>
  <c r="AJ321" i="27"/>
  <c r="AJ322" i="27"/>
  <c r="AJ323" i="27"/>
  <c r="AJ324" i="27"/>
  <c r="AJ325" i="27"/>
  <c r="AJ326" i="27"/>
  <c r="AJ327" i="27"/>
  <c r="AJ328" i="27"/>
  <c r="AJ329" i="27"/>
  <c r="AJ330" i="27"/>
  <c r="AJ331" i="27"/>
  <c r="AJ332" i="27"/>
  <c r="AJ333" i="27"/>
  <c r="AJ334" i="27"/>
  <c r="AJ335" i="27"/>
  <c r="AJ336" i="27"/>
  <c r="AJ337" i="27"/>
  <c r="AJ338" i="27"/>
  <c r="AJ339" i="27"/>
  <c r="AJ340" i="27"/>
  <c r="AJ341" i="27"/>
  <c r="AJ342" i="27"/>
  <c r="AJ343" i="27"/>
  <c r="AJ344" i="27"/>
  <c r="AJ345" i="27"/>
  <c r="AJ346" i="27"/>
  <c r="AJ347" i="27"/>
  <c r="AJ348" i="27"/>
  <c r="AJ349" i="27"/>
  <c r="AJ350" i="27"/>
  <c r="AJ351" i="27"/>
  <c r="AJ352" i="27"/>
  <c r="AJ353" i="27"/>
  <c r="AJ354" i="27"/>
  <c r="AJ355" i="27"/>
  <c r="AJ356" i="27"/>
  <c r="AJ357" i="27"/>
  <c r="AJ358" i="27"/>
  <c r="AJ359" i="27"/>
  <c r="AJ360" i="27"/>
  <c r="AJ361" i="27"/>
  <c r="AJ362" i="27"/>
  <c r="AJ363" i="27"/>
  <c r="AJ364" i="27"/>
  <c r="AJ365" i="27"/>
  <c r="AJ366" i="27"/>
  <c r="AJ367" i="27"/>
  <c r="AJ368" i="27"/>
  <c r="AJ369" i="27"/>
  <c r="AJ370" i="27"/>
  <c r="AJ371" i="27"/>
  <c r="AJ372" i="27"/>
  <c r="AJ373" i="27"/>
  <c r="AJ374" i="27"/>
  <c r="AJ375" i="27"/>
  <c r="AJ376" i="27"/>
  <c r="AJ377" i="27"/>
  <c r="AJ378" i="27"/>
  <c r="AJ379" i="27"/>
  <c r="AJ380" i="27"/>
  <c r="AJ381" i="27"/>
  <c r="AJ382" i="27"/>
  <c r="AJ383" i="27"/>
  <c r="AJ384" i="27"/>
  <c r="AJ385" i="27"/>
  <c r="AJ386" i="27"/>
  <c r="AJ387" i="27"/>
  <c r="AJ388" i="27"/>
  <c r="AJ389" i="27"/>
  <c r="AJ390" i="27"/>
  <c r="AJ391" i="27"/>
  <c r="AJ392" i="27"/>
  <c r="AJ393" i="27"/>
  <c r="AJ394" i="27"/>
  <c r="AJ395" i="27"/>
  <c r="AJ396" i="27"/>
  <c r="AJ397" i="27"/>
  <c r="AJ398" i="27"/>
  <c r="AJ399" i="27"/>
  <c r="AJ400" i="27"/>
  <c r="AJ401" i="27"/>
  <c r="AJ402" i="27"/>
  <c r="AJ403" i="27"/>
  <c r="AJ404" i="27"/>
  <c r="AJ405" i="27"/>
  <c r="AJ406" i="27"/>
  <c r="AJ407" i="27"/>
  <c r="AJ408" i="27"/>
  <c r="AJ409" i="27"/>
  <c r="AJ410" i="27"/>
  <c r="AJ411" i="27"/>
  <c r="AJ412" i="27"/>
  <c r="AJ413" i="27"/>
  <c r="AJ414" i="27"/>
  <c r="AJ415" i="27"/>
  <c r="AJ416" i="27"/>
  <c r="AJ417" i="27"/>
  <c r="AJ418" i="27"/>
  <c r="AJ419" i="27"/>
  <c r="AJ420" i="27"/>
  <c r="AJ421" i="27"/>
  <c r="AJ422" i="27"/>
  <c r="AJ423" i="27"/>
  <c r="AJ424" i="27"/>
  <c r="AJ425" i="27"/>
  <c r="AJ426" i="27"/>
  <c r="AJ427" i="27"/>
  <c r="AJ428" i="27"/>
  <c r="AJ429" i="27"/>
  <c r="AJ430" i="27"/>
  <c r="AJ431" i="27"/>
  <c r="AJ432" i="27"/>
  <c r="AJ433" i="27"/>
  <c r="AJ434" i="27"/>
  <c r="AJ435" i="27"/>
  <c r="AJ436" i="27"/>
  <c r="AJ437" i="27"/>
  <c r="AJ438" i="27"/>
  <c r="AJ439" i="27"/>
  <c r="AJ440" i="27"/>
  <c r="AJ441" i="27"/>
  <c r="AJ442" i="27"/>
  <c r="AJ443" i="27"/>
  <c r="AJ444" i="27"/>
  <c r="AJ445" i="27"/>
  <c r="AJ446" i="27"/>
  <c r="AJ447" i="27"/>
  <c r="AJ448" i="27"/>
  <c r="AJ449" i="27"/>
  <c r="AJ450" i="27"/>
  <c r="AJ451" i="27"/>
  <c r="AJ452" i="27"/>
  <c r="AJ453" i="27"/>
  <c r="AJ454" i="27"/>
  <c r="AJ455" i="27"/>
  <c r="AJ456" i="27"/>
  <c r="AJ457" i="27"/>
  <c r="AJ458" i="27"/>
  <c r="AJ459" i="27"/>
  <c r="AJ460" i="27"/>
  <c r="AJ461" i="27"/>
  <c r="AJ462" i="27"/>
  <c r="AJ463" i="27"/>
  <c r="AJ464" i="27"/>
  <c r="AJ465" i="27"/>
  <c r="AJ466" i="27"/>
  <c r="AJ467" i="27"/>
  <c r="AJ468" i="27"/>
  <c r="AJ469" i="27"/>
  <c r="AJ470" i="27"/>
  <c r="AJ471" i="27"/>
  <c r="AJ472" i="27"/>
  <c r="AJ473" i="27"/>
  <c r="AJ474" i="27"/>
  <c r="AJ475" i="27"/>
  <c r="AJ476" i="27"/>
  <c r="AJ477" i="27"/>
  <c r="AJ478" i="27"/>
  <c r="AJ479" i="27"/>
  <c r="AJ480" i="27"/>
  <c r="AJ481" i="27"/>
  <c r="AJ482" i="27"/>
  <c r="AJ483" i="27"/>
  <c r="AJ484" i="27"/>
  <c r="AJ485" i="27"/>
  <c r="AJ486" i="27"/>
  <c r="AJ487" i="27"/>
  <c r="AJ488" i="27"/>
  <c r="AJ489" i="27"/>
  <c r="AJ490" i="27"/>
  <c r="AJ491" i="27"/>
  <c r="AJ492" i="27"/>
  <c r="AJ493" i="27"/>
  <c r="AJ494" i="27"/>
  <c r="AJ495" i="27"/>
  <c r="AJ496" i="27"/>
  <c r="AJ497" i="27"/>
  <c r="AJ498" i="27"/>
  <c r="AJ499" i="27"/>
  <c r="AJ500" i="27"/>
  <c r="AJ501" i="27"/>
  <c r="AJ502" i="27"/>
  <c r="AJ503" i="27"/>
  <c r="AJ504" i="27"/>
  <c r="AJ505" i="27"/>
  <c r="AJ506" i="27"/>
  <c r="AJ507" i="27"/>
  <c r="AJ508" i="27"/>
  <c r="AJ509" i="27"/>
  <c r="AJ510" i="27"/>
  <c r="AJ511" i="27"/>
  <c r="AJ512" i="27"/>
  <c r="AJ513" i="27"/>
  <c r="AJ514" i="27"/>
  <c r="AJ515" i="27"/>
  <c r="AJ516" i="27"/>
  <c r="AJ517" i="27"/>
  <c r="AJ518" i="27"/>
  <c r="AJ519" i="27"/>
  <c r="AJ520" i="27"/>
  <c r="AJ521" i="27"/>
  <c r="AJ522" i="27"/>
  <c r="AJ523" i="27"/>
  <c r="AJ524" i="27"/>
  <c r="AJ525" i="27"/>
  <c r="AJ526" i="27"/>
  <c r="AJ527" i="27"/>
  <c r="AJ528" i="27"/>
  <c r="AJ529" i="27"/>
  <c r="AJ530" i="27"/>
  <c r="AJ531" i="27"/>
  <c r="AJ532" i="27"/>
  <c r="AJ533" i="27"/>
  <c r="AJ534" i="27"/>
  <c r="AJ535" i="27"/>
  <c r="AJ536" i="27"/>
  <c r="AJ537" i="27"/>
  <c r="AJ538" i="27"/>
  <c r="AJ539" i="27"/>
  <c r="AJ540" i="27"/>
  <c r="AJ541" i="27"/>
  <c r="AJ542" i="27"/>
  <c r="AJ543" i="27"/>
  <c r="AJ544" i="27"/>
  <c r="AJ545" i="27"/>
  <c r="AJ546" i="27"/>
  <c r="AJ547" i="27"/>
  <c r="AJ548" i="27"/>
  <c r="AJ549" i="27"/>
  <c r="AJ550" i="27"/>
  <c r="AJ551" i="27"/>
  <c r="AJ552" i="27"/>
  <c r="AJ553" i="27"/>
  <c r="AJ554" i="27"/>
  <c r="AJ555" i="27"/>
  <c r="AJ556" i="27"/>
  <c r="AJ557" i="27"/>
  <c r="AJ558" i="27"/>
  <c r="AJ559" i="27"/>
  <c r="AJ560" i="27"/>
  <c r="AJ561" i="27"/>
  <c r="AJ562" i="27"/>
  <c r="AJ563" i="27"/>
  <c r="AJ564" i="27"/>
  <c r="AJ565" i="27"/>
  <c r="AJ566" i="27"/>
  <c r="AJ567" i="27"/>
  <c r="AJ568" i="27"/>
  <c r="AJ569" i="27"/>
  <c r="AJ570" i="27"/>
  <c r="AJ571" i="27"/>
  <c r="AJ572" i="27"/>
  <c r="AJ573" i="27"/>
  <c r="AJ574" i="27"/>
  <c r="AJ575" i="27"/>
  <c r="AJ576" i="27"/>
  <c r="AJ577" i="27"/>
  <c r="AJ578" i="27"/>
  <c r="AJ579" i="27"/>
  <c r="AJ580" i="27"/>
  <c r="AJ581" i="27"/>
  <c r="AJ582" i="27"/>
  <c r="AJ583" i="27"/>
  <c r="AJ584" i="27"/>
  <c r="AJ585" i="27"/>
  <c r="AJ586" i="27"/>
  <c r="AJ587" i="27"/>
  <c r="AJ588" i="27"/>
  <c r="AJ589" i="27"/>
  <c r="AJ590" i="27"/>
  <c r="AJ591" i="27"/>
  <c r="AJ592" i="27"/>
  <c r="AJ593" i="27"/>
  <c r="AJ594" i="27"/>
  <c r="AJ595" i="27"/>
  <c r="AJ596" i="27"/>
  <c r="AJ597" i="27"/>
  <c r="AJ598" i="27"/>
  <c r="AJ599" i="27"/>
  <c r="AJ600" i="27"/>
  <c r="AJ601" i="27"/>
  <c r="AJ602" i="27"/>
  <c r="AJ603" i="27"/>
  <c r="AJ604" i="27"/>
  <c r="AJ605" i="27"/>
  <c r="AJ606" i="27"/>
  <c r="AJ607" i="27"/>
  <c r="AJ608" i="27"/>
  <c r="AJ609" i="27"/>
  <c r="AJ610" i="27"/>
  <c r="AJ611" i="27"/>
  <c r="AJ612" i="27"/>
  <c r="AJ613" i="27"/>
  <c r="AJ614" i="27"/>
  <c r="AJ615" i="27"/>
  <c r="AJ616" i="27"/>
  <c r="AJ617" i="27"/>
  <c r="AJ618" i="27"/>
  <c r="AJ619" i="27"/>
  <c r="AJ620" i="27"/>
  <c r="AJ621" i="27"/>
  <c r="AJ622" i="27"/>
  <c r="AJ623" i="27"/>
  <c r="AJ624" i="27"/>
  <c r="AJ625" i="27"/>
  <c r="AJ626" i="27"/>
  <c r="AJ627" i="27"/>
  <c r="AJ628" i="27"/>
  <c r="AJ629" i="27"/>
  <c r="AJ630" i="27"/>
  <c r="AJ631" i="27"/>
  <c r="AJ632" i="27"/>
  <c r="AJ633" i="27"/>
  <c r="AJ634" i="27"/>
  <c r="AJ635" i="27"/>
  <c r="AJ636" i="27"/>
  <c r="AJ637" i="27"/>
  <c r="AJ638" i="27"/>
  <c r="AJ639" i="27"/>
  <c r="AJ640" i="27"/>
  <c r="AJ641" i="27"/>
  <c r="AJ642" i="27"/>
  <c r="AJ643" i="27"/>
  <c r="AJ644" i="27"/>
  <c r="AJ645" i="27"/>
  <c r="AJ646" i="27"/>
  <c r="AJ647" i="27"/>
  <c r="AJ648" i="27"/>
  <c r="AJ649" i="27"/>
  <c r="AJ650" i="27"/>
  <c r="AJ651" i="27"/>
  <c r="AJ652" i="27"/>
  <c r="AJ653" i="27"/>
  <c r="AJ654" i="27"/>
  <c r="AJ655" i="27"/>
  <c r="AJ656" i="27"/>
  <c r="AJ657" i="27"/>
  <c r="AJ658" i="27"/>
  <c r="AJ659" i="27"/>
  <c r="AJ660" i="27"/>
  <c r="AJ661" i="27"/>
  <c r="AJ662" i="27"/>
  <c r="AJ663" i="27"/>
  <c r="AJ664" i="27"/>
  <c r="AJ665" i="27"/>
  <c r="AJ666" i="27"/>
  <c r="AJ667" i="27"/>
  <c r="AJ668" i="27"/>
  <c r="AJ669" i="27"/>
  <c r="AJ670" i="27"/>
  <c r="AJ671" i="27"/>
  <c r="AJ672" i="27"/>
  <c r="AJ673" i="27"/>
  <c r="AJ674" i="27"/>
  <c r="AJ675" i="27"/>
  <c r="AJ676" i="27"/>
  <c r="AJ677" i="27"/>
  <c r="AJ678" i="27"/>
  <c r="AJ679" i="27"/>
  <c r="AJ680" i="27"/>
  <c r="AJ681" i="27"/>
  <c r="AJ682" i="27"/>
  <c r="AJ683" i="27"/>
  <c r="AJ684" i="27"/>
  <c r="AJ685" i="27"/>
  <c r="AJ686" i="27"/>
  <c r="AJ687" i="27"/>
  <c r="AJ688" i="27"/>
  <c r="AJ689" i="27"/>
  <c r="AJ690" i="27"/>
  <c r="AJ691" i="27"/>
  <c r="AJ692" i="27"/>
  <c r="AJ693" i="27"/>
  <c r="AJ694" i="27"/>
  <c r="AJ695" i="27"/>
  <c r="AJ696" i="27"/>
  <c r="AJ697" i="27"/>
  <c r="AJ698" i="27"/>
  <c r="AJ699" i="27"/>
  <c r="AJ700" i="27"/>
  <c r="AJ701" i="27"/>
  <c r="AJ702" i="27"/>
  <c r="AJ703" i="27"/>
  <c r="AJ704" i="27"/>
  <c r="AJ705" i="27"/>
  <c r="AJ706" i="27"/>
  <c r="AJ707" i="27"/>
  <c r="AJ708" i="27"/>
  <c r="AJ709" i="27"/>
  <c r="AJ710" i="27"/>
  <c r="AJ711" i="27"/>
  <c r="AJ712" i="27"/>
  <c r="AJ713" i="27"/>
  <c r="AJ714" i="27"/>
  <c r="AJ715" i="27"/>
  <c r="AJ716" i="27"/>
  <c r="AJ717" i="27"/>
  <c r="AJ718" i="27"/>
  <c r="AJ719" i="27"/>
  <c r="AJ720" i="27"/>
  <c r="AJ721" i="27"/>
  <c r="AJ722" i="27"/>
  <c r="AJ723" i="27"/>
  <c r="AJ724" i="27"/>
  <c r="AJ725" i="27"/>
  <c r="AJ726" i="27"/>
  <c r="AJ727" i="27"/>
  <c r="AJ728" i="27"/>
  <c r="AJ729" i="27"/>
  <c r="AJ730" i="27"/>
  <c r="AJ731" i="27"/>
  <c r="AJ732" i="27"/>
  <c r="AJ733" i="27"/>
  <c r="AJ734" i="27"/>
  <c r="AJ735" i="27"/>
  <c r="AJ736" i="27"/>
  <c r="AJ737" i="27"/>
  <c r="AJ738" i="27"/>
  <c r="AJ739" i="27"/>
  <c r="AJ740" i="27"/>
  <c r="AJ741" i="27"/>
  <c r="AJ742" i="27"/>
  <c r="AJ743" i="27"/>
  <c r="AJ744" i="27"/>
  <c r="AJ745" i="27"/>
  <c r="AJ746" i="27"/>
  <c r="AJ747" i="27"/>
  <c r="AJ748" i="27"/>
  <c r="AJ749" i="27"/>
  <c r="AJ750" i="27"/>
  <c r="AJ751" i="27"/>
  <c r="AJ752" i="27"/>
  <c r="AJ753" i="27"/>
  <c r="AJ754" i="27"/>
  <c r="AJ755" i="27"/>
  <c r="AJ756" i="27"/>
  <c r="AJ757" i="27"/>
  <c r="AJ758" i="27"/>
  <c r="AJ759" i="27"/>
  <c r="AJ760" i="27"/>
  <c r="AJ761" i="27"/>
  <c r="AJ762" i="27"/>
  <c r="AJ763" i="27"/>
  <c r="AJ764" i="27"/>
  <c r="AJ765" i="27"/>
  <c r="AJ766" i="27"/>
  <c r="AJ767" i="27"/>
  <c r="AJ768" i="27"/>
  <c r="AJ769" i="27"/>
  <c r="AJ770" i="27"/>
  <c r="AJ771" i="27"/>
  <c r="AJ772" i="27"/>
  <c r="AJ773" i="27"/>
  <c r="AJ774" i="27"/>
  <c r="AJ775" i="27"/>
  <c r="AJ776" i="27"/>
  <c r="AJ777" i="27"/>
  <c r="AJ778" i="27"/>
  <c r="AJ779" i="27"/>
  <c r="AJ780" i="27"/>
  <c r="AJ781" i="27"/>
  <c r="AJ782" i="27"/>
  <c r="AJ783" i="27"/>
  <c r="AJ784" i="27"/>
  <c r="AJ785" i="27"/>
  <c r="AJ786" i="27"/>
  <c r="AJ787" i="27"/>
  <c r="AJ788" i="27"/>
  <c r="AJ789" i="27"/>
  <c r="AJ790" i="27"/>
  <c r="AJ791" i="27"/>
  <c r="AJ792" i="27"/>
  <c r="AJ793" i="27"/>
  <c r="AJ794" i="27"/>
  <c r="AJ795" i="27"/>
  <c r="AJ796" i="27"/>
  <c r="AJ797" i="27"/>
  <c r="AJ798" i="27"/>
  <c r="AJ799" i="27"/>
  <c r="AJ800" i="27"/>
  <c r="AJ801" i="27"/>
  <c r="AJ802" i="27"/>
  <c r="AJ803" i="27"/>
  <c r="AJ804" i="27"/>
  <c r="AJ805" i="27"/>
  <c r="AJ806" i="27"/>
  <c r="AJ807" i="27"/>
  <c r="AJ808" i="27"/>
  <c r="AJ809" i="27"/>
  <c r="AJ810" i="27"/>
  <c r="AJ811" i="27"/>
  <c r="AJ812" i="27"/>
  <c r="AJ813" i="27"/>
  <c r="AJ814" i="27"/>
  <c r="AJ815" i="27"/>
  <c r="AJ816" i="27"/>
  <c r="AJ817" i="27"/>
  <c r="AJ818" i="27"/>
  <c r="AJ819" i="27"/>
  <c r="AJ820" i="27"/>
  <c r="AJ821" i="27"/>
  <c r="AJ822" i="27"/>
  <c r="AJ823" i="27"/>
  <c r="AJ824" i="27"/>
  <c r="AJ825" i="27"/>
  <c r="AJ826" i="27"/>
  <c r="AJ827" i="27"/>
  <c r="AJ828" i="27"/>
  <c r="AJ829" i="27"/>
  <c r="AJ830" i="27"/>
  <c r="AJ831" i="27"/>
  <c r="AJ832" i="27"/>
  <c r="AJ833" i="27"/>
  <c r="AJ834" i="27"/>
  <c r="AJ835" i="27"/>
  <c r="AJ836" i="27"/>
  <c r="AJ837" i="27"/>
  <c r="AJ838" i="27"/>
  <c r="AJ839" i="27"/>
  <c r="AJ840" i="27"/>
  <c r="AJ841" i="27"/>
  <c r="AJ842" i="27"/>
  <c r="AJ843" i="27"/>
  <c r="AJ844" i="27"/>
  <c r="AJ845" i="27"/>
  <c r="AJ846" i="27"/>
  <c r="AJ847" i="27"/>
  <c r="AJ848" i="27"/>
  <c r="AJ849" i="27"/>
  <c r="AJ850" i="27"/>
  <c r="AJ851" i="27"/>
  <c r="AJ852" i="27"/>
  <c r="AJ853" i="27"/>
  <c r="AJ854" i="27"/>
  <c r="AJ855" i="27"/>
  <c r="AJ856" i="27"/>
  <c r="AJ857" i="27"/>
  <c r="AJ858" i="27"/>
  <c r="AJ859" i="27"/>
  <c r="AJ860" i="27"/>
  <c r="AJ861" i="27"/>
  <c r="AJ862" i="27"/>
  <c r="AJ863" i="27"/>
  <c r="AJ864" i="27"/>
  <c r="AJ865" i="27"/>
  <c r="AJ866" i="27"/>
  <c r="AJ867" i="27"/>
  <c r="AJ868" i="27"/>
  <c r="AJ869" i="27"/>
  <c r="AJ870" i="27"/>
  <c r="AJ871" i="27"/>
  <c r="AJ872" i="27"/>
  <c r="AJ873" i="27"/>
  <c r="AJ874" i="27"/>
  <c r="AJ875" i="27"/>
  <c r="AJ876" i="27"/>
  <c r="AJ877" i="27"/>
  <c r="AJ878" i="27"/>
  <c r="AJ879" i="27"/>
  <c r="AJ880" i="27"/>
  <c r="AJ881" i="27"/>
  <c r="AJ882" i="27"/>
  <c r="AJ883" i="27"/>
  <c r="AJ884" i="27"/>
  <c r="AJ885" i="27"/>
  <c r="AJ886" i="27"/>
  <c r="AJ887" i="27"/>
  <c r="AJ888" i="27"/>
  <c r="AJ889" i="27"/>
  <c r="AJ890" i="27"/>
  <c r="AJ891" i="27"/>
  <c r="AJ892" i="27"/>
  <c r="AJ893" i="27"/>
  <c r="AJ894" i="27"/>
  <c r="AJ895" i="27"/>
  <c r="AJ896" i="27"/>
  <c r="AJ897" i="27"/>
  <c r="AJ898" i="27"/>
  <c r="AJ899" i="27"/>
  <c r="AJ900" i="27"/>
  <c r="AJ901" i="27"/>
  <c r="AJ902" i="27"/>
  <c r="AJ903" i="27"/>
  <c r="AJ904" i="27"/>
  <c r="AJ905" i="27"/>
  <c r="AJ906" i="27"/>
  <c r="AJ907" i="27"/>
  <c r="AJ908" i="27"/>
  <c r="AJ909" i="27"/>
  <c r="AJ910" i="27"/>
  <c r="AJ911" i="27"/>
  <c r="AJ912" i="27"/>
  <c r="AJ913" i="27"/>
  <c r="AJ914" i="27"/>
  <c r="AJ915" i="27"/>
  <c r="AJ916" i="27"/>
  <c r="AJ917" i="27"/>
  <c r="AJ918" i="27"/>
  <c r="AJ919" i="27"/>
  <c r="AJ920" i="27"/>
  <c r="AJ921" i="27"/>
  <c r="AJ922" i="27"/>
  <c r="AJ923" i="27"/>
  <c r="AJ924" i="27"/>
  <c r="AJ925" i="27"/>
  <c r="AJ926" i="27"/>
  <c r="AJ927" i="27"/>
  <c r="AJ928" i="27"/>
  <c r="AJ929" i="27"/>
  <c r="AJ930" i="27"/>
  <c r="AJ931" i="27"/>
  <c r="AJ932" i="27"/>
  <c r="AJ933" i="27"/>
  <c r="AJ934" i="27"/>
  <c r="AJ935" i="27"/>
  <c r="AJ936" i="27"/>
  <c r="AJ937" i="27"/>
  <c r="AJ938" i="27"/>
  <c r="AJ939" i="27"/>
  <c r="AJ940" i="27"/>
  <c r="AJ941" i="27"/>
  <c r="AJ942" i="27"/>
  <c r="AJ943" i="27"/>
  <c r="AJ944" i="27"/>
  <c r="AJ945" i="27"/>
  <c r="AJ946" i="27"/>
  <c r="AJ947" i="27"/>
  <c r="AJ948" i="27"/>
  <c r="AJ949" i="27"/>
  <c r="AJ950" i="27"/>
  <c r="AJ951" i="27"/>
  <c r="AJ952" i="27"/>
  <c r="AJ953" i="27"/>
  <c r="AJ954" i="27"/>
  <c r="AJ955" i="27"/>
  <c r="AJ956" i="27"/>
  <c r="AJ957" i="27"/>
  <c r="AJ958" i="27"/>
  <c r="AJ959" i="27"/>
  <c r="AJ960" i="27"/>
  <c r="AJ961" i="27"/>
  <c r="AJ962" i="27"/>
  <c r="AJ963" i="27"/>
  <c r="AJ964" i="27"/>
  <c r="AJ965" i="27"/>
  <c r="AJ966" i="27"/>
  <c r="AJ967" i="27"/>
  <c r="AJ968" i="27"/>
  <c r="AJ969" i="27"/>
  <c r="AJ970" i="27"/>
  <c r="AJ971" i="27"/>
  <c r="AJ972" i="27"/>
  <c r="AJ973" i="27"/>
  <c r="AJ974" i="27"/>
  <c r="AJ975" i="27"/>
  <c r="AJ976" i="27"/>
  <c r="AJ977" i="27"/>
  <c r="AJ978" i="27"/>
  <c r="AJ979" i="27"/>
  <c r="AJ980" i="27"/>
  <c r="AJ981" i="27"/>
  <c r="AJ982" i="27"/>
  <c r="AJ983" i="27"/>
  <c r="AJ984" i="27"/>
  <c r="AJ985" i="27"/>
  <c r="AJ986" i="27"/>
  <c r="AJ987" i="27"/>
  <c r="AJ988" i="27"/>
  <c r="AJ989" i="27"/>
  <c r="AJ990" i="27"/>
  <c r="AJ991" i="27"/>
  <c r="AJ992" i="27"/>
  <c r="AJ993" i="27"/>
  <c r="AJ994" i="27"/>
  <c r="AJ995" i="27"/>
  <c r="AJ996" i="27"/>
  <c r="AJ997" i="27"/>
  <c r="AJ998" i="27"/>
  <c r="AJ999" i="27"/>
  <c r="AJ1000" i="27"/>
  <c r="AJ1001" i="27"/>
  <c r="AJ1002" i="27"/>
  <c r="AJ1003" i="27"/>
  <c r="AJ1004" i="27"/>
  <c r="AJ1005" i="27"/>
  <c r="AJ1006" i="27"/>
  <c r="AJ1007" i="27"/>
  <c r="AJ1008" i="27"/>
  <c r="AJ1009" i="27"/>
  <c r="AJ1010" i="27"/>
  <c r="AJ1011" i="27"/>
  <c r="AJ1012" i="27"/>
  <c r="AJ1013" i="27"/>
  <c r="AJ1014" i="27"/>
  <c r="AJ1015" i="27"/>
  <c r="AJ1016" i="27"/>
  <c r="AJ1017" i="27"/>
  <c r="AJ1018" i="27"/>
  <c r="AJ1019" i="27"/>
  <c r="AJ1020" i="27"/>
  <c r="AJ1021" i="27"/>
  <c r="AJ1022" i="27"/>
  <c r="AJ1023" i="27"/>
  <c r="AJ1024" i="27"/>
  <c r="AJ1025" i="27"/>
  <c r="AJ1026" i="27"/>
  <c r="AJ1027" i="27"/>
  <c r="AJ1028" i="27"/>
  <c r="AJ1029" i="27"/>
  <c r="AJ1030" i="27"/>
  <c r="AJ1031" i="27"/>
  <c r="AJ1032" i="27"/>
  <c r="AJ1033" i="27"/>
  <c r="AJ1034" i="27"/>
  <c r="AJ1035" i="27"/>
  <c r="AJ1036" i="27"/>
  <c r="AJ1037" i="27"/>
  <c r="AJ1038" i="27"/>
  <c r="AJ1039" i="27"/>
  <c r="AJ1040" i="27"/>
  <c r="AJ1041" i="27"/>
  <c r="AJ1042" i="27"/>
  <c r="AJ1043" i="27"/>
  <c r="AJ1044" i="27"/>
  <c r="AJ1045" i="27"/>
  <c r="AJ1046" i="27"/>
  <c r="AJ1047" i="27"/>
  <c r="AJ1048" i="27"/>
  <c r="AJ1049" i="27"/>
  <c r="AJ1050" i="27"/>
  <c r="AJ1051" i="27"/>
  <c r="AJ1052" i="27"/>
  <c r="AJ1053" i="27"/>
  <c r="AJ1054" i="27"/>
  <c r="AJ1055" i="27"/>
  <c r="AJ1056" i="27"/>
  <c r="AJ1057" i="27"/>
  <c r="AJ1058" i="27"/>
  <c r="AJ1059" i="27"/>
  <c r="AJ1060" i="27"/>
  <c r="AJ1061" i="27"/>
  <c r="AJ1062" i="27"/>
  <c r="AJ1063" i="27"/>
  <c r="AJ1064" i="27"/>
  <c r="AJ1065" i="27"/>
  <c r="AJ1066" i="27"/>
  <c r="AJ1067" i="27"/>
  <c r="AJ1068" i="27"/>
  <c r="AJ1069" i="27"/>
  <c r="AJ1070" i="27"/>
  <c r="AJ1071" i="27"/>
  <c r="AJ1072" i="27"/>
  <c r="AJ1073" i="27"/>
  <c r="AJ1074" i="27"/>
  <c r="AJ1075" i="27"/>
  <c r="AJ1076" i="27"/>
  <c r="AJ1077" i="27"/>
  <c r="AJ1078" i="27"/>
  <c r="AJ1079" i="27"/>
  <c r="AJ1080" i="27"/>
  <c r="AJ1081" i="27"/>
  <c r="AJ1082" i="27"/>
  <c r="AJ1083" i="27"/>
  <c r="AJ1084" i="27"/>
  <c r="AJ1085" i="27"/>
  <c r="AJ1086" i="27"/>
  <c r="AJ1087" i="27"/>
  <c r="AJ1088" i="27"/>
  <c r="AJ1089" i="27"/>
  <c r="AJ1090" i="27"/>
  <c r="AJ1091" i="27"/>
  <c r="AJ1092" i="27"/>
  <c r="AJ1093" i="27"/>
  <c r="AJ1094" i="27"/>
  <c r="AJ1095" i="27"/>
  <c r="AJ1096" i="27"/>
  <c r="AJ1097" i="27"/>
  <c r="AJ1098" i="27"/>
  <c r="AJ1099" i="27"/>
  <c r="AJ1100" i="27"/>
  <c r="AJ1101" i="27"/>
  <c r="AJ1102" i="27"/>
  <c r="AJ1103" i="27"/>
  <c r="AJ1104" i="27"/>
  <c r="AJ1105" i="27"/>
  <c r="AJ1106" i="27"/>
  <c r="AJ1107" i="27"/>
  <c r="AJ1108" i="27"/>
  <c r="AJ1109" i="27"/>
  <c r="AJ1110" i="27"/>
  <c r="AJ1111" i="27"/>
  <c r="AJ1112" i="27"/>
  <c r="AJ1113" i="27"/>
  <c r="AJ1114" i="27"/>
  <c r="AJ1115" i="27"/>
  <c r="AJ1116" i="27"/>
  <c r="AJ1117" i="27"/>
  <c r="AJ1118" i="27"/>
  <c r="AJ1119" i="27"/>
  <c r="AJ1120" i="27"/>
  <c r="AJ1121" i="27"/>
  <c r="AJ1122" i="27"/>
  <c r="AJ9" i="27"/>
  <c r="AI10" i="27"/>
  <c r="AI11" i="27"/>
  <c r="AI12" i="27"/>
  <c r="AI13" i="27"/>
  <c r="AI14" i="27"/>
  <c r="AI15" i="27"/>
  <c r="AI16" i="27"/>
  <c r="AI17" i="27"/>
  <c r="AI18" i="27"/>
  <c r="AI19" i="27"/>
  <c r="AI20" i="27"/>
  <c r="AI21" i="27"/>
  <c r="AI22" i="27"/>
  <c r="AI23" i="27"/>
  <c r="AI24" i="27"/>
  <c r="AI25" i="27"/>
  <c r="AI26" i="27"/>
  <c r="AI27" i="27"/>
  <c r="AI28" i="27"/>
  <c r="AI29" i="27"/>
  <c r="AI30" i="27"/>
  <c r="AI31" i="27"/>
  <c r="AI32" i="27"/>
  <c r="AI33" i="27"/>
  <c r="AI34" i="27"/>
  <c r="AI35" i="27"/>
  <c r="AI36" i="27"/>
  <c r="AI37" i="27"/>
  <c r="AI38" i="27"/>
  <c r="AI39" i="27"/>
  <c r="AI40" i="27"/>
  <c r="AI41" i="27"/>
  <c r="AI42" i="27"/>
  <c r="AI43" i="27"/>
  <c r="AI44" i="27"/>
  <c r="AI45" i="27"/>
  <c r="AI46" i="27"/>
  <c r="AI47" i="27"/>
  <c r="AI48" i="27"/>
  <c r="AI49" i="27"/>
  <c r="AI50" i="27"/>
  <c r="AI51" i="27"/>
  <c r="AI52" i="27"/>
  <c r="AI53" i="27"/>
  <c r="AI54" i="27"/>
  <c r="AI55" i="27"/>
  <c r="AI56" i="27"/>
  <c r="AI57" i="27"/>
  <c r="AI58" i="27"/>
  <c r="AI59" i="27"/>
  <c r="AI60" i="27"/>
  <c r="AI61" i="27"/>
  <c r="AI62" i="27"/>
  <c r="AI63" i="27"/>
  <c r="AI64" i="27"/>
  <c r="AI65" i="27"/>
  <c r="AI66" i="27"/>
  <c r="AI67" i="27"/>
  <c r="AI68" i="27"/>
  <c r="AI69" i="27"/>
  <c r="AI70" i="27"/>
  <c r="AI71" i="27"/>
  <c r="AI72" i="27"/>
  <c r="AI73" i="27"/>
  <c r="AI74" i="27"/>
  <c r="AI75" i="27"/>
  <c r="AI76" i="27"/>
  <c r="AI77" i="27"/>
  <c r="AI78" i="27"/>
  <c r="AI79" i="27"/>
  <c r="AI80" i="27"/>
  <c r="AI81" i="27"/>
  <c r="AI82" i="27"/>
  <c r="AI83" i="27"/>
  <c r="AI84" i="27"/>
  <c r="AI85" i="27"/>
  <c r="AI86" i="27"/>
  <c r="AI87" i="27"/>
  <c r="AI88" i="27"/>
  <c r="AI89" i="27"/>
  <c r="AI90" i="27"/>
  <c r="AI91" i="27"/>
  <c r="AI92" i="27"/>
  <c r="AI93" i="27"/>
  <c r="AI94" i="27"/>
  <c r="AI95" i="27"/>
  <c r="AI96" i="27"/>
  <c r="AI97" i="27"/>
  <c r="AI98" i="27"/>
  <c r="AI99" i="27"/>
  <c r="AI100" i="27"/>
  <c r="AI101" i="27"/>
  <c r="AI102" i="27"/>
  <c r="AI103" i="27"/>
  <c r="AI104" i="27"/>
  <c r="AI105" i="27"/>
  <c r="AI106" i="27"/>
  <c r="AI107" i="27"/>
  <c r="AI108" i="27"/>
  <c r="AI109" i="27"/>
  <c r="AI110" i="27"/>
  <c r="AI111" i="27"/>
  <c r="AI112" i="27"/>
  <c r="AI113" i="27"/>
  <c r="AI114" i="27"/>
  <c r="AI115" i="27"/>
  <c r="AI116" i="27"/>
  <c r="AI117" i="27"/>
  <c r="AI118" i="27"/>
  <c r="AI119" i="27"/>
  <c r="AI120" i="27"/>
  <c r="AI121" i="27"/>
  <c r="AI122" i="27"/>
  <c r="AI123" i="27"/>
  <c r="AI124" i="27"/>
  <c r="AI125" i="27"/>
  <c r="AI126" i="27"/>
  <c r="AI127" i="27"/>
  <c r="AI128" i="27"/>
  <c r="AI129" i="27"/>
  <c r="AI130" i="27"/>
  <c r="AI131" i="27"/>
  <c r="AI132" i="27"/>
  <c r="AI133" i="27"/>
  <c r="AI134" i="27"/>
  <c r="AI135" i="27"/>
  <c r="AI136" i="27"/>
  <c r="AI137" i="27"/>
  <c r="AI138" i="27"/>
  <c r="AI139" i="27"/>
  <c r="AI140" i="27"/>
  <c r="AI141" i="27"/>
  <c r="AI142" i="27"/>
  <c r="AI143" i="27"/>
  <c r="AI144" i="27"/>
  <c r="AI145" i="27"/>
  <c r="AI146" i="27"/>
  <c r="AI147" i="27"/>
  <c r="AI148" i="27"/>
  <c r="AI149" i="27"/>
  <c r="AI150" i="27"/>
  <c r="AI151" i="27"/>
  <c r="AI152" i="27"/>
  <c r="AI153" i="27"/>
  <c r="AI154" i="27"/>
  <c r="AI155" i="27"/>
  <c r="AI156" i="27"/>
  <c r="AI157" i="27"/>
  <c r="AI158" i="27"/>
  <c r="AI159" i="27"/>
  <c r="AI160" i="27"/>
  <c r="AI161" i="27"/>
  <c r="AI162" i="27"/>
  <c r="AI163" i="27"/>
  <c r="AI164" i="27"/>
  <c r="AI165" i="27"/>
  <c r="AI166" i="27"/>
  <c r="AI167" i="27"/>
  <c r="AI168" i="27"/>
  <c r="AI169" i="27"/>
  <c r="AI170" i="27"/>
  <c r="AI171" i="27"/>
  <c r="AI172" i="27"/>
  <c r="AI173" i="27"/>
  <c r="AI174" i="27"/>
  <c r="AI175" i="27"/>
  <c r="AI176" i="27"/>
  <c r="AI177" i="27"/>
  <c r="AI178" i="27"/>
  <c r="AI179" i="27"/>
  <c r="AI180" i="27"/>
  <c r="AI181" i="27"/>
  <c r="AI182" i="27"/>
  <c r="AI183" i="27"/>
  <c r="AI184" i="27"/>
  <c r="AI185" i="27"/>
  <c r="AI186" i="27"/>
  <c r="AI187" i="27"/>
  <c r="AI188" i="27"/>
  <c r="AI189" i="27"/>
  <c r="AI190" i="27"/>
  <c r="AI191" i="27"/>
  <c r="AI192" i="27"/>
  <c r="AI193" i="27"/>
  <c r="AI194" i="27"/>
  <c r="AI195" i="27"/>
  <c r="AI196" i="27"/>
  <c r="AI197" i="27"/>
  <c r="AI198" i="27"/>
  <c r="AI199" i="27"/>
  <c r="AI200" i="27"/>
  <c r="AI201" i="27"/>
  <c r="AI202" i="27"/>
  <c r="AI203" i="27"/>
  <c r="AI204" i="27"/>
  <c r="AI205" i="27"/>
  <c r="AI206" i="27"/>
  <c r="AI207" i="27"/>
  <c r="AI208" i="27"/>
  <c r="AI209" i="27"/>
  <c r="AI210" i="27"/>
  <c r="AI211" i="27"/>
  <c r="AI212" i="27"/>
  <c r="AI213" i="27"/>
  <c r="AI214" i="27"/>
  <c r="AI215" i="27"/>
  <c r="AI216" i="27"/>
  <c r="AI217" i="27"/>
  <c r="AI218" i="27"/>
  <c r="AI219" i="27"/>
  <c r="AI220" i="27"/>
  <c r="AI221" i="27"/>
  <c r="AI222" i="27"/>
  <c r="AI223" i="27"/>
  <c r="AI224" i="27"/>
  <c r="AI225" i="27"/>
  <c r="AI226" i="27"/>
  <c r="AI227" i="27"/>
  <c r="AI228" i="27"/>
  <c r="AI229" i="27"/>
  <c r="AI230" i="27"/>
  <c r="AI231" i="27"/>
  <c r="AI232" i="27"/>
  <c r="AI233" i="27"/>
  <c r="AI234" i="27"/>
  <c r="AI235" i="27"/>
  <c r="AI236" i="27"/>
  <c r="AI237" i="27"/>
  <c r="AI238" i="27"/>
  <c r="AI239" i="27"/>
  <c r="AI240" i="27"/>
  <c r="AI241" i="27"/>
  <c r="AI242" i="27"/>
  <c r="AI243" i="27"/>
  <c r="AI244" i="27"/>
  <c r="AI245" i="27"/>
  <c r="AI246" i="27"/>
  <c r="AI247" i="27"/>
  <c r="AI248" i="27"/>
  <c r="AI249" i="27"/>
  <c r="AI250" i="27"/>
  <c r="AI251" i="27"/>
  <c r="AI252" i="27"/>
  <c r="AI253" i="27"/>
  <c r="AI254" i="27"/>
  <c r="AI255" i="27"/>
  <c r="AI256" i="27"/>
  <c r="AI257" i="27"/>
  <c r="AI258" i="27"/>
  <c r="AI259" i="27"/>
  <c r="AI260" i="27"/>
  <c r="AI261" i="27"/>
  <c r="AI262" i="27"/>
  <c r="AI263" i="27"/>
  <c r="AI264" i="27"/>
  <c r="AI265" i="27"/>
  <c r="AI266" i="27"/>
  <c r="AI267" i="27"/>
  <c r="AI268" i="27"/>
  <c r="AI269" i="27"/>
  <c r="AI270" i="27"/>
  <c r="AI271" i="27"/>
  <c r="AI272" i="27"/>
  <c r="AI273" i="27"/>
  <c r="AI274" i="27"/>
  <c r="AI275" i="27"/>
  <c r="AI276" i="27"/>
  <c r="AI277" i="27"/>
  <c r="AI278" i="27"/>
  <c r="AI279" i="27"/>
  <c r="AI280" i="27"/>
  <c r="AI281" i="27"/>
  <c r="AI282" i="27"/>
  <c r="AI283" i="27"/>
  <c r="AI284" i="27"/>
  <c r="AI285" i="27"/>
  <c r="AI286" i="27"/>
  <c r="AI287" i="27"/>
  <c r="AI288" i="27"/>
  <c r="AI289" i="27"/>
  <c r="AI290" i="27"/>
  <c r="AI291" i="27"/>
  <c r="AI292" i="27"/>
  <c r="AI293" i="27"/>
  <c r="AI294" i="27"/>
  <c r="AI295" i="27"/>
  <c r="AI296" i="27"/>
  <c r="AI297" i="27"/>
  <c r="AI298" i="27"/>
  <c r="AI299" i="27"/>
  <c r="AI300" i="27"/>
  <c r="AI301" i="27"/>
  <c r="AI302" i="27"/>
  <c r="AI303" i="27"/>
  <c r="AI304" i="27"/>
  <c r="AI305" i="27"/>
  <c r="AI306" i="27"/>
  <c r="AI307" i="27"/>
  <c r="AI308" i="27"/>
  <c r="AI309" i="27"/>
  <c r="AI310" i="27"/>
  <c r="AI311" i="27"/>
  <c r="AI312" i="27"/>
  <c r="AI313" i="27"/>
  <c r="AI314" i="27"/>
  <c r="AI315" i="27"/>
  <c r="AI316" i="27"/>
  <c r="AI317" i="27"/>
  <c r="AI318" i="27"/>
  <c r="AI319" i="27"/>
  <c r="AI320" i="27"/>
  <c r="AI321" i="27"/>
  <c r="AI322" i="27"/>
  <c r="AI323" i="27"/>
  <c r="AI324" i="27"/>
  <c r="AI325" i="27"/>
  <c r="AI326" i="27"/>
  <c r="AI327" i="27"/>
  <c r="AI328" i="27"/>
  <c r="AI329" i="27"/>
  <c r="AI330" i="27"/>
  <c r="AI331" i="27"/>
  <c r="AI332" i="27"/>
  <c r="AI333" i="27"/>
  <c r="AI334" i="27"/>
  <c r="AI335" i="27"/>
  <c r="AI336" i="27"/>
  <c r="AI337" i="27"/>
  <c r="AI338" i="27"/>
  <c r="AI339" i="27"/>
  <c r="AI340" i="27"/>
  <c r="AI341" i="27"/>
  <c r="AI342" i="27"/>
  <c r="AI343" i="27"/>
  <c r="AI344" i="27"/>
  <c r="AI345" i="27"/>
  <c r="AI346" i="27"/>
  <c r="AI347" i="27"/>
  <c r="AI348" i="27"/>
  <c r="AI349" i="27"/>
  <c r="AI350" i="27"/>
  <c r="AI351" i="27"/>
  <c r="AI352" i="27"/>
  <c r="AI353" i="27"/>
  <c r="AI354" i="27"/>
  <c r="AI355" i="27"/>
  <c r="AI356" i="27"/>
  <c r="AI357" i="27"/>
  <c r="AI358" i="27"/>
  <c r="AI359" i="27"/>
  <c r="AI360" i="27"/>
  <c r="AI361" i="27"/>
  <c r="AI362" i="27"/>
  <c r="AI363" i="27"/>
  <c r="AI364" i="27"/>
  <c r="AI365" i="27"/>
  <c r="AI366" i="27"/>
  <c r="AI367" i="27"/>
  <c r="AI368" i="27"/>
  <c r="AI369" i="27"/>
  <c r="AI370" i="27"/>
  <c r="AI371" i="27"/>
  <c r="AI372" i="27"/>
  <c r="AI373" i="27"/>
  <c r="AI374" i="27"/>
  <c r="AI375" i="27"/>
  <c r="AI376" i="27"/>
  <c r="AI377" i="27"/>
  <c r="AI378" i="27"/>
  <c r="AI379" i="27"/>
  <c r="AI380" i="27"/>
  <c r="AI381" i="27"/>
  <c r="AI382" i="27"/>
  <c r="AI383" i="27"/>
  <c r="AI384" i="27"/>
  <c r="AI385" i="27"/>
  <c r="AI386" i="27"/>
  <c r="AI387" i="27"/>
  <c r="AI388" i="27"/>
  <c r="AI389" i="27"/>
  <c r="AI390" i="27"/>
  <c r="AI391" i="27"/>
  <c r="AI392" i="27"/>
  <c r="AI393" i="27"/>
  <c r="AI394" i="27"/>
  <c r="AI395" i="27"/>
  <c r="AI396" i="27"/>
  <c r="AI397" i="27"/>
  <c r="AI398" i="27"/>
  <c r="AI399" i="27"/>
  <c r="AI400" i="27"/>
  <c r="AI401" i="27"/>
  <c r="AI402" i="27"/>
  <c r="AI403" i="27"/>
  <c r="AI404" i="27"/>
  <c r="AI405" i="27"/>
  <c r="AI406" i="27"/>
  <c r="AI407" i="27"/>
  <c r="AI408" i="27"/>
  <c r="AI409" i="27"/>
  <c r="AI410" i="27"/>
  <c r="AI411" i="27"/>
  <c r="AI412" i="27"/>
  <c r="AI413" i="27"/>
  <c r="AI414" i="27"/>
  <c r="AI415" i="27"/>
  <c r="AI416" i="27"/>
  <c r="AI417" i="27"/>
  <c r="AI418" i="27"/>
  <c r="AI419" i="27"/>
  <c r="AI420" i="27"/>
  <c r="AI421" i="27"/>
  <c r="AI422" i="27"/>
  <c r="AI423" i="27"/>
  <c r="AI424" i="27"/>
  <c r="AI425" i="27"/>
  <c r="AI426" i="27"/>
  <c r="AI427" i="27"/>
  <c r="AI428" i="27"/>
  <c r="AI429" i="27"/>
  <c r="AI430" i="27"/>
  <c r="AI431" i="27"/>
  <c r="AI432" i="27"/>
  <c r="AI433" i="27"/>
  <c r="AI434" i="27"/>
  <c r="AI435" i="27"/>
  <c r="AI436" i="27"/>
  <c r="AI437" i="27"/>
  <c r="AI438" i="27"/>
  <c r="AI439" i="27"/>
  <c r="AI440" i="27"/>
  <c r="AI441" i="27"/>
  <c r="AI442" i="27"/>
  <c r="AI443" i="27"/>
  <c r="AI444" i="27"/>
  <c r="AI445" i="27"/>
  <c r="AI446" i="27"/>
  <c r="AI447" i="27"/>
  <c r="AI448" i="27"/>
  <c r="AI449" i="27"/>
  <c r="AI450" i="27"/>
  <c r="AI451" i="27"/>
  <c r="AI452" i="27"/>
  <c r="AI453" i="27"/>
  <c r="AI454" i="27"/>
  <c r="AI455" i="27"/>
  <c r="AI456" i="27"/>
  <c r="AI457" i="27"/>
  <c r="AI458" i="27"/>
  <c r="AI459" i="27"/>
  <c r="AI460" i="27"/>
  <c r="AI461" i="27"/>
  <c r="AI462" i="27"/>
  <c r="AI463" i="27"/>
  <c r="AI464" i="27"/>
  <c r="AI465" i="27"/>
  <c r="AI466" i="27"/>
  <c r="AI467" i="27"/>
  <c r="AI468" i="27"/>
  <c r="AI469" i="27"/>
  <c r="AI470" i="27"/>
  <c r="AI471" i="27"/>
  <c r="AI472" i="27"/>
  <c r="AI473" i="27"/>
  <c r="AI474" i="27"/>
  <c r="AI475" i="27"/>
  <c r="AI476" i="27"/>
  <c r="AI477" i="27"/>
  <c r="AI478" i="27"/>
  <c r="AI479" i="27"/>
  <c r="AI480" i="27"/>
  <c r="AI481" i="27"/>
  <c r="AI482" i="27"/>
  <c r="AI483" i="27"/>
  <c r="AI484" i="27"/>
  <c r="AI485" i="27"/>
  <c r="AI486" i="27"/>
  <c r="AI487" i="27"/>
  <c r="AI488" i="27"/>
  <c r="AI489" i="27"/>
  <c r="AI490" i="27"/>
  <c r="AI491" i="27"/>
  <c r="AI492" i="27"/>
  <c r="AI493" i="27"/>
  <c r="AI494" i="27"/>
  <c r="AI495" i="27"/>
  <c r="AI496" i="27"/>
  <c r="AI497" i="27"/>
  <c r="AI498" i="27"/>
  <c r="AI499" i="27"/>
  <c r="AI500" i="27"/>
  <c r="AI501" i="27"/>
  <c r="AI502" i="27"/>
  <c r="AI503" i="27"/>
  <c r="AI504" i="27"/>
  <c r="AI505" i="27"/>
  <c r="AI506" i="27"/>
  <c r="AI507" i="27"/>
  <c r="AI508" i="27"/>
  <c r="AI509" i="27"/>
  <c r="AI510" i="27"/>
  <c r="AI511" i="27"/>
  <c r="AI512" i="27"/>
  <c r="AI513" i="27"/>
  <c r="AI514" i="27"/>
  <c r="AI515" i="27"/>
  <c r="AI516" i="27"/>
  <c r="AI517" i="27"/>
  <c r="AI518" i="27"/>
  <c r="AI519" i="27"/>
  <c r="AI520" i="27"/>
  <c r="AI521" i="27"/>
  <c r="AI522" i="27"/>
  <c r="AI523" i="27"/>
  <c r="AI524" i="27"/>
  <c r="AI525" i="27"/>
  <c r="AI526" i="27"/>
  <c r="AI527" i="27"/>
  <c r="AI528" i="27"/>
  <c r="AI529" i="27"/>
  <c r="AI530" i="27"/>
  <c r="AI531" i="27"/>
  <c r="AI532" i="27"/>
  <c r="AI533" i="27"/>
  <c r="AI534" i="27"/>
  <c r="AI535" i="27"/>
  <c r="AI536" i="27"/>
  <c r="AI537" i="27"/>
  <c r="AI538" i="27"/>
  <c r="AI539" i="27"/>
  <c r="AI540" i="27"/>
  <c r="AI541" i="27"/>
  <c r="AI542" i="27"/>
  <c r="AI543" i="27"/>
  <c r="AI544" i="27"/>
  <c r="AI545" i="27"/>
  <c r="AI546" i="27"/>
  <c r="AI547" i="27"/>
  <c r="AI548" i="27"/>
  <c r="AI549" i="27"/>
  <c r="AI550" i="27"/>
  <c r="AI551" i="27"/>
  <c r="AI552" i="27"/>
  <c r="AI553" i="27"/>
  <c r="AI554" i="27"/>
  <c r="AI555" i="27"/>
  <c r="AI556" i="27"/>
  <c r="AI557" i="27"/>
  <c r="AI558" i="27"/>
  <c r="AI559" i="27"/>
  <c r="AI560" i="27"/>
  <c r="AI561" i="27"/>
  <c r="AI562" i="27"/>
  <c r="AI563" i="27"/>
  <c r="AI564" i="27"/>
  <c r="AI565" i="27"/>
  <c r="AI566" i="27"/>
  <c r="AI567" i="27"/>
  <c r="AI568" i="27"/>
  <c r="AI569" i="27"/>
  <c r="AI570" i="27"/>
  <c r="AI571" i="27"/>
  <c r="AI572" i="27"/>
  <c r="AI573" i="27"/>
  <c r="AI574" i="27"/>
  <c r="AI575" i="27"/>
  <c r="AI576" i="27"/>
  <c r="AI577" i="27"/>
  <c r="AI578" i="27"/>
  <c r="AI579" i="27"/>
  <c r="AI580" i="27"/>
  <c r="AI581" i="27"/>
  <c r="AI582" i="27"/>
  <c r="AI583" i="27"/>
  <c r="AI584" i="27"/>
  <c r="AI585" i="27"/>
  <c r="AI586" i="27"/>
  <c r="AI587" i="27"/>
  <c r="AI588" i="27"/>
  <c r="AI589" i="27"/>
  <c r="AI590" i="27"/>
  <c r="AI591" i="27"/>
  <c r="AI592" i="27"/>
  <c r="AI593" i="27"/>
  <c r="AI594" i="27"/>
  <c r="AI595" i="27"/>
  <c r="AI596" i="27"/>
  <c r="AI597" i="27"/>
  <c r="AI598" i="27"/>
  <c r="AI599" i="27"/>
  <c r="AI600" i="27"/>
  <c r="AI601" i="27"/>
  <c r="AI602" i="27"/>
  <c r="AI603" i="27"/>
  <c r="AI604" i="27"/>
  <c r="AI605" i="27"/>
  <c r="AI606" i="27"/>
  <c r="AI607" i="27"/>
  <c r="AI608" i="27"/>
  <c r="AI609" i="27"/>
  <c r="AI610" i="27"/>
  <c r="AI611" i="27"/>
  <c r="AI612" i="27"/>
  <c r="AI613" i="27"/>
  <c r="AI614" i="27"/>
  <c r="AI615" i="27"/>
  <c r="AI616" i="27"/>
  <c r="AI617" i="27"/>
  <c r="AI618" i="27"/>
  <c r="AI619" i="27"/>
  <c r="AI620" i="27"/>
  <c r="AI621" i="27"/>
  <c r="AI622" i="27"/>
  <c r="AI623" i="27"/>
  <c r="AI624" i="27"/>
  <c r="AI625" i="27"/>
  <c r="AI626" i="27"/>
  <c r="AI627" i="27"/>
  <c r="AI628" i="27"/>
  <c r="AI629" i="27"/>
  <c r="AI630" i="27"/>
  <c r="AI631" i="27"/>
  <c r="AI632" i="27"/>
  <c r="AI633" i="27"/>
  <c r="AI634" i="27"/>
  <c r="AI635" i="27"/>
  <c r="AI636" i="27"/>
  <c r="AI637" i="27"/>
  <c r="AI638" i="27"/>
  <c r="AI639" i="27"/>
  <c r="AI640" i="27"/>
  <c r="AI641" i="27"/>
  <c r="AI642" i="27"/>
  <c r="AI643" i="27"/>
  <c r="AI644" i="27"/>
  <c r="AI645" i="27"/>
  <c r="AI646" i="27"/>
  <c r="AI647" i="27"/>
  <c r="AI648" i="27"/>
  <c r="AI649" i="27"/>
  <c r="AI650" i="27"/>
  <c r="AI651" i="27"/>
  <c r="AI652" i="27"/>
  <c r="AI653" i="27"/>
  <c r="AI654" i="27"/>
  <c r="AI655" i="27"/>
  <c r="AI656" i="27"/>
  <c r="AI657" i="27"/>
  <c r="AI658" i="27"/>
  <c r="AI659" i="27"/>
  <c r="AI660" i="27"/>
  <c r="AI661" i="27"/>
  <c r="AI662" i="27"/>
  <c r="AI663" i="27"/>
  <c r="AI664" i="27"/>
  <c r="AI665" i="27"/>
  <c r="AI666" i="27"/>
  <c r="AI667" i="27"/>
  <c r="AI668" i="27"/>
  <c r="AI669" i="27"/>
  <c r="AI670" i="27"/>
  <c r="AI671" i="27"/>
  <c r="AI672" i="27"/>
  <c r="AI673" i="27"/>
  <c r="AI674" i="27"/>
  <c r="AI675" i="27"/>
  <c r="AI676" i="27"/>
  <c r="AI677" i="27"/>
  <c r="AI678" i="27"/>
  <c r="AI679" i="27"/>
  <c r="AI680" i="27"/>
  <c r="AI681" i="27"/>
  <c r="AI682" i="27"/>
  <c r="AI683" i="27"/>
  <c r="AI684" i="27"/>
  <c r="AI685" i="27"/>
  <c r="AI686" i="27"/>
  <c r="AI687" i="27"/>
  <c r="AI688" i="27"/>
  <c r="AI689" i="27"/>
  <c r="AI690" i="27"/>
  <c r="AI691" i="27"/>
  <c r="AI692" i="27"/>
  <c r="AI693" i="27"/>
  <c r="AI694" i="27"/>
  <c r="AI695" i="27"/>
  <c r="AI696" i="27"/>
  <c r="AI697" i="27"/>
  <c r="AI698" i="27"/>
  <c r="AI699" i="27"/>
  <c r="AI700" i="27"/>
  <c r="AI701" i="27"/>
  <c r="AI702" i="27"/>
  <c r="AI703" i="27"/>
  <c r="AI704" i="27"/>
  <c r="AI705" i="27"/>
  <c r="AI706" i="27"/>
  <c r="AI707" i="27"/>
  <c r="AI708" i="27"/>
  <c r="AI709" i="27"/>
  <c r="AI710" i="27"/>
  <c r="AI711" i="27"/>
  <c r="AI712" i="27"/>
  <c r="AI713" i="27"/>
  <c r="AI714" i="27"/>
  <c r="AI715" i="27"/>
  <c r="AI716" i="27"/>
  <c r="AI717" i="27"/>
  <c r="AI718" i="27"/>
  <c r="AI719" i="27"/>
  <c r="AI720" i="27"/>
  <c r="AI721" i="27"/>
  <c r="AI722" i="27"/>
  <c r="AI723" i="27"/>
  <c r="AI724" i="27"/>
  <c r="AI725" i="27"/>
  <c r="AI726" i="27"/>
  <c r="AI727" i="27"/>
  <c r="AI728" i="27"/>
  <c r="AI729" i="27"/>
  <c r="AI730" i="27"/>
  <c r="AI731" i="27"/>
  <c r="AI732" i="27"/>
  <c r="AI733" i="27"/>
  <c r="AI734" i="27"/>
  <c r="AI735" i="27"/>
  <c r="AI736" i="27"/>
  <c r="AI737" i="27"/>
  <c r="AI738" i="27"/>
  <c r="AI739" i="27"/>
  <c r="AI740" i="27"/>
  <c r="AI741" i="27"/>
  <c r="AI742" i="27"/>
  <c r="AI743" i="27"/>
  <c r="AI744" i="27"/>
  <c r="AI745" i="27"/>
  <c r="AI746" i="27"/>
  <c r="AI747" i="27"/>
  <c r="AI748" i="27"/>
  <c r="AI749" i="27"/>
  <c r="AI750" i="27"/>
  <c r="AI751" i="27"/>
  <c r="AI752" i="27"/>
  <c r="AI753" i="27"/>
  <c r="AI754" i="27"/>
  <c r="AI755" i="27"/>
  <c r="AI756" i="27"/>
  <c r="AI757" i="27"/>
  <c r="AI758" i="27"/>
  <c r="AI759" i="27"/>
  <c r="AI760" i="27"/>
  <c r="AI761" i="27"/>
  <c r="AI762" i="27"/>
  <c r="AI763" i="27"/>
  <c r="AI764" i="27"/>
  <c r="AI765" i="27"/>
  <c r="AI766" i="27"/>
  <c r="AI767" i="27"/>
  <c r="AI768" i="27"/>
  <c r="AI769" i="27"/>
  <c r="AI770" i="27"/>
  <c r="AI771" i="27"/>
  <c r="AI772" i="27"/>
  <c r="AI773" i="27"/>
  <c r="AI774" i="27"/>
  <c r="AI775" i="27"/>
  <c r="AI776" i="27"/>
  <c r="AI777" i="27"/>
  <c r="AI778" i="27"/>
  <c r="AI779" i="27"/>
  <c r="AI780" i="27"/>
  <c r="AI781" i="27"/>
  <c r="AI782" i="27"/>
  <c r="AI783" i="27"/>
  <c r="AI784" i="27"/>
  <c r="AI785" i="27"/>
  <c r="AI786" i="27"/>
  <c r="AI787" i="27"/>
  <c r="AI788" i="27"/>
  <c r="AI789" i="27"/>
  <c r="AI790" i="27"/>
  <c r="AI791" i="27"/>
  <c r="AI792" i="27"/>
  <c r="AI793" i="27"/>
  <c r="AI794" i="27"/>
  <c r="AI795" i="27"/>
  <c r="AI796" i="27"/>
  <c r="AI797" i="27"/>
  <c r="AI798" i="27"/>
  <c r="AI799" i="27"/>
  <c r="AI800" i="27"/>
  <c r="AI801" i="27"/>
  <c r="AI802" i="27"/>
  <c r="AI803" i="27"/>
  <c r="AI804" i="27"/>
  <c r="AI805" i="27"/>
  <c r="AI806" i="27"/>
  <c r="AI807" i="27"/>
  <c r="AI808" i="27"/>
  <c r="AI809" i="27"/>
  <c r="AI810" i="27"/>
  <c r="AI811" i="27"/>
  <c r="AI812" i="27"/>
  <c r="AI813" i="27"/>
  <c r="AI814" i="27"/>
  <c r="AI815" i="27"/>
  <c r="AI816" i="27"/>
  <c r="AI817" i="27"/>
  <c r="AI818" i="27"/>
  <c r="AI819" i="27"/>
  <c r="AI820" i="27"/>
  <c r="AI821" i="27"/>
  <c r="AI822" i="27"/>
  <c r="AI823" i="27"/>
  <c r="AI824" i="27"/>
  <c r="AI825" i="27"/>
  <c r="AI826" i="27"/>
  <c r="AI827" i="27"/>
  <c r="AI828" i="27"/>
  <c r="AI829" i="27"/>
  <c r="AI830" i="27"/>
  <c r="AI831" i="27"/>
  <c r="AI832" i="27"/>
  <c r="AI833" i="27"/>
  <c r="AI834" i="27"/>
  <c r="AI835" i="27"/>
  <c r="AI836" i="27"/>
  <c r="AI837" i="27"/>
  <c r="AI838" i="27"/>
  <c r="AI839" i="27"/>
  <c r="AI840" i="27"/>
  <c r="AI841" i="27"/>
  <c r="AI842" i="27"/>
  <c r="AI843" i="27"/>
  <c r="AI844" i="27"/>
  <c r="AI845" i="27"/>
  <c r="AI846" i="27"/>
  <c r="AI847" i="27"/>
  <c r="AI848" i="27"/>
  <c r="AI849" i="27"/>
  <c r="AI850" i="27"/>
  <c r="AI851" i="27"/>
  <c r="AI852" i="27"/>
  <c r="AI853" i="27"/>
  <c r="AI854" i="27"/>
  <c r="AI855" i="27"/>
  <c r="AI856" i="27"/>
  <c r="AI857" i="27"/>
  <c r="AI858" i="27"/>
  <c r="AI859" i="27"/>
  <c r="AI860" i="27"/>
  <c r="AI861" i="27"/>
  <c r="AI862" i="27"/>
  <c r="AI863" i="27"/>
  <c r="AI864" i="27"/>
  <c r="AI865" i="27"/>
  <c r="AI866" i="27"/>
  <c r="AI867" i="27"/>
  <c r="AI868" i="27"/>
  <c r="AI869" i="27"/>
  <c r="AI870" i="27"/>
  <c r="AI871" i="27"/>
  <c r="AI872" i="27"/>
  <c r="AI873" i="27"/>
  <c r="AI874" i="27"/>
  <c r="AI875" i="27"/>
  <c r="AI876" i="27"/>
  <c r="AI877" i="27"/>
  <c r="AI878" i="27"/>
  <c r="AI879" i="27"/>
  <c r="AI880" i="27"/>
  <c r="AI881" i="27"/>
  <c r="AI882" i="27"/>
  <c r="AI883" i="27"/>
  <c r="AI884" i="27"/>
  <c r="AI885" i="27"/>
  <c r="AI886" i="27"/>
  <c r="AI887" i="27"/>
  <c r="AI888" i="27"/>
  <c r="AI889" i="27"/>
  <c r="AI890" i="27"/>
  <c r="AI891" i="27"/>
  <c r="AI892" i="27"/>
  <c r="AI893" i="27"/>
  <c r="AI894" i="27"/>
  <c r="AI895" i="27"/>
  <c r="AI896" i="27"/>
  <c r="AI897" i="27"/>
  <c r="AI898" i="27"/>
  <c r="AI899" i="27"/>
  <c r="AI900" i="27"/>
  <c r="AI901" i="27"/>
  <c r="AI902" i="27"/>
  <c r="AI903" i="27"/>
  <c r="AI904" i="27"/>
  <c r="AI905" i="27"/>
  <c r="AI906" i="27"/>
  <c r="AI907" i="27"/>
  <c r="AI908" i="27"/>
  <c r="AI909" i="27"/>
  <c r="AI910" i="27"/>
  <c r="AI911" i="27"/>
  <c r="AI912" i="27"/>
  <c r="AI913" i="27"/>
  <c r="AI914" i="27"/>
  <c r="AI915" i="27"/>
  <c r="AI916" i="27"/>
  <c r="AI917" i="27"/>
  <c r="AI918" i="27"/>
  <c r="AI919" i="27"/>
  <c r="AI920" i="27"/>
  <c r="AI921" i="27"/>
  <c r="AI922" i="27"/>
  <c r="AI923" i="27"/>
  <c r="AI924" i="27"/>
  <c r="AI925" i="27"/>
  <c r="AI926" i="27"/>
  <c r="AI927" i="27"/>
  <c r="AI928" i="27"/>
  <c r="AI929" i="27"/>
  <c r="AI930" i="27"/>
  <c r="AI931" i="27"/>
  <c r="AI932" i="27"/>
  <c r="AI933" i="27"/>
  <c r="AI934" i="27"/>
  <c r="AI935" i="27"/>
  <c r="AI936" i="27"/>
  <c r="AI937" i="27"/>
  <c r="AI938" i="27"/>
  <c r="AI939" i="27"/>
  <c r="AI940" i="27"/>
  <c r="AI941" i="27"/>
  <c r="AI942" i="27"/>
  <c r="AI943" i="27"/>
  <c r="AI944" i="27"/>
  <c r="AI945" i="27"/>
  <c r="AI946" i="27"/>
  <c r="AI947" i="27"/>
  <c r="AI948" i="27"/>
  <c r="AI949" i="27"/>
  <c r="AI950" i="27"/>
  <c r="AI951" i="27"/>
  <c r="AI952" i="27"/>
  <c r="AI953" i="27"/>
  <c r="AI954" i="27"/>
  <c r="AI955" i="27"/>
  <c r="AI956" i="27"/>
  <c r="AI957" i="27"/>
  <c r="AI958" i="27"/>
  <c r="AI959" i="27"/>
  <c r="AI960" i="27"/>
  <c r="AI961" i="27"/>
  <c r="AI962" i="27"/>
  <c r="AI963" i="27"/>
  <c r="AI964" i="27"/>
  <c r="AI965" i="27"/>
  <c r="AI966" i="27"/>
  <c r="AI967" i="27"/>
  <c r="AI968" i="27"/>
  <c r="AI969" i="27"/>
  <c r="AI970" i="27"/>
  <c r="AI971" i="27"/>
  <c r="AI972" i="27"/>
  <c r="AI973" i="27"/>
  <c r="AI974" i="27"/>
  <c r="AI975" i="27"/>
  <c r="AI976" i="27"/>
  <c r="AI977" i="27"/>
  <c r="AI978" i="27"/>
  <c r="AI979" i="27"/>
  <c r="AI980" i="27"/>
  <c r="AI981" i="27"/>
  <c r="AI982" i="27"/>
  <c r="AI983" i="27"/>
  <c r="AI984" i="27"/>
  <c r="AI985" i="27"/>
  <c r="AI986" i="27"/>
  <c r="AI987" i="27"/>
  <c r="AI988" i="27"/>
  <c r="AI989" i="27"/>
  <c r="AI990" i="27"/>
  <c r="AI991" i="27"/>
  <c r="AI992" i="27"/>
  <c r="AI993" i="27"/>
  <c r="AI994" i="27"/>
  <c r="AI995" i="27"/>
  <c r="AI996" i="27"/>
  <c r="AI997" i="27"/>
  <c r="AI998" i="27"/>
  <c r="AI999" i="27"/>
  <c r="AI1000" i="27"/>
  <c r="AI1001" i="27"/>
  <c r="AI1002" i="27"/>
  <c r="AI1003" i="27"/>
  <c r="AI1004" i="27"/>
  <c r="AI1005" i="27"/>
  <c r="AI1006" i="27"/>
  <c r="AI1007" i="27"/>
  <c r="AI1008" i="27"/>
  <c r="AI1009" i="27"/>
  <c r="AI1010" i="27"/>
  <c r="AI1011" i="27"/>
  <c r="AI1012" i="27"/>
  <c r="AI1013" i="27"/>
  <c r="AI1014" i="27"/>
  <c r="AI1015" i="27"/>
  <c r="AI1016" i="27"/>
  <c r="AI1017" i="27"/>
  <c r="AI1018" i="27"/>
  <c r="AI1019" i="27"/>
  <c r="AI1020" i="27"/>
  <c r="AI1021" i="27"/>
  <c r="AI1022" i="27"/>
  <c r="AI1023" i="27"/>
  <c r="AI1024" i="27"/>
  <c r="AI1025" i="27"/>
  <c r="AI1026" i="27"/>
  <c r="AI1027" i="27"/>
  <c r="AI1028" i="27"/>
  <c r="AI1029" i="27"/>
  <c r="AI1030" i="27"/>
  <c r="AI1031" i="27"/>
  <c r="AI1032" i="27"/>
  <c r="AI1033" i="27"/>
  <c r="AI1034" i="27"/>
  <c r="AI1035" i="27"/>
  <c r="AI1036" i="27"/>
  <c r="AI1037" i="27"/>
  <c r="AI1038" i="27"/>
  <c r="AI1039" i="27"/>
  <c r="AI1040" i="27"/>
  <c r="AI1041" i="27"/>
  <c r="AI1042" i="27"/>
  <c r="AI1043" i="27"/>
  <c r="AI1044" i="27"/>
  <c r="AI1045" i="27"/>
  <c r="AI1046" i="27"/>
  <c r="AI1047" i="27"/>
  <c r="AI1048" i="27"/>
  <c r="AI1049" i="27"/>
  <c r="AI1050" i="27"/>
  <c r="AI1051" i="27"/>
  <c r="AI1052" i="27"/>
  <c r="AI1053" i="27"/>
  <c r="AI1054" i="27"/>
  <c r="AI1055" i="27"/>
  <c r="AI1056" i="27"/>
  <c r="AI1057" i="27"/>
  <c r="AI1058" i="27"/>
  <c r="AI1059" i="27"/>
  <c r="AI1060" i="27"/>
  <c r="AI1061" i="27"/>
  <c r="AI1062" i="27"/>
  <c r="AI1063" i="27"/>
  <c r="AI1064" i="27"/>
  <c r="AI1065" i="27"/>
  <c r="AI1066" i="27"/>
  <c r="AI1067" i="27"/>
  <c r="AI1068" i="27"/>
  <c r="AI1069" i="27"/>
  <c r="AI1070" i="27"/>
  <c r="AI1071" i="27"/>
  <c r="AI1072" i="27"/>
  <c r="AI1073" i="27"/>
  <c r="AI1074" i="27"/>
  <c r="AI1075" i="27"/>
  <c r="AI1076" i="27"/>
  <c r="AI1077" i="27"/>
  <c r="AI1078" i="27"/>
  <c r="AI1079" i="27"/>
  <c r="AI1080" i="27"/>
  <c r="AI1081" i="27"/>
  <c r="AI1082" i="27"/>
  <c r="AI1083" i="27"/>
  <c r="AI1084" i="27"/>
  <c r="AI1085" i="27"/>
  <c r="AI1086" i="27"/>
  <c r="AI1087" i="27"/>
  <c r="AI1088" i="27"/>
  <c r="AI1089" i="27"/>
  <c r="AI1090" i="27"/>
  <c r="AI1091" i="27"/>
  <c r="AI1092" i="27"/>
  <c r="AI1093" i="27"/>
  <c r="AI1094" i="27"/>
  <c r="AI1095" i="27"/>
  <c r="AI1096" i="27"/>
  <c r="AI1097" i="27"/>
  <c r="AI1098" i="27"/>
  <c r="AI1099" i="27"/>
  <c r="AI1100" i="27"/>
  <c r="AI1101" i="27"/>
  <c r="AI1102" i="27"/>
  <c r="AI1103" i="27"/>
  <c r="AI1104" i="27"/>
  <c r="AI1105" i="27"/>
  <c r="AI1106" i="27"/>
  <c r="AI1107" i="27"/>
  <c r="AI1108" i="27"/>
  <c r="AI1109" i="27"/>
  <c r="AI1110" i="27"/>
  <c r="AI1111" i="27"/>
  <c r="AI1112" i="27"/>
  <c r="AI1113" i="27"/>
  <c r="AI1114" i="27"/>
  <c r="AI1115" i="27"/>
  <c r="AI1116" i="27"/>
  <c r="AI1117" i="27"/>
  <c r="AI1118" i="27"/>
  <c r="AI1119" i="27"/>
  <c r="AI1120" i="27"/>
  <c r="AI1121" i="27"/>
  <c r="AI1122" i="27"/>
  <c r="AI9" i="27"/>
  <c r="M8" i="16" l="1" a="1"/>
  <c r="M8" i="16" s="1"/>
  <c r="L8" i="16" a="1"/>
  <c r="L8" i="16" s="1"/>
  <c r="K8" i="16" a="1"/>
  <c r="K8" i="16" s="1"/>
  <c r="J8" i="16" a="1"/>
  <c r="J8" i="16" s="1"/>
  <c r="I8" i="16" a="1"/>
  <c r="I8" i="16" s="1"/>
  <c r="N8" i="16" a="1"/>
  <c r="N8" i="16" s="1"/>
  <c r="BI852" i="27" l="1"/>
  <c r="BI864" i="27"/>
  <c r="BI869" i="27"/>
  <c r="BI889" i="27"/>
  <c r="BI890" i="27"/>
  <c r="BI891" i="27"/>
  <c r="BI934" i="27"/>
  <c r="BI935" i="27"/>
  <c r="BI946" i="27"/>
  <c r="BI948" i="27"/>
  <c r="BI950" i="27"/>
  <c r="BI952" i="27"/>
  <c r="BI1001" i="27"/>
  <c r="BI1122" i="27"/>
  <c r="BI704" i="27"/>
  <c r="BI705" i="27"/>
  <c r="BI717" i="27"/>
  <c r="BI725" i="27"/>
  <c r="BI733" i="27"/>
  <c r="BI760" i="27"/>
  <c r="BI761" i="27"/>
  <c r="BI267" i="27"/>
  <c r="BI268" i="27"/>
  <c r="BI316" i="27"/>
  <c r="BI338" i="27"/>
  <c r="BI352" i="27"/>
  <c r="BI353" i="27"/>
  <c r="BI354" i="27"/>
  <c r="BI362" i="27"/>
  <c r="BI363" i="27"/>
  <c r="BI366" i="27"/>
  <c r="BI376" i="27"/>
  <c r="BI398" i="27"/>
  <c r="BI399" i="27"/>
  <c r="BI408" i="27"/>
  <c r="BI415" i="27"/>
  <c r="BI416" i="27"/>
  <c r="BI417" i="27"/>
  <c r="BI421" i="27"/>
  <c r="BI465" i="27"/>
  <c r="BI544" i="27"/>
  <c r="BI558" i="27"/>
  <c r="BI566" i="27"/>
  <c r="BI11" i="27"/>
  <c r="BI12" i="27"/>
  <c r="BI13" i="27"/>
  <c r="BI14" i="27"/>
  <c r="BI15" i="27"/>
  <c r="BI151" i="27"/>
  <c r="BI152" i="27"/>
  <c r="BI153" i="27"/>
  <c r="BI154" i="27"/>
  <c r="BI193" i="27"/>
  <c r="BI194" i="27"/>
  <c r="BI196" i="27"/>
  <c r="BI217" i="27"/>
  <c r="BI218" i="27"/>
  <c r="BI10" i="27"/>
  <c r="BN1123" i="27"/>
  <c r="BR1123" i="27"/>
  <c r="BT1123" i="27"/>
  <c r="CE3" i="27"/>
  <c r="CC3" i="27"/>
  <c r="CA3" i="27"/>
  <c r="BY3" i="27"/>
  <c r="BW3" i="27"/>
  <c r="BU3" i="27"/>
  <c r="BS3" i="27"/>
  <c r="BQ3" i="27"/>
  <c r="BO3" i="27"/>
  <c r="BM3" i="27"/>
  <c r="BK3" i="27"/>
  <c r="BI9" i="27"/>
  <c r="N1129" i="2"/>
  <c r="CM15" i="2"/>
  <c r="CL15" i="2"/>
  <c r="P1129" i="2"/>
  <c r="BO202" i="2"/>
  <c r="BO422" i="2"/>
  <c r="BO423" i="2"/>
  <c r="BO518" i="2"/>
  <c r="BO550" i="2"/>
  <c r="BO564" i="2"/>
  <c r="BO710" i="2"/>
  <c r="BO766" i="2"/>
  <c r="BO767" i="2"/>
  <c r="BO870" i="2"/>
  <c r="BO875" i="2"/>
  <c r="BO956" i="2"/>
  <c r="BO958" i="2"/>
  <c r="BO1128" i="2"/>
  <c r="CH1123" i="27"/>
  <c r="CI1123" i="27"/>
  <c r="CJ1123" i="27"/>
  <c r="CL1126" i="2" l="1"/>
  <c r="CL1122" i="2"/>
  <c r="CL1118" i="2"/>
  <c r="CL1114" i="2"/>
  <c r="CL1110" i="2"/>
  <c r="CL1106" i="2"/>
  <c r="CL1102" i="2"/>
  <c r="CL1098" i="2"/>
  <c r="CL1094" i="2"/>
  <c r="CL1090" i="2"/>
  <c r="CL1086" i="2"/>
  <c r="CL1082" i="2"/>
  <c r="CL1078" i="2"/>
  <c r="CL1074" i="2"/>
  <c r="CL1070" i="2"/>
  <c r="CL1066" i="2"/>
  <c r="CL1062" i="2"/>
  <c r="CL1058" i="2"/>
  <c r="CL1054" i="2"/>
  <c r="CL1050" i="2"/>
  <c r="CL1046" i="2"/>
  <c r="CL1042" i="2"/>
  <c r="CL1038" i="2"/>
  <c r="CL1034" i="2"/>
  <c r="CL1030" i="2"/>
  <c r="CL1026" i="2"/>
  <c r="CL1022" i="2"/>
  <c r="CL1018" i="2"/>
  <c r="CL1014" i="2"/>
  <c r="CL1010" i="2"/>
  <c r="CL1006" i="2"/>
  <c r="CL1002" i="2"/>
  <c r="CL998" i="2"/>
  <c r="CL994" i="2"/>
  <c r="CL990" i="2"/>
  <c r="CL986" i="2"/>
  <c r="CL982" i="2"/>
  <c r="CL978" i="2"/>
  <c r="CL974" i="2"/>
  <c r="CL970" i="2"/>
  <c r="CL966" i="2"/>
  <c r="CL962" i="2"/>
  <c r="CL958" i="2"/>
  <c r="CL954" i="2"/>
  <c r="CL950" i="2"/>
  <c r="CL946" i="2"/>
  <c r="CL942" i="2"/>
  <c r="CL938" i="2"/>
  <c r="CL934" i="2"/>
  <c r="CL930" i="2"/>
  <c r="CL926" i="2"/>
  <c r="CL922" i="2"/>
  <c r="CL918" i="2"/>
  <c r="CL914" i="2"/>
  <c r="CL910" i="2"/>
  <c r="CL906" i="2"/>
  <c r="CL902" i="2"/>
  <c r="CL898" i="2"/>
  <c r="CL894" i="2"/>
  <c r="CL890" i="2"/>
  <c r="CL886" i="2"/>
  <c r="CL882" i="2"/>
  <c r="CL878" i="2"/>
  <c r="CL874" i="2"/>
  <c r="CL870" i="2"/>
  <c r="CL866" i="2"/>
  <c r="CL862" i="2"/>
  <c r="CL858" i="2"/>
  <c r="CL854" i="2"/>
  <c r="CL850" i="2"/>
  <c r="CL846" i="2"/>
  <c r="CL842" i="2"/>
  <c r="CL838" i="2"/>
  <c r="CL834" i="2"/>
  <c r="CL830" i="2"/>
  <c r="CL826" i="2"/>
  <c r="CL822" i="2"/>
  <c r="CL818" i="2"/>
  <c r="CL814" i="2"/>
  <c r="CL810" i="2"/>
  <c r="CL806" i="2"/>
  <c r="CL802" i="2"/>
  <c r="CL798" i="2"/>
  <c r="CL794" i="2"/>
  <c r="CL790" i="2"/>
  <c r="CL786" i="2"/>
  <c r="CL782" i="2"/>
  <c r="CL778" i="2"/>
  <c r="CL774" i="2"/>
  <c r="CL770" i="2"/>
  <c r="CL766" i="2"/>
  <c r="CL762" i="2"/>
  <c r="CL758" i="2"/>
  <c r="CL754" i="2"/>
  <c r="CL750" i="2"/>
  <c r="CL746" i="2"/>
  <c r="CL742" i="2"/>
  <c r="CL738" i="2"/>
  <c r="CL734" i="2"/>
  <c r="CL730" i="2"/>
  <c r="CL726" i="2"/>
  <c r="CL722" i="2"/>
  <c r="CL718" i="2"/>
  <c r="CL714" i="2"/>
  <c r="CL710" i="2"/>
  <c r="CL706" i="2"/>
  <c r="CL702" i="2"/>
  <c r="CL698" i="2"/>
  <c r="CL694" i="2"/>
  <c r="CL1127" i="2"/>
  <c r="CL1123" i="2"/>
  <c r="CL1119" i="2"/>
  <c r="CL1115" i="2"/>
  <c r="CL1111" i="2"/>
  <c r="CL1107" i="2"/>
  <c r="CL1103" i="2"/>
  <c r="CL1099" i="2"/>
  <c r="CL1095" i="2"/>
  <c r="CL1091" i="2"/>
  <c r="CL1087" i="2"/>
  <c r="CL1083" i="2"/>
  <c r="CL1079" i="2"/>
  <c r="CL1075" i="2"/>
  <c r="CL1071" i="2"/>
  <c r="CL1067" i="2"/>
  <c r="CL1063" i="2"/>
  <c r="CL1059" i="2"/>
  <c r="CL1055" i="2"/>
  <c r="CL1051" i="2"/>
  <c r="CL1047" i="2"/>
  <c r="CL1043" i="2"/>
  <c r="CL1039" i="2"/>
  <c r="CL1035" i="2"/>
  <c r="CL1031" i="2"/>
  <c r="CL1027" i="2"/>
  <c r="CL1023" i="2"/>
  <c r="CL1019" i="2"/>
  <c r="CL1015" i="2"/>
  <c r="CL1011" i="2"/>
  <c r="CL1007" i="2"/>
  <c r="CL1003" i="2"/>
  <c r="CL999" i="2"/>
  <c r="CL995" i="2"/>
  <c r="CL991" i="2"/>
  <c r="CL987" i="2"/>
  <c r="CL983" i="2"/>
  <c r="CL979" i="2"/>
  <c r="CL975" i="2"/>
  <c r="CL971" i="2"/>
  <c r="CL967" i="2"/>
  <c r="CL963" i="2"/>
  <c r="CL959" i="2"/>
  <c r="CL955" i="2"/>
  <c r="CL951" i="2"/>
  <c r="CL947" i="2"/>
  <c r="CL943" i="2"/>
  <c r="CL939" i="2"/>
  <c r="CL935" i="2"/>
  <c r="CL931" i="2"/>
  <c r="CL927" i="2"/>
  <c r="CL923" i="2"/>
  <c r="CL919" i="2"/>
  <c r="CL915" i="2"/>
  <c r="CL911" i="2"/>
  <c r="CL907" i="2"/>
  <c r="CL903" i="2"/>
  <c r="CL899" i="2"/>
  <c r="CL895" i="2"/>
  <c r="CL891" i="2"/>
  <c r="CL887" i="2"/>
  <c r="CL883" i="2"/>
  <c r="CL879" i="2"/>
  <c r="CL875" i="2"/>
  <c r="CL871" i="2"/>
  <c r="CL867" i="2"/>
  <c r="CL863" i="2"/>
  <c r="CL859" i="2"/>
  <c r="CL855" i="2"/>
  <c r="CL851" i="2"/>
  <c r="CL847" i="2"/>
  <c r="CL843" i="2"/>
  <c r="CL839" i="2"/>
  <c r="CL835" i="2"/>
  <c r="CL831" i="2"/>
  <c r="CL827" i="2"/>
  <c r="CL823" i="2"/>
  <c r="CL819" i="2"/>
  <c r="CL815" i="2"/>
  <c r="CL811" i="2"/>
  <c r="CL807" i="2"/>
  <c r="CL803" i="2"/>
  <c r="CL799" i="2"/>
  <c r="CL795" i="2"/>
  <c r="CL791" i="2"/>
  <c r="CL787" i="2"/>
  <c r="CL783" i="2"/>
  <c r="CL779" i="2"/>
  <c r="CL775" i="2"/>
  <c r="CL771" i="2"/>
  <c r="CL767" i="2"/>
  <c r="CL763" i="2"/>
  <c r="CL759" i="2"/>
  <c r="CL755" i="2"/>
  <c r="CL751" i="2"/>
  <c r="CL747" i="2"/>
  <c r="CL743" i="2"/>
  <c r="CL739" i="2"/>
  <c r="CL735" i="2"/>
  <c r="CL731" i="2"/>
  <c r="CL727" i="2"/>
  <c r="CL723" i="2"/>
  <c r="CL719" i="2"/>
  <c r="CL715" i="2"/>
  <c r="CL711" i="2"/>
  <c r="CL707" i="2"/>
  <c r="CL703" i="2"/>
  <c r="CL699" i="2"/>
  <c r="CL695" i="2"/>
  <c r="CL1128" i="2"/>
  <c r="CL1124" i="2"/>
  <c r="CL1120" i="2"/>
  <c r="CL1116" i="2"/>
  <c r="CL1112" i="2"/>
  <c r="CL1108" i="2"/>
  <c r="CL1104" i="2"/>
  <c r="CL1100" i="2"/>
  <c r="CL1096" i="2"/>
  <c r="CL1092" i="2"/>
  <c r="CL1088" i="2"/>
  <c r="CL1084" i="2"/>
  <c r="CL1080" i="2"/>
  <c r="CL1076" i="2"/>
  <c r="CL1072" i="2"/>
  <c r="CL1068" i="2"/>
  <c r="CL1064" i="2"/>
  <c r="CL1060" i="2"/>
  <c r="CL1056" i="2"/>
  <c r="CL1052" i="2"/>
  <c r="CL1048" i="2"/>
  <c r="CL1044" i="2"/>
  <c r="CL1040" i="2"/>
  <c r="CL1036" i="2"/>
  <c r="CL1032" i="2"/>
  <c r="CL1028" i="2"/>
  <c r="CL1024" i="2"/>
  <c r="CL1020" i="2"/>
  <c r="CL1016" i="2"/>
  <c r="CL1012" i="2"/>
  <c r="CL1008" i="2"/>
  <c r="CL1004" i="2"/>
  <c r="CL1000" i="2"/>
  <c r="CL996" i="2"/>
  <c r="CL992" i="2"/>
  <c r="CL988" i="2"/>
  <c r="CL984" i="2"/>
  <c r="CL980" i="2"/>
  <c r="CL976" i="2"/>
  <c r="CL972" i="2"/>
  <c r="CL968" i="2"/>
  <c r="CL964" i="2"/>
  <c r="CL960" i="2"/>
  <c r="CL956" i="2"/>
  <c r="CL952" i="2"/>
  <c r="CL948" i="2"/>
  <c r="CL944" i="2"/>
  <c r="CL940" i="2"/>
  <c r="CL936" i="2"/>
  <c r="CL932" i="2"/>
  <c r="CL928" i="2"/>
  <c r="CL924" i="2"/>
  <c r="CL920" i="2"/>
  <c r="CL916" i="2"/>
  <c r="CL912" i="2"/>
  <c r="CL908" i="2"/>
  <c r="CL904" i="2"/>
  <c r="CL900" i="2"/>
  <c r="CL896" i="2"/>
  <c r="CL892" i="2"/>
  <c r="CL888" i="2"/>
  <c r="CL884" i="2"/>
  <c r="CL880" i="2"/>
  <c r="CL876" i="2"/>
  <c r="CL872" i="2"/>
  <c r="CL868" i="2"/>
  <c r="CL864" i="2"/>
  <c r="CL860" i="2"/>
  <c r="CL856" i="2"/>
  <c r="CL852" i="2"/>
  <c r="CL848" i="2"/>
  <c r="CL844" i="2"/>
  <c r="CL840" i="2"/>
  <c r="CL836" i="2"/>
  <c r="CL832" i="2"/>
  <c r="CL828" i="2"/>
  <c r="CL824" i="2"/>
  <c r="CL820" i="2"/>
  <c r="CL816" i="2"/>
  <c r="CL812" i="2"/>
  <c r="CL808" i="2"/>
  <c r="CL804" i="2"/>
  <c r="CL800" i="2"/>
  <c r="CL796" i="2"/>
  <c r="CL792" i="2"/>
  <c r="CL788" i="2"/>
  <c r="CL784" i="2"/>
  <c r="CL780" i="2"/>
  <c r="CL776" i="2"/>
  <c r="CL772" i="2"/>
  <c r="CL768" i="2"/>
  <c r="CL764" i="2"/>
  <c r="CL760" i="2"/>
  <c r="CL756" i="2"/>
  <c r="CL752" i="2"/>
  <c r="CL748" i="2"/>
  <c r="CL744" i="2"/>
  <c r="CL740" i="2"/>
  <c r="CL736" i="2"/>
  <c r="CL732" i="2"/>
  <c r="CL728" i="2"/>
  <c r="CL724" i="2"/>
  <c r="CL720" i="2"/>
  <c r="CL716" i="2"/>
  <c r="CL712" i="2"/>
  <c r="CL708" i="2"/>
  <c r="CL704" i="2"/>
  <c r="CL700" i="2"/>
  <c r="CL696" i="2"/>
  <c r="CL1125" i="2"/>
  <c r="CL1121" i="2"/>
  <c r="CL1117" i="2"/>
  <c r="CL1113" i="2"/>
  <c r="CL1109" i="2"/>
  <c r="CL1105" i="2"/>
  <c r="CL1101" i="2"/>
  <c r="CL1097" i="2"/>
  <c r="CL1093" i="2"/>
  <c r="CL1089" i="2"/>
  <c r="CL1085" i="2"/>
  <c r="CL1081" i="2"/>
  <c r="CL1077" i="2"/>
  <c r="CL1073" i="2"/>
  <c r="CL1069" i="2"/>
  <c r="CL1065" i="2"/>
  <c r="CL1061" i="2"/>
  <c r="CL1057" i="2"/>
  <c r="CL1053" i="2"/>
  <c r="CL1049" i="2"/>
  <c r="CL1045" i="2"/>
  <c r="CL1041" i="2"/>
  <c r="CL1037" i="2"/>
  <c r="CL1033" i="2"/>
  <c r="CL1029" i="2"/>
  <c r="CL1025" i="2"/>
  <c r="CL1021" i="2"/>
  <c r="CL1017" i="2"/>
  <c r="CL1013" i="2"/>
  <c r="CL1009" i="2"/>
  <c r="CL1005" i="2"/>
  <c r="CL1001" i="2"/>
  <c r="CL997" i="2"/>
  <c r="CL993" i="2"/>
  <c r="CL989" i="2"/>
  <c r="CL985" i="2"/>
  <c r="CL981" i="2"/>
  <c r="CL977" i="2"/>
  <c r="CL973" i="2"/>
  <c r="CL969" i="2"/>
  <c r="CL965" i="2"/>
  <c r="CL961" i="2"/>
  <c r="CL957" i="2"/>
  <c r="CL953" i="2"/>
  <c r="CL949" i="2"/>
  <c r="CL945" i="2"/>
  <c r="CL941" i="2"/>
  <c r="CL937" i="2"/>
  <c r="CL933" i="2"/>
  <c r="CL929" i="2"/>
  <c r="CL925" i="2"/>
  <c r="CL921" i="2"/>
  <c r="CL917" i="2"/>
  <c r="CL913" i="2"/>
  <c r="CL909" i="2"/>
  <c r="CL905" i="2"/>
  <c r="CL901" i="2"/>
  <c r="CL897" i="2"/>
  <c r="CL893" i="2"/>
  <c r="CL889" i="2"/>
  <c r="CL885" i="2"/>
  <c r="CL881" i="2"/>
  <c r="CL877" i="2"/>
  <c r="CL873" i="2"/>
  <c r="CL869" i="2"/>
  <c r="CL865" i="2"/>
  <c r="CL861" i="2"/>
  <c r="CL857" i="2"/>
  <c r="CL853" i="2"/>
  <c r="CL849" i="2"/>
  <c r="CL845" i="2"/>
  <c r="CL841" i="2"/>
  <c r="CL837" i="2"/>
  <c r="CL833" i="2"/>
  <c r="CL829" i="2"/>
  <c r="CL825" i="2"/>
  <c r="CL821" i="2"/>
  <c r="CL817" i="2"/>
  <c r="CL813" i="2"/>
  <c r="CL809" i="2"/>
  <c r="CL805" i="2"/>
  <c r="CL801" i="2"/>
  <c r="CL797" i="2"/>
  <c r="CL793" i="2"/>
  <c r="CL789" i="2"/>
  <c r="CL785" i="2"/>
  <c r="CL781" i="2"/>
  <c r="CL777" i="2"/>
  <c r="CL773" i="2"/>
  <c r="CL769" i="2"/>
  <c r="CL765" i="2"/>
  <c r="CL761" i="2"/>
  <c r="CL757" i="2"/>
  <c r="CL753" i="2"/>
  <c r="CL749" i="2"/>
  <c r="CL745" i="2"/>
  <c r="CL741" i="2"/>
  <c r="CL737" i="2"/>
  <c r="CL733" i="2"/>
  <c r="CL729" i="2"/>
  <c r="CL725" i="2"/>
  <c r="CL721" i="2"/>
  <c r="CL717" i="2"/>
  <c r="CL713" i="2"/>
  <c r="CL709" i="2"/>
  <c r="CL705" i="2"/>
  <c r="CL701" i="2"/>
  <c r="CL697" i="2"/>
  <c r="CL693" i="2"/>
  <c r="CL690" i="2"/>
  <c r="CL686" i="2"/>
  <c r="CL682" i="2"/>
  <c r="CL678" i="2"/>
  <c r="CL674" i="2"/>
  <c r="CL670" i="2"/>
  <c r="CL666" i="2"/>
  <c r="CL662" i="2"/>
  <c r="CL658" i="2"/>
  <c r="CL654" i="2"/>
  <c r="CL650" i="2"/>
  <c r="CL646" i="2"/>
  <c r="CL642" i="2"/>
  <c r="CL638" i="2"/>
  <c r="CL634" i="2"/>
  <c r="CL630" i="2"/>
  <c r="CL626" i="2"/>
  <c r="CL622" i="2"/>
  <c r="CL618" i="2"/>
  <c r="CL614" i="2"/>
  <c r="CL610" i="2"/>
  <c r="CL606" i="2"/>
  <c r="CL602" i="2"/>
  <c r="CL598" i="2"/>
  <c r="CL594" i="2"/>
  <c r="CL590" i="2"/>
  <c r="CL586" i="2"/>
  <c r="CL582" i="2"/>
  <c r="CL578" i="2"/>
  <c r="CL574" i="2"/>
  <c r="CL570" i="2"/>
  <c r="CL566" i="2"/>
  <c r="CL562" i="2"/>
  <c r="CL558" i="2"/>
  <c r="CL554" i="2"/>
  <c r="CL550" i="2"/>
  <c r="CL546" i="2"/>
  <c r="CL542" i="2"/>
  <c r="CL538" i="2"/>
  <c r="CL534" i="2"/>
  <c r="CL530" i="2"/>
  <c r="CL526" i="2"/>
  <c r="CL522" i="2"/>
  <c r="CL518" i="2"/>
  <c r="CL514" i="2"/>
  <c r="CL510" i="2"/>
  <c r="CL506" i="2"/>
  <c r="CL502" i="2"/>
  <c r="CL498" i="2"/>
  <c r="CL494" i="2"/>
  <c r="CL490" i="2"/>
  <c r="CL486" i="2"/>
  <c r="CL482" i="2"/>
  <c r="CL478" i="2"/>
  <c r="CL474" i="2"/>
  <c r="CL470" i="2"/>
  <c r="CL466" i="2"/>
  <c r="CL462" i="2"/>
  <c r="CL458" i="2"/>
  <c r="CL454" i="2"/>
  <c r="CL450" i="2"/>
  <c r="CL446" i="2"/>
  <c r="CL442" i="2"/>
  <c r="CL438" i="2"/>
  <c r="CL434" i="2"/>
  <c r="CL430" i="2"/>
  <c r="CL426" i="2"/>
  <c r="CL422" i="2"/>
  <c r="CL418" i="2"/>
  <c r="CL414" i="2"/>
  <c r="CL410" i="2"/>
  <c r="CL406" i="2"/>
  <c r="CL402" i="2"/>
  <c r="CL398" i="2"/>
  <c r="CL394" i="2"/>
  <c r="CL390" i="2"/>
  <c r="CL386" i="2"/>
  <c r="CL382" i="2"/>
  <c r="CL378" i="2"/>
  <c r="CL374" i="2"/>
  <c r="CL370" i="2"/>
  <c r="CL366" i="2"/>
  <c r="CL362" i="2"/>
  <c r="CL358" i="2"/>
  <c r="CL354" i="2"/>
  <c r="CL350" i="2"/>
  <c r="CL346" i="2"/>
  <c r="CL342" i="2"/>
  <c r="CL338" i="2"/>
  <c r="CL334" i="2"/>
  <c r="CL330" i="2"/>
  <c r="CL326" i="2"/>
  <c r="CL322" i="2"/>
  <c r="CL318" i="2"/>
  <c r="CL314" i="2"/>
  <c r="CL310" i="2"/>
  <c r="CL306" i="2"/>
  <c r="CL302" i="2"/>
  <c r="CL298" i="2"/>
  <c r="CL294" i="2"/>
  <c r="CL290" i="2"/>
  <c r="CL286" i="2"/>
  <c r="CL282" i="2"/>
  <c r="CL278" i="2"/>
  <c r="CL274" i="2"/>
  <c r="CL270" i="2"/>
  <c r="CL266" i="2"/>
  <c r="CL262" i="2"/>
  <c r="CL258" i="2"/>
  <c r="CL254" i="2"/>
  <c r="CL250" i="2"/>
  <c r="CL246" i="2"/>
  <c r="CL242" i="2"/>
  <c r="CL238" i="2"/>
  <c r="CL234" i="2"/>
  <c r="CL230" i="2"/>
  <c r="CL226" i="2"/>
  <c r="CL222" i="2"/>
  <c r="CL218" i="2"/>
  <c r="CL214" i="2"/>
  <c r="CL210" i="2"/>
  <c r="CL206" i="2"/>
  <c r="CL202" i="2"/>
  <c r="CL198" i="2"/>
  <c r="CL194" i="2"/>
  <c r="CL190" i="2"/>
  <c r="CL186" i="2"/>
  <c r="CL182" i="2"/>
  <c r="CL178" i="2"/>
  <c r="CL174" i="2"/>
  <c r="CL170" i="2"/>
  <c r="CL166" i="2"/>
  <c r="CL162" i="2"/>
  <c r="CL158" i="2"/>
  <c r="CL154" i="2"/>
  <c r="CL150" i="2"/>
  <c r="CL146" i="2"/>
  <c r="CL142" i="2"/>
  <c r="CL138" i="2"/>
  <c r="CL134" i="2"/>
  <c r="CL130" i="2"/>
  <c r="CL126" i="2"/>
  <c r="CL122" i="2"/>
  <c r="CL118" i="2"/>
  <c r="CL114" i="2"/>
  <c r="CL110" i="2"/>
  <c r="CL106" i="2"/>
  <c r="CL102" i="2"/>
  <c r="CL98" i="2"/>
  <c r="CL94" i="2"/>
  <c r="CL90" i="2"/>
  <c r="CL86" i="2"/>
  <c r="CL82" i="2"/>
  <c r="CL78" i="2"/>
  <c r="CL74" i="2"/>
  <c r="CL70" i="2"/>
  <c r="CL66" i="2"/>
  <c r="CL62" i="2"/>
  <c r="CL58" i="2"/>
  <c r="CL54" i="2"/>
  <c r="CL50" i="2"/>
  <c r="CL46" i="2"/>
  <c r="CL42" i="2"/>
  <c r="CL38" i="2"/>
  <c r="CL34" i="2"/>
  <c r="CL30" i="2"/>
  <c r="CL26" i="2"/>
  <c r="CL22" i="2"/>
  <c r="CL18" i="2"/>
  <c r="CL691" i="2"/>
  <c r="CL687" i="2"/>
  <c r="CL683" i="2"/>
  <c r="CL679" i="2"/>
  <c r="CL675" i="2"/>
  <c r="CL671" i="2"/>
  <c r="CL667" i="2"/>
  <c r="CL663" i="2"/>
  <c r="CL659" i="2"/>
  <c r="CL655" i="2"/>
  <c r="CL651" i="2"/>
  <c r="CL647" i="2"/>
  <c r="CL643" i="2"/>
  <c r="CL639" i="2"/>
  <c r="CL635" i="2"/>
  <c r="CL631" i="2"/>
  <c r="CL627" i="2"/>
  <c r="CL623" i="2"/>
  <c r="CL619" i="2"/>
  <c r="CL615" i="2"/>
  <c r="CL611" i="2"/>
  <c r="CL607" i="2"/>
  <c r="CL603" i="2"/>
  <c r="CL599" i="2"/>
  <c r="CL595" i="2"/>
  <c r="CL591" i="2"/>
  <c r="CL587" i="2"/>
  <c r="CL583" i="2"/>
  <c r="CL579" i="2"/>
  <c r="CL575" i="2"/>
  <c r="CL571" i="2"/>
  <c r="CL567" i="2"/>
  <c r="CL563" i="2"/>
  <c r="CL559" i="2"/>
  <c r="CL555" i="2"/>
  <c r="CL551" i="2"/>
  <c r="CL547" i="2"/>
  <c r="CL543" i="2"/>
  <c r="CL539" i="2"/>
  <c r="CL535" i="2"/>
  <c r="CL531" i="2"/>
  <c r="CL527" i="2"/>
  <c r="CL523" i="2"/>
  <c r="CL519" i="2"/>
  <c r="CL515" i="2"/>
  <c r="CL511" i="2"/>
  <c r="CL507" i="2"/>
  <c r="CL503" i="2"/>
  <c r="CL499" i="2"/>
  <c r="CL495" i="2"/>
  <c r="CL491" i="2"/>
  <c r="CL487" i="2"/>
  <c r="CL483" i="2"/>
  <c r="CL479" i="2"/>
  <c r="CL475" i="2"/>
  <c r="CL471" i="2"/>
  <c r="CL467" i="2"/>
  <c r="CL463" i="2"/>
  <c r="CL459" i="2"/>
  <c r="CL455" i="2"/>
  <c r="CL451" i="2"/>
  <c r="CL447" i="2"/>
  <c r="CL443" i="2"/>
  <c r="CL439" i="2"/>
  <c r="CL435" i="2"/>
  <c r="CL431" i="2"/>
  <c r="CL427" i="2"/>
  <c r="CL423" i="2"/>
  <c r="CL419" i="2"/>
  <c r="CL415" i="2"/>
  <c r="CL411" i="2"/>
  <c r="CL407" i="2"/>
  <c r="CL403" i="2"/>
  <c r="CL399" i="2"/>
  <c r="CL395" i="2"/>
  <c r="CL391" i="2"/>
  <c r="CL387" i="2"/>
  <c r="CL383" i="2"/>
  <c r="CL379" i="2"/>
  <c r="CL375" i="2"/>
  <c r="CL371" i="2"/>
  <c r="CL367" i="2"/>
  <c r="CL363" i="2"/>
  <c r="CL359" i="2"/>
  <c r="CL355" i="2"/>
  <c r="CL351" i="2"/>
  <c r="CL347" i="2"/>
  <c r="CL343" i="2"/>
  <c r="CL339" i="2"/>
  <c r="CL335" i="2"/>
  <c r="CL331" i="2"/>
  <c r="CL327" i="2"/>
  <c r="CL323" i="2"/>
  <c r="CL319" i="2"/>
  <c r="CL315" i="2"/>
  <c r="CL311" i="2"/>
  <c r="CL307" i="2"/>
  <c r="CL303" i="2"/>
  <c r="CL299" i="2"/>
  <c r="CL295" i="2"/>
  <c r="CL291" i="2"/>
  <c r="CL287" i="2"/>
  <c r="CL283" i="2"/>
  <c r="CL279" i="2"/>
  <c r="CL275" i="2"/>
  <c r="CL271" i="2"/>
  <c r="CL267" i="2"/>
  <c r="CL263" i="2"/>
  <c r="CL259" i="2"/>
  <c r="CL255" i="2"/>
  <c r="CL251" i="2"/>
  <c r="CL247" i="2"/>
  <c r="CL243" i="2"/>
  <c r="CL239" i="2"/>
  <c r="CL235" i="2"/>
  <c r="CL231" i="2"/>
  <c r="CL227" i="2"/>
  <c r="CL223" i="2"/>
  <c r="CL219" i="2"/>
  <c r="CL215" i="2"/>
  <c r="CL211" i="2"/>
  <c r="CL207" i="2"/>
  <c r="CL203" i="2"/>
  <c r="CL199" i="2"/>
  <c r="CL195" i="2"/>
  <c r="CL191" i="2"/>
  <c r="CL187" i="2"/>
  <c r="CL183" i="2"/>
  <c r="CL179" i="2"/>
  <c r="CL175" i="2"/>
  <c r="CL171" i="2"/>
  <c r="CL167" i="2"/>
  <c r="CL163" i="2"/>
  <c r="CL159" i="2"/>
  <c r="CL155" i="2"/>
  <c r="CL151" i="2"/>
  <c r="CL147" i="2"/>
  <c r="CL143" i="2"/>
  <c r="CL139" i="2"/>
  <c r="CL135" i="2"/>
  <c r="CL131" i="2"/>
  <c r="CL127" i="2"/>
  <c r="CL123" i="2"/>
  <c r="CL119" i="2"/>
  <c r="CL115" i="2"/>
  <c r="CL111" i="2"/>
  <c r="CL107" i="2"/>
  <c r="CL103" i="2"/>
  <c r="CL99" i="2"/>
  <c r="CL95" i="2"/>
  <c r="CL91" i="2"/>
  <c r="CL87" i="2"/>
  <c r="CL83" i="2"/>
  <c r="CL79" i="2"/>
  <c r="CL75" i="2"/>
  <c r="CL71" i="2"/>
  <c r="CL67" i="2"/>
  <c r="CL63" i="2"/>
  <c r="CL59" i="2"/>
  <c r="CL55" i="2"/>
  <c r="CL51" i="2"/>
  <c r="CL47" i="2"/>
  <c r="CL43" i="2"/>
  <c r="CL39" i="2"/>
  <c r="CL35" i="2"/>
  <c r="CL31" i="2"/>
  <c r="CL27" i="2"/>
  <c r="CL23" i="2"/>
  <c r="CL19" i="2"/>
  <c r="CL692" i="2"/>
  <c r="CL688" i="2"/>
  <c r="CL684" i="2"/>
  <c r="CL680" i="2"/>
  <c r="CL676" i="2"/>
  <c r="CL672" i="2"/>
  <c r="CL668" i="2"/>
  <c r="CL664" i="2"/>
  <c r="CL660" i="2"/>
  <c r="CL656" i="2"/>
  <c r="CL652" i="2"/>
  <c r="CL648" i="2"/>
  <c r="CL644" i="2"/>
  <c r="CL640" i="2"/>
  <c r="CL636" i="2"/>
  <c r="CL632" i="2"/>
  <c r="CL628" i="2"/>
  <c r="CL624" i="2"/>
  <c r="CL620" i="2"/>
  <c r="CL616" i="2"/>
  <c r="CL612" i="2"/>
  <c r="CL608" i="2"/>
  <c r="CL604" i="2"/>
  <c r="CL600" i="2"/>
  <c r="CL596" i="2"/>
  <c r="CL592" i="2"/>
  <c r="CL588" i="2"/>
  <c r="CL584" i="2"/>
  <c r="CL580" i="2"/>
  <c r="CL576" i="2"/>
  <c r="CL572" i="2"/>
  <c r="CL568" i="2"/>
  <c r="CL564" i="2"/>
  <c r="CL560" i="2"/>
  <c r="CL556" i="2"/>
  <c r="CL552" i="2"/>
  <c r="CL548" i="2"/>
  <c r="CL544" i="2"/>
  <c r="CL540" i="2"/>
  <c r="CL536" i="2"/>
  <c r="CL532" i="2"/>
  <c r="CL528" i="2"/>
  <c r="CL524" i="2"/>
  <c r="CL520" i="2"/>
  <c r="CL516" i="2"/>
  <c r="CL512" i="2"/>
  <c r="CL508" i="2"/>
  <c r="CL504" i="2"/>
  <c r="CL500" i="2"/>
  <c r="CL496" i="2"/>
  <c r="CL492" i="2"/>
  <c r="CL488" i="2"/>
  <c r="CL484" i="2"/>
  <c r="CL480" i="2"/>
  <c r="CL476" i="2"/>
  <c r="CL472" i="2"/>
  <c r="CL468" i="2"/>
  <c r="CL464" i="2"/>
  <c r="CL460" i="2"/>
  <c r="CL456" i="2"/>
  <c r="CL452" i="2"/>
  <c r="CL448" i="2"/>
  <c r="CL444" i="2"/>
  <c r="CL440" i="2"/>
  <c r="CL436" i="2"/>
  <c r="CL432" i="2"/>
  <c r="CL428" i="2"/>
  <c r="CL424" i="2"/>
  <c r="CL420" i="2"/>
  <c r="CL416" i="2"/>
  <c r="CL412" i="2"/>
  <c r="CL408" i="2"/>
  <c r="CL404" i="2"/>
  <c r="CL400" i="2"/>
  <c r="CL396" i="2"/>
  <c r="CL392" i="2"/>
  <c r="CL388" i="2"/>
  <c r="CL384" i="2"/>
  <c r="CL380" i="2"/>
  <c r="CL376" i="2"/>
  <c r="CL372" i="2"/>
  <c r="CL368" i="2"/>
  <c r="CL364" i="2"/>
  <c r="CL360" i="2"/>
  <c r="CL356" i="2"/>
  <c r="CL352" i="2"/>
  <c r="CL348" i="2"/>
  <c r="CL344" i="2"/>
  <c r="CL340" i="2"/>
  <c r="CL336" i="2"/>
  <c r="CL332" i="2"/>
  <c r="CL328" i="2"/>
  <c r="CL324" i="2"/>
  <c r="CL320" i="2"/>
  <c r="CL316" i="2"/>
  <c r="CL312" i="2"/>
  <c r="CL308" i="2"/>
  <c r="CL304" i="2"/>
  <c r="CL300" i="2"/>
  <c r="CL296" i="2"/>
  <c r="CL292" i="2"/>
  <c r="CL288" i="2"/>
  <c r="CL284" i="2"/>
  <c r="CL280" i="2"/>
  <c r="CL276" i="2"/>
  <c r="CL272" i="2"/>
  <c r="CL268" i="2"/>
  <c r="CL264" i="2"/>
  <c r="CL260" i="2"/>
  <c r="CL256" i="2"/>
  <c r="CL252" i="2"/>
  <c r="CL248" i="2"/>
  <c r="CL244" i="2"/>
  <c r="CL240" i="2"/>
  <c r="CL236" i="2"/>
  <c r="CL232" i="2"/>
  <c r="CL228" i="2"/>
  <c r="CL224" i="2"/>
  <c r="CL220" i="2"/>
  <c r="CL216" i="2"/>
  <c r="CL212" i="2"/>
  <c r="CL208" i="2"/>
  <c r="CL204" i="2"/>
  <c r="CL200" i="2"/>
  <c r="CL196" i="2"/>
  <c r="CL192" i="2"/>
  <c r="CL188" i="2"/>
  <c r="CL184" i="2"/>
  <c r="CL180" i="2"/>
  <c r="CL176" i="2"/>
  <c r="CL172" i="2"/>
  <c r="CL168" i="2"/>
  <c r="CL164" i="2"/>
  <c r="CL160" i="2"/>
  <c r="CL156" i="2"/>
  <c r="CL152" i="2"/>
  <c r="CL148" i="2"/>
  <c r="CL144" i="2"/>
  <c r="CL140" i="2"/>
  <c r="CL136" i="2"/>
  <c r="CL132" i="2"/>
  <c r="CL128" i="2"/>
  <c r="CL124" i="2"/>
  <c r="CL120" i="2"/>
  <c r="CL116" i="2"/>
  <c r="CL112" i="2"/>
  <c r="CL108" i="2"/>
  <c r="CL104" i="2"/>
  <c r="CL100" i="2"/>
  <c r="CL96" i="2"/>
  <c r="CL92" i="2"/>
  <c r="CL88" i="2"/>
  <c r="CL84" i="2"/>
  <c r="CL80" i="2"/>
  <c r="CL76" i="2"/>
  <c r="CL72" i="2"/>
  <c r="CL68" i="2"/>
  <c r="CL64" i="2"/>
  <c r="CL60" i="2"/>
  <c r="CL56" i="2"/>
  <c r="CL52" i="2"/>
  <c r="CL48" i="2"/>
  <c r="CL44" i="2"/>
  <c r="CL40" i="2"/>
  <c r="CL36" i="2"/>
  <c r="CL32" i="2"/>
  <c r="CL28" i="2"/>
  <c r="CL24" i="2"/>
  <c r="CL20" i="2"/>
  <c r="CL16" i="2"/>
  <c r="CL689" i="2"/>
  <c r="CL685" i="2"/>
  <c r="CL681" i="2"/>
  <c r="CL677" i="2"/>
  <c r="CL673" i="2"/>
  <c r="CL669" i="2"/>
  <c r="CL665" i="2"/>
  <c r="CL661" i="2"/>
  <c r="CL657" i="2"/>
  <c r="CL653" i="2"/>
  <c r="CL649" i="2"/>
  <c r="CL645" i="2"/>
  <c r="CL641" i="2"/>
  <c r="CL637" i="2"/>
  <c r="CL633" i="2"/>
  <c r="CL629" i="2"/>
  <c r="CL625" i="2"/>
  <c r="CL621" i="2"/>
  <c r="CL617" i="2"/>
  <c r="CL613" i="2"/>
  <c r="CL609" i="2"/>
  <c r="CL605" i="2"/>
  <c r="CL601" i="2"/>
  <c r="CL597" i="2"/>
  <c r="CL593" i="2"/>
  <c r="CL589" i="2"/>
  <c r="CL585" i="2"/>
  <c r="CL581" i="2"/>
  <c r="CL577" i="2"/>
  <c r="CL573" i="2"/>
  <c r="CL569" i="2"/>
  <c r="CL565" i="2"/>
  <c r="CL561" i="2"/>
  <c r="CL557" i="2"/>
  <c r="CL553" i="2"/>
  <c r="CL549" i="2"/>
  <c r="CL545" i="2"/>
  <c r="CL541" i="2"/>
  <c r="CL537" i="2"/>
  <c r="CL533" i="2"/>
  <c r="CL529" i="2"/>
  <c r="CL525" i="2"/>
  <c r="CL521" i="2"/>
  <c r="CL517" i="2"/>
  <c r="CL513" i="2"/>
  <c r="CL509" i="2"/>
  <c r="CL505" i="2"/>
  <c r="CL501" i="2"/>
  <c r="CL497" i="2"/>
  <c r="CL493" i="2"/>
  <c r="CL489" i="2"/>
  <c r="CL485" i="2"/>
  <c r="CL481" i="2"/>
  <c r="CL477" i="2"/>
  <c r="CL473" i="2"/>
  <c r="CL469" i="2"/>
  <c r="CL465" i="2"/>
  <c r="CL461" i="2"/>
  <c r="CL457" i="2"/>
  <c r="CL453" i="2"/>
  <c r="CL449" i="2"/>
  <c r="CL445" i="2"/>
  <c r="CL441" i="2"/>
  <c r="CL437" i="2"/>
  <c r="CL433" i="2"/>
  <c r="CL429" i="2"/>
  <c r="CL425" i="2"/>
  <c r="CL421" i="2"/>
  <c r="CL417" i="2"/>
  <c r="CL413" i="2"/>
  <c r="CL409" i="2"/>
  <c r="CL405" i="2"/>
  <c r="CL401" i="2"/>
  <c r="CL397" i="2"/>
  <c r="CL393" i="2"/>
  <c r="CL389" i="2"/>
  <c r="CL385" i="2"/>
  <c r="CL381" i="2"/>
  <c r="CL377" i="2"/>
  <c r="CL373" i="2"/>
  <c r="CL369" i="2"/>
  <c r="CL365" i="2"/>
  <c r="CL361" i="2"/>
  <c r="CL357" i="2"/>
  <c r="CL353" i="2"/>
  <c r="CL349" i="2"/>
  <c r="CL345" i="2"/>
  <c r="CL341" i="2"/>
  <c r="CL337" i="2"/>
  <c r="CL333" i="2"/>
  <c r="CL329" i="2"/>
  <c r="CL325" i="2"/>
  <c r="CL321" i="2"/>
  <c r="CL317" i="2"/>
  <c r="CL313" i="2"/>
  <c r="CL309" i="2"/>
  <c r="CL305" i="2"/>
  <c r="CL301" i="2"/>
  <c r="CL297" i="2"/>
  <c r="CL293" i="2"/>
  <c r="CL289" i="2"/>
  <c r="CL285" i="2"/>
  <c r="CL281" i="2"/>
  <c r="CL277" i="2"/>
  <c r="CL273" i="2"/>
  <c r="CL269" i="2"/>
  <c r="CL265" i="2"/>
  <c r="CL261" i="2"/>
  <c r="CL257" i="2"/>
  <c r="CL253" i="2"/>
  <c r="CL249" i="2"/>
  <c r="CL245" i="2"/>
  <c r="CL241" i="2"/>
  <c r="CL237" i="2"/>
  <c r="CL233" i="2"/>
  <c r="CL229" i="2"/>
  <c r="CL225" i="2"/>
  <c r="CL221" i="2"/>
  <c r="CL217" i="2"/>
  <c r="CL213" i="2"/>
  <c r="CL209" i="2"/>
  <c r="CL205" i="2"/>
  <c r="CL201" i="2"/>
  <c r="CL197" i="2"/>
  <c r="CL193" i="2"/>
  <c r="CL189" i="2"/>
  <c r="CL185" i="2"/>
  <c r="CL181" i="2"/>
  <c r="CL177" i="2"/>
  <c r="CL173" i="2"/>
  <c r="CL169" i="2"/>
  <c r="CL165" i="2"/>
  <c r="CL161" i="2"/>
  <c r="CL157" i="2"/>
  <c r="CL153" i="2"/>
  <c r="CL149" i="2"/>
  <c r="CL145" i="2"/>
  <c r="CL141" i="2"/>
  <c r="CL137" i="2"/>
  <c r="CL133" i="2"/>
  <c r="CL129" i="2"/>
  <c r="CL125" i="2"/>
  <c r="CL121" i="2"/>
  <c r="CL117" i="2"/>
  <c r="CL113" i="2"/>
  <c r="CL109" i="2"/>
  <c r="CL105" i="2"/>
  <c r="CL101" i="2"/>
  <c r="CL97" i="2"/>
  <c r="CL93" i="2"/>
  <c r="CL89" i="2"/>
  <c r="CL85" i="2"/>
  <c r="CL81" i="2"/>
  <c r="CL77" i="2"/>
  <c r="CL73" i="2"/>
  <c r="CL69" i="2"/>
  <c r="CL65" i="2"/>
  <c r="CL61" i="2"/>
  <c r="CL57" i="2"/>
  <c r="CL53" i="2"/>
  <c r="CL49" i="2"/>
  <c r="CL45" i="2"/>
  <c r="CL41" i="2"/>
  <c r="CL37" i="2"/>
  <c r="CL33" i="2"/>
  <c r="CL29" i="2"/>
  <c r="CL25" i="2"/>
  <c r="CL21" i="2"/>
  <c r="CL17" i="2"/>
  <c r="BM1123" i="27"/>
  <c r="BO1123" i="27"/>
  <c r="BS1123" i="27"/>
  <c r="BU1123" i="27"/>
  <c r="BT1129" i="2"/>
  <c r="BU1129" i="2"/>
  <c r="BV1129" i="2"/>
  <c r="BW1129" i="2"/>
  <c r="BX1129" i="2"/>
  <c r="BY1129" i="2"/>
  <c r="BZ1129" i="2"/>
  <c r="CB1129" i="2"/>
  <c r="CC1129" i="2"/>
  <c r="CD1129" i="2"/>
  <c r="CF1129" i="2"/>
  <c r="CG1129" i="2"/>
  <c r="CH1129" i="2"/>
  <c r="CJ1129" i="2"/>
  <c r="CK1129" i="2"/>
  <c r="CI1129" i="2" l="1"/>
  <c r="CE1129" i="2"/>
  <c r="CA1129" i="2"/>
  <c r="CM1126" i="2"/>
  <c r="CM1122" i="2"/>
  <c r="CM1118" i="2"/>
  <c r="CM1114" i="2"/>
  <c r="CM1110" i="2"/>
  <c r="CM1106" i="2"/>
  <c r="CM1102" i="2"/>
  <c r="CM1098" i="2"/>
  <c r="CM1094" i="2"/>
  <c r="CM1090" i="2"/>
  <c r="CM1086" i="2"/>
  <c r="CM1082" i="2"/>
  <c r="CM1078" i="2"/>
  <c r="CM1074" i="2"/>
  <c r="CM1070" i="2"/>
  <c r="CM1066" i="2"/>
  <c r="CM1062" i="2"/>
  <c r="CM1058" i="2"/>
  <c r="CM1054" i="2"/>
  <c r="CM1050" i="2"/>
  <c r="CM1046" i="2"/>
  <c r="CM1042" i="2"/>
  <c r="CM1038" i="2"/>
  <c r="CM1034" i="2"/>
  <c r="CM1030" i="2"/>
  <c r="CM1026" i="2"/>
  <c r="CM1022" i="2"/>
  <c r="CM1018" i="2"/>
  <c r="CM1014" i="2"/>
  <c r="CM1010" i="2"/>
  <c r="CM1006" i="2"/>
  <c r="CM1002" i="2"/>
  <c r="CM998" i="2"/>
  <c r="CM994" i="2"/>
  <c r="CM990" i="2"/>
  <c r="CM986" i="2"/>
  <c r="CM982" i="2"/>
  <c r="CM978" i="2"/>
  <c r="CM974" i="2"/>
  <c r="CM970" i="2"/>
  <c r="CM966" i="2"/>
  <c r="CM962" i="2"/>
  <c r="CM958" i="2"/>
  <c r="CM954" i="2"/>
  <c r="CM950" i="2"/>
  <c r="CM946" i="2"/>
  <c r="CM942" i="2"/>
  <c r="CM938" i="2"/>
  <c r="CM934" i="2"/>
  <c r="CM930" i="2"/>
  <c r="CM926" i="2"/>
  <c r="CM922" i="2"/>
  <c r="CM918" i="2"/>
  <c r="CM914" i="2"/>
  <c r="CM910" i="2"/>
  <c r="CM906" i="2"/>
  <c r="CM902" i="2"/>
  <c r="CM898" i="2"/>
  <c r="CM894" i="2"/>
  <c r="CM890" i="2"/>
  <c r="CM886" i="2"/>
  <c r="CM882" i="2"/>
  <c r="CM878" i="2"/>
  <c r="CM874" i="2"/>
  <c r="CM870" i="2"/>
  <c r="CM866" i="2"/>
  <c r="CM862" i="2"/>
  <c r="CM858" i="2"/>
  <c r="CM854" i="2"/>
  <c r="CM850" i="2"/>
  <c r="CM846" i="2"/>
  <c r="CM842" i="2"/>
  <c r="CM838" i="2"/>
  <c r="CM834" i="2"/>
  <c r="CM830" i="2"/>
  <c r="CM826" i="2"/>
  <c r="CM822" i="2"/>
  <c r="CM818" i="2"/>
  <c r="CM814" i="2"/>
  <c r="CM810" i="2"/>
  <c r="CM806" i="2"/>
  <c r="CM802" i="2"/>
  <c r="CM798" i="2"/>
  <c r="CM794" i="2"/>
  <c r="CM790" i="2"/>
  <c r="CM786" i="2"/>
  <c r="CM782" i="2"/>
  <c r="CM778" i="2"/>
  <c r="CM774" i="2"/>
  <c r="CM770" i="2"/>
  <c r="CM766" i="2"/>
  <c r="CM762" i="2"/>
  <c r="CM758" i="2"/>
  <c r="CM754" i="2"/>
  <c r="CM750" i="2"/>
  <c r="CM746" i="2"/>
  <c r="CM742" i="2"/>
  <c r="CM738" i="2"/>
  <c r="CM734" i="2"/>
  <c r="CM730" i="2"/>
  <c r="CM726" i="2"/>
  <c r="CM722" i="2"/>
  <c r="CM718" i="2"/>
  <c r="CM714" i="2"/>
  <c r="CM710" i="2"/>
  <c r="CM706" i="2"/>
  <c r="CM702" i="2"/>
  <c r="CM698" i="2"/>
  <c r="CM694" i="2"/>
  <c r="CM690" i="2"/>
  <c r="CM686" i="2"/>
  <c r="CM682" i="2"/>
  <c r="CM678" i="2"/>
  <c r="CM674" i="2"/>
  <c r="CM670" i="2"/>
  <c r="CM666" i="2"/>
  <c r="CM662" i="2"/>
  <c r="CM658" i="2"/>
  <c r="CM654" i="2"/>
  <c r="CM650" i="2"/>
  <c r="CM646" i="2"/>
  <c r="CM642" i="2"/>
  <c r="CM638" i="2"/>
  <c r="CM634" i="2"/>
  <c r="CM630" i="2"/>
  <c r="CM626" i="2"/>
  <c r="CM622" i="2"/>
  <c r="CM618" i="2"/>
  <c r="CM614" i="2"/>
  <c r="CM610" i="2"/>
  <c r="CM606" i="2"/>
  <c r="CM602" i="2"/>
  <c r="CM598" i="2"/>
  <c r="CM594" i="2"/>
  <c r="CM590" i="2"/>
  <c r="CM586" i="2"/>
  <c r="CM582" i="2"/>
  <c r="CM578" i="2"/>
  <c r="CM574" i="2"/>
  <c r="CM570" i="2"/>
  <c r="CM566" i="2"/>
  <c r="CM562" i="2"/>
  <c r="CM558" i="2"/>
  <c r="CM554" i="2"/>
  <c r="CM550" i="2"/>
  <c r="CM546" i="2"/>
  <c r="CM542" i="2"/>
  <c r="CM538" i="2"/>
  <c r="CM534" i="2"/>
  <c r="CM530" i="2"/>
  <c r="CM526" i="2"/>
  <c r="CM522" i="2"/>
  <c r="CM518" i="2"/>
  <c r="CM514" i="2"/>
  <c r="CM510" i="2"/>
  <c r="CM506" i="2"/>
  <c r="CM502" i="2"/>
  <c r="CM498" i="2"/>
  <c r="CM494" i="2"/>
  <c r="CM490" i="2"/>
  <c r="CM486" i="2"/>
  <c r="CM482" i="2"/>
  <c r="CM478" i="2"/>
  <c r="CM474" i="2"/>
  <c r="CM470" i="2"/>
  <c r="CM466" i="2"/>
  <c r="CM462" i="2"/>
  <c r="CM458" i="2"/>
  <c r="CM454" i="2"/>
  <c r="CM450" i="2"/>
  <c r="CM446" i="2"/>
  <c r="CM442" i="2"/>
  <c r="CM438" i="2"/>
  <c r="CM434" i="2"/>
  <c r="CM430" i="2"/>
  <c r="CM426" i="2"/>
  <c r="CM422" i="2"/>
  <c r="CM418" i="2"/>
  <c r="CM414" i="2"/>
  <c r="CM410" i="2"/>
  <c r="CM406" i="2"/>
  <c r="CM402" i="2"/>
  <c r="CM398" i="2"/>
  <c r="CM394" i="2"/>
  <c r="CM390" i="2"/>
  <c r="CM386" i="2"/>
  <c r="CM382" i="2"/>
  <c r="CM378" i="2"/>
  <c r="CM374" i="2"/>
  <c r="CM370" i="2"/>
  <c r="CM366" i="2"/>
  <c r="CM362" i="2"/>
  <c r="CM358" i="2"/>
  <c r="CM354" i="2"/>
  <c r="CM350" i="2"/>
  <c r="CM346" i="2"/>
  <c r="CM342" i="2"/>
  <c r="CM338" i="2"/>
  <c r="CM334" i="2"/>
  <c r="CM330" i="2"/>
  <c r="CM326" i="2"/>
  <c r="CM322" i="2"/>
  <c r="CM318" i="2"/>
  <c r="CM314" i="2"/>
  <c r="CM310" i="2"/>
  <c r="CM306" i="2"/>
  <c r="CM302" i="2"/>
  <c r="CM298" i="2"/>
  <c r="CM294" i="2"/>
  <c r="CM290" i="2"/>
  <c r="CM286" i="2"/>
  <c r="CM282" i="2"/>
  <c r="CM278" i="2"/>
  <c r="CM274" i="2"/>
  <c r="CM270" i="2"/>
  <c r="CM266" i="2"/>
  <c r="CM262" i="2"/>
  <c r="CM258" i="2"/>
  <c r="CM254" i="2"/>
  <c r="CM250" i="2"/>
  <c r="CM246" i="2"/>
  <c r="CM242" i="2"/>
  <c r="CM238" i="2"/>
  <c r="CM234" i="2"/>
  <c r="CM230" i="2"/>
  <c r="CM226" i="2"/>
  <c r="CM222" i="2"/>
  <c r="CM218" i="2"/>
  <c r="CM214" i="2"/>
  <c r="CM210" i="2"/>
  <c r="CM206" i="2"/>
  <c r="CM202" i="2"/>
  <c r="CM198" i="2"/>
  <c r="CM194" i="2"/>
  <c r="CM190" i="2"/>
  <c r="CM186" i="2"/>
  <c r="CM182" i="2"/>
  <c r="CM178" i="2"/>
  <c r="CM174" i="2"/>
  <c r="CM170" i="2"/>
  <c r="CM166" i="2"/>
  <c r="CM162" i="2"/>
  <c r="CM158" i="2"/>
  <c r="CM154" i="2"/>
  <c r="CM150" i="2"/>
  <c r="CM146" i="2"/>
  <c r="CM142" i="2"/>
  <c r="CM138" i="2"/>
  <c r="CM134" i="2"/>
  <c r="CM130" i="2"/>
  <c r="CM126" i="2"/>
  <c r="CM122" i="2"/>
  <c r="CM118" i="2"/>
  <c r="CM114" i="2"/>
  <c r="CM110" i="2"/>
  <c r="CM106" i="2"/>
  <c r="CM102" i="2"/>
  <c r="CM98" i="2"/>
  <c r="CM94" i="2"/>
  <c r="CM90" i="2"/>
  <c r="CM86" i="2"/>
  <c r="CM82" i="2"/>
  <c r="CM78" i="2"/>
  <c r="CM74" i="2"/>
  <c r="CM70" i="2"/>
  <c r="CM66" i="2"/>
  <c r="CM62" i="2"/>
  <c r="CM58" i="2"/>
  <c r="CM54" i="2"/>
  <c r="CM50" i="2"/>
  <c r="CM46" i="2"/>
  <c r="CM42" i="2"/>
  <c r="CM38" i="2"/>
  <c r="CM34" i="2"/>
  <c r="CM30" i="2"/>
  <c r="CM26" i="2"/>
  <c r="CM22" i="2"/>
  <c r="CM18" i="2"/>
  <c r="CM1125" i="2"/>
  <c r="CM1121" i="2"/>
  <c r="CM1117" i="2"/>
  <c r="CM1113" i="2"/>
  <c r="CM1109" i="2"/>
  <c r="CM1105" i="2"/>
  <c r="CM1101" i="2"/>
  <c r="CM1097" i="2"/>
  <c r="CM1093" i="2"/>
  <c r="CM1089" i="2"/>
  <c r="CM1085" i="2"/>
  <c r="CM1081" i="2"/>
  <c r="CM1077" i="2"/>
  <c r="CM1073" i="2"/>
  <c r="CM1069" i="2"/>
  <c r="CM1065" i="2"/>
  <c r="CM1061" i="2"/>
  <c r="CM1057" i="2"/>
  <c r="CM1053" i="2"/>
  <c r="CM1049" i="2"/>
  <c r="CM1045" i="2"/>
  <c r="CM1041" i="2"/>
  <c r="CM1037" i="2"/>
  <c r="CM1033" i="2"/>
  <c r="CM1029" i="2"/>
  <c r="CM1025" i="2"/>
  <c r="CM1021" i="2"/>
  <c r="CM1017" i="2"/>
  <c r="CM1013" i="2"/>
  <c r="CM1009" i="2"/>
  <c r="CM1005" i="2"/>
  <c r="CM1001" i="2"/>
  <c r="CM997" i="2"/>
  <c r="CM993" i="2"/>
  <c r="CM989" i="2"/>
  <c r="CM985" i="2"/>
  <c r="CM981" i="2"/>
  <c r="CM977" i="2"/>
  <c r="CM973" i="2"/>
  <c r="CM969" i="2"/>
  <c r="CM965" i="2"/>
  <c r="CM961" i="2"/>
  <c r="CM957" i="2"/>
  <c r="CM953" i="2"/>
  <c r="CM949" i="2"/>
  <c r="CM945" i="2"/>
  <c r="CM941" i="2"/>
  <c r="CM937" i="2"/>
  <c r="CM933" i="2"/>
  <c r="CM929" i="2"/>
  <c r="CM925" i="2"/>
  <c r="CM921" i="2"/>
  <c r="CM917" i="2"/>
  <c r="CM913" i="2"/>
  <c r="CM909" i="2"/>
  <c r="CM905" i="2"/>
  <c r="CM901" i="2"/>
  <c r="CM897" i="2"/>
  <c r="CM893" i="2"/>
  <c r="CM889" i="2"/>
  <c r="CM885" i="2"/>
  <c r="CM881" i="2"/>
  <c r="CM877" i="2"/>
  <c r="CM873" i="2"/>
  <c r="CM869" i="2"/>
  <c r="CM865" i="2"/>
  <c r="CM861" i="2"/>
  <c r="CM857" i="2"/>
  <c r="CM853" i="2"/>
  <c r="CM849" i="2"/>
  <c r="CM845" i="2"/>
  <c r="CM841" i="2"/>
  <c r="CM837" i="2"/>
  <c r="CM833" i="2"/>
  <c r="CM829" i="2"/>
  <c r="CM825" i="2"/>
  <c r="CM821" i="2"/>
  <c r="CM817" i="2"/>
  <c r="CM813" i="2"/>
  <c r="CM809" i="2"/>
  <c r="CM805" i="2"/>
  <c r="CM801" i="2"/>
  <c r="CM797" i="2"/>
  <c r="CM793" i="2"/>
  <c r="CM789" i="2"/>
  <c r="CM785" i="2"/>
  <c r="CM781" i="2"/>
  <c r="CM777" i="2"/>
  <c r="CM773" i="2"/>
  <c r="CM769" i="2"/>
  <c r="CM765" i="2"/>
  <c r="CM761" i="2"/>
  <c r="CM757" i="2"/>
  <c r="CM753" i="2"/>
  <c r="CM749" i="2"/>
  <c r="CM745" i="2"/>
  <c r="CM741" i="2"/>
  <c r="CM737" i="2"/>
  <c r="CM733" i="2"/>
  <c r="CM729" i="2"/>
  <c r="CM725" i="2"/>
  <c r="CM721" i="2"/>
  <c r="CM717" i="2"/>
  <c r="CM713" i="2"/>
  <c r="CM709" i="2"/>
  <c r="CM705" i="2"/>
  <c r="CM701" i="2"/>
  <c r="CM697" i="2"/>
  <c r="CM693" i="2"/>
  <c r="CM689" i="2"/>
  <c r="CM685" i="2"/>
  <c r="CM681" i="2"/>
  <c r="CM677" i="2"/>
  <c r="CM673" i="2"/>
  <c r="CM669" i="2"/>
  <c r="CM665" i="2"/>
  <c r="CM661" i="2"/>
  <c r="CM657" i="2"/>
  <c r="CM653" i="2"/>
  <c r="CM649" i="2"/>
  <c r="CM645" i="2"/>
  <c r="CM641" i="2"/>
  <c r="CM637" i="2"/>
  <c r="CM633" i="2"/>
  <c r="CM629" i="2"/>
  <c r="CM625" i="2"/>
  <c r="CM621" i="2"/>
  <c r="CM617" i="2"/>
  <c r="CM613" i="2"/>
  <c r="CM609" i="2"/>
  <c r="CM605" i="2"/>
  <c r="CM601" i="2"/>
  <c r="CM597" i="2"/>
  <c r="CM593" i="2"/>
  <c r="CM589" i="2"/>
  <c r="CM585" i="2"/>
  <c r="CM581" i="2"/>
  <c r="CM577" i="2"/>
  <c r="CM573" i="2"/>
  <c r="CM569" i="2"/>
  <c r="CM565" i="2"/>
  <c r="CM561" i="2"/>
  <c r="CM557" i="2"/>
  <c r="CM553" i="2"/>
  <c r="CM549" i="2"/>
  <c r="CM545" i="2"/>
  <c r="CM541" i="2"/>
  <c r="CM537" i="2"/>
  <c r="CM1128" i="2"/>
  <c r="CM1124" i="2"/>
  <c r="CM1120" i="2"/>
  <c r="CM1116" i="2"/>
  <c r="CM1112" i="2"/>
  <c r="CM1108" i="2"/>
  <c r="CM1104" i="2"/>
  <c r="CM1100" i="2"/>
  <c r="CM1096" i="2"/>
  <c r="CM1092" i="2"/>
  <c r="CM1088" i="2"/>
  <c r="CM1084" i="2"/>
  <c r="CM1080" i="2"/>
  <c r="CM1076" i="2"/>
  <c r="CM1072" i="2"/>
  <c r="CM1068" i="2"/>
  <c r="CM1064" i="2"/>
  <c r="CM1060" i="2"/>
  <c r="CM1056" i="2"/>
  <c r="CM1052" i="2"/>
  <c r="CM1048" i="2"/>
  <c r="CM1044" i="2"/>
  <c r="CM1040" i="2"/>
  <c r="CM1036" i="2"/>
  <c r="CM1032" i="2"/>
  <c r="CM1028" i="2"/>
  <c r="CM1024" i="2"/>
  <c r="CM1020" i="2"/>
  <c r="CM1016" i="2"/>
  <c r="CM1012" i="2"/>
  <c r="CM1008" i="2"/>
  <c r="CM1004" i="2"/>
  <c r="CM1000" i="2"/>
  <c r="CM996" i="2"/>
  <c r="CM992" i="2"/>
  <c r="CM988" i="2"/>
  <c r="CM984" i="2"/>
  <c r="CM980" i="2"/>
  <c r="CM976" i="2"/>
  <c r="CM972" i="2"/>
  <c r="CM968" i="2"/>
  <c r="CM964" i="2"/>
  <c r="CM960" i="2"/>
  <c r="CM956" i="2"/>
  <c r="CM952" i="2"/>
  <c r="CM948" i="2"/>
  <c r="CM944" i="2"/>
  <c r="CM940" i="2"/>
  <c r="CM936" i="2"/>
  <c r="CM932" i="2"/>
  <c r="CM928" i="2"/>
  <c r="CM924" i="2"/>
  <c r="CM920" i="2"/>
  <c r="CM916" i="2"/>
  <c r="CM912" i="2"/>
  <c r="CM908" i="2"/>
  <c r="CM904" i="2"/>
  <c r="CM900" i="2"/>
  <c r="CM896" i="2"/>
  <c r="CM892" i="2"/>
  <c r="CM888" i="2"/>
  <c r="CM884" i="2"/>
  <c r="CM880" i="2"/>
  <c r="CM876" i="2"/>
  <c r="CM872" i="2"/>
  <c r="CM868" i="2"/>
  <c r="CM864" i="2"/>
  <c r="CM860" i="2"/>
  <c r="CM856" i="2"/>
  <c r="CM852" i="2"/>
  <c r="CM848" i="2"/>
  <c r="CM844" i="2"/>
  <c r="CM840" i="2"/>
  <c r="CM836" i="2"/>
  <c r="CM832" i="2"/>
  <c r="CM828" i="2"/>
  <c r="CM824" i="2"/>
  <c r="CM820" i="2"/>
  <c r="CM816" i="2"/>
  <c r="CM812" i="2"/>
  <c r="CM808" i="2"/>
  <c r="CM804" i="2"/>
  <c r="CM800" i="2"/>
  <c r="CM796" i="2"/>
  <c r="CM792" i="2"/>
  <c r="CM788" i="2"/>
  <c r="CM784" i="2"/>
  <c r="CM780" i="2"/>
  <c r="CM776" i="2"/>
  <c r="CM772" i="2"/>
  <c r="CM768" i="2"/>
  <c r="CM764" i="2"/>
  <c r="CM760" i="2"/>
  <c r="CM756" i="2"/>
  <c r="CM752" i="2"/>
  <c r="CM748" i="2"/>
  <c r="CM744" i="2"/>
  <c r="CM740" i="2"/>
  <c r="CM736" i="2"/>
  <c r="CM732" i="2"/>
  <c r="CM728" i="2"/>
  <c r="CM724" i="2"/>
  <c r="CM720" i="2"/>
  <c r="CM716" i="2"/>
  <c r="CM712" i="2"/>
  <c r="CM708" i="2"/>
  <c r="CM704" i="2"/>
  <c r="CM700" i="2"/>
  <c r="CM696" i="2"/>
  <c r="CM692" i="2"/>
  <c r="CM688" i="2"/>
  <c r="CM684" i="2"/>
  <c r="CM680" i="2"/>
  <c r="CM676" i="2"/>
  <c r="CM672" i="2"/>
  <c r="CM668" i="2"/>
  <c r="CM664" i="2"/>
  <c r="CM660" i="2"/>
  <c r="CM656" i="2"/>
  <c r="CM652" i="2"/>
  <c r="CM648" i="2"/>
  <c r="CM644" i="2"/>
  <c r="CM640" i="2"/>
  <c r="CM636" i="2"/>
  <c r="CM632" i="2"/>
  <c r="CM628" i="2"/>
  <c r="CM624" i="2"/>
  <c r="CM620" i="2"/>
  <c r="CM616" i="2"/>
  <c r="CM612" i="2"/>
  <c r="CM608" i="2"/>
  <c r="CM604" i="2"/>
  <c r="CM600" i="2"/>
  <c r="CM596" i="2"/>
  <c r="CM592" i="2"/>
  <c r="CM588" i="2"/>
  <c r="CM584" i="2"/>
  <c r="CM580" i="2"/>
  <c r="CM576" i="2"/>
  <c r="CM572" i="2"/>
  <c r="CM568" i="2"/>
  <c r="CM564" i="2"/>
  <c r="CM560" i="2"/>
  <c r="CM556" i="2"/>
  <c r="CM552" i="2"/>
  <c r="CM548" i="2"/>
  <c r="CM544" i="2"/>
  <c r="CM540" i="2"/>
  <c r="CM536" i="2"/>
  <c r="CM532" i="2"/>
  <c r="CM528" i="2"/>
  <c r="CM524" i="2"/>
  <c r="CM520" i="2"/>
  <c r="CM516" i="2"/>
  <c r="CM512" i="2"/>
  <c r="CM508" i="2"/>
  <c r="CM504" i="2"/>
  <c r="CM500" i="2"/>
  <c r="CM496" i="2"/>
  <c r="CM492" i="2"/>
  <c r="CM488" i="2"/>
  <c r="CM484" i="2"/>
  <c r="CM480" i="2"/>
  <c r="CM476" i="2"/>
  <c r="CM472" i="2"/>
  <c r="CM468" i="2"/>
  <c r="CM464" i="2"/>
  <c r="CM460" i="2"/>
  <c r="CM456" i="2"/>
  <c r="CM452" i="2"/>
  <c r="CM448" i="2"/>
  <c r="CM444" i="2"/>
  <c r="CM440" i="2"/>
  <c r="CM436" i="2"/>
  <c r="CM432" i="2"/>
  <c r="CM428" i="2"/>
  <c r="CM424" i="2"/>
  <c r="CM420" i="2"/>
  <c r="CM416" i="2"/>
  <c r="CM412" i="2"/>
  <c r="CM408" i="2"/>
  <c r="CM404" i="2"/>
  <c r="CM400" i="2"/>
  <c r="CM396" i="2"/>
  <c r="CM392" i="2"/>
  <c r="CM388" i="2"/>
  <c r="CM384" i="2"/>
  <c r="CM380" i="2"/>
  <c r="CM376" i="2"/>
  <c r="CM372" i="2"/>
  <c r="CM368" i="2"/>
  <c r="CM364" i="2"/>
  <c r="CM360" i="2"/>
  <c r="CM356" i="2"/>
  <c r="CM352" i="2"/>
  <c r="CM348" i="2"/>
  <c r="CM344" i="2"/>
  <c r="CM340" i="2"/>
  <c r="CM336" i="2"/>
  <c r="CM332" i="2"/>
  <c r="CM328" i="2"/>
  <c r="CM324" i="2"/>
  <c r="CM320" i="2"/>
  <c r="CM316" i="2"/>
  <c r="CM312" i="2"/>
  <c r="CM308" i="2"/>
  <c r="CM304" i="2"/>
  <c r="CM300" i="2"/>
  <c r="CM296" i="2"/>
  <c r="CM292" i="2"/>
  <c r="CM288" i="2"/>
  <c r="CM284" i="2"/>
  <c r="CM280" i="2"/>
  <c r="CM276" i="2"/>
  <c r="CM272" i="2"/>
  <c r="CM268" i="2"/>
  <c r="CM264" i="2"/>
  <c r="CM260" i="2"/>
  <c r="CM256" i="2"/>
  <c r="CM252" i="2"/>
  <c r="CM248" i="2"/>
  <c r="CM244" i="2"/>
  <c r="CM240" i="2"/>
  <c r="CM236" i="2"/>
  <c r="CM232" i="2"/>
  <c r="CM228" i="2"/>
  <c r="CM224" i="2"/>
  <c r="CM220" i="2"/>
  <c r="CM216" i="2"/>
  <c r="CM212" i="2"/>
  <c r="CM208" i="2"/>
  <c r="CM204" i="2"/>
  <c r="CM200" i="2"/>
  <c r="CM196" i="2"/>
  <c r="CM192" i="2"/>
  <c r="CM188" i="2"/>
  <c r="CM184" i="2"/>
  <c r="CM1127" i="2"/>
  <c r="CM1123" i="2"/>
  <c r="CM1119" i="2"/>
  <c r="CM1115" i="2"/>
  <c r="CM1111" i="2"/>
  <c r="CM1107" i="2"/>
  <c r="CM1103" i="2"/>
  <c r="CM1099" i="2"/>
  <c r="CM1095" i="2"/>
  <c r="CM1091" i="2"/>
  <c r="CM1087" i="2"/>
  <c r="CM1083" i="2"/>
  <c r="CM1079" i="2"/>
  <c r="CM1075" i="2"/>
  <c r="CM1071" i="2"/>
  <c r="CM1067" i="2"/>
  <c r="CM1063" i="2"/>
  <c r="CM1059" i="2"/>
  <c r="CM1055" i="2"/>
  <c r="CM1051" i="2"/>
  <c r="CM1047" i="2"/>
  <c r="CM1043" i="2"/>
  <c r="CM1039" i="2"/>
  <c r="CM1035" i="2"/>
  <c r="CM1031" i="2"/>
  <c r="CM1027" i="2"/>
  <c r="CM1023" i="2"/>
  <c r="CM1019" i="2"/>
  <c r="CM1015" i="2"/>
  <c r="CM1011" i="2"/>
  <c r="CM1007" i="2"/>
  <c r="CM1003" i="2"/>
  <c r="CM999" i="2"/>
  <c r="CM995" i="2"/>
  <c r="CM991" i="2"/>
  <c r="CM987" i="2"/>
  <c r="CM983" i="2"/>
  <c r="CM979" i="2"/>
  <c r="CM975" i="2"/>
  <c r="CM971" i="2"/>
  <c r="CM967" i="2"/>
  <c r="CM963" i="2"/>
  <c r="CM959" i="2"/>
  <c r="CM955" i="2"/>
  <c r="CM951" i="2"/>
  <c r="CM947" i="2"/>
  <c r="CM943" i="2"/>
  <c r="CM939" i="2"/>
  <c r="CM935" i="2"/>
  <c r="CM931" i="2"/>
  <c r="CM927" i="2"/>
  <c r="CM923" i="2"/>
  <c r="CM919" i="2"/>
  <c r="CM915" i="2"/>
  <c r="CM911" i="2"/>
  <c r="CM907" i="2"/>
  <c r="CM903" i="2"/>
  <c r="CM899" i="2"/>
  <c r="CM895" i="2"/>
  <c r="CM891" i="2"/>
  <c r="CM887" i="2"/>
  <c r="CM883" i="2"/>
  <c r="CM879" i="2"/>
  <c r="CM875" i="2"/>
  <c r="CM871" i="2"/>
  <c r="CM867" i="2"/>
  <c r="CM863" i="2"/>
  <c r="CM859" i="2"/>
  <c r="CM855" i="2"/>
  <c r="CM851" i="2"/>
  <c r="CM847" i="2"/>
  <c r="CM843" i="2"/>
  <c r="CM839" i="2"/>
  <c r="CM835" i="2"/>
  <c r="CM831" i="2"/>
  <c r="CM827" i="2"/>
  <c r="CM823" i="2"/>
  <c r="CM819" i="2"/>
  <c r="CM815" i="2"/>
  <c r="CM811" i="2"/>
  <c r="CM807" i="2"/>
  <c r="CM803" i="2"/>
  <c r="CM799" i="2"/>
  <c r="CM795" i="2"/>
  <c r="CM791" i="2"/>
  <c r="CM787" i="2"/>
  <c r="CM783" i="2"/>
  <c r="CM779" i="2"/>
  <c r="CM775" i="2"/>
  <c r="CM771" i="2"/>
  <c r="CM767" i="2"/>
  <c r="CM763" i="2"/>
  <c r="CM759" i="2"/>
  <c r="CM755" i="2"/>
  <c r="CM751" i="2"/>
  <c r="CM747" i="2"/>
  <c r="CM743" i="2"/>
  <c r="CM739" i="2"/>
  <c r="CM735" i="2"/>
  <c r="CM731" i="2"/>
  <c r="CM727" i="2"/>
  <c r="CM723" i="2"/>
  <c r="CM719" i="2"/>
  <c r="CM715" i="2"/>
  <c r="CM711" i="2"/>
  <c r="CM707" i="2"/>
  <c r="CM703" i="2"/>
  <c r="CM699" i="2"/>
  <c r="CM533" i="2"/>
  <c r="CM529" i="2"/>
  <c r="CM525" i="2"/>
  <c r="CM521" i="2"/>
  <c r="CM517" i="2"/>
  <c r="CM513" i="2"/>
  <c r="CM509" i="2"/>
  <c r="CM505" i="2"/>
  <c r="CM501" i="2"/>
  <c r="CM497" i="2"/>
  <c r="CM493" i="2"/>
  <c r="CM489" i="2"/>
  <c r="CM485" i="2"/>
  <c r="CM481" i="2"/>
  <c r="CM477" i="2"/>
  <c r="CM473" i="2"/>
  <c r="CM469" i="2"/>
  <c r="CM465" i="2"/>
  <c r="CM461" i="2"/>
  <c r="CM457" i="2"/>
  <c r="CM453" i="2"/>
  <c r="CM449" i="2"/>
  <c r="CM445" i="2"/>
  <c r="CM441" i="2"/>
  <c r="CM437" i="2"/>
  <c r="CM433" i="2"/>
  <c r="CM429" i="2"/>
  <c r="CM425" i="2"/>
  <c r="CM421" i="2"/>
  <c r="CM417" i="2"/>
  <c r="CM413" i="2"/>
  <c r="CM409" i="2"/>
  <c r="CM405" i="2"/>
  <c r="CM401" i="2"/>
  <c r="CM397" i="2"/>
  <c r="CM393" i="2"/>
  <c r="CM389" i="2"/>
  <c r="CM385" i="2"/>
  <c r="CM381" i="2"/>
  <c r="CM377" i="2"/>
  <c r="CM373" i="2"/>
  <c r="CM369" i="2"/>
  <c r="CM365" i="2"/>
  <c r="CM361" i="2"/>
  <c r="CM357" i="2"/>
  <c r="CM353" i="2"/>
  <c r="CM349" i="2"/>
  <c r="CM345" i="2"/>
  <c r="CM341" i="2"/>
  <c r="CM337" i="2"/>
  <c r="CM333" i="2"/>
  <c r="CM329" i="2"/>
  <c r="CM325" i="2"/>
  <c r="CM321" i="2"/>
  <c r="CM317" i="2"/>
  <c r="CM313" i="2"/>
  <c r="CM309" i="2"/>
  <c r="CM305" i="2"/>
  <c r="CM301" i="2"/>
  <c r="CM297" i="2"/>
  <c r="CM293" i="2"/>
  <c r="CM289" i="2"/>
  <c r="CM285" i="2"/>
  <c r="CM281" i="2"/>
  <c r="CM277" i="2"/>
  <c r="CM273" i="2"/>
  <c r="CM269" i="2"/>
  <c r="CM265" i="2"/>
  <c r="CM261" i="2"/>
  <c r="CM257" i="2"/>
  <c r="CM253" i="2"/>
  <c r="CM249" i="2"/>
  <c r="CM245" i="2"/>
  <c r="CM241" i="2"/>
  <c r="CM237" i="2"/>
  <c r="CM233" i="2"/>
  <c r="CM229" i="2"/>
  <c r="CM225" i="2"/>
  <c r="CM221" i="2"/>
  <c r="CM217" i="2"/>
  <c r="CM213" i="2"/>
  <c r="CM209" i="2"/>
  <c r="CM205" i="2"/>
  <c r="CM201" i="2"/>
  <c r="CM197" i="2"/>
  <c r="CM193" i="2"/>
  <c r="CM189" i="2"/>
  <c r="CM185" i="2"/>
  <c r="CM181" i="2"/>
  <c r="CM177" i="2"/>
  <c r="CM173" i="2"/>
  <c r="CM169" i="2"/>
  <c r="CM165" i="2"/>
  <c r="CM161" i="2"/>
  <c r="CM157" i="2"/>
  <c r="CM153" i="2"/>
  <c r="CM149" i="2"/>
  <c r="CM145" i="2"/>
  <c r="CM141" i="2"/>
  <c r="CM137" i="2"/>
  <c r="CM133" i="2"/>
  <c r="CM129" i="2"/>
  <c r="CM125" i="2"/>
  <c r="CM121" i="2"/>
  <c r="CM117" i="2"/>
  <c r="CM113" i="2"/>
  <c r="CM109" i="2"/>
  <c r="CM105" i="2"/>
  <c r="CM101" i="2"/>
  <c r="CM97" i="2"/>
  <c r="CM93" i="2"/>
  <c r="CM89" i="2"/>
  <c r="CM85" i="2"/>
  <c r="CM81" i="2"/>
  <c r="CM77" i="2"/>
  <c r="CM73" i="2"/>
  <c r="CM69" i="2"/>
  <c r="CM65" i="2"/>
  <c r="CM61" i="2"/>
  <c r="CM57" i="2"/>
  <c r="CM53" i="2"/>
  <c r="CM49" i="2"/>
  <c r="CM45" i="2"/>
  <c r="CM41" i="2"/>
  <c r="CM37" i="2"/>
  <c r="CM33" i="2"/>
  <c r="CM29" i="2"/>
  <c r="CM25" i="2"/>
  <c r="CM21" i="2"/>
  <c r="CM17" i="2"/>
  <c r="CM180" i="2"/>
  <c r="CM176" i="2"/>
  <c r="CM172" i="2"/>
  <c r="CM168" i="2"/>
  <c r="CM164" i="2"/>
  <c r="CM160" i="2"/>
  <c r="CM156" i="2"/>
  <c r="CM152" i="2"/>
  <c r="CM148" i="2"/>
  <c r="CM144" i="2"/>
  <c r="CM140" i="2"/>
  <c r="CM136" i="2"/>
  <c r="CM132" i="2"/>
  <c r="CM128" i="2"/>
  <c r="CM124" i="2"/>
  <c r="CM120" i="2"/>
  <c r="CM116" i="2"/>
  <c r="CM112" i="2"/>
  <c r="CM108" i="2"/>
  <c r="CM104" i="2"/>
  <c r="CM100" i="2"/>
  <c r="CM96" i="2"/>
  <c r="CM92" i="2"/>
  <c r="CM88" i="2"/>
  <c r="CM84" i="2"/>
  <c r="CM80" i="2"/>
  <c r="CM76" i="2"/>
  <c r="CM72" i="2"/>
  <c r="CM68" i="2"/>
  <c r="CM64" i="2"/>
  <c r="CM60" i="2"/>
  <c r="CM56" i="2"/>
  <c r="CM52" i="2"/>
  <c r="CM48" i="2"/>
  <c r="CM44" i="2"/>
  <c r="CM40" i="2"/>
  <c r="CM36" i="2"/>
  <c r="CM32" i="2"/>
  <c r="CM28" i="2"/>
  <c r="CM24" i="2"/>
  <c r="CM20" i="2"/>
  <c r="CM16" i="2"/>
  <c r="CM695" i="2"/>
  <c r="CM691" i="2"/>
  <c r="CM687" i="2"/>
  <c r="CM683" i="2"/>
  <c r="CM679" i="2"/>
  <c r="CM675" i="2"/>
  <c r="CM671" i="2"/>
  <c r="CM667" i="2"/>
  <c r="CM663" i="2"/>
  <c r="CM659" i="2"/>
  <c r="CM655" i="2"/>
  <c r="CM651" i="2"/>
  <c r="CM647" i="2"/>
  <c r="CM643" i="2"/>
  <c r="CM639" i="2"/>
  <c r="CM635" i="2"/>
  <c r="CM631" i="2"/>
  <c r="CM627" i="2"/>
  <c r="CM623" i="2"/>
  <c r="CM619" i="2"/>
  <c r="CM615" i="2"/>
  <c r="CM611" i="2"/>
  <c r="CM607" i="2"/>
  <c r="CM603" i="2"/>
  <c r="CM599" i="2"/>
  <c r="CM595" i="2"/>
  <c r="CM591" i="2"/>
  <c r="CM587" i="2"/>
  <c r="CM583" i="2"/>
  <c r="CM579" i="2"/>
  <c r="CM575" i="2"/>
  <c r="CM571" i="2"/>
  <c r="CM567" i="2"/>
  <c r="CM563" i="2"/>
  <c r="CM559" i="2"/>
  <c r="CM555" i="2"/>
  <c r="CM551" i="2"/>
  <c r="CM547" i="2"/>
  <c r="CM543" i="2"/>
  <c r="CM539" i="2"/>
  <c r="CM535" i="2"/>
  <c r="CM531" i="2"/>
  <c r="CM527" i="2"/>
  <c r="CM523" i="2"/>
  <c r="CM519" i="2"/>
  <c r="CM515" i="2"/>
  <c r="CM511" i="2"/>
  <c r="CM507" i="2"/>
  <c r="CM503" i="2"/>
  <c r="CM499" i="2"/>
  <c r="CM495" i="2"/>
  <c r="CM491" i="2"/>
  <c r="CM487" i="2"/>
  <c r="CM483" i="2"/>
  <c r="CM479" i="2"/>
  <c r="CM475" i="2"/>
  <c r="CM471" i="2"/>
  <c r="CM467" i="2"/>
  <c r="CM463" i="2"/>
  <c r="CM459" i="2"/>
  <c r="CM455" i="2"/>
  <c r="CM451" i="2"/>
  <c r="CM447" i="2"/>
  <c r="CM443" i="2"/>
  <c r="CM439" i="2"/>
  <c r="CM435" i="2"/>
  <c r="CM431" i="2"/>
  <c r="CM427" i="2"/>
  <c r="CM423" i="2"/>
  <c r="CM419" i="2"/>
  <c r="CM415" i="2"/>
  <c r="CM411" i="2"/>
  <c r="CM407" i="2"/>
  <c r="CM403" i="2"/>
  <c r="CM399" i="2"/>
  <c r="CM395" i="2"/>
  <c r="CM391" i="2"/>
  <c r="CM387" i="2"/>
  <c r="CM383" i="2"/>
  <c r="CM379" i="2"/>
  <c r="CM375" i="2"/>
  <c r="CM371" i="2"/>
  <c r="CM367" i="2"/>
  <c r="CM363" i="2"/>
  <c r="CM359" i="2"/>
  <c r="CM355" i="2"/>
  <c r="CM351" i="2"/>
  <c r="CM347" i="2"/>
  <c r="CM343" i="2"/>
  <c r="CM339" i="2"/>
  <c r="CM335" i="2"/>
  <c r="CM331" i="2"/>
  <c r="CM327" i="2"/>
  <c r="CM323" i="2"/>
  <c r="CM319" i="2"/>
  <c r="CM315" i="2"/>
  <c r="CM311" i="2"/>
  <c r="CM307" i="2"/>
  <c r="CM303" i="2"/>
  <c r="CM299" i="2"/>
  <c r="CM295" i="2"/>
  <c r="CM291" i="2"/>
  <c r="CM287" i="2"/>
  <c r="CM283" i="2"/>
  <c r="CM279" i="2"/>
  <c r="CM275" i="2"/>
  <c r="CM271" i="2"/>
  <c r="CM267" i="2"/>
  <c r="CM263" i="2"/>
  <c r="CM259" i="2"/>
  <c r="CM255" i="2"/>
  <c r="CM251" i="2"/>
  <c r="CM247" i="2"/>
  <c r="CM243" i="2"/>
  <c r="CM239" i="2"/>
  <c r="CM235" i="2"/>
  <c r="CM231" i="2"/>
  <c r="CM227" i="2"/>
  <c r="CM223" i="2"/>
  <c r="CM219" i="2"/>
  <c r="CM215" i="2"/>
  <c r="CM211" i="2"/>
  <c r="CM207" i="2"/>
  <c r="CM203" i="2"/>
  <c r="CM199" i="2"/>
  <c r="CM195" i="2"/>
  <c r="CM191" i="2"/>
  <c r="CM187" i="2"/>
  <c r="CM183" i="2"/>
  <c r="CM179" i="2"/>
  <c r="CM175" i="2"/>
  <c r="CM171" i="2"/>
  <c r="CM167" i="2"/>
  <c r="CM163" i="2"/>
  <c r="CM159" i="2"/>
  <c r="CM155" i="2"/>
  <c r="CM151" i="2"/>
  <c r="CM147" i="2"/>
  <c r="CM143" i="2"/>
  <c r="CM139" i="2"/>
  <c r="CM135" i="2"/>
  <c r="CM131" i="2"/>
  <c r="CM127" i="2"/>
  <c r="CM123" i="2"/>
  <c r="CM119" i="2"/>
  <c r="CM115" i="2"/>
  <c r="CM111" i="2"/>
  <c r="CM107" i="2"/>
  <c r="CM103" i="2"/>
  <c r="CM99" i="2"/>
  <c r="CM95" i="2"/>
  <c r="CM91" i="2"/>
  <c r="CM87" i="2"/>
  <c r="CM83" i="2"/>
  <c r="CM79" i="2"/>
  <c r="CM75" i="2"/>
  <c r="CM71" i="2"/>
  <c r="CM67" i="2"/>
  <c r="CM63" i="2"/>
  <c r="CM59" i="2"/>
  <c r="CM55" i="2"/>
  <c r="CM51" i="2"/>
  <c r="CM47" i="2"/>
  <c r="CM43" i="2"/>
  <c r="CM39" i="2"/>
  <c r="CM35" i="2"/>
  <c r="CM31" i="2"/>
  <c r="CM27" i="2"/>
  <c r="CM23" i="2"/>
  <c r="CM19" i="2"/>
  <c r="CL1129" i="2"/>
  <c r="CM1129" i="2"/>
  <c r="BO203" i="2"/>
  <c r="AV1129" i="2" l="1"/>
  <c r="BI16" i="27"/>
  <c r="BI17" i="27"/>
  <c r="BI18" i="27"/>
  <c r="BI19" i="27"/>
  <c r="BI20" i="27"/>
  <c r="BI21" i="27"/>
  <c r="BI22" i="27"/>
  <c r="BI23" i="27"/>
  <c r="BI24" i="27"/>
  <c r="BI25" i="27"/>
  <c r="BI26" i="27"/>
  <c r="BI27" i="27"/>
  <c r="BI28" i="27"/>
  <c r="BI29" i="27"/>
  <c r="BI30" i="27"/>
  <c r="BI31" i="27"/>
  <c r="BI32" i="27"/>
  <c r="BI33" i="27"/>
  <c r="BI34" i="27"/>
  <c r="BI35" i="27"/>
  <c r="BI36" i="27"/>
  <c r="BI37" i="27"/>
  <c r="BI38" i="27"/>
  <c r="BI39" i="27"/>
  <c r="BI40" i="27"/>
  <c r="BI41" i="27"/>
  <c r="BI42" i="27"/>
  <c r="BI43" i="27"/>
  <c r="BI44" i="27"/>
  <c r="BI45" i="27"/>
  <c r="BI46" i="27"/>
  <c r="BI47" i="27"/>
  <c r="BI48" i="27"/>
  <c r="BI49" i="27"/>
  <c r="BI50" i="27"/>
  <c r="BI51" i="27"/>
  <c r="BI52" i="27"/>
  <c r="BI53" i="27"/>
  <c r="BI54" i="27"/>
  <c r="BI55" i="27"/>
  <c r="BI56" i="27"/>
  <c r="BI57" i="27"/>
  <c r="BI58" i="27"/>
  <c r="BI59" i="27"/>
  <c r="BI60" i="27"/>
  <c r="BI61" i="27"/>
  <c r="BI62" i="27"/>
  <c r="BI63" i="27"/>
  <c r="BI64" i="27"/>
  <c r="BI65" i="27"/>
  <c r="BI66" i="27"/>
  <c r="BI67" i="27"/>
  <c r="BI68" i="27"/>
  <c r="BI69" i="27"/>
  <c r="BI70" i="27"/>
  <c r="BI71" i="27"/>
  <c r="BI72" i="27"/>
  <c r="BI73" i="27"/>
  <c r="BI74" i="27"/>
  <c r="BI75" i="27"/>
  <c r="BI76" i="27"/>
  <c r="BI77" i="27"/>
  <c r="BI78" i="27"/>
  <c r="BI79" i="27"/>
  <c r="BI80" i="27"/>
  <c r="BI81" i="27"/>
  <c r="BI82" i="27"/>
  <c r="BI83" i="27"/>
  <c r="BI84" i="27"/>
  <c r="BI85" i="27"/>
  <c r="BI86" i="27"/>
  <c r="BI87" i="27"/>
  <c r="BI88" i="27"/>
  <c r="BI89" i="27"/>
  <c r="BI90" i="27"/>
  <c r="BI91" i="27"/>
  <c r="BI92" i="27"/>
  <c r="BI93" i="27"/>
  <c r="BI94" i="27"/>
  <c r="BI95" i="27"/>
  <c r="BI96" i="27"/>
  <c r="BI97" i="27"/>
  <c r="BI98" i="27"/>
  <c r="BI99" i="27"/>
  <c r="BI100" i="27"/>
  <c r="BI101" i="27"/>
  <c r="BI102" i="27"/>
  <c r="BI103" i="27"/>
  <c r="BI104" i="27"/>
  <c r="BI105" i="27"/>
  <c r="BI106" i="27"/>
  <c r="BI107" i="27"/>
  <c r="BI108" i="27"/>
  <c r="BI109" i="27"/>
  <c r="BI110" i="27"/>
  <c r="BI111" i="27"/>
  <c r="BI112" i="27"/>
  <c r="BI113" i="27"/>
  <c r="BI114" i="27"/>
  <c r="BI115" i="27"/>
  <c r="BI116" i="27"/>
  <c r="BI117" i="27"/>
  <c r="BI118" i="27"/>
  <c r="BI119" i="27"/>
  <c r="BI120" i="27"/>
  <c r="BI121" i="27"/>
  <c r="BI122" i="27"/>
  <c r="BI123" i="27"/>
  <c r="BI124" i="27"/>
  <c r="BI125" i="27"/>
  <c r="BI126" i="27"/>
  <c r="BI127" i="27"/>
  <c r="BI128" i="27"/>
  <c r="BI129" i="27"/>
  <c r="BI130" i="27"/>
  <c r="BI131" i="27"/>
  <c r="BI132" i="27"/>
  <c r="BI133" i="27"/>
  <c r="BI134" i="27"/>
  <c r="BI135" i="27"/>
  <c r="BI136" i="27"/>
  <c r="BI137" i="27"/>
  <c r="BI138" i="27"/>
  <c r="BI139" i="27"/>
  <c r="BI140" i="27"/>
  <c r="BI141" i="27"/>
  <c r="BI142" i="27"/>
  <c r="BI143" i="27"/>
  <c r="BI144" i="27"/>
  <c r="BI145" i="27"/>
  <c r="BI146" i="27"/>
  <c r="BI147" i="27"/>
  <c r="BI148" i="27"/>
  <c r="BI149" i="27"/>
  <c r="BI150" i="27"/>
  <c r="BI155" i="27"/>
  <c r="BI156" i="27"/>
  <c r="BI157" i="27"/>
  <c r="BI158" i="27"/>
  <c r="BI159" i="27"/>
  <c r="BI160" i="27"/>
  <c r="BI161" i="27"/>
  <c r="BI162" i="27"/>
  <c r="BI163" i="27"/>
  <c r="BI164" i="27"/>
  <c r="BI165" i="27"/>
  <c r="BI166" i="27"/>
  <c r="BI167" i="27"/>
  <c r="BI168" i="27"/>
  <c r="BI169" i="27"/>
  <c r="BI170" i="27"/>
  <c r="BI171" i="27"/>
  <c r="BI172" i="27"/>
  <c r="BI173" i="27"/>
  <c r="BI174" i="27"/>
  <c r="BI175" i="27"/>
  <c r="BI176" i="27"/>
  <c r="BI177" i="27"/>
  <c r="BI178" i="27"/>
  <c r="BI179" i="27"/>
  <c r="BI180" i="27"/>
  <c r="BI181" i="27"/>
  <c r="BI182" i="27"/>
  <c r="BI183" i="27"/>
  <c r="BI184" i="27"/>
  <c r="BI185" i="27"/>
  <c r="BI186" i="27"/>
  <c r="BI187" i="27"/>
  <c r="BI188" i="27"/>
  <c r="BI189" i="27"/>
  <c r="BI190" i="27"/>
  <c r="BI191" i="27"/>
  <c r="BI192" i="27"/>
  <c r="BI195" i="27"/>
  <c r="BI197" i="27"/>
  <c r="BI198" i="27"/>
  <c r="BI199" i="27"/>
  <c r="BI200" i="27"/>
  <c r="BI201" i="27"/>
  <c r="BI202" i="27"/>
  <c r="BI203" i="27"/>
  <c r="BI204" i="27"/>
  <c r="BI205" i="27"/>
  <c r="BI206" i="27"/>
  <c r="BI207" i="27"/>
  <c r="BI208" i="27"/>
  <c r="BI209" i="27"/>
  <c r="BI210" i="27"/>
  <c r="BI211" i="27"/>
  <c r="BI212" i="27"/>
  <c r="BI213" i="27"/>
  <c r="BI214" i="27"/>
  <c r="BI215" i="27"/>
  <c r="BI216" i="27"/>
  <c r="BI219" i="27"/>
  <c r="BI220" i="27"/>
  <c r="BI221" i="27"/>
  <c r="BI222" i="27"/>
  <c r="BI223" i="27"/>
  <c r="BI224" i="27"/>
  <c r="BI225" i="27"/>
  <c r="BI226" i="27"/>
  <c r="BI227" i="27"/>
  <c r="BI228" i="27"/>
  <c r="BI229" i="27"/>
  <c r="BI230" i="27"/>
  <c r="BI231" i="27"/>
  <c r="BI232" i="27"/>
  <c r="BI233" i="27"/>
  <c r="BI234" i="27"/>
  <c r="BI235" i="27"/>
  <c r="BI236" i="27"/>
  <c r="BI237" i="27"/>
  <c r="BI238" i="27"/>
  <c r="BI239" i="27"/>
  <c r="BI240" i="27"/>
  <c r="BI241" i="27"/>
  <c r="BI242" i="27"/>
  <c r="BI243" i="27"/>
  <c r="BI244" i="27"/>
  <c r="BI245" i="27"/>
  <c r="BI246" i="27"/>
  <c r="BI247" i="27"/>
  <c r="BI248" i="27"/>
  <c r="BI249" i="27"/>
  <c r="BI250" i="27"/>
  <c r="BI251" i="27"/>
  <c r="BI252" i="27"/>
  <c r="BI253" i="27"/>
  <c r="BI254" i="27"/>
  <c r="BI255" i="27"/>
  <c r="BI256" i="27"/>
  <c r="BI257" i="27"/>
  <c r="BI258" i="27"/>
  <c r="BI259" i="27"/>
  <c r="BI260" i="27"/>
  <c r="BI261" i="27"/>
  <c r="BI262" i="27"/>
  <c r="BI263" i="27"/>
  <c r="BI264" i="27"/>
  <c r="BI265" i="27"/>
  <c r="BI266" i="27"/>
  <c r="BI269" i="27"/>
  <c r="BI270" i="27"/>
  <c r="BI271" i="27"/>
  <c r="BI272" i="27"/>
  <c r="BI273" i="27"/>
  <c r="BI274" i="27"/>
  <c r="BI275" i="27"/>
  <c r="BI276" i="27"/>
  <c r="BI277" i="27"/>
  <c r="BI278" i="27"/>
  <c r="BI279" i="27"/>
  <c r="BI280" i="27"/>
  <c r="BI281" i="27"/>
  <c r="BI282" i="27"/>
  <c r="BI283" i="27"/>
  <c r="BI284" i="27"/>
  <c r="BI285" i="27"/>
  <c r="BI286" i="27"/>
  <c r="BI287" i="27"/>
  <c r="BI288" i="27"/>
  <c r="BI289" i="27"/>
  <c r="BI290" i="27"/>
  <c r="BI291" i="27"/>
  <c r="BI292" i="27"/>
  <c r="BI293" i="27"/>
  <c r="BI294" i="27"/>
  <c r="BI295" i="27"/>
  <c r="BI296" i="27"/>
  <c r="BI297" i="27"/>
  <c r="BI298" i="27"/>
  <c r="BI299" i="27"/>
  <c r="BI300" i="27"/>
  <c r="BI301" i="27"/>
  <c r="BI302" i="27"/>
  <c r="BI303" i="27"/>
  <c r="BI304" i="27"/>
  <c r="BI305" i="27"/>
  <c r="BI306" i="27"/>
  <c r="BI307" i="27"/>
  <c r="BI308" i="27"/>
  <c r="BI309" i="27"/>
  <c r="BI310" i="27"/>
  <c r="BI311" i="27"/>
  <c r="BI312" i="27"/>
  <c r="BI313" i="27"/>
  <c r="BI314" i="27"/>
  <c r="BI315" i="27"/>
  <c r="BI317" i="27"/>
  <c r="BI318" i="27"/>
  <c r="BI319" i="27"/>
  <c r="BI320" i="27"/>
  <c r="BI321" i="27"/>
  <c r="BI322" i="27"/>
  <c r="BI323" i="27"/>
  <c r="BI324" i="27"/>
  <c r="BI325" i="27"/>
  <c r="BI326" i="27"/>
  <c r="BI327" i="27"/>
  <c r="BI328" i="27"/>
  <c r="BI329" i="27"/>
  <c r="BI330" i="27"/>
  <c r="BI331" i="27"/>
  <c r="BI332" i="27"/>
  <c r="BI333" i="27"/>
  <c r="BI334" i="27"/>
  <c r="BI335" i="27"/>
  <c r="BI336" i="27"/>
  <c r="BI337" i="27"/>
  <c r="BI339" i="27"/>
  <c r="BI340" i="27"/>
  <c r="BI341" i="27"/>
  <c r="BI342" i="27"/>
  <c r="BI343" i="27"/>
  <c r="BI344" i="27"/>
  <c r="BI345" i="27"/>
  <c r="BI346" i="27"/>
  <c r="BI347" i="27"/>
  <c r="BI348" i="27"/>
  <c r="BI349" i="27"/>
  <c r="BI350" i="27"/>
  <c r="BI351" i="27"/>
  <c r="BI355" i="27"/>
  <c r="BI356" i="27"/>
  <c r="BI357" i="27"/>
  <c r="BI358" i="27"/>
  <c r="BI359" i="27"/>
  <c r="BI360" i="27"/>
  <c r="BI361" i="27"/>
  <c r="BI364" i="27"/>
  <c r="BI365" i="27"/>
  <c r="BI367" i="27"/>
  <c r="BI368" i="27"/>
  <c r="BI369" i="27"/>
  <c r="BI370" i="27"/>
  <c r="BI371" i="27"/>
  <c r="BI372" i="27"/>
  <c r="BI373" i="27"/>
  <c r="BI374" i="27"/>
  <c r="BI375" i="27"/>
  <c r="BI377" i="27"/>
  <c r="BI378" i="27"/>
  <c r="BI379" i="27"/>
  <c r="BI380" i="27"/>
  <c r="BI381" i="27"/>
  <c r="BI382" i="27"/>
  <c r="BI383" i="27"/>
  <c r="BI384" i="27"/>
  <c r="BI385" i="27"/>
  <c r="BI386" i="27"/>
  <c r="BI387" i="27"/>
  <c r="BI388" i="27"/>
  <c r="BI389" i="27"/>
  <c r="BI390" i="27"/>
  <c r="BI391" i="27"/>
  <c r="BI392" i="27"/>
  <c r="BI393" i="27"/>
  <c r="BI394" i="27"/>
  <c r="BI395" i="27"/>
  <c r="BI396" i="27"/>
  <c r="BI397" i="27"/>
  <c r="BI400" i="27"/>
  <c r="BI401" i="27"/>
  <c r="BI402" i="27"/>
  <c r="BI403" i="27"/>
  <c r="BI404" i="27"/>
  <c r="BI405" i="27"/>
  <c r="BI406" i="27"/>
  <c r="BI407" i="27"/>
  <c r="BI409" i="27"/>
  <c r="BI410" i="27"/>
  <c r="BI411" i="27"/>
  <c r="BI412" i="27"/>
  <c r="BI413" i="27"/>
  <c r="BI414" i="27"/>
  <c r="BI418" i="27"/>
  <c r="BI419" i="27"/>
  <c r="BI420" i="27"/>
  <c r="BI422" i="27"/>
  <c r="BI423" i="27"/>
  <c r="BI424" i="27"/>
  <c r="BI425" i="27"/>
  <c r="BI426" i="27"/>
  <c r="BI427" i="27"/>
  <c r="BI428" i="27"/>
  <c r="BI429" i="27"/>
  <c r="BI430" i="27"/>
  <c r="BI431" i="27"/>
  <c r="BI432" i="27"/>
  <c r="BI433" i="27"/>
  <c r="BI434" i="27"/>
  <c r="BI435" i="27"/>
  <c r="BI436" i="27"/>
  <c r="BI437" i="27"/>
  <c r="BI438" i="27"/>
  <c r="BI439" i="27"/>
  <c r="BI440" i="27"/>
  <c r="BI441" i="27"/>
  <c r="BI442" i="27"/>
  <c r="BI443" i="27"/>
  <c r="BI444" i="27"/>
  <c r="BI445" i="27"/>
  <c r="BI446" i="27"/>
  <c r="BI447" i="27"/>
  <c r="BI448" i="27"/>
  <c r="BI449" i="27"/>
  <c r="BI450" i="27"/>
  <c r="BI451" i="27"/>
  <c r="BI452" i="27"/>
  <c r="BI453" i="27"/>
  <c r="BI454" i="27"/>
  <c r="BI455" i="27"/>
  <c r="BI456" i="27"/>
  <c r="BI457" i="27"/>
  <c r="BI458" i="27"/>
  <c r="BI459" i="27"/>
  <c r="BI460" i="27"/>
  <c r="BI461" i="27"/>
  <c r="BI462" i="27"/>
  <c r="BI463" i="27"/>
  <c r="BI464" i="27"/>
  <c r="BI466" i="27"/>
  <c r="BI467" i="27"/>
  <c r="BI468" i="27"/>
  <c r="BI469" i="27"/>
  <c r="BI470" i="27"/>
  <c r="BI471" i="27"/>
  <c r="BI472" i="27"/>
  <c r="BI473" i="27"/>
  <c r="BI474" i="27"/>
  <c r="BI475" i="27"/>
  <c r="BI476" i="27"/>
  <c r="BI477" i="27"/>
  <c r="BI478" i="27"/>
  <c r="BI479" i="27"/>
  <c r="BI480" i="27"/>
  <c r="BI481" i="27"/>
  <c r="BI482" i="27"/>
  <c r="BI483" i="27"/>
  <c r="BI484" i="27"/>
  <c r="BI485" i="27"/>
  <c r="BI486" i="27"/>
  <c r="BI487" i="27"/>
  <c r="BI488" i="27"/>
  <c r="BI489" i="27"/>
  <c r="BI490" i="27"/>
  <c r="BI491" i="27"/>
  <c r="BI492" i="27"/>
  <c r="BI493" i="27"/>
  <c r="BI494" i="27"/>
  <c r="BI495" i="27"/>
  <c r="BI496" i="27"/>
  <c r="BI497" i="27"/>
  <c r="BI498" i="27"/>
  <c r="BI499" i="27"/>
  <c r="BI500" i="27"/>
  <c r="BI501" i="27"/>
  <c r="BI502" i="27"/>
  <c r="BI503" i="27"/>
  <c r="BI504" i="27"/>
  <c r="BI505" i="27"/>
  <c r="BI506" i="27"/>
  <c r="BI507" i="27"/>
  <c r="BI508" i="27"/>
  <c r="BI509" i="27"/>
  <c r="BI510" i="27"/>
  <c r="BI511" i="27"/>
  <c r="BI512" i="27"/>
  <c r="BI513" i="27"/>
  <c r="BI514" i="27"/>
  <c r="BI515" i="27"/>
  <c r="BI516" i="27"/>
  <c r="BI517" i="27"/>
  <c r="BI518" i="27"/>
  <c r="BI519" i="27"/>
  <c r="BI520" i="27"/>
  <c r="BI521" i="27"/>
  <c r="BI522" i="27"/>
  <c r="BI523" i="27"/>
  <c r="BI524" i="27"/>
  <c r="BI525" i="27"/>
  <c r="BI526" i="27"/>
  <c r="BI527" i="27"/>
  <c r="BI528" i="27"/>
  <c r="BI529" i="27"/>
  <c r="BI530" i="27"/>
  <c r="BI531" i="27"/>
  <c r="BI532" i="27"/>
  <c r="BI533" i="27"/>
  <c r="BI534" i="27"/>
  <c r="BI535" i="27"/>
  <c r="BI536" i="27"/>
  <c r="BI537" i="27"/>
  <c r="BI538" i="27"/>
  <c r="BI539" i="27"/>
  <c r="BI540" i="27"/>
  <c r="BI541" i="27"/>
  <c r="BI542" i="27"/>
  <c r="BI543" i="27"/>
  <c r="BI545" i="27"/>
  <c r="BI546" i="27"/>
  <c r="BI547" i="27"/>
  <c r="BI548" i="27"/>
  <c r="BI549" i="27"/>
  <c r="BI550" i="27"/>
  <c r="BI551" i="27"/>
  <c r="BI552" i="27"/>
  <c r="BI553" i="27"/>
  <c r="BI554" i="27"/>
  <c r="BI555" i="27"/>
  <c r="BI556" i="27"/>
  <c r="BI557" i="27"/>
  <c r="BI559" i="27"/>
  <c r="BI560" i="27"/>
  <c r="BI561" i="27"/>
  <c r="BI562" i="27"/>
  <c r="BI563" i="27"/>
  <c r="BI564" i="27"/>
  <c r="BI565" i="27"/>
  <c r="BI567" i="27"/>
  <c r="BI568" i="27"/>
  <c r="BI569" i="27"/>
  <c r="BI570" i="27"/>
  <c r="BI571" i="27"/>
  <c r="BI572" i="27"/>
  <c r="BI573" i="27"/>
  <c r="BI574" i="27"/>
  <c r="BI575" i="27"/>
  <c r="BI576" i="27"/>
  <c r="BI577" i="27"/>
  <c r="BI578" i="27"/>
  <c r="BI579" i="27"/>
  <c r="BI580" i="27"/>
  <c r="BI581" i="27"/>
  <c r="BI582" i="27"/>
  <c r="BI583" i="27"/>
  <c r="BI584" i="27"/>
  <c r="BI585" i="27"/>
  <c r="BI586" i="27"/>
  <c r="BI587" i="27"/>
  <c r="BI588" i="27"/>
  <c r="BI589" i="27"/>
  <c r="BI590" i="27"/>
  <c r="BI591" i="27"/>
  <c r="BI592" i="27"/>
  <c r="BI593" i="27"/>
  <c r="BI594" i="27"/>
  <c r="BI595" i="27"/>
  <c r="BI596" i="27"/>
  <c r="BI597" i="27"/>
  <c r="BI598" i="27"/>
  <c r="BI599" i="27"/>
  <c r="BI600" i="27"/>
  <c r="BI601" i="27"/>
  <c r="BI602" i="27"/>
  <c r="BI603" i="27"/>
  <c r="BI604" i="27"/>
  <c r="BI605" i="27"/>
  <c r="BI606" i="27"/>
  <c r="BI607" i="27"/>
  <c r="BI608" i="27"/>
  <c r="BI609" i="27"/>
  <c r="BI610" i="27"/>
  <c r="BI611" i="27"/>
  <c r="BI612" i="27"/>
  <c r="BI613" i="27"/>
  <c r="BI614" i="27"/>
  <c r="BI615" i="27"/>
  <c r="BI616" i="27"/>
  <c r="BI617" i="27"/>
  <c r="BI618" i="27"/>
  <c r="BI619" i="27"/>
  <c r="BI620" i="27"/>
  <c r="BI621" i="27"/>
  <c r="BI622" i="27"/>
  <c r="BI623" i="27"/>
  <c r="BI624" i="27"/>
  <c r="BI625" i="27"/>
  <c r="BI626" i="27"/>
  <c r="BI627" i="27"/>
  <c r="BI628" i="27"/>
  <c r="BI629" i="27"/>
  <c r="BI630" i="27"/>
  <c r="BI631" i="27"/>
  <c r="BI632" i="27"/>
  <c r="BI633" i="27"/>
  <c r="BI634" i="27"/>
  <c r="BI635" i="27"/>
  <c r="BI636" i="27"/>
  <c r="BI637" i="27"/>
  <c r="BI638" i="27"/>
  <c r="BI639" i="27"/>
  <c r="BI640" i="27"/>
  <c r="BI641" i="27"/>
  <c r="BI642" i="27"/>
  <c r="BI643" i="27"/>
  <c r="BI644" i="27"/>
  <c r="BI645" i="27"/>
  <c r="BI646" i="27"/>
  <c r="BI647" i="27"/>
  <c r="BI648" i="27"/>
  <c r="BI649" i="27"/>
  <c r="BI650" i="27"/>
  <c r="BI651" i="27"/>
  <c r="BI652" i="27"/>
  <c r="BI653" i="27"/>
  <c r="BI654" i="27"/>
  <c r="BI655" i="27"/>
  <c r="BI656" i="27"/>
  <c r="BI657" i="27"/>
  <c r="BI658" i="27"/>
  <c r="BI659" i="27"/>
  <c r="BI660" i="27"/>
  <c r="BI661" i="27"/>
  <c r="BI662" i="27"/>
  <c r="BI663" i="27"/>
  <c r="BI664" i="27"/>
  <c r="BI665" i="27"/>
  <c r="BI666" i="27"/>
  <c r="BI667" i="27"/>
  <c r="BI668" i="27"/>
  <c r="BI669" i="27"/>
  <c r="BI670" i="27"/>
  <c r="BI671" i="27"/>
  <c r="BI672" i="27"/>
  <c r="BI673" i="27"/>
  <c r="BI674" i="27"/>
  <c r="BI675" i="27"/>
  <c r="BI676" i="27"/>
  <c r="BI677" i="27"/>
  <c r="BI678" i="27"/>
  <c r="BI679" i="27"/>
  <c r="BI680" i="27"/>
  <c r="BI681" i="27"/>
  <c r="BI682" i="27"/>
  <c r="BI683" i="27"/>
  <c r="BI684" i="27"/>
  <c r="BI685" i="27"/>
  <c r="BI686" i="27"/>
  <c r="BI687" i="27"/>
  <c r="BI688" i="27"/>
  <c r="BI689" i="27"/>
  <c r="BI690" i="27"/>
  <c r="BI691" i="27"/>
  <c r="BI692" i="27"/>
  <c r="BI693" i="27"/>
  <c r="BI694" i="27"/>
  <c r="BI695" i="27"/>
  <c r="BI696" i="27"/>
  <c r="BI697" i="27"/>
  <c r="BI698" i="27"/>
  <c r="BI699" i="27"/>
  <c r="BI700" i="27"/>
  <c r="BI701" i="27"/>
  <c r="BI702" i="27"/>
  <c r="BI703" i="27"/>
  <c r="BI706" i="27"/>
  <c r="BI707" i="27"/>
  <c r="BI708" i="27"/>
  <c r="BI709" i="27"/>
  <c r="BI710" i="27"/>
  <c r="BI711" i="27"/>
  <c r="BI712" i="27"/>
  <c r="BI713" i="27"/>
  <c r="BI714" i="27"/>
  <c r="BI715" i="27"/>
  <c r="BI716" i="27"/>
  <c r="BI718" i="27"/>
  <c r="BI719" i="27"/>
  <c r="BI720" i="27"/>
  <c r="BI721" i="27"/>
  <c r="BI722" i="27"/>
  <c r="BI723" i="27"/>
  <c r="BI724" i="27"/>
  <c r="BI726" i="27"/>
  <c r="BI727" i="27"/>
  <c r="BI728" i="27"/>
  <c r="BI729" i="27"/>
  <c r="BI730" i="27"/>
  <c r="BI731" i="27"/>
  <c r="BI732" i="27"/>
  <c r="BI734" i="27"/>
  <c r="BI735" i="27"/>
  <c r="BI736" i="27"/>
  <c r="BI737" i="27"/>
  <c r="BI738" i="27"/>
  <c r="BI739" i="27"/>
  <c r="BI740" i="27"/>
  <c r="BI741" i="27"/>
  <c r="BI742" i="27"/>
  <c r="BI743" i="27"/>
  <c r="BI744" i="27"/>
  <c r="BI745" i="27"/>
  <c r="BI746" i="27"/>
  <c r="BI747" i="27"/>
  <c r="BI748" i="27"/>
  <c r="BI749" i="27"/>
  <c r="BI750" i="27"/>
  <c r="BI751" i="27"/>
  <c r="BI752" i="27"/>
  <c r="BI753" i="27"/>
  <c r="BI754" i="27"/>
  <c r="BI755" i="27"/>
  <c r="BI756" i="27"/>
  <c r="BI757" i="27"/>
  <c r="BI758" i="27"/>
  <c r="BI759" i="27"/>
  <c r="BI762" i="27"/>
  <c r="BI763" i="27"/>
  <c r="BI764" i="27"/>
  <c r="BI765" i="27"/>
  <c r="BI766" i="27"/>
  <c r="BI767" i="27"/>
  <c r="BI768" i="27"/>
  <c r="BI769" i="27"/>
  <c r="BI770" i="27"/>
  <c r="BI771" i="27"/>
  <c r="BI772" i="27"/>
  <c r="BI773" i="27"/>
  <c r="BI774" i="27"/>
  <c r="BI775" i="27"/>
  <c r="BI776" i="27"/>
  <c r="BI777" i="27"/>
  <c r="BI778" i="27"/>
  <c r="BI779" i="27"/>
  <c r="BI780" i="27"/>
  <c r="BI781" i="27"/>
  <c r="BI782" i="27"/>
  <c r="BI783" i="27"/>
  <c r="BI784" i="27"/>
  <c r="BI785" i="27"/>
  <c r="BI786" i="27"/>
  <c r="BI787" i="27"/>
  <c r="BI788" i="27"/>
  <c r="BI789" i="27"/>
  <c r="BI790" i="27"/>
  <c r="BI791" i="27"/>
  <c r="BI792" i="27"/>
  <c r="BI793" i="27"/>
  <c r="BI794" i="27"/>
  <c r="BI795" i="27"/>
  <c r="BI796" i="27"/>
  <c r="BI797" i="27"/>
  <c r="BI798" i="27"/>
  <c r="BI799" i="27"/>
  <c r="BI800" i="27"/>
  <c r="BI801" i="27"/>
  <c r="BI802" i="27"/>
  <c r="BI803" i="27"/>
  <c r="BI804" i="27"/>
  <c r="BI805" i="27"/>
  <c r="BI806" i="27"/>
  <c r="BI807" i="27"/>
  <c r="BI808" i="27"/>
  <c r="BI809" i="27"/>
  <c r="BI810" i="27"/>
  <c r="BI811" i="27"/>
  <c r="BI812" i="27"/>
  <c r="BI813" i="27"/>
  <c r="BI814" i="27"/>
  <c r="BI815" i="27"/>
  <c r="BI816" i="27"/>
  <c r="BI817" i="27"/>
  <c r="BI818" i="27"/>
  <c r="BI819" i="27"/>
  <c r="BI820" i="27"/>
  <c r="BI821" i="27"/>
  <c r="BI822" i="27"/>
  <c r="BI823" i="27"/>
  <c r="BI824" i="27"/>
  <c r="BI825" i="27"/>
  <c r="BI826" i="27"/>
  <c r="BI827" i="27"/>
  <c r="BI828" i="27"/>
  <c r="BI829" i="27"/>
  <c r="BI830" i="27"/>
  <c r="BI831" i="27"/>
  <c r="BI832" i="27"/>
  <c r="BI833" i="27"/>
  <c r="BI834" i="27"/>
  <c r="BI835" i="27"/>
  <c r="BI836" i="27"/>
  <c r="BI837" i="27"/>
  <c r="BI838" i="27"/>
  <c r="BI839" i="27"/>
  <c r="BI840" i="27"/>
  <c r="BI841" i="27"/>
  <c r="BI842" i="27"/>
  <c r="BI843" i="27"/>
  <c r="BI844" i="27"/>
  <c r="BI845" i="27"/>
  <c r="BI846" i="27"/>
  <c r="BI847" i="27"/>
  <c r="BI848" i="27"/>
  <c r="BI849" i="27"/>
  <c r="BI850" i="27"/>
  <c r="BI851" i="27"/>
  <c r="BI853" i="27"/>
  <c r="BI854" i="27"/>
  <c r="BI855" i="27"/>
  <c r="BI856" i="27"/>
  <c r="BI857" i="27"/>
  <c r="BI858" i="27"/>
  <c r="BI859" i="27"/>
  <c r="BI860" i="27"/>
  <c r="BI861" i="27"/>
  <c r="BI862" i="27"/>
  <c r="BI863" i="27"/>
  <c r="BI865" i="27"/>
  <c r="BI866" i="27"/>
  <c r="BI867" i="27"/>
  <c r="BI868" i="27"/>
  <c r="BI870" i="27"/>
  <c r="BI871" i="27"/>
  <c r="BI872" i="27"/>
  <c r="BI873" i="27"/>
  <c r="BI874" i="27"/>
  <c r="BI875" i="27"/>
  <c r="BI876" i="27"/>
  <c r="BI877" i="27"/>
  <c r="BI878" i="27"/>
  <c r="BI879" i="27"/>
  <c r="BI880" i="27"/>
  <c r="BI881" i="27"/>
  <c r="BI882" i="27"/>
  <c r="BI883" i="27"/>
  <c r="BI884" i="27"/>
  <c r="BI885" i="27"/>
  <c r="BI886" i="27"/>
  <c r="BI887" i="27"/>
  <c r="BI888" i="27"/>
  <c r="BI892" i="27"/>
  <c r="BI893" i="27"/>
  <c r="BI894" i="27"/>
  <c r="BI895" i="27"/>
  <c r="BI896" i="27"/>
  <c r="BI897" i="27"/>
  <c r="BI898" i="27"/>
  <c r="BI899" i="27"/>
  <c r="BI900" i="27"/>
  <c r="BI901" i="27"/>
  <c r="BI902" i="27"/>
  <c r="BI903" i="27"/>
  <c r="BI904" i="27"/>
  <c r="BI905" i="27"/>
  <c r="BI906" i="27"/>
  <c r="BI907" i="27"/>
  <c r="BI908" i="27"/>
  <c r="BI909" i="27"/>
  <c r="BI910" i="27"/>
  <c r="BI911" i="27"/>
  <c r="BI912" i="27"/>
  <c r="BI913" i="27"/>
  <c r="BI914" i="27"/>
  <c r="BI915" i="27"/>
  <c r="BI916" i="27"/>
  <c r="BI917" i="27"/>
  <c r="BI918" i="27"/>
  <c r="BI919" i="27"/>
  <c r="BI920" i="27"/>
  <c r="BI921" i="27"/>
  <c r="BI922" i="27"/>
  <c r="BI923" i="27"/>
  <c r="BI924" i="27"/>
  <c r="BI925" i="27"/>
  <c r="BI926" i="27"/>
  <c r="BI927" i="27"/>
  <c r="BI928" i="27"/>
  <c r="BI929" i="27"/>
  <c r="BI930" i="27"/>
  <c r="BI931" i="27"/>
  <c r="BI932" i="27"/>
  <c r="BI933" i="27"/>
  <c r="BI936" i="27"/>
  <c r="BI937" i="27"/>
  <c r="BI938" i="27"/>
  <c r="BI939" i="27"/>
  <c r="BI940" i="27"/>
  <c r="BI941" i="27"/>
  <c r="BI942" i="27"/>
  <c r="BI943" i="27"/>
  <c r="BI944" i="27"/>
  <c r="BI945" i="27"/>
  <c r="BI947" i="27"/>
  <c r="BI949" i="27"/>
  <c r="BI951" i="27"/>
  <c r="BI953" i="27"/>
  <c r="BI954" i="27"/>
  <c r="BI955" i="27"/>
  <c r="BI956" i="27"/>
  <c r="BI957" i="27"/>
  <c r="BI958" i="27"/>
  <c r="BI959" i="27"/>
  <c r="BI960" i="27"/>
  <c r="BI961" i="27"/>
  <c r="BI962" i="27"/>
  <c r="BI963" i="27"/>
  <c r="BI964" i="27"/>
  <c r="BI965" i="27"/>
  <c r="BI966" i="27"/>
  <c r="BI967" i="27"/>
  <c r="BI968" i="27"/>
  <c r="BI969" i="27"/>
  <c r="BI970" i="27"/>
  <c r="BI971" i="27"/>
  <c r="BI972" i="27"/>
  <c r="BI973" i="27"/>
  <c r="BI974" i="27"/>
  <c r="BI975" i="27"/>
  <c r="BI976" i="27"/>
  <c r="BI977" i="27"/>
  <c r="BI978" i="27"/>
  <c r="BI979" i="27"/>
  <c r="BI980" i="27"/>
  <c r="BI981" i="27"/>
  <c r="BI982" i="27"/>
  <c r="BI983" i="27"/>
  <c r="BI984" i="27"/>
  <c r="BI985" i="27"/>
  <c r="BI986" i="27"/>
  <c r="BI987" i="27"/>
  <c r="BI988" i="27"/>
  <c r="BI989" i="27"/>
  <c r="BI990" i="27"/>
  <c r="BI991" i="27"/>
  <c r="BI992" i="27"/>
  <c r="BI993" i="27"/>
  <c r="BI994" i="27"/>
  <c r="BI995" i="27"/>
  <c r="BI996" i="27"/>
  <c r="BI997" i="27"/>
  <c r="BI998" i="27"/>
  <c r="BI999" i="27"/>
  <c r="BI1000" i="27"/>
  <c r="BI1002" i="27"/>
  <c r="BI1003" i="27"/>
  <c r="BI1004" i="27"/>
  <c r="BI1005" i="27"/>
  <c r="BI1006" i="27"/>
  <c r="BI1007" i="27"/>
  <c r="BI1008" i="27"/>
  <c r="BI1009" i="27"/>
  <c r="BI1010" i="27"/>
  <c r="BI1011" i="27"/>
  <c r="BI1012" i="27"/>
  <c r="BI1013" i="27"/>
  <c r="BI1014" i="27"/>
  <c r="BI1015" i="27"/>
  <c r="BI1016" i="27"/>
  <c r="BI1017" i="27"/>
  <c r="BI1018" i="27"/>
  <c r="BI1019" i="27"/>
  <c r="BI1020" i="27"/>
  <c r="BI1021" i="27"/>
  <c r="BI1022" i="27"/>
  <c r="BI1023" i="27"/>
  <c r="BI1024" i="27"/>
  <c r="BI1025" i="27"/>
  <c r="BI1026" i="27"/>
  <c r="BI1027" i="27"/>
  <c r="BI1028" i="27"/>
  <c r="BI1029" i="27"/>
  <c r="BI1030" i="27"/>
  <c r="BI1031" i="27"/>
  <c r="BI1032" i="27"/>
  <c r="BI1033" i="27"/>
  <c r="BI1034" i="27"/>
  <c r="BI1035" i="27"/>
  <c r="BI1036" i="27"/>
  <c r="BI1037" i="27"/>
  <c r="BI1038" i="27"/>
  <c r="BI1039" i="27"/>
  <c r="BI1040" i="27"/>
  <c r="BI1041" i="27"/>
  <c r="BI1042" i="27"/>
  <c r="BI1043" i="27"/>
  <c r="BI1044" i="27"/>
  <c r="BI1045" i="27"/>
  <c r="BI1046" i="27"/>
  <c r="BI1047" i="27"/>
  <c r="BI1048" i="27"/>
  <c r="BI1049" i="27"/>
  <c r="BI1050" i="27"/>
  <c r="BI1051" i="27"/>
  <c r="BI1052" i="27"/>
  <c r="BI1053" i="27"/>
  <c r="BI1054" i="27"/>
  <c r="BI1055" i="27"/>
  <c r="BI1056" i="27"/>
  <c r="BI1057" i="27"/>
  <c r="BI1058" i="27"/>
  <c r="BI1059" i="27"/>
  <c r="BI1060" i="27"/>
  <c r="BI1061" i="27"/>
  <c r="BI1062" i="27"/>
  <c r="BI1063" i="27"/>
  <c r="BI1064" i="27"/>
  <c r="BI1065" i="27"/>
  <c r="BI1066" i="27"/>
  <c r="BI1067" i="27"/>
  <c r="BI1068" i="27"/>
  <c r="BI1069" i="27"/>
  <c r="BI1070" i="27"/>
  <c r="BI1071" i="27"/>
  <c r="BI1072" i="27"/>
  <c r="BI1073" i="27"/>
  <c r="BI1074" i="27"/>
  <c r="BI1075" i="27"/>
  <c r="BI1076" i="27"/>
  <c r="BI1077" i="27"/>
  <c r="BI1078" i="27"/>
  <c r="BI1079" i="27"/>
  <c r="BI1080" i="27"/>
  <c r="BI1081" i="27"/>
  <c r="BI1082" i="27"/>
  <c r="BI1083" i="27"/>
  <c r="BI1084" i="27"/>
  <c r="BI1085" i="27"/>
  <c r="BI1086" i="27"/>
  <c r="BI1087" i="27"/>
  <c r="BI1088" i="27"/>
  <c r="BI1089" i="27"/>
  <c r="BI1090" i="27"/>
  <c r="BI1091" i="27"/>
  <c r="BI1092" i="27"/>
  <c r="BI1093" i="27"/>
  <c r="BI1094" i="27"/>
  <c r="BI1095" i="27"/>
  <c r="BI1096" i="27"/>
  <c r="BI1097" i="27"/>
  <c r="BI1098" i="27"/>
  <c r="BI1099" i="27"/>
  <c r="BI1100" i="27"/>
  <c r="BI1101" i="27"/>
  <c r="BI1102" i="27"/>
  <c r="BI1103" i="27"/>
  <c r="BI1104" i="27"/>
  <c r="BI1105" i="27"/>
  <c r="BI1106" i="27"/>
  <c r="BI1107" i="27"/>
  <c r="BI1108" i="27"/>
  <c r="BI1109" i="27"/>
  <c r="BI1110" i="27"/>
  <c r="BI1111" i="27"/>
  <c r="BI1112" i="27"/>
  <c r="BI1113" i="27"/>
  <c r="BI1114" i="27"/>
  <c r="BI1115" i="27"/>
  <c r="BI1116" i="27"/>
  <c r="BI1117" i="27"/>
  <c r="BI1118" i="27"/>
  <c r="BI1119" i="27"/>
  <c r="BI1120" i="27"/>
  <c r="BI1121" i="27"/>
  <c r="BO16" i="2" l="1"/>
  <c r="BO17" i="2"/>
  <c r="BO18" i="2"/>
  <c r="BO19" i="2"/>
  <c r="BO20" i="2"/>
  <c r="BO21" i="2"/>
  <c r="BO22" i="2"/>
  <c r="BO23" i="2"/>
  <c r="BO24" i="2"/>
  <c r="BO25" i="2"/>
  <c r="BO26" i="2"/>
  <c r="BO27" i="2"/>
  <c r="BO28" i="2"/>
  <c r="BO29" i="2"/>
  <c r="BO30" i="2"/>
  <c r="BO31" i="2"/>
  <c r="BO32" i="2"/>
  <c r="BO33" i="2"/>
  <c r="BO34" i="2"/>
  <c r="BO35" i="2"/>
  <c r="BO36" i="2"/>
  <c r="BO37" i="2"/>
  <c r="BO38" i="2"/>
  <c r="BO39" i="2"/>
  <c r="BO40" i="2"/>
  <c r="BO41" i="2"/>
  <c r="BO42" i="2"/>
  <c r="BO43" i="2"/>
  <c r="BO44" i="2"/>
  <c r="BO45" i="2"/>
  <c r="BO46" i="2"/>
  <c r="BO47" i="2"/>
  <c r="BO48" i="2"/>
  <c r="BO49" i="2"/>
  <c r="BO50" i="2"/>
  <c r="BO51" i="2"/>
  <c r="BO52" i="2"/>
  <c r="BO53" i="2"/>
  <c r="BO54" i="2"/>
  <c r="BO55" i="2"/>
  <c r="BO56" i="2"/>
  <c r="BO57" i="2"/>
  <c r="BO58" i="2"/>
  <c r="BO59" i="2"/>
  <c r="BO60" i="2"/>
  <c r="BO61" i="2"/>
  <c r="BO62" i="2"/>
  <c r="BO63" i="2"/>
  <c r="BO64" i="2"/>
  <c r="BO65" i="2"/>
  <c r="BO66" i="2"/>
  <c r="BO67" i="2"/>
  <c r="BO68" i="2"/>
  <c r="BO69" i="2"/>
  <c r="BO70" i="2"/>
  <c r="BO71" i="2"/>
  <c r="BO72" i="2"/>
  <c r="BO73" i="2"/>
  <c r="BO74" i="2"/>
  <c r="BO75" i="2"/>
  <c r="BO76" i="2"/>
  <c r="BO77" i="2"/>
  <c r="BO78" i="2"/>
  <c r="BO79" i="2"/>
  <c r="BO80" i="2"/>
  <c r="BO81" i="2"/>
  <c r="BO82" i="2"/>
  <c r="BO83" i="2"/>
  <c r="BO84" i="2"/>
  <c r="BO85" i="2"/>
  <c r="BO86" i="2"/>
  <c r="BO87" i="2"/>
  <c r="BO88" i="2"/>
  <c r="BO89" i="2"/>
  <c r="BO90" i="2"/>
  <c r="BO91" i="2"/>
  <c r="BO92" i="2"/>
  <c r="BO93" i="2"/>
  <c r="BO94" i="2"/>
  <c r="BO95" i="2"/>
  <c r="BO96" i="2"/>
  <c r="BO97" i="2"/>
  <c r="BO98" i="2"/>
  <c r="BO99" i="2"/>
  <c r="BO100" i="2"/>
  <c r="BO101" i="2"/>
  <c r="BO102" i="2"/>
  <c r="BO103" i="2"/>
  <c r="BO104" i="2"/>
  <c r="BO105" i="2"/>
  <c r="BO106" i="2"/>
  <c r="BO107" i="2"/>
  <c r="BO108" i="2"/>
  <c r="BO109" i="2"/>
  <c r="BO110" i="2"/>
  <c r="BO111" i="2"/>
  <c r="BO112" i="2"/>
  <c r="BO113" i="2"/>
  <c r="BO114" i="2"/>
  <c r="BO115" i="2"/>
  <c r="BO116" i="2"/>
  <c r="BO117" i="2"/>
  <c r="BO118" i="2"/>
  <c r="BO119" i="2"/>
  <c r="BO120" i="2"/>
  <c r="BO121" i="2"/>
  <c r="BO122" i="2"/>
  <c r="BO123" i="2"/>
  <c r="BO124" i="2"/>
  <c r="BO125" i="2"/>
  <c r="BO126" i="2"/>
  <c r="BO127" i="2"/>
  <c r="BO128" i="2"/>
  <c r="BO129" i="2"/>
  <c r="BO130" i="2"/>
  <c r="BO131" i="2"/>
  <c r="BO132" i="2"/>
  <c r="BO133" i="2"/>
  <c r="BO134" i="2"/>
  <c r="BO135" i="2"/>
  <c r="BO136" i="2"/>
  <c r="BO137" i="2"/>
  <c r="BO138" i="2"/>
  <c r="BO139" i="2"/>
  <c r="BO140" i="2"/>
  <c r="BO141" i="2"/>
  <c r="BO142" i="2"/>
  <c r="BO143" i="2"/>
  <c r="BO144" i="2"/>
  <c r="BO145" i="2"/>
  <c r="BO146" i="2"/>
  <c r="BO147" i="2"/>
  <c r="BO148" i="2"/>
  <c r="BO149" i="2"/>
  <c r="BO150" i="2"/>
  <c r="BO151" i="2"/>
  <c r="BO152" i="2"/>
  <c r="BO153" i="2"/>
  <c r="BO154" i="2"/>
  <c r="BO155" i="2"/>
  <c r="BO156" i="2"/>
  <c r="BO157" i="2"/>
  <c r="BO158" i="2"/>
  <c r="BO159" i="2"/>
  <c r="BO160" i="2"/>
  <c r="BO161" i="2"/>
  <c r="BO162" i="2"/>
  <c r="BO163" i="2"/>
  <c r="BO164" i="2"/>
  <c r="BO165" i="2"/>
  <c r="BO166" i="2"/>
  <c r="BO167" i="2"/>
  <c r="BO168" i="2"/>
  <c r="BO169" i="2"/>
  <c r="BO170" i="2"/>
  <c r="BO171" i="2"/>
  <c r="BO172" i="2"/>
  <c r="BO173" i="2"/>
  <c r="BO174" i="2"/>
  <c r="BO175" i="2"/>
  <c r="BO176" i="2"/>
  <c r="BO177" i="2"/>
  <c r="BO178" i="2"/>
  <c r="BO179" i="2"/>
  <c r="BO180" i="2"/>
  <c r="BO181" i="2"/>
  <c r="BO182" i="2"/>
  <c r="BO183" i="2"/>
  <c r="BO184" i="2"/>
  <c r="BO185" i="2"/>
  <c r="BO186" i="2"/>
  <c r="BO187" i="2"/>
  <c r="BO188" i="2"/>
  <c r="BO189" i="2"/>
  <c r="BO190" i="2"/>
  <c r="BO191" i="2"/>
  <c r="BO192" i="2"/>
  <c r="BO193" i="2"/>
  <c r="BO194" i="2"/>
  <c r="BO195" i="2"/>
  <c r="BO196" i="2"/>
  <c r="BO197" i="2"/>
  <c r="BO198" i="2"/>
  <c r="BO199" i="2"/>
  <c r="BO200" i="2"/>
  <c r="BO201" i="2"/>
  <c r="BO204" i="2"/>
  <c r="BO205" i="2"/>
  <c r="BO206" i="2"/>
  <c r="BO207" i="2"/>
  <c r="BO208" i="2"/>
  <c r="BO209" i="2"/>
  <c r="BO210" i="2"/>
  <c r="BO211" i="2"/>
  <c r="BO212" i="2"/>
  <c r="BO213" i="2"/>
  <c r="BO214" i="2"/>
  <c r="BO215" i="2"/>
  <c r="BO216" i="2"/>
  <c r="BO217" i="2"/>
  <c r="BO218" i="2"/>
  <c r="BO219" i="2"/>
  <c r="BO220" i="2"/>
  <c r="BO221" i="2"/>
  <c r="BO222" i="2"/>
  <c r="BO223" i="2"/>
  <c r="BO224" i="2"/>
  <c r="BO225" i="2"/>
  <c r="BO226" i="2"/>
  <c r="BO227" i="2"/>
  <c r="BO228" i="2"/>
  <c r="BO229" i="2"/>
  <c r="BO230" i="2"/>
  <c r="BO231" i="2"/>
  <c r="BO232" i="2"/>
  <c r="BO233" i="2"/>
  <c r="BO234" i="2"/>
  <c r="BO235" i="2"/>
  <c r="BO236" i="2"/>
  <c r="BO237" i="2"/>
  <c r="BO238" i="2"/>
  <c r="BO239" i="2"/>
  <c r="BO240" i="2"/>
  <c r="BO241" i="2"/>
  <c r="BO242" i="2"/>
  <c r="BO243" i="2"/>
  <c r="BO244" i="2"/>
  <c r="BO245" i="2"/>
  <c r="BO246" i="2"/>
  <c r="BO247" i="2"/>
  <c r="BO248" i="2"/>
  <c r="BO249" i="2"/>
  <c r="BO250" i="2"/>
  <c r="BO251" i="2"/>
  <c r="BO252" i="2"/>
  <c r="BO253" i="2"/>
  <c r="BO254" i="2"/>
  <c r="BO255" i="2"/>
  <c r="BO256" i="2"/>
  <c r="BO257" i="2"/>
  <c r="BO258" i="2"/>
  <c r="BO259" i="2"/>
  <c r="BO260" i="2"/>
  <c r="BO261" i="2"/>
  <c r="BO262" i="2"/>
  <c r="BO263" i="2"/>
  <c r="BO264" i="2"/>
  <c r="BO265" i="2"/>
  <c r="BO266" i="2"/>
  <c r="BO267" i="2"/>
  <c r="BO268" i="2"/>
  <c r="BO269" i="2"/>
  <c r="BO270" i="2"/>
  <c r="BO271" i="2"/>
  <c r="BO272" i="2"/>
  <c r="BO273" i="2"/>
  <c r="BO274" i="2"/>
  <c r="BO275" i="2"/>
  <c r="BO276" i="2"/>
  <c r="BO277" i="2"/>
  <c r="BO278" i="2"/>
  <c r="BO279" i="2"/>
  <c r="BO280" i="2"/>
  <c r="BO281" i="2"/>
  <c r="BO282" i="2"/>
  <c r="BO283" i="2"/>
  <c r="BO284" i="2"/>
  <c r="BO285" i="2"/>
  <c r="BO286" i="2"/>
  <c r="BO287" i="2"/>
  <c r="BO288" i="2"/>
  <c r="BO289" i="2"/>
  <c r="BO290" i="2"/>
  <c r="BO291" i="2"/>
  <c r="BO292" i="2"/>
  <c r="BO293" i="2"/>
  <c r="BO294" i="2"/>
  <c r="BO295" i="2"/>
  <c r="BO296" i="2"/>
  <c r="BO297" i="2"/>
  <c r="BO298" i="2"/>
  <c r="BO299" i="2"/>
  <c r="BO300" i="2"/>
  <c r="BO301" i="2"/>
  <c r="BO302" i="2"/>
  <c r="BO303" i="2"/>
  <c r="BO304" i="2"/>
  <c r="BO305" i="2"/>
  <c r="BO306" i="2"/>
  <c r="BO307" i="2"/>
  <c r="BO308" i="2"/>
  <c r="BO309" i="2"/>
  <c r="BO310" i="2"/>
  <c r="BO311" i="2"/>
  <c r="BO312" i="2"/>
  <c r="BO313" i="2"/>
  <c r="BO314" i="2"/>
  <c r="BO315" i="2"/>
  <c r="BO316" i="2"/>
  <c r="BO317" i="2"/>
  <c r="BO318" i="2"/>
  <c r="BO319" i="2"/>
  <c r="BO320" i="2"/>
  <c r="BO321" i="2"/>
  <c r="BO322" i="2"/>
  <c r="BO323" i="2"/>
  <c r="BO324" i="2"/>
  <c r="BO325" i="2"/>
  <c r="BO326" i="2"/>
  <c r="BO327" i="2"/>
  <c r="BO328" i="2"/>
  <c r="BO329" i="2"/>
  <c r="BO330" i="2"/>
  <c r="BO331" i="2"/>
  <c r="BO332" i="2"/>
  <c r="BO333" i="2"/>
  <c r="BO334" i="2"/>
  <c r="BO335" i="2"/>
  <c r="BO336" i="2"/>
  <c r="BO337" i="2"/>
  <c r="BO338" i="2"/>
  <c r="BO339" i="2"/>
  <c r="BO340" i="2"/>
  <c r="BO341" i="2"/>
  <c r="BO342" i="2"/>
  <c r="BO343" i="2"/>
  <c r="BO344" i="2"/>
  <c r="BO345" i="2"/>
  <c r="BO346" i="2"/>
  <c r="BO347" i="2"/>
  <c r="BO348" i="2"/>
  <c r="BO349" i="2"/>
  <c r="BO350" i="2"/>
  <c r="BO351" i="2"/>
  <c r="BO352" i="2"/>
  <c r="BO353" i="2"/>
  <c r="BO354" i="2"/>
  <c r="BO355" i="2"/>
  <c r="BO356" i="2"/>
  <c r="BO357" i="2"/>
  <c r="BO358" i="2"/>
  <c r="BO359" i="2"/>
  <c r="BO360" i="2"/>
  <c r="BO361" i="2"/>
  <c r="BO362" i="2"/>
  <c r="BO363" i="2"/>
  <c r="BO364" i="2"/>
  <c r="BO365" i="2"/>
  <c r="BO366" i="2"/>
  <c r="BO367" i="2"/>
  <c r="BO368" i="2"/>
  <c r="BO369" i="2"/>
  <c r="BO370" i="2"/>
  <c r="BO371" i="2"/>
  <c r="BO372" i="2"/>
  <c r="BO373" i="2"/>
  <c r="BO374" i="2"/>
  <c r="BO375" i="2"/>
  <c r="BO376" i="2"/>
  <c r="BO377" i="2"/>
  <c r="BO378" i="2"/>
  <c r="BO379" i="2"/>
  <c r="BO380" i="2"/>
  <c r="BO381" i="2"/>
  <c r="BO382" i="2"/>
  <c r="BO383" i="2"/>
  <c r="BO384" i="2"/>
  <c r="BO385" i="2"/>
  <c r="BO386" i="2"/>
  <c r="BO387" i="2"/>
  <c r="BO388" i="2"/>
  <c r="BO389" i="2"/>
  <c r="BO390" i="2"/>
  <c r="BO391" i="2"/>
  <c r="BO392" i="2"/>
  <c r="BO393" i="2"/>
  <c r="BO394" i="2"/>
  <c r="BO395" i="2"/>
  <c r="BO396" i="2"/>
  <c r="BO397" i="2"/>
  <c r="BO398" i="2"/>
  <c r="BO399" i="2"/>
  <c r="BO400" i="2"/>
  <c r="BO401" i="2"/>
  <c r="BO402" i="2"/>
  <c r="BO403" i="2"/>
  <c r="BO404" i="2"/>
  <c r="BO405" i="2"/>
  <c r="BO406" i="2"/>
  <c r="BO407" i="2"/>
  <c r="BO408" i="2"/>
  <c r="BO409" i="2"/>
  <c r="BO410" i="2"/>
  <c r="BO411" i="2"/>
  <c r="BO412" i="2"/>
  <c r="BO413" i="2"/>
  <c r="BO414" i="2"/>
  <c r="BO415" i="2"/>
  <c r="BO416" i="2"/>
  <c r="BO417" i="2"/>
  <c r="BO418" i="2"/>
  <c r="BO419" i="2"/>
  <c r="BO420" i="2"/>
  <c r="BO421" i="2"/>
  <c r="BO424" i="2"/>
  <c r="BO425" i="2"/>
  <c r="BO426" i="2"/>
  <c r="BO427" i="2"/>
  <c r="BO428" i="2"/>
  <c r="BO429" i="2"/>
  <c r="BO430" i="2"/>
  <c r="BO431" i="2"/>
  <c r="BO432" i="2"/>
  <c r="BO433" i="2"/>
  <c r="BO434" i="2"/>
  <c r="BO435" i="2"/>
  <c r="BO436" i="2"/>
  <c r="BO437" i="2"/>
  <c r="BO438" i="2"/>
  <c r="BO439" i="2"/>
  <c r="BO440" i="2"/>
  <c r="BO441" i="2"/>
  <c r="BO442" i="2"/>
  <c r="BO443" i="2"/>
  <c r="BO444" i="2"/>
  <c r="BO445" i="2"/>
  <c r="BO446" i="2"/>
  <c r="BO447" i="2"/>
  <c r="BO448" i="2"/>
  <c r="BO449" i="2"/>
  <c r="BO450" i="2"/>
  <c r="BO451" i="2"/>
  <c r="BO452" i="2"/>
  <c r="BO453" i="2"/>
  <c r="BO454" i="2"/>
  <c r="BO455" i="2"/>
  <c r="BO456" i="2"/>
  <c r="BO457" i="2"/>
  <c r="BO458" i="2"/>
  <c r="BO459" i="2"/>
  <c r="BO460" i="2"/>
  <c r="BO461" i="2"/>
  <c r="BO462" i="2"/>
  <c r="BO463" i="2"/>
  <c r="BO464" i="2"/>
  <c r="BO465" i="2"/>
  <c r="BO466" i="2"/>
  <c r="BO467" i="2"/>
  <c r="BO468" i="2"/>
  <c r="BO469" i="2"/>
  <c r="BO470" i="2"/>
  <c r="BO471" i="2"/>
  <c r="BO472" i="2"/>
  <c r="BO473" i="2"/>
  <c r="BO474" i="2"/>
  <c r="BO475" i="2"/>
  <c r="BO476" i="2"/>
  <c r="BO477" i="2"/>
  <c r="BO478" i="2"/>
  <c r="BO479" i="2"/>
  <c r="BO480" i="2"/>
  <c r="BO481" i="2"/>
  <c r="BO482" i="2"/>
  <c r="BO483" i="2"/>
  <c r="BO484" i="2"/>
  <c r="BO485" i="2"/>
  <c r="BO486" i="2"/>
  <c r="BO487" i="2"/>
  <c r="BO488" i="2"/>
  <c r="BO489" i="2"/>
  <c r="BO490" i="2"/>
  <c r="BO491" i="2"/>
  <c r="BO492" i="2"/>
  <c r="BO493" i="2"/>
  <c r="BO494" i="2"/>
  <c r="BO495" i="2"/>
  <c r="BO496" i="2"/>
  <c r="BO497" i="2"/>
  <c r="BO498" i="2"/>
  <c r="BO499" i="2"/>
  <c r="BO500" i="2"/>
  <c r="BO501" i="2"/>
  <c r="BO502" i="2"/>
  <c r="BO503" i="2"/>
  <c r="BO504" i="2"/>
  <c r="BO505" i="2"/>
  <c r="BO506" i="2"/>
  <c r="BO507" i="2"/>
  <c r="BO508" i="2"/>
  <c r="BO509" i="2"/>
  <c r="BO510" i="2"/>
  <c r="BO511" i="2"/>
  <c r="BO512" i="2"/>
  <c r="BO513" i="2"/>
  <c r="BO514" i="2"/>
  <c r="BO515" i="2"/>
  <c r="BO516" i="2"/>
  <c r="BO517" i="2"/>
  <c r="BO519" i="2"/>
  <c r="BO520" i="2"/>
  <c r="BO521" i="2"/>
  <c r="BO522" i="2"/>
  <c r="BO523" i="2"/>
  <c r="BO524" i="2"/>
  <c r="BO525" i="2"/>
  <c r="BO526" i="2"/>
  <c r="BO527" i="2"/>
  <c r="BO528" i="2"/>
  <c r="BO529" i="2"/>
  <c r="BO530" i="2"/>
  <c r="BO531" i="2"/>
  <c r="BO532" i="2"/>
  <c r="BO533" i="2"/>
  <c r="BO534" i="2"/>
  <c r="BO535" i="2"/>
  <c r="BO536" i="2"/>
  <c r="BO537" i="2"/>
  <c r="BO538" i="2"/>
  <c r="BO539" i="2"/>
  <c r="BO540" i="2"/>
  <c r="BO541" i="2"/>
  <c r="BO542" i="2"/>
  <c r="BO543" i="2"/>
  <c r="BO544" i="2"/>
  <c r="BO545" i="2"/>
  <c r="BO546" i="2"/>
  <c r="BO547" i="2"/>
  <c r="BO548" i="2"/>
  <c r="BO549" i="2"/>
  <c r="BO551" i="2"/>
  <c r="BO552" i="2"/>
  <c r="BO553" i="2"/>
  <c r="BO554" i="2"/>
  <c r="BO555" i="2"/>
  <c r="BO556" i="2"/>
  <c r="BO557" i="2"/>
  <c r="BO558" i="2"/>
  <c r="BO559" i="2"/>
  <c r="BO560" i="2"/>
  <c r="BO561" i="2"/>
  <c r="BO562" i="2"/>
  <c r="BO563" i="2"/>
  <c r="BO565" i="2"/>
  <c r="BO566" i="2"/>
  <c r="BO567" i="2"/>
  <c r="BO568" i="2"/>
  <c r="BO569" i="2"/>
  <c r="BO570" i="2"/>
  <c r="BO571" i="2"/>
  <c r="BO572" i="2"/>
  <c r="BO573" i="2"/>
  <c r="BO574" i="2"/>
  <c r="BO575" i="2"/>
  <c r="BO576" i="2"/>
  <c r="BO577" i="2"/>
  <c r="BO578" i="2"/>
  <c r="BO579" i="2"/>
  <c r="BO580" i="2"/>
  <c r="BO581" i="2"/>
  <c r="BO582" i="2"/>
  <c r="BO583" i="2"/>
  <c r="BO584" i="2"/>
  <c r="BO585" i="2"/>
  <c r="BO586" i="2"/>
  <c r="BO587" i="2"/>
  <c r="BO588" i="2"/>
  <c r="BO589" i="2"/>
  <c r="BO590" i="2"/>
  <c r="BO591" i="2"/>
  <c r="BO592" i="2"/>
  <c r="BO593" i="2"/>
  <c r="BO594" i="2"/>
  <c r="BO595" i="2"/>
  <c r="BO596" i="2"/>
  <c r="BO597" i="2"/>
  <c r="BO598" i="2"/>
  <c r="BO599" i="2"/>
  <c r="BO600" i="2"/>
  <c r="BO601" i="2"/>
  <c r="BO602" i="2"/>
  <c r="BO603" i="2"/>
  <c r="BO604" i="2"/>
  <c r="BO605" i="2"/>
  <c r="BO606" i="2"/>
  <c r="BO607" i="2"/>
  <c r="BO608" i="2"/>
  <c r="BO609" i="2"/>
  <c r="BO610" i="2"/>
  <c r="BO611" i="2"/>
  <c r="BO612" i="2"/>
  <c r="BO613" i="2"/>
  <c r="BO614" i="2"/>
  <c r="BO615" i="2"/>
  <c r="BO616" i="2"/>
  <c r="BO617" i="2"/>
  <c r="BO618" i="2"/>
  <c r="BO619" i="2"/>
  <c r="BO620" i="2"/>
  <c r="BO621" i="2"/>
  <c r="BO622" i="2"/>
  <c r="BO623" i="2"/>
  <c r="BO624" i="2"/>
  <c r="BO625" i="2"/>
  <c r="BO626" i="2"/>
  <c r="BO627" i="2"/>
  <c r="BO628" i="2"/>
  <c r="BO629" i="2"/>
  <c r="BO630" i="2"/>
  <c r="BO631" i="2"/>
  <c r="BO632" i="2"/>
  <c r="BO633" i="2"/>
  <c r="BO634" i="2"/>
  <c r="BO635" i="2"/>
  <c r="BO636" i="2"/>
  <c r="BO637" i="2"/>
  <c r="BO638" i="2"/>
  <c r="BO639" i="2"/>
  <c r="BO640" i="2"/>
  <c r="BO641" i="2"/>
  <c r="BO642" i="2"/>
  <c r="BO643" i="2"/>
  <c r="BO644" i="2"/>
  <c r="BO645" i="2"/>
  <c r="BO646" i="2"/>
  <c r="BO647" i="2"/>
  <c r="BO648" i="2"/>
  <c r="BO649" i="2"/>
  <c r="BO650" i="2"/>
  <c r="BO651" i="2"/>
  <c r="BO652" i="2"/>
  <c r="BO653" i="2"/>
  <c r="BO654" i="2"/>
  <c r="BO655" i="2"/>
  <c r="BO656" i="2"/>
  <c r="BO657" i="2"/>
  <c r="BO658" i="2"/>
  <c r="BO659" i="2"/>
  <c r="BO660" i="2"/>
  <c r="BO661" i="2"/>
  <c r="BO662" i="2"/>
  <c r="BO663" i="2"/>
  <c r="BO664" i="2"/>
  <c r="BO665" i="2"/>
  <c r="BO666" i="2"/>
  <c r="BO667" i="2"/>
  <c r="BO668" i="2"/>
  <c r="BO669" i="2"/>
  <c r="BO670" i="2"/>
  <c r="BO671" i="2"/>
  <c r="BO672" i="2"/>
  <c r="BO673" i="2"/>
  <c r="BO674" i="2"/>
  <c r="BO675" i="2"/>
  <c r="BO676" i="2"/>
  <c r="BO677" i="2"/>
  <c r="BO678" i="2"/>
  <c r="BO679" i="2"/>
  <c r="BO680" i="2"/>
  <c r="BO681" i="2"/>
  <c r="BO682" i="2"/>
  <c r="BO683" i="2"/>
  <c r="BO684" i="2"/>
  <c r="BO685" i="2"/>
  <c r="BO686" i="2"/>
  <c r="BO687" i="2"/>
  <c r="BO688" i="2"/>
  <c r="BO689" i="2"/>
  <c r="BO690" i="2"/>
  <c r="BO691" i="2"/>
  <c r="BO692" i="2"/>
  <c r="BO693" i="2"/>
  <c r="BO694" i="2"/>
  <c r="BO695" i="2"/>
  <c r="BO696" i="2"/>
  <c r="BO697" i="2"/>
  <c r="BO698" i="2"/>
  <c r="BO699" i="2"/>
  <c r="BO700" i="2"/>
  <c r="BO701" i="2"/>
  <c r="BO702" i="2"/>
  <c r="BO703" i="2"/>
  <c r="BO704" i="2"/>
  <c r="BO705" i="2"/>
  <c r="BO706" i="2"/>
  <c r="BO707" i="2"/>
  <c r="BO708" i="2"/>
  <c r="BO709" i="2"/>
  <c r="BO711" i="2"/>
  <c r="BO712" i="2"/>
  <c r="BO713" i="2"/>
  <c r="BO714" i="2"/>
  <c r="BO715" i="2"/>
  <c r="BO716" i="2"/>
  <c r="BO717" i="2"/>
  <c r="BO718" i="2"/>
  <c r="BO719" i="2"/>
  <c r="BO720" i="2"/>
  <c r="BO721" i="2"/>
  <c r="BO722" i="2"/>
  <c r="BO723" i="2"/>
  <c r="BO724" i="2"/>
  <c r="BO725" i="2"/>
  <c r="BO726" i="2"/>
  <c r="BO727" i="2"/>
  <c r="BO728" i="2"/>
  <c r="BO729" i="2"/>
  <c r="BO730" i="2"/>
  <c r="BO731" i="2"/>
  <c r="BO732" i="2"/>
  <c r="BO733" i="2"/>
  <c r="BO734" i="2"/>
  <c r="BO735" i="2"/>
  <c r="BO736" i="2"/>
  <c r="BO737" i="2"/>
  <c r="BO738" i="2"/>
  <c r="BO739" i="2"/>
  <c r="BO740" i="2"/>
  <c r="BO741" i="2"/>
  <c r="BO742" i="2"/>
  <c r="BO743" i="2"/>
  <c r="BO744" i="2"/>
  <c r="BO745" i="2"/>
  <c r="BO746" i="2"/>
  <c r="BO747" i="2"/>
  <c r="BO748" i="2"/>
  <c r="BO749" i="2"/>
  <c r="BO750" i="2"/>
  <c r="BO751" i="2"/>
  <c r="BO752" i="2"/>
  <c r="BO753" i="2"/>
  <c r="BO754" i="2"/>
  <c r="BO755" i="2"/>
  <c r="BO756" i="2"/>
  <c r="BO757" i="2"/>
  <c r="BO758" i="2"/>
  <c r="BO759" i="2"/>
  <c r="BO760" i="2"/>
  <c r="BO761" i="2"/>
  <c r="BO762" i="2"/>
  <c r="BO763" i="2"/>
  <c r="BO764" i="2"/>
  <c r="BO765" i="2"/>
  <c r="BO768" i="2"/>
  <c r="BO769" i="2"/>
  <c r="BO770" i="2"/>
  <c r="BO771" i="2"/>
  <c r="BO772" i="2"/>
  <c r="BO773" i="2"/>
  <c r="BO774" i="2"/>
  <c r="BO775" i="2"/>
  <c r="BO776" i="2"/>
  <c r="BO777" i="2"/>
  <c r="BO778" i="2"/>
  <c r="BO779" i="2"/>
  <c r="BO780" i="2"/>
  <c r="BO781" i="2"/>
  <c r="BO782" i="2"/>
  <c r="BO783" i="2"/>
  <c r="BO784" i="2"/>
  <c r="BO785" i="2"/>
  <c r="BO786" i="2"/>
  <c r="BO787" i="2"/>
  <c r="BO788" i="2"/>
  <c r="BO789" i="2"/>
  <c r="BO790" i="2"/>
  <c r="BO791" i="2"/>
  <c r="BO792" i="2"/>
  <c r="BO793" i="2"/>
  <c r="BO794" i="2"/>
  <c r="BO795" i="2"/>
  <c r="BO796" i="2"/>
  <c r="BO797" i="2"/>
  <c r="BO798" i="2"/>
  <c r="BO799" i="2"/>
  <c r="BO800" i="2"/>
  <c r="BO801" i="2"/>
  <c r="BO802" i="2"/>
  <c r="BO803" i="2"/>
  <c r="BO804" i="2"/>
  <c r="BO805" i="2"/>
  <c r="BO806" i="2"/>
  <c r="BO807" i="2"/>
  <c r="BO808" i="2"/>
  <c r="BO809" i="2"/>
  <c r="BO810" i="2"/>
  <c r="BO811" i="2"/>
  <c r="BO812" i="2"/>
  <c r="BO813" i="2"/>
  <c r="BO814" i="2"/>
  <c r="BO815" i="2"/>
  <c r="BO816" i="2"/>
  <c r="BO817" i="2"/>
  <c r="BO818" i="2"/>
  <c r="BO819" i="2"/>
  <c r="BO820" i="2"/>
  <c r="BO821" i="2"/>
  <c r="BO822" i="2"/>
  <c r="BO823" i="2"/>
  <c r="BO824" i="2"/>
  <c r="BO825" i="2"/>
  <c r="BO826" i="2"/>
  <c r="BO827" i="2"/>
  <c r="BO828" i="2"/>
  <c r="BO829" i="2"/>
  <c r="BO830" i="2"/>
  <c r="BO831" i="2"/>
  <c r="BO832" i="2"/>
  <c r="BO833" i="2"/>
  <c r="BO834" i="2"/>
  <c r="BO835" i="2"/>
  <c r="BO836" i="2"/>
  <c r="BO837" i="2"/>
  <c r="BO838" i="2"/>
  <c r="BO839" i="2"/>
  <c r="BO840" i="2"/>
  <c r="BO841" i="2"/>
  <c r="BO842" i="2"/>
  <c r="BO843" i="2"/>
  <c r="BO844" i="2"/>
  <c r="BO845" i="2"/>
  <c r="BO846" i="2"/>
  <c r="BO847" i="2"/>
  <c r="BO848" i="2"/>
  <c r="BO849" i="2"/>
  <c r="BO850" i="2"/>
  <c r="BO851" i="2"/>
  <c r="BO852" i="2"/>
  <c r="BO853" i="2"/>
  <c r="BO854" i="2"/>
  <c r="BO855" i="2"/>
  <c r="BO856" i="2"/>
  <c r="BO857" i="2"/>
  <c r="BO858" i="2"/>
  <c r="BO859" i="2"/>
  <c r="BO860" i="2"/>
  <c r="BO861" i="2"/>
  <c r="BO862" i="2"/>
  <c r="BO863" i="2"/>
  <c r="BO864" i="2"/>
  <c r="BO865" i="2"/>
  <c r="BO866" i="2"/>
  <c r="BO867" i="2"/>
  <c r="BO868" i="2"/>
  <c r="BO869" i="2"/>
  <c r="BO871" i="2"/>
  <c r="BO872" i="2"/>
  <c r="BO873" i="2"/>
  <c r="BO874" i="2"/>
  <c r="BO876" i="2"/>
  <c r="BO877" i="2"/>
  <c r="BO878" i="2"/>
  <c r="BO879" i="2"/>
  <c r="BO880" i="2"/>
  <c r="BO881" i="2"/>
  <c r="BO882" i="2"/>
  <c r="BO883" i="2"/>
  <c r="BO884" i="2"/>
  <c r="BO885" i="2"/>
  <c r="BO886" i="2"/>
  <c r="BO887" i="2"/>
  <c r="BO888" i="2"/>
  <c r="BO889" i="2"/>
  <c r="BO890" i="2"/>
  <c r="BO891" i="2"/>
  <c r="BO892" i="2"/>
  <c r="BO893" i="2"/>
  <c r="BO894" i="2"/>
  <c r="BO895" i="2"/>
  <c r="BO896" i="2"/>
  <c r="BO897" i="2"/>
  <c r="BO898" i="2"/>
  <c r="BO899" i="2"/>
  <c r="BO900" i="2"/>
  <c r="BO901" i="2"/>
  <c r="BO902" i="2"/>
  <c r="BO903" i="2"/>
  <c r="BO904" i="2"/>
  <c r="BO905" i="2"/>
  <c r="BO906" i="2"/>
  <c r="BO907" i="2"/>
  <c r="BO908" i="2"/>
  <c r="BO909" i="2"/>
  <c r="BO910" i="2"/>
  <c r="BO911" i="2"/>
  <c r="BO912" i="2"/>
  <c r="BO913" i="2"/>
  <c r="BO914" i="2"/>
  <c r="BO915" i="2"/>
  <c r="BO916" i="2"/>
  <c r="BO917" i="2"/>
  <c r="BO918" i="2"/>
  <c r="BO919" i="2"/>
  <c r="BO920" i="2"/>
  <c r="BO921" i="2"/>
  <c r="BO922" i="2"/>
  <c r="BO923" i="2"/>
  <c r="BO924" i="2"/>
  <c r="BO925" i="2"/>
  <c r="BO926" i="2"/>
  <c r="BO927" i="2"/>
  <c r="BO928" i="2"/>
  <c r="BO929" i="2"/>
  <c r="BO930" i="2"/>
  <c r="BO931" i="2"/>
  <c r="BO932" i="2"/>
  <c r="BO933" i="2"/>
  <c r="BO934" i="2"/>
  <c r="BO935" i="2"/>
  <c r="BO936" i="2"/>
  <c r="BO937" i="2"/>
  <c r="BO938" i="2"/>
  <c r="BO939" i="2"/>
  <c r="BO940" i="2"/>
  <c r="BO941" i="2"/>
  <c r="BO942" i="2"/>
  <c r="BO943" i="2"/>
  <c r="BO944" i="2"/>
  <c r="BO945" i="2"/>
  <c r="BO946" i="2"/>
  <c r="BO947" i="2"/>
  <c r="BO948" i="2"/>
  <c r="BO949" i="2"/>
  <c r="BO950" i="2"/>
  <c r="BO951" i="2"/>
  <c r="BO952" i="2"/>
  <c r="BO953" i="2"/>
  <c r="BO954" i="2"/>
  <c r="BO955" i="2"/>
  <c r="BO957" i="2"/>
  <c r="BO959" i="2"/>
  <c r="BO960" i="2"/>
  <c r="BO961" i="2"/>
  <c r="BO962" i="2"/>
  <c r="BO963" i="2"/>
  <c r="BO964" i="2"/>
  <c r="BO965" i="2"/>
  <c r="BO966" i="2"/>
  <c r="BO967" i="2"/>
  <c r="BO968" i="2"/>
  <c r="BO969" i="2"/>
  <c r="BO970" i="2"/>
  <c r="BO971" i="2"/>
  <c r="BO972" i="2"/>
  <c r="BO973" i="2"/>
  <c r="BO974" i="2"/>
  <c r="BO975" i="2"/>
  <c r="BO976" i="2"/>
  <c r="BO977" i="2"/>
  <c r="BO978" i="2"/>
  <c r="BO979" i="2"/>
  <c r="BO980" i="2"/>
  <c r="BO981" i="2"/>
  <c r="BO982" i="2"/>
  <c r="BO983" i="2"/>
  <c r="BO984" i="2"/>
  <c r="BO985" i="2"/>
  <c r="BO986" i="2"/>
  <c r="BO987" i="2"/>
  <c r="BO988" i="2"/>
  <c r="BO989" i="2"/>
  <c r="BO990" i="2"/>
  <c r="BO991" i="2"/>
  <c r="BO992" i="2"/>
  <c r="BO993" i="2"/>
  <c r="BO994" i="2"/>
  <c r="BO995" i="2"/>
  <c r="BO996" i="2"/>
  <c r="BO997" i="2"/>
  <c r="BO998" i="2"/>
  <c r="BO999" i="2"/>
  <c r="BO1000" i="2"/>
  <c r="BO1001" i="2"/>
  <c r="BO1002" i="2"/>
  <c r="BO1003" i="2"/>
  <c r="BO1004" i="2"/>
  <c r="BO1005" i="2"/>
  <c r="BO1006" i="2"/>
  <c r="BO1007" i="2"/>
  <c r="BO1008" i="2"/>
  <c r="BO1009" i="2"/>
  <c r="BO1010" i="2"/>
  <c r="BO1011" i="2"/>
  <c r="BO1012" i="2"/>
  <c r="BO1013" i="2"/>
  <c r="BO1014" i="2"/>
  <c r="BO1015" i="2"/>
  <c r="BO1016" i="2"/>
  <c r="BO1017" i="2"/>
  <c r="BO1018" i="2"/>
  <c r="BO1019" i="2"/>
  <c r="BO1020" i="2"/>
  <c r="BO1021" i="2"/>
  <c r="BO1022" i="2"/>
  <c r="BO1023" i="2"/>
  <c r="BO1024" i="2"/>
  <c r="BO1025" i="2"/>
  <c r="BO1026" i="2"/>
  <c r="BO1027" i="2"/>
  <c r="BO1028" i="2"/>
  <c r="BO1029" i="2"/>
  <c r="BO1030" i="2"/>
  <c r="BO1031" i="2"/>
  <c r="BO1032" i="2"/>
  <c r="BO1033" i="2"/>
  <c r="BO1034" i="2"/>
  <c r="BO1035" i="2"/>
  <c r="BO1036" i="2"/>
  <c r="BO1037" i="2"/>
  <c r="BO1038" i="2"/>
  <c r="BO1039" i="2"/>
  <c r="BO1040" i="2"/>
  <c r="BO1041" i="2"/>
  <c r="BO1042" i="2"/>
  <c r="BO1043" i="2"/>
  <c r="BO1044" i="2"/>
  <c r="BO1045" i="2"/>
  <c r="BO1046" i="2"/>
  <c r="BO1047" i="2"/>
  <c r="BO1048" i="2"/>
  <c r="BO1049" i="2"/>
  <c r="BO1050" i="2"/>
  <c r="BO1051" i="2"/>
  <c r="BO1052" i="2"/>
  <c r="BO1053" i="2"/>
  <c r="BO1054" i="2"/>
  <c r="BO1055" i="2"/>
  <c r="BO1056" i="2"/>
  <c r="BO1057" i="2"/>
  <c r="BO1058" i="2"/>
  <c r="BO1059" i="2"/>
  <c r="BO1060" i="2"/>
  <c r="BO1061" i="2"/>
  <c r="BO1062" i="2"/>
  <c r="BO1063" i="2"/>
  <c r="BO1064" i="2"/>
  <c r="BO1065" i="2"/>
  <c r="BO1066" i="2"/>
  <c r="BO1067" i="2"/>
  <c r="BO1068" i="2"/>
  <c r="BO1069" i="2"/>
  <c r="BO1070" i="2"/>
  <c r="BO1071" i="2"/>
  <c r="BO1072" i="2"/>
  <c r="BO1073" i="2"/>
  <c r="BO1074" i="2"/>
  <c r="BO1075" i="2"/>
  <c r="BO1076" i="2"/>
  <c r="BO1077" i="2"/>
  <c r="BO1078" i="2"/>
  <c r="BO1079" i="2"/>
  <c r="BO1080" i="2"/>
  <c r="BO1081" i="2"/>
  <c r="BO1082" i="2"/>
  <c r="BO1083" i="2"/>
  <c r="BO1084" i="2"/>
  <c r="BO1085" i="2"/>
  <c r="BO1086" i="2"/>
  <c r="BO1087" i="2"/>
  <c r="BO1088" i="2"/>
  <c r="BO1089" i="2"/>
  <c r="BO1090" i="2"/>
  <c r="BO1091" i="2"/>
  <c r="BO1092" i="2"/>
  <c r="BO1093" i="2"/>
  <c r="BO1094" i="2"/>
  <c r="BO1095" i="2"/>
  <c r="BO1096" i="2"/>
  <c r="BO1097" i="2"/>
  <c r="BO1098" i="2"/>
  <c r="BO1099" i="2"/>
  <c r="BO1100" i="2"/>
  <c r="BO1101" i="2"/>
  <c r="BO1102" i="2"/>
  <c r="BO1103" i="2"/>
  <c r="BO1104" i="2"/>
  <c r="BO1105" i="2"/>
  <c r="BO1106" i="2"/>
  <c r="BO1107" i="2"/>
  <c r="BO1108" i="2"/>
  <c r="BO1109" i="2"/>
  <c r="BO1110" i="2"/>
  <c r="BO1111" i="2"/>
  <c r="BO1112" i="2"/>
  <c r="BO1113" i="2"/>
  <c r="BO1114" i="2"/>
  <c r="BO1115" i="2"/>
  <c r="BO1116" i="2"/>
  <c r="BO1117" i="2"/>
  <c r="BO1118" i="2"/>
  <c r="BO1119" i="2"/>
  <c r="BO1120" i="2"/>
  <c r="BO1121" i="2"/>
  <c r="BO1122" i="2"/>
  <c r="BO1123" i="2"/>
  <c r="BO1124" i="2"/>
  <c r="BO1125" i="2"/>
  <c r="BO1126" i="2"/>
  <c r="BO1127" i="2"/>
  <c r="BO15" i="2"/>
  <c r="BC1129" i="2" l="1"/>
  <c r="BD1129" i="2"/>
  <c r="BE1129" i="2"/>
  <c r="BF1129" i="2"/>
  <c r="BG1129" i="2"/>
  <c r="BH1129" i="2"/>
  <c r="BI1129" i="2"/>
  <c r="BJ1129" i="2"/>
  <c r="BK1129" i="2"/>
  <c r="BL1129" i="2"/>
  <c r="BM1129" i="2"/>
  <c r="BO1129" i="2" s="1"/>
  <c r="AX1129" i="2"/>
  <c r="AY1129" i="2"/>
  <c r="AZ1129" i="2"/>
  <c r="BA1129" i="2"/>
  <c r="BB1129" i="2"/>
  <c r="AR1129" i="2"/>
  <c r="AS1129" i="2"/>
  <c r="AT1129" i="2"/>
  <c r="AU1129" i="2"/>
  <c r="AA1129" i="2"/>
  <c r="AB1129" i="2"/>
  <c r="AC1129" i="2"/>
  <c r="AD1129" i="2"/>
  <c r="AE1129" i="2"/>
  <c r="AF1129" i="2"/>
  <c r="AG1129" i="2"/>
  <c r="AH1129" i="2"/>
  <c r="AI1129" i="2"/>
  <c r="AJ1129" i="2"/>
  <c r="AK1129" i="2"/>
  <c r="AL1129" i="2"/>
  <c r="AM1129" i="2"/>
  <c r="AN1129" i="2"/>
  <c r="Z1129" i="2"/>
  <c r="W1129" i="2"/>
  <c r="X1129" i="2"/>
  <c r="Y1129" i="2"/>
  <c r="BC1123" i="27" l="1"/>
  <c r="BA1123" i="27"/>
  <c r="AF1123" i="27" l="1"/>
  <c r="AG1123" i="27"/>
  <c r="AH1123" i="27"/>
  <c r="AE1123" i="27"/>
  <c r="AC1123" i="27"/>
  <c r="AD1123" i="27"/>
  <c r="V1123" i="27"/>
  <c r="W1123" i="27"/>
  <c r="X1123" i="27"/>
  <c r="Y1123" i="27"/>
  <c r="Z1123" i="27"/>
  <c r="AA1123" i="27"/>
  <c r="AB1123" i="27"/>
  <c r="U1123" i="27"/>
  <c r="BV1123" i="27"/>
  <c r="BW1123" i="27"/>
  <c r="BX1123" i="27"/>
  <c r="BY1123" i="27"/>
  <c r="BZ1123" i="27"/>
  <c r="CA1123" i="27"/>
  <c r="CB1123" i="27"/>
  <c r="CC1123" i="27"/>
  <c r="CD1123" i="27"/>
  <c r="CE1123" i="27"/>
  <c r="BQ1123" i="27"/>
  <c r="BP1123" i="27"/>
  <c r="BL1123" i="27"/>
  <c r="BK1123" i="27"/>
  <c r="CG1123" i="27" s="1"/>
  <c r="BJ1123" i="27"/>
  <c r="BE1123" i="27"/>
  <c r="BF1123" i="27"/>
  <c r="BD1123" i="27"/>
  <c r="BB1123" i="27"/>
  <c r="AZ1123" i="27"/>
  <c r="AY1123" i="27"/>
  <c r="AX1123" i="27"/>
  <c r="AW1123" i="27"/>
  <c r="AV1123" i="27"/>
  <c r="AU1123" i="27"/>
  <c r="AT1123" i="27"/>
  <c r="AR1123" i="27"/>
  <c r="AS1123" i="27"/>
  <c r="AQ1123" i="27"/>
  <c r="T1123" i="27"/>
  <c r="S1123" i="27"/>
  <c r="CF1123" i="27" l="1"/>
  <c r="CR1087" i="27" l="1"/>
  <c r="CR1086" i="27"/>
  <c r="CR1085" i="27"/>
  <c r="CR1084" i="27"/>
  <c r="CR1083" i="27"/>
  <c r="CR1082" i="27"/>
  <c r="CR644" i="27"/>
  <c r="CR642" i="27"/>
  <c r="CR640" i="27"/>
  <c r="CR478" i="27"/>
  <c r="CR475" i="27"/>
  <c r="CR474" i="27"/>
  <c r="CR15" i="27" l="1"/>
  <c r="CR13" i="27"/>
  <c r="CR9" i="27"/>
  <c r="Q1123" i="27" l="1"/>
  <c r="U1129" i="2"/>
  <c r="AN1123" i="27" l="1"/>
  <c r="AM1123" i="27"/>
  <c r="BH1123" i="27"/>
  <c r="AK1123" i="27"/>
  <c r="BG1123" i="27" s="1"/>
  <c r="R1123" i="27"/>
  <c r="P1123" i="27"/>
  <c r="O1123" i="27"/>
  <c r="AJ1123" i="27"/>
  <c r="AI1123" i="27" l="1"/>
  <c r="BN1129" i="2" l="1"/>
  <c r="BS1129" i="2"/>
  <c r="BR1129" i="2"/>
  <c r="BQ1129" i="2"/>
  <c r="BP1129" i="2"/>
  <c r="AW1129" i="2"/>
  <c r="AQ1129" i="2"/>
  <c r="V1129" i="2"/>
  <c r="S1129" i="2"/>
  <c r="AO1129" i="2" s="1"/>
  <c r="T1129" i="2"/>
  <c r="AP1129" i="2" s="1"/>
  <c r="EA1129" i="2" l="1"/>
  <c r="DZ1129" i="2"/>
  <c r="DF10" i="27" l="1"/>
  <c r="DF11" i="27"/>
  <c r="DF12" i="27"/>
  <c r="DF13" i="27"/>
  <c r="DF14" i="27"/>
  <c r="DF15" i="27"/>
  <c r="DF9" i="27"/>
  <c r="CR12" i="27" l="1"/>
  <c r="CR11" i="27"/>
  <c r="CR10" i="27"/>
  <c r="F16" i="17"/>
  <c r="F15" i="17"/>
  <c r="F14" i="17"/>
  <c r="F10" i="17"/>
  <c r="F12" i="17"/>
  <c r="F11" i="17"/>
  <c r="F8" i="17"/>
  <c r="F7" i="17"/>
  <c r="F6" i="17"/>
  <c r="H16" i="17" l="1"/>
  <c r="H15" i="17"/>
  <c r="H14" i="17"/>
  <c r="H12" i="17"/>
  <c r="H11" i="17"/>
  <c r="H10" i="17"/>
  <c r="H8" i="17"/>
  <c r="H7" i="17"/>
  <c r="H6" i="17"/>
  <c r="I265" i="10" l="1"/>
  <c r="H265" i="10"/>
  <c r="G265" i="10"/>
  <c r="F265" i="10"/>
  <c r="AA31" i="22"/>
  <c r="Z31" i="22"/>
  <c r="Y31" i="22"/>
  <c r="X31" i="22"/>
  <c r="W31" i="22"/>
  <c r="V31" i="22"/>
  <c r="R31" i="22"/>
  <c r="Q31" i="22"/>
  <c r="P31" i="22"/>
  <c r="O31" i="22"/>
  <c r="N31" i="22"/>
  <c r="M31" i="22"/>
  <c r="I31" i="22"/>
  <c r="H31" i="22"/>
  <c r="G31" i="22"/>
  <c r="F31" i="22"/>
  <c r="E31" i="22"/>
  <c r="D31" i="22"/>
  <c r="AD30" i="22"/>
  <c r="AC30" i="22"/>
  <c r="AB30" i="22"/>
  <c r="AD29" i="22"/>
  <c r="AC29" i="22"/>
  <c r="AB29" i="22"/>
  <c r="AD28" i="22"/>
  <c r="AC28" i="22"/>
  <c r="AB28" i="22"/>
  <c r="AD27" i="22"/>
  <c r="AC27" i="22"/>
  <c r="AB27" i="22"/>
  <c r="AD26" i="22"/>
  <c r="AC26" i="22"/>
  <c r="AB26" i="22"/>
  <c r="AD25" i="22"/>
  <c r="AC25" i="22"/>
  <c r="AB25" i="22"/>
  <c r="AD24" i="22"/>
  <c r="AC24" i="22"/>
  <c r="AB24" i="22"/>
  <c r="AD23" i="22"/>
  <c r="AC23" i="22"/>
  <c r="AB23" i="22"/>
  <c r="AD22" i="22"/>
  <c r="AC22" i="22"/>
  <c r="AB22" i="22"/>
  <c r="AD21" i="22"/>
  <c r="AC21" i="22"/>
  <c r="AB21" i="22"/>
  <c r="AD20" i="22"/>
  <c r="AC20" i="22"/>
  <c r="AB20" i="22"/>
  <c r="AD19" i="22"/>
  <c r="AC19" i="22"/>
  <c r="AB19" i="22"/>
  <c r="AD18" i="22"/>
  <c r="AC18" i="22"/>
  <c r="AB18" i="22"/>
  <c r="AD17" i="22"/>
  <c r="AC17" i="22"/>
  <c r="AB17" i="22"/>
  <c r="AD16" i="22"/>
  <c r="AC16" i="22"/>
  <c r="AB16" i="22"/>
  <c r="AD15" i="22"/>
  <c r="AC15" i="22"/>
  <c r="AB15" i="22"/>
  <c r="AD13" i="22"/>
  <c r="AC13" i="22"/>
  <c r="AB13" i="22"/>
  <c r="AD12" i="22"/>
  <c r="AC12" i="22"/>
  <c r="AB12" i="22"/>
  <c r="AD11" i="22"/>
  <c r="AC11" i="22"/>
  <c r="AB11" i="22"/>
  <c r="AD10" i="22"/>
  <c r="AC10" i="22"/>
  <c r="AB10" i="22"/>
  <c r="AD9" i="22"/>
  <c r="AC9" i="22"/>
  <c r="AB9" i="22"/>
  <c r="U30" i="22"/>
  <c r="T30" i="22"/>
  <c r="S30" i="22"/>
  <c r="U29" i="22"/>
  <c r="T29" i="22"/>
  <c r="S29" i="22"/>
  <c r="U28" i="22"/>
  <c r="T28" i="22"/>
  <c r="S28" i="22"/>
  <c r="U27" i="22"/>
  <c r="T27" i="22"/>
  <c r="S27" i="22"/>
  <c r="U26" i="22"/>
  <c r="T26" i="22"/>
  <c r="S26" i="22"/>
  <c r="U25" i="22"/>
  <c r="T25" i="22"/>
  <c r="S25" i="22"/>
  <c r="U24" i="22"/>
  <c r="T24" i="22"/>
  <c r="S24" i="22"/>
  <c r="U23" i="22"/>
  <c r="T23" i="22"/>
  <c r="S23" i="22"/>
  <c r="U22" i="22"/>
  <c r="T22" i="22"/>
  <c r="S22" i="22"/>
  <c r="U21" i="22"/>
  <c r="T21" i="22"/>
  <c r="S21" i="22"/>
  <c r="U20" i="22"/>
  <c r="T20" i="22"/>
  <c r="S20" i="22"/>
  <c r="U19" i="22"/>
  <c r="T19" i="22"/>
  <c r="S19" i="22"/>
  <c r="U18" i="22"/>
  <c r="T18" i="22"/>
  <c r="S18" i="22"/>
  <c r="U17" i="22"/>
  <c r="T17" i="22"/>
  <c r="S17" i="22"/>
  <c r="U16" i="22"/>
  <c r="T16" i="22"/>
  <c r="S16" i="22"/>
  <c r="U15" i="22"/>
  <c r="T15" i="22"/>
  <c r="S15" i="22"/>
  <c r="U13" i="22"/>
  <c r="T13" i="22"/>
  <c r="S13" i="22"/>
  <c r="U12" i="22"/>
  <c r="T12" i="22"/>
  <c r="S12" i="22"/>
  <c r="U11" i="22"/>
  <c r="T11" i="22"/>
  <c r="S11" i="22"/>
  <c r="U10" i="22"/>
  <c r="T10" i="22"/>
  <c r="S10" i="22"/>
  <c r="U9" i="22"/>
  <c r="T9" i="22"/>
  <c r="S9" i="22"/>
  <c r="L30" i="22"/>
  <c r="K30" i="22"/>
  <c r="J30" i="22"/>
  <c r="L29" i="22"/>
  <c r="K29" i="22"/>
  <c r="J29" i="22"/>
  <c r="L28" i="22"/>
  <c r="K28" i="22"/>
  <c r="J28" i="22"/>
  <c r="L27" i="22"/>
  <c r="K27" i="22"/>
  <c r="J27" i="22"/>
  <c r="L26" i="22"/>
  <c r="K26" i="22"/>
  <c r="J26" i="22"/>
  <c r="L25" i="22"/>
  <c r="K25" i="22"/>
  <c r="J25" i="22"/>
  <c r="L24" i="22"/>
  <c r="K24" i="22"/>
  <c r="J24" i="22"/>
  <c r="L23" i="22"/>
  <c r="K23" i="22"/>
  <c r="J23" i="22"/>
  <c r="L22" i="22"/>
  <c r="K22" i="22"/>
  <c r="J22" i="22"/>
  <c r="L21" i="22"/>
  <c r="K21" i="22"/>
  <c r="J21" i="22"/>
  <c r="L20" i="22"/>
  <c r="K20" i="22"/>
  <c r="J20" i="22"/>
  <c r="L19" i="22"/>
  <c r="K19" i="22"/>
  <c r="J19" i="22"/>
  <c r="L18" i="22"/>
  <c r="K18" i="22"/>
  <c r="J18" i="22"/>
  <c r="L17" i="22"/>
  <c r="K17" i="22"/>
  <c r="J17" i="22"/>
  <c r="L16" i="22"/>
  <c r="K16" i="22"/>
  <c r="J16" i="22"/>
  <c r="L15" i="22"/>
  <c r="K15" i="22"/>
  <c r="J15" i="22"/>
  <c r="L13" i="22"/>
  <c r="K13" i="22"/>
  <c r="J13" i="22"/>
  <c r="L12" i="22"/>
  <c r="K12" i="22"/>
  <c r="J12" i="22"/>
  <c r="L11" i="22"/>
  <c r="K11" i="22"/>
  <c r="J11" i="22"/>
  <c r="L10" i="22"/>
  <c r="K10" i="22"/>
  <c r="J10" i="22"/>
  <c r="L9" i="22"/>
  <c r="K9" i="22"/>
  <c r="J9" i="22"/>
  <c r="O29" i="3"/>
  <c r="N29" i="3"/>
  <c r="M29" i="3"/>
  <c r="O28" i="3"/>
  <c r="N28" i="3"/>
  <c r="M28" i="3"/>
  <c r="O27" i="3"/>
  <c r="N27" i="3"/>
  <c r="M27" i="3"/>
  <c r="O26" i="3"/>
  <c r="N26" i="3"/>
  <c r="M26" i="3"/>
  <c r="O25" i="3"/>
  <c r="N25" i="3"/>
  <c r="M25" i="3"/>
  <c r="O24" i="3"/>
  <c r="N24" i="3"/>
  <c r="M24" i="3"/>
  <c r="O23" i="3"/>
  <c r="N23" i="3"/>
  <c r="M23" i="3"/>
  <c r="O22" i="3"/>
  <c r="N22" i="3"/>
  <c r="M22" i="3"/>
  <c r="O21" i="3"/>
  <c r="N21" i="3"/>
  <c r="M21" i="3"/>
  <c r="O20" i="3"/>
  <c r="N20" i="3"/>
  <c r="M20" i="3"/>
  <c r="O19" i="3"/>
  <c r="N19" i="3"/>
  <c r="M19" i="3"/>
  <c r="O18" i="3"/>
  <c r="N18" i="3"/>
  <c r="M18" i="3"/>
  <c r="O17" i="3"/>
  <c r="N17" i="3"/>
  <c r="M17" i="3"/>
  <c r="O16" i="3"/>
  <c r="N16" i="3"/>
  <c r="M16" i="3"/>
  <c r="O15" i="3"/>
  <c r="N15" i="3"/>
  <c r="M15" i="3"/>
  <c r="O14" i="3"/>
  <c r="N14" i="3"/>
  <c r="M14" i="3"/>
  <c r="O12" i="3"/>
  <c r="N12" i="3"/>
  <c r="M12" i="3"/>
  <c r="O11" i="3"/>
  <c r="N11" i="3"/>
  <c r="M11" i="3"/>
  <c r="O10" i="3"/>
  <c r="N10" i="3"/>
  <c r="M10" i="3"/>
  <c r="O9" i="3"/>
  <c r="N9" i="3"/>
  <c r="O8" i="3"/>
  <c r="N8" i="3"/>
  <c r="M9" i="3"/>
  <c r="M8" i="3"/>
  <c r="L30" i="3"/>
  <c r="K30" i="3"/>
  <c r="J30" i="3"/>
  <c r="I30" i="3"/>
  <c r="H30" i="3"/>
  <c r="G30" i="3"/>
  <c r="F30" i="3"/>
  <c r="E30" i="3"/>
  <c r="D30" i="3"/>
  <c r="O30" i="3" l="1"/>
  <c r="N30" i="3"/>
  <c r="M30" i="3"/>
  <c r="H1" i="27"/>
  <c r="E2" i="17"/>
  <c r="E1" i="17"/>
  <c r="E2" i="19"/>
  <c r="E1" i="19"/>
  <c r="E2" i="10"/>
  <c r="E1" i="10"/>
  <c r="E2" i="22"/>
  <c r="E1" i="22"/>
  <c r="A14" i="22" s="1"/>
  <c r="E2" i="3"/>
  <c r="E1" i="3"/>
  <c r="A13" i="3" s="1"/>
  <c r="E2" i="11"/>
  <c r="E1" i="11"/>
  <c r="E2" i="2"/>
  <c r="E1" i="2"/>
  <c r="E2" i="16"/>
  <c r="E1" i="16"/>
  <c r="H17" i="17"/>
  <c r="H13" i="17"/>
  <c r="H9" i="17"/>
  <c r="A33" i="11" l="1"/>
  <c r="A32" i="11"/>
  <c r="A31" i="11"/>
  <c r="A30" i="11"/>
  <c r="A29" i="11"/>
  <c r="A28" i="11"/>
  <c r="A27" i="11"/>
  <c r="A34" i="11"/>
  <c r="A265" i="10"/>
  <c r="A21" i="11"/>
  <c r="A20" i="11"/>
  <c r="A19" i="11"/>
  <c r="A18" i="11"/>
  <c r="A17" i="11"/>
  <c r="A16" i="11"/>
  <c r="A15" i="11"/>
  <c r="A22" i="11"/>
  <c r="A8" i="19"/>
  <c r="A29" i="3"/>
  <c r="A21" i="3"/>
  <c r="A12" i="3"/>
  <c r="A28" i="3"/>
  <c r="A20" i="3"/>
  <c r="A11" i="3"/>
  <c r="A27" i="3"/>
  <c r="A19" i="3"/>
  <c r="A10" i="3"/>
  <c r="A26" i="3"/>
  <c r="A18" i="3"/>
  <c r="A9" i="3"/>
  <c r="A25" i="3"/>
  <c r="A17" i="3"/>
  <c r="A24" i="3"/>
  <c r="A16" i="3"/>
  <c r="A23" i="3"/>
  <c r="A15" i="3"/>
  <c r="A8" i="3"/>
  <c r="A22" i="3"/>
  <c r="A14" i="3"/>
  <c r="A26" i="22"/>
  <c r="A18" i="22"/>
  <c r="A9" i="22"/>
  <c r="A25" i="22"/>
  <c r="A17" i="22"/>
  <c r="A24" i="22"/>
  <c r="A16" i="22"/>
  <c r="A23" i="22"/>
  <c r="A15" i="22"/>
  <c r="A30" i="22"/>
  <c r="A22" i="22"/>
  <c r="A13" i="22"/>
  <c r="A29" i="22"/>
  <c r="A21" i="22"/>
  <c r="A12" i="22"/>
  <c r="A28" i="22"/>
  <c r="A20" i="22"/>
  <c r="A11" i="22"/>
  <c r="A27" i="22"/>
  <c r="A19" i="22"/>
  <c r="A10" i="22"/>
  <c r="EB1129" i="2"/>
  <c r="AB1122" i="16"/>
  <c r="AA1122" i="16"/>
  <c r="Z1122" i="16"/>
  <c r="Y1122" i="16"/>
  <c r="X1122" i="16"/>
  <c r="W1122" i="16"/>
  <c r="V1122" i="16"/>
  <c r="U1122" i="16"/>
  <c r="T1122" i="16"/>
  <c r="S1122" i="16"/>
  <c r="P1122" i="16"/>
  <c r="J1122" i="16" s="1"/>
  <c r="K1122" i="16" l="1"/>
  <c r="O1122" i="16"/>
  <c r="L1122" i="16"/>
  <c r="I1122" i="16"/>
  <c r="N1121" i="16"/>
  <c r="N1120" i="16"/>
  <c r="N1119" i="16"/>
  <c r="N1118" i="16"/>
  <c r="N1117" i="16"/>
  <c r="N1116" i="16"/>
  <c r="N1115" i="16"/>
  <c r="N1114" i="16"/>
  <c r="N1113" i="16"/>
  <c r="N1112" i="16"/>
  <c r="N1111" i="16"/>
  <c r="N1110" i="16"/>
  <c r="N1109" i="16"/>
  <c r="N1108" i="16"/>
  <c r="N1107" i="16"/>
  <c r="N1106" i="16"/>
  <c r="N1105" i="16"/>
  <c r="N1104" i="16"/>
  <c r="N1103" i="16"/>
  <c r="N1102" i="16"/>
  <c r="N1101" i="16"/>
  <c r="N1100" i="16"/>
  <c r="N1099" i="16"/>
  <c r="N1098" i="16"/>
  <c r="N1097" i="16"/>
  <c r="N1096" i="16"/>
  <c r="N1095" i="16"/>
  <c r="N1094" i="16"/>
  <c r="N1093" i="16"/>
  <c r="N1092" i="16"/>
  <c r="N1091" i="16"/>
  <c r="N1090" i="16"/>
  <c r="N1089" i="16"/>
  <c r="N1088" i="16"/>
  <c r="N1087" i="16"/>
  <c r="N1086" i="16"/>
  <c r="N1085" i="16"/>
  <c r="N1084" i="16"/>
  <c r="N1083" i="16"/>
  <c r="N1082" i="16"/>
  <c r="N1081" i="16"/>
  <c r="N1080" i="16"/>
  <c r="N1079" i="16"/>
  <c r="N1078" i="16"/>
  <c r="N1077" i="16"/>
  <c r="N1076" i="16"/>
  <c r="N1075" i="16"/>
  <c r="N1074" i="16"/>
  <c r="N1073" i="16"/>
  <c r="N1072" i="16"/>
  <c r="N1071" i="16"/>
  <c r="N1070" i="16"/>
  <c r="N1069" i="16"/>
  <c r="N1068" i="16"/>
  <c r="N1067" i="16"/>
  <c r="N1066" i="16"/>
  <c r="N1065" i="16"/>
  <c r="N1064" i="16"/>
  <c r="N1063" i="16"/>
  <c r="N1062" i="16"/>
  <c r="N1061" i="16"/>
  <c r="N1060" i="16"/>
  <c r="N1059" i="16"/>
  <c r="N1058" i="16"/>
  <c r="N1057" i="16"/>
  <c r="N1056" i="16"/>
  <c r="N1055" i="16"/>
  <c r="N1054" i="16"/>
  <c r="N1053" i="16"/>
  <c r="N1052" i="16"/>
  <c r="N1051" i="16"/>
  <c r="N1050" i="16"/>
  <c r="N1049" i="16"/>
  <c r="N1048" i="16"/>
  <c r="N1047" i="16"/>
  <c r="N1046" i="16"/>
  <c r="N1045" i="16"/>
  <c r="N1044" i="16"/>
  <c r="N1043" i="16"/>
  <c r="N1042" i="16"/>
  <c r="N1041" i="16"/>
  <c r="N1040" i="16"/>
  <c r="N1039" i="16"/>
  <c r="N1038" i="16"/>
  <c r="N1037" i="16"/>
  <c r="N1036" i="16"/>
  <c r="N1035" i="16"/>
  <c r="N1034" i="16"/>
  <c r="N1033" i="16"/>
  <c r="N1032" i="16"/>
  <c r="N1031" i="16"/>
  <c r="N1030" i="16"/>
  <c r="N1029" i="16"/>
  <c r="N1028" i="16"/>
  <c r="N1027" i="16"/>
  <c r="N1026" i="16"/>
  <c r="N1025" i="16"/>
  <c r="N1024" i="16"/>
  <c r="N1023" i="16"/>
  <c r="N1022" i="16"/>
  <c r="N1021" i="16"/>
  <c r="N1020" i="16"/>
  <c r="N1019" i="16"/>
  <c r="N1018" i="16"/>
  <c r="N1017" i="16"/>
  <c r="N1016" i="16"/>
  <c r="N1015" i="16"/>
  <c r="N1014" i="16"/>
  <c r="N1013" i="16"/>
  <c r="N1012" i="16"/>
  <c r="N1011" i="16"/>
  <c r="N1010" i="16"/>
  <c r="N1009" i="16"/>
  <c r="N1008" i="16"/>
  <c r="N1007" i="16"/>
  <c r="N1006" i="16"/>
  <c r="N1005" i="16"/>
  <c r="N1004" i="16"/>
  <c r="N1003" i="16"/>
  <c r="N1002" i="16"/>
  <c r="N1001" i="16"/>
  <c r="N1000" i="16"/>
  <c r="N999" i="16"/>
  <c r="N998" i="16"/>
  <c r="N997" i="16"/>
  <c r="N996" i="16"/>
  <c r="N995" i="16"/>
  <c r="N994" i="16"/>
  <c r="N993" i="16"/>
  <c r="N992" i="16"/>
  <c r="N991" i="16"/>
  <c r="N990" i="16"/>
  <c r="N989" i="16"/>
  <c r="N988" i="16"/>
  <c r="N987" i="16"/>
  <c r="N986" i="16"/>
  <c r="N985" i="16"/>
  <c r="N984" i="16"/>
  <c r="N983" i="16"/>
  <c r="N982" i="16"/>
  <c r="N981" i="16"/>
  <c r="N980" i="16"/>
  <c r="N979" i="16"/>
  <c r="N978" i="16"/>
  <c r="N977" i="16"/>
  <c r="N976" i="16"/>
  <c r="N975" i="16"/>
  <c r="N974" i="16"/>
  <c r="N973" i="16"/>
  <c r="N972" i="16"/>
  <c r="N971" i="16"/>
  <c r="N970" i="16"/>
  <c r="N969" i="16"/>
  <c r="N968" i="16"/>
  <c r="N967" i="16"/>
  <c r="N966" i="16"/>
  <c r="N965" i="16"/>
  <c r="N964" i="16"/>
  <c r="N963" i="16"/>
  <c r="N962" i="16"/>
  <c r="N961" i="16"/>
  <c r="N960" i="16"/>
  <c r="N959" i="16"/>
  <c r="N958" i="16"/>
  <c r="N957" i="16"/>
  <c r="N956" i="16"/>
  <c r="N955" i="16"/>
  <c r="N954" i="16"/>
  <c r="N953" i="16"/>
  <c r="N952" i="16"/>
  <c r="N951" i="16"/>
  <c r="N950" i="16"/>
  <c r="N949" i="16"/>
  <c r="N948" i="16"/>
  <c r="N947" i="16"/>
  <c r="N946" i="16"/>
  <c r="N945" i="16"/>
  <c r="N944" i="16"/>
  <c r="N943" i="16"/>
  <c r="N942" i="16"/>
  <c r="N941" i="16"/>
  <c r="N940" i="16"/>
  <c r="N939" i="16"/>
  <c r="N938" i="16"/>
  <c r="N937" i="16"/>
  <c r="N936" i="16"/>
  <c r="N935" i="16"/>
  <c r="N934" i="16"/>
  <c r="N933" i="16"/>
  <c r="N932" i="16"/>
  <c r="N931" i="16"/>
  <c r="N930" i="16"/>
  <c r="N929" i="16"/>
  <c r="N928" i="16"/>
  <c r="N927" i="16"/>
  <c r="N926" i="16"/>
  <c r="N925" i="16"/>
  <c r="N924" i="16"/>
  <c r="N923" i="16"/>
  <c r="N922" i="16"/>
  <c r="N921" i="16"/>
  <c r="N920" i="16"/>
  <c r="N919" i="16"/>
  <c r="N918" i="16"/>
  <c r="N917" i="16"/>
  <c r="N916" i="16"/>
  <c r="N915" i="16"/>
  <c r="N914" i="16"/>
  <c r="N913" i="16"/>
  <c r="N912" i="16"/>
  <c r="N911" i="16"/>
  <c r="N910" i="16"/>
  <c r="N909" i="16"/>
  <c r="N908" i="16"/>
  <c r="N907" i="16"/>
  <c r="N906" i="16"/>
  <c r="N905" i="16"/>
  <c r="N904" i="16"/>
  <c r="N903" i="16"/>
  <c r="N902" i="16"/>
  <c r="N901" i="16"/>
  <c r="N900" i="16"/>
  <c r="N899" i="16"/>
  <c r="N898" i="16"/>
  <c r="N897" i="16"/>
  <c r="N896" i="16"/>
  <c r="N895" i="16"/>
  <c r="N894" i="16"/>
  <c r="N893" i="16"/>
  <c r="N892" i="16"/>
  <c r="N891" i="16"/>
  <c r="N890" i="16"/>
  <c r="N889" i="16"/>
  <c r="N888" i="16"/>
  <c r="N887" i="16"/>
  <c r="N886" i="16"/>
  <c r="N885" i="16"/>
  <c r="N884" i="16"/>
  <c r="N883" i="16"/>
  <c r="N882" i="16"/>
  <c r="N881" i="16"/>
  <c r="N880" i="16"/>
  <c r="N879" i="16"/>
  <c r="N878" i="16"/>
  <c r="N877" i="16"/>
  <c r="N876" i="16"/>
  <c r="N875" i="16"/>
  <c r="N874" i="16"/>
  <c r="N873" i="16"/>
  <c r="N872" i="16"/>
  <c r="N871" i="16"/>
  <c r="N870" i="16"/>
  <c r="N869" i="16"/>
  <c r="N868" i="16"/>
  <c r="N867" i="16"/>
  <c r="N866" i="16"/>
  <c r="N865" i="16"/>
  <c r="N864" i="16"/>
  <c r="N863" i="16"/>
  <c r="N862" i="16"/>
  <c r="N861" i="16"/>
  <c r="N860" i="16"/>
  <c r="N859" i="16"/>
  <c r="N858" i="16"/>
  <c r="N857" i="16"/>
  <c r="N856" i="16"/>
  <c r="N855" i="16"/>
  <c r="N854" i="16"/>
  <c r="N853" i="16"/>
  <c r="N852" i="16"/>
  <c r="N851" i="16"/>
  <c r="N850" i="16"/>
  <c r="N849" i="16"/>
  <c r="N848" i="16"/>
  <c r="N847" i="16"/>
  <c r="N846" i="16"/>
  <c r="N845" i="16"/>
  <c r="N844" i="16"/>
  <c r="N843" i="16"/>
  <c r="N842" i="16"/>
  <c r="N841" i="16"/>
  <c r="N840" i="16"/>
  <c r="N839" i="16"/>
  <c r="N838" i="16"/>
  <c r="N837" i="16"/>
  <c r="N836" i="16"/>
  <c r="N835" i="16"/>
  <c r="N834" i="16"/>
  <c r="N833" i="16"/>
  <c r="N832" i="16"/>
  <c r="N831" i="16"/>
  <c r="N830" i="16"/>
  <c r="N829" i="16"/>
  <c r="N828" i="16"/>
  <c r="N827" i="16"/>
  <c r="N826" i="16"/>
  <c r="N825" i="16"/>
  <c r="N824" i="16"/>
  <c r="N823" i="16"/>
  <c r="N822" i="16"/>
  <c r="N821" i="16"/>
  <c r="N820" i="16"/>
  <c r="N819" i="16"/>
  <c r="N818" i="16"/>
  <c r="N817" i="16"/>
  <c r="N816" i="16"/>
  <c r="N815" i="16"/>
  <c r="N814" i="16"/>
  <c r="N813" i="16"/>
  <c r="N812" i="16"/>
  <c r="N811" i="16"/>
  <c r="N810" i="16"/>
  <c r="N809" i="16"/>
  <c r="N808" i="16"/>
  <c r="N807" i="16"/>
  <c r="N806" i="16"/>
  <c r="N805" i="16"/>
  <c r="N804" i="16"/>
  <c r="N803" i="16"/>
  <c r="N802" i="16"/>
  <c r="N801" i="16"/>
  <c r="N800" i="16"/>
  <c r="N799" i="16"/>
  <c r="N798" i="16"/>
  <c r="N797" i="16"/>
  <c r="N796" i="16"/>
  <c r="N795" i="16"/>
  <c r="N794" i="16"/>
  <c r="N793" i="16"/>
  <c r="N792" i="16"/>
  <c r="N791" i="16"/>
  <c r="N790" i="16"/>
  <c r="N789" i="16"/>
  <c r="N788" i="16"/>
  <c r="N787" i="16"/>
  <c r="N786" i="16"/>
  <c r="N785" i="16"/>
  <c r="N784" i="16"/>
  <c r="N783" i="16"/>
  <c r="N782" i="16"/>
  <c r="N781" i="16"/>
  <c r="N780" i="16"/>
  <c r="N779" i="16"/>
  <c r="N778" i="16"/>
  <c r="N777" i="16"/>
  <c r="N776" i="16"/>
  <c r="N775" i="16"/>
  <c r="N774" i="16"/>
  <c r="N773" i="16"/>
  <c r="N772" i="16"/>
  <c r="N771" i="16"/>
  <c r="N770" i="16"/>
  <c r="N769" i="16"/>
  <c r="N768" i="16"/>
  <c r="N767" i="16"/>
  <c r="N766" i="16"/>
  <c r="N765" i="16"/>
  <c r="N764" i="16"/>
  <c r="N763" i="16"/>
  <c r="N762" i="16"/>
  <c r="N761" i="16"/>
  <c r="N760" i="16"/>
  <c r="N759" i="16"/>
  <c r="N758" i="16"/>
  <c r="N757" i="16"/>
  <c r="N756" i="16"/>
  <c r="N755" i="16"/>
  <c r="N754" i="16"/>
  <c r="N753" i="16"/>
  <c r="N752" i="16"/>
  <c r="N751" i="16"/>
  <c r="N750" i="16"/>
  <c r="N749" i="16"/>
  <c r="N748" i="16"/>
  <c r="N747" i="16"/>
  <c r="N746" i="16"/>
  <c r="N745" i="16"/>
  <c r="N744" i="16"/>
  <c r="N743" i="16"/>
  <c r="N742" i="16"/>
  <c r="N741" i="16"/>
  <c r="N740" i="16"/>
  <c r="N739" i="16"/>
  <c r="N738" i="16"/>
  <c r="N737" i="16"/>
  <c r="N736" i="16"/>
  <c r="N735" i="16"/>
  <c r="N734" i="16"/>
  <c r="N733" i="16"/>
  <c r="N732" i="16"/>
  <c r="N731" i="16"/>
  <c r="N730" i="16"/>
  <c r="N729" i="16"/>
  <c r="N728" i="16"/>
  <c r="N727" i="16"/>
  <c r="N726" i="16"/>
  <c r="N725" i="16"/>
  <c r="N724" i="16"/>
  <c r="N723" i="16"/>
  <c r="N722" i="16"/>
  <c r="N721" i="16"/>
  <c r="N720" i="16"/>
  <c r="N719" i="16"/>
  <c r="N718" i="16"/>
  <c r="N717" i="16"/>
  <c r="N716" i="16"/>
  <c r="N715" i="16"/>
  <c r="N714" i="16"/>
  <c r="N713" i="16"/>
  <c r="N712" i="16"/>
  <c r="N711" i="16"/>
  <c r="N710" i="16"/>
  <c r="N709" i="16"/>
  <c r="N708" i="16"/>
  <c r="N707" i="16"/>
  <c r="N706" i="16"/>
  <c r="N705" i="16"/>
  <c r="N704" i="16"/>
  <c r="N703" i="16"/>
  <c r="N702" i="16"/>
  <c r="N701" i="16"/>
  <c r="N700" i="16"/>
  <c r="N699" i="16"/>
  <c r="N698" i="16"/>
  <c r="N697" i="16"/>
  <c r="N696" i="16"/>
  <c r="N695" i="16"/>
  <c r="N694" i="16"/>
  <c r="N693" i="16"/>
  <c r="N692" i="16"/>
  <c r="N691" i="16"/>
  <c r="N690" i="16"/>
  <c r="N689" i="16"/>
  <c r="N688" i="16"/>
  <c r="N687" i="16"/>
  <c r="N686" i="16"/>
  <c r="N685" i="16"/>
  <c r="N684" i="16"/>
  <c r="N683" i="16"/>
  <c r="N682" i="16"/>
  <c r="N681" i="16"/>
  <c r="N680" i="16"/>
  <c r="N679" i="16"/>
  <c r="N678" i="16"/>
  <c r="N677" i="16"/>
  <c r="N676" i="16"/>
  <c r="N675" i="16"/>
  <c r="N674" i="16"/>
  <c r="N673" i="16"/>
  <c r="N672" i="16"/>
  <c r="N671" i="16"/>
  <c r="N670" i="16"/>
  <c r="N669" i="16"/>
  <c r="N668" i="16"/>
  <c r="N667" i="16"/>
  <c r="N666" i="16"/>
  <c r="N665" i="16"/>
  <c r="N664" i="16"/>
  <c r="N663" i="16"/>
  <c r="N662" i="16"/>
  <c r="N661" i="16"/>
  <c r="N660" i="16"/>
  <c r="N659" i="16"/>
  <c r="N658" i="16"/>
  <c r="N657" i="16"/>
  <c r="N656" i="16"/>
  <c r="N655" i="16"/>
  <c r="N654" i="16"/>
  <c r="N653" i="16"/>
  <c r="N652" i="16"/>
  <c r="N651" i="16"/>
  <c r="N650" i="16"/>
  <c r="N649" i="16"/>
  <c r="N648" i="16"/>
  <c r="N647" i="16"/>
  <c r="N646" i="16"/>
  <c r="N645" i="16"/>
  <c r="N644" i="16"/>
  <c r="N643" i="16"/>
  <c r="N642" i="16"/>
  <c r="N641" i="16"/>
  <c r="N640" i="16"/>
  <c r="N639" i="16"/>
  <c r="N638" i="16"/>
  <c r="N637" i="16"/>
  <c r="N636" i="16"/>
  <c r="N635" i="16"/>
  <c r="N634" i="16"/>
  <c r="N633" i="16"/>
  <c r="N632" i="16"/>
  <c r="N631" i="16"/>
  <c r="N630" i="16"/>
  <c r="N629" i="16"/>
  <c r="N628" i="16"/>
  <c r="N627" i="16"/>
  <c r="N626" i="16"/>
  <c r="N625" i="16"/>
  <c r="N624" i="16"/>
  <c r="N623" i="16"/>
  <c r="N622" i="16"/>
  <c r="N621" i="16"/>
  <c r="N620" i="16"/>
  <c r="N619" i="16"/>
  <c r="N618" i="16"/>
  <c r="N617" i="16"/>
  <c r="N616" i="16"/>
  <c r="N615" i="16"/>
  <c r="N614" i="16"/>
  <c r="N613" i="16"/>
  <c r="N612" i="16"/>
  <c r="N611" i="16"/>
  <c r="N610" i="16"/>
  <c r="N609" i="16"/>
  <c r="N608" i="16"/>
  <c r="N607" i="16"/>
  <c r="N606" i="16"/>
  <c r="N605" i="16"/>
  <c r="N604" i="16"/>
  <c r="N603" i="16"/>
  <c r="N602" i="16"/>
  <c r="N601" i="16"/>
  <c r="N600" i="16"/>
  <c r="N599" i="16"/>
  <c r="N598" i="16"/>
  <c r="N597" i="16"/>
  <c r="N596" i="16"/>
  <c r="N595" i="16"/>
  <c r="N594" i="16"/>
  <c r="N593" i="16"/>
  <c r="N592" i="16"/>
  <c r="N591" i="16"/>
  <c r="N590" i="16"/>
  <c r="N589" i="16"/>
  <c r="N588" i="16"/>
  <c r="N587" i="16"/>
  <c r="N586" i="16"/>
  <c r="N585" i="16"/>
  <c r="N584" i="16"/>
  <c r="N583" i="16"/>
  <c r="N582" i="16"/>
  <c r="N581" i="16"/>
  <c r="N580" i="16"/>
  <c r="N579" i="16"/>
  <c r="N578" i="16"/>
  <c r="N577" i="16"/>
  <c r="N576" i="16"/>
  <c r="N575" i="16"/>
  <c r="N574" i="16"/>
  <c r="N573" i="16"/>
  <c r="N572" i="16"/>
  <c r="N571" i="16"/>
  <c r="N570" i="16"/>
  <c r="N569" i="16"/>
  <c r="N568" i="16"/>
  <c r="N567" i="16"/>
  <c r="N566" i="16"/>
  <c r="N565" i="16"/>
  <c r="N564" i="16"/>
  <c r="N563" i="16"/>
  <c r="N562" i="16"/>
  <c r="N561" i="16"/>
  <c r="N560" i="16"/>
  <c r="N559" i="16"/>
  <c r="N558" i="16"/>
  <c r="N557" i="16"/>
  <c r="N556" i="16"/>
  <c r="N555" i="16"/>
  <c r="N554" i="16"/>
  <c r="N553" i="16"/>
  <c r="N552" i="16"/>
  <c r="N551" i="16"/>
  <c r="N550" i="16"/>
  <c r="N549" i="16"/>
  <c r="N548" i="16"/>
  <c r="N547" i="16"/>
  <c r="N546" i="16"/>
  <c r="N545" i="16"/>
  <c r="N544" i="16"/>
  <c r="N543" i="16"/>
  <c r="N542" i="16"/>
  <c r="N541" i="16"/>
  <c r="N540" i="16"/>
  <c r="N539" i="16"/>
  <c r="N538" i="16"/>
  <c r="N537" i="16"/>
  <c r="N536" i="16"/>
  <c r="N535" i="16"/>
  <c r="N534" i="16"/>
  <c r="N533" i="16"/>
  <c r="N532" i="16"/>
  <c r="N531" i="16"/>
  <c r="N530" i="16"/>
  <c r="N529" i="16"/>
  <c r="N528" i="16"/>
  <c r="N527" i="16"/>
  <c r="N526" i="16"/>
  <c r="N525" i="16"/>
  <c r="N524" i="16"/>
  <c r="N523" i="16"/>
  <c r="N522" i="16"/>
  <c r="N521" i="16"/>
  <c r="N520" i="16"/>
  <c r="N519" i="16"/>
  <c r="N518" i="16"/>
  <c r="N517" i="16"/>
  <c r="N516" i="16"/>
  <c r="N515" i="16"/>
  <c r="N514" i="16"/>
  <c r="N513" i="16"/>
  <c r="N512" i="16"/>
  <c r="N511" i="16"/>
  <c r="N510" i="16"/>
  <c r="N509" i="16"/>
  <c r="N508" i="16"/>
  <c r="N507" i="16"/>
  <c r="N506" i="16"/>
  <c r="N505" i="16"/>
  <c r="N504" i="16"/>
  <c r="N503" i="16"/>
  <c r="N502" i="16"/>
  <c r="N501" i="16"/>
  <c r="N500" i="16"/>
  <c r="N499" i="16"/>
  <c r="N498" i="16"/>
  <c r="N497" i="16"/>
  <c r="N496" i="16"/>
  <c r="N495" i="16"/>
  <c r="N494" i="16"/>
  <c r="N493" i="16"/>
  <c r="N492" i="16"/>
  <c r="N491" i="16"/>
  <c r="N490" i="16"/>
  <c r="N489" i="16"/>
  <c r="N488" i="16"/>
  <c r="N487" i="16"/>
  <c r="N486" i="16"/>
  <c r="N485" i="16"/>
  <c r="N484" i="16"/>
  <c r="N483" i="16"/>
  <c r="N482" i="16"/>
  <c r="N481" i="16"/>
  <c r="N480" i="16"/>
  <c r="N479" i="16"/>
  <c r="N478" i="16"/>
  <c r="N477" i="16"/>
  <c r="N476" i="16"/>
  <c r="N475" i="16"/>
  <c r="N474" i="16"/>
  <c r="N473" i="16"/>
  <c r="N472" i="16"/>
  <c r="N471" i="16"/>
  <c r="N470" i="16"/>
  <c r="N469" i="16"/>
  <c r="N468" i="16"/>
  <c r="N467" i="16"/>
  <c r="N466" i="16"/>
  <c r="N465" i="16"/>
  <c r="N464" i="16"/>
  <c r="N463" i="16"/>
  <c r="N462" i="16"/>
  <c r="N461" i="16"/>
  <c r="N460" i="16"/>
  <c r="N459" i="16"/>
  <c r="N458" i="16"/>
  <c r="N457" i="16"/>
  <c r="N456" i="16"/>
  <c r="N455" i="16"/>
  <c r="N454" i="16"/>
  <c r="N453" i="16"/>
  <c r="N452" i="16"/>
  <c r="N451" i="16"/>
  <c r="N450" i="16"/>
  <c r="N449" i="16"/>
  <c r="N448" i="16"/>
  <c r="N447" i="16"/>
  <c r="N446" i="16"/>
  <c r="N445" i="16"/>
  <c r="N444" i="16"/>
  <c r="N443" i="16"/>
  <c r="N442" i="16"/>
  <c r="N441" i="16"/>
  <c r="N440" i="16"/>
  <c r="N439" i="16"/>
  <c r="N438" i="16"/>
  <c r="N437" i="16"/>
  <c r="N436" i="16"/>
  <c r="N435" i="16"/>
  <c r="N434" i="16"/>
  <c r="N433" i="16"/>
  <c r="N432" i="16"/>
  <c r="N431" i="16"/>
  <c r="N430" i="16"/>
  <c r="N429" i="16"/>
  <c r="N428" i="16"/>
  <c r="N427" i="16"/>
  <c r="N426" i="16"/>
  <c r="N425" i="16"/>
  <c r="N424" i="16"/>
  <c r="N423" i="16"/>
  <c r="N422" i="16"/>
  <c r="N421" i="16"/>
  <c r="N420" i="16"/>
  <c r="N419" i="16"/>
  <c r="N418" i="16"/>
  <c r="N417" i="16"/>
  <c r="N416" i="16"/>
  <c r="N415" i="16"/>
  <c r="N414" i="16"/>
  <c r="N413" i="16"/>
  <c r="N412" i="16"/>
  <c r="N411" i="16"/>
  <c r="N410" i="16"/>
  <c r="N409" i="16"/>
  <c r="N408" i="16"/>
  <c r="N407" i="16"/>
  <c r="N406" i="16"/>
  <c r="N405" i="16"/>
  <c r="N404" i="16"/>
  <c r="N403" i="16"/>
  <c r="N402" i="16"/>
  <c r="N401" i="16"/>
  <c r="N400" i="16"/>
  <c r="N399" i="16"/>
  <c r="N398" i="16"/>
  <c r="N397" i="16"/>
  <c r="N396" i="16"/>
  <c r="N395" i="16"/>
  <c r="N394" i="16"/>
  <c r="N393" i="16"/>
  <c r="N392" i="16"/>
  <c r="N391" i="16"/>
  <c r="N390" i="16"/>
  <c r="N389" i="16"/>
  <c r="N388" i="16"/>
  <c r="N387" i="16"/>
  <c r="N386" i="16"/>
  <c r="N385" i="16"/>
  <c r="N384" i="16"/>
  <c r="N383" i="16"/>
  <c r="N382" i="16"/>
  <c r="N381" i="16"/>
  <c r="N380" i="16"/>
  <c r="N379" i="16"/>
  <c r="N378" i="16"/>
  <c r="N377" i="16"/>
  <c r="N376" i="16"/>
  <c r="N375" i="16"/>
  <c r="N374" i="16"/>
  <c r="N373" i="16"/>
  <c r="N372" i="16"/>
  <c r="N371" i="16"/>
  <c r="N370" i="16"/>
  <c r="N369" i="16"/>
  <c r="N368" i="16"/>
  <c r="N367" i="16"/>
  <c r="N366" i="16"/>
  <c r="N365" i="16"/>
  <c r="N364" i="16"/>
  <c r="N363" i="16"/>
  <c r="N362" i="16"/>
  <c r="N361" i="16"/>
  <c r="N360" i="16"/>
  <c r="N359" i="16"/>
  <c r="N358" i="16"/>
  <c r="N357" i="16"/>
  <c r="N356" i="16"/>
  <c r="N355" i="16"/>
  <c r="N354" i="16"/>
  <c r="N353" i="16"/>
  <c r="N352" i="16"/>
  <c r="N351" i="16"/>
  <c r="N350" i="16"/>
  <c r="N349" i="16"/>
  <c r="N348" i="16"/>
  <c r="N347" i="16"/>
  <c r="N346" i="16"/>
  <c r="N345" i="16"/>
  <c r="N344" i="16"/>
  <c r="N343" i="16"/>
  <c r="N342" i="16"/>
  <c r="N341" i="16"/>
  <c r="N340" i="16"/>
  <c r="N339" i="16"/>
  <c r="N338" i="16"/>
  <c r="N337" i="16"/>
  <c r="N336" i="16"/>
  <c r="N335" i="16"/>
  <c r="N334" i="16"/>
  <c r="N333" i="16"/>
  <c r="N332" i="16"/>
  <c r="N331" i="16"/>
  <c r="N330" i="16"/>
  <c r="N329" i="16"/>
  <c r="N328" i="16"/>
  <c r="N327" i="16"/>
  <c r="N326" i="16"/>
  <c r="N325" i="16"/>
  <c r="N324" i="16"/>
  <c r="N323" i="16"/>
  <c r="N322" i="16"/>
  <c r="N321" i="16"/>
  <c r="N320" i="16"/>
  <c r="N319" i="16"/>
  <c r="N318" i="16"/>
  <c r="N317" i="16"/>
  <c r="N316" i="16"/>
  <c r="N315" i="16"/>
  <c r="N314" i="16"/>
  <c r="N313" i="16"/>
  <c r="N312" i="16"/>
  <c r="N311" i="16"/>
  <c r="N310" i="16"/>
  <c r="N309" i="16"/>
  <c r="N308" i="16"/>
  <c r="N307" i="16"/>
  <c r="N306" i="16"/>
  <c r="N305" i="16"/>
  <c r="N304" i="16"/>
  <c r="N303" i="16"/>
  <c r="N302" i="16"/>
  <c r="N301" i="16"/>
  <c r="N300" i="16"/>
  <c r="N299" i="16"/>
  <c r="N298" i="16"/>
  <c r="N297" i="16"/>
  <c r="N296" i="16"/>
  <c r="N295" i="16"/>
  <c r="N294" i="16"/>
  <c r="N293" i="16"/>
  <c r="N292" i="16"/>
  <c r="N291" i="16"/>
  <c r="N290" i="16"/>
  <c r="N289" i="16"/>
  <c r="N288" i="16"/>
  <c r="N287" i="16"/>
  <c r="N286" i="16"/>
  <c r="N285" i="16"/>
  <c r="N284" i="16"/>
  <c r="N283" i="16"/>
  <c r="N282" i="16"/>
  <c r="N281" i="16"/>
  <c r="N280" i="16"/>
  <c r="N279" i="16"/>
  <c r="N278" i="16"/>
  <c r="N277" i="16"/>
  <c r="N276" i="16"/>
  <c r="N275" i="16"/>
  <c r="N274" i="16"/>
  <c r="N273" i="16"/>
  <c r="N272" i="16"/>
  <c r="N271" i="16"/>
  <c r="N270" i="16"/>
  <c r="N269" i="16"/>
  <c r="N268" i="16"/>
  <c r="N267" i="16"/>
  <c r="N266" i="16"/>
  <c r="N265" i="16"/>
  <c r="N264" i="16"/>
  <c r="N263" i="16"/>
  <c r="N262" i="16"/>
  <c r="N261" i="16"/>
  <c r="N260" i="16"/>
  <c r="N259" i="16"/>
  <c r="N258" i="16"/>
  <c r="N257" i="16"/>
  <c r="N256" i="16"/>
  <c r="N255" i="16"/>
  <c r="N254" i="16"/>
  <c r="N253" i="16"/>
  <c r="N252" i="16"/>
  <c r="N251" i="16"/>
  <c r="N250" i="16"/>
  <c r="N249" i="16"/>
  <c r="N248" i="16"/>
  <c r="N247" i="16"/>
  <c r="N246" i="16"/>
  <c r="N245" i="16"/>
  <c r="N244" i="16"/>
  <c r="N243" i="16"/>
  <c r="N242" i="16"/>
  <c r="N241" i="16"/>
  <c r="N240" i="16"/>
  <c r="N239" i="16"/>
  <c r="N238" i="16"/>
  <c r="N237" i="16"/>
  <c r="N236" i="16"/>
  <c r="N235" i="16"/>
  <c r="N234" i="16"/>
  <c r="N233" i="16"/>
  <c r="N232" i="16"/>
  <c r="N231" i="16"/>
  <c r="N230" i="16"/>
  <c r="N229" i="16"/>
  <c r="N228" i="16"/>
  <c r="N227" i="16"/>
  <c r="N226" i="16"/>
  <c r="N225" i="16"/>
  <c r="N224" i="16"/>
  <c r="N223" i="16"/>
  <c r="N222" i="16"/>
  <c r="N221" i="16"/>
  <c r="N220" i="16"/>
  <c r="N219" i="16"/>
  <c r="N218" i="16"/>
  <c r="N217" i="16"/>
  <c r="N216" i="16"/>
  <c r="N215" i="16"/>
  <c r="N214" i="16"/>
  <c r="N213" i="16"/>
  <c r="N212" i="16"/>
  <c r="N211" i="16"/>
  <c r="N210" i="16"/>
  <c r="N209" i="16"/>
  <c r="N208" i="16"/>
  <c r="N207" i="16"/>
  <c r="N206" i="16"/>
  <c r="N205" i="16"/>
  <c r="N204" i="16"/>
  <c r="N203" i="16"/>
  <c r="N202" i="16"/>
  <c r="N201" i="16"/>
  <c r="N200" i="16"/>
  <c r="N199" i="16"/>
  <c r="N198" i="16"/>
  <c r="N197" i="16"/>
  <c r="N196" i="16"/>
  <c r="N195" i="16"/>
  <c r="N194" i="16"/>
  <c r="N193" i="16"/>
  <c r="N192" i="16"/>
  <c r="N191" i="16"/>
  <c r="N190" i="16"/>
  <c r="N189" i="16"/>
  <c r="N188" i="16"/>
  <c r="N187" i="16"/>
  <c r="N186" i="16"/>
  <c r="N185" i="16"/>
  <c r="N184" i="16"/>
  <c r="N183" i="16"/>
  <c r="N182" i="16"/>
  <c r="N181" i="16"/>
  <c r="N180" i="16"/>
  <c r="N179" i="16"/>
  <c r="N178" i="16"/>
  <c r="N177" i="16"/>
  <c r="N176" i="16"/>
  <c r="N175" i="16"/>
  <c r="N174" i="16"/>
  <c r="N173" i="16"/>
  <c r="N172" i="16"/>
  <c r="N171" i="16"/>
  <c r="N170" i="16"/>
  <c r="N169" i="16"/>
  <c r="N168" i="16"/>
  <c r="N167" i="16"/>
  <c r="N166" i="16"/>
  <c r="N165" i="16"/>
  <c r="N164" i="16"/>
  <c r="N163" i="16"/>
  <c r="N162" i="16"/>
  <c r="N161" i="16"/>
  <c r="N160" i="16"/>
  <c r="N159" i="16"/>
  <c r="N158" i="16"/>
  <c r="N157" i="16"/>
  <c r="N156" i="16"/>
  <c r="N155" i="16"/>
  <c r="N154" i="16"/>
  <c r="N153" i="16"/>
  <c r="N152" i="16"/>
  <c r="N151" i="16"/>
  <c r="N150" i="16"/>
  <c r="N149" i="16"/>
  <c r="N148" i="16"/>
  <c r="N147" i="16"/>
  <c r="N146" i="16"/>
  <c r="N145" i="16"/>
  <c r="N144" i="16"/>
  <c r="N143" i="16"/>
  <c r="N142" i="16"/>
  <c r="N141" i="16"/>
  <c r="N140" i="16"/>
  <c r="N139" i="16"/>
  <c r="N138" i="16"/>
  <c r="N137" i="16"/>
  <c r="N136" i="16"/>
  <c r="N135" i="16"/>
  <c r="N134" i="16"/>
  <c r="N133" i="16"/>
  <c r="N132" i="16"/>
  <c r="N131" i="16"/>
  <c r="N130" i="16"/>
  <c r="N129" i="16"/>
  <c r="N128" i="16"/>
  <c r="N127" i="16"/>
  <c r="N126" i="16"/>
  <c r="N125" i="16"/>
  <c r="N124" i="16"/>
  <c r="N123" i="16"/>
  <c r="N122" i="16"/>
  <c r="N121" i="16"/>
  <c r="N120" i="16"/>
  <c r="N119" i="16"/>
  <c r="N118" i="16"/>
  <c r="N117" i="16"/>
  <c r="N116" i="16"/>
  <c r="N115" i="16"/>
  <c r="N114" i="16"/>
  <c r="N113" i="16"/>
  <c r="N112" i="16"/>
  <c r="N111" i="16"/>
  <c r="N110" i="16"/>
  <c r="N109" i="16"/>
  <c r="N108" i="16"/>
  <c r="N107" i="16"/>
  <c r="N106" i="16"/>
  <c r="N105" i="16"/>
  <c r="N104" i="16"/>
  <c r="N103" i="16"/>
  <c r="N102" i="16"/>
  <c r="N101" i="16"/>
  <c r="N100" i="16"/>
  <c r="N99" i="16"/>
  <c r="N98" i="16"/>
  <c r="N97" i="16"/>
  <c r="N96" i="16"/>
  <c r="N95" i="16"/>
  <c r="N94" i="16"/>
  <c r="N93" i="16"/>
  <c r="N92" i="16"/>
  <c r="N91" i="16"/>
  <c r="N90" i="16"/>
  <c r="N89" i="16"/>
  <c r="N88" i="16"/>
  <c r="N87" i="16"/>
  <c r="N86" i="16"/>
  <c r="N85" i="16"/>
  <c r="N84" i="16"/>
  <c r="N83" i="16"/>
  <c r="N82" i="16"/>
  <c r="N81" i="16"/>
  <c r="N80" i="16"/>
  <c r="N79" i="16"/>
  <c r="N78" i="16"/>
  <c r="N77" i="16"/>
  <c r="N76" i="16"/>
  <c r="N75" i="16"/>
  <c r="N74" i="16"/>
  <c r="N73" i="16"/>
  <c r="N72" i="16"/>
  <c r="N71" i="16"/>
  <c r="N70" i="16"/>
  <c r="N69" i="16"/>
  <c r="N68" i="16"/>
  <c r="N67" i="16"/>
  <c r="N66" i="16"/>
  <c r="N65" i="16"/>
  <c r="N64" i="16"/>
  <c r="N63" i="16"/>
  <c r="N62" i="16"/>
  <c r="N61" i="16"/>
  <c r="N60" i="16"/>
  <c r="N59" i="16"/>
  <c r="N58" i="16"/>
  <c r="N57" i="16"/>
  <c r="N56" i="16"/>
  <c r="N55" i="16"/>
  <c r="N54" i="16"/>
  <c r="N53" i="16"/>
  <c r="N52" i="16"/>
  <c r="N51" i="16"/>
  <c r="N50" i="16"/>
  <c r="N49" i="16"/>
  <c r="N48" i="16"/>
  <c r="N47" i="16"/>
  <c r="N46" i="16"/>
  <c r="N45" i="16"/>
  <c r="N44" i="16"/>
  <c r="N43" i="16"/>
  <c r="N42" i="16"/>
  <c r="N41" i="16"/>
  <c r="N40" i="16"/>
  <c r="N39" i="16"/>
  <c r="N38" i="16"/>
  <c r="N37" i="16"/>
  <c r="N36" i="16"/>
  <c r="N35" i="16"/>
  <c r="N34" i="16"/>
  <c r="N33" i="16"/>
  <c r="N32" i="16"/>
  <c r="N31" i="16"/>
  <c r="N30" i="16"/>
  <c r="N29" i="16"/>
  <c r="N28" i="16"/>
  <c r="N27" i="16"/>
  <c r="N26" i="16"/>
  <c r="N25" i="16"/>
  <c r="N24" i="16"/>
  <c r="N23" i="16"/>
  <c r="N22" i="16"/>
  <c r="N21" i="16"/>
  <c r="N20" i="16"/>
  <c r="N19" i="16"/>
  <c r="N18" i="16"/>
  <c r="N17" i="16"/>
  <c r="N16" i="16"/>
  <c r="N15" i="16"/>
  <c r="N14" i="16"/>
  <c r="N13" i="16"/>
  <c r="N12" i="16"/>
  <c r="N11" i="16"/>
  <c r="N10" i="16"/>
  <c r="N9" i="16"/>
  <c r="M1121" i="16"/>
  <c r="M1120" i="16"/>
  <c r="M1119" i="16"/>
  <c r="M1118" i="16"/>
  <c r="M1117" i="16"/>
  <c r="M1116" i="16"/>
  <c r="M1115" i="16"/>
  <c r="M1114" i="16"/>
  <c r="M1113" i="16"/>
  <c r="M1112" i="16"/>
  <c r="M1111" i="16"/>
  <c r="M1110" i="16"/>
  <c r="M1109" i="16"/>
  <c r="M1108" i="16"/>
  <c r="M1107" i="16"/>
  <c r="M1106" i="16"/>
  <c r="M1105" i="16"/>
  <c r="M1104" i="16"/>
  <c r="M1103" i="16"/>
  <c r="M1102" i="16"/>
  <c r="M1101" i="16"/>
  <c r="M1100" i="16"/>
  <c r="M1099" i="16"/>
  <c r="M1098" i="16"/>
  <c r="M1097" i="16"/>
  <c r="M1096" i="16"/>
  <c r="M1095" i="16"/>
  <c r="M1094" i="16"/>
  <c r="M1093" i="16"/>
  <c r="M1092" i="16"/>
  <c r="M1091" i="16"/>
  <c r="M1090" i="16"/>
  <c r="M1089" i="16"/>
  <c r="M1088" i="16"/>
  <c r="M1087" i="16"/>
  <c r="M1086" i="16"/>
  <c r="M1085" i="16"/>
  <c r="M1084" i="16"/>
  <c r="M1083" i="16"/>
  <c r="M1082" i="16"/>
  <c r="M1081" i="16"/>
  <c r="M1080" i="16"/>
  <c r="M1079" i="16"/>
  <c r="M1078" i="16"/>
  <c r="M1077" i="16"/>
  <c r="M1076" i="16"/>
  <c r="M1075" i="16"/>
  <c r="M1074" i="16"/>
  <c r="M1073" i="16"/>
  <c r="M1072" i="16"/>
  <c r="M1071" i="16"/>
  <c r="M1070" i="16"/>
  <c r="M1069" i="16"/>
  <c r="M1068" i="16"/>
  <c r="M1067" i="16"/>
  <c r="M1066" i="16"/>
  <c r="M1065" i="16"/>
  <c r="M1064" i="16"/>
  <c r="M1063" i="16"/>
  <c r="M1062" i="16"/>
  <c r="M1061" i="16"/>
  <c r="M1060" i="16"/>
  <c r="M1059" i="16"/>
  <c r="M1058" i="16"/>
  <c r="M1057" i="16"/>
  <c r="M1056" i="16"/>
  <c r="M1055" i="16"/>
  <c r="M1054" i="16"/>
  <c r="M1053" i="16"/>
  <c r="M1052" i="16"/>
  <c r="M1051" i="16"/>
  <c r="M1050" i="16"/>
  <c r="M1049" i="16"/>
  <c r="M1048" i="16"/>
  <c r="M1047" i="16"/>
  <c r="M1046" i="16"/>
  <c r="M1045" i="16"/>
  <c r="M1044" i="16"/>
  <c r="M1043" i="16"/>
  <c r="M1042" i="16"/>
  <c r="M1041" i="16"/>
  <c r="M1040" i="16"/>
  <c r="M1039" i="16"/>
  <c r="M1038" i="16"/>
  <c r="M1037" i="16"/>
  <c r="M1036" i="16"/>
  <c r="M1035" i="16"/>
  <c r="M1034" i="16"/>
  <c r="M1033" i="16"/>
  <c r="M1032" i="16"/>
  <c r="M1031" i="16"/>
  <c r="M1030" i="16"/>
  <c r="M1029" i="16"/>
  <c r="M1028" i="16"/>
  <c r="M1027" i="16"/>
  <c r="M1026" i="16"/>
  <c r="M1025" i="16"/>
  <c r="M1024" i="16"/>
  <c r="M1023" i="16"/>
  <c r="M1022" i="16"/>
  <c r="M1021" i="16"/>
  <c r="M1020" i="16"/>
  <c r="M1019" i="16"/>
  <c r="M1018" i="16"/>
  <c r="M1017" i="16"/>
  <c r="M1016" i="16"/>
  <c r="M1015" i="16"/>
  <c r="M1014" i="16"/>
  <c r="M1013" i="16"/>
  <c r="M1012" i="16"/>
  <c r="M1011" i="16"/>
  <c r="M1010" i="16"/>
  <c r="M1009" i="16"/>
  <c r="M1008" i="16"/>
  <c r="M1007" i="16"/>
  <c r="M1006" i="16"/>
  <c r="M1005" i="16"/>
  <c r="M1004" i="16"/>
  <c r="M1003" i="16"/>
  <c r="M1002" i="16"/>
  <c r="M1001" i="16"/>
  <c r="M1000" i="16"/>
  <c r="M999" i="16"/>
  <c r="M998" i="16"/>
  <c r="M997" i="16"/>
  <c r="M996" i="16"/>
  <c r="M995" i="16"/>
  <c r="M994" i="16"/>
  <c r="M993" i="16"/>
  <c r="M992" i="16"/>
  <c r="M991" i="16"/>
  <c r="M990" i="16"/>
  <c r="M989" i="16"/>
  <c r="M988" i="16"/>
  <c r="M987" i="16"/>
  <c r="M986" i="16"/>
  <c r="M985" i="16"/>
  <c r="M984" i="16"/>
  <c r="M983" i="16"/>
  <c r="M982" i="16"/>
  <c r="M981" i="16"/>
  <c r="M980" i="16"/>
  <c r="M979" i="16"/>
  <c r="M978" i="16"/>
  <c r="M977" i="16"/>
  <c r="M976" i="16"/>
  <c r="M975" i="16"/>
  <c r="M974" i="16"/>
  <c r="M973" i="16"/>
  <c r="M972" i="16"/>
  <c r="M971" i="16"/>
  <c r="M970" i="16"/>
  <c r="M969" i="16"/>
  <c r="M968" i="16"/>
  <c r="M967" i="16"/>
  <c r="M966" i="16"/>
  <c r="M965" i="16"/>
  <c r="M964" i="16"/>
  <c r="M963" i="16"/>
  <c r="M962" i="16"/>
  <c r="M961" i="16"/>
  <c r="M960" i="16"/>
  <c r="M959" i="16"/>
  <c r="M958" i="16"/>
  <c r="M957" i="16"/>
  <c r="M956" i="16"/>
  <c r="M955" i="16"/>
  <c r="M954" i="16"/>
  <c r="M953" i="16"/>
  <c r="M952" i="16"/>
  <c r="M951" i="16"/>
  <c r="M950" i="16"/>
  <c r="M949" i="16"/>
  <c r="M948" i="16"/>
  <c r="M947" i="16"/>
  <c r="M946" i="16"/>
  <c r="M945" i="16"/>
  <c r="M944" i="16"/>
  <c r="M943" i="16"/>
  <c r="M942" i="16"/>
  <c r="M941" i="16"/>
  <c r="M940" i="16"/>
  <c r="M939" i="16"/>
  <c r="M938" i="16"/>
  <c r="M937" i="16"/>
  <c r="M936" i="16"/>
  <c r="M935" i="16"/>
  <c r="M934" i="16"/>
  <c r="M933" i="16"/>
  <c r="M932" i="16"/>
  <c r="M931" i="16"/>
  <c r="M930" i="16"/>
  <c r="M929" i="16"/>
  <c r="M928" i="16"/>
  <c r="M927" i="16"/>
  <c r="M926" i="16"/>
  <c r="M925" i="16"/>
  <c r="M924" i="16"/>
  <c r="M923" i="16"/>
  <c r="M922" i="16"/>
  <c r="M921" i="16"/>
  <c r="M920" i="16"/>
  <c r="M919" i="16"/>
  <c r="M918" i="16"/>
  <c r="M917" i="16"/>
  <c r="M916" i="16"/>
  <c r="M915" i="16"/>
  <c r="M914" i="16"/>
  <c r="M913" i="16"/>
  <c r="M912" i="16"/>
  <c r="M911" i="16"/>
  <c r="M910" i="16"/>
  <c r="M909" i="16"/>
  <c r="M908" i="16"/>
  <c r="M907" i="16"/>
  <c r="M906" i="16"/>
  <c r="M905" i="16"/>
  <c r="M904" i="16"/>
  <c r="M903" i="16"/>
  <c r="M902" i="16"/>
  <c r="M901" i="16"/>
  <c r="M900" i="16"/>
  <c r="M899" i="16"/>
  <c r="M898" i="16"/>
  <c r="M897" i="16"/>
  <c r="M896" i="16"/>
  <c r="M895" i="16"/>
  <c r="M894" i="16"/>
  <c r="M893" i="16"/>
  <c r="M892" i="16"/>
  <c r="M891" i="16"/>
  <c r="M890" i="16"/>
  <c r="M889" i="16"/>
  <c r="M888" i="16"/>
  <c r="M887" i="16"/>
  <c r="M886" i="16"/>
  <c r="M885" i="16"/>
  <c r="M884" i="16"/>
  <c r="M883" i="16"/>
  <c r="M882" i="16"/>
  <c r="M881" i="16"/>
  <c r="M880" i="16"/>
  <c r="M879" i="16"/>
  <c r="M878" i="16"/>
  <c r="M877" i="16"/>
  <c r="M876" i="16"/>
  <c r="M875" i="16"/>
  <c r="M874" i="16"/>
  <c r="M873" i="16"/>
  <c r="M872" i="16"/>
  <c r="M871" i="16"/>
  <c r="M870" i="16"/>
  <c r="M869" i="16"/>
  <c r="M868" i="16"/>
  <c r="M867" i="16"/>
  <c r="M866" i="16"/>
  <c r="M865" i="16"/>
  <c r="M864" i="16"/>
  <c r="M863" i="16"/>
  <c r="M862" i="16"/>
  <c r="M861" i="16"/>
  <c r="M860" i="16"/>
  <c r="M859" i="16"/>
  <c r="M858" i="16"/>
  <c r="M857" i="16"/>
  <c r="M856" i="16"/>
  <c r="M855" i="16"/>
  <c r="M854" i="16"/>
  <c r="M853" i="16"/>
  <c r="M852" i="16"/>
  <c r="M851" i="16"/>
  <c r="M850" i="16"/>
  <c r="M849" i="16"/>
  <c r="M848" i="16"/>
  <c r="M847" i="16"/>
  <c r="M846" i="16"/>
  <c r="M845" i="16"/>
  <c r="M844" i="16"/>
  <c r="M843" i="16"/>
  <c r="M842" i="16"/>
  <c r="M841" i="16"/>
  <c r="M840" i="16"/>
  <c r="M839" i="16"/>
  <c r="M838" i="16"/>
  <c r="M837" i="16"/>
  <c r="M836" i="16"/>
  <c r="M835" i="16"/>
  <c r="M834" i="16"/>
  <c r="M833" i="16"/>
  <c r="M832" i="16"/>
  <c r="M831" i="16"/>
  <c r="M830" i="16"/>
  <c r="M829" i="16"/>
  <c r="M828" i="16"/>
  <c r="M827" i="16"/>
  <c r="M826" i="16"/>
  <c r="M825" i="16"/>
  <c r="M824" i="16"/>
  <c r="M823" i="16"/>
  <c r="M822" i="16"/>
  <c r="M821" i="16"/>
  <c r="M820" i="16"/>
  <c r="M819" i="16"/>
  <c r="M818" i="16"/>
  <c r="M817" i="16"/>
  <c r="M816" i="16"/>
  <c r="M815" i="16"/>
  <c r="M814" i="16"/>
  <c r="M813" i="16"/>
  <c r="M812" i="16"/>
  <c r="M811" i="16"/>
  <c r="M810" i="16"/>
  <c r="M809" i="16"/>
  <c r="M808" i="16"/>
  <c r="M807" i="16"/>
  <c r="M806" i="16"/>
  <c r="M805" i="16"/>
  <c r="M804" i="16"/>
  <c r="M803" i="16"/>
  <c r="M802" i="16"/>
  <c r="M801" i="16"/>
  <c r="M800" i="16"/>
  <c r="M799" i="16"/>
  <c r="M798" i="16"/>
  <c r="M797" i="16"/>
  <c r="M796" i="16"/>
  <c r="M795" i="16"/>
  <c r="M794" i="16"/>
  <c r="M793" i="16"/>
  <c r="M792" i="16"/>
  <c r="M791" i="16"/>
  <c r="M790" i="16"/>
  <c r="M789" i="16"/>
  <c r="M788" i="16"/>
  <c r="M787" i="16"/>
  <c r="M786" i="16"/>
  <c r="M785" i="16"/>
  <c r="M784" i="16"/>
  <c r="M783" i="16"/>
  <c r="M782" i="16"/>
  <c r="M781" i="16"/>
  <c r="M780" i="16"/>
  <c r="M779" i="16"/>
  <c r="M778" i="16"/>
  <c r="M777" i="16"/>
  <c r="M776" i="16"/>
  <c r="M775" i="16"/>
  <c r="M774" i="16"/>
  <c r="M773" i="16"/>
  <c r="M772" i="16"/>
  <c r="M771" i="16"/>
  <c r="M770" i="16"/>
  <c r="M769" i="16"/>
  <c r="M768" i="16"/>
  <c r="M767" i="16"/>
  <c r="M766" i="16"/>
  <c r="M765" i="16"/>
  <c r="M764" i="16"/>
  <c r="M763" i="16"/>
  <c r="M762" i="16"/>
  <c r="M761" i="16"/>
  <c r="M760" i="16"/>
  <c r="M759" i="16"/>
  <c r="M758" i="16"/>
  <c r="M757" i="16"/>
  <c r="M756" i="16"/>
  <c r="M755" i="16"/>
  <c r="M754" i="16"/>
  <c r="M753" i="16"/>
  <c r="M752" i="16"/>
  <c r="M751" i="16"/>
  <c r="M750" i="16"/>
  <c r="M749" i="16"/>
  <c r="M748" i="16"/>
  <c r="M747" i="16"/>
  <c r="M746" i="16"/>
  <c r="M745" i="16"/>
  <c r="M744" i="16"/>
  <c r="M743" i="16"/>
  <c r="M742" i="16"/>
  <c r="M741" i="16"/>
  <c r="M740" i="16"/>
  <c r="M739" i="16"/>
  <c r="M738" i="16"/>
  <c r="M737" i="16"/>
  <c r="M736" i="16"/>
  <c r="M735" i="16"/>
  <c r="M734" i="16"/>
  <c r="M733" i="16"/>
  <c r="M732" i="16"/>
  <c r="M731" i="16"/>
  <c r="M730" i="16"/>
  <c r="M729" i="16"/>
  <c r="M728" i="16"/>
  <c r="M727" i="16"/>
  <c r="M726" i="16"/>
  <c r="M725" i="16"/>
  <c r="M724" i="16"/>
  <c r="M723" i="16"/>
  <c r="M722" i="16"/>
  <c r="M721" i="16"/>
  <c r="M720" i="16"/>
  <c r="M719" i="16"/>
  <c r="M718" i="16"/>
  <c r="M717" i="16"/>
  <c r="M716" i="16"/>
  <c r="M715" i="16"/>
  <c r="M714" i="16"/>
  <c r="M713" i="16"/>
  <c r="M712" i="16"/>
  <c r="M711" i="16"/>
  <c r="M710" i="16"/>
  <c r="M709" i="16"/>
  <c r="M708" i="16"/>
  <c r="M707" i="16"/>
  <c r="M706" i="16"/>
  <c r="M705" i="16"/>
  <c r="M704" i="16"/>
  <c r="M703" i="16"/>
  <c r="M702" i="16"/>
  <c r="M701" i="16"/>
  <c r="M700" i="16"/>
  <c r="M699" i="16"/>
  <c r="M698" i="16"/>
  <c r="M697" i="16"/>
  <c r="M696" i="16"/>
  <c r="M695" i="16"/>
  <c r="M694" i="16"/>
  <c r="M693" i="16"/>
  <c r="M692" i="16"/>
  <c r="M691" i="16"/>
  <c r="M690" i="16"/>
  <c r="M689" i="16"/>
  <c r="M688" i="16"/>
  <c r="M687" i="16"/>
  <c r="M686" i="16"/>
  <c r="M685" i="16"/>
  <c r="M684" i="16"/>
  <c r="M683" i="16"/>
  <c r="M682" i="16"/>
  <c r="M681" i="16"/>
  <c r="M680" i="16"/>
  <c r="M679" i="16"/>
  <c r="M678" i="16"/>
  <c r="M677" i="16"/>
  <c r="M676" i="16"/>
  <c r="M675" i="16"/>
  <c r="M674" i="16"/>
  <c r="M673" i="16"/>
  <c r="M672" i="16"/>
  <c r="M671" i="16"/>
  <c r="M670" i="16"/>
  <c r="M669" i="16"/>
  <c r="M668" i="16"/>
  <c r="M667" i="16"/>
  <c r="M666" i="16"/>
  <c r="M665" i="16"/>
  <c r="M664" i="16"/>
  <c r="M663" i="16"/>
  <c r="M662" i="16"/>
  <c r="M661" i="16"/>
  <c r="M660" i="16"/>
  <c r="M659" i="16"/>
  <c r="M658" i="16"/>
  <c r="M657" i="16"/>
  <c r="M656" i="16"/>
  <c r="M655" i="16"/>
  <c r="M654" i="16"/>
  <c r="M653" i="16"/>
  <c r="M652" i="16"/>
  <c r="M651" i="16"/>
  <c r="M650" i="16"/>
  <c r="M649" i="16"/>
  <c r="M648" i="16"/>
  <c r="M647" i="16"/>
  <c r="M646" i="16"/>
  <c r="M645" i="16"/>
  <c r="M644" i="16"/>
  <c r="M643" i="16"/>
  <c r="M642" i="16"/>
  <c r="M641" i="16"/>
  <c r="M640" i="16"/>
  <c r="M639" i="16"/>
  <c r="M638" i="16"/>
  <c r="M637" i="16"/>
  <c r="M636" i="16"/>
  <c r="M635" i="16"/>
  <c r="M634" i="16"/>
  <c r="M633" i="16"/>
  <c r="M632" i="16"/>
  <c r="M631" i="16"/>
  <c r="M630" i="16"/>
  <c r="M629" i="16"/>
  <c r="M628" i="16"/>
  <c r="M627" i="16"/>
  <c r="M626" i="16"/>
  <c r="M625" i="16"/>
  <c r="M624" i="16"/>
  <c r="M623" i="16"/>
  <c r="M622" i="16"/>
  <c r="M621" i="16"/>
  <c r="M620" i="16"/>
  <c r="M619" i="16"/>
  <c r="M618" i="16"/>
  <c r="M617" i="16"/>
  <c r="M616" i="16"/>
  <c r="M615" i="16"/>
  <c r="M614" i="16"/>
  <c r="M613" i="16"/>
  <c r="M612" i="16"/>
  <c r="M611" i="16"/>
  <c r="M610" i="16"/>
  <c r="M609" i="16"/>
  <c r="M608" i="16"/>
  <c r="M607" i="16"/>
  <c r="M606" i="16"/>
  <c r="M605" i="16"/>
  <c r="M604" i="16"/>
  <c r="M603" i="16"/>
  <c r="M602" i="16"/>
  <c r="M601" i="16"/>
  <c r="M600" i="16"/>
  <c r="M599" i="16"/>
  <c r="M598" i="16"/>
  <c r="M597" i="16"/>
  <c r="M596" i="16"/>
  <c r="M595" i="16"/>
  <c r="M594" i="16"/>
  <c r="M593" i="16"/>
  <c r="M592" i="16"/>
  <c r="M591" i="16"/>
  <c r="M590" i="16"/>
  <c r="M589" i="16"/>
  <c r="M588" i="16"/>
  <c r="M587" i="16"/>
  <c r="M586" i="16"/>
  <c r="M585" i="16"/>
  <c r="M584" i="16"/>
  <c r="M583" i="16"/>
  <c r="M582" i="16"/>
  <c r="M581" i="16"/>
  <c r="M580" i="16"/>
  <c r="M579" i="16"/>
  <c r="M578" i="16"/>
  <c r="M577" i="16"/>
  <c r="M576" i="16"/>
  <c r="M575" i="16"/>
  <c r="M574" i="16"/>
  <c r="M573" i="16"/>
  <c r="M572" i="16"/>
  <c r="M571" i="16"/>
  <c r="M570" i="16"/>
  <c r="M569" i="16"/>
  <c r="M568" i="16"/>
  <c r="M567" i="16"/>
  <c r="M566" i="16"/>
  <c r="M565" i="16"/>
  <c r="M564" i="16"/>
  <c r="M563" i="16"/>
  <c r="M562" i="16"/>
  <c r="M561" i="16"/>
  <c r="M560" i="16"/>
  <c r="M559" i="16"/>
  <c r="M558" i="16"/>
  <c r="M557" i="16"/>
  <c r="M556" i="16"/>
  <c r="M555" i="16"/>
  <c r="M554" i="16"/>
  <c r="M553" i="16"/>
  <c r="M552" i="16"/>
  <c r="M551" i="16"/>
  <c r="M550" i="16"/>
  <c r="M549" i="16"/>
  <c r="M548" i="16"/>
  <c r="M547" i="16"/>
  <c r="M546" i="16"/>
  <c r="M545" i="16"/>
  <c r="M544" i="16"/>
  <c r="M543" i="16"/>
  <c r="M542" i="16"/>
  <c r="M541" i="16"/>
  <c r="M540" i="16"/>
  <c r="M539" i="16"/>
  <c r="M538" i="16"/>
  <c r="M537" i="16"/>
  <c r="M536" i="16"/>
  <c r="M535" i="16"/>
  <c r="M534" i="16"/>
  <c r="M533" i="16"/>
  <c r="M532" i="16"/>
  <c r="M531" i="16"/>
  <c r="M530" i="16"/>
  <c r="M529" i="16"/>
  <c r="M528" i="16"/>
  <c r="M527" i="16"/>
  <c r="M526" i="16"/>
  <c r="M525" i="16"/>
  <c r="M524" i="16"/>
  <c r="M523" i="16"/>
  <c r="M522" i="16"/>
  <c r="M521" i="16"/>
  <c r="M520" i="16"/>
  <c r="M519" i="16"/>
  <c r="M518" i="16"/>
  <c r="M517" i="16"/>
  <c r="M516" i="16"/>
  <c r="M515" i="16"/>
  <c r="M514" i="16"/>
  <c r="M513" i="16"/>
  <c r="M512" i="16"/>
  <c r="M511" i="16"/>
  <c r="M510" i="16"/>
  <c r="M509" i="16"/>
  <c r="M508" i="16"/>
  <c r="M507" i="16"/>
  <c r="M506" i="16"/>
  <c r="M505" i="16"/>
  <c r="M504" i="16"/>
  <c r="M503" i="16"/>
  <c r="M502" i="16"/>
  <c r="M501" i="16"/>
  <c r="M500" i="16"/>
  <c r="M499" i="16"/>
  <c r="M498" i="16"/>
  <c r="M497" i="16"/>
  <c r="M496" i="16"/>
  <c r="M495" i="16"/>
  <c r="M494" i="16"/>
  <c r="M493" i="16"/>
  <c r="M492" i="16"/>
  <c r="M491" i="16"/>
  <c r="M490" i="16"/>
  <c r="M489" i="16"/>
  <c r="M488" i="16"/>
  <c r="M487" i="16"/>
  <c r="M486" i="16"/>
  <c r="M485" i="16"/>
  <c r="M484" i="16"/>
  <c r="M483" i="16"/>
  <c r="M482" i="16"/>
  <c r="M481" i="16"/>
  <c r="M480" i="16"/>
  <c r="M479" i="16"/>
  <c r="M478" i="16"/>
  <c r="M477" i="16"/>
  <c r="M476" i="16"/>
  <c r="M475" i="16"/>
  <c r="M474" i="16"/>
  <c r="M473" i="16"/>
  <c r="M472" i="16"/>
  <c r="M471" i="16"/>
  <c r="M470" i="16"/>
  <c r="M469" i="16"/>
  <c r="M468" i="16"/>
  <c r="M467" i="16"/>
  <c r="M466" i="16"/>
  <c r="M465" i="16"/>
  <c r="M464" i="16"/>
  <c r="M463" i="16"/>
  <c r="M462" i="16"/>
  <c r="M461" i="16"/>
  <c r="M460" i="16"/>
  <c r="M459" i="16"/>
  <c r="M458" i="16"/>
  <c r="M457" i="16"/>
  <c r="M456" i="16"/>
  <c r="M455" i="16"/>
  <c r="M454" i="16"/>
  <c r="M453" i="16"/>
  <c r="M452" i="16"/>
  <c r="M451" i="16"/>
  <c r="M450" i="16"/>
  <c r="M449" i="16"/>
  <c r="M448" i="16"/>
  <c r="M447" i="16"/>
  <c r="M446" i="16"/>
  <c r="M445" i="16"/>
  <c r="M444" i="16"/>
  <c r="M443" i="16"/>
  <c r="M442" i="16"/>
  <c r="M441" i="16"/>
  <c r="M440" i="16"/>
  <c r="M439" i="16"/>
  <c r="M438" i="16"/>
  <c r="M437" i="16"/>
  <c r="M436" i="16"/>
  <c r="M435" i="16"/>
  <c r="M434" i="16"/>
  <c r="M433" i="16"/>
  <c r="M432" i="16"/>
  <c r="M431" i="16"/>
  <c r="M430" i="16"/>
  <c r="M429" i="16"/>
  <c r="M428" i="16"/>
  <c r="M427" i="16"/>
  <c r="M426" i="16"/>
  <c r="M425" i="16"/>
  <c r="M424" i="16"/>
  <c r="M423" i="16"/>
  <c r="M422" i="16"/>
  <c r="M421" i="16"/>
  <c r="M420" i="16"/>
  <c r="M419" i="16"/>
  <c r="M418" i="16"/>
  <c r="M417" i="16"/>
  <c r="M416" i="16"/>
  <c r="M415" i="16"/>
  <c r="M414" i="16"/>
  <c r="M413" i="16"/>
  <c r="M412" i="16"/>
  <c r="M411" i="16"/>
  <c r="M410" i="16"/>
  <c r="M409" i="16"/>
  <c r="M408" i="16"/>
  <c r="M407" i="16"/>
  <c r="M406" i="16"/>
  <c r="M405" i="16"/>
  <c r="M404" i="16"/>
  <c r="M403" i="16"/>
  <c r="M402" i="16"/>
  <c r="M401" i="16"/>
  <c r="M400" i="16"/>
  <c r="M399" i="16"/>
  <c r="M398" i="16"/>
  <c r="M397" i="16"/>
  <c r="M396" i="16"/>
  <c r="M395" i="16"/>
  <c r="M394" i="16"/>
  <c r="M393" i="16"/>
  <c r="M392" i="16"/>
  <c r="M391" i="16"/>
  <c r="M390" i="16"/>
  <c r="M389" i="16"/>
  <c r="M388" i="16"/>
  <c r="M387" i="16"/>
  <c r="M386" i="16"/>
  <c r="M385" i="16"/>
  <c r="M384" i="16"/>
  <c r="M383" i="16"/>
  <c r="M382" i="16"/>
  <c r="M381" i="16"/>
  <c r="M380" i="16"/>
  <c r="M379" i="16"/>
  <c r="M378" i="16"/>
  <c r="M377" i="16"/>
  <c r="M376" i="16"/>
  <c r="M375" i="16"/>
  <c r="M374" i="16"/>
  <c r="M373" i="16"/>
  <c r="M372" i="16"/>
  <c r="M371" i="16"/>
  <c r="M370" i="16"/>
  <c r="M369" i="16"/>
  <c r="M368" i="16"/>
  <c r="M367" i="16"/>
  <c r="M366" i="16"/>
  <c r="M365" i="16"/>
  <c r="M364" i="16"/>
  <c r="M363" i="16"/>
  <c r="M362" i="16"/>
  <c r="M361" i="16"/>
  <c r="M360" i="16"/>
  <c r="M359" i="16"/>
  <c r="M358" i="16"/>
  <c r="M357" i="16"/>
  <c r="M356" i="16"/>
  <c r="M355" i="16"/>
  <c r="M354" i="16"/>
  <c r="M353" i="16"/>
  <c r="M352" i="16"/>
  <c r="M351" i="16"/>
  <c r="M350" i="16"/>
  <c r="M349" i="16"/>
  <c r="M348" i="16"/>
  <c r="M347" i="16"/>
  <c r="M346" i="16"/>
  <c r="M345" i="16"/>
  <c r="M344" i="16"/>
  <c r="M343" i="16"/>
  <c r="M342" i="16"/>
  <c r="M341" i="16"/>
  <c r="M340" i="16"/>
  <c r="M339" i="16"/>
  <c r="M338" i="16"/>
  <c r="M337" i="16"/>
  <c r="M336" i="16"/>
  <c r="M335" i="16"/>
  <c r="M334" i="16"/>
  <c r="M333" i="16"/>
  <c r="M332" i="16"/>
  <c r="M331" i="16"/>
  <c r="M330" i="16"/>
  <c r="M329" i="16"/>
  <c r="M328" i="16"/>
  <c r="M327" i="16"/>
  <c r="M326" i="16"/>
  <c r="M325" i="16"/>
  <c r="M324" i="16"/>
  <c r="M323" i="16"/>
  <c r="M322" i="16"/>
  <c r="M321" i="16"/>
  <c r="M320" i="16"/>
  <c r="M319" i="16"/>
  <c r="M318" i="16"/>
  <c r="M317" i="16"/>
  <c r="M316" i="16"/>
  <c r="M315" i="16"/>
  <c r="M314" i="16"/>
  <c r="M313" i="16"/>
  <c r="M312" i="16"/>
  <c r="M311" i="16"/>
  <c r="M310" i="16"/>
  <c r="M309" i="16"/>
  <c r="M308" i="16"/>
  <c r="M307" i="16"/>
  <c r="M306" i="16"/>
  <c r="M305" i="16"/>
  <c r="M304" i="16"/>
  <c r="M303" i="16"/>
  <c r="M302" i="16"/>
  <c r="M301" i="16"/>
  <c r="M300" i="16"/>
  <c r="M299" i="16"/>
  <c r="M298" i="16"/>
  <c r="M297" i="16"/>
  <c r="M296" i="16"/>
  <c r="M295" i="16"/>
  <c r="M294" i="16"/>
  <c r="M293" i="16"/>
  <c r="M292" i="16"/>
  <c r="M291" i="16"/>
  <c r="M290" i="16"/>
  <c r="M289" i="16"/>
  <c r="M288" i="16"/>
  <c r="M287" i="16"/>
  <c r="M286" i="16"/>
  <c r="M285" i="16"/>
  <c r="M284" i="16"/>
  <c r="M283" i="16"/>
  <c r="M282" i="16"/>
  <c r="M281" i="16"/>
  <c r="M280" i="16"/>
  <c r="M279" i="16"/>
  <c r="M278" i="16"/>
  <c r="M277" i="16"/>
  <c r="M276" i="16"/>
  <c r="M275" i="16"/>
  <c r="M274" i="16"/>
  <c r="M273" i="16"/>
  <c r="M272" i="16"/>
  <c r="M271" i="16"/>
  <c r="M270" i="16"/>
  <c r="M269" i="16"/>
  <c r="M268" i="16"/>
  <c r="M267" i="16"/>
  <c r="M266" i="16"/>
  <c r="M265" i="16"/>
  <c r="M264" i="16"/>
  <c r="M263" i="16"/>
  <c r="M262" i="16"/>
  <c r="M261" i="16"/>
  <c r="M260" i="16"/>
  <c r="M259" i="16"/>
  <c r="M258" i="16"/>
  <c r="M257" i="16"/>
  <c r="M256" i="16"/>
  <c r="M255" i="16"/>
  <c r="M254" i="16"/>
  <c r="M253" i="16"/>
  <c r="M252" i="16"/>
  <c r="M251" i="16"/>
  <c r="M250" i="16"/>
  <c r="M249" i="16"/>
  <c r="M248" i="16"/>
  <c r="M247" i="16"/>
  <c r="M246" i="16"/>
  <c r="M245" i="16"/>
  <c r="M244" i="16"/>
  <c r="M243" i="16"/>
  <c r="M242" i="16"/>
  <c r="M241" i="16"/>
  <c r="M240" i="16"/>
  <c r="M239" i="16"/>
  <c r="M238" i="16"/>
  <c r="M237" i="16"/>
  <c r="M236" i="16"/>
  <c r="M235" i="16"/>
  <c r="M234" i="16"/>
  <c r="M233" i="16"/>
  <c r="M232" i="16"/>
  <c r="M231" i="16"/>
  <c r="M230" i="16"/>
  <c r="M229" i="16"/>
  <c r="M228" i="16"/>
  <c r="M227" i="16"/>
  <c r="M226" i="16"/>
  <c r="M225" i="16"/>
  <c r="M224" i="16"/>
  <c r="M223" i="16"/>
  <c r="M222" i="16"/>
  <c r="M221" i="16"/>
  <c r="M220" i="16"/>
  <c r="M219" i="16"/>
  <c r="M218" i="16"/>
  <c r="M217" i="16"/>
  <c r="M216" i="16"/>
  <c r="M215" i="16"/>
  <c r="M214" i="16"/>
  <c r="M213" i="16"/>
  <c r="M212" i="16"/>
  <c r="M211" i="16"/>
  <c r="M210" i="16"/>
  <c r="M209" i="16"/>
  <c r="M208" i="16"/>
  <c r="M207" i="16"/>
  <c r="M206" i="16"/>
  <c r="M205" i="16"/>
  <c r="M204" i="16"/>
  <c r="M203" i="16"/>
  <c r="M202" i="16"/>
  <c r="M201" i="16"/>
  <c r="M200" i="16"/>
  <c r="M199" i="16"/>
  <c r="M198" i="16"/>
  <c r="M197" i="16"/>
  <c r="M196" i="16"/>
  <c r="M195" i="16"/>
  <c r="M194" i="16"/>
  <c r="M193" i="16"/>
  <c r="M192" i="16"/>
  <c r="M191" i="16"/>
  <c r="M190" i="16"/>
  <c r="M189" i="16"/>
  <c r="M188" i="16"/>
  <c r="M187" i="16"/>
  <c r="M186" i="16"/>
  <c r="M185" i="16"/>
  <c r="M184" i="16"/>
  <c r="M183" i="16"/>
  <c r="M182" i="16"/>
  <c r="M181" i="16"/>
  <c r="M180" i="16"/>
  <c r="M179" i="16"/>
  <c r="M178" i="16"/>
  <c r="M177" i="16"/>
  <c r="M176" i="16"/>
  <c r="M175" i="16"/>
  <c r="M174" i="16"/>
  <c r="M173" i="16"/>
  <c r="M172" i="16"/>
  <c r="M171" i="16"/>
  <c r="M170" i="16"/>
  <c r="M169" i="16"/>
  <c r="M168" i="16"/>
  <c r="M167" i="16"/>
  <c r="M166" i="16"/>
  <c r="M165" i="16"/>
  <c r="M164" i="16"/>
  <c r="M163" i="16"/>
  <c r="M162" i="16"/>
  <c r="M161" i="16"/>
  <c r="M160" i="16"/>
  <c r="M159" i="16"/>
  <c r="M158" i="16"/>
  <c r="M157" i="16"/>
  <c r="M156" i="16"/>
  <c r="M155" i="16"/>
  <c r="M154" i="16"/>
  <c r="M153" i="16"/>
  <c r="M152" i="16"/>
  <c r="M151" i="16"/>
  <c r="M150" i="16"/>
  <c r="M149" i="16"/>
  <c r="M148" i="16"/>
  <c r="M147" i="16"/>
  <c r="M146" i="16"/>
  <c r="M145" i="16"/>
  <c r="M144" i="16"/>
  <c r="M143" i="16"/>
  <c r="M142" i="16"/>
  <c r="M141" i="16"/>
  <c r="M140" i="16"/>
  <c r="M139" i="16"/>
  <c r="M138" i="16"/>
  <c r="M137" i="16"/>
  <c r="M136" i="16"/>
  <c r="M135" i="16"/>
  <c r="M134" i="16"/>
  <c r="M133" i="16"/>
  <c r="M132" i="16"/>
  <c r="M131" i="16"/>
  <c r="M130" i="16"/>
  <c r="M129" i="16"/>
  <c r="M128" i="16"/>
  <c r="M127" i="16"/>
  <c r="M126" i="16"/>
  <c r="M125" i="16"/>
  <c r="M124" i="16"/>
  <c r="M123" i="16"/>
  <c r="M122" i="16"/>
  <c r="M121" i="16"/>
  <c r="M120" i="16"/>
  <c r="M119" i="16"/>
  <c r="M118" i="16"/>
  <c r="M117" i="16"/>
  <c r="M116" i="16"/>
  <c r="M115" i="16"/>
  <c r="M114" i="16"/>
  <c r="M113" i="16"/>
  <c r="M112" i="16"/>
  <c r="M111" i="16"/>
  <c r="M110" i="16"/>
  <c r="M109" i="16"/>
  <c r="M108" i="16"/>
  <c r="M107" i="16"/>
  <c r="M106" i="16"/>
  <c r="M105" i="16"/>
  <c r="M104" i="16"/>
  <c r="M103" i="16"/>
  <c r="M102" i="16"/>
  <c r="M101" i="16"/>
  <c r="M100" i="16"/>
  <c r="M99" i="16"/>
  <c r="M98" i="16"/>
  <c r="M97" i="16"/>
  <c r="M96" i="16"/>
  <c r="M95" i="16"/>
  <c r="M94" i="16"/>
  <c r="M93" i="16"/>
  <c r="M92" i="16"/>
  <c r="M91" i="16"/>
  <c r="M90" i="16"/>
  <c r="M89" i="16"/>
  <c r="M88" i="16"/>
  <c r="M87" i="16"/>
  <c r="M86" i="16"/>
  <c r="M85" i="16"/>
  <c r="M84" i="16"/>
  <c r="M83" i="16"/>
  <c r="M82" i="16"/>
  <c r="M81" i="16"/>
  <c r="M80" i="16"/>
  <c r="M79" i="16"/>
  <c r="M78" i="16"/>
  <c r="M77" i="16"/>
  <c r="M76" i="16"/>
  <c r="M75" i="16"/>
  <c r="M74" i="16"/>
  <c r="M73" i="16"/>
  <c r="M72" i="16"/>
  <c r="M71" i="16"/>
  <c r="M70" i="16"/>
  <c r="M69" i="16"/>
  <c r="M68" i="16"/>
  <c r="M67" i="16"/>
  <c r="M66" i="16"/>
  <c r="M65" i="16"/>
  <c r="M64" i="16"/>
  <c r="M63" i="16"/>
  <c r="M62" i="16"/>
  <c r="M61" i="16"/>
  <c r="M60" i="16"/>
  <c r="M59" i="16"/>
  <c r="M58" i="16"/>
  <c r="M57" i="16"/>
  <c r="M56" i="16"/>
  <c r="M55" i="16"/>
  <c r="M54" i="16"/>
  <c r="M53" i="16"/>
  <c r="M52" i="16"/>
  <c r="M51" i="16"/>
  <c r="M50" i="16"/>
  <c r="M49" i="16"/>
  <c r="M48" i="16"/>
  <c r="M47" i="16"/>
  <c r="M46" i="16"/>
  <c r="M45" i="16"/>
  <c r="M44" i="16"/>
  <c r="M43" i="16"/>
  <c r="M42" i="16"/>
  <c r="M41" i="16"/>
  <c r="M40" i="16"/>
  <c r="M39" i="16"/>
  <c r="M38" i="16"/>
  <c r="M37" i="16"/>
  <c r="M36" i="16"/>
  <c r="M35" i="16"/>
  <c r="M34" i="16"/>
  <c r="M33" i="16"/>
  <c r="M32" i="16"/>
  <c r="M31" i="16"/>
  <c r="M30" i="16"/>
  <c r="M29" i="16"/>
  <c r="M28" i="16"/>
  <c r="M27" i="16"/>
  <c r="M26" i="16"/>
  <c r="M25" i="16"/>
  <c r="M24" i="16"/>
  <c r="M23" i="16"/>
  <c r="M22" i="16"/>
  <c r="M21" i="16"/>
  <c r="M20" i="16"/>
  <c r="M19" i="16"/>
  <c r="M18" i="16"/>
  <c r="M17" i="16"/>
  <c r="M16" i="16"/>
  <c r="M15" i="16"/>
  <c r="M14" i="16"/>
  <c r="M13" i="16"/>
  <c r="M12" i="16"/>
  <c r="M11" i="16"/>
  <c r="M10" i="16"/>
  <c r="M9" i="16"/>
  <c r="L1121" i="16"/>
  <c r="L1120" i="16"/>
  <c r="L1119" i="16"/>
  <c r="L1118" i="16"/>
  <c r="L1117" i="16"/>
  <c r="L1116" i="16"/>
  <c r="L1115" i="16"/>
  <c r="L1114" i="16"/>
  <c r="L1113" i="16"/>
  <c r="L1112" i="16"/>
  <c r="L1111" i="16"/>
  <c r="L1110" i="16"/>
  <c r="L1109" i="16"/>
  <c r="L1108" i="16"/>
  <c r="L1107" i="16"/>
  <c r="L1106" i="16"/>
  <c r="L1105" i="16"/>
  <c r="L1104" i="16"/>
  <c r="L1103" i="16"/>
  <c r="L1102" i="16"/>
  <c r="L1101" i="16"/>
  <c r="L1100" i="16"/>
  <c r="L1099" i="16"/>
  <c r="L1098" i="16"/>
  <c r="L1097" i="16"/>
  <c r="L1096" i="16"/>
  <c r="L1095" i="16"/>
  <c r="L1094" i="16"/>
  <c r="L1093" i="16"/>
  <c r="L1092" i="16"/>
  <c r="L1091" i="16"/>
  <c r="L1090" i="16"/>
  <c r="L1089" i="16"/>
  <c r="L1088" i="16"/>
  <c r="L1087" i="16"/>
  <c r="L1086" i="16"/>
  <c r="L1085" i="16"/>
  <c r="L1084" i="16"/>
  <c r="L1083" i="16"/>
  <c r="L1082" i="16"/>
  <c r="L1081" i="16"/>
  <c r="L1080" i="16"/>
  <c r="L1079" i="16"/>
  <c r="L1078" i="16"/>
  <c r="L1077" i="16"/>
  <c r="L1076" i="16"/>
  <c r="L1075" i="16"/>
  <c r="L1074" i="16"/>
  <c r="L1073" i="16"/>
  <c r="L1072" i="16"/>
  <c r="L1071" i="16"/>
  <c r="L1070" i="16"/>
  <c r="L1069" i="16"/>
  <c r="L1068" i="16"/>
  <c r="L1067" i="16"/>
  <c r="L1066" i="16"/>
  <c r="L1065" i="16"/>
  <c r="L1064" i="16"/>
  <c r="L1063" i="16"/>
  <c r="L1062" i="16"/>
  <c r="L1061" i="16"/>
  <c r="L1060" i="16"/>
  <c r="L1059" i="16"/>
  <c r="L1058" i="16"/>
  <c r="L1057" i="16"/>
  <c r="L1056" i="16"/>
  <c r="L1055" i="16"/>
  <c r="L1054" i="16"/>
  <c r="L1053" i="16"/>
  <c r="L1052" i="16"/>
  <c r="L1051" i="16"/>
  <c r="L1050" i="16"/>
  <c r="L1049" i="16"/>
  <c r="L1048" i="16"/>
  <c r="L1047" i="16"/>
  <c r="L1046" i="16"/>
  <c r="L1045" i="16"/>
  <c r="L1044" i="16"/>
  <c r="L1043" i="16"/>
  <c r="L1042" i="16"/>
  <c r="L1041" i="16"/>
  <c r="L1040" i="16"/>
  <c r="L1039" i="16"/>
  <c r="L1038" i="16"/>
  <c r="L1037" i="16"/>
  <c r="L1036" i="16"/>
  <c r="L1035" i="16"/>
  <c r="L1034" i="16"/>
  <c r="L1033" i="16"/>
  <c r="L1032" i="16"/>
  <c r="L1031" i="16"/>
  <c r="L1030" i="16"/>
  <c r="L1029" i="16"/>
  <c r="L1028" i="16"/>
  <c r="L1027" i="16"/>
  <c r="L1026" i="16"/>
  <c r="L1025" i="16"/>
  <c r="L1024" i="16"/>
  <c r="L1023" i="16"/>
  <c r="L1022" i="16"/>
  <c r="L1021" i="16"/>
  <c r="L1020" i="16"/>
  <c r="L1019" i="16"/>
  <c r="L1018" i="16"/>
  <c r="L1017" i="16"/>
  <c r="L1016" i="16"/>
  <c r="L1015" i="16"/>
  <c r="L1014" i="16"/>
  <c r="L1013" i="16"/>
  <c r="L1012" i="16"/>
  <c r="L1011" i="16"/>
  <c r="L1010" i="16"/>
  <c r="L1009" i="16"/>
  <c r="L1008" i="16"/>
  <c r="L1007" i="16"/>
  <c r="L1006" i="16"/>
  <c r="L1005" i="16"/>
  <c r="L1004" i="16"/>
  <c r="L1003" i="16"/>
  <c r="L1002" i="16"/>
  <c r="L1001" i="16"/>
  <c r="L1000" i="16"/>
  <c r="L999" i="16"/>
  <c r="L998" i="16"/>
  <c r="L997" i="16"/>
  <c r="L996" i="16"/>
  <c r="L995" i="16"/>
  <c r="L994" i="16"/>
  <c r="L993" i="16"/>
  <c r="L992" i="16"/>
  <c r="L991" i="16"/>
  <c r="L990" i="16"/>
  <c r="L989" i="16"/>
  <c r="L988" i="16"/>
  <c r="L987" i="16"/>
  <c r="L986" i="16"/>
  <c r="L985" i="16"/>
  <c r="L984" i="16"/>
  <c r="L983" i="16"/>
  <c r="L982" i="16"/>
  <c r="L981" i="16"/>
  <c r="L980" i="16"/>
  <c r="L979" i="16"/>
  <c r="L978" i="16"/>
  <c r="L977" i="16"/>
  <c r="L976" i="16"/>
  <c r="L975" i="16"/>
  <c r="L974" i="16"/>
  <c r="L973" i="16"/>
  <c r="L972" i="16"/>
  <c r="L971" i="16"/>
  <c r="L970" i="16"/>
  <c r="L969" i="16"/>
  <c r="L968" i="16"/>
  <c r="L967" i="16"/>
  <c r="L966" i="16"/>
  <c r="L965" i="16"/>
  <c r="L964" i="16"/>
  <c r="L963" i="16"/>
  <c r="L962" i="16"/>
  <c r="L961" i="16"/>
  <c r="L960" i="16"/>
  <c r="L959" i="16"/>
  <c r="L958" i="16"/>
  <c r="L957" i="16"/>
  <c r="L956" i="16"/>
  <c r="L955" i="16"/>
  <c r="L954" i="16"/>
  <c r="L953" i="16"/>
  <c r="L952" i="16"/>
  <c r="L951" i="16"/>
  <c r="L950" i="16"/>
  <c r="L949" i="16"/>
  <c r="L948" i="16"/>
  <c r="L947" i="16"/>
  <c r="L946" i="16"/>
  <c r="L945" i="16"/>
  <c r="L944" i="16"/>
  <c r="L943" i="16"/>
  <c r="L942" i="16"/>
  <c r="L941" i="16"/>
  <c r="L940" i="16"/>
  <c r="L939" i="16"/>
  <c r="L938" i="16"/>
  <c r="L937" i="16"/>
  <c r="L936" i="16"/>
  <c r="L935" i="16"/>
  <c r="L934" i="16"/>
  <c r="L933" i="16"/>
  <c r="L932" i="16"/>
  <c r="L931" i="16"/>
  <c r="L930" i="16"/>
  <c r="L929" i="16"/>
  <c r="L928" i="16"/>
  <c r="L927" i="16"/>
  <c r="L926" i="16"/>
  <c r="L925" i="16"/>
  <c r="L924" i="16"/>
  <c r="L923" i="16"/>
  <c r="L922" i="16"/>
  <c r="L921" i="16"/>
  <c r="L920" i="16"/>
  <c r="L919" i="16"/>
  <c r="L918" i="16"/>
  <c r="L917" i="16"/>
  <c r="L916" i="16"/>
  <c r="L915" i="16"/>
  <c r="L914" i="16"/>
  <c r="L913" i="16"/>
  <c r="L912" i="16"/>
  <c r="L911" i="16"/>
  <c r="L910" i="16"/>
  <c r="L909" i="16"/>
  <c r="L908" i="16"/>
  <c r="L907" i="16"/>
  <c r="L906" i="16"/>
  <c r="L905" i="16"/>
  <c r="L904" i="16"/>
  <c r="L903" i="16"/>
  <c r="L902" i="16"/>
  <c r="L901" i="16"/>
  <c r="L900" i="16"/>
  <c r="L899" i="16"/>
  <c r="L898" i="16"/>
  <c r="L897" i="16"/>
  <c r="L896" i="16"/>
  <c r="L895" i="16"/>
  <c r="L894" i="16"/>
  <c r="L893" i="16"/>
  <c r="L892" i="16"/>
  <c r="L891" i="16"/>
  <c r="L890" i="16"/>
  <c r="L889" i="16"/>
  <c r="L888" i="16"/>
  <c r="L887" i="16"/>
  <c r="L886" i="16"/>
  <c r="L885" i="16"/>
  <c r="L884" i="16"/>
  <c r="L883" i="16"/>
  <c r="L882" i="16"/>
  <c r="L881" i="16"/>
  <c r="L880" i="16"/>
  <c r="L879" i="16"/>
  <c r="L878" i="16"/>
  <c r="L877" i="16"/>
  <c r="L876" i="16"/>
  <c r="L875" i="16"/>
  <c r="L874" i="16"/>
  <c r="L873" i="16"/>
  <c r="L872" i="16"/>
  <c r="L871" i="16"/>
  <c r="L870" i="16"/>
  <c r="L869" i="16"/>
  <c r="L868" i="16"/>
  <c r="L867" i="16"/>
  <c r="L866" i="16"/>
  <c r="L865" i="16"/>
  <c r="L864" i="16"/>
  <c r="L863" i="16"/>
  <c r="L862" i="16"/>
  <c r="L861" i="16"/>
  <c r="L860" i="16"/>
  <c r="L859" i="16"/>
  <c r="L858" i="16"/>
  <c r="L857" i="16"/>
  <c r="L856" i="16"/>
  <c r="L855" i="16"/>
  <c r="L854" i="16"/>
  <c r="L853" i="16"/>
  <c r="L852" i="16"/>
  <c r="L851" i="16"/>
  <c r="L850" i="16"/>
  <c r="L849" i="16"/>
  <c r="L848" i="16"/>
  <c r="L847" i="16"/>
  <c r="L846" i="16"/>
  <c r="L845" i="16"/>
  <c r="L844" i="16"/>
  <c r="L843" i="16"/>
  <c r="L842" i="16"/>
  <c r="L841" i="16"/>
  <c r="L840" i="16"/>
  <c r="L839" i="16"/>
  <c r="L838" i="16"/>
  <c r="L837" i="16"/>
  <c r="L836" i="16"/>
  <c r="L835" i="16"/>
  <c r="L834" i="16"/>
  <c r="L833" i="16"/>
  <c r="L832" i="16"/>
  <c r="L831" i="16"/>
  <c r="L830" i="16"/>
  <c r="L829" i="16"/>
  <c r="L828" i="16"/>
  <c r="L827" i="16"/>
  <c r="L826" i="16"/>
  <c r="L825" i="16"/>
  <c r="L824" i="16"/>
  <c r="L823" i="16"/>
  <c r="L822" i="16"/>
  <c r="L821" i="16"/>
  <c r="L820" i="16"/>
  <c r="L819" i="16"/>
  <c r="L818" i="16"/>
  <c r="L817" i="16"/>
  <c r="L816" i="16"/>
  <c r="L815" i="16"/>
  <c r="L814" i="16"/>
  <c r="L813" i="16"/>
  <c r="L812" i="16"/>
  <c r="L811" i="16"/>
  <c r="L810" i="16"/>
  <c r="L809" i="16"/>
  <c r="L808" i="16"/>
  <c r="L807" i="16"/>
  <c r="L806" i="16"/>
  <c r="L805" i="16"/>
  <c r="L804" i="16"/>
  <c r="L803" i="16"/>
  <c r="L802" i="16"/>
  <c r="L801" i="16"/>
  <c r="L800" i="16"/>
  <c r="L799" i="16"/>
  <c r="L798" i="16"/>
  <c r="L797" i="16"/>
  <c r="L796" i="16"/>
  <c r="L795" i="16"/>
  <c r="L794" i="16"/>
  <c r="L793" i="16"/>
  <c r="L792" i="16"/>
  <c r="L791" i="16"/>
  <c r="L790" i="16"/>
  <c r="L789" i="16"/>
  <c r="L788" i="16"/>
  <c r="L787" i="16"/>
  <c r="L786" i="16"/>
  <c r="L785" i="16"/>
  <c r="L784" i="16"/>
  <c r="L783" i="16"/>
  <c r="L782" i="16"/>
  <c r="L781" i="16"/>
  <c r="L780" i="16"/>
  <c r="L779" i="16"/>
  <c r="L778" i="16"/>
  <c r="L777" i="16"/>
  <c r="L776" i="16"/>
  <c r="L775" i="16"/>
  <c r="L774" i="16"/>
  <c r="L773" i="16"/>
  <c r="L772" i="16"/>
  <c r="L771" i="16"/>
  <c r="L770" i="16"/>
  <c r="L769" i="16"/>
  <c r="L768" i="16"/>
  <c r="L767" i="16"/>
  <c r="L766" i="16"/>
  <c r="L765" i="16"/>
  <c r="L764" i="16"/>
  <c r="L763" i="16"/>
  <c r="L762" i="16"/>
  <c r="L761" i="16"/>
  <c r="L760" i="16"/>
  <c r="L759" i="16"/>
  <c r="L758" i="16"/>
  <c r="L757" i="16"/>
  <c r="L756" i="16"/>
  <c r="L755" i="16"/>
  <c r="L754" i="16"/>
  <c r="L753" i="16"/>
  <c r="L752" i="16"/>
  <c r="L751" i="16"/>
  <c r="L750" i="16"/>
  <c r="L749" i="16"/>
  <c r="L748" i="16"/>
  <c r="L747" i="16"/>
  <c r="L746" i="16"/>
  <c r="L745" i="16"/>
  <c r="L744" i="16"/>
  <c r="L743" i="16"/>
  <c r="L742" i="16"/>
  <c r="L741" i="16"/>
  <c r="L740" i="16"/>
  <c r="L739" i="16"/>
  <c r="L738" i="16"/>
  <c r="L737" i="16"/>
  <c r="L736" i="16"/>
  <c r="L735" i="16"/>
  <c r="L734" i="16"/>
  <c r="L733" i="16"/>
  <c r="L732" i="16"/>
  <c r="L731" i="16"/>
  <c r="L730" i="16"/>
  <c r="L729" i="16"/>
  <c r="L728" i="16"/>
  <c r="L727" i="16"/>
  <c r="L726" i="16"/>
  <c r="L725" i="16"/>
  <c r="L724" i="16"/>
  <c r="L723" i="16"/>
  <c r="L722" i="16"/>
  <c r="L721" i="16"/>
  <c r="L720" i="16"/>
  <c r="L719" i="16"/>
  <c r="L718" i="16"/>
  <c r="L717" i="16"/>
  <c r="L716" i="16"/>
  <c r="L715" i="16"/>
  <c r="L714" i="16"/>
  <c r="L713" i="16"/>
  <c r="L712" i="16"/>
  <c r="L711" i="16"/>
  <c r="L710" i="16"/>
  <c r="L709" i="16"/>
  <c r="L708" i="16"/>
  <c r="L707" i="16"/>
  <c r="L706" i="16"/>
  <c r="L705" i="16"/>
  <c r="L704" i="16"/>
  <c r="L703" i="16"/>
  <c r="L702" i="16"/>
  <c r="L701" i="16"/>
  <c r="L700" i="16"/>
  <c r="L699" i="16"/>
  <c r="L698" i="16"/>
  <c r="L697" i="16"/>
  <c r="L696" i="16"/>
  <c r="L695" i="16"/>
  <c r="L694" i="16"/>
  <c r="L693" i="16"/>
  <c r="L692" i="16"/>
  <c r="L691" i="16"/>
  <c r="L690" i="16"/>
  <c r="L689" i="16"/>
  <c r="L688" i="16"/>
  <c r="L687" i="16"/>
  <c r="L686" i="16"/>
  <c r="L685" i="16"/>
  <c r="L684" i="16"/>
  <c r="L683" i="16"/>
  <c r="L682" i="16"/>
  <c r="L681" i="16"/>
  <c r="L680" i="16"/>
  <c r="L679" i="16"/>
  <c r="L678" i="16"/>
  <c r="L677" i="16"/>
  <c r="L676" i="16"/>
  <c r="L675" i="16"/>
  <c r="L674" i="16"/>
  <c r="L673" i="16"/>
  <c r="L672" i="16"/>
  <c r="L671" i="16"/>
  <c r="L670" i="16"/>
  <c r="L669" i="16"/>
  <c r="L668" i="16"/>
  <c r="L667" i="16"/>
  <c r="L666" i="16"/>
  <c r="L665" i="16"/>
  <c r="L664" i="16"/>
  <c r="L663" i="16"/>
  <c r="L662" i="16"/>
  <c r="L661" i="16"/>
  <c r="L660" i="16"/>
  <c r="L659" i="16"/>
  <c r="L658" i="16"/>
  <c r="L657" i="16"/>
  <c r="L656" i="16"/>
  <c r="L655" i="16"/>
  <c r="L654" i="16"/>
  <c r="L653" i="16"/>
  <c r="L652" i="16"/>
  <c r="L651" i="16"/>
  <c r="L650" i="16"/>
  <c r="L649" i="16"/>
  <c r="L648" i="16"/>
  <c r="L647" i="16"/>
  <c r="L646" i="16"/>
  <c r="L645" i="16"/>
  <c r="L644" i="16"/>
  <c r="L643" i="16"/>
  <c r="L642" i="16"/>
  <c r="L641" i="16"/>
  <c r="L640" i="16"/>
  <c r="L639" i="16"/>
  <c r="L638" i="16"/>
  <c r="L637" i="16"/>
  <c r="L636" i="16"/>
  <c r="L635" i="16"/>
  <c r="L634" i="16"/>
  <c r="L633" i="16"/>
  <c r="L632" i="16"/>
  <c r="L631" i="16"/>
  <c r="L630" i="16"/>
  <c r="L629" i="16"/>
  <c r="L628" i="16"/>
  <c r="L627" i="16"/>
  <c r="L626" i="16"/>
  <c r="L625" i="16"/>
  <c r="L624" i="16"/>
  <c r="L623" i="16"/>
  <c r="L622" i="16"/>
  <c r="L621" i="16"/>
  <c r="L620" i="16"/>
  <c r="L619" i="16"/>
  <c r="L618" i="16"/>
  <c r="L617" i="16"/>
  <c r="L616" i="16"/>
  <c r="L615" i="16"/>
  <c r="L614" i="16"/>
  <c r="L613" i="16"/>
  <c r="L612" i="16"/>
  <c r="L611" i="16"/>
  <c r="L610" i="16"/>
  <c r="L609" i="16"/>
  <c r="L608" i="16"/>
  <c r="L607" i="16"/>
  <c r="L606" i="16"/>
  <c r="L605" i="16"/>
  <c r="L604" i="16"/>
  <c r="L603" i="16"/>
  <c r="L602" i="16"/>
  <c r="L601" i="16"/>
  <c r="L600" i="16"/>
  <c r="L599" i="16"/>
  <c r="L598" i="16"/>
  <c r="L597" i="16"/>
  <c r="L596" i="16"/>
  <c r="L595" i="16"/>
  <c r="L594" i="16"/>
  <c r="L593" i="16"/>
  <c r="L592" i="16"/>
  <c r="L591" i="16"/>
  <c r="L590" i="16"/>
  <c r="L589" i="16"/>
  <c r="L588" i="16"/>
  <c r="L587" i="16"/>
  <c r="L586" i="16"/>
  <c r="L585" i="16"/>
  <c r="L584" i="16"/>
  <c r="L583" i="16"/>
  <c r="L582" i="16"/>
  <c r="L581" i="16"/>
  <c r="L580" i="16"/>
  <c r="L579" i="16"/>
  <c r="L578" i="16"/>
  <c r="L577" i="16"/>
  <c r="L576" i="16"/>
  <c r="L575" i="16"/>
  <c r="L574" i="16"/>
  <c r="L573" i="16"/>
  <c r="L572" i="16"/>
  <c r="L571" i="16"/>
  <c r="L570" i="16"/>
  <c r="L569" i="16"/>
  <c r="L568" i="16"/>
  <c r="L567" i="16"/>
  <c r="L566" i="16"/>
  <c r="L565" i="16"/>
  <c r="L564" i="16"/>
  <c r="L563" i="16"/>
  <c r="L562" i="16"/>
  <c r="L561" i="16"/>
  <c r="L560" i="16"/>
  <c r="L559" i="16"/>
  <c r="L558" i="16"/>
  <c r="L557" i="16"/>
  <c r="L556" i="16"/>
  <c r="L555" i="16"/>
  <c r="L554" i="16"/>
  <c r="L553" i="16"/>
  <c r="L552" i="16"/>
  <c r="L551" i="16"/>
  <c r="L550" i="16"/>
  <c r="L549" i="16"/>
  <c r="L548" i="16"/>
  <c r="L547" i="16"/>
  <c r="L546" i="16"/>
  <c r="L545" i="16"/>
  <c r="L544" i="16"/>
  <c r="L543" i="16"/>
  <c r="L542" i="16"/>
  <c r="L541" i="16"/>
  <c r="L540" i="16"/>
  <c r="L539" i="16"/>
  <c r="L538" i="16"/>
  <c r="L537" i="16"/>
  <c r="L536" i="16"/>
  <c r="L535" i="16"/>
  <c r="L534" i="16"/>
  <c r="L533" i="16"/>
  <c r="L532" i="16"/>
  <c r="L531" i="16"/>
  <c r="L530" i="16"/>
  <c r="L529" i="16"/>
  <c r="L528" i="16"/>
  <c r="L527" i="16"/>
  <c r="L526" i="16"/>
  <c r="L525" i="16"/>
  <c r="L524" i="16"/>
  <c r="L523" i="16"/>
  <c r="L522" i="16"/>
  <c r="L521" i="16"/>
  <c r="L520" i="16"/>
  <c r="L519" i="16"/>
  <c r="L518" i="16"/>
  <c r="L517" i="16"/>
  <c r="L516" i="16"/>
  <c r="L515" i="16"/>
  <c r="L514" i="16"/>
  <c r="L513" i="16"/>
  <c r="L512" i="16"/>
  <c r="L511" i="16"/>
  <c r="L510" i="16"/>
  <c r="L509" i="16"/>
  <c r="L508" i="16"/>
  <c r="L507" i="16"/>
  <c r="L506" i="16"/>
  <c r="L505" i="16"/>
  <c r="L504" i="16"/>
  <c r="L503" i="16"/>
  <c r="L502" i="16"/>
  <c r="L501" i="16"/>
  <c r="L500" i="16"/>
  <c r="L499" i="16"/>
  <c r="L498" i="16"/>
  <c r="L497" i="16"/>
  <c r="L496" i="16"/>
  <c r="L495" i="16"/>
  <c r="L494" i="16"/>
  <c r="L493" i="16"/>
  <c r="L492" i="16"/>
  <c r="L491" i="16"/>
  <c r="L490" i="16"/>
  <c r="L489" i="16"/>
  <c r="L488" i="16"/>
  <c r="L487" i="16"/>
  <c r="L486" i="16"/>
  <c r="L485" i="16"/>
  <c r="L484" i="16"/>
  <c r="L483" i="16"/>
  <c r="L482" i="16"/>
  <c r="L481" i="16"/>
  <c r="L480" i="16"/>
  <c r="L479" i="16"/>
  <c r="L478" i="16"/>
  <c r="L477" i="16"/>
  <c r="L476" i="16"/>
  <c r="L475" i="16"/>
  <c r="L474" i="16"/>
  <c r="L473" i="16"/>
  <c r="L472" i="16"/>
  <c r="L471" i="16"/>
  <c r="L470" i="16"/>
  <c r="L469" i="16"/>
  <c r="L468" i="16"/>
  <c r="L467" i="16"/>
  <c r="L466" i="16"/>
  <c r="L465" i="16"/>
  <c r="L464" i="16"/>
  <c r="L463" i="16"/>
  <c r="L462" i="16"/>
  <c r="L461" i="16"/>
  <c r="L460" i="16"/>
  <c r="L459" i="16"/>
  <c r="L458" i="16"/>
  <c r="L457" i="16"/>
  <c r="L456" i="16"/>
  <c r="L455" i="16"/>
  <c r="L454" i="16"/>
  <c r="L453" i="16"/>
  <c r="L452" i="16"/>
  <c r="L451" i="16"/>
  <c r="L450" i="16"/>
  <c r="L449" i="16"/>
  <c r="L448" i="16"/>
  <c r="L447" i="16"/>
  <c r="L446" i="16"/>
  <c r="L445" i="16"/>
  <c r="L444" i="16"/>
  <c r="L443" i="16"/>
  <c r="L442" i="16"/>
  <c r="L441" i="16"/>
  <c r="L440" i="16"/>
  <c r="L439" i="16"/>
  <c r="L438" i="16"/>
  <c r="L437" i="16"/>
  <c r="L436" i="16"/>
  <c r="L435" i="16"/>
  <c r="L434" i="16"/>
  <c r="L433" i="16"/>
  <c r="L432" i="16"/>
  <c r="L431" i="16"/>
  <c r="L430" i="16"/>
  <c r="L429" i="16"/>
  <c r="L428" i="16"/>
  <c r="L427" i="16"/>
  <c r="L426" i="16"/>
  <c r="L425" i="16"/>
  <c r="L424" i="16"/>
  <c r="L423" i="16"/>
  <c r="L422" i="16"/>
  <c r="L421" i="16"/>
  <c r="L420" i="16"/>
  <c r="L419" i="16"/>
  <c r="L418" i="16"/>
  <c r="L417" i="16"/>
  <c r="L416" i="16"/>
  <c r="L415" i="16"/>
  <c r="L414" i="16"/>
  <c r="L413" i="16"/>
  <c r="L412" i="16"/>
  <c r="L411" i="16"/>
  <c r="L410" i="16"/>
  <c r="L409" i="16"/>
  <c r="L408" i="16"/>
  <c r="L407" i="16"/>
  <c r="L406" i="16"/>
  <c r="L405" i="16"/>
  <c r="L404" i="16"/>
  <c r="L403" i="16"/>
  <c r="L402" i="16"/>
  <c r="L401" i="16"/>
  <c r="L400" i="16"/>
  <c r="L399" i="16"/>
  <c r="L398" i="16"/>
  <c r="L397" i="16"/>
  <c r="L396" i="16"/>
  <c r="L395" i="16"/>
  <c r="L394" i="16"/>
  <c r="L393" i="16"/>
  <c r="L392" i="16"/>
  <c r="L391" i="16"/>
  <c r="L390" i="16"/>
  <c r="L389" i="16"/>
  <c r="L388" i="16"/>
  <c r="L387" i="16"/>
  <c r="L386" i="16"/>
  <c r="L385" i="16"/>
  <c r="L384" i="16"/>
  <c r="L383" i="16"/>
  <c r="L382" i="16"/>
  <c r="L381" i="16"/>
  <c r="L380" i="16"/>
  <c r="L379" i="16"/>
  <c r="L378" i="16"/>
  <c r="L377" i="16"/>
  <c r="L376" i="16"/>
  <c r="L375" i="16"/>
  <c r="L374" i="16"/>
  <c r="L373" i="16"/>
  <c r="L372" i="16"/>
  <c r="L371" i="16"/>
  <c r="L370" i="16"/>
  <c r="L369" i="16"/>
  <c r="L368" i="16"/>
  <c r="L367" i="16"/>
  <c r="L366" i="16"/>
  <c r="L365" i="16"/>
  <c r="L364" i="16"/>
  <c r="L363" i="16"/>
  <c r="L362" i="16"/>
  <c r="L361" i="16"/>
  <c r="L360" i="16"/>
  <c r="L359" i="16"/>
  <c r="L358" i="16"/>
  <c r="L357" i="16"/>
  <c r="L356" i="16"/>
  <c r="L355" i="16"/>
  <c r="L354" i="16"/>
  <c r="L353" i="16"/>
  <c r="L352" i="16"/>
  <c r="L351" i="16"/>
  <c r="L350" i="16"/>
  <c r="L349" i="16"/>
  <c r="L348" i="16"/>
  <c r="L347" i="16"/>
  <c r="L346" i="16"/>
  <c r="L345" i="16"/>
  <c r="L344" i="16"/>
  <c r="L343" i="16"/>
  <c r="L342" i="16"/>
  <c r="L341" i="16"/>
  <c r="L340" i="16"/>
  <c r="L339" i="16"/>
  <c r="L338" i="16"/>
  <c r="L337" i="16"/>
  <c r="L336" i="16"/>
  <c r="L335" i="16"/>
  <c r="L334" i="16"/>
  <c r="L333" i="16"/>
  <c r="L332" i="16"/>
  <c r="L331" i="16"/>
  <c r="L330" i="16"/>
  <c r="L329" i="16"/>
  <c r="L328" i="16"/>
  <c r="L327" i="16"/>
  <c r="L326" i="16"/>
  <c r="L325" i="16"/>
  <c r="L324" i="16"/>
  <c r="L323" i="16"/>
  <c r="L322" i="16"/>
  <c r="L321" i="16"/>
  <c r="L320" i="16"/>
  <c r="L319" i="16"/>
  <c r="L318" i="16"/>
  <c r="L317" i="16"/>
  <c r="L316" i="16"/>
  <c r="L315" i="16"/>
  <c r="L314" i="16"/>
  <c r="L313" i="16"/>
  <c r="L312" i="16"/>
  <c r="L311" i="16"/>
  <c r="L310" i="16"/>
  <c r="L309" i="16"/>
  <c r="L308" i="16"/>
  <c r="L307" i="16"/>
  <c r="L306" i="16"/>
  <c r="L305" i="16"/>
  <c r="L304" i="16"/>
  <c r="L303" i="16"/>
  <c r="L302" i="16"/>
  <c r="L301" i="16"/>
  <c r="L300" i="16"/>
  <c r="L299" i="16"/>
  <c r="L298" i="16"/>
  <c r="L297" i="16"/>
  <c r="L296" i="16"/>
  <c r="L295" i="16"/>
  <c r="L294" i="16"/>
  <c r="L293" i="16"/>
  <c r="L292" i="16"/>
  <c r="L291" i="16"/>
  <c r="L290" i="16"/>
  <c r="L289" i="16"/>
  <c r="L288" i="16"/>
  <c r="L287" i="16"/>
  <c r="L286" i="16"/>
  <c r="L285" i="16"/>
  <c r="L284" i="16"/>
  <c r="L283" i="16"/>
  <c r="L282" i="16"/>
  <c r="L281" i="16"/>
  <c r="L280" i="16"/>
  <c r="L279" i="16"/>
  <c r="L278" i="16"/>
  <c r="L277" i="16"/>
  <c r="L276" i="16"/>
  <c r="L275" i="16"/>
  <c r="L274" i="16"/>
  <c r="L273" i="16"/>
  <c r="L272" i="16"/>
  <c r="L271" i="16"/>
  <c r="L270" i="16"/>
  <c r="L269" i="16"/>
  <c r="L268" i="16"/>
  <c r="L267" i="16"/>
  <c r="L266" i="16"/>
  <c r="L265" i="16"/>
  <c r="L264" i="16"/>
  <c r="L263" i="16"/>
  <c r="L262" i="16"/>
  <c r="L261" i="16"/>
  <c r="L260" i="16"/>
  <c r="L259" i="16"/>
  <c r="L258" i="16"/>
  <c r="L257" i="16"/>
  <c r="L256" i="16"/>
  <c r="L255" i="16"/>
  <c r="L254" i="16"/>
  <c r="L253" i="16"/>
  <c r="L252" i="16"/>
  <c r="L251" i="16"/>
  <c r="L250" i="16"/>
  <c r="L249" i="16"/>
  <c r="L248" i="16"/>
  <c r="L247" i="16"/>
  <c r="L246" i="16"/>
  <c r="L245" i="16"/>
  <c r="L244" i="16"/>
  <c r="L243" i="16"/>
  <c r="L242" i="16"/>
  <c r="L241" i="16"/>
  <c r="L240" i="16"/>
  <c r="L239" i="16"/>
  <c r="L238" i="16"/>
  <c r="L237" i="16"/>
  <c r="L236" i="16"/>
  <c r="L235" i="16"/>
  <c r="L234" i="16"/>
  <c r="L233" i="16"/>
  <c r="L232" i="16"/>
  <c r="L231" i="16"/>
  <c r="L230" i="16"/>
  <c r="L229" i="16"/>
  <c r="L228" i="16"/>
  <c r="L227" i="16"/>
  <c r="L226" i="16"/>
  <c r="L225" i="16"/>
  <c r="L224" i="16"/>
  <c r="L223" i="16"/>
  <c r="L222" i="16"/>
  <c r="L221" i="16"/>
  <c r="L220" i="16"/>
  <c r="L219" i="16"/>
  <c r="L218" i="16"/>
  <c r="L217" i="16"/>
  <c r="L216" i="16"/>
  <c r="L215" i="16"/>
  <c r="L214" i="16"/>
  <c r="L213" i="16"/>
  <c r="L212" i="16"/>
  <c r="L211" i="16"/>
  <c r="L210" i="16"/>
  <c r="L209" i="16"/>
  <c r="L208" i="16"/>
  <c r="L207" i="16"/>
  <c r="L206" i="16"/>
  <c r="L205" i="16"/>
  <c r="L204" i="16"/>
  <c r="L203" i="16"/>
  <c r="L202" i="16"/>
  <c r="L201" i="16"/>
  <c r="L200" i="16"/>
  <c r="L199" i="16"/>
  <c r="L198" i="16"/>
  <c r="L197" i="16"/>
  <c r="L196" i="16"/>
  <c r="L195" i="16"/>
  <c r="L194" i="16"/>
  <c r="L193" i="16"/>
  <c r="L192" i="16"/>
  <c r="L191" i="16"/>
  <c r="L190" i="16"/>
  <c r="L189" i="16"/>
  <c r="L188" i="16"/>
  <c r="L187" i="16"/>
  <c r="L186" i="16"/>
  <c r="L185" i="16"/>
  <c r="L184" i="16"/>
  <c r="L183" i="16"/>
  <c r="L182" i="16"/>
  <c r="L181" i="16"/>
  <c r="L180" i="16"/>
  <c r="L179" i="16"/>
  <c r="L178" i="16"/>
  <c r="L177" i="16"/>
  <c r="L176" i="16"/>
  <c r="L175" i="16"/>
  <c r="L174" i="16"/>
  <c r="L173" i="16"/>
  <c r="L172" i="16"/>
  <c r="L171" i="16"/>
  <c r="L170" i="16"/>
  <c r="L169" i="16"/>
  <c r="L168" i="16"/>
  <c r="L167" i="16"/>
  <c r="L166" i="16"/>
  <c r="L165" i="16"/>
  <c r="L164" i="16"/>
  <c r="L163" i="16"/>
  <c r="L162" i="16"/>
  <c r="L161" i="16"/>
  <c r="L160" i="16"/>
  <c r="L159" i="16"/>
  <c r="L158" i="16"/>
  <c r="L157" i="16"/>
  <c r="L156" i="16"/>
  <c r="L155" i="16"/>
  <c r="L154" i="16"/>
  <c r="L153" i="16"/>
  <c r="L152" i="16"/>
  <c r="L151" i="16"/>
  <c r="L150" i="16"/>
  <c r="L149" i="16"/>
  <c r="L148" i="16"/>
  <c r="L147" i="16"/>
  <c r="L146" i="16"/>
  <c r="L145" i="16"/>
  <c r="L144" i="16"/>
  <c r="L143" i="16"/>
  <c r="L142" i="16"/>
  <c r="L141" i="16"/>
  <c r="L140" i="16"/>
  <c r="L139" i="16"/>
  <c r="L138" i="16"/>
  <c r="L137" i="16"/>
  <c r="L136" i="16"/>
  <c r="L135" i="16"/>
  <c r="L134" i="16"/>
  <c r="L133" i="16"/>
  <c r="L132" i="16"/>
  <c r="L131" i="16"/>
  <c r="L130" i="16"/>
  <c r="L129" i="16"/>
  <c r="L128" i="16"/>
  <c r="L127" i="16"/>
  <c r="L126" i="16"/>
  <c r="L125" i="16"/>
  <c r="L124" i="16"/>
  <c r="L123" i="16"/>
  <c r="L122" i="16"/>
  <c r="L121" i="16"/>
  <c r="L120" i="16"/>
  <c r="L119" i="16"/>
  <c r="L118" i="16"/>
  <c r="L117" i="16"/>
  <c r="L116" i="16"/>
  <c r="L115" i="16"/>
  <c r="L114" i="16"/>
  <c r="L113" i="16"/>
  <c r="L112" i="16"/>
  <c r="L111" i="16"/>
  <c r="L110" i="16"/>
  <c r="L109" i="16"/>
  <c r="L108" i="16"/>
  <c r="L107" i="16"/>
  <c r="L106" i="16"/>
  <c r="L105" i="16"/>
  <c r="L104" i="16"/>
  <c r="L103" i="16"/>
  <c r="L102" i="16"/>
  <c r="L101" i="16"/>
  <c r="L100" i="16"/>
  <c r="L99" i="16"/>
  <c r="L98" i="16"/>
  <c r="L97" i="16"/>
  <c r="L96" i="16"/>
  <c r="L95" i="16"/>
  <c r="L94" i="16"/>
  <c r="L93" i="16"/>
  <c r="L92" i="16"/>
  <c r="L91" i="16"/>
  <c r="L90" i="16"/>
  <c r="L89" i="16"/>
  <c r="L88" i="16"/>
  <c r="L87" i="16"/>
  <c r="L86" i="16"/>
  <c r="L85" i="16"/>
  <c r="L84" i="16"/>
  <c r="L83" i="16"/>
  <c r="L82" i="16"/>
  <c r="L81" i="16"/>
  <c r="L80" i="16"/>
  <c r="L79" i="16"/>
  <c r="L78" i="16"/>
  <c r="L77" i="16"/>
  <c r="L76" i="16"/>
  <c r="L75" i="16"/>
  <c r="L74" i="16"/>
  <c r="L73" i="16"/>
  <c r="L72" i="16"/>
  <c r="L71" i="16"/>
  <c r="L70" i="16"/>
  <c r="L69" i="16"/>
  <c r="L68" i="16"/>
  <c r="L67" i="16"/>
  <c r="L66" i="16"/>
  <c r="L65" i="16"/>
  <c r="L64" i="16"/>
  <c r="L63" i="16"/>
  <c r="L62" i="16"/>
  <c r="L61" i="16"/>
  <c r="L60" i="16"/>
  <c r="L59" i="16"/>
  <c r="L58" i="16"/>
  <c r="L57" i="16"/>
  <c r="L56" i="16"/>
  <c r="L55" i="16"/>
  <c r="L54" i="16"/>
  <c r="L53" i="16"/>
  <c r="L52" i="16"/>
  <c r="L51" i="16"/>
  <c r="L50" i="16"/>
  <c r="L49" i="16"/>
  <c r="L48" i="16"/>
  <c r="L47" i="16"/>
  <c r="L46" i="16"/>
  <c r="L45" i="16"/>
  <c r="L44" i="16"/>
  <c r="L43" i="16"/>
  <c r="L42" i="16"/>
  <c r="L41" i="16"/>
  <c r="L40" i="16"/>
  <c r="L39" i="16"/>
  <c r="L38" i="16"/>
  <c r="L37" i="16"/>
  <c r="L36" i="16"/>
  <c r="L35" i="16"/>
  <c r="L34" i="16"/>
  <c r="L33" i="16"/>
  <c r="L32" i="16"/>
  <c r="L31" i="16"/>
  <c r="L30" i="16"/>
  <c r="L29" i="16"/>
  <c r="L28" i="16"/>
  <c r="L27" i="16"/>
  <c r="L26" i="16"/>
  <c r="L25" i="16"/>
  <c r="L24" i="16"/>
  <c r="L23" i="16"/>
  <c r="L22" i="16"/>
  <c r="L21" i="16"/>
  <c r="L20" i="16"/>
  <c r="L19" i="16"/>
  <c r="L18" i="16"/>
  <c r="L17" i="16"/>
  <c r="L16" i="16"/>
  <c r="L15" i="16"/>
  <c r="L14" i="16"/>
  <c r="L13" i="16"/>
  <c r="L12" i="16"/>
  <c r="L11" i="16"/>
  <c r="L10" i="16"/>
  <c r="L9" i="16"/>
  <c r="K1121" i="16"/>
  <c r="K1120" i="16"/>
  <c r="K1119" i="16"/>
  <c r="K1118" i="16"/>
  <c r="K1117" i="16"/>
  <c r="K1116" i="16"/>
  <c r="K1115" i="16"/>
  <c r="K1114" i="16"/>
  <c r="K1113" i="16"/>
  <c r="K1112" i="16"/>
  <c r="K1111" i="16"/>
  <c r="K1110" i="16"/>
  <c r="K1109" i="16"/>
  <c r="K1108" i="16"/>
  <c r="K1107" i="16"/>
  <c r="K1106" i="16"/>
  <c r="K1105" i="16"/>
  <c r="K1104" i="16"/>
  <c r="K1103" i="16"/>
  <c r="K1102" i="16"/>
  <c r="K1101" i="16"/>
  <c r="K1100" i="16"/>
  <c r="K1099" i="16"/>
  <c r="K1098" i="16"/>
  <c r="K1097" i="16"/>
  <c r="K1096" i="16"/>
  <c r="K1095" i="16"/>
  <c r="K1094" i="16"/>
  <c r="K1093" i="16"/>
  <c r="K1092" i="16"/>
  <c r="K1091" i="16"/>
  <c r="K1090" i="16"/>
  <c r="K1089" i="16"/>
  <c r="K1088" i="16"/>
  <c r="K1087" i="16"/>
  <c r="K1086" i="16"/>
  <c r="K1085" i="16"/>
  <c r="K1084" i="16"/>
  <c r="K1083" i="16"/>
  <c r="K1082" i="16"/>
  <c r="K1081" i="16"/>
  <c r="K1080" i="16"/>
  <c r="K1079" i="16"/>
  <c r="K1078" i="16"/>
  <c r="K1077" i="16"/>
  <c r="K1076" i="16"/>
  <c r="K1075" i="16"/>
  <c r="K1074" i="16"/>
  <c r="K1073" i="16"/>
  <c r="K1072" i="16"/>
  <c r="K1071" i="16"/>
  <c r="K1070" i="16"/>
  <c r="K1069" i="16"/>
  <c r="K1068" i="16"/>
  <c r="K1067" i="16"/>
  <c r="K1066" i="16"/>
  <c r="K1065" i="16"/>
  <c r="K1064" i="16"/>
  <c r="K1063" i="16"/>
  <c r="K1062" i="16"/>
  <c r="K1061" i="16"/>
  <c r="K1060" i="16"/>
  <c r="K1059" i="16"/>
  <c r="K1058" i="16"/>
  <c r="K1057" i="16"/>
  <c r="K1056" i="16"/>
  <c r="K1055" i="16"/>
  <c r="K1054" i="16"/>
  <c r="K1053" i="16"/>
  <c r="K1052" i="16"/>
  <c r="K1051" i="16"/>
  <c r="K1050" i="16"/>
  <c r="K1049" i="16"/>
  <c r="K1048" i="16"/>
  <c r="K1047" i="16"/>
  <c r="K1046" i="16"/>
  <c r="K1045" i="16"/>
  <c r="K1044" i="16"/>
  <c r="K1043" i="16"/>
  <c r="K1042" i="16"/>
  <c r="K1041" i="16"/>
  <c r="K1040" i="16"/>
  <c r="K1039" i="16"/>
  <c r="K1038" i="16"/>
  <c r="K1037" i="16"/>
  <c r="K1036" i="16"/>
  <c r="K1035" i="16"/>
  <c r="K1034" i="16"/>
  <c r="K1033" i="16"/>
  <c r="K1032" i="16"/>
  <c r="K1031" i="16"/>
  <c r="K1030" i="16"/>
  <c r="K1029" i="16"/>
  <c r="K1028" i="16"/>
  <c r="K1027" i="16"/>
  <c r="K1026" i="16"/>
  <c r="K1025" i="16"/>
  <c r="K1024" i="16"/>
  <c r="K1023" i="16"/>
  <c r="K1022" i="16"/>
  <c r="K1021" i="16"/>
  <c r="K1020" i="16"/>
  <c r="K1019" i="16"/>
  <c r="K1018" i="16"/>
  <c r="K1017" i="16"/>
  <c r="K1016" i="16"/>
  <c r="K1015" i="16"/>
  <c r="K1014" i="16"/>
  <c r="K1013" i="16"/>
  <c r="K1012" i="16"/>
  <c r="K1011" i="16"/>
  <c r="K1010" i="16"/>
  <c r="K1009" i="16"/>
  <c r="K1008" i="16"/>
  <c r="K1007" i="16"/>
  <c r="K1006" i="16"/>
  <c r="K1005" i="16"/>
  <c r="K1004" i="16"/>
  <c r="K1003" i="16"/>
  <c r="K1002" i="16"/>
  <c r="K1001" i="16"/>
  <c r="K1000" i="16"/>
  <c r="K999" i="16"/>
  <c r="K998" i="16"/>
  <c r="K997" i="16"/>
  <c r="K996" i="16"/>
  <c r="K995" i="16"/>
  <c r="K994" i="16"/>
  <c r="K993" i="16"/>
  <c r="K992" i="16"/>
  <c r="K991" i="16"/>
  <c r="K990" i="16"/>
  <c r="K989" i="16"/>
  <c r="K988" i="16"/>
  <c r="K987" i="16"/>
  <c r="K986" i="16"/>
  <c r="K985" i="16"/>
  <c r="K984" i="16"/>
  <c r="K983" i="16"/>
  <c r="K982" i="16"/>
  <c r="K981" i="16"/>
  <c r="K980" i="16"/>
  <c r="K979" i="16"/>
  <c r="K978" i="16"/>
  <c r="K977" i="16"/>
  <c r="K976" i="16"/>
  <c r="K975" i="16"/>
  <c r="K974" i="16"/>
  <c r="K973" i="16"/>
  <c r="K972" i="16"/>
  <c r="K971" i="16"/>
  <c r="K970" i="16"/>
  <c r="K969" i="16"/>
  <c r="K968" i="16"/>
  <c r="K967" i="16"/>
  <c r="K966" i="16"/>
  <c r="K965" i="16"/>
  <c r="K964" i="16"/>
  <c r="K963" i="16"/>
  <c r="K962" i="16"/>
  <c r="K961" i="16"/>
  <c r="K960" i="16"/>
  <c r="K959" i="16"/>
  <c r="K958" i="16"/>
  <c r="K957" i="16"/>
  <c r="K956" i="16"/>
  <c r="K955" i="16"/>
  <c r="K954" i="16"/>
  <c r="K953" i="16"/>
  <c r="K952" i="16"/>
  <c r="K951" i="16"/>
  <c r="K950" i="16"/>
  <c r="K949" i="16"/>
  <c r="K948" i="16"/>
  <c r="K947" i="16"/>
  <c r="K946" i="16"/>
  <c r="K945" i="16"/>
  <c r="K944" i="16"/>
  <c r="K943" i="16"/>
  <c r="K942" i="16"/>
  <c r="K941" i="16"/>
  <c r="K940" i="16"/>
  <c r="K939" i="16"/>
  <c r="K938" i="16"/>
  <c r="K937" i="16"/>
  <c r="K936" i="16"/>
  <c r="K935" i="16"/>
  <c r="K934" i="16"/>
  <c r="K933" i="16"/>
  <c r="K932" i="16"/>
  <c r="K931" i="16"/>
  <c r="K930" i="16"/>
  <c r="K929" i="16"/>
  <c r="K928" i="16"/>
  <c r="K927" i="16"/>
  <c r="K926" i="16"/>
  <c r="K925" i="16"/>
  <c r="K924" i="16"/>
  <c r="K923" i="16"/>
  <c r="K922" i="16"/>
  <c r="K921" i="16"/>
  <c r="K920" i="16"/>
  <c r="K919" i="16"/>
  <c r="K918" i="16"/>
  <c r="K917" i="16"/>
  <c r="K916" i="16"/>
  <c r="K915" i="16"/>
  <c r="K914" i="16"/>
  <c r="K913" i="16"/>
  <c r="K912" i="16"/>
  <c r="K911" i="16"/>
  <c r="K910" i="16"/>
  <c r="K909" i="16"/>
  <c r="K908" i="16"/>
  <c r="K907" i="16"/>
  <c r="K906" i="16"/>
  <c r="K905" i="16"/>
  <c r="K904" i="16"/>
  <c r="K903" i="16"/>
  <c r="K902" i="16"/>
  <c r="K901" i="16"/>
  <c r="K900" i="16"/>
  <c r="K899" i="16"/>
  <c r="K898" i="16"/>
  <c r="K897" i="16"/>
  <c r="K896" i="16"/>
  <c r="K895" i="16"/>
  <c r="K894" i="16"/>
  <c r="K893" i="16"/>
  <c r="K892" i="16"/>
  <c r="K891" i="16"/>
  <c r="K890" i="16"/>
  <c r="K889" i="16"/>
  <c r="K888" i="16"/>
  <c r="K887" i="16"/>
  <c r="K886" i="16"/>
  <c r="K885" i="16"/>
  <c r="K884" i="16"/>
  <c r="K883" i="16"/>
  <c r="K882" i="16"/>
  <c r="K881" i="16"/>
  <c r="K880" i="16"/>
  <c r="K879" i="16"/>
  <c r="K878" i="16"/>
  <c r="K877" i="16"/>
  <c r="K876" i="16"/>
  <c r="K875" i="16"/>
  <c r="K874" i="16"/>
  <c r="K873" i="16"/>
  <c r="K872" i="16"/>
  <c r="K871" i="16"/>
  <c r="K870" i="16"/>
  <c r="K869" i="16"/>
  <c r="K868" i="16"/>
  <c r="K867" i="16"/>
  <c r="K866" i="16"/>
  <c r="K865" i="16"/>
  <c r="K864" i="16"/>
  <c r="K863" i="16"/>
  <c r="K862" i="16"/>
  <c r="K861" i="16"/>
  <c r="K860" i="16"/>
  <c r="K859" i="16"/>
  <c r="K858" i="16"/>
  <c r="K857" i="16"/>
  <c r="K856" i="16"/>
  <c r="K855" i="16"/>
  <c r="K854" i="16"/>
  <c r="K853" i="16"/>
  <c r="K852" i="16"/>
  <c r="K851" i="16"/>
  <c r="K850" i="16"/>
  <c r="K849" i="16"/>
  <c r="K848" i="16"/>
  <c r="K847" i="16"/>
  <c r="K846" i="16"/>
  <c r="K845" i="16"/>
  <c r="K844" i="16"/>
  <c r="K843" i="16"/>
  <c r="K842" i="16"/>
  <c r="K841" i="16"/>
  <c r="K840" i="16"/>
  <c r="K839" i="16"/>
  <c r="K838" i="16"/>
  <c r="K837" i="16"/>
  <c r="K836" i="16"/>
  <c r="K835" i="16"/>
  <c r="K834" i="16"/>
  <c r="K833" i="16"/>
  <c r="K832" i="16"/>
  <c r="K831" i="16"/>
  <c r="K830" i="16"/>
  <c r="K829" i="16"/>
  <c r="K828" i="16"/>
  <c r="K827" i="16"/>
  <c r="K826" i="16"/>
  <c r="K825" i="16"/>
  <c r="K824" i="16"/>
  <c r="K823" i="16"/>
  <c r="K822" i="16"/>
  <c r="K821" i="16"/>
  <c r="K820" i="16"/>
  <c r="K819" i="16"/>
  <c r="K818" i="16"/>
  <c r="K817" i="16"/>
  <c r="K816" i="16"/>
  <c r="K815" i="16"/>
  <c r="K814" i="16"/>
  <c r="K813" i="16"/>
  <c r="K812" i="16"/>
  <c r="K811" i="16"/>
  <c r="K810" i="16"/>
  <c r="K809" i="16"/>
  <c r="K808" i="16"/>
  <c r="K807" i="16"/>
  <c r="K806" i="16"/>
  <c r="K805" i="16"/>
  <c r="K804" i="16"/>
  <c r="K803" i="16"/>
  <c r="K802" i="16"/>
  <c r="K801" i="16"/>
  <c r="K800" i="16"/>
  <c r="K799" i="16"/>
  <c r="K798" i="16"/>
  <c r="K797" i="16"/>
  <c r="K796" i="16"/>
  <c r="K795" i="16"/>
  <c r="K794" i="16"/>
  <c r="K793" i="16"/>
  <c r="K792" i="16"/>
  <c r="K791" i="16"/>
  <c r="K790" i="16"/>
  <c r="K789" i="16"/>
  <c r="K788" i="16"/>
  <c r="K787" i="16"/>
  <c r="K786" i="16"/>
  <c r="K785" i="16"/>
  <c r="K784" i="16"/>
  <c r="K783" i="16"/>
  <c r="K782" i="16"/>
  <c r="K781" i="16"/>
  <c r="K780" i="16"/>
  <c r="K779" i="16"/>
  <c r="K778" i="16"/>
  <c r="K777" i="16"/>
  <c r="K776" i="16"/>
  <c r="K775" i="16"/>
  <c r="K774" i="16"/>
  <c r="K773" i="16"/>
  <c r="K772" i="16"/>
  <c r="K771" i="16"/>
  <c r="K770" i="16"/>
  <c r="K769" i="16"/>
  <c r="K768" i="16"/>
  <c r="K767" i="16"/>
  <c r="K766" i="16"/>
  <c r="K765" i="16"/>
  <c r="K764" i="16"/>
  <c r="K763" i="16"/>
  <c r="K762" i="16"/>
  <c r="K761" i="16"/>
  <c r="K760" i="16"/>
  <c r="K759" i="16"/>
  <c r="K758" i="16"/>
  <c r="K757" i="16"/>
  <c r="K756" i="16"/>
  <c r="K755" i="16"/>
  <c r="K754" i="16"/>
  <c r="K753" i="16"/>
  <c r="K752" i="16"/>
  <c r="K751" i="16"/>
  <c r="K750" i="16"/>
  <c r="K749" i="16"/>
  <c r="K748" i="16"/>
  <c r="K747" i="16"/>
  <c r="K746" i="16"/>
  <c r="K745" i="16"/>
  <c r="K744" i="16"/>
  <c r="K743" i="16"/>
  <c r="K742" i="16"/>
  <c r="K741" i="16"/>
  <c r="K740" i="16"/>
  <c r="K739" i="16"/>
  <c r="K738" i="16"/>
  <c r="K737" i="16"/>
  <c r="K736" i="16"/>
  <c r="K735" i="16"/>
  <c r="K734" i="16"/>
  <c r="K733" i="16"/>
  <c r="K732" i="16"/>
  <c r="K731" i="16"/>
  <c r="K730" i="16"/>
  <c r="K729" i="16"/>
  <c r="K728" i="16"/>
  <c r="K727" i="16"/>
  <c r="K726" i="16"/>
  <c r="K725" i="16"/>
  <c r="K724" i="16"/>
  <c r="K723" i="16"/>
  <c r="K722" i="16"/>
  <c r="K721" i="16"/>
  <c r="K720" i="16"/>
  <c r="K719" i="16"/>
  <c r="K718" i="16"/>
  <c r="K717" i="16"/>
  <c r="K716" i="16"/>
  <c r="K715" i="16"/>
  <c r="K714" i="16"/>
  <c r="K713" i="16"/>
  <c r="K712" i="16"/>
  <c r="K711" i="16"/>
  <c r="K710" i="16"/>
  <c r="K709" i="16"/>
  <c r="K708" i="16"/>
  <c r="K707" i="16"/>
  <c r="K706" i="16"/>
  <c r="K705" i="16"/>
  <c r="K704" i="16"/>
  <c r="K703" i="16"/>
  <c r="K702" i="16"/>
  <c r="K701" i="16"/>
  <c r="K700" i="16"/>
  <c r="K699" i="16"/>
  <c r="K698" i="16"/>
  <c r="K697" i="16"/>
  <c r="K696" i="16"/>
  <c r="K695" i="16"/>
  <c r="K694" i="16"/>
  <c r="K693" i="16"/>
  <c r="K692" i="16"/>
  <c r="K691" i="16"/>
  <c r="K690" i="16"/>
  <c r="K689" i="16"/>
  <c r="K688" i="16"/>
  <c r="K687" i="16"/>
  <c r="K686" i="16"/>
  <c r="K685" i="16"/>
  <c r="K684" i="16"/>
  <c r="K683" i="16"/>
  <c r="K682" i="16"/>
  <c r="K681" i="16"/>
  <c r="K680" i="16"/>
  <c r="K679" i="16"/>
  <c r="K678" i="16"/>
  <c r="K677" i="16"/>
  <c r="K676" i="16"/>
  <c r="K675" i="16"/>
  <c r="K674" i="16"/>
  <c r="K673" i="16"/>
  <c r="K672" i="16"/>
  <c r="K671" i="16"/>
  <c r="K670" i="16"/>
  <c r="K669" i="16"/>
  <c r="K668" i="16"/>
  <c r="K667" i="16"/>
  <c r="K666" i="16"/>
  <c r="K665" i="16"/>
  <c r="K664" i="16"/>
  <c r="K663" i="16"/>
  <c r="K662" i="16"/>
  <c r="K661" i="16"/>
  <c r="K660" i="16"/>
  <c r="K659" i="16"/>
  <c r="K658" i="16"/>
  <c r="K657" i="16"/>
  <c r="K656" i="16"/>
  <c r="K655" i="16"/>
  <c r="K654" i="16"/>
  <c r="K653" i="16"/>
  <c r="K652" i="16"/>
  <c r="K651" i="16"/>
  <c r="K650" i="16"/>
  <c r="K649" i="16"/>
  <c r="K648" i="16"/>
  <c r="K647" i="16"/>
  <c r="K646" i="16"/>
  <c r="K645" i="16"/>
  <c r="K644" i="16"/>
  <c r="K643" i="16"/>
  <c r="K642" i="16"/>
  <c r="K641" i="16"/>
  <c r="K640" i="16"/>
  <c r="K639" i="16"/>
  <c r="K638" i="16"/>
  <c r="K637" i="16"/>
  <c r="K636" i="16"/>
  <c r="K635" i="16"/>
  <c r="K634" i="16"/>
  <c r="K633" i="16"/>
  <c r="K632" i="16"/>
  <c r="K631" i="16"/>
  <c r="K630" i="16"/>
  <c r="K629" i="16"/>
  <c r="K628" i="16"/>
  <c r="K627" i="16"/>
  <c r="K626" i="16"/>
  <c r="K625" i="16"/>
  <c r="K624" i="16"/>
  <c r="K623" i="16"/>
  <c r="K622" i="16"/>
  <c r="K621" i="16"/>
  <c r="K620" i="16"/>
  <c r="K619" i="16"/>
  <c r="K618" i="16"/>
  <c r="K617" i="16"/>
  <c r="K616" i="16"/>
  <c r="K615" i="16"/>
  <c r="K614" i="16"/>
  <c r="K613" i="16"/>
  <c r="K612" i="16"/>
  <c r="K611" i="16"/>
  <c r="K610" i="16"/>
  <c r="K609" i="16"/>
  <c r="K608" i="16"/>
  <c r="K607" i="16"/>
  <c r="K606" i="16"/>
  <c r="K605" i="16"/>
  <c r="K604" i="16"/>
  <c r="K603" i="16"/>
  <c r="K602" i="16"/>
  <c r="K601" i="16"/>
  <c r="K600" i="16"/>
  <c r="K599" i="16"/>
  <c r="K598" i="16"/>
  <c r="K597" i="16"/>
  <c r="K596" i="16"/>
  <c r="K595" i="16"/>
  <c r="K594" i="16"/>
  <c r="K593" i="16"/>
  <c r="K592" i="16"/>
  <c r="K591" i="16"/>
  <c r="K590" i="16"/>
  <c r="K589" i="16"/>
  <c r="K588" i="16"/>
  <c r="K587" i="16"/>
  <c r="K586" i="16"/>
  <c r="K585" i="16"/>
  <c r="K584" i="16"/>
  <c r="K583" i="16"/>
  <c r="K582" i="16"/>
  <c r="K581" i="16"/>
  <c r="K580" i="16"/>
  <c r="K579" i="16"/>
  <c r="K578" i="16"/>
  <c r="K577" i="16"/>
  <c r="K576" i="16"/>
  <c r="K575" i="16"/>
  <c r="K574" i="16"/>
  <c r="K573" i="16"/>
  <c r="K572" i="16"/>
  <c r="K571" i="16"/>
  <c r="K570" i="16"/>
  <c r="K569" i="16"/>
  <c r="K568" i="16"/>
  <c r="K567" i="16"/>
  <c r="K566" i="16"/>
  <c r="K565" i="16"/>
  <c r="K564" i="16"/>
  <c r="K563" i="16"/>
  <c r="K562" i="16"/>
  <c r="K561" i="16"/>
  <c r="K560" i="16"/>
  <c r="K559" i="16"/>
  <c r="K558" i="16"/>
  <c r="K557" i="16"/>
  <c r="K556" i="16"/>
  <c r="K555" i="16"/>
  <c r="K554" i="16"/>
  <c r="K553" i="16"/>
  <c r="K552" i="16"/>
  <c r="K551" i="16"/>
  <c r="K550" i="16"/>
  <c r="K549" i="16"/>
  <c r="K548" i="16"/>
  <c r="K547" i="16"/>
  <c r="K546" i="16"/>
  <c r="K545" i="16"/>
  <c r="K544" i="16"/>
  <c r="K543" i="16"/>
  <c r="K542" i="16"/>
  <c r="K541" i="16"/>
  <c r="K540" i="16"/>
  <c r="K539" i="16"/>
  <c r="K538" i="16"/>
  <c r="K537" i="16"/>
  <c r="K536" i="16"/>
  <c r="K535" i="16"/>
  <c r="K534" i="16"/>
  <c r="K533" i="16"/>
  <c r="K532" i="16"/>
  <c r="K531" i="16"/>
  <c r="K530" i="16"/>
  <c r="K529" i="16"/>
  <c r="K528" i="16"/>
  <c r="K527" i="16"/>
  <c r="K526" i="16"/>
  <c r="K525" i="16"/>
  <c r="K524" i="16"/>
  <c r="K523" i="16"/>
  <c r="K522" i="16"/>
  <c r="K521" i="16"/>
  <c r="K520" i="16"/>
  <c r="K519" i="16"/>
  <c r="K518" i="16"/>
  <c r="K517" i="16"/>
  <c r="K516" i="16"/>
  <c r="K515" i="16"/>
  <c r="K514" i="16"/>
  <c r="K513" i="16"/>
  <c r="K512" i="16"/>
  <c r="K511" i="16"/>
  <c r="K510" i="16"/>
  <c r="K509" i="16"/>
  <c r="K508" i="16"/>
  <c r="K507" i="16"/>
  <c r="K506" i="16"/>
  <c r="K505" i="16"/>
  <c r="K504" i="16"/>
  <c r="K503" i="16"/>
  <c r="K502" i="16"/>
  <c r="K501" i="16"/>
  <c r="K500" i="16"/>
  <c r="K499" i="16"/>
  <c r="K498" i="16"/>
  <c r="K497" i="16"/>
  <c r="K496" i="16"/>
  <c r="K495" i="16"/>
  <c r="K494" i="16"/>
  <c r="K493" i="16"/>
  <c r="K492" i="16"/>
  <c r="K491" i="16"/>
  <c r="K490" i="16"/>
  <c r="K489" i="16"/>
  <c r="K488" i="16"/>
  <c r="K487" i="16"/>
  <c r="K486" i="16"/>
  <c r="K485" i="16"/>
  <c r="K484" i="16"/>
  <c r="K483" i="16"/>
  <c r="K482" i="16"/>
  <c r="K481" i="16"/>
  <c r="K480" i="16"/>
  <c r="K479" i="16"/>
  <c r="K478" i="16"/>
  <c r="K477" i="16"/>
  <c r="K476" i="16"/>
  <c r="K475" i="16"/>
  <c r="K474" i="16"/>
  <c r="K473" i="16"/>
  <c r="K472" i="16"/>
  <c r="K471" i="16"/>
  <c r="K470" i="16"/>
  <c r="K469" i="16"/>
  <c r="K468" i="16"/>
  <c r="K467" i="16"/>
  <c r="K466" i="16"/>
  <c r="K465" i="16"/>
  <c r="K464" i="16"/>
  <c r="K463" i="16"/>
  <c r="K462" i="16"/>
  <c r="K461" i="16"/>
  <c r="K460" i="16"/>
  <c r="K459" i="16"/>
  <c r="K458" i="16"/>
  <c r="K457" i="16"/>
  <c r="K456" i="16"/>
  <c r="K455" i="16"/>
  <c r="K454" i="16"/>
  <c r="K453" i="16"/>
  <c r="K452" i="16"/>
  <c r="K451" i="16"/>
  <c r="K450" i="16"/>
  <c r="K449" i="16"/>
  <c r="K448" i="16"/>
  <c r="K447" i="16"/>
  <c r="K446" i="16"/>
  <c r="K445" i="16"/>
  <c r="K444" i="16"/>
  <c r="K443" i="16"/>
  <c r="K442" i="16"/>
  <c r="K441" i="16"/>
  <c r="K440" i="16"/>
  <c r="K439" i="16"/>
  <c r="K438" i="16"/>
  <c r="K437" i="16"/>
  <c r="K436" i="16"/>
  <c r="K435" i="16"/>
  <c r="K434" i="16"/>
  <c r="K433" i="16"/>
  <c r="K432" i="16"/>
  <c r="K431" i="16"/>
  <c r="K430" i="16"/>
  <c r="K429" i="16"/>
  <c r="K428" i="16"/>
  <c r="K427" i="16"/>
  <c r="K426" i="16"/>
  <c r="K425" i="16"/>
  <c r="K424" i="16"/>
  <c r="K423" i="16"/>
  <c r="K422" i="16"/>
  <c r="K421" i="16"/>
  <c r="K420" i="16"/>
  <c r="K419" i="16"/>
  <c r="K418" i="16"/>
  <c r="K417" i="16"/>
  <c r="K416" i="16"/>
  <c r="K415" i="16"/>
  <c r="K414" i="16"/>
  <c r="K413" i="16"/>
  <c r="K412" i="16"/>
  <c r="K411" i="16"/>
  <c r="K410" i="16"/>
  <c r="K409" i="16"/>
  <c r="K408" i="16"/>
  <c r="K407" i="16"/>
  <c r="K406" i="16"/>
  <c r="K405" i="16"/>
  <c r="K404" i="16"/>
  <c r="K403" i="16"/>
  <c r="K402" i="16"/>
  <c r="K401" i="16"/>
  <c r="K400" i="16"/>
  <c r="K399" i="16"/>
  <c r="K398" i="16"/>
  <c r="K397" i="16"/>
  <c r="K396" i="16"/>
  <c r="K395" i="16"/>
  <c r="K394" i="16"/>
  <c r="K393" i="16"/>
  <c r="K392" i="16"/>
  <c r="K391" i="16"/>
  <c r="K390" i="16"/>
  <c r="K389" i="16"/>
  <c r="K388" i="16"/>
  <c r="K387" i="16"/>
  <c r="K386" i="16"/>
  <c r="K385" i="16"/>
  <c r="K384" i="16"/>
  <c r="K383" i="16"/>
  <c r="K382" i="16"/>
  <c r="K381" i="16"/>
  <c r="K380" i="16"/>
  <c r="K379" i="16"/>
  <c r="K378" i="16"/>
  <c r="K377" i="16"/>
  <c r="K376" i="16"/>
  <c r="K375" i="16"/>
  <c r="K374" i="16"/>
  <c r="K373" i="16"/>
  <c r="K372" i="16"/>
  <c r="K371" i="16"/>
  <c r="K370" i="16"/>
  <c r="K369" i="16"/>
  <c r="K368" i="16"/>
  <c r="K367" i="16"/>
  <c r="K366" i="16"/>
  <c r="K365" i="16"/>
  <c r="K364" i="16"/>
  <c r="K363" i="16"/>
  <c r="K362" i="16"/>
  <c r="K361" i="16"/>
  <c r="K360" i="16"/>
  <c r="K359" i="16"/>
  <c r="K358" i="16"/>
  <c r="K357" i="16"/>
  <c r="K356" i="16"/>
  <c r="K355" i="16"/>
  <c r="K354" i="16"/>
  <c r="K353" i="16"/>
  <c r="K352" i="16"/>
  <c r="K351" i="16"/>
  <c r="K350" i="16"/>
  <c r="K349" i="16"/>
  <c r="K348" i="16"/>
  <c r="K347" i="16"/>
  <c r="K346" i="16"/>
  <c r="K345" i="16"/>
  <c r="K344" i="16"/>
  <c r="K343" i="16"/>
  <c r="K342" i="16"/>
  <c r="K341" i="16"/>
  <c r="K340" i="16"/>
  <c r="K339" i="16"/>
  <c r="K338" i="16"/>
  <c r="K337" i="16"/>
  <c r="K336" i="16"/>
  <c r="K335" i="16"/>
  <c r="K334" i="16"/>
  <c r="K333" i="16"/>
  <c r="K332" i="16"/>
  <c r="K331" i="16"/>
  <c r="K330" i="16"/>
  <c r="K329" i="16"/>
  <c r="K328" i="16"/>
  <c r="K327" i="16"/>
  <c r="K326" i="16"/>
  <c r="K325" i="16"/>
  <c r="K324" i="16"/>
  <c r="K323" i="16"/>
  <c r="K322" i="16"/>
  <c r="K321" i="16"/>
  <c r="K320" i="16"/>
  <c r="K319" i="16"/>
  <c r="K318" i="16"/>
  <c r="K317" i="16"/>
  <c r="K316" i="16"/>
  <c r="K315" i="16"/>
  <c r="K314" i="16"/>
  <c r="K313" i="16"/>
  <c r="K312" i="16"/>
  <c r="K311" i="16"/>
  <c r="K310" i="16"/>
  <c r="K309" i="16"/>
  <c r="K308" i="16"/>
  <c r="K307" i="16"/>
  <c r="K306" i="16"/>
  <c r="K305" i="16"/>
  <c r="K304" i="16"/>
  <c r="K303" i="16"/>
  <c r="K302" i="16"/>
  <c r="K301" i="16"/>
  <c r="K300" i="16"/>
  <c r="K299" i="16"/>
  <c r="K298" i="16"/>
  <c r="K297" i="16"/>
  <c r="K296" i="16"/>
  <c r="K295" i="16"/>
  <c r="K294" i="16"/>
  <c r="K293" i="16"/>
  <c r="K292" i="16"/>
  <c r="K291" i="16"/>
  <c r="K290" i="16"/>
  <c r="K289" i="16"/>
  <c r="K288" i="16"/>
  <c r="K287" i="16"/>
  <c r="K286" i="16"/>
  <c r="K285" i="16"/>
  <c r="K284" i="16"/>
  <c r="K283" i="16"/>
  <c r="K282" i="16"/>
  <c r="K281" i="16"/>
  <c r="K280" i="16"/>
  <c r="K279" i="16"/>
  <c r="K278" i="16"/>
  <c r="K277" i="16"/>
  <c r="K276" i="16"/>
  <c r="K275" i="16"/>
  <c r="K274" i="16"/>
  <c r="K273" i="16"/>
  <c r="K272" i="16"/>
  <c r="K271" i="16"/>
  <c r="K270" i="16"/>
  <c r="K269" i="16"/>
  <c r="K268" i="16"/>
  <c r="K267" i="16"/>
  <c r="K266" i="16"/>
  <c r="K265" i="16"/>
  <c r="K264" i="16"/>
  <c r="K263" i="16"/>
  <c r="K262" i="16"/>
  <c r="K261" i="16"/>
  <c r="K260" i="16"/>
  <c r="K259" i="16"/>
  <c r="K258" i="16"/>
  <c r="K257" i="16"/>
  <c r="K256" i="16"/>
  <c r="K255" i="16"/>
  <c r="K254" i="16"/>
  <c r="K253" i="16"/>
  <c r="K252" i="16"/>
  <c r="K251" i="16"/>
  <c r="K250" i="16"/>
  <c r="K249" i="16"/>
  <c r="K248" i="16"/>
  <c r="K247" i="16"/>
  <c r="K246" i="16"/>
  <c r="K245" i="16"/>
  <c r="K244" i="16"/>
  <c r="K243" i="16"/>
  <c r="K242" i="16"/>
  <c r="K241" i="16"/>
  <c r="K240" i="16"/>
  <c r="K239" i="16"/>
  <c r="K238" i="16"/>
  <c r="K237" i="16"/>
  <c r="K236" i="16"/>
  <c r="K235" i="16"/>
  <c r="K234" i="16"/>
  <c r="K233" i="16"/>
  <c r="K232" i="16"/>
  <c r="K231" i="16"/>
  <c r="K230" i="16"/>
  <c r="K229" i="16"/>
  <c r="K228" i="16"/>
  <c r="K227" i="16"/>
  <c r="K226" i="16"/>
  <c r="K225" i="16"/>
  <c r="K224" i="16"/>
  <c r="K223" i="16"/>
  <c r="K222" i="16"/>
  <c r="K221" i="16"/>
  <c r="K220" i="16"/>
  <c r="K219" i="16"/>
  <c r="K218" i="16"/>
  <c r="K217" i="16"/>
  <c r="K216" i="16"/>
  <c r="K215" i="16"/>
  <c r="K214" i="16"/>
  <c r="K213" i="16"/>
  <c r="K212" i="16"/>
  <c r="K211" i="16"/>
  <c r="K210" i="16"/>
  <c r="K209" i="16"/>
  <c r="K208" i="16"/>
  <c r="K207" i="16"/>
  <c r="K206" i="16"/>
  <c r="K205" i="16"/>
  <c r="K204" i="16"/>
  <c r="K203" i="16"/>
  <c r="K202" i="16"/>
  <c r="K201" i="16"/>
  <c r="K200" i="16"/>
  <c r="K199" i="16"/>
  <c r="K198" i="16"/>
  <c r="K197" i="16"/>
  <c r="K196" i="16"/>
  <c r="K195" i="16"/>
  <c r="K194" i="16"/>
  <c r="K193" i="16"/>
  <c r="K192" i="16"/>
  <c r="K191" i="16"/>
  <c r="K190" i="16"/>
  <c r="K189" i="16"/>
  <c r="K188" i="16"/>
  <c r="K187" i="16"/>
  <c r="K186" i="16"/>
  <c r="K185" i="16"/>
  <c r="K184" i="16"/>
  <c r="K183" i="16"/>
  <c r="K182" i="16"/>
  <c r="K181" i="16"/>
  <c r="K180" i="16"/>
  <c r="K179" i="16"/>
  <c r="K178" i="16"/>
  <c r="K177" i="16"/>
  <c r="K176" i="16"/>
  <c r="K175" i="16"/>
  <c r="K174" i="16"/>
  <c r="K173" i="16"/>
  <c r="K172" i="16"/>
  <c r="K171" i="16"/>
  <c r="K170" i="16"/>
  <c r="K169" i="16"/>
  <c r="K168" i="16"/>
  <c r="K167" i="16"/>
  <c r="K166" i="16"/>
  <c r="K165" i="16"/>
  <c r="K164" i="16"/>
  <c r="K163" i="16"/>
  <c r="K162" i="16"/>
  <c r="K161" i="16"/>
  <c r="K160" i="16"/>
  <c r="K159" i="16"/>
  <c r="K158" i="16"/>
  <c r="K157" i="16"/>
  <c r="K156" i="16"/>
  <c r="K155" i="16"/>
  <c r="K154" i="16"/>
  <c r="K153" i="16"/>
  <c r="K152" i="16"/>
  <c r="K151" i="16"/>
  <c r="K150" i="16"/>
  <c r="K149" i="16"/>
  <c r="K148" i="16"/>
  <c r="K147" i="16"/>
  <c r="K146" i="16"/>
  <c r="K145" i="16"/>
  <c r="K144" i="16"/>
  <c r="K143" i="16"/>
  <c r="K142" i="16"/>
  <c r="K141" i="16"/>
  <c r="K140" i="16"/>
  <c r="K139" i="16"/>
  <c r="K138" i="16"/>
  <c r="K137" i="16"/>
  <c r="K136" i="16"/>
  <c r="K135" i="16"/>
  <c r="K134" i="16"/>
  <c r="K133" i="16"/>
  <c r="K132" i="16"/>
  <c r="K131" i="16"/>
  <c r="K130" i="16"/>
  <c r="K129" i="16"/>
  <c r="K128" i="16"/>
  <c r="K127" i="16"/>
  <c r="K126" i="16"/>
  <c r="K125" i="16"/>
  <c r="K124" i="16"/>
  <c r="K123" i="16"/>
  <c r="K122" i="16"/>
  <c r="K121" i="16"/>
  <c r="K120" i="16"/>
  <c r="K119" i="16"/>
  <c r="K118" i="16"/>
  <c r="K117" i="16"/>
  <c r="K116" i="16"/>
  <c r="K115" i="16"/>
  <c r="K114" i="16"/>
  <c r="K113" i="16"/>
  <c r="K112" i="16"/>
  <c r="K111" i="16"/>
  <c r="K110" i="16"/>
  <c r="K109" i="16"/>
  <c r="K108" i="16"/>
  <c r="K107" i="16"/>
  <c r="K106" i="16"/>
  <c r="K105" i="16"/>
  <c r="K104" i="16"/>
  <c r="K103" i="16"/>
  <c r="K102" i="16"/>
  <c r="K101" i="16"/>
  <c r="K100" i="16"/>
  <c r="K99" i="16"/>
  <c r="K98" i="16"/>
  <c r="K97" i="16"/>
  <c r="K96" i="16"/>
  <c r="K95" i="16"/>
  <c r="K94" i="16"/>
  <c r="K93" i="16"/>
  <c r="K92" i="16"/>
  <c r="K91" i="16"/>
  <c r="K90" i="16"/>
  <c r="K89" i="16"/>
  <c r="K88" i="16"/>
  <c r="K87" i="16"/>
  <c r="K86" i="16"/>
  <c r="K85" i="16"/>
  <c r="K84" i="16"/>
  <c r="K83" i="16"/>
  <c r="K82" i="16"/>
  <c r="K81" i="16"/>
  <c r="K80" i="16"/>
  <c r="K79" i="16"/>
  <c r="K78" i="16"/>
  <c r="K77" i="16"/>
  <c r="K76" i="16"/>
  <c r="K75" i="16"/>
  <c r="K74" i="16"/>
  <c r="K73" i="16"/>
  <c r="K72" i="16"/>
  <c r="K71" i="16"/>
  <c r="K70" i="16"/>
  <c r="K69" i="16"/>
  <c r="K68" i="16"/>
  <c r="K67" i="16"/>
  <c r="K66" i="16"/>
  <c r="K65" i="16"/>
  <c r="K64" i="16"/>
  <c r="K63" i="16"/>
  <c r="K62" i="16"/>
  <c r="K61" i="16"/>
  <c r="K60" i="16"/>
  <c r="K59" i="16"/>
  <c r="K58" i="16"/>
  <c r="K57" i="16"/>
  <c r="K56" i="16"/>
  <c r="K55" i="16"/>
  <c r="K54" i="16"/>
  <c r="K53" i="16"/>
  <c r="K52" i="16"/>
  <c r="K51" i="16"/>
  <c r="K50" i="16"/>
  <c r="K49" i="16"/>
  <c r="K48" i="16"/>
  <c r="K47" i="16"/>
  <c r="K46" i="16"/>
  <c r="K45" i="16"/>
  <c r="K44" i="16"/>
  <c r="K43" i="16"/>
  <c r="K42" i="16"/>
  <c r="K41" i="16"/>
  <c r="K40" i="16"/>
  <c r="K39" i="16"/>
  <c r="K38" i="16"/>
  <c r="K37" i="16"/>
  <c r="K36" i="16"/>
  <c r="K35" i="16"/>
  <c r="K34" i="16"/>
  <c r="K33" i="16"/>
  <c r="K32" i="16"/>
  <c r="K31" i="16"/>
  <c r="K30" i="16"/>
  <c r="K29" i="16"/>
  <c r="K28" i="16"/>
  <c r="K27" i="16"/>
  <c r="K26" i="16"/>
  <c r="K25" i="16"/>
  <c r="K24" i="16"/>
  <c r="K23" i="16"/>
  <c r="K22" i="16"/>
  <c r="K21" i="16"/>
  <c r="K20" i="16"/>
  <c r="K19" i="16"/>
  <c r="K18" i="16"/>
  <c r="K17" i="16"/>
  <c r="K16" i="16"/>
  <c r="K15" i="16"/>
  <c r="K14" i="16"/>
  <c r="K13" i="16"/>
  <c r="K12" i="16"/>
  <c r="K11" i="16"/>
  <c r="K10" i="16"/>
  <c r="K9" i="16"/>
  <c r="J1121" i="16"/>
  <c r="J1120" i="16"/>
  <c r="J1119" i="16"/>
  <c r="J1118" i="16"/>
  <c r="J1117" i="16"/>
  <c r="J1116" i="16"/>
  <c r="J1115" i="16"/>
  <c r="J1114" i="16"/>
  <c r="J1113" i="16"/>
  <c r="J1112" i="16"/>
  <c r="J1111" i="16"/>
  <c r="J1110" i="16"/>
  <c r="J1109" i="16"/>
  <c r="J1108" i="16"/>
  <c r="J1107" i="16"/>
  <c r="J1106" i="16"/>
  <c r="J1105" i="16"/>
  <c r="J1104" i="16"/>
  <c r="J1103" i="16"/>
  <c r="J1102" i="16"/>
  <c r="J1101" i="16"/>
  <c r="J1100" i="16"/>
  <c r="J1099" i="16"/>
  <c r="J1098" i="16"/>
  <c r="J1097" i="16"/>
  <c r="J1096" i="16"/>
  <c r="J1095" i="16"/>
  <c r="J1094" i="16"/>
  <c r="J1093" i="16"/>
  <c r="J1092" i="16"/>
  <c r="J1091" i="16"/>
  <c r="J1090" i="16"/>
  <c r="J1089" i="16"/>
  <c r="J1088" i="16"/>
  <c r="J1087" i="16"/>
  <c r="J1086" i="16"/>
  <c r="J1085" i="16"/>
  <c r="J1084" i="16"/>
  <c r="J1083" i="16"/>
  <c r="J1082" i="16"/>
  <c r="J1081" i="16"/>
  <c r="J1080" i="16"/>
  <c r="J1079" i="16"/>
  <c r="J1078" i="16"/>
  <c r="J1077" i="16"/>
  <c r="J1076" i="16"/>
  <c r="J1075" i="16"/>
  <c r="J1074" i="16"/>
  <c r="J1073" i="16"/>
  <c r="J1072" i="16"/>
  <c r="J1071" i="16"/>
  <c r="J1070" i="16"/>
  <c r="J1069" i="16"/>
  <c r="J1068" i="16"/>
  <c r="J1067" i="16"/>
  <c r="J1066" i="16"/>
  <c r="J1065" i="16"/>
  <c r="J1064" i="16"/>
  <c r="J1063" i="16"/>
  <c r="J1062" i="16"/>
  <c r="J1061" i="16"/>
  <c r="J1060" i="16"/>
  <c r="J1059" i="16"/>
  <c r="J1058" i="16"/>
  <c r="J1057" i="16"/>
  <c r="J1056" i="16"/>
  <c r="J1055" i="16"/>
  <c r="J1054" i="16"/>
  <c r="J1053" i="16"/>
  <c r="J1052" i="16"/>
  <c r="J1051" i="16"/>
  <c r="J1050" i="16"/>
  <c r="J1049" i="16"/>
  <c r="J1048" i="16"/>
  <c r="J1047" i="16"/>
  <c r="J1046" i="16"/>
  <c r="J1045" i="16"/>
  <c r="J1044" i="16"/>
  <c r="J1043" i="16"/>
  <c r="J1042" i="16"/>
  <c r="J1041" i="16"/>
  <c r="J1040" i="16"/>
  <c r="J1039" i="16"/>
  <c r="J1038" i="16"/>
  <c r="J1037" i="16"/>
  <c r="J1036" i="16"/>
  <c r="J1035" i="16"/>
  <c r="J1034" i="16"/>
  <c r="J1033" i="16"/>
  <c r="J1032" i="16"/>
  <c r="J1031" i="16"/>
  <c r="J1030" i="16"/>
  <c r="J1029" i="16"/>
  <c r="J1028" i="16"/>
  <c r="J1027" i="16"/>
  <c r="J1026" i="16"/>
  <c r="J1025" i="16"/>
  <c r="J1024" i="16"/>
  <c r="J1023" i="16"/>
  <c r="J1022" i="16"/>
  <c r="J1021" i="16"/>
  <c r="J1020" i="16"/>
  <c r="J1019" i="16"/>
  <c r="J1018" i="16"/>
  <c r="J1017" i="16"/>
  <c r="J1016" i="16"/>
  <c r="J1015" i="16"/>
  <c r="J1014" i="16"/>
  <c r="J1013" i="16"/>
  <c r="J1012" i="16"/>
  <c r="J1011" i="16"/>
  <c r="J1010" i="16"/>
  <c r="J1009" i="16"/>
  <c r="J1008" i="16"/>
  <c r="J1007" i="16"/>
  <c r="J1006" i="16"/>
  <c r="J1005" i="16"/>
  <c r="J1004" i="16"/>
  <c r="J1003" i="16"/>
  <c r="J1002" i="16"/>
  <c r="J1001" i="16"/>
  <c r="J1000" i="16"/>
  <c r="J999" i="16"/>
  <c r="J998" i="16"/>
  <c r="J997" i="16"/>
  <c r="J996" i="16"/>
  <c r="J995" i="16"/>
  <c r="J994" i="16"/>
  <c r="J993" i="16"/>
  <c r="J992" i="16"/>
  <c r="J991" i="16"/>
  <c r="J990" i="16"/>
  <c r="J989" i="16"/>
  <c r="J988" i="16"/>
  <c r="J987" i="16"/>
  <c r="J986" i="16"/>
  <c r="J985" i="16"/>
  <c r="J984" i="16"/>
  <c r="J983" i="16"/>
  <c r="J982" i="16"/>
  <c r="J981" i="16"/>
  <c r="J980" i="16"/>
  <c r="J979" i="16"/>
  <c r="J978" i="16"/>
  <c r="J977" i="16"/>
  <c r="J976" i="16"/>
  <c r="J975" i="16"/>
  <c r="J974" i="16"/>
  <c r="J973" i="16"/>
  <c r="J972" i="16"/>
  <c r="J971" i="16"/>
  <c r="J970" i="16"/>
  <c r="J969" i="16"/>
  <c r="J968" i="16"/>
  <c r="J967" i="16"/>
  <c r="J966" i="16"/>
  <c r="J965" i="16"/>
  <c r="J964" i="16"/>
  <c r="J963" i="16"/>
  <c r="J962" i="16"/>
  <c r="J961" i="16"/>
  <c r="J960" i="16"/>
  <c r="J959" i="16"/>
  <c r="J958" i="16"/>
  <c r="J957" i="16"/>
  <c r="J956" i="16"/>
  <c r="J955" i="16"/>
  <c r="J954" i="16"/>
  <c r="J953" i="16"/>
  <c r="J952" i="16"/>
  <c r="J951" i="16"/>
  <c r="J950" i="16"/>
  <c r="J949" i="16"/>
  <c r="J948" i="16"/>
  <c r="J947" i="16"/>
  <c r="J946" i="16"/>
  <c r="J945" i="16"/>
  <c r="J944" i="16"/>
  <c r="J943" i="16"/>
  <c r="J942" i="16"/>
  <c r="J941" i="16"/>
  <c r="J940" i="16"/>
  <c r="J939" i="16"/>
  <c r="J938" i="16"/>
  <c r="J937" i="16"/>
  <c r="J936" i="16"/>
  <c r="J935" i="16"/>
  <c r="J934" i="16"/>
  <c r="J933" i="16"/>
  <c r="J932" i="16"/>
  <c r="J931" i="16"/>
  <c r="J930" i="16"/>
  <c r="J929" i="16"/>
  <c r="J928" i="16"/>
  <c r="J927" i="16"/>
  <c r="J926" i="16"/>
  <c r="J925" i="16"/>
  <c r="J924" i="16"/>
  <c r="J923" i="16"/>
  <c r="J922" i="16"/>
  <c r="J921" i="16"/>
  <c r="J920" i="16"/>
  <c r="J919" i="16"/>
  <c r="J918" i="16"/>
  <c r="J917" i="16"/>
  <c r="J916" i="16"/>
  <c r="J915" i="16"/>
  <c r="J914" i="16"/>
  <c r="J913" i="16"/>
  <c r="J912" i="16"/>
  <c r="J911" i="16"/>
  <c r="J910" i="16"/>
  <c r="J909" i="16"/>
  <c r="J908" i="16"/>
  <c r="J907" i="16"/>
  <c r="J906" i="16"/>
  <c r="J905" i="16"/>
  <c r="J904" i="16"/>
  <c r="J903" i="16"/>
  <c r="J902" i="16"/>
  <c r="J901" i="16"/>
  <c r="J900" i="16"/>
  <c r="J899" i="16"/>
  <c r="J898" i="16"/>
  <c r="J897" i="16"/>
  <c r="J896" i="16"/>
  <c r="J895" i="16"/>
  <c r="J894" i="16"/>
  <c r="J893" i="16"/>
  <c r="J892" i="16"/>
  <c r="J891" i="16"/>
  <c r="J890" i="16"/>
  <c r="J889" i="16"/>
  <c r="J888" i="16"/>
  <c r="J887" i="16"/>
  <c r="J886" i="16"/>
  <c r="J885" i="16"/>
  <c r="J884" i="16"/>
  <c r="J883" i="16"/>
  <c r="J882" i="16"/>
  <c r="J881" i="16"/>
  <c r="J880" i="16"/>
  <c r="J879" i="16"/>
  <c r="J878" i="16"/>
  <c r="J877" i="16"/>
  <c r="J876" i="16"/>
  <c r="J875" i="16"/>
  <c r="J874" i="16"/>
  <c r="J873" i="16"/>
  <c r="J872" i="16"/>
  <c r="J871" i="16"/>
  <c r="J870" i="16"/>
  <c r="J869" i="16"/>
  <c r="J868" i="16"/>
  <c r="J867" i="16"/>
  <c r="J866" i="16"/>
  <c r="J865" i="16"/>
  <c r="J864" i="16"/>
  <c r="J863" i="16"/>
  <c r="J862" i="16"/>
  <c r="J861" i="16"/>
  <c r="J860" i="16"/>
  <c r="J859" i="16"/>
  <c r="J858" i="16"/>
  <c r="J857" i="16"/>
  <c r="J856" i="16"/>
  <c r="J855" i="16"/>
  <c r="J854" i="16"/>
  <c r="J853" i="16"/>
  <c r="J852" i="16"/>
  <c r="J851" i="16"/>
  <c r="J850" i="16"/>
  <c r="J849" i="16"/>
  <c r="J848" i="16"/>
  <c r="J847" i="16"/>
  <c r="J846" i="16"/>
  <c r="J845" i="16"/>
  <c r="J844" i="16"/>
  <c r="J843" i="16"/>
  <c r="J842" i="16"/>
  <c r="J841" i="16"/>
  <c r="J840" i="16"/>
  <c r="J839" i="16"/>
  <c r="J838" i="16"/>
  <c r="J837" i="16"/>
  <c r="J836" i="16"/>
  <c r="J835" i="16"/>
  <c r="J834" i="16"/>
  <c r="J833" i="16"/>
  <c r="J832" i="16"/>
  <c r="J831" i="16"/>
  <c r="J830" i="16"/>
  <c r="J829" i="16"/>
  <c r="J828" i="16"/>
  <c r="J827" i="16"/>
  <c r="J826" i="16"/>
  <c r="J825" i="16"/>
  <c r="J824" i="16"/>
  <c r="J823" i="16"/>
  <c r="J822" i="16"/>
  <c r="J821" i="16"/>
  <c r="J820" i="16"/>
  <c r="J819" i="16"/>
  <c r="J818" i="16"/>
  <c r="J817" i="16"/>
  <c r="J816" i="16"/>
  <c r="J815" i="16"/>
  <c r="J814" i="16"/>
  <c r="J813" i="16"/>
  <c r="J812" i="16"/>
  <c r="J811" i="16"/>
  <c r="J810" i="16"/>
  <c r="J809" i="16"/>
  <c r="J808" i="16"/>
  <c r="J807" i="16"/>
  <c r="J806" i="16"/>
  <c r="J805" i="16"/>
  <c r="J804" i="16"/>
  <c r="J803" i="16"/>
  <c r="J802" i="16"/>
  <c r="J801" i="16"/>
  <c r="J800" i="16"/>
  <c r="J799" i="16"/>
  <c r="J798" i="16"/>
  <c r="J797" i="16"/>
  <c r="J796" i="16"/>
  <c r="J795" i="16"/>
  <c r="J794" i="16"/>
  <c r="J793" i="16"/>
  <c r="J792" i="16"/>
  <c r="J791" i="16"/>
  <c r="J790" i="16"/>
  <c r="J789" i="16"/>
  <c r="J788" i="16"/>
  <c r="J787" i="16"/>
  <c r="J786" i="16"/>
  <c r="J785" i="16"/>
  <c r="J784" i="16"/>
  <c r="J783" i="16"/>
  <c r="J782" i="16"/>
  <c r="J781" i="16"/>
  <c r="J780" i="16"/>
  <c r="J779" i="16"/>
  <c r="J778" i="16"/>
  <c r="J777" i="16"/>
  <c r="J776" i="16"/>
  <c r="J775" i="16"/>
  <c r="J774" i="16"/>
  <c r="J773" i="16"/>
  <c r="J772" i="16"/>
  <c r="J771" i="16"/>
  <c r="J770" i="16"/>
  <c r="J769" i="16"/>
  <c r="J768" i="16"/>
  <c r="J767" i="16"/>
  <c r="J766" i="16"/>
  <c r="J765" i="16"/>
  <c r="J764" i="16"/>
  <c r="J763" i="16"/>
  <c r="J762" i="16"/>
  <c r="J761" i="16"/>
  <c r="J760" i="16"/>
  <c r="J759" i="16"/>
  <c r="J758" i="16"/>
  <c r="J757" i="16"/>
  <c r="J756" i="16"/>
  <c r="J755" i="16"/>
  <c r="J754" i="16"/>
  <c r="J753" i="16"/>
  <c r="J752" i="16"/>
  <c r="J751" i="16"/>
  <c r="J750" i="16"/>
  <c r="J749" i="16"/>
  <c r="J748" i="16"/>
  <c r="J747" i="16"/>
  <c r="J746" i="16"/>
  <c r="J745" i="16"/>
  <c r="J744" i="16"/>
  <c r="J743" i="16"/>
  <c r="J742" i="16"/>
  <c r="J741" i="16"/>
  <c r="J740" i="16"/>
  <c r="J739" i="16"/>
  <c r="J738" i="16"/>
  <c r="J737" i="16"/>
  <c r="J736" i="16"/>
  <c r="J735" i="16"/>
  <c r="J734" i="16"/>
  <c r="J733" i="16"/>
  <c r="J732" i="16"/>
  <c r="J731" i="16"/>
  <c r="J730" i="16"/>
  <c r="J729" i="16"/>
  <c r="J728" i="16"/>
  <c r="J727" i="16"/>
  <c r="J726" i="16"/>
  <c r="J725" i="16"/>
  <c r="J724" i="16"/>
  <c r="J723" i="16"/>
  <c r="J722" i="16"/>
  <c r="J721" i="16"/>
  <c r="J720" i="16"/>
  <c r="J719" i="16"/>
  <c r="J718" i="16"/>
  <c r="J717" i="16"/>
  <c r="J716" i="16"/>
  <c r="J715" i="16"/>
  <c r="J714" i="16"/>
  <c r="J713" i="16"/>
  <c r="J712" i="16"/>
  <c r="J711" i="16"/>
  <c r="J710" i="16"/>
  <c r="J709" i="16"/>
  <c r="J708" i="16"/>
  <c r="J707" i="16"/>
  <c r="J706" i="16"/>
  <c r="J705" i="16"/>
  <c r="J704" i="16"/>
  <c r="J703" i="16"/>
  <c r="J702" i="16"/>
  <c r="J701" i="16"/>
  <c r="J700" i="16"/>
  <c r="J699" i="16"/>
  <c r="J698" i="16"/>
  <c r="J697" i="16"/>
  <c r="J696" i="16"/>
  <c r="J695" i="16"/>
  <c r="J694" i="16"/>
  <c r="J693" i="16"/>
  <c r="J692" i="16"/>
  <c r="J691" i="16"/>
  <c r="J690" i="16"/>
  <c r="J689" i="16"/>
  <c r="J688" i="16"/>
  <c r="J687" i="16"/>
  <c r="J686" i="16"/>
  <c r="J685" i="16"/>
  <c r="J684" i="16"/>
  <c r="J683" i="16"/>
  <c r="J682" i="16"/>
  <c r="J681" i="16"/>
  <c r="J680" i="16"/>
  <c r="J679" i="16"/>
  <c r="J678" i="16"/>
  <c r="J677" i="16"/>
  <c r="J676" i="16"/>
  <c r="J675" i="16"/>
  <c r="J674" i="16"/>
  <c r="J673" i="16"/>
  <c r="J672" i="16"/>
  <c r="J671" i="16"/>
  <c r="J670" i="16"/>
  <c r="J669" i="16"/>
  <c r="J668" i="16"/>
  <c r="J667" i="16"/>
  <c r="J666" i="16"/>
  <c r="J665" i="16"/>
  <c r="J664" i="16"/>
  <c r="J663" i="16"/>
  <c r="J662" i="16"/>
  <c r="J661" i="16"/>
  <c r="J660" i="16"/>
  <c r="J659" i="16"/>
  <c r="J658" i="16"/>
  <c r="J657" i="16"/>
  <c r="J656" i="16"/>
  <c r="J655" i="16"/>
  <c r="J654" i="16"/>
  <c r="J653" i="16"/>
  <c r="J652" i="16"/>
  <c r="J651" i="16"/>
  <c r="J650" i="16"/>
  <c r="J649" i="16"/>
  <c r="J648" i="16"/>
  <c r="J647" i="16"/>
  <c r="J646" i="16"/>
  <c r="J645" i="16"/>
  <c r="J644" i="16"/>
  <c r="J643" i="16"/>
  <c r="J642" i="16"/>
  <c r="J641" i="16"/>
  <c r="J640" i="16"/>
  <c r="J639" i="16"/>
  <c r="J638" i="16"/>
  <c r="J637" i="16"/>
  <c r="J636" i="16"/>
  <c r="J635" i="16"/>
  <c r="J634" i="16"/>
  <c r="J633" i="16"/>
  <c r="J632" i="16"/>
  <c r="J631" i="16"/>
  <c r="J630" i="16"/>
  <c r="J629" i="16"/>
  <c r="J628" i="16"/>
  <c r="J627" i="16"/>
  <c r="J626" i="16"/>
  <c r="J625" i="16"/>
  <c r="J624" i="16"/>
  <c r="J623" i="16"/>
  <c r="J622" i="16"/>
  <c r="J621" i="16"/>
  <c r="J620" i="16"/>
  <c r="J619" i="16"/>
  <c r="J618" i="16"/>
  <c r="J617" i="16"/>
  <c r="J616" i="16"/>
  <c r="J615" i="16"/>
  <c r="J614" i="16"/>
  <c r="J613" i="16"/>
  <c r="J612" i="16"/>
  <c r="J611" i="16"/>
  <c r="J610" i="16"/>
  <c r="J609" i="16"/>
  <c r="J608" i="16"/>
  <c r="J607" i="16"/>
  <c r="J606" i="16"/>
  <c r="J605" i="16"/>
  <c r="J604" i="16"/>
  <c r="J603" i="16"/>
  <c r="J602" i="16"/>
  <c r="J601" i="16"/>
  <c r="J600" i="16"/>
  <c r="J599" i="16"/>
  <c r="J598" i="16"/>
  <c r="J597" i="16"/>
  <c r="J596" i="16"/>
  <c r="J595" i="16"/>
  <c r="J594" i="16"/>
  <c r="J593" i="16"/>
  <c r="J592" i="16"/>
  <c r="J591" i="16"/>
  <c r="J590" i="16"/>
  <c r="J589" i="16"/>
  <c r="J588" i="16"/>
  <c r="J587" i="16"/>
  <c r="J586" i="16"/>
  <c r="J585" i="16"/>
  <c r="J584" i="16"/>
  <c r="J583" i="16"/>
  <c r="J582" i="16"/>
  <c r="J581" i="16"/>
  <c r="J580" i="16"/>
  <c r="J579" i="16"/>
  <c r="J578" i="16"/>
  <c r="J577" i="16"/>
  <c r="J576" i="16"/>
  <c r="J575" i="16"/>
  <c r="J574" i="16"/>
  <c r="J573" i="16"/>
  <c r="J572" i="16"/>
  <c r="J571" i="16"/>
  <c r="J570" i="16"/>
  <c r="J569" i="16"/>
  <c r="J568" i="16"/>
  <c r="J567" i="16"/>
  <c r="J566" i="16"/>
  <c r="J565" i="16"/>
  <c r="J564" i="16"/>
  <c r="J563" i="16"/>
  <c r="J562" i="16"/>
  <c r="J561" i="16"/>
  <c r="J560" i="16"/>
  <c r="J559" i="16"/>
  <c r="J558" i="16"/>
  <c r="J557" i="16"/>
  <c r="J556" i="16"/>
  <c r="J555" i="16"/>
  <c r="J554" i="16"/>
  <c r="J553" i="16"/>
  <c r="J552" i="16"/>
  <c r="J551" i="16"/>
  <c r="J550" i="16"/>
  <c r="J549" i="16"/>
  <c r="J548" i="16"/>
  <c r="J547" i="16"/>
  <c r="J546" i="16"/>
  <c r="J545" i="16"/>
  <c r="J544" i="16"/>
  <c r="J543" i="16"/>
  <c r="J542" i="16"/>
  <c r="J541" i="16"/>
  <c r="J540" i="16"/>
  <c r="J539" i="16"/>
  <c r="J538" i="16"/>
  <c r="J537" i="16"/>
  <c r="J536" i="16"/>
  <c r="J535" i="16"/>
  <c r="J534" i="16"/>
  <c r="J533" i="16"/>
  <c r="J532" i="16"/>
  <c r="J531" i="16"/>
  <c r="J530" i="16"/>
  <c r="J529" i="16"/>
  <c r="J528" i="16"/>
  <c r="J527" i="16"/>
  <c r="J526" i="16"/>
  <c r="J525" i="16"/>
  <c r="J524" i="16"/>
  <c r="J523" i="16"/>
  <c r="J522" i="16"/>
  <c r="J521" i="16"/>
  <c r="J520" i="16"/>
  <c r="J519" i="16"/>
  <c r="J518" i="16"/>
  <c r="J517" i="16"/>
  <c r="J516" i="16"/>
  <c r="J515" i="16"/>
  <c r="J514" i="16"/>
  <c r="J513" i="16"/>
  <c r="J512" i="16"/>
  <c r="J511" i="16"/>
  <c r="J510" i="16"/>
  <c r="J509" i="16"/>
  <c r="J508" i="16"/>
  <c r="J507" i="16"/>
  <c r="J506" i="16"/>
  <c r="J505" i="16"/>
  <c r="J504" i="16"/>
  <c r="J503" i="16"/>
  <c r="J502" i="16"/>
  <c r="J501" i="16"/>
  <c r="J500" i="16"/>
  <c r="J499" i="16"/>
  <c r="J498" i="16"/>
  <c r="J497" i="16"/>
  <c r="J496" i="16"/>
  <c r="J495" i="16"/>
  <c r="J494" i="16"/>
  <c r="J493" i="16"/>
  <c r="J492" i="16"/>
  <c r="J491" i="16"/>
  <c r="J490" i="16"/>
  <c r="J489" i="16"/>
  <c r="J488" i="16"/>
  <c r="J487" i="16"/>
  <c r="J486" i="16"/>
  <c r="J485" i="16"/>
  <c r="J484" i="16"/>
  <c r="J483" i="16"/>
  <c r="J482" i="16"/>
  <c r="J481" i="16"/>
  <c r="J480" i="16"/>
  <c r="J479" i="16"/>
  <c r="J478" i="16"/>
  <c r="J477" i="16"/>
  <c r="J476" i="16"/>
  <c r="J475" i="16"/>
  <c r="J474" i="16"/>
  <c r="J473" i="16"/>
  <c r="J472" i="16"/>
  <c r="J471" i="16"/>
  <c r="J470" i="16"/>
  <c r="J469" i="16"/>
  <c r="J468" i="16"/>
  <c r="J467" i="16"/>
  <c r="J466" i="16"/>
  <c r="J465" i="16"/>
  <c r="J464" i="16"/>
  <c r="J463" i="16"/>
  <c r="J462" i="16"/>
  <c r="J461" i="16"/>
  <c r="J460" i="16"/>
  <c r="J459" i="16"/>
  <c r="J458" i="16"/>
  <c r="J457" i="16"/>
  <c r="J456" i="16"/>
  <c r="J455" i="16"/>
  <c r="J454" i="16"/>
  <c r="J453" i="16"/>
  <c r="J452" i="16"/>
  <c r="J451" i="16"/>
  <c r="J450" i="16"/>
  <c r="J449" i="16"/>
  <c r="J448" i="16"/>
  <c r="J447" i="16"/>
  <c r="J446" i="16"/>
  <c r="J445" i="16"/>
  <c r="J444" i="16"/>
  <c r="J443" i="16"/>
  <c r="J442" i="16"/>
  <c r="J441" i="16"/>
  <c r="J440" i="16"/>
  <c r="J439" i="16"/>
  <c r="J438" i="16"/>
  <c r="J437" i="16"/>
  <c r="J436" i="16"/>
  <c r="J435" i="16"/>
  <c r="J434" i="16"/>
  <c r="J433" i="16"/>
  <c r="J432" i="16"/>
  <c r="J431" i="16"/>
  <c r="J430" i="16"/>
  <c r="J429" i="16"/>
  <c r="J428" i="16"/>
  <c r="J427" i="16"/>
  <c r="J426" i="16"/>
  <c r="J425" i="16"/>
  <c r="J424" i="16"/>
  <c r="J423" i="16"/>
  <c r="J422" i="16"/>
  <c r="J421" i="16"/>
  <c r="J420" i="16"/>
  <c r="J419" i="16"/>
  <c r="J418" i="16"/>
  <c r="J417" i="16"/>
  <c r="J416" i="16"/>
  <c r="J415" i="16"/>
  <c r="J414" i="16"/>
  <c r="J413" i="16"/>
  <c r="J412" i="16"/>
  <c r="J411" i="16"/>
  <c r="J410" i="16"/>
  <c r="J409" i="16"/>
  <c r="J408" i="16"/>
  <c r="J407" i="16"/>
  <c r="J406" i="16"/>
  <c r="J405" i="16"/>
  <c r="J404" i="16"/>
  <c r="J403" i="16"/>
  <c r="J402" i="16"/>
  <c r="J401" i="16"/>
  <c r="J400" i="16"/>
  <c r="J399" i="16"/>
  <c r="J398" i="16"/>
  <c r="J397" i="16"/>
  <c r="J396" i="16"/>
  <c r="J395" i="16"/>
  <c r="J394" i="16"/>
  <c r="J393" i="16"/>
  <c r="J392" i="16"/>
  <c r="J391" i="16"/>
  <c r="J390" i="16"/>
  <c r="J389" i="16"/>
  <c r="J388" i="16"/>
  <c r="J387" i="16"/>
  <c r="J386" i="16"/>
  <c r="J385" i="16"/>
  <c r="J384" i="16"/>
  <c r="J383" i="16"/>
  <c r="J382" i="16"/>
  <c r="J381" i="16"/>
  <c r="J380" i="16"/>
  <c r="J379" i="16"/>
  <c r="J378" i="16"/>
  <c r="J377" i="16"/>
  <c r="J376" i="16"/>
  <c r="J375" i="16"/>
  <c r="J374" i="16"/>
  <c r="J373" i="16"/>
  <c r="J372" i="16"/>
  <c r="J371" i="16"/>
  <c r="J370" i="16"/>
  <c r="J369" i="16"/>
  <c r="J368" i="16"/>
  <c r="J367" i="16"/>
  <c r="J366" i="16"/>
  <c r="J365" i="16"/>
  <c r="J364" i="16"/>
  <c r="J363" i="16"/>
  <c r="J362" i="16"/>
  <c r="J361" i="16"/>
  <c r="J360" i="16"/>
  <c r="J359" i="16"/>
  <c r="J358" i="16"/>
  <c r="J357" i="16"/>
  <c r="J356" i="16"/>
  <c r="J355" i="16"/>
  <c r="J354" i="16"/>
  <c r="J353" i="16"/>
  <c r="J352" i="16"/>
  <c r="J351" i="16"/>
  <c r="J350" i="16"/>
  <c r="J349" i="16"/>
  <c r="J348" i="16"/>
  <c r="J347" i="16"/>
  <c r="J346" i="16"/>
  <c r="J345" i="16"/>
  <c r="J344" i="16"/>
  <c r="J343" i="16"/>
  <c r="J342" i="16"/>
  <c r="J341" i="16"/>
  <c r="J340" i="16"/>
  <c r="J339" i="16"/>
  <c r="J338" i="16"/>
  <c r="J337" i="16"/>
  <c r="J336" i="16"/>
  <c r="J335" i="16"/>
  <c r="J334" i="16"/>
  <c r="J333" i="16"/>
  <c r="J332" i="16"/>
  <c r="J331" i="16"/>
  <c r="J330" i="16"/>
  <c r="J329" i="16"/>
  <c r="J328" i="16"/>
  <c r="J327" i="16"/>
  <c r="J326" i="16"/>
  <c r="J325" i="16"/>
  <c r="J324" i="16"/>
  <c r="J323" i="16"/>
  <c r="J322" i="16"/>
  <c r="J321" i="16"/>
  <c r="J320" i="16"/>
  <c r="J319" i="16"/>
  <c r="J318" i="16"/>
  <c r="J317" i="16"/>
  <c r="J316" i="16"/>
  <c r="J315" i="16"/>
  <c r="J314" i="16"/>
  <c r="J313" i="16"/>
  <c r="J312" i="16"/>
  <c r="J311" i="16"/>
  <c r="J310" i="16"/>
  <c r="J309" i="16"/>
  <c r="J308" i="16"/>
  <c r="J307" i="16"/>
  <c r="J306" i="16"/>
  <c r="J305" i="16"/>
  <c r="J304" i="16"/>
  <c r="J303" i="16"/>
  <c r="J302" i="16"/>
  <c r="J301" i="16"/>
  <c r="J300" i="16"/>
  <c r="J299" i="16"/>
  <c r="J298" i="16"/>
  <c r="J297" i="16"/>
  <c r="J296" i="16"/>
  <c r="J295" i="16"/>
  <c r="J294" i="16"/>
  <c r="J293" i="16"/>
  <c r="J292" i="16"/>
  <c r="J291" i="16"/>
  <c r="J290" i="16"/>
  <c r="J289" i="16"/>
  <c r="J288" i="16"/>
  <c r="J287" i="16"/>
  <c r="J286" i="16"/>
  <c r="J285" i="16"/>
  <c r="J284" i="16"/>
  <c r="J283" i="16"/>
  <c r="J282" i="16"/>
  <c r="J281" i="16"/>
  <c r="J280" i="16"/>
  <c r="J279" i="16"/>
  <c r="J278" i="16"/>
  <c r="J277" i="16"/>
  <c r="J276" i="16"/>
  <c r="J275" i="16"/>
  <c r="J274" i="16"/>
  <c r="J273" i="16"/>
  <c r="J272" i="16"/>
  <c r="J271" i="16"/>
  <c r="J270" i="16"/>
  <c r="J269" i="16"/>
  <c r="J268" i="16"/>
  <c r="J267" i="16"/>
  <c r="J266" i="16"/>
  <c r="J265" i="16"/>
  <c r="J264" i="16"/>
  <c r="J263" i="16"/>
  <c r="J262" i="16"/>
  <c r="J261" i="16"/>
  <c r="J260" i="16"/>
  <c r="J259" i="16"/>
  <c r="J258" i="16"/>
  <c r="J257" i="16"/>
  <c r="J256" i="16"/>
  <c r="J255" i="16"/>
  <c r="J254" i="16"/>
  <c r="J253" i="16"/>
  <c r="J252" i="16"/>
  <c r="J251" i="16"/>
  <c r="J250" i="16"/>
  <c r="J249" i="16"/>
  <c r="J248" i="16"/>
  <c r="J247" i="16"/>
  <c r="J246" i="16"/>
  <c r="J245" i="16"/>
  <c r="J244" i="16"/>
  <c r="J243" i="16"/>
  <c r="J242" i="16"/>
  <c r="J241" i="16"/>
  <c r="J240" i="16"/>
  <c r="J239" i="16"/>
  <c r="J238" i="16"/>
  <c r="J237" i="16"/>
  <c r="J236" i="16"/>
  <c r="J235" i="16"/>
  <c r="J234" i="16"/>
  <c r="J233" i="16"/>
  <c r="J232" i="16"/>
  <c r="J231" i="16"/>
  <c r="J230" i="16"/>
  <c r="J229" i="16"/>
  <c r="J228" i="16"/>
  <c r="J227" i="16"/>
  <c r="J226" i="16"/>
  <c r="J225" i="16"/>
  <c r="J224" i="16"/>
  <c r="J223" i="16"/>
  <c r="J222" i="16"/>
  <c r="J221" i="16"/>
  <c r="J220" i="16"/>
  <c r="J219" i="16"/>
  <c r="J218" i="16"/>
  <c r="J217" i="16"/>
  <c r="J216" i="16"/>
  <c r="J215" i="16"/>
  <c r="J214" i="16"/>
  <c r="J213" i="16"/>
  <c r="J212" i="16"/>
  <c r="J211" i="16"/>
  <c r="J210" i="16"/>
  <c r="J209" i="16"/>
  <c r="J208" i="16"/>
  <c r="J207" i="16"/>
  <c r="J206" i="16"/>
  <c r="J205" i="16"/>
  <c r="J204" i="16"/>
  <c r="J203" i="16"/>
  <c r="J202" i="16"/>
  <c r="J201" i="16"/>
  <c r="J200" i="16"/>
  <c r="J199" i="16"/>
  <c r="J198" i="16"/>
  <c r="J197" i="16"/>
  <c r="J196" i="16"/>
  <c r="J195" i="16"/>
  <c r="J194" i="16"/>
  <c r="J193" i="16"/>
  <c r="J192" i="16"/>
  <c r="J191" i="16"/>
  <c r="J190" i="16"/>
  <c r="J189" i="16"/>
  <c r="J188" i="16"/>
  <c r="J187" i="16"/>
  <c r="J186" i="16"/>
  <c r="J185" i="16"/>
  <c r="J184" i="16"/>
  <c r="J183" i="16"/>
  <c r="J182" i="16"/>
  <c r="J181" i="16"/>
  <c r="J180" i="16"/>
  <c r="J179" i="16"/>
  <c r="J178" i="16"/>
  <c r="J177" i="16"/>
  <c r="J176" i="16"/>
  <c r="J175" i="16"/>
  <c r="J174" i="16"/>
  <c r="J173" i="16"/>
  <c r="J172" i="16"/>
  <c r="J171" i="16"/>
  <c r="J170" i="16"/>
  <c r="J169" i="16"/>
  <c r="J168" i="16"/>
  <c r="J167" i="16"/>
  <c r="J166" i="16"/>
  <c r="J165" i="16"/>
  <c r="J164" i="16"/>
  <c r="J163" i="16"/>
  <c r="J162" i="16"/>
  <c r="J161" i="16"/>
  <c r="J160" i="16"/>
  <c r="J159" i="16"/>
  <c r="J158" i="16"/>
  <c r="J157" i="16"/>
  <c r="J156" i="16"/>
  <c r="J155" i="16"/>
  <c r="J154" i="16"/>
  <c r="J153" i="16"/>
  <c r="J152" i="16"/>
  <c r="J151" i="16"/>
  <c r="J150" i="16"/>
  <c r="J149" i="16"/>
  <c r="J148" i="16"/>
  <c r="J147" i="16"/>
  <c r="J146" i="16"/>
  <c r="J145" i="16"/>
  <c r="J144" i="16"/>
  <c r="J143" i="16"/>
  <c r="J142" i="16"/>
  <c r="J141" i="16"/>
  <c r="J140" i="16"/>
  <c r="J139" i="16"/>
  <c r="J138" i="16"/>
  <c r="J137" i="16"/>
  <c r="J136" i="16"/>
  <c r="J135" i="16"/>
  <c r="J134" i="16"/>
  <c r="J133" i="16"/>
  <c r="J132" i="16"/>
  <c r="J131" i="16"/>
  <c r="J130" i="16"/>
  <c r="J129" i="16"/>
  <c r="J128" i="16"/>
  <c r="J127" i="16"/>
  <c r="J126" i="16"/>
  <c r="J125" i="16"/>
  <c r="J124" i="16"/>
  <c r="J123" i="16"/>
  <c r="J122" i="16"/>
  <c r="J121" i="16"/>
  <c r="J120" i="16"/>
  <c r="J119" i="16"/>
  <c r="J118" i="16"/>
  <c r="J117" i="16"/>
  <c r="J116" i="16"/>
  <c r="J115" i="16"/>
  <c r="J114" i="16"/>
  <c r="J113" i="16"/>
  <c r="J112" i="16"/>
  <c r="J111" i="16"/>
  <c r="J110" i="16"/>
  <c r="J109" i="16"/>
  <c r="J108" i="16"/>
  <c r="J107" i="16"/>
  <c r="J106" i="16"/>
  <c r="J105" i="16"/>
  <c r="J104" i="16"/>
  <c r="J103" i="16"/>
  <c r="J102" i="16"/>
  <c r="J101" i="16"/>
  <c r="J100" i="16"/>
  <c r="J99" i="16"/>
  <c r="J98" i="16"/>
  <c r="J97" i="16"/>
  <c r="J96" i="16"/>
  <c r="J95" i="16"/>
  <c r="J94" i="16"/>
  <c r="J93" i="16"/>
  <c r="J92" i="16"/>
  <c r="J91" i="16"/>
  <c r="J90" i="16"/>
  <c r="J89" i="16"/>
  <c r="J88" i="16"/>
  <c r="J87" i="16"/>
  <c r="J86" i="16"/>
  <c r="J85" i="16"/>
  <c r="J84" i="16"/>
  <c r="J83" i="16"/>
  <c r="J82" i="16"/>
  <c r="J81" i="16"/>
  <c r="J80" i="16"/>
  <c r="J79" i="16"/>
  <c r="J78" i="16"/>
  <c r="J77" i="16"/>
  <c r="J76" i="16"/>
  <c r="J75" i="16"/>
  <c r="J74" i="16"/>
  <c r="J73" i="16"/>
  <c r="J72" i="16"/>
  <c r="J71" i="16"/>
  <c r="J70" i="16"/>
  <c r="J69" i="16"/>
  <c r="J68" i="16"/>
  <c r="J67" i="16"/>
  <c r="J66" i="16"/>
  <c r="J65" i="16"/>
  <c r="J64" i="16"/>
  <c r="J63" i="16"/>
  <c r="J62" i="16"/>
  <c r="J61" i="16"/>
  <c r="J60" i="16"/>
  <c r="J59" i="16"/>
  <c r="J58" i="16"/>
  <c r="J57" i="16"/>
  <c r="J56" i="16"/>
  <c r="J55" i="16"/>
  <c r="J54" i="16"/>
  <c r="J53" i="16"/>
  <c r="J52" i="16"/>
  <c r="J51" i="16"/>
  <c r="J50" i="16"/>
  <c r="J49" i="16"/>
  <c r="J48" i="16"/>
  <c r="J47" i="16"/>
  <c r="J46" i="16"/>
  <c r="J45" i="16"/>
  <c r="J44" i="16"/>
  <c r="J43" i="16"/>
  <c r="J42" i="16"/>
  <c r="J41" i="16"/>
  <c r="J40" i="16"/>
  <c r="J39" i="16"/>
  <c r="J38" i="16"/>
  <c r="J37" i="16"/>
  <c r="J36" i="16"/>
  <c r="J35" i="16"/>
  <c r="J34" i="16"/>
  <c r="J33" i="16"/>
  <c r="J32" i="16"/>
  <c r="J31" i="16"/>
  <c r="J30" i="16"/>
  <c r="J29" i="16"/>
  <c r="J28" i="16"/>
  <c r="J27" i="16"/>
  <c r="J26" i="16"/>
  <c r="J25" i="16"/>
  <c r="J24" i="16"/>
  <c r="J23" i="16"/>
  <c r="J22" i="16"/>
  <c r="J21" i="16"/>
  <c r="J20" i="16"/>
  <c r="J19" i="16"/>
  <c r="J18" i="16"/>
  <c r="J17" i="16"/>
  <c r="J16" i="16"/>
  <c r="J15" i="16"/>
  <c r="J14" i="16"/>
  <c r="J13" i="16"/>
  <c r="J12" i="16"/>
  <c r="J11" i="16"/>
  <c r="J10" i="16"/>
  <c r="J9" i="16"/>
  <c r="I1121" i="16"/>
  <c r="I1120" i="16"/>
  <c r="I1119" i="16"/>
  <c r="I1118" i="16"/>
  <c r="I1117" i="16"/>
  <c r="I1116" i="16"/>
  <c r="I1115" i="16"/>
  <c r="I1114" i="16"/>
  <c r="I1113" i="16"/>
  <c r="I1112" i="16"/>
  <c r="I1111" i="16"/>
  <c r="I1110" i="16"/>
  <c r="I1109" i="16"/>
  <c r="I1108" i="16"/>
  <c r="I1107" i="16"/>
  <c r="I1106" i="16"/>
  <c r="I1105" i="16"/>
  <c r="I1104" i="16"/>
  <c r="I1103" i="16"/>
  <c r="I1102" i="16"/>
  <c r="I1101" i="16"/>
  <c r="I1100" i="16"/>
  <c r="I1099" i="16"/>
  <c r="I1098" i="16"/>
  <c r="I1097" i="16"/>
  <c r="I1096" i="16"/>
  <c r="I1095" i="16"/>
  <c r="I1094" i="16"/>
  <c r="I1093" i="16"/>
  <c r="I1092" i="16"/>
  <c r="I1091" i="16"/>
  <c r="I1090" i="16"/>
  <c r="I1089" i="16"/>
  <c r="I1088" i="16"/>
  <c r="I1087" i="16"/>
  <c r="I1086" i="16"/>
  <c r="I1085" i="16"/>
  <c r="I1084" i="16"/>
  <c r="I1083" i="16"/>
  <c r="I1082" i="16"/>
  <c r="I1081" i="16"/>
  <c r="I1080" i="16"/>
  <c r="I1079" i="16"/>
  <c r="I1078" i="16"/>
  <c r="I1077" i="16"/>
  <c r="I1076" i="16"/>
  <c r="I1075" i="16"/>
  <c r="I1074" i="16"/>
  <c r="I1073" i="16"/>
  <c r="I1072" i="16"/>
  <c r="I1071" i="16"/>
  <c r="I1070" i="16"/>
  <c r="I1069" i="16"/>
  <c r="I1068" i="16"/>
  <c r="I1067" i="16"/>
  <c r="I1066" i="16"/>
  <c r="I1065" i="16"/>
  <c r="I1064" i="16"/>
  <c r="I1063" i="16"/>
  <c r="I1062" i="16"/>
  <c r="I1061" i="16"/>
  <c r="I1060" i="16"/>
  <c r="I1059" i="16"/>
  <c r="I1058" i="16"/>
  <c r="I1057" i="16"/>
  <c r="I1056" i="16"/>
  <c r="I1055" i="16"/>
  <c r="I1054" i="16"/>
  <c r="I1053" i="16"/>
  <c r="I1052" i="16"/>
  <c r="I1051" i="16"/>
  <c r="I1050" i="16"/>
  <c r="I1049" i="16"/>
  <c r="I1048" i="16"/>
  <c r="I1047" i="16"/>
  <c r="I1046" i="16"/>
  <c r="I1045" i="16"/>
  <c r="I1044" i="16"/>
  <c r="I1043" i="16"/>
  <c r="I1042" i="16"/>
  <c r="I1041" i="16"/>
  <c r="I1040" i="16"/>
  <c r="I1039" i="16"/>
  <c r="I1038" i="16"/>
  <c r="I1037" i="16"/>
  <c r="I1036" i="16"/>
  <c r="I1035" i="16"/>
  <c r="I1034" i="16"/>
  <c r="I1033" i="16"/>
  <c r="I1032" i="16"/>
  <c r="I1031" i="16"/>
  <c r="I1030" i="16"/>
  <c r="I1029" i="16"/>
  <c r="I1028" i="16"/>
  <c r="I1027" i="16"/>
  <c r="I1026" i="16"/>
  <c r="I1025" i="16"/>
  <c r="I1024" i="16"/>
  <c r="I1023" i="16"/>
  <c r="I1022" i="16"/>
  <c r="I1021" i="16"/>
  <c r="I1020" i="16"/>
  <c r="I1019" i="16"/>
  <c r="I1018" i="16"/>
  <c r="I1017" i="16"/>
  <c r="I1016" i="16"/>
  <c r="I1015" i="16"/>
  <c r="I1014" i="16"/>
  <c r="I1013" i="16"/>
  <c r="I1012" i="16"/>
  <c r="I1011" i="16"/>
  <c r="I1010" i="16"/>
  <c r="I1009" i="16"/>
  <c r="I1008" i="16"/>
  <c r="I1007" i="16"/>
  <c r="I1006" i="16"/>
  <c r="I1005" i="16"/>
  <c r="I1004" i="16"/>
  <c r="I1003" i="16"/>
  <c r="I1002" i="16"/>
  <c r="I1001" i="16"/>
  <c r="I1000" i="16"/>
  <c r="I999" i="16"/>
  <c r="I998" i="16"/>
  <c r="I997" i="16"/>
  <c r="I996" i="16"/>
  <c r="I995" i="16"/>
  <c r="I994" i="16"/>
  <c r="I993" i="16"/>
  <c r="I992" i="16"/>
  <c r="I991" i="16"/>
  <c r="I990" i="16"/>
  <c r="I989" i="16"/>
  <c r="I988" i="16"/>
  <c r="I987" i="16"/>
  <c r="I986" i="16"/>
  <c r="I985" i="16"/>
  <c r="I984" i="16"/>
  <c r="I983" i="16"/>
  <c r="I982" i="16"/>
  <c r="I981" i="16"/>
  <c r="I980" i="16"/>
  <c r="I979" i="16"/>
  <c r="I978" i="16"/>
  <c r="I977" i="16"/>
  <c r="I976" i="16"/>
  <c r="I975" i="16"/>
  <c r="I974" i="16"/>
  <c r="I973" i="16"/>
  <c r="I972" i="16"/>
  <c r="I971" i="16"/>
  <c r="I970" i="16"/>
  <c r="I969" i="16"/>
  <c r="I968" i="16"/>
  <c r="I967" i="16"/>
  <c r="I966" i="16"/>
  <c r="I965" i="16"/>
  <c r="I964" i="16"/>
  <c r="I963" i="16"/>
  <c r="I962" i="16"/>
  <c r="I961" i="16"/>
  <c r="I960" i="16"/>
  <c r="I959" i="16"/>
  <c r="I958" i="16"/>
  <c r="I957" i="16"/>
  <c r="I956" i="16"/>
  <c r="I955" i="16"/>
  <c r="I954" i="16"/>
  <c r="I953" i="16"/>
  <c r="I952" i="16"/>
  <c r="I951" i="16"/>
  <c r="I950" i="16"/>
  <c r="I949" i="16"/>
  <c r="I948" i="16"/>
  <c r="I947" i="16"/>
  <c r="I946" i="16"/>
  <c r="I945" i="16"/>
  <c r="I944" i="16"/>
  <c r="I943" i="16"/>
  <c r="I942" i="16"/>
  <c r="I941" i="16"/>
  <c r="I940" i="16"/>
  <c r="I939" i="16"/>
  <c r="I938" i="16"/>
  <c r="I937" i="16"/>
  <c r="I936" i="16"/>
  <c r="I935" i="16"/>
  <c r="I934" i="16"/>
  <c r="I933" i="16"/>
  <c r="I932" i="16"/>
  <c r="I931" i="16"/>
  <c r="I930" i="16"/>
  <c r="I929" i="16"/>
  <c r="I928" i="16"/>
  <c r="I927" i="16"/>
  <c r="I926" i="16"/>
  <c r="I925" i="16"/>
  <c r="I924" i="16"/>
  <c r="I923" i="16"/>
  <c r="I922" i="16"/>
  <c r="I921" i="16"/>
  <c r="I920" i="16"/>
  <c r="I919" i="16"/>
  <c r="I918" i="16"/>
  <c r="I917" i="16"/>
  <c r="I916" i="16"/>
  <c r="I915" i="16"/>
  <c r="I914" i="16"/>
  <c r="I913" i="16"/>
  <c r="I912" i="16"/>
  <c r="I911" i="16"/>
  <c r="I910" i="16"/>
  <c r="I909" i="16"/>
  <c r="I908" i="16"/>
  <c r="I907" i="16"/>
  <c r="I906" i="16"/>
  <c r="I905" i="16"/>
  <c r="I904" i="16"/>
  <c r="I903" i="16"/>
  <c r="I902" i="16"/>
  <c r="I901" i="16"/>
  <c r="I900" i="16"/>
  <c r="I899" i="16"/>
  <c r="I898" i="16"/>
  <c r="I897" i="16"/>
  <c r="I896" i="16"/>
  <c r="I895" i="16"/>
  <c r="I894" i="16"/>
  <c r="I893" i="16"/>
  <c r="I892" i="16"/>
  <c r="I891" i="16"/>
  <c r="I890" i="16"/>
  <c r="I889" i="16"/>
  <c r="I888" i="16"/>
  <c r="I887" i="16"/>
  <c r="I886" i="16"/>
  <c r="I885" i="16"/>
  <c r="I884" i="16"/>
  <c r="I883" i="16"/>
  <c r="I882" i="16"/>
  <c r="I881" i="16"/>
  <c r="I880" i="16"/>
  <c r="I879" i="16"/>
  <c r="I878" i="16"/>
  <c r="I877" i="16"/>
  <c r="I876" i="16"/>
  <c r="I875" i="16"/>
  <c r="I874" i="16"/>
  <c r="I873" i="16"/>
  <c r="I872" i="16"/>
  <c r="I871" i="16"/>
  <c r="I870" i="16"/>
  <c r="I869" i="16"/>
  <c r="I868" i="16"/>
  <c r="I867" i="16"/>
  <c r="I866" i="16"/>
  <c r="I865" i="16"/>
  <c r="I864" i="16"/>
  <c r="I863" i="16"/>
  <c r="I862" i="16"/>
  <c r="I861" i="16"/>
  <c r="I860" i="16"/>
  <c r="I859" i="16"/>
  <c r="I858" i="16"/>
  <c r="I857" i="16"/>
  <c r="I856" i="16"/>
  <c r="I855" i="16"/>
  <c r="I854" i="16"/>
  <c r="I853" i="16"/>
  <c r="I852" i="16"/>
  <c r="I851" i="16"/>
  <c r="I850" i="16"/>
  <c r="I849" i="16"/>
  <c r="I848" i="16"/>
  <c r="I847" i="16"/>
  <c r="I846" i="16"/>
  <c r="I845" i="16"/>
  <c r="I844" i="16"/>
  <c r="I843" i="16"/>
  <c r="I842" i="16"/>
  <c r="I841" i="16"/>
  <c r="I840" i="16"/>
  <c r="I839" i="16"/>
  <c r="I838" i="16"/>
  <c r="I837" i="16"/>
  <c r="I836" i="16"/>
  <c r="I835" i="16"/>
  <c r="I834" i="16"/>
  <c r="I833" i="16"/>
  <c r="I832" i="16"/>
  <c r="I831" i="16"/>
  <c r="I830" i="16"/>
  <c r="I829" i="16"/>
  <c r="I828" i="16"/>
  <c r="I827" i="16"/>
  <c r="I826" i="16"/>
  <c r="I825" i="16"/>
  <c r="I824" i="16"/>
  <c r="I823" i="16"/>
  <c r="I822" i="16"/>
  <c r="I821" i="16"/>
  <c r="I820" i="16"/>
  <c r="I819" i="16"/>
  <c r="I818" i="16"/>
  <c r="I817" i="16"/>
  <c r="I816" i="16"/>
  <c r="I815" i="16"/>
  <c r="I814" i="16"/>
  <c r="I813" i="16"/>
  <c r="I812" i="16"/>
  <c r="I811" i="16"/>
  <c r="I810" i="16"/>
  <c r="I809" i="16"/>
  <c r="I808" i="16"/>
  <c r="I807" i="16"/>
  <c r="I806" i="16"/>
  <c r="I805" i="16"/>
  <c r="I804" i="16"/>
  <c r="I803" i="16"/>
  <c r="I802" i="16"/>
  <c r="I801" i="16"/>
  <c r="I800" i="16"/>
  <c r="I799" i="16"/>
  <c r="I798" i="16"/>
  <c r="I797" i="16"/>
  <c r="I796" i="16"/>
  <c r="I795" i="16"/>
  <c r="I794" i="16"/>
  <c r="I793" i="16"/>
  <c r="I792" i="16"/>
  <c r="I791" i="16"/>
  <c r="I790" i="16"/>
  <c r="I789" i="16"/>
  <c r="I788" i="16"/>
  <c r="I787" i="16"/>
  <c r="I786" i="16"/>
  <c r="I785" i="16"/>
  <c r="I784" i="16"/>
  <c r="I783" i="16"/>
  <c r="I782" i="16"/>
  <c r="I781" i="16"/>
  <c r="I780" i="16"/>
  <c r="I779" i="16"/>
  <c r="I778" i="16"/>
  <c r="I777" i="16"/>
  <c r="I776" i="16"/>
  <c r="I775" i="16"/>
  <c r="I774" i="16"/>
  <c r="I773" i="16"/>
  <c r="I772" i="16"/>
  <c r="I771" i="16"/>
  <c r="I770" i="16"/>
  <c r="I769" i="16"/>
  <c r="I768" i="16"/>
  <c r="I767" i="16"/>
  <c r="I766" i="16"/>
  <c r="I765" i="16"/>
  <c r="I764" i="16"/>
  <c r="I763" i="16"/>
  <c r="I762" i="16"/>
  <c r="I761" i="16"/>
  <c r="I760" i="16"/>
  <c r="I759" i="16"/>
  <c r="I758" i="16"/>
  <c r="I757" i="16"/>
  <c r="I756" i="16"/>
  <c r="I755" i="16"/>
  <c r="I754" i="16"/>
  <c r="I753" i="16"/>
  <c r="I752" i="16"/>
  <c r="I751" i="16"/>
  <c r="I750" i="16"/>
  <c r="I749" i="16"/>
  <c r="I748" i="16"/>
  <c r="I747" i="16"/>
  <c r="I746" i="16"/>
  <c r="I745" i="16"/>
  <c r="I744" i="16"/>
  <c r="I743" i="16"/>
  <c r="I742" i="16"/>
  <c r="I741" i="16"/>
  <c r="I740" i="16"/>
  <c r="I739" i="16"/>
  <c r="I738" i="16"/>
  <c r="I737" i="16"/>
  <c r="I736" i="16"/>
  <c r="I735" i="16"/>
  <c r="I734" i="16"/>
  <c r="I733" i="16"/>
  <c r="I732" i="16"/>
  <c r="I731" i="16"/>
  <c r="I730" i="16"/>
  <c r="I729" i="16"/>
  <c r="I728" i="16"/>
  <c r="I727" i="16"/>
  <c r="I726" i="16"/>
  <c r="I725" i="16"/>
  <c r="I724" i="16"/>
  <c r="I723" i="16"/>
  <c r="I722" i="16"/>
  <c r="I721" i="16"/>
  <c r="I720" i="16"/>
  <c r="I719" i="16"/>
  <c r="I718" i="16"/>
  <c r="I717" i="16"/>
  <c r="I716" i="16"/>
  <c r="I715" i="16"/>
  <c r="I714" i="16"/>
  <c r="I713" i="16"/>
  <c r="I712" i="16"/>
  <c r="I711" i="16"/>
  <c r="I710" i="16"/>
  <c r="I709" i="16"/>
  <c r="I708" i="16"/>
  <c r="I707" i="16"/>
  <c r="I706" i="16"/>
  <c r="I705" i="16"/>
  <c r="I704" i="16"/>
  <c r="I703" i="16"/>
  <c r="I702" i="16"/>
  <c r="I701" i="16"/>
  <c r="I700" i="16"/>
  <c r="I699" i="16"/>
  <c r="I698" i="16"/>
  <c r="I697" i="16"/>
  <c r="I696" i="16"/>
  <c r="I695" i="16"/>
  <c r="I694" i="16"/>
  <c r="I693" i="16"/>
  <c r="I692" i="16"/>
  <c r="I691" i="16"/>
  <c r="I690" i="16"/>
  <c r="I689" i="16"/>
  <c r="I688" i="16"/>
  <c r="I687" i="16"/>
  <c r="I686" i="16"/>
  <c r="I685" i="16"/>
  <c r="I684" i="16"/>
  <c r="I683" i="16"/>
  <c r="I682" i="16"/>
  <c r="I681" i="16"/>
  <c r="I680" i="16"/>
  <c r="I679" i="16"/>
  <c r="I678" i="16"/>
  <c r="I677" i="16"/>
  <c r="I676" i="16"/>
  <c r="I675" i="16"/>
  <c r="I674" i="16"/>
  <c r="I673" i="16"/>
  <c r="I672" i="16"/>
  <c r="I671" i="16"/>
  <c r="I670" i="16"/>
  <c r="I669" i="16"/>
  <c r="I668" i="16"/>
  <c r="I667" i="16"/>
  <c r="I666" i="16"/>
  <c r="I665" i="16"/>
  <c r="I664" i="16"/>
  <c r="I663" i="16"/>
  <c r="I662" i="16"/>
  <c r="I661" i="16"/>
  <c r="I660" i="16"/>
  <c r="I659" i="16"/>
  <c r="I658" i="16"/>
  <c r="I657" i="16"/>
  <c r="I656" i="16"/>
  <c r="I655" i="16"/>
  <c r="I654" i="16"/>
  <c r="I653" i="16"/>
  <c r="I652" i="16"/>
  <c r="I651" i="16"/>
  <c r="I650" i="16"/>
  <c r="I649" i="16"/>
  <c r="I648" i="16"/>
  <c r="I647" i="16"/>
  <c r="I646" i="16"/>
  <c r="I645" i="16"/>
  <c r="I644" i="16"/>
  <c r="I643" i="16"/>
  <c r="I642" i="16"/>
  <c r="I641" i="16"/>
  <c r="I640" i="16"/>
  <c r="I639" i="16"/>
  <c r="I638" i="16"/>
  <c r="I637" i="16"/>
  <c r="I636" i="16"/>
  <c r="I635" i="16"/>
  <c r="I634" i="16"/>
  <c r="I633" i="16"/>
  <c r="I632" i="16"/>
  <c r="I631" i="16"/>
  <c r="I630" i="16"/>
  <c r="I629" i="16"/>
  <c r="I628" i="16"/>
  <c r="I627" i="16"/>
  <c r="I626" i="16"/>
  <c r="I625" i="16"/>
  <c r="I624" i="16"/>
  <c r="I623" i="16"/>
  <c r="I622" i="16"/>
  <c r="I621" i="16"/>
  <c r="I620" i="16"/>
  <c r="I619" i="16"/>
  <c r="I618" i="16"/>
  <c r="I617" i="16"/>
  <c r="I616" i="16"/>
  <c r="I615" i="16"/>
  <c r="I614" i="16"/>
  <c r="I613" i="16"/>
  <c r="I612" i="16"/>
  <c r="I611" i="16"/>
  <c r="I610" i="16"/>
  <c r="I609" i="16"/>
  <c r="I608" i="16"/>
  <c r="I607" i="16"/>
  <c r="I606" i="16"/>
  <c r="I605" i="16"/>
  <c r="I604" i="16"/>
  <c r="I603" i="16"/>
  <c r="I602" i="16"/>
  <c r="I601" i="16"/>
  <c r="I600" i="16"/>
  <c r="I599" i="16"/>
  <c r="I598" i="16"/>
  <c r="I597" i="16"/>
  <c r="I596" i="16"/>
  <c r="I595" i="16"/>
  <c r="I594" i="16"/>
  <c r="I593" i="16"/>
  <c r="I592" i="16"/>
  <c r="I591" i="16"/>
  <c r="I590" i="16"/>
  <c r="I589" i="16"/>
  <c r="I588" i="16"/>
  <c r="I587" i="16"/>
  <c r="I586" i="16"/>
  <c r="I585" i="16"/>
  <c r="I584" i="16"/>
  <c r="I583" i="16"/>
  <c r="I582" i="16"/>
  <c r="I581" i="16"/>
  <c r="I580" i="16"/>
  <c r="I579" i="16"/>
  <c r="I578" i="16"/>
  <c r="I577" i="16"/>
  <c r="I576" i="16"/>
  <c r="I575" i="16"/>
  <c r="I574" i="16"/>
  <c r="I573" i="16"/>
  <c r="I572" i="16"/>
  <c r="I571" i="16"/>
  <c r="I570" i="16"/>
  <c r="I569" i="16"/>
  <c r="I568" i="16"/>
  <c r="I567" i="16"/>
  <c r="I566" i="16"/>
  <c r="I565" i="16"/>
  <c r="I564" i="16"/>
  <c r="I563" i="16"/>
  <c r="I562" i="16"/>
  <c r="I561" i="16"/>
  <c r="I560" i="16"/>
  <c r="I559" i="16"/>
  <c r="I558" i="16"/>
  <c r="I557" i="16"/>
  <c r="I556" i="16"/>
  <c r="I555" i="16"/>
  <c r="I554" i="16"/>
  <c r="I553" i="16"/>
  <c r="I552" i="16"/>
  <c r="I551" i="16"/>
  <c r="I550" i="16"/>
  <c r="I549" i="16"/>
  <c r="I548" i="16"/>
  <c r="I547" i="16"/>
  <c r="I546" i="16"/>
  <c r="I545" i="16"/>
  <c r="I544" i="16"/>
  <c r="I543" i="16"/>
  <c r="I542" i="16"/>
  <c r="I541" i="16"/>
  <c r="I540" i="16"/>
  <c r="I539" i="16"/>
  <c r="I538" i="16"/>
  <c r="I537" i="16"/>
  <c r="I536" i="16"/>
  <c r="I535" i="16"/>
  <c r="I534" i="16"/>
  <c r="I533" i="16"/>
  <c r="I532" i="16"/>
  <c r="I531" i="16"/>
  <c r="I530" i="16"/>
  <c r="I529" i="16"/>
  <c r="I528" i="16"/>
  <c r="I527" i="16"/>
  <c r="I526" i="16"/>
  <c r="I525" i="16"/>
  <c r="I524" i="16"/>
  <c r="I523" i="16"/>
  <c r="I522" i="16"/>
  <c r="I521" i="16"/>
  <c r="I520" i="16"/>
  <c r="I519" i="16"/>
  <c r="I518" i="16"/>
  <c r="I517" i="16"/>
  <c r="I516" i="16"/>
  <c r="I515" i="16"/>
  <c r="I514" i="16"/>
  <c r="I513" i="16"/>
  <c r="I512" i="16"/>
  <c r="I511" i="16"/>
  <c r="I510" i="16"/>
  <c r="I509" i="16"/>
  <c r="I508" i="16"/>
  <c r="I507" i="16"/>
  <c r="I506" i="16"/>
  <c r="I505" i="16"/>
  <c r="I504" i="16"/>
  <c r="I503" i="16"/>
  <c r="I502" i="16"/>
  <c r="I501" i="16"/>
  <c r="I500" i="16"/>
  <c r="I499" i="16"/>
  <c r="I498" i="16"/>
  <c r="I497" i="16"/>
  <c r="I496" i="16"/>
  <c r="I495" i="16"/>
  <c r="I494" i="16"/>
  <c r="I493" i="16"/>
  <c r="I492" i="16"/>
  <c r="I491" i="16"/>
  <c r="I490" i="16"/>
  <c r="I489" i="16"/>
  <c r="I488" i="16"/>
  <c r="I487" i="16"/>
  <c r="I486" i="16"/>
  <c r="I485" i="16"/>
  <c r="I484" i="16"/>
  <c r="I483" i="16"/>
  <c r="I482" i="16"/>
  <c r="I481" i="16"/>
  <c r="I480" i="16"/>
  <c r="I479" i="16"/>
  <c r="I478" i="16"/>
  <c r="I477" i="16"/>
  <c r="I476" i="16"/>
  <c r="I475" i="16"/>
  <c r="I474" i="16"/>
  <c r="I473" i="16"/>
  <c r="I472" i="16"/>
  <c r="I471" i="16"/>
  <c r="I470" i="16"/>
  <c r="I469" i="16"/>
  <c r="I468" i="16"/>
  <c r="I467" i="16"/>
  <c r="I466" i="16"/>
  <c r="I465" i="16"/>
  <c r="I464" i="16"/>
  <c r="I463" i="16"/>
  <c r="I462" i="16"/>
  <c r="I461" i="16"/>
  <c r="I460" i="16"/>
  <c r="I459" i="16"/>
  <c r="I458" i="16"/>
  <c r="I457" i="16"/>
  <c r="I456" i="16"/>
  <c r="I455" i="16"/>
  <c r="I454" i="16"/>
  <c r="I453" i="16"/>
  <c r="I452" i="16"/>
  <c r="I451" i="16"/>
  <c r="I450" i="16"/>
  <c r="I449" i="16"/>
  <c r="I448" i="16"/>
  <c r="I447" i="16"/>
  <c r="I446" i="16"/>
  <c r="I445" i="16"/>
  <c r="I444" i="16"/>
  <c r="I443" i="16"/>
  <c r="I442" i="16"/>
  <c r="I441" i="16"/>
  <c r="I440" i="16"/>
  <c r="I439" i="16"/>
  <c r="I438" i="16"/>
  <c r="I437" i="16"/>
  <c r="I436" i="16"/>
  <c r="I435" i="16"/>
  <c r="I434" i="16"/>
  <c r="I433" i="16"/>
  <c r="I432" i="16"/>
  <c r="I431" i="16"/>
  <c r="I430" i="16"/>
  <c r="I429" i="16"/>
  <c r="I428" i="16"/>
  <c r="I427" i="16"/>
  <c r="I426" i="16"/>
  <c r="I425" i="16"/>
  <c r="I424" i="16"/>
  <c r="I423" i="16"/>
  <c r="I422" i="16"/>
  <c r="I421" i="16"/>
  <c r="I420" i="16"/>
  <c r="I419" i="16"/>
  <c r="I418" i="16"/>
  <c r="I417" i="16"/>
  <c r="I416" i="16"/>
  <c r="I415" i="16"/>
  <c r="I414" i="16"/>
  <c r="I413" i="16"/>
  <c r="I412" i="16"/>
  <c r="I411" i="16"/>
  <c r="I410" i="16"/>
  <c r="I409" i="16"/>
  <c r="I408" i="16"/>
  <c r="I407" i="16"/>
  <c r="I406" i="16"/>
  <c r="I405" i="16"/>
  <c r="I404" i="16"/>
  <c r="I403" i="16"/>
  <c r="I402" i="16"/>
  <c r="I401" i="16"/>
  <c r="I400" i="16"/>
  <c r="I399" i="16"/>
  <c r="I398" i="16"/>
  <c r="I397" i="16"/>
  <c r="I396" i="16"/>
  <c r="I395" i="16"/>
  <c r="I394" i="16"/>
  <c r="I393" i="16"/>
  <c r="I392" i="16"/>
  <c r="I391" i="16"/>
  <c r="I390" i="16"/>
  <c r="I389" i="16"/>
  <c r="I388" i="16"/>
  <c r="I387" i="16"/>
  <c r="I386" i="16"/>
  <c r="I385" i="16"/>
  <c r="I384" i="16"/>
  <c r="I383" i="16"/>
  <c r="I382" i="16"/>
  <c r="I381" i="16"/>
  <c r="I380" i="16"/>
  <c r="I379" i="16"/>
  <c r="I378" i="16"/>
  <c r="I377" i="16"/>
  <c r="I376" i="16"/>
  <c r="I375" i="16"/>
  <c r="I374" i="16"/>
  <c r="I373" i="16"/>
  <c r="I372" i="16"/>
  <c r="I371" i="16"/>
  <c r="I370" i="16"/>
  <c r="I369" i="16"/>
  <c r="I368" i="16"/>
  <c r="I367" i="16"/>
  <c r="I366" i="16"/>
  <c r="I365" i="16"/>
  <c r="I364" i="16"/>
  <c r="I363" i="16"/>
  <c r="I362" i="16"/>
  <c r="I361" i="16"/>
  <c r="I360" i="16"/>
  <c r="I359" i="16"/>
  <c r="I358" i="16"/>
  <c r="I357" i="16"/>
  <c r="I356" i="16"/>
  <c r="I355" i="16"/>
  <c r="I354" i="16"/>
  <c r="I353" i="16"/>
  <c r="I352" i="16"/>
  <c r="I351" i="16"/>
  <c r="I350" i="16"/>
  <c r="I349" i="16"/>
  <c r="I348" i="16"/>
  <c r="I347" i="16"/>
  <c r="I346" i="16"/>
  <c r="I345" i="16"/>
  <c r="I344" i="16"/>
  <c r="I343" i="16"/>
  <c r="I342" i="16"/>
  <c r="I341" i="16"/>
  <c r="I340" i="16"/>
  <c r="I339" i="16"/>
  <c r="I338" i="16"/>
  <c r="I337" i="16"/>
  <c r="I336" i="16"/>
  <c r="I335" i="16"/>
  <c r="I334" i="16"/>
  <c r="I333" i="16"/>
  <c r="I332" i="16"/>
  <c r="I331" i="16"/>
  <c r="I330" i="16"/>
  <c r="I329" i="16"/>
  <c r="I328" i="16"/>
  <c r="I327" i="16"/>
  <c r="I326" i="16"/>
  <c r="I325" i="16"/>
  <c r="I324" i="16"/>
  <c r="I323" i="16"/>
  <c r="I322" i="16"/>
  <c r="I321" i="16"/>
  <c r="I320" i="16"/>
  <c r="I319" i="16"/>
  <c r="I318" i="16"/>
  <c r="I317" i="16"/>
  <c r="I316" i="16"/>
  <c r="I315" i="16"/>
  <c r="I314" i="16"/>
  <c r="I313" i="16"/>
  <c r="I312" i="16"/>
  <c r="I311" i="16"/>
  <c r="I310" i="16"/>
  <c r="I309" i="16"/>
  <c r="I308" i="16"/>
  <c r="I307" i="16"/>
  <c r="I306" i="16"/>
  <c r="I305" i="16"/>
  <c r="I304" i="16"/>
  <c r="I303" i="16"/>
  <c r="I302" i="16"/>
  <c r="I301" i="16"/>
  <c r="I300" i="16"/>
  <c r="I299" i="16"/>
  <c r="I298" i="16"/>
  <c r="I297" i="16"/>
  <c r="I296" i="16"/>
  <c r="I295" i="16"/>
  <c r="I294" i="16"/>
  <c r="I293" i="16"/>
  <c r="I292" i="16"/>
  <c r="I291" i="16"/>
  <c r="I290" i="16"/>
  <c r="I289" i="16"/>
  <c r="I288" i="16"/>
  <c r="I287" i="16"/>
  <c r="I286" i="16"/>
  <c r="I285" i="16"/>
  <c r="I284" i="16"/>
  <c r="I283" i="16"/>
  <c r="I282" i="16"/>
  <c r="I281" i="16"/>
  <c r="I280" i="16"/>
  <c r="I279" i="16"/>
  <c r="I278" i="16"/>
  <c r="I277" i="16"/>
  <c r="I276" i="16"/>
  <c r="I275" i="16"/>
  <c r="I274" i="16"/>
  <c r="I273" i="16"/>
  <c r="I272" i="16"/>
  <c r="I271" i="16"/>
  <c r="I270" i="16"/>
  <c r="I269" i="16"/>
  <c r="I268" i="16"/>
  <c r="I267" i="16"/>
  <c r="I266" i="16"/>
  <c r="I265" i="16"/>
  <c r="I264" i="16"/>
  <c r="I263" i="16"/>
  <c r="I262" i="16"/>
  <c r="I261" i="16"/>
  <c r="I260" i="16"/>
  <c r="I259" i="16"/>
  <c r="I258" i="16"/>
  <c r="I257" i="16"/>
  <c r="I256" i="16"/>
  <c r="I255" i="16"/>
  <c r="I254" i="16"/>
  <c r="I253" i="16"/>
  <c r="I252" i="16"/>
  <c r="I251" i="16"/>
  <c r="I250" i="16"/>
  <c r="I249" i="16"/>
  <c r="I248" i="16"/>
  <c r="I247" i="16"/>
  <c r="I246" i="16"/>
  <c r="I245" i="16"/>
  <c r="I244" i="16"/>
  <c r="I243" i="16"/>
  <c r="I242" i="16"/>
  <c r="I241" i="16"/>
  <c r="I240" i="16"/>
  <c r="I239" i="16"/>
  <c r="I238" i="16"/>
  <c r="I237" i="16"/>
  <c r="I236" i="16"/>
  <c r="I235" i="16"/>
  <c r="I234" i="16"/>
  <c r="I233" i="16"/>
  <c r="I232" i="16"/>
  <c r="I231" i="16"/>
  <c r="I230" i="16"/>
  <c r="I229" i="16"/>
  <c r="I228" i="16"/>
  <c r="I227" i="16"/>
  <c r="I226" i="16"/>
  <c r="I225" i="16"/>
  <c r="I224" i="16"/>
  <c r="I223" i="16"/>
  <c r="I222" i="16"/>
  <c r="I221" i="16"/>
  <c r="I220" i="16"/>
  <c r="I219" i="16"/>
  <c r="I218" i="16"/>
  <c r="I217" i="16"/>
  <c r="I216" i="16"/>
  <c r="I215" i="16"/>
  <c r="I214" i="16"/>
  <c r="I213" i="16"/>
  <c r="I212" i="16"/>
  <c r="I211" i="16"/>
  <c r="I210" i="16"/>
  <c r="I209" i="16"/>
  <c r="I208" i="16"/>
  <c r="I207" i="16"/>
  <c r="I206" i="16"/>
  <c r="I205" i="16"/>
  <c r="I204" i="16"/>
  <c r="I203" i="16"/>
  <c r="I202" i="16"/>
  <c r="I201" i="16"/>
  <c r="I200" i="16"/>
  <c r="I199" i="16"/>
  <c r="I198" i="16"/>
  <c r="I197" i="16"/>
  <c r="I196" i="16"/>
  <c r="I195" i="16"/>
  <c r="I194" i="16"/>
  <c r="I193" i="16"/>
  <c r="I192" i="16"/>
  <c r="I191" i="16"/>
  <c r="I190" i="16"/>
  <c r="I189" i="16"/>
  <c r="I188" i="16"/>
  <c r="I187" i="16"/>
  <c r="I186" i="16"/>
  <c r="I185" i="16"/>
  <c r="I184" i="16"/>
  <c r="I183" i="16"/>
  <c r="I182" i="16"/>
  <c r="I181" i="16"/>
  <c r="I180" i="16"/>
  <c r="I179" i="16"/>
  <c r="I178" i="16"/>
  <c r="I177" i="16"/>
  <c r="I176" i="16"/>
  <c r="I175" i="16"/>
  <c r="I174" i="16"/>
  <c r="I173" i="16"/>
  <c r="I172" i="16"/>
  <c r="I171" i="16"/>
  <c r="I170" i="16"/>
  <c r="I169" i="16"/>
  <c r="I168" i="16"/>
  <c r="I167" i="16"/>
  <c r="I166" i="16"/>
  <c r="I165" i="16"/>
  <c r="I164" i="16"/>
  <c r="I163" i="16"/>
  <c r="I162" i="16"/>
  <c r="I161" i="16"/>
  <c r="I160" i="16"/>
  <c r="I159" i="16"/>
  <c r="I158" i="16"/>
  <c r="I157" i="16"/>
  <c r="I156" i="16"/>
  <c r="I155" i="16"/>
  <c r="I154" i="16"/>
  <c r="I153" i="16"/>
  <c r="I152" i="16"/>
  <c r="I151" i="16"/>
  <c r="I150" i="16"/>
  <c r="I149" i="16"/>
  <c r="I148" i="16"/>
  <c r="I147" i="16"/>
  <c r="I146" i="16"/>
  <c r="I145" i="16"/>
  <c r="I144" i="16"/>
  <c r="I143" i="16"/>
  <c r="I142" i="16"/>
  <c r="I141" i="16"/>
  <c r="I140" i="16"/>
  <c r="I139" i="16"/>
  <c r="I138" i="16"/>
  <c r="I137" i="16"/>
  <c r="I136" i="16"/>
  <c r="I135" i="16"/>
  <c r="I134" i="16"/>
  <c r="I133" i="16"/>
  <c r="I132" i="16"/>
  <c r="I131" i="16"/>
  <c r="I130" i="16"/>
  <c r="I129" i="16"/>
  <c r="I128" i="16"/>
  <c r="I127" i="16"/>
  <c r="I126" i="16"/>
  <c r="I125" i="16"/>
  <c r="I124" i="16"/>
  <c r="I123" i="16"/>
  <c r="I122" i="16"/>
  <c r="I121" i="16"/>
  <c r="I120" i="16"/>
  <c r="I119" i="16"/>
  <c r="I118" i="16"/>
  <c r="I117" i="16"/>
  <c r="I116" i="16"/>
  <c r="I115" i="16"/>
  <c r="I114" i="16"/>
  <c r="I113" i="16"/>
  <c r="I112" i="16"/>
  <c r="I111" i="16"/>
  <c r="I110" i="16"/>
  <c r="I109" i="16"/>
  <c r="I108" i="16"/>
  <c r="I107" i="16"/>
  <c r="I106" i="16"/>
  <c r="I105" i="16"/>
  <c r="I104" i="16"/>
  <c r="I103" i="16"/>
  <c r="I102" i="16"/>
  <c r="I101" i="16"/>
  <c r="I100" i="16"/>
  <c r="I99" i="16"/>
  <c r="I98" i="16"/>
  <c r="I97" i="16"/>
  <c r="I96" i="16"/>
  <c r="I95" i="16"/>
  <c r="I94" i="16"/>
  <c r="I93" i="16"/>
  <c r="I92" i="16"/>
  <c r="I91" i="16"/>
  <c r="I90" i="16"/>
  <c r="I89" i="16"/>
  <c r="I88" i="16"/>
  <c r="I87" i="16"/>
  <c r="I86" i="16"/>
  <c r="I85" i="16"/>
  <c r="I84" i="16"/>
  <c r="I83" i="16"/>
  <c r="I82" i="16"/>
  <c r="I81" i="16"/>
  <c r="I80" i="16"/>
  <c r="I79" i="16"/>
  <c r="I78" i="16"/>
  <c r="I77" i="16"/>
  <c r="I76" i="16"/>
  <c r="I75" i="16"/>
  <c r="I74" i="16"/>
  <c r="I73" i="16"/>
  <c r="I72" i="16"/>
  <c r="I71" i="16"/>
  <c r="I70" i="16"/>
  <c r="I69" i="16"/>
  <c r="I68" i="16"/>
  <c r="I67" i="16"/>
  <c r="I66" i="16"/>
  <c r="I65" i="16"/>
  <c r="I64" i="16"/>
  <c r="I63" i="16"/>
  <c r="I62" i="16"/>
  <c r="I61" i="16"/>
  <c r="I60" i="16"/>
  <c r="I59" i="16"/>
  <c r="I58" i="16"/>
  <c r="I57" i="16"/>
  <c r="I56" i="16"/>
  <c r="I55" i="16"/>
  <c r="I54" i="16"/>
  <c r="I53" i="16"/>
  <c r="I52" i="16"/>
  <c r="I51" i="16"/>
  <c r="I50" i="16"/>
  <c r="I49" i="16"/>
  <c r="I48" i="16"/>
  <c r="I47" i="16"/>
  <c r="I46" i="16"/>
  <c r="I45" i="16"/>
  <c r="I44" i="16"/>
  <c r="I43" i="16"/>
  <c r="I42" i="16"/>
  <c r="I41" i="16"/>
  <c r="I40" i="16"/>
  <c r="I39" i="16"/>
  <c r="I38" i="16"/>
  <c r="I37" i="16"/>
  <c r="I36" i="16"/>
  <c r="I35" i="16"/>
  <c r="I34" i="16"/>
  <c r="I33" i="16"/>
  <c r="I32" i="16"/>
  <c r="I31" i="16"/>
  <c r="I30" i="16"/>
  <c r="I29" i="16"/>
  <c r="I28" i="16"/>
  <c r="I27" i="16"/>
  <c r="I26" i="16"/>
  <c r="I25" i="16"/>
  <c r="I24" i="16"/>
  <c r="I23" i="16"/>
  <c r="I22" i="16"/>
  <c r="I21" i="16"/>
  <c r="I20" i="16"/>
  <c r="I19" i="16"/>
  <c r="I18" i="16"/>
  <c r="I17" i="16"/>
  <c r="I16" i="16"/>
  <c r="I15" i="16"/>
  <c r="I14" i="16"/>
  <c r="I13" i="16"/>
  <c r="I12" i="16"/>
  <c r="I11" i="16"/>
  <c r="I10" i="16"/>
  <c r="I9" i="16"/>
</calcChain>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<sst xmlns="http://schemas.openxmlformats.org/spreadsheetml/2006/main" count="58223" uniqueCount="2354">
  <si>
    <t>TABLE 1</t>
  </si>
  <si>
    <t xml:space="preserve">Feeder Deployment Incremental </t>
  </si>
  <si>
    <t>Company Name</t>
  </si>
  <si>
    <t>National Grid</t>
  </si>
  <si>
    <t>Plan Year</t>
  </si>
  <si>
    <t>This table presents the required format for the reporting of the incremental deployment of grid modernization technologies at the feeder/substation level during the plan year.</t>
  </si>
  <si>
    <t>Feeder/Substation Identification</t>
  </si>
  <si>
    <t>Monitoring &amp; Control (SCADA)</t>
  </si>
  <si>
    <t>Distribution Automation</t>
  </si>
  <si>
    <t>Volt-Var Optimization</t>
  </si>
  <si>
    <t>Advanced Distribution Management System (ADMS)</t>
  </si>
  <si>
    <t>Communications</t>
  </si>
  <si>
    <t>Workforce Management</t>
  </si>
  <si>
    <t>Division Name</t>
  </si>
  <si>
    <t>District Name</t>
  </si>
  <si>
    <t>Substation Name</t>
  </si>
  <si>
    <t>Substation Location (City/Town)</t>
  </si>
  <si>
    <t>Feeder ID</t>
  </si>
  <si>
    <t>Feeder Location (Cities/Towns) (1)</t>
  </si>
  <si>
    <t>Initial Inclusion of Feeder in Report (Y/N) (2)</t>
  </si>
  <si>
    <t>Microprocessor Relay</t>
  </si>
  <si>
    <t>4kV Circuit Breaker SCADA</t>
  </si>
  <si>
    <t>Recloser SCADA</t>
  </si>
  <si>
    <t>Padmount Switch SCADA</t>
  </si>
  <si>
    <t>Network Protector SCADA</t>
  </si>
  <si>
    <t>OMS/AMI Integration</t>
  </si>
  <si>
    <t>OH DA</t>
  </si>
  <si>
    <t>OH DA w/Ties</t>
  </si>
  <si>
    <t>4kV Oil Switch Replacement</t>
  </si>
  <si>
    <t>4kV VFI Retrofit for DA</t>
  </si>
  <si>
    <t>VVO - Regulators</t>
  </si>
  <si>
    <t>VVO - Capacitor Banks</t>
  </si>
  <si>
    <t>VVO - LTC Controls</t>
  </si>
  <si>
    <t>VVO - Line Sensors</t>
  </si>
  <si>
    <t>VVO - IT Work</t>
  </si>
  <si>
    <t>Advanced Load Flow</t>
  </si>
  <si>
    <t>GIS Survey (Expense)</t>
  </si>
  <si>
    <t>Dist. Management System</t>
  </si>
  <si>
    <t>Numbers of Nodes</t>
  </si>
  <si>
    <t>Miles of Fiber</t>
  </si>
  <si>
    <t>Mobile Damage Assessment</t>
  </si>
  <si>
    <t>Nantucket Electric</t>
  </si>
  <si>
    <t>NE South</t>
  </si>
  <si>
    <t>Nantucket</t>
  </si>
  <si>
    <t>Candle Street 101</t>
  </si>
  <si>
    <t>04-101L1</t>
  </si>
  <si>
    <t>N</t>
  </si>
  <si>
    <t>Other</t>
  </si>
  <si>
    <t>No</t>
  </si>
  <si>
    <t xml:space="preserve">Other </t>
  </si>
  <si>
    <t>04-101L2</t>
  </si>
  <si>
    <t>04-101L3</t>
  </si>
  <si>
    <t>04-101L4</t>
  </si>
  <si>
    <t>04-101L5</t>
  </si>
  <si>
    <t>04-101L6</t>
  </si>
  <si>
    <t>04-101L7</t>
  </si>
  <si>
    <t>Massachusetts Electric</t>
  </si>
  <si>
    <t>NE North</t>
  </si>
  <si>
    <t>Central</t>
  </si>
  <si>
    <t>Lashaway 525</t>
  </si>
  <si>
    <t>North Brookfield</t>
  </si>
  <si>
    <t>01-0012</t>
  </si>
  <si>
    <t>Rena Street 10</t>
  </si>
  <si>
    <t>Worcester</t>
  </si>
  <si>
    <t>01-10J323</t>
  </si>
  <si>
    <t>01-10J366</t>
  </si>
  <si>
    <t>01-10J383</t>
  </si>
  <si>
    <t>Faraday Street 11</t>
  </si>
  <si>
    <t>01-11J314</t>
  </si>
  <si>
    <t>01-11J325</t>
  </si>
  <si>
    <t>01-11J330</t>
  </si>
  <si>
    <t>01-11J331</t>
  </si>
  <si>
    <t>01-11J332</t>
  </si>
  <si>
    <t>01-11J333</t>
  </si>
  <si>
    <t>01-11J334</t>
  </si>
  <si>
    <t>01-11J346</t>
  </si>
  <si>
    <t>01-11J347</t>
  </si>
  <si>
    <t>01-11J351</t>
  </si>
  <si>
    <t>01-11J354</t>
  </si>
  <si>
    <t>01-11J357</t>
  </si>
  <si>
    <t>Millbrook Street 12</t>
  </si>
  <si>
    <t>01-12J376</t>
  </si>
  <si>
    <t>01-12J377</t>
  </si>
  <si>
    <t>01-12J378</t>
  </si>
  <si>
    <t>01-12J391</t>
  </si>
  <si>
    <t>Brooks Street 13</t>
  </si>
  <si>
    <t>01-13J350</t>
  </si>
  <si>
    <t>01-13J358</t>
  </si>
  <si>
    <t>Squantum Street 14</t>
  </si>
  <si>
    <t>01-14J367</t>
  </si>
  <si>
    <t>01-14J368</t>
  </si>
  <si>
    <t>Lincoln Plaza 15</t>
  </si>
  <si>
    <t>01-15J392</t>
  </si>
  <si>
    <t>Salisbury St 16</t>
  </si>
  <si>
    <t>01-16J1</t>
  </si>
  <si>
    <t>01-16J2</t>
  </si>
  <si>
    <t>01-16J3</t>
  </si>
  <si>
    <t>Marion Ave 18</t>
  </si>
  <si>
    <t>01-18J394</t>
  </si>
  <si>
    <t>Tatnuck 1</t>
  </si>
  <si>
    <t>01-1J362</t>
  </si>
  <si>
    <t>01-1J363</t>
  </si>
  <si>
    <t>01-1J369</t>
  </si>
  <si>
    <t>01-1J370</t>
  </si>
  <si>
    <t>01-1J390</t>
  </si>
  <si>
    <t>Ayer 201</t>
  </si>
  <si>
    <t>Ayer</t>
  </si>
  <si>
    <t>01-201W1</t>
  </si>
  <si>
    <t>Ayer, Groton, Shirley</t>
  </si>
  <si>
    <t>01-201W2</t>
  </si>
  <si>
    <t>Ayer, Bolton, Harvard</t>
  </si>
  <si>
    <t>01-201W3</t>
  </si>
  <si>
    <t>01-201W4</t>
  </si>
  <si>
    <t>Ayer, Groton, Pepperell, Shirley</t>
  </si>
  <si>
    <t>Litchfield St 207</t>
  </si>
  <si>
    <t>Leominster</t>
  </si>
  <si>
    <t>01-207W1</t>
  </si>
  <si>
    <t>01-207W2</t>
  </si>
  <si>
    <t>01-207W3</t>
  </si>
  <si>
    <t>Lancaster, Leominster</t>
  </si>
  <si>
    <t>01-207W4</t>
  </si>
  <si>
    <t>01-207W6</t>
  </si>
  <si>
    <t>Dunstable 210</t>
  </si>
  <si>
    <t>Dunstable</t>
  </si>
  <si>
    <t>01-210L1</t>
  </si>
  <si>
    <t>Dunstable, Groton, Pepperell</t>
  </si>
  <si>
    <t>Fitch Road 216</t>
  </si>
  <si>
    <t>Clinton</t>
  </si>
  <si>
    <t>01-216W1</t>
  </si>
  <si>
    <t>01-216W2</t>
  </si>
  <si>
    <t>01-216W3</t>
  </si>
  <si>
    <t>Clinton, Lancaster</t>
  </si>
  <si>
    <t>01-216W4</t>
  </si>
  <si>
    <t>Bolton, Clinton, Lancaster, Sterling</t>
  </si>
  <si>
    <t>01-216W5</t>
  </si>
  <si>
    <t>Berlin, Bolton, Clinton</t>
  </si>
  <si>
    <t>01-216W6</t>
  </si>
  <si>
    <t>Bolton, Clinton, Harvard</t>
  </si>
  <si>
    <t>Prospect Street 219</t>
  </si>
  <si>
    <t>01-219W1</t>
  </si>
  <si>
    <t>01-219W2</t>
  </si>
  <si>
    <t>Leominster, Lunenburg</t>
  </si>
  <si>
    <t>01-219W3</t>
  </si>
  <si>
    <t>01-219W4</t>
  </si>
  <si>
    <t>Fitchburg, Leominster</t>
  </si>
  <si>
    <t>01-219W5</t>
  </si>
  <si>
    <t>01-219W6</t>
  </si>
  <si>
    <t>Leicester 21</t>
  </si>
  <si>
    <t>Leicester</t>
  </si>
  <si>
    <t>01-21W1</t>
  </si>
  <si>
    <t>Leicester, Spencer</t>
  </si>
  <si>
    <t>01-21W2</t>
  </si>
  <si>
    <t>Charlton, Leicester</t>
  </si>
  <si>
    <t>Pratts Junction 225</t>
  </si>
  <si>
    <t>Sterling</t>
  </si>
  <si>
    <t>01-225W1</t>
  </si>
  <si>
    <t>Bolton, Lancaster, Sterling</t>
  </si>
  <si>
    <t>01-225W3</t>
  </si>
  <si>
    <t>Lancaster, Leominster, Sterling</t>
  </si>
  <si>
    <t>01-225W4</t>
  </si>
  <si>
    <t>Leominster, Sterling</t>
  </si>
  <si>
    <t>Groton Street 226</t>
  </si>
  <si>
    <t>Pepperell</t>
  </si>
  <si>
    <t>01-226L1</t>
  </si>
  <si>
    <t>Pepperell, Townsend</t>
  </si>
  <si>
    <t>01-226L2</t>
  </si>
  <si>
    <t>Laurel Circle  227</t>
  </si>
  <si>
    <t>Shirley</t>
  </si>
  <si>
    <t>01-227W1</t>
  </si>
  <si>
    <t>Lancaster, Leominster, Lunenburg, Shirley</t>
  </si>
  <si>
    <t>01-227W3</t>
  </si>
  <si>
    <t>Ayer, Harvard, Lunenburg, Shirley</t>
  </si>
  <si>
    <t>Cooks Pond 23</t>
  </si>
  <si>
    <t>01-23W1</t>
  </si>
  <si>
    <t>01-23W2</t>
  </si>
  <si>
    <t>01-23W3</t>
  </si>
  <si>
    <t>Holden, Leicester, Worcester</t>
  </si>
  <si>
    <t>01-23W4</t>
  </si>
  <si>
    <t>Greendale 24</t>
  </si>
  <si>
    <t>01-24W1</t>
  </si>
  <si>
    <t>01-24W2</t>
  </si>
  <si>
    <t>Holden, Worcester</t>
  </si>
  <si>
    <t>01-24W3</t>
  </si>
  <si>
    <t>01-24W4</t>
  </si>
  <si>
    <t>01-24W5</t>
  </si>
  <si>
    <t>Pondville 26</t>
  </si>
  <si>
    <t>Auburn</t>
  </si>
  <si>
    <t>01-26W1</t>
  </si>
  <si>
    <t>01-26W2</t>
  </si>
  <si>
    <t>Auburn, Millbury, Worcester</t>
  </si>
  <si>
    <t>01-26W3</t>
  </si>
  <si>
    <t>Auburn, Millbury, Oxford</t>
  </si>
  <si>
    <t>01-26W4</t>
  </si>
  <si>
    <t>Bloomingdale 27</t>
  </si>
  <si>
    <t>01-27W1</t>
  </si>
  <si>
    <t>01-27W2</t>
  </si>
  <si>
    <t>01-27W3</t>
  </si>
  <si>
    <t>01-27W4</t>
  </si>
  <si>
    <t>01-27W5</t>
  </si>
  <si>
    <t>Grafton, Millbury, Worcester</t>
  </si>
  <si>
    <t>Chandler Street 2</t>
  </si>
  <si>
    <t>01-2J328</t>
  </si>
  <si>
    <t>01-2J335</t>
  </si>
  <si>
    <t>01-2J345</t>
  </si>
  <si>
    <t>01-2J349</t>
  </si>
  <si>
    <t>01-2J353</t>
  </si>
  <si>
    <t>01-2J393</t>
  </si>
  <si>
    <t>Millbury 4</t>
  </si>
  <si>
    <t>Millbury</t>
  </si>
  <si>
    <t>01-304W1</t>
  </si>
  <si>
    <t>Grafton, Millbury</t>
  </si>
  <si>
    <t>01-304W2</t>
  </si>
  <si>
    <t>Grafton, Millbury, Sutton</t>
  </si>
  <si>
    <t>01-304W3</t>
  </si>
  <si>
    <t>Millbury, Worcester</t>
  </si>
  <si>
    <t>01-304W4</t>
  </si>
  <si>
    <t>01-304W5</t>
  </si>
  <si>
    <t>Millbury, Sutton</t>
  </si>
  <si>
    <t>01-304W6</t>
  </si>
  <si>
    <t>Bancroft Street 3</t>
  </si>
  <si>
    <t>01-3J341</t>
  </si>
  <si>
    <t>01-3J371</t>
  </si>
  <si>
    <t>01-3J372</t>
  </si>
  <si>
    <t>01-3J373</t>
  </si>
  <si>
    <t>01-3J374</t>
  </si>
  <si>
    <t>01-3J375</t>
  </si>
  <si>
    <t>North Oxford 2</t>
  </si>
  <si>
    <t>Oxford</t>
  </si>
  <si>
    <t>01-406L1</t>
  </si>
  <si>
    <t>Auburn, Charlton, Leicester, Oxford, Worcester</t>
  </si>
  <si>
    <t>01-406L2</t>
  </si>
  <si>
    <t>Auburn, Oxford</t>
  </si>
  <si>
    <t>01-406L3</t>
  </si>
  <si>
    <t>Charlton, Oxford</t>
  </si>
  <si>
    <t>01-406L4</t>
  </si>
  <si>
    <t>Auburn, Oxford, Webster</t>
  </si>
  <si>
    <t>Fiskdale 408</t>
  </si>
  <si>
    <t>Sturbridge</t>
  </si>
  <si>
    <t>01-408L1</t>
  </si>
  <si>
    <t>Brookfield, Sturbridge</t>
  </si>
  <si>
    <t>01-408L2</t>
  </si>
  <si>
    <t>Brimfield, Sturbridge</t>
  </si>
  <si>
    <t>East Webster 412</t>
  </si>
  <si>
    <t>Webster</t>
  </si>
  <si>
    <t>01-412L1</t>
  </si>
  <si>
    <t>01-412L2</t>
  </si>
  <si>
    <t>Dudley, Webster</t>
  </si>
  <si>
    <t>01-412L3</t>
  </si>
  <si>
    <t>Dudley, Oxford, Webster</t>
  </si>
  <si>
    <t>01-412L4</t>
  </si>
  <si>
    <t>Charlton, Dudley, Oxford, Webster</t>
  </si>
  <si>
    <t>01-412L5</t>
  </si>
  <si>
    <t>01-412L6</t>
  </si>
  <si>
    <t>Snow Street 413</t>
  </si>
  <si>
    <t>Southbridge</t>
  </si>
  <si>
    <t>01-413L1</t>
  </si>
  <si>
    <t>01-413L2</t>
  </si>
  <si>
    <t>Southbridge, Sturbridge</t>
  </si>
  <si>
    <t>01-413L3</t>
  </si>
  <si>
    <t>Charlton, Dudley, Southbridge</t>
  </si>
  <si>
    <t>01-413L4</t>
  </si>
  <si>
    <t>Charlton, Southbridge</t>
  </si>
  <si>
    <t>01-413L6</t>
  </si>
  <si>
    <t>01-413L7</t>
  </si>
  <si>
    <t>West Charlton 415</t>
  </si>
  <si>
    <t>Charlton</t>
  </si>
  <si>
    <t>01-415L1</t>
  </si>
  <si>
    <t>Brookfield, Charlton, Sturbridge</t>
  </si>
  <si>
    <t>01-415L2</t>
  </si>
  <si>
    <t>01-415L3</t>
  </si>
  <si>
    <t>Charlton, Sturbridge</t>
  </si>
  <si>
    <t>Cambridge Street 4</t>
  </si>
  <si>
    <t>01-4J324</t>
  </si>
  <si>
    <t>01-4J336</t>
  </si>
  <si>
    <t>01-4J338</t>
  </si>
  <si>
    <t>01-4J339</t>
  </si>
  <si>
    <t>01-4J340</t>
  </si>
  <si>
    <t>01-4J348</t>
  </si>
  <si>
    <t>01-525L1</t>
  </si>
  <si>
    <t>East Brookfield, North Brookfield, West Brookfield</t>
  </si>
  <si>
    <t>01-525L2</t>
  </si>
  <si>
    <t>Brookfield, East Brookfield, New Braintree, North Brookfield, Spencer, Sturbridge, Warren, West Brookfield</t>
  </si>
  <si>
    <t>Meadow Street 552</t>
  </si>
  <si>
    <t>Spencer</t>
  </si>
  <si>
    <t>01-552L1</t>
  </si>
  <si>
    <t>Charlton, Leicester, North Brookfield, Spencer</t>
  </si>
  <si>
    <t>01-552L3</t>
  </si>
  <si>
    <t>East Brookfield, North Brookfield, Spencer</t>
  </si>
  <si>
    <t>Treasure Valley 55</t>
  </si>
  <si>
    <t>Paxton</t>
  </si>
  <si>
    <t>01-55W1</t>
  </si>
  <si>
    <t>Oakham, Paxton, Rutland</t>
  </si>
  <si>
    <t>Westminster 602</t>
  </si>
  <si>
    <t>Westminster</t>
  </si>
  <si>
    <t>01-602W2</t>
  </si>
  <si>
    <t>Barre, Gardner, Hubbardston, Templeton, Westminster</t>
  </si>
  <si>
    <t>01-602W3</t>
  </si>
  <si>
    <t>Crystal Lake</t>
  </si>
  <si>
    <t>Gardner</t>
  </si>
  <si>
    <t>01-607W1</t>
  </si>
  <si>
    <t>Gardner, Templeton, Winchendon</t>
  </si>
  <si>
    <t>01-607W2</t>
  </si>
  <si>
    <t>01-607W3</t>
  </si>
  <si>
    <t>Ashburnham, Gardner, Winchendon</t>
  </si>
  <si>
    <t>01-607W4</t>
  </si>
  <si>
    <t>East Westminster 609</t>
  </si>
  <si>
    <t>01-609W1</t>
  </si>
  <si>
    <t>Fitchburg, Hubbardston, Rutland, Westminster</t>
  </si>
  <si>
    <t>01-609W2</t>
  </si>
  <si>
    <t>Princeton, Westminster</t>
  </si>
  <si>
    <t>Ashburnham 610</t>
  </si>
  <si>
    <t>Ashburnham</t>
  </si>
  <si>
    <t>01-610W3</t>
  </si>
  <si>
    <t>Ashburnham, Gardner, Westminster</t>
  </si>
  <si>
    <t>East Winchendon 612</t>
  </si>
  <si>
    <t>Winchendon</t>
  </si>
  <si>
    <t>01-612W1</t>
  </si>
  <si>
    <t>01-612W3</t>
  </si>
  <si>
    <t>Webster Street 6</t>
  </si>
  <si>
    <t>01-6J304</t>
  </si>
  <si>
    <t>01-6J305</t>
  </si>
  <si>
    <t>01-6J312</t>
  </si>
  <si>
    <t>01-6J316</t>
  </si>
  <si>
    <t>Auburn, Worcester</t>
  </si>
  <si>
    <t>01-6J318</t>
  </si>
  <si>
    <t>01-6J319</t>
  </si>
  <si>
    <t>01-6J326</t>
  </si>
  <si>
    <t>01-6J342</t>
  </si>
  <si>
    <t>01-6J356</t>
  </si>
  <si>
    <t>01-6W1</t>
  </si>
  <si>
    <t>01-6W2</t>
  </si>
  <si>
    <t>Stearns Street 7</t>
  </si>
  <si>
    <t>01-7J386</t>
  </si>
  <si>
    <t>Auburn, Leicester, Worcester</t>
  </si>
  <si>
    <t>01-7J387</t>
  </si>
  <si>
    <t>Vernon Hill 8</t>
  </si>
  <si>
    <t>01-8J364</t>
  </si>
  <si>
    <t>01-8J365</t>
  </si>
  <si>
    <t>01-8J389</t>
  </si>
  <si>
    <t>01-8W1</t>
  </si>
  <si>
    <t>01-8W2</t>
  </si>
  <si>
    <t>Grafton Street 9</t>
  </si>
  <si>
    <t>01-9J301</t>
  </si>
  <si>
    <t>01-9J302</t>
  </si>
  <si>
    <t>01-9J303</t>
  </si>
  <si>
    <t>01-9J306</t>
  </si>
  <si>
    <t>01-9J307</t>
  </si>
  <si>
    <t>01-9J310</t>
  </si>
  <si>
    <t>01-9J315</t>
  </si>
  <si>
    <t>01-9J321</t>
  </si>
  <si>
    <t>01-9J327</t>
  </si>
  <si>
    <t>01-9J329</t>
  </si>
  <si>
    <t>01-9J337</t>
  </si>
  <si>
    <t>01-9J352</t>
  </si>
  <si>
    <t>01-9J360</t>
  </si>
  <si>
    <t>01-9J382</t>
  </si>
  <si>
    <t>01-HT11-11A</t>
  </si>
  <si>
    <t>01-HT13</t>
  </si>
  <si>
    <t>01-HT14</t>
  </si>
  <si>
    <t>01-HT15</t>
  </si>
  <si>
    <t>01-HT17</t>
  </si>
  <si>
    <t>01-HT19</t>
  </si>
  <si>
    <t>01-HT2</t>
  </si>
  <si>
    <t>01-HT20</t>
  </si>
  <si>
    <t>01-HT22</t>
  </si>
  <si>
    <t>01-HT25</t>
  </si>
  <si>
    <t>01-HT26</t>
  </si>
  <si>
    <t>01-HT27</t>
  </si>
  <si>
    <t>01-HT28</t>
  </si>
  <si>
    <t>01-HT3</t>
  </si>
  <si>
    <t>01-HT32</t>
  </si>
  <si>
    <t>01-HT36</t>
  </si>
  <si>
    <t>01-HT37</t>
  </si>
  <si>
    <t>01-HT39</t>
  </si>
  <si>
    <t>01-HT40</t>
  </si>
  <si>
    <t>01-HT41</t>
  </si>
  <si>
    <t>01-HT42</t>
  </si>
  <si>
    <t>Leicester, Worcester</t>
  </si>
  <si>
    <t>Nashua Street 25</t>
  </si>
  <si>
    <t>01-HT45</t>
  </si>
  <si>
    <t>01-HT47</t>
  </si>
  <si>
    <t>01-HT48</t>
  </si>
  <si>
    <t>01-HT52</t>
  </si>
  <si>
    <t>01-HT55</t>
  </si>
  <si>
    <t>01-HT56B</t>
  </si>
  <si>
    <t>01-HT59</t>
  </si>
  <si>
    <t>01-HT60</t>
  </si>
  <si>
    <t>01-HT61</t>
  </si>
  <si>
    <t>Southeast</t>
  </si>
  <si>
    <t>Hathaway 106</t>
  </si>
  <si>
    <t>Fall River</t>
  </si>
  <si>
    <t>05-106W42</t>
  </si>
  <si>
    <t>05-106W43</t>
  </si>
  <si>
    <t>05-106W44</t>
  </si>
  <si>
    <t>05-106W45</t>
  </si>
  <si>
    <t>05-106W46</t>
  </si>
  <si>
    <t>05-106W81</t>
  </si>
  <si>
    <t>05-106W82</t>
  </si>
  <si>
    <t>Riverside 108</t>
  </si>
  <si>
    <t>Bellingham</t>
  </si>
  <si>
    <t>05-108W51</t>
  </si>
  <si>
    <t>Bellingham, Blackstone</t>
  </si>
  <si>
    <t>05-108W60</t>
  </si>
  <si>
    <t>Bellingham, Blackstone, Franklin, Wrentham</t>
  </si>
  <si>
    <t>Bates 115</t>
  </si>
  <si>
    <t>05-115W42</t>
  </si>
  <si>
    <t>05-115W43</t>
  </si>
  <si>
    <t>05-115W44</t>
  </si>
  <si>
    <t>05-115W45</t>
  </si>
  <si>
    <t>05-115W52</t>
  </si>
  <si>
    <t>Fall River, Westport</t>
  </si>
  <si>
    <t>05-115W53</t>
  </si>
  <si>
    <t xml:space="preserve">Fall River, </t>
  </si>
  <si>
    <t>05-115W54</t>
  </si>
  <si>
    <t>05-115W55</t>
  </si>
  <si>
    <t>Swansea 11</t>
  </si>
  <si>
    <t>Swansea</t>
  </si>
  <si>
    <t>05-11W81</t>
  </si>
  <si>
    <t>05-11W82</t>
  </si>
  <si>
    <t>Somerset, Swansea</t>
  </si>
  <si>
    <t>05-11W83</t>
  </si>
  <si>
    <t>05-11W84</t>
  </si>
  <si>
    <t>05-11W85</t>
  </si>
  <si>
    <t>Riverside 17</t>
  </si>
  <si>
    <t>Somerset</t>
  </si>
  <si>
    <t>05-17J1</t>
  </si>
  <si>
    <t>05-17J3</t>
  </si>
  <si>
    <t>Palmer 18</t>
  </si>
  <si>
    <t>05-18J5</t>
  </si>
  <si>
    <t>05-18J7</t>
  </si>
  <si>
    <t>Dighton 19</t>
  </si>
  <si>
    <t>Dighton</t>
  </si>
  <si>
    <t>05-19W72</t>
  </si>
  <si>
    <t>Dighton, Somerset, Swansea</t>
  </si>
  <si>
    <t>05-19W73</t>
  </si>
  <si>
    <t>Dighton, Rehoboth, Swansea</t>
  </si>
  <si>
    <t>05-19W74</t>
  </si>
  <si>
    <t>Dighton, Somerset</t>
  </si>
  <si>
    <t>West Street 1</t>
  </si>
  <si>
    <t>Attleboro</t>
  </si>
  <si>
    <t>05-1J1</t>
  </si>
  <si>
    <t>05-1J2</t>
  </si>
  <si>
    <t>05-1J3</t>
  </si>
  <si>
    <t>05-1J4</t>
  </si>
  <si>
    <t>05-2248</t>
  </si>
  <si>
    <t>Attleboro, Rehoboth, Seekonk</t>
  </si>
  <si>
    <t>Mink Street 7</t>
  </si>
  <si>
    <t>Seekonk</t>
  </si>
  <si>
    <t>05-2267</t>
  </si>
  <si>
    <t>Plainville 3451</t>
  </si>
  <si>
    <t>Plainville</t>
  </si>
  <si>
    <t>05-2274</t>
  </si>
  <si>
    <t>Attleboro, North Attleborough, Plainville</t>
  </si>
  <si>
    <t>Chartley Pond 8</t>
  </si>
  <si>
    <t>05-2276</t>
  </si>
  <si>
    <t>Attleboro, Norton</t>
  </si>
  <si>
    <t>Franklin 341</t>
  </si>
  <si>
    <t>Franklin</t>
  </si>
  <si>
    <t>05-2284</t>
  </si>
  <si>
    <t>Franklin, Plainville, Wrentham</t>
  </si>
  <si>
    <t>Crocker Pond  3424</t>
  </si>
  <si>
    <t>Wrentham</t>
  </si>
  <si>
    <t>05-2287</t>
  </si>
  <si>
    <t>Foxborough, Wrentham</t>
  </si>
  <si>
    <t>05-2289</t>
  </si>
  <si>
    <t>Foxborough, Mansfield, Plainville</t>
  </si>
  <si>
    <t>Southborough</t>
  </si>
  <si>
    <t>05-24</t>
  </si>
  <si>
    <t>Attleboro, Seekonk</t>
  </si>
  <si>
    <t>Sykes 28</t>
  </si>
  <si>
    <t>05-28W40</t>
  </si>
  <si>
    <t>05-28W41</t>
  </si>
  <si>
    <t>05-28W50</t>
  </si>
  <si>
    <t>Fall River, Freetown</t>
  </si>
  <si>
    <t>05-28W51</t>
  </si>
  <si>
    <t>Forest Street 2</t>
  </si>
  <si>
    <t>05-2J1</t>
  </si>
  <si>
    <t>05-2J2</t>
  </si>
  <si>
    <t>05-2J3</t>
  </si>
  <si>
    <t>South Marlborough 310</t>
  </si>
  <si>
    <t>Marlborough</t>
  </si>
  <si>
    <t>05-310W3</t>
  </si>
  <si>
    <t>Marlborough, Southborough</t>
  </si>
  <si>
    <t>05-310W4</t>
  </si>
  <si>
    <t>05-310W5</t>
  </si>
  <si>
    <t>05-310W6</t>
  </si>
  <si>
    <t>Marlborough 311</t>
  </si>
  <si>
    <t>05-311W1</t>
  </si>
  <si>
    <t>05-311W2</t>
  </si>
  <si>
    <t>05-311W3</t>
  </si>
  <si>
    <t>Hudson, Marlborough</t>
  </si>
  <si>
    <t>05-311W4</t>
  </si>
  <si>
    <t>05-311W5</t>
  </si>
  <si>
    <t>05-311W6</t>
  </si>
  <si>
    <t>Westborough 312</t>
  </si>
  <si>
    <t>Westborough</t>
  </si>
  <si>
    <t>05-312W1</t>
  </si>
  <si>
    <t>Shrewsbury, Westborough</t>
  </si>
  <si>
    <t>05-312W2</t>
  </si>
  <si>
    <t>Northborough, Westborough</t>
  </si>
  <si>
    <t>05-312W3</t>
  </si>
  <si>
    <t>05-312W4</t>
  </si>
  <si>
    <t>Grafton, Hopkinton, Upton, Westborough</t>
  </si>
  <si>
    <t>05-312W5</t>
  </si>
  <si>
    <t>Woodside 313</t>
  </si>
  <si>
    <t>Northborough</t>
  </si>
  <si>
    <t>05-313W1</t>
  </si>
  <si>
    <t>Boylston, Northborough</t>
  </si>
  <si>
    <t>05-313W2</t>
  </si>
  <si>
    <t>Marlborough, Northborough, Westborough</t>
  </si>
  <si>
    <t>05-313W3</t>
  </si>
  <si>
    <t>05-313W4</t>
  </si>
  <si>
    <t>Marlborough, Northborough</t>
  </si>
  <si>
    <t>East Main St 314</t>
  </si>
  <si>
    <t>05-314W1</t>
  </si>
  <si>
    <t>05-314W2</t>
  </si>
  <si>
    <t>Southborough, Westborough</t>
  </si>
  <si>
    <t>05-314W3</t>
  </si>
  <si>
    <t>05-314W4</t>
  </si>
  <si>
    <t>05-314W5</t>
  </si>
  <si>
    <t>Northboro Road 317</t>
  </si>
  <si>
    <t>05-317W1</t>
  </si>
  <si>
    <t>Marlborough, Southborough, Westborough</t>
  </si>
  <si>
    <t>05-317W2</t>
  </si>
  <si>
    <t>Marlborough, Northborough, Southborough</t>
  </si>
  <si>
    <t>05-317W3</t>
  </si>
  <si>
    <t>05-317W4</t>
  </si>
  <si>
    <t>05-317W5</t>
  </si>
  <si>
    <t>05-317W6</t>
  </si>
  <si>
    <t>05-317W7</t>
  </si>
  <si>
    <t>05-317W8</t>
  </si>
  <si>
    <t>North Marlborough 318</t>
  </si>
  <si>
    <t>05-318W1</t>
  </si>
  <si>
    <t>05-318W3</t>
  </si>
  <si>
    <t>Hudson, Marlborough, Northborough</t>
  </si>
  <si>
    <t>05-318W5</t>
  </si>
  <si>
    <t>Whitins Pond 320</t>
  </si>
  <si>
    <t>Northbridge</t>
  </si>
  <si>
    <t>05-320W1</t>
  </si>
  <si>
    <t>Northbridge, Upton</t>
  </si>
  <si>
    <t>05-320W2</t>
  </si>
  <si>
    <t>Douglas, Northbridge, Sutton, Uxbridge</t>
  </si>
  <si>
    <t>05-320W3</t>
  </si>
  <si>
    <t>Northbridge, Sutton</t>
  </si>
  <si>
    <t>05-320W5</t>
  </si>
  <si>
    <t>Uxbridge 321</t>
  </si>
  <si>
    <t>Uxbridge</t>
  </si>
  <si>
    <t>05-321W1</t>
  </si>
  <si>
    <t>Douglas, Northbridge, Uxbridge</t>
  </si>
  <si>
    <t>05-321W10</t>
  </si>
  <si>
    <t>Mendon, Northbridge, Uxbridge</t>
  </si>
  <si>
    <t>05-321W2</t>
  </si>
  <si>
    <t>Blackstone, Douglas, Mendon, Millville, Uxbridge</t>
  </si>
  <si>
    <t>05-321W4</t>
  </si>
  <si>
    <t>Douglas, Uxbridge</t>
  </si>
  <si>
    <t>05-321W5</t>
  </si>
  <si>
    <t>Northbridge, Uxbridge</t>
  </si>
  <si>
    <t>05-321W6</t>
  </si>
  <si>
    <t>Blackstone, Mendon, Millville, Northbridge, Uxbridge</t>
  </si>
  <si>
    <t>05-321W9</t>
  </si>
  <si>
    <t>Blackstone, Millville, Uxbridge</t>
  </si>
  <si>
    <t>Mendon 332</t>
  </si>
  <si>
    <t>Mendon</t>
  </si>
  <si>
    <t>05-332W1</t>
  </si>
  <si>
    <t>Blackstone, Hopedale, Mendon, Milford, Northbridge, Upton, Uxbridge</t>
  </si>
  <si>
    <t>Plainridge Park</t>
  </si>
  <si>
    <t>05-3337W1</t>
  </si>
  <si>
    <t>Plainville, Wrentham</t>
  </si>
  <si>
    <t>Depot Street 335</t>
  </si>
  <si>
    <t>Milford</t>
  </si>
  <si>
    <t>05-335W1</t>
  </si>
  <si>
    <t>Bellingham, Hopedale, Mendon, Milford</t>
  </si>
  <si>
    <t>05-335W2</t>
  </si>
  <si>
    <t>05-335W3</t>
  </si>
  <si>
    <t>Hopedale, Milford, Upton</t>
  </si>
  <si>
    <t>05-335W4</t>
  </si>
  <si>
    <t>Hopedale, Mendon, Milford</t>
  </si>
  <si>
    <t>05-335W5</t>
  </si>
  <si>
    <t>05-335W9</t>
  </si>
  <si>
    <t>Rocky Hill  336</t>
  </si>
  <si>
    <t>05-336W1</t>
  </si>
  <si>
    <t>05-336W2</t>
  </si>
  <si>
    <t>05-336W3</t>
  </si>
  <si>
    <t>Milford, Upton</t>
  </si>
  <si>
    <t>05-336W4</t>
  </si>
  <si>
    <t>05-341W1</t>
  </si>
  <si>
    <t>05-341W2</t>
  </si>
  <si>
    <t>Franklin, Norfolk</t>
  </si>
  <si>
    <t>South Wrentham 3422</t>
  </si>
  <si>
    <t>05-3422W1</t>
  </si>
  <si>
    <t>05-3422W2</t>
  </si>
  <si>
    <t>05-3422W3</t>
  </si>
  <si>
    <t>Foxborough, Plainville, Wrentham</t>
  </si>
  <si>
    <t>05-3422W4</t>
  </si>
  <si>
    <t>Foxborough, Norfolk, Wrentham</t>
  </si>
  <si>
    <t>05-3424W1</t>
  </si>
  <si>
    <t>05-3424W3</t>
  </si>
  <si>
    <t>05-3424W5</t>
  </si>
  <si>
    <t>Foxboro 1 3431</t>
  </si>
  <si>
    <t>Foxborough</t>
  </si>
  <si>
    <t>05-3431W1</t>
  </si>
  <si>
    <t>05-3431W2</t>
  </si>
  <si>
    <t>Foxboro 2 3432</t>
  </si>
  <si>
    <t>05-3432W1</t>
  </si>
  <si>
    <t>05-3432W2</t>
  </si>
  <si>
    <t>Beaver Pond 344</t>
  </si>
  <si>
    <t>05-344W1</t>
  </si>
  <si>
    <t>Bellingham, Franklin</t>
  </si>
  <si>
    <t>05-344W2</t>
  </si>
  <si>
    <t>05-344W3</t>
  </si>
  <si>
    <t>05-344W4</t>
  </si>
  <si>
    <t>Bellingham, Blackstone, Franklin</t>
  </si>
  <si>
    <t>05-344W5</t>
  </si>
  <si>
    <t>Franklin, Wrentham</t>
  </si>
  <si>
    <t>05-344W6</t>
  </si>
  <si>
    <t>05-3451W2</t>
  </si>
  <si>
    <t>05-3451W3</t>
  </si>
  <si>
    <t>Y</t>
  </si>
  <si>
    <t>Union Street 348</t>
  </si>
  <si>
    <t>05-348W1</t>
  </si>
  <si>
    <t>05-348W5</t>
  </si>
  <si>
    <t>05-348W6</t>
  </si>
  <si>
    <t>05-348W7</t>
  </si>
  <si>
    <t>Bellingham, Franklin, Wrentham</t>
  </si>
  <si>
    <t>05-348W8</t>
  </si>
  <si>
    <t>North Foxboro 349</t>
  </si>
  <si>
    <t>05-349W1</t>
  </si>
  <si>
    <t>Rehoboth 3</t>
  </si>
  <si>
    <t>Rehoboth</t>
  </si>
  <si>
    <t>05-3J1</t>
  </si>
  <si>
    <t>05-3J2</t>
  </si>
  <si>
    <t>05-3J3</t>
  </si>
  <si>
    <t>Rehoboth, Seekonk</t>
  </si>
  <si>
    <t>Norton 4</t>
  </si>
  <si>
    <t>Norton</t>
  </si>
  <si>
    <t>05-4J1</t>
  </si>
  <si>
    <t>05-4J2</t>
  </si>
  <si>
    <t>05-4L1</t>
  </si>
  <si>
    <t>Norton, Taunton</t>
  </si>
  <si>
    <t>05-4L2</t>
  </si>
  <si>
    <t>South Attleboro 5</t>
  </si>
  <si>
    <t>05-5J1</t>
  </si>
  <si>
    <t>05-5J2</t>
  </si>
  <si>
    <t>Clara Street 6</t>
  </si>
  <si>
    <t>05-6J1</t>
  </si>
  <si>
    <t>05-6J2</t>
  </si>
  <si>
    <t>Myles Standish 8016</t>
  </si>
  <si>
    <t>05-6L1</t>
  </si>
  <si>
    <t>05-7L1</t>
  </si>
  <si>
    <t>05-7L2</t>
  </si>
  <si>
    <t>05-7L3</t>
  </si>
  <si>
    <t>05-7L4</t>
  </si>
  <si>
    <t>Dighton, Rehoboth, Seekonk</t>
  </si>
  <si>
    <t>05-7L5</t>
  </si>
  <si>
    <t>Rehoboth, Seekonk, Swansea</t>
  </si>
  <si>
    <t>05-8L1</t>
  </si>
  <si>
    <t>05-8L2</t>
  </si>
  <si>
    <t>Attleboro, Norton, Rehoboth, Taunton</t>
  </si>
  <si>
    <t>05-8L3</t>
  </si>
  <si>
    <t>05-8L4</t>
  </si>
  <si>
    <t>Attleboro, Norton, Rehoboth</t>
  </si>
  <si>
    <t>05-8U</t>
  </si>
  <si>
    <t>Read Street 9</t>
  </si>
  <si>
    <t>05-9L1</t>
  </si>
  <si>
    <t>Attleboro, North Attleborough</t>
  </si>
  <si>
    <t>05-9L2</t>
  </si>
  <si>
    <t>05-9L3</t>
  </si>
  <si>
    <t>05-9L4</t>
  </si>
  <si>
    <t>05-9L5</t>
  </si>
  <si>
    <t>05-9L6</t>
  </si>
  <si>
    <t>South Shore</t>
  </si>
  <si>
    <t>Holbrook 10</t>
  </si>
  <si>
    <t>Holbrook</t>
  </si>
  <si>
    <t>07-10W1</t>
  </si>
  <si>
    <t>Braintree, Holbrook, Randolph</t>
  </si>
  <si>
    <t>North Quincy 11</t>
  </si>
  <si>
    <t>Quincy</t>
  </si>
  <si>
    <t>07-1101</t>
  </si>
  <si>
    <t>07-1102</t>
  </si>
  <si>
    <t>07-1103</t>
  </si>
  <si>
    <t>07-1104</t>
  </si>
  <si>
    <t>07-11W1</t>
  </si>
  <si>
    <t>07-11W2</t>
  </si>
  <si>
    <t>07-11W3</t>
  </si>
  <si>
    <t>07-11W4</t>
  </si>
  <si>
    <t>Field Street 1</t>
  </si>
  <si>
    <t>07-1202</t>
  </si>
  <si>
    <t>07-1224</t>
  </si>
  <si>
    <t>Mid-Weymouth 12</t>
  </si>
  <si>
    <t>Weymouth</t>
  </si>
  <si>
    <t>07-12W1</t>
  </si>
  <si>
    <t>07-12W2</t>
  </si>
  <si>
    <t>Hingham, Weymouth</t>
  </si>
  <si>
    <t>07-12W3</t>
  </si>
  <si>
    <t>07-12W4</t>
  </si>
  <si>
    <t>07-12W5</t>
  </si>
  <si>
    <t>07-12W6</t>
  </si>
  <si>
    <t>Scituate Unit 15</t>
  </si>
  <si>
    <t>Scituate</t>
  </si>
  <si>
    <t>07-15J1</t>
  </si>
  <si>
    <t>Scituate Unit 17</t>
  </si>
  <si>
    <t>07-17J1</t>
  </si>
  <si>
    <t>King Street Unit 18</t>
  </si>
  <si>
    <t>Cohasset</t>
  </si>
  <si>
    <t>07-18J1</t>
  </si>
  <si>
    <t>Cohasset, Scituate</t>
  </si>
  <si>
    <t>07-1J11</t>
  </si>
  <si>
    <t>07-1J2</t>
  </si>
  <si>
    <t>07-1J6</t>
  </si>
  <si>
    <t>07-1J8</t>
  </si>
  <si>
    <t>07-1W1</t>
  </si>
  <si>
    <t>07-1W10</t>
  </si>
  <si>
    <t>07-1W2</t>
  </si>
  <si>
    <t>07-1W3</t>
  </si>
  <si>
    <t>07-1W4</t>
  </si>
  <si>
    <t>07-1W5</t>
  </si>
  <si>
    <t>07-1W6</t>
  </si>
  <si>
    <t>07-1W8</t>
  </si>
  <si>
    <t>07-1W9</t>
  </si>
  <si>
    <t>Brockton</t>
  </si>
  <si>
    <t>07-20W10</t>
  </si>
  <si>
    <t>Brockton-Network</t>
  </si>
  <si>
    <t>07-20W13</t>
  </si>
  <si>
    <t>East Holbrook 2</t>
  </si>
  <si>
    <t>07-2W1</t>
  </si>
  <si>
    <t>07-2W2</t>
  </si>
  <si>
    <t>Holbrook, Weymouth</t>
  </si>
  <si>
    <t>07-303</t>
  </si>
  <si>
    <t>West Quincy 3</t>
  </si>
  <si>
    <t>07-304</t>
  </si>
  <si>
    <t>07-3J3</t>
  </si>
  <si>
    <t>07-3W1</t>
  </si>
  <si>
    <t>07-3W2</t>
  </si>
  <si>
    <t>07-3W3</t>
  </si>
  <si>
    <t>07-3W4</t>
  </si>
  <si>
    <t>Atlantic 4</t>
  </si>
  <si>
    <t>07-4J1</t>
  </si>
  <si>
    <t>07-4J2</t>
  </si>
  <si>
    <t>07-4J3</t>
  </si>
  <si>
    <t>07-4J4</t>
  </si>
  <si>
    <t>Randolph 5</t>
  </si>
  <si>
    <t>Randolph</t>
  </si>
  <si>
    <t>07-5W1</t>
  </si>
  <si>
    <t>07-5W2</t>
  </si>
  <si>
    <t>07-5W3</t>
  </si>
  <si>
    <t>07-5W4</t>
  </si>
  <si>
    <t>Lincoln Street Unit 60</t>
  </si>
  <si>
    <t>Abington</t>
  </si>
  <si>
    <t>07-60J1</t>
  </si>
  <si>
    <t>Division Street Unit 64</t>
  </si>
  <si>
    <t>Rockland</t>
  </si>
  <si>
    <t>07-64J1</t>
  </si>
  <si>
    <t>Abington, Rockland</t>
  </si>
  <si>
    <t>North Scituate Unit 65</t>
  </si>
  <si>
    <t>07-65J1</t>
  </si>
  <si>
    <t>Central Street Unit 67</t>
  </si>
  <si>
    <t>07-67J1</t>
  </si>
  <si>
    <t>Court Street Unit 69</t>
  </si>
  <si>
    <t>07-69J1</t>
  </si>
  <si>
    <t>North Weymouth 6</t>
  </si>
  <si>
    <t>07-6W1</t>
  </si>
  <si>
    <t>07-6W2</t>
  </si>
  <si>
    <t>Silver Lake 70</t>
  </si>
  <si>
    <t>Pembroke</t>
  </si>
  <si>
    <t>07-70J1</t>
  </si>
  <si>
    <t>Halifax, Pembroke</t>
  </si>
  <si>
    <t>Temple St Unit 712</t>
  </si>
  <si>
    <t>Whitman</t>
  </si>
  <si>
    <t>07-712J1</t>
  </si>
  <si>
    <t>Abington, Brockton, East Bridgewater, Whitman</t>
  </si>
  <si>
    <t>Harrison Blvd 75</t>
  </si>
  <si>
    <t>Avon</t>
  </si>
  <si>
    <t>07-75W1</t>
  </si>
  <si>
    <t>Avon, Stoughton</t>
  </si>
  <si>
    <t>07-75W3</t>
  </si>
  <si>
    <t>Avon, Brockton</t>
  </si>
  <si>
    <t>07-75W5</t>
  </si>
  <si>
    <t>07-75W7</t>
  </si>
  <si>
    <t>Avon, Randolph, Stoughton</t>
  </si>
  <si>
    <t>East Bridgewater 797</t>
  </si>
  <si>
    <t>East Bridgewater</t>
  </si>
  <si>
    <t>07-797W1</t>
  </si>
  <si>
    <t>Bridgewater, Brockton, East Bridgewater</t>
  </si>
  <si>
    <t>07-797W19</t>
  </si>
  <si>
    <t>Brockton, East Bridgewater, West Bridgewater</t>
  </si>
  <si>
    <t>07-797W20</t>
  </si>
  <si>
    <t>Bridgewater, East Bridgewater, Easton, West Bridgewater</t>
  </si>
  <si>
    <t>07-797W23</t>
  </si>
  <si>
    <t>Bridgewater, East Bridgewater</t>
  </si>
  <si>
    <t>07-797W24</t>
  </si>
  <si>
    <t>East Bridgewater, Halifax, Hanson, Pembroke</t>
  </si>
  <si>
    <t>07-797W29</t>
  </si>
  <si>
    <t>East Bridgewater, Hanson, Whitman</t>
  </si>
  <si>
    <t>07-797W42</t>
  </si>
  <si>
    <t>Pleasant Street 8</t>
  </si>
  <si>
    <t>07-8W1</t>
  </si>
  <si>
    <t>07-8W2</t>
  </si>
  <si>
    <t>Water Street 910</t>
  </si>
  <si>
    <t>Hanover</t>
  </si>
  <si>
    <t>07-910W25</t>
  </si>
  <si>
    <t>Hanover, Hanson, Kingston, Pembroke</t>
  </si>
  <si>
    <t>07-910W51</t>
  </si>
  <si>
    <t>Hanover, Marshfield, Norwell, Pembroke</t>
  </si>
  <si>
    <t>07-910W52</t>
  </si>
  <si>
    <t>Duxbury, Hanover, Pembroke</t>
  </si>
  <si>
    <t>Ames Street 911</t>
  </si>
  <si>
    <t>07-911W13</t>
  </si>
  <si>
    <t>07-911W25</t>
  </si>
  <si>
    <t>07-911W56</t>
  </si>
  <si>
    <t>07-911W57</t>
  </si>
  <si>
    <t>07-911W59</t>
  </si>
  <si>
    <t>07-911W65</t>
  </si>
  <si>
    <t>07-911W77</t>
  </si>
  <si>
    <t>Abington, Brockton, Holbrook</t>
  </si>
  <si>
    <t>Mill Street 912</t>
  </si>
  <si>
    <t>Bridgewater</t>
  </si>
  <si>
    <t>07-912W21</t>
  </si>
  <si>
    <t>Bridgewater, East Bridgewater, West Bridgewater</t>
  </si>
  <si>
    <t>07-912W22</t>
  </si>
  <si>
    <t>07-912W55</t>
  </si>
  <si>
    <t>07-912W73</t>
  </si>
  <si>
    <t>07-912W74</t>
  </si>
  <si>
    <t>Bridgewater, East Bridgewater, Halifax</t>
  </si>
  <si>
    <t>07-912W75</t>
  </si>
  <si>
    <t>Bridgewater, Halifax, Hanson, Plympton</t>
  </si>
  <si>
    <t>Stoughton 913</t>
  </si>
  <si>
    <t>Stoughton</t>
  </si>
  <si>
    <t>07-913W17</t>
  </si>
  <si>
    <t>07-913W18</t>
  </si>
  <si>
    <t>07-913W43</t>
  </si>
  <si>
    <t>Sharon, Stoughton</t>
  </si>
  <si>
    <t>07-913W47</t>
  </si>
  <si>
    <t>07-913W67</t>
  </si>
  <si>
    <t>07-913W69</t>
  </si>
  <si>
    <t>Canton, Stoughton</t>
  </si>
  <si>
    <t>Scituate 915</t>
  </si>
  <si>
    <t>07-915W35</t>
  </si>
  <si>
    <t>Norwell, Scituate</t>
  </si>
  <si>
    <t>07-915W36</t>
  </si>
  <si>
    <t>07-915W37</t>
  </si>
  <si>
    <t>07-915W82</t>
  </si>
  <si>
    <t>Dupont 91</t>
  </si>
  <si>
    <t>07-91W40</t>
  </si>
  <si>
    <t>07-91W41</t>
  </si>
  <si>
    <t>Brockton, East Bridgewater, Whitman</t>
  </si>
  <si>
    <t>07-91W42</t>
  </si>
  <si>
    <t>07-91W43</t>
  </si>
  <si>
    <t>07-91W46</t>
  </si>
  <si>
    <t>07-91W47</t>
  </si>
  <si>
    <t>Brockton, Whitman</t>
  </si>
  <si>
    <t>07-91W48</t>
  </si>
  <si>
    <t>07-91W49</t>
  </si>
  <si>
    <t>Brockton, West Bridgewater</t>
  </si>
  <si>
    <t>Easton 92</t>
  </si>
  <si>
    <t>Easton</t>
  </si>
  <si>
    <t>07-92W43</t>
  </si>
  <si>
    <t>Easton, Stoughton</t>
  </si>
  <si>
    <t>07-92W44</t>
  </si>
  <si>
    <t>Brockton, Easton, West Bridgewater</t>
  </si>
  <si>
    <t>07-92W54</t>
  </si>
  <si>
    <t>Easton, West Bridgewater</t>
  </si>
  <si>
    <t>07-92W78</t>
  </si>
  <si>
    <t>Easton, Sharon, Stoughton</t>
  </si>
  <si>
    <t>07-92W79</t>
  </si>
  <si>
    <t>Plymouth 93</t>
  </si>
  <si>
    <t>07-93W40</t>
  </si>
  <si>
    <t>Abington, Hanover, Rockland</t>
  </si>
  <si>
    <t>07-93W41</t>
  </si>
  <si>
    <t>07-93W42</t>
  </si>
  <si>
    <t>Abington, Brockton, Whitman</t>
  </si>
  <si>
    <t>07-93W43</t>
  </si>
  <si>
    <t>Abington, East Bridgewater, Hanson, Rockland, Whitman</t>
  </si>
  <si>
    <t>Parkview 94</t>
  </si>
  <si>
    <t>07-94W40</t>
  </si>
  <si>
    <t>Brockton, Stoughton</t>
  </si>
  <si>
    <t>07-94W41</t>
  </si>
  <si>
    <t>Avon, Brockton, Stoughton</t>
  </si>
  <si>
    <t>07-94W42</t>
  </si>
  <si>
    <t>07-94W43</t>
  </si>
  <si>
    <t>Brockton, Easton, Stoughton</t>
  </si>
  <si>
    <t>07-94W44</t>
  </si>
  <si>
    <t>Phillips Lane 95</t>
  </si>
  <si>
    <t>07-95W1</t>
  </si>
  <si>
    <t>Hanover, Norwell</t>
  </si>
  <si>
    <t>07-95W2</t>
  </si>
  <si>
    <t>Hanover, Hanson, Pembroke</t>
  </si>
  <si>
    <t>07-95W3</t>
  </si>
  <si>
    <t>07-95W4</t>
  </si>
  <si>
    <t>Hanover, Norwell, Rockland</t>
  </si>
  <si>
    <t>07-95W5</t>
  </si>
  <si>
    <t>Norwell 96</t>
  </si>
  <si>
    <t>Norwell</t>
  </si>
  <si>
    <t>07-96W40</t>
  </si>
  <si>
    <t>Cohasset, Norwell, Rockland, Scituate</t>
  </si>
  <si>
    <t>07-96W41</t>
  </si>
  <si>
    <t>Cohasset, Hingham, Norwell, Scituate</t>
  </si>
  <si>
    <t>07-96W42</t>
  </si>
  <si>
    <t>07-96W43</t>
  </si>
  <si>
    <t>07-96W44</t>
  </si>
  <si>
    <t>South Randolph 97</t>
  </si>
  <si>
    <t>07-97W1</t>
  </si>
  <si>
    <t>07-97W2</t>
  </si>
  <si>
    <t>Canton, Randolph</t>
  </si>
  <si>
    <t>07-97W3</t>
  </si>
  <si>
    <t>Holbrook, Randolph</t>
  </si>
  <si>
    <t>07-97W4</t>
  </si>
  <si>
    <t>07-97W5</t>
  </si>
  <si>
    <t>Avon, Randolph</t>
  </si>
  <si>
    <t>Belmont 98</t>
  </si>
  <si>
    <t>07-98W10</t>
  </si>
  <si>
    <t>07-98W19</t>
  </si>
  <si>
    <t>07-98W44</t>
  </si>
  <si>
    <t>07-98W46</t>
  </si>
  <si>
    <t>07-98W48</t>
  </si>
  <si>
    <t>Brockton, Easton</t>
  </si>
  <si>
    <t>07-98W49</t>
  </si>
  <si>
    <t>North Abington 99</t>
  </si>
  <si>
    <t>07-99W32</t>
  </si>
  <si>
    <t>Abington, Weymouth</t>
  </si>
  <si>
    <t>07-99W61</t>
  </si>
  <si>
    <t>07-99W62</t>
  </si>
  <si>
    <t>07-99W63</t>
  </si>
  <si>
    <t>Abington, Hingham, Rockland</t>
  </si>
  <si>
    <t>East Weymouth 9</t>
  </si>
  <si>
    <t>07-9W1</t>
  </si>
  <si>
    <t>07-9W2</t>
  </si>
  <si>
    <t>Western</t>
  </si>
  <si>
    <t>Palmer 503</t>
  </si>
  <si>
    <t>Palmer</t>
  </si>
  <si>
    <t>09-0504</t>
  </si>
  <si>
    <t>Monson, Palmer</t>
  </si>
  <si>
    <t>Brown Street 1</t>
  </si>
  <si>
    <t>North Adams</t>
  </si>
  <si>
    <t>09-1001W1</t>
  </si>
  <si>
    <t>Clarksburg, North Adams, Williamstown</t>
  </si>
  <si>
    <t>Adams 21</t>
  </si>
  <si>
    <t>Adams</t>
  </si>
  <si>
    <t>09-1003</t>
  </si>
  <si>
    <t>Williamstown 3</t>
  </si>
  <si>
    <t>Williamstown</t>
  </si>
  <si>
    <t>09-1003W1</t>
  </si>
  <si>
    <t>09-1003W2</t>
  </si>
  <si>
    <t>Hancock, Williamstown</t>
  </si>
  <si>
    <t>09-1004</t>
  </si>
  <si>
    <t>Adams, North Adams</t>
  </si>
  <si>
    <t>Charlemont 7</t>
  </si>
  <si>
    <t>Buckland</t>
  </si>
  <si>
    <t>09-1007G1</t>
  </si>
  <si>
    <t>Buckland, Charlemont, Heath</t>
  </si>
  <si>
    <t>Walker Street 15</t>
  </si>
  <si>
    <t>09-1015W1</t>
  </si>
  <si>
    <t>Clarksburg, Florida, North Adams, Rowe, Savoy</t>
  </si>
  <si>
    <t>09-1015W2</t>
  </si>
  <si>
    <t>Clarksburg, North Adams</t>
  </si>
  <si>
    <t>Bear Swamp 19 - Upper Yard</t>
  </si>
  <si>
    <t>Rowe</t>
  </si>
  <si>
    <t>09-1019W1</t>
  </si>
  <si>
    <t>Ashfield, Charlemont, Hawley, Heath, Rowe</t>
  </si>
  <si>
    <t>09-1021W1</t>
  </si>
  <si>
    <t>Adams, Cheshire, North Adams, Savoy</t>
  </si>
  <si>
    <t>09-1021W2</t>
  </si>
  <si>
    <t>Adams, Cheshire, Lanesborough, North Adams</t>
  </si>
  <si>
    <t>Risingdale 1109</t>
  </si>
  <si>
    <t>Great Barrington</t>
  </si>
  <si>
    <t>09-1101</t>
  </si>
  <si>
    <t>Great Barrington, Stockbridge</t>
  </si>
  <si>
    <t>Stockbridge 2</t>
  </si>
  <si>
    <t>Stockbridge</t>
  </si>
  <si>
    <t>09-1102W1</t>
  </si>
  <si>
    <t>Great Barrington, Lee, Stockbridge, West Stockbridge</t>
  </si>
  <si>
    <t>Lenox Depot 1103</t>
  </si>
  <si>
    <t>Lenox</t>
  </si>
  <si>
    <t>09-1103W1</t>
  </si>
  <si>
    <t>Lee, Lenox, Richmond, Stockbridge, West Stockbridge</t>
  </si>
  <si>
    <t>09-1103W2</t>
  </si>
  <si>
    <t>Sheffield 8</t>
  </si>
  <si>
    <t>Sheffield</t>
  </si>
  <si>
    <t>09-1108W1</t>
  </si>
  <si>
    <t>Egremont, Sheffield</t>
  </si>
  <si>
    <t>09-1108W2</t>
  </si>
  <si>
    <t>New Marlboro, Sheffield</t>
  </si>
  <si>
    <t>Risingdale 9</t>
  </si>
  <si>
    <t>09-1109W1</t>
  </si>
  <si>
    <t>Great Barrington, Monterey, New Marlboro, Sheffield</t>
  </si>
  <si>
    <t>09-1109W2</t>
  </si>
  <si>
    <t>Egremont, Great Barrington, Mount Washington, Sheffield</t>
  </si>
  <si>
    <t>09-1109W3</t>
  </si>
  <si>
    <t xml:space="preserve">Alford, Egremont, Great Barrington, Stockbridge, West Stockbridge, </t>
  </si>
  <si>
    <t>West Hampden 139</t>
  </si>
  <si>
    <t>Hampden</t>
  </si>
  <si>
    <t>09-139L1</t>
  </si>
  <si>
    <t>East Longmeadow, Hampden, Monson</t>
  </si>
  <si>
    <t>09-139L3</t>
  </si>
  <si>
    <t>Hampden, Wilbraham</t>
  </si>
  <si>
    <t>09-139L5</t>
  </si>
  <si>
    <t>East Longmeadow, Hampden, Springfield</t>
  </si>
  <si>
    <t>Ware 1 501</t>
  </si>
  <si>
    <t>Ware</t>
  </si>
  <si>
    <t>09-501L1</t>
  </si>
  <si>
    <t>Ware, Warren</t>
  </si>
  <si>
    <t>09-501L2</t>
  </si>
  <si>
    <t>Barre, Hardwick, Ware</t>
  </si>
  <si>
    <t>09-501L4</t>
  </si>
  <si>
    <t>09-503L1</t>
  </si>
  <si>
    <t>09-503L2</t>
  </si>
  <si>
    <t>Brimfield, Monson, Palmer, Wales, Wilbraham</t>
  </si>
  <si>
    <t>09-503L4</t>
  </si>
  <si>
    <t>Brimfield, Monson, Palmer, Wales</t>
  </si>
  <si>
    <t>Wilbraham 507</t>
  </si>
  <si>
    <t>Wilbraham</t>
  </si>
  <si>
    <t>09-507L1</t>
  </si>
  <si>
    <t>Hampden, Monson, Wilbraham</t>
  </si>
  <si>
    <t>09-507L2</t>
  </si>
  <si>
    <t>09-507L3</t>
  </si>
  <si>
    <t>East Longmeadow 508</t>
  </si>
  <si>
    <t>East Longmeadow</t>
  </si>
  <si>
    <t>09-508L1</t>
  </si>
  <si>
    <t>East Longmeadow, Springfield</t>
  </si>
  <si>
    <t>09-508L2</t>
  </si>
  <si>
    <t>09-508L4</t>
  </si>
  <si>
    <t>09-508L5</t>
  </si>
  <si>
    <t>Belchertown 509</t>
  </si>
  <si>
    <t>Belchertown</t>
  </si>
  <si>
    <t>09-509L1</t>
  </si>
  <si>
    <t>Belchertown, Granby</t>
  </si>
  <si>
    <t>09-509L2</t>
  </si>
  <si>
    <t>Amherst, Belchertown, Ware</t>
  </si>
  <si>
    <t>Shearers Corner 514</t>
  </si>
  <si>
    <t>09-514L1</t>
  </si>
  <si>
    <t>Little Rest Road 516</t>
  </si>
  <si>
    <t>Warren</t>
  </si>
  <si>
    <t>09-516L1</t>
  </si>
  <si>
    <t>Brimfield, Holland, Wales, Warren</t>
  </si>
  <si>
    <t>09-516L2</t>
  </si>
  <si>
    <t>09-516L3</t>
  </si>
  <si>
    <t>Brimfield, Palmer, Warren</t>
  </si>
  <si>
    <t>Shaker Road 522</t>
  </si>
  <si>
    <t>09-522L2</t>
  </si>
  <si>
    <t>09-522L4</t>
  </si>
  <si>
    <t>Thorndike 523</t>
  </si>
  <si>
    <t>09-523L1</t>
  </si>
  <si>
    <t>Belchertown, Monson, Palmer, Wilbraham</t>
  </si>
  <si>
    <t>09-523L2</t>
  </si>
  <si>
    <t>Belchertown, Palmer, Ware</t>
  </si>
  <si>
    <t>09-523L4</t>
  </si>
  <si>
    <t>Palmer, Ware</t>
  </si>
  <si>
    <t>Five Corners 527</t>
  </si>
  <si>
    <t>Granby</t>
  </si>
  <si>
    <t>09-527L1</t>
  </si>
  <si>
    <t>Belchertown, Chicopee, Granby</t>
  </si>
  <si>
    <t>09-527L2</t>
  </si>
  <si>
    <t>Barre 604</t>
  </si>
  <si>
    <t>Barre</t>
  </si>
  <si>
    <t>09-604W1</t>
  </si>
  <si>
    <t>Athol, Barre, New Salem, Petersham, Phillipston</t>
  </si>
  <si>
    <t>09-604W2</t>
  </si>
  <si>
    <t>09-604W3</t>
  </si>
  <si>
    <t>09-604W4</t>
  </si>
  <si>
    <t>Barre, Petersham</t>
  </si>
  <si>
    <t>Royalston 701</t>
  </si>
  <si>
    <t>Royalston</t>
  </si>
  <si>
    <t>09-701J1</t>
  </si>
  <si>
    <t>Athol, Phillipston, Royalston, Templeton</t>
  </si>
  <si>
    <t>Chestnut Hill 702</t>
  </si>
  <si>
    <t>Athol</t>
  </si>
  <si>
    <t>09-702W1</t>
  </si>
  <si>
    <t>Athol, Petersham, Phillipston, Templeton</t>
  </si>
  <si>
    <t>09-702W2</t>
  </si>
  <si>
    <t>Athol, Orange, Royalston, Warwick</t>
  </si>
  <si>
    <t>09-702W3</t>
  </si>
  <si>
    <t>Athol, New Salem, Orange</t>
  </si>
  <si>
    <t>Shutesbury 704</t>
  </si>
  <si>
    <t>Shutesbury</t>
  </si>
  <si>
    <t>09-704W1</t>
  </si>
  <si>
    <t>Amherst, Leverett, New Salem, Shutesbury</t>
  </si>
  <si>
    <t>Wendell Depot 705</t>
  </si>
  <si>
    <t>Wendell</t>
  </si>
  <si>
    <t>09-705W1</t>
  </si>
  <si>
    <t>Erving, Shutesbury, Wendell</t>
  </si>
  <si>
    <t>09-705W2</t>
  </si>
  <si>
    <t>Athol, New Salem, Orange, Wendell</t>
  </si>
  <si>
    <t>09-705W3</t>
  </si>
  <si>
    <t>Athol, Erving, Northfield, Orange, Warwick, Wendell</t>
  </si>
  <si>
    <t>West Street 901</t>
  </si>
  <si>
    <t>Northampton</t>
  </si>
  <si>
    <t>09-901W1</t>
  </si>
  <si>
    <t>09-901W2</t>
  </si>
  <si>
    <t>09-901W3</t>
  </si>
  <si>
    <t>Easthampton, Northampton</t>
  </si>
  <si>
    <t>King Street 5</t>
  </si>
  <si>
    <t>09-905W1</t>
  </si>
  <si>
    <t>Florence Jct 9</t>
  </si>
  <si>
    <t>09-909W1</t>
  </si>
  <si>
    <t>09-909W2</t>
  </si>
  <si>
    <t>09-909W3</t>
  </si>
  <si>
    <t>Cummington, Goshen, Hatfield, Northampton, Williamsburg</t>
  </si>
  <si>
    <t>09-909W4</t>
  </si>
  <si>
    <t>Northampton, Williamsburg</t>
  </si>
  <si>
    <t>09-S100</t>
  </si>
  <si>
    <t>North Shore</t>
  </si>
  <si>
    <t>Thorndike St 10</t>
  </si>
  <si>
    <t>Everett</t>
  </si>
  <si>
    <t>12-10C1</t>
  </si>
  <si>
    <t>12-10C2</t>
  </si>
  <si>
    <t>12-10J5</t>
  </si>
  <si>
    <t>12-10J6</t>
  </si>
  <si>
    <t>12-10P3</t>
  </si>
  <si>
    <t>Wellington 11</t>
  </si>
  <si>
    <t>Medford</t>
  </si>
  <si>
    <t>12-11J1</t>
  </si>
  <si>
    <t>12-11J13</t>
  </si>
  <si>
    <t>12-11J2</t>
  </si>
  <si>
    <t>Malden, Medford</t>
  </si>
  <si>
    <t>12-11J3</t>
  </si>
  <si>
    <t>12-11J4</t>
  </si>
  <si>
    <t>Beverly 12</t>
  </si>
  <si>
    <t>Beverly</t>
  </si>
  <si>
    <t>12-12J2</t>
  </si>
  <si>
    <t>12-12J3</t>
  </si>
  <si>
    <t>12-12J4</t>
  </si>
  <si>
    <t>12-12J5</t>
  </si>
  <si>
    <t>12-12J6</t>
  </si>
  <si>
    <t>12-12J7</t>
  </si>
  <si>
    <t>Granite 12</t>
  </si>
  <si>
    <t>Lynn</t>
  </si>
  <si>
    <t>12-12J902</t>
  </si>
  <si>
    <t>12-12J903</t>
  </si>
  <si>
    <t>12-12J904</t>
  </si>
  <si>
    <t>12-12L2</t>
  </si>
  <si>
    <t>12-12L4</t>
  </si>
  <si>
    <t>12-12L6</t>
  </si>
  <si>
    <t>Lynn 21</t>
  </si>
  <si>
    <t>12-1381</t>
  </si>
  <si>
    <t>Lynn, Swampscott</t>
  </si>
  <si>
    <t>12-1382</t>
  </si>
  <si>
    <t>12-1386</t>
  </si>
  <si>
    <t>12-1387</t>
  </si>
  <si>
    <t>12-1391</t>
  </si>
  <si>
    <t>Lynn, Nahant</t>
  </si>
  <si>
    <t>12-1393</t>
  </si>
  <si>
    <t>12-1394</t>
  </si>
  <si>
    <t>Kent 13</t>
  </si>
  <si>
    <t>Saugus</t>
  </si>
  <si>
    <t>12-13J1</t>
  </si>
  <si>
    <t>12-13J2</t>
  </si>
  <si>
    <t>12-13J3</t>
  </si>
  <si>
    <t>Maplewood 16</t>
  </si>
  <si>
    <t>Malden</t>
  </si>
  <si>
    <t>12-16J1</t>
  </si>
  <si>
    <t>12-16J2</t>
  </si>
  <si>
    <t>12-16J3</t>
  </si>
  <si>
    <t>12-16J4</t>
  </si>
  <si>
    <t>12-16J5</t>
  </si>
  <si>
    <t>12-16W1</t>
  </si>
  <si>
    <t>Malden, Revere, Saugus</t>
  </si>
  <si>
    <t>12-16W2</t>
  </si>
  <si>
    <t>Everett, Malden</t>
  </si>
  <si>
    <t>12-16W3</t>
  </si>
  <si>
    <t>Malden, Melrose, Revere, Saugus</t>
  </si>
  <si>
    <t>12-16W4</t>
  </si>
  <si>
    <t>Malden, Revere</t>
  </si>
  <si>
    <t>12-16W5</t>
  </si>
  <si>
    <t>12-16W6</t>
  </si>
  <si>
    <t>Malden, Melrose</t>
  </si>
  <si>
    <t>12-16W7</t>
  </si>
  <si>
    <t>Everett, Malden, Revere</t>
  </si>
  <si>
    <t>12-16W8</t>
  </si>
  <si>
    <t>West Medford 17</t>
  </si>
  <si>
    <t>12-17J1</t>
  </si>
  <si>
    <t>12-17J2</t>
  </si>
  <si>
    <t>12-17J3</t>
  </si>
  <si>
    <t>12-17J4</t>
  </si>
  <si>
    <t>Medford, Somerville</t>
  </si>
  <si>
    <t>12-17J5</t>
  </si>
  <si>
    <t>12-17J6</t>
  </si>
  <si>
    <t>Medford, Winchester</t>
  </si>
  <si>
    <t>North Beverly 18</t>
  </si>
  <si>
    <t>12-18J1</t>
  </si>
  <si>
    <t>12-18J3</t>
  </si>
  <si>
    <t>12-18J4</t>
  </si>
  <si>
    <t>12-18L1</t>
  </si>
  <si>
    <t>Beverly, Wenham</t>
  </si>
  <si>
    <t>12-18L2</t>
  </si>
  <si>
    <t>Beverly, Hamilton, Wenham</t>
  </si>
  <si>
    <t>Turnpike 19</t>
  </si>
  <si>
    <t>Lynnfield</t>
  </si>
  <si>
    <t>12-19W1</t>
  </si>
  <si>
    <t>Lynn, Lynnfield, Saugus</t>
  </si>
  <si>
    <t>12-19W2</t>
  </si>
  <si>
    <t>Lynnfield, Saugus</t>
  </si>
  <si>
    <t>Salem 1 Peabody St</t>
  </si>
  <si>
    <t>Salem</t>
  </si>
  <si>
    <t>12-1J1</t>
  </si>
  <si>
    <t>12-1J10</t>
  </si>
  <si>
    <t>12-1J12</t>
  </si>
  <si>
    <t>12-1J15</t>
  </si>
  <si>
    <t>12-1J2</t>
  </si>
  <si>
    <t>12-1J3</t>
  </si>
  <si>
    <t>12-1J4</t>
  </si>
  <si>
    <t>12-1J5</t>
  </si>
  <si>
    <t>12-1J6</t>
  </si>
  <si>
    <t>12-1J7</t>
  </si>
  <si>
    <t xml:space="preserve">Salem, </t>
  </si>
  <si>
    <t>Humphrey 1</t>
  </si>
  <si>
    <t>Swampscott</t>
  </si>
  <si>
    <t>12-1J901</t>
  </si>
  <si>
    <t>12-1J902</t>
  </si>
  <si>
    <t>12-1J903</t>
  </si>
  <si>
    <t>12-1J904</t>
  </si>
  <si>
    <t>12-21J21</t>
  </si>
  <si>
    <t>12-21J22</t>
  </si>
  <si>
    <t>12-21J23</t>
  </si>
  <si>
    <t>12-21J24</t>
  </si>
  <si>
    <t>12-21J25</t>
  </si>
  <si>
    <t>12-21J27</t>
  </si>
  <si>
    <t>12-21J28</t>
  </si>
  <si>
    <t>12-21J29</t>
  </si>
  <si>
    <t>12-21J30</t>
  </si>
  <si>
    <t>12-21J32</t>
  </si>
  <si>
    <t>12-21J33</t>
  </si>
  <si>
    <t>12-21J34</t>
  </si>
  <si>
    <t>12-21J35</t>
  </si>
  <si>
    <t>12-21J37</t>
  </si>
  <si>
    <t>12-21J41</t>
  </si>
  <si>
    <t>Winthrop 22</t>
  </si>
  <si>
    <t>Winthrop</t>
  </si>
  <si>
    <t>12-22J1</t>
  </si>
  <si>
    <t>12-22J2</t>
  </si>
  <si>
    <t>12-22J3</t>
  </si>
  <si>
    <t>12-22J4</t>
  </si>
  <si>
    <t>12-22J5</t>
  </si>
  <si>
    <t>Revere, Winthrop</t>
  </si>
  <si>
    <t>12-22J6</t>
  </si>
  <si>
    <t>12-22J7</t>
  </si>
  <si>
    <t>Swampscott 22</t>
  </si>
  <si>
    <t>12-22W1</t>
  </si>
  <si>
    <t>12-22W2</t>
  </si>
  <si>
    <t>12-22W3</t>
  </si>
  <si>
    <t>12-22W5</t>
  </si>
  <si>
    <t>West Salem 29</t>
  </si>
  <si>
    <t>12-2302E</t>
  </si>
  <si>
    <t>Lynn, Peabody, Salem</t>
  </si>
  <si>
    <t xml:space="preserve">Melrose 2 </t>
  </si>
  <si>
    <t>Melrose</t>
  </si>
  <si>
    <t>12-2304</t>
  </si>
  <si>
    <t>12-2305</t>
  </si>
  <si>
    <t>Lynn, Revere</t>
  </si>
  <si>
    <t>Revere 7</t>
  </si>
  <si>
    <t>Revere</t>
  </si>
  <si>
    <t>12-2306</t>
  </si>
  <si>
    <t>Everett, Revere</t>
  </si>
  <si>
    <t>Malden 5</t>
  </si>
  <si>
    <t>12-2308</t>
  </si>
  <si>
    <t>Everett 37</t>
  </si>
  <si>
    <t>12-2310</t>
  </si>
  <si>
    <t>12-2314</t>
  </si>
  <si>
    <t>12-2316</t>
  </si>
  <si>
    <t>Balch Street 72</t>
  </si>
  <si>
    <t>12-2318</t>
  </si>
  <si>
    <t>12-2320</t>
  </si>
  <si>
    <t>Beverly, Salem</t>
  </si>
  <si>
    <t>12-2321</t>
  </si>
  <si>
    <t>Gloucester 24</t>
  </si>
  <si>
    <t>Gloucester</t>
  </si>
  <si>
    <t>12-2327</t>
  </si>
  <si>
    <t>12-2333</t>
  </si>
  <si>
    <t>12-2337</t>
  </si>
  <si>
    <t>12-2338</t>
  </si>
  <si>
    <t xml:space="preserve">Everett, </t>
  </si>
  <si>
    <t>12-2340</t>
  </si>
  <si>
    <t>12-2341-2132</t>
  </si>
  <si>
    <t>12-2342</t>
  </si>
  <si>
    <t>12-2343</t>
  </si>
  <si>
    <t>rf - 06/18</t>
  </si>
  <si>
    <t>12-2344</t>
  </si>
  <si>
    <t>12-2350</t>
  </si>
  <si>
    <t>Melrose 4</t>
  </si>
  <si>
    <t>12-2359</t>
  </si>
  <si>
    <t>12-2364</t>
  </si>
  <si>
    <t>Gloucester, Rockport</t>
  </si>
  <si>
    <t>Railyard 49</t>
  </si>
  <si>
    <t>12-2370</t>
  </si>
  <si>
    <t>Salem, Swampscott</t>
  </si>
  <si>
    <t>12-2397</t>
  </si>
  <si>
    <t>Everett, Medford</t>
  </si>
  <si>
    <t>Manchester 23</t>
  </si>
  <si>
    <t>Manchester</t>
  </si>
  <si>
    <t>12-23H1</t>
  </si>
  <si>
    <t>12-23H2</t>
  </si>
  <si>
    <t>12-23H3</t>
  </si>
  <si>
    <t>12-23H4</t>
  </si>
  <si>
    <t>Saugus 23</t>
  </si>
  <si>
    <t>12-23W1</t>
  </si>
  <si>
    <t>12-23W2</t>
  </si>
  <si>
    <t>12-23W3</t>
  </si>
  <si>
    <t>12-2400</t>
  </si>
  <si>
    <t>Everett, Malden, Medford</t>
  </si>
  <si>
    <t>12-2401</t>
  </si>
  <si>
    <t>12-2402</t>
  </si>
  <si>
    <t>12-24J1</t>
  </si>
  <si>
    <t>12-24J10</t>
  </si>
  <si>
    <t>12-24J11</t>
  </si>
  <si>
    <t>12-24J2</t>
  </si>
  <si>
    <t>12-24J4</t>
  </si>
  <si>
    <t>12-24J5</t>
  </si>
  <si>
    <t>12-24J6</t>
  </si>
  <si>
    <t>12-24J8</t>
  </si>
  <si>
    <t>12-24J9</t>
  </si>
  <si>
    <t>Quinn 24</t>
  </si>
  <si>
    <t>12-24W1</t>
  </si>
  <si>
    <t>12-24W2</t>
  </si>
  <si>
    <t>Melrose 25</t>
  </si>
  <si>
    <t>12-25W1</t>
  </si>
  <si>
    <t>Melrose, Saugus</t>
  </si>
  <si>
    <t>12-25W2</t>
  </si>
  <si>
    <t>12-25W3</t>
  </si>
  <si>
    <t>12-25W4</t>
  </si>
  <si>
    <t>Melrose, Stoneham, Wakefield</t>
  </si>
  <si>
    <t>12-25W5</t>
  </si>
  <si>
    <t>Topsfield 26</t>
  </si>
  <si>
    <t>Topsfield</t>
  </si>
  <si>
    <t>12-26L1</t>
  </si>
  <si>
    <t>Ipswich, Topsfield</t>
  </si>
  <si>
    <t>West Gloucester 28</t>
  </si>
  <si>
    <t>12-28L2</t>
  </si>
  <si>
    <t>Gloucester, Manchester</t>
  </si>
  <si>
    <t>12-29W1</t>
  </si>
  <si>
    <t>Lynn, Salem, Saugus</t>
  </si>
  <si>
    <t>12-29W2</t>
  </si>
  <si>
    <t>12-29W3</t>
  </si>
  <si>
    <t>Lynn, Salem</t>
  </si>
  <si>
    <t>12-29W4</t>
  </si>
  <si>
    <t>Lynn, Salem, Swampscott</t>
  </si>
  <si>
    <t>12-29W5</t>
  </si>
  <si>
    <t>12-29W6</t>
  </si>
  <si>
    <t>Burrill 2</t>
  </si>
  <si>
    <t>12-2J1</t>
  </si>
  <si>
    <t>12-2J2</t>
  </si>
  <si>
    <t>Salem 2 Valley St</t>
  </si>
  <si>
    <t>12-2W1</t>
  </si>
  <si>
    <t>12-2W2</t>
  </si>
  <si>
    <t>Revere Beach 35</t>
  </si>
  <si>
    <t>12-35J1</t>
  </si>
  <si>
    <t>12-35J2</t>
  </si>
  <si>
    <t>12-35J3</t>
  </si>
  <si>
    <t>12-35J4</t>
  </si>
  <si>
    <t>12-37J1</t>
  </si>
  <si>
    <t>12-37J2</t>
  </si>
  <si>
    <t>12-37J3</t>
  </si>
  <si>
    <t>12-37J4</t>
  </si>
  <si>
    <t>12-37W1</t>
  </si>
  <si>
    <t>12-37W10</t>
  </si>
  <si>
    <t>12-37W2</t>
  </si>
  <si>
    <t>12-37W3</t>
  </si>
  <si>
    <t>12-37W4</t>
  </si>
  <si>
    <t>12-37W5</t>
  </si>
  <si>
    <t>Malden, Medford, Somerville</t>
  </si>
  <si>
    <t>12-37W6</t>
  </si>
  <si>
    <t>12-37W7</t>
  </si>
  <si>
    <t>12-37W8</t>
  </si>
  <si>
    <t>12-37W9</t>
  </si>
  <si>
    <t>Salem 3 Boston St</t>
  </si>
  <si>
    <t>12-3J1</t>
  </si>
  <si>
    <t>12-3J2</t>
  </si>
  <si>
    <t>12-3J3</t>
  </si>
  <si>
    <t>12-3J4</t>
  </si>
  <si>
    <t>12-3J5</t>
  </si>
  <si>
    <t>12-3J6</t>
  </si>
  <si>
    <t>Fayette 3</t>
  </si>
  <si>
    <t>12-3J901</t>
  </si>
  <si>
    <t>12-3J903</t>
  </si>
  <si>
    <t>Rockport 40</t>
  </si>
  <si>
    <t>Rockport</t>
  </si>
  <si>
    <t>12-40J1</t>
  </si>
  <si>
    <t>12-40J2</t>
  </si>
  <si>
    <t>12-40J3</t>
  </si>
  <si>
    <t>12-40J4</t>
  </si>
  <si>
    <t>12-40L1</t>
  </si>
  <si>
    <t>12-49W2</t>
  </si>
  <si>
    <t>12-49W4</t>
  </si>
  <si>
    <t>12-49W6</t>
  </si>
  <si>
    <t>12-4C1</t>
  </si>
  <si>
    <t>12-4C3</t>
  </si>
  <si>
    <t>12-4C4</t>
  </si>
  <si>
    <t>12-4C5</t>
  </si>
  <si>
    <t>12-4C6</t>
  </si>
  <si>
    <t>Western 4</t>
  </si>
  <si>
    <t>12-4J2</t>
  </si>
  <si>
    <t>12-4J7</t>
  </si>
  <si>
    <t>12-4J8</t>
  </si>
  <si>
    <t>East Beverly 51</t>
  </si>
  <si>
    <t>12-51L1</t>
  </si>
  <si>
    <t>12-51L2</t>
  </si>
  <si>
    <t>12-51L3</t>
  </si>
  <si>
    <t>12-51T1</t>
  </si>
  <si>
    <t>Beverly, Essex, Gloucester, Hamilton, Manchester, Wenham</t>
  </si>
  <si>
    <t>12-51T2</t>
  </si>
  <si>
    <t>Beverly, Essex, Gloucester, Hamilton, Ipswich, Wenham</t>
  </si>
  <si>
    <t>12-51T3</t>
  </si>
  <si>
    <t>Beverly, Gloucester, Manchester, Rockport</t>
  </si>
  <si>
    <t>Riverdale 52</t>
  </si>
  <si>
    <t>12-52J1</t>
  </si>
  <si>
    <t>12-52J2</t>
  </si>
  <si>
    <t>12-52L1</t>
  </si>
  <si>
    <t>12-5C1</t>
  </si>
  <si>
    <t>12-5C2</t>
  </si>
  <si>
    <t>12-5C3</t>
  </si>
  <si>
    <t>12-5C5</t>
  </si>
  <si>
    <t>12-5C6</t>
  </si>
  <si>
    <t>12-5C7</t>
  </si>
  <si>
    <t>12-5C8</t>
  </si>
  <si>
    <t>12-5J10</t>
  </si>
  <si>
    <t>12-5J11</t>
  </si>
  <si>
    <t>12-5J9</t>
  </si>
  <si>
    <t>Codding Ave 64</t>
  </si>
  <si>
    <t>12-64J1</t>
  </si>
  <si>
    <t>12-64J2</t>
  </si>
  <si>
    <t>12-64J3</t>
  </si>
  <si>
    <t>12-64J4</t>
  </si>
  <si>
    <t>12-64J5</t>
  </si>
  <si>
    <t>Pine Banks 67</t>
  </si>
  <si>
    <t>12-67J1</t>
  </si>
  <si>
    <t>Malden, Medford, Melrose</t>
  </si>
  <si>
    <t>12-67J2</t>
  </si>
  <si>
    <t>12-67J3</t>
  </si>
  <si>
    <t>12-67J4</t>
  </si>
  <si>
    <t>Bridge 6</t>
  </si>
  <si>
    <t>12-6J1</t>
  </si>
  <si>
    <t>12-6J2</t>
  </si>
  <si>
    <t>12-72L1</t>
  </si>
  <si>
    <t>Nahant 79</t>
  </si>
  <si>
    <t>Nahant</t>
  </si>
  <si>
    <t>12-79J1</t>
  </si>
  <si>
    <t>12-79J2</t>
  </si>
  <si>
    <t>12-7J1</t>
  </si>
  <si>
    <t>12-7J2</t>
  </si>
  <si>
    <t>12-7J3</t>
  </si>
  <si>
    <t>12-7J4</t>
  </si>
  <si>
    <t>12-7J6</t>
  </si>
  <si>
    <t>12-7J7</t>
  </si>
  <si>
    <t>Hudson 7</t>
  </si>
  <si>
    <t>12-7J901</t>
  </si>
  <si>
    <t>12-7J902</t>
  </si>
  <si>
    <t>12-7J903</t>
  </si>
  <si>
    <t>Lynn, Saugus</t>
  </si>
  <si>
    <t>12-7W1</t>
  </si>
  <si>
    <t>12-7W2</t>
  </si>
  <si>
    <t>12-7W3</t>
  </si>
  <si>
    <t>12-7W4</t>
  </si>
  <si>
    <t>Norman Street 8</t>
  </si>
  <si>
    <t>12-8W1</t>
  </si>
  <si>
    <t>Metcalf Square 96</t>
  </si>
  <si>
    <t>12-96W1</t>
  </si>
  <si>
    <t>Medford 9</t>
  </si>
  <si>
    <t>12-9C1</t>
  </si>
  <si>
    <t>12-9C2</t>
  </si>
  <si>
    <t>12-9C3</t>
  </si>
  <si>
    <t>12-9C4</t>
  </si>
  <si>
    <t>12-9C5</t>
  </si>
  <si>
    <t>12-9C6</t>
  </si>
  <si>
    <t>12-9C7</t>
  </si>
  <si>
    <t>Tedesco 9</t>
  </si>
  <si>
    <t>12-9J1</t>
  </si>
  <si>
    <t>12-9J2</t>
  </si>
  <si>
    <t>Merrimack Valley</t>
  </si>
  <si>
    <t>Tewksbury 22</t>
  </si>
  <si>
    <t>Tewksbury</t>
  </si>
  <si>
    <t>14-1302</t>
  </si>
  <si>
    <t>Andover, Tewksbury</t>
  </si>
  <si>
    <t>Lawrence 1</t>
  </si>
  <si>
    <t>Lawrence</t>
  </si>
  <si>
    <t>14-1311X</t>
  </si>
  <si>
    <t>Andover 3</t>
  </si>
  <si>
    <t>Andover</t>
  </si>
  <si>
    <t>14-1312A</t>
  </si>
  <si>
    <t>14-1312L</t>
  </si>
  <si>
    <t>14-1314</t>
  </si>
  <si>
    <t>14-1314A</t>
  </si>
  <si>
    <t>14-1316YZ</t>
  </si>
  <si>
    <t>14-1319</t>
  </si>
  <si>
    <t>14-1321</t>
  </si>
  <si>
    <t>14-1324</t>
  </si>
  <si>
    <t>14-1325</t>
  </si>
  <si>
    <t>Worthen Street 13</t>
  </si>
  <si>
    <t>Lowell</t>
  </si>
  <si>
    <t>14-13J1</t>
  </si>
  <si>
    <t>14-13J2</t>
  </si>
  <si>
    <t>14-13J3</t>
  </si>
  <si>
    <t>14-13J4</t>
  </si>
  <si>
    <t>14-13J5</t>
  </si>
  <si>
    <t>14-13J6</t>
  </si>
  <si>
    <t>14-13J7</t>
  </si>
  <si>
    <t>14-13L1</t>
  </si>
  <si>
    <t>Tewksbury 14</t>
  </si>
  <si>
    <t>14-14L1</t>
  </si>
  <si>
    <t>14-14L2</t>
  </si>
  <si>
    <t>14-14L3</t>
  </si>
  <si>
    <t>Meadowbrook 16</t>
  </si>
  <si>
    <t>Chelmsford</t>
  </si>
  <si>
    <t>14-16L1</t>
  </si>
  <si>
    <t>Chelmsford, Lowell</t>
  </si>
  <si>
    <t>14-16L2</t>
  </si>
  <si>
    <t>14-16L3</t>
  </si>
  <si>
    <t>14-16L4</t>
  </si>
  <si>
    <t>14-16L5</t>
  </si>
  <si>
    <t>14-16L6</t>
  </si>
  <si>
    <t>14-16L7</t>
  </si>
  <si>
    <t>South Billerica 18</t>
  </si>
  <si>
    <t>Billerica</t>
  </si>
  <si>
    <t>14-18J1</t>
  </si>
  <si>
    <t>14-18L1</t>
  </si>
  <si>
    <t>14-18L2</t>
  </si>
  <si>
    <t>14-18L3</t>
  </si>
  <si>
    <t>14-1J1</t>
  </si>
  <si>
    <t>14-1J2</t>
  </si>
  <si>
    <t>14-1J4</t>
  </si>
  <si>
    <t>14-1J5</t>
  </si>
  <si>
    <t>14-1J6</t>
  </si>
  <si>
    <t>14-1J7</t>
  </si>
  <si>
    <t>14-1J8</t>
  </si>
  <si>
    <t>14-1J9</t>
  </si>
  <si>
    <t>Tyngsboro 211</t>
  </si>
  <si>
    <t>Tyngsborough</t>
  </si>
  <si>
    <t>14-211L1</t>
  </si>
  <si>
    <t>14-211L2</t>
  </si>
  <si>
    <t>Dracut, Tyngsborough</t>
  </si>
  <si>
    <t>Hoover Street 21</t>
  </si>
  <si>
    <t>Dracut</t>
  </si>
  <si>
    <t>14-21L1</t>
  </si>
  <si>
    <t>Dracut, Lowell, Tyngsborough</t>
  </si>
  <si>
    <t>14-21L2</t>
  </si>
  <si>
    <t>Dracut, Lowell</t>
  </si>
  <si>
    <t>14-21L3</t>
  </si>
  <si>
    <t>Ward Hill 43</t>
  </si>
  <si>
    <t>Haverhill</t>
  </si>
  <si>
    <t>14-2326</t>
  </si>
  <si>
    <t>Haverhill, Lawrence, North Andover</t>
  </si>
  <si>
    <t>14-2354</t>
  </si>
  <si>
    <t>Methuen 5</t>
  </si>
  <si>
    <t>Methuen</t>
  </si>
  <si>
    <t>14-2355</t>
  </si>
  <si>
    <t>Lawrence, Methuen</t>
  </si>
  <si>
    <t>14-2356</t>
  </si>
  <si>
    <t>North Andover Jct 71</t>
  </si>
  <si>
    <t>North Andover</t>
  </si>
  <si>
    <t>14-2358</t>
  </si>
  <si>
    <t>Haverhill, North Andover</t>
  </si>
  <si>
    <t>King Street 18</t>
  </si>
  <si>
    <t>Groveland</t>
  </si>
  <si>
    <t>14-2367</t>
  </si>
  <si>
    <t>Boxford, Georgetown, Groveland, Newbury, Newburyport</t>
  </si>
  <si>
    <t>14-2371</t>
  </si>
  <si>
    <t>South Broadway 45</t>
  </si>
  <si>
    <t>14-2374</t>
  </si>
  <si>
    <t>Andover, Lawrence</t>
  </si>
  <si>
    <t>West Amesbury 275</t>
  </si>
  <si>
    <t>Amesbury</t>
  </si>
  <si>
    <t>14-2377N</t>
  </si>
  <si>
    <t>Amesbury, Salisbury</t>
  </si>
  <si>
    <t>14-2381</t>
  </si>
  <si>
    <t>14-2382</t>
  </si>
  <si>
    <t>Boston Road 58</t>
  </si>
  <si>
    <t>Westford</t>
  </si>
  <si>
    <t>14-2383</t>
  </si>
  <si>
    <t>Billerica 70</t>
  </si>
  <si>
    <t>14-2384</t>
  </si>
  <si>
    <t>Billerica, Chelmsford, Westford</t>
  </si>
  <si>
    <t>14-2385</t>
  </si>
  <si>
    <t>Billerica, Lowell, Tewksbury</t>
  </si>
  <si>
    <t>Boulevard 77</t>
  </si>
  <si>
    <t>14-2386</t>
  </si>
  <si>
    <t>Chelmsford, Dracut, Lowell</t>
  </si>
  <si>
    <t>Sandy Pond 237</t>
  </si>
  <si>
    <t>14-2388</t>
  </si>
  <si>
    <t>14-2389</t>
  </si>
  <si>
    <t>14-2396N</t>
  </si>
  <si>
    <t>14-2403</t>
  </si>
  <si>
    <t>Groveland, Haverhill</t>
  </si>
  <si>
    <t>14-2405</t>
  </si>
  <si>
    <t>Georgetown, Groveland, Newbury, Newburyport</t>
  </si>
  <si>
    <t>Concord Road 24</t>
  </si>
  <si>
    <t>14-24L1</t>
  </si>
  <si>
    <t>14-24L2</t>
  </si>
  <si>
    <t>Chelmsford, Westford</t>
  </si>
  <si>
    <t>14-24L3</t>
  </si>
  <si>
    <t>Billerica, Chelmsford</t>
  </si>
  <si>
    <t>14-275L2</t>
  </si>
  <si>
    <t>14-275L4</t>
  </si>
  <si>
    <t>Lawrence 2</t>
  </si>
  <si>
    <t>14-2J1</t>
  </si>
  <si>
    <t>14-2J2</t>
  </si>
  <si>
    <t>14-2J3</t>
  </si>
  <si>
    <t>14-2J4</t>
  </si>
  <si>
    <t>14-2J5</t>
  </si>
  <si>
    <t>14-2J6</t>
  </si>
  <si>
    <t>14-2J7</t>
  </si>
  <si>
    <t>14-2J8</t>
  </si>
  <si>
    <t>North Chelmsford 2</t>
  </si>
  <si>
    <t>14-2L1</t>
  </si>
  <si>
    <t>Chelmsford, Tyngsborough, Westford</t>
  </si>
  <si>
    <t>14-2L2</t>
  </si>
  <si>
    <t>14-2L3</t>
  </si>
  <si>
    <t>14-2L4</t>
  </si>
  <si>
    <t>Perry Street 3</t>
  </si>
  <si>
    <t>14-301</t>
  </si>
  <si>
    <t>14-304</t>
  </si>
  <si>
    <t>14-306</t>
  </si>
  <si>
    <t>14-308</t>
  </si>
  <si>
    <t>Lowell, Tewksbury</t>
  </si>
  <si>
    <t>14-310</t>
  </si>
  <si>
    <t>14-312</t>
  </si>
  <si>
    <t>14-315</t>
  </si>
  <si>
    <t>Quebec Street 17</t>
  </si>
  <si>
    <t>14-318</t>
  </si>
  <si>
    <t>14-319</t>
  </si>
  <si>
    <t>Water Street 31</t>
  </si>
  <si>
    <t>14-31J1</t>
  </si>
  <si>
    <t>14-31J2</t>
  </si>
  <si>
    <t>14-31J3</t>
  </si>
  <si>
    <t>14-31J5</t>
  </si>
  <si>
    <t>14-31J6</t>
  </si>
  <si>
    <t>14-31J7</t>
  </si>
  <si>
    <t>Walnut Street 32</t>
  </si>
  <si>
    <t>14-32J1</t>
  </si>
  <si>
    <t>14-32J3</t>
  </si>
  <si>
    <t>14-32J4</t>
  </si>
  <si>
    <t>14-32J5</t>
  </si>
  <si>
    <t>14-32J6</t>
  </si>
  <si>
    <t>14-32J7</t>
  </si>
  <si>
    <t>14-32J8</t>
  </si>
  <si>
    <t>14-32J9</t>
  </si>
  <si>
    <t>East Boxford 33</t>
  </si>
  <si>
    <t>Boxford</t>
  </si>
  <si>
    <t>14-33L1</t>
  </si>
  <si>
    <t>Boxford, Rowley</t>
  </si>
  <si>
    <t>14-33L2</t>
  </si>
  <si>
    <t>Byfield 34</t>
  </si>
  <si>
    <t>Newbury</t>
  </si>
  <si>
    <t>14-34M1</t>
  </si>
  <si>
    <t>Newbury, West Newbury</t>
  </si>
  <si>
    <t>Newburyport 36</t>
  </si>
  <si>
    <t>Newburyport</t>
  </si>
  <si>
    <t>14-36J1</t>
  </si>
  <si>
    <t>14-36J2</t>
  </si>
  <si>
    <t>14-36J3</t>
  </si>
  <si>
    <t>14-36J4</t>
  </si>
  <si>
    <t>14-36J5</t>
  </si>
  <si>
    <t>14-36J6</t>
  </si>
  <si>
    <t>14-36L1</t>
  </si>
  <si>
    <t>14-36L2</t>
  </si>
  <si>
    <t>Newbury, Newburyport</t>
  </si>
  <si>
    <t>14-3J1</t>
  </si>
  <si>
    <t>14-3J2</t>
  </si>
  <si>
    <t>14-3J3</t>
  </si>
  <si>
    <t>14-3J4</t>
  </si>
  <si>
    <t>14-3J40</t>
  </si>
  <si>
    <t>14-3J41</t>
  </si>
  <si>
    <t>14-3J42</t>
  </si>
  <si>
    <t>14-3J43</t>
  </si>
  <si>
    <t>14-3J44</t>
  </si>
  <si>
    <t>14-3J45</t>
  </si>
  <si>
    <t>14-3J5</t>
  </si>
  <si>
    <t>14-3J6</t>
  </si>
  <si>
    <t>14-3J7</t>
  </si>
  <si>
    <t>14-3L1</t>
  </si>
  <si>
    <t>14-3L2</t>
  </si>
  <si>
    <t>14-3L4</t>
  </si>
  <si>
    <t>Chelmsford, Lowell, Tewksbury</t>
  </si>
  <si>
    <t>14-3L5</t>
  </si>
  <si>
    <t>14-43L2</t>
  </si>
  <si>
    <t>Haverhill, Methuen</t>
  </si>
  <si>
    <t>14-43L3</t>
  </si>
  <si>
    <t>14-43L4</t>
  </si>
  <si>
    <t>Haverhill, Lawrence, Methuen</t>
  </si>
  <si>
    <t>14-43L6</t>
  </si>
  <si>
    <t>14-43L7</t>
  </si>
  <si>
    <t>Boxford, Haverhill, North Andover</t>
  </si>
  <si>
    <t>14-43L8</t>
  </si>
  <si>
    <t>West Newbury 47</t>
  </si>
  <si>
    <t>West Newbury</t>
  </si>
  <si>
    <t>14-47L1</t>
  </si>
  <si>
    <t>Haverhill, Merrimack, West Newbury</t>
  </si>
  <si>
    <t>14-47L2</t>
  </si>
  <si>
    <t>Newburyport, West Newbury</t>
  </si>
  <si>
    <t>North Haverhill 48</t>
  </si>
  <si>
    <t>14-48L1</t>
  </si>
  <si>
    <t>14-48L2</t>
  </si>
  <si>
    <t>14-48L3</t>
  </si>
  <si>
    <t>14-48L4</t>
  </si>
  <si>
    <t>Ballardvale 50</t>
  </si>
  <si>
    <t>14-50L1</t>
  </si>
  <si>
    <t>14-50L2</t>
  </si>
  <si>
    <t>14-50L3</t>
  </si>
  <si>
    <t>Lawrence Street 53</t>
  </si>
  <si>
    <t>14-53J1</t>
  </si>
  <si>
    <t>14-53J2</t>
  </si>
  <si>
    <t>14-53J3</t>
  </si>
  <si>
    <t>14-53J4</t>
  </si>
  <si>
    <t>14-53J5</t>
  </si>
  <si>
    <t>Burtt Road 54</t>
  </si>
  <si>
    <t>14-54L1</t>
  </si>
  <si>
    <t>Andover, Wilmington</t>
  </si>
  <si>
    <t>14-54L2</t>
  </si>
  <si>
    <t>14-54L3</t>
  </si>
  <si>
    <t>Andover, North Andover</t>
  </si>
  <si>
    <t>14-54L4</t>
  </si>
  <si>
    <t>Dale Street 55</t>
  </si>
  <si>
    <t>14-55L1</t>
  </si>
  <si>
    <t>14-55L2</t>
  </si>
  <si>
    <t>Woodchuck Hill 56</t>
  </si>
  <si>
    <t>14-56L1</t>
  </si>
  <si>
    <t>14-56L2</t>
  </si>
  <si>
    <t>Boxford, North Andover</t>
  </si>
  <si>
    <t>14-56L3</t>
  </si>
  <si>
    <t>Westford 57</t>
  </si>
  <si>
    <t>14-57L1</t>
  </si>
  <si>
    <t>Littleton, Westford</t>
  </si>
  <si>
    <t>14-57L2</t>
  </si>
  <si>
    <t>Tyngsborough, Westford</t>
  </si>
  <si>
    <t>14-57L3</t>
  </si>
  <si>
    <t>Dunstable, Littleton, Tyngsborough, Westford</t>
  </si>
  <si>
    <t>14-57L4</t>
  </si>
  <si>
    <t>14-58L1</t>
  </si>
  <si>
    <t>14-58L2</t>
  </si>
  <si>
    <t>14-58L3</t>
  </si>
  <si>
    <t>East Tewksbury 59</t>
  </si>
  <si>
    <t>14-59L1</t>
  </si>
  <si>
    <t>14-59L3</t>
  </si>
  <si>
    <t>Andover, Tewksbury, Wilmington</t>
  </si>
  <si>
    <t>14-59L4</t>
  </si>
  <si>
    <t>14-59L5</t>
  </si>
  <si>
    <t>14-59L6</t>
  </si>
  <si>
    <t>Andover, North Andover, Tewksbury</t>
  </si>
  <si>
    <t>Amesbury 5</t>
  </si>
  <si>
    <t>14-5J11</t>
  </si>
  <si>
    <t>14-5J12</t>
  </si>
  <si>
    <t>14-5J13</t>
  </si>
  <si>
    <t>14-5J14</t>
  </si>
  <si>
    <t>14-5J15</t>
  </si>
  <si>
    <t>14-5J16</t>
  </si>
  <si>
    <t>14-5J40</t>
  </si>
  <si>
    <t>14-5J41</t>
  </si>
  <si>
    <t>14-5J42</t>
  </si>
  <si>
    <t>14-5J43</t>
  </si>
  <si>
    <t>14-5J44</t>
  </si>
  <si>
    <t>14-5J45</t>
  </si>
  <si>
    <t>Newbury 60</t>
  </si>
  <si>
    <t>14-60L1</t>
  </si>
  <si>
    <t>14-60L2</t>
  </si>
  <si>
    <t>14-60L3</t>
  </si>
  <si>
    <t>14-60L4</t>
  </si>
  <si>
    <t>South Union St 61</t>
  </si>
  <si>
    <t>14-61L1</t>
  </si>
  <si>
    <t>14-61L2</t>
  </si>
  <si>
    <t>Andover, Lawrence, North Andover</t>
  </si>
  <si>
    <t>14-61L3</t>
  </si>
  <si>
    <t>River Road 62</t>
  </si>
  <si>
    <t>14-62L2</t>
  </si>
  <si>
    <t>West Methuen 63</t>
  </si>
  <si>
    <t>14-63L1</t>
  </si>
  <si>
    <t>14-63L2</t>
  </si>
  <si>
    <t>East Bradford 65</t>
  </si>
  <si>
    <t>14-65L1</t>
  </si>
  <si>
    <t>14-65L3</t>
  </si>
  <si>
    <t>Boxford, Haverhill</t>
  </si>
  <si>
    <t>Hillside 66</t>
  </si>
  <si>
    <t>14-66L1</t>
  </si>
  <si>
    <t>14-66L2</t>
  </si>
  <si>
    <t>North Lawrence 6</t>
  </si>
  <si>
    <t>14-6J1</t>
  </si>
  <si>
    <t>14-6J2</t>
  </si>
  <si>
    <t>14-6J3</t>
  </si>
  <si>
    <t>14-6J4</t>
  </si>
  <si>
    <t>14-6J5</t>
  </si>
  <si>
    <t>14-6J6</t>
  </si>
  <si>
    <t>14-6J8</t>
  </si>
  <si>
    <t>14-70L1</t>
  </si>
  <si>
    <t>14-70L2</t>
  </si>
  <si>
    <t>14-70L3</t>
  </si>
  <si>
    <t>Billerica, Chelmsford, Lowell</t>
  </si>
  <si>
    <t>14-70L4</t>
  </si>
  <si>
    <t>14-70L5</t>
  </si>
  <si>
    <t>14-70L6</t>
  </si>
  <si>
    <t>14-70L8</t>
  </si>
  <si>
    <t>Billerica, Tewksbury</t>
  </si>
  <si>
    <t>14-71L1</t>
  </si>
  <si>
    <t>14-71L3</t>
  </si>
  <si>
    <t>West Chelmsford 73</t>
  </si>
  <si>
    <t>14-73L1</t>
  </si>
  <si>
    <t>14-73L2</t>
  </si>
  <si>
    <t>East Methuen 74</t>
  </si>
  <si>
    <t>14-74L1</t>
  </si>
  <si>
    <t>14-74L2</t>
  </si>
  <si>
    <t>14-74L3</t>
  </si>
  <si>
    <t>14-74L4</t>
  </si>
  <si>
    <t>14-74L5</t>
  </si>
  <si>
    <t>14-74L6</t>
  </si>
  <si>
    <t>East Dracut 75</t>
  </si>
  <si>
    <t>14-75L1</t>
  </si>
  <si>
    <t>14-75L2</t>
  </si>
  <si>
    <t>Andover, Dracut, Lowell, Tewksbury</t>
  </si>
  <si>
    <t>14-75L3</t>
  </si>
  <si>
    <t>Dracut, Methuen</t>
  </si>
  <si>
    <t>14-75L4</t>
  </si>
  <si>
    <t>14-75L5</t>
  </si>
  <si>
    <t>14-75L6</t>
  </si>
  <si>
    <t>Whittier 76</t>
  </si>
  <si>
    <t>14-76L1</t>
  </si>
  <si>
    <t>14-76L3</t>
  </si>
  <si>
    <t>14-77L1</t>
  </si>
  <si>
    <t>14-77L2</t>
  </si>
  <si>
    <t>14-77L3</t>
  </si>
  <si>
    <t>Lowell, Tyngsborough</t>
  </si>
  <si>
    <t>North Dracut 78</t>
  </si>
  <si>
    <t>14-78L1</t>
  </si>
  <si>
    <t>14-78L3</t>
  </si>
  <si>
    <t>14-78L9</t>
  </si>
  <si>
    <t>North Andover 7</t>
  </si>
  <si>
    <t>14-7J1</t>
  </si>
  <si>
    <t>14-7J2</t>
  </si>
  <si>
    <t>14-7J3</t>
  </si>
  <si>
    <t>14-7J4</t>
  </si>
  <si>
    <t>Beach Road 7</t>
  </si>
  <si>
    <t>Salisbury</t>
  </si>
  <si>
    <t>14-7L1</t>
  </si>
  <si>
    <t>14-7L2</t>
  </si>
  <si>
    <t>14-7L4</t>
  </si>
  <si>
    <t>West Andover 8</t>
  </si>
  <si>
    <t>14-8L1</t>
  </si>
  <si>
    <t>14-8L2</t>
  </si>
  <si>
    <t>Andover, Lawrence, Methuen</t>
  </si>
  <si>
    <t>14-8L3</t>
  </si>
  <si>
    <t>14-8T1</t>
  </si>
  <si>
    <t>14-8T2</t>
  </si>
  <si>
    <t>Pinehurst 92</t>
  </si>
  <si>
    <t>14-92L1</t>
  </si>
  <si>
    <t>14-92L2</t>
  </si>
  <si>
    <t>14-92L3</t>
  </si>
  <si>
    <t>14-92L4</t>
  </si>
  <si>
    <t>14-92L6</t>
  </si>
  <si>
    <t>Chelmsford 9</t>
  </si>
  <si>
    <t>14-9J1</t>
  </si>
  <si>
    <t>14-9J2</t>
  </si>
  <si>
    <t>14-9J3</t>
  </si>
  <si>
    <t>N/A</t>
  </si>
  <si>
    <t>14-FD12H1</t>
  </si>
  <si>
    <t>TOTALS</t>
  </si>
  <si>
    <t>NOTES</t>
  </si>
  <si>
    <t>Data in entry cells of template is for reference only and should be overwritten with actual Company provided data. Please add rows for each additional substation/feeder as necessary.</t>
  </si>
  <si>
    <t>(1)  For each feeder reported, identify all cities and towns (separated by commas) where customers served by the feeder are located.</t>
  </si>
  <si>
    <r>
      <t>(2)  Enter "</t>
    </r>
    <r>
      <rPr>
        <b/>
        <sz val="11"/>
        <color theme="1"/>
        <rFont val="Calibri"/>
        <family val="2"/>
        <scheme val="minor"/>
      </rPr>
      <t>Y"</t>
    </r>
    <r>
      <rPr>
        <sz val="11"/>
        <color theme="1"/>
        <rFont val="Calibri"/>
        <family val="2"/>
        <scheme val="minor"/>
      </rPr>
      <t xml:space="preserve"> for a feeder that is included in an Annual Report for the first time or</t>
    </r>
    <r>
      <rPr>
        <b/>
        <sz val="11"/>
        <color theme="1"/>
        <rFont val="Calibri"/>
        <family val="2"/>
        <scheme val="minor"/>
      </rPr>
      <t xml:space="preserve"> "N"</t>
    </r>
    <r>
      <rPr>
        <sz val="11"/>
        <color theme="1"/>
        <rFont val="Calibri"/>
        <family val="2"/>
        <scheme val="minor"/>
      </rPr>
      <t xml:space="preserve"> for a feeder that was included in a previous Annual Report.</t>
    </r>
  </si>
  <si>
    <t>(3)  For each substation reported, include a row that identifies all grid modernization technologies deployed at the substation level.</t>
  </si>
  <si>
    <t>(4)  For each cell I7 through AC7, please populate cells with:  (i) a number, (ii) Yes/No, or (iii) other (provide explanation).</t>
  </si>
  <si>
    <t>TABLE 2</t>
  </si>
  <si>
    <t>Feeder Deployment Cumulative</t>
  </si>
  <si>
    <r>
      <t>This table presents the required format for the reporting of the cumulative</t>
    </r>
    <r>
      <rPr>
        <b/>
        <sz val="11"/>
        <color theme="1"/>
        <rFont val="Calibri"/>
        <family val="2"/>
        <scheme val="minor"/>
      </rPr>
      <t xml:space="preserve"> </t>
    </r>
    <r>
      <rPr>
        <sz val="11"/>
        <color theme="1"/>
        <rFont val="Calibri"/>
        <family val="2"/>
        <scheme val="minor"/>
      </rPr>
      <t>deployment of grid modernization technologies at the feeder/substation level at the end of the plan year.</t>
    </r>
  </si>
  <si>
    <t>TABLE 3</t>
  </si>
  <si>
    <t>Feeder Status</t>
  </si>
  <si>
    <t>This table presents the required format for the reporting of the following information at the feeder/substation level:</t>
  </si>
  <si>
    <t>(1)  Feeder Characteristics</t>
  </si>
  <si>
    <t>(2)  Feeder Grid Modernization Capability at End of Plan Year</t>
  </si>
  <si>
    <t>(3)  DER Interconnections</t>
  </si>
  <si>
    <t>(4)  EV Charging Infrastructure( Eversource only)</t>
  </si>
  <si>
    <t>(5)  Performance Metrics</t>
  </si>
  <si>
    <t>Feeder/Substation Identification &amp; Location</t>
  </si>
  <si>
    <t>Feeder Characteristics</t>
  </si>
  <si>
    <t>Feeder Grid Modernization Capability at End of Plan Year</t>
  </si>
  <si>
    <t>DER Interconnections (7)</t>
  </si>
  <si>
    <t>Eversource EV Charging Infrastructure</t>
  </si>
  <si>
    <t xml:space="preserve">State-Wide Performance Metrics </t>
  </si>
  <si>
    <t>Company-Specific Performance Metrics</t>
  </si>
  <si>
    <t># of DER Facilities</t>
  </si>
  <si>
    <t>Nominal DER Capacity (in kW)</t>
  </si>
  <si>
    <t>Estimated Annual DER Energy Output (in kWh)</t>
  </si>
  <si>
    <t>VVO-Related</t>
  </si>
  <si>
    <t>DMS-Power Flow and Control Capabilities</t>
  </si>
  <si>
    <t>Control Functions</t>
  </si>
  <si>
    <t>Customers Benefitting from GMP Investments</t>
  </si>
  <si>
    <t>Reliability-Related - Outage Duration and Frequency</t>
  </si>
  <si>
    <t>Eversource</t>
  </si>
  <si>
    <t>Unitil</t>
  </si>
  <si>
    <t>DER Type 1 [Biogas]</t>
  </si>
  <si>
    <t>DER Type 2 [Diesel]</t>
  </si>
  <si>
    <t>DER Type 3 [Fuel oil]</t>
  </si>
  <si>
    <t>DER Type 4 [Hydro]</t>
  </si>
  <si>
    <t>DER Type 5 [Landfill Gas ]</t>
  </si>
  <si>
    <t>DER Type 6 [Methane ]</t>
  </si>
  <si>
    <t>DER Type 7 [Natural gas]</t>
  </si>
  <si>
    <t>DER Type 8 [Propane ]</t>
  </si>
  <si>
    <t>DER Type 9 [Solar]</t>
  </si>
  <si>
    <t>DER Type 10 [Solar with Battery]</t>
  </si>
  <si>
    <t>DER Type 11 [Wind]</t>
  </si>
  <si>
    <t>Total (All DER Types)</t>
  </si>
  <si>
    <t>DER Type 3 [Fuel oil]</t>
  </si>
  <si>
    <t>DER Type 5 [Landfill Gas]</t>
  </si>
  <si>
    <t>DER Type 6 [Methane]</t>
  </si>
  <si>
    <t>DER Type 7 [natural Gas ]</t>
  </si>
  <si>
    <t>DER Type 8 [Propane]</t>
  </si>
  <si>
    <t>DER Type 9 [Solar]</t>
  </si>
  <si>
    <t>%  DER Capacity to Peak Demand</t>
  </si>
  <si>
    <t>DER Type 1 [Bio Gas]</t>
  </si>
  <si>
    <t>DER Type 3 [Fuel Oil]</t>
  </si>
  <si>
    <t>DER Type 4 [Hydro]</t>
  </si>
  <si>
    <t>DER Type 5[Landfill Gas]</t>
  </si>
  <si>
    <t>DER Type 6 [Methane]</t>
  </si>
  <si>
    <t>DER Type7 [Natural Gas]</t>
  </si>
  <si>
    <t>DER Type 8 [Propane]</t>
  </si>
  <si>
    <t>DER Type 11  [WInd]</t>
  </si>
  <si>
    <t>Outage Duration and Frequency</t>
  </si>
  <si>
    <t>Advanced Load Flow Milestone</t>
  </si>
  <si>
    <t>Average Protective Zone Size</t>
  </si>
  <si>
    <t>Main Line Customer Minutes of Interruption</t>
  </si>
  <si>
    <t>Feeder Type (Overhead/ Underground)</t>
  </si>
  <si>
    <t>System Voltage (in kV)</t>
  </si>
  <si>
    <t>Feeder Capacity Rating (in MVA)</t>
  </si>
  <si>
    <t>Feeder Length (in miles)</t>
  </si>
  <si>
    <t>Current Customers Count</t>
  </si>
  <si>
    <t>Annual Energy Delivered (in kWh)</t>
  </si>
  <si>
    <t>Annual Energy Delivered (Metered/ Estimated) (4)</t>
  </si>
  <si>
    <t>Annual Peak Load (MVA)</t>
  </si>
  <si>
    <t>Automation Capability (Full/Partial/No) (5)</t>
  </si>
  <si>
    <t>VVO Capability (Full/Partial/No) (6)</t>
  </si>
  <si>
    <t>Total # of Facilities Interconnected on Feeder</t>
  </si>
  <si>
    <t># of Customer-Owned Facilities Interconnected on Feeder</t>
  </si>
  <si>
    <t>Total # of DER Facilities Interconnected on Feeder</t>
  </si>
  <si>
    <t xml:space="preserve"> # of Customer-Owned DER Facilities Interconnected on Feeder</t>
  </si>
  <si>
    <t>Nominal Capacity of All Facilities Interconnected on Feeder (in kW)</t>
  </si>
  <si>
    <t>Nominal Capacity of Customer-Owned Facilities Interconnected on Feeder (in kW)</t>
  </si>
  <si>
    <t>Nominal Capacity of Customer-Owned Facilities Interconnected on Feeder (kW)</t>
  </si>
  <si>
    <t xml:space="preserve">Total Nominal Capacity (all DER types)/Feeder Peak Demand </t>
  </si>
  <si>
    <t>Annual Energy Output of All Facilities Interconnected on Feeder (in kWh)</t>
  </si>
  <si>
    <t>Annual Energy Output of Customer-Owned Facilities Interconnected on Feeder (in kWh)</t>
  </si>
  <si>
    <t>Annual Energy Output of All Facilities Interconnected on Feeder</t>
  </si>
  <si>
    <t># of Charging Sites Activated</t>
  </si>
  <si>
    <t># of Charging Ports Activated</t>
  </si>
  <si>
    <t>Locations of Charging Sites (Towns/Cities)</t>
  </si>
  <si>
    <t># of Level 2 Charging Ports</t>
  </si>
  <si>
    <t>Total Capacity of Level 2 Charging Ports (kW)</t>
  </si>
  <si>
    <t># of DCFC Charging Ports</t>
  </si>
  <si>
    <t>Total Capacity of DCFC Charging Ports (kw)</t>
  </si>
  <si>
    <t>Types of Charging Sites (e.g. public site, work place, MUD, EJ community)</t>
  </si>
  <si>
    <t>Annual Energy Delivered w/o VVO (kWh)</t>
  </si>
  <si>
    <t>Annual Energy Saving w/ VVO (kWh)</t>
  </si>
  <si>
    <t>Annual Peak Load w/o VVO (MVA)</t>
  </si>
  <si>
    <t>Annual Peak Load Reduction w/ VVO (MVA)</t>
  </si>
  <si>
    <t>Distribution Losses w/o VVO (kWh)</t>
  </si>
  <si>
    <t>Reduction of Distribution Losses w/VVO (kWh)</t>
  </si>
  <si>
    <t>Power Factor w/o VVO</t>
  </si>
  <si>
    <t>Power Factor w/ VVO</t>
  </si>
  <si>
    <t>GHG Emissions w/o VVO (metric tons)</t>
  </si>
  <si>
    <t>Reduction of GHG Emissions w/ VVO (metric tons)</t>
  </si>
  <si>
    <t># of Voltage Complaints, Plan Year</t>
  </si>
  <si>
    <t>Change in # of Voltage Complaints (Baseline minus Plan Year) (8)</t>
  </si>
  <si>
    <t>DMS Power Flow Capabilities (Y/N) (9)</t>
  </si>
  <si>
    <t># of Customers Benefiting from DMS Power Flow Capability</t>
  </si>
  <si>
    <t>Control Function Implemented (Y/N) (10)</t>
  </si>
  <si>
    <t>Type of Control Function(s) Implemented</t>
  </si>
  <si>
    <t># of Customers Benefitting from  Control Function</t>
  </si>
  <si>
    <t># of Customers Benefiting from DA Devices</t>
  </si>
  <si>
    <t>Types of DA Devices Benefiting Customers</t>
  </si>
  <si>
    <t>Feeder Level SAIDI w/Excludable Major Events, Plan Year</t>
  </si>
  <si>
    <t>Change in Feeder Level SAIDI w/Excludable Major Events (Baseline minus Plan Year) (11)</t>
  </si>
  <si>
    <t>Feeder Level SAIDI w/o Excludable Major Events, Plan Year</t>
  </si>
  <si>
    <t>Change in Feeder Level SAIDI w/o Excludable Major Events (Baseline minus Plan Year) (11)</t>
  </si>
  <si>
    <t>Feeder Level SAIFI w/Excludable Major Events, Plan Year</t>
  </si>
  <si>
    <t>Change in Feeder Level SAIFI w/Excludable Major Events (Baseline minus Plan Year) (11)</t>
  </si>
  <si>
    <t xml:space="preserve">Feeder Level SAIFI, Plan Year, w/o Excludable Major Events </t>
  </si>
  <si>
    <t>Change in Feeder Level SAIFI w/o Excludable Major Events (Baseline minus Plan Year) (11)</t>
  </si>
  <si>
    <t>Advanced Load Flow (Static, Semi-Auto 1, Semi-Auto 2, Full)  (12)</t>
  </si>
  <si>
    <t>Average Protective Zone Size, Plan Year (in # customers) (13)</t>
  </si>
  <si>
    <t>Change in Average Protective  Zone Size (Baseline minus Plan Year) (14)</t>
  </si>
  <si>
    <t>Customer Minutes of Interruption, Plan Year (15)</t>
  </si>
  <si>
    <t>Change in Customer Minutes of Interruption (Baseline minus Plan Year) (16)</t>
  </si>
  <si>
    <t>Customer Minutes Saved, Plan  Year (17)</t>
  </si>
  <si>
    <t>Underground</t>
  </si>
  <si>
    <t>13.2 kV</t>
  </si>
  <si>
    <t>Estimated</t>
  </si>
  <si>
    <t>Partial</t>
  </si>
  <si>
    <t>Mixed</t>
  </si>
  <si>
    <t>OH</t>
  </si>
  <si>
    <t>23 kV</t>
  </si>
  <si>
    <t>4.16 kV</t>
  </si>
  <si>
    <t>Metered</t>
  </si>
  <si>
    <t>UG</t>
  </si>
  <si>
    <t>13.8 kV</t>
  </si>
  <si>
    <t>-</t>
  </si>
  <si>
    <t>8.32 kV</t>
  </si>
  <si>
    <t>2.4 kV</t>
  </si>
  <si>
    <t>34.5 kV</t>
  </si>
  <si>
    <t>13 kV</t>
  </si>
  <si>
    <t>4.8 kV</t>
  </si>
  <si>
    <t>(1)   For each feeder reported, identify all cities and towns (separated by commas) where customers served by the feeder are located.</t>
  </si>
  <si>
    <r>
      <t>(2)   Enter "</t>
    </r>
    <r>
      <rPr>
        <b/>
        <sz val="11"/>
        <color theme="1"/>
        <rFont val="Calibri"/>
        <family val="2"/>
        <scheme val="minor"/>
      </rPr>
      <t>Y"</t>
    </r>
    <r>
      <rPr>
        <sz val="11"/>
        <color theme="1"/>
        <rFont val="Calibri"/>
        <family val="2"/>
        <scheme val="minor"/>
      </rPr>
      <t xml:space="preserve"> for a feeder that is included in an Annual Report for the first time or</t>
    </r>
    <r>
      <rPr>
        <b/>
        <sz val="11"/>
        <color theme="1"/>
        <rFont val="Calibri"/>
        <family val="2"/>
        <scheme val="minor"/>
      </rPr>
      <t xml:space="preserve"> "N"</t>
    </r>
    <r>
      <rPr>
        <sz val="11"/>
        <color theme="1"/>
        <rFont val="Calibri"/>
        <family val="2"/>
        <scheme val="minor"/>
      </rPr>
      <t xml:space="preserve"> for a feeder that was included in a previous Annual Report.</t>
    </r>
  </si>
  <si>
    <t>(3)   For each substation reported, a company should include a row that allows the company to identify  DMS Power Flow capabiltiy .</t>
  </si>
  <si>
    <r>
      <t>(4)   Enter (i) "</t>
    </r>
    <r>
      <rPr>
        <b/>
        <sz val="11"/>
        <color theme="1"/>
        <rFont val="Calibri"/>
        <family val="2"/>
        <scheme val="minor"/>
      </rPr>
      <t>Metered"</t>
    </r>
    <r>
      <rPr>
        <sz val="11"/>
        <color theme="1"/>
        <rFont val="Calibri"/>
        <family val="2"/>
        <scheme val="minor"/>
      </rPr>
      <t xml:space="preserve"> for feeders where Energy Delivered value is based on metered data, or (ii) "</t>
    </r>
    <r>
      <rPr>
        <b/>
        <sz val="11"/>
        <color theme="1"/>
        <rFont val="Calibri"/>
        <family val="2"/>
        <scheme val="minor"/>
      </rPr>
      <t>Estimated"</t>
    </r>
    <r>
      <rPr>
        <sz val="11"/>
        <color theme="1"/>
        <rFont val="Calibri"/>
        <family val="2"/>
        <scheme val="minor"/>
      </rPr>
      <t xml:space="preserve"> for feeders where Energy Delivered value is based on estimated data.</t>
    </r>
  </si>
  <si>
    <t>Feeder Capability</t>
  </si>
  <si>
    <r>
      <t>(5)   Enter (i)</t>
    </r>
    <r>
      <rPr>
        <b/>
        <sz val="11"/>
        <color theme="1"/>
        <rFont val="Calibri"/>
        <family val="2"/>
        <scheme val="minor"/>
      </rPr>
      <t xml:space="preserve"> "Full"</t>
    </r>
    <r>
      <rPr>
        <sz val="11"/>
        <color theme="1"/>
        <rFont val="Calibri"/>
        <family val="2"/>
        <scheme val="minor"/>
      </rPr>
      <t xml:space="preserve"> for feeders that are fully automated; (ii) "</t>
    </r>
    <r>
      <rPr>
        <b/>
        <sz val="11"/>
        <color theme="1"/>
        <rFont val="Calibri"/>
        <family val="2"/>
        <scheme val="minor"/>
      </rPr>
      <t xml:space="preserve">Partial" </t>
    </r>
    <r>
      <rPr>
        <sz val="11"/>
        <color theme="1"/>
        <rFont val="Calibri"/>
        <family val="2"/>
        <scheme val="minor"/>
      </rPr>
      <t>for feeders that are partially automated; or (iii) "</t>
    </r>
    <r>
      <rPr>
        <b/>
        <sz val="11"/>
        <color theme="1"/>
        <rFont val="Calibri"/>
        <family val="2"/>
        <scheme val="minor"/>
      </rPr>
      <t>No"</t>
    </r>
    <r>
      <rPr>
        <sz val="11"/>
        <color theme="1"/>
        <rFont val="Calibri"/>
        <family val="2"/>
        <scheme val="minor"/>
      </rPr>
      <t xml:space="preserve"> for feeders that are not automated.</t>
    </r>
  </si>
  <si>
    <r>
      <t xml:space="preserve">(6)   Enter (i) </t>
    </r>
    <r>
      <rPr>
        <b/>
        <sz val="11"/>
        <color theme="1"/>
        <rFont val="Calibri"/>
        <family val="2"/>
        <scheme val="minor"/>
      </rPr>
      <t>"Full"</t>
    </r>
    <r>
      <rPr>
        <sz val="11"/>
        <color theme="1"/>
        <rFont val="Calibri"/>
        <family val="2"/>
        <scheme val="minor"/>
      </rPr>
      <t xml:space="preserve"> for feeders that are VVO-enabled with remote control capability; (ii) </t>
    </r>
    <r>
      <rPr>
        <b/>
        <sz val="11"/>
        <color theme="1"/>
        <rFont val="Calibri"/>
        <family val="2"/>
        <scheme val="minor"/>
      </rPr>
      <t>"Partial"</t>
    </r>
    <r>
      <rPr>
        <sz val="11"/>
        <color theme="1"/>
        <rFont val="Calibri"/>
        <family val="2"/>
        <scheme val="minor"/>
      </rPr>
      <t xml:space="preserve"> for feeders that are VVO-enabled without remote control capability; or (iii) </t>
    </r>
    <r>
      <rPr>
        <b/>
        <sz val="11"/>
        <color theme="1"/>
        <rFont val="Calibri"/>
        <family val="2"/>
        <scheme val="minor"/>
      </rPr>
      <t>"No"</t>
    </r>
    <r>
      <rPr>
        <sz val="11"/>
        <color theme="1"/>
        <rFont val="Calibri"/>
        <family val="2"/>
        <scheme val="minor"/>
      </rPr>
      <t xml:space="preserve"> for feeders that are not VVO-enabled.</t>
    </r>
  </si>
  <si>
    <t>DER Interconnections</t>
  </si>
  <si>
    <t>(7)   Insert additional columns as needed to provide the specified information for all DER types interconnected to the distribution system. DER types include various power generation fuels, storage, Level 2 EV charging stations, DC fast charging stations, and any other DER types that are interconnected to the distribution system.</t>
  </si>
  <si>
    <t>Performance Metrics -  Statewide</t>
  </si>
  <si>
    <t>(8)   For each feeder, the baseline for this metric should be the annual average of voltage complaints for the three-year period, 2015-2017, as set forth in Table 9 (Pre-Investment Baselines).</t>
  </si>
  <si>
    <r>
      <t>(9)   Enter "</t>
    </r>
    <r>
      <rPr>
        <b/>
        <sz val="11"/>
        <color theme="1"/>
        <rFont val="Calibri"/>
        <family val="2"/>
        <scheme val="minor"/>
      </rPr>
      <t xml:space="preserve">Y" </t>
    </r>
    <r>
      <rPr>
        <sz val="11"/>
        <color theme="1"/>
        <rFont val="Calibri"/>
        <family val="2"/>
        <scheme val="minor"/>
      </rPr>
      <t>for substations where all feeders are modeled daily with no unwarranted voltage or capacity violations over a consecutive 30-day period.</t>
    </r>
  </si>
  <si>
    <r>
      <t>(10) Enter "</t>
    </r>
    <r>
      <rPr>
        <b/>
        <sz val="11"/>
        <color theme="1"/>
        <rFont val="Calibri"/>
        <family val="2"/>
        <scheme val="minor"/>
      </rPr>
      <t>Y"</t>
    </r>
    <r>
      <rPr>
        <sz val="11"/>
        <color theme="1"/>
        <rFont val="Calibri"/>
        <family val="2"/>
        <scheme val="minor"/>
      </rPr>
      <t xml:space="preserve"> for feeders where the devices deployed on the feeder can be automatically controlled by DMS commands.</t>
    </r>
  </si>
  <si>
    <t>(11) For each feeder, the baseline for SAIDI/SAIFI should be the annual average of SAIDI/SAIFI for the three-year period, 2015-2017, as set forth in Table 9 (Pre-Investment Baselines).</t>
  </si>
  <si>
    <t>Performance Metrics -  Company Specific</t>
  </si>
  <si>
    <r>
      <t>(12) Eversource only:  Enter (i) "S</t>
    </r>
    <r>
      <rPr>
        <b/>
        <sz val="11"/>
        <color theme="1"/>
        <rFont val="Calibri"/>
        <family val="2"/>
        <scheme val="minor"/>
      </rPr>
      <t>tatic"</t>
    </r>
    <r>
      <rPr>
        <sz val="11"/>
        <color theme="1"/>
        <rFont val="Calibri"/>
        <family val="2"/>
        <scheme val="minor"/>
      </rPr>
      <t xml:space="preserve"> for feeders where the company has static analysis ability, (ii) "S</t>
    </r>
    <r>
      <rPr>
        <b/>
        <sz val="11"/>
        <color theme="1"/>
        <rFont val="Calibri"/>
        <family val="2"/>
        <scheme val="minor"/>
      </rPr>
      <t>emi-auto 1"</t>
    </r>
    <r>
      <rPr>
        <sz val="11"/>
        <color theme="1"/>
        <rFont val="Calibri"/>
        <family val="2"/>
        <scheme val="minor"/>
      </rPr>
      <t xml:space="preserve"> for feeders where the company has semi-automatic 1 analysis ability, (iii) "S</t>
    </r>
    <r>
      <rPr>
        <b/>
        <sz val="11"/>
        <color theme="1"/>
        <rFont val="Calibri"/>
        <family val="2"/>
        <scheme val="minor"/>
      </rPr>
      <t xml:space="preserve">emi-auto 2" </t>
    </r>
    <r>
      <rPr>
        <sz val="11"/>
        <color theme="1"/>
        <rFont val="Calibri"/>
        <family val="2"/>
        <scheme val="minor"/>
      </rPr>
      <t xml:space="preserve">for feeders where the company has semi-automatic 2 analysis ability, or (iv) </t>
    </r>
    <r>
      <rPr>
        <b/>
        <sz val="11"/>
        <color theme="1"/>
        <rFont val="Calibri"/>
        <family val="2"/>
        <scheme val="minor"/>
      </rPr>
      <t>"Full"</t>
    </r>
    <r>
      <rPr>
        <sz val="11"/>
        <color theme="1"/>
        <rFont val="Calibri"/>
        <family val="2"/>
        <scheme val="minor"/>
      </rPr>
      <t xml:space="preserve"> for feeders where the company has full automated analysis ability.</t>
    </r>
  </si>
  <si>
    <t>(13) National Grid only:  For each feeder, enter the customer minutes of interruption during the plan year that result from mainline interruptions.</t>
  </si>
  <si>
    <t>(14) Unitil only:  For each feeder, calculate the total number of customer minute saved during the plan year as the sum of the customer minutes saved per outage on the feeder, 
as provided in Table 8 (Unitil – Customer Minutes Saved).</t>
  </si>
  <si>
    <t>TABLE 4</t>
  </si>
  <si>
    <t>System Status</t>
  </si>
  <si>
    <t>This table presents the required format for the system-level reporting of grid modernization capabilities and performance metrics:</t>
  </si>
  <si>
    <t>(1)  Automation Capability</t>
  </si>
  <si>
    <t>(2)  VVO Capability</t>
  </si>
  <si>
    <t>(3)  DMS Power Flow and Control Capabilities (Y/N)</t>
  </si>
  <si>
    <t>(4)  Control Function Capability</t>
  </si>
  <si>
    <t>(5)  Load Flow Modeling Capability</t>
  </si>
  <si>
    <r>
      <t xml:space="preserve">(6) </t>
    </r>
    <r>
      <rPr>
        <i/>
        <sz val="11"/>
        <color theme="1"/>
        <rFont val="Calibri"/>
        <family val="2"/>
        <scheme val="minor"/>
      </rPr>
      <t>(Eversource only)</t>
    </r>
    <r>
      <rPr>
        <sz val="11"/>
        <color theme="1"/>
        <rFont val="Calibri"/>
        <family val="2"/>
        <scheme val="minor"/>
      </rPr>
      <t xml:space="preserve"> Advanced Load Flow Capability </t>
    </r>
  </si>
  <si>
    <t>Grid Modernization Capabilities</t>
  </si>
  <si>
    <t>Performance Metrics - Statewide</t>
  </si>
  <si>
    <t>Performance Metrics - Company Specific</t>
  </si>
  <si>
    <t>Company Name:       Nantucket</t>
  </si>
  <si>
    <t>Automation Capability</t>
  </si>
  <si>
    <t xml:space="preserve">VVO Capability </t>
  </si>
  <si>
    <t>Load Flow Modeling Capability</t>
  </si>
  <si>
    <t># Customers Benefitting from GMP Investments</t>
  </si>
  <si>
    <t xml:space="preserve">Eversource - Advanced Load Flow Capability </t>
  </si>
  <si>
    <t>National Grid - Main Line Interruptions</t>
  </si>
  <si>
    <t>Unitil - Customer Minutes Saved</t>
  </si>
  <si>
    <t>System Wide Status</t>
  </si>
  <si>
    <t>Fully Automated</t>
  </si>
  <si>
    <t>Partially Automated</t>
  </si>
  <si>
    <t>Not Automated</t>
  </si>
  <si>
    <t>VVO-Enabled w/Remote Control Capability</t>
  </si>
  <si>
    <t>VVO-Enabled w/o Remote Control Capability</t>
  </si>
  <si>
    <t>Not VVO-Enabled</t>
  </si>
  <si>
    <t>DMS Power Flow Modeled and Control Capabilities</t>
  </si>
  <si>
    <t>Control Function</t>
  </si>
  <si>
    <t xml:space="preserve">Automated Zone Size Reduced  </t>
  </si>
  <si>
    <t>Static</t>
  </si>
  <si>
    <t>Semi-Automatic 1</t>
  </si>
  <si>
    <t>Semi-Automatic 2</t>
  </si>
  <si>
    <t>Change in Customer Minutes of Interruption</t>
  </si>
  <si>
    <t>Customer Minutes Saved</t>
  </si>
  <si>
    <t xml:space="preserve"># of Feeders (1) </t>
  </si>
  <si>
    <t>% Total Feeders (1)</t>
  </si>
  <si>
    <t># of Customers (2)</t>
  </si>
  <si>
    <t xml:space="preserve">% of Total Customers (2) </t>
  </si>
  <si>
    <t>Feeder Load (MWh) (3)</t>
  </si>
  <si>
    <t>% of Total Load (3)</t>
  </si>
  <si>
    <t xml:space="preserve">Peak Demand (MW) (4) </t>
  </si>
  <si>
    <t>% Total Peak Demand (4)</t>
  </si>
  <si>
    <t># Minutes</t>
  </si>
  <si>
    <t xml:space="preserve">267,984_x000D_
</t>
  </si>
  <si>
    <t>Company Name: Massachusetts</t>
  </si>
  <si>
    <t xml:space="preserve">-14,468,895_x000D_
</t>
  </si>
  <si>
    <t>Notes</t>
  </si>
  <si>
    <t xml:space="preserve">(1)   Enter number of feeders that have attained the specified grid modernization capability and percentage of total feeders that the number represents. </t>
  </si>
  <si>
    <t>(2)   Enter number of customers served by feeders that have attained the specified grid modernization capability and percentage of total customers that the number represents.</t>
  </si>
  <si>
    <t>(3)   Enter annual energy delivered (in MWh) by feeders that have attained the specified grid modernization capability and percentage of energy delivered systemwide the MWh represent.</t>
  </si>
  <si>
    <t>(4)   Enter (coincident) peak demand (in MW) of feeders that have attained the specified grid modernization capability and percentage of system peak demand the MW represent.</t>
  </si>
  <si>
    <t>TABLE 5a</t>
  </si>
  <si>
    <t>System Spending - 2018 Report</t>
  </si>
  <si>
    <t xml:space="preserve">This table presents the required format for the reporting of the system-level deployment and spending information in the 2018 Annual Report. </t>
  </si>
  <si>
    <t>3-Yr Term</t>
  </si>
  <si>
    <t>Investment Category</t>
  </si>
  <si>
    <t>Preauthorized Device Type</t>
  </si>
  <si>
    <t xml:space="preserve">Actual # of Devices Deployed, 2018 </t>
  </si>
  <si>
    <t>Actual Total Spending, 2018 ($m)</t>
  </si>
  <si>
    <t>Actual Spending on Investments Placed In-Service, 2018 ($m)</t>
  </si>
  <si>
    <t xml:space="preserve">Projected # of Devices to be Deployed, 2019 </t>
  </si>
  <si>
    <t>Projected Total Spending, 2019 ($m)</t>
  </si>
  <si>
    <t>Projected Spending on Investments Placed In-Service, 2019 ($m)</t>
  </si>
  <si>
    <t>Projected # of Devices to be Deployed, 2020</t>
  </si>
  <si>
    <t>Projected Total Spending, 2020 ($m)</t>
  </si>
  <si>
    <t>Projected Spending on Investments Placed In-Service, 2020 ($m)</t>
  </si>
  <si>
    <t>Projected # of Devices to be Deployed, 3-Yr Term</t>
  </si>
  <si>
    <t>Projected Total Spending -  3-Yr Term ($m)</t>
  </si>
  <si>
    <t>Projected Spending on Investments Placed In-Service, 3-Yr Term ($m)</t>
  </si>
  <si>
    <t>Feeder Monitors</t>
  </si>
  <si>
    <t>OH DA w/o Ties</t>
  </si>
  <si>
    <t>TOTAL</t>
  </si>
  <si>
    <t xml:space="preserve"> </t>
  </si>
  <si>
    <t>TABLE 5b</t>
  </si>
  <si>
    <t>System Spending - 2019 Report</t>
  </si>
  <si>
    <t xml:space="preserve">This table presents the required format for the reporting of the system-level deployment and spending information in the 2019 Annual Report. </t>
  </si>
  <si>
    <t xml:space="preserve">Reported Projection </t>
  </si>
  <si>
    <t>Actual</t>
  </si>
  <si>
    <t>% Difference</t>
  </si>
  <si>
    <t xml:space="preserve">Revised Projection </t>
  </si>
  <si>
    <t>Reported Projected Deployment 
(# of Devices)</t>
  </si>
  <si>
    <t>Reported Projected Spending, Total 
($m)</t>
  </si>
  <si>
    <t>Reported Projected Spending, In-Service 
($m)</t>
  </si>
  <si>
    <t>Actual Deployment 
(# of Devices)</t>
  </si>
  <si>
    <t>Actual Spending, Total 
($)</t>
  </si>
  <si>
    <t>Actual Spending, In-Service 
($)</t>
  </si>
  <si>
    <t>% Difference, Actual vs. Reported Projected Deployment</t>
  </si>
  <si>
    <t>% Difference, Actual vs. Reported Projected Spending, Total</t>
  </si>
  <si>
    <t>% Difference, Actual vs. Reported Spending, In-Service</t>
  </si>
  <si>
    <t>Reported Projected Spending, Total 
($)</t>
  </si>
  <si>
    <t>Reported Projected Spending, In-Service 
($)</t>
  </si>
  <si>
    <t>Revised Projected Deployment 
(# of Devices)</t>
  </si>
  <si>
    <t>Revised Projected Spending, Total 
($)</t>
  </si>
  <si>
    <t>Revised Projected Spending, In-Service 
($)</t>
  </si>
  <si>
    <t>% Difference, Revised vs. Reported Projected Deployment</t>
  </si>
  <si>
    <t>% Difference, Revised vs. Reported Projected Spending, Total</t>
  </si>
  <si>
    <t>% Difference, Revised vs. Reported Projected Spending, In-Service</t>
  </si>
  <si>
    <t>Reported Projected Spending, Total ($)</t>
  </si>
  <si>
    <t>TABLE 6</t>
  </si>
  <si>
    <t xml:space="preserve">Substation Information </t>
  </si>
  <si>
    <t xml:space="preserve">This table presents the required format for the reporting of general substation level information. </t>
  </si>
  <si>
    <t>Substation Location (Division)</t>
  </si>
  <si>
    <t>Substation Location (District)</t>
  </si>
  <si>
    <t>#  of Feeders Served Off of Substation</t>
  </si>
  <si>
    <t xml:space="preserve"> # of Customers Served by Substation</t>
  </si>
  <si>
    <t>Annual Energy Delivered by Substation (in MWh)</t>
  </si>
  <si>
    <t>Substation Peak Demand (in MW)</t>
  </si>
  <si>
    <t>Crocker Pond 3424</t>
  </si>
  <si>
    <t>Crystal Lake 607</t>
  </si>
  <si>
    <t>East Main Street 314</t>
  </si>
  <si>
    <t>Melrose 2</t>
  </si>
  <si>
    <t>Millbury 304</t>
  </si>
  <si>
    <t>FD12H1</t>
  </si>
  <si>
    <t>North Oxford 406</t>
  </si>
  <si>
    <t>Plainridge Park 3337</t>
  </si>
  <si>
    <t>Rocky Hill 336</t>
  </si>
  <si>
    <r>
      <rPr>
        <b/>
        <sz val="11"/>
        <color theme="1"/>
        <rFont val="Calibri"/>
        <family val="2"/>
        <scheme val="minor"/>
      </rPr>
      <t>Note:</t>
    </r>
    <r>
      <rPr>
        <sz val="11"/>
        <color theme="1"/>
        <rFont val="Calibri"/>
        <family val="2"/>
        <scheme val="minor"/>
      </rPr>
      <t xml:space="preserve">  Data in entry cells of template is for reference only and should be overwritten with actual Company provided data. Please add rows for each additional substation as necessary.</t>
    </r>
  </si>
  <si>
    <t>Table 7</t>
  </si>
  <si>
    <t>DMS Power Flow and Control Capabilities</t>
  </si>
  <si>
    <t>National Grid has defined the achievement of a DMS system to progress power flow and control capabilities as Phase 2.</t>
  </si>
  <si>
    <t>Feeder ID (1)</t>
  </si>
  <si>
    <t>Full or Partial (2)</t>
  </si>
  <si>
    <t># of Warranted Voltage Violations during Consecutive 30-Day Testing Period</t>
  </si>
  <si>
    <t># of Unwarranted Voltage Violations during Consecutive 30-Day Testing Period</t>
  </si>
  <si>
    <t># of Warranted Capacity Violations during Consecutive 30-Day Testing Period</t>
  </si>
  <si>
    <t># of Unwarranted Capacity Violations during Consecutive 30-Day Testing Period</t>
  </si>
  <si>
    <t>Explanation of Warranted Violations</t>
  </si>
  <si>
    <t>(1)  Provide the specified information for each feeder that is connected to a substation for which a power flow model is available on a daily basis.</t>
  </si>
  <si>
    <r>
      <t>(2)  Enter (i) "</t>
    </r>
    <r>
      <rPr>
        <b/>
        <sz val="11"/>
        <color theme="1"/>
        <rFont val="Calibri"/>
        <family val="2"/>
        <scheme val="minor"/>
      </rPr>
      <t>Full"</t>
    </r>
    <r>
      <rPr>
        <sz val="11"/>
        <color theme="1"/>
        <rFont val="Calibri"/>
        <family val="2"/>
        <scheme val="minor"/>
      </rPr>
      <t xml:space="preserve"> for feeders that are modeled and successfully tested over a consecutive 30-day period or (ii) "</t>
    </r>
    <r>
      <rPr>
        <b/>
        <sz val="11"/>
        <color theme="1"/>
        <rFont val="Calibri"/>
        <family val="2"/>
        <scheme val="minor"/>
      </rPr>
      <t>Partial"</t>
    </r>
    <r>
      <rPr>
        <sz val="11"/>
        <color theme="1"/>
        <rFont val="Calibri"/>
        <family val="2"/>
        <scheme val="minor"/>
      </rPr>
      <t xml:space="preserve"> for feeders that are modeled but not successfully tested over a consecutive 30-day period.</t>
    </r>
  </si>
  <si>
    <t>Table 8</t>
  </si>
  <si>
    <t>Unitil Customer Minutes Saved</t>
  </si>
  <si>
    <t>Outage and Customer Impact Information</t>
  </si>
  <si>
    <t xml:space="preserve">Outage # (2) </t>
  </si>
  <si>
    <t>Time of First Notification from AMI to OMS (Minutes)</t>
  </si>
  <si>
    <t>Time of First Notification from IVR to OMS (Minutes)</t>
  </si>
  <si>
    <t># of Minutes Saved During Outage (3)</t>
  </si>
  <si>
    <t># of Customers Affected by Outage</t>
  </si>
  <si>
    <t xml:space="preserve">Customer Minutes Saved (4) </t>
  </si>
  <si>
    <t>STA 1</t>
  </si>
  <si>
    <t>STA1-1</t>
  </si>
  <si>
    <t>Feeder Total</t>
  </si>
  <si>
    <t>STA1-2</t>
  </si>
  <si>
    <t>STA 2</t>
  </si>
  <si>
    <t>STA2-1</t>
  </si>
  <si>
    <t>(1) Provide the specified information for each feeder included in Table 3 (Feeder Status).</t>
  </si>
  <si>
    <t>(2) List every outage that occurred on the applicable feeder during the plan year.</t>
  </si>
  <si>
    <t>Table 9</t>
  </si>
  <si>
    <t>Grid Modernization Performance Metrics Pre-Investment Baselines for All Feeders</t>
  </si>
  <si>
    <t>Plan Term</t>
  </si>
  <si>
    <t>Feeder Characteristics in 2017</t>
  </si>
  <si>
    <t>DER Interconnections in 2017</t>
  </si>
  <si>
    <t>State-Wide Performance Metrics Pre-investment Baselines</t>
  </si>
  <si>
    <t>Company-Specific Performance Metrics Pre-Investment Baselines</t>
  </si>
  <si>
    <t>Reliability Related</t>
  </si>
  <si>
    <t>DER Type 4[Hydro]</t>
  </si>
  <si>
    <t>DER Type 5 [Landfill Gas ]</t>
  </si>
  <si>
    <t>DER Type 6 [Methane ]</t>
  </si>
  <si>
    <t>DER Type 8 [Propane ]</t>
  </si>
  <si>
    <t>DER Type 7 [natural Gas ]</t>
  </si>
  <si>
    <t>DER Type 5  [Landfill Gas]</t>
  </si>
  <si>
    <t>DER Type 7 [Natural Gas]</t>
  </si>
  <si>
    <t>VVO Energy Savings                                                                      (Performance Metric Compliance Filing, § 2.2)</t>
  </si>
  <si>
    <t>VVO Peak Load Impact                                          (Performance Metric Compliance Filing, § 2.3)</t>
  </si>
  <si>
    <t>VVO-Related Voltage Complaints (Performance Metric Compliance Filing, § 2.12)</t>
  </si>
  <si>
    <t>Outage Duration and Frequency (Performance Metrics Compliance Filing, § 2.10 &amp; § 2.11)</t>
  </si>
  <si>
    <t>Advanced Load Flow Milestone Completion (Performance Metrics Compliance Filing, §A.1.0)</t>
  </si>
  <si>
    <t>Averag Outage Zone Size (Performance Metrics Compliance Filing, §A.2.0)</t>
  </si>
  <si>
    <t>Main Line Customer Minutes of Interruption (Performance Metrics Compliance Filing, §C.1.0)</t>
  </si>
  <si>
    <t>Annual Energy Delivered (kWh)</t>
  </si>
  <si>
    <t># of Voltage Complaints</t>
  </si>
  <si>
    <t>Milestone Completion in 2017</t>
  </si>
  <si>
    <r>
      <t xml:space="preserve">Total # of </t>
    </r>
    <r>
      <rPr>
        <b/>
        <sz val="11"/>
        <color theme="1"/>
        <rFont val="Calibri"/>
        <family val="2"/>
        <scheme val="minor"/>
      </rPr>
      <t>Facilities Interconnected on Feeder</t>
    </r>
  </si>
  <si>
    <r>
      <t># of Customer-Owned</t>
    </r>
    <r>
      <rPr>
        <b/>
        <sz val="11"/>
        <color theme="1"/>
        <rFont val="Calibri"/>
        <family val="2"/>
        <scheme val="minor"/>
      </rPr>
      <t xml:space="preserve"> Facilities Interconnected on Feeder</t>
    </r>
  </si>
  <si>
    <r>
      <t>Total # of</t>
    </r>
    <r>
      <rPr>
        <sz val="11"/>
        <color theme="1"/>
        <rFont val="Calibri"/>
        <family val="2"/>
        <scheme val="minor"/>
      </rPr>
      <t xml:space="preserve"> </t>
    </r>
    <r>
      <rPr>
        <b/>
        <sz val="11"/>
        <color theme="1"/>
        <rFont val="Calibri"/>
        <family val="2"/>
        <scheme val="minor"/>
      </rPr>
      <t>Facilities Interconnected on Feeder</t>
    </r>
  </si>
  <si>
    <r>
      <t xml:space="preserve"># of Customer-Owned </t>
    </r>
    <r>
      <rPr>
        <b/>
        <sz val="11"/>
        <color theme="1"/>
        <rFont val="Calibri"/>
        <family val="2"/>
        <scheme val="minor"/>
      </rPr>
      <t>Facilities Interconnected on Feeder</t>
    </r>
  </si>
  <si>
    <r>
      <t xml:space="preserve">Nominal Capacity of All </t>
    </r>
    <r>
      <rPr>
        <b/>
        <sz val="11"/>
        <color theme="1"/>
        <rFont val="Calibri"/>
        <family val="2"/>
        <scheme val="minor"/>
      </rPr>
      <t>Facilities Interconnected on Feeder (in kW)</t>
    </r>
  </si>
  <si>
    <r>
      <t xml:space="preserve">Nominal Capacity of Customer-Owned </t>
    </r>
    <r>
      <rPr>
        <b/>
        <sz val="11"/>
        <color theme="1"/>
        <rFont val="Calibri"/>
        <family val="2"/>
        <scheme val="minor"/>
      </rPr>
      <t>Facilities Interconnected on Feeder (in kW)</t>
    </r>
  </si>
  <si>
    <r>
      <t>Annual Energy Output of All</t>
    </r>
    <r>
      <rPr>
        <b/>
        <sz val="11"/>
        <color theme="1"/>
        <rFont val="Calibri"/>
        <family val="2"/>
        <scheme val="minor"/>
      </rPr>
      <t xml:space="preserve"> Facilities Interconnected on Feeder (in kWh)</t>
    </r>
  </si>
  <si>
    <r>
      <t>Annual Energy Output of Customer-Owned</t>
    </r>
    <r>
      <rPr>
        <b/>
        <sz val="11"/>
        <color theme="1"/>
        <rFont val="Calibri"/>
        <family val="2"/>
        <scheme val="minor"/>
      </rPr>
      <t xml:space="preserve"> Facilities Interconnected on Feeder (in kWh)</t>
    </r>
  </si>
  <si>
    <r>
      <t xml:space="preserve">Annual Energy Output of All </t>
    </r>
    <r>
      <rPr>
        <b/>
        <sz val="11"/>
        <color theme="1"/>
        <rFont val="Calibri"/>
        <family val="2"/>
        <scheme val="minor"/>
      </rPr>
      <t>Facilities Interconnected on Feeder</t>
    </r>
  </si>
  <si>
    <r>
      <t xml:space="preserve">Annual Energy Output of Customer-Owned </t>
    </r>
    <r>
      <rPr>
        <b/>
        <sz val="11"/>
        <color theme="1"/>
        <rFont val="Calibri"/>
        <family val="2"/>
        <scheme val="minor"/>
      </rPr>
      <t>Facilities Interconnected on Feeder (in kWh)</t>
    </r>
  </si>
  <si>
    <t>Metered or Estimated</t>
  </si>
  <si>
    <t>2015*</t>
  </si>
  <si>
    <t>2015-2017 Average</t>
  </si>
  <si>
    <t xml:space="preserve">Circuit Level SAIDI, 2015-2017 average, w/Excludable Major Events </t>
  </si>
  <si>
    <t xml:space="preserve">Circuit Level SAIDI, 2015-2017 average, w/o Excludable Major Events </t>
  </si>
  <si>
    <t xml:space="preserve">Circuit Level SAIFI, 2015-2017 average, w/Excludable Major Events </t>
  </si>
  <si>
    <t xml:space="preserve">Circuit Level SAIFI, 2015-2017 average, w/o Excludable Major Events </t>
  </si>
  <si>
    <t>Summary of Main Causes of Outages</t>
  </si>
  <si>
    <t>Static Automation (Y/N)</t>
  </si>
  <si>
    <t>Semi-Automatic 1 (Y/N)</t>
  </si>
  <si>
    <t>Semi-Automatic 2 (Y/N)</t>
  </si>
  <si>
    <t>Fully Automated (Y/N)</t>
  </si>
  <si>
    <t>Baseline:  2017 Average Outage Zone Size, in # customers</t>
  </si>
  <si>
    <t>Baseline:  Average 2015 - 2017</t>
  </si>
  <si>
    <t xml:space="preserve">2 events in total. One was due to adverse environment and the other due to human element. </t>
  </si>
  <si>
    <t>Main causes of outages include deteriorated equipment, human element and adverse environment</t>
  </si>
  <si>
    <t>Main causes of outages include deteriorated equipment, trees and adverse environment</t>
  </si>
  <si>
    <t>Tree, Deteriorated Equipment</t>
  </si>
  <si>
    <t>Deteriorated Equipment, Tree, Animal</t>
  </si>
  <si>
    <t>Deteriorated Equipment, Tree, Human Element/Other</t>
  </si>
  <si>
    <t>Deteriorated Equipment, Tree, Adverse Environment</t>
  </si>
  <si>
    <t>Deteriorated Equipment, Tree, Unknown</t>
  </si>
  <si>
    <t>Deteriorated Equipment</t>
  </si>
  <si>
    <t>Deteriorated Equipment, Tree, Human Element/Company</t>
  </si>
  <si>
    <t>Deteriorated Equipment, Human Element/Company, Intentional</t>
  </si>
  <si>
    <t>Human Element/Other, Tree, Deteriorated Equipment</t>
  </si>
  <si>
    <t>No outages</t>
  </si>
  <si>
    <t>Tree, Deteriorated Equipment, Unknown</t>
  </si>
  <si>
    <t>Deteriorated Equipment, Human Element/Other, Tree</t>
  </si>
  <si>
    <t>Tree, Deteriorated Equipment, Adverse Environment</t>
  </si>
  <si>
    <t>Deteriorated Equipment, Tree</t>
  </si>
  <si>
    <t>Deteriorated Equipment, Tree, Lightning</t>
  </si>
  <si>
    <t>Tree, Unknown, Deteriorated Equipment</t>
  </si>
  <si>
    <t>Deteriorated Equipment, Human Element/Other</t>
  </si>
  <si>
    <t>Deteriorated Equipment, Animal, Tree</t>
  </si>
  <si>
    <t>Tree, Lightning, Deteriorated Equipment</t>
  </si>
  <si>
    <t>Tree, Deteriorated Equipment, Human Element/Other</t>
  </si>
  <si>
    <t>Tree, Deteriorated Equipment, Animal</t>
  </si>
  <si>
    <t>Tree, Human Element/Other</t>
  </si>
  <si>
    <t>Tree, Human Element/Company, Deteriorated Equipment</t>
  </si>
  <si>
    <t>Tree, Deteriorated Equipment, Lightning</t>
  </si>
  <si>
    <t>Tree, Unknown, Human Element/Company</t>
  </si>
  <si>
    <t>Tree</t>
  </si>
  <si>
    <t>Tree, Animal, Deteriorated Equipment</t>
  </si>
  <si>
    <t>Animal, Deteriorated Equipment, Lightning</t>
  </si>
  <si>
    <t>Animal, Tree, Deteriorated Equipment</t>
  </si>
  <si>
    <t>Animal, Deteriorated Equipment, Human Element/Other</t>
  </si>
  <si>
    <t>Tree, Animal, Lightning</t>
  </si>
  <si>
    <t>Animal, Deteriorated Equipment, Tree</t>
  </si>
  <si>
    <t>Animal, Tree, Human Element/Other</t>
  </si>
  <si>
    <t>Tree, Animal, Unknown</t>
  </si>
  <si>
    <t>Animal, Human Element/Other, Lightning</t>
  </si>
  <si>
    <t>Tree, Animal, Human Element/Other</t>
  </si>
  <si>
    <t>Human Element/Company, Adverse Environment</t>
  </si>
  <si>
    <t>Animal, Deteriorated Equipment</t>
  </si>
  <si>
    <t>Deteriorated Equipment, Animal</t>
  </si>
  <si>
    <t>Deteriorated Equipment, Human Element/Company, Human Element/Other</t>
  </si>
  <si>
    <t>Human Element/Other, Deteriorated Equipment</t>
  </si>
  <si>
    <t>Unknown, Deteriorated Equipment, Animal</t>
  </si>
  <si>
    <t>Deteriorated Equipment, Human Element/Other, Adverse Environment</t>
  </si>
  <si>
    <t>Lightning, Deteriorated Equipment</t>
  </si>
  <si>
    <t>Animal, Tree, Unknown</t>
  </si>
  <si>
    <t>Human Element/Other, Unknown</t>
  </si>
  <si>
    <t>Unknown, Tree, Deteriorated Equipment</t>
  </si>
  <si>
    <t>Animal, Human Element/Other, Deteriorated Equipment</t>
  </si>
  <si>
    <t>Deteriorated Equipment, Unknown, Tree</t>
  </si>
  <si>
    <t>Unknown, Deteriorated Equipment</t>
  </si>
  <si>
    <t>Human Element/Other, Deteriorated Equipment, Tree</t>
  </si>
  <si>
    <t>Deteriorated Equipment, Animal, Human Element/Other</t>
  </si>
  <si>
    <t>Deteriorated Equipment, Human Element/Other, Unknown</t>
  </si>
  <si>
    <t>Deteriorated Equipment, Human Element/Company</t>
  </si>
  <si>
    <t>Deteriorated Equipment, Unknown, Animal</t>
  </si>
  <si>
    <t>Human Element/Company, Deteriorated Equipment</t>
  </si>
  <si>
    <t>Human Element/Other</t>
  </si>
  <si>
    <t>Deteriorated Equipment, Animal, Unknown</t>
  </si>
  <si>
    <t>Deteriorated Equipment, Animal, Human Element/Company</t>
  </si>
  <si>
    <t>Animal, Deteriorated Equipment, Intentional</t>
  </si>
  <si>
    <t>Animal, Unknown, Deteriorated Equipment</t>
  </si>
  <si>
    <t>Animal, Deteriorated Equipment, Unknown</t>
  </si>
  <si>
    <t>Tree, Unknown, Animal</t>
  </si>
  <si>
    <t>Unknown</t>
  </si>
  <si>
    <t>Tree, Lightning, Animal</t>
  </si>
  <si>
    <t>Unknown, Animal, Tree</t>
  </si>
  <si>
    <t>Tree, Human Element/Company</t>
  </si>
  <si>
    <t>Animal, Lightning, Tree</t>
  </si>
  <si>
    <t>Deteriorated Equipment, Unknown</t>
  </si>
  <si>
    <t>Animal, Human Element/Other, Tree</t>
  </si>
  <si>
    <t>Unknown, Deteriorated Equipment, Tree</t>
  </si>
  <si>
    <t>Animal, Unknown, Tree</t>
  </si>
  <si>
    <t>Deteriorated Equipment, Human Element/Other, Animal</t>
  </si>
  <si>
    <t>Deteriorated Equipment, Unknown, Intentional</t>
  </si>
  <si>
    <t>Unknown, Human Element/Other</t>
  </si>
  <si>
    <t>Animal, Tree, Lightning</t>
  </si>
  <si>
    <t>Tree, Intentional, Unknown</t>
  </si>
  <si>
    <t>Unknown, Animal, Human Element/Other</t>
  </si>
  <si>
    <t>Deteriorated Equipment, Unknown, Human Element/Company</t>
  </si>
  <si>
    <t>Human Element/Company</t>
  </si>
  <si>
    <t>Unknown, Tree, Animal</t>
  </si>
  <si>
    <t>Human Element/Other, Animal, Deteriorated Equipment</t>
  </si>
  <si>
    <t>Tree, Unknown, Lightning</t>
  </si>
  <si>
    <t>Human Element/Other, Human Element/Company</t>
  </si>
  <si>
    <t>Deteriorated Equipment, Unknown, Human Element/Other</t>
  </si>
  <si>
    <t>Animal</t>
  </si>
  <si>
    <t>Unknown, Human Element/Company</t>
  </si>
  <si>
    <t>Human Element/Company, Unknown, Human Element/Other</t>
  </si>
  <si>
    <t>Unknown, Human Element/Other, Intentional</t>
  </si>
  <si>
    <t>Tree, Human Element/Other, Deteriorated Equipment</t>
  </si>
  <si>
    <t>Human Element/Other, Unknown, Animal</t>
  </si>
  <si>
    <t>Unknown, Tree</t>
  </si>
  <si>
    <t>Animal, Unknown, Human Element/Other</t>
  </si>
  <si>
    <t>Animal, Human Element/Other, Unknown</t>
  </si>
  <si>
    <t>Unknown, Animal</t>
  </si>
  <si>
    <t>Human Element/Other, Unknown, Intentional</t>
  </si>
  <si>
    <t>Animal, Tree</t>
  </si>
  <si>
    <t>Unknown, Animal, Deteriorated Equipment</t>
  </si>
  <si>
    <t>Tree, Unknown, Human Element/Other</t>
  </si>
  <si>
    <t>Animal, Human Element/Company, Deteriorated Equipment</t>
  </si>
  <si>
    <t>Deteriorated Equipment, Human Element/Company, Animal</t>
  </si>
  <si>
    <t>Human Element/Company, Human Element/Other, Animal</t>
  </si>
  <si>
    <t>Deteriorated Equipment, Human Element/Company, Unknown</t>
  </si>
  <si>
    <t>Human Element/Company, Animal</t>
  </si>
  <si>
    <t>Animal, Human Element/Company, Lightning</t>
  </si>
  <si>
    <t>Unknown, Human Element/Company, Adverse Environment</t>
  </si>
  <si>
    <t>Deteriorated Equipment, Human Element/Other, Human Element/Company</t>
  </si>
  <si>
    <t>Deteriorated Equipment, Intentional, Human Element/Company</t>
  </si>
  <si>
    <t>Intentional</t>
  </si>
  <si>
    <t>Deteriorated Equipment, Adverse Environment</t>
  </si>
  <si>
    <t>Deteriorated Equipment, Intentional, Human Element/Other</t>
  </si>
  <si>
    <t>Human Element/Other, Deteriorated Equipment, Animal</t>
  </si>
  <si>
    <t>Tree, Human Element/Other, Unknown</t>
  </si>
  <si>
    <t>Animal, Tree, Human Element/Company</t>
  </si>
  <si>
    <t>Human Element/Company, Deteriorated Equipment, Tree</t>
  </si>
  <si>
    <t>Deteriorated Equipment, Tree, Intentional</t>
  </si>
  <si>
    <t>Deteriorated Equipment, Adverse Environment, Unknown</t>
  </si>
  <si>
    <t>Animal, Deteriorated Equipment, Human Element/Company</t>
  </si>
  <si>
    <t>Deteriorated Equipment, Unknown, Adverse Environment</t>
  </si>
  <si>
    <t>Deteriorated Equipment, Human Element/Company, Adverse Environment</t>
  </si>
  <si>
    <t>Deteriorated Equipment, Lightning, Human Element/Other</t>
  </si>
  <si>
    <t>Animal, Unknown, Human Element/Company</t>
  </si>
  <si>
    <t>Animal, Intentional, Human Element/Other</t>
  </si>
  <si>
    <t>Animal, Human Element/Company</t>
  </si>
  <si>
    <t>Unknown, Human Element/Company, Animal</t>
  </si>
  <si>
    <t>Human Element/Other, Unknown, Tree</t>
  </si>
  <si>
    <t>Tree, Deteriorated Equipment, Human Element/Company</t>
  </si>
  <si>
    <t>Adverse Environment, Tree, Human Element/Other</t>
  </si>
  <si>
    <t>Human Element/Other, Adverse Environment</t>
  </si>
  <si>
    <t>Animal, Unknown</t>
  </si>
  <si>
    <t>Human Element/Other, Human Element/Company, Unknown</t>
  </si>
  <si>
    <t>Lightning</t>
  </si>
  <si>
    <t>Adverse Environment, Intentional, Deteriorated Equipment</t>
  </si>
  <si>
    <t>Tree, Human Element/Other, Adverse Environment</t>
  </si>
  <si>
    <t>Intentional, Deteriorated Equipment</t>
  </si>
  <si>
    <t>Intentional, Human Element/Other</t>
  </si>
  <si>
    <t>Human Element/Company, Tree, Deteriorated Equipment</t>
  </si>
  <si>
    <t>Tree, Intentional</t>
  </si>
  <si>
    <t>Unknown, Human Element/Other, Animal</t>
  </si>
  <si>
    <t>Tree, Human Element/Other, Animal</t>
  </si>
  <si>
    <t>Unknown, Adverse Environment, Deteriorated Equipment</t>
  </si>
  <si>
    <t>Human Element/Other, Deteriorated Equipment, Unknown</t>
  </si>
  <si>
    <t>Tree, Adverse Environment</t>
  </si>
  <si>
    <t>(1)  For each feeder reported, a company should identify all of the cities and towns (separated by commas) in which the customers that the feeder serves are located.</t>
  </si>
  <si>
    <r>
      <t>(2)  A company should enter (i) "</t>
    </r>
    <r>
      <rPr>
        <b/>
        <sz val="11"/>
        <color theme="1"/>
        <rFont val="Calibri"/>
        <family val="2"/>
        <scheme val="minor"/>
      </rPr>
      <t>Y"</t>
    </r>
    <r>
      <rPr>
        <sz val="11"/>
        <color theme="1"/>
        <rFont val="Calibri"/>
        <family val="2"/>
        <scheme val="minor"/>
      </rPr>
      <t xml:space="preserve"> for a feeder that it is including in its Annual Report for the first time, or (2) "</t>
    </r>
    <r>
      <rPr>
        <b/>
        <sz val="11"/>
        <color theme="1"/>
        <rFont val="Calibri"/>
        <family val="2"/>
        <scheme val="minor"/>
      </rPr>
      <t>N"</t>
    </r>
    <r>
      <rPr>
        <sz val="11"/>
        <color theme="1"/>
        <rFont val="Calibri"/>
        <family val="2"/>
        <scheme val="minor"/>
      </rPr>
      <t xml:space="preserve"> for a feeder that it has included in previous its Annual Reports.</t>
    </r>
  </si>
  <si>
    <r>
      <t>(3)  A company should enter (i) "</t>
    </r>
    <r>
      <rPr>
        <b/>
        <sz val="11"/>
        <color theme="1"/>
        <rFont val="Calibri"/>
        <family val="2"/>
        <scheme val="minor"/>
      </rPr>
      <t>Metered"</t>
    </r>
    <r>
      <rPr>
        <sz val="11"/>
        <color theme="1"/>
        <rFont val="Calibri"/>
        <family val="2"/>
        <scheme val="minor"/>
      </rPr>
      <t xml:space="preserve"> for feeders for which the Energy Delivered value is based on metered data or (ii) "</t>
    </r>
    <r>
      <rPr>
        <b/>
        <sz val="11"/>
        <color theme="1"/>
        <rFont val="Calibri"/>
        <family val="2"/>
        <scheme val="minor"/>
      </rPr>
      <t>Estimated"</t>
    </r>
    <r>
      <rPr>
        <sz val="11"/>
        <color theme="1"/>
        <rFont val="Calibri"/>
        <family val="2"/>
        <scheme val="minor"/>
      </rPr>
      <t xml:space="preserve"> for feeders for which the Energy Delivered value is based on estimated data.</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</si>
</sst>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6" formatCode="&quot;$&quot;#,##0_);[Red]\(&quot;$&quot;#,##0\)"/>
    <numFmt numFmtId="44" formatCode="_(&quot;$&quot;* #,##0.00_);_(&quot;$&quot;* \(#,##0.00\);_(&quot;$&quot;* &quot;-&quot;??_);_(@_)"/>
    <numFmt numFmtId="43" formatCode="_(* #,##0.00_);_(* \(#,##0.00\);_(* &quot;-&quot;??_);_(@_)"/>
    <numFmt numFmtId="164" formatCode="_(* #,##0_);_(* \(#,##0\);_(* &quot;-&quot;??_);_(@_)"/>
    <numFmt numFmtId="165" formatCode="0.000"/>
    <numFmt numFmtId="166" formatCode="#,##0.0"/>
    <numFmt numFmtId="167" formatCode="0.0"/>
    <numFmt numFmtId="168" formatCode="_(* #,##0.0_);_(* \(#,##0.0\);_(* &quot;-&quot;??_);_(@_)"/>
  </numFmts>
  <fonts count="22" x14ac:knownFonts="1">
    <font>
      <sz val="11"/>
      <color theme="1"/>
      <name val="Calibri"/>
      <family val="2"/>
      <scheme val="minor"/>
    </font>
    <font>
      <b/>
      <sz val="11"/>
      <color theme="1"/>
      <name val="Calibri"/>
      <family val="2"/>
      <scheme val="minor"/>
    </font>
    <font>
      <b/>
      <u/>
      <sz val="11"/>
      <color theme="1"/>
      <name val="Calibri"/>
      <family val="2"/>
      <scheme val="minor"/>
    </font>
    <font>
      <u/>
      <sz val="11"/>
      <color theme="1"/>
      <name val="Calibri"/>
      <family val="2"/>
      <scheme val="minor"/>
    </font>
    <font>
      <sz val="9"/>
      <color theme="1"/>
      <name val="Calibri"/>
      <family val="2"/>
      <scheme val="minor"/>
    </font>
    <font>
      <b/>
      <sz val="10"/>
      <color theme="1"/>
      <name val="Calibri"/>
      <family val="2"/>
      <scheme val="minor"/>
    </font>
    <font>
      <b/>
      <u/>
      <sz val="12"/>
      <color theme="1"/>
      <name val="Calibri"/>
      <family val="2"/>
      <scheme val="minor"/>
    </font>
    <font>
      <b/>
      <sz val="9"/>
      <color theme="1"/>
      <name val="Calibri"/>
      <family val="2"/>
      <scheme val="minor"/>
    </font>
    <font>
      <b/>
      <sz val="12"/>
      <color theme="1"/>
      <name val="Calibri"/>
      <family val="2"/>
      <scheme val="minor"/>
    </font>
    <font>
      <sz val="11"/>
      <color rgb="FFFF0000"/>
      <name val="Calibri"/>
      <family val="2"/>
      <scheme val="minor"/>
    </font>
    <font>
      <b/>
      <sz val="14"/>
      <color rgb="FF0000FF"/>
      <name val="Calibri"/>
      <family val="2"/>
      <scheme val="minor"/>
    </font>
    <font>
      <b/>
      <sz val="14"/>
      <color theme="1"/>
      <name val="Calibri"/>
      <family val="2"/>
      <scheme val="minor"/>
    </font>
    <font>
      <sz val="12"/>
      <color theme="1"/>
      <name val="Calibri"/>
      <family val="2"/>
      <scheme val="minor"/>
    </font>
    <font>
      <b/>
      <sz val="14"/>
      <color rgb="FFFF0000"/>
      <name val="Calibri"/>
      <family val="2"/>
      <scheme val="minor"/>
    </font>
    <font>
      <sz val="12"/>
      <color rgb="FF0000FF"/>
      <name val="Calibri"/>
      <family val="2"/>
      <scheme val="minor"/>
    </font>
    <font>
      <b/>
      <i/>
      <sz val="11"/>
      <color theme="1"/>
      <name val="Calibri"/>
      <family val="2"/>
      <scheme val="minor"/>
    </font>
    <font>
      <i/>
      <sz val="11"/>
      <color theme="1"/>
      <name val="Calibri"/>
      <family val="2"/>
      <scheme val="minor"/>
    </font>
    <font>
      <strike/>
      <sz val="11"/>
      <color theme="1"/>
      <name val="Calibri"/>
      <family val="2"/>
      <scheme val="minor"/>
    </font>
    <font>
      <sz val="11"/>
      <color theme="1"/>
      <name val="Calibri"/>
      <family val="2"/>
      <scheme val="minor"/>
    </font>
    <font>
      <sz val="10"/>
      <name val="Arial"/>
      <family val="2"/>
    </font>
    <font>
      <sz val="11"/>
      <color rgb="FFFFFFFF"/>
      <name val="Calibri"/>
      <family val="2"/>
      <scheme val="minor"/>
    </font>
    <font>
      <strike/>
      <sz val="11"/>
      <color rgb="FFFFFFFF"/>
      <name val="Calibri"/>
      <family val="2"/>
      <scheme val="minor"/>
    </font>
  </fonts>
  <fills count="18">
    <fill>
      <patternFill patternType="none"/>
    </fill>
    <fill>
      <patternFill patternType="gray125"/>
    </fill>
    <fill>
      <patternFill patternType="solid">
        <fgColor theme="3" tint="0.79998168889431442"/>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theme="7" tint="0.79998168889431442"/>
        <bgColor indexed="64"/>
      </patternFill>
    </fill>
    <fill>
      <patternFill patternType="solid">
        <fgColor theme="6" tint="0.79998168889431442"/>
        <bgColor indexed="64"/>
      </patternFill>
    </fill>
    <fill>
      <patternFill patternType="solid">
        <fgColor theme="5" tint="0.59999389629810485"/>
        <bgColor indexed="64"/>
      </patternFill>
    </fill>
    <fill>
      <patternFill patternType="solid">
        <fgColor rgb="FFCCFFFF"/>
        <bgColor indexed="64"/>
      </patternFill>
    </fill>
    <fill>
      <patternFill patternType="solid">
        <fgColor theme="0" tint="-0.14999847407452621"/>
        <bgColor indexed="64"/>
      </patternFill>
    </fill>
    <fill>
      <patternFill patternType="solid">
        <fgColor theme="8" tint="0.59999389629810485"/>
        <bgColor indexed="64"/>
      </patternFill>
    </fill>
    <fill>
      <patternFill patternType="solid">
        <fgColor theme="9" tint="0.79998168889431442"/>
        <bgColor indexed="64"/>
      </patternFill>
    </fill>
    <fill>
      <patternFill patternType="solid">
        <fgColor theme="0" tint="-4.9989318521683403E-2"/>
        <bgColor indexed="64"/>
      </patternFill>
    </fill>
    <fill>
      <patternFill patternType="solid">
        <fgColor theme="0"/>
        <bgColor indexed="64"/>
      </patternFill>
    </fill>
    <fill>
      <patternFill patternType="solid">
        <fgColor theme="2" tint="-0.249977111117893"/>
        <bgColor indexed="64"/>
      </patternFill>
    </fill>
    <fill>
      <patternFill patternType="solid">
        <fgColor rgb="FFFFFFFF"/>
        <bgColor indexed="64"/>
      </patternFill>
    </fill>
    <fill>
      <patternFill patternType="solid">
        <fgColor rgb="FFA6A6A6"/>
        <bgColor indexed="64"/>
      </patternFill>
    </fill>
    <fill>
      <patternFill patternType="solid">
        <fgColor rgb="FFD9D9D9"/>
        <bgColor indexed="64"/>
      </patternFill>
    </fill>
  </fills>
  <borders count="96">
    <border>
      <left/>
      <right/>
      <top/>
      <bottom/>
      <diagonal/>
    </border>
    <border>
      <left/>
      <right/>
      <top/>
      <bottom style="medium">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thin">
        <color indexed="64"/>
      </left>
      <right style="medium">
        <color indexed="64"/>
      </right>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diagonal/>
    </border>
    <border>
      <left/>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style="medium">
        <color indexed="64"/>
      </top>
      <bottom style="medium">
        <color indexed="64"/>
      </bottom>
      <diagonal/>
    </border>
    <border>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thin">
        <color indexed="64"/>
      </right>
      <top/>
      <bottom style="medium">
        <color indexed="64"/>
      </bottom>
      <diagonal/>
    </border>
    <border>
      <left/>
      <right style="thin">
        <color indexed="64"/>
      </right>
      <top style="medium">
        <color indexed="64"/>
      </top>
      <bottom/>
      <diagonal/>
    </border>
    <border>
      <left style="thin">
        <color indexed="64"/>
      </left>
      <right/>
      <top style="medium">
        <color indexed="64"/>
      </top>
      <bottom/>
      <diagonal/>
    </border>
    <border>
      <left/>
      <right/>
      <top style="thin">
        <color indexed="64"/>
      </top>
      <bottom style="medium">
        <color indexed="64"/>
      </bottom>
      <diagonal/>
    </border>
    <border>
      <left/>
      <right style="thin">
        <color indexed="64"/>
      </right>
      <top/>
      <bottom/>
      <diagonal/>
    </border>
    <border>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top style="medium">
        <color indexed="64"/>
      </top>
      <bottom style="thin">
        <color indexed="64"/>
      </bottom>
      <diagonal/>
    </border>
    <border>
      <left style="thin">
        <color indexed="64"/>
      </left>
      <right/>
      <top/>
      <bottom style="thin">
        <color indexed="64"/>
      </bottom>
      <diagonal/>
    </border>
    <border>
      <left/>
      <right style="medium">
        <color indexed="64"/>
      </right>
      <top/>
      <bottom style="thin">
        <color indexed="64"/>
      </bottom>
      <diagonal/>
    </border>
    <border>
      <left/>
      <right/>
      <top style="thin">
        <color indexed="64"/>
      </top>
      <bottom/>
      <diagonal/>
    </border>
    <border>
      <left style="medium">
        <color indexed="64"/>
      </left>
      <right style="thin">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style="thin">
        <color indexed="64"/>
      </right>
      <top style="thin">
        <color indexed="64"/>
      </top>
      <bottom/>
      <diagonal/>
    </border>
    <border>
      <left/>
      <right style="thin">
        <color indexed="64"/>
      </right>
      <top/>
      <bottom style="thin">
        <color indexed="64"/>
      </bottom>
      <diagonal/>
    </border>
    <border>
      <left/>
      <right/>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style="medium">
        <color indexed="64"/>
      </top>
      <bottom style="thin">
        <color indexed="64"/>
      </bottom>
      <diagonal/>
    </border>
    <border>
      <left style="thin">
        <color indexed="64"/>
      </left>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top style="thin">
        <color indexed="64"/>
      </top>
      <bottom style="medium">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diagonal/>
    </border>
    <border>
      <left style="medium">
        <color indexed="64"/>
      </left>
      <right style="thin">
        <color indexed="64"/>
      </right>
      <top/>
      <bottom/>
      <diagonal/>
    </border>
    <border>
      <left style="thin">
        <color indexed="64"/>
      </left>
      <right style="medium">
        <color indexed="64"/>
      </right>
      <top/>
      <bottom/>
      <diagonal/>
    </border>
    <border>
      <left style="thin">
        <color indexed="64"/>
      </left>
      <right/>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diagonal/>
    </border>
    <border>
      <left style="medium">
        <color indexed="64"/>
      </left>
      <right/>
      <top style="thin">
        <color indexed="64"/>
      </top>
      <bottom/>
      <diagonal/>
    </border>
    <border>
      <left/>
      <right style="medium">
        <color indexed="64"/>
      </right>
      <top style="thin">
        <color indexed="64"/>
      </top>
      <bottom/>
      <diagonal/>
    </border>
    <border>
      <left/>
      <right/>
      <top/>
      <bottom style="thin">
        <color rgb="FF000000"/>
      </bottom>
      <diagonal/>
    </border>
    <border>
      <left style="thin">
        <color indexed="64"/>
      </left>
      <right style="medium">
        <color indexed="64"/>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medium">
        <color indexed="64"/>
      </top>
      <bottom style="medium">
        <color indexed="64"/>
      </bottom>
      <diagonal/>
    </border>
    <border>
      <left/>
      <right style="thin">
        <color rgb="FF000000"/>
      </right>
      <top style="medium">
        <color indexed="64"/>
      </top>
      <bottom style="medium">
        <color indexed="64"/>
      </bottom>
      <diagonal/>
    </border>
    <border>
      <left style="thin">
        <color indexed="64"/>
      </left>
      <right style="thin">
        <color rgb="FF000000"/>
      </right>
      <top/>
      <bottom style="medium">
        <color rgb="FF000000"/>
      </bottom>
      <diagonal/>
    </border>
    <border>
      <left style="thin">
        <color rgb="FF000000"/>
      </left>
      <right style="thin">
        <color rgb="FF000000"/>
      </right>
      <top/>
      <bottom style="medium">
        <color rgb="FF000000"/>
      </bottom>
      <diagonal/>
    </border>
    <border>
      <left style="thin">
        <color rgb="FF000000"/>
      </left>
      <right/>
      <top/>
      <bottom style="medium">
        <color rgb="FF000000"/>
      </bottom>
      <diagonal/>
    </border>
    <border>
      <left style="medium">
        <color rgb="FF000000"/>
      </left>
      <right/>
      <top style="medium">
        <color indexed="64"/>
      </top>
      <bottom style="medium">
        <color rgb="FF000000"/>
      </bottom>
      <diagonal/>
    </border>
    <border>
      <left/>
      <right/>
      <top style="medium">
        <color indexed="64"/>
      </top>
      <bottom style="medium">
        <color rgb="FF000000"/>
      </bottom>
      <diagonal/>
    </border>
    <border>
      <left/>
      <right style="medium">
        <color rgb="FF000000"/>
      </right>
      <top style="medium">
        <color indexed="64"/>
      </top>
      <bottom style="medium">
        <color rgb="FF000000"/>
      </bottom>
      <diagonal/>
    </border>
    <border>
      <left style="thin">
        <color indexed="64"/>
      </left>
      <right style="thin">
        <color rgb="FF000000"/>
      </right>
      <top style="thin">
        <color indexed="64"/>
      </top>
      <bottom style="thin">
        <color indexed="64"/>
      </bottom>
      <diagonal/>
    </border>
    <border>
      <left style="thin">
        <color rgb="FF000000"/>
      </left>
      <right style="thin">
        <color rgb="FF000000"/>
      </right>
      <top style="thin">
        <color indexed="64"/>
      </top>
      <bottom style="thin">
        <color indexed="64"/>
      </bottom>
      <diagonal/>
    </border>
    <border>
      <left style="thin">
        <color rgb="FF000000"/>
      </left>
      <right style="thin">
        <color indexed="64"/>
      </right>
      <top style="thin">
        <color indexed="64"/>
      </top>
      <bottom style="thin">
        <color indexed="64"/>
      </bottom>
      <diagonal/>
    </border>
    <border>
      <left style="thin">
        <color rgb="FF000000"/>
      </left>
      <right style="thin">
        <color rgb="FF000000"/>
      </right>
      <top style="thin">
        <color rgb="FF000000"/>
      </top>
      <bottom/>
      <diagonal/>
    </border>
  </borders>
  <cellStyleXfs count="4">
    <xf numFmtId="0" fontId="0" fillId="0" borderId="0"/>
    <xf numFmtId="9" fontId="18" fillId="0" borderId="0" applyFont="0" applyFill="0" applyBorder="0" applyAlignment="0" applyProtection="0"/>
    <xf numFmtId="43" fontId="18" fillId="0" borderId="0" applyFont="0" applyFill="0" applyBorder="0" applyAlignment="0" applyProtection="0"/>
    <xf numFmtId="0" fontId="19" fillId="0" borderId="0"/>
  </cellStyleXfs>
  <cellXfs count="785">
    <xf numFmtId="0" fontId="0" fillId="0" borderId="0" xfId="0"/>
    <xf numFmtId="0" fontId="2" fillId="0" borderId="0" xfId="0" applyFont="1"/>
    <xf numFmtId="0" fontId="1" fillId="0" borderId="0" xfId="0" applyFont="1"/>
    <xf numFmtId="0" fontId="0" fillId="0" borderId="0" xfId="0" applyAlignment="1">
      <alignment wrapText="1"/>
    </xf>
    <xf numFmtId="0" fontId="0" fillId="0" borderId="0" xfId="0" applyAlignment="1">
      <alignment horizontal="center" wrapText="1"/>
    </xf>
    <xf numFmtId="0" fontId="1" fillId="0" borderId="0" xfId="0" applyFont="1" applyAlignment="1">
      <alignment horizontal="center" wrapText="1"/>
    </xf>
    <xf numFmtId="0" fontId="0" fillId="0" borderId="0" xfId="0" applyAlignment="1">
      <alignment vertical="center" wrapText="1"/>
    </xf>
    <xf numFmtId="0" fontId="0" fillId="0" borderId="0" xfId="0" applyAlignment="1">
      <alignment horizontal="center" vertical="center" wrapText="1"/>
    </xf>
    <xf numFmtId="0" fontId="0" fillId="0" borderId="17" xfId="0" applyBorder="1"/>
    <xf numFmtId="0" fontId="0" fillId="0" borderId="27" xfId="0" applyBorder="1"/>
    <xf numFmtId="0" fontId="0" fillId="0" borderId="16" xfId="0" applyBorder="1"/>
    <xf numFmtId="0" fontId="0" fillId="0" borderId="19" xfId="0" applyBorder="1"/>
    <xf numFmtId="0" fontId="0" fillId="0" borderId="18" xfId="0" applyBorder="1"/>
    <xf numFmtId="0" fontId="0" fillId="0" borderId="21" xfId="0" applyBorder="1"/>
    <xf numFmtId="0" fontId="0" fillId="0" borderId="18" xfId="0" applyBorder="1" applyAlignment="1">
      <alignment horizontal="center" vertical="center" wrapText="1"/>
    </xf>
    <xf numFmtId="0" fontId="0" fillId="0" borderId="0" xfId="0" applyAlignment="1">
      <alignment vertical="center"/>
    </xf>
    <xf numFmtId="6" fontId="0" fillId="0" borderId="0" xfId="0" applyNumberFormat="1"/>
    <xf numFmtId="6" fontId="0" fillId="0" borderId="0" xfId="0" applyNumberFormat="1" applyAlignment="1">
      <alignment horizontal="center" vertical="center"/>
    </xf>
    <xf numFmtId="0" fontId="3" fillId="0" borderId="0" xfId="0" applyFont="1"/>
    <xf numFmtId="6" fontId="0" fillId="0" borderId="0" xfId="0" applyNumberFormat="1" applyAlignment="1">
      <alignment vertical="center"/>
    </xf>
    <xf numFmtId="0" fontId="0" fillId="0" borderId="19" xfId="0" applyBorder="1" applyAlignment="1">
      <alignment horizontal="center" vertical="center" wrapText="1"/>
    </xf>
    <xf numFmtId="0" fontId="0" fillId="0" borderId="22" xfId="0" applyBorder="1"/>
    <xf numFmtId="0" fontId="0" fillId="0" borderId="37" xfId="0" applyBorder="1" applyAlignment="1">
      <alignment horizontal="center" vertical="center" wrapText="1"/>
    </xf>
    <xf numFmtId="0" fontId="0" fillId="0" borderId="38" xfId="0" applyBorder="1"/>
    <xf numFmtId="0" fontId="0" fillId="0" borderId="38" xfId="0" applyBorder="1" applyAlignment="1">
      <alignment horizontal="center" vertical="center" wrapText="1"/>
    </xf>
    <xf numFmtId="0" fontId="0" fillId="0" borderId="0" xfId="0" applyAlignment="1">
      <alignment horizontal="left" vertical="center"/>
    </xf>
    <xf numFmtId="0" fontId="0" fillId="0" borderId="57" xfId="0" applyBorder="1" applyAlignment="1">
      <alignment horizontal="center" vertical="center" wrapText="1"/>
    </xf>
    <xf numFmtId="0" fontId="0" fillId="0" borderId="50" xfId="0" applyBorder="1" applyAlignment="1">
      <alignment horizontal="center" vertical="center" wrapText="1"/>
    </xf>
    <xf numFmtId="0" fontId="0" fillId="0" borderId="28" xfId="0" applyBorder="1" applyAlignment="1">
      <alignment horizontal="center"/>
    </xf>
    <xf numFmtId="0" fontId="0" fillId="0" borderId="28" xfId="0" applyBorder="1" applyAlignment="1">
      <alignment vertical="center" wrapText="1"/>
    </xf>
    <xf numFmtId="0" fontId="13" fillId="0" borderId="0" xfId="0" applyFont="1" applyAlignment="1">
      <alignment horizontal="center"/>
    </xf>
    <xf numFmtId="0" fontId="11" fillId="0" borderId="0" xfId="0" applyFont="1" applyAlignment="1">
      <alignment horizontal="center"/>
    </xf>
    <xf numFmtId="0" fontId="14" fillId="0" borderId="0" xfId="0" applyFont="1" applyAlignment="1">
      <alignment wrapText="1"/>
    </xf>
    <xf numFmtId="0" fontId="9" fillId="0" borderId="0" xfId="0" applyFont="1" applyAlignment="1">
      <alignment wrapText="1"/>
    </xf>
    <xf numFmtId="0" fontId="0" fillId="0" borderId="37" xfId="0" applyBorder="1" applyAlignment="1">
      <alignment horizontal="center" wrapText="1"/>
    </xf>
    <xf numFmtId="0" fontId="0" fillId="0" borderId="21" xfId="0" applyBorder="1" applyAlignment="1">
      <alignment horizontal="center" vertical="center" wrapText="1"/>
    </xf>
    <xf numFmtId="0" fontId="1" fillId="2" borderId="27" xfId="0" applyFont="1" applyFill="1" applyBorder="1" applyAlignment="1">
      <alignment horizontal="center" vertical="center" wrapText="1"/>
    </xf>
    <xf numFmtId="0" fontId="7" fillId="7" borderId="23" xfId="0" applyFont="1" applyFill="1" applyBorder="1" applyAlignment="1">
      <alignment horizontal="center" vertical="center" wrapText="1"/>
    </xf>
    <xf numFmtId="0" fontId="7" fillId="7" borderId="40" xfId="0" applyFont="1" applyFill="1" applyBorder="1" applyAlignment="1">
      <alignment horizontal="center" vertical="center" wrapText="1"/>
    </xf>
    <xf numFmtId="0" fontId="7" fillId="7" borderId="36" xfId="0" applyFont="1" applyFill="1" applyBorder="1" applyAlignment="1">
      <alignment horizontal="center" vertical="center" wrapText="1"/>
    </xf>
    <xf numFmtId="0" fontId="7" fillId="7" borderId="27" xfId="0" applyFont="1" applyFill="1" applyBorder="1" applyAlignment="1">
      <alignment horizontal="center" vertical="center" wrapText="1"/>
    </xf>
    <xf numFmtId="0" fontId="7" fillId="7" borderId="26" xfId="0" applyFont="1" applyFill="1" applyBorder="1" applyAlignment="1">
      <alignment horizontal="center" vertical="center" wrapText="1"/>
    </xf>
    <xf numFmtId="0" fontId="7" fillId="7" borderId="15" xfId="0" applyFont="1" applyFill="1" applyBorder="1" applyAlignment="1">
      <alignment horizontal="center" vertical="center" wrapText="1"/>
    </xf>
    <xf numFmtId="0" fontId="7" fillId="7" borderId="16" xfId="0" applyFont="1" applyFill="1" applyBorder="1" applyAlignment="1">
      <alignment horizontal="center" vertical="center" wrapText="1"/>
    </xf>
    <xf numFmtId="0" fontId="0" fillId="0" borderId="29" xfId="0" applyBorder="1" applyAlignment="1">
      <alignment horizontal="center" vertical="center" wrapText="1"/>
    </xf>
    <xf numFmtId="0" fontId="0" fillId="0" borderId="30" xfId="0" applyBorder="1" applyAlignment="1">
      <alignment horizontal="center" vertical="center" wrapText="1"/>
    </xf>
    <xf numFmtId="0" fontId="0" fillId="0" borderId="51" xfId="0" applyBorder="1"/>
    <xf numFmtId="0" fontId="2" fillId="0" borderId="0" xfId="0" applyFont="1" applyAlignment="1">
      <alignment wrapText="1"/>
    </xf>
    <xf numFmtId="0" fontId="0" fillId="0" borderId="19" xfId="0" applyBorder="1" applyAlignment="1">
      <alignment vertical="center" wrapText="1"/>
    </xf>
    <xf numFmtId="0" fontId="12" fillId="0" borderId="0" xfId="0" applyFont="1"/>
    <xf numFmtId="0" fontId="0" fillId="0" borderId="37" xfId="0" applyBorder="1" applyAlignment="1">
      <alignment horizontal="center"/>
    </xf>
    <xf numFmtId="0" fontId="1" fillId="0" borderId="60" xfId="0" applyFont="1" applyBorder="1" applyAlignment="1">
      <alignment horizontal="center" vertical="center" wrapText="1"/>
    </xf>
    <xf numFmtId="0" fontId="1" fillId="0" borderId="25" xfId="0" applyFont="1" applyBorder="1" applyAlignment="1">
      <alignment horizontal="center" vertical="center" wrapText="1"/>
    </xf>
    <xf numFmtId="0" fontId="1" fillId="0" borderId="61" xfId="0" applyFont="1" applyBorder="1" applyAlignment="1">
      <alignment horizontal="center" vertical="center" wrapText="1"/>
    </xf>
    <xf numFmtId="0" fontId="0" fillId="6" borderId="58" xfId="0" applyFill="1" applyBorder="1" applyAlignment="1">
      <alignment horizontal="center" vertical="center"/>
    </xf>
    <xf numFmtId="0" fontId="0" fillId="6" borderId="54" xfId="0" applyFill="1" applyBorder="1" applyAlignment="1">
      <alignment horizontal="center" vertical="center"/>
    </xf>
    <xf numFmtId="0" fontId="0" fillId="6" borderId="64" xfId="0" applyFill="1" applyBorder="1" applyAlignment="1">
      <alignment horizontal="center" vertical="center"/>
    </xf>
    <xf numFmtId="0" fontId="0" fillId="9" borderId="1" xfId="0" applyFill="1" applyBorder="1" applyAlignment="1">
      <alignment wrapText="1"/>
    </xf>
    <xf numFmtId="0" fontId="0" fillId="9" borderId="1" xfId="0" applyFill="1" applyBorder="1"/>
    <xf numFmtId="0" fontId="0" fillId="9" borderId="9" xfId="0" applyFill="1" applyBorder="1" applyAlignment="1">
      <alignment horizontal="center" wrapText="1"/>
    </xf>
    <xf numFmtId="0" fontId="0" fillId="9" borderId="12" xfId="0" applyFill="1" applyBorder="1"/>
    <xf numFmtId="0" fontId="0" fillId="0" borderId="42" xfId="0" applyBorder="1"/>
    <xf numFmtId="0" fontId="8" fillId="10" borderId="12" xfId="0" applyFont="1" applyFill="1" applyBorder="1" applyAlignment="1">
      <alignment horizontal="center" vertical="center" wrapText="1"/>
    </xf>
    <xf numFmtId="0" fontId="8" fillId="10" borderId="11" xfId="0" applyFont="1" applyFill="1" applyBorder="1" applyAlignment="1">
      <alignment horizontal="center" vertical="center" wrapText="1"/>
    </xf>
    <xf numFmtId="0" fontId="8" fillId="10" borderId="55" xfId="0" applyFont="1" applyFill="1" applyBorder="1" applyAlignment="1">
      <alignment horizontal="center" vertical="center" wrapText="1"/>
    </xf>
    <xf numFmtId="0" fontId="1" fillId="0" borderId="0" xfId="0" applyFont="1" applyFill="1"/>
    <xf numFmtId="0" fontId="0" fillId="0" borderId="0" xfId="0" applyFill="1" applyAlignment="1">
      <alignment wrapText="1"/>
    </xf>
    <xf numFmtId="0" fontId="0" fillId="0" borderId="28" xfId="0" applyFill="1" applyBorder="1" applyAlignment="1">
      <alignment horizontal="center" vertical="center" wrapText="1"/>
    </xf>
    <xf numFmtId="0" fontId="2" fillId="0" borderId="0" xfId="0" applyFont="1" applyFill="1"/>
    <xf numFmtId="0" fontId="0" fillId="0" borderId="19" xfId="0" applyFill="1" applyBorder="1" applyAlignment="1">
      <alignment vertical="center" wrapText="1"/>
    </xf>
    <xf numFmtId="0" fontId="2" fillId="0" borderId="0" xfId="0" applyFont="1" applyFill="1" applyAlignment="1">
      <alignment wrapText="1"/>
    </xf>
    <xf numFmtId="0" fontId="1" fillId="0" borderId="0" xfId="0" applyFont="1" applyFill="1" applyAlignment="1">
      <alignment horizontal="center"/>
    </xf>
    <xf numFmtId="0" fontId="1" fillId="2" borderId="17" xfId="0" applyFont="1" applyFill="1" applyBorder="1" applyAlignment="1">
      <alignment horizontal="center" vertical="center" wrapText="1"/>
    </xf>
    <xf numFmtId="0" fontId="0" fillId="0" borderId="37" xfId="0" applyFill="1" applyBorder="1" applyAlignment="1">
      <alignment horizontal="center" vertical="center" wrapText="1"/>
    </xf>
    <xf numFmtId="0" fontId="0" fillId="0" borderId="19" xfId="0" applyFill="1" applyBorder="1" applyAlignment="1">
      <alignment horizontal="center" vertical="center" wrapText="1"/>
    </xf>
    <xf numFmtId="0" fontId="0" fillId="0" borderId="0" xfId="0" applyBorder="1"/>
    <xf numFmtId="0" fontId="0" fillId="0" borderId="0" xfId="0" applyFill="1" applyBorder="1" applyAlignment="1">
      <alignment vertical="center" wrapText="1"/>
    </xf>
    <xf numFmtId="0" fontId="0" fillId="0" borderId="0" xfId="0" applyFill="1"/>
    <xf numFmtId="0" fontId="9" fillId="0" borderId="0" xfId="0" applyFont="1" applyFill="1" applyAlignment="1">
      <alignment wrapText="1"/>
    </xf>
    <xf numFmtId="0" fontId="1" fillId="2" borderId="63" xfId="0" applyFont="1" applyFill="1" applyBorder="1" applyAlignment="1">
      <alignment horizontal="center" vertical="center" wrapText="1"/>
    </xf>
    <xf numFmtId="0" fontId="1" fillId="4" borderId="69" xfId="0" applyFont="1" applyFill="1" applyBorder="1" applyAlignment="1">
      <alignment horizontal="center" vertical="center" wrapText="1"/>
    </xf>
    <xf numFmtId="0" fontId="0" fillId="9" borderId="14" xfId="0" applyFill="1" applyBorder="1" applyAlignment="1">
      <alignment wrapText="1"/>
    </xf>
    <xf numFmtId="0" fontId="8" fillId="10" borderId="62" xfId="0" applyFont="1" applyFill="1" applyBorder="1" applyAlignment="1">
      <alignment horizontal="center" vertical="center" wrapText="1"/>
    </xf>
    <xf numFmtId="0" fontId="1" fillId="11" borderId="70" xfId="0" applyFont="1" applyFill="1" applyBorder="1" applyAlignment="1">
      <alignment horizontal="center" vertical="center" wrapText="1"/>
    </xf>
    <xf numFmtId="0" fontId="1" fillId="11" borderId="35" xfId="0" applyFont="1" applyFill="1" applyBorder="1" applyAlignment="1">
      <alignment horizontal="center" vertical="center" wrapText="1"/>
    </xf>
    <xf numFmtId="0" fontId="1" fillId="11" borderId="69" xfId="0" applyFont="1" applyFill="1" applyBorder="1" applyAlignment="1">
      <alignment horizontal="center" vertical="center" wrapText="1"/>
    </xf>
    <xf numFmtId="0" fontId="0" fillId="9" borderId="11" xfId="0" applyFill="1" applyBorder="1" applyAlignment="1">
      <alignment horizontal="center"/>
    </xf>
    <xf numFmtId="0" fontId="0" fillId="9" borderId="14" xfId="0" applyFill="1" applyBorder="1"/>
    <xf numFmtId="0" fontId="0" fillId="9" borderId="11" xfId="0" applyFill="1" applyBorder="1"/>
    <xf numFmtId="0" fontId="0" fillId="0" borderId="52" xfId="0" applyBorder="1"/>
    <xf numFmtId="0" fontId="0" fillId="0" borderId="34" xfId="0" applyBorder="1"/>
    <xf numFmtId="0" fontId="0" fillId="0" borderId="50" xfId="0" applyBorder="1"/>
    <xf numFmtId="0" fontId="0" fillId="0" borderId="66" xfId="0" applyBorder="1"/>
    <xf numFmtId="0" fontId="17" fillId="0" borderId="0" xfId="0" applyFont="1" applyFill="1"/>
    <xf numFmtId="0" fontId="17" fillId="0" borderId="0" xfId="0" applyFont="1" applyFill="1" applyBorder="1" applyAlignment="1">
      <alignment vertical="center" wrapText="1"/>
    </xf>
    <xf numFmtId="0" fontId="17" fillId="0" borderId="0" xfId="0" applyFont="1" applyFill="1" applyAlignment="1">
      <alignment horizontal="left" vertical="center"/>
    </xf>
    <xf numFmtId="0" fontId="0" fillId="0" borderId="19" xfId="0" applyBorder="1" applyAlignment="1">
      <alignment horizontal="center"/>
    </xf>
    <xf numFmtId="0" fontId="0" fillId="0" borderId="52" xfId="0" applyBorder="1" applyAlignment="1">
      <alignment vertical="center" wrapText="1"/>
    </xf>
    <xf numFmtId="0" fontId="0" fillId="9" borderId="12" xfId="0" applyFill="1" applyBorder="1" applyAlignment="1">
      <alignment horizontal="center"/>
    </xf>
    <xf numFmtId="0" fontId="1" fillId="11" borderId="55" xfId="0" applyFont="1" applyFill="1" applyBorder="1" applyAlignment="1">
      <alignment horizontal="center" vertical="center" wrapText="1"/>
    </xf>
    <xf numFmtId="0" fontId="1" fillId="2" borderId="61" xfId="0" applyFont="1" applyFill="1" applyBorder="1" applyAlignment="1">
      <alignment horizontal="center" vertical="center" wrapText="1"/>
    </xf>
    <xf numFmtId="0" fontId="1" fillId="2" borderId="25" xfId="0" applyFont="1" applyFill="1" applyBorder="1" applyAlignment="1">
      <alignment horizontal="center" vertical="center" wrapText="1"/>
    </xf>
    <xf numFmtId="0" fontId="1" fillId="11" borderId="61" xfId="0" applyFont="1" applyFill="1" applyBorder="1" applyAlignment="1">
      <alignment horizontal="center" vertical="center" wrapText="1"/>
    </xf>
    <xf numFmtId="0" fontId="1" fillId="11" borderId="25" xfId="0" applyFont="1" applyFill="1" applyBorder="1" applyAlignment="1">
      <alignment horizontal="center" vertical="center" wrapText="1"/>
    </xf>
    <xf numFmtId="0" fontId="1" fillId="11" borderId="60" xfId="0" applyFont="1" applyFill="1" applyBorder="1" applyAlignment="1">
      <alignment horizontal="center" vertical="center" wrapText="1"/>
    </xf>
    <xf numFmtId="0" fontId="1" fillId="11" borderId="62" xfId="0" applyFont="1" applyFill="1" applyBorder="1" applyAlignment="1">
      <alignment horizontal="center" vertical="center" wrapText="1"/>
    </xf>
    <xf numFmtId="0" fontId="0" fillId="0" borderId="27" xfId="0" applyBorder="1" applyAlignment="1">
      <alignment horizontal="center" vertical="center" wrapText="1"/>
    </xf>
    <xf numFmtId="0" fontId="0" fillId="0" borderId="16" xfId="0" applyBorder="1" applyAlignment="1">
      <alignment horizontal="center" vertical="center" wrapText="1"/>
    </xf>
    <xf numFmtId="0" fontId="0" fillId="0" borderId="24" xfId="0" applyBorder="1" applyAlignment="1">
      <alignment horizontal="center"/>
    </xf>
    <xf numFmtId="0" fontId="0" fillId="0" borderId="42" xfId="0" applyBorder="1" applyAlignment="1">
      <alignment horizontal="center"/>
    </xf>
    <xf numFmtId="0" fontId="17" fillId="0" borderId="51" xfId="0" applyFont="1" applyFill="1" applyBorder="1" applyAlignment="1">
      <alignment horizontal="center"/>
    </xf>
    <xf numFmtId="0" fontId="17" fillId="0" borderId="37" xfId="0" applyFont="1" applyFill="1" applyBorder="1" applyAlignment="1">
      <alignment horizontal="center"/>
    </xf>
    <xf numFmtId="0" fontId="0" fillId="9" borderId="61" xfId="0" applyFill="1" applyBorder="1"/>
    <xf numFmtId="0" fontId="0" fillId="0" borderId="50" xfId="0" applyBorder="1" applyAlignment="1">
      <alignment vertical="center" wrapText="1"/>
    </xf>
    <xf numFmtId="0" fontId="0" fillId="0" borderId="51" xfId="0" applyBorder="1" applyAlignment="1">
      <alignment vertical="center" wrapText="1"/>
    </xf>
    <xf numFmtId="0" fontId="17" fillId="9" borderId="14" xfId="0" applyFont="1" applyFill="1" applyBorder="1" applyAlignment="1"/>
    <xf numFmtId="0" fontId="0" fillId="0" borderId="0" xfId="0" applyBorder="1" applyAlignment="1">
      <alignment vertical="center" wrapText="1"/>
    </xf>
    <xf numFmtId="0" fontId="1" fillId="11" borderId="73" xfId="0" applyFont="1" applyFill="1" applyBorder="1" applyAlignment="1">
      <alignment horizontal="center" vertical="center" wrapText="1"/>
    </xf>
    <xf numFmtId="0" fontId="1" fillId="11" borderId="3" xfId="0" applyFont="1" applyFill="1" applyBorder="1" applyAlignment="1">
      <alignment horizontal="center" vertical="center" wrapText="1"/>
    </xf>
    <xf numFmtId="0" fontId="1" fillId="2" borderId="73" xfId="0" applyFont="1" applyFill="1" applyBorder="1" applyAlignment="1">
      <alignment horizontal="center" vertical="center" wrapText="1"/>
    </xf>
    <xf numFmtId="0" fontId="1" fillId="2" borderId="3" xfId="0" applyFont="1" applyFill="1" applyBorder="1" applyAlignment="1">
      <alignment horizontal="center" vertical="center" wrapText="1"/>
    </xf>
    <xf numFmtId="0" fontId="0" fillId="0" borderId="63" xfId="0" applyBorder="1" applyAlignment="1">
      <alignment horizontal="center" vertical="center" wrapText="1"/>
    </xf>
    <xf numFmtId="0" fontId="0" fillId="0" borderId="36" xfId="0" applyBorder="1"/>
    <xf numFmtId="0" fontId="0" fillId="0" borderId="28" xfId="0" applyFill="1" applyBorder="1"/>
    <xf numFmtId="0" fontId="0" fillId="0" borderId="18" xfId="0" applyFill="1" applyBorder="1"/>
    <xf numFmtId="0" fontId="0" fillId="0" borderId="19" xfId="0" applyFill="1" applyBorder="1"/>
    <xf numFmtId="0" fontId="17" fillId="0" borderId="24" xfId="0" applyFont="1" applyFill="1" applyBorder="1" applyAlignment="1">
      <alignment horizontal="center"/>
    </xf>
    <xf numFmtId="0" fontId="17" fillId="0" borderId="42" xfId="0" applyFont="1" applyFill="1" applyBorder="1" applyAlignment="1">
      <alignment horizontal="center"/>
    </xf>
    <xf numFmtId="0" fontId="1" fillId="11" borderId="32" xfId="0" applyFont="1" applyFill="1" applyBorder="1" applyAlignment="1">
      <alignment horizontal="center" vertical="center" wrapText="1"/>
    </xf>
    <xf numFmtId="0" fontId="0" fillId="0" borderId="52" xfId="0" applyFill="1" applyBorder="1"/>
    <xf numFmtId="0" fontId="0" fillId="0" borderId="0" xfId="0" applyAlignment="1">
      <alignment horizontal="center"/>
    </xf>
    <xf numFmtId="0" fontId="0" fillId="0" borderId="0" xfId="0" applyBorder="1" applyAlignment="1">
      <alignment vertical="center"/>
    </xf>
    <xf numFmtId="0" fontId="0" fillId="0" borderId="0" xfId="0" applyFont="1" applyFill="1" applyBorder="1" applyAlignment="1">
      <alignment vertical="center"/>
    </xf>
    <xf numFmtId="0" fontId="0" fillId="0" borderId="0" xfId="0" applyFill="1" applyAlignment="1">
      <alignment horizontal="left" wrapText="1"/>
    </xf>
    <xf numFmtId="0" fontId="0" fillId="0" borderId="0" xfId="0" applyAlignment="1"/>
    <xf numFmtId="0" fontId="1" fillId="0" borderId="55" xfId="0" applyFont="1" applyBorder="1" applyAlignment="1">
      <alignment horizontal="center" vertical="center" wrapText="1"/>
    </xf>
    <xf numFmtId="0" fontId="1" fillId="8" borderId="55" xfId="0" applyFont="1" applyFill="1" applyBorder="1" applyAlignment="1">
      <alignment horizontal="center" vertical="center" wrapText="1"/>
    </xf>
    <xf numFmtId="0" fontId="5" fillId="6" borderId="55" xfId="0" applyFont="1" applyFill="1" applyBorder="1" applyAlignment="1">
      <alignment horizontal="center" vertical="center" wrapText="1"/>
    </xf>
    <xf numFmtId="0" fontId="5" fillId="6" borderId="12" xfId="0" applyFont="1" applyFill="1" applyBorder="1" applyAlignment="1">
      <alignment horizontal="center" vertical="center" wrapText="1"/>
    </xf>
    <xf numFmtId="0" fontId="5" fillId="6" borderId="11" xfId="0" applyFont="1" applyFill="1" applyBorder="1" applyAlignment="1">
      <alignment horizontal="center" vertical="center" wrapText="1"/>
    </xf>
    <xf numFmtId="0" fontId="1" fillId="0" borderId="62" xfId="0" applyFont="1" applyBorder="1" applyAlignment="1">
      <alignment horizontal="center" vertical="center" wrapText="1"/>
    </xf>
    <xf numFmtId="0" fontId="0" fillId="0" borderId="0" xfId="0"/>
    <xf numFmtId="0" fontId="0" fillId="0" borderId="0" xfId="0" applyAlignment="1">
      <alignment wrapText="1"/>
    </xf>
    <xf numFmtId="0" fontId="0" fillId="0" borderId="28" xfId="0" applyBorder="1"/>
    <xf numFmtId="0" fontId="0" fillId="0" borderId="63" xfId="0" applyBorder="1"/>
    <xf numFmtId="0" fontId="0" fillId="0" borderId="28" xfId="0" applyBorder="1" applyAlignment="1">
      <alignment horizontal="center" vertical="center" wrapText="1"/>
    </xf>
    <xf numFmtId="0" fontId="0" fillId="0" borderId="29" xfId="0" applyBorder="1"/>
    <xf numFmtId="0" fontId="1" fillId="0" borderId="0" xfId="0" applyFont="1" applyAlignment="1">
      <alignment horizontal="center"/>
    </xf>
    <xf numFmtId="0" fontId="0" fillId="0" borderId="0" xfId="0" applyFont="1" applyBorder="1" applyAlignment="1">
      <alignment horizontal="left" vertical="center"/>
    </xf>
    <xf numFmtId="0" fontId="0" fillId="0" borderId="35" xfId="0" applyBorder="1" applyAlignment="1"/>
    <xf numFmtId="0" fontId="0" fillId="0" borderId="0" xfId="0" applyFont="1" applyBorder="1" applyAlignment="1">
      <alignment vertical="center"/>
    </xf>
    <xf numFmtId="0" fontId="0" fillId="0" borderId="35" xfId="0" applyFont="1" applyBorder="1" applyAlignment="1">
      <alignment vertical="center"/>
    </xf>
    <xf numFmtId="0" fontId="0" fillId="0" borderId="0" xfId="0" applyBorder="1" applyAlignment="1"/>
    <xf numFmtId="0" fontId="0" fillId="0" borderId="0" xfId="0" applyAlignment="1">
      <alignment horizontal="left" vertical="center"/>
    </xf>
    <xf numFmtId="0" fontId="1" fillId="11" borderId="7" xfId="0" applyFont="1" applyFill="1" applyBorder="1" applyAlignment="1">
      <alignment horizontal="center" vertical="center" wrapText="1"/>
    </xf>
    <xf numFmtId="0" fontId="0" fillId="9" borderId="14" xfId="0" applyFill="1" applyBorder="1" applyAlignment="1">
      <alignment horizontal="center"/>
    </xf>
    <xf numFmtId="0" fontId="9" fillId="0" borderId="0" xfId="0" applyFont="1"/>
    <xf numFmtId="0" fontId="15" fillId="0" borderId="0" xfId="0" applyFont="1" applyBorder="1" applyAlignment="1">
      <alignment horizontal="center"/>
    </xf>
    <xf numFmtId="0" fontId="0" fillId="0" borderId="23" xfId="0" applyBorder="1"/>
    <xf numFmtId="0" fontId="0" fillId="13" borderId="0" xfId="0" applyFill="1" applyBorder="1" applyAlignment="1">
      <alignment horizontal="left" vertical="center" wrapText="1"/>
    </xf>
    <xf numFmtId="0" fontId="0" fillId="13" borderId="0" xfId="0" applyFill="1" applyBorder="1" applyAlignment="1">
      <alignment vertical="center" wrapText="1"/>
    </xf>
    <xf numFmtId="0" fontId="0" fillId="13" borderId="35" xfId="0" applyFill="1" applyBorder="1" applyAlignment="1">
      <alignment vertical="center" wrapText="1"/>
    </xf>
    <xf numFmtId="0" fontId="0" fillId="13" borderId="49" xfId="0" applyFill="1" applyBorder="1" applyAlignment="1">
      <alignment vertical="center" wrapText="1"/>
    </xf>
    <xf numFmtId="0" fontId="0" fillId="13" borderId="48" xfId="0" applyFill="1" applyBorder="1" applyAlignment="1">
      <alignment vertical="center" wrapText="1"/>
    </xf>
    <xf numFmtId="0" fontId="0" fillId="13" borderId="43" xfId="0" applyFill="1" applyBorder="1" applyAlignment="1">
      <alignment wrapText="1"/>
    </xf>
    <xf numFmtId="0" fontId="0" fillId="13" borderId="47" xfId="0" applyFill="1" applyBorder="1" applyAlignment="1">
      <alignment wrapText="1"/>
    </xf>
    <xf numFmtId="0" fontId="0" fillId="0" borderId="0" xfId="0" applyFill="1" applyBorder="1" applyAlignment="1">
      <alignment wrapText="1"/>
    </xf>
    <xf numFmtId="0" fontId="1" fillId="5" borderId="25" xfId="0" applyFont="1" applyFill="1" applyBorder="1" applyAlignment="1">
      <alignment horizontal="center" vertical="center" wrapText="1"/>
    </xf>
    <xf numFmtId="0" fontId="2" fillId="13" borderId="59" xfId="0" applyFont="1" applyFill="1" applyBorder="1"/>
    <xf numFmtId="0" fontId="2" fillId="13" borderId="43" xfId="0" applyFont="1" applyFill="1" applyBorder="1"/>
    <xf numFmtId="0" fontId="0" fillId="13" borderId="43" xfId="0" applyFill="1" applyBorder="1"/>
    <xf numFmtId="0" fontId="0" fillId="13" borderId="47" xfId="0" applyFill="1" applyBorder="1"/>
    <xf numFmtId="0" fontId="2" fillId="13" borderId="39" xfId="0" applyFont="1" applyFill="1" applyBorder="1"/>
    <xf numFmtId="0" fontId="2" fillId="13" borderId="0" xfId="0" applyFont="1" applyFill="1" applyBorder="1"/>
    <xf numFmtId="0" fontId="0" fillId="13" borderId="35" xfId="0" applyFill="1" applyBorder="1"/>
    <xf numFmtId="0" fontId="2" fillId="13" borderId="39" xfId="0" applyFont="1" applyFill="1" applyBorder="1" applyAlignment="1">
      <alignment horizontal="left" vertical="center"/>
    </xf>
    <xf numFmtId="0" fontId="0" fillId="13" borderId="0" xfId="0" applyFill="1" applyBorder="1"/>
    <xf numFmtId="0" fontId="0" fillId="13" borderId="0" xfId="0" applyFill="1" applyBorder="1" applyAlignment="1">
      <alignment horizontal="left" vertical="center"/>
    </xf>
    <xf numFmtId="0" fontId="0" fillId="13" borderId="0" xfId="0" applyFill="1" applyBorder="1" applyAlignment="1">
      <alignment vertical="center"/>
    </xf>
    <xf numFmtId="0" fontId="0" fillId="13" borderId="0" xfId="0" applyFont="1" applyFill="1" applyBorder="1" applyAlignment="1">
      <alignment vertical="center" wrapText="1"/>
    </xf>
    <xf numFmtId="0" fontId="0" fillId="13" borderId="0" xfId="0" applyFont="1" applyFill="1" applyBorder="1" applyAlignment="1">
      <alignment vertical="center"/>
    </xf>
    <xf numFmtId="0" fontId="0" fillId="13" borderId="0" xfId="0" applyFill="1" applyBorder="1" applyAlignment="1">
      <alignment horizontal="left" vertical="center" indent="1"/>
    </xf>
    <xf numFmtId="0" fontId="0" fillId="13" borderId="39" xfId="0" applyFill="1" applyBorder="1" applyAlignment="1">
      <alignment horizontal="left" vertical="center" indent="1"/>
    </xf>
    <xf numFmtId="0" fontId="0" fillId="13" borderId="35" xfId="0" applyFill="1" applyBorder="1" applyAlignment="1">
      <alignment horizontal="left" vertical="center"/>
    </xf>
    <xf numFmtId="0" fontId="0" fillId="13" borderId="39" xfId="0" applyFont="1" applyFill="1" applyBorder="1" applyAlignment="1">
      <alignment horizontal="left" vertical="center" indent="1"/>
    </xf>
    <xf numFmtId="0" fontId="0" fillId="13" borderId="41" xfId="0" applyFill="1" applyBorder="1" applyAlignment="1">
      <alignment horizontal="left" vertical="center" indent="1"/>
    </xf>
    <xf numFmtId="0" fontId="0" fillId="13" borderId="49" xfId="0" applyFill="1" applyBorder="1"/>
    <xf numFmtId="0" fontId="0" fillId="13" borderId="48" xfId="0" applyFill="1" applyBorder="1"/>
    <xf numFmtId="0" fontId="0" fillId="0" borderId="0" xfId="0" applyFill="1" applyBorder="1" applyAlignment="1">
      <alignment vertical="center"/>
    </xf>
    <xf numFmtId="0" fontId="0" fillId="13" borderId="49" xfId="0" applyFill="1" applyBorder="1" applyAlignment="1">
      <alignment vertical="center"/>
    </xf>
    <xf numFmtId="0" fontId="0" fillId="13" borderId="59" xfId="0" applyFill="1" applyBorder="1" applyAlignment="1">
      <alignment horizontal="left" vertical="center" indent="1"/>
    </xf>
    <xf numFmtId="0" fontId="0" fillId="13" borderId="43" xfId="0" applyFill="1" applyBorder="1" applyAlignment="1">
      <alignment horizontal="left" vertical="center" indent="1"/>
    </xf>
    <xf numFmtId="0" fontId="0" fillId="13" borderId="43" xfId="0" applyFill="1" applyBorder="1" applyAlignment="1">
      <alignment horizontal="left" indent="1"/>
    </xf>
    <xf numFmtId="0" fontId="0" fillId="13" borderId="47" xfId="0" applyFill="1" applyBorder="1" applyAlignment="1">
      <alignment horizontal="left" indent="1"/>
    </xf>
    <xf numFmtId="0" fontId="0" fillId="13" borderId="0" xfId="0" applyFill="1" applyBorder="1" applyAlignment="1">
      <alignment horizontal="left" indent="1"/>
    </xf>
    <xf numFmtId="0" fontId="0" fillId="13" borderId="35" xfId="0" applyFill="1" applyBorder="1" applyAlignment="1">
      <alignment horizontal="left" indent="1"/>
    </xf>
    <xf numFmtId="0" fontId="0" fillId="13" borderId="49" xfId="0" applyFill="1" applyBorder="1" applyAlignment="1">
      <alignment horizontal="left" vertical="center" indent="1"/>
    </xf>
    <xf numFmtId="0" fontId="0" fillId="13" borderId="49" xfId="0" applyFill="1" applyBorder="1" applyAlignment="1">
      <alignment horizontal="left" indent="1"/>
    </xf>
    <xf numFmtId="0" fontId="0" fillId="13" borderId="48" xfId="0" applyFill="1" applyBorder="1" applyAlignment="1">
      <alignment horizontal="left" indent="1"/>
    </xf>
    <xf numFmtId="0" fontId="0" fillId="13" borderId="59" xfId="0" applyFill="1" applyBorder="1" applyAlignment="1"/>
    <xf numFmtId="0" fontId="0" fillId="13" borderId="43" xfId="0" applyFill="1" applyBorder="1" applyAlignment="1"/>
    <xf numFmtId="0" fontId="0" fillId="13" borderId="47" xfId="0" applyFill="1" applyBorder="1" applyAlignment="1"/>
    <xf numFmtId="0" fontId="0" fillId="13" borderId="0" xfId="0" applyFill="1" applyBorder="1" applyAlignment="1">
      <alignment horizontal="left"/>
    </xf>
    <xf numFmtId="0" fontId="0" fillId="13" borderId="0" xfId="0" applyFill="1" applyBorder="1" applyAlignment="1"/>
    <xf numFmtId="0" fontId="0" fillId="13" borderId="35" xfId="0" applyFill="1" applyBorder="1" applyAlignment="1">
      <alignment vertical="center"/>
    </xf>
    <xf numFmtId="0" fontId="1" fillId="13" borderId="0" xfId="0" applyFont="1" applyFill="1" applyBorder="1" applyAlignment="1"/>
    <xf numFmtId="0" fontId="0" fillId="13" borderId="49" xfId="0" applyFill="1" applyBorder="1" applyAlignment="1"/>
    <xf numFmtId="0" fontId="0" fillId="13" borderId="48" xfId="0" applyFill="1" applyBorder="1" applyAlignment="1">
      <alignment vertical="center"/>
    </xf>
    <xf numFmtId="0" fontId="5" fillId="0" borderId="0" xfId="0" applyFont="1" applyFill="1" applyBorder="1" applyAlignment="1">
      <alignment vertical="center" wrapText="1"/>
    </xf>
    <xf numFmtId="0" fontId="1" fillId="0" borderId="22" xfId="0" applyFont="1" applyBorder="1" applyAlignment="1">
      <alignment horizontal="center" vertical="center" wrapText="1"/>
    </xf>
    <xf numFmtId="0" fontId="5" fillId="0" borderId="0" xfId="0" applyFont="1" applyFill="1" applyBorder="1" applyAlignment="1">
      <alignment horizontal="center" vertical="center" wrapText="1"/>
    </xf>
    <xf numFmtId="0" fontId="15" fillId="0" borderId="0" xfId="0" applyFont="1" applyAlignment="1">
      <alignment horizontal="center" vertical="center"/>
    </xf>
    <xf numFmtId="0" fontId="0" fillId="13" borderId="59" xfId="0" applyFont="1" applyFill="1" applyBorder="1" applyAlignment="1">
      <alignment horizontal="left" indent="1"/>
    </xf>
    <xf numFmtId="0" fontId="1" fillId="2" borderId="40" xfId="0" applyFont="1" applyFill="1" applyBorder="1" applyAlignment="1">
      <alignment horizontal="center" vertical="center" wrapText="1"/>
    </xf>
    <xf numFmtId="0" fontId="0" fillId="0" borderId="51" xfId="0" applyFill="1" applyBorder="1" applyAlignment="1">
      <alignment horizontal="center" vertical="center" wrapText="1"/>
    </xf>
    <xf numFmtId="0" fontId="8" fillId="7" borderId="12" xfId="0" applyFont="1" applyFill="1" applyBorder="1" applyAlignment="1">
      <alignment horizontal="center" vertical="center" wrapText="1"/>
    </xf>
    <xf numFmtId="3" fontId="0" fillId="0" borderId="60" xfId="0" applyNumberFormat="1" applyBorder="1" applyAlignment="1">
      <alignment horizontal="center" vertical="center" wrapText="1"/>
    </xf>
    <xf numFmtId="3" fontId="0" fillId="0" borderId="61" xfId="0" applyNumberFormat="1" applyBorder="1" applyAlignment="1">
      <alignment horizontal="center" vertical="center" wrapText="1"/>
    </xf>
    <xf numFmtId="3" fontId="0" fillId="0" borderId="25" xfId="0" applyNumberFormat="1" applyBorder="1" applyAlignment="1">
      <alignment horizontal="center" vertical="center" wrapText="1"/>
    </xf>
    <xf numFmtId="3" fontId="0" fillId="0" borderId="55" xfId="0" applyNumberFormat="1" applyBorder="1" applyAlignment="1">
      <alignment horizontal="center" vertical="center" wrapText="1"/>
    </xf>
    <xf numFmtId="0" fontId="0" fillId="0" borderId="38" xfId="0" applyFill="1" applyBorder="1" applyAlignment="1">
      <alignment horizontal="center" vertical="center" wrapText="1"/>
    </xf>
    <xf numFmtId="0" fontId="0" fillId="0" borderId="18" xfId="0" applyFill="1" applyBorder="1" applyAlignment="1">
      <alignment horizontal="center" vertical="center" wrapText="1"/>
    </xf>
    <xf numFmtId="0" fontId="2" fillId="13" borderId="43" xfId="0" applyFont="1" applyFill="1" applyBorder="1" applyAlignment="1">
      <alignment wrapText="1"/>
    </xf>
    <xf numFmtId="0" fontId="0" fillId="0" borderId="0" xfId="0" applyFill="1" applyBorder="1"/>
    <xf numFmtId="0" fontId="7" fillId="7" borderId="4" xfId="0" applyFont="1" applyFill="1" applyBorder="1" applyAlignment="1">
      <alignment horizontal="center" vertical="center" wrapText="1"/>
    </xf>
    <xf numFmtId="0" fontId="7" fillId="7" borderId="33" xfId="0" applyFont="1" applyFill="1" applyBorder="1" applyAlignment="1">
      <alignment horizontal="center" vertical="center" wrapText="1"/>
    </xf>
    <xf numFmtId="0" fontId="7" fillId="7" borderId="73" xfId="0" applyFont="1" applyFill="1" applyBorder="1" applyAlignment="1">
      <alignment horizontal="center" vertical="center" wrapText="1"/>
    </xf>
    <xf numFmtId="0" fontId="7" fillId="7" borderId="13" xfId="0" applyFont="1" applyFill="1" applyBorder="1" applyAlignment="1">
      <alignment horizontal="center" vertical="center" wrapText="1"/>
    </xf>
    <xf numFmtId="0" fontId="7" fillId="7" borderId="3" xfId="0" applyFont="1" applyFill="1" applyBorder="1" applyAlignment="1">
      <alignment horizontal="center" vertical="center" wrapText="1"/>
    </xf>
    <xf numFmtId="3" fontId="0" fillId="0" borderId="31" xfId="0" applyNumberFormat="1" applyBorder="1" applyAlignment="1">
      <alignment horizontal="center" vertical="center" wrapText="1"/>
    </xf>
    <xf numFmtId="0" fontId="15" fillId="5" borderId="60" xfId="0" applyFont="1" applyFill="1" applyBorder="1" applyAlignment="1">
      <alignment horizontal="center" vertical="center" wrapText="1"/>
    </xf>
    <xf numFmtId="0" fontId="15" fillId="5" borderId="12" xfId="0" applyFont="1" applyFill="1" applyBorder="1" applyAlignment="1">
      <alignment horizontal="center" vertical="center" wrapText="1"/>
    </xf>
    <xf numFmtId="0" fontId="1" fillId="12" borderId="70" xfId="0" applyFont="1" applyFill="1" applyBorder="1" applyAlignment="1">
      <alignment horizontal="center" vertical="center" wrapText="1"/>
    </xf>
    <xf numFmtId="0" fontId="1" fillId="12" borderId="69" xfId="0" applyFont="1" applyFill="1" applyBorder="1" applyAlignment="1">
      <alignment horizontal="center" vertical="center" wrapText="1"/>
    </xf>
    <xf numFmtId="0" fontId="1" fillId="12" borderId="39" xfId="0" applyFont="1" applyFill="1" applyBorder="1" applyAlignment="1">
      <alignment horizontal="center" vertical="center" wrapText="1"/>
    </xf>
    <xf numFmtId="0" fontId="1" fillId="12" borderId="71" xfId="0" applyFont="1" applyFill="1" applyBorder="1" applyAlignment="1">
      <alignment horizontal="center" vertical="center" wrapText="1"/>
    </xf>
    <xf numFmtId="0" fontId="0" fillId="0" borderId="23" xfId="0" applyBorder="1" applyAlignment="1">
      <alignment vertical="center" wrapText="1"/>
    </xf>
    <xf numFmtId="0" fontId="0" fillId="0" borderId="36" xfId="0" applyBorder="1" applyAlignment="1">
      <alignment vertical="center" wrapText="1"/>
    </xf>
    <xf numFmtId="0" fontId="0" fillId="0" borderId="26" xfId="0" applyBorder="1" applyAlignment="1">
      <alignment vertical="center" wrapText="1"/>
    </xf>
    <xf numFmtId="0" fontId="0" fillId="0" borderId="59" xfId="0" applyBorder="1" applyAlignment="1">
      <alignment horizontal="center" vertical="center" wrapText="1"/>
    </xf>
    <xf numFmtId="0" fontId="0" fillId="0" borderId="0" xfId="0" applyFill="1" applyBorder="1" applyAlignment="1"/>
    <xf numFmtId="0" fontId="8" fillId="0" borderId="0" xfId="0" applyFont="1" applyFill="1" applyBorder="1" applyAlignment="1">
      <alignment vertical="center" wrapText="1"/>
    </xf>
    <xf numFmtId="0" fontId="0" fillId="0" borderId="76" xfId="0" applyBorder="1" applyAlignment="1">
      <alignment horizontal="center"/>
    </xf>
    <xf numFmtId="0" fontId="0" fillId="0" borderId="60" xfId="0" applyBorder="1" applyAlignment="1">
      <alignment horizontal="center" vertical="center" wrapText="1"/>
    </xf>
    <xf numFmtId="0" fontId="1" fillId="11" borderId="65" xfId="0" applyFont="1" applyFill="1" applyBorder="1" applyAlignment="1">
      <alignment horizontal="center" vertical="center" wrapText="1"/>
    </xf>
    <xf numFmtId="0" fontId="0" fillId="0" borderId="48" xfId="0" applyBorder="1" applyAlignment="1">
      <alignment horizontal="center"/>
    </xf>
    <xf numFmtId="0" fontId="1" fillId="11" borderId="2" xfId="0" applyFont="1" applyFill="1" applyBorder="1" applyAlignment="1">
      <alignment horizontal="center" vertical="center" wrapText="1"/>
    </xf>
    <xf numFmtId="0" fontId="0" fillId="0" borderId="15" xfId="0" applyBorder="1" applyAlignment="1">
      <alignment horizontal="center"/>
    </xf>
    <xf numFmtId="0" fontId="0" fillId="0" borderId="16" xfId="0" applyBorder="1" applyAlignment="1">
      <alignment horizontal="center"/>
    </xf>
    <xf numFmtId="0" fontId="0" fillId="0" borderId="18" xfId="0" applyBorder="1" applyAlignment="1">
      <alignment horizontal="center"/>
    </xf>
    <xf numFmtId="0" fontId="0" fillId="0" borderId="11" xfId="0" applyBorder="1" applyAlignment="1">
      <alignment vertical="center" wrapText="1"/>
    </xf>
    <xf numFmtId="0" fontId="0" fillId="0" borderId="58" xfId="0" applyBorder="1" applyAlignment="1">
      <alignment horizontal="center"/>
    </xf>
    <xf numFmtId="0" fontId="0" fillId="0" borderId="54" xfId="0" applyBorder="1" applyAlignment="1">
      <alignment horizontal="center"/>
    </xf>
    <xf numFmtId="0" fontId="0" fillId="9" borderId="55" xfId="0" applyFill="1" applyBorder="1" applyAlignment="1">
      <alignment horizontal="center"/>
    </xf>
    <xf numFmtId="0" fontId="1" fillId="2" borderId="4" xfId="0" applyFont="1" applyFill="1" applyBorder="1" applyAlignment="1">
      <alignment vertical="center"/>
    </xf>
    <xf numFmtId="0" fontId="1" fillId="2" borderId="5" xfId="0" applyFont="1" applyFill="1" applyBorder="1" applyAlignment="1">
      <alignment vertical="center"/>
    </xf>
    <xf numFmtId="0" fontId="0" fillId="0" borderId="48" xfId="0" applyBorder="1" applyAlignment="1">
      <alignment horizontal="center" vertical="center" wrapText="1"/>
    </xf>
    <xf numFmtId="0" fontId="0" fillId="0" borderId="41" xfId="0" applyBorder="1" applyAlignment="1">
      <alignment horizontal="center"/>
    </xf>
    <xf numFmtId="0" fontId="1" fillId="2" borderId="62" xfId="0" applyFont="1" applyFill="1" applyBorder="1" applyAlignment="1">
      <alignment horizontal="center" vertical="center" wrapText="1"/>
    </xf>
    <xf numFmtId="0" fontId="1" fillId="4" borderId="62" xfId="0" applyFont="1" applyFill="1" applyBorder="1" applyAlignment="1">
      <alignment horizontal="center" vertical="center" wrapText="1"/>
    </xf>
    <xf numFmtId="0" fontId="1" fillId="4" borderId="61" xfId="0" applyFont="1" applyFill="1" applyBorder="1" applyAlignment="1">
      <alignment horizontal="center" vertical="center" wrapText="1"/>
    </xf>
    <xf numFmtId="0" fontId="1" fillId="3" borderId="60" xfId="0" applyFont="1" applyFill="1" applyBorder="1" applyAlignment="1">
      <alignment horizontal="center" vertical="center" wrapText="1"/>
    </xf>
    <xf numFmtId="0" fontId="1" fillId="3" borderId="25" xfId="0" applyFont="1" applyFill="1" applyBorder="1" applyAlignment="1">
      <alignment horizontal="center" vertical="center" wrapText="1"/>
    </xf>
    <xf numFmtId="0" fontId="0" fillId="0" borderId="0" xfId="0" applyFont="1" applyFill="1" applyBorder="1" applyAlignment="1">
      <alignment horizontal="left"/>
    </xf>
    <xf numFmtId="3" fontId="0" fillId="0" borderId="21" xfId="0" applyNumberFormat="1" applyBorder="1" applyAlignment="1">
      <alignment horizontal="center" vertical="center"/>
    </xf>
    <xf numFmtId="0" fontId="0" fillId="0" borderId="63" xfId="0" applyBorder="1" applyAlignment="1">
      <alignment horizontal="center"/>
    </xf>
    <xf numFmtId="0" fontId="0" fillId="0" borderId="40" xfId="0" applyBorder="1" applyAlignment="1">
      <alignment horizontal="center" vertical="center" wrapText="1"/>
    </xf>
    <xf numFmtId="0" fontId="1" fillId="0" borderId="28" xfId="0" applyFont="1" applyBorder="1" applyAlignment="1">
      <alignment horizontal="center" vertical="center" wrapText="1"/>
    </xf>
    <xf numFmtId="0" fontId="1" fillId="4" borderId="70" xfId="0" applyFont="1" applyFill="1" applyBorder="1" applyAlignment="1">
      <alignment horizontal="center" vertical="center" wrapText="1"/>
    </xf>
    <xf numFmtId="0" fontId="1" fillId="4" borderId="39" xfId="0" applyFont="1" applyFill="1" applyBorder="1" applyAlignment="1">
      <alignment horizontal="center" vertical="center" wrapText="1"/>
    </xf>
    <xf numFmtId="0" fontId="2" fillId="0" borderId="0" xfId="0" applyFont="1" applyBorder="1"/>
    <xf numFmtId="0" fontId="1" fillId="11" borderId="44" xfId="0" applyFont="1" applyFill="1" applyBorder="1" applyAlignment="1">
      <alignment horizontal="center" vertical="center" wrapText="1"/>
    </xf>
    <xf numFmtId="0" fontId="1" fillId="11" borderId="68" xfId="0" applyFont="1" applyFill="1" applyBorder="1" applyAlignment="1">
      <alignment horizontal="center" vertical="center" wrapText="1"/>
    </xf>
    <xf numFmtId="3" fontId="0" fillId="0" borderId="48" xfId="0" applyNumberFormat="1" applyBorder="1" applyAlignment="1">
      <alignment horizontal="center" vertical="center"/>
    </xf>
    <xf numFmtId="3" fontId="0" fillId="0" borderId="9" xfId="0" applyNumberFormat="1" applyBorder="1" applyAlignment="1">
      <alignment horizontal="center" vertical="center" wrapText="1"/>
    </xf>
    <xf numFmtId="3" fontId="0" fillId="0" borderId="8" xfId="0" applyNumberFormat="1" applyBorder="1" applyAlignment="1">
      <alignment horizontal="center" vertical="center" wrapText="1"/>
    </xf>
    <xf numFmtId="3" fontId="0" fillId="9" borderId="10" xfId="0" applyNumberFormat="1" applyFill="1" applyBorder="1" applyAlignment="1">
      <alignment horizontal="center" vertical="center" wrapText="1"/>
    </xf>
    <xf numFmtId="0" fontId="0" fillId="0" borderId="53" xfId="0" applyBorder="1" applyAlignment="1">
      <alignment horizontal="center"/>
    </xf>
    <xf numFmtId="3" fontId="0" fillId="0" borderId="26" xfId="0" applyNumberFormat="1" applyBorder="1" applyAlignment="1">
      <alignment horizontal="center" vertical="center"/>
    </xf>
    <xf numFmtId="3" fontId="0" fillId="0" borderId="42" xfId="0" applyNumberFormat="1" applyBorder="1" applyAlignment="1">
      <alignment horizontal="center" vertical="center"/>
    </xf>
    <xf numFmtId="0" fontId="0" fillId="9" borderId="11" xfId="0" applyFill="1" applyBorder="1" applyAlignment="1">
      <alignment wrapText="1"/>
    </xf>
    <xf numFmtId="0" fontId="0" fillId="9" borderId="12" xfId="0" applyFill="1" applyBorder="1" applyAlignment="1">
      <alignment wrapText="1"/>
    </xf>
    <xf numFmtId="0" fontId="12" fillId="0" borderId="55" xfId="0" applyFont="1" applyBorder="1" applyAlignment="1">
      <alignment horizontal="center" vertical="center" wrapText="1"/>
    </xf>
    <xf numFmtId="0" fontId="1" fillId="0" borderId="0" xfId="0" applyFont="1" applyFill="1" applyBorder="1" applyAlignment="1">
      <alignment horizontal="center"/>
    </xf>
    <xf numFmtId="0" fontId="1" fillId="0" borderId="28" xfId="0" applyFont="1" applyFill="1" applyBorder="1" applyAlignment="1">
      <alignment horizontal="center"/>
    </xf>
    <xf numFmtId="0" fontId="1" fillId="0" borderId="0" xfId="0" applyFont="1" applyBorder="1" applyAlignment="1">
      <alignment wrapText="1"/>
    </xf>
    <xf numFmtId="0" fontId="4" fillId="6" borderId="36" xfId="0" applyFont="1" applyFill="1" applyBorder="1" applyAlignment="1">
      <alignment horizontal="center" vertical="center"/>
    </xf>
    <xf numFmtId="0" fontId="4" fillId="6" borderId="52" xfId="0" applyFont="1" applyFill="1" applyBorder="1" applyAlignment="1">
      <alignment horizontal="center" vertical="center"/>
    </xf>
    <xf numFmtId="0" fontId="4" fillId="6" borderId="43" xfId="0" applyFont="1" applyFill="1" applyBorder="1" applyAlignment="1">
      <alignment horizontal="center" vertical="center"/>
    </xf>
    <xf numFmtId="0" fontId="7" fillId="6" borderId="11" xfId="0" applyFont="1" applyFill="1" applyBorder="1" applyAlignment="1">
      <alignment horizontal="center" vertical="center"/>
    </xf>
    <xf numFmtId="0" fontId="1" fillId="0" borderId="73" xfId="0" applyFont="1" applyBorder="1" applyAlignment="1">
      <alignment horizontal="center" vertical="center" wrapText="1"/>
    </xf>
    <xf numFmtId="0" fontId="1" fillId="0" borderId="2" xfId="0" applyFont="1" applyBorder="1" applyAlignment="1">
      <alignment horizontal="center" vertical="center" wrapText="1"/>
    </xf>
    <xf numFmtId="0" fontId="1" fillId="0" borderId="3" xfId="0" applyFont="1" applyBorder="1" applyAlignment="1">
      <alignment horizontal="center" vertical="center" wrapText="1"/>
    </xf>
    <xf numFmtId="0" fontId="0" fillId="0" borderId="15" xfId="0" applyFont="1" applyBorder="1" applyAlignment="1">
      <alignment horizontal="center" vertical="center"/>
    </xf>
    <xf numFmtId="9" fontId="18" fillId="0" borderId="15" xfId="1" applyFont="1" applyBorder="1" applyAlignment="1">
      <alignment horizontal="center" vertical="center"/>
    </xf>
    <xf numFmtId="9" fontId="18" fillId="0" borderId="27" xfId="1" applyFont="1" applyBorder="1" applyAlignment="1">
      <alignment horizontal="center" vertical="center"/>
    </xf>
    <xf numFmtId="9" fontId="18" fillId="0" borderId="16" xfId="1" applyFont="1" applyBorder="1" applyAlignment="1">
      <alignment horizontal="center" vertical="center"/>
    </xf>
    <xf numFmtId="9" fontId="18" fillId="0" borderId="37" xfId="1" applyFont="1" applyBorder="1" applyAlignment="1">
      <alignment horizontal="center" vertical="center"/>
    </xf>
    <xf numFmtId="9" fontId="18" fillId="0" borderId="28" xfId="1" applyFont="1" applyBorder="1" applyAlignment="1">
      <alignment horizontal="center" vertical="center"/>
    </xf>
    <xf numFmtId="9" fontId="18" fillId="0" borderId="18" xfId="1" applyFont="1" applyBorder="1" applyAlignment="1">
      <alignment horizontal="center" vertical="center"/>
    </xf>
    <xf numFmtId="0" fontId="0" fillId="0" borderId="37" xfId="0" applyFont="1" applyBorder="1" applyAlignment="1">
      <alignment horizontal="center" vertical="center" wrapText="1"/>
    </xf>
    <xf numFmtId="9" fontId="18" fillId="0" borderId="76" xfId="1" applyFont="1" applyBorder="1" applyAlignment="1">
      <alignment horizontal="center" vertical="center"/>
    </xf>
    <xf numFmtId="9" fontId="18" fillId="0" borderId="75" xfId="1" applyFont="1" applyBorder="1" applyAlignment="1">
      <alignment horizontal="center" vertical="center"/>
    </xf>
    <xf numFmtId="9" fontId="18" fillId="0" borderId="74" xfId="1" applyFont="1" applyBorder="1" applyAlignment="1">
      <alignment horizontal="center" vertical="center"/>
    </xf>
    <xf numFmtId="44" fontId="0" fillId="0" borderId="38" xfId="0" applyNumberFormat="1" applyFont="1" applyBorder="1" applyAlignment="1">
      <alignment horizontal="center" vertical="center" wrapText="1"/>
    </xf>
    <xf numFmtId="44" fontId="0" fillId="0" borderId="18" xfId="0" applyNumberFormat="1" applyFont="1" applyBorder="1" applyAlignment="1">
      <alignment horizontal="center" vertical="center" wrapText="1"/>
    </xf>
    <xf numFmtId="44" fontId="0" fillId="0" borderId="28" xfId="0" applyNumberFormat="1" applyFont="1" applyBorder="1" applyAlignment="1">
      <alignment horizontal="center" vertical="center" wrapText="1"/>
    </xf>
    <xf numFmtId="44" fontId="0" fillId="0" borderId="27" xfId="0" applyNumberFormat="1" applyFont="1" applyBorder="1" applyAlignment="1">
      <alignment horizontal="center" vertical="center"/>
    </xf>
    <xf numFmtId="44" fontId="0" fillId="0" borderId="16" xfId="0" applyNumberFormat="1" applyFont="1" applyBorder="1" applyAlignment="1">
      <alignment horizontal="center" vertical="center"/>
    </xf>
    <xf numFmtId="3" fontId="0" fillId="0" borderId="15" xfId="0" applyNumberFormat="1" applyFont="1" applyBorder="1" applyAlignment="1">
      <alignment horizontal="center" vertical="center"/>
    </xf>
    <xf numFmtId="3" fontId="0" fillId="0" borderId="37" xfId="0" applyNumberFormat="1" applyFont="1" applyBorder="1" applyAlignment="1">
      <alignment horizontal="center" vertical="center" wrapText="1"/>
    </xf>
    <xf numFmtId="3" fontId="0" fillId="0" borderId="50" xfId="0" applyNumberFormat="1" applyFont="1" applyBorder="1" applyAlignment="1">
      <alignment horizontal="center" vertical="center" wrapText="1"/>
    </xf>
    <xf numFmtId="3" fontId="0" fillId="0" borderId="24" xfId="0" applyNumberFormat="1" applyFont="1" applyBorder="1" applyAlignment="1">
      <alignment horizontal="center" vertical="center"/>
    </xf>
    <xf numFmtId="44" fontId="0" fillId="0" borderId="63" xfId="0" applyNumberFormat="1" applyFont="1" applyBorder="1" applyAlignment="1">
      <alignment horizontal="center" vertical="center"/>
    </xf>
    <xf numFmtId="44" fontId="0" fillId="0" borderId="57" xfId="0" applyNumberFormat="1" applyFont="1" applyBorder="1" applyAlignment="1">
      <alignment horizontal="center" vertical="center"/>
    </xf>
    <xf numFmtId="44" fontId="0" fillId="0" borderId="41" xfId="0" applyNumberFormat="1" applyFont="1" applyBorder="1" applyAlignment="1">
      <alignment horizontal="center" vertical="center"/>
    </xf>
    <xf numFmtId="3" fontId="0" fillId="0" borderId="37" xfId="0" applyNumberFormat="1" applyFont="1" applyBorder="1" applyAlignment="1">
      <alignment horizontal="center" vertical="center"/>
    </xf>
    <xf numFmtId="44" fontId="0" fillId="0" borderId="28" xfId="0" applyNumberFormat="1" applyFont="1" applyBorder="1" applyAlignment="1">
      <alignment horizontal="center" vertical="center"/>
    </xf>
    <xf numFmtId="44" fontId="0" fillId="0" borderId="18" xfId="0" applyNumberFormat="1" applyFont="1" applyBorder="1" applyAlignment="1">
      <alignment horizontal="center" vertical="center"/>
    </xf>
    <xf numFmtId="3" fontId="0" fillId="0" borderId="50" xfId="0" applyNumberFormat="1" applyFont="1" applyBorder="1" applyAlignment="1">
      <alignment horizontal="center" vertical="center"/>
    </xf>
    <xf numFmtId="44" fontId="0" fillId="0" borderId="38" xfId="0" applyNumberFormat="1" applyFont="1" applyBorder="1" applyAlignment="1">
      <alignment horizontal="center" vertical="center"/>
    </xf>
    <xf numFmtId="44" fontId="3" fillId="0" borderId="28" xfId="0" applyNumberFormat="1" applyFont="1" applyBorder="1" applyAlignment="1">
      <alignment horizontal="center" vertical="center"/>
    </xf>
    <xf numFmtId="44" fontId="3" fillId="0" borderId="18" xfId="0" applyNumberFormat="1" applyFont="1" applyBorder="1" applyAlignment="1">
      <alignment horizontal="center" vertical="center"/>
    </xf>
    <xf numFmtId="3" fontId="3" fillId="0" borderId="37" xfId="0" applyNumberFormat="1" applyFont="1" applyBorder="1" applyAlignment="1">
      <alignment horizontal="center" vertical="center"/>
    </xf>
    <xf numFmtId="3" fontId="0" fillId="0" borderId="76" xfId="0" applyNumberFormat="1" applyFont="1" applyBorder="1" applyAlignment="1">
      <alignment horizontal="center" vertical="center"/>
    </xf>
    <xf numFmtId="44" fontId="0" fillId="0" borderId="75" xfId="0" applyNumberFormat="1" applyFont="1" applyBorder="1" applyAlignment="1">
      <alignment horizontal="center" vertical="center"/>
    </xf>
    <xf numFmtId="44" fontId="0" fillId="0" borderId="74" xfId="0" applyNumberFormat="1" applyFont="1" applyBorder="1" applyAlignment="1">
      <alignment horizontal="center" vertical="center"/>
    </xf>
    <xf numFmtId="3" fontId="0" fillId="0" borderId="77" xfId="0" applyNumberFormat="1" applyFont="1" applyBorder="1" applyAlignment="1">
      <alignment horizontal="center" vertical="center"/>
    </xf>
    <xf numFmtId="44" fontId="0" fillId="0" borderId="59" xfId="0" applyNumberFormat="1" applyFont="1" applyBorder="1" applyAlignment="1">
      <alignment horizontal="center" vertical="center"/>
    </xf>
    <xf numFmtId="3" fontId="0" fillId="0" borderId="60" xfId="0" applyNumberFormat="1" applyBorder="1" applyAlignment="1">
      <alignment horizontal="center" vertical="center"/>
    </xf>
    <xf numFmtId="44" fontId="0" fillId="0" borderId="61" xfId="0" applyNumberFormat="1" applyBorder="1" applyAlignment="1">
      <alignment horizontal="center" vertical="center"/>
    </xf>
    <xf numFmtId="44" fontId="0" fillId="0" borderId="25" xfId="0" applyNumberFormat="1" applyBorder="1" applyAlignment="1">
      <alignment horizontal="center" vertical="center"/>
    </xf>
    <xf numFmtId="44" fontId="0" fillId="0" borderId="17" xfId="0" applyNumberFormat="1" applyFont="1" applyBorder="1" applyAlignment="1">
      <alignment horizontal="center" vertical="center"/>
    </xf>
    <xf numFmtId="0" fontId="0" fillId="0" borderId="48" xfId="0" applyFont="1" applyBorder="1" applyAlignment="1">
      <alignment horizontal="center" vertical="center"/>
    </xf>
    <xf numFmtId="0" fontId="0" fillId="0" borderId="37" xfId="0" applyFont="1" applyBorder="1" applyAlignment="1">
      <alignment horizontal="center" vertical="center"/>
    </xf>
    <xf numFmtId="44" fontId="0" fillId="0" borderId="19" xfId="0" applyNumberFormat="1" applyFont="1" applyBorder="1" applyAlignment="1">
      <alignment horizontal="center" vertical="center"/>
    </xf>
    <xf numFmtId="0" fontId="0" fillId="0" borderId="19" xfId="0" applyFont="1" applyBorder="1" applyAlignment="1">
      <alignment horizontal="center" vertical="center"/>
    </xf>
    <xf numFmtId="44" fontId="0" fillId="0" borderId="19" xfId="0" applyNumberFormat="1" applyFont="1" applyBorder="1" applyAlignment="1">
      <alignment horizontal="center" vertical="center" wrapText="1"/>
    </xf>
    <xf numFmtId="0" fontId="0" fillId="0" borderId="76" xfId="0" applyFont="1" applyBorder="1" applyAlignment="1">
      <alignment horizontal="center" vertical="center"/>
    </xf>
    <xf numFmtId="44" fontId="0" fillId="0" borderId="47" xfId="0" applyNumberFormat="1" applyFont="1" applyBorder="1" applyAlignment="1">
      <alignment horizontal="center" vertical="center"/>
    </xf>
    <xf numFmtId="3" fontId="0" fillId="0" borderId="60" xfId="0" applyNumberFormat="1" applyFont="1" applyBorder="1" applyAlignment="1">
      <alignment horizontal="center" vertical="center"/>
    </xf>
    <xf numFmtId="44" fontId="0" fillId="0" borderId="61" xfId="0" applyNumberFormat="1" applyFont="1" applyBorder="1" applyAlignment="1">
      <alignment horizontal="center" vertical="center"/>
    </xf>
    <xf numFmtId="44" fontId="0" fillId="0" borderId="25" xfId="0" applyNumberFormat="1" applyFont="1" applyBorder="1" applyAlignment="1">
      <alignment horizontal="center" vertical="center"/>
    </xf>
    <xf numFmtId="3" fontId="0" fillId="0" borderId="62" xfId="0" applyNumberFormat="1" applyFont="1" applyBorder="1" applyAlignment="1">
      <alignment horizontal="center" vertical="center"/>
    </xf>
    <xf numFmtId="3" fontId="0" fillId="0" borderId="23" xfId="0" applyNumberFormat="1" applyFont="1" applyBorder="1" applyAlignment="1">
      <alignment horizontal="center" vertical="center"/>
    </xf>
    <xf numFmtId="44" fontId="0" fillId="0" borderId="40" xfId="0" applyNumberFormat="1" applyFont="1" applyBorder="1" applyAlignment="1">
      <alignment horizontal="center" vertical="center"/>
    </xf>
    <xf numFmtId="0" fontId="4" fillId="6" borderId="9" xfId="0" applyFont="1" applyFill="1" applyBorder="1" applyAlignment="1">
      <alignment horizontal="center" vertical="center"/>
    </xf>
    <xf numFmtId="0" fontId="4" fillId="6" borderId="23" xfId="0" applyFont="1" applyFill="1" applyBorder="1" applyAlignment="1">
      <alignment horizontal="center" vertical="center"/>
    </xf>
    <xf numFmtId="0" fontId="4" fillId="6" borderId="50" xfId="0" applyFont="1" applyFill="1" applyBorder="1" applyAlignment="1">
      <alignment horizontal="center" vertical="center"/>
    </xf>
    <xf numFmtId="0" fontId="4" fillId="6" borderId="66" xfId="0" applyFont="1" applyFill="1" applyBorder="1" applyAlignment="1">
      <alignment horizontal="center" vertical="center"/>
    </xf>
    <xf numFmtId="0" fontId="0" fillId="14" borderId="11" xfId="0" applyFill="1" applyBorder="1" applyAlignment="1">
      <alignment horizontal="center" vertical="center"/>
    </xf>
    <xf numFmtId="0" fontId="0" fillId="14" borderId="14" xfId="0" applyFill="1" applyBorder="1" applyAlignment="1">
      <alignment horizontal="center" vertical="center"/>
    </xf>
    <xf numFmtId="0" fontId="0" fillId="14" borderId="12" xfId="0" applyFill="1" applyBorder="1" applyAlignment="1">
      <alignment horizontal="center" vertical="center"/>
    </xf>
    <xf numFmtId="3" fontId="0" fillId="0" borderId="58" xfId="0" applyNumberFormat="1" applyBorder="1" applyAlignment="1">
      <alignment horizontal="center" vertical="center" wrapText="1"/>
    </xf>
    <xf numFmtId="0" fontId="1" fillId="0" borderId="68" xfId="0" applyFont="1" applyBorder="1" applyAlignment="1">
      <alignment horizontal="center" vertical="center" wrapText="1"/>
    </xf>
    <xf numFmtId="3" fontId="0" fillId="0" borderId="8" xfId="0" applyNumberFormat="1" applyBorder="1" applyAlignment="1">
      <alignment horizontal="center" vertical="center"/>
    </xf>
    <xf numFmtId="3" fontId="0" fillId="0" borderId="16" xfId="0" applyNumberFormat="1" applyBorder="1" applyAlignment="1">
      <alignment horizontal="center" vertical="center"/>
    </xf>
    <xf numFmtId="3" fontId="0" fillId="0" borderId="18" xfId="0" applyNumberFormat="1" applyBorder="1" applyAlignment="1">
      <alignment horizontal="center" vertical="center"/>
    </xf>
    <xf numFmtId="3" fontId="0" fillId="0" borderId="57" xfId="0" applyNumberFormat="1" applyBorder="1" applyAlignment="1">
      <alignment horizontal="center" vertical="center"/>
    </xf>
    <xf numFmtId="3" fontId="0" fillId="0" borderId="15" xfId="0" applyNumberFormat="1" applyBorder="1" applyAlignment="1">
      <alignment horizontal="center" vertical="center" wrapText="1"/>
    </xf>
    <xf numFmtId="3" fontId="0" fillId="0" borderId="27" xfId="0" applyNumberFormat="1" applyBorder="1" applyAlignment="1">
      <alignment horizontal="center" vertical="center" wrapText="1"/>
    </xf>
    <xf numFmtId="3" fontId="0" fillId="0" borderId="27" xfId="0" applyNumberFormat="1" applyBorder="1" applyAlignment="1">
      <alignment horizontal="center"/>
    </xf>
    <xf numFmtId="3" fontId="0" fillId="0" borderId="37" xfId="0" applyNumberFormat="1" applyBorder="1" applyAlignment="1">
      <alignment horizontal="center" vertical="center" wrapText="1"/>
    </xf>
    <xf numFmtId="3" fontId="0" fillId="0" borderId="28" xfId="0" applyNumberFormat="1" applyBorder="1" applyAlignment="1">
      <alignment horizontal="center" vertical="center" wrapText="1"/>
    </xf>
    <xf numFmtId="3" fontId="0" fillId="0" borderId="28" xfId="0" applyNumberFormat="1" applyBorder="1" applyAlignment="1">
      <alignment horizontal="center"/>
    </xf>
    <xf numFmtId="3" fontId="0" fillId="0" borderId="76" xfId="0" applyNumberFormat="1" applyBorder="1" applyAlignment="1">
      <alignment horizontal="center" vertical="center" wrapText="1"/>
    </xf>
    <xf numFmtId="3" fontId="0" fillId="0" borderId="75" xfId="0" applyNumberFormat="1" applyBorder="1" applyAlignment="1">
      <alignment horizontal="center" vertical="center" wrapText="1"/>
    </xf>
    <xf numFmtId="3" fontId="0" fillId="0" borderId="75" xfId="0" applyNumberFormat="1" applyBorder="1" applyAlignment="1">
      <alignment horizontal="center"/>
    </xf>
    <xf numFmtId="3" fontId="0" fillId="0" borderId="17" xfId="0" applyNumberFormat="1" applyBorder="1" applyAlignment="1">
      <alignment horizontal="center" vertical="center" wrapText="1"/>
    </xf>
    <xf numFmtId="3" fontId="0" fillId="0" borderId="19" xfId="0" applyNumberFormat="1" applyBorder="1" applyAlignment="1">
      <alignment horizontal="center" vertical="center" wrapText="1"/>
    </xf>
    <xf numFmtId="3" fontId="0" fillId="0" borderId="47" xfId="0" applyNumberFormat="1" applyBorder="1" applyAlignment="1">
      <alignment horizontal="center" vertical="center" wrapText="1"/>
    </xf>
    <xf numFmtId="3" fontId="0" fillId="0" borderId="24" xfId="0" applyNumberFormat="1" applyBorder="1" applyAlignment="1">
      <alignment horizontal="center" vertical="center" wrapText="1"/>
    </xf>
    <xf numFmtId="3" fontId="0" fillId="0" borderId="48" xfId="0" applyNumberFormat="1" applyBorder="1" applyAlignment="1">
      <alignment horizontal="center" vertical="center" wrapText="1"/>
    </xf>
    <xf numFmtId="3" fontId="0" fillId="0" borderId="63" xfId="0" applyNumberFormat="1" applyBorder="1" applyAlignment="1">
      <alignment horizontal="center"/>
    </xf>
    <xf numFmtId="0" fontId="15" fillId="5" borderId="55" xfId="0" applyFont="1" applyFill="1" applyBorder="1" applyAlignment="1">
      <alignment horizontal="center" vertical="center" wrapText="1"/>
    </xf>
    <xf numFmtId="3" fontId="0" fillId="0" borderId="55" xfId="0" applyNumberFormat="1" applyBorder="1"/>
    <xf numFmtId="3" fontId="0" fillId="0" borderId="15" xfId="0" applyNumberFormat="1" applyBorder="1"/>
    <xf numFmtId="3" fontId="0" fillId="0" borderId="37" xfId="0" applyNumberFormat="1" applyBorder="1"/>
    <xf numFmtId="9" fontId="0" fillId="0" borderId="37" xfId="0" applyNumberFormat="1" applyBorder="1"/>
    <xf numFmtId="9" fontId="0" fillId="0" borderId="20" xfId="0" applyNumberFormat="1" applyBorder="1"/>
    <xf numFmtId="0" fontId="0" fillId="0" borderId="0" xfId="0" applyFill="1" applyAlignment="1"/>
    <xf numFmtId="0" fontId="0" fillId="13" borderId="0" xfId="0" applyFill="1" applyBorder="1" applyAlignment="1">
      <alignment wrapText="1"/>
    </xf>
    <xf numFmtId="0" fontId="0" fillId="13" borderId="49" xfId="0" applyFill="1" applyBorder="1" applyAlignment="1">
      <alignment wrapText="1"/>
    </xf>
    <xf numFmtId="0" fontId="0" fillId="0" borderId="28" xfId="0" applyFill="1" applyBorder="1" applyAlignment="1">
      <alignment vertical="center" wrapText="1"/>
    </xf>
    <xf numFmtId="0" fontId="1" fillId="2" borderId="2" xfId="0" applyFont="1" applyFill="1" applyBorder="1" applyAlignment="1">
      <alignment horizontal="center" vertical="center" wrapText="1"/>
    </xf>
    <xf numFmtId="0" fontId="1" fillId="2" borderId="32" xfId="0" applyFont="1" applyFill="1" applyBorder="1" applyAlignment="1">
      <alignment horizontal="center" vertical="center" wrapText="1"/>
    </xf>
    <xf numFmtId="0" fontId="0" fillId="0" borderId="15" xfId="0" applyBorder="1" applyAlignment="1">
      <alignment vertical="center"/>
    </xf>
    <xf numFmtId="0" fontId="0" fillId="0" borderId="37" xfId="0" applyBorder="1" applyAlignment="1">
      <alignment vertical="center"/>
    </xf>
    <xf numFmtId="0" fontId="0" fillId="0" borderId="20" xfId="0" applyBorder="1" applyAlignment="1">
      <alignment vertical="center"/>
    </xf>
    <xf numFmtId="0" fontId="1" fillId="2" borderId="5" xfId="0" applyFont="1" applyFill="1" applyBorder="1" applyAlignment="1">
      <alignment horizontal="center" vertical="center" wrapText="1"/>
    </xf>
    <xf numFmtId="0" fontId="0" fillId="0" borderId="17" xfId="0" applyBorder="1" applyAlignment="1">
      <alignment vertical="center" wrapText="1"/>
    </xf>
    <xf numFmtId="0" fontId="0" fillId="0" borderId="26" xfId="0" applyBorder="1" applyAlignment="1">
      <alignment horizontal="center" vertical="center" wrapText="1"/>
    </xf>
    <xf numFmtId="0" fontId="1" fillId="2" borderId="60" xfId="0" applyFont="1" applyFill="1" applyBorder="1" applyAlignment="1">
      <alignment horizontal="center" vertical="center" wrapText="1"/>
    </xf>
    <xf numFmtId="0" fontId="0" fillId="0" borderId="48" xfId="0" applyFill="1" applyBorder="1" applyAlignment="1">
      <alignment vertical="center" wrapText="1"/>
    </xf>
    <xf numFmtId="0" fontId="0" fillId="13" borderId="39" xfId="0" applyFont="1" applyFill="1" applyBorder="1" applyAlignment="1">
      <alignment horizontal="left" indent="1"/>
    </xf>
    <xf numFmtId="0" fontId="0" fillId="0" borderId="0" xfId="0" applyFill="1" applyBorder="1" applyAlignment="1">
      <alignment horizontal="left" vertical="center"/>
    </xf>
    <xf numFmtId="0" fontId="0" fillId="0" borderId="58" xfId="0" applyBorder="1" applyAlignment="1">
      <alignment horizontal="center" vertical="center" wrapText="1"/>
    </xf>
    <xf numFmtId="0" fontId="0" fillId="0" borderId="46" xfId="0" applyBorder="1" applyAlignment="1">
      <alignment vertical="center"/>
    </xf>
    <xf numFmtId="0" fontId="8" fillId="10" borderId="45" xfId="0" applyFont="1" applyFill="1" applyBorder="1" applyAlignment="1">
      <alignment horizontal="center" vertical="center" wrapText="1"/>
    </xf>
    <xf numFmtId="0" fontId="0" fillId="0" borderId="58" xfId="0" applyBorder="1" applyAlignment="1">
      <alignment vertical="center"/>
    </xf>
    <xf numFmtId="0" fontId="2" fillId="0" borderId="0" xfId="0" applyFont="1" applyFill="1" applyBorder="1"/>
    <xf numFmtId="0" fontId="0" fillId="0" borderId="24" xfId="0" applyBorder="1" applyAlignment="1">
      <alignment vertical="center"/>
    </xf>
    <xf numFmtId="0" fontId="0" fillId="0" borderId="0" xfId="0" applyBorder="1" applyAlignment="1">
      <alignment horizontal="center" vertical="center"/>
    </xf>
    <xf numFmtId="0" fontId="0" fillId="6" borderId="49" xfId="0" applyFill="1" applyBorder="1" applyAlignment="1">
      <alignment horizontal="center" vertical="center"/>
    </xf>
    <xf numFmtId="0" fontId="0" fillId="6" borderId="52" xfId="0" applyFill="1" applyBorder="1" applyAlignment="1">
      <alignment horizontal="center" vertical="center"/>
    </xf>
    <xf numFmtId="0" fontId="0" fillId="6" borderId="34" xfId="0" applyFill="1" applyBorder="1" applyAlignment="1">
      <alignment horizontal="center" vertical="center"/>
    </xf>
    <xf numFmtId="0" fontId="5" fillId="6" borderId="4" xfId="0" applyFont="1" applyFill="1" applyBorder="1" applyAlignment="1">
      <alignment horizontal="center" vertical="center" wrapText="1"/>
    </xf>
    <xf numFmtId="0" fontId="8" fillId="0" borderId="12" xfId="0" applyFont="1" applyBorder="1" applyAlignment="1">
      <alignment horizontal="center" vertical="center" wrapText="1"/>
    </xf>
    <xf numFmtId="0" fontId="12" fillId="0" borderId="36" xfId="0" applyFont="1" applyBorder="1" applyAlignment="1">
      <alignment horizontal="left" vertical="center" wrapText="1"/>
    </xf>
    <xf numFmtId="0" fontId="12" fillId="0" borderId="52" xfId="0" applyFont="1" applyBorder="1" applyAlignment="1">
      <alignment horizontal="left" vertical="center" wrapText="1"/>
    </xf>
    <xf numFmtId="0" fontId="12" fillId="0" borderId="34" xfId="0" applyFont="1" applyBorder="1" applyAlignment="1">
      <alignment horizontal="left" vertical="center" wrapText="1"/>
    </xf>
    <xf numFmtId="0" fontId="0" fillId="0" borderId="54" xfId="0" applyBorder="1" applyAlignment="1">
      <alignment horizontal="center" vertical="center"/>
    </xf>
    <xf numFmtId="0" fontId="0" fillId="0" borderId="64" xfId="0" applyBorder="1" applyAlignment="1">
      <alignment horizontal="center" vertical="center"/>
    </xf>
    <xf numFmtId="0" fontId="0" fillId="0" borderId="53" xfId="0" applyBorder="1" applyAlignment="1">
      <alignment horizontal="center" vertical="center"/>
    </xf>
    <xf numFmtId="0" fontId="8" fillId="0" borderId="55" xfId="0" applyFont="1" applyBorder="1" applyAlignment="1">
      <alignment horizontal="center" vertical="center" wrapText="1"/>
    </xf>
    <xf numFmtId="0" fontId="0" fillId="13" borderId="35" xfId="0" applyFill="1" applyBorder="1" applyAlignment="1">
      <alignment horizontal="left"/>
    </xf>
    <xf numFmtId="0" fontId="10" fillId="13" borderId="35" xfId="0" applyFont="1" applyFill="1" applyBorder="1" applyAlignment="1"/>
    <xf numFmtId="0" fontId="0" fillId="0" borderId="0" xfId="0" applyFill="1" applyBorder="1" applyAlignment="1">
      <alignment horizontal="left" indent="1"/>
    </xf>
    <xf numFmtId="0" fontId="0" fillId="0" borderId="9" xfId="0" applyBorder="1" applyAlignment="1">
      <alignment vertical="center" wrapText="1"/>
    </xf>
    <xf numFmtId="0" fontId="0" fillId="0" borderId="63" xfId="0" applyFill="1" applyBorder="1" applyAlignment="1">
      <alignment vertical="center" wrapText="1"/>
    </xf>
    <xf numFmtId="0" fontId="1" fillId="2" borderId="41" xfId="0" applyFont="1" applyFill="1" applyBorder="1" applyAlignment="1">
      <alignment horizontal="center" vertical="center" wrapText="1"/>
    </xf>
    <xf numFmtId="0" fontId="0" fillId="0" borderId="46" xfId="0" applyBorder="1" applyAlignment="1">
      <alignment vertical="center" wrapText="1"/>
    </xf>
    <xf numFmtId="0" fontId="0" fillId="0" borderId="27" xfId="0" applyBorder="1" applyAlignment="1">
      <alignment vertical="center" wrapText="1"/>
    </xf>
    <xf numFmtId="164" fontId="0" fillId="0" borderId="63" xfId="2" applyNumberFormat="1" applyFont="1" applyBorder="1" applyAlignment="1">
      <alignment horizontal="center" vertical="center" wrapText="1"/>
    </xf>
    <xf numFmtId="164" fontId="0" fillId="0" borderId="28" xfId="2" applyNumberFormat="1" applyFont="1" applyBorder="1" applyAlignment="1">
      <alignment horizontal="center" vertical="center" wrapText="1"/>
    </xf>
    <xf numFmtId="2" fontId="0" fillId="0" borderId="63" xfId="0" applyNumberFormat="1" applyBorder="1" applyAlignment="1">
      <alignment horizontal="center" vertical="center" wrapText="1"/>
    </xf>
    <xf numFmtId="2" fontId="0" fillId="0" borderId="28" xfId="0" applyNumberFormat="1" applyBorder="1" applyAlignment="1">
      <alignment horizontal="center" vertical="center" wrapText="1"/>
    </xf>
    <xf numFmtId="165" fontId="0" fillId="0" borderId="41" xfId="0" applyNumberFormat="1" applyBorder="1"/>
    <xf numFmtId="165" fontId="0" fillId="0" borderId="38" xfId="0" applyNumberFormat="1" applyBorder="1"/>
    <xf numFmtId="165" fontId="0" fillId="0" borderId="24" xfId="0" applyNumberFormat="1" applyBorder="1"/>
    <xf numFmtId="165" fontId="0" fillId="0" borderId="48" xfId="0" applyNumberFormat="1" applyBorder="1"/>
    <xf numFmtId="165" fontId="0" fillId="0" borderId="63" xfId="0" applyNumberFormat="1" applyBorder="1"/>
    <xf numFmtId="165" fontId="0" fillId="0" borderId="37" xfId="0" applyNumberFormat="1" applyBorder="1"/>
    <xf numFmtId="165" fontId="0" fillId="0" borderId="19" xfId="0" applyNumberFormat="1" applyBorder="1"/>
    <xf numFmtId="165" fontId="0" fillId="0" borderId="28" xfId="0" applyNumberFormat="1" applyBorder="1"/>
    <xf numFmtId="0" fontId="0" fillId="0" borderId="76" xfId="0" applyBorder="1" applyAlignment="1">
      <alignment horizontal="center" vertical="center" wrapText="1"/>
    </xf>
    <xf numFmtId="0" fontId="0" fillId="0" borderId="47" xfId="0" applyBorder="1" applyAlignment="1">
      <alignment horizontal="center"/>
    </xf>
    <xf numFmtId="0" fontId="0" fillId="0" borderId="75" xfId="0" applyBorder="1" applyAlignment="1">
      <alignment horizontal="center"/>
    </xf>
    <xf numFmtId="0" fontId="0" fillId="0" borderId="67" xfId="0" applyBorder="1" applyAlignment="1">
      <alignment horizontal="center"/>
    </xf>
    <xf numFmtId="165" fontId="0" fillId="0" borderId="57" xfId="0" applyNumberFormat="1" applyBorder="1"/>
    <xf numFmtId="165" fontId="0" fillId="0" borderId="18" xfId="0" applyNumberFormat="1" applyBorder="1"/>
    <xf numFmtId="165" fontId="0" fillId="0" borderId="75" xfId="0" applyNumberFormat="1" applyBorder="1"/>
    <xf numFmtId="165" fontId="0" fillId="0" borderId="74" xfId="0" applyNumberFormat="1" applyBorder="1"/>
    <xf numFmtId="2" fontId="0" fillId="0" borderId="24" xfId="0" applyNumberFormat="1" applyBorder="1"/>
    <xf numFmtId="2" fontId="0" fillId="0" borderId="63" xfId="0" applyNumberFormat="1" applyBorder="1"/>
    <xf numFmtId="2" fontId="0" fillId="0" borderId="37" xfId="0" applyNumberFormat="1" applyBorder="1"/>
    <xf numFmtId="2" fontId="0" fillId="0" borderId="28" xfId="0" applyNumberFormat="1" applyBorder="1"/>
    <xf numFmtId="2" fontId="0" fillId="0" borderId="76" xfId="0" applyNumberFormat="1" applyBorder="1"/>
    <xf numFmtId="2" fontId="0" fillId="0" borderId="75" xfId="0" applyNumberFormat="1" applyBorder="1"/>
    <xf numFmtId="0" fontId="0" fillId="0" borderId="49" xfId="0" applyBorder="1" applyAlignment="1">
      <alignment wrapText="1"/>
    </xf>
    <xf numFmtId="0" fontId="0" fillId="0" borderId="52" xfId="0" applyBorder="1" applyAlignment="1">
      <alignment wrapText="1"/>
    </xf>
    <xf numFmtId="164" fontId="0" fillId="0" borderId="15" xfId="2" applyNumberFormat="1" applyFont="1" applyBorder="1" applyAlignment="1">
      <alignment vertical="center"/>
    </xf>
    <xf numFmtId="164" fontId="0" fillId="0" borderId="17" xfId="2" applyNumberFormat="1" applyFont="1" applyBorder="1" applyAlignment="1">
      <alignment vertical="center"/>
    </xf>
    <xf numFmtId="164" fontId="0" fillId="0" borderId="27" xfId="2" applyNumberFormat="1" applyFont="1" applyBorder="1" applyAlignment="1">
      <alignment vertical="center"/>
    </xf>
    <xf numFmtId="164" fontId="0" fillId="0" borderId="37" xfId="2" applyNumberFormat="1" applyFont="1" applyBorder="1" applyAlignment="1">
      <alignment vertical="center"/>
    </xf>
    <xf numFmtId="164" fontId="0" fillId="0" borderId="19" xfId="2" applyNumberFormat="1" applyFont="1" applyBorder="1" applyAlignment="1">
      <alignment vertical="center"/>
    </xf>
    <xf numFmtId="164" fontId="0" fillId="0" borderId="28" xfId="2" applyNumberFormat="1" applyFont="1" applyBorder="1" applyAlignment="1">
      <alignment vertical="center"/>
    </xf>
    <xf numFmtId="164" fontId="0" fillId="0" borderId="76" xfId="2" applyNumberFormat="1" applyFont="1" applyBorder="1" applyAlignment="1">
      <alignment vertical="center"/>
    </xf>
    <xf numFmtId="164" fontId="0" fillId="0" borderId="47" xfId="2" applyNumberFormat="1" applyFont="1" applyBorder="1" applyAlignment="1">
      <alignment vertical="center"/>
    </xf>
    <xf numFmtId="164" fontId="0" fillId="0" borderId="75" xfId="2" applyNumberFormat="1" applyFont="1" applyBorder="1" applyAlignment="1">
      <alignment vertical="center"/>
    </xf>
    <xf numFmtId="164" fontId="0" fillId="0" borderId="60" xfId="2" applyNumberFormat="1" applyFont="1" applyBorder="1" applyAlignment="1">
      <alignment horizontal="center" vertical="center" wrapText="1"/>
    </xf>
    <xf numFmtId="164" fontId="0" fillId="0" borderId="25" xfId="2" applyNumberFormat="1" applyFont="1" applyBorder="1" applyAlignment="1">
      <alignment horizontal="center" vertical="center" wrapText="1"/>
    </xf>
    <xf numFmtId="164" fontId="0" fillId="0" borderId="24" xfId="2" applyNumberFormat="1" applyFont="1" applyBorder="1" applyAlignment="1">
      <alignment horizontal="center"/>
    </xf>
    <xf numFmtId="164" fontId="0" fillId="0" borderId="42" xfId="2" applyNumberFormat="1" applyFont="1" applyBorder="1" applyAlignment="1">
      <alignment horizontal="center"/>
    </xf>
    <xf numFmtId="164" fontId="0" fillId="0" borderId="37" xfId="2" applyNumberFormat="1" applyFont="1" applyBorder="1" applyAlignment="1">
      <alignment horizontal="center"/>
    </xf>
    <xf numFmtId="164" fontId="0" fillId="0" borderId="51" xfId="2" applyNumberFormat="1" applyFont="1" applyBorder="1" applyAlignment="1">
      <alignment horizontal="center"/>
    </xf>
    <xf numFmtId="3" fontId="0" fillId="0" borderId="15" xfId="0" applyNumberFormat="1" applyBorder="1" applyAlignment="1">
      <alignment horizontal="center"/>
    </xf>
    <xf numFmtId="3" fontId="0" fillId="0" borderId="16" xfId="0" applyNumberFormat="1" applyBorder="1" applyAlignment="1">
      <alignment horizontal="center"/>
    </xf>
    <xf numFmtId="9" fontId="0" fillId="0" borderId="37" xfId="0" applyNumberFormat="1" applyBorder="1" applyAlignment="1">
      <alignment horizontal="center"/>
    </xf>
    <xf numFmtId="9" fontId="0" fillId="0" borderId="28" xfId="0" applyNumberFormat="1" applyBorder="1" applyAlignment="1">
      <alignment horizontal="center"/>
    </xf>
    <xf numFmtId="9" fontId="0" fillId="0" borderId="18" xfId="0" applyNumberFormat="1" applyBorder="1" applyAlignment="1">
      <alignment horizontal="center"/>
    </xf>
    <xf numFmtId="3" fontId="0" fillId="0" borderId="37" xfId="0" applyNumberFormat="1" applyBorder="1" applyAlignment="1">
      <alignment horizontal="center"/>
    </xf>
    <xf numFmtId="3" fontId="0" fillId="0" borderId="18" xfId="0" applyNumberFormat="1" applyBorder="1" applyAlignment="1">
      <alignment horizontal="center"/>
    </xf>
    <xf numFmtId="9" fontId="0" fillId="0" borderId="20" xfId="0" applyNumberFormat="1" applyBorder="1" applyAlignment="1">
      <alignment horizontal="center"/>
    </xf>
    <xf numFmtId="9" fontId="0" fillId="0" borderId="29" xfId="0" applyNumberFormat="1" applyBorder="1" applyAlignment="1">
      <alignment horizontal="center"/>
    </xf>
    <xf numFmtId="9" fontId="0" fillId="0" borderId="21" xfId="0" applyNumberFormat="1" applyBorder="1" applyAlignment="1">
      <alignment horizontal="center"/>
    </xf>
    <xf numFmtId="3" fontId="0" fillId="0" borderId="17" xfId="0" applyNumberFormat="1" applyBorder="1" applyAlignment="1">
      <alignment horizontal="center"/>
    </xf>
    <xf numFmtId="9" fontId="0" fillId="0" borderId="19" xfId="0" applyNumberFormat="1" applyBorder="1" applyAlignment="1">
      <alignment horizontal="center"/>
    </xf>
    <xf numFmtId="3" fontId="0" fillId="0" borderId="19" xfId="0" applyNumberFormat="1" applyBorder="1" applyAlignment="1">
      <alignment horizontal="center"/>
    </xf>
    <xf numFmtId="9" fontId="0" fillId="0" borderId="22" xfId="0" applyNumberFormat="1" applyBorder="1" applyAlignment="1">
      <alignment horizontal="center"/>
    </xf>
    <xf numFmtId="0" fontId="0" fillId="0" borderId="53" xfId="0" applyBorder="1" applyAlignment="1">
      <alignment vertical="center"/>
    </xf>
    <xf numFmtId="0" fontId="0" fillId="0" borderId="42" xfId="0" applyBorder="1" applyAlignment="1">
      <alignment horizontal="center" vertical="center" wrapText="1"/>
    </xf>
    <xf numFmtId="0" fontId="0" fillId="0" borderId="53" xfId="0" applyBorder="1" applyAlignment="1">
      <alignment horizontal="center" vertical="center" wrapText="1"/>
    </xf>
    <xf numFmtId="3" fontId="0" fillId="0" borderId="53" xfId="0" applyNumberFormat="1" applyBorder="1" applyAlignment="1">
      <alignment horizontal="center" vertical="center" wrapText="1"/>
    </xf>
    <xf numFmtId="0" fontId="12" fillId="0" borderId="0" xfId="0" applyFont="1" applyBorder="1" applyAlignment="1">
      <alignment horizontal="center" vertical="center" wrapText="1"/>
    </xf>
    <xf numFmtId="3" fontId="0" fillId="0" borderId="0" xfId="0" applyNumberFormat="1" applyBorder="1"/>
    <xf numFmtId="0" fontId="0" fillId="0" borderId="0" xfId="0" applyBorder="1" applyAlignment="1">
      <alignment horizontal="center"/>
    </xf>
    <xf numFmtId="0" fontId="0" fillId="0" borderId="63" xfId="0" applyBorder="1" applyAlignment="1">
      <alignment horizontal="center" vertical="center"/>
    </xf>
    <xf numFmtId="164" fontId="0" fillId="0" borderId="38" xfId="2" applyNumberFormat="1" applyFont="1" applyBorder="1" applyAlignment="1">
      <alignment horizontal="center" vertical="center" wrapText="1"/>
    </xf>
    <xf numFmtId="0" fontId="0" fillId="0" borderId="0" xfId="0" applyBorder="1" applyAlignment="1">
      <alignment horizontal="center" vertical="center" wrapText="1"/>
    </xf>
    <xf numFmtId="0" fontId="0" fillId="15" borderId="0" xfId="0" applyFill="1" applyBorder="1" applyAlignment="1">
      <alignment horizontal="center"/>
    </xf>
    <xf numFmtId="3" fontId="0" fillId="0" borderId="0" xfId="0" applyNumberFormat="1"/>
    <xf numFmtId="3" fontId="0" fillId="0" borderId="80" xfId="0" applyNumberFormat="1" applyBorder="1" applyAlignment="1">
      <alignment horizontal="center" vertical="center" wrapText="1"/>
    </xf>
    <xf numFmtId="0" fontId="0" fillId="0" borderId="81" xfId="0" applyFill="1" applyBorder="1" applyAlignment="1">
      <alignment horizontal="center" vertical="center" wrapText="1"/>
    </xf>
    <xf numFmtId="0" fontId="0" fillId="0" borderId="0" xfId="0" applyBorder="1" applyAlignment="1">
      <alignment horizontal="left" vertical="center"/>
    </xf>
    <xf numFmtId="0" fontId="0" fillId="0" borderId="75" xfId="0" applyBorder="1" applyAlignment="1">
      <alignment horizontal="center" vertical="center" wrapText="1"/>
    </xf>
    <xf numFmtId="0" fontId="0" fillId="0" borderId="51" xfId="0" applyBorder="1" applyAlignment="1">
      <alignment horizontal="center" vertical="center" wrapText="1"/>
    </xf>
    <xf numFmtId="0" fontId="0" fillId="0" borderId="78" xfId="0" applyBorder="1" applyAlignment="1">
      <alignment horizontal="center" vertical="center" wrapText="1"/>
    </xf>
    <xf numFmtId="0" fontId="0" fillId="0" borderId="81" xfId="0" applyBorder="1" applyAlignment="1">
      <alignment horizontal="center" vertical="center" wrapText="1"/>
    </xf>
    <xf numFmtId="0" fontId="0" fillId="0" borderId="76" xfId="0" applyFill="1" applyBorder="1" applyAlignment="1">
      <alignment horizontal="center" vertical="center" wrapText="1"/>
    </xf>
    <xf numFmtId="0" fontId="0" fillId="0" borderId="75" xfId="0" applyFill="1" applyBorder="1" applyAlignment="1">
      <alignment horizontal="center" vertical="center" wrapText="1"/>
    </xf>
    <xf numFmtId="1" fontId="0" fillId="0" borderId="48" xfId="0" applyNumberFormat="1" applyBorder="1" applyAlignment="1">
      <alignment horizontal="center"/>
    </xf>
    <xf numFmtId="1" fontId="0" fillId="0" borderId="0" xfId="0" applyNumberFormat="1" applyBorder="1" applyAlignment="1">
      <alignment horizontal="center"/>
    </xf>
    <xf numFmtId="3" fontId="0" fillId="0" borderId="86" xfId="0" applyNumberFormat="1" applyBorder="1" applyAlignment="1">
      <alignment horizontal="center" vertical="center" wrapText="1"/>
    </xf>
    <xf numFmtId="3" fontId="0" fillId="0" borderId="87" xfId="0" applyNumberFormat="1" applyBorder="1" applyAlignment="1">
      <alignment horizontal="center" vertical="center" wrapText="1"/>
    </xf>
    <xf numFmtId="0" fontId="0" fillId="0" borderId="88" xfId="0" applyBorder="1" applyAlignment="1">
      <alignment horizontal="center"/>
    </xf>
    <xf numFmtId="0" fontId="0" fillId="9" borderId="89" xfId="0" applyFill="1" applyBorder="1" applyAlignment="1">
      <alignment horizontal="center"/>
    </xf>
    <xf numFmtId="0" fontId="0" fillId="9" borderId="90" xfId="0" applyFill="1" applyBorder="1" applyAlignment="1">
      <alignment horizontal="center"/>
    </xf>
    <xf numFmtId="0" fontId="0" fillId="9" borderId="91" xfId="0" applyFill="1" applyBorder="1" applyAlignment="1">
      <alignment horizontal="center"/>
    </xf>
    <xf numFmtId="10" fontId="0" fillId="0" borderId="18" xfId="0" applyNumberFormat="1" applyBorder="1" applyAlignment="1">
      <alignment horizontal="center" vertical="center" wrapText="1"/>
    </xf>
    <xf numFmtId="10" fontId="0" fillId="0" borderId="61" xfId="0" applyNumberFormat="1" applyBorder="1" applyAlignment="1">
      <alignment horizontal="center" vertical="center" wrapText="1"/>
    </xf>
    <xf numFmtId="1" fontId="0" fillId="0" borderId="37" xfId="0" applyNumberFormat="1" applyBorder="1" applyAlignment="1">
      <alignment vertical="center" wrapText="1"/>
    </xf>
    <xf numFmtId="1" fontId="0" fillId="0" borderId="38" xfId="0" applyNumberFormat="1" applyBorder="1" applyAlignment="1">
      <alignment vertical="center" wrapText="1"/>
    </xf>
    <xf numFmtId="1" fontId="0" fillId="0" borderId="28" xfId="0" applyNumberFormat="1" applyBorder="1" applyAlignment="1">
      <alignment vertical="center" wrapText="1"/>
    </xf>
    <xf numFmtId="10" fontId="0" fillId="0" borderId="92" xfId="0" applyNumberFormat="1" applyBorder="1" applyAlignment="1">
      <alignment horizontal="center" vertical="center" wrapText="1"/>
    </xf>
    <xf numFmtId="1" fontId="0" fillId="0" borderId="93" xfId="0" applyNumberFormat="1" applyBorder="1" applyAlignment="1">
      <alignment vertical="center" wrapText="1"/>
    </xf>
    <xf numFmtId="1" fontId="0" fillId="0" borderId="94" xfId="0" applyNumberFormat="1" applyBorder="1" applyAlignment="1">
      <alignment vertical="center" wrapText="1"/>
    </xf>
    <xf numFmtId="0" fontId="0" fillId="0" borderId="0" xfId="0" applyFill="1" applyBorder="1" applyAlignment="1">
      <alignment horizontal="center" vertical="center" wrapText="1"/>
    </xf>
    <xf numFmtId="0" fontId="0" fillId="0" borderId="28" xfId="0" applyBorder="1" applyAlignment="1">
      <alignment horizontal="center" wrapText="1"/>
    </xf>
    <xf numFmtId="0" fontId="0" fillId="0" borderId="18" xfId="0" applyBorder="1" applyAlignment="1">
      <alignment horizontal="center" wrapText="1"/>
    </xf>
    <xf numFmtId="0" fontId="0" fillId="13" borderId="47" xfId="0" applyFill="1" applyBorder="1" applyAlignment="1">
      <alignment horizontal="center"/>
    </xf>
    <xf numFmtId="0" fontId="0" fillId="0" borderId="0" xfId="0" applyFill="1" applyBorder="1" applyAlignment="1">
      <alignment horizontal="center"/>
    </xf>
    <xf numFmtId="0" fontId="0" fillId="13" borderId="35" xfId="0" applyFill="1" applyBorder="1" applyAlignment="1">
      <alignment horizontal="center" vertical="center"/>
    </xf>
    <xf numFmtId="0" fontId="0" fillId="0" borderId="0" xfId="0" applyFill="1" applyBorder="1" applyAlignment="1">
      <alignment horizontal="center" vertical="center"/>
    </xf>
    <xf numFmtId="0" fontId="0" fillId="13" borderId="48" xfId="0" applyFill="1" applyBorder="1" applyAlignment="1">
      <alignment horizontal="center" vertical="center"/>
    </xf>
    <xf numFmtId="0" fontId="0" fillId="0" borderId="0" xfId="0" applyAlignment="1">
      <alignment horizontal="center" vertical="center"/>
    </xf>
    <xf numFmtId="0" fontId="1" fillId="0" borderId="0" xfId="0" applyFont="1" applyBorder="1" applyAlignment="1">
      <alignment horizontal="center" vertical="center" wrapText="1"/>
    </xf>
    <xf numFmtId="3" fontId="0" fillId="16" borderId="23" xfId="0" applyNumberFormat="1" applyFill="1" applyBorder="1"/>
    <xf numFmtId="3" fontId="0" fillId="16" borderId="27" xfId="0" applyNumberFormat="1" applyFill="1" applyBorder="1"/>
    <xf numFmtId="3" fontId="0" fillId="16" borderId="26" xfId="0" applyNumberFormat="1" applyFill="1" applyBorder="1"/>
    <xf numFmtId="9" fontId="0" fillId="16" borderId="50" xfId="0" applyNumberFormat="1" applyFill="1" applyBorder="1"/>
    <xf numFmtId="9" fontId="0" fillId="16" borderId="28" xfId="0" applyNumberFormat="1" applyFill="1" applyBorder="1"/>
    <xf numFmtId="9" fontId="0" fillId="16" borderId="51" xfId="0" applyNumberFormat="1" applyFill="1" applyBorder="1"/>
    <xf numFmtId="3" fontId="0" fillId="16" borderId="50" xfId="0" applyNumberFormat="1" applyFill="1" applyBorder="1"/>
    <xf numFmtId="3" fontId="0" fillId="16" borderId="28" xfId="0" applyNumberFormat="1" applyFill="1" applyBorder="1"/>
    <xf numFmtId="3" fontId="0" fillId="16" borderId="51" xfId="0" applyNumberFormat="1" applyFill="1" applyBorder="1"/>
    <xf numFmtId="9" fontId="0" fillId="16" borderId="66" xfId="0" applyNumberFormat="1" applyFill="1" applyBorder="1"/>
    <xf numFmtId="9" fontId="0" fillId="16" borderId="29" xfId="0" applyNumberFormat="1" applyFill="1" applyBorder="1"/>
    <xf numFmtId="9" fontId="0" fillId="16" borderId="78" xfId="0" applyNumberFormat="1" applyFill="1" applyBorder="1"/>
    <xf numFmtId="0" fontId="0" fillId="0" borderId="53" xfId="0" applyFill="1" applyBorder="1"/>
    <xf numFmtId="0" fontId="0" fillId="0" borderId="54" xfId="0" applyFill="1" applyBorder="1"/>
    <xf numFmtId="0" fontId="0" fillId="0" borderId="67" xfId="0" applyFill="1" applyBorder="1"/>
    <xf numFmtId="0" fontId="0" fillId="16" borderId="53" xfId="0" applyFill="1" applyBorder="1"/>
    <xf numFmtId="0" fontId="0" fillId="16" borderId="54" xfId="0" applyFill="1" applyBorder="1"/>
    <xf numFmtId="0" fontId="0" fillId="16" borderId="67" xfId="0" applyFill="1" applyBorder="1"/>
    <xf numFmtId="3" fontId="0" fillId="0" borderId="15" xfId="0" applyNumberFormat="1" applyFill="1" applyBorder="1"/>
    <xf numFmtId="9" fontId="0" fillId="0" borderId="37" xfId="0" applyNumberFormat="1" applyFill="1" applyBorder="1"/>
    <xf numFmtId="3" fontId="0" fillId="0" borderId="37" xfId="0" applyNumberFormat="1" applyFill="1" applyBorder="1"/>
    <xf numFmtId="9" fontId="0" fillId="0" borderId="20" xfId="0" applyNumberFormat="1" applyFill="1" applyBorder="1"/>
    <xf numFmtId="0" fontId="0" fillId="0" borderId="56" xfId="0" applyBorder="1" applyAlignment="1">
      <alignment horizontal="center"/>
    </xf>
    <xf numFmtId="0" fontId="0" fillId="0" borderId="27" xfId="0" applyBorder="1" applyAlignment="1">
      <alignment horizontal="center"/>
    </xf>
    <xf numFmtId="0" fontId="0" fillId="0" borderId="24" xfId="0" applyFill="1" applyBorder="1" applyAlignment="1">
      <alignment horizontal="center"/>
    </xf>
    <xf numFmtId="0" fontId="0" fillId="0" borderId="37" xfId="0" applyFill="1" applyBorder="1" applyAlignment="1">
      <alignment horizontal="center"/>
    </xf>
    <xf numFmtId="0" fontId="0" fillId="0" borderId="50" xfId="0" applyBorder="1" applyAlignment="1">
      <alignment horizontal="center"/>
    </xf>
    <xf numFmtId="0" fontId="0" fillId="0" borderId="0" xfId="0" applyFill="1" applyBorder="1" applyAlignment="1">
      <alignment horizontal="center" wrapText="1"/>
    </xf>
    <xf numFmtId="166" fontId="0" fillId="0" borderId="58" xfId="0" applyNumberFormat="1" applyBorder="1" applyAlignment="1">
      <alignment horizontal="center" vertical="center" wrapText="1"/>
    </xf>
    <xf numFmtId="1" fontId="0" fillId="0" borderId="63" xfId="0" applyNumberFormat="1" applyBorder="1" applyAlignment="1">
      <alignment horizontal="center" vertical="center"/>
    </xf>
    <xf numFmtId="164" fontId="0" fillId="0" borderId="60" xfId="0" applyNumberFormat="1" applyBorder="1" applyAlignment="1">
      <alignment horizontal="center" vertical="center" wrapText="1"/>
    </xf>
    <xf numFmtId="0" fontId="0" fillId="0" borderId="78" xfId="0" applyFill="1" applyBorder="1" applyAlignment="1">
      <alignment horizontal="center" vertical="center" wrapText="1"/>
    </xf>
    <xf numFmtId="0" fontId="0" fillId="17" borderId="81" xfId="0" applyFill="1" applyBorder="1" applyAlignment="1">
      <alignment horizontal="center" vertical="center" wrapText="1"/>
    </xf>
    <xf numFmtId="3" fontId="0" fillId="17" borderId="31" xfId="0" applyNumberFormat="1" applyFill="1" applyBorder="1" applyAlignment="1">
      <alignment horizontal="center" vertical="center" wrapText="1"/>
    </xf>
    <xf numFmtId="3" fontId="0" fillId="17" borderId="72" xfId="0" applyNumberFormat="1" applyFill="1" applyBorder="1" applyAlignment="1">
      <alignment horizontal="center" vertical="center" wrapText="1"/>
    </xf>
    <xf numFmtId="3" fontId="0" fillId="17" borderId="61" xfId="0" applyNumberFormat="1" applyFill="1" applyBorder="1" applyAlignment="1">
      <alignment horizontal="center" vertical="center" wrapText="1"/>
    </xf>
    <xf numFmtId="3" fontId="0" fillId="17" borderId="25" xfId="0" applyNumberFormat="1" applyFill="1" applyBorder="1" applyAlignment="1">
      <alignment horizontal="center" vertical="center" wrapText="1"/>
    </xf>
    <xf numFmtId="3" fontId="0" fillId="17" borderId="12" xfId="0" applyNumberFormat="1" applyFill="1" applyBorder="1" applyAlignment="1">
      <alignment horizontal="center" vertical="center" wrapText="1"/>
    </xf>
    <xf numFmtId="0" fontId="0" fillId="0" borderId="15" xfId="0" applyBorder="1" applyAlignment="1">
      <alignment horizontal="left" vertical="center"/>
    </xf>
    <xf numFmtId="0" fontId="0" fillId="0" borderId="37" xfId="0" applyBorder="1" applyAlignment="1">
      <alignment horizontal="left" vertical="center"/>
    </xf>
    <xf numFmtId="0" fontId="0" fillId="0" borderId="63" xfId="0" applyBorder="1" applyAlignment="1">
      <alignment horizontal="right" vertical="center"/>
    </xf>
    <xf numFmtId="0" fontId="0" fillId="0" borderId="0" xfId="0" applyAlignment="1">
      <alignment horizontal="right"/>
    </xf>
    <xf numFmtId="0" fontId="0" fillId="0" borderId="0" xfId="0" applyAlignment="1">
      <alignment horizontal="right" wrapText="1"/>
    </xf>
    <xf numFmtId="0" fontId="1" fillId="4" borderId="61" xfId="0" applyFont="1" applyFill="1" applyBorder="1" applyAlignment="1">
      <alignment horizontal="right" vertical="center" wrapText="1"/>
    </xf>
    <xf numFmtId="2" fontId="0" fillId="0" borderId="41" xfId="0" applyNumberFormat="1" applyBorder="1" applyAlignment="1">
      <alignment horizontal="right"/>
    </xf>
    <xf numFmtId="2" fontId="0" fillId="0" borderId="38" xfId="0" applyNumberFormat="1" applyBorder="1" applyAlignment="1">
      <alignment horizontal="right"/>
    </xf>
    <xf numFmtId="1" fontId="0" fillId="0" borderId="60" xfId="0" applyNumberFormat="1" applyBorder="1" applyAlignment="1">
      <alignment horizontal="right" vertical="center" wrapText="1"/>
    </xf>
    <xf numFmtId="0" fontId="0" fillId="13" borderId="43" xfId="0" applyFill="1" applyBorder="1" applyAlignment="1">
      <alignment horizontal="right"/>
    </xf>
    <xf numFmtId="0" fontId="0" fillId="13" borderId="0" xfId="0" applyFill="1" applyBorder="1" applyAlignment="1">
      <alignment horizontal="right"/>
    </xf>
    <xf numFmtId="0" fontId="0" fillId="13" borderId="0" xfId="0" applyFill="1" applyBorder="1" applyAlignment="1">
      <alignment horizontal="right" vertical="center" wrapText="1"/>
    </xf>
    <xf numFmtId="0" fontId="0" fillId="13" borderId="0" xfId="0" applyFill="1" applyBorder="1" applyAlignment="1">
      <alignment horizontal="right" vertical="center"/>
    </xf>
    <xf numFmtId="0" fontId="0" fillId="13" borderId="0" xfId="0" applyFont="1" applyFill="1" applyBorder="1" applyAlignment="1">
      <alignment horizontal="right" vertical="center" wrapText="1"/>
    </xf>
    <xf numFmtId="0" fontId="0" fillId="13" borderId="0" xfId="0" applyFont="1" applyFill="1" applyBorder="1" applyAlignment="1">
      <alignment horizontal="right" vertical="center"/>
    </xf>
    <xf numFmtId="0" fontId="0" fillId="13" borderId="49" xfId="0" applyFill="1" applyBorder="1" applyAlignment="1">
      <alignment horizontal="right" vertical="center" wrapText="1"/>
    </xf>
    <xf numFmtId="0" fontId="0" fillId="0" borderId="65" xfId="0" applyBorder="1" applyAlignment="1">
      <alignment horizontal="center" vertical="center" wrapText="1"/>
    </xf>
    <xf numFmtId="0" fontId="0" fillId="0" borderId="62" xfId="0" applyBorder="1" applyAlignment="1">
      <alignment horizontal="center" vertical="center" wrapText="1"/>
    </xf>
    <xf numFmtId="167" fontId="0" fillId="0" borderId="61" xfId="0" applyNumberFormat="1" applyBorder="1" applyAlignment="1">
      <alignment horizontal="center" vertical="center" wrapText="1"/>
    </xf>
    <xf numFmtId="0" fontId="0" fillId="0" borderId="79" xfId="0" applyBorder="1" applyAlignment="1">
      <alignment horizontal="center"/>
    </xf>
    <xf numFmtId="0" fontId="0" fillId="0" borderId="81" xfId="0" applyBorder="1" applyAlignment="1">
      <alignment horizontal="center" vertical="center"/>
    </xf>
    <xf numFmtId="0" fontId="0" fillId="0" borderId="81" xfId="0" applyBorder="1"/>
    <xf numFmtId="0" fontId="15" fillId="5" borderId="2" xfId="0" applyFont="1" applyFill="1" applyBorder="1" applyAlignment="1">
      <alignment horizontal="center" vertical="center" wrapText="1"/>
    </xf>
    <xf numFmtId="0" fontId="15" fillId="5" borderId="13" xfId="0" applyFont="1" applyFill="1" applyBorder="1" applyAlignment="1">
      <alignment horizontal="center" vertical="center" wrapText="1"/>
    </xf>
    <xf numFmtId="0" fontId="15" fillId="5" borderId="5" xfId="0" applyFont="1" applyFill="1" applyBorder="1" applyAlignment="1">
      <alignment horizontal="center" vertical="center" wrapText="1"/>
    </xf>
    <xf numFmtId="3" fontId="0" fillId="0" borderId="12" xfId="0" applyNumberFormat="1" applyBorder="1" applyAlignment="1">
      <alignment horizontal="center" vertical="center" wrapText="1"/>
    </xf>
    <xf numFmtId="3" fontId="0" fillId="0" borderId="81" xfId="0" applyNumberFormat="1" applyBorder="1" applyAlignment="1">
      <alignment horizontal="center" vertical="center" wrapText="1"/>
    </xf>
    <xf numFmtId="4" fontId="0" fillId="0" borderId="81" xfId="0" applyNumberFormat="1" applyBorder="1" applyAlignment="1">
      <alignment horizontal="center" vertical="center" wrapText="1"/>
    </xf>
    <xf numFmtId="0" fontId="0" fillId="0" borderId="95" xfId="0" applyBorder="1" applyAlignment="1">
      <alignment horizontal="center" vertical="center" wrapText="1"/>
    </xf>
    <xf numFmtId="0" fontId="0" fillId="0" borderId="95" xfId="0" applyBorder="1" applyAlignment="1">
      <alignment horizontal="center" vertical="center"/>
    </xf>
    <xf numFmtId="167" fontId="0" fillId="0" borderId="48" xfId="0" applyNumberFormat="1" applyBorder="1" applyAlignment="1">
      <alignment horizontal="center" vertical="center" wrapText="1"/>
    </xf>
    <xf numFmtId="167" fontId="0" fillId="0" borderId="57" xfId="0" applyNumberFormat="1" applyBorder="1" applyAlignment="1">
      <alignment horizontal="center" vertical="center" wrapText="1"/>
    </xf>
    <xf numFmtId="43" fontId="0" fillId="0" borderId="0" xfId="0" applyNumberFormat="1" applyAlignment="1">
      <alignment vertical="center" wrapText="1"/>
    </xf>
    <xf numFmtId="168" fontId="0" fillId="0" borderId="94" xfId="0" applyNumberFormat="1" applyBorder="1" applyAlignment="1">
      <alignment vertical="center" wrapText="1"/>
    </xf>
    <xf numFmtId="168" fontId="0" fillId="0" borderId="93" xfId="0" applyNumberFormat="1" applyBorder="1" applyAlignment="1">
      <alignment vertical="center" wrapText="1"/>
    </xf>
    <xf numFmtId="0" fontId="20" fillId="0" borderId="0" xfId="0" applyFont="1"/>
    <xf numFmtId="0" fontId="20" fillId="0" borderId="0" xfId="0" applyFont="1" applyAlignment="1">
      <alignment horizontal="right"/>
    </xf>
    <xf numFmtId="0" fontId="21" fillId="0" borderId="0" xfId="0" applyFont="1" applyFill="1"/>
    <xf numFmtId="0" fontId="0" fillId="0" borderId="37" xfId="0" applyFont="1" applyFill="1" applyBorder="1" applyAlignment="1">
      <alignment horizontal="center"/>
    </xf>
    <xf numFmtId="2" fontId="0" fillId="0" borderId="19" xfId="0" applyNumberFormat="1" applyBorder="1"/>
    <xf numFmtId="0" fontId="0" fillId="0" borderId="0" xfId="0" applyBorder="1" applyAlignment="1">
      <alignment horizontal="left" vertical="center" wrapText="1"/>
    </xf>
    <xf numFmtId="0" fontId="1" fillId="11" borderId="11" xfId="0" applyFont="1" applyFill="1" applyBorder="1" applyAlignment="1">
      <alignment horizontal="center" vertical="center" wrapText="1"/>
    </xf>
    <xf numFmtId="0" fontId="0" fillId="0" borderId="12" xfId="0" applyBorder="1" applyAlignment="1">
      <alignment horizontal="center" vertical="center" wrapText="1"/>
    </xf>
    <xf numFmtId="0" fontId="1" fillId="11" borderId="12" xfId="0" applyFont="1" applyFill="1" applyBorder="1" applyAlignment="1">
      <alignment horizontal="center" vertical="center" wrapText="1"/>
    </xf>
    <xf numFmtId="0" fontId="1" fillId="11" borderId="45" xfId="0" applyFont="1" applyFill="1" applyBorder="1" applyAlignment="1">
      <alignment horizontal="center" vertical="center" wrapText="1"/>
    </xf>
    <xf numFmtId="0" fontId="1" fillId="11" borderId="13" xfId="0" applyFont="1" applyFill="1" applyBorder="1" applyAlignment="1">
      <alignment horizontal="center" vertical="center" wrapText="1"/>
    </xf>
    <xf numFmtId="0" fontId="1" fillId="11" borderId="5" xfId="0" applyFont="1" applyFill="1" applyBorder="1" applyAlignment="1">
      <alignment horizontal="center" vertical="center" wrapText="1"/>
    </xf>
    <xf numFmtId="0" fontId="1" fillId="11" borderId="1" xfId="0" applyFont="1" applyFill="1" applyBorder="1" applyAlignment="1">
      <alignment horizontal="center" vertical="center" wrapText="1"/>
    </xf>
    <xf numFmtId="0" fontId="1" fillId="11" borderId="10" xfId="0" applyFont="1" applyFill="1" applyBorder="1" applyAlignment="1">
      <alignment horizontal="center" vertical="center" wrapText="1"/>
    </xf>
    <xf numFmtId="0" fontId="1" fillId="11" borderId="14" xfId="0" applyFont="1" applyFill="1" applyBorder="1" applyAlignment="1">
      <alignment horizontal="center" vertical="center" wrapText="1"/>
    </xf>
    <xf numFmtId="0" fontId="15" fillId="5" borderId="62" xfId="0" applyFont="1" applyFill="1" applyBorder="1" applyAlignment="1">
      <alignment horizontal="center" vertical="center" wrapText="1"/>
    </xf>
    <xf numFmtId="0" fontId="8" fillId="8" borderId="60" xfId="0" applyFont="1" applyFill="1" applyBorder="1" applyAlignment="1">
      <alignment horizontal="center" vertical="center" wrapText="1"/>
    </xf>
    <xf numFmtId="0" fontId="0" fillId="0" borderId="61" xfId="0" applyBorder="1" applyAlignment="1">
      <alignment horizontal="center" vertical="center" wrapText="1"/>
    </xf>
    <xf numFmtId="0" fontId="0" fillId="0" borderId="25" xfId="0" applyBorder="1" applyAlignment="1">
      <alignment horizontal="center" vertical="center" wrapText="1"/>
    </xf>
    <xf numFmtId="0" fontId="1" fillId="0" borderId="11" xfId="0" applyFont="1" applyBorder="1" applyAlignment="1">
      <alignment horizontal="center" vertical="center" wrapText="1"/>
    </xf>
    <xf numFmtId="0" fontId="1" fillId="0" borderId="14" xfId="0" applyFont="1" applyBorder="1" applyAlignment="1">
      <alignment horizontal="center" vertical="center" wrapText="1"/>
    </xf>
    <xf numFmtId="0" fontId="1" fillId="0" borderId="12" xfId="0" applyFont="1" applyBorder="1" applyAlignment="1">
      <alignment horizontal="center" vertical="center" wrapText="1"/>
    </xf>
    <xf numFmtId="0" fontId="1" fillId="0" borderId="5" xfId="0" applyFont="1" applyBorder="1" applyAlignment="1">
      <alignment horizontal="center" vertical="center" wrapText="1"/>
    </xf>
    <xf numFmtId="0" fontId="1" fillId="11" borderId="0" xfId="0" applyFont="1" applyFill="1" applyBorder="1" applyAlignment="1">
      <alignment horizontal="center" vertical="center" wrapText="1"/>
    </xf>
    <xf numFmtId="0" fontId="1" fillId="11" borderId="1" xfId="0" applyFont="1" applyFill="1" applyBorder="1" applyAlignment="1">
      <alignment horizontal="center"/>
    </xf>
    <xf numFmtId="0" fontId="0" fillId="0" borderId="0" xfId="0" applyBorder="1" applyAlignment="1">
      <alignment wrapText="1"/>
    </xf>
    <xf numFmtId="0" fontId="8" fillId="7" borderId="11" xfId="0" applyFont="1" applyFill="1" applyBorder="1" applyAlignment="1">
      <alignment horizontal="center" vertical="center" wrapText="1"/>
    </xf>
    <xf numFmtId="0" fontId="0" fillId="0" borderId="50" xfId="0" applyFill="1" applyBorder="1" applyAlignment="1">
      <alignment horizontal="center" vertical="center" wrapText="1"/>
    </xf>
    <xf numFmtId="0" fontId="0" fillId="17" borderId="77" xfId="0" applyFill="1" applyBorder="1" applyAlignment="1">
      <alignment horizontal="center" vertical="center" wrapText="1"/>
    </xf>
    <xf numFmtId="0" fontId="0" fillId="9" borderId="11" xfId="0" applyFill="1" applyBorder="1" applyAlignment="1">
      <alignment horizontal="center" vertical="center" wrapText="1"/>
    </xf>
    <xf numFmtId="0" fontId="0" fillId="9" borderId="14" xfId="0" applyFill="1" applyBorder="1" applyAlignment="1">
      <alignment horizontal="center" vertical="center" wrapText="1"/>
    </xf>
    <xf numFmtId="0" fontId="8" fillId="2" borderId="11" xfId="0" applyFont="1" applyFill="1" applyBorder="1" applyAlignment="1">
      <alignment horizontal="center" vertical="center" wrapText="1"/>
    </xf>
    <xf numFmtId="0" fontId="8" fillId="2" borderId="14" xfId="0" applyFont="1" applyFill="1" applyBorder="1" applyAlignment="1">
      <alignment horizontal="center" vertical="center" wrapText="1"/>
    </xf>
    <xf numFmtId="0" fontId="8" fillId="2" borderId="12" xfId="0" applyFont="1" applyFill="1" applyBorder="1" applyAlignment="1">
      <alignment horizontal="center" vertical="center" wrapText="1"/>
    </xf>
    <xf numFmtId="0" fontId="8" fillId="7" borderId="60" xfId="0" applyFont="1" applyFill="1" applyBorder="1" applyAlignment="1">
      <alignment horizontal="center" vertical="center"/>
    </xf>
    <xf numFmtId="0" fontId="8" fillId="7" borderId="25" xfId="0" applyFont="1" applyFill="1" applyBorder="1" applyAlignment="1">
      <alignment horizontal="center" vertical="center"/>
    </xf>
    <xf numFmtId="0" fontId="8" fillId="7" borderId="61" xfId="0" applyFont="1" applyFill="1" applyBorder="1" applyAlignment="1">
      <alignment horizontal="center" vertical="center"/>
    </xf>
    <xf numFmtId="0" fontId="8" fillId="7" borderId="60" xfId="0" applyFont="1" applyFill="1" applyBorder="1" applyAlignment="1">
      <alignment horizontal="center" vertical="center" wrapText="1"/>
    </xf>
    <xf numFmtId="0" fontId="8" fillId="7" borderId="61" xfId="0" applyFont="1" applyFill="1" applyBorder="1" applyAlignment="1">
      <alignment horizontal="center" vertical="center" wrapText="1"/>
    </xf>
    <xf numFmtId="0" fontId="8" fillId="7" borderId="25" xfId="0" applyFont="1" applyFill="1" applyBorder="1" applyAlignment="1">
      <alignment horizontal="center" vertical="center" wrapText="1"/>
    </xf>
    <xf numFmtId="0" fontId="0" fillId="9" borderId="12" xfId="0" applyFill="1" applyBorder="1" applyAlignment="1">
      <alignment horizontal="center" vertical="center" wrapText="1"/>
    </xf>
    <xf numFmtId="0" fontId="0" fillId="0" borderId="0" xfId="0" applyBorder="1" applyAlignment="1">
      <alignment horizontal="left" vertical="center" wrapText="1"/>
    </xf>
    <xf numFmtId="0" fontId="1" fillId="11" borderId="4" xfId="0" applyFont="1" applyFill="1" applyBorder="1" applyAlignment="1">
      <alignment horizontal="center" vertical="center"/>
    </xf>
    <xf numFmtId="0" fontId="0" fillId="0" borderId="13" xfId="0" applyBorder="1" applyAlignment="1">
      <alignment vertical="center"/>
    </xf>
    <xf numFmtId="0" fontId="0" fillId="0" borderId="5" xfId="0" applyBorder="1" applyAlignment="1">
      <alignment vertical="center"/>
    </xf>
    <xf numFmtId="0" fontId="1" fillId="11" borderId="11" xfId="0" applyFont="1" applyFill="1" applyBorder="1" applyAlignment="1">
      <alignment horizontal="center" vertical="center" wrapText="1"/>
    </xf>
    <xf numFmtId="0" fontId="0" fillId="0" borderId="12" xfId="0" applyBorder="1" applyAlignment="1">
      <alignment horizontal="center" vertical="center" wrapText="1"/>
    </xf>
    <xf numFmtId="0" fontId="1" fillId="11" borderId="12" xfId="0" applyFont="1" applyFill="1" applyBorder="1" applyAlignment="1">
      <alignment horizontal="center" vertical="center" wrapText="1"/>
    </xf>
    <xf numFmtId="0" fontId="0" fillId="0" borderId="14" xfId="0" applyBorder="1" applyAlignment="1">
      <alignment horizontal="center" vertical="center" wrapText="1"/>
    </xf>
    <xf numFmtId="0" fontId="1" fillId="11" borderId="45" xfId="0" applyFont="1" applyFill="1" applyBorder="1" applyAlignment="1">
      <alignment horizontal="center" vertical="center" wrapText="1"/>
    </xf>
    <xf numFmtId="0" fontId="1" fillId="11" borderId="46" xfId="0" applyFont="1" applyFill="1" applyBorder="1" applyAlignment="1">
      <alignment horizontal="center" vertical="center" wrapText="1"/>
    </xf>
    <xf numFmtId="0" fontId="1" fillId="11" borderId="4" xfId="0" applyFont="1" applyFill="1" applyBorder="1" applyAlignment="1">
      <alignment horizontal="center" vertical="center" wrapText="1"/>
    </xf>
    <xf numFmtId="0" fontId="1" fillId="11" borderId="13" xfId="0" applyFont="1" applyFill="1" applyBorder="1" applyAlignment="1">
      <alignment horizontal="center" vertical="center" wrapText="1"/>
    </xf>
    <xf numFmtId="0" fontId="1" fillId="11" borderId="5" xfId="0" applyFont="1" applyFill="1" applyBorder="1" applyAlignment="1">
      <alignment horizontal="center" vertical="center" wrapText="1"/>
    </xf>
    <xf numFmtId="0" fontId="1" fillId="11" borderId="9" xfId="0" applyFont="1" applyFill="1" applyBorder="1" applyAlignment="1">
      <alignment horizontal="center" vertical="center" wrapText="1"/>
    </xf>
    <xf numFmtId="0" fontId="1" fillId="11" borderId="1" xfId="0" applyFont="1" applyFill="1" applyBorder="1" applyAlignment="1">
      <alignment horizontal="center" vertical="center" wrapText="1"/>
    </xf>
    <xf numFmtId="0" fontId="1" fillId="11" borderId="10" xfId="0" applyFont="1" applyFill="1" applyBorder="1" applyAlignment="1">
      <alignment horizontal="center" vertical="center" wrapText="1"/>
    </xf>
    <xf numFmtId="0" fontId="1" fillId="11" borderId="11" xfId="0" applyFont="1" applyFill="1" applyBorder="1" applyAlignment="1">
      <alignment horizontal="center" vertical="center"/>
    </xf>
    <xf numFmtId="0" fontId="1" fillId="11" borderId="14" xfId="0" applyFont="1" applyFill="1" applyBorder="1" applyAlignment="1">
      <alignment horizontal="center" vertical="center"/>
    </xf>
    <xf numFmtId="0" fontId="1" fillId="11" borderId="12" xfId="0" applyFont="1" applyFill="1" applyBorder="1" applyAlignment="1">
      <alignment horizontal="center" vertical="center"/>
    </xf>
    <xf numFmtId="0" fontId="1" fillId="11" borderId="13" xfId="0" applyFont="1" applyFill="1" applyBorder="1" applyAlignment="1">
      <alignment horizontal="center" vertical="center"/>
    </xf>
    <xf numFmtId="0" fontId="1" fillId="11" borderId="5" xfId="0" applyFont="1" applyFill="1" applyBorder="1" applyAlignment="1">
      <alignment horizontal="center" vertical="center"/>
    </xf>
    <xf numFmtId="0" fontId="1" fillId="11" borderId="9" xfId="0" applyFont="1" applyFill="1" applyBorder="1" applyAlignment="1">
      <alignment horizontal="center" vertical="center"/>
    </xf>
    <xf numFmtId="0" fontId="1" fillId="11" borderId="1" xfId="0" applyFont="1" applyFill="1" applyBorder="1" applyAlignment="1">
      <alignment horizontal="center" vertical="center"/>
    </xf>
    <xf numFmtId="0" fontId="1" fillId="11" borderId="10" xfId="0" applyFont="1" applyFill="1" applyBorder="1" applyAlignment="1">
      <alignment horizontal="center" vertical="center"/>
    </xf>
    <xf numFmtId="0" fontId="1" fillId="11" borderId="14" xfId="0" applyFont="1" applyFill="1" applyBorder="1" applyAlignment="1">
      <alignment horizontal="center" vertical="center" wrapText="1"/>
    </xf>
    <xf numFmtId="0" fontId="0" fillId="9" borderId="9" xfId="0" applyFill="1" applyBorder="1" applyAlignment="1">
      <alignment horizontal="center" vertical="center" wrapText="1"/>
    </xf>
    <xf numFmtId="0" fontId="0" fillId="9" borderId="1" xfId="0" applyFill="1" applyBorder="1" applyAlignment="1">
      <alignment horizontal="center" vertical="center" wrapText="1"/>
    </xf>
    <xf numFmtId="0" fontId="0" fillId="9" borderId="10" xfId="0" applyFill="1" applyBorder="1" applyAlignment="1">
      <alignment horizontal="center" vertical="center" wrapText="1"/>
    </xf>
    <xf numFmtId="0" fontId="1" fillId="5" borderId="65" xfId="0" applyFont="1" applyFill="1" applyBorder="1" applyAlignment="1">
      <alignment horizontal="center" vertical="center" wrapText="1"/>
    </xf>
    <xf numFmtId="0" fontId="15" fillId="5" borderId="11" xfId="0" applyFont="1" applyFill="1" applyBorder="1" applyAlignment="1">
      <alignment horizontal="center" vertical="center" wrapText="1"/>
    </xf>
    <xf numFmtId="0" fontId="15" fillId="5" borderId="62" xfId="0" applyFont="1" applyFill="1" applyBorder="1" applyAlignment="1">
      <alignment horizontal="center" vertical="center" wrapText="1"/>
    </xf>
    <xf numFmtId="0" fontId="15" fillId="5" borderId="65" xfId="0" applyFont="1" applyFill="1" applyBorder="1" applyAlignment="1">
      <alignment horizontal="center" vertical="center" wrapText="1"/>
    </xf>
    <xf numFmtId="0" fontId="1" fillId="2" borderId="4" xfId="0" applyFont="1" applyFill="1" applyBorder="1" applyAlignment="1">
      <alignment horizontal="center" vertical="center"/>
    </xf>
    <xf numFmtId="0" fontId="1" fillId="2" borderId="13" xfId="0" applyFont="1" applyFill="1" applyBorder="1" applyAlignment="1">
      <alignment horizontal="center" vertical="center"/>
    </xf>
    <xf numFmtId="0" fontId="1" fillId="2" borderId="5" xfId="0" applyFont="1" applyFill="1" applyBorder="1" applyAlignment="1">
      <alignment horizontal="center" vertical="center"/>
    </xf>
    <xf numFmtId="0" fontId="1" fillId="2" borderId="6" xfId="0" applyFont="1" applyFill="1" applyBorder="1" applyAlignment="1">
      <alignment horizontal="center" vertical="center"/>
    </xf>
    <xf numFmtId="0" fontId="1" fillId="2" borderId="0" xfId="0" applyFont="1" applyFill="1" applyBorder="1" applyAlignment="1">
      <alignment horizontal="center" vertical="center"/>
    </xf>
    <xf numFmtId="0" fontId="1" fillId="2" borderId="7" xfId="0" applyFont="1" applyFill="1" applyBorder="1" applyAlignment="1">
      <alignment horizontal="center" vertical="center"/>
    </xf>
    <xf numFmtId="0" fontId="15" fillId="5" borderId="82" xfId="0" applyFont="1" applyFill="1" applyBorder="1" applyAlignment="1">
      <alignment horizontal="center" vertical="center" wrapText="1"/>
    </xf>
    <xf numFmtId="0" fontId="15" fillId="5" borderId="83" xfId="0" applyFont="1" applyFill="1" applyBorder="1" applyAlignment="1">
      <alignment horizontal="center" vertical="center" wrapText="1"/>
    </xf>
    <xf numFmtId="0" fontId="15" fillId="5" borderId="14" xfId="0" applyFont="1" applyFill="1" applyBorder="1" applyAlignment="1">
      <alignment horizontal="center" vertical="center" wrapText="1"/>
    </xf>
    <xf numFmtId="0" fontId="15" fillId="5" borderId="84" xfId="0" applyFont="1" applyFill="1" applyBorder="1" applyAlignment="1">
      <alignment horizontal="center" vertical="center" wrapText="1"/>
    </xf>
    <xf numFmtId="0" fontId="15" fillId="5" borderId="85" xfId="0" applyFont="1" applyFill="1" applyBorder="1" applyAlignment="1">
      <alignment horizontal="center" vertical="center" wrapText="1"/>
    </xf>
    <xf numFmtId="0" fontId="1" fillId="12" borderId="4" xfId="0" applyFont="1" applyFill="1" applyBorder="1" applyAlignment="1">
      <alignment horizontal="center" vertical="center"/>
    </xf>
    <xf numFmtId="0" fontId="1" fillId="12" borderId="13" xfId="0" applyFont="1" applyFill="1" applyBorder="1" applyAlignment="1">
      <alignment horizontal="center" vertical="center"/>
    </xf>
    <xf numFmtId="0" fontId="1" fillId="12" borderId="5" xfId="0" applyFont="1" applyFill="1" applyBorder="1" applyAlignment="1">
      <alignment horizontal="center" vertical="center"/>
    </xf>
    <xf numFmtId="0" fontId="1" fillId="12" borderId="6" xfId="0" applyFont="1" applyFill="1" applyBorder="1" applyAlignment="1">
      <alignment horizontal="center" vertical="center"/>
    </xf>
    <xf numFmtId="0" fontId="1" fillId="12" borderId="0" xfId="0" applyFont="1" applyFill="1" applyBorder="1" applyAlignment="1">
      <alignment horizontal="center" vertical="center"/>
    </xf>
    <xf numFmtId="0" fontId="1" fillId="12" borderId="7" xfId="0" applyFont="1" applyFill="1" applyBorder="1" applyAlignment="1">
      <alignment horizontal="center" vertical="center"/>
    </xf>
    <xf numFmtId="0" fontId="1" fillId="12" borderId="9" xfId="0" applyFont="1" applyFill="1" applyBorder="1" applyAlignment="1">
      <alignment horizontal="center" vertical="center"/>
    </xf>
    <xf numFmtId="0" fontId="1" fillId="12" borderId="1" xfId="0" applyFont="1" applyFill="1" applyBorder="1" applyAlignment="1">
      <alignment horizontal="center" vertical="center"/>
    </xf>
    <xf numFmtId="0" fontId="1" fillId="12" borderId="10" xfId="0" applyFont="1" applyFill="1" applyBorder="1" applyAlignment="1">
      <alignment horizontal="center" vertical="center"/>
    </xf>
    <xf numFmtId="0" fontId="1" fillId="3" borderId="4" xfId="0" applyFont="1" applyFill="1" applyBorder="1" applyAlignment="1">
      <alignment horizontal="center" vertical="center" wrapText="1"/>
    </xf>
    <xf numFmtId="0" fontId="1" fillId="3" borderId="13" xfId="0" applyFont="1" applyFill="1" applyBorder="1" applyAlignment="1">
      <alignment horizontal="center" vertical="center" wrapText="1"/>
    </xf>
    <xf numFmtId="0" fontId="1" fillId="3" borderId="6" xfId="0" applyFont="1" applyFill="1" applyBorder="1" applyAlignment="1">
      <alignment horizontal="center" vertical="center" wrapText="1"/>
    </xf>
    <xf numFmtId="0" fontId="1" fillId="3" borderId="0" xfId="0" applyFont="1" applyFill="1" applyBorder="1" applyAlignment="1">
      <alignment horizontal="center" vertical="center" wrapText="1"/>
    </xf>
    <xf numFmtId="0" fontId="1" fillId="3" borderId="9" xfId="0" applyFont="1" applyFill="1" applyBorder="1" applyAlignment="1">
      <alignment horizontal="center" vertical="center" wrapText="1"/>
    </xf>
    <xf numFmtId="0" fontId="1" fillId="3" borderId="1" xfId="0" applyFont="1" applyFill="1" applyBorder="1" applyAlignment="1">
      <alignment horizontal="center" vertical="center" wrapText="1"/>
    </xf>
    <xf numFmtId="0" fontId="1" fillId="5" borderId="11" xfId="0" applyFont="1" applyFill="1" applyBorder="1" applyAlignment="1">
      <alignment horizontal="center" vertical="center" wrapText="1"/>
    </xf>
    <xf numFmtId="0" fontId="1" fillId="5" borderId="14" xfId="0" applyFont="1" applyFill="1" applyBorder="1" applyAlignment="1">
      <alignment horizontal="center" vertical="center" wrapText="1"/>
    </xf>
    <xf numFmtId="0" fontId="1" fillId="5" borderId="12" xfId="0" applyFont="1" applyFill="1" applyBorder="1" applyAlignment="1">
      <alignment horizontal="center" vertical="center" wrapText="1"/>
    </xf>
    <xf numFmtId="0" fontId="1" fillId="4" borderId="13" xfId="0" applyFont="1" applyFill="1" applyBorder="1" applyAlignment="1">
      <alignment horizontal="center" vertical="center"/>
    </xf>
    <xf numFmtId="0" fontId="1" fillId="4" borderId="5" xfId="0" applyFont="1" applyFill="1" applyBorder="1" applyAlignment="1">
      <alignment horizontal="center" vertical="center"/>
    </xf>
    <xf numFmtId="0" fontId="1" fillId="4" borderId="0" xfId="0" applyFont="1" applyFill="1" applyBorder="1" applyAlignment="1">
      <alignment horizontal="center" vertical="center"/>
    </xf>
    <xf numFmtId="0" fontId="1" fillId="4" borderId="7" xfId="0" applyFont="1" applyFill="1" applyBorder="1" applyAlignment="1">
      <alignment horizontal="center" vertical="center"/>
    </xf>
    <xf numFmtId="0" fontId="1" fillId="4" borderId="1" xfId="0" applyFont="1" applyFill="1" applyBorder="1" applyAlignment="1">
      <alignment horizontal="center" vertical="center"/>
    </xf>
    <xf numFmtId="0" fontId="1" fillId="4" borderId="10" xfId="0" applyFont="1" applyFill="1" applyBorder="1" applyAlignment="1">
      <alignment horizontal="center" vertical="center"/>
    </xf>
    <xf numFmtId="0" fontId="1" fillId="5" borderId="11" xfId="0" applyFont="1" applyFill="1" applyBorder="1" applyAlignment="1">
      <alignment horizontal="center" vertical="center"/>
    </xf>
    <xf numFmtId="0" fontId="1" fillId="5" borderId="14" xfId="0" applyFont="1" applyFill="1" applyBorder="1" applyAlignment="1">
      <alignment horizontal="center" vertical="center"/>
    </xf>
    <xf numFmtId="0" fontId="1" fillId="5" borderId="12" xfId="0" applyFont="1" applyFill="1" applyBorder="1" applyAlignment="1">
      <alignment horizontal="center" vertical="center"/>
    </xf>
    <xf numFmtId="0" fontId="1" fillId="5" borderId="44" xfId="0" applyFont="1" applyFill="1" applyBorder="1" applyAlignment="1">
      <alignment horizontal="center" vertical="center" wrapText="1"/>
    </xf>
    <xf numFmtId="0" fontId="1" fillId="5" borderId="31" xfId="0" applyFont="1" applyFill="1" applyBorder="1" applyAlignment="1">
      <alignment horizontal="center" vertical="center" wrapText="1"/>
    </xf>
    <xf numFmtId="0" fontId="1" fillId="5" borderId="72" xfId="0" applyFont="1" applyFill="1" applyBorder="1" applyAlignment="1">
      <alignment horizontal="center" vertical="center" wrapText="1"/>
    </xf>
    <xf numFmtId="0" fontId="6" fillId="0" borderId="11" xfId="0" applyFont="1" applyBorder="1" applyAlignment="1">
      <alignment horizontal="center"/>
    </xf>
    <xf numFmtId="0" fontId="6" fillId="0" borderId="14" xfId="0" applyFont="1" applyBorder="1" applyAlignment="1">
      <alignment horizontal="center"/>
    </xf>
    <xf numFmtId="0" fontId="6" fillId="0" borderId="12" xfId="0" applyFont="1" applyBorder="1" applyAlignment="1">
      <alignment horizontal="center"/>
    </xf>
    <xf numFmtId="0" fontId="6" fillId="0" borderId="11" xfId="0" applyFont="1" applyBorder="1" applyAlignment="1">
      <alignment horizontal="center" vertical="center"/>
    </xf>
    <xf numFmtId="0" fontId="6" fillId="0" borderId="14" xfId="0" applyFont="1" applyBorder="1" applyAlignment="1">
      <alignment horizontal="center" vertical="center"/>
    </xf>
    <xf numFmtId="0" fontId="6" fillId="0" borderId="12" xfId="0" applyFont="1" applyBorder="1" applyAlignment="1">
      <alignment horizontal="center" vertical="center"/>
    </xf>
    <xf numFmtId="0" fontId="8" fillId="8" borderId="60" xfId="0" applyFont="1" applyFill="1" applyBorder="1" applyAlignment="1">
      <alignment horizontal="center" vertical="center" wrapText="1"/>
    </xf>
    <xf numFmtId="0" fontId="0" fillId="0" borderId="61" xfId="0" applyBorder="1" applyAlignment="1">
      <alignment horizontal="center" vertical="center"/>
    </xf>
    <xf numFmtId="0" fontId="0" fillId="0" borderId="25" xfId="0" applyBorder="1" applyAlignment="1">
      <alignment horizontal="center" vertical="center"/>
    </xf>
    <xf numFmtId="0" fontId="0" fillId="0" borderId="61" xfId="0" applyBorder="1" applyAlignment="1">
      <alignment horizontal="center" vertical="center" wrapText="1"/>
    </xf>
    <xf numFmtId="0" fontId="0" fillId="0" borderId="25" xfId="0" applyBorder="1" applyAlignment="1">
      <alignment horizontal="center" vertical="center" wrapText="1"/>
    </xf>
    <xf numFmtId="0" fontId="1" fillId="8" borderId="11" xfId="0" applyFont="1" applyFill="1" applyBorder="1" applyAlignment="1">
      <alignment horizontal="center" vertical="center" wrapText="1"/>
    </xf>
    <xf numFmtId="0" fontId="1" fillId="8" borderId="14" xfId="0" applyFont="1" applyFill="1" applyBorder="1" applyAlignment="1">
      <alignment horizontal="center" vertical="center" wrapText="1"/>
    </xf>
    <xf numFmtId="0" fontId="1" fillId="8" borderId="12" xfId="0" applyFont="1" applyFill="1" applyBorder="1" applyAlignment="1">
      <alignment horizontal="center" vertical="center" wrapText="1"/>
    </xf>
    <xf numFmtId="0" fontId="1" fillId="0" borderId="4" xfId="0" applyFont="1" applyBorder="1" applyAlignment="1">
      <alignment horizontal="center"/>
    </xf>
    <xf numFmtId="0" fontId="1" fillId="0" borderId="13" xfId="0" applyFont="1" applyBorder="1" applyAlignment="1">
      <alignment horizontal="center"/>
    </xf>
    <xf numFmtId="0" fontId="1" fillId="0" borderId="5" xfId="0" applyFont="1" applyBorder="1" applyAlignment="1">
      <alignment horizontal="center"/>
    </xf>
    <xf numFmtId="0" fontId="1" fillId="0" borderId="2" xfId="0" applyFont="1" applyBorder="1" applyAlignment="1">
      <alignment horizontal="center"/>
    </xf>
    <xf numFmtId="0" fontId="1" fillId="0" borderId="33" xfId="0" applyFont="1" applyBorder="1" applyAlignment="1">
      <alignment horizontal="center"/>
    </xf>
    <xf numFmtId="0" fontId="1" fillId="0" borderId="3" xfId="0" applyFont="1" applyBorder="1" applyAlignment="1">
      <alignment horizontal="center"/>
    </xf>
    <xf numFmtId="0" fontId="1" fillId="0" borderId="32" xfId="0" applyFont="1" applyBorder="1" applyAlignment="1">
      <alignment horizontal="center"/>
    </xf>
    <xf numFmtId="0" fontId="1" fillId="0" borderId="2" xfId="0" applyFont="1" applyBorder="1" applyAlignment="1">
      <alignment horizontal="center" vertical="center"/>
    </xf>
    <xf numFmtId="0" fontId="1" fillId="0" borderId="13" xfId="0" applyFont="1" applyBorder="1" applyAlignment="1">
      <alignment horizontal="center" vertical="center"/>
    </xf>
    <xf numFmtId="0" fontId="1" fillId="0" borderId="3" xfId="0" applyFont="1" applyBorder="1" applyAlignment="1">
      <alignment horizontal="center" vertical="center"/>
    </xf>
    <xf numFmtId="0" fontId="1" fillId="0" borderId="11" xfId="0" applyFont="1" applyBorder="1" applyAlignment="1">
      <alignment horizontal="center" vertical="center" wrapText="1"/>
    </xf>
    <xf numFmtId="0" fontId="1" fillId="0" borderId="14" xfId="0" applyFont="1" applyBorder="1" applyAlignment="1">
      <alignment horizontal="center" vertical="center" wrapText="1"/>
    </xf>
    <xf numFmtId="0" fontId="1" fillId="0" borderId="12" xfId="0" applyFont="1" applyBorder="1" applyAlignment="1">
      <alignment horizontal="center" vertical="center" wrapText="1"/>
    </xf>
    <xf numFmtId="16" fontId="1" fillId="0" borderId="11" xfId="0" applyNumberFormat="1" applyFont="1" applyBorder="1" applyAlignment="1">
      <alignment horizontal="center" vertical="center"/>
    </xf>
    <xf numFmtId="16" fontId="1" fillId="0" borderId="14" xfId="0" applyNumberFormat="1" applyFont="1" applyBorder="1" applyAlignment="1">
      <alignment horizontal="center" vertical="center"/>
    </xf>
    <xf numFmtId="16" fontId="1" fillId="0" borderId="12" xfId="0" applyNumberFormat="1" applyFont="1" applyBorder="1" applyAlignment="1">
      <alignment horizontal="center" vertical="center"/>
    </xf>
    <xf numFmtId="0" fontId="1" fillId="0" borderId="4" xfId="0" applyFont="1" applyFill="1" applyBorder="1" applyAlignment="1">
      <alignment horizontal="center" vertical="center"/>
    </xf>
    <xf numFmtId="0" fontId="1" fillId="0" borderId="13" xfId="0" applyFont="1" applyFill="1" applyBorder="1" applyAlignment="1">
      <alignment horizontal="center" vertical="center"/>
    </xf>
    <xf numFmtId="0" fontId="1" fillId="0" borderId="5" xfId="0" applyFont="1" applyFill="1" applyBorder="1" applyAlignment="1">
      <alignment horizontal="center" vertical="center"/>
    </xf>
    <xf numFmtId="0" fontId="1" fillId="0" borderId="23" xfId="0" applyFont="1" applyBorder="1" applyAlignment="1">
      <alignment horizontal="center" vertical="center" wrapText="1"/>
    </xf>
    <xf numFmtId="0" fontId="1" fillId="0" borderId="36" xfId="0" applyFont="1" applyBorder="1" applyAlignment="1">
      <alignment horizontal="center" vertical="center" wrapText="1"/>
    </xf>
    <xf numFmtId="0" fontId="1" fillId="0" borderId="26" xfId="0" applyFont="1" applyBorder="1" applyAlignment="1">
      <alignment horizontal="center" vertical="center" wrapText="1"/>
    </xf>
    <xf numFmtId="0" fontId="1" fillId="0" borderId="23" xfId="0" applyFont="1" applyBorder="1" applyAlignment="1">
      <alignment horizontal="center" vertical="center"/>
    </xf>
    <xf numFmtId="0" fontId="1" fillId="0" borderId="36" xfId="0" applyFont="1" applyBorder="1" applyAlignment="1">
      <alignment horizontal="center" vertical="center"/>
    </xf>
    <xf numFmtId="0" fontId="1" fillId="0" borderId="26" xfId="0" applyFont="1" applyBorder="1" applyAlignment="1">
      <alignment horizontal="center" vertical="center"/>
    </xf>
    <xf numFmtId="0" fontId="1" fillId="0" borderId="4" xfId="0" applyFont="1" applyBorder="1" applyAlignment="1">
      <alignment horizontal="center" vertical="center" wrapText="1"/>
    </xf>
    <xf numFmtId="0" fontId="1" fillId="0" borderId="13" xfId="0" applyFont="1" applyBorder="1" applyAlignment="1">
      <alignment horizontal="center" vertical="center" wrapText="1"/>
    </xf>
    <xf numFmtId="0" fontId="1" fillId="0" borderId="5" xfId="0" applyFont="1" applyBorder="1" applyAlignment="1">
      <alignment horizontal="center" vertical="center" wrapText="1"/>
    </xf>
    <xf numFmtId="0" fontId="1" fillId="0" borderId="11" xfId="0" applyFont="1" applyBorder="1" applyAlignment="1">
      <alignment horizontal="center" vertical="center"/>
    </xf>
    <xf numFmtId="0" fontId="1" fillId="0" borderId="14" xfId="0" applyFont="1" applyBorder="1" applyAlignment="1">
      <alignment horizontal="center" vertical="center"/>
    </xf>
    <xf numFmtId="0" fontId="1" fillId="0" borderId="12" xfId="0" applyFont="1" applyBorder="1" applyAlignment="1">
      <alignment horizontal="center" vertical="center"/>
    </xf>
    <xf numFmtId="0" fontId="1" fillId="2" borderId="11" xfId="0" applyFont="1" applyFill="1" applyBorder="1" applyAlignment="1">
      <alignment horizontal="center" vertical="center"/>
    </xf>
    <xf numFmtId="0" fontId="1" fillId="2" borderId="14" xfId="0" applyFont="1" applyFill="1" applyBorder="1" applyAlignment="1">
      <alignment horizontal="center" vertical="center"/>
    </xf>
    <xf numFmtId="0" fontId="1" fillId="2" borderId="12" xfId="0" applyFont="1" applyFill="1" applyBorder="1" applyAlignment="1">
      <alignment horizontal="center" vertical="center"/>
    </xf>
    <xf numFmtId="0" fontId="1" fillId="11" borderId="6" xfId="0" applyFont="1" applyFill="1" applyBorder="1" applyAlignment="1">
      <alignment horizontal="center" vertical="center" wrapText="1"/>
    </xf>
    <xf numFmtId="0" fontId="1" fillId="11" borderId="0" xfId="0" applyFont="1" applyFill="1" applyBorder="1" applyAlignment="1">
      <alignment horizontal="center" vertical="center" wrapText="1"/>
    </xf>
    <xf numFmtId="0" fontId="1" fillId="5" borderId="4" xfId="0" applyFont="1" applyFill="1" applyBorder="1" applyAlignment="1">
      <alignment horizontal="center" vertical="center" wrapText="1"/>
    </xf>
    <xf numFmtId="0" fontId="1" fillId="5" borderId="5" xfId="0" applyFont="1" applyFill="1" applyBorder="1" applyAlignment="1">
      <alignment horizontal="center" vertical="center" wrapText="1"/>
    </xf>
    <xf numFmtId="0" fontId="1" fillId="5" borderId="9" xfId="0" applyFont="1" applyFill="1" applyBorder="1" applyAlignment="1">
      <alignment horizontal="center" vertical="center" wrapText="1"/>
    </xf>
    <xf numFmtId="0" fontId="1" fillId="5" borderId="10" xfId="0" applyFont="1" applyFill="1" applyBorder="1" applyAlignment="1">
      <alignment horizontal="center" vertical="center" wrapText="1"/>
    </xf>
    <xf numFmtId="0" fontId="1" fillId="2" borderId="9" xfId="0" applyFont="1" applyFill="1" applyBorder="1" applyAlignment="1">
      <alignment horizontal="center" vertical="center"/>
    </xf>
    <xf numFmtId="0" fontId="1" fillId="2" borderId="1" xfId="0" applyFont="1" applyFill="1" applyBorder="1" applyAlignment="1">
      <alignment horizontal="center" vertical="center"/>
    </xf>
    <xf numFmtId="0" fontId="1" fillId="2" borderId="10" xfId="0" applyFont="1" applyFill="1" applyBorder="1" applyAlignment="1">
      <alignment horizontal="center" vertical="center"/>
    </xf>
    <xf numFmtId="0" fontId="1" fillId="4" borderId="4"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9" xfId="0" applyFont="1" applyFill="1" applyBorder="1" applyAlignment="1">
      <alignment horizontal="center" vertical="center"/>
    </xf>
    <xf numFmtId="0" fontId="1" fillId="11" borderId="11" xfId="0" applyFont="1" applyFill="1" applyBorder="1" applyAlignment="1">
      <alignment horizontal="center"/>
    </xf>
    <xf numFmtId="0" fontId="1" fillId="11" borderId="14" xfId="0" applyFont="1" applyFill="1" applyBorder="1" applyAlignment="1">
      <alignment horizontal="center"/>
    </xf>
    <xf numFmtId="0" fontId="1" fillId="11" borderId="9" xfId="0" applyFont="1" applyFill="1" applyBorder="1" applyAlignment="1">
      <alignment horizontal="center"/>
    </xf>
    <xf numFmtId="0" fontId="1" fillId="11" borderId="1" xfId="0" applyFont="1" applyFill="1" applyBorder="1" applyAlignment="1">
      <alignment horizontal="center"/>
    </xf>
    <xf numFmtId="0" fontId="1" fillId="5" borderId="13" xfId="0" applyFont="1" applyFill="1" applyBorder="1" applyAlignment="1">
      <alignment horizontal="center" vertical="center" wrapText="1"/>
    </xf>
    <xf numFmtId="0" fontId="1" fillId="5" borderId="1" xfId="0" applyFont="1" applyFill="1" applyBorder="1" applyAlignment="1">
      <alignment horizontal="center" vertical="center" wrapText="1"/>
    </xf>
    <xf numFmtId="0" fontId="0" fillId="0" borderId="5" xfId="0" applyBorder="1" applyAlignment="1">
      <alignment horizontal="center" vertical="center" wrapText="1"/>
    </xf>
    <xf numFmtId="0" fontId="1" fillId="5" borderId="45" xfId="0" applyFont="1" applyFill="1" applyBorder="1" applyAlignment="1">
      <alignment horizontal="center" vertical="center" wrapText="1"/>
    </xf>
    <xf numFmtId="0" fontId="1" fillId="5" borderId="46" xfId="0" applyFont="1" applyFill="1" applyBorder="1" applyAlignment="1">
      <alignment horizontal="center" vertical="center" wrapText="1"/>
    </xf>
    <xf numFmtId="0" fontId="0" fillId="0" borderId="14" xfId="0" applyBorder="1" applyAlignment="1">
      <alignment horizontal="center" vertical="center"/>
    </xf>
    <xf numFmtId="0" fontId="0" fillId="0" borderId="12" xfId="0" applyBorder="1" applyAlignment="1">
      <alignment horizontal="center" vertical="center"/>
    </xf>
  </cellXfs>
  <cellStyles count="4">
    <cellStyle name="Comma" xfId="2" builtinId="3"/>
    <cellStyle name="Normal" xfId="0" builtinId="0"/>
    <cellStyle name="Normal 2" xfId="3" xr:uid="{00000000-0005-0000-0000-000002000000}"/>
    <cellStyle name="Percent" xfId="1" builtinId="5"/>
  </cellStyles>
  <dxfs count="0"/>
  <tableStyles count="0" defaultTableStyle="TableStyleMedium2" defaultPivotStyle="PivotStyleLight16"/>
  <colors>
    <mruColors>
      <color rgb="FFCCFFFF"/>
      <color rgb="FF99CCFF"/>
      <color rgb="FF0000FF"/>
      <color rgb="FF00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eetMetadata" Target="metadata.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AF1196"/>
  <sheetViews>
    <sheetView tabSelected="1" zoomScale="70" zoomScaleNormal="70" workbookViewId="0">
      <pane ySplit="1" topLeftCell="A2" activePane="bottomLeft" state="frozen"/>
      <selection pane="bottomLeft" activeCell="O27" sqref="O27"/>
    </sheetView>
  </sheetViews>
  <sheetFormatPr defaultColWidth="9.140625" defaultRowHeight="15" x14ac:dyDescent="0.25"/>
  <cols>
    <col min="1" max="1" width="23.28515625" style="141" customWidth="1"/>
    <col min="2" max="3" width="15.7109375" style="66" customWidth="1"/>
    <col min="4" max="4" width="15.7109375" style="3" customWidth="1"/>
    <col min="5" max="6" width="22" style="3" bestFit="1" customWidth="1"/>
    <col min="7" max="7" width="21.7109375" style="3" bestFit="1" customWidth="1"/>
    <col min="8" max="8" width="24.140625" style="3" customWidth="1"/>
    <col min="9" max="9" width="13" customWidth="1"/>
    <col min="10" max="16" width="10.7109375" customWidth="1"/>
    <col min="17" max="17" width="13" customWidth="1"/>
    <col min="18" max="18" width="14.140625" customWidth="1"/>
    <col min="19" max="25" width="13.7109375" customWidth="1"/>
    <col min="26" max="26" width="13.42578125" customWidth="1"/>
    <col min="27" max="27" width="15" customWidth="1"/>
    <col min="28" max="28" width="13.7109375" customWidth="1"/>
    <col min="29" max="29" width="14.42578125" customWidth="1"/>
    <col min="30" max="30" width="21.5703125" style="75" bestFit="1" customWidth="1"/>
    <col min="31" max="31" width="15.5703125" style="75" bestFit="1" customWidth="1"/>
    <col min="32" max="32" width="11.85546875" bestFit="1" customWidth="1"/>
  </cols>
  <sheetData>
    <row r="1" spans="1:32" x14ac:dyDescent="0.25">
      <c r="A1" s="1" t="s">
        <v>0</v>
      </c>
      <c r="B1" s="68" t="s">
        <v>1</v>
      </c>
      <c r="C1" s="68"/>
      <c r="D1" s="267" t="s">
        <v>2</v>
      </c>
      <c r="E1" s="267" t="s">
        <v>3</v>
      </c>
      <c r="F1" s="142"/>
      <c r="G1" s="1"/>
      <c r="H1" s="1"/>
      <c r="I1" s="141"/>
      <c r="J1" s="141"/>
      <c r="K1" s="141"/>
      <c r="L1" s="141"/>
      <c r="M1" s="141"/>
      <c r="N1" s="141"/>
      <c r="O1" s="141"/>
      <c r="P1" s="141"/>
      <c r="Q1" s="141"/>
      <c r="R1" s="141"/>
      <c r="S1" s="141"/>
      <c r="T1" s="141"/>
      <c r="U1" s="141"/>
      <c r="V1" s="141"/>
      <c r="W1" s="141"/>
      <c r="X1" s="141"/>
      <c r="Y1" s="141"/>
      <c r="Z1" s="141"/>
      <c r="AA1" s="141"/>
      <c r="AB1" s="141"/>
      <c r="AC1" s="141"/>
      <c r="AF1" s="141"/>
    </row>
    <row r="2" spans="1:32" s="141" customFormat="1" x14ac:dyDescent="0.25">
      <c r="A2" s="1"/>
      <c r="B2" s="68"/>
      <c r="C2" s="68"/>
      <c r="D2" s="267" t="s">
        <v>4</v>
      </c>
      <c r="E2" s="284">
        <v>2018</v>
      </c>
      <c r="G2" s="1"/>
      <c r="H2" s="1"/>
      <c r="N2" s="152"/>
      <c r="O2" s="152"/>
      <c r="P2" s="152"/>
      <c r="Q2" s="152"/>
      <c r="AD2" s="75"/>
      <c r="AE2" s="75"/>
    </row>
    <row r="3" spans="1:32" ht="34.5" customHeight="1" x14ac:dyDescent="0.25">
      <c r="A3" s="2"/>
      <c r="B3" s="65"/>
      <c r="C3" s="65"/>
      <c r="D3" s="2"/>
      <c r="E3" s="2"/>
      <c r="F3" s="142"/>
      <c r="G3" s="141"/>
      <c r="H3" s="141"/>
      <c r="I3" s="141"/>
      <c r="J3" s="141"/>
      <c r="K3" s="141"/>
      <c r="L3" s="141"/>
      <c r="M3" s="141"/>
      <c r="N3" s="152"/>
      <c r="O3" s="116"/>
      <c r="P3" s="116"/>
      <c r="Q3" s="152"/>
      <c r="R3" s="141"/>
      <c r="S3" s="141"/>
      <c r="T3" s="141"/>
      <c r="U3" s="141"/>
      <c r="V3" s="141"/>
      <c r="W3" s="141"/>
      <c r="X3" s="141"/>
      <c r="Y3" s="141"/>
      <c r="Z3" s="141"/>
      <c r="AA3" s="141"/>
      <c r="AB3" s="141"/>
      <c r="AC3" s="141"/>
      <c r="AF3" s="141"/>
    </row>
    <row r="4" spans="1:32" ht="15" customHeight="1" x14ac:dyDescent="0.25">
      <c r="A4" s="134" t="s">
        <v>5</v>
      </c>
      <c r="B4" s="142"/>
      <c r="C4" s="142"/>
      <c r="D4" s="142"/>
      <c r="E4" s="142"/>
      <c r="F4" s="142"/>
      <c r="G4" s="142"/>
      <c r="H4" s="142"/>
      <c r="I4" s="142"/>
      <c r="J4" s="142"/>
      <c r="K4" s="142"/>
      <c r="L4" s="142"/>
      <c r="M4" s="142"/>
      <c r="N4" s="625"/>
      <c r="O4" s="116"/>
      <c r="P4" s="116"/>
      <c r="Q4" s="625"/>
      <c r="R4" s="142"/>
      <c r="S4" s="141"/>
      <c r="T4" s="141"/>
      <c r="U4" s="141"/>
      <c r="V4" s="141"/>
      <c r="W4" s="141"/>
      <c r="X4" s="141"/>
      <c r="Y4" s="141"/>
      <c r="Z4" s="141"/>
      <c r="AA4" s="141"/>
      <c r="AB4" s="141"/>
      <c r="AC4" s="141"/>
      <c r="AF4" s="141"/>
    </row>
    <row r="5" spans="1:32" x14ac:dyDescent="0.25">
      <c r="D5" s="142"/>
      <c r="E5" s="142"/>
      <c r="F5" s="142"/>
      <c r="G5" s="142"/>
      <c r="H5" s="142"/>
      <c r="I5" s="142"/>
      <c r="J5" s="141"/>
      <c r="K5" s="141"/>
      <c r="L5" s="141"/>
      <c r="M5" s="141"/>
      <c r="N5" s="141"/>
      <c r="O5" s="141"/>
      <c r="P5" s="141"/>
      <c r="Q5" s="141"/>
      <c r="R5" s="141"/>
      <c r="S5" s="141"/>
      <c r="T5" s="141"/>
      <c r="U5" s="141"/>
      <c r="V5" s="141"/>
      <c r="W5" s="141"/>
      <c r="X5" s="141"/>
      <c r="Y5" s="141"/>
      <c r="Z5" s="141"/>
      <c r="AA5" s="141"/>
      <c r="AB5" s="141"/>
      <c r="AC5" s="141"/>
      <c r="AF5" s="141"/>
    </row>
    <row r="6" spans="1:32" ht="32.25" customHeight="1" x14ac:dyDescent="0.25">
      <c r="A6" s="631" t="s">
        <v>6</v>
      </c>
      <c r="B6" s="632"/>
      <c r="C6" s="632"/>
      <c r="D6" s="632"/>
      <c r="E6" s="632"/>
      <c r="F6" s="632"/>
      <c r="G6" s="632"/>
      <c r="H6" s="633"/>
      <c r="I6" s="634" t="s">
        <v>7</v>
      </c>
      <c r="J6" s="636"/>
      <c r="K6" s="636"/>
      <c r="L6" s="636"/>
      <c r="M6" s="636"/>
      <c r="N6" s="635"/>
      <c r="O6" s="634" t="s">
        <v>8</v>
      </c>
      <c r="P6" s="636"/>
      <c r="Q6" s="636"/>
      <c r="R6" s="635"/>
      <c r="S6" s="634" t="s">
        <v>9</v>
      </c>
      <c r="T6" s="636"/>
      <c r="U6" s="636"/>
      <c r="V6" s="636"/>
      <c r="W6" s="635"/>
      <c r="X6" s="637" t="s">
        <v>10</v>
      </c>
      <c r="Y6" s="638"/>
      <c r="Z6" s="639"/>
      <c r="AA6" s="634" t="s">
        <v>11</v>
      </c>
      <c r="AB6" s="635"/>
      <c r="AC6" s="626" t="s">
        <v>12</v>
      </c>
      <c r="AF6" s="141"/>
    </row>
    <row r="7" spans="1:32" ht="36" x14ac:dyDescent="0.25">
      <c r="A7" s="72" t="s">
        <v>2</v>
      </c>
      <c r="B7" s="72" t="s">
        <v>13</v>
      </c>
      <c r="C7" s="72" t="s">
        <v>14</v>
      </c>
      <c r="D7" s="36" t="s">
        <v>15</v>
      </c>
      <c r="E7" s="36" t="s">
        <v>16</v>
      </c>
      <c r="F7" s="36" t="s">
        <v>17</v>
      </c>
      <c r="G7" s="36" t="s">
        <v>18</v>
      </c>
      <c r="H7" s="213" t="s">
        <v>19</v>
      </c>
      <c r="I7" s="37" t="s">
        <v>20</v>
      </c>
      <c r="J7" s="38" t="s">
        <v>21</v>
      </c>
      <c r="K7" s="38" t="s">
        <v>22</v>
      </c>
      <c r="L7" s="40" t="s">
        <v>23</v>
      </c>
      <c r="M7" s="39" t="s">
        <v>24</v>
      </c>
      <c r="N7" s="43" t="s">
        <v>25</v>
      </c>
      <c r="O7" s="37" t="s">
        <v>26</v>
      </c>
      <c r="P7" s="40" t="s">
        <v>27</v>
      </c>
      <c r="Q7" s="40" t="s">
        <v>28</v>
      </c>
      <c r="R7" s="41" t="s">
        <v>29</v>
      </c>
      <c r="S7" s="37" t="s">
        <v>30</v>
      </c>
      <c r="T7" s="40" t="s">
        <v>31</v>
      </c>
      <c r="U7" s="39" t="s">
        <v>32</v>
      </c>
      <c r="V7" s="40" t="s">
        <v>33</v>
      </c>
      <c r="W7" s="41" t="s">
        <v>34</v>
      </c>
      <c r="X7" s="37" t="s">
        <v>35</v>
      </c>
      <c r="Y7" s="40" t="s">
        <v>36</v>
      </c>
      <c r="Z7" s="41" t="s">
        <v>37</v>
      </c>
      <c r="AA7" s="42" t="s">
        <v>38</v>
      </c>
      <c r="AB7" s="43" t="s">
        <v>39</v>
      </c>
      <c r="AC7" s="37" t="s">
        <v>40</v>
      </c>
      <c r="AF7" s="141"/>
    </row>
    <row r="8" spans="1:32" ht="30" customHeight="1" x14ac:dyDescent="0.25">
      <c r="A8" s="69" t="s">
        <v>41</v>
      </c>
      <c r="B8" s="69" t="s">
        <v>42</v>
      </c>
      <c r="C8" s="69" t="s">
        <v>43</v>
      </c>
      <c r="D8" s="67" t="s">
        <v>44</v>
      </c>
      <c r="E8" s="67" t="s">
        <v>43</v>
      </c>
      <c r="F8" s="67" t="s">
        <v>45</v>
      </c>
      <c r="G8" s="67" t="s">
        <v>43</v>
      </c>
      <c r="H8" s="220" t="s">
        <v>46</v>
      </c>
      <c r="I8" s="73">
        <v>0</v>
      </c>
      <c r="J8" s="74">
        <v>0</v>
      </c>
      <c r="K8" s="67">
        <v>0</v>
      </c>
      <c r="L8" s="67">
        <v>0</v>
      </c>
      <c r="M8" s="74" t="s">
        <v>47</v>
      </c>
      <c r="N8" s="214" t="s">
        <v>48</v>
      </c>
      <c r="O8" s="73" t="s">
        <v>48</v>
      </c>
      <c r="P8" s="67" t="s">
        <v>48</v>
      </c>
      <c r="Q8" s="67" t="s">
        <v>49</v>
      </c>
      <c r="R8" s="214" t="s">
        <v>47</v>
      </c>
      <c r="S8" s="73">
        <v>0</v>
      </c>
      <c r="T8" s="67">
        <v>0</v>
      </c>
      <c r="U8" s="67">
        <v>0</v>
      </c>
      <c r="V8" s="67">
        <v>0</v>
      </c>
      <c r="W8" s="214">
        <v>0</v>
      </c>
      <c r="X8" s="73">
        <v>0</v>
      </c>
      <c r="Y8" s="67">
        <v>0</v>
      </c>
      <c r="Z8" s="214">
        <v>0</v>
      </c>
      <c r="AA8" s="73">
        <v>0</v>
      </c>
      <c r="AB8" s="214">
        <v>0</v>
      </c>
      <c r="AC8" s="627" t="s">
        <v>48</v>
      </c>
      <c r="AF8" s="141"/>
    </row>
    <row r="9" spans="1:32" ht="30" customHeight="1" x14ac:dyDescent="0.25">
      <c r="A9" s="69" t="s">
        <v>41</v>
      </c>
      <c r="B9" s="69" t="s">
        <v>42</v>
      </c>
      <c r="C9" s="69" t="s">
        <v>43</v>
      </c>
      <c r="D9" s="67" t="s">
        <v>44</v>
      </c>
      <c r="E9" s="67" t="s">
        <v>43</v>
      </c>
      <c r="F9" s="67" t="s">
        <v>50</v>
      </c>
      <c r="G9" s="67" t="s">
        <v>43</v>
      </c>
      <c r="H9" s="220" t="s">
        <v>46</v>
      </c>
      <c r="I9" s="73">
        <v>0</v>
      </c>
      <c r="J9" s="74">
        <v>0</v>
      </c>
      <c r="K9" s="67">
        <v>0</v>
      </c>
      <c r="L9" s="67">
        <v>0</v>
      </c>
      <c r="M9" s="74" t="s">
        <v>47</v>
      </c>
      <c r="N9" s="214" t="s">
        <v>48</v>
      </c>
      <c r="O9" s="73">
        <v>0</v>
      </c>
      <c r="P9" s="67">
        <v>0</v>
      </c>
      <c r="Q9" s="67" t="s">
        <v>49</v>
      </c>
      <c r="R9" s="214" t="s">
        <v>47</v>
      </c>
      <c r="S9" s="73">
        <v>0</v>
      </c>
      <c r="T9" s="67">
        <v>0</v>
      </c>
      <c r="U9" s="67">
        <v>0</v>
      </c>
      <c r="V9" s="67">
        <v>0</v>
      </c>
      <c r="W9" s="214">
        <v>0</v>
      </c>
      <c r="X9" s="73">
        <v>0</v>
      </c>
      <c r="Y9" s="67">
        <v>0</v>
      </c>
      <c r="Z9" s="214">
        <v>0</v>
      </c>
      <c r="AA9" s="73">
        <v>0</v>
      </c>
      <c r="AB9" s="214">
        <v>0</v>
      </c>
      <c r="AC9" s="627" t="s">
        <v>48</v>
      </c>
      <c r="AF9" s="141"/>
    </row>
    <row r="10" spans="1:32" ht="30" customHeight="1" x14ac:dyDescent="0.25">
      <c r="A10" s="69" t="s">
        <v>41</v>
      </c>
      <c r="B10" s="69" t="s">
        <v>42</v>
      </c>
      <c r="C10" s="69" t="s">
        <v>43</v>
      </c>
      <c r="D10" s="67" t="s">
        <v>44</v>
      </c>
      <c r="E10" s="67" t="s">
        <v>43</v>
      </c>
      <c r="F10" s="67" t="s">
        <v>51</v>
      </c>
      <c r="G10" s="67" t="s">
        <v>43</v>
      </c>
      <c r="H10" s="220" t="s">
        <v>46</v>
      </c>
      <c r="I10" s="73">
        <v>0</v>
      </c>
      <c r="J10" s="74">
        <v>0</v>
      </c>
      <c r="K10" s="67">
        <v>0</v>
      </c>
      <c r="L10" s="67">
        <v>0</v>
      </c>
      <c r="M10" s="74" t="s">
        <v>47</v>
      </c>
      <c r="N10" s="221" t="s">
        <v>48</v>
      </c>
      <c r="O10" s="73">
        <v>0</v>
      </c>
      <c r="P10" s="67">
        <v>0</v>
      </c>
      <c r="Q10" s="67" t="s">
        <v>49</v>
      </c>
      <c r="R10" s="214" t="s">
        <v>47</v>
      </c>
      <c r="S10" s="73">
        <v>0</v>
      </c>
      <c r="T10" s="67">
        <v>0</v>
      </c>
      <c r="U10" s="67">
        <v>0</v>
      </c>
      <c r="V10" s="67">
        <v>0</v>
      </c>
      <c r="W10" s="496">
        <v>0</v>
      </c>
      <c r="X10" s="73">
        <v>0</v>
      </c>
      <c r="Y10" s="67">
        <v>0</v>
      </c>
      <c r="Z10" s="496">
        <v>0</v>
      </c>
      <c r="AA10" s="22">
        <v>0</v>
      </c>
      <c r="AB10" s="496">
        <v>0</v>
      </c>
      <c r="AC10" s="27" t="s">
        <v>48</v>
      </c>
      <c r="AF10" s="141"/>
    </row>
    <row r="11" spans="1:32" ht="30" customHeight="1" x14ac:dyDescent="0.25">
      <c r="A11" s="69" t="s">
        <v>41</v>
      </c>
      <c r="B11" s="69" t="s">
        <v>42</v>
      </c>
      <c r="C11" s="69" t="s">
        <v>43</v>
      </c>
      <c r="D11" s="67" t="s">
        <v>44</v>
      </c>
      <c r="E11" s="67" t="s">
        <v>43</v>
      </c>
      <c r="F11" s="67" t="s">
        <v>52</v>
      </c>
      <c r="G11" s="67" t="s">
        <v>43</v>
      </c>
      <c r="H11" s="220" t="s">
        <v>46</v>
      </c>
      <c r="I11" s="73">
        <v>0</v>
      </c>
      <c r="J11" s="74">
        <v>0</v>
      </c>
      <c r="K11" s="67">
        <v>0</v>
      </c>
      <c r="L11" s="67">
        <v>0</v>
      </c>
      <c r="M11" s="74" t="s">
        <v>47</v>
      </c>
      <c r="N11" s="496" t="s">
        <v>48</v>
      </c>
      <c r="O11" s="73">
        <v>0</v>
      </c>
      <c r="P11" s="67">
        <v>0</v>
      </c>
      <c r="Q11" s="67" t="s">
        <v>49</v>
      </c>
      <c r="R11" s="214" t="s">
        <v>47</v>
      </c>
      <c r="S11" s="73">
        <v>0</v>
      </c>
      <c r="T11" s="67">
        <v>0</v>
      </c>
      <c r="U11" s="67">
        <v>0</v>
      </c>
      <c r="V11" s="67">
        <v>0</v>
      </c>
      <c r="W11" s="496">
        <v>0</v>
      </c>
      <c r="X11" s="73">
        <v>0</v>
      </c>
      <c r="Y11" s="67">
        <v>0</v>
      </c>
      <c r="Z11" s="496">
        <v>0</v>
      </c>
      <c r="AA11" s="22">
        <v>0</v>
      </c>
      <c r="AB11" s="496">
        <v>0</v>
      </c>
      <c r="AC11" s="27" t="s">
        <v>48</v>
      </c>
      <c r="AF11" s="141"/>
    </row>
    <row r="12" spans="1:32" ht="30" customHeight="1" x14ac:dyDescent="0.25">
      <c r="A12" s="69" t="s">
        <v>41</v>
      </c>
      <c r="B12" s="69" t="s">
        <v>42</v>
      </c>
      <c r="C12" s="69" t="s">
        <v>43</v>
      </c>
      <c r="D12" s="67" t="s">
        <v>44</v>
      </c>
      <c r="E12" s="67" t="s">
        <v>43</v>
      </c>
      <c r="F12" s="67" t="s">
        <v>53</v>
      </c>
      <c r="G12" s="67" t="s">
        <v>43</v>
      </c>
      <c r="H12" s="220" t="s">
        <v>46</v>
      </c>
      <c r="I12" s="73">
        <v>0</v>
      </c>
      <c r="J12" s="74">
        <v>0</v>
      </c>
      <c r="K12" s="67">
        <v>0</v>
      </c>
      <c r="L12" s="67">
        <v>0</v>
      </c>
      <c r="M12" s="74" t="s">
        <v>47</v>
      </c>
      <c r="N12" s="496" t="s">
        <v>48</v>
      </c>
      <c r="O12" s="73">
        <v>0</v>
      </c>
      <c r="P12" s="67">
        <v>0</v>
      </c>
      <c r="Q12" s="67" t="s">
        <v>49</v>
      </c>
      <c r="R12" s="214" t="s">
        <v>47</v>
      </c>
      <c r="S12" s="73">
        <v>0</v>
      </c>
      <c r="T12" s="67">
        <v>0</v>
      </c>
      <c r="U12" s="67">
        <v>0</v>
      </c>
      <c r="V12" s="67">
        <v>0</v>
      </c>
      <c r="W12" s="496">
        <v>0</v>
      </c>
      <c r="X12" s="73">
        <v>0</v>
      </c>
      <c r="Y12" s="67">
        <v>0</v>
      </c>
      <c r="Z12" s="496">
        <v>0</v>
      </c>
      <c r="AA12" s="22">
        <v>0</v>
      </c>
      <c r="AB12" s="496">
        <v>0</v>
      </c>
      <c r="AC12" s="27" t="s">
        <v>48</v>
      </c>
      <c r="AF12" s="141"/>
    </row>
    <row r="13" spans="1:32" ht="30" customHeight="1" x14ac:dyDescent="0.25">
      <c r="A13" s="69" t="s">
        <v>41</v>
      </c>
      <c r="B13" s="69" t="s">
        <v>42</v>
      </c>
      <c r="C13" s="69" t="s">
        <v>43</v>
      </c>
      <c r="D13" s="67" t="s">
        <v>44</v>
      </c>
      <c r="E13" s="67" t="s">
        <v>43</v>
      </c>
      <c r="F13" s="67" t="s">
        <v>54</v>
      </c>
      <c r="G13" s="67" t="s">
        <v>43</v>
      </c>
      <c r="H13" s="220" t="s">
        <v>46</v>
      </c>
      <c r="I13" s="73">
        <v>0</v>
      </c>
      <c r="J13" s="74">
        <v>0</v>
      </c>
      <c r="K13" s="67">
        <v>0</v>
      </c>
      <c r="L13" s="67">
        <v>0</v>
      </c>
      <c r="M13" s="74" t="s">
        <v>47</v>
      </c>
      <c r="N13" s="221" t="s">
        <v>48</v>
      </c>
      <c r="O13" s="73">
        <v>0</v>
      </c>
      <c r="P13" s="67">
        <v>0</v>
      </c>
      <c r="Q13" s="67" t="s">
        <v>49</v>
      </c>
      <c r="R13" s="214" t="s">
        <v>47</v>
      </c>
      <c r="S13" s="73">
        <v>0</v>
      </c>
      <c r="T13" s="67">
        <v>0</v>
      </c>
      <c r="U13" s="67">
        <v>0</v>
      </c>
      <c r="V13" s="67">
        <v>0</v>
      </c>
      <c r="W13" s="496">
        <v>0</v>
      </c>
      <c r="X13" s="73">
        <v>0</v>
      </c>
      <c r="Y13" s="67">
        <v>0</v>
      </c>
      <c r="Z13" s="496">
        <v>0</v>
      </c>
      <c r="AA13" s="22">
        <v>0</v>
      </c>
      <c r="AB13" s="496">
        <v>0</v>
      </c>
      <c r="AC13" s="27" t="s">
        <v>48</v>
      </c>
      <c r="AF13" s="141"/>
    </row>
    <row r="14" spans="1:32" ht="30" customHeight="1" x14ac:dyDescent="0.25">
      <c r="A14" s="69" t="s">
        <v>41</v>
      </c>
      <c r="B14" s="69" t="s">
        <v>42</v>
      </c>
      <c r="C14" s="69" t="s">
        <v>43</v>
      </c>
      <c r="D14" s="67" t="s">
        <v>44</v>
      </c>
      <c r="E14" s="67" t="s">
        <v>43</v>
      </c>
      <c r="F14" s="67" t="s">
        <v>55</v>
      </c>
      <c r="G14" s="67" t="s">
        <v>43</v>
      </c>
      <c r="H14" s="220" t="s">
        <v>46</v>
      </c>
      <c r="I14" s="73">
        <v>0</v>
      </c>
      <c r="J14" s="74">
        <v>0</v>
      </c>
      <c r="K14" s="67">
        <v>0</v>
      </c>
      <c r="L14" s="67">
        <v>0</v>
      </c>
      <c r="M14" s="74" t="s">
        <v>47</v>
      </c>
      <c r="N14" s="496" t="s">
        <v>48</v>
      </c>
      <c r="O14" s="73">
        <v>0</v>
      </c>
      <c r="P14" s="67">
        <v>0</v>
      </c>
      <c r="Q14" s="67" t="s">
        <v>49</v>
      </c>
      <c r="R14" s="214" t="s">
        <v>47</v>
      </c>
      <c r="S14" s="73">
        <v>0</v>
      </c>
      <c r="T14" s="67">
        <v>0</v>
      </c>
      <c r="U14" s="67">
        <v>0</v>
      </c>
      <c r="V14" s="67">
        <v>0</v>
      </c>
      <c r="W14" s="496">
        <v>0</v>
      </c>
      <c r="X14" s="73">
        <v>0</v>
      </c>
      <c r="Y14" s="67">
        <v>0</v>
      </c>
      <c r="Z14" s="496">
        <v>0</v>
      </c>
      <c r="AA14" s="22">
        <v>0</v>
      </c>
      <c r="AB14" s="496">
        <v>0</v>
      </c>
      <c r="AC14" s="27" t="s">
        <v>48</v>
      </c>
      <c r="AF14" s="141"/>
    </row>
    <row r="15" spans="1:32" s="141" customFormat="1" ht="30" customHeight="1" x14ac:dyDescent="0.25">
      <c r="A15" s="69" t="s">
        <v>56</v>
      </c>
      <c r="B15" s="69" t="s">
        <v>57</v>
      </c>
      <c r="C15" s="69" t="s">
        <v>58</v>
      </c>
      <c r="D15" s="67" t="s">
        <v>59</v>
      </c>
      <c r="E15" s="67" t="s">
        <v>60</v>
      </c>
      <c r="F15" s="67" t="s">
        <v>61</v>
      </c>
      <c r="G15" s="67" t="s">
        <v>60</v>
      </c>
      <c r="H15" s="220" t="s">
        <v>46</v>
      </c>
      <c r="I15" s="73">
        <v>0</v>
      </c>
      <c r="J15" s="74">
        <v>0</v>
      </c>
      <c r="K15" s="67">
        <v>0</v>
      </c>
      <c r="L15" s="67">
        <v>0</v>
      </c>
      <c r="M15" s="74" t="s">
        <v>47</v>
      </c>
      <c r="N15" s="496" t="s">
        <v>48</v>
      </c>
      <c r="O15" s="73">
        <v>0</v>
      </c>
      <c r="P15" s="67">
        <v>0</v>
      </c>
      <c r="Q15" s="67" t="s">
        <v>49</v>
      </c>
      <c r="R15" s="214" t="s">
        <v>47</v>
      </c>
      <c r="S15" s="73">
        <v>0</v>
      </c>
      <c r="T15" s="67">
        <v>0</v>
      </c>
      <c r="U15" s="67">
        <v>0</v>
      </c>
      <c r="V15" s="67">
        <v>0</v>
      </c>
      <c r="W15" s="496">
        <v>0</v>
      </c>
      <c r="X15" s="73">
        <v>0</v>
      </c>
      <c r="Y15" s="67">
        <v>0</v>
      </c>
      <c r="Z15" s="496">
        <v>0</v>
      </c>
      <c r="AA15" s="22">
        <v>0</v>
      </c>
      <c r="AB15" s="496">
        <v>0</v>
      </c>
      <c r="AC15" s="27" t="s">
        <v>48</v>
      </c>
      <c r="AD15" s="75"/>
      <c r="AE15" s="75"/>
    </row>
    <row r="16" spans="1:32" s="141" customFormat="1" ht="30" customHeight="1" x14ac:dyDescent="0.25">
      <c r="A16" s="69" t="s">
        <v>56</v>
      </c>
      <c r="B16" s="69" t="s">
        <v>57</v>
      </c>
      <c r="C16" s="69" t="s">
        <v>58</v>
      </c>
      <c r="D16" s="67" t="s">
        <v>62</v>
      </c>
      <c r="E16" s="67" t="s">
        <v>63</v>
      </c>
      <c r="F16" s="67" t="s">
        <v>64</v>
      </c>
      <c r="G16" s="67" t="s">
        <v>63</v>
      </c>
      <c r="H16" s="220" t="s">
        <v>46</v>
      </c>
      <c r="I16" s="73">
        <v>0</v>
      </c>
      <c r="J16" s="74">
        <v>0</v>
      </c>
      <c r="K16" s="67">
        <v>0</v>
      </c>
      <c r="L16" s="67">
        <v>0</v>
      </c>
      <c r="M16" s="74" t="s">
        <v>47</v>
      </c>
      <c r="N16" s="221" t="s">
        <v>48</v>
      </c>
      <c r="O16" s="73">
        <v>0</v>
      </c>
      <c r="P16" s="67">
        <v>0</v>
      </c>
      <c r="Q16" s="67" t="s">
        <v>49</v>
      </c>
      <c r="R16" s="214" t="s">
        <v>47</v>
      </c>
      <c r="S16" s="73">
        <v>0</v>
      </c>
      <c r="T16" s="67">
        <v>0</v>
      </c>
      <c r="U16" s="67">
        <v>0</v>
      </c>
      <c r="V16" s="67">
        <v>0</v>
      </c>
      <c r="W16" s="496">
        <v>0</v>
      </c>
      <c r="X16" s="73">
        <v>0</v>
      </c>
      <c r="Y16" s="67">
        <v>0</v>
      </c>
      <c r="Z16" s="496">
        <v>0</v>
      </c>
      <c r="AA16" s="22">
        <v>0</v>
      </c>
      <c r="AB16" s="496">
        <v>0</v>
      </c>
      <c r="AC16" s="27" t="s">
        <v>48</v>
      </c>
      <c r="AD16" s="75"/>
      <c r="AE16" s="75"/>
    </row>
    <row r="17" spans="1:31" s="141" customFormat="1" ht="30" customHeight="1" x14ac:dyDescent="0.25">
      <c r="A17" s="69" t="s">
        <v>56</v>
      </c>
      <c r="B17" s="69" t="s">
        <v>57</v>
      </c>
      <c r="C17" s="69" t="s">
        <v>58</v>
      </c>
      <c r="D17" s="67" t="s">
        <v>62</v>
      </c>
      <c r="E17" s="67" t="s">
        <v>63</v>
      </c>
      <c r="F17" s="67" t="s">
        <v>65</v>
      </c>
      <c r="G17" s="67" t="s">
        <v>63</v>
      </c>
      <c r="H17" s="220" t="s">
        <v>46</v>
      </c>
      <c r="I17" s="73">
        <v>0</v>
      </c>
      <c r="J17" s="74">
        <v>0</v>
      </c>
      <c r="K17" s="67">
        <v>0</v>
      </c>
      <c r="L17" s="67">
        <v>0</v>
      </c>
      <c r="M17" s="74" t="s">
        <v>47</v>
      </c>
      <c r="N17" s="496" t="s">
        <v>48</v>
      </c>
      <c r="O17" s="73">
        <v>0</v>
      </c>
      <c r="P17" s="67">
        <v>0</v>
      </c>
      <c r="Q17" s="67" t="s">
        <v>49</v>
      </c>
      <c r="R17" s="214" t="s">
        <v>47</v>
      </c>
      <c r="S17" s="73">
        <v>0</v>
      </c>
      <c r="T17" s="67">
        <v>0</v>
      </c>
      <c r="U17" s="67">
        <v>0</v>
      </c>
      <c r="V17" s="67">
        <v>0</v>
      </c>
      <c r="W17" s="496">
        <v>0</v>
      </c>
      <c r="X17" s="73">
        <v>0</v>
      </c>
      <c r="Y17" s="67">
        <v>0</v>
      </c>
      <c r="Z17" s="496">
        <v>0</v>
      </c>
      <c r="AA17" s="22">
        <v>0</v>
      </c>
      <c r="AB17" s="496">
        <v>0</v>
      </c>
      <c r="AC17" s="27" t="s">
        <v>48</v>
      </c>
      <c r="AD17" s="75"/>
      <c r="AE17" s="75"/>
    </row>
    <row r="18" spans="1:31" s="141" customFormat="1" ht="30" customHeight="1" x14ac:dyDescent="0.25">
      <c r="A18" s="69" t="s">
        <v>56</v>
      </c>
      <c r="B18" s="69" t="s">
        <v>57</v>
      </c>
      <c r="C18" s="69" t="s">
        <v>58</v>
      </c>
      <c r="D18" s="67" t="s">
        <v>62</v>
      </c>
      <c r="E18" s="67" t="s">
        <v>63</v>
      </c>
      <c r="F18" s="67" t="s">
        <v>66</v>
      </c>
      <c r="G18" s="67" t="s">
        <v>63</v>
      </c>
      <c r="H18" s="220" t="s">
        <v>46</v>
      </c>
      <c r="I18" s="73">
        <v>0</v>
      </c>
      <c r="J18" s="74">
        <v>0</v>
      </c>
      <c r="K18" s="67">
        <v>0</v>
      </c>
      <c r="L18" s="67">
        <v>0</v>
      </c>
      <c r="M18" s="74" t="s">
        <v>47</v>
      </c>
      <c r="N18" s="496" t="s">
        <v>48</v>
      </c>
      <c r="O18" s="73">
        <v>0</v>
      </c>
      <c r="P18" s="67">
        <v>0</v>
      </c>
      <c r="Q18" s="67" t="s">
        <v>49</v>
      </c>
      <c r="R18" s="214" t="s">
        <v>47</v>
      </c>
      <c r="S18" s="73">
        <v>0</v>
      </c>
      <c r="T18" s="67">
        <v>0</v>
      </c>
      <c r="U18" s="67">
        <v>0</v>
      </c>
      <c r="V18" s="67">
        <v>0</v>
      </c>
      <c r="W18" s="496">
        <v>0</v>
      </c>
      <c r="X18" s="73">
        <v>0</v>
      </c>
      <c r="Y18" s="67">
        <v>0</v>
      </c>
      <c r="Z18" s="496">
        <v>0</v>
      </c>
      <c r="AA18" s="22">
        <v>0</v>
      </c>
      <c r="AB18" s="496">
        <v>0</v>
      </c>
      <c r="AC18" s="27" t="s">
        <v>48</v>
      </c>
      <c r="AD18" s="75"/>
      <c r="AE18" s="75"/>
    </row>
    <row r="19" spans="1:31" s="141" customFormat="1" ht="30" customHeight="1" x14ac:dyDescent="0.25">
      <c r="A19" s="69" t="s">
        <v>56</v>
      </c>
      <c r="B19" s="69" t="s">
        <v>57</v>
      </c>
      <c r="C19" s="69" t="s">
        <v>58</v>
      </c>
      <c r="D19" s="67" t="s">
        <v>67</v>
      </c>
      <c r="E19" s="67" t="s">
        <v>63</v>
      </c>
      <c r="F19" s="67" t="s">
        <v>68</v>
      </c>
      <c r="G19" s="67" t="s">
        <v>63</v>
      </c>
      <c r="H19" s="220" t="s">
        <v>46</v>
      </c>
      <c r="I19" s="73">
        <v>0</v>
      </c>
      <c r="J19" s="74">
        <v>0</v>
      </c>
      <c r="K19" s="67">
        <v>0</v>
      </c>
      <c r="L19" s="67">
        <v>0</v>
      </c>
      <c r="M19" s="74" t="s">
        <v>47</v>
      </c>
      <c r="N19" s="221" t="s">
        <v>48</v>
      </c>
      <c r="O19" s="73">
        <v>0</v>
      </c>
      <c r="P19" s="67">
        <v>0</v>
      </c>
      <c r="Q19" s="67" t="s">
        <v>49</v>
      </c>
      <c r="R19" s="214" t="s">
        <v>47</v>
      </c>
      <c r="S19" s="73">
        <v>0</v>
      </c>
      <c r="T19" s="67">
        <v>0</v>
      </c>
      <c r="U19" s="67">
        <v>0</v>
      </c>
      <c r="V19" s="67">
        <v>0</v>
      </c>
      <c r="W19" s="496">
        <v>0</v>
      </c>
      <c r="X19" s="73">
        <v>0</v>
      </c>
      <c r="Y19" s="67">
        <v>0</v>
      </c>
      <c r="Z19" s="496">
        <v>0</v>
      </c>
      <c r="AA19" s="22">
        <v>0</v>
      </c>
      <c r="AB19" s="496">
        <v>0</v>
      </c>
      <c r="AC19" s="27" t="s">
        <v>48</v>
      </c>
      <c r="AD19" s="75"/>
      <c r="AE19" s="75"/>
    </row>
    <row r="20" spans="1:31" s="141" customFormat="1" ht="30" customHeight="1" x14ac:dyDescent="0.25">
      <c r="A20" s="69" t="s">
        <v>56</v>
      </c>
      <c r="B20" s="69" t="s">
        <v>57</v>
      </c>
      <c r="C20" s="69" t="s">
        <v>58</v>
      </c>
      <c r="D20" s="67" t="s">
        <v>67</v>
      </c>
      <c r="E20" s="67" t="s">
        <v>63</v>
      </c>
      <c r="F20" s="67" t="s">
        <v>69</v>
      </c>
      <c r="G20" s="67" t="s">
        <v>63</v>
      </c>
      <c r="H20" s="220" t="s">
        <v>46</v>
      </c>
      <c r="I20" s="73">
        <v>0</v>
      </c>
      <c r="J20" s="74">
        <v>0</v>
      </c>
      <c r="K20" s="67">
        <v>0</v>
      </c>
      <c r="L20" s="67">
        <v>0</v>
      </c>
      <c r="M20" s="74" t="s">
        <v>47</v>
      </c>
      <c r="N20" s="496" t="s">
        <v>48</v>
      </c>
      <c r="O20" s="73">
        <v>0</v>
      </c>
      <c r="P20" s="67">
        <v>0</v>
      </c>
      <c r="Q20" s="67" t="s">
        <v>49</v>
      </c>
      <c r="R20" s="214" t="s">
        <v>47</v>
      </c>
      <c r="S20" s="73">
        <v>0</v>
      </c>
      <c r="T20" s="67">
        <v>0</v>
      </c>
      <c r="U20" s="67">
        <v>0</v>
      </c>
      <c r="V20" s="67">
        <v>0</v>
      </c>
      <c r="W20" s="496">
        <v>0</v>
      </c>
      <c r="X20" s="73">
        <v>0</v>
      </c>
      <c r="Y20" s="67">
        <v>0</v>
      </c>
      <c r="Z20" s="496">
        <v>0</v>
      </c>
      <c r="AA20" s="22">
        <v>0</v>
      </c>
      <c r="AB20" s="496">
        <v>0</v>
      </c>
      <c r="AC20" s="27" t="s">
        <v>48</v>
      </c>
      <c r="AD20" s="75"/>
      <c r="AE20" s="75"/>
    </row>
    <row r="21" spans="1:31" s="141" customFormat="1" ht="30" customHeight="1" x14ac:dyDescent="0.25">
      <c r="A21" s="69" t="s">
        <v>56</v>
      </c>
      <c r="B21" s="69" t="s">
        <v>57</v>
      </c>
      <c r="C21" s="69" t="s">
        <v>58</v>
      </c>
      <c r="D21" s="67" t="s">
        <v>67</v>
      </c>
      <c r="E21" s="67" t="s">
        <v>63</v>
      </c>
      <c r="F21" s="67" t="s">
        <v>70</v>
      </c>
      <c r="G21" s="67" t="s">
        <v>63</v>
      </c>
      <c r="H21" s="220" t="s">
        <v>46</v>
      </c>
      <c r="I21" s="73">
        <v>0</v>
      </c>
      <c r="J21" s="74">
        <v>0</v>
      </c>
      <c r="K21" s="67">
        <v>0</v>
      </c>
      <c r="L21" s="67">
        <v>0</v>
      </c>
      <c r="M21" s="74" t="s">
        <v>47</v>
      </c>
      <c r="N21" s="496" t="s">
        <v>48</v>
      </c>
      <c r="O21" s="73">
        <v>0</v>
      </c>
      <c r="P21" s="67">
        <v>0</v>
      </c>
      <c r="Q21" s="67" t="s">
        <v>49</v>
      </c>
      <c r="R21" s="214" t="s">
        <v>47</v>
      </c>
      <c r="S21" s="73">
        <v>0</v>
      </c>
      <c r="T21" s="67">
        <v>0</v>
      </c>
      <c r="U21" s="67">
        <v>0</v>
      </c>
      <c r="V21" s="67">
        <v>0</v>
      </c>
      <c r="W21" s="496">
        <v>0</v>
      </c>
      <c r="X21" s="73">
        <v>0</v>
      </c>
      <c r="Y21" s="67">
        <v>0</v>
      </c>
      <c r="Z21" s="496">
        <v>0</v>
      </c>
      <c r="AA21" s="22">
        <v>0</v>
      </c>
      <c r="AB21" s="496">
        <v>0</v>
      </c>
      <c r="AC21" s="27" t="s">
        <v>48</v>
      </c>
      <c r="AD21" s="75"/>
      <c r="AE21" s="75"/>
    </row>
    <row r="22" spans="1:31" s="141" customFormat="1" ht="30" customHeight="1" x14ac:dyDescent="0.25">
      <c r="A22" s="69" t="s">
        <v>56</v>
      </c>
      <c r="B22" s="69" t="s">
        <v>57</v>
      </c>
      <c r="C22" s="69" t="s">
        <v>58</v>
      </c>
      <c r="D22" s="67" t="s">
        <v>67</v>
      </c>
      <c r="E22" s="67" t="s">
        <v>63</v>
      </c>
      <c r="F22" s="67" t="s">
        <v>71</v>
      </c>
      <c r="G22" s="67" t="s">
        <v>63</v>
      </c>
      <c r="H22" s="220" t="s">
        <v>46</v>
      </c>
      <c r="I22" s="73">
        <v>0</v>
      </c>
      <c r="J22" s="74">
        <v>0</v>
      </c>
      <c r="K22" s="67">
        <v>0</v>
      </c>
      <c r="L22" s="67">
        <v>0</v>
      </c>
      <c r="M22" s="74" t="s">
        <v>47</v>
      </c>
      <c r="N22" s="221" t="s">
        <v>48</v>
      </c>
      <c r="O22" s="73">
        <v>0</v>
      </c>
      <c r="P22" s="67">
        <v>0</v>
      </c>
      <c r="Q22" s="67" t="s">
        <v>49</v>
      </c>
      <c r="R22" s="214" t="s">
        <v>47</v>
      </c>
      <c r="S22" s="73">
        <v>0</v>
      </c>
      <c r="T22" s="67">
        <v>0</v>
      </c>
      <c r="U22" s="67">
        <v>0</v>
      </c>
      <c r="V22" s="67">
        <v>0</v>
      </c>
      <c r="W22" s="496">
        <v>0</v>
      </c>
      <c r="X22" s="73">
        <v>0</v>
      </c>
      <c r="Y22" s="67">
        <v>0</v>
      </c>
      <c r="Z22" s="496">
        <v>0</v>
      </c>
      <c r="AA22" s="22">
        <v>0</v>
      </c>
      <c r="AB22" s="496">
        <v>0</v>
      </c>
      <c r="AC22" s="27" t="s">
        <v>48</v>
      </c>
      <c r="AD22" s="75"/>
      <c r="AE22" s="75"/>
    </row>
    <row r="23" spans="1:31" s="141" customFormat="1" ht="30" customHeight="1" x14ac:dyDescent="0.25">
      <c r="A23" s="69" t="s">
        <v>56</v>
      </c>
      <c r="B23" s="69" t="s">
        <v>57</v>
      </c>
      <c r="C23" s="69" t="s">
        <v>58</v>
      </c>
      <c r="D23" s="67" t="s">
        <v>67</v>
      </c>
      <c r="E23" s="67" t="s">
        <v>63</v>
      </c>
      <c r="F23" s="67" t="s">
        <v>72</v>
      </c>
      <c r="G23" s="67" t="s">
        <v>63</v>
      </c>
      <c r="H23" s="220" t="s">
        <v>46</v>
      </c>
      <c r="I23" s="73">
        <v>0</v>
      </c>
      <c r="J23" s="74">
        <v>0</v>
      </c>
      <c r="K23" s="67">
        <v>0</v>
      </c>
      <c r="L23" s="67">
        <v>0</v>
      </c>
      <c r="M23" s="74" t="s">
        <v>47</v>
      </c>
      <c r="N23" s="496" t="s">
        <v>48</v>
      </c>
      <c r="O23" s="73">
        <v>0</v>
      </c>
      <c r="P23" s="67">
        <v>0</v>
      </c>
      <c r="Q23" s="67" t="s">
        <v>49</v>
      </c>
      <c r="R23" s="214" t="s">
        <v>47</v>
      </c>
      <c r="S23" s="73">
        <v>0</v>
      </c>
      <c r="T23" s="67">
        <v>0</v>
      </c>
      <c r="U23" s="67">
        <v>0</v>
      </c>
      <c r="V23" s="67">
        <v>0</v>
      </c>
      <c r="W23" s="496">
        <v>0</v>
      </c>
      <c r="X23" s="73">
        <v>0</v>
      </c>
      <c r="Y23" s="67">
        <v>0</v>
      </c>
      <c r="Z23" s="496">
        <v>0</v>
      </c>
      <c r="AA23" s="22">
        <v>0</v>
      </c>
      <c r="AB23" s="496">
        <v>0</v>
      </c>
      <c r="AC23" s="27" t="s">
        <v>48</v>
      </c>
      <c r="AD23" s="75"/>
      <c r="AE23" s="75"/>
    </row>
    <row r="24" spans="1:31" s="141" customFormat="1" ht="30" customHeight="1" x14ac:dyDescent="0.25">
      <c r="A24" s="69" t="s">
        <v>56</v>
      </c>
      <c r="B24" s="69" t="s">
        <v>57</v>
      </c>
      <c r="C24" s="69" t="s">
        <v>58</v>
      </c>
      <c r="D24" s="67" t="s">
        <v>67</v>
      </c>
      <c r="E24" s="67" t="s">
        <v>63</v>
      </c>
      <c r="F24" s="67" t="s">
        <v>73</v>
      </c>
      <c r="G24" s="67" t="s">
        <v>63</v>
      </c>
      <c r="H24" s="220" t="s">
        <v>46</v>
      </c>
      <c r="I24" s="73">
        <v>0</v>
      </c>
      <c r="J24" s="74">
        <v>0</v>
      </c>
      <c r="K24" s="67">
        <v>0</v>
      </c>
      <c r="L24" s="67">
        <v>0</v>
      </c>
      <c r="M24" s="74" t="s">
        <v>47</v>
      </c>
      <c r="N24" s="496" t="s">
        <v>48</v>
      </c>
      <c r="O24" s="73">
        <v>0</v>
      </c>
      <c r="P24" s="67">
        <v>0</v>
      </c>
      <c r="Q24" s="67" t="s">
        <v>49</v>
      </c>
      <c r="R24" s="214" t="s">
        <v>47</v>
      </c>
      <c r="S24" s="73">
        <v>0</v>
      </c>
      <c r="T24" s="67">
        <v>0</v>
      </c>
      <c r="U24" s="67">
        <v>0</v>
      </c>
      <c r="V24" s="67">
        <v>0</v>
      </c>
      <c r="W24" s="496">
        <v>0</v>
      </c>
      <c r="X24" s="73">
        <v>0</v>
      </c>
      <c r="Y24" s="67">
        <v>0</v>
      </c>
      <c r="Z24" s="496">
        <v>0</v>
      </c>
      <c r="AA24" s="22">
        <v>0</v>
      </c>
      <c r="AB24" s="496">
        <v>0</v>
      </c>
      <c r="AC24" s="27" t="s">
        <v>48</v>
      </c>
      <c r="AD24" s="75"/>
      <c r="AE24" s="75"/>
    </row>
    <row r="25" spans="1:31" s="141" customFormat="1" ht="30" customHeight="1" x14ac:dyDescent="0.25">
      <c r="A25" s="69" t="s">
        <v>56</v>
      </c>
      <c r="B25" s="69" t="s">
        <v>57</v>
      </c>
      <c r="C25" s="69" t="s">
        <v>58</v>
      </c>
      <c r="D25" s="67" t="s">
        <v>67</v>
      </c>
      <c r="E25" s="67" t="s">
        <v>63</v>
      </c>
      <c r="F25" s="67" t="s">
        <v>74</v>
      </c>
      <c r="G25" s="67" t="s">
        <v>63</v>
      </c>
      <c r="H25" s="220" t="s">
        <v>46</v>
      </c>
      <c r="I25" s="73">
        <v>0</v>
      </c>
      <c r="J25" s="74">
        <v>0</v>
      </c>
      <c r="K25" s="67">
        <v>0</v>
      </c>
      <c r="L25" s="67">
        <v>0</v>
      </c>
      <c r="M25" s="74" t="s">
        <v>47</v>
      </c>
      <c r="N25" s="221" t="s">
        <v>48</v>
      </c>
      <c r="O25" s="73">
        <v>0</v>
      </c>
      <c r="P25" s="67">
        <v>0</v>
      </c>
      <c r="Q25" s="67" t="s">
        <v>49</v>
      </c>
      <c r="R25" s="214" t="s">
        <v>47</v>
      </c>
      <c r="S25" s="73">
        <v>0</v>
      </c>
      <c r="T25" s="67">
        <v>0</v>
      </c>
      <c r="U25" s="67">
        <v>0</v>
      </c>
      <c r="V25" s="67">
        <v>0</v>
      </c>
      <c r="W25" s="496">
        <v>0</v>
      </c>
      <c r="X25" s="73">
        <v>0</v>
      </c>
      <c r="Y25" s="67">
        <v>0</v>
      </c>
      <c r="Z25" s="496">
        <v>0</v>
      </c>
      <c r="AA25" s="22">
        <v>0</v>
      </c>
      <c r="AB25" s="496">
        <v>0</v>
      </c>
      <c r="AC25" s="27" t="s">
        <v>48</v>
      </c>
      <c r="AD25" s="75"/>
      <c r="AE25" s="75"/>
    </row>
    <row r="26" spans="1:31" s="141" customFormat="1" ht="30" customHeight="1" x14ac:dyDescent="0.25">
      <c r="A26" s="69" t="s">
        <v>56</v>
      </c>
      <c r="B26" s="69" t="s">
        <v>57</v>
      </c>
      <c r="C26" s="69" t="s">
        <v>58</v>
      </c>
      <c r="D26" s="67" t="s">
        <v>67</v>
      </c>
      <c r="E26" s="67" t="s">
        <v>63</v>
      </c>
      <c r="F26" s="67" t="s">
        <v>75</v>
      </c>
      <c r="G26" s="67" t="s">
        <v>63</v>
      </c>
      <c r="H26" s="220" t="s">
        <v>46</v>
      </c>
      <c r="I26" s="73">
        <v>0</v>
      </c>
      <c r="J26" s="74">
        <v>0</v>
      </c>
      <c r="K26" s="67">
        <v>0</v>
      </c>
      <c r="L26" s="67">
        <v>0</v>
      </c>
      <c r="M26" s="74" t="s">
        <v>47</v>
      </c>
      <c r="N26" s="496" t="s">
        <v>48</v>
      </c>
      <c r="O26" s="73">
        <v>0</v>
      </c>
      <c r="P26" s="67">
        <v>0</v>
      </c>
      <c r="Q26" s="67" t="s">
        <v>49</v>
      </c>
      <c r="R26" s="214" t="s">
        <v>47</v>
      </c>
      <c r="S26" s="73">
        <v>0</v>
      </c>
      <c r="T26" s="67">
        <v>0</v>
      </c>
      <c r="U26" s="67">
        <v>0</v>
      </c>
      <c r="V26" s="67">
        <v>0</v>
      </c>
      <c r="W26" s="496">
        <v>0</v>
      </c>
      <c r="X26" s="73">
        <v>0</v>
      </c>
      <c r="Y26" s="67">
        <v>0</v>
      </c>
      <c r="Z26" s="496">
        <v>0</v>
      </c>
      <c r="AA26" s="22">
        <v>0</v>
      </c>
      <c r="AB26" s="496">
        <v>0</v>
      </c>
      <c r="AC26" s="27" t="s">
        <v>48</v>
      </c>
      <c r="AD26" s="75"/>
      <c r="AE26" s="75"/>
    </row>
    <row r="27" spans="1:31" s="141" customFormat="1" ht="30" customHeight="1" x14ac:dyDescent="0.25">
      <c r="A27" s="69" t="s">
        <v>56</v>
      </c>
      <c r="B27" s="69" t="s">
        <v>57</v>
      </c>
      <c r="C27" s="69" t="s">
        <v>58</v>
      </c>
      <c r="D27" s="67" t="s">
        <v>67</v>
      </c>
      <c r="E27" s="67" t="s">
        <v>63</v>
      </c>
      <c r="F27" s="67" t="s">
        <v>76</v>
      </c>
      <c r="G27" s="67" t="s">
        <v>63</v>
      </c>
      <c r="H27" s="220" t="s">
        <v>46</v>
      </c>
      <c r="I27" s="73">
        <v>0</v>
      </c>
      <c r="J27" s="74">
        <v>0</v>
      </c>
      <c r="K27" s="67">
        <v>0</v>
      </c>
      <c r="L27" s="67">
        <v>0</v>
      </c>
      <c r="M27" s="74" t="s">
        <v>47</v>
      </c>
      <c r="N27" s="496" t="s">
        <v>48</v>
      </c>
      <c r="O27" s="73">
        <v>0</v>
      </c>
      <c r="P27" s="67">
        <v>0</v>
      </c>
      <c r="Q27" s="67" t="s">
        <v>49</v>
      </c>
      <c r="R27" s="214" t="s">
        <v>47</v>
      </c>
      <c r="S27" s="73">
        <v>0</v>
      </c>
      <c r="T27" s="67">
        <v>0</v>
      </c>
      <c r="U27" s="67">
        <v>0</v>
      </c>
      <c r="V27" s="67">
        <v>0</v>
      </c>
      <c r="W27" s="496">
        <v>0</v>
      </c>
      <c r="X27" s="73">
        <v>0</v>
      </c>
      <c r="Y27" s="67">
        <v>0</v>
      </c>
      <c r="Z27" s="496">
        <v>0</v>
      </c>
      <c r="AA27" s="22">
        <v>0</v>
      </c>
      <c r="AB27" s="496">
        <v>0</v>
      </c>
      <c r="AC27" s="27" t="s">
        <v>48</v>
      </c>
      <c r="AD27" s="75"/>
      <c r="AE27" s="75"/>
    </row>
    <row r="28" spans="1:31" s="141" customFormat="1" ht="30" customHeight="1" x14ac:dyDescent="0.25">
      <c r="A28" s="69" t="s">
        <v>56</v>
      </c>
      <c r="B28" s="69" t="s">
        <v>57</v>
      </c>
      <c r="C28" s="69" t="s">
        <v>58</v>
      </c>
      <c r="D28" s="67" t="s">
        <v>67</v>
      </c>
      <c r="E28" s="67" t="s">
        <v>63</v>
      </c>
      <c r="F28" s="67" t="s">
        <v>77</v>
      </c>
      <c r="G28" s="67" t="s">
        <v>63</v>
      </c>
      <c r="H28" s="220" t="s">
        <v>46</v>
      </c>
      <c r="I28" s="73">
        <v>0</v>
      </c>
      <c r="J28" s="74">
        <v>0</v>
      </c>
      <c r="K28" s="67">
        <v>0</v>
      </c>
      <c r="L28" s="67">
        <v>0</v>
      </c>
      <c r="M28" s="74" t="s">
        <v>47</v>
      </c>
      <c r="N28" s="221" t="s">
        <v>48</v>
      </c>
      <c r="O28" s="73">
        <v>0</v>
      </c>
      <c r="P28" s="67">
        <v>0</v>
      </c>
      <c r="Q28" s="67" t="s">
        <v>49</v>
      </c>
      <c r="R28" s="214" t="s">
        <v>47</v>
      </c>
      <c r="S28" s="73">
        <v>0</v>
      </c>
      <c r="T28" s="67">
        <v>0</v>
      </c>
      <c r="U28" s="67">
        <v>0</v>
      </c>
      <c r="V28" s="67">
        <v>0</v>
      </c>
      <c r="W28" s="496">
        <v>0</v>
      </c>
      <c r="X28" s="73">
        <v>0</v>
      </c>
      <c r="Y28" s="67">
        <v>0</v>
      </c>
      <c r="Z28" s="496">
        <v>0</v>
      </c>
      <c r="AA28" s="22">
        <v>0</v>
      </c>
      <c r="AB28" s="496">
        <v>0</v>
      </c>
      <c r="AC28" s="27" t="s">
        <v>48</v>
      </c>
      <c r="AD28" s="75"/>
      <c r="AE28" s="75"/>
    </row>
    <row r="29" spans="1:31" s="141" customFormat="1" ht="30" customHeight="1" x14ac:dyDescent="0.25">
      <c r="A29" s="69" t="s">
        <v>56</v>
      </c>
      <c r="B29" s="69" t="s">
        <v>57</v>
      </c>
      <c r="C29" s="69" t="s">
        <v>58</v>
      </c>
      <c r="D29" s="67" t="s">
        <v>67</v>
      </c>
      <c r="E29" s="67" t="s">
        <v>63</v>
      </c>
      <c r="F29" s="67" t="s">
        <v>78</v>
      </c>
      <c r="G29" s="67" t="s">
        <v>63</v>
      </c>
      <c r="H29" s="220" t="s">
        <v>46</v>
      </c>
      <c r="I29" s="73">
        <v>0</v>
      </c>
      <c r="J29" s="74">
        <v>0</v>
      </c>
      <c r="K29" s="67">
        <v>0</v>
      </c>
      <c r="L29" s="67">
        <v>0</v>
      </c>
      <c r="M29" s="74" t="s">
        <v>47</v>
      </c>
      <c r="N29" s="496" t="s">
        <v>48</v>
      </c>
      <c r="O29" s="73">
        <v>0</v>
      </c>
      <c r="P29" s="67">
        <v>0</v>
      </c>
      <c r="Q29" s="67" t="s">
        <v>49</v>
      </c>
      <c r="R29" s="214" t="s">
        <v>47</v>
      </c>
      <c r="S29" s="73">
        <v>0</v>
      </c>
      <c r="T29" s="67">
        <v>0</v>
      </c>
      <c r="U29" s="67">
        <v>0</v>
      </c>
      <c r="V29" s="67">
        <v>0</v>
      </c>
      <c r="W29" s="496">
        <v>0</v>
      </c>
      <c r="X29" s="73">
        <v>0</v>
      </c>
      <c r="Y29" s="67">
        <v>0</v>
      </c>
      <c r="Z29" s="496">
        <v>0</v>
      </c>
      <c r="AA29" s="22">
        <v>0</v>
      </c>
      <c r="AB29" s="496">
        <v>0</v>
      </c>
      <c r="AC29" s="27" t="s">
        <v>48</v>
      </c>
      <c r="AD29" s="75"/>
      <c r="AE29" s="75"/>
    </row>
    <row r="30" spans="1:31" s="141" customFormat="1" ht="30" customHeight="1" x14ac:dyDescent="0.25">
      <c r="A30" s="69" t="s">
        <v>56</v>
      </c>
      <c r="B30" s="69" t="s">
        <v>57</v>
      </c>
      <c r="C30" s="69" t="s">
        <v>58</v>
      </c>
      <c r="D30" s="67" t="s">
        <v>67</v>
      </c>
      <c r="E30" s="67" t="s">
        <v>63</v>
      </c>
      <c r="F30" s="67" t="s">
        <v>79</v>
      </c>
      <c r="G30" s="67" t="s">
        <v>63</v>
      </c>
      <c r="H30" s="220" t="s">
        <v>46</v>
      </c>
      <c r="I30" s="73">
        <v>0</v>
      </c>
      <c r="J30" s="74">
        <v>0</v>
      </c>
      <c r="K30" s="67">
        <v>0</v>
      </c>
      <c r="L30" s="67">
        <v>0</v>
      </c>
      <c r="M30" s="74" t="s">
        <v>47</v>
      </c>
      <c r="N30" s="496" t="s">
        <v>48</v>
      </c>
      <c r="O30" s="73">
        <v>0</v>
      </c>
      <c r="P30" s="67">
        <v>0</v>
      </c>
      <c r="Q30" s="67" t="s">
        <v>49</v>
      </c>
      <c r="R30" s="214" t="s">
        <v>47</v>
      </c>
      <c r="S30" s="73">
        <v>0</v>
      </c>
      <c r="T30" s="67">
        <v>0</v>
      </c>
      <c r="U30" s="67">
        <v>0</v>
      </c>
      <c r="V30" s="67">
        <v>0</v>
      </c>
      <c r="W30" s="496">
        <v>0</v>
      </c>
      <c r="X30" s="73">
        <v>0</v>
      </c>
      <c r="Y30" s="67">
        <v>0</v>
      </c>
      <c r="Z30" s="496">
        <v>0</v>
      </c>
      <c r="AA30" s="22">
        <v>0</v>
      </c>
      <c r="AB30" s="496">
        <v>0</v>
      </c>
      <c r="AC30" s="27" t="s">
        <v>48</v>
      </c>
      <c r="AD30" s="75"/>
      <c r="AE30" s="75"/>
    </row>
    <row r="31" spans="1:31" s="141" customFormat="1" ht="30" customHeight="1" x14ac:dyDescent="0.25">
      <c r="A31" s="69" t="s">
        <v>56</v>
      </c>
      <c r="B31" s="69" t="s">
        <v>57</v>
      </c>
      <c r="C31" s="69" t="s">
        <v>58</v>
      </c>
      <c r="D31" s="67" t="s">
        <v>80</v>
      </c>
      <c r="E31" s="67" t="s">
        <v>63</v>
      </c>
      <c r="F31" s="67" t="s">
        <v>81</v>
      </c>
      <c r="G31" s="67" t="s">
        <v>63</v>
      </c>
      <c r="H31" s="220" t="s">
        <v>46</v>
      </c>
      <c r="I31" s="73">
        <v>0</v>
      </c>
      <c r="J31" s="74">
        <v>0</v>
      </c>
      <c r="K31" s="67">
        <v>0</v>
      </c>
      <c r="L31" s="67">
        <v>0</v>
      </c>
      <c r="M31" s="74" t="s">
        <v>47</v>
      </c>
      <c r="N31" s="221" t="s">
        <v>48</v>
      </c>
      <c r="O31" s="73">
        <v>0</v>
      </c>
      <c r="P31" s="67">
        <v>0</v>
      </c>
      <c r="Q31" s="67" t="s">
        <v>49</v>
      </c>
      <c r="R31" s="214" t="s">
        <v>47</v>
      </c>
      <c r="S31" s="73">
        <v>0</v>
      </c>
      <c r="T31" s="67">
        <v>0</v>
      </c>
      <c r="U31" s="67">
        <v>0</v>
      </c>
      <c r="V31" s="67">
        <v>0</v>
      </c>
      <c r="W31" s="496">
        <v>0</v>
      </c>
      <c r="X31" s="73">
        <v>0</v>
      </c>
      <c r="Y31" s="67">
        <v>0</v>
      </c>
      <c r="Z31" s="496">
        <v>0</v>
      </c>
      <c r="AA31" s="22">
        <v>0</v>
      </c>
      <c r="AB31" s="496">
        <v>0</v>
      </c>
      <c r="AC31" s="27" t="s">
        <v>48</v>
      </c>
      <c r="AD31" s="75"/>
      <c r="AE31" s="75"/>
    </row>
    <row r="32" spans="1:31" s="141" customFormat="1" ht="30" customHeight="1" x14ac:dyDescent="0.25">
      <c r="A32" s="69" t="s">
        <v>56</v>
      </c>
      <c r="B32" s="69" t="s">
        <v>57</v>
      </c>
      <c r="C32" s="69" t="s">
        <v>58</v>
      </c>
      <c r="D32" s="67" t="s">
        <v>80</v>
      </c>
      <c r="E32" s="67" t="s">
        <v>63</v>
      </c>
      <c r="F32" s="67" t="s">
        <v>82</v>
      </c>
      <c r="G32" s="67" t="s">
        <v>63</v>
      </c>
      <c r="H32" s="220" t="s">
        <v>46</v>
      </c>
      <c r="I32" s="73">
        <v>0</v>
      </c>
      <c r="J32" s="74">
        <v>0</v>
      </c>
      <c r="K32" s="67">
        <v>0</v>
      </c>
      <c r="L32" s="67">
        <v>0</v>
      </c>
      <c r="M32" s="74" t="s">
        <v>47</v>
      </c>
      <c r="N32" s="496" t="s">
        <v>48</v>
      </c>
      <c r="O32" s="73">
        <v>0</v>
      </c>
      <c r="P32" s="67">
        <v>0</v>
      </c>
      <c r="Q32" s="67" t="s">
        <v>49</v>
      </c>
      <c r="R32" s="214" t="s">
        <v>47</v>
      </c>
      <c r="S32" s="73">
        <v>0</v>
      </c>
      <c r="T32" s="67">
        <v>0</v>
      </c>
      <c r="U32" s="67">
        <v>0</v>
      </c>
      <c r="V32" s="67">
        <v>0</v>
      </c>
      <c r="W32" s="496">
        <v>0</v>
      </c>
      <c r="X32" s="73">
        <v>0</v>
      </c>
      <c r="Y32" s="67">
        <v>0</v>
      </c>
      <c r="Z32" s="496">
        <v>0</v>
      </c>
      <c r="AA32" s="22">
        <v>0</v>
      </c>
      <c r="AB32" s="496">
        <v>0</v>
      </c>
      <c r="AC32" s="27" t="s">
        <v>48</v>
      </c>
      <c r="AD32" s="75"/>
      <c r="AE32" s="75"/>
    </row>
    <row r="33" spans="1:31" s="141" customFormat="1" ht="30" customHeight="1" x14ac:dyDescent="0.25">
      <c r="A33" s="69" t="s">
        <v>56</v>
      </c>
      <c r="B33" s="69" t="s">
        <v>57</v>
      </c>
      <c r="C33" s="69" t="s">
        <v>58</v>
      </c>
      <c r="D33" s="67" t="s">
        <v>80</v>
      </c>
      <c r="E33" s="67" t="s">
        <v>63</v>
      </c>
      <c r="F33" s="67" t="s">
        <v>83</v>
      </c>
      <c r="G33" s="67" t="s">
        <v>63</v>
      </c>
      <c r="H33" s="220" t="s">
        <v>46</v>
      </c>
      <c r="I33" s="73">
        <v>0</v>
      </c>
      <c r="J33" s="74">
        <v>0</v>
      </c>
      <c r="K33" s="67">
        <v>0</v>
      </c>
      <c r="L33" s="67">
        <v>0</v>
      </c>
      <c r="M33" s="74" t="s">
        <v>47</v>
      </c>
      <c r="N33" s="496" t="s">
        <v>48</v>
      </c>
      <c r="O33" s="73">
        <v>0</v>
      </c>
      <c r="P33" s="67">
        <v>0</v>
      </c>
      <c r="Q33" s="67" t="s">
        <v>49</v>
      </c>
      <c r="R33" s="214" t="s">
        <v>47</v>
      </c>
      <c r="S33" s="73">
        <v>0</v>
      </c>
      <c r="T33" s="67">
        <v>0</v>
      </c>
      <c r="U33" s="67">
        <v>0</v>
      </c>
      <c r="V33" s="67">
        <v>0</v>
      </c>
      <c r="W33" s="496">
        <v>0</v>
      </c>
      <c r="X33" s="73">
        <v>0</v>
      </c>
      <c r="Y33" s="67">
        <v>0</v>
      </c>
      <c r="Z33" s="496">
        <v>0</v>
      </c>
      <c r="AA33" s="22">
        <v>0</v>
      </c>
      <c r="AB33" s="496">
        <v>0</v>
      </c>
      <c r="AC33" s="27" t="s">
        <v>48</v>
      </c>
      <c r="AD33" s="75"/>
      <c r="AE33" s="75"/>
    </row>
    <row r="34" spans="1:31" s="141" customFormat="1" ht="30" customHeight="1" x14ac:dyDescent="0.25">
      <c r="A34" s="69" t="s">
        <v>56</v>
      </c>
      <c r="B34" s="69" t="s">
        <v>57</v>
      </c>
      <c r="C34" s="69" t="s">
        <v>58</v>
      </c>
      <c r="D34" s="67" t="s">
        <v>80</v>
      </c>
      <c r="E34" s="67" t="s">
        <v>63</v>
      </c>
      <c r="F34" s="67" t="s">
        <v>84</v>
      </c>
      <c r="G34" s="67" t="s">
        <v>63</v>
      </c>
      <c r="H34" s="220" t="s">
        <v>46</v>
      </c>
      <c r="I34" s="73">
        <v>0</v>
      </c>
      <c r="J34" s="74">
        <v>0</v>
      </c>
      <c r="K34" s="67">
        <v>0</v>
      </c>
      <c r="L34" s="67">
        <v>0</v>
      </c>
      <c r="M34" s="74" t="s">
        <v>47</v>
      </c>
      <c r="N34" s="221" t="s">
        <v>48</v>
      </c>
      <c r="O34" s="73">
        <v>0</v>
      </c>
      <c r="P34" s="67">
        <v>0</v>
      </c>
      <c r="Q34" s="67" t="s">
        <v>49</v>
      </c>
      <c r="R34" s="214" t="s">
        <v>47</v>
      </c>
      <c r="S34" s="73">
        <v>0</v>
      </c>
      <c r="T34" s="67">
        <v>0</v>
      </c>
      <c r="U34" s="67">
        <v>0</v>
      </c>
      <c r="V34" s="67">
        <v>0</v>
      </c>
      <c r="W34" s="496">
        <v>0</v>
      </c>
      <c r="X34" s="73">
        <v>0</v>
      </c>
      <c r="Y34" s="67">
        <v>0</v>
      </c>
      <c r="Z34" s="496">
        <v>0</v>
      </c>
      <c r="AA34" s="22">
        <v>0</v>
      </c>
      <c r="AB34" s="496">
        <v>0</v>
      </c>
      <c r="AC34" s="27" t="s">
        <v>48</v>
      </c>
      <c r="AD34" s="75"/>
      <c r="AE34" s="75"/>
    </row>
    <row r="35" spans="1:31" s="141" customFormat="1" ht="30" customHeight="1" x14ac:dyDescent="0.25">
      <c r="A35" s="69" t="s">
        <v>56</v>
      </c>
      <c r="B35" s="69" t="s">
        <v>57</v>
      </c>
      <c r="C35" s="69" t="s">
        <v>58</v>
      </c>
      <c r="D35" s="67" t="s">
        <v>85</v>
      </c>
      <c r="E35" s="67" t="s">
        <v>63</v>
      </c>
      <c r="F35" s="67" t="s">
        <v>86</v>
      </c>
      <c r="G35" s="67" t="s">
        <v>63</v>
      </c>
      <c r="H35" s="220" t="s">
        <v>46</v>
      </c>
      <c r="I35" s="73">
        <v>0</v>
      </c>
      <c r="J35" s="74">
        <v>0</v>
      </c>
      <c r="K35" s="67">
        <v>0</v>
      </c>
      <c r="L35" s="67">
        <v>0</v>
      </c>
      <c r="M35" s="74" t="s">
        <v>47</v>
      </c>
      <c r="N35" s="496" t="s">
        <v>48</v>
      </c>
      <c r="O35" s="73">
        <v>0</v>
      </c>
      <c r="P35" s="67">
        <v>0</v>
      </c>
      <c r="Q35" s="67" t="s">
        <v>49</v>
      </c>
      <c r="R35" s="214" t="s">
        <v>47</v>
      </c>
      <c r="S35" s="73">
        <v>0</v>
      </c>
      <c r="T35" s="67">
        <v>0</v>
      </c>
      <c r="U35" s="67">
        <v>0</v>
      </c>
      <c r="V35" s="67">
        <v>0</v>
      </c>
      <c r="W35" s="496">
        <v>0</v>
      </c>
      <c r="X35" s="73">
        <v>0</v>
      </c>
      <c r="Y35" s="67">
        <v>0</v>
      </c>
      <c r="Z35" s="496">
        <v>0</v>
      </c>
      <c r="AA35" s="22">
        <v>0</v>
      </c>
      <c r="AB35" s="496">
        <v>0</v>
      </c>
      <c r="AC35" s="27" t="s">
        <v>48</v>
      </c>
      <c r="AD35" s="75"/>
      <c r="AE35" s="75"/>
    </row>
    <row r="36" spans="1:31" s="141" customFormat="1" ht="30" customHeight="1" x14ac:dyDescent="0.25">
      <c r="A36" s="69" t="s">
        <v>56</v>
      </c>
      <c r="B36" s="69" t="s">
        <v>57</v>
      </c>
      <c r="C36" s="69" t="s">
        <v>58</v>
      </c>
      <c r="D36" s="67" t="s">
        <v>85</v>
      </c>
      <c r="E36" s="67" t="s">
        <v>63</v>
      </c>
      <c r="F36" s="67" t="s">
        <v>87</v>
      </c>
      <c r="G36" s="67" t="s">
        <v>63</v>
      </c>
      <c r="H36" s="220" t="s">
        <v>46</v>
      </c>
      <c r="I36" s="73">
        <v>0</v>
      </c>
      <c r="J36" s="74">
        <v>0</v>
      </c>
      <c r="K36" s="67">
        <v>0</v>
      </c>
      <c r="L36" s="67">
        <v>0</v>
      </c>
      <c r="M36" s="74" t="s">
        <v>47</v>
      </c>
      <c r="N36" s="496" t="s">
        <v>48</v>
      </c>
      <c r="O36" s="73">
        <v>0</v>
      </c>
      <c r="P36" s="67">
        <v>0</v>
      </c>
      <c r="Q36" s="67" t="s">
        <v>49</v>
      </c>
      <c r="R36" s="214" t="s">
        <v>47</v>
      </c>
      <c r="S36" s="73">
        <v>0</v>
      </c>
      <c r="T36" s="67">
        <v>0</v>
      </c>
      <c r="U36" s="67">
        <v>0</v>
      </c>
      <c r="V36" s="67">
        <v>0</v>
      </c>
      <c r="W36" s="496">
        <v>0</v>
      </c>
      <c r="X36" s="73">
        <v>0</v>
      </c>
      <c r="Y36" s="67">
        <v>0</v>
      </c>
      <c r="Z36" s="496">
        <v>0</v>
      </c>
      <c r="AA36" s="22">
        <v>0</v>
      </c>
      <c r="AB36" s="496">
        <v>0</v>
      </c>
      <c r="AC36" s="27" t="s">
        <v>48</v>
      </c>
      <c r="AD36" s="75"/>
      <c r="AE36" s="75"/>
    </row>
    <row r="37" spans="1:31" s="141" customFormat="1" ht="30" customHeight="1" x14ac:dyDescent="0.25">
      <c r="A37" s="69" t="s">
        <v>56</v>
      </c>
      <c r="B37" s="69" t="s">
        <v>57</v>
      </c>
      <c r="C37" s="69" t="s">
        <v>58</v>
      </c>
      <c r="D37" s="67" t="s">
        <v>88</v>
      </c>
      <c r="E37" s="67" t="s">
        <v>63</v>
      </c>
      <c r="F37" s="67" t="s">
        <v>89</v>
      </c>
      <c r="G37" s="67" t="s">
        <v>63</v>
      </c>
      <c r="H37" s="220" t="s">
        <v>46</v>
      </c>
      <c r="I37" s="73">
        <v>0</v>
      </c>
      <c r="J37" s="74">
        <v>0</v>
      </c>
      <c r="K37" s="67">
        <v>0</v>
      </c>
      <c r="L37" s="67">
        <v>0</v>
      </c>
      <c r="M37" s="74" t="s">
        <v>47</v>
      </c>
      <c r="N37" s="221" t="s">
        <v>48</v>
      </c>
      <c r="O37" s="73">
        <v>0</v>
      </c>
      <c r="P37" s="67">
        <v>0</v>
      </c>
      <c r="Q37" s="67" t="s">
        <v>49</v>
      </c>
      <c r="R37" s="214" t="s">
        <v>47</v>
      </c>
      <c r="S37" s="73">
        <v>0</v>
      </c>
      <c r="T37" s="67">
        <v>0</v>
      </c>
      <c r="U37" s="67">
        <v>0</v>
      </c>
      <c r="V37" s="67">
        <v>0</v>
      </c>
      <c r="W37" s="496">
        <v>0</v>
      </c>
      <c r="X37" s="73">
        <v>0</v>
      </c>
      <c r="Y37" s="67">
        <v>0</v>
      </c>
      <c r="Z37" s="496">
        <v>0</v>
      </c>
      <c r="AA37" s="22">
        <v>0</v>
      </c>
      <c r="AB37" s="496">
        <v>0</v>
      </c>
      <c r="AC37" s="27" t="s">
        <v>48</v>
      </c>
      <c r="AD37" s="75"/>
      <c r="AE37" s="75"/>
    </row>
    <row r="38" spans="1:31" s="141" customFormat="1" ht="30" customHeight="1" x14ac:dyDescent="0.25">
      <c r="A38" s="69" t="s">
        <v>56</v>
      </c>
      <c r="B38" s="69" t="s">
        <v>57</v>
      </c>
      <c r="C38" s="69" t="s">
        <v>58</v>
      </c>
      <c r="D38" s="67" t="s">
        <v>88</v>
      </c>
      <c r="E38" s="67" t="s">
        <v>63</v>
      </c>
      <c r="F38" s="67" t="s">
        <v>90</v>
      </c>
      <c r="G38" s="67" t="s">
        <v>63</v>
      </c>
      <c r="H38" s="220" t="s">
        <v>46</v>
      </c>
      <c r="I38" s="73">
        <v>0</v>
      </c>
      <c r="J38" s="74">
        <v>0</v>
      </c>
      <c r="K38" s="67">
        <v>0</v>
      </c>
      <c r="L38" s="67">
        <v>0</v>
      </c>
      <c r="M38" s="74" t="s">
        <v>47</v>
      </c>
      <c r="N38" s="496" t="s">
        <v>48</v>
      </c>
      <c r="O38" s="73">
        <v>0</v>
      </c>
      <c r="P38" s="67">
        <v>0</v>
      </c>
      <c r="Q38" s="67" t="s">
        <v>49</v>
      </c>
      <c r="R38" s="214" t="s">
        <v>47</v>
      </c>
      <c r="S38" s="73">
        <v>0</v>
      </c>
      <c r="T38" s="67">
        <v>0</v>
      </c>
      <c r="U38" s="67">
        <v>0</v>
      </c>
      <c r="V38" s="67">
        <v>0</v>
      </c>
      <c r="W38" s="496">
        <v>0</v>
      </c>
      <c r="X38" s="73">
        <v>0</v>
      </c>
      <c r="Y38" s="67">
        <v>0</v>
      </c>
      <c r="Z38" s="496">
        <v>0</v>
      </c>
      <c r="AA38" s="22">
        <v>0</v>
      </c>
      <c r="AB38" s="496">
        <v>0</v>
      </c>
      <c r="AC38" s="27" t="s">
        <v>48</v>
      </c>
      <c r="AD38" s="75"/>
      <c r="AE38" s="75"/>
    </row>
    <row r="39" spans="1:31" s="141" customFormat="1" ht="30" customHeight="1" x14ac:dyDescent="0.25">
      <c r="A39" s="69" t="s">
        <v>56</v>
      </c>
      <c r="B39" s="69" t="s">
        <v>57</v>
      </c>
      <c r="C39" s="69" t="s">
        <v>58</v>
      </c>
      <c r="D39" s="67" t="s">
        <v>91</v>
      </c>
      <c r="E39" s="67" t="s">
        <v>63</v>
      </c>
      <c r="F39" s="67" t="s">
        <v>92</v>
      </c>
      <c r="G39" s="67" t="s">
        <v>63</v>
      </c>
      <c r="H39" s="220" t="s">
        <v>46</v>
      </c>
      <c r="I39" s="73">
        <v>0</v>
      </c>
      <c r="J39" s="74">
        <v>0</v>
      </c>
      <c r="K39" s="67">
        <v>0</v>
      </c>
      <c r="L39" s="67">
        <v>0</v>
      </c>
      <c r="M39" s="74" t="s">
        <v>47</v>
      </c>
      <c r="N39" s="496" t="s">
        <v>48</v>
      </c>
      <c r="O39" s="73">
        <v>0</v>
      </c>
      <c r="P39" s="67">
        <v>0</v>
      </c>
      <c r="Q39" s="67" t="s">
        <v>49</v>
      </c>
      <c r="R39" s="214" t="s">
        <v>47</v>
      </c>
      <c r="S39" s="73">
        <v>0</v>
      </c>
      <c r="T39" s="67">
        <v>0</v>
      </c>
      <c r="U39" s="67">
        <v>0</v>
      </c>
      <c r="V39" s="67">
        <v>0</v>
      </c>
      <c r="W39" s="496">
        <v>0</v>
      </c>
      <c r="X39" s="73">
        <v>0</v>
      </c>
      <c r="Y39" s="67">
        <v>0</v>
      </c>
      <c r="Z39" s="496">
        <v>0</v>
      </c>
      <c r="AA39" s="22">
        <v>0</v>
      </c>
      <c r="AB39" s="496">
        <v>0</v>
      </c>
      <c r="AC39" s="27" t="s">
        <v>48</v>
      </c>
      <c r="AD39" s="75"/>
      <c r="AE39" s="75"/>
    </row>
    <row r="40" spans="1:31" s="141" customFormat="1" ht="30" customHeight="1" x14ac:dyDescent="0.25">
      <c r="A40" s="69" t="s">
        <v>56</v>
      </c>
      <c r="B40" s="69" t="s">
        <v>57</v>
      </c>
      <c r="C40" s="69" t="s">
        <v>58</v>
      </c>
      <c r="D40" s="67" t="s">
        <v>93</v>
      </c>
      <c r="E40" s="67" t="s">
        <v>63</v>
      </c>
      <c r="F40" s="67" t="s">
        <v>94</v>
      </c>
      <c r="G40" s="67" t="s">
        <v>63</v>
      </c>
      <c r="H40" s="220" t="s">
        <v>46</v>
      </c>
      <c r="I40" s="73">
        <v>0</v>
      </c>
      <c r="J40" s="74">
        <v>0</v>
      </c>
      <c r="K40" s="67">
        <v>0</v>
      </c>
      <c r="L40" s="67">
        <v>0</v>
      </c>
      <c r="M40" s="74" t="s">
        <v>47</v>
      </c>
      <c r="N40" s="221" t="s">
        <v>48</v>
      </c>
      <c r="O40" s="73">
        <v>0</v>
      </c>
      <c r="P40" s="67">
        <v>0</v>
      </c>
      <c r="Q40" s="67" t="s">
        <v>49</v>
      </c>
      <c r="R40" s="214" t="s">
        <v>47</v>
      </c>
      <c r="S40" s="73">
        <v>0</v>
      </c>
      <c r="T40" s="67">
        <v>0</v>
      </c>
      <c r="U40" s="67">
        <v>0</v>
      </c>
      <c r="V40" s="67">
        <v>0</v>
      </c>
      <c r="W40" s="496">
        <v>0</v>
      </c>
      <c r="X40" s="73">
        <v>0</v>
      </c>
      <c r="Y40" s="67">
        <v>0</v>
      </c>
      <c r="Z40" s="496">
        <v>0</v>
      </c>
      <c r="AA40" s="22">
        <v>0</v>
      </c>
      <c r="AB40" s="496">
        <v>0</v>
      </c>
      <c r="AC40" s="27" t="s">
        <v>48</v>
      </c>
      <c r="AD40" s="75"/>
      <c r="AE40" s="75"/>
    </row>
    <row r="41" spans="1:31" s="141" customFormat="1" ht="30" customHeight="1" x14ac:dyDescent="0.25">
      <c r="A41" s="69" t="s">
        <v>56</v>
      </c>
      <c r="B41" s="69" t="s">
        <v>57</v>
      </c>
      <c r="C41" s="69" t="s">
        <v>58</v>
      </c>
      <c r="D41" s="67" t="s">
        <v>93</v>
      </c>
      <c r="E41" s="67" t="s">
        <v>63</v>
      </c>
      <c r="F41" s="67" t="s">
        <v>95</v>
      </c>
      <c r="G41" s="67" t="s">
        <v>63</v>
      </c>
      <c r="H41" s="220" t="s">
        <v>46</v>
      </c>
      <c r="I41" s="73">
        <v>0</v>
      </c>
      <c r="J41" s="74">
        <v>0</v>
      </c>
      <c r="K41" s="67">
        <v>0</v>
      </c>
      <c r="L41" s="67">
        <v>0</v>
      </c>
      <c r="M41" s="74" t="s">
        <v>47</v>
      </c>
      <c r="N41" s="496" t="s">
        <v>48</v>
      </c>
      <c r="O41" s="73">
        <v>0</v>
      </c>
      <c r="P41" s="67">
        <v>0</v>
      </c>
      <c r="Q41" s="67" t="s">
        <v>49</v>
      </c>
      <c r="R41" s="214" t="s">
        <v>47</v>
      </c>
      <c r="S41" s="73">
        <v>0</v>
      </c>
      <c r="T41" s="67">
        <v>0</v>
      </c>
      <c r="U41" s="67">
        <v>0</v>
      </c>
      <c r="V41" s="67">
        <v>0</v>
      </c>
      <c r="W41" s="496">
        <v>0</v>
      </c>
      <c r="X41" s="73">
        <v>0</v>
      </c>
      <c r="Y41" s="67">
        <v>0</v>
      </c>
      <c r="Z41" s="496">
        <v>0</v>
      </c>
      <c r="AA41" s="22">
        <v>0</v>
      </c>
      <c r="AB41" s="496">
        <v>0</v>
      </c>
      <c r="AC41" s="27" t="s">
        <v>48</v>
      </c>
      <c r="AD41" s="75"/>
      <c r="AE41" s="75"/>
    </row>
    <row r="42" spans="1:31" s="141" customFormat="1" ht="30" customHeight="1" x14ac:dyDescent="0.25">
      <c r="A42" s="69" t="s">
        <v>56</v>
      </c>
      <c r="B42" s="69" t="s">
        <v>57</v>
      </c>
      <c r="C42" s="69" t="s">
        <v>58</v>
      </c>
      <c r="D42" s="67" t="s">
        <v>93</v>
      </c>
      <c r="E42" s="67" t="s">
        <v>63</v>
      </c>
      <c r="F42" s="67" t="s">
        <v>96</v>
      </c>
      <c r="G42" s="67" t="s">
        <v>63</v>
      </c>
      <c r="H42" s="220" t="s">
        <v>46</v>
      </c>
      <c r="I42" s="73">
        <v>0</v>
      </c>
      <c r="J42" s="74">
        <v>0</v>
      </c>
      <c r="K42" s="67">
        <v>0</v>
      </c>
      <c r="L42" s="67">
        <v>0</v>
      </c>
      <c r="M42" s="74" t="s">
        <v>47</v>
      </c>
      <c r="N42" s="496" t="s">
        <v>48</v>
      </c>
      <c r="O42" s="73" t="s">
        <v>48</v>
      </c>
      <c r="P42" s="67" t="s">
        <v>48</v>
      </c>
      <c r="Q42" s="67" t="s">
        <v>49</v>
      </c>
      <c r="R42" s="214" t="s">
        <v>47</v>
      </c>
      <c r="S42" s="73">
        <v>0</v>
      </c>
      <c r="T42" s="67">
        <v>0</v>
      </c>
      <c r="U42" s="67">
        <v>0</v>
      </c>
      <c r="V42" s="67">
        <v>0</v>
      </c>
      <c r="W42" s="496">
        <v>0</v>
      </c>
      <c r="X42" s="73">
        <v>0</v>
      </c>
      <c r="Y42" s="67">
        <v>0</v>
      </c>
      <c r="Z42" s="496">
        <v>0</v>
      </c>
      <c r="AA42" s="22">
        <v>0</v>
      </c>
      <c r="AB42" s="496">
        <v>0</v>
      </c>
      <c r="AC42" s="27" t="s">
        <v>48</v>
      </c>
      <c r="AD42" s="75"/>
      <c r="AE42" s="75"/>
    </row>
    <row r="43" spans="1:31" s="141" customFormat="1" ht="30" customHeight="1" x14ac:dyDescent="0.25">
      <c r="A43" s="69" t="s">
        <v>56</v>
      </c>
      <c r="B43" s="69" t="s">
        <v>57</v>
      </c>
      <c r="C43" s="69" t="s">
        <v>58</v>
      </c>
      <c r="D43" s="67" t="s">
        <v>97</v>
      </c>
      <c r="E43" s="67" t="s">
        <v>63</v>
      </c>
      <c r="F43" s="67" t="s">
        <v>98</v>
      </c>
      <c r="G43" s="67" t="s">
        <v>63</v>
      </c>
      <c r="H43" s="220" t="s">
        <v>46</v>
      </c>
      <c r="I43" s="73">
        <v>0</v>
      </c>
      <c r="J43" s="74">
        <v>0</v>
      </c>
      <c r="K43" s="67">
        <v>0</v>
      </c>
      <c r="L43" s="67">
        <v>0</v>
      </c>
      <c r="M43" s="74" t="s">
        <v>47</v>
      </c>
      <c r="N43" s="221" t="s">
        <v>48</v>
      </c>
      <c r="O43" s="73">
        <v>0</v>
      </c>
      <c r="P43" s="67">
        <v>0</v>
      </c>
      <c r="Q43" s="67" t="s">
        <v>49</v>
      </c>
      <c r="R43" s="214" t="s">
        <v>47</v>
      </c>
      <c r="S43" s="73">
        <v>0</v>
      </c>
      <c r="T43" s="67">
        <v>0</v>
      </c>
      <c r="U43" s="67">
        <v>0</v>
      </c>
      <c r="V43" s="67">
        <v>0</v>
      </c>
      <c r="W43" s="496">
        <v>0</v>
      </c>
      <c r="X43" s="73">
        <v>0</v>
      </c>
      <c r="Y43" s="67">
        <v>0</v>
      </c>
      <c r="Z43" s="496">
        <v>0</v>
      </c>
      <c r="AA43" s="22">
        <v>0</v>
      </c>
      <c r="AB43" s="496">
        <v>0</v>
      </c>
      <c r="AC43" s="27" t="s">
        <v>48</v>
      </c>
      <c r="AD43" s="75"/>
      <c r="AE43" s="75"/>
    </row>
    <row r="44" spans="1:31" s="141" customFormat="1" ht="30" customHeight="1" x14ac:dyDescent="0.25">
      <c r="A44" s="69" t="s">
        <v>56</v>
      </c>
      <c r="B44" s="69" t="s">
        <v>57</v>
      </c>
      <c r="C44" s="69" t="s">
        <v>58</v>
      </c>
      <c r="D44" s="67" t="s">
        <v>99</v>
      </c>
      <c r="E44" s="67" t="s">
        <v>63</v>
      </c>
      <c r="F44" s="67" t="s">
        <v>100</v>
      </c>
      <c r="G44" s="67" t="s">
        <v>63</v>
      </c>
      <c r="H44" s="220" t="s">
        <v>46</v>
      </c>
      <c r="I44" s="73">
        <v>0</v>
      </c>
      <c r="J44" s="74">
        <v>0</v>
      </c>
      <c r="K44" s="67">
        <v>0</v>
      </c>
      <c r="L44" s="67">
        <v>0</v>
      </c>
      <c r="M44" s="74" t="s">
        <v>47</v>
      </c>
      <c r="N44" s="496" t="s">
        <v>48</v>
      </c>
      <c r="O44" s="73">
        <v>0</v>
      </c>
      <c r="P44" s="67">
        <v>0</v>
      </c>
      <c r="Q44" s="67" t="s">
        <v>49</v>
      </c>
      <c r="R44" s="214" t="s">
        <v>47</v>
      </c>
      <c r="S44" s="73">
        <v>0</v>
      </c>
      <c r="T44" s="67">
        <v>0</v>
      </c>
      <c r="U44" s="67">
        <v>0</v>
      </c>
      <c r="V44" s="67">
        <v>0</v>
      </c>
      <c r="W44" s="496">
        <v>0</v>
      </c>
      <c r="X44" s="73">
        <v>0</v>
      </c>
      <c r="Y44" s="67">
        <v>0</v>
      </c>
      <c r="Z44" s="496">
        <v>0</v>
      </c>
      <c r="AA44" s="22">
        <v>0</v>
      </c>
      <c r="AB44" s="496">
        <v>0</v>
      </c>
      <c r="AC44" s="27" t="s">
        <v>48</v>
      </c>
      <c r="AD44" s="75"/>
      <c r="AE44" s="75"/>
    </row>
    <row r="45" spans="1:31" s="141" customFormat="1" ht="30" customHeight="1" x14ac:dyDescent="0.25">
      <c r="A45" s="69" t="s">
        <v>56</v>
      </c>
      <c r="B45" s="69" t="s">
        <v>57</v>
      </c>
      <c r="C45" s="69" t="s">
        <v>58</v>
      </c>
      <c r="D45" s="67" t="s">
        <v>99</v>
      </c>
      <c r="E45" s="67" t="s">
        <v>63</v>
      </c>
      <c r="F45" s="67" t="s">
        <v>101</v>
      </c>
      <c r="G45" s="67" t="s">
        <v>63</v>
      </c>
      <c r="H45" s="220" t="s">
        <v>46</v>
      </c>
      <c r="I45" s="73">
        <v>0</v>
      </c>
      <c r="J45" s="74">
        <v>0</v>
      </c>
      <c r="K45" s="67">
        <v>0</v>
      </c>
      <c r="L45" s="67">
        <v>0</v>
      </c>
      <c r="M45" s="74" t="s">
        <v>47</v>
      </c>
      <c r="N45" s="496" t="s">
        <v>48</v>
      </c>
      <c r="O45" s="73">
        <v>0</v>
      </c>
      <c r="P45" s="67">
        <v>0</v>
      </c>
      <c r="Q45" s="67" t="s">
        <v>49</v>
      </c>
      <c r="R45" s="214" t="s">
        <v>47</v>
      </c>
      <c r="S45" s="73">
        <v>0</v>
      </c>
      <c r="T45" s="67">
        <v>0</v>
      </c>
      <c r="U45" s="67">
        <v>0</v>
      </c>
      <c r="V45" s="67">
        <v>0</v>
      </c>
      <c r="W45" s="496">
        <v>0</v>
      </c>
      <c r="X45" s="73">
        <v>0</v>
      </c>
      <c r="Y45" s="67">
        <v>0</v>
      </c>
      <c r="Z45" s="496">
        <v>0</v>
      </c>
      <c r="AA45" s="22">
        <v>0</v>
      </c>
      <c r="AB45" s="496">
        <v>0</v>
      </c>
      <c r="AC45" s="27" t="s">
        <v>48</v>
      </c>
      <c r="AD45" s="75"/>
      <c r="AE45" s="75"/>
    </row>
    <row r="46" spans="1:31" s="141" customFormat="1" ht="30" customHeight="1" x14ac:dyDescent="0.25">
      <c r="A46" s="69" t="s">
        <v>56</v>
      </c>
      <c r="B46" s="69" t="s">
        <v>57</v>
      </c>
      <c r="C46" s="69" t="s">
        <v>58</v>
      </c>
      <c r="D46" s="67" t="s">
        <v>99</v>
      </c>
      <c r="E46" s="67" t="s">
        <v>63</v>
      </c>
      <c r="F46" s="67" t="s">
        <v>102</v>
      </c>
      <c r="G46" s="67" t="s">
        <v>63</v>
      </c>
      <c r="H46" s="220" t="s">
        <v>46</v>
      </c>
      <c r="I46" s="73">
        <v>0</v>
      </c>
      <c r="J46" s="74">
        <v>0</v>
      </c>
      <c r="K46" s="67">
        <v>0</v>
      </c>
      <c r="L46" s="67">
        <v>0</v>
      </c>
      <c r="M46" s="74" t="s">
        <v>47</v>
      </c>
      <c r="N46" s="221" t="s">
        <v>48</v>
      </c>
      <c r="O46" s="73">
        <v>0</v>
      </c>
      <c r="P46" s="67">
        <v>0</v>
      </c>
      <c r="Q46" s="67" t="s">
        <v>49</v>
      </c>
      <c r="R46" s="214" t="s">
        <v>47</v>
      </c>
      <c r="S46" s="73">
        <v>0</v>
      </c>
      <c r="T46" s="67">
        <v>0</v>
      </c>
      <c r="U46" s="67">
        <v>0</v>
      </c>
      <c r="V46" s="67">
        <v>0</v>
      </c>
      <c r="W46" s="496">
        <v>0</v>
      </c>
      <c r="X46" s="73">
        <v>0</v>
      </c>
      <c r="Y46" s="67">
        <v>0</v>
      </c>
      <c r="Z46" s="496">
        <v>0</v>
      </c>
      <c r="AA46" s="22">
        <v>0</v>
      </c>
      <c r="AB46" s="496">
        <v>0</v>
      </c>
      <c r="AC46" s="27" t="s">
        <v>48</v>
      </c>
      <c r="AD46" s="75"/>
      <c r="AE46" s="75"/>
    </row>
    <row r="47" spans="1:31" s="141" customFormat="1" ht="30" customHeight="1" x14ac:dyDescent="0.25">
      <c r="A47" s="69" t="s">
        <v>56</v>
      </c>
      <c r="B47" s="69" t="s">
        <v>57</v>
      </c>
      <c r="C47" s="69" t="s">
        <v>58</v>
      </c>
      <c r="D47" s="67" t="s">
        <v>99</v>
      </c>
      <c r="E47" s="67" t="s">
        <v>63</v>
      </c>
      <c r="F47" s="67" t="s">
        <v>103</v>
      </c>
      <c r="G47" s="67" t="s">
        <v>63</v>
      </c>
      <c r="H47" s="220" t="s">
        <v>46</v>
      </c>
      <c r="I47" s="73">
        <v>0</v>
      </c>
      <c r="J47" s="74">
        <v>0</v>
      </c>
      <c r="K47" s="67">
        <v>0</v>
      </c>
      <c r="L47" s="67">
        <v>0</v>
      </c>
      <c r="M47" s="74" t="s">
        <v>47</v>
      </c>
      <c r="N47" s="496" t="s">
        <v>48</v>
      </c>
      <c r="O47" s="73">
        <v>0</v>
      </c>
      <c r="P47" s="67">
        <v>0</v>
      </c>
      <c r="Q47" s="67" t="s">
        <v>49</v>
      </c>
      <c r="R47" s="214" t="s">
        <v>47</v>
      </c>
      <c r="S47" s="73">
        <v>0</v>
      </c>
      <c r="T47" s="67">
        <v>0</v>
      </c>
      <c r="U47" s="67">
        <v>0</v>
      </c>
      <c r="V47" s="67">
        <v>0</v>
      </c>
      <c r="W47" s="496">
        <v>0</v>
      </c>
      <c r="X47" s="73">
        <v>0</v>
      </c>
      <c r="Y47" s="67">
        <v>0</v>
      </c>
      <c r="Z47" s="496">
        <v>0</v>
      </c>
      <c r="AA47" s="22">
        <v>0</v>
      </c>
      <c r="AB47" s="496">
        <v>0</v>
      </c>
      <c r="AC47" s="27" t="s">
        <v>48</v>
      </c>
      <c r="AD47" s="75"/>
      <c r="AE47" s="75"/>
    </row>
    <row r="48" spans="1:31" s="141" customFormat="1" ht="30" customHeight="1" x14ac:dyDescent="0.25">
      <c r="A48" s="69" t="s">
        <v>56</v>
      </c>
      <c r="B48" s="69" t="s">
        <v>57</v>
      </c>
      <c r="C48" s="69" t="s">
        <v>58</v>
      </c>
      <c r="D48" s="67" t="s">
        <v>99</v>
      </c>
      <c r="E48" s="67" t="s">
        <v>63</v>
      </c>
      <c r="F48" s="67" t="s">
        <v>104</v>
      </c>
      <c r="G48" s="67" t="s">
        <v>63</v>
      </c>
      <c r="H48" s="220" t="s">
        <v>46</v>
      </c>
      <c r="I48" s="73">
        <v>0</v>
      </c>
      <c r="J48" s="74">
        <v>0</v>
      </c>
      <c r="K48" s="67">
        <v>0</v>
      </c>
      <c r="L48" s="67">
        <v>0</v>
      </c>
      <c r="M48" s="74" t="s">
        <v>47</v>
      </c>
      <c r="N48" s="496" t="s">
        <v>48</v>
      </c>
      <c r="O48" s="73">
        <v>0</v>
      </c>
      <c r="P48" s="67">
        <v>0</v>
      </c>
      <c r="Q48" s="67" t="s">
        <v>49</v>
      </c>
      <c r="R48" s="214" t="s">
        <v>47</v>
      </c>
      <c r="S48" s="73">
        <v>0</v>
      </c>
      <c r="T48" s="67">
        <v>0</v>
      </c>
      <c r="U48" s="67">
        <v>0</v>
      </c>
      <c r="V48" s="67">
        <v>0</v>
      </c>
      <c r="W48" s="496">
        <v>0</v>
      </c>
      <c r="X48" s="73">
        <v>0</v>
      </c>
      <c r="Y48" s="67">
        <v>0</v>
      </c>
      <c r="Z48" s="496">
        <v>0</v>
      </c>
      <c r="AA48" s="22">
        <v>0</v>
      </c>
      <c r="AB48" s="496">
        <v>0</v>
      </c>
      <c r="AC48" s="27" t="s">
        <v>48</v>
      </c>
      <c r="AD48" s="75"/>
      <c r="AE48" s="75"/>
    </row>
    <row r="49" spans="1:31" s="141" customFormat="1" ht="30" customHeight="1" x14ac:dyDescent="0.25">
      <c r="A49" s="69" t="s">
        <v>56</v>
      </c>
      <c r="B49" s="69" t="s">
        <v>57</v>
      </c>
      <c r="C49" s="69" t="s">
        <v>58</v>
      </c>
      <c r="D49" s="67" t="s">
        <v>105</v>
      </c>
      <c r="E49" s="67" t="s">
        <v>106</v>
      </c>
      <c r="F49" s="67" t="s">
        <v>107</v>
      </c>
      <c r="G49" s="67" t="s">
        <v>108</v>
      </c>
      <c r="H49" s="220" t="s">
        <v>46</v>
      </c>
      <c r="I49" s="73">
        <v>0</v>
      </c>
      <c r="J49" s="74">
        <v>0</v>
      </c>
      <c r="K49" s="67">
        <v>0</v>
      </c>
      <c r="L49" s="67">
        <v>0</v>
      </c>
      <c r="M49" s="74" t="s">
        <v>47</v>
      </c>
      <c r="N49" s="221" t="s">
        <v>48</v>
      </c>
      <c r="O49" s="73">
        <v>0</v>
      </c>
      <c r="P49" s="67">
        <v>0</v>
      </c>
      <c r="Q49" s="67" t="s">
        <v>49</v>
      </c>
      <c r="R49" s="214" t="s">
        <v>47</v>
      </c>
      <c r="S49" s="73">
        <v>0</v>
      </c>
      <c r="T49" s="67">
        <v>0</v>
      </c>
      <c r="U49" s="67">
        <v>0</v>
      </c>
      <c r="V49" s="67">
        <v>0</v>
      </c>
      <c r="W49" s="496">
        <v>0</v>
      </c>
      <c r="X49" s="73">
        <v>0</v>
      </c>
      <c r="Y49" s="67">
        <v>0</v>
      </c>
      <c r="Z49" s="496">
        <v>0</v>
      </c>
      <c r="AA49" s="22">
        <v>0</v>
      </c>
      <c r="AB49" s="496">
        <v>0</v>
      </c>
      <c r="AC49" s="27" t="s">
        <v>48</v>
      </c>
      <c r="AD49" s="75"/>
      <c r="AE49" s="75"/>
    </row>
    <row r="50" spans="1:31" s="141" customFormat="1" ht="30" customHeight="1" x14ac:dyDescent="0.25">
      <c r="A50" s="69" t="s">
        <v>56</v>
      </c>
      <c r="B50" s="69" t="s">
        <v>57</v>
      </c>
      <c r="C50" s="69" t="s">
        <v>58</v>
      </c>
      <c r="D50" s="67" t="s">
        <v>105</v>
      </c>
      <c r="E50" s="67" t="s">
        <v>106</v>
      </c>
      <c r="F50" s="67" t="s">
        <v>109</v>
      </c>
      <c r="G50" s="67" t="s">
        <v>110</v>
      </c>
      <c r="H50" s="220" t="s">
        <v>46</v>
      </c>
      <c r="I50" s="73">
        <v>0</v>
      </c>
      <c r="J50" s="74">
        <v>0</v>
      </c>
      <c r="K50" s="67">
        <v>0</v>
      </c>
      <c r="L50" s="67">
        <v>0</v>
      </c>
      <c r="M50" s="74" t="s">
        <v>47</v>
      </c>
      <c r="N50" s="496" t="s">
        <v>48</v>
      </c>
      <c r="O50" s="73">
        <v>0</v>
      </c>
      <c r="P50" s="67">
        <v>0</v>
      </c>
      <c r="Q50" s="67" t="s">
        <v>49</v>
      </c>
      <c r="R50" s="214" t="s">
        <v>47</v>
      </c>
      <c r="S50" s="73">
        <v>0</v>
      </c>
      <c r="T50" s="67">
        <v>0</v>
      </c>
      <c r="U50" s="67">
        <v>0</v>
      </c>
      <c r="V50" s="67">
        <v>0</v>
      </c>
      <c r="W50" s="496">
        <v>0</v>
      </c>
      <c r="X50" s="73">
        <v>0</v>
      </c>
      <c r="Y50" s="67">
        <v>0</v>
      </c>
      <c r="Z50" s="496">
        <v>0</v>
      </c>
      <c r="AA50" s="22">
        <v>0</v>
      </c>
      <c r="AB50" s="496">
        <v>0</v>
      </c>
      <c r="AC50" s="27" t="s">
        <v>48</v>
      </c>
      <c r="AD50" s="75"/>
      <c r="AE50" s="75"/>
    </row>
    <row r="51" spans="1:31" s="141" customFormat="1" ht="30" customHeight="1" x14ac:dyDescent="0.25">
      <c r="A51" s="69" t="s">
        <v>56</v>
      </c>
      <c r="B51" s="69" t="s">
        <v>57</v>
      </c>
      <c r="C51" s="69" t="s">
        <v>58</v>
      </c>
      <c r="D51" s="67" t="s">
        <v>105</v>
      </c>
      <c r="E51" s="67" t="s">
        <v>106</v>
      </c>
      <c r="F51" s="67" t="s">
        <v>111</v>
      </c>
      <c r="G51" s="67" t="s">
        <v>106</v>
      </c>
      <c r="H51" s="220" t="s">
        <v>46</v>
      </c>
      <c r="I51" s="73">
        <v>0</v>
      </c>
      <c r="J51" s="74">
        <v>0</v>
      </c>
      <c r="K51" s="67">
        <v>0</v>
      </c>
      <c r="L51" s="67">
        <v>0</v>
      </c>
      <c r="M51" s="74" t="s">
        <v>47</v>
      </c>
      <c r="N51" s="496" t="s">
        <v>48</v>
      </c>
      <c r="O51" s="73">
        <v>0</v>
      </c>
      <c r="P51" s="67">
        <v>0</v>
      </c>
      <c r="Q51" s="67" t="s">
        <v>49</v>
      </c>
      <c r="R51" s="214" t="s">
        <v>47</v>
      </c>
      <c r="S51" s="73">
        <v>0</v>
      </c>
      <c r="T51" s="67">
        <v>0</v>
      </c>
      <c r="U51" s="67">
        <v>0</v>
      </c>
      <c r="V51" s="67">
        <v>0</v>
      </c>
      <c r="W51" s="496">
        <v>0</v>
      </c>
      <c r="X51" s="73">
        <v>0</v>
      </c>
      <c r="Y51" s="67">
        <v>0</v>
      </c>
      <c r="Z51" s="496">
        <v>0</v>
      </c>
      <c r="AA51" s="22">
        <v>0</v>
      </c>
      <c r="AB51" s="496">
        <v>0</v>
      </c>
      <c r="AC51" s="27" t="s">
        <v>48</v>
      </c>
      <c r="AD51" s="75"/>
      <c r="AE51" s="75"/>
    </row>
    <row r="52" spans="1:31" s="141" customFormat="1" ht="30" customHeight="1" x14ac:dyDescent="0.25">
      <c r="A52" s="69" t="s">
        <v>56</v>
      </c>
      <c r="B52" s="69" t="s">
        <v>57</v>
      </c>
      <c r="C52" s="69" t="s">
        <v>58</v>
      </c>
      <c r="D52" s="67" t="s">
        <v>105</v>
      </c>
      <c r="E52" s="67" t="s">
        <v>106</v>
      </c>
      <c r="F52" s="67" t="s">
        <v>112</v>
      </c>
      <c r="G52" s="67" t="s">
        <v>113</v>
      </c>
      <c r="H52" s="220" t="s">
        <v>46</v>
      </c>
      <c r="I52" s="73">
        <v>0</v>
      </c>
      <c r="J52" s="74">
        <v>0</v>
      </c>
      <c r="K52" s="67">
        <v>0</v>
      </c>
      <c r="L52" s="67">
        <v>0</v>
      </c>
      <c r="M52" s="74" t="s">
        <v>47</v>
      </c>
      <c r="N52" s="221" t="s">
        <v>48</v>
      </c>
      <c r="O52" s="73">
        <v>0</v>
      </c>
      <c r="P52" s="67">
        <v>0</v>
      </c>
      <c r="Q52" s="67" t="s">
        <v>49</v>
      </c>
      <c r="R52" s="214" t="s">
        <v>47</v>
      </c>
      <c r="S52" s="73">
        <v>0</v>
      </c>
      <c r="T52" s="67">
        <v>0</v>
      </c>
      <c r="U52" s="67">
        <v>0</v>
      </c>
      <c r="V52" s="67">
        <v>0</v>
      </c>
      <c r="W52" s="496">
        <v>0</v>
      </c>
      <c r="X52" s="73">
        <v>0</v>
      </c>
      <c r="Y52" s="67">
        <v>0</v>
      </c>
      <c r="Z52" s="496">
        <v>0</v>
      </c>
      <c r="AA52" s="22">
        <v>0</v>
      </c>
      <c r="AB52" s="496">
        <v>0</v>
      </c>
      <c r="AC52" s="27" t="s">
        <v>48</v>
      </c>
      <c r="AD52" s="75"/>
      <c r="AE52" s="75"/>
    </row>
    <row r="53" spans="1:31" s="141" customFormat="1" ht="30" customHeight="1" x14ac:dyDescent="0.25">
      <c r="A53" s="69" t="s">
        <v>56</v>
      </c>
      <c r="B53" s="69" t="s">
        <v>57</v>
      </c>
      <c r="C53" s="69" t="s">
        <v>58</v>
      </c>
      <c r="D53" s="67" t="s">
        <v>114</v>
      </c>
      <c r="E53" s="67" t="s">
        <v>115</v>
      </c>
      <c r="F53" s="67" t="s">
        <v>116</v>
      </c>
      <c r="G53" s="67" t="s">
        <v>115</v>
      </c>
      <c r="H53" s="220" t="s">
        <v>46</v>
      </c>
      <c r="I53" s="73">
        <v>0</v>
      </c>
      <c r="J53" s="74">
        <v>0</v>
      </c>
      <c r="K53" s="67">
        <v>0</v>
      </c>
      <c r="L53" s="67">
        <v>0</v>
      </c>
      <c r="M53" s="74" t="s">
        <v>47</v>
      </c>
      <c r="N53" s="496" t="s">
        <v>48</v>
      </c>
      <c r="O53" s="73">
        <v>0</v>
      </c>
      <c r="P53" s="67">
        <v>0</v>
      </c>
      <c r="Q53" s="67" t="s">
        <v>49</v>
      </c>
      <c r="R53" s="214" t="s">
        <v>47</v>
      </c>
      <c r="S53" s="73">
        <v>0</v>
      </c>
      <c r="T53" s="67">
        <v>0</v>
      </c>
      <c r="U53" s="67">
        <v>0</v>
      </c>
      <c r="V53" s="67">
        <v>0</v>
      </c>
      <c r="W53" s="496">
        <v>0</v>
      </c>
      <c r="X53" s="73">
        <v>0</v>
      </c>
      <c r="Y53" s="67">
        <v>0</v>
      </c>
      <c r="Z53" s="496">
        <v>0</v>
      </c>
      <c r="AA53" s="22">
        <v>0</v>
      </c>
      <c r="AB53" s="496">
        <v>0</v>
      </c>
      <c r="AC53" s="27" t="s">
        <v>48</v>
      </c>
      <c r="AD53" s="75"/>
      <c r="AE53" s="75"/>
    </row>
    <row r="54" spans="1:31" s="141" customFormat="1" ht="30" customHeight="1" x14ac:dyDescent="0.25">
      <c r="A54" s="69" t="s">
        <v>56</v>
      </c>
      <c r="B54" s="69" t="s">
        <v>57</v>
      </c>
      <c r="C54" s="69" t="s">
        <v>58</v>
      </c>
      <c r="D54" s="67" t="s">
        <v>114</v>
      </c>
      <c r="E54" s="67" t="s">
        <v>115</v>
      </c>
      <c r="F54" s="67" t="s">
        <v>117</v>
      </c>
      <c r="G54" s="67" t="s">
        <v>115</v>
      </c>
      <c r="H54" s="220" t="s">
        <v>46</v>
      </c>
      <c r="I54" s="73">
        <v>0</v>
      </c>
      <c r="J54" s="74">
        <v>0</v>
      </c>
      <c r="K54" s="67">
        <v>0</v>
      </c>
      <c r="L54" s="67">
        <v>0</v>
      </c>
      <c r="M54" s="74" t="s">
        <v>47</v>
      </c>
      <c r="N54" s="496" t="s">
        <v>48</v>
      </c>
      <c r="O54" s="73">
        <v>0</v>
      </c>
      <c r="P54" s="67">
        <v>0</v>
      </c>
      <c r="Q54" s="67" t="s">
        <v>49</v>
      </c>
      <c r="R54" s="214" t="s">
        <v>47</v>
      </c>
      <c r="S54" s="73">
        <v>0</v>
      </c>
      <c r="T54" s="67">
        <v>0</v>
      </c>
      <c r="U54" s="67">
        <v>0</v>
      </c>
      <c r="V54" s="67">
        <v>0</v>
      </c>
      <c r="W54" s="496">
        <v>0</v>
      </c>
      <c r="X54" s="73">
        <v>0</v>
      </c>
      <c r="Y54" s="67">
        <v>0</v>
      </c>
      <c r="Z54" s="496">
        <v>0</v>
      </c>
      <c r="AA54" s="22">
        <v>0</v>
      </c>
      <c r="AB54" s="496">
        <v>0</v>
      </c>
      <c r="AC54" s="27" t="s">
        <v>48</v>
      </c>
      <c r="AD54" s="75"/>
      <c r="AE54" s="75"/>
    </row>
    <row r="55" spans="1:31" s="141" customFormat="1" ht="30" customHeight="1" x14ac:dyDescent="0.25">
      <c r="A55" s="69" t="s">
        <v>56</v>
      </c>
      <c r="B55" s="69" t="s">
        <v>57</v>
      </c>
      <c r="C55" s="69" t="s">
        <v>58</v>
      </c>
      <c r="D55" s="67" t="s">
        <v>114</v>
      </c>
      <c r="E55" s="67" t="s">
        <v>115</v>
      </c>
      <c r="F55" s="67" t="s">
        <v>118</v>
      </c>
      <c r="G55" s="67" t="s">
        <v>119</v>
      </c>
      <c r="H55" s="220" t="s">
        <v>46</v>
      </c>
      <c r="I55" s="73">
        <v>0</v>
      </c>
      <c r="J55" s="74">
        <v>0</v>
      </c>
      <c r="K55" s="67">
        <v>0</v>
      </c>
      <c r="L55" s="67">
        <v>0</v>
      </c>
      <c r="M55" s="74" t="s">
        <v>47</v>
      </c>
      <c r="N55" s="221" t="s">
        <v>48</v>
      </c>
      <c r="O55" s="73">
        <v>0</v>
      </c>
      <c r="P55" s="67">
        <v>0</v>
      </c>
      <c r="Q55" s="67" t="s">
        <v>49</v>
      </c>
      <c r="R55" s="214" t="s">
        <v>47</v>
      </c>
      <c r="S55" s="73">
        <v>0</v>
      </c>
      <c r="T55" s="67">
        <v>0</v>
      </c>
      <c r="U55" s="67">
        <v>0</v>
      </c>
      <c r="V55" s="67">
        <v>0</v>
      </c>
      <c r="W55" s="496">
        <v>0</v>
      </c>
      <c r="X55" s="73">
        <v>0</v>
      </c>
      <c r="Y55" s="67">
        <v>0</v>
      </c>
      <c r="Z55" s="496">
        <v>0</v>
      </c>
      <c r="AA55" s="22">
        <v>0</v>
      </c>
      <c r="AB55" s="496">
        <v>0</v>
      </c>
      <c r="AC55" s="27" t="s">
        <v>48</v>
      </c>
      <c r="AD55" s="75"/>
      <c r="AE55" s="75"/>
    </row>
    <row r="56" spans="1:31" s="141" customFormat="1" ht="30" customHeight="1" x14ac:dyDescent="0.25">
      <c r="A56" s="69" t="s">
        <v>56</v>
      </c>
      <c r="B56" s="69" t="s">
        <v>57</v>
      </c>
      <c r="C56" s="69" t="s">
        <v>58</v>
      </c>
      <c r="D56" s="67" t="s">
        <v>114</v>
      </c>
      <c r="E56" s="67" t="s">
        <v>115</v>
      </c>
      <c r="F56" s="67" t="s">
        <v>120</v>
      </c>
      <c r="G56" s="67" t="s">
        <v>115</v>
      </c>
      <c r="H56" s="220" t="s">
        <v>46</v>
      </c>
      <c r="I56" s="73">
        <v>0</v>
      </c>
      <c r="J56" s="74">
        <v>0</v>
      </c>
      <c r="K56" s="67">
        <v>0</v>
      </c>
      <c r="L56" s="67">
        <v>0</v>
      </c>
      <c r="M56" s="74" t="s">
        <v>47</v>
      </c>
      <c r="N56" s="496" t="s">
        <v>48</v>
      </c>
      <c r="O56" s="73">
        <v>0</v>
      </c>
      <c r="P56" s="67">
        <v>0</v>
      </c>
      <c r="Q56" s="67" t="s">
        <v>49</v>
      </c>
      <c r="R56" s="214" t="s">
        <v>47</v>
      </c>
      <c r="S56" s="73">
        <v>0</v>
      </c>
      <c r="T56" s="67">
        <v>0</v>
      </c>
      <c r="U56" s="67">
        <v>0</v>
      </c>
      <c r="V56" s="67">
        <v>0</v>
      </c>
      <c r="W56" s="496">
        <v>0</v>
      </c>
      <c r="X56" s="73">
        <v>0</v>
      </c>
      <c r="Y56" s="67">
        <v>0</v>
      </c>
      <c r="Z56" s="496">
        <v>0</v>
      </c>
      <c r="AA56" s="22">
        <v>0</v>
      </c>
      <c r="AB56" s="496">
        <v>0</v>
      </c>
      <c r="AC56" s="27" t="s">
        <v>48</v>
      </c>
      <c r="AD56" s="75"/>
      <c r="AE56" s="75"/>
    </row>
    <row r="57" spans="1:31" s="141" customFormat="1" ht="30" customHeight="1" x14ac:dyDescent="0.25">
      <c r="A57" s="69" t="s">
        <v>56</v>
      </c>
      <c r="B57" s="69" t="s">
        <v>57</v>
      </c>
      <c r="C57" s="69" t="s">
        <v>58</v>
      </c>
      <c r="D57" s="67" t="s">
        <v>114</v>
      </c>
      <c r="E57" s="67" t="s">
        <v>115</v>
      </c>
      <c r="F57" s="67" t="s">
        <v>121</v>
      </c>
      <c r="G57" s="67" t="s">
        <v>115</v>
      </c>
      <c r="H57" s="220" t="s">
        <v>46</v>
      </c>
      <c r="I57" s="73">
        <v>0</v>
      </c>
      <c r="J57" s="74">
        <v>0</v>
      </c>
      <c r="K57" s="67">
        <v>0</v>
      </c>
      <c r="L57" s="67">
        <v>0</v>
      </c>
      <c r="M57" s="74" t="s">
        <v>47</v>
      </c>
      <c r="N57" s="496" t="s">
        <v>48</v>
      </c>
      <c r="O57" s="73">
        <v>0</v>
      </c>
      <c r="P57" s="67">
        <v>0</v>
      </c>
      <c r="Q57" s="67" t="s">
        <v>49</v>
      </c>
      <c r="R57" s="214" t="s">
        <v>47</v>
      </c>
      <c r="S57" s="73">
        <v>0</v>
      </c>
      <c r="T57" s="67">
        <v>0</v>
      </c>
      <c r="U57" s="67">
        <v>0</v>
      </c>
      <c r="V57" s="67">
        <v>0</v>
      </c>
      <c r="W57" s="496">
        <v>0</v>
      </c>
      <c r="X57" s="73">
        <v>0</v>
      </c>
      <c r="Y57" s="67">
        <v>0</v>
      </c>
      <c r="Z57" s="496">
        <v>0</v>
      </c>
      <c r="AA57" s="22">
        <v>0</v>
      </c>
      <c r="AB57" s="496">
        <v>0</v>
      </c>
      <c r="AC57" s="27" t="s">
        <v>48</v>
      </c>
      <c r="AD57" s="75"/>
      <c r="AE57" s="75"/>
    </row>
    <row r="58" spans="1:31" s="141" customFormat="1" ht="30" customHeight="1" x14ac:dyDescent="0.25">
      <c r="A58" s="69" t="s">
        <v>56</v>
      </c>
      <c r="B58" s="69" t="s">
        <v>57</v>
      </c>
      <c r="C58" s="69" t="s">
        <v>58</v>
      </c>
      <c r="D58" s="67" t="s">
        <v>122</v>
      </c>
      <c r="E58" s="67" t="s">
        <v>123</v>
      </c>
      <c r="F58" s="67" t="s">
        <v>124</v>
      </c>
      <c r="G58" s="67" t="s">
        <v>125</v>
      </c>
      <c r="H58" s="220" t="s">
        <v>46</v>
      </c>
      <c r="I58" s="73">
        <v>0</v>
      </c>
      <c r="J58" s="74">
        <v>0</v>
      </c>
      <c r="K58" s="67">
        <v>0</v>
      </c>
      <c r="L58" s="67">
        <v>0</v>
      </c>
      <c r="M58" s="74" t="s">
        <v>47</v>
      </c>
      <c r="N58" s="221" t="s">
        <v>48</v>
      </c>
      <c r="O58" s="73">
        <v>0</v>
      </c>
      <c r="P58" s="67">
        <v>0</v>
      </c>
      <c r="Q58" s="67" t="s">
        <v>49</v>
      </c>
      <c r="R58" s="214" t="s">
        <v>47</v>
      </c>
      <c r="S58" s="73">
        <v>0</v>
      </c>
      <c r="T58" s="67">
        <v>0</v>
      </c>
      <c r="U58" s="67">
        <v>0</v>
      </c>
      <c r="V58" s="67">
        <v>0</v>
      </c>
      <c r="W58" s="496">
        <v>0</v>
      </c>
      <c r="X58" s="73">
        <v>0</v>
      </c>
      <c r="Y58" s="67">
        <v>0</v>
      </c>
      <c r="Z58" s="496">
        <v>0</v>
      </c>
      <c r="AA58" s="22">
        <v>0</v>
      </c>
      <c r="AB58" s="496">
        <v>0</v>
      </c>
      <c r="AC58" s="27" t="s">
        <v>48</v>
      </c>
      <c r="AD58" s="75"/>
      <c r="AE58" s="75"/>
    </row>
    <row r="59" spans="1:31" s="141" customFormat="1" ht="30" customHeight="1" x14ac:dyDescent="0.25">
      <c r="A59" s="69" t="s">
        <v>56</v>
      </c>
      <c r="B59" s="69" t="s">
        <v>57</v>
      </c>
      <c r="C59" s="69" t="s">
        <v>58</v>
      </c>
      <c r="D59" s="67" t="s">
        <v>126</v>
      </c>
      <c r="E59" s="67" t="s">
        <v>127</v>
      </c>
      <c r="F59" s="67" t="s">
        <v>128</v>
      </c>
      <c r="G59" s="67" t="s">
        <v>127</v>
      </c>
      <c r="H59" s="220" t="s">
        <v>46</v>
      </c>
      <c r="I59" s="73">
        <v>0</v>
      </c>
      <c r="J59" s="74">
        <v>0</v>
      </c>
      <c r="K59" s="67">
        <v>0</v>
      </c>
      <c r="L59" s="67">
        <v>0</v>
      </c>
      <c r="M59" s="74" t="s">
        <v>47</v>
      </c>
      <c r="N59" s="496" t="s">
        <v>48</v>
      </c>
      <c r="O59" s="73">
        <v>0</v>
      </c>
      <c r="P59" s="67">
        <v>0</v>
      </c>
      <c r="Q59" s="67" t="s">
        <v>49</v>
      </c>
      <c r="R59" s="214" t="s">
        <v>47</v>
      </c>
      <c r="S59" s="73">
        <v>0</v>
      </c>
      <c r="T59" s="67">
        <v>0</v>
      </c>
      <c r="U59" s="67">
        <v>0</v>
      </c>
      <c r="V59" s="67">
        <v>0</v>
      </c>
      <c r="W59" s="496">
        <v>0</v>
      </c>
      <c r="X59" s="73">
        <v>0</v>
      </c>
      <c r="Y59" s="67">
        <v>0</v>
      </c>
      <c r="Z59" s="496">
        <v>0</v>
      </c>
      <c r="AA59" s="22">
        <v>0</v>
      </c>
      <c r="AB59" s="496">
        <v>0</v>
      </c>
      <c r="AC59" s="27" t="s">
        <v>48</v>
      </c>
      <c r="AD59" s="75"/>
      <c r="AE59" s="75"/>
    </row>
    <row r="60" spans="1:31" s="141" customFormat="1" ht="30" customHeight="1" x14ac:dyDescent="0.25">
      <c r="A60" s="69" t="s">
        <v>56</v>
      </c>
      <c r="B60" s="69" t="s">
        <v>57</v>
      </c>
      <c r="C60" s="69" t="s">
        <v>58</v>
      </c>
      <c r="D60" s="67" t="s">
        <v>126</v>
      </c>
      <c r="E60" s="67" t="s">
        <v>127</v>
      </c>
      <c r="F60" s="67" t="s">
        <v>129</v>
      </c>
      <c r="G60" s="67" t="s">
        <v>127</v>
      </c>
      <c r="H60" s="220" t="s">
        <v>46</v>
      </c>
      <c r="I60" s="73">
        <v>0</v>
      </c>
      <c r="J60" s="74">
        <v>0</v>
      </c>
      <c r="K60" s="67">
        <v>0</v>
      </c>
      <c r="L60" s="67">
        <v>0</v>
      </c>
      <c r="M60" s="74" t="s">
        <v>47</v>
      </c>
      <c r="N60" s="496" t="s">
        <v>48</v>
      </c>
      <c r="O60" s="73">
        <v>0</v>
      </c>
      <c r="P60" s="67">
        <v>0</v>
      </c>
      <c r="Q60" s="67" t="s">
        <v>49</v>
      </c>
      <c r="R60" s="214" t="s">
        <v>47</v>
      </c>
      <c r="S60" s="73">
        <v>0</v>
      </c>
      <c r="T60" s="67">
        <v>0</v>
      </c>
      <c r="U60" s="67">
        <v>0</v>
      </c>
      <c r="V60" s="67">
        <v>0</v>
      </c>
      <c r="W60" s="496">
        <v>0</v>
      </c>
      <c r="X60" s="73">
        <v>0</v>
      </c>
      <c r="Y60" s="67">
        <v>0</v>
      </c>
      <c r="Z60" s="496">
        <v>0</v>
      </c>
      <c r="AA60" s="22">
        <v>0</v>
      </c>
      <c r="AB60" s="496">
        <v>0</v>
      </c>
      <c r="AC60" s="27" t="s">
        <v>48</v>
      </c>
      <c r="AD60" s="75"/>
      <c r="AE60" s="75"/>
    </row>
    <row r="61" spans="1:31" s="141" customFormat="1" ht="30" customHeight="1" x14ac:dyDescent="0.25">
      <c r="A61" s="69" t="s">
        <v>56</v>
      </c>
      <c r="B61" s="69" t="s">
        <v>57</v>
      </c>
      <c r="C61" s="69" t="s">
        <v>58</v>
      </c>
      <c r="D61" s="67" t="s">
        <v>126</v>
      </c>
      <c r="E61" s="67" t="s">
        <v>127</v>
      </c>
      <c r="F61" s="67" t="s">
        <v>130</v>
      </c>
      <c r="G61" s="67" t="s">
        <v>131</v>
      </c>
      <c r="H61" s="220" t="s">
        <v>46</v>
      </c>
      <c r="I61" s="73">
        <v>0</v>
      </c>
      <c r="J61" s="74">
        <v>0</v>
      </c>
      <c r="K61" s="67">
        <v>0</v>
      </c>
      <c r="L61" s="67">
        <v>0</v>
      </c>
      <c r="M61" s="74" t="s">
        <v>47</v>
      </c>
      <c r="N61" s="221" t="s">
        <v>48</v>
      </c>
      <c r="O61" s="73">
        <v>0</v>
      </c>
      <c r="P61" s="67">
        <v>0</v>
      </c>
      <c r="Q61" s="67" t="s">
        <v>49</v>
      </c>
      <c r="R61" s="214" t="s">
        <v>47</v>
      </c>
      <c r="S61" s="73">
        <v>0</v>
      </c>
      <c r="T61" s="67">
        <v>0</v>
      </c>
      <c r="U61" s="67">
        <v>0</v>
      </c>
      <c r="V61" s="67">
        <v>0</v>
      </c>
      <c r="W61" s="496">
        <v>0</v>
      </c>
      <c r="X61" s="73">
        <v>0</v>
      </c>
      <c r="Y61" s="67">
        <v>0</v>
      </c>
      <c r="Z61" s="496">
        <v>0</v>
      </c>
      <c r="AA61" s="22">
        <v>0</v>
      </c>
      <c r="AB61" s="496">
        <v>0</v>
      </c>
      <c r="AC61" s="27" t="s">
        <v>48</v>
      </c>
      <c r="AD61" s="75"/>
      <c r="AE61" s="75"/>
    </row>
    <row r="62" spans="1:31" s="141" customFormat="1" ht="30" customHeight="1" x14ac:dyDescent="0.25">
      <c r="A62" s="69" t="s">
        <v>56</v>
      </c>
      <c r="B62" s="69" t="s">
        <v>57</v>
      </c>
      <c r="C62" s="69" t="s">
        <v>58</v>
      </c>
      <c r="D62" s="67" t="s">
        <v>126</v>
      </c>
      <c r="E62" s="67" t="s">
        <v>127</v>
      </c>
      <c r="F62" s="67" t="s">
        <v>132</v>
      </c>
      <c r="G62" s="67" t="s">
        <v>133</v>
      </c>
      <c r="H62" s="220" t="s">
        <v>46</v>
      </c>
      <c r="I62" s="73">
        <v>0</v>
      </c>
      <c r="J62" s="74">
        <v>0</v>
      </c>
      <c r="K62" s="67">
        <v>0</v>
      </c>
      <c r="L62" s="67">
        <v>0</v>
      </c>
      <c r="M62" s="74" t="s">
        <v>47</v>
      </c>
      <c r="N62" s="496" t="s">
        <v>48</v>
      </c>
      <c r="O62" s="73">
        <v>0</v>
      </c>
      <c r="P62" s="67">
        <v>0</v>
      </c>
      <c r="Q62" s="67" t="s">
        <v>49</v>
      </c>
      <c r="R62" s="214" t="s">
        <v>47</v>
      </c>
      <c r="S62" s="73">
        <v>0</v>
      </c>
      <c r="T62" s="67">
        <v>0</v>
      </c>
      <c r="U62" s="67">
        <v>0</v>
      </c>
      <c r="V62" s="67">
        <v>0</v>
      </c>
      <c r="W62" s="496">
        <v>0</v>
      </c>
      <c r="X62" s="73">
        <v>0</v>
      </c>
      <c r="Y62" s="67">
        <v>0</v>
      </c>
      <c r="Z62" s="496">
        <v>0</v>
      </c>
      <c r="AA62" s="22">
        <v>0</v>
      </c>
      <c r="AB62" s="496">
        <v>0</v>
      </c>
      <c r="AC62" s="27" t="s">
        <v>48</v>
      </c>
      <c r="AD62" s="75"/>
      <c r="AE62" s="75"/>
    </row>
    <row r="63" spans="1:31" s="141" customFormat="1" ht="30" customHeight="1" x14ac:dyDescent="0.25">
      <c r="A63" s="69" t="s">
        <v>56</v>
      </c>
      <c r="B63" s="69" t="s">
        <v>57</v>
      </c>
      <c r="C63" s="69" t="s">
        <v>58</v>
      </c>
      <c r="D63" s="67" t="s">
        <v>126</v>
      </c>
      <c r="E63" s="67" t="s">
        <v>127</v>
      </c>
      <c r="F63" s="67" t="s">
        <v>134</v>
      </c>
      <c r="G63" s="67" t="s">
        <v>135</v>
      </c>
      <c r="H63" s="220" t="s">
        <v>46</v>
      </c>
      <c r="I63" s="73">
        <v>0</v>
      </c>
      <c r="J63" s="74">
        <v>0</v>
      </c>
      <c r="K63" s="67">
        <v>0</v>
      </c>
      <c r="L63" s="67">
        <v>0</v>
      </c>
      <c r="M63" s="74" t="s">
        <v>47</v>
      </c>
      <c r="N63" s="496" t="s">
        <v>48</v>
      </c>
      <c r="O63" s="73">
        <v>0</v>
      </c>
      <c r="P63" s="67">
        <v>0</v>
      </c>
      <c r="Q63" s="67" t="s">
        <v>49</v>
      </c>
      <c r="R63" s="214" t="s">
        <v>47</v>
      </c>
      <c r="S63" s="73">
        <v>0</v>
      </c>
      <c r="T63" s="67">
        <v>0</v>
      </c>
      <c r="U63" s="67">
        <v>0</v>
      </c>
      <c r="V63" s="67">
        <v>0</v>
      </c>
      <c r="W63" s="496">
        <v>0</v>
      </c>
      <c r="X63" s="73">
        <v>0</v>
      </c>
      <c r="Y63" s="67">
        <v>0</v>
      </c>
      <c r="Z63" s="496">
        <v>0</v>
      </c>
      <c r="AA63" s="22">
        <v>0</v>
      </c>
      <c r="AB63" s="496">
        <v>0</v>
      </c>
      <c r="AC63" s="27" t="s">
        <v>48</v>
      </c>
      <c r="AD63" s="75"/>
      <c r="AE63" s="75"/>
    </row>
    <row r="64" spans="1:31" s="141" customFormat="1" ht="30" customHeight="1" x14ac:dyDescent="0.25">
      <c r="A64" s="69" t="s">
        <v>56</v>
      </c>
      <c r="B64" s="69" t="s">
        <v>57</v>
      </c>
      <c r="C64" s="69" t="s">
        <v>58</v>
      </c>
      <c r="D64" s="67" t="s">
        <v>126</v>
      </c>
      <c r="E64" s="67" t="s">
        <v>127</v>
      </c>
      <c r="F64" s="67" t="s">
        <v>136</v>
      </c>
      <c r="G64" s="67" t="s">
        <v>137</v>
      </c>
      <c r="H64" s="220" t="s">
        <v>46</v>
      </c>
      <c r="I64" s="73">
        <v>0</v>
      </c>
      <c r="J64" s="74">
        <v>0</v>
      </c>
      <c r="K64" s="67">
        <v>0</v>
      </c>
      <c r="L64" s="67">
        <v>0</v>
      </c>
      <c r="M64" s="74" t="s">
        <v>47</v>
      </c>
      <c r="N64" s="221" t="s">
        <v>48</v>
      </c>
      <c r="O64" s="73">
        <v>0</v>
      </c>
      <c r="P64" s="67">
        <v>0</v>
      </c>
      <c r="Q64" s="67" t="s">
        <v>49</v>
      </c>
      <c r="R64" s="214" t="s">
        <v>47</v>
      </c>
      <c r="S64" s="73">
        <v>0</v>
      </c>
      <c r="T64" s="67">
        <v>0</v>
      </c>
      <c r="U64" s="67">
        <v>0</v>
      </c>
      <c r="V64" s="67">
        <v>0</v>
      </c>
      <c r="W64" s="496">
        <v>0</v>
      </c>
      <c r="X64" s="73">
        <v>0</v>
      </c>
      <c r="Y64" s="67">
        <v>0</v>
      </c>
      <c r="Z64" s="496">
        <v>0</v>
      </c>
      <c r="AA64" s="22">
        <v>0</v>
      </c>
      <c r="AB64" s="496">
        <v>0</v>
      </c>
      <c r="AC64" s="27" t="s">
        <v>48</v>
      </c>
      <c r="AD64" s="75"/>
      <c r="AE64" s="75"/>
    </row>
    <row r="65" spans="1:31" s="141" customFormat="1" ht="30" customHeight="1" x14ac:dyDescent="0.25">
      <c r="A65" s="69" t="s">
        <v>56</v>
      </c>
      <c r="B65" s="69" t="s">
        <v>57</v>
      </c>
      <c r="C65" s="69" t="s">
        <v>58</v>
      </c>
      <c r="D65" s="67" t="s">
        <v>138</v>
      </c>
      <c r="E65" s="67" t="s">
        <v>115</v>
      </c>
      <c r="F65" s="67" t="s">
        <v>139</v>
      </c>
      <c r="G65" s="67" t="s">
        <v>115</v>
      </c>
      <c r="H65" s="220" t="s">
        <v>46</v>
      </c>
      <c r="I65" s="73">
        <v>0</v>
      </c>
      <c r="J65" s="74">
        <v>0</v>
      </c>
      <c r="K65" s="67">
        <v>0</v>
      </c>
      <c r="L65" s="67">
        <v>0</v>
      </c>
      <c r="M65" s="74" t="s">
        <v>47</v>
      </c>
      <c r="N65" s="496" t="s">
        <v>48</v>
      </c>
      <c r="O65" s="73">
        <v>0</v>
      </c>
      <c r="P65" s="67">
        <v>0</v>
      </c>
      <c r="Q65" s="67" t="s">
        <v>49</v>
      </c>
      <c r="R65" s="214" t="s">
        <v>47</v>
      </c>
      <c r="S65" s="73">
        <v>0</v>
      </c>
      <c r="T65" s="67">
        <v>0</v>
      </c>
      <c r="U65" s="67">
        <v>0</v>
      </c>
      <c r="V65" s="67">
        <v>0</v>
      </c>
      <c r="W65" s="496">
        <v>0</v>
      </c>
      <c r="X65" s="73">
        <v>0</v>
      </c>
      <c r="Y65" s="67">
        <v>0</v>
      </c>
      <c r="Z65" s="496">
        <v>0</v>
      </c>
      <c r="AA65" s="22">
        <v>0</v>
      </c>
      <c r="AB65" s="496">
        <v>0</v>
      </c>
      <c r="AC65" s="27" t="s">
        <v>48</v>
      </c>
      <c r="AD65" s="75"/>
      <c r="AE65" s="75"/>
    </row>
    <row r="66" spans="1:31" s="141" customFormat="1" ht="30" customHeight="1" x14ac:dyDescent="0.25">
      <c r="A66" s="69" t="s">
        <v>56</v>
      </c>
      <c r="B66" s="69" t="s">
        <v>57</v>
      </c>
      <c r="C66" s="69" t="s">
        <v>58</v>
      </c>
      <c r="D66" s="67" t="s">
        <v>138</v>
      </c>
      <c r="E66" s="67" t="s">
        <v>115</v>
      </c>
      <c r="F66" s="67" t="s">
        <v>140</v>
      </c>
      <c r="G66" s="67" t="s">
        <v>141</v>
      </c>
      <c r="H66" s="220" t="s">
        <v>46</v>
      </c>
      <c r="I66" s="73">
        <v>0</v>
      </c>
      <c r="J66" s="74">
        <v>0</v>
      </c>
      <c r="K66" s="67">
        <v>0</v>
      </c>
      <c r="L66" s="67">
        <v>0</v>
      </c>
      <c r="M66" s="74" t="s">
        <v>47</v>
      </c>
      <c r="N66" s="496" t="s">
        <v>48</v>
      </c>
      <c r="O66" s="73">
        <v>0</v>
      </c>
      <c r="P66" s="67">
        <v>0</v>
      </c>
      <c r="Q66" s="67" t="s">
        <v>49</v>
      </c>
      <c r="R66" s="214" t="s">
        <v>47</v>
      </c>
      <c r="S66" s="73">
        <v>0</v>
      </c>
      <c r="T66" s="67">
        <v>0</v>
      </c>
      <c r="U66" s="67">
        <v>0</v>
      </c>
      <c r="V66" s="67">
        <v>0</v>
      </c>
      <c r="W66" s="496">
        <v>0</v>
      </c>
      <c r="X66" s="73">
        <v>0</v>
      </c>
      <c r="Y66" s="67">
        <v>0</v>
      </c>
      <c r="Z66" s="496">
        <v>0</v>
      </c>
      <c r="AA66" s="22">
        <v>0</v>
      </c>
      <c r="AB66" s="496">
        <v>0</v>
      </c>
      <c r="AC66" s="27" t="s">
        <v>48</v>
      </c>
      <c r="AD66" s="75"/>
      <c r="AE66" s="75"/>
    </row>
    <row r="67" spans="1:31" s="141" customFormat="1" ht="30" customHeight="1" x14ac:dyDescent="0.25">
      <c r="A67" s="69" t="s">
        <v>56</v>
      </c>
      <c r="B67" s="69" t="s">
        <v>57</v>
      </c>
      <c r="C67" s="69" t="s">
        <v>58</v>
      </c>
      <c r="D67" s="67" t="s">
        <v>138</v>
      </c>
      <c r="E67" s="67" t="s">
        <v>115</v>
      </c>
      <c r="F67" s="67" t="s">
        <v>142</v>
      </c>
      <c r="G67" s="67" t="s">
        <v>115</v>
      </c>
      <c r="H67" s="220" t="s">
        <v>46</v>
      </c>
      <c r="I67" s="73">
        <v>0</v>
      </c>
      <c r="J67" s="74">
        <v>0</v>
      </c>
      <c r="K67" s="67">
        <v>0</v>
      </c>
      <c r="L67" s="67">
        <v>0</v>
      </c>
      <c r="M67" s="74" t="s">
        <v>47</v>
      </c>
      <c r="N67" s="221" t="s">
        <v>48</v>
      </c>
      <c r="O67" s="73">
        <v>0</v>
      </c>
      <c r="P67" s="67">
        <v>0</v>
      </c>
      <c r="Q67" s="67" t="s">
        <v>49</v>
      </c>
      <c r="R67" s="214" t="s">
        <v>47</v>
      </c>
      <c r="S67" s="73">
        <v>0</v>
      </c>
      <c r="T67" s="67">
        <v>0</v>
      </c>
      <c r="U67" s="67">
        <v>0</v>
      </c>
      <c r="V67" s="67">
        <v>0</v>
      </c>
      <c r="W67" s="496">
        <v>0</v>
      </c>
      <c r="X67" s="73">
        <v>0</v>
      </c>
      <c r="Y67" s="67">
        <v>0</v>
      </c>
      <c r="Z67" s="496">
        <v>0</v>
      </c>
      <c r="AA67" s="22">
        <v>0</v>
      </c>
      <c r="AB67" s="496">
        <v>0</v>
      </c>
      <c r="AC67" s="27" t="s">
        <v>48</v>
      </c>
      <c r="AD67" s="75"/>
      <c r="AE67" s="75"/>
    </row>
    <row r="68" spans="1:31" s="141" customFormat="1" ht="30" customHeight="1" x14ac:dyDescent="0.25">
      <c r="A68" s="69" t="s">
        <v>56</v>
      </c>
      <c r="B68" s="69" t="s">
        <v>57</v>
      </c>
      <c r="C68" s="69" t="s">
        <v>58</v>
      </c>
      <c r="D68" s="67" t="s">
        <v>138</v>
      </c>
      <c r="E68" s="67" t="s">
        <v>115</v>
      </c>
      <c r="F68" s="67" t="s">
        <v>143</v>
      </c>
      <c r="G68" s="67" t="s">
        <v>144</v>
      </c>
      <c r="H68" s="220" t="s">
        <v>46</v>
      </c>
      <c r="I68" s="73">
        <v>0</v>
      </c>
      <c r="J68" s="74">
        <v>0</v>
      </c>
      <c r="K68" s="67">
        <v>0</v>
      </c>
      <c r="L68" s="67">
        <v>0</v>
      </c>
      <c r="M68" s="74" t="s">
        <v>47</v>
      </c>
      <c r="N68" s="496" t="s">
        <v>48</v>
      </c>
      <c r="O68" s="73">
        <v>0</v>
      </c>
      <c r="P68" s="67">
        <v>0</v>
      </c>
      <c r="Q68" s="67" t="s">
        <v>49</v>
      </c>
      <c r="R68" s="214" t="s">
        <v>47</v>
      </c>
      <c r="S68" s="73">
        <v>0</v>
      </c>
      <c r="T68" s="67">
        <v>0</v>
      </c>
      <c r="U68" s="67">
        <v>0</v>
      </c>
      <c r="V68" s="67">
        <v>0</v>
      </c>
      <c r="W68" s="496">
        <v>0</v>
      </c>
      <c r="X68" s="73">
        <v>0</v>
      </c>
      <c r="Y68" s="67">
        <v>0</v>
      </c>
      <c r="Z68" s="496">
        <v>0</v>
      </c>
      <c r="AA68" s="22">
        <v>0</v>
      </c>
      <c r="AB68" s="496">
        <v>0</v>
      </c>
      <c r="AC68" s="27" t="s">
        <v>48</v>
      </c>
      <c r="AD68" s="75"/>
      <c r="AE68" s="75"/>
    </row>
    <row r="69" spans="1:31" s="141" customFormat="1" ht="30" customHeight="1" x14ac:dyDescent="0.25">
      <c r="A69" s="69" t="s">
        <v>56</v>
      </c>
      <c r="B69" s="69" t="s">
        <v>57</v>
      </c>
      <c r="C69" s="69" t="s">
        <v>58</v>
      </c>
      <c r="D69" s="67" t="s">
        <v>138</v>
      </c>
      <c r="E69" s="67" t="s">
        <v>115</v>
      </c>
      <c r="F69" s="67" t="s">
        <v>145</v>
      </c>
      <c r="G69" s="67" t="s">
        <v>141</v>
      </c>
      <c r="H69" s="220" t="s">
        <v>46</v>
      </c>
      <c r="I69" s="73">
        <v>0</v>
      </c>
      <c r="J69" s="74">
        <v>0</v>
      </c>
      <c r="K69" s="67">
        <v>0</v>
      </c>
      <c r="L69" s="67">
        <v>0</v>
      </c>
      <c r="M69" s="74" t="s">
        <v>47</v>
      </c>
      <c r="N69" s="496" t="s">
        <v>48</v>
      </c>
      <c r="O69" s="73">
        <v>0</v>
      </c>
      <c r="P69" s="67">
        <v>0</v>
      </c>
      <c r="Q69" s="67" t="s">
        <v>49</v>
      </c>
      <c r="R69" s="214" t="s">
        <v>47</v>
      </c>
      <c r="S69" s="73">
        <v>0</v>
      </c>
      <c r="T69" s="67">
        <v>0</v>
      </c>
      <c r="U69" s="67">
        <v>0</v>
      </c>
      <c r="V69" s="67">
        <v>0</v>
      </c>
      <c r="W69" s="496">
        <v>0</v>
      </c>
      <c r="X69" s="73">
        <v>0</v>
      </c>
      <c r="Y69" s="67">
        <v>0</v>
      </c>
      <c r="Z69" s="496">
        <v>0</v>
      </c>
      <c r="AA69" s="22">
        <v>0</v>
      </c>
      <c r="AB69" s="496">
        <v>0</v>
      </c>
      <c r="AC69" s="27" t="s">
        <v>48</v>
      </c>
      <c r="AD69" s="75"/>
      <c r="AE69" s="75"/>
    </row>
    <row r="70" spans="1:31" s="141" customFormat="1" ht="30" customHeight="1" x14ac:dyDescent="0.25">
      <c r="A70" s="69" t="s">
        <v>56</v>
      </c>
      <c r="B70" s="69" t="s">
        <v>57</v>
      </c>
      <c r="C70" s="69" t="s">
        <v>58</v>
      </c>
      <c r="D70" s="67" t="s">
        <v>138</v>
      </c>
      <c r="E70" s="67" t="s">
        <v>115</v>
      </c>
      <c r="F70" s="67" t="s">
        <v>146</v>
      </c>
      <c r="G70" s="67" t="s">
        <v>115</v>
      </c>
      <c r="H70" s="220" t="s">
        <v>46</v>
      </c>
      <c r="I70" s="73">
        <v>0</v>
      </c>
      <c r="J70" s="74">
        <v>0</v>
      </c>
      <c r="K70" s="67">
        <v>0</v>
      </c>
      <c r="L70" s="67">
        <v>0</v>
      </c>
      <c r="M70" s="74" t="s">
        <v>47</v>
      </c>
      <c r="N70" s="221" t="s">
        <v>48</v>
      </c>
      <c r="O70" s="73">
        <v>0</v>
      </c>
      <c r="P70" s="67">
        <v>0</v>
      </c>
      <c r="Q70" s="67" t="s">
        <v>49</v>
      </c>
      <c r="R70" s="214" t="s">
        <v>47</v>
      </c>
      <c r="S70" s="73">
        <v>0</v>
      </c>
      <c r="T70" s="67">
        <v>0</v>
      </c>
      <c r="U70" s="67">
        <v>0</v>
      </c>
      <c r="V70" s="67">
        <v>0</v>
      </c>
      <c r="W70" s="496">
        <v>0</v>
      </c>
      <c r="X70" s="73">
        <v>0</v>
      </c>
      <c r="Y70" s="67">
        <v>0</v>
      </c>
      <c r="Z70" s="496">
        <v>0</v>
      </c>
      <c r="AA70" s="22">
        <v>0</v>
      </c>
      <c r="AB70" s="496">
        <v>0</v>
      </c>
      <c r="AC70" s="27" t="s">
        <v>48</v>
      </c>
      <c r="AD70" s="75"/>
      <c r="AE70" s="75"/>
    </row>
    <row r="71" spans="1:31" s="141" customFormat="1" ht="30" customHeight="1" x14ac:dyDescent="0.25">
      <c r="A71" s="69" t="s">
        <v>56</v>
      </c>
      <c r="B71" s="69" t="s">
        <v>57</v>
      </c>
      <c r="C71" s="69" t="s">
        <v>58</v>
      </c>
      <c r="D71" s="67" t="s">
        <v>147</v>
      </c>
      <c r="E71" s="67" t="s">
        <v>148</v>
      </c>
      <c r="F71" s="67" t="s">
        <v>149</v>
      </c>
      <c r="G71" s="67" t="s">
        <v>150</v>
      </c>
      <c r="H71" s="220" t="s">
        <v>46</v>
      </c>
      <c r="I71" s="73">
        <v>0</v>
      </c>
      <c r="J71" s="74">
        <v>0</v>
      </c>
      <c r="K71" s="67">
        <v>0</v>
      </c>
      <c r="L71" s="67">
        <v>0</v>
      </c>
      <c r="M71" s="74" t="s">
        <v>47</v>
      </c>
      <c r="N71" s="496" t="s">
        <v>48</v>
      </c>
      <c r="O71" s="73">
        <v>0</v>
      </c>
      <c r="P71" s="67">
        <v>0</v>
      </c>
      <c r="Q71" s="67" t="s">
        <v>49</v>
      </c>
      <c r="R71" s="214" t="s">
        <v>47</v>
      </c>
      <c r="S71" s="73">
        <v>0</v>
      </c>
      <c r="T71" s="67">
        <v>0</v>
      </c>
      <c r="U71" s="67">
        <v>0</v>
      </c>
      <c r="V71" s="67">
        <v>0</v>
      </c>
      <c r="W71" s="496">
        <v>0</v>
      </c>
      <c r="X71" s="73">
        <v>0</v>
      </c>
      <c r="Y71" s="67">
        <v>0</v>
      </c>
      <c r="Z71" s="496">
        <v>0</v>
      </c>
      <c r="AA71" s="22">
        <v>0</v>
      </c>
      <c r="AB71" s="496">
        <v>0</v>
      </c>
      <c r="AC71" s="27" t="s">
        <v>48</v>
      </c>
      <c r="AD71" s="75"/>
      <c r="AE71" s="75"/>
    </row>
    <row r="72" spans="1:31" s="141" customFormat="1" ht="30" customHeight="1" x14ac:dyDescent="0.25">
      <c r="A72" s="69" t="s">
        <v>56</v>
      </c>
      <c r="B72" s="69" t="s">
        <v>57</v>
      </c>
      <c r="C72" s="69" t="s">
        <v>58</v>
      </c>
      <c r="D72" s="67" t="s">
        <v>147</v>
      </c>
      <c r="E72" s="67" t="s">
        <v>148</v>
      </c>
      <c r="F72" s="67" t="s">
        <v>151</v>
      </c>
      <c r="G72" s="67" t="s">
        <v>152</v>
      </c>
      <c r="H72" s="220" t="s">
        <v>46</v>
      </c>
      <c r="I72" s="73">
        <v>0</v>
      </c>
      <c r="J72" s="74">
        <v>0</v>
      </c>
      <c r="K72" s="67">
        <v>0</v>
      </c>
      <c r="L72" s="67">
        <v>0</v>
      </c>
      <c r="M72" s="74" t="s">
        <v>47</v>
      </c>
      <c r="N72" s="496" t="s">
        <v>48</v>
      </c>
      <c r="O72" s="73">
        <v>0</v>
      </c>
      <c r="P72" s="67">
        <v>0</v>
      </c>
      <c r="Q72" s="67" t="s">
        <v>49</v>
      </c>
      <c r="R72" s="214" t="s">
        <v>47</v>
      </c>
      <c r="S72" s="73">
        <v>0</v>
      </c>
      <c r="T72" s="67">
        <v>0</v>
      </c>
      <c r="U72" s="67">
        <v>0</v>
      </c>
      <c r="V72" s="67">
        <v>0</v>
      </c>
      <c r="W72" s="496">
        <v>0</v>
      </c>
      <c r="X72" s="73">
        <v>0</v>
      </c>
      <c r="Y72" s="67">
        <v>0</v>
      </c>
      <c r="Z72" s="496">
        <v>0</v>
      </c>
      <c r="AA72" s="22">
        <v>0</v>
      </c>
      <c r="AB72" s="496">
        <v>0</v>
      </c>
      <c r="AC72" s="27" t="s">
        <v>48</v>
      </c>
      <c r="AD72" s="75"/>
      <c r="AE72" s="75"/>
    </row>
    <row r="73" spans="1:31" s="141" customFormat="1" ht="30" customHeight="1" x14ac:dyDescent="0.25">
      <c r="A73" s="69" t="s">
        <v>56</v>
      </c>
      <c r="B73" s="69" t="s">
        <v>57</v>
      </c>
      <c r="C73" s="69" t="s">
        <v>58</v>
      </c>
      <c r="D73" s="67" t="s">
        <v>153</v>
      </c>
      <c r="E73" s="67" t="s">
        <v>154</v>
      </c>
      <c r="F73" s="67" t="s">
        <v>155</v>
      </c>
      <c r="G73" s="67" t="s">
        <v>156</v>
      </c>
      <c r="H73" s="220" t="s">
        <v>46</v>
      </c>
      <c r="I73" s="73">
        <v>0</v>
      </c>
      <c r="J73" s="74">
        <v>0</v>
      </c>
      <c r="K73" s="67">
        <v>0</v>
      </c>
      <c r="L73" s="67">
        <v>0</v>
      </c>
      <c r="M73" s="74" t="s">
        <v>47</v>
      </c>
      <c r="N73" s="221" t="s">
        <v>48</v>
      </c>
      <c r="O73" s="73">
        <v>0</v>
      </c>
      <c r="P73" s="67">
        <v>0</v>
      </c>
      <c r="Q73" s="67" t="s">
        <v>49</v>
      </c>
      <c r="R73" s="214" t="s">
        <v>47</v>
      </c>
      <c r="S73" s="73">
        <v>0</v>
      </c>
      <c r="T73" s="67">
        <v>0</v>
      </c>
      <c r="U73" s="67">
        <v>0</v>
      </c>
      <c r="V73" s="67">
        <v>0</v>
      </c>
      <c r="W73" s="496">
        <v>0</v>
      </c>
      <c r="X73" s="73">
        <v>0</v>
      </c>
      <c r="Y73" s="67">
        <v>0</v>
      </c>
      <c r="Z73" s="496">
        <v>0</v>
      </c>
      <c r="AA73" s="22">
        <v>0</v>
      </c>
      <c r="AB73" s="496">
        <v>0</v>
      </c>
      <c r="AC73" s="27" t="s">
        <v>48</v>
      </c>
      <c r="AD73" s="75"/>
      <c r="AE73" s="75"/>
    </row>
    <row r="74" spans="1:31" s="141" customFormat="1" ht="30" customHeight="1" x14ac:dyDescent="0.25">
      <c r="A74" s="69" t="s">
        <v>56</v>
      </c>
      <c r="B74" s="69" t="s">
        <v>57</v>
      </c>
      <c r="C74" s="69" t="s">
        <v>58</v>
      </c>
      <c r="D74" s="67" t="s">
        <v>153</v>
      </c>
      <c r="E74" s="67" t="s">
        <v>154</v>
      </c>
      <c r="F74" s="67" t="s">
        <v>157</v>
      </c>
      <c r="G74" s="67" t="s">
        <v>158</v>
      </c>
      <c r="H74" s="220" t="s">
        <v>46</v>
      </c>
      <c r="I74" s="73">
        <v>0</v>
      </c>
      <c r="J74" s="74">
        <v>0</v>
      </c>
      <c r="K74" s="67">
        <v>0</v>
      </c>
      <c r="L74" s="67">
        <v>0</v>
      </c>
      <c r="M74" s="74" t="s">
        <v>47</v>
      </c>
      <c r="N74" s="496" t="s">
        <v>48</v>
      </c>
      <c r="O74" s="73">
        <v>0</v>
      </c>
      <c r="P74" s="67">
        <v>0</v>
      </c>
      <c r="Q74" s="67" t="s">
        <v>49</v>
      </c>
      <c r="R74" s="214" t="s">
        <v>47</v>
      </c>
      <c r="S74" s="73">
        <v>0</v>
      </c>
      <c r="T74" s="67">
        <v>0</v>
      </c>
      <c r="U74" s="67">
        <v>0</v>
      </c>
      <c r="V74" s="67">
        <v>0</v>
      </c>
      <c r="W74" s="496">
        <v>0</v>
      </c>
      <c r="X74" s="73">
        <v>0</v>
      </c>
      <c r="Y74" s="67">
        <v>0</v>
      </c>
      <c r="Z74" s="496">
        <v>0</v>
      </c>
      <c r="AA74" s="22">
        <v>0</v>
      </c>
      <c r="AB74" s="496">
        <v>0</v>
      </c>
      <c r="AC74" s="27" t="s">
        <v>48</v>
      </c>
      <c r="AD74" s="75"/>
      <c r="AE74" s="75"/>
    </row>
    <row r="75" spans="1:31" s="141" customFormat="1" ht="30" customHeight="1" x14ac:dyDescent="0.25">
      <c r="A75" s="69" t="s">
        <v>56</v>
      </c>
      <c r="B75" s="69" t="s">
        <v>57</v>
      </c>
      <c r="C75" s="69" t="s">
        <v>58</v>
      </c>
      <c r="D75" s="67" t="s">
        <v>153</v>
      </c>
      <c r="E75" s="67" t="s">
        <v>154</v>
      </c>
      <c r="F75" s="67" t="s">
        <v>159</v>
      </c>
      <c r="G75" s="67" t="s">
        <v>160</v>
      </c>
      <c r="H75" s="220" t="s">
        <v>46</v>
      </c>
      <c r="I75" s="73">
        <v>0</v>
      </c>
      <c r="J75" s="74">
        <v>0</v>
      </c>
      <c r="K75" s="67">
        <v>0</v>
      </c>
      <c r="L75" s="67">
        <v>0</v>
      </c>
      <c r="M75" s="74" t="s">
        <v>47</v>
      </c>
      <c r="N75" s="496" t="s">
        <v>48</v>
      </c>
      <c r="O75" s="73">
        <v>0</v>
      </c>
      <c r="P75" s="67">
        <v>0</v>
      </c>
      <c r="Q75" s="67" t="s">
        <v>49</v>
      </c>
      <c r="R75" s="214" t="s">
        <v>47</v>
      </c>
      <c r="S75" s="73">
        <v>0</v>
      </c>
      <c r="T75" s="67">
        <v>0</v>
      </c>
      <c r="U75" s="67">
        <v>0</v>
      </c>
      <c r="V75" s="67">
        <v>0</v>
      </c>
      <c r="W75" s="496">
        <v>0</v>
      </c>
      <c r="X75" s="73">
        <v>0</v>
      </c>
      <c r="Y75" s="67">
        <v>0</v>
      </c>
      <c r="Z75" s="496">
        <v>0</v>
      </c>
      <c r="AA75" s="22">
        <v>0</v>
      </c>
      <c r="AB75" s="496">
        <v>0</v>
      </c>
      <c r="AC75" s="27" t="s">
        <v>48</v>
      </c>
      <c r="AD75" s="75"/>
      <c r="AE75" s="75"/>
    </row>
    <row r="76" spans="1:31" s="141" customFormat="1" ht="30" customHeight="1" x14ac:dyDescent="0.25">
      <c r="A76" s="69" t="s">
        <v>56</v>
      </c>
      <c r="B76" s="69" t="s">
        <v>57</v>
      </c>
      <c r="C76" s="69" t="s">
        <v>58</v>
      </c>
      <c r="D76" s="67" t="s">
        <v>161</v>
      </c>
      <c r="E76" s="67" t="s">
        <v>162</v>
      </c>
      <c r="F76" s="67" t="s">
        <v>163</v>
      </c>
      <c r="G76" s="67" t="s">
        <v>164</v>
      </c>
      <c r="H76" s="220" t="s">
        <v>46</v>
      </c>
      <c r="I76" s="73">
        <v>0</v>
      </c>
      <c r="J76" s="74">
        <v>0</v>
      </c>
      <c r="K76" s="67">
        <v>0</v>
      </c>
      <c r="L76" s="67">
        <v>0</v>
      </c>
      <c r="M76" s="74" t="s">
        <v>47</v>
      </c>
      <c r="N76" s="221" t="s">
        <v>48</v>
      </c>
      <c r="O76" s="73">
        <v>0</v>
      </c>
      <c r="P76" s="67">
        <v>0</v>
      </c>
      <c r="Q76" s="67" t="s">
        <v>49</v>
      </c>
      <c r="R76" s="214" t="s">
        <v>47</v>
      </c>
      <c r="S76" s="73">
        <v>0</v>
      </c>
      <c r="T76" s="67">
        <v>0</v>
      </c>
      <c r="U76" s="67">
        <v>0</v>
      </c>
      <c r="V76" s="67">
        <v>0</v>
      </c>
      <c r="W76" s="496">
        <v>0</v>
      </c>
      <c r="X76" s="73">
        <v>0</v>
      </c>
      <c r="Y76" s="67">
        <v>0</v>
      </c>
      <c r="Z76" s="496">
        <v>0</v>
      </c>
      <c r="AA76" s="22">
        <v>0</v>
      </c>
      <c r="AB76" s="496">
        <v>0</v>
      </c>
      <c r="AC76" s="27" t="s">
        <v>48</v>
      </c>
      <c r="AD76" s="75"/>
      <c r="AE76" s="75"/>
    </row>
    <row r="77" spans="1:31" s="141" customFormat="1" ht="30" customHeight="1" x14ac:dyDescent="0.25">
      <c r="A77" s="69" t="s">
        <v>56</v>
      </c>
      <c r="B77" s="69" t="s">
        <v>57</v>
      </c>
      <c r="C77" s="69" t="s">
        <v>58</v>
      </c>
      <c r="D77" s="67" t="s">
        <v>161</v>
      </c>
      <c r="E77" s="67" t="s">
        <v>162</v>
      </c>
      <c r="F77" s="67" t="s">
        <v>165</v>
      </c>
      <c r="G77" s="67" t="s">
        <v>162</v>
      </c>
      <c r="H77" s="220" t="s">
        <v>46</v>
      </c>
      <c r="I77" s="73">
        <v>0</v>
      </c>
      <c r="J77" s="74">
        <v>0</v>
      </c>
      <c r="K77" s="67">
        <v>0</v>
      </c>
      <c r="L77" s="67">
        <v>0</v>
      </c>
      <c r="M77" s="74" t="s">
        <v>47</v>
      </c>
      <c r="N77" s="496" t="s">
        <v>48</v>
      </c>
      <c r="O77" s="73">
        <v>0</v>
      </c>
      <c r="P77" s="67">
        <v>0</v>
      </c>
      <c r="Q77" s="67" t="s">
        <v>49</v>
      </c>
      <c r="R77" s="214" t="s">
        <v>47</v>
      </c>
      <c r="S77" s="73">
        <v>0</v>
      </c>
      <c r="T77" s="67">
        <v>0</v>
      </c>
      <c r="U77" s="67">
        <v>0</v>
      </c>
      <c r="V77" s="67">
        <v>0</v>
      </c>
      <c r="W77" s="496">
        <v>0</v>
      </c>
      <c r="X77" s="73">
        <v>0</v>
      </c>
      <c r="Y77" s="67">
        <v>0</v>
      </c>
      <c r="Z77" s="496">
        <v>0</v>
      </c>
      <c r="AA77" s="22">
        <v>0</v>
      </c>
      <c r="AB77" s="496">
        <v>0</v>
      </c>
      <c r="AC77" s="27" t="s">
        <v>48</v>
      </c>
      <c r="AD77" s="75"/>
      <c r="AE77" s="75"/>
    </row>
    <row r="78" spans="1:31" s="141" customFormat="1" ht="30" customHeight="1" x14ac:dyDescent="0.25">
      <c r="A78" s="69" t="s">
        <v>56</v>
      </c>
      <c r="B78" s="69" t="s">
        <v>57</v>
      </c>
      <c r="C78" s="69" t="s">
        <v>58</v>
      </c>
      <c r="D78" s="67" t="s">
        <v>166</v>
      </c>
      <c r="E78" s="67" t="s">
        <v>167</v>
      </c>
      <c r="F78" s="67" t="s">
        <v>168</v>
      </c>
      <c r="G78" s="67" t="s">
        <v>169</v>
      </c>
      <c r="H78" s="220" t="s">
        <v>46</v>
      </c>
      <c r="I78" s="73">
        <v>0</v>
      </c>
      <c r="J78" s="74">
        <v>0</v>
      </c>
      <c r="K78" s="67">
        <v>0</v>
      </c>
      <c r="L78" s="67">
        <v>0</v>
      </c>
      <c r="M78" s="74" t="s">
        <v>47</v>
      </c>
      <c r="N78" s="496" t="s">
        <v>48</v>
      </c>
      <c r="O78" s="73">
        <v>0</v>
      </c>
      <c r="P78" s="67">
        <v>0</v>
      </c>
      <c r="Q78" s="67" t="s">
        <v>49</v>
      </c>
      <c r="R78" s="214" t="s">
        <v>47</v>
      </c>
      <c r="S78" s="73">
        <v>0</v>
      </c>
      <c r="T78" s="67">
        <v>0</v>
      </c>
      <c r="U78" s="67">
        <v>0</v>
      </c>
      <c r="V78" s="67">
        <v>0</v>
      </c>
      <c r="W78" s="496">
        <v>0</v>
      </c>
      <c r="X78" s="73">
        <v>0</v>
      </c>
      <c r="Y78" s="67">
        <v>0</v>
      </c>
      <c r="Z78" s="496">
        <v>0</v>
      </c>
      <c r="AA78" s="22">
        <v>0</v>
      </c>
      <c r="AB78" s="496">
        <v>0</v>
      </c>
      <c r="AC78" s="27" t="s">
        <v>48</v>
      </c>
      <c r="AD78" s="75"/>
      <c r="AE78" s="75"/>
    </row>
    <row r="79" spans="1:31" s="141" customFormat="1" ht="30" customHeight="1" x14ac:dyDescent="0.25">
      <c r="A79" s="69" t="s">
        <v>56</v>
      </c>
      <c r="B79" s="69" t="s">
        <v>57</v>
      </c>
      <c r="C79" s="69" t="s">
        <v>58</v>
      </c>
      <c r="D79" s="67" t="s">
        <v>166</v>
      </c>
      <c r="E79" s="67" t="s">
        <v>167</v>
      </c>
      <c r="F79" s="67" t="s">
        <v>170</v>
      </c>
      <c r="G79" s="67" t="s">
        <v>171</v>
      </c>
      <c r="H79" s="220" t="s">
        <v>46</v>
      </c>
      <c r="I79" s="73">
        <v>0</v>
      </c>
      <c r="J79" s="74">
        <v>0</v>
      </c>
      <c r="K79" s="67">
        <v>0</v>
      </c>
      <c r="L79" s="67">
        <v>0</v>
      </c>
      <c r="M79" s="74" t="s">
        <v>47</v>
      </c>
      <c r="N79" s="221" t="s">
        <v>48</v>
      </c>
      <c r="O79" s="73">
        <v>0</v>
      </c>
      <c r="P79" s="67">
        <v>0</v>
      </c>
      <c r="Q79" s="67" t="s">
        <v>49</v>
      </c>
      <c r="R79" s="214" t="s">
        <v>47</v>
      </c>
      <c r="S79" s="73">
        <v>0</v>
      </c>
      <c r="T79" s="67">
        <v>0</v>
      </c>
      <c r="U79" s="67">
        <v>0</v>
      </c>
      <c r="V79" s="67">
        <v>0</v>
      </c>
      <c r="W79" s="496">
        <v>0</v>
      </c>
      <c r="X79" s="73">
        <v>0</v>
      </c>
      <c r="Y79" s="67">
        <v>0</v>
      </c>
      <c r="Z79" s="496">
        <v>0</v>
      </c>
      <c r="AA79" s="22">
        <v>0</v>
      </c>
      <c r="AB79" s="496">
        <v>0</v>
      </c>
      <c r="AC79" s="27" t="s">
        <v>48</v>
      </c>
      <c r="AD79" s="75"/>
      <c r="AE79" s="75"/>
    </row>
    <row r="80" spans="1:31" s="141" customFormat="1" ht="30" customHeight="1" x14ac:dyDescent="0.25">
      <c r="A80" s="69" t="s">
        <v>56</v>
      </c>
      <c r="B80" s="69" t="s">
        <v>57</v>
      </c>
      <c r="C80" s="69" t="s">
        <v>58</v>
      </c>
      <c r="D80" s="67" t="s">
        <v>172</v>
      </c>
      <c r="E80" s="67" t="s">
        <v>63</v>
      </c>
      <c r="F80" s="67" t="s">
        <v>173</v>
      </c>
      <c r="G80" s="67" t="s">
        <v>63</v>
      </c>
      <c r="H80" s="220" t="s">
        <v>46</v>
      </c>
      <c r="I80" s="73">
        <v>0</v>
      </c>
      <c r="J80" s="74">
        <v>0</v>
      </c>
      <c r="K80" s="67">
        <v>0</v>
      </c>
      <c r="L80" s="67">
        <v>0</v>
      </c>
      <c r="M80" s="74" t="s">
        <v>47</v>
      </c>
      <c r="N80" s="496" t="s">
        <v>48</v>
      </c>
      <c r="O80" s="73">
        <v>0</v>
      </c>
      <c r="P80" s="67">
        <v>0</v>
      </c>
      <c r="Q80" s="67" t="s">
        <v>49</v>
      </c>
      <c r="R80" s="214" t="s">
        <v>47</v>
      </c>
      <c r="S80" s="73">
        <v>0</v>
      </c>
      <c r="T80" s="67">
        <v>0</v>
      </c>
      <c r="U80" s="67">
        <v>0</v>
      </c>
      <c r="V80" s="67">
        <v>0</v>
      </c>
      <c r="W80" s="496">
        <v>0</v>
      </c>
      <c r="X80" s="73">
        <v>0</v>
      </c>
      <c r="Y80" s="67">
        <v>0</v>
      </c>
      <c r="Z80" s="496">
        <v>0</v>
      </c>
      <c r="AA80" s="22">
        <v>0</v>
      </c>
      <c r="AB80" s="496">
        <v>0</v>
      </c>
      <c r="AC80" s="27" t="s">
        <v>48</v>
      </c>
      <c r="AD80" s="75"/>
      <c r="AE80" s="75"/>
    </row>
    <row r="81" spans="1:31" s="141" customFormat="1" ht="30" customHeight="1" x14ac:dyDescent="0.25">
      <c r="A81" s="69" t="s">
        <v>56</v>
      </c>
      <c r="B81" s="69" t="s">
        <v>57</v>
      </c>
      <c r="C81" s="69" t="s">
        <v>58</v>
      </c>
      <c r="D81" s="67" t="s">
        <v>172</v>
      </c>
      <c r="E81" s="67" t="s">
        <v>63</v>
      </c>
      <c r="F81" s="67" t="s">
        <v>174</v>
      </c>
      <c r="G81" s="67" t="s">
        <v>63</v>
      </c>
      <c r="H81" s="220" t="s">
        <v>46</v>
      </c>
      <c r="I81" s="73">
        <v>0</v>
      </c>
      <c r="J81" s="74">
        <v>0</v>
      </c>
      <c r="K81" s="67">
        <v>0</v>
      </c>
      <c r="L81" s="67">
        <v>0</v>
      </c>
      <c r="M81" s="74" t="s">
        <v>47</v>
      </c>
      <c r="N81" s="496" t="s">
        <v>48</v>
      </c>
      <c r="O81" s="73">
        <v>0</v>
      </c>
      <c r="P81" s="67">
        <v>0</v>
      </c>
      <c r="Q81" s="67" t="s">
        <v>49</v>
      </c>
      <c r="R81" s="214" t="s">
        <v>47</v>
      </c>
      <c r="S81" s="73">
        <v>0</v>
      </c>
      <c r="T81" s="67">
        <v>0</v>
      </c>
      <c r="U81" s="67">
        <v>0</v>
      </c>
      <c r="V81" s="67">
        <v>0</v>
      </c>
      <c r="W81" s="496">
        <v>0</v>
      </c>
      <c r="X81" s="73">
        <v>0</v>
      </c>
      <c r="Y81" s="67">
        <v>0</v>
      </c>
      <c r="Z81" s="496">
        <v>0</v>
      </c>
      <c r="AA81" s="22">
        <v>0</v>
      </c>
      <c r="AB81" s="496">
        <v>0</v>
      </c>
      <c r="AC81" s="27" t="s">
        <v>48</v>
      </c>
      <c r="AD81" s="75"/>
      <c r="AE81" s="75"/>
    </row>
    <row r="82" spans="1:31" s="141" customFormat="1" ht="30" customHeight="1" x14ac:dyDescent="0.25">
      <c r="A82" s="69" t="s">
        <v>56</v>
      </c>
      <c r="B82" s="69" t="s">
        <v>57</v>
      </c>
      <c r="C82" s="69" t="s">
        <v>58</v>
      </c>
      <c r="D82" s="67" t="s">
        <v>172</v>
      </c>
      <c r="E82" s="67" t="s">
        <v>63</v>
      </c>
      <c r="F82" s="67" t="s">
        <v>175</v>
      </c>
      <c r="G82" s="67" t="s">
        <v>176</v>
      </c>
      <c r="H82" s="220" t="s">
        <v>46</v>
      </c>
      <c r="I82" s="73">
        <v>0</v>
      </c>
      <c r="J82" s="74">
        <v>0</v>
      </c>
      <c r="K82" s="67">
        <v>0</v>
      </c>
      <c r="L82" s="67">
        <v>0</v>
      </c>
      <c r="M82" s="74" t="s">
        <v>47</v>
      </c>
      <c r="N82" s="221" t="s">
        <v>48</v>
      </c>
      <c r="O82" s="73">
        <v>0</v>
      </c>
      <c r="P82" s="67">
        <v>0</v>
      </c>
      <c r="Q82" s="67" t="s">
        <v>49</v>
      </c>
      <c r="R82" s="214" t="s">
        <v>47</v>
      </c>
      <c r="S82" s="73">
        <v>0</v>
      </c>
      <c r="T82" s="67">
        <v>0</v>
      </c>
      <c r="U82" s="67">
        <v>0</v>
      </c>
      <c r="V82" s="67">
        <v>0</v>
      </c>
      <c r="W82" s="496">
        <v>0</v>
      </c>
      <c r="X82" s="73">
        <v>0</v>
      </c>
      <c r="Y82" s="67">
        <v>0</v>
      </c>
      <c r="Z82" s="496">
        <v>0</v>
      </c>
      <c r="AA82" s="22">
        <v>0</v>
      </c>
      <c r="AB82" s="496">
        <v>0</v>
      </c>
      <c r="AC82" s="27" t="s">
        <v>48</v>
      </c>
      <c r="AD82" s="75"/>
      <c r="AE82" s="75"/>
    </row>
    <row r="83" spans="1:31" s="141" customFormat="1" ht="30" customHeight="1" x14ac:dyDescent="0.25">
      <c r="A83" s="69" t="s">
        <v>56</v>
      </c>
      <c r="B83" s="69" t="s">
        <v>57</v>
      </c>
      <c r="C83" s="69" t="s">
        <v>58</v>
      </c>
      <c r="D83" s="67" t="s">
        <v>172</v>
      </c>
      <c r="E83" s="67" t="s">
        <v>63</v>
      </c>
      <c r="F83" s="67" t="s">
        <v>177</v>
      </c>
      <c r="G83" s="67" t="s">
        <v>63</v>
      </c>
      <c r="H83" s="220" t="s">
        <v>46</v>
      </c>
      <c r="I83" s="73">
        <v>0</v>
      </c>
      <c r="J83" s="74">
        <v>0</v>
      </c>
      <c r="K83" s="67">
        <v>0</v>
      </c>
      <c r="L83" s="67">
        <v>0</v>
      </c>
      <c r="M83" s="74" t="s">
        <v>47</v>
      </c>
      <c r="N83" s="496" t="s">
        <v>48</v>
      </c>
      <c r="O83" s="73">
        <v>0</v>
      </c>
      <c r="P83" s="67">
        <v>0</v>
      </c>
      <c r="Q83" s="67" t="s">
        <v>49</v>
      </c>
      <c r="R83" s="214" t="s">
        <v>47</v>
      </c>
      <c r="S83" s="73">
        <v>0</v>
      </c>
      <c r="T83" s="67">
        <v>0</v>
      </c>
      <c r="U83" s="67">
        <v>0</v>
      </c>
      <c r="V83" s="67">
        <v>0</v>
      </c>
      <c r="W83" s="496">
        <v>0</v>
      </c>
      <c r="X83" s="73">
        <v>0</v>
      </c>
      <c r="Y83" s="67">
        <v>0</v>
      </c>
      <c r="Z83" s="496">
        <v>0</v>
      </c>
      <c r="AA83" s="22">
        <v>0</v>
      </c>
      <c r="AB83" s="496">
        <v>0</v>
      </c>
      <c r="AC83" s="27" t="s">
        <v>48</v>
      </c>
      <c r="AD83" s="75"/>
      <c r="AE83" s="75"/>
    </row>
    <row r="84" spans="1:31" s="141" customFormat="1" ht="30" customHeight="1" x14ac:dyDescent="0.25">
      <c r="A84" s="69" t="s">
        <v>56</v>
      </c>
      <c r="B84" s="69" t="s">
        <v>57</v>
      </c>
      <c r="C84" s="69" t="s">
        <v>58</v>
      </c>
      <c r="D84" s="67" t="s">
        <v>178</v>
      </c>
      <c r="E84" s="67" t="s">
        <v>63</v>
      </c>
      <c r="F84" s="67" t="s">
        <v>179</v>
      </c>
      <c r="G84" s="67" t="s">
        <v>63</v>
      </c>
      <c r="H84" s="220" t="s">
        <v>46</v>
      </c>
      <c r="I84" s="73">
        <v>0</v>
      </c>
      <c r="J84" s="74">
        <v>0</v>
      </c>
      <c r="K84" s="67">
        <v>0</v>
      </c>
      <c r="L84" s="67">
        <v>0</v>
      </c>
      <c r="M84" s="74" t="s">
        <v>47</v>
      </c>
      <c r="N84" s="496" t="s">
        <v>48</v>
      </c>
      <c r="O84" s="73">
        <v>0</v>
      </c>
      <c r="P84" s="67">
        <v>0</v>
      </c>
      <c r="Q84" s="67" t="s">
        <v>49</v>
      </c>
      <c r="R84" s="214" t="s">
        <v>47</v>
      </c>
      <c r="S84" s="73">
        <v>0</v>
      </c>
      <c r="T84" s="67">
        <v>0</v>
      </c>
      <c r="U84" s="67">
        <v>0</v>
      </c>
      <c r="V84" s="67">
        <v>0</v>
      </c>
      <c r="W84" s="496">
        <v>0</v>
      </c>
      <c r="X84" s="73">
        <v>0</v>
      </c>
      <c r="Y84" s="67">
        <v>0</v>
      </c>
      <c r="Z84" s="496">
        <v>0</v>
      </c>
      <c r="AA84" s="22">
        <v>0</v>
      </c>
      <c r="AB84" s="496">
        <v>0</v>
      </c>
      <c r="AC84" s="27" t="s">
        <v>48</v>
      </c>
      <c r="AD84" s="75"/>
      <c r="AE84" s="75"/>
    </row>
    <row r="85" spans="1:31" s="141" customFormat="1" ht="30" customHeight="1" x14ac:dyDescent="0.25">
      <c r="A85" s="69" t="s">
        <v>56</v>
      </c>
      <c r="B85" s="69" t="s">
        <v>57</v>
      </c>
      <c r="C85" s="69" t="s">
        <v>58</v>
      </c>
      <c r="D85" s="67" t="s">
        <v>178</v>
      </c>
      <c r="E85" s="67" t="s">
        <v>63</v>
      </c>
      <c r="F85" s="67" t="s">
        <v>180</v>
      </c>
      <c r="G85" s="67" t="s">
        <v>181</v>
      </c>
      <c r="H85" s="220" t="s">
        <v>46</v>
      </c>
      <c r="I85" s="73">
        <v>0</v>
      </c>
      <c r="J85" s="74">
        <v>0</v>
      </c>
      <c r="K85" s="67">
        <v>0</v>
      </c>
      <c r="L85" s="67">
        <v>0</v>
      </c>
      <c r="M85" s="74" t="s">
        <v>47</v>
      </c>
      <c r="N85" s="221" t="s">
        <v>48</v>
      </c>
      <c r="O85" s="73">
        <v>0</v>
      </c>
      <c r="P85" s="67">
        <v>0</v>
      </c>
      <c r="Q85" s="67" t="s">
        <v>49</v>
      </c>
      <c r="R85" s="214" t="s">
        <v>47</v>
      </c>
      <c r="S85" s="73">
        <v>0</v>
      </c>
      <c r="T85" s="67">
        <v>0</v>
      </c>
      <c r="U85" s="67">
        <v>0</v>
      </c>
      <c r="V85" s="67">
        <v>0</v>
      </c>
      <c r="W85" s="496">
        <v>0</v>
      </c>
      <c r="X85" s="73">
        <v>0</v>
      </c>
      <c r="Y85" s="67">
        <v>0</v>
      </c>
      <c r="Z85" s="496">
        <v>0</v>
      </c>
      <c r="AA85" s="22">
        <v>0</v>
      </c>
      <c r="AB85" s="496">
        <v>0</v>
      </c>
      <c r="AC85" s="27" t="s">
        <v>48</v>
      </c>
      <c r="AD85" s="75"/>
      <c r="AE85" s="75"/>
    </row>
    <row r="86" spans="1:31" s="141" customFormat="1" ht="30" customHeight="1" x14ac:dyDescent="0.25">
      <c r="A86" s="69" t="s">
        <v>56</v>
      </c>
      <c r="B86" s="69" t="s">
        <v>57</v>
      </c>
      <c r="C86" s="69" t="s">
        <v>58</v>
      </c>
      <c r="D86" s="67" t="s">
        <v>178</v>
      </c>
      <c r="E86" s="67" t="s">
        <v>63</v>
      </c>
      <c r="F86" s="67" t="s">
        <v>182</v>
      </c>
      <c r="G86" s="67" t="s">
        <v>63</v>
      </c>
      <c r="H86" s="220" t="s">
        <v>46</v>
      </c>
      <c r="I86" s="73">
        <v>0</v>
      </c>
      <c r="J86" s="74">
        <v>0</v>
      </c>
      <c r="K86" s="67">
        <v>0</v>
      </c>
      <c r="L86" s="67">
        <v>0</v>
      </c>
      <c r="M86" s="74" t="s">
        <v>47</v>
      </c>
      <c r="N86" s="496" t="s">
        <v>48</v>
      </c>
      <c r="O86" s="73">
        <v>0</v>
      </c>
      <c r="P86" s="67">
        <v>0</v>
      </c>
      <c r="Q86" s="67" t="s">
        <v>49</v>
      </c>
      <c r="R86" s="214" t="s">
        <v>47</v>
      </c>
      <c r="S86" s="73">
        <v>0</v>
      </c>
      <c r="T86" s="67">
        <v>0</v>
      </c>
      <c r="U86" s="67">
        <v>0</v>
      </c>
      <c r="V86" s="67">
        <v>0</v>
      </c>
      <c r="W86" s="496">
        <v>0</v>
      </c>
      <c r="X86" s="73">
        <v>0</v>
      </c>
      <c r="Y86" s="67">
        <v>0</v>
      </c>
      <c r="Z86" s="496">
        <v>0</v>
      </c>
      <c r="AA86" s="22">
        <v>0</v>
      </c>
      <c r="AB86" s="496">
        <v>0</v>
      </c>
      <c r="AC86" s="27" t="s">
        <v>48</v>
      </c>
      <c r="AD86" s="75"/>
      <c r="AE86" s="75"/>
    </row>
    <row r="87" spans="1:31" s="141" customFormat="1" ht="30" customHeight="1" x14ac:dyDescent="0.25">
      <c r="A87" s="69" t="s">
        <v>56</v>
      </c>
      <c r="B87" s="69" t="s">
        <v>57</v>
      </c>
      <c r="C87" s="69" t="s">
        <v>58</v>
      </c>
      <c r="D87" s="67" t="s">
        <v>178</v>
      </c>
      <c r="E87" s="67" t="s">
        <v>63</v>
      </c>
      <c r="F87" s="67" t="s">
        <v>183</v>
      </c>
      <c r="G87" s="67" t="s">
        <v>63</v>
      </c>
      <c r="H87" s="220" t="s">
        <v>46</v>
      </c>
      <c r="I87" s="73">
        <v>0</v>
      </c>
      <c r="J87" s="74">
        <v>0</v>
      </c>
      <c r="K87" s="67">
        <v>0</v>
      </c>
      <c r="L87" s="67">
        <v>0</v>
      </c>
      <c r="M87" s="74" t="s">
        <v>47</v>
      </c>
      <c r="N87" s="496" t="s">
        <v>48</v>
      </c>
      <c r="O87" s="73">
        <v>0</v>
      </c>
      <c r="P87" s="67">
        <v>0</v>
      </c>
      <c r="Q87" s="67" t="s">
        <v>49</v>
      </c>
      <c r="R87" s="214" t="s">
        <v>47</v>
      </c>
      <c r="S87" s="73">
        <v>0</v>
      </c>
      <c r="T87" s="67">
        <v>0</v>
      </c>
      <c r="U87" s="67">
        <v>0</v>
      </c>
      <c r="V87" s="67">
        <v>0</v>
      </c>
      <c r="W87" s="496">
        <v>0</v>
      </c>
      <c r="X87" s="73">
        <v>0</v>
      </c>
      <c r="Y87" s="67">
        <v>0</v>
      </c>
      <c r="Z87" s="496">
        <v>0</v>
      </c>
      <c r="AA87" s="22">
        <v>0</v>
      </c>
      <c r="AB87" s="496">
        <v>0</v>
      </c>
      <c r="AC87" s="27" t="s">
        <v>48</v>
      </c>
      <c r="AD87" s="75"/>
      <c r="AE87" s="75"/>
    </row>
    <row r="88" spans="1:31" s="141" customFormat="1" ht="30" customHeight="1" x14ac:dyDescent="0.25">
      <c r="A88" s="69" t="s">
        <v>56</v>
      </c>
      <c r="B88" s="69" t="s">
        <v>57</v>
      </c>
      <c r="C88" s="69" t="s">
        <v>58</v>
      </c>
      <c r="D88" s="67" t="s">
        <v>178</v>
      </c>
      <c r="E88" s="67" t="s">
        <v>63</v>
      </c>
      <c r="F88" s="67" t="s">
        <v>184</v>
      </c>
      <c r="G88" s="67" t="s">
        <v>63</v>
      </c>
      <c r="H88" s="220" t="s">
        <v>46</v>
      </c>
      <c r="I88" s="73">
        <v>0</v>
      </c>
      <c r="J88" s="74">
        <v>0</v>
      </c>
      <c r="K88" s="67">
        <v>0</v>
      </c>
      <c r="L88" s="67">
        <v>0</v>
      </c>
      <c r="M88" s="74" t="s">
        <v>47</v>
      </c>
      <c r="N88" s="221" t="s">
        <v>48</v>
      </c>
      <c r="O88" s="73">
        <v>0</v>
      </c>
      <c r="P88" s="67">
        <v>0</v>
      </c>
      <c r="Q88" s="67" t="s">
        <v>49</v>
      </c>
      <c r="R88" s="214" t="s">
        <v>47</v>
      </c>
      <c r="S88" s="73">
        <v>0</v>
      </c>
      <c r="T88" s="67">
        <v>0</v>
      </c>
      <c r="U88" s="67">
        <v>0</v>
      </c>
      <c r="V88" s="67">
        <v>0</v>
      </c>
      <c r="W88" s="496">
        <v>0</v>
      </c>
      <c r="X88" s="73">
        <v>0</v>
      </c>
      <c r="Y88" s="67">
        <v>0</v>
      </c>
      <c r="Z88" s="496">
        <v>0</v>
      </c>
      <c r="AA88" s="22">
        <v>0</v>
      </c>
      <c r="AB88" s="496">
        <v>0</v>
      </c>
      <c r="AC88" s="27" t="s">
        <v>48</v>
      </c>
      <c r="AD88" s="75"/>
      <c r="AE88" s="75"/>
    </row>
    <row r="89" spans="1:31" s="141" customFormat="1" ht="30" customHeight="1" x14ac:dyDescent="0.25">
      <c r="A89" s="69" t="s">
        <v>56</v>
      </c>
      <c r="B89" s="69" t="s">
        <v>57</v>
      </c>
      <c r="C89" s="69" t="s">
        <v>58</v>
      </c>
      <c r="D89" s="67" t="s">
        <v>185</v>
      </c>
      <c r="E89" s="67" t="s">
        <v>186</v>
      </c>
      <c r="F89" s="67" t="s">
        <v>187</v>
      </c>
      <c r="G89" s="67" t="s">
        <v>186</v>
      </c>
      <c r="H89" s="220" t="s">
        <v>46</v>
      </c>
      <c r="I89" s="73">
        <v>0</v>
      </c>
      <c r="J89" s="74">
        <v>0</v>
      </c>
      <c r="K89" s="67">
        <v>0</v>
      </c>
      <c r="L89" s="67">
        <v>0</v>
      </c>
      <c r="M89" s="74" t="s">
        <v>47</v>
      </c>
      <c r="N89" s="496" t="s">
        <v>48</v>
      </c>
      <c r="O89" s="73">
        <v>0</v>
      </c>
      <c r="P89" s="67">
        <v>0</v>
      </c>
      <c r="Q89" s="67" t="s">
        <v>49</v>
      </c>
      <c r="R89" s="214" t="s">
        <v>47</v>
      </c>
      <c r="S89" s="73">
        <v>0</v>
      </c>
      <c r="T89" s="67">
        <v>0</v>
      </c>
      <c r="U89" s="67">
        <v>0</v>
      </c>
      <c r="V89" s="67">
        <v>0</v>
      </c>
      <c r="W89" s="496">
        <v>0</v>
      </c>
      <c r="X89" s="73">
        <v>0</v>
      </c>
      <c r="Y89" s="67">
        <v>0</v>
      </c>
      <c r="Z89" s="496">
        <v>0</v>
      </c>
      <c r="AA89" s="22">
        <v>0</v>
      </c>
      <c r="AB89" s="496">
        <v>0</v>
      </c>
      <c r="AC89" s="27" t="s">
        <v>48</v>
      </c>
      <c r="AD89" s="75"/>
      <c r="AE89" s="75"/>
    </row>
    <row r="90" spans="1:31" s="141" customFormat="1" ht="30" customHeight="1" x14ac:dyDescent="0.25">
      <c r="A90" s="69" t="s">
        <v>56</v>
      </c>
      <c r="B90" s="69" t="s">
        <v>57</v>
      </c>
      <c r="C90" s="69" t="s">
        <v>58</v>
      </c>
      <c r="D90" s="67" t="s">
        <v>185</v>
      </c>
      <c r="E90" s="67" t="s">
        <v>186</v>
      </c>
      <c r="F90" s="67" t="s">
        <v>188</v>
      </c>
      <c r="G90" s="67" t="s">
        <v>189</v>
      </c>
      <c r="H90" s="220" t="s">
        <v>46</v>
      </c>
      <c r="I90" s="73">
        <v>0</v>
      </c>
      <c r="J90" s="74">
        <v>0</v>
      </c>
      <c r="K90" s="67">
        <v>0</v>
      </c>
      <c r="L90" s="67">
        <v>0</v>
      </c>
      <c r="M90" s="74" t="s">
        <v>47</v>
      </c>
      <c r="N90" s="496" t="s">
        <v>48</v>
      </c>
      <c r="O90" s="73">
        <v>0</v>
      </c>
      <c r="P90" s="67">
        <v>0</v>
      </c>
      <c r="Q90" s="67" t="s">
        <v>49</v>
      </c>
      <c r="R90" s="214" t="s">
        <v>47</v>
      </c>
      <c r="S90" s="73">
        <v>0</v>
      </c>
      <c r="T90" s="67">
        <v>0</v>
      </c>
      <c r="U90" s="67">
        <v>0</v>
      </c>
      <c r="V90" s="67">
        <v>0</v>
      </c>
      <c r="W90" s="496">
        <v>0</v>
      </c>
      <c r="X90" s="73">
        <v>0</v>
      </c>
      <c r="Y90" s="67">
        <v>0</v>
      </c>
      <c r="Z90" s="496">
        <v>0</v>
      </c>
      <c r="AA90" s="22">
        <v>0</v>
      </c>
      <c r="AB90" s="496">
        <v>0</v>
      </c>
      <c r="AC90" s="27" t="s">
        <v>48</v>
      </c>
      <c r="AD90" s="75"/>
      <c r="AE90" s="75"/>
    </row>
    <row r="91" spans="1:31" s="141" customFormat="1" ht="30" customHeight="1" x14ac:dyDescent="0.25">
      <c r="A91" s="69" t="s">
        <v>56</v>
      </c>
      <c r="B91" s="69" t="s">
        <v>57</v>
      </c>
      <c r="C91" s="69" t="s">
        <v>58</v>
      </c>
      <c r="D91" s="67" t="s">
        <v>185</v>
      </c>
      <c r="E91" s="67" t="s">
        <v>186</v>
      </c>
      <c r="F91" s="67" t="s">
        <v>190</v>
      </c>
      <c r="G91" s="67" t="s">
        <v>191</v>
      </c>
      <c r="H91" s="220" t="s">
        <v>46</v>
      </c>
      <c r="I91" s="73">
        <v>0</v>
      </c>
      <c r="J91" s="74">
        <v>0</v>
      </c>
      <c r="K91" s="67">
        <v>0</v>
      </c>
      <c r="L91" s="67">
        <v>0</v>
      </c>
      <c r="M91" s="74" t="s">
        <v>47</v>
      </c>
      <c r="N91" s="221" t="s">
        <v>48</v>
      </c>
      <c r="O91" s="73">
        <v>0</v>
      </c>
      <c r="P91" s="67">
        <v>0</v>
      </c>
      <c r="Q91" s="67" t="s">
        <v>49</v>
      </c>
      <c r="R91" s="214" t="s">
        <v>47</v>
      </c>
      <c r="S91" s="73">
        <v>0</v>
      </c>
      <c r="T91" s="67">
        <v>0</v>
      </c>
      <c r="U91" s="67">
        <v>0</v>
      </c>
      <c r="V91" s="67">
        <v>0</v>
      </c>
      <c r="W91" s="496">
        <v>0</v>
      </c>
      <c r="X91" s="73">
        <v>0</v>
      </c>
      <c r="Y91" s="67">
        <v>0</v>
      </c>
      <c r="Z91" s="496">
        <v>0</v>
      </c>
      <c r="AA91" s="22">
        <v>0</v>
      </c>
      <c r="AB91" s="496">
        <v>0</v>
      </c>
      <c r="AC91" s="27" t="s">
        <v>48</v>
      </c>
      <c r="AD91" s="75"/>
      <c r="AE91" s="75"/>
    </row>
    <row r="92" spans="1:31" s="141" customFormat="1" ht="30" customHeight="1" x14ac:dyDescent="0.25">
      <c r="A92" s="69" t="s">
        <v>56</v>
      </c>
      <c r="B92" s="69" t="s">
        <v>57</v>
      </c>
      <c r="C92" s="69" t="s">
        <v>58</v>
      </c>
      <c r="D92" s="67" t="s">
        <v>185</v>
      </c>
      <c r="E92" s="67" t="s">
        <v>186</v>
      </c>
      <c r="F92" s="67" t="s">
        <v>192</v>
      </c>
      <c r="G92" s="67" t="s">
        <v>186</v>
      </c>
      <c r="H92" s="220" t="s">
        <v>46</v>
      </c>
      <c r="I92" s="73">
        <v>0</v>
      </c>
      <c r="J92" s="74">
        <v>0</v>
      </c>
      <c r="K92" s="67">
        <v>0</v>
      </c>
      <c r="L92" s="67">
        <v>0</v>
      </c>
      <c r="M92" s="74" t="s">
        <v>47</v>
      </c>
      <c r="N92" s="496" t="s">
        <v>48</v>
      </c>
      <c r="O92" s="73">
        <v>0</v>
      </c>
      <c r="P92" s="67">
        <v>0</v>
      </c>
      <c r="Q92" s="67" t="s">
        <v>49</v>
      </c>
      <c r="R92" s="214" t="s">
        <v>47</v>
      </c>
      <c r="S92" s="73">
        <v>0</v>
      </c>
      <c r="T92" s="67">
        <v>0</v>
      </c>
      <c r="U92" s="67">
        <v>0</v>
      </c>
      <c r="V92" s="67">
        <v>0</v>
      </c>
      <c r="W92" s="496">
        <v>0</v>
      </c>
      <c r="X92" s="73">
        <v>0</v>
      </c>
      <c r="Y92" s="67">
        <v>0</v>
      </c>
      <c r="Z92" s="496">
        <v>0</v>
      </c>
      <c r="AA92" s="22">
        <v>0</v>
      </c>
      <c r="AB92" s="496">
        <v>0</v>
      </c>
      <c r="AC92" s="27" t="s">
        <v>48</v>
      </c>
      <c r="AD92" s="75"/>
      <c r="AE92" s="75"/>
    </row>
    <row r="93" spans="1:31" s="141" customFormat="1" ht="30" customHeight="1" x14ac:dyDescent="0.25">
      <c r="A93" s="69" t="s">
        <v>56</v>
      </c>
      <c r="B93" s="69" t="s">
        <v>57</v>
      </c>
      <c r="C93" s="69" t="s">
        <v>58</v>
      </c>
      <c r="D93" s="67" t="s">
        <v>193</v>
      </c>
      <c r="E93" s="67" t="s">
        <v>63</v>
      </c>
      <c r="F93" s="67" t="s">
        <v>194</v>
      </c>
      <c r="G93" s="67" t="s">
        <v>63</v>
      </c>
      <c r="H93" s="220" t="s">
        <v>46</v>
      </c>
      <c r="I93" s="73">
        <v>0</v>
      </c>
      <c r="J93" s="74">
        <v>0</v>
      </c>
      <c r="K93" s="67">
        <v>0</v>
      </c>
      <c r="L93" s="67">
        <v>0</v>
      </c>
      <c r="M93" s="74" t="s">
        <v>47</v>
      </c>
      <c r="N93" s="496" t="s">
        <v>48</v>
      </c>
      <c r="O93" s="73">
        <v>0</v>
      </c>
      <c r="P93" s="67">
        <v>0</v>
      </c>
      <c r="Q93" s="67" t="s">
        <v>49</v>
      </c>
      <c r="R93" s="214" t="s">
        <v>47</v>
      </c>
      <c r="S93" s="73">
        <v>0</v>
      </c>
      <c r="T93" s="67">
        <v>0</v>
      </c>
      <c r="U93" s="67">
        <v>0</v>
      </c>
      <c r="V93" s="67">
        <v>0</v>
      </c>
      <c r="W93" s="496">
        <v>0</v>
      </c>
      <c r="X93" s="73">
        <v>0</v>
      </c>
      <c r="Y93" s="67">
        <v>0</v>
      </c>
      <c r="Z93" s="496">
        <v>0</v>
      </c>
      <c r="AA93" s="22">
        <v>0</v>
      </c>
      <c r="AB93" s="496">
        <v>0</v>
      </c>
      <c r="AC93" s="27" t="s">
        <v>48</v>
      </c>
      <c r="AD93" s="75"/>
      <c r="AE93" s="75"/>
    </row>
    <row r="94" spans="1:31" s="141" customFormat="1" ht="30" customHeight="1" x14ac:dyDescent="0.25">
      <c r="A94" s="69" t="s">
        <v>56</v>
      </c>
      <c r="B94" s="69" t="s">
        <v>57</v>
      </c>
      <c r="C94" s="69" t="s">
        <v>58</v>
      </c>
      <c r="D94" s="67" t="s">
        <v>193</v>
      </c>
      <c r="E94" s="67" t="s">
        <v>63</v>
      </c>
      <c r="F94" s="67" t="s">
        <v>195</v>
      </c>
      <c r="G94" s="67" t="s">
        <v>63</v>
      </c>
      <c r="H94" s="220" t="s">
        <v>46</v>
      </c>
      <c r="I94" s="73">
        <v>0</v>
      </c>
      <c r="J94" s="74">
        <v>0</v>
      </c>
      <c r="K94" s="67">
        <v>0</v>
      </c>
      <c r="L94" s="67">
        <v>0</v>
      </c>
      <c r="M94" s="74" t="s">
        <v>47</v>
      </c>
      <c r="N94" s="221" t="s">
        <v>48</v>
      </c>
      <c r="O94" s="73">
        <v>0</v>
      </c>
      <c r="P94" s="67">
        <v>0</v>
      </c>
      <c r="Q94" s="67" t="s">
        <v>49</v>
      </c>
      <c r="R94" s="214" t="s">
        <v>47</v>
      </c>
      <c r="S94" s="73">
        <v>0</v>
      </c>
      <c r="T94" s="67">
        <v>0</v>
      </c>
      <c r="U94" s="67">
        <v>0</v>
      </c>
      <c r="V94" s="67">
        <v>0</v>
      </c>
      <c r="W94" s="496">
        <v>0</v>
      </c>
      <c r="X94" s="73">
        <v>0</v>
      </c>
      <c r="Y94" s="67">
        <v>0</v>
      </c>
      <c r="Z94" s="496">
        <v>0</v>
      </c>
      <c r="AA94" s="22">
        <v>0</v>
      </c>
      <c r="AB94" s="496">
        <v>0</v>
      </c>
      <c r="AC94" s="27" t="s">
        <v>48</v>
      </c>
      <c r="AD94" s="75"/>
      <c r="AE94" s="75"/>
    </row>
    <row r="95" spans="1:31" s="141" customFormat="1" ht="30" customHeight="1" x14ac:dyDescent="0.25">
      <c r="A95" s="69" t="s">
        <v>56</v>
      </c>
      <c r="B95" s="69" t="s">
        <v>57</v>
      </c>
      <c r="C95" s="69" t="s">
        <v>58</v>
      </c>
      <c r="D95" s="67" t="s">
        <v>193</v>
      </c>
      <c r="E95" s="67" t="s">
        <v>63</v>
      </c>
      <c r="F95" s="67" t="s">
        <v>196</v>
      </c>
      <c r="G95" s="67" t="s">
        <v>63</v>
      </c>
      <c r="H95" s="220" t="s">
        <v>46</v>
      </c>
      <c r="I95" s="73">
        <v>0</v>
      </c>
      <c r="J95" s="74">
        <v>0</v>
      </c>
      <c r="K95" s="67">
        <v>0</v>
      </c>
      <c r="L95" s="67">
        <v>0</v>
      </c>
      <c r="M95" s="74" t="s">
        <v>47</v>
      </c>
      <c r="N95" s="496" t="s">
        <v>48</v>
      </c>
      <c r="O95" s="73" t="s">
        <v>48</v>
      </c>
      <c r="P95" s="67" t="s">
        <v>48</v>
      </c>
      <c r="Q95" s="67" t="s">
        <v>49</v>
      </c>
      <c r="R95" s="214" t="s">
        <v>47</v>
      </c>
      <c r="S95" s="73">
        <v>0</v>
      </c>
      <c r="T95" s="67">
        <v>0</v>
      </c>
      <c r="U95" s="67">
        <v>0</v>
      </c>
      <c r="V95" s="67">
        <v>0</v>
      </c>
      <c r="W95" s="496">
        <v>0</v>
      </c>
      <c r="X95" s="73">
        <v>0</v>
      </c>
      <c r="Y95" s="67">
        <v>0</v>
      </c>
      <c r="Z95" s="496">
        <v>0</v>
      </c>
      <c r="AA95" s="22">
        <v>0</v>
      </c>
      <c r="AB95" s="496">
        <v>0</v>
      </c>
      <c r="AC95" s="27" t="s">
        <v>48</v>
      </c>
      <c r="AD95" s="75"/>
      <c r="AE95" s="75"/>
    </row>
    <row r="96" spans="1:31" s="141" customFormat="1" ht="30" customHeight="1" x14ac:dyDescent="0.25">
      <c r="A96" s="69" t="s">
        <v>56</v>
      </c>
      <c r="B96" s="69" t="s">
        <v>57</v>
      </c>
      <c r="C96" s="69" t="s">
        <v>58</v>
      </c>
      <c r="D96" s="67" t="s">
        <v>193</v>
      </c>
      <c r="E96" s="67" t="s">
        <v>63</v>
      </c>
      <c r="F96" s="67" t="s">
        <v>197</v>
      </c>
      <c r="G96" s="67" t="s">
        <v>63</v>
      </c>
      <c r="H96" s="220" t="s">
        <v>46</v>
      </c>
      <c r="I96" s="73">
        <v>0</v>
      </c>
      <c r="J96" s="74">
        <v>0</v>
      </c>
      <c r="K96" s="67">
        <v>0</v>
      </c>
      <c r="L96" s="67">
        <v>0</v>
      </c>
      <c r="M96" s="74" t="s">
        <v>47</v>
      </c>
      <c r="N96" s="496" t="s">
        <v>48</v>
      </c>
      <c r="O96" s="73">
        <v>0</v>
      </c>
      <c r="P96" s="67">
        <v>0</v>
      </c>
      <c r="Q96" s="67" t="s">
        <v>49</v>
      </c>
      <c r="R96" s="214" t="s">
        <v>47</v>
      </c>
      <c r="S96" s="73">
        <v>0</v>
      </c>
      <c r="T96" s="67">
        <v>0</v>
      </c>
      <c r="U96" s="67">
        <v>0</v>
      </c>
      <c r="V96" s="67">
        <v>0</v>
      </c>
      <c r="W96" s="496">
        <v>0</v>
      </c>
      <c r="X96" s="73">
        <v>0</v>
      </c>
      <c r="Y96" s="67">
        <v>0</v>
      </c>
      <c r="Z96" s="496">
        <v>0</v>
      </c>
      <c r="AA96" s="22">
        <v>0</v>
      </c>
      <c r="AB96" s="496">
        <v>0</v>
      </c>
      <c r="AC96" s="27" t="s">
        <v>48</v>
      </c>
      <c r="AD96" s="75"/>
      <c r="AE96" s="75"/>
    </row>
    <row r="97" spans="1:31" s="141" customFormat="1" ht="30" customHeight="1" x14ac:dyDescent="0.25">
      <c r="A97" s="69" t="s">
        <v>56</v>
      </c>
      <c r="B97" s="69" t="s">
        <v>57</v>
      </c>
      <c r="C97" s="69" t="s">
        <v>58</v>
      </c>
      <c r="D97" s="67" t="s">
        <v>193</v>
      </c>
      <c r="E97" s="67" t="s">
        <v>63</v>
      </c>
      <c r="F97" s="67" t="s">
        <v>198</v>
      </c>
      <c r="G97" s="67" t="s">
        <v>199</v>
      </c>
      <c r="H97" s="220" t="s">
        <v>46</v>
      </c>
      <c r="I97" s="73">
        <v>0</v>
      </c>
      <c r="J97" s="74">
        <v>0</v>
      </c>
      <c r="K97" s="67">
        <v>0</v>
      </c>
      <c r="L97" s="67">
        <v>0</v>
      </c>
      <c r="M97" s="74" t="s">
        <v>47</v>
      </c>
      <c r="N97" s="221" t="s">
        <v>48</v>
      </c>
      <c r="O97" s="73">
        <v>0</v>
      </c>
      <c r="P97" s="67">
        <v>0</v>
      </c>
      <c r="Q97" s="67" t="s">
        <v>49</v>
      </c>
      <c r="R97" s="214" t="s">
        <v>47</v>
      </c>
      <c r="S97" s="73">
        <v>0</v>
      </c>
      <c r="T97" s="67">
        <v>0</v>
      </c>
      <c r="U97" s="67">
        <v>0</v>
      </c>
      <c r="V97" s="67">
        <v>0</v>
      </c>
      <c r="W97" s="496">
        <v>0</v>
      </c>
      <c r="X97" s="73">
        <v>0</v>
      </c>
      <c r="Y97" s="67">
        <v>0</v>
      </c>
      <c r="Z97" s="496">
        <v>0</v>
      </c>
      <c r="AA97" s="22">
        <v>0</v>
      </c>
      <c r="AB97" s="496">
        <v>0</v>
      </c>
      <c r="AC97" s="27" t="s">
        <v>48</v>
      </c>
      <c r="AD97" s="75"/>
      <c r="AE97" s="75"/>
    </row>
    <row r="98" spans="1:31" s="141" customFormat="1" ht="30" customHeight="1" x14ac:dyDescent="0.25">
      <c r="A98" s="69" t="s">
        <v>56</v>
      </c>
      <c r="B98" s="69" t="s">
        <v>57</v>
      </c>
      <c r="C98" s="69" t="s">
        <v>58</v>
      </c>
      <c r="D98" s="67" t="s">
        <v>200</v>
      </c>
      <c r="E98" s="67" t="s">
        <v>63</v>
      </c>
      <c r="F98" s="67" t="s">
        <v>201</v>
      </c>
      <c r="G98" s="67" t="s">
        <v>63</v>
      </c>
      <c r="H98" s="220" t="s">
        <v>46</v>
      </c>
      <c r="I98" s="73">
        <v>0</v>
      </c>
      <c r="J98" s="74">
        <v>0</v>
      </c>
      <c r="K98" s="67">
        <v>0</v>
      </c>
      <c r="L98" s="67">
        <v>0</v>
      </c>
      <c r="M98" s="74" t="s">
        <v>47</v>
      </c>
      <c r="N98" s="496" t="s">
        <v>48</v>
      </c>
      <c r="O98" s="73">
        <v>0</v>
      </c>
      <c r="P98" s="67">
        <v>0</v>
      </c>
      <c r="Q98" s="67" t="s">
        <v>49</v>
      </c>
      <c r="R98" s="214" t="s">
        <v>47</v>
      </c>
      <c r="S98" s="73">
        <v>0</v>
      </c>
      <c r="T98" s="67">
        <v>0</v>
      </c>
      <c r="U98" s="67">
        <v>0</v>
      </c>
      <c r="V98" s="67">
        <v>0</v>
      </c>
      <c r="W98" s="496">
        <v>0</v>
      </c>
      <c r="X98" s="73">
        <v>0</v>
      </c>
      <c r="Y98" s="67">
        <v>0</v>
      </c>
      <c r="Z98" s="496">
        <v>0</v>
      </c>
      <c r="AA98" s="22">
        <v>0</v>
      </c>
      <c r="AB98" s="496">
        <v>0</v>
      </c>
      <c r="AC98" s="27" t="s">
        <v>48</v>
      </c>
      <c r="AD98" s="75"/>
      <c r="AE98" s="75"/>
    </row>
    <row r="99" spans="1:31" s="141" customFormat="1" ht="30" customHeight="1" x14ac:dyDescent="0.25">
      <c r="A99" s="69" t="s">
        <v>56</v>
      </c>
      <c r="B99" s="69" t="s">
        <v>57</v>
      </c>
      <c r="C99" s="69" t="s">
        <v>58</v>
      </c>
      <c r="D99" s="67" t="s">
        <v>200</v>
      </c>
      <c r="E99" s="67" t="s">
        <v>63</v>
      </c>
      <c r="F99" s="67" t="s">
        <v>202</v>
      </c>
      <c r="G99" s="67" t="s">
        <v>63</v>
      </c>
      <c r="H99" s="220" t="s">
        <v>46</v>
      </c>
      <c r="I99" s="73">
        <v>0</v>
      </c>
      <c r="J99" s="74">
        <v>0</v>
      </c>
      <c r="K99" s="67">
        <v>0</v>
      </c>
      <c r="L99" s="67">
        <v>0</v>
      </c>
      <c r="M99" s="74" t="s">
        <v>47</v>
      </c>
      <c r="N99" s="496" t="s">
        <v>48</v>
      </c>
      <c r="O99" s="73">
        <v>0</v>
      </c>
      <c r="P99" s="67">
        <v>0</v>
      </c>
      <c r="Q99" s="67" t="s">
        <v>49</v>
      </c>
      <c r="R99" s="214" t="s">
        <v>47</v>
      </c>
      <c r="S99" s="73">
        <v>0</v>
      </c>
      <c r="T99" s="67">
        <v>0</v>
      </c>
      <c r="U99" s="67">
        <v>0</v>
      </c>
      <c r="V99" s="67">
        <v>0</v>
      </c>
      <c r="W99" s="496">
        <v>0</v>
      </c>
      <c r="X99" s="73">
        <v>0</v>
      </c>
      <c r="Y99" s="67">
        <v>0</v>
      </c>
      <c r="Z99" s="496">
        <v>0</v>
      </c>
      <c r="AA99" s="22">
        <v>0</v>
      </c>
      <c r="AB99" s="496">
        <v>0</v>
      </c>
      <c r="AC99" s="27" t="s">
        <v>48</v>
      </c>
      <c r="AD99" s="75"/>
      <c r="AE99" s="75"/>
    </row>
    <row r="100" spans="1:31" s="141" customFormat="1" ht="30" customHeight="1" x14ac:dyDescent="0.25">
      <c r="A100" s="69" t="s">
        <v>56</v>
      </c>
      <c r="B100" s="69" t="s">
        <v>57</v>
      </c>
      <c r="C100" s="69" t="s">
        <v>58</v>
      </c>
      <c r="D100" s="67" t="s">
        <v>200</v>
      </c>
      <c r="E100" s="67" t="s">
        <v>63</v>
      </c>
      <c r="F100" s="67" t="s">
        <v>203</v>
      </c>
      <c r="G100" s="67" t="s">
        <v>63</v>
      </c>
      <c r="H100" s="220" t="s">
        <v>46</v>
      </c>
      <c r="I100" s="73">
        <v>0</v>
      </c>
      <c r="J100" s="74">
        <v>0</v>
      </c>
      <c r="K100" s="67">
        <v>0</v>
      </c>
      <c r="L100" s="67">
        <v>0</v>
      </c>
      <c r="M100" s="74" t="s">
        <v>47</v>
      </c>
      <c r="N100" s="221" t="s">
        <v>48</v>
      </c>
      <c r="O100" s="73">
        <v>0</v>
      </c>
      <c r="P100" s="67">
        <v>0</v>
      </c>
      <c r="Q100" s="67" t="s">
        <v>49</v>
      </c>
      <c r="R100" s="214" t="s">
        <v>47</v>
      </c>
      <c r="S100" s="73">
        <v>0</v>
      </c>
      <c r="T100" s="67">
        <v>0</v>
      </c>
      <c r="U100" s="67">
        <v>0</v>
      </c>
      <c r="V100" s="67">
        <v>0</v>
      </c>
      <c r="W100" s="496">
        <v>0</v>
      </c>
      <c r="X100" s="73">
        <v>0</v>
      </c>
      <c r="Y100" s="67">
        <v>0</v>
      </c>
      <c r="Z100" s="496">
        <v>0</v>
      </c>
      <c r="AA100" s="22">
        <v>0</v>
      </c>
      <c r="AB100" s="496">
        <v>0</v>
      </c>
      <c r="AC100" s="27" t="s">
        <v>48</v>
      </c>
      <c r="AD100" s="75"/>
      <c r="AE100" s="75"/>
    </row>
    <row r="101" spans="1:31" s="141" customFormat="1" ht="30" customHeight="1" x14ac:dyDescent="0.25">
      <c r="A101" s="69" t="s">
        <v>56</v>
      </c>
      <c r="B101" s="69" t="s">
        <v>57</v>
      </c>
      <c r="C101" s="69" t="s">
        <v>58</v>
      </c>
      <c r="D101" s="67" t="s">
        <v>200</v>
      </c>
      <c r="E101" s="67" t="s">
        <v>63</v>
      </c>
      <c r="F101" s="67" t="s">
        <v>204</v>
      </c>
      <c r="G101" s="67" t="s">
        <v>63</v>
      </c>
      <c r="H101" s="220" t="s">
        <v>46</v>
      </c>
      <c r="I101" s="73">
        <v>0</v>
      </c>
      <c r="J101" s="74">
        <v>0</v>
      </c>
      <c r="K101" s="67">
        <v>0</v>
      </c>
      <c r="L101" s="67">
        <v>0</v>
      </c>
      <c r="M101" s="74" t="s">
        <v>47</v>
      </c>
      <c r="N101" s="496" t="s">
        <v>48</v>
      </c>
      <c r="O101" s="73">
        <v>0</v>
      </c>
      <c r="P101" s="67">
        <v>0</v>
      </c>
      <c r="Q101" s="67" t="s">
        <v>49</v>
      </c>
      <c r="R101" s="214" t="s">
        <v>47</v>
      </c>
      <c r="S101" s="73">
        <v>0</v>
      </c>
      <c r="T101" s="67">
        <v>0</v>
      </c>
      <c r="U101" s="67">
        <v>0</v>
      </c>
      <c r="V101" s="67">
        <v>0</v>
      </c>
      <c r="W101" s="496">
        <v>0</v>
      </c>
      <c r="X101" s="73">
        <v>0</v>
      </c>
      <c r="Y101" s="67">
        <v>0</v>
      </c>
      <c r="Z101" s="496">
        <v>0</v>
      </c>
      <c r="AA101" s="22">
        <v>0</v>
      </c>
      <c r="AB101" s="496">
        <v>0</v>
      </c>
      <c r="AC101" s="27" t="s">
        <v>48</v>
      </c>
      <c r="AD101" s="75"/>
      <c r="AE101" s="75"/>
    </row>
    <row r="102" spans="1:31" s="141" customFormat="1" ht="30" customHeight="1" x14ac:dyDescent="0.25">
      <c r="A102" s="69" t="s">
        <v>56</v>
      </c>
      <c r="B102" s="69" t="s">
        <v>57</v>
      </c>
      <c r="C102" s="69" t="s">
        <v>58</v>
      </c>
      <c r="D102" s="67" t="s">
        <v>200</v>
      </c>
      <c r="E102" s="67" t="s">
        <v>63</v>
      </c>
      <c r="F102" s="67" t="s">
        <v>205</v>
      </c>
      <c r="G102" s="67" t="s">
        <v>63</v>
      </c>
      <c r="H102" s="220" t="s">
        <v>46</v>
      </c>
      <c r="I102" s="73">
        <v>0</v>
      </c>
      <c r="J102" s="74">
        <v>0</v>
      </c>
      <c r="K102" s="67">
        <v>0</v>
      </c>
      <c r="L102" s="67">
        <v>0</v>
      </c>
      <c r="M102" s="74" t="s">
        <v>47</v>
      </c>
      <c r="N102" s="496" t="s">
        <v>48</v>
      </c>
      <c r="O102" s="73">
        <v>0</v>
      </c>
      <c r="P102" s="67">
        <v>0</v>
      </c>
      <c r="Q102" s="67" t="s">
        <v>49</v>
      </c>
      <c r="R102" s="214" t="s">
        <v>47</v>
      </c>
      <c r="S102" s="73">
        <v>0</v>
      </c>
      <c r="T102" s="67">
        <v>0</v>
      </c>
      <c r="U102" s="67">
        <v>0</v>
      </c>
      <c r="V102" s="67">
        <v>0</v>
      </c>
      <c r="W102" s="496">
        <v>0</v>
      </c>
      <c r="X102" s="73">
        <v>0</v>
      </c>
      <c r="Y102" s="67">
        <v>0</v>
      </c>
      <c r="Z102" s="496">
        <v>0</v>
      </c>
      <c r="AA102" s="22">
        <v>0</v>
      </c>
      <c r="AB102" s="496">
        <v>0</v>
      </c>
      <c r="AC102" s="27" t="s">
        <v>48</v>
      </c>
      <c r="AD102" s="75"/>
      <c r="AE102" s="75"/>
    </row>
    <row r="103" spans="1:31" s="141" customFormat="1" ht="30" customHeight="1" x14ac:dyDescent="0.25">
      <c r="A103" s="69" t="s">
        <v>56</v>
      </c>
      <c r="B103" s="69" t="s">
        <v>57</v>
      </c>
      <c r="C103" s="69" t="s">
        <v>58</v>
      </c>
      <c r="D103" s="67" t="s">
        <v>200</v>
      </c>
      <c r="E103" s="67" t="s">
        <v>63</v>
      </c>
      <c r="F103" s="67" t="s">
        <v>206</v>
      </c>
      <c r="G103" s="67" t="s">
        <v>63</v>
      </c>
      <c r="H103" s="220" t="s">
        <v>46</v>
      </c>
      <c r="I103" s="73">
        <v>0</v>
      </c>
      <c r="J103" s="74">
        <v>0</v>
      </c>
      <c r="K103" s="67">
        <v>0</v>
      </c>
      <c r="L103" s="67">
        <v>0</v>
      </c>
      <c r="M103" s="74" t="s">
        <v>47</v>
      </c>
      <c r="N103" s="221" t="s">
        <v>48</v>
      </c>
      <c r="O103" s="73">
        <v>0</v>
      </c>
      <c r="P103" s="67">
        <v>0</v>
      </c>
      <c r="Q103" s="67" t="s">
        <v>49</v>
      </c>
      <c r="R103" s="214" t="s">
        <v>47</v>
      </c>
      <c r="S103" s="73">
        <v>0</v>
      </c>
      <c r="T103" s="67">
        <v>0</v>
      </c>
      <c r="U103" s="67">
        <v>0</v>
      </c>
      <c r="V103" s="67">
        <v>0</v>
      </c>
      <c r="W103" s="496">
        <v>0</v>
      </c>
      <c r="X103" s="73">
        <v>0</v>
      </c>
      <c r="Y103" s="67">
        <v>0</v>
      </c>
      <c r="Z103" s="496">
        <v>0</v>
      </c>
      <c r="AA103" s="22">
        <v>0</v>
      </c>
      <c r="AB103" s="496">
        <v>0</v>
      </c>
      <c r="AC103" s="27" t="s">
        <v>48</v>
      </c>
      <c r="AD103" s="75"/>
      <c r="AE103" s="75"/>
    </row>
    <row r="104" spans="1:31" s="141" customFormat="1" ht="30" customHeight="1" x14ac:dyDescent="0.25">
      <c r="A104" s="69" t="s">
        <v>56</v>
      </c>
      <c r="B104" s="69" t="s">
        <v>57</v>
      </c>
      <c r="C104" s="69" t="s">
        <v>58</v>
      </c>
      <c r="D104" s="67" t="s">
        <v>207</v>
      </c>
      <c r="E104" s="67" t="s">
        <v>208</v>
      </c>
      <c r="F104" s="67" t="s">
        <v>209</v>
      </c>
      <c r="G104" s="67" t="s">
        <v>210</v>
      </c>
      <c r="H104" s="220" t="s">
        <v>46</v>
      </c>
      <c r="I104" s="73">
        <v>0</v>
      </c>
      <c r="J104" s="74">
        <v>0</v>
      </c>
      <c r="K104" s="67">
        <v>0</v>
      </c>
      <c r="L104" s="67">
        <v>0</v>
      </c>
      <c r="M104" s="74" t="s">
        <v>47</v>
      </c>
      <c r="N104" s="496" t="s">
        <v>48</v>
      </c>
      <c r="O104" s="73">
        <v>0</v>
      </c>
      <c r="P104" s="67">
        <v>0</v>
      </c>
      <c r="Q104" s="67" t="s">
        <v>49</v>
      </c>
      <c r="R104" s="214" t="s">
        <v>47</v>
      </c>
      <c r="S104" s="73">
        <v>0</v>
      </c>
      <c r="T104" s="67">
        <v>0</v>
      </c>
      <c r="U104" s="67">
        <v>0</v>
      </c>
      <c r="V104" s="67">
        <v>0</v>
      </c>
      <c r="W104" s="496">
        <v>0</v>
      </c>
      <c r="X104" s="73">
        <v>0</v>
      </c>
      <c r="Y104" s="67">
        <v>0</v>
      </c>
      <c r="Z104" s="496">
        <v>0</v>
      </c>
      <c r="AA104" s="22">
        <v>0</v>
      </c>
      <c r="AB104" s="496">
        <v>0</v>
      </c>
      <c r="AC104" s="27" t="s">
        <v>48</v>
      </c>
      <c r="AD104" s="75"/>
      <c r="AE104" s="75"/>
    </row>
    <row r="105" spans="1:31" s="141" customFormat="1" ht="30" customHeight="1" x14ac:dyDescent="0.25">
      <c r="A105" s="69" t="s">
        <v>56</v>
      </c>
      <c r="B105" s="69" t="s">
        <v>57</v>
      </c>
      <c r="C105" s="69" t="s">
        <v>58</v>
      </c>
      <c r="D105" s="67" t="s">
        <v>207</v>
      </c>
      <c r="E105" s="67" t="s">
        <v>208</v>
      </c>
      <c r="F105" s="67" t="s">
        <v>211</v>
      </c>
      <c r="G105" s="67" t="s">
        <v>212</v>
      </c>
      <c r="H105" s="220" t="s">
        <v>46</v>
      </c>
      <c r="I105" s="73">
        <v>0</v>
      </c>
      <c r="J105" s="74">
        <v>0</v>
      </c>
      <c r="K105" s="67">
        <v>0</v>
      </c>
      <c r="L105" s="67">
        <v>0</v>
      </c>
      <c r="M105" s="74" t="s">
        <v>47</v>
      </c>
      <c r="N105" s="496" t="s">
        <v>48</v>
      </c>
      <c r="O105" s="73">
        <v>0</v>
      </c>
      <c r="P105" s="67">
        <v>0</v>
      </c>
      <c r="Q105" s="67" t="s">
        <v>49</v>
      </c>
      <c r="R105" s="214" t="s">
        <v>47</v>
      </c>
      <c r="S105" s="73">
        <v>0</v>
      </c>
      <c r="T105" s="67">
        <v>0</v>
      </c>
      <c r="U105" s="67">
        <v>0</v>
      </c>
      <c r="V105" s="67">
        <v>0</v>
      </c>
      <c r="W105" s="496">
        <v>0</v>
      </c>
      <c r="X105" s="73">
        <v>0</v>
      </c>
      <c r="Y105" s="67">
        <v>0</v>
      </c>
      <c r="Z105" s="496">
        <v>0</v>
      </c>
      <c r="AA105" s="22">
        <v>0</v>
      </c>
      <c r="AB105" s="496">
        <v>0</v>
      </c>
      <c r="AC105" s="27" t="s">
        <v>48</v>
      </c>
      <c r="AD105" s="75"/>
      <c r="AE105" s="75"/>
    </row>
    <row r="106" spans="1:31" s="141" customFormat="1" ht="30" customHeight="1" x14ac:dyDescent="0.25">
      <c r="A106" s="69" t="s">
        <v>56</v>
      </c>
      <c r="B106" s="69" t="s">
        <v>57</v>
      </c>
      <c r="C106" s="69" t="s">
        <v>58</v>
      </c>
      <c r="D106" s="67" t="s">
        <v>207</v>
      </c>
      <c r="E106" s="67" t="s">
        <v>208</v>
      </c>
      <c r="F106" s="67" t="s">
        <v>213</v>
      </c>
      <c r="G106" s="67" t="s">
        <v>214</v>
      </c>
      <c r="H106" s="220" t="s">
        <v>46</v>
      </c>
      <c r="I106" s="73">
        <v>0</v>
      </c>
      <c r="J106" s="74">
        <v>0</v>
      </c>
      <c r="K106" s="67">
        <v>0</v>
      </c>
      <c r="L106" s="67">
        <v>0</v>
      </c>
      <c r="M106" s="74" t="s">
        <v>47</v>
      </c>
      <c r="N106" s="221" t="s">
        <v>48</v>
      </c>
      <c r="O106" s="73">
        <v>0</v>
      </c>
      <c r="P106" s="67">
        <v>0</v>
      </c>
      <c r="Q106" s="67" t="s">
        <v>49</v>
      </c>
      <c r="R106" s="214" t="s">
        <v>47</v>
      </c>
      <c r="S106" s="73">
        <v>0</v>
      </c>
      <c r="T106" s="67">
        <v>0</v>
      </c>
      <c r="U106" s="67">
        <v>0</v>
      </c>
      <c r="V106" s="67">
        <v>0</v>
      </c>
      <c r="W106" s="496">
        <v>0</v>
      </c>
      <c r="X106" s="73">
        <v>0</v>
      </c>
      <c r="Y106" s="67">
        <v>0</v>
      </c>
      <c r="Z106" s="496">
        <v>0</v>
      </c>
      <c r="AA106" s="22">
        <v>0</v>
      </c>
      <c r="AB106" s="496">
        <v>0</v>
      </c>
      <c r="AC106" s="27" t="s">
        <v>48</v>
      </c>
      <c r="AD106" s="75"/>
      <c r="AE106" s="75"/>
    </row>
    <row r="107" spans="1:31" s="141" customFormat="1" ht="30" customHeight="1" x14ac:dyDescent="0.25">
      <c r="A107" s="69" t="s">
        <v>56</v>
      </c>
      <c r="B107" s="69" t="s">
        <v>57</v>
      </c>
      <c r="C107" s="69" t="s">
        <v>58</v>
      </c>
      <c r="D107" s="67" t="s">
        <v>207</v>
      </c>
      <c r="E107" s="67" t="s">
        <v>208</v>
      </c>
      <c r="F107" s="67" t="s">
        <v>215</v>
      </c>
      <c r="G107" s="67" t="s">
        <v>210</v>
      </c>
      <c r="H107" s="220" t="s">
        <v>46</v>
      </c>
      <c r="I107" s="73">
        <v>0</v>
      </c>
      <c r="J107" s="74">
        <v>0</v>
      </c>
      <c r="K107" s="67">
        <v>0</v>
      </c>
      <c r="L107" s="67">
        <v>0</v>
      </c>
      <c r="M107" s="74" t="s">
        <v>47</v>
      </c>
      <c r="N107" s="496" t="s">
        <v>48</v>
      </c>
      <c r="O107" s="73">
        <v>0</v>
      </c>
      <c r="P107" s="67">
        <v>0</v>
      </c>
      <c r="Q107" s="67" t="s">
        <v>49</v>
      </c>
      <c r="R107" s="214" t="s">
        <v>47</v>
      </c>
      <c r="S107" s="73">
        <v>0</v>
      </c>
      <c r="T107" s="67">
        <v>0</v>
      </c>
      <c r="U107" s="67">
        <v>0</v>
      </c>
      <c r="V107" s="67">
        <v>0</v>
      </c>
      <c r="W107" s="496">
        <v>0</v>
      </c>
      <c r="X107" s="73">
        <v>0</v>
      </c>
      <c r="Y107" s="67">
        <v>0</v>
      </c>
      <c r="Z107" s="496">
        <v>0</v>
      </c>
      <c r="AA107" s="22">
        <v>0</v>
      </c>
      <c r="AB107" s="496">
        <v>0</v>
      </c>
      <c r="AC107" s="27" t="s">
        <v>48</v>
      </c>
      <c r="AD107" s="75"/>
      <c r="AE107" s="75"/>
    </row>
    <row r="108" spans="1:31" s="141" customFormat="1" ht="30" customHeight="1" x14ac:dyDescent="0.25">
      <c r="A108" s="69" t="s">
        <v>56</v>
      </c>
      <c r="B108" s="69" t="s">
        <v>57</v>
      </c>
      <c r="C108" s="69" t="s">
        <v>58</v>
      </c>
      <c r="D108" s="67" t="s">
        <v>207</v>
      </c>
      <c r="E108" s="67" t="s">
        <v>208</v>
      </c>
      <c r="F108" s="67" t="s">
        <v>216</v>
      </c>
      <c r="G108" s="67" t="s">
        <v>217</v>
      </c>
      <c r="H108" s="220" t="s">
        <v>46</v>
      </c>
      <c r="I108" s="73">
        <v>0</v>
      </c>
      <c r="J108" s="74">
        <v>0</v>
      </c>
      <c r="K108" s="67">
        <v>0</v>
      </c>
      <c r="L108" s="67">
        <v>0</v>
      </c>
      <c r="M108" s="74" t="s">
        <v>47</v>
      </c>
      <c r="N108" s="496" t="s">
        <v>48</v>
      </c>
      <c r="O108" s="73">
        <v>0</v>
      </c>
      <c r="P108" s="67">
        <v>0</v>
      </c>
      <c r="Q108" s="67" t="s">
        <v>49</v>
      </c>
      <c r="R108" s="214" t="s">
        <v>47</v>
      </c>
      <c r="S108" s="73">
        <v>0</v>
      </c>
      <c r="T108" s="67">
        <v>0</v>
      </c>
      <c r="U108" s="67">
        <v>0</v>
      </c>
      <c r="V108" s="67">
        <v>0</v>
      </c>
      <c r="W108" s="496">
        <v>0</v>
      </c>
      <c r="X108" s="73">
        <v>0</v>
      </c>
      <c r="Y108" s="67">
        <v>0</v>
      </c>
      <c r="Z108" s="496">
        <v>0</v>
      </c>
      <c r="AA108" s="22">
        <v>0</v>
      </c>
      <c r="AB108" s="496">
        <v>0</v>
      </c>
      <c r="AC108" s="27" t="s">
        <v>48</v>
      </c>
      <c r="AD108" s="75"/>
      <c r="AE108" s="75"/>
    </row>
    <row r="109" spans="1:31" s="141" customFormat="1" ht="30" customHeight="1" x14ac:dyDescent="0.25">
      <c r="A109" s="69" t="s">
        <v>56</v>
      </c>
      <c r="B109" s="69" t="s">
        <v>57</v>
      </c>
      <c r="C109" s="69" t="s">
        <v>58</v>
      </c>
      <c r="D109" s="67" t="s">
        <v>207</v>
      </c>
      <c r="E109" s="67" t="s">
        <v>208</v>
      </c>
      <c r="F109" s="67" t="s">
        <v>218</v>
      </c>
      <c r="G109" s="67" t="s">
        <v>212</v>
      </c>
      <c r="H109" s="220" t="s">
        <v>46</v>
      </c>
      <c r="I109" s="73">
        <v>0</v>
      </c>
      <c r="J109" s="74">
        <v>0</v>
      </c>
      <c r="K109" s="67">
        <v>0</v>
      </c>
      <c r="L109" s="67">
        <v>0</v>
      </c>
      <c r="M109" s="74" t="s">
        <v>47</v>
      </c>
      <c r="N109" s="221" t="s">
        <v>48</v>
      </c>
      <c r="O109" s="73">
        <v>0</v>
      </c>
      <c r="P109" s="67">
        <v>0</v>
      </c>
      <c r="Q109" s="67" t="s">
        <v>49</v>
      </c>
      <c r="R109" s="214" t="s">
        <v>47</v>
      </c>
      <c r="S109" s="73">
        <v>0</v>
      </c>
      <c r="T109" s="67">
        <v>0</v>
      </c>
      <c r="U109" s="67">
        <v>0</v>
      </c>
      <c r="V109" s="67">
        <v>0</v>
      </c>
      <c r="W109" s="496">
        <v>0</v>
      </c>
      <c r="X109" s="73">
        <v>0</v>
      </c>
      <c r="Y109" s="67">
        <v>0</v>
      </c>
      <c r="Z109" s="496">
        <v>0</v>
      </c>
      <c r="AA109" s="22">
        <v>0</v>
      </c>
      <c r="AB109" s="496">
        <v>0</v>
      </c>
      <c r="AC109" s="27" t="s">
        <v>48</v>
      </c>
      <c r="AD109" s="75"/>
      <c r="AE109" s="75"/>
    </row>
    <row r="110" spans="1:31" s="141" customFormat="1" ht="30" customHeight="1" x14ac:dyDescent="0.25">
      <c r="A110" s="69" t="s">
        <v>56</v>
      </c>
      <c r="B110" s="69" t="s">
        <v>57</v>
      </c>
      <c r="C110" s="69" t="s">
        <v>58</v>
      </c>
      <c r="D110" s="67" t="s">
        <v>219</v>
      </c>
      <c r="E110" s="67" t="s">
        <v>63</v>
      </c>
      <c r="F110" s="67" t="s">
        <v>220</v>
      </c>
      <c r="G110" s="67" t="s">
        <v>63</v>
      </c>
      <c r="H110" s="220" t="s">
        <v>46</v>
      </c>
      <c r="I110" s="73">
        <v>0</v>
      </c>
      <c r="J110" s="74">
        <v>0</v>
      </c>
      <c r="K110" s="67">
        <v>0</v>
      </c>
      <c r="L110" s="67">
        <v>0</v>
      </c>
      <c r="M110" s="74" t="s">
        <v>47</v>
      </c>
      <c r="N110" s="496" t="s">
        <v>48</v>
      </c>
      <c r="O110" s="73">
        <v>0</v>
      </c>
      <c r="P110" s="67">
        <v>0</v>
      </c>
      <c r="Q110" s="67" t="s">
        <v>49</v>
      </c>
      <c r="R110" s="214" t="s">
        <v>47</v>
      </c>
      <c r="S110" s="73">
        <v>0</v>
      </c>
      <c r="T110" s="67">
        <v>0</v>
      </c>
      <c r="U110" s="67">
        <v>0</v>
      </c>
      <c r="V110" s="67">
        <v>0</v>
      </c>
      <c r="W110" s="496">
        <v>0</v>
      </c>
      <c r="X110" s="73">
        <v>0</v>
      </c>
      <c r="Y110" s="67">
        <v>0</v>
      </c>
      <c r="Z110" s="496">
        <v>0</v>
      </c>
      <c r="AA110" s="22">
        <v>0</v>
      </c>
      <c r="AB110" s="496">
        <v>0</v>
      </c>
      <c r="AC110" s="27" t="s">
        <v>48</v>
      </c>
      <c r="AD110" s="75"/>
      <c r="AE110" s="75"/>
    </row>
    <row r="111" spans="1:31" s="141" customFormat="1" ht="30" customHeight="1" x14ac:dyDescent="0.25">
      <c r="A111" s="69" t="s">
        <v>56</v>
      </c>
      <c r="B111" s="69" t="s">
        <v>57</v>
      </c>
      <c r="C111" s="69" t="s">
        <v>58</v>
      </c>
      <c r="D111" s="67" t="s">
        <v>219</v>
      </c>
      <c r="E111" s="67" t="s">
        <v>63</v>
      </c>
      <c r="F111" s="67" t="s">
        <v>221</v>
      </c>
      <c r="G111" s="67" t="s">
        <v>63</v>
      </c>
      <c r="H111" s="220" t="s">
        <v>46</v>
      </c>
      <c r="I111" s="73">
        <v>0</v>
      </c>
      <c r="J111" s="74">
        <v>0</v>
      </c>
      <c r="K111" s="67">
        <v>0</v>
      </c>
      <c r="L111" s="67">
        <v>0</v>
      </c>
      <c r="M111" s="74" t="s">
        <v>47</v>
      </c>
      <c r="N111" s="496" t="s">
        <v>48</v>
      </c>
      <c r="O111" s="73">
        <v>0</v>
      </c>
      <c r="P111" s="67">
        <v>0</v>
      </c>
      <c r="Q111" s="67" t="s">
        <v>49</v>
      </c>
      <c r="R111" s="214" t="s">
        <v>47</v>
      </c>
      <c r="S111" s="73">
        <v>0</v>
      </c>
      <c r="T111" s="67">
        <v>0</v>
      </c>
      <c r="U111" s="67">
        <v>0</v>
      </c>
      <c r="V111" s="67">
        <v>0</v>
      </c>
      <c r="W111" s="496">
        <v>0</v>
      </c>
      <c r="X111" s="73">
        <v>0</v>
      </c>
      <c r="Y111" s="67">
        <v>0</v>
      </c>
      <c r="Z111" s="496">
        <v>0</v>
      </c>
      <c r="AA111" s="22">
        <v>0</v>
      </c>
      <c r="AB111" s="496">
        <v>0</v>
      </c>
      <c r="AC111" s="27" t="s">
        <v>48</v>
      </c>
      <c r="AD111" s="75"/>
      <c r="AE111" s="75"/>
    </row>
    <row r="112" spans="1:31" s="141" customFormat="1" ht="30" customHeight="1" x14ac:dyDescent="0.25">
      <c r="A112" s="69" t="s">
        <v>56</v>
      </c>
      <c r="B112" s="69" t="s">
        <v>57</v>
      </c>
      <c r="C112" s="69" t="s">
        <v>58</v>
      </c>
      <c r="D112" s="67" t="s">
        <v>219</v>
      </c>
      <c r="E112" s="67" t="s">
        <v>63</v>
      </c>
      <c r="F112" s="67" t="s">
        <v>222</v>
      </c>
      <c r="G112" s="67" t="s">
        <v>63</v>
      </c>
      <c r="H112" s="220" t="s">
        <v>46</v>
      </c>
      <c r="I112" s="73">
        <v>0</v>
      </c>
      <c r="J112" s="74">
        <v>0</v>
      </c>
      <c r="K112" s="67">
        <v>0</v>
      </c>
      <c r="L112" s="67">
        <v>0</v>
      </c>
      <c r="M112" s="74" t="s">
        <v>47</v>
      </c>
      <c r="N112" s="221" t="s">
        <v>48</v>
      </c>
      <c r="O112" s="73">
        <v>0</v>
      </c>
      <c r="P112" s="67">
        <v>0</v>
      </c>
      <c r="Q112" s="67" t="s">
        <v>49</v>
      </c>
      <c r="R112" s="214" t="s">
        <v>47</v>
      </c>
      <c r="S112" s="73">
        <v>0</v>
      </c>
      <c r="T112" s="67">
        <v>0</v>
      </c>
      <c r="U112" s="67">
        <v>0</v>
      </c>
      <c r="V112" s="67">
        <v>0</v>
      </c>
      <c r="W112" s="496">
        <v>0</v>
      </c>
      <c r="X112" s="73">
        <v>0</v>
      </c>
      <c r="Y112" s="67">
        <v>0</v>
      </c>
      <c r="Z112" s="496">
        <v>0</v>
      </c>
      <c r="AA112" s="22">
        <v>0</v>
      </c>
      <c r="AB112" s="496">
        <v>0</v>
      </c>
      <c r="AC112" s="27" t="s">
        <v>48</v>
      </c>
      <c r="AD112" s="75"/>
      <c r="AE112" s="75"/>
    </row>
    <row r="113" spans="1:31" s="141" customFormat="1" ht="30" customHeight="1" x14ac:dyDescent="0.25">
      <c r="A113" s="69" t="s">
        <v>56</v>
      </c>
      <c r="B113" s="69" t="s">
        <v>57</v>
      </c>
      <c r="C113" s="69" t="s">
        <v>58</v>
      </c>
      <c r="D113" s="67" t="s">
        <v>219</v>
      </c>
      <c r="E113" s="67" t="s">
        <v>63</v>
      </c>
      <c r="F113" s="67" t="s">
        <v>223</v>
      </c>
      <c r="G113" s="67" t="s">
        <v>63</v>
      </c>
      <c r="H113" s="220" t="s">
        <v>46</v>
      </c>
      <c r="I113" s="73">
        <v>0</v>
      </c>
      <c r="J113" s="74">
        <v>0</v>
      </c>
      <c r="K113" s="67">
        <v>0</v>
      </c>
      <c r="L113" s="67">
        <v>0</v>
      </c>
      <c r="M113" s="74" t="s">
        <v>47</v>
      </c>
      <c r="N113" s="496" t="s">
        <v>48</v>
      </c>
      <c r="O113" s="73">
        <v>0</v>
      </c>
      <c r="P113" s="67">
        <v>0</v>
      </c>
      <c r="Q113" s="67" t="s">
        <v>49</v>
      </c>
      <c r="R113" s="214" t="s">
        <v>47</v>
      </c>
      <c r="S113" s="73">
        <v>0</v>
      </c>
      <c r="T113" s="67">
        <v>0</v>
      </c>
      <c r="U113" s="67">
        <v>0</v>
      </c>
      <c r="V113" s="67">
        <v>0</v>
      </c>
      <c r="W113" s="496">
        <v>0</v>
      </c>
      <c r="X113" s="73">
        <v>0</v>
      </c>
      <c r="Y113" s="67">
        <v>0</v>
      </c>
      <c r="Z113" s="496">
        <v>0</v>
      </c>
      <c r="AA113" s="22">
        <v>0</v>
      </c>
      <c r="AB113" s="496">
        <v>0</v>
      </c>
      <c r="AC113" s="27" t="s">
        <v>48</v>
      </c>
      <c r="AD113" s="75"/>
      <c r="AE113" s="75"/>
    </row>
    <row r="114" spans="1:31" s="141" customFormat="1" ht="30" customHeight="1" x14ac:dyDescent="0.25">
      <c r="A114" s="69" t="s">
        <v>56</v>
      </c>
      <c r="B114" s="69" t="s">
        <v>57</v>
      </c>
      <c r="C114" s="69" t="s">
        <v>58</v>
      </c>
      <c r="D114" s="67" t="s">
        <v>219</v>
      </c>
      <c r="E114" s="67" t="s">
        <v>63</v>
      </c>
      <c r="F114" s="67" t="s">
        <v>224</v>
      </c>
      <c r="G114" s="67" t="s">
        <v>63</v>
      </c>
      <c r="H114" s="220" t="s">
        <v>46</v>
      </c>
      <c r="I114" s="73">
        <v>0</v>
      </c>
      <c r="J114" s="74">
        <v>0</v>
      </c>
      <c r="K114" s="67">
        <v>0</v>
      </c>
      <c r="L114" s="67">
        <v>0</v>
      </c>
      <c r="M114" s="74" t="s">
        <v>47</v>
      </c>
      <c r="N114" s="496" t="s">
        <v>48</v>
      </c>
      <c r="O114" s="73">
        <v>0</v>
      </c>
      <c r="P114" s="67">
        <v>0</v>
      </c>
      <c r="Q114" s="67" t="s">
        <v>49</v>
      </c>
      <c r="R114" s="214" t="s">
        <v>47</v>
      </c>
      <c r="S114" s="73">
        <v>0</v>
      </c>
      <c r="T114" s="67">
        <v>0</v>
      </c>
      <c r="U114" s="67">
        <v>0</v>
      </c>
      <c r="V114" s="67">
        <v>0</v>
      </c>
      <c r="W114" s="496">
        <v>0</v>
      </c>
      <c r="X114" s="73">
        <v>0</v>
      </c>
      <c r="Y114" s="67">
        <v>0</v>
      </c>
      <c r="Z114" s="496">
        <v>0</v>
      </c>
      <c r="AA114" s="22">
        <v>0</v>
      </c>
      <c r="AB114" s="496">
        <v>0</v>
      </c>
      <c r="AC114" s="27" t="s">
        <v>48</v>
      </c>
      <c r="AD114" s="75"/>
      <c r="AE114" s="75"/>
    </row>
    <row r="115" spans="1:31" s="141" customFormat="1" ht="30" customHeight="1" x14ac:dyDescent="0.25">
      <c r="A115" s="69" t="s">
        <v>56</v>
      </c>
      <c r="B115" s="69" t="s">
        <v>57</v>
      </c>
      <c r="C115" s="69" t="s">
        <v>58</v>
      </c>
      <c r="D115" s="67" t="s">
        <v>219</v>
      </c>
      <c r="E115" s="67" t="s">
        <v>63</v>
      </c>
      <c r="F115" s="67" t="s">
        <v>225</v>
      </c>
      <c r="G115" s="67" t="s">
        <v>63</v>
      </c>
      <c r="H115" s="220" t="s">
        <v>46</v>
      </c>
      <c r="I115" s="73">
        <v>0</v>
      </c>
      <c r="J115" s="74">
        <v>0</v>
      </c>
      <c r="K115" s="67">
        <v>0</v>
      </c>
      <c r="L115" s="67">
        <v>0</v>
      </c>
      <c r="M115" s="74" t="s">
        <v>47</v>
      </c>
      <c r="N115" s="221" t="s">
        <v>48</v>
      </c>
      <c r="O115" s="73">
        <v>0</v>
      </c>
      <c r="P115" s="67">
        <v>0</v>
      </c>
      <c r="Q115" s="67" t="s">
        <v>49</v>
      </c>
      <c r="R115" s="214" t="s">
        <v>47</v>
      </c>
      <c r="S115" s="73">
        <v>0</v>
      </c>
      <c r="T115" s="67">
        <v>0</v>
      </c>
      <c r="U115" s="67">
        <v>0</v>
      </c>
      <c r="V115" s="67">
        <v>0</v>
      </c>
      <c r="W115" s="496">
        <v>0</v>
      </c>
      <c r="X115" s="73">
        <v>0</v>
      </c>
      <c r="Y115" s="67">
        <v>0</v>
      </c>
      <c r="Z115" s="496">
        <v>0</v>
      </c>
      <c r="AA115" s="22">
        <v>0</v>
      </c>
      <c r="AB115" s="496">
        <v>0</v>
      </c>
      <c r="AC115" s="27" t="s">
        <v>48</v>
      </c>
      <c r="AD115" s="75"/>
      <c r="AE115" s="75"/>
    </row>
    <row r="116" spans="1:31" s="141" customFormat="1" ht="30" customHeight="1" x14ac:dyDescent="0.25">
      <c r="A116" s="69" t="s">
        <v>56</v>
      </c>
      <c r="B116" s="69" t="s">
        <v>57</v>
      </c>
      <c r="C116" s="69" t="s">
        <v>58</v>
      </c>
      <c r="D116" s="67" t="s">
        <v>226</v>
      </c>
      <c r="E116" s="67" t="s">
        <v>227</v>
      </c>
      <c r="F116" s="67" t="s">
        <v>228</v>
      </c>
      <c r="G116" s="67" t="s">
        <v>229</v>
      </c>
      <c r="H116" s="220" t="s">
        <v>46</v>
      </c>
      <c r="I116" s="73">
        <v>0</v>
      </c>
      <c r="J116" s="74">
        <v>0</v>
      </c>
      <c r="K116" s="67">
        <v>0</v>
      </c>
      <c r="L116" s="67">
        <v>0</v>
      </c>
      <c r="M116" s="74" t="s">
        <v>47</v>
      </c>
      <c r="N116" s="496" t="s">
        <v>48</v>
      </c>
      <c r="O116" s="73">
        <v>0</v>
      </c>
      <c r="P116" s="67">
        <v>0</v>
      </c>
      <c r="Q116" s="67" t="s">
        <v>49</v>
      </c>
      <c r="R116" s="214" t="s">
        <v>47</v>
      </c>
      <c r="S116" s="73">
        <v>0</v>
      </c>
      <c r="T116" s="67">
        <v>0</v>
      </c>
      <c r="U116" s="67">
        <v>0</v>
      </c>
      <c r="V116" s="67">
        <v>0</v>
      </c>
      <c r="W116" s="496">
        <v>0</v>
      </c>
      <c r="X116" s="73">
        <v>0</v>
      </c>
      <c r="Y116" s="67">
        <v>0</v>
      </c>
      <c r="Z116" s="496">
        <v>0</v>
      </c>
      <c r="AA116" s="22">
        <v>0</v>
      </c>
      <c r="AB116" s="496">
        <v>0</v>
      </c>
      <c r="AC116" s="27" t="s">
        <v>48</v>
      </c>
      <c r="AD116" s="75"/>
      <c r="AE116" s="75"/>
    </row>
    <row r="117" spans="1:31" s="141" customFormat="1" ht="30" customHeight="1" x14ac:dyDescent="0.25">
      <c r="A117" s="69" t="s">
        <v>56</v>
      </c>
      <c r="B117" s="69" t="s">
        <v>57</v>
      </c>
      <c r="C117" s="69" t="s">
        <v>58</v>
      </c>
      <c r="D117" s="67" t="s">
        <v>226</v>
      </c>
      <c r="E117" s="67" t="s">
        <v>227</v>
      </c>
      <c r="F117" s="67" t="s">
        <v>230</v>
      </c>
      <c r="G117" s="67" t="s">
        <v>231</v>
      </c>
      <c r="H117" s="220" t="s">
        <v>46</v>
      </c>
      <c r="I117" s="73">
        <v>0</v>
      </c>
      <c r="J117" s="74">
        <v>0</v>
      </c>
      <c r="K117" s="67">
        <v>0</v>
      </c>
      <c r="L117" s="67">
        <v>0</v>
      </c>
      <c r="M117" s="74" t="s">
        <v>47</v>
      </c>
      <c r="N117" s="496" t="s">
        <v>48</v>
      </c>
      <c r="O117" s="73">
        <v>0</v>
      </c>
      <c r="P117" s="67">
        <v>0</v>
      </c>
      <c r="Q117" s="67" t="s">
        <v>49</v>
      </c>
      <c r="R117" s="214" t="s">
        <v>47</v>
      </c>
      <c r="S117" s="73">
        <v>0</v>
      </c>
      <c r="T117" s="67">
        <v>0</v>
      </c>
      <c r="U117" s="67">
        <v>0</v>
      </c>
      <c r="V117" s="67">
        <v>0</v>
      </c>
      <c r="W117" s="496">
        <v>0</v>
      </c>
      <c r="X117" s="73">
        <v>0</v>
      </c>
      <c r="Y117" s="67">
        <v>0</v>
      </c>
      <c r="Z117" s="496">
        <v>0</v>
      </c>
      <c r="AA117" s="22">
        <v>0</v>
      </c>
      <c r="AB117" s="496">
        <v>0</v>
      </c>
      <c r="AC117" s="27" t="s">
        <v>48</v>
      </c>
      <c r="AD117" s="75"/>
      <c r="AE117" s="75"/>
    </row>
    <row r="118" spans="1:31" s="141" customFormat="1" ht="30" customHeight="1" x14ac:dyDescent="0.25">
      <c r="A118" s="69" t="s">
        <v>56</v>
      </c>
      <c r="B118" s="69" t="s">
        <v>57</v>
      </c>
      <c r="C118" s="69" t="s">
        <v>58</v>
      </c>
      <c r="D118" s="67" t="s">
        <v>226</v>
      </c>
      <c r="E118" s="67" t="s">
        <v>227</v>
      </c>
      <c r="F118" s="67" t="s">
        <v>232</v>
      </c>
      <c r="G118" s="67" t="s">
        <v>233</v>
      </c>
      <c r="H118" s="220" t="s">
        <v>46</v>
      </c>
      <c r="I118" s="73">
        <v>0</v>
      </c>
      <c r="J118" s="74">
        <v>0</v>
      </c>
      <c r="K118" s="67">
        <v>0</v>
      </c>
      <c r="L118" s="67">
        <v>0</v>
      </c>
      <c r="M118" s="74" t="s">
        <v>47</v>
      </c>
      <c r="N118" s="221" t="s">
        <v>48</v>
      </c>
      <c r="O118" s="73">
        <v>0</v>
      </c>
      <c r="P118" s="67">
        <v>0</v>
      </c>
      <c r="Q118" s="67" t="s">
        <v>49</v>
      </c>
      <c r="R118" s="214" t="s">
        <v>47</v>
      </c>
      <c r="S118" s="73">
        <v>0</v>
      </c>
      <c r="T118" s="67">
        <v>0</v>
      </c>
      <c r="U118" s="67">
        <v>0</v>
      </c>
      <c r="V118" s="67">
        <v>0</v>
      </c>
      <c r="W118" s="496">
        <v>0</v>
      </c>
      <c r="X118" s="73">
        <v>0</v>
      </c>
      <c r="Y118" s="67">
        <v>0</v>
      </c>
      <c r="Z118" s="496">
        <v>0</v>
      </c>
      <c r="AA118" s="22">
        <v>0</v>
      </c>
      <c r="AB118" s="496">
        <v>0</v>
      </c>
      <c r="AC118" s="27" t="s">
        <v>48</v>
      </c>
      <c r="AD118" s="75"/>
      <c r="AE118" s="75"/>
    </row>
    <row r="119" spans="1:31" s="141" customFormat="1" ht="30" customHeight="1" x14ac:dyDescent="0.25">
      <c r="A119" s="69" t="s">
        <v>56</v>
      </c>
      <c r="B119" s="69" t="s">
        <v>57</v>
      </c>
      <c r="C119" s="69" t="s">
        <v>58</v>
      </c>
      <c r="D119" s="67" t="s">
        <v>226</v>
      </c>
      <c r="E119" s="67" t="s">
        <v>227</v>
      </c>
      <c r="F119" s="67" t="s">
        <v>234</v>
      </c>
      <c r="G119" s="67" t="s">
        <v>235</v>
      </c>
      <c r="H119" s="220" t="s">
        <v>46</v>
      </c>
      <c r="I119" s="73">
        <v>0</v>
      </c>
      <c r="J119" s="74">
        <v>0</v>
      </c>
      <c r="K119" s="67">
        <v>0</v>
      </c>
      <c r="L119" s="67">
        <v>0</v>
      </c>
      <c r="M119" s="74" t="s">
        <v>47</v>
      </c>
      <c r="N119" s="496" t="s">
        <v>48</v>
      </c>
      <c r="O119" s="73">
        <v>0</v>
      </c>
      <c r="P119" s="67">
        <v>0</v>
      </c>
      <c r="Q119" s="67" t="s">
        <v>49</v>
      </c>
      <c r="R119" s="214" t="s">
        <v>47</v>
      </c>
      <c r="S119" s="73">
        <v>0</v>
      </c>
      <c r="T119" s="67">
        <v>0</v>
      </c>
      <c r="U119" s="67">
        <v>0</v>
      </c>
      <c r="V119" s="67">
        <v>0</v>
      </c>
      <c r="W119" s="496">
        <v>0</v>
      </c>
      <c r="X119" s="73">
        <v>0</v>
      </c>
      <c r="Y119" s="67">
        <v>0</v>
      </c>
      <c r="Z119" s="496">
        <v>0</v>
      </c>
      <c r="AA119" s="22">
        <v>0</v>
      </c>
      <c r="AB119" s="496">
        <v>0</v>
      </c>
      <c r="AC119" s="27" t="s">
        <v>48</v>
      </c>
      <c r="AD119" s="75"/>
      <c r="AE119" s="75"/>
    </row>
    <row r="120" spans="1:31" s="141" customFormat="1" ht="30" customHeight="1" x14ac:dyDescent="0.25">
      <c r="A120" s="69" t="s">
        <v>56</v>
      </c>
      <c r="B120" s="69" t="s">
        <v>57</v>
      </c>
      <c r="C120" s="69" t="s">
        <v>58</v>
      </c>
      <c r="D120" s="67" t="s">
        <v>236</v>
      </c>
      <c r="E120" s="67" t="s">
        <v>237</v>
      </c>
      <c r="F120" s="67" t="s">
        <v>238</v>
      </c>
      <c r="G120" s="67" t="s">
        <v>239</v>
      </c>
      <c r="H120" s="220" t="s">
        <v>46</v>
      </c>
      <c r="I120" s="73">
        <v>0</v>
      </c>
      <c r="J120" s="74">
        <v>0</v>
      </c>
      <c r="K120" s="67">
        <v>0</v>
      </c>
      <c r="L120" s="67">
        <v>0</v>
      </c>
      <c r="M120" s="74" t="s">
        <v>47</v>
      </c>
      <c r="N120" s="496" t="s">
        <v>48</v>
      </c>
      <c r="O120" s="73">
        <v>0</v>
      </c>
      <c r="P120" s="67">
        <v>0</v>
      </c>
      <c r="Q120" s="67" t="s">
        <v>49</v>
      </c>
      <c r="R120" s="214" t="s">
        <v>47</v>
      </c>
      <c r="S120" s="73">
        <v>0</v>
      </c>
      <c r="T120" s="67">
        <v>0</v>
      </c>
      <c r="U120" s="67">
        <v>0</v>
      </c>
      <c r="V120" s="67">
        <v>0</v>
      </c>
      <c r="W120" s="496">
        <v>0</v>
      </c>
      <c r="X120" s="73">
        <v>0</v>
      </c>
      <c r="Y120" s="67">
        <v>0</v>
      </c>
      <c r="Z120" s="496">
        <v>0</v>
      </c>
      <c r="AA120" s="22">
        <v>0</v>
      </c>
      <c r="AB120" s="496">
        <v>0</v>
      </c>
      <c r="AC120" s="27" t="s">
        <v>48</v>
      </c>
      <c r="AD120" s="75"/>
      <c r="AE120" s="75"/>
    </row>
    <row r="121" spans="1:31" s="141" customFormat="1" ht="30" customHeight="1" x14ac:dyDescent="0.25">
      <c r="A121" s="69" t="s">
        <v>56</v>
      </c>
      <c r="B121" s="69" t="s">
        <v>57</v>
      </c>
      <c r="C121" s="69" t="s">
        <v>58</v>
      </c>
      <c r="D121" s="67" t="s">
        <v>236</v>
      </c>
      <c r="E121" s="67" t="s">
        <v>237</v>
      </c>
      <c r="F121" s="67" t="s">
        <v>240</v>
      </c>
      <c r="G121" s="67" t="s">
        <v>241</v>
      </c>
      <c r="H121" s="220" t="s">
        <v>46</v>
      </c>
      <c r="I121" s="73">
        <v>0</v>
      </c>
      <c r="J121" s="74">
        <v>0</v>
      </c>
      <c r="K121" s="67">
        <v>0</v>
      </c>
      <c r="L121" s="67">
        <v>0</v>
      </c>
      <c r="M121" s="74" t="s">
        <v>47</v>
      </c>
      <c r="N121" s="221" t="s">
        <v>48</v>
      </c>
      <c r="O121" s="73">
        <v>0</v>
      </c>
      <c r="P121" s="67">
        <v>0</v>
      </c>
      <c r="Q121" s="67" t="s">
        <v>49</v>
      </c>
      <c r="R121" s="214" t="s">
        <v>47</v>
      </c>
      <c r="S121" s="73">
        <v>0</v>
      </c>
      <c r="T121" s="67">
        <v>0</v>
      </c>
      <c r="U121" s="67">
        <v>0</v>
      </c>
      <c r="V121" s="67">
        <v>0</v>
      </c>
      <c r="W121" s="496">
        <v>0</v>
      </c>
      <c r="X121" s="73">
        <v>0</v>
      </c>
      <c r="Y121" s="67">
        <v>0</v>
      </c>
      <c r="Z121" s="496">
        <v>0</v>
      </c>
      <c r="AA121" s="22">
        <v>0</v>
      </c>
      <c r="AB121" s="496">
        <v>0</v>
      </c>
      <c r="AC121" s="27" t="s">
        <v>48</v>
      </c>
      <c r="AD121" s="75"/>
      <c r="AE121" s="75"/>
    </row>
    <row r="122" spans="1:31" s="141" customFormat="1" ht="30" customHeight="1" x14ac:dyDescent="0.25">
      <c r="A122" s="69" t="s">
        <v>56</v>
      </c>
      <c r="B122" s="69" t="s">
        <v>57</v>
      </c>
      <c r="C122" s="69" t="s">
        <v>58</v>
      </c>
      <c r="D122" s="67" t="s">
        <v>242</v>
      </c>
      <c r="E122" s="67" t="s">
        <v>243</v>
      </c>
      <c r="F122" s="67" t="s">
        <v>244</v>
      </c>
      <c r="G122" s="67" t="s">
        <v>243</v>
      </c>
      <c r="H122" s="220" t="s">
        <v>46</v>
      </c>
      <c r="I122" s="73">
        <v>0</v>
      </c>
      <c r="J122" s="74">
        <v>0</v>
      </c>
      <c r="K122" s="67">
        <v>0</v>
      </c>
      <c r="L122" s="67">
        <v>0</v>
      </c>
      <c r="M122" s="74" t="s">
        <v>47</v>
      </c>
      <c r="N122" s="496" t="s">
        <v>48</v>
      </c>
      <c r="O122" s="73">
        <v>0</v>
      </c>
      <c r="P122" s="67">
        <v>0</v>
      </c>
      <c r="Q122" s="67" t="s">
        <v>49</v>
      </c>
      <c r="R122" s="214" t="s">
        <v>47</v>
      </c>
      <c r="S122" s="73">
        <v>0</v>
      </c>
      <c r="T122" s="67">
        <v>0</v>
      </c>
      <c r="U122" s="67">
        <v>0</v>
      </c>
      <c r="V122" s="67">
        <v>0</v>
      </c>
      <c r="W122" s="496">
        <v>0</v>
      </c>
      <c r="X122" s="73">
        <v>0</v>
      </c>
      <c r="Y122" s="67">
        <v>0</v>
      </c>
      <c r="Z122" s="496">
        <v>0</v>
      </c>
      <c r="AA122" s="22">
        <v>0</v>
      </c>
      <c r="AB122" s="496">
        <v>0</v>
      </c>
      <c r="AC122" s="27" t="s">
        <v>48</v>
      </c>
      <c r="AD122" s="75"/>
      <c r="AE122" s="75"/>
    </row>
    <row r="123" spans="1:31" s="141" customFormat="1" ht="30" customHeight="1" x14ac:dyDescent="0.25">
      <c r="A123" s="69" t="s">
        <v>56</v>
      </c>
      <c r="B123" s="69" t="s">
        <v>57</v>
      </c>
      <c r="C123" s="69" t="s">
        <v>58</v>
      </c>
      <c r="D123" s="67" t="s">
        <v>242</v>
      </c>
      <c r="E123" s="67" t="s">
        <v>243</v>
      </c>
      <c r="F123" s="67" t="s">
        <v>245</v>
      </c>
      <c r="G123" s="67" t="s">
        <v>246</v>
      </c>
      <c r="H123" s="220" t="s">
        <v>46</v>
      </c>
      <c r="I123" s="73">
        <v>0</v>
      </c>
      <c r="J123" s="74">
        <v>0</v>
      </c>
      <c r="K123" s="67">
        <v>0</v>
      </c>
      <c r="L123" s="67">
        <v>0</v>
      </c>
      <c r="M123" s="74" t="s">
        <v>47</v>
      </c>
      <c r="N123" s="496" t="s">
        <v>48</v>
      </c>
      <c r="O123" s="73">
        <v>0</v>
      </c>
      <c r="P123" s="67">
        <v>0</v>
      </c>
      <c r="Q123" s="67" t="s">
        <v>49</v>
      </c>
      <c r="R123" s="214" t="s">
        <v>47</v>
      </c>
      <c r="S123" s="73">
        <v>0</v>
      </c>
      <c r="T123" s="67">
        <v>0</v>
      </c>
      <c r="U123" s="67">
        <v>0</v>
      </c>
      <c r="V123" s="67">
        <v>0</v>
      </c>
      <c r="W123" s="496">
        <v>0</v>
      </c>
      <c r="X123" s="73">
        <v>0</v>
      </c>
      <c r="Y123" s="67">
        <v>0</v>
      </c>
      <c r="Z123" s="496">
        <v>0</v>
      </c>
      <c r="AA123" s="22">
        <v>0</v>
      </c>
      <c r="AB123" s="496">
        <v>0</v>
      </c>
      <c r="AC123" s="27" t="s">
        <v>48</v>
      </c>
      <c r="AD123" s="75"/>
      <c r="AE123" s="75"/>
    </row>
    <row r="124" spans="1:31" s="141" customFormat="1" ht="30" customHeight="1" x14ac:dyDescent="0.25">
      <c r="A124" s="69" t="s">
        <v>56</v>
      </c>
      <c r="B124" s="69" t="s">
        <v>57</v>
      </c>
      <c r="C124" s="69" t="s">
        <v>58</v>
      </c>
      <c r="D124" s="67" t="s">
        <v>242</v>
      </c>
      <c r="E124" s="67" t="s">
        <v>243</v>
      </c>
      <c r="F124" s="67" t="s">
        <v>247</v>
      </c>
      <c r="G124" s="67" t="s">
        <v>248</v>
      </c>
      <c r="H124" s="220" t="s">
        <v>46</v>
      </c>
      <c r="I124" s="73">
        <v>0</v>
      </c>
      <c r="J124" s="74">
        <v>0</v>
      </c>
      <c r="K124" s="67">
        <v>0</v>
      </c>
      <c r="L124" s="67">
        <v>0</v>
      </c>
      <c r="M124" s="74" t="s">
        <v>47</v>
      </c>
      <c r="N124" s="221" t="s">
        <v>48</v>
      </c>
      <c r="O124" s="73">
        <v>0</v>
      </c>
      <c r="P124" s="67">
        <v>0</v>
      </c>
      <c r="Q124" s="67" t="s">
        <v>49</v>
      </c>
      <c r="R124" s="214" t="s">
        <v>47</v>
      </c>
      <c r="S124" s="73">
        <v>0</v>
      </c>
      <c r="T124" s="67">
        <v>0</v>
      </c>
      <c r="U124" s="67">
        <v>0</v>
      </c>
      <c r="V124" s="67">
        <v>0</v>
      </c>
      <c r="W124" s="496">
        <v>0</v>
      </c>
      <c r="X124" s="73">
        <v>0</v>
      </c>
      <c r="Y124" s="67">
        <v>0</v>
      </c>
      <c r="Z124" s="496">
        <v>0</v>
      </c>
      <c r="AA124" s="22">
        <v>0</v>
      </c>
      <c r="AB124" s="496">
        <v>0</v>
      </c>
      <c r="AC124" s="27" t="s">
        <v>48</v>
      </c>
      <c r="AD124" s="75"/>
      <c r="AE124" s="75"/>
    </row>
    <row r="125" spans="1:31" s="141" customFormat="1" ht="30" customHeight="1" x14ac:dyDescent="0.25">
      <c r="A125" s="69" t="s">
        <v>56</v>
      </c>
      <c r="B125" s="69" t="s">
        <v>57</v>
      </c>
      <c r="C125" s="69" t="s">
        <v>58</v>
      </c>
      <c r="D125" s="67" t="s">
        <v>242</v>
      </c>
      <c r="E125" s="67" t="s">
        <v>243</v>
      </c>
      <c r="F125" s="67" t="s">
        <v>249</v>
      </c>
      <c r="G125" s="67" t="s">
        <v>250</v>
      </c>
      <c r="H125" s="220" t="s">
        <v>46</v>
      </c>
      <c r="I125" s="73">
        <v>0</v>
      </c>
      <c r="J125" s="74">
        <v>0</v>
      </c>
      <c r="K125" s="67">
        <v>0</v>
      </c>
      <c r="L125" s="67">
        <v>0</v>
      </c>
      <c r="M125" s="74" t="s">
        <v>47</v>
      </c>
      <c r="N125" s="496" t="s">
        <v>48</v>
      </c>
      <c r="O125" s="73">
        <v>0</v>
      </c>
      <c r="P125" s="67">
        <v>0</v>
      </c>
      <c r="Q125" s="67" t="s">
        <v>49</v>
      </c>
      <c r="R125" s="214" t="s">
        <v>47</v>
      </c>
      <c r="S125" s="73">
        <v>0</v>
      </c>
      <c r="T125" s="67">
        <v>0</v>
      </c>
      <c r="U125" s="67">
        <v>0</v>
      </c>
      <c r="V125" s="67">
        <v>0</v>
      </c>
      <c r="W125" s="496">
        <v>0</v>
      </c>
      <c r="X125" s="73">
        <v>0</v>
      </c>
      <c r="Y125" s="67">
        <v>0</v>
      </c>
      <c r="Z125" s="496">
        <v>0</v>
      </c>
      <c r="AA125" s="22">
        <v>0</v>
      </c>
      <c r="AB125" s="496">
        <v>0</v>
      </c>
      <c r="AC125" s="27" t="s">
        <v>48</v>
      </c>
      <c r="AD125" s="75"/>
      <c r="AE125" s="75"/>
    </row>
    <row r="126" spans="1:31" s="141" customFormat="1" ht="30" customHeight="1" x14ac:dyDescent="0.25">
      <c r="A126" s="69" t="s">
        <v>56</v>
      </c>
      <c r="B126" s="69" t="s">
        <v>57</v>
      </c>
      <c r="C126" s="69" t="s">
        <v>58</v>
      </c>
      <c r="D126" s="67" t="s">
        <v>242</v>
      </c>
      <c r="E126" s="67" t="s">
        <v>243</v>
      </c>
      <c r="F126" s="67" t="s">
        <v>251</v>
      </c>
      <c r="G126" s="67" t="s">
        <v>246</v>
      </c>
      <c r="H126" s="220" t="s">
        <v>46</v>
      </c>
      <c r="I126" s="73">
        <v>0</v>
      </c>
      <c r="J126" s="74">
        <v>0</v>
      </c>
      <c r="K126" s="67">
        <v>0</v>
      </c>
      <c r="L126" s="67">
        <v>0</v>
      </c>
      <c r="M126" s="74" t="s">
        <v>47</v>
      </c>
      <c r="N126" s="496" t="s">
        <v>48</v>
      </c>
      <c r="O126" s="73">
        <v>0</v>
      </c>
      <c r="P126" s="67">
        <v>0</v>
      </c>
      <c r="Q126" s="67" t="s">
        <v>49</v>
      </c>
      <c r="R126" s="214" t="s">
        <v>47</v>
      </c>
      <c r="S126" s="73">
        <v>0</v>
      </c>
      <c r="T126" s="67">
        <v>0</v>
      </c>
      <c r="U126" s="67">
        <v>0</v>
      </c>
      <c r="V126" s="67">
        <v>0</v>
      </c>
      <c r="W126" s="496">
        <v>0</v>
      </c>
      <c r="X126" s="73">
        <v>0</v>
      </c>
      <c r="Y126" s="67">
        <v>0</v>
      </c>
      <c r="Z126" s="496">
        <v>0</v>
      </c>
      <c r="AA126" s="22">
        <v>0</v>
      </c>
      <c r="AB126" s="496">
        <v>0</v>
      </c>
      <c r="AC126" s="27" t="s">
        <v>48</v>
      </c>
      <c r="AD126" s="75"/>
      <c r="AE126" s="75"/>
    </row>
    <row r="127" spans="1:31" s="141" customFormat="1" ht="30" customHeight="1" x14ac:dyDescent="0.25">
      <c r="A127" s="69" t="s">
        <v>56</v>
      </c>
      <c r="B127" s="69" t="s">
        <v>57</v>
      </c>
      <c r="C127" s="69" t="s">
        <v>58</v>
      </c>
      <c r="D127" s="67" t="s">
        <v>242</v>
      </c>
      <c r="E127" s="67" t="s">
        <v>243</v>
      </c>
      <c r="F127" s="67" t="s">
        <v>252</v>
      </c>
      <c r="G127" s="67" t="s">
        <v>248</v>
      </c>
      <c r="H127" s="220" t="s">
        <v>46</v>
      </c>
      <c r="I127" s="73">
        <v>0</v>
      </c>
      <c r="J127" s="74">
        <v>0</v>
      </c>
      <c r="K127" s="67">
        <v>0</v>
      </c>
      <c r="L127" s="67">
        <v>0</v>
      </c>
      <c r="M127" s="74" t="s">
        <v>47</v>
      </c>
      <c r="N127" s="221" t="s">
        <v>48</v>
      </c>
      <c r="O127" s="73">
        <v>0</v>
      </c>
      <c r="P127" s="67">
        <v>0</v>
      </c>
      <c r="Q127" s="67" t="s">
        <v>49</v>
      </c>
      <c r="R127" s="214" t="s">
        <v>47</v>
      </c>
      <c r="S127" s="73">
        <v>0</v>
      </c>
      <c r="T127" s="67">
        <v>0</v>
      </c>
      <c r="U127" s="67">
        <v>0</v>
      </c>
      <c r="V127" s="67">
        <v>0</v>
      </c>
      <c r="W127" s="496">
        <v>0</v>
      </c>
      <c r="X127" s="73">
        <v>0</v>
      </c>
      <c r="Y127" s="67">
        <v>0</v>
      </c>
      <c r="Z127" s="496">
        <v>0</v>
      </c>
      <c r="AA127" s="22">
        <v>0</v>
      </c>
      <c r="AB127" s="496">
        <v>0</v>
      </c>
      <c r="AC127" s="27" t="s">
        <v>48</v>
      </c>
      <c r="AD127" s="75"/>
      <c r="AE127" s="75"/>
    </row>
    <row r="128" spans="1:31" s="141" customFormat="1" ht="30" customHeight="1" x14ac:dyDescent="0.25">
      <c r="A128" s="69" t="s">
        <v>56</v>
      </c>
      <c r="B128" s="69" t="s">
        <v>57</v>
      </c>
      <c r="C128" s="69" t="s">
        <v>58</v>
      </c>
      <c r="D128" s="67" t="s">
        <v>253</v>
      </c>
      <c r="E128" s="67" t="s">
        <v>254</v>
      </c>
      <c r="F128" s="67" t="s">
        <v>255</v>
      </c>
      <c r="G128" s="67" t="s">
        <v>254</v>
      </c>
      <c r="H128" s="220" t="s">
        <v>46</v>
      </c>
      <c r="I128" s="73">
        <v>0</v>
      </c>
      <c r="J128" s="74">
        <v>0</v>
      </c>
      <c r="K128" s="67">
        <v>0</v>
      </c>
      <c r="L128" s="67">
        <v>0</v>
      </c>
      <c r="M128" s="74" t="s">
        <v>47</v>
      </c>
      <c r="N128" s="496" t="s">
        <v>48</v>
      </c>
      <c r="O128" s="73">
        <v>0</v>
      </c>
      <c r="P128" s="67">
        <v>0</v>
      </c>
      <c r="Q128" s="67" t="s">
        <v>49</v>
      </c>
      <c r="R128" s="214" t="s">
        <v>47</v>
      </c>
      <c r="S128" s="73">
        <v>0</v>
      </c>
      <c r="T128" s="67">
        <v>0</v>
      </c>
      <c r="U128" s="67">
        <v>0</v>
      </c>
      <c r="V128" s="67">
        <v>0</v>
      </c>
      <c r="W128" s="496">
        <v>0</v>
      </c>
      <c r="X128" s="73">
        <v>0</v>
      </c>
      <c r="Y128" s="67">
        <v>0</v>
      </c>
      <c r="Z128" s="496">
        <v>0</v>
      </c>
      <c r="AA128" s="22">
        <v>0</v>
      </c>
      <c r="AB128" s="496">
        <v>0</v>
      </c>
      <c r="AC128" s="27" t="s">
        <v>48</v>
      </c>
      <c r="AD128" s="75"/>
      <c r="AE128" s="75"/>
    </row>
    <row r="129" spans="1:31" s="141" customFormat="1" ht="30" customHeight="1" x14ac:dyDescent="0.25">
      <c r="A129" s="69" t="s">
        <v>56</v>
      </c>
      <c r="B129" s="69" t="s">
        <v>57</v>
      </c>
      <c r="C129" s="69" t="s">
        <v>58</v>
      </c>
      <c r="D129" s="67" t="s">
        <v>253</v>
      </c>
      <c r="E129" s="67" t="s">
        <v>254</v>
      </c>
      <c r="F129" s="67" t="s">
        <v>256</v>
      </c>
      <c r="G129" s="67" t="s">
        <v>257</v>
      </c>
      <c r="H129" s="220" t="s">
        <v>46</v>
      </c>
      <c r="I129" s="73">
        <v>0</v>
      </c>
      <c r="J129" s="74">
        <v>0</v>
      </c>
      <c r="K129" s="67">
        <v>0</v>
      </c>
      <c r="L129" s="67">
        <v>0</v>
      </c>
      <c r="M129" s="74" t="s">
        <v>47</v>
      </c>
      <c r="N129" s="496" t="s">
        <v>48</v>
      </c>
      <c r="O129" s="73">
        <v>0</v>
      </c>
      <c r="P129" s="67">
        <v>0</v>
      </c>
      <c r="Q129" s="67" t="s">
        <v>49</v>
      </c>
      <c r="R129" s="214" t="s">
        <v>47</v>
      </c>
      <c r="S129" s="73">
        <v>0</v>
      </c>
      <c r="T129" s="67">
        <v>0</v>
      </c>
      <c r="U129" s="67">
        <v>0</v>
      </c>
      <c r="V129" s="67">
        <v>0</v>
      </c>
      <c r="W129" s="496">
        <v>0</v>
      </c>
      <c r="X129" s="73">
        <v>0</v>
      </c>
      <c r="Y129" s="67">
        <v>0</v>
      </c>
      <c r="Z129" s="496">
        <v>0</v>
      </c>
      <c r="AA129" s="22">
        <v>0</v>
      </c>
      <c r="AB129" s="496">
        <v>0</v>
      </c>
      <c r="AC129" s="27" t="s">
        <v>48</v>
      </c>
      <c r="AD129" s="75"/>
      <c r="AE129" s="75"/>
    </row>
    <row r="130" spans="1:31" s="141" customFormat="1" ht="30" customHeight="1" x14ac:dyDescent="0.25">
      <c r="A130" s="69" t="s">
        <v>56</v>
      </c>
      <c r="B130" s="69" t="s">
        <v>57</v>
      </c>
      <c r="C130" s="69" t="s">
        <v>58</v>
      </c>
      <c r="D130" s="67" t="s">
        <v>253</v>
      </c>
      <c r="E130" s="67" t="s">
        <v>254</v>
      </c>
      <c r="F130" s="67" t="s">
        <v>258</v>
      </c>
      <c r="G130" s="67" t="s">
        <v>259</v>
      </c>
      <c r="H130" s="220" t="s">
        <v>46</v>
      </c>
      <c r="I130" s="73">
        <v>0</v>
      </c>
      <c r="J130" s="74">
        <v>0</v>
      </c>
      <c r="K130" s="67">
        <v>0</v>
      </c>
      <c r="L130" s="67">
        <v>0</v>
      </c>
      <c r="M130" s="74" t="s">
        <v>47</v>
      </c>
      <c r="N130" s="221" t="s">
        <v>48</v>
      </c>
      <c r="O130" s="73">
        <v>0</v>
      </c>
      <c r="P130" s="67">
        <v>0</v>
      </c>
      <c r="Q130" s="67" t="s">
        <v>49</v>
      </c>
      <c r="R130" s="214" t="s">
        <v>47</v>
      </c>
      <c r="S130" s="73">
        <v>0</v>
      </c>
      <c r="T130" s="67">
        <v>0</v>
      </c>
      <c r="U130" s="67">
        <v>0</v>
      </c>
      <c r="V130" s="67">
        <v>0</v>
      </c>
      <c r="W130" s="496">
        <v>0</v>
      </c>
      <c r="X130" s="73">
        <v>0</v>
      </c>
      <c r="Y130" s="67">
        <v>0</v>
      </c>
      <c r="Z130" s="496">
        <v>0</v>
      </c>
      <c r="AA130" s="22">
        <v>0</v>
      </c>
      <c r="AB130" s="496">
        <v>0</v>
      </c>
      <c r="AC130" s="27" t="s">
        <v>48</v>
      </c>
      <c r="AD130" s="75"/>
      <c r="AE130" s="75"/>
    </row>
    <row r="131" spans="1:31" s="141" customFormat="1" ht="30" customHeight="1" x14ac:dyDescent="0.25">
      <c r="A131" s="69" t="s">
        <v>56</v>
      </c>
      <c r="B131" s="69" t="s">
        <v>57</v>
      </c>
      <c r="C131" s="69" t="s">
        <v>58</v>
      </c>
      <c r="D131" s="67" t="s">
        <v>253</v>
      </c>
      <c r="E131" s="67" t="s">
        <v>254</v>
      </c>
      <c r="F131" s="67" t="s">
        <v>260</v>
      </c>
      <c r="G131" s="67" t="s">
        <v>261</v>
      </c>
      <c r="H131" s="220" t="s">
        <v>46</v>
      </c>
      <c r="I131" s="73">
        <v>0</v>
      </c>
      <c r="J131" s="74">
        <v>0</v>
      </c>
      <c r="K131" s="67">
        <v>0</v>
      </c>
      <c r="L131" s="67">
        <v>0</v>
      </c>
      <c r="M131" s="74" t="s">
        <v>47</v>
      </c>
      <c r="N131" s="496" t="s">
        <v>48</v>
      </c>
      <c r="O131" s="73">
        <v>0</v>
      </c>
      <c r="P131" s="67">
        <v>0</v>
      </c>
      <c r="Q131" s="67" t="s">
        <v>49</v>
      </c>
      <c r="R131" s="214" t="s">
        <v>47</v>
      </c>
      <c r="S131" s="73">
        <v>0</v>
      </c>
      <c r="T131" s="67">
        <v>0</v>
      </c>
      <c r="U131" s="67">
        <v>0</v>
      </c>
      <c r="V131" s="67">
        <v>0</v>
      </c>
      <c r="W131" s="496">
        <v>0</v>
      </c>
      <c r="X131" s="73">
        <v>0</v>
      </c>
      <c r="Y131" s="67">
        <v>0</v>
      </c>
      <c r="Z131" s="496">
        <v>0</v>
      </c>
      <c r="AA131" s="22">
        <v>0</v>
      </c>
      <c r="AB131" s="496">
        <v>0</v>
      </c>
      <c r="AC131" s="27" t="s">
        <v>48</v>
      </c>
      <c r="AD131" s="75"/>
      <c r="AE131" s="75"/>
    </row>
    <row r="132" spans="1:31" s="141" customFormat="1" ht="30" customHeight="1" x14ac:dyDescent="0.25">
      <c r="A132" s="69" t="s">
        <v>56</v>
      </c>
      <c r="B132" s="69" t="s">
        <v>57</v>
      </c>
      <c r="C132" s="69" t="s">
        <v>58</v>
      </c>
      <c r="D132" s="67" t="s">
        <v>253</v>
      </c>
      <c r="E132" s="67" t="s">
        <v>254</v>
      </c>
      <c r="F132" s="67" t="s">
        <v>262</v>
      </c>
      <c r="G132" s="67" t="s">
        <v>257</v>
      </c>
      <c r="H132" s="220" t="s">
        <v>46</v>
      </c>
      <c r="I132" s="73">
        <v>0</v>
      </c>
      <c r="J132" s="74">
        <v>0</v>
      </c>
      <c r="K132" s="67">
        <v>0</v>
      </c>
      <c r="L132" s="67">
        <v>0</v>
      </c>
      <c r="M132" s="74" t="s">
        <v>47</v>
      </c>
      <c r="N132" s="496" t="s">
        <v>48</v>
      </c>
      <c r="O132" s="73">
        <v>0</v>
      </c>
      <c r="P132" s="67">
        <v>0</v>
      </c>
      <c r="Q132" s="67" t="s">
        <v>49</v>
      </c>
      <c r="R132" s="214" t="s">
        <v>47</v>
      </c>
      <c r="S132" s="73">
        <v>0</v>
      </c>
      <c r="T132" s="67">
        <v>0</v>
      </c>
      <c r="U132" s="67">
        <v>0</v>
      </c>
      <c r="V132" s="67">
        <v>0</v>
      </c>
      <c r="W132" s="496">
        <v>0</v>
      </c>
      <c r="X132" s="73">
        <v>0</v>
      </c>
      <c r="Y132" s="67">
        <v>0</v>
      </c>
      <c r="Z132" s="496">
        <v>0</v>
      </c>
      <c r="AA132" s="22">
        <v>0</v>
      </c>
      <c r="AB132" s="496">
        <v>0</v>
      </c>
      <c r="AC132" s="27" t="s">
        <v>48</v>
      </c>
      <c r="AD132" s="75"/>
      <c r="AE132" s="75"/>
    </row>
    <row r="133" spans="1:31" s="141" customFormat="1" ht="30" customHeight="1" x14ac:dyDescent="0.25">
      <c r="A133" s="69" t="s">
        <v>56</v>
      </c>
      <c r="B133" s="69" t="s">
        <v>57</v>
      </c>
      <c r="C133" s="69" t="s">
        <v>58</v>
      </c>
      <c r="D133" s="67" t="s">
        <v>253</v>
      </c>
      <c r="E133" s="67" t="s">
        <v>254</v>
      </c>
      <c r="F133" s="67" t="s">
        <v>263</v>
      </c>
      <c r="G133" s="67" t="s">
        <v>257</v>
      </c>
      <c r="H133" s="220" t="s">
        <v>46</v>
      </c>
      <c r="I133" s="73">
        <v>0</v>
      </c>
      <c r="J133" s="74">
        <v>0</v>
      </c>
      <c r="K133" s="67">
        <v>0</v>
      </c>
      <c r="L133" s="67">
        <v>0</v>
      </c>
      <c r="M133" s="74" t="s">
        <v>47</v>
      </c>
      <c r="N133" s="221" t="s">
        <v>48</v>
      </c>
      <c r="O133" s="73">
        <v>0</v>
      </c>
      <c r="P133" s="67">
        <v>0</v>
      </c>
      <c r="Q133" s="67" t="s">
        <v>49</v>
      </c>
      <c r="R133" s="214" t="s">
        <v>47</v>
      </c>
      <c r="S133" s="73">
        <v>0</v>
      </c>
      <c r="T133" s="67">
        <v>0</v>
      </c>
      <c r="U133" s="67">
        <v>0</v>
      </c>
      <c r="V133" s="67">
        <v>0</v>
      </c>
      <c r="W133" s="496">
        <v>0</v>
      </c>
      <c r="X133" s="73">
        <v>0</v>
      </c>
      <c r="Y133" s="67">
        <v>0</v>
      </c>
      <c r="Z133" s="496">
        <v>0</v>
      </c>
      <c r="AA133" s="22">
        <v>0</v>
      </c>
      <c r="AB133" s="496">
        <v>0</v>
      </c>
      <c r="AC133" s="27" t="s">
        <v>48</v>
      </c>
      <c r="AD133" s="75"/>
      <c r="AE133" s="75"/>
    </row>
    <row r="134" spans="1:31" s="141" customFormat="1" ht="30" customHeight="1" x14ac:dyDescent="0.25">
      <c r="A134" s="69" t="s">
        <v>56</v>
      </c>
      <c r="B134" s="69" t="s">
        <v>57</v>
      </c>
      <c r="C134" s="69" t="s">
        <v>58</v>
      </c>
      <c r="D134" s="67" t="s">
        <v>264</v>
      </c>
      <c r="E134" s="67" t="s">
        <v>265</v>
      </c>
      <c r="F134" s="67" t="s">
        <v>266</v>
      </c>
      <c r="G134" s="67" t="s">
        <v>267</v>
      </c>
      <c r="H134" s="220" t="s">
        <v>46</v>
      </c>
      <c r="I134" s="73">
        <v>0</v>
      </c>
      <c r="J134" s="74">
        <v>0</v>
      </c>
      <c r="K134" s="67">
        <v>0</v>
      </c>
      <c r="L134" s="67">
        <v>0</v>
      </c>
      <c r="M134" s="74" t="s">
        <v>47</v>
      </c>
      <c r="N134" s="496" t="s">
        <v>48</v>
      </c>
      <c r="O134" s="73">
        <v>0</v>
      </c>
      <c r="P134" s="67">
        <v>0</v>
      </c>
      <c r="Q134" s="67" t="s">
        <v>49</v>
      </c>
      <c r="R134" s="214" t="s">
        <v>47</v>
      </c>
      <c r="S134" s="73">
        <v>0</v>
      </c>
      <c r="T134" s="67">
        <v>0</v>
      </c>
      <c r="U134" s="67">
        <v>0</v>
      </c>
      <c r="V134" s="67">
        <v>0</v>
      </c>
      <c r="W134" s="496">
        <v>0</v>
      </c>
      <c r="X134" s="73">
        <v>0</v>
      </c>
      <c r="Y134" s="67">
        <v>0</v>
      </c>
      <c r="Z134" s="496">
        <v>0</v>
      </c>
      <c r="AA134" s="22">
        <v>0</v>
      </c>
      <c r="AB134" s="496">
        <v>0</v>
      </c>
      <c r="AC134" s="27" t="s">
        <v>48</v>
      </c>
      <c r="AD134" s="75"/>
      <c r="AE134" s="75"/>
    </row>
    <row r="135" spans="1:31" s="141" customFormat="1" ht="30" customHeight="1" x14ac:dyDescent="0.25">
      <c r="A135" s="69" t="s">
        <v>56</v>
      </c>
      <c r="B135" s="69" t="s">
        <v>57</v>
      </c>
      <c r="C135" s="69" t="s">
        <v>58</v>
      </c>
      <c r="D135" s="67" t="s">
        <v>264</v>
      </c>
      <c r="E135" s="67" t="s">
        <v>265</v>
      </c>
      <c r="F135" s="67" t="s">
        <v>268</v>
      </c>
      <c r="G135" s="67" t="s">
        <v>261</v>
      </c>
      <c r="H135" s="220" t="s">
        <v>46</v>
      </c>
      <c r="I135" s="73">
        <v>0</v>
      </c>
      <c r="J135" s="74">
        <v>0</v>
      </c>
      <c r="K135" s="67">
        <v>0</v>
      </c>
      <c r="L135" s="67">
        <v>0</v>
      </c>
      <c r="M135" s="74" t="s">
        <v>47</v>
      </c>
      <c r="N135" s="496" t="s">
        <v>48</v>
      </c>
      <c r="O135" s="73">
        <v>0</v>
      </c>
      <c r="P135" s="67">
        <v>0</v>
      </c>
      <c r="Q135" s="67" t="s">
        <v>49</v>
      </c>
      <c r="R135" s="214" t="s">
        <v>47</v>
      </c>
      <c r="S135" s="73">
        <v>0</v>
      </c>
      <c r="T135" s="67">
        <v>0</v>
      </c>
      <c r="U135" s="67">
        <v>0</v>
      </c>
      <c r="V135" s="67">
        <v>0</v>
      </c>
      <c r="W135" s="496">
        <v>0</v>
      </c>
      <c r="X135" s="73">
        <v>0</v>
      </c>
      <c r="Y135" s="67">
        <v>0</v>
      </c>
      <c r="Z135" s="496">
        <v>0</v>
      </c>
      <c r="AA135" s="22">
        <v>0</v>
      </c>
      <c r="AB135" s="496">
        <v>0</v>
      </c>
      <c r="AC135" s="27" t="s">
        <v>48</v>
      </c>
      <c r="AD135" s="75"/>
      <c r="AE135" s="75"/>
    </row>
    <row r="136" spans="1:31" s="141" customFormat="1" ht="30" customHeight="1" x14ac:dyDescent="0.25">
      <c r="A136" s="69" t="s">
        <v>56</v>
      </c>
      <c r="B136" s="69" t="s">
        <v>57</v>
      </c>
      <c r="C136" s="69" t="s">
        <v>58</v>
      </c>
      <c r="D136" s="67" t="s">
        <v>264</v>
      </c>
      <c r="E136" s="67" t="s">
        <v>265</v>
      </c>
      <c r="F136" s="67" t="s">
        <v>269</v>
      </c>
      <c r="G136" s="67" t="s">
        <v>270</v>
      </c>
      <c r="H136" s="220" t="s">
        <v>46</v>
      </c>
      <c r="I136" s="73">
        <v>0</v>
      </c>
      <c r="J136" s="74">
        <v>0</v>
      </c>
      <c r="K136" s="67">
        <v>0</v>
      </c>
      <c r="L136" s="67">
        <v>0</v>
      </c>
      <c r="M136" s="74" t="s">
        <v>47</v>
      </c>
      <c r="N136" s="221" t="s">
        <v>48</v>
      </c>
      <c r="O136" s="73">
        <v>0</v>
      </c>
      <c r="P136" s="67">
        <v>0</v>
      </c>
      <c r="Q136" s="67" t="s">
        <v>49</v>
      </c>
      <c r="R136" s="214" t="s">
        <v>47</v>
      </c>
      <c r="S136" s="73">
        <v>0</v>
      </c>
      <c r="T136" s="67">
        <v>0</v>
      </c>
      <c r="U136" s="67">
        <v>0</v>
      </c>
      <c r="V136" s="67">
        <v>0</v>
      </c>
      <c r="W136" s="496">
        <v>0</v>
      </c>
      <c r="X136" s="73">
        <v>0</v>
      </c>
      <c r="Y136" s="67">
        <v>0</v>
      </c>
      <c r="Z136" s="496">
        <v>0</v>
      </c>
      <c r="AA136" s="22">
        <v>0</v>
      </c>
      <c r="AB136" s="496">
        <v>0</v>
      </c>
      <c r="AC136" s="27" t="s">
        <v>48</v>
      </c>
      <c r="AD136" s="75"/>
      <c r="AE136" s="75"/>
    </row>
    <row r="137" spans="1:31" s="141" customFormat="1" ht="30" customHeight="1" x14ac:dyDescent="0.25">
      <c r="A137" s="69" t="s">
        <v>56</v>
      </c>
      <c r="B137" s="69" t="s">
        <v>57</v>
      </c>
      <c r="C137" s="69" t="s">
        <v>58</v>
      </c>
      <c r="D137" s="67" t="s">
        <v>271</v>
      </c>
      <c r="E137" s="67" t="s">
        <v>63</v>
      </c>
      <c r="F137" s="67" t="s">
        <v>272</v>
      </c>
      <c r="G137" s="67" t="s">
        <v>63</v>
      </c>
      <c r="H137" s="220" t="s">
        <v>46</v>
      </c>
      <c r="I137" s="73">
        <v>0</v>
      </c>
      <c r="J137" s="74">
        <v>0</v>
      </c>
      <c r="K137" s="67">
        <v>0</v>
      </c>
      <c r="L137" s="67">
        <v>0</v>
      </c>
      <c r="M137" s="74" t="s">
        <v>47</v>
      </c>
      <c r="N137" s="496" t="s">
        <v>48</v>
      </c>
      <c r="O137" s="73">
        <v>0</v>
      </c>
      <c r="P137" s="67">
        <v>0</v>
      </c>
      <c r="Q137" s="67" t="s">
        <v>49</v>
      </c>
      <c r="R137" s="214" t="s">
        <v>47</v>
      </c>
      <c r="S137" s="73">
        <v>0</v>
      </c>
      <c r="T137" s="67">
        <v>0</v>
      </c>
      <c r="U137" s="67">
        <v>0</v>
      </c>
      <c r="V137" s="67">
        <v>0</v>
      </c>
      <c r="W137" s="496">
        <v>0</v>
      </c>
      <c r="X137" s="73">
        <v>0</v>
      </c>
      <c r="Y137" s="67">
        <v>0</v>
      </c>
      <c r="Z137" s="496">
        <v>0</v>
      </c>
      <c r="AA137" s="22">
        <v>0</v>
      </c>
      <c r="AB137" s="496">
        <v>0</v>
      </c>
      <c r="AC137" s="27" t="s">
        <v>48</v>
      </c>
      <c r="AD137" s="75"/>
      <c r="AE137" s="75"/>
    </row>
    <row r="138" spans="1:31" s="141" customFormat="1" ht="30" customHeight="1" x14ac:dyDescent="0.25">
      <c r="A138" s="69" t="s">
        <v>56</v>
      </c>
      <c r="B138" s="69" t="s">
        <v>57</v>
      </c>
      <c r="C138" s="69" t="s">
        <v>58</v>
      </c>
      <c r="D138" s="67" t="s">
        <v>271</v>
      </c>
      <c r="E138" s="67" t="s">
        <v>63</v>
      </c>
      <c r="F138" s="67" t="s">
        <v>273</v>
      </c>
      <c r="G138" s="67" t="s">
        <v>63</v>
      </c>
      <c r="H138" s="220" t="s">
        <v>46</v>
      </c>
      <c r="I138" s="73">
        <v>0</v>
      </c>
      <c r="J138" s="74">
        <v>0</v>
      </c>
      <c r="K138" s="67">
        <v>0</v>
      </c>
      <c r="L138" s="67">
        <v>0</v>
      </c>
      <c r="M138" s="74" t="s">
        <v>47</v>
      </c>
      <c r="N138" s="496" t="s">
        <v>48</v>
      </c>
      <c r="O138" s="73">
        <v>0</v>
      </c>
      <c r="P138" s="67">
        <v>0</v>
      </c>
      <c r="Q138" s="67" t="s">
        <v>49</v>
      </c>
      <c r="R138" s="214" t="s">
        <v>47</v>
      </c>
      <c r="S138" s="73">
        <v>0</v>
      </c>
      <c r="T138" s="67">
        <v>0</v>
      </c>
      <c r="U138" s="67">
        <v>0</v>
      </c>
      <c r="V138" s="67">
        <v>0</v>
      </c>
      <c r="W138" s="496">
        <v>0</v>
      </c>
      <c r="X138" s="73">
        <v>0</v>
      </c>
      <c r="Y138" s="67">
        <v>0</v>
      </c>
      <c r="Z138" s="496">
        <v>0</v>
      </c>
      <c r="AA138" s="22">
        <v>0</v>
      </c>
      <c r="AB138" s="496">
        <v>0</v>
      </c>
      <c r="AC138" s="27" t="s">
        <v>48</v>
      </c>
      <c r="AD138" s="75"/>
      <c r="AE138" s="75"/>
    </row>
    <row r="139" spans="1:31" s="141" customFormat="1" ht="30" customHeight="1" x14ac:dyDescent="0.25">
      <c r="A139" s="69" t="s">
        <v>56</v>
      </c>
      <c r="B139" s="69" t="s">
        <v>57</v>
      </c>
      <c r="C139" s="69" t="s">
        <v>58</v>
      </c>
      <c r="D139" s="67" t="s">
        <v>271</v>
      </c>
      <c r="E139" s="67" t="s">
        <v>63</v>
      </c>
      <c r="F139" s="67" t="s">
        <v>274</v>
      </c>
      <c r="G139" s="67" t="s">
        <v>63</v>
      </c>
      <c r="H139" s="220" t="s">
        <v>46</v>
      </c>
      <c r="I139" s="73">
        <v>0</v>
      </c>
      <c r="J139" s="74">
        <v>0</v>
      </c>
      <c r="K139" s="67">
        <v>0</v>
      </c>
      <c r="L139" s="67">
        <v>0</v>
      </c>
      <c r="M139" s="74" t="s">
        <v>47</v>
      </c>
      <c r="N139" s="221" t="s">
        <v>48</v>
      </c>
      <c r="O139" s="73">
        <v>0</v>
      </c>
      <c r="P139" s="67">
        <v>0</v>
      </c>
      <c r="Q139" s="67" t="s">
        <v>49</v>
      </c>
      <c r="R139" s="214" t="s">
        <v>47</v>
      </c>
      <c r="S139" s="73">
        <v>0</v>
      </c>
      <c r="T139" s="67">
        <v>0</v>
      </c>
      <c r="U139" s="67">
        <v>0</v>
      </c>
      <c r="V139" s="67">
        <v>0</v>
      </c>
      <c r="W139" s="496">
        <v>0</v>
      </c>
      <c r="X139" s="73">
        <v>0</v>
      </c>
      <c r="Y139" s="67">
        <v>0</v>
      </c>
      <c r="Z139" s="496">
        <v>0</v>
      </c>
      <c r="AA139" s="22">
        <v>0</v>
      </c>
      <c r="AB139" s="496">
        <v>0</v>
      </c>
      <c r="AC139" s="27" t="s">
        <v>48</v>
      </c>
      <c r="AD139" s="75"/>
      <c r="AE139" s="75"/>
    </row>
    <row r="140" spans="1:31" s="141" customFormat="1" ht="30" customHeight="1" x14ac:dyDescent="0.25">
      <c r="A140" s="69" t="s">
        <v>56</v>
      </c>
      <c r="B140" s="69" t="s">
        <v>57</v>
      </c>
      <c r="C140" s="69" t="s">
        <v>58</v>
      </c>
      <c r="D140" s="67" t="s">
        <v>271</v>
      </c>
      <c r="E140" s="67" t="s">
        <v>63</v>
      </c>
      <c r="F140" s="67" t="s">
        <v>275</v>
      </c>
      <c r="G140" s="67" t="s">
        <v>63</v>
      </c>
      <c r="H140" s="220" t="s">
        <v>46</v>
      </c>
      <c r="I140" s="73">
        <v>0</v>
      </c>
      <c r="J140" s="74">
        <v>0</v>
      </c>
      <c r="K140" s="67">
        <v>0</v>
      </c>
      <c r="L140" s="67">
        <v>0</v>
      </c>
      <c r="M140" s="74" t="s">
        <v>47</v>
      </c>
      <c r="N140" s="496" t="s">
        <v>48</v>
      </c>
      <c r="O140" s="73">
        <v>0</v>
      </c>
      <c r="P140" s="67">
        <v>0</v>
      </c>
      <c r="Q140" s="67" t="s">
        <v>49</v>
      </c>
      <c r="R140" s="214" t="s">
        <v>47</v>
      </c>
      <c r="S140" s="73">
        <v>0</v>
      </c>
      <c r="T140" s="67">
        <v>0</v>
      </c>
      <c r="U140" s="67">
        <v>0</v>
      </c>
      <c r="V140" s="67">
        <v>0</v>
      </c>
      <c r="W140" s="496">
        <v>0</v>
      </c>
      <c r="X140" s="73">
        <v>0</v>
      </c>
      <c r="Y140" s="67">
        <v>0</v>
      </c>
      <c r="Z140" s="496">
        <v>0</v>
      </c>
      <c r="AA140" s="22">
        <v>0</v>
      </c>
      <c r="AB140" s="496">
        <v>0</v>
      </c>
      <c r="AC140" s="27" t="s">
        <v>48</v>
      </c>
      <c r="AD140" s="75"/>
      <c r="AE140" s="75"/>
    </row>
    <row r="141" spans="1:31" s="141" customFormat="1" ht="30" customHeight="1" x14ac:dyDescent="0.25">
      <c r="A141" s="69" t="s">
        <v>56</v>
      </c>
      <c r="B141" s="69" t="s">
        <v>57</v>
      </c>
      <c r="C141" s="69" t="s">
        <v>58</v>
      </c>
      <c r="D141" s="67" t="s">
        <v>271</v>
      </c>
      <c r="E141" s="67" t="s">
        <v>63</v>
      </c>
      <c r="F141" s="67" t="s">
        <v>276</v>
      </c>
      <c r="G141" s="67" t="s">
        <v>63</v>
      </c>
      <c r="H141" s="220" t="s">
        <v>46</v>
      </c>
      <c r="I141" s="73">
        <v>0</v>
      </c>
      <c r="J141" s="74">
        <v>0</v>
      </c>
      <c r="K141" s="67">
        <v>0</v>
      </c>
      <c r="L141" s="67">
        <v>0</v>
      </c>
      <c r="M141" s="74" t="s">
        <v>47</v>
      </c>
      <c r="N141" s="496" t="s">
        <v>48</v>
      </c>
      <c r="O141" s="73">
        <v>0</v>
      </c>
      <c r="P141" s="67">
        <v>0</v>
      </c>
      <c r="Q141" s="67" t="s">
        <v>49</v>
      </c>
      <c r="R141" s="214" t="s">
        <v>47</v>
      </c>
      <c r="S141" s="73">
        <v>0</v>
      </c>
      <c r="T141" s="67">
        <v>0</v>
      </c>
      <c r="U141" s="67">
        <v>0</v>
      </c>
      <c r="V141" s="67">
        <v>0</v>
      </c>
      <c r="W141" s="496">
        <v>0</v>
      </c>
      <c r="X141" s="73">
        <v>0</v>
      </c>
      <c r="Y141" s="67">
        <v>0</v>
      </c>
      <c r="Z141" s="496">
        <v>0</v>
      </c>
      <c r="AA141" s="22">
        <v>0</v>
      </c>
      <c r="AB141" s="496">
        <v>0</v>
      </c>
      <c r="AC141" s="27" t="s">
        <v>48</v>
      </c>
      <c r="AD141" s="75"/>
      <c r="AE141" s="75"/>
    </row>
    <row r="142" spans="1:31" s="141" customFormat="1" ht="30" customHeight="1" x14ac:dyDescent="0.25">
      <c r="A142" s="69" t="s">
        <v>56</v>
      </c>
      <c r="B142" s="69" t="s">
        <v>57</v>
      </c>
      <c r="C142" s="69" t="s">
        <v>58</v>
      </c>
      <c r="D142" s="67" t="s">
        <v>271</v>
      </c>
      <c r="E142" s="67" t="s">
        <v>63</v>
      </c>
      <c r="F142" s="67" t="s">
        <v>277</v>
      </c>
      <c r="G142" s="67" t="s">
        <v>63</v>
      </c>
      <c r="H142" s="220" t="s">
        <v>46</v>
      </c>
      <c r="I142" s="73">
        <v>0</v>
      </c>
      <c r="J142" s="74">
        <v>0</v>
      </c>
      <c r="K142" s="67">
        <v>0</v>
      </c>
      <c r="L142" s="67">
        <v>0</v>
      </c>
      <c r="M142" s="74" t="s">
        <v>47</v>
      </c>
      <c r="N142" s="221" t="s">
        <v>48</v>
      </c>
      <c r="O142" s="73">
        <v>0</v>
      </c>
      <c r="P142" s="67">
        <v>0</v>
      </c>
      <c r="Q142" s="67" t="s">
        <v>49</v>
      </c>
      <c r="R142" s="214" t="s">
        <v>47</v>
      </c>
      <c r="S142" s="73">
        <v>0</v>
      </c>
      <c r="T142" s="67">
        <v>0</v>
      </c>
      <c r="U142" s="67">
        <v>0</v>
      </c>
      <c r="V142" s="67">
        <v>0</v>
      </c>
      <c r="W142" s="496">
        <v>0</v>
      </c>
      <c r="X142" s="73">
        <v>0</v>
      </c>
      <c r="Y142" s="67">
        <v>0</v>
      </c>
      <c r="Z142" s="496">
        <v>0</v>
      </c>
      <c r="AA142" s="22">
        <v>0</v>
      </c>
      <c r="AB142" s="496">
        <v>0</v>
      </c>
      <c r="AC142" s="27" t="s">
        <v>48</v>
      </c>
      <c r="AD142" s="75"/>
      <c r="AE142" s="75"/>
    </row>
    <row r="143" spans="1:31" s="141" customFormat="1" ht="30" customHeight="1" x14ac:dyDescent="0.25">
      <c r="A143" s="69" t="s">
        <v>56</v>
      </c>
      <c r="B143" s="69" t="s">
        <v>57</v>
      </c>
      <c r="C143" s="69" t="s">
        <v>58</v>
      </c>
      <c r="D143" s="67" t="s">
        <v>59</v>
      </c>
      <c r="E143" s="67" t="s">
        <v>60</v>
      </c>
      <c r="F143" s="67" t="s">
        <v>278</v>
      </c>
      <c r="G143" s="67" t="s">
        <v>279</v>
      </c>
      <c r="H143" s="220" t="s">
        <v>46</v>
      </c>
      <c r="I143" s="73">
        <v>0</v>
      </c>
      <c r="J143" s="74">
        <v>0</v>
      </c>
      <c r="K143" s="67">
        <v>0</v>
      </c>
      <c r="L143" s="67">
        <v>0</v>
      </c>
      <c r="M143" s="74" t="s">
        <v>47</v>
      </c>
      <c r="N143" s="496" t="s">
        <v>48</v>
      </c>
      <c r="O143" s="73">
        <v>0</v>
      </c>
      <c r="P143" s="67">
        <v>0</v>
      </c>
      <c r="Q143" s="67" t="s">
        <v>49</v>
      </c>
      <c r="R143" s="214" t="s">
        <v>47</v>
      </c>
      <c r="S143" s="73">
        <v>0</v>
      </c>
      <c r="T143" s="67">
        <v>0</v>
      </c>
      <c r="U143" s="67">
        <v>0</v>
      </c>
      <c r="V143" s="67">
        <v>0</v>
      </c>
      <c r="W143" s="496">
        <v>0</v>
      </c>
      <c r="X143" s="73">
        <v>0</v>
      </c>
      <c r="Y143" s="67">
        <v>0</v>
      </c>
      <c r="Z143" s="496">
        <v>0</v>
      </c>
      <c r="AA143" s="22">
        <v>0</v>
      </c>
      <c r="AB143" s="496">
        <v>0</v>
      </c>
      <c r="AC143" s="27" t="s">
        <v>48</v>
      </c>
      <c r="AD143" s="75"/>
      <c r="AE143" s="75"/>
    </row>
    <row r="144" spans="1:31" s="141" customFormat="1" ht="30" customHeight="1" x14ac:dyDescent="0.25">
      <c r="A144" s="69" t="s">
        <v>56</v>
      </c>
      <c r="B144" s="69" t="s">
        <v>57</v>
      </c>
      <c r="C144" s="69" t="s">
        <v>58</v>
      </c>
      <c r="D144" s="67" t="s">
        <v>59</v>
      </c>
      <c r="E144" s="67" t="s">
        <v>60</v>
      </c>
      <c r="F144" s="67" t="s">
        <v>280</v>
      </c>
      <c r="G144" s="67" t="s">
        <v>281</v>
      </c>
      <c r="H144" s="220" t="s">
        <v>46</v>
      </c>
      <c r="I144" s="73">
        <v>0</v>
      </c>
      <c r="J144" s="74">
        <v>0</v>
      </c>
      <c r="K144" s="67">
        <v>0</v>
      </c>
      <c r="L144" s="67">
        <v>0</v>
      </c>
      <c r="M144" s="74" t="s">
        <v>47</v>
      </c>
      <c r="N144" s="496" t="s">
        <v>48</v>
      </c>
      <c r="O144" s="73">
        <v>0</v>
      </c>
      <c r="P144" s="67">
        <v>0</v>
      </c>
      <c r="Q144" s="67" t="s">
        <v>49</v>
      </c>
      <c r="R144" s="214" t="s">
        <v>47</v>
      </c>
      <c r="S144" s="73">
        <v>0</v>
      </c>
      <c r="T144" s="67">
        <v>0</v>
      </c>
      <c r="U144" s="67">
        <v>0</v>
      </c>
      <c r="V144" s="67">
        <v>0</v>
      </c>
      <c r="W144" s="496">
        <v>0</v>
      </c>
      <c r="X144" s="73">
        <v>0</v>
      </c>
      <c r="Y144" s="67">
        <v>0</v>
      </c>
      <c r="Z144" s="496">
        <v>0</v>
      </c>
      <c r="AA144" s="22">
        <v>0</v>
      </c>
      <c r="AB144" s="496">
        <v>0</v>
      </c>
      <c r="AC144" s="27" t="s">
        <v>48</v>
      </c>
      <c r="AD144" s="75"/>
      <c r="AE144" s="75"/>
    </row>
    <row r="145" spans="1:31" s="141" customFormat="1" ht="30" customHeight="1" x14ac:dyDescent="0.25">
      <c r="A145" s="69" t="s">
        <v>56</v>
      </c>
      <c r="B145" s="69" t="s">
        <v>57</v>
      </c>
      <c r="C145" s="69" t="s">
        <v>58</v>
      </c>
      <c r="D145" s="67" t="s">
        <v>282</v>
      </c>
      <c r="E145" s="67" t="s">
        <v>283</v>
      </c>
      <c r="F145" s="67" t="s">
        <v>284</v>
      </c>
      <c r="G145" s="67" t="s">
        <v>285</v>
      </c>
      <c r="H145" s="220" t="s">
        <v>46</v>
      </c>
      <c r="I145" s="73">
        <v>0</v>
      </c>
      <c r="J145" s="74">
        <v>0</v>
      </c>
      <c r="K145" s="67">
        <v>0</v>
      </c>
      <c r="L145" s="67">
        <v>0</v>
      </c>
      <c r="M145" s="74" t="s">
        <v>47</v>
      </c>
      <c r="N145" s="221" t="s">
        <v>48</v>
      </c>
      <c r="O145" s="73">
        <v>0</v>
      </c>
      <c r="P145" s="67">
        <v>0</v>
      </c>
      <c r="Q145" s="67" t="s">
        <v>49</v>
      </c>
      <c r="R145" s="214" t="s">
        <v>47</v>
      </c>
      <c r="S145" s="73">
        <v>0</v>
      </c>
      <c r="T145" s="67">
        <v>0</v>
      </c>
      <c r="U145" s="67">
        <v>0</v>
      </c>
      <c r="V145" s="67">
        <v>0</v>
      </c>
      <c r="W145" s="496">
        <v>0</v>
      </c>
      <c r="X145" s="73">
        <v>0</v>
      </c>
      <c r="Y145" s="67">
        <v>0</v>
      </c>
      <c r="Z145" s="496">
        <v>0</v>
      </c>
      <c r="AA145" s="22">
        <v>0</v>
      </c>
      <c r="AB145" s="496">
        <v>0</v>
      </c>
      <c r="AC145" s="27" t="s">
        <v>48</v>
      </c>
      <c r="AD145" s="75"/>
      <c r="AE145" s="75"/>
    </row>
    <row r="146" spans="1:31" s="141" customFormat="1" ht="30" customHeight="1" x14ac:dyDescent="0.25">
      <c r="A146" s="69" t="s">
        <v>56</v>
      </c>
      <c r="B146" s="69" t="s">
        <v>57</v>
      </c>
      <c r="C146" s="69" t="s">
        <v>58</v>
      </c>
      <c r="D146" s="67" t="s">
        <v>282</v>
      </c>
      <c r="E146" s="67" t="s">
        <v>283</v>
      </c>
      <c r="F146" s="67" t="s">
        <v>286</v>
      </c>
      <c r="G146" s="67" t="s">
        <v>287</v>
      </c>
      <c r="H146" s="220" t="s">
        <v>46</v>
      </c>
      <c r="I146" s="73">
        <v>0</v>
      </c>
      <c r="J146" s="74">
        <v>0</v>
      </c>
      <c r="K146" s="67">
        <v>0</v>
      </c>
      <c r="L146" s="67">
        <v>0</v>
      </c>
      <c r="M146" s="74" t="s">
        <v>47</v>
      </c>
      <c r="N146" s="496" t="s">
        <v>48</v>
      </c>
      <c r="O146" s="73">
        <v>0</v>
      </c>
      <c r="P146" s="67">
        <v>0</v>
      </c>
      <c r="Q146" s="67" t="s">
        <v>49</v>
      </c>
      <c r="R146" s="214" t="s">
        <v>47</v>
      </c>
      <c r="S146" s="73">
        <v>0</v>
      </c>
      <c r="T146" s="67">
        <v>0</v>
      </c>
      <c r="U146" s="67">
        <v>0</v>
      </c>
      <c r="V146" s="67">
        <v>0</v>
      </c>
      <c r="W146" s="496">
        <v>0</v>
      </c>
      <c r="X146" s="73">
        <v>0</v>
      </c>
      <c r="Y146" s="67">
        <v>0</v>
      </c>
      <c r="Z146" s="496">
        <v>0</v>
      </c>
      <c r="AA146" s="22">
        <v>0</v>
      </c>
      <c r="AB146" s="496">
        <v>0</v>
      </c>
      <c r="AC146" s="27" t="s">
        <v>48</v>
      </c>
      <c r="AD146" s="75"/>
      <c r="AE146" s="75"/>
    </row>
    <row r="147" spans="1:31" s="141" customFormat="1" ht="30" customHeight="1" x14ac:dyDescent="0.25">
      <c r="A147" s="69" t="s">
        <v>56</v>
      </c>
      <c r="B147" s="69" t="s">
        <v>57</v>
      </c>
      <c r="C147" s="69" t="s">
        <v>58</v>
      </c>
      <c r="D147" s="67" t="s">
        <v>288</v>
      </c>
      <c r="E147" s="67" t="s">
        <v>289</v>
      </c>
      <c r="F147" s="67" t="s">
        <v>290</v>
      </c>
      <c r="G147" s="67" t="s">
        <v>291</v>
      </c>
      <c r="H147" s="220" t="s">
        <v>46</v>
      </c>
      <c r="I147" s="73">
        <v>0</v>
      </c>
      <c r="J147" s="74">
        <v>0</v>
      </c>
      <c r="K147" s="67">
        <v>0</v>
      </c>
      <c r="L147" s="67">
        <v>0</v>
      </c>
      <c r="M147" s="74" t="s">
        <v>47</v>
      </c>
      <c r="N147" s="496" t="s">
        <v>48</v>
      </c>
      <c r="O147" s="73">
        <v>0</v>
      </c>
      <c r="P147" s="67">
        <v>0</v>
      </c>
      <c r="Q147" s="67" t="s">
        <v>49</v>
      </c>
      <c r="R147" s="214" t="s">
        <v>47</v>
      </c>
      <c r="S147" s="73">
        <v>0</v>
      </c>
      <c r="T147" s="67">
        <v>0</v>
      </c>
      <c r="U147" s="67">
        <v>0</v>
      </c>
      <c r="V147" s="67">
        <v>0</v>
      </c>
      <c r="W147" s="496">
        <v>0</v>
      </c>
      <c r="X147" s="73">
        <v>0</v>
      </c>
      <c r="Y147" s="67">
        <v>0</v>
      </c>
      <c r="Z147" s="496">
        <v>0</v>
      </c>
      <c r="AA147" s="22">
        <v>0</v>
      </c>
      <c r="AB147" s="496">
        <v>0</v>
      </c>
      <c r="AC147" s="27" t="s">
        <v>48</v>
      </c>
      <c r="AD147" s="75"/>
      <c r="AE147" s="75"/>
    </row>
    <row r="148" spans="1:31" s="141" customFormat="1" ht="30" customHeight="1" x14ac:dyDescent="0.25">
      <c r="A148" s="69" t="s">
        <v>56</v>
      </c>
      <c r="B148" s="69" t="s">
        <v>57</v>
      </c>
      <c r="C148" s="69" t="s">
        <v>58</v>
      </c>
      <c r="D148" s="67" t="s">
        <v>292</v>
      </c>
      <c r="E148" s="67" t="s">
        <v>293</v>
      </c>
      <c r="F148" s="67" t="s">
        <v>294</v>
      </c>
      <c r="G148" s="67" t="s">
        <v>295</v>
      </c>
      <c r="H148" s="220" t="s">
        <v>46</v>
      </c>
      <c r="I148" s="73">
        <v>0</v>
      </c>
      <c r="J148" s="74">
        <v>0</v>
      </c>
      <c r="K148" s="67">
        <v>0</v>
      </c>
      <c r="L148" s="67">
        <v>0</v>
      </c>
      <c r="M148" s="74" t="s">
        <v>47</v>
      </c>
      <c r="N148" s="221" t="s">
        <v>48</v>
      </c>
      <c r="O148" s="73">
        <v>0</v>
      </c>
      <c r="P148" s="67">
        <v>0</v>
      </c>
      <c r="Q148" s="67" t="s">
        <v>49</v>
      </c>
      <c r="R148" s="214" t="s">
        <v>47</v>
      </c>
      <c r="S148" s="73">
        <v>0</v>
      </c>
      <c r="T148" s="67">
        <v>0</v>
      </c>
      <c r="U148" s="67">
        <v>0</v>
      </c>
      <c r="V148" s="67">
        <v>0</v>
      </c>
      <c r="W148" s="496">
        <v>0</v>
      </c>
      <c r="X148" s="73">
        <v>0</v>
      </c>
      <c r="Y148" s="67">
        <v>0</v>
      </c>
      <c r="Z148" s="496">
        <v>0</v>
      </c>
      <c r="AA148" s="22">
        <v>0</v>
      </c>
      <c r="AB148" s="496">
        <v>0</v>
      </c>
      <c r="AC148" s="27" t="s">
        <v>48</v>
      </c>
      <c r="AD148" s="75"/>
      <c r="AE148" s="75"/>
    </row>
    <row r="149" spans="1:31" s="141" customFormat="1" ht="30" customHeight="1" x14ac:dyDescent="0.25">
      <c r="A149" s="69" t="s">
        <v>56</v>
      </c>
      <c r="B149" s="69" t="s">
        <v>57</v>
      </c>
      <c r="C149" s="69" t="s">
        <v>58</v>
      </c>
      <c r="D149" s="67" t="s">
        <v>292</v>
      </c>
      <c r="E149" s="67" t="s">
        <v>293</v>
      </c>
      <c r="F149" s="67" t="s">
        <v>296</v>
      </c>
      <c r="G149" s="67" t="s">
        <v>293</v>
      </c>
      <c r="H149" s="220" t="s">
        <v>46</v>
      </c>
      <c r="I149" s="73">
        <v>0</v>
      </c>
      <c r="J149" s="74">
        <v>0</v>
      </c>
      <c r="K149" s="67">
        <v>0</v>
      </c>
      <c r="L149" s="67">
        <v>0</v>
      </c>
      <c r="M149" s="74" t="s">
        <v>47</v>
      </c>
      <c r="N149" s="496" t="s">
        <v>48</v>
      </c>
      <c r="O149" s="73">
        <v>0</v>
      </c>
      <c r="P149" s="67">
        <v>0</v>
      </c>
      <c r="Q149" s="67" t="s">
        <v>49</v>
      </c>
      <c r="R149" s="214" t="s">
        <v>47</v>
      </c>
      <c r="S149" s="73">
        <v>0</v>
      </c>
      <c r="T149" s="67">
        <v>0</v>
      </c>
      <c r="U149" s="67">
        <v>0</v>
      </c>
      <c r="V149" s="67">
        <v>0</v>
      </c>
      <c r="W149" s="496">
        <v>0</v>
      </c>
      <c r="X149" s="73">
        <v>0</v>
      </c>
      <c r="Y149" s="67">
        <v>0</v>
      </c>
      <c r="Z149" s="496">
        <v>0</v>
      </c>
      <c r="AA149" s="22">
        <v>0</v>
      </c>
      <c r="AB149" s="496">
        <v>0</v>
      </c>
      <c r="AC149" s="27" t="s">
        <v>48</v>
      </c>
      <c r="AD149" s="75"/>
      <c r="AE149" s="75"/>
    </row>
    <row r="150" spans="1:31" s="141" customFormat="1" ht="30" customHeight="1" x14ac:dyDescent="0.25">
      <c r="A150" s="69" t="s">
        <v>56</v>
      </c>
      <c r="B150" s="69" t="s">
        <v>57</v>
      </c>
      <c r="C150" s="69" t="s">
        <v>58</v>
      </c>
      <c r="D150" s="67" t="s">
        <v>297</v>
      </c>
      <c r="E150" s="67" t="s">
        <v>298</v>
      </c>
      <c r="F150" s="67" t="s">
        <v>299</v>
      </c>
      <c r="G150" s="67" t="s">
        <v>300</v>
      </c>
      <c r="H150" s="220" t="s">
        <v>46</v>
      </c>
      <c r="I150" s="73">
        <v>0</v>
      </c>
      <c r="J150" s="74">
        <v>0</v>
      </c>
      <c r="K150" s="67">
        <v>0</v>
      </c>
      <c r="L150" s="67">
        <v>0</v>
      </c>
      <c r="M150" s="74" t="s">
        <v>47</v>
      </c>
      <c r="N150" s="496" t="s">
        <v>48</v>
      </c>
      <c r="O150" s="73">
        <v>0</v>
      </c>
      <c r="P150" s="67">
        <v>0</v>
      </c>
      <c r="Q150" s="67" t="s">
        <v>49</v>
      </c>
      <c r="R150" s="214" t="s">
        <v>47</v>
      </c>
      <c r="S150" s="73">
        <v>0</v>
      </c>
      <c r="T150" s="67">
        <v>0</v>
      </c>
      <c r="U150" s="67">
        <v>0</v>
      </c>
      <c r="V150" s="67">
        <v>0</v>
      </c>
      <c r="W150" s="496">
        <v>0</v>
      </c>
      <c r="X150" s="73">
        <v>0</v>
      </c>
      <c r="Y150" s="67">
        <v>0</v>
      </c>
      <c r="Z150" s="496">
        <v>0</v>
      </c>
      <c r="AA150" s="22">
        <v>0</v>
      </c>
      <c r="AB150" s="496">
        <v>0</v>
      </c>
      <c r="AC150" s="27" t="s">
        <v>48</v>
      </c>
      <c r="AD150" s="75"/>
      <c r="AE150" s="75"/>
    </row>
    <row r="151" spans="1:31" s="141" customFormat="1" ht="30" customHeight="1" x14ac:dyDescent="0.25">
      <c r="A151" s="69" t="s">
        <v>56</v>
      </c>
      <c r="B151" s="69" t="s">
        <v>57</v>
      </c>
      <c r="C151" s="69" t="s">
        <v>58</v>
      </c>
      <c r="D151" s="67" t="s">
        <v>297</v>
      </c>
      <c r="E151" s="67" t="s">
        <v>298</v>
      </c>
      <c r="F151" s="67" t="s">
        <v>301</v>
      </c>
      <c r="G151" s="67" t="s">
        <v>298</v>
      </c>
      <c r="H151" s="220" t="s">
        <v>46</v>
      </c>
      <c r="I151" s="73">
        <v>0</v>
      </c>
      <c r="J151" s="74">
        <v>0</v>
      </c>
      <c r="K151" s="67">
        <v>0</v>
      </c>
      <c r="L151" s="67">
        <v>0</v>
      </c>
      <c r="M151" s="74" t="s">
        <v>47</v>
      </c>
      <c r="N151" s="221" t="s">
        <v>48</v>
      </c>
      <c r="O151" s="73">
        <v>0</v>
      </c>
      <c r="P151" s="67">
        <v>0</v>
      </c>
      <c r="Q151" s="67" t="s">
        <v>49</v>
      </c>
      <c r="R151" s="214" t="s">
        <v>47</v>
      </c>
      <c r="S151" s="73">
        <v>0</v>
      </c>
      <c r="T151" s="67">
        <v>0</v>
      </c>
      <c r="U151" s="67">
        <v>0</v>
      </c>
      <c r="V151" s="67">
        <v>0</v>
      </c>
      <c r="W151" s="496">
        <v>0</v>
      </c>
      <c r="X151" s="73">
        <v>0</v>
      </c>
      <c r="Y151" s="67">
        <v>0</v>
      </c>
      <c r="Z151" s="496">
        <v>0</v>
      </c>
      <c r="AA151" s="22">
        <v>0</v>
      </c>
      <c r="AB151" s="496">
        <v>0</v>
      </c>
      <c r="AC151" s="27" t="s">
        <v>48</v>
      </c>
      <c r="AD151" s="75"/>
      <c r="AE151" s="75"/>
    </row>
    <row r="152" spans="1:31" s="141" customFormat="1" ht="30" customHeight="1" x14ac:dyDescent="0.25">
      <c r="A152" s="69" t="s">
        <v>56</v>
      </c>
      <c r="B152" s="69" t="s">
        <v>57</v>
      </c>
      <c r="C152" s="69" t="s">
        <v>58</v>
      </c>
      <c r="D152" s="67" t="s">
        <v>297</v>
      </c>
      <c r="E152" s="67" t="s">
        <v>298</v>
      </c>
      <c r="F152" s="67" t="s">
        <v>302</v>
      </c>
      <c r="G152" s="67" t="s">
        <v>303</v>
      </c>
      <c r="H152" s="220" t="s">
        <v>46</v>
      </c>
      <c r="I152" s="73">
        <v>0</v>
      </c>
      <c r="J152" s="74">
        <v>0</v>
      </c>
      <c r="K152" s="67">
        <v>0</v>
      </c>
      <c r="L152" s="67">
        <v>0</v>
      </c>
      <c r="M152" s="74" t="s">
        <v>47</v>
      </c>
      <c r="N152" s="496" t="s">
        <v>48</v>
      </c>
      <c r="O152" s="73">
        <v>0</v>
      </c>
      <c r="P152" s="67">
        <v>0</v>
      </c>
      <c r="Q152" s="67" t="s">
        <v>49</v>
      </c>
      <c r="R152" s="214" t="s">
        <v>47</v>
      </c>
      <c r="S152" s="73">
        <v>0</v>
      </c>
      <c r="T152" s="67">
        <v>0</v>
      </c>
      <c r="U152" s="67">
        <v>0</v>
      </c>
      <c r="V152" s="67">
        <v>0</v>
      </c>
      <c r="W152" s="496">
        <v>0</v>
      </c>
      <c r="X152" s="73">
        <v>0</v>
      </c>
      <c r="Y152" s="67">
        <v>0</v>
      </c>
      <c r="Z152" s="496">
        <v>0</v>
      </c>
      <c r="AA152" s="22">
        <v>0</v>
      </c>
      <c r="AB152" s="496">
        <v>0</v>
      </c>
      <c r="AC152" s="27" t="s">
        <v>48</v>
      </c>
      <c r="AD152" s="75"/>
      <c r="AE152" s="75"/>
    </row>
    <row r="153" spans="1:31" s="141" customFormat="1" ht="30" customHeight="1" x14ac:dyDescent="0.25">
      <c r="A153" s="69" t="s">
        <v>56</v>
      </c>
      <c r="B153" s="69" t="s">
        <v>57</v>
      </c>
      <c r="C153" s="69" t="s">
        <v>58</v>
      </c>
      <c r="D153" s="67" t="s">
        <v>297</v>
      </c>
      <c r="E153" s="67" t="s">
        <v>298</v>
      </c>
      <c r="F153" s="67" t="s">
        <v>304</v>
      </c>
      <c r="G153" s="67" t="s">
        <v>298</v>
      </c>
      <c r="H153" s="220" t="s">
        <v>46</v>
      </c>
      <c r="I153" s="73">
        <v>0</v>
      </c>
      <c r="J153" s="74">
        <v>0</v>
      </c>
      <c r="K153" s="67">
        <v>0</v>
      </c>
      <c r="L153" s="67">
        <v>0</v>
      </c>
      <c r="M153" s="74" t="s">
        <v>47</v>
      </c>
      <c r="N153" s="496" t="s">
        <v>48</v>
      </c>
      <c r="O153" s="73">
        <v>0</v>
      </c>
      <c r="P153" s="67">
        <v>0</v>
      </c>
      <c r="Q153" s="67" t="s">
        <v>49</v>
      </c>
      <c r="R153" s="214" t="s">
        <v>47</v>
      </c>
      <c r="S153" s="73">
        <v>0</v>
      </c>
      <c r="T153" s="67">
        <v>0</v>
      </c>
      <c r="U153" s="67">
        <v>0</v>
      </c>
      <c r="V153" s="67">
        <v>0</v>
      </c>
      <c r="W153" s="496">
        <v>0</v>
      </c>
      <c r="X153" s="73">
        <v>0</v>
      </c>
      <c r="Y153" s="67">
        <v>0</v>
      </c>
      <c r="Z153" s="496">
        <v>0</v>
      </c>
      <c r="AA153" s="22">
        <v>0</v>
      </c>
      <c r="AB153" s="496">
        <v>0</v>
      </c>
      <c r="AC153" s="27" t="s">
        <v>48</v>
      </c>
      <c r="AD153" s="75"/>
      <c r="AE153" s="75"/>
    </row>
    <row r="154" spans="1:31" s="141" customFormat="1" ht="30" customHeight="1" x14ac:dyDescent="0.25">
      <c r="A154" s="69" t="s">
        <v>56</v>
      </c>
      <c r="B154" s="69" t="s">
        <v>57</v>
      </c>
      <c r="C154" s="69" t="s">
        <v>58</v>
      </c>
      <c r="D154" s="67" t="s">
        <v>305</v>
      </c>
      <c r="E154" s="67" t="s">
        <v>293</v>
      </c>
      <c r="F154" s="67" t="s">
        <v>306</v>
      </c>
      <c r="G154" s="67" t="s">
        <v>307</v>
      </c>
      <c r="H154" s="220" t="s">
        <v>46</v>
      </c>
      <c r="I154" s="73">
        <v>0</v>
      </c>
      <c r="J154" s="74">
        <v>0</v>
      </c>
      <c r="K154" s="67">
        <v>0</v>
      </c>
      <c r="L154" s="67">
        <v>0</v>
      </c>
      <c r="M154" s="74" t="s">
        <v>47</v>
      </c>
      <c r="N154" s="221" t="s">
        <v>48</v>
      </c>
      <c r="O154" s="73">
        <v>0</v>
      </c>
      <c r="P154" s="67">
        <v>0</v>
      </c>
      <c r="Q154" s="67" t="s">
        <v>49</v>
      </c>
      <c r="R154" s="214" t="s">
        <v>47</v>
      </c>
      <c r="S154" s="73">
        <v>0</v>
      </c>
      <c r="T154" s="67">
        <v>0</v>
      </c>
      <c r="U154" s="67">
        <v>0</v>
      </c>
      <c r="V154" s="67">
        <v>0</v>
      </c>
      <c r="W154" s="496">
        <v>0</v>
      </c>
      <c r="X154" s="73">
        <v>0</v>
      </c>
      <c r="Y154" s="67">
        <v>0</v>
      </c>
      <c r="Z154" s="496">
        <v>0</v>
      </c>
      <c r="AA154" s="22">
        <v>0</v>
      </c>
      <c r="AB154" s="496">
        <v>0</v>
      </c>
      <c r="AC154" s="27" t="s">
        <v>48</v>
      </c>
      <c r="AD154" s="75"/>
      <c r="AE154" s="75"/>
    </row>
    <row r="155" spans="1:31" s="141" customFormat="1" ht="30" customHeight="1" x14ac:dyDescent="0.25">
      <c r="A155" s="69" t="s">
        <v>56</v>
      </c>
      <c r="B155" s="69" t="s">
        <v>57</v>
      </c>
      <c r="C155" s="69" t="s">
        <v>58</v>
      </c>
      <c r="D155" s="67" t="s">
        <v>305</v>
      </c>
      <c r="E155" s="67" t="s">
        <v>293</v>
      </c>
      <c r="F155" s="67" t="s">
        <v>308</v>
      </c>
      <c r="G155" s="67" t="s">
        <v>309</v>
      </c>
      <c r="H155" s="220" t="s">
        <v>46</v>
      </c>
      <c r="I155" s="73">
        <v>0</v>
      </c>
      <c r="J155" s="74">
        <v>0</v>
      </c>
      <c r="K155" s="67">
        <v>0</v>
      </c>
      <c r="L155" s="67">
        <v>0</v>
      </c>
      <c r="M155" s="74" t="s">
        <v>47</v>
      </c>
      <c r="N155" s="496" t="s">
        <v>48</v>
      </c>
      <c r="O155" s="73">
        <v>0</v>
      </c>
      <c r="P155" s="67">
        <v>0</v>
      </c>
      <c r="Q155" s="67" t="s">
        <v>49</v>
      </c>
      <c r="R155" s="214" t="s">
        <v>47</v>
      </c>
      <c r="S155" s="73">
        <v>0</v>
      </c>
      <c r="T155" s="67">
        <v>0</v>
      </c>
      <c r="U155" s="67">
        <v>0</v>
      </c>
      <c r="V155" s="67">
        <v>0</v>
      </c>
      <c r="W155" s="496">
        <v>0</v>
      </c>
      <c r="X155" s="73">
        <v>0</v>
      </c>
      <c r="Y155" s="67">
        <v>0</v>
      </c>
      <c r="Z155" s="496">
        <v>0</v>
      </c>
      <c r="AA155" s="22">
        <v>0</v>
      </c>
      <c r="AB155" s="496">
        <v>0</v>
      </c>
      <c r="AC155" s="27" t="s">
        <v>48</v>
      </c>
      <c r="AD155" s="75"/>
      <c r="AE155" s="75"/>
    </row>
    <row r="156" spans="1:31" s="141" customFormat="1" ht="30" customHeight="1" x14ac:dyDescent="0.25">
      <c r="A156" s="69" t="s">
        <v>56</v>
      </c>
      <c r="B156" s="69" t="s">
        <v>57</v>
      </c>
      <c r="C156" s="69" t="s">
        <v>58</v>
      </c>
      <c r="D156" s="67" t="s">
        <v>310</v>
      </c>
      <c r="E156" s="67" t="s">
        <v>311</v>
      </c>
      <c r="F156" s="67" t="s">
        <v>312</v>
      </c>
      <c r="G156" s="67" t="s">
        <v>313</v>
      </c>
      <c r="H156" s="220" t="s">
        <v>46</v>
      </c>
      <c r="I156" s="73">
        <v>0</v>
      </c>
      <c r="J156" s="74">
        <v>0</v>
      </c>
      <c r="K156" s="67">
        <v>0</v>
      </c>
      <c r="L156" s="67">
        <v>0</v>
      </c>
      <c r="M156" s="74" t="s">
        <v>47</v>
      </c>
      <c r="N156" s="496" t="s">
        <v>48</v>
      </c>
      <c r="O156" s="73">
        <v>0</v>
      </c>
      <c r="P156" s="67">
        <v>0</v>
      </c>
      <c r="Q156" s="67" t="s">
        <v>49</v>
      </c>
      <c r="R156" s="214" t="s">
        <v>47</v>
      </c>
      <c r="S156" s="73">
        <v>0</v>
      </c>
      <c r="T156" s="67">
        <v>0</v>
      </c>
      <c r="U156" s="67">
        <v>0</v>
      </c>
      <c r="V156" s="67">
        <v>0</v>
      </c>
      <c r="W156" s="496">
        <v>0</v>
      </c>
      <c r="X156" s="73">
        <v>0</v>
      </c>
      <c r="Y156" s="67">
        <v>0</v>
      </c>
      <c r="Z156" s="496">
        <v>0</v>
      </c>
      <c r="AA156" s="22">
        <v>0</v>
      </c>
      <c r="AB156" s="496">
        <v>0</v>
      </c>
      <c r="AC156" s="27" t="s">
        <v>48</v>
      </c>
      <c r="AD156" s="75"/>
      <c r="AE156" s="75"/>
    </row>
    <row r="157" spans="1:31" s="141" customFormat="1" ht="30" customHeight="1" x14ac:dyDescent="0.25">
      <c r="A157" s="69" t="s">
        <v>56</v>
      </c>
      <c r="B157" s="69" t="s">
        <v>57</v>
      </c>
      <c r="C157" s="69" t="s">
        <v>58</v>
      </c>
      <c r="D157" s="67" t="s">
        <v>314</v>
      </c>
      <c r="E157" s="67" t="s">
        <v>315</v>
      </c>
      <c r="F157" s="67" t="s">
        <v>316</v>
      </c>
      <c r="G157" s="67" t="s">
        <v>315</v>
      </c>
      <c r="H157" s="220" t="s">
        <v>46</v>
      </c>
      <c r="I157" s="73">
        <v>0</v>
      </c>
      <c r="J157" s="74">
        <v>0</v>
      </c>
      <c r="K157" s="67">
        <v>0</v>
      </c>
      <c r="L157" s="67">
        <v>0</v>
      </c>
      <c r="M157" s="74" t="s">
        <v>47</v>
      </c>
      <c r="N157" s="221" t="s">
        <v>48</v>
      </c>
      <c r="O157" s="73">
        <v>0</v>
      </c>
      <c r="P157" s="67">
        <v>0</v>
      </c>
      <c r="Q157" s="67" t="s">
        <v>49</v>
      </c>
      <c r="R157" s="214" t="s">
        <v>47</v>
      </c>
      <c r="S157" s="73">
        <v>0</v>
      </c>
      <c r="T157" s="67">
        <v>0</v>
      </c>
      <c r="U157" s="67">
        <v>0</v>
      </c>
      <c r="V157" s="67">
        <v>0</v>
      </c>
      <c r="W157" s="496">
        <v>0</v>
      </c>
      <c r="X157" s="73">
        <v>0</v>
      </c>
      <c r="Y157" s="67">
        <v>0</v>
      </c>
      <c r="Z157" s="496">
        <v>0</v>
      </c>
      <c r="AA157" s="22">
        <v>0</v>
      </c>
      <c r="AB157" s="496">
        <v>0</v>
      </c>
      <c r="AC157" s="27" t="s">
        <v>48</v>
      </c>
      <c r="AD157" s="75"/>
      <c r="AE157" s="75"/>
    </row>
    <row r="158" spans="1:31" s="141" customFormat="1" ht="30" customHeight="1" x14ac:dyDescent="0.25">
      <c r="A158" s="69" t="s">
        <v>56</v>
      </c>
      <c r="B158" s="69" t="s">
        <v>57</v>
      </c>
      <c r="C158" s="69" t="s">
        <v>58</v>
      </c>
      <c r="D158" s="67" t="s">
        <v>314</v>
      </c>
      <c r="E158" s="67" t="s">
        <v>315</v>
      </c>
      <c r="F158" s="67" t="s">
        <v>317</v>
      </c>
      <c r="G158" s="67" t="s">
        <v>315</v>
      </c>
      <c r="H158" s="220" t="s">
        <v>46</v>
      </c>
      <c r="I158" s="73">
        <v>0</v>
      </c>
      <c r="J158" s="74">
        <v>0</v>
      </c>
      <c r="K158" s="67">
        <v>0</v>
      </c>
      <c r="L158" s="67">
        <v>0</v>
      </c>
      <c r="M158" s="74" t="s">
        <v>47</v>
      </c>
      <c r="N158" s="496" t="s">
        <v>48</v>
      </c>
      <c r="O158" s="73">
        <v>0</v>
      </c>
      <c r="P158" s="67">
        <v>0</v>
      </c>
      <c r="Q158" s="67" t="s">
        <v>49</v>
      </c>
      <c r="R158" s="214" t="s">
        <v>47</v>
      </c>
      <c r="S158" s="73">
        <v>0</v>
      </c>
      <c r="T158" s="67">
        <v>0</v>
      </c>
      <c r="U158" s="67">
        <v>0</v>
      </c>
      <c r="V158" s="67">
        <v>0</v>
      </c>
      <c r="W158" s="496">
        <v>0</v>
      </c>
      <c r="X158" s="73">
        <v>0</v>
      </c>
      <c r="Y158" s="67">
        <v>0</v>
      </c>
      <c r="Z158" s="496">
        <v>0</v>
      </c>
      <c r="AA158" s="22">
        <v>0</v>
      </c>
      <c r="AB158" s="496">
        <v>0</v>
      </c>
      <c r="AC158" s="27" t="s">
        <v>48</v>
      </c>
      <c r="AD158" s="75"/>
      <c r="AE158" s="75"/>
    </row>
    <row r="159" spans="1:31" s="141" customFormat="1" ht="30" customHeight="1" x14ac:dyDescent="0.25">
      <c r="A159" s="69" t="s">
        <v>56</v>
      </c>
      <c r="B159" s="69" t="s">
        <v>57</v>
      </c>
      <c r="C159" s="69" t="s">
        <v>58</v>
      </c>
      <c r="D159" s="67" t="s">
        <v>318</v>
      </c>
      <c r="E159" s="67" t="s">
        <v>63</v>
      </c>
      <c r="F159" s="67" t="s">
        <v>319</v>
      </c>
      <c r="G159" s="67" t="s">
        <v>63</v>
      </c>
      <c r="H159" s="220" t="s">
        <v>46</v>
      </c>
      <c r="I159" s="73">
        <v>0</v>
      </c>
      <c r="J159" s="74">
        <v>0</v>
      </c>
      <c r="K159" s="67">
        <v>0</v>
      </c>
      <c r="L159" s="67">
        <v>0</v>
      </c>
      <c r="M159" s="74" t="s">
        <v>47</v>
      </c>
      <c r="N159" s="496" t="s">
        <v>48</v>
      </c>
      <c r="O159" s="73">
        <v>0</v>
      </c>
      <c r="P159" s="67">
        <v>0</v>
      </c>
      <c r="Q159" s="67" t="s">
        <v>49</v>
      </c>
      <c r="R159" s="214" t="s">
        <v>47</v>
      </c>
      <c r="S159" s="73">
        <v>0</v>
      </c>
      <c r="T159" s="67">
        <v>0</v>
      </c>
      <c r="U159" s="67">
        <v>0</v>
      </c>
      <c r="V159" s="67">
        <v>0</v>
      </c>
      <c r="W159" s="496">
        <v>0</v>
      </c>
      <c r="X159" s="73">
        <v>0</v>
      </c>
      <c r="Y159" s="67">
        <v>0</v>
      </c>
      <c r="Z159" s="496">
        <v>0</v>
      </c>
      <c r="AA159" s="22">
        <v>0</v>
      </c>
      <c r="AB159" s="496">
        <v>0</v>
      </c>
      <c r="AC159" s="27" t="s">
        <v>48</v>
      </c>
      <c r="AD159" s="75"/>
      <c r="AE159" s="75"/>
    </row>
    <row r="160" spans="1:31" s="141" customFormat="1" ht="30" customHeight="1" x14ac:dyDescent="0.25">
      <c r="A160" s="69" t="s">
        <v>56</v>
      </c>
      <c r="B160" s="69" t="s">
        <v>57</v>
      </c>
      <c r="C160" s="69" t="s">
        <v>58</v>
      </c>
      <c r="D160" s="67" t="s">
        <v>318</v>
      </c>
      <c r="E160" s="67" t="s">
        <v>63</v>
      </c>
      <c r="F160" s="67" t="s">
        <v>320</v>
      </c>
      <c r="G160" s="67" t="s">
        <v>63</v>
      </c>
      <c r="H160" s="220" t="s">
        <v>46</v>
      </c>
      <c r="I160" s="73">
        <v>0</v>
      </c>
      <c r="J160" s="74">
        <v>0</v>
      </c>
      <c r="K160" s="67">
        <v>0</v>
      </c>
      <c r="L160" s="67">
        <v>0</v>
      </c>
      <c r="M160" s="74" t="s">
        <v>47</v>
      </c>
      <c r="N160" s="221" t="s">
        <v>48</v>
      </c>
      <c r="O160" s="73">
        <v>0</v>
      </c>
      <c r="P160" s="67">
        <v>0</v>
      </c>
      <c r="Q160" s="67" t="s">
        <v>49</v>
      </c>
      <c r="R160" s="214" t="s">
        <v>47</v>
      </c>
      <c r="S160" s="73">
        <v>0</v>
      </c>
      <c r="T160" s="67">
        <v>0</v>
      </c>
      <c r="U160" s="67">
        <v>0</v>
      </c>
      <c r="V160" s="67">
        <v>0</v>
      </c>
      <c r="W160" s="496">
        <v>0</v>
      </c>
      <c r="X160" s="73">
        <v>0</v>
      </c>
      <c r="Y160" s="67">
        <v>0</v>
      </c>
      <c r="Z160" s="496">
        <v>0</v>
      </c>
      <c r="AA160" s="22">
        <v>0</v>
      </c>
      <c r="AB160" s="496">
        <v>0</v>
      </c>
      <c r="AC160" s="27" t="s">
        <v>48</v>
      </c>
      <c r="AD160" s="75"/>
      <c r="AE160" s="75"/>
    </row>
    <row r="161" spans="1:31" s="141" customFormat="1" ht="30" customHeight="1" x14ac:dyDescent="0.25">
      <c r="A161" s="69" t="s">
        <v>56</v>
      </c>
      <c r="B161" s="69" t="s">
        <v>57</v>
      </c>
      <c r="C161" s="69" t="s">
        <v>58</v>
      </c>
      <c r="D161" s="67" t="s">
        <v>318</v>
      </c>
      <c r="E161" s="67" t="s">
        <v>63</v>
      </c>
      <c r="F161" s="67" t="s">
        <v>321</v>
      </c>
      <c r="G161" s="67" t="s">
        <v>63</v>
      </c>
      <c r="H161" s="220" t="s">
        <v>46</v>
      </c>
      <c r="I161" s="73">
        <v>0</v>
      </c>
      <c r="J161" s="74">
        <v>0</v>
      </c>
      <c r="K161" s="67">
        <v>0</v>
      </c>
      <c r="L161" s="67">
        <v>0</v>
      </c>
      <c r="M161" s="74" t="s">
        <v>47</v>
      </c>
      <c r="N161" s="496" t="s">
        <v>48</v>
      </c>
      <c r="O161" s="73">
        <v>0</v>
      </c>
      <c r="P161" s="67">
        <v>0</v>
      </c>
      <c r="Q161" s="67" t="s">
        <v>49</v>
      </c>
      <c r="R161" s="214" t="s">
        <v>47</v>
      </c>
      <c r="S161" s="73">
        <v>0</v>
      </c>
      <c r="T161" s="67">
        <v>0</v>
      </c>
      <c r="U161" s="67">
        <v>0</v>
      </c>
      <c r="V161" s="67">
        <v>0</v>
      </c>
      <c r="W161" s="496">
        <v>0</v>
      </c>
      <c r="X161" s="73">
        <v>0</v>
      </c>
      <c r="Y161" s="67">
        <v>0</v>
      </c>
      <c r="Z161" s="496">
        <v>0</v>
      </c>
      <c r="AA161" s="22">
        <v>0</v>
      </c>
      <c r="AB161" s="496">
        <v>0</v>
      </c>
      <c r="AC161" s="27" t="s">
        <v>48</v>
      </c>
      <c r="AD161" s="75"/>
      <c r="AE161" s="75"/>
    </row>
    <row r="162" spans="1:31" s="141" customFormat="1" ht="30" customHeight="1" x14ac:dyDescent="0.25">
      <c r="A162" s="69" t="s">
        <v>56</v>
      </c>
      <c r="B162" s="69" t="s">
        <v>57</v>
      </c>
      <c r="C162" s="69" t="s">
        <v>58</v>
      </c>
      <c r="D162" s="67" t="s">
        <v>318</v>
      </c>
      <c r="E162" s="67" t="s">
        <v>63</v>
      </c>
      <c r="F162" s="67" t="s">
        <v>322</v>
      </c>
      <c r="G162" s="67" t="s">
        <v>323</v>
      </c>
      <c r="H162" s="220" t="s">
        <v>46</v>
      </c>
      <c r="I162" s="73">
        <v>0</v>
      </c>
      <c r="J162" s="74">
        <v>0</v>
      </c>
      <c r="K162" s="67">
        <v>0</v>
      </c>
      <c r="L162" s="67">
        <v>0</v>
      </c>
      <c r="M162" s="74" t="s">
        <v>47</v>
      </c>
      <c r="N162" s="496" t="s">
        <v>48</v>
      </c>
      <c r="O162" s="73">
        <v>0</v>
      </c>
      <c r="P162" s="67">
        <v>0</v>
      </c>
      <c r="Q162" s="67" t="s">
        <v>49</v>
      </c>
      <c r="R162" s="214" t="s">
        <v>47</v>
      </c>
      <c r="S162" s="73">
        <v>0</v>
      </c>
      <c r="T162" s="67">
        <v>0</v>
      </c>
      <c r="U162" s="67">
        <v>0</v>
      </c>
      <c r="V162" s="67">
        <v>0</v>
      </c>
      <c r="W162" s="496">
        <v>0</v>
      </c>
      <c r="X162" s="73">
        <v>0</v>
      </c>
      <c r="Y162" s="67">
        <v>0</v>
      </c>
      <c r="Z162" s="496">
        <v>0</v>
      </c>
      <c r="AA162" s="22">
        <v>0</v>
      </c>
      <c r="AB162" s="496">
        <v>0</v>
      </c>
      <c r="AC162" s="27" t="s">
        <v>48</v>
      </c>
      <c r="AD162" s="75"/>
      <c r="AE162" s="75"/>
    </row>
    <row r="163" spans="1:31" s="141" customFormat="1" ht="30" customHeight="1" x14ac:dyDescent="0.25">
      <c r="A163" s="69" t="s">
        <v>56</v>
      </c>
      <c r="B163" s="69" t="s">
        <v>57</v>
      </c>
      <c r="C163" s="69" t="s">
        <v>58</v>
      </c>
      <c r="D163" s="67" t="s">
        <v>318</v>
      </c>
      <c r="E163" s="67" t="s">
        <v>63</v>
      </c>
      <c r="F163" s="67" t="s">
        <v>324</v>
      </c>
      <c r="G163" s="67" t="s">
        <v>63</v>
      </c>
      <c r="H163" s="220" t="s">
        <v>46</v>
      </c>
      <c r="I163" s="73">
        <v>0</v>
      </c>
      <c r="J163" s="74">
        <v>0</v>
      </c>
      <c r="K163" s="67">
        <v>0</v>
      </c>
      <c r="L163" s="67">
        <v>0</v>
      </c>
      <c r="M163" s="74" t="s">
        <v>47</v>
      </c>
      <c r="N163" s="221" t="s">
        <v>48</v>
      </c>
      <c r="O163" s="73">
        <v>0</v>
      </c>
      <c r="P163" s="67">
        <v>0</v>
      </c>
      <c r="Q163" s="67" t="s">
        <v>49</v>
      </c>
      <c r="R163" s="214" t="s">
        <v>47</v>
      </c>
      <c r="S163" s="73">
        <v>0</v>
      </c>
      <c r="T163" s="67">
        <v>0</v>
      </c>
      <c r="U163" s="67">
        <v>0</v>
      </c>
      <c r="V163" s="67">
        <v>0</v>
      </c>
      <c r="W163" s="496">
        <v>0</v>
      </c>
      <c r="X163" s="73">
        <v>0</v>
      </c>
      <c r="Y163" s="67">
        <v>0</v>
      </c>
      <c r="Z163" s="496">
        <v>0</v>
      </c>
      <c r="AA163" s="22">
        <v>0</v>
      </c>
      <c r="AB163" s="496">
        <v>0</v>
      </c>
      <c r="AC163" s="27" t="s">
        <v>48</v>
      </c>
      <c r="AD163" s="75"/>
      <c r="AE163" s="75"/>
    </row>
    <row r="164" spans="1:31" s="141" customFormat="1" ht="30" customHeight="1" x14ac:dyDescent="0.25">
      <c r="A164" s="69" t="s">
        <v>56</v>
      </c>
      <c r="B164" s="69" t="s">
        <v>57</v>
      </c>
      <c r="C164" s="69" t="s">
        <v>58</v>
      </c>
      <c r="D164" s="67" t="s">
        <v>318</v>
      </c>
      <c r="E164" s="67" t="s">
        <v>63</v>
      </c>
      <c r="F164" s="67" t="s">
        <v>325</v>
      </c>
      <c r="G164" s="67" t="s">
        <v>63</v>
      </c>
      <c r="H164" s="220" t="s">
        <v>46</v>
      </c>
      <c r="I164" s="73">
        <v>0</v>
      </c>
      <c r="J164" s="74">
        <v>0</v>
      </c>
      <c r="K164" s="67">
        <v>0</v>
      </c>
      <c r="L164" s="67">
        <v>0</v>
      </c>
      <c r="M164" s="74" t="s">
        <v>47</v>
      </c>
      <c r="N164" s="496" t="s">
        <v>48</v>
      </c>
      <c r="O164" s="73">
        <v>0</v>
      </c>
      <c r="P164" s="67">
        <v>0</v>
      </c>
      <c r="Q164" s="67" t="s">
        <v>49</v>
      </c>
      <c r="R164" s="214" t="s">
        <v>47</v>
      </c>
      <c r="S164" s="73">
        <v>0</v>
      </c>
      <c r="T164" s="67">
        <v>0</v>
      </c>
      <c r="U164" s="67">
        <v>0</v>
      </c>
      <c r="V164" s="67">
        <v>0</v>
      </c>
      <c r="W164" s="496">
        <v>0</v>
      </c>
      <c r="X164" s="73">
        <v>0</v>
      </c>
      <c r="Y164" s="67">
        <v>0</v>
      </c>
      <c r="Z164" s="496">
        <v>0</v>
      </c>
      <c r="AA164" s="22">
        <v>0</v>
      </c>
      <c r="AB164" s="496">
        <v>0</v>
      </c>
      <c r="AC164" s="27" t="s">
        <v>48</v>
      </c>
      <c r="AD164" s="75"/>
      <c r="AE164" s="75"/>
    </row>
    <row r="165" spans="1:31" s="141" customFormat="1" ht="30" customHeight="1" x14ac:dyDescent="0.25">
      <c r="A165" s="69" t="s">
        <v>56</v>
      </c>
      <c r="B165" s="69" t="s">
        <v>57</v>
      </c>
      <c r="C165" s="69" t="s">
        <v>58</v>
      </c>
      <c r="D165" s="67" t="s">
        <v>318</v>
      </c>
      <c r="E165" s="67" t="s">
        <v>63</v>
      </c>
      <c r="F165" s="67" t="s">
        <v>326</v>
      </c>
      <c r="G165" s="67" t="s">
        <v>63</v>
      </c>
      <c r="H165" s="220" t="s">
        <v>46</v>
      </c>
      <c r="I165" s="73">
        <v>0</v>
      </c>
      <c r="J165" s="74">
        <v>0</v>
      </c>
      <c r="K165" s="67">
        <v>0</v>
      </c>
      <c r="L165" s="67">
        <v>0</v>
      </c>
      <c r="M165" s="74" t="s">
        <v>47</v>
      </c>
      <c r="N165" s="496" t="s">
        <v>48</v>
      </c>
      <c r="O165" s="73">
        <v>0</v>
      </c>
      <c r="P165" s="67">
        <v>0</v>
      </c>
      <c r="Q165" s="67" t="s">
        <v>49</v>
      </c>
      <c r="R165" s="214" t="s">
        <v>47</v>
      </c>
      <c r="S165" s="73">
        <v>0</v>
      </c>
      <c r="T165" s="67">
        <v>0</v>
      </c>
      <c r="U165" s="67">
        <v>0</v>
      </c>
      <c r="V165" s="67">
        <v>0</v>
      </c>
      <c r="W165" s="496">
        <v>0</v>
      </c>
      <c r="X165" s="73">
        <v>0</v>
      </c>
      <c r="Y165" s="67">
        <v>0</v>
      </c>
      <c r="Z165" s="496">
        <v>0</v>
      </c>
      <c r="AA165" s="22">
        <v>0</v>
      </c>
      <c r="AB165" s="496">
        <v>0</v>
      </c>
      <c r="AC165" s="27" t="s">
        <v>48</v>
      </c>
      <c r="AD165" s="75"/>
      <c r="AE165" s="75"/>
    </row>
    <row r="166" spans="1:31" s="141" customFormat="1" ht="30" customHeight="1" x14ac:dyDescent="0.25">
      <c r="A166" s="69" t="s">
        <v>56</v>
      </c>
      <c r="B166" s="69" t="s">
        <v>57</v>
      </c>
      <c r="C166" s="69" t="s">
        <v>58</v>
      </c>
      <c r="D166" s="67" t="s">
        <v>318</v>
      </c>
      <c r="E166" s="67" t="s">
        <v>63</v>
      </c>
      <c r="F166" s="67" t="s">
        <v>327</v>
      </c>
      <c r="G166" s="67" t="s">
        <v>63</v>
      </c>
      <c r="H166" s="220" t="s">
        <v>46</v>
      </c>
      <c r="I166" s="73">
        <v>0</v>
      </c>
      <c r="J166" s="74">
        <v>0</v>
      </c>
      <c r="K166" s="67">
        <v>0</v>
      </c>
      <c r="L166" s="67">
        <v>0</v>
      </c>
      <c r="M166" s="74" t="s">
        <v>47</v>
      </c>
      <c r="N166" s="221" t="s">
        <v>48</v>
      </c>
      <c r="O166" s="73">
        <v>0</v>
      </c>
      <c r="P166" s="67">
        <v>0</v>
      </c>
      <c r="Q166" s="67" t="s">
        <v>49</v>
      </c>
      <c r="R166" s="214" t="s">
        <v>47</v>
      </c>
      <c r="S166" s="73">
        <v>0</v>
      </c>
      <c r="T166" s="67">
        <v>0</v>
      </c>
      <c r="U166" s="67">
        <v>0</v>
      </c>
      <c r="V166" s="67">
        <v>0</v>
      </c>
      <c r="W166" s="496">
        <v>0</v>
      </c>
      <c r="X166" s="73">
        <v>0</v>
      </c>
      <c r="Y166" s="67">
        <v>0</v>
      </c>
      <c r="Z166" s="496">
        <v>0</v>
      </c>
      <c r="AA166" s="22">
        <v>0</v>
      </c>
      <c r="AB166" s="496">
        <v>0</v>
      </c>
      <c r="AC166" s="27" t="s">
        <v>48</v>
      </c>
      <c r="AD166" s="75"/>
      <c r="AE166" s="75"/>
    </row>
    <row r="167" spans="1:31" s="141" customFormat="1" ht="30" customHeight="1" x14ac:dyDescent="0.25">
      <c r="A167" s="69" t="s">
        <v>56</v>
      </c>
      <c r="B167" s="69" t="s">
        <v>57</v>
      </c>
      <c r="C167" s="69" t="s">
        <v>58</v>
      </c>
      <c r="D167" s="67" t="s">
        <v>318</v>
      </c>
      <c r="E167" s="67" t="s">
        <v>63</v>
      </c>
      <c r="F167" s="67" t="s">
        <v>328</v>
      </c>
      <c r="G167" s="67" t="s">
        <v>63</v>
      </c>
      <c r="H167" s="220" t="s">
        <v>46</v>
      </c>
      <c r="I167" s="73">
        <v>0</v>
      </c>
      <c r="J167" s="74">
        <v>0</v>
      </c>
      <c r="K167" s="67">
        <v>0</v>
      </c>
      <c r="L167" s="67">
        <v>0</v>
      </c>
      <c r="M167" s="74" t="s">
        <v>47</v>
      </c>
      <c r="N167" s="496" t="s">
        <v>48</v>
      </c>
      <c r="O167" s="73">
        <v>0</v>
      </c>
      <c r="P167" s="67">
        <v>0</v>
      </c>
      <c r="Q167" s="67" t="s">
        <v>49</v>
      </c>
      <c r="R167" s="214" t="s">
        <v>47</v>
      </c>
      <c r="S167" s="73">
        <v>0</v>
      </c>
      <c r="T167" s="67">
        <v>0</v>
      </c>
      <c r="U167" s="67">
        <v>0</v>
      </c>
      <c r="V167" s="67">
        <v>0</v>
      </c>
      <c r="W167" s="496">
        <v>0</v>
      </c>
      <c r="X167" s="73">
        <v>0</v>
      </c>
      <c r="Y167" s="67">
        <v>0</v>
      </c>
      <c r="Z167" s="496">
        <v>0</v>
      </c>
      <c r="AA167" s="22">
        <v>0</v>
      </c>
      <c r="AB167" s="496">
        <v>0</v>
      </c>
      <c r="AC167" s="27" t="s">
        <v>48</v>
      </c>
      <c r="AD167" s="75"/>
      <c r="AE167" s="75"/>
    </row>
    <row r="168" spans="1:31" s="141" customFormat="1" ht="30" customHeight="1" x14ac:dyDescent="0.25">
      <c r="A168" s="69" t="s">
        <v>56</v>
      </c>
      <c r="B168" s="69" t="s">
        <v>57</v>
      </c>
      <c r="C168" s="69" t="s">
        <v>58</v>
      </c>
      <c r="D168" s="67" t="s">
        <v>318</v>
      </c>
      <c r="E168" s="67" t="s">
        <v>63</v>
      </c>
      <c r="F168" s="67" t="s">
        <v>329</v>
      </c>
      <c r="G168" s="67" t="s">
        <v>323</v>
      </c>
      <c r="H168" s="220" t="s">
        <v>46</v>
      </c>
      <c r="I168" s="73">
        <v>0</v>
      </c>
      <c r="J168" s="74">
        <v>0</v>
      </c>
      <c r="K168" s="67">
        <v>0</v>
      </c>
      <c r="L168" s="67">
        <v>0</v>
      </c>
      <c r="M168" s="74" t="s">
        <v>47</v>
      </c>
      <c r="N168" s="496" t="s">
        <v>48</v>
      </c>
      <c r="O168" s="73">
        <v>0</v>
      </c>
      <c r="P168" s="67">
        <v>0</v>
      </c>
      <c r="Q168" s="67" t="s">
        <v>49</v>
      </c>
      <c r="R168" s="214" t="s">
        <v>47</v>
      </c>
      <c r="S168" s="73">
        <v>0</v>
      </c>
      <c r="T168" s="67">
        <v>0</v>
      </c>
      <c r="U168" s="67">
        <v>0</v>
      </c>
      <c r="V168" s="67">
        <v>0</v>
      </c>
      <c r="W168" s="496">
        <v>0</v>
      </c>
      <c r="X168" s="73">
        <v>0</v>
      </c>
      <c r="Y168" s="67">
        <v>0</v>
      </c>
      <c r="Z168" s="496">
        <v>0</v>
      </c>
      <c r="AA168" s="22">
        <v>0</v>
      </c>
      <c r="AB168" s="496">
        <v>0</v>
      </c>
      <c r="AC168" s="27" t="s">
        <v>48</v>
      </c>
      <c r="AD168" s="75"/>
      <c r="AE168" s="75"/>
    </row>
    <row r="169" spans="1:31" s="141" customFormat="1" ht="30" customHeight="1" x14ac:dyDescent="0.25">
      <c r="A169" s="69" t="s">
        <v>56</v>
      </c>
      <c r="B169" s="69" t="s">
        <v>57</v>
      </c>
      <c r="C169" s="69" t="s">
        <v>58</v>
      </c>
      <c r="D169" s="67" t="s">
        <v>318</v>
      </c>
      <c r="E169" s="67" t="s">
        <v>63</v>
      </c>
      <c r="F169" s="67" t="s">
        <v>330</v>
      </c>
      <c r="G169" s="67" t="s">
        <v>63</v>
      </c>
      <c r="H169" s="220" t="s">
        <v>46</v>
      </c>
      <c r="I169" s="73">
        <v>0</v>
      </c>
      <c r="J169" s="74">
        <v>0</v>
      </c>
      <c r="K169" s="67">
        <v>0</v>
      </c>
      <c r="L169" s="67">
        <v>0</v>
      </c>
      <c r="M169" s="74" t="s">
        <v>47</v>
      </c>
      <c r="N169" s="221" t="s">
        <v>48</v>
      </c>
      <c r="O169" s="73">
        <v>0</v>
      </c>
      <c r="P169" s="67">
        <v>0</v>
      </c>
      <c r="Q169" s="67" t="s">
        <v>49</v>
      </c>
      <c r="R169" s="214" t="s">
        <v>47</v>
      </c>
      <c r="S169" s="73">
        <v>0</v>
      </c>
      <c r="T169" s="67">
        <v>0</v>
      </c>
      <c r="U169" s="67">
        <v>0</v>
      </c>
      <c r="V169" s="67">
        <v>0</v>
      </c>
      <c r="W169" s="496">
        <v>0</v>
      </c>
      <c r="X169" s="73">
        <v>0</v>
      </c>
      <c r="Y169" s="67">
        <v>0</v>
      </c>
      <c r="Z169" s="496">
        <v>0</v>
      </c>
      <c r="AA169" s="22">
        <v>0</v>
      </c>
      <c r="AB169" s="496">
        <v>0</v>
      </c>
      <c r="AC169" s="27" t="s">
        <v>48</v>
      </c>
      <c r="AD169" s="75"/>
      <c r="AE169" s="75"/>
    </row>
    <row r="170" spans="1:31" s="141" customFormat="1" ht="30" customHeight="1" x14ac:dyDescent="0.25">
      <c r="A170" s="69" t="s">
        <v>56</v>
      </c>
      <c r="B170" s="69" t="s">
        <v>57</v>
      </c>
      <c r="C170" s="69" t="s">
        <v>58</v>
      </c>
      <c r="D170" s="67" t="s">
        <v>331</v>
      </c>
      <c r="E170" s="67" t="s">
        <v>63</v>
      </c>
      <c r="F170" s="67" t="s">
        <v>332</v>
      </c>
      <c r="G170" s="67" t="s">
        <v>333</v>
      </c>
      <c r="H170" s="220" t="s">
        <v>46</v>
      </c>
      <c r="I170" s="73">
        <v>0</v>
      </c>
      <c r="J170" s="74">
        <v>0</v>
      </c>
      <c r="K170" s="67">
        <v>0</v>
      </c>
      <c r="L170" s="67">
        <v>0</v>
      </c>
      <c r="M170" s="74" t="s">
        <v>47</v>
      </c>
      <c r="N170" s="496" t="s">
        <v>48</v>
      </c>
      <c r="O170" s="73">
        <v>0</v>
      </c>
      <c r="P170" s="67">
        <v>0</v>
      </c>
      <c r="Q170" s="67" t="s">
        <v>49</v>
      </c>
      <c r="R170" s="214" t="s">
        <v>47</v>
      </c>
      <c r="S170" s="73">
        <v>0</v>
      </c>
      <c r="T170" s="67">
        <v>0</v>
      </c>
      <c r="U170" s="67">
        <v>0</v>
      </c>
      <c r="V170" s="67">
        <v>0</v>
      </c>
      <c r="W170" s="496">
        <v>0</v>
      </c>
      <c r="X170" s="73">
        <v>0</v>
      </c>
      <c r="Y170" s="67">
        <v>0</v>
      </c>
      <c r="Z170" s="496">
        <v>0</v>
      </c>
      <c r="AA170" s="22">
        <v>0</v>
      </c>
      <c r="AB170" s="496">
        <v>0</v>
      </c>
      <c r="AC170" s="27" t="s">
        <v>48</v>
      </c>
      <c r="AD170" s="75"/>
      <c r="AE170" s="75"/>
    </row>
    <row r="171" spans="1:31" s="141" customFormat="1" ht="30" customHeight="1" x14ac:dyDescent="0.25">
      <c r="A171" s="69" t="s">
        <v>56</v>
      </c>
      <c r="B171" s="69" t="s">
        <v>57</v>
      </c>
      <c r="C171" s="69" t="s">
        <v>58</v>
      </c>
      <c r="D171" s="67" t="s">
        <v>331</v>
      </c>
      <c r="E171" s="67" t="s">
        <v>63</v>
      </c>
      <c r="F171" s="67" t="s">
        <v>334</v>
      </c>
      <c r="G171" s="67" t="s">
        <v>63</v>
      </c>
      <c r="H171" s="220" t="s">
        <v>46</v>
      </c>
      <c r="I171" s="73">
        <v>0</v>
      </c>
      <c r="J171" s="74">
        <v>0</v>
      </c>
      <c r="K171" s="67">
        <v>0</v>
      </c>
      <c r="L171" s="67">
        <v>0</v>
      </c>
      <c r="M171" s="74" t="s">
        <v>47</v>
      </c>
      <c r="N171" s="496" t="s">
        <v>48</v>
      </c>
      <c r="O171" s="73">
        <v>0</v>
      </c>
      <c r="P171" s="67">
        <v>0</v>
      </c>
      <c r="Q171" s="67" t="s">
        <v>49</v>
      </c>
      <c r="R171" s="214" t="s">
        <v>47</v>
      </c>
      <c r="S171" s="73">
        <v>0</v>
      </c>
      <c r="T171" s="67">
        <v>0</v>
      </c>
      <c r="U171" s="67">
        <v>0</v>
      </c>
      <c r="V171" s="67">
        <v>0</v>
      </c>
      <c r="W171" s="496">
        <v>0</v>
      </c>
      <c r="X171" s="73">
        <v>0</v>
      </c>
      <c r="Y171" s="67">
        <v>0</v>
      </c>
      <c r="Z171" s="496">
        <v>0</v>
      </c>
      <c r="AA171" s="22">
        <v>0</v>
      </c>
      <c r="AB171" s="496">
        <v>0</v>
      </c>
      <c r="AC171" s="27" t="s">
        <v>48</v>
      </c>
      <c r="AD171" s="75"/>
      <c r="AE171" s="75"/>
    </row>
    <row r="172" spans="1:31" s="141" customFormat="1" ht="30" customHeight="1" x14ac:dyDescent="0.25">
      <c r="A172" s="69" t="s">
        <v>56</v>
      </c>
      <c r="B172" s="69" t="s">
        <v>57</v>
      </c>
      <c r="C172" s="69" t="s">
        <v>58</v>
      </c>
      <c r="D172" s="67" t="s">
        <v>335</v>
      </c>
      <c r="E172" s="67" t="s">
        <v>63</v>
      </c>
      <c r="F172" s="67" t="s">
        <v>336</v>
      </c>
      <c r="G172" s="67" t="s">
        <v>63</v>
      </c>
      <c r="H172" s="220" t="s">
        <v>46</v>
      </c>
      <c r="I172" s="73">
        <v>0</v>
      </c>
      <c r="J172" s="74">
        <v>0</v>
      </c>
      <c r="K172" s="67">
        <v>0</v>
      </c>
      <c r="L172" s="67">
        <v>0</v>
      </c>
      <c r="M172" s="74" t="s">
        <v>47</v>
      </c>
      <c r="N172" s="221" t="s">
        <v>48</v>
      </c>
      <c r="O172" s="73">
        <v>0</v>
      </c>
      <c r="P172" s="67">
        <v>0</v>
      </c>
      <c r="Q172" s="67" t="s">
        <v>49</v>
      </c>
      <c r="R172" s="214" t="s">
        <v>47</v>
      </c>
      <c r="S172" s="73">
        <v>0</v>
      </c>
      <c r="T172" s="67">
        <v>0</v>
      </c>
      <c r="U172" s="67">
        <v>0</v>
      </c>
      <c r="V172" s="67">
        <v>0</v>
      </c>
      <c r="W172" s="496">
        <v>0</v>
      </c>
      <c r="X172" s="73">
        <v>0</v>
      </c>
      <c r="Y172" s="67">
        <v>0</v>
      </c>
      <c r="Z172" s="496">
        <v>0</v>
      </c>
      <c r="AA172" s="22">
        <v>0</v>
      </c>
      <c r="AB172" s="496">
        <v>0</v>
      </c>
      <c r="AC172" s="27" t="s">
        <v>48</v>
      </c>
      <c r="AD172" s="75"/>
      <c r="AE172" s="75"/>
    </row>
    <row r="173" spans="1:31" s="141" customFormat="1" ht="30" customHeight="1" x14ac:dyDescent="0.25">
      <c r="A173" s="69" t="s">
        <v>56</v>
      </c>
      <c r="B173" s="69" t="s">
        <v>57</v>
      </c>
      <c r="C173" s="69" t="s">
        <v>58</v>
      </c>
      <c r="D173" s="67" t="s">
        <v>335</v>
      </c>
      <c r="E173" s="67" t="s">
        <v>63</v>
      </c>
      <c r="F173" s="67" t="s">
        <v>337</v>
      </c>
      <c r="G173" s="67" t="s">
        <v>63</v>
      </c>
      <c r="H173" s="220" t="s">
        <v>46</v>
      </c>
      <c r="I173" s="73">
        <v>0</v>
      </c>
      <c r="J173" s="74">
        <v>0</v>
      </c>
      <c r="K173" s="67">
        <v>0</v>
      </c>
      <c r="L173" s="67">
        <v>0</v>
      </c>
      <c r="M173" s="74" t="s">
        <v>47</v>
      </c>
      <c r="N173" s="496" t="s">
        <v>48</v>
      </c>
      <c r="O173" s="73">
        <v>0</v>
      </c>
      <c r="P173" s="67">
        <v>0</v>
      </c>
      <c r="Q173" s="67" t="s">
        <v>49</v>
      </c>
      <c r="R173" s="214" t="s">
        <v>47</v>
      </c>
      <c r="S173" s="73">
        <v>0</v>
      </c>
      <c r="T173" s="67">
        <v>0</v>
      </c>
      <c r="U173" s="67">
        <v>0</v>
      </c>
      <c r="V173" s="67">
        <v>0</v>
      </c>
      <c r="W173" s="496">
        <v>0</v>
      </c>
      <c r="X173" s="73">
        <v>0</v>
      </c>
      <c r="Y173" s="67">
        <v>0</v>
      </c>
      <c r="Z173" s="496">
        <v>0</v>
      </c>
      <c r="AA173" s="22">
        <v>0</v>
      </c>
      <c r="AB173" s="496">
        <v>0</v>
      </c>
      <c r="AC173" s="27" t="s">
        <v>48</v>
      </c>
      <c r="AD173" s="75"/>
      <c r="AE173" s="75"/>
    </row>
    <row r="174" spans="1:31" s="141" customFormat="1" ht="30" customHeight="1" x14ac:dyDescent="0.25">
      <c r="A174" s="69" t="s">
        <v>56</v>
      </c>
      <c r="B174" s="69" t="s">
        <v>57</v>
      </c>
      <c r="C174" s="69" t="s">
        <v>58</v>
      </c>
      <c r="D174" s="67" t="s">
        <v>335</v>
      </c>
      <c r="E174" s="67" t="s">
        <v>63</v>
      </c>
      <c r="F174" s="67" t="s">
        <v>338</v>
      </c>
      <c r="G174" s="67" t="s">
        <v>63</v>
      </c>
      <c r="H174" s="220" t="s">
        <v>46</v>
      </c>
      <c r="I174" s="73">
        <v>0</v>
      </c>
      <c r="J174" s="74">
        <v>0</v>
      </c>
      <c r="K174" s="67">
        <v>0</v>
      </c>
      <c r="L174" s="67">
        <v>0</v>
      </c>
      <c r="M174" s="74" t="s">
        <v>47</v>
      </c>
      <c r="N174" s="496" t="s">
        <v>48</v>
      </c>
      <c r="O174" s="73">
        <v>0</v>
      </c>
      <c r="P174" s="67">
        <v>0</v>
      </c>
      <c r="Q174" s="67" t="s">
        <v>49</v>
      </c>
      <c r="R174" s="214" t="s">
        <v>47</v>
      </c>
      <c r="S174" s="73">
        <v>0</v>
      </c>
      <c r="T174" s="67">
        <v>0</v>
      </c>
      <c r="U174" s="67">
        <v>0</v>
      </c>
      <c r="V174" s="67">
        <v>0</v>
      </c>
      <c r="W174" s="496">
        <v>0</v>
      </c>
      <c r="X174" s="73">
        <v>0</v>
      </c>
      <c r="Y174" s="67">
        <v>0</v>
      </c>
      <c r="Z174" s="496">
        <v>0</v>
      </c>
      <c r="AA174" s="22">
        <v>0</v>
      </c>
      <c r="AB174" s="496">
        <v>0</v>
      </c>
      <c r="AC174" s="27" t="s">
        <v>48</v>
      </c>
      <c r="AD174" s="75"/>
      <c r="AE174" s="75"/>
    </row>
    <row r="175" spans="1:31" s="141" customFormat="1" ht="30" customHeight="1" x14ac:dyDescent="0.25">
      <c r="A175" s="69" t="s">
        <v>56</v>
      </c>
      <c r="B175" s="69" t="s">
        <v>57</v>
      </c>
      <c r="C175" s="69" t="s">
        <v>58</v>
      </c>
      <c r="D175" s="67" t="s">
        <v>335</v>
      </c>
      <c r="E175" s="67" t="s">
        <v>63</v>
      </c>
      <c r="F175" s="67" t="s">
        <v>339</v>
      </c>
      <c r="G175" s="67" t="s">
        <v>189</v>
      </c>
      <c r="H175" s="220" t="s">
        <v>46</v>
      </c>
      <c r="I175" s="73">
        <v>0</v>
      </c>
      <c r="J175" s="74">
        <v>0</v>
      </c>
      <c r="K175" s="67">
        <v>0</v>
      </c>
      <c r="L175" s="67">
        <v>0</v>
      </c>
      <c r="M175" s="74" t="s">
        <v>47</v>
      </c>
      <c r="N175" s="221" t="s">
        <v>48</v>
      </c>
      <c r="O175" s="73">
        <v>0</v>
      </c>
      <c r="P175" s="67">
        <v>0</v>
      </c>
      <c r="Q175" s="67" t="s">
        <v>49</v>
      </c>
      <c r="R175" s="214" t="s">
        <v>47</v>
      </c>
      <c r="S175" s="73">
        <v>0</v>
      </c>
      <c r="T175" s="67">
        <v>0</v>
      </c>
      <c r="U175" s="67">
        <v>0</v>
      </c>
      <c r="V175" s="67">
        <v>0</v>
      </c>
      <c r="W175" s="496">
        <v>0</v>
      </c>
      <c r="X175" s="73">
        <v>0</v>
      </c>
      <c r="Y175" s="67">
        <v>0</v>
      </c>
      <c r="Z175" s="496">
        <v>0</v>
      </c>
      <c r="AA175" s="22">
        <v>0</v>
      </c>
      <c r="AB175" s="496">
        <v>0</v>
      </c>
      <c r="AC175" s="27" t="s">
        <v>48</v>
      </c>
      <c r="AD175" s="75"/>
      <c r="AE175" s="75"/>
    </row>
    <row r="176" spans="1:31" s="141" customFormat="1" ht="30" customHeight="1" x14ac:dyDescent="0.25">
      <c r="A176" s="69" t="s">
        <v>56</v>
      </c>
      <c r="B176" s="69" t="s">
        <v>57</v>
      </c>
      <c r="C176" s="69" t="s">
        <v>58</v>
      </c>
      <c r="D176" s="67" t="s">
        <v>335</v>
      </c>
      <c r="E176" s="67" t="s">
        <v>63</v>
      </c>
      <c r="F176" s="67" t="s">
        <v>340</v>
      </c>
      <c r="G176" s="67" t="s">
        <v>214</v>
      </c>
      <c r="H176" s="220" t="s">
        <v>46</v>
      </c>
      <c r="I176" s="73">
        <v>0</v>
      </c>
      <c r="J176" s="74">
        <v>0</v>
      </c>
      <c r="K176" s="67">
        <v>0</v>
      </c>
      <c r="L176" s="67">
        <v>0</v>
      </c>
      <c r="M176" s="74" t="s">
        <v>47</v>
      </c>
      <c r="N176" s="496" t="s">
        <v>48</v>
      </c>
      <c r="O176" s="73">
        <v>0</v>
      </c>
      <c r="P176" s="67">
        <v>0</v>
      </c>
      <c r="Q176" s="67" t="s">
        <v>49</v>
      </c>
      <c r="R176" s="214" t="s">
        <v>47</v>
      </c>
      <c r="S176" s="73">
        <v>0</v>
      </c>
      <c r="T176" s="67">
        <v>0</v>
      </c>
      <c r="U176" s="67">
        <v>0</v>
      </c>
      <c r="V176" s="67">
        <v>0</v>
      </c>
      <c r="W176" s="496">
        <v>0</v>
      </c>
      <c r="X176" s="73">
        <v>0</v>
      </c>
      <c r="Y176" s="67">
        <v>0</v>
      </c>
      <c r="Z176" s="496">
        <v>0</v>
      </c>
      <c r="AA176" s="22">
        <v>0</v>
      </c>
      <c r="AB176" s="496">
        <v>0</v>
      </c>
      <c r="AC176" s="27" t="s">
        <v>48</v>
      </c>
      <c r="AD176" s="75"/>
      <c r="AE176" s="75"/>
    </row>
    <row r="177" spans="1:31" s="141" customFormat="1" ht="30" customHeight="1" x14ac:dyDescent="0.25">
      <c r="A177" s="69" t="s">
        <v>56</v>
      </c>
      <c r="B177" s="69" t="s">
        <v>57</v>
      </c>
      <c r="C177" s="69" t="s">
        <v>58</v>
      </c>
      <c r="D177" s="67" t="s">
        <v>341</v>
      </c>
      <c r="E177" s="67" t="s">
        <v>63</v>
      </c>
      <c r="F177" s="67" t="s">
        <v>342</v>
      </c>
      <c r="G177" s="67" t="s">
        <v>63</v>
      </c>
      <c r="H177" s="220" t="s">
        <v>46</v>
      </c>
      <c r="I177" s="73">
        <v>0</v>
      </c>
      <c r="J177" s="74">
        <v>0</v>
      </c>
      <c r="K177" s="67">
        <v>0</v>
      </c>
      <c r="L177" s="67">
        <v>0</v>
      </c>
      <c r="M177" s="74" t="s">
        <v>47</v>
      </c>
      <c r="N177" s="496" t="s">
        <v>48</v>
      </c>
      <c r="O177" s="73" t="s">
        <v>48</v>
      </c>
      <c r="P177" s="67" t="s">
        <v>48</v>
      </c>
      <c r="Q177" s="67" t="s">
        <v>49</v>
      </c>
      <c r="R177" s="214" t="s">
        <v>47</v>
      </c>
      <c r="S177" s="73">
        <v>0</v>
      </c>
      <c r="T177" s="67">
        <v>0</v>
      </c>
      <c r="U177" s="67">
        <v>0</v>
      </c>
      <c r="V177" s="67">
        <v>0</v>
      </c>
      <c r="W177" s="496">
        <v>0</v>
      </c>
      <c r="X177" s="73">
        <v>0</v>
      </c>
      <c r="Y177" s="67">
        <v>0</v>
      </c>
      <c r="Z177" s="496">
        <v>0</v>
      </c>
      <c r="AA177" s="22">
        <v>0</v>
      </c>
      <c r="AB177" s="496">
        <v>0</v>
      </c>
      <c r="AC177" s="27" t="s">
        <v>48</v>
      </c>
      <c r="AD177" s="75"/>
      <c r="AE177" s="75"/>
    </row>
    <row r="178" spans="1:31" s="141" customFormat="1" ht="30" customHeight="1" x14ac:dyDescent="0.25">
      <c r="A178" s="69" t="s">
        <v>56</v>
      </c>
      <c r="B178" s="69" t="s">
        <v>57</v>
      </c>
      <c r="C178" s="69" t="s">
        <v>58</v>
      </c>
      <c r="D178" s="67" t="s">
        <v>341</v>
      </c>
      <c r="E178" s="67" t="s">
        <v>63</v>
      </c>
      <c r="F178" s="67" t="s">
        <v>343</v>
      </c>
      <c r="G178" s="67" t="s">
        <v>63</v>
      </c>
      <c r="H178" s="220" t="s">
        <v>46</v>
      </c>
      <c r="I178" s="73">
        <v>0</v>
      </c>
      <c r="J178" s="74">
        <v>0</v>
      </c>
      <c r="K178" s="67">
        <v>0</v>
      </c>
      <c r="L178" s="67">
        <v>0</v>
      </c>
      <c r="M178" s="74" t="s">
        <v>47</v>
      </c>
      <c r="N178" s="221" t="s">
        <v>48</v>
      </c>
      <c r="O178" s="73">
        <v>0</v>
      </c>
      <c r="P178" s="67">
        <v>0</v>
      </c>
      <c r="Q178" s="67" t="s">
        <v>49</v>
      </c>
      <c r="R178" s="214" t="s">
        <v>47</v>
      </c>
      <c r="S178" s="73">
        <v>0</v>
      </c>
      <c r="T178" s="67">
        <v>0</v>
      </c>
      <c r="U178" s="67">
        <v>0</v>
      </c>
      <c r="V178" s="67">
        <v>0</v>
      </c>
      <c r="W178" s="496">
        <v>0</v>
      </c>
      <c r="X178" s="73">
        <v>0</v>
      </c>
      <c r="Y178" s="67">
        <v>0</v>
      </c>
      <c r="Z178" s="496">
        <v>0</v>
      </c>
      <c r="AA178" s="22">
        <v>0</v>
      </c>
      <c r="AB178" s="496">
        <v>0</v>
      </c>
      <c r="AC178" s="27" t="s">
        <v>48</v>
      </c>
      <c r="AD178" s="75"/>
      <c r="AE178" s="75"/>
    </row>
    <row r="179" spans="1:31" s="141" customFormat="1" ht="30" customHeight="1" x14ac:dyDescent="0.25">
      <c r="A179" s="69" t="s">
        <v>56</v>
      </c>
      <c r="B179" s="69" t="s">
        <v>57</v>
      </c>
      <c r="C179" s="69" t="s">
        <v>58</v>
      </c>
      <c r="D179" s="67" t="s">
        <v>341</v>
      </c>
      <c r="E179" s="67" t="s">
        <v>63</v>
      </c>
      <c r="F179" s="67" t="s">
        <v>344</v>
      </c>
      <c r="G179" s="67" t="s">
        <v>63</v>
      </c>
      <c r="H179" s="220" t="s">
        <v>46</v>
      </c>
      <c r="I179" s="73">
        <v>0</v>
      </c>
      <c r="J179" s="74">
        <v>0</v>
      </c>
      <c r="K179" s="67">
        <v>0</v>
      </c>
      <c r="L179" s="67">
        <v>0</v>
      </c>
      <c r="M179" s="74" t="s">
        <v>47</v>
      </c>
      <c r="N179" s="496" t="s">
        <v>48</v>
      </c>
      <c r="O179" s="73">
        <v>0</v>
      </c>
      <c r="P179" s="67">
        <v>0</v>
      </c>
      <c r="Q179" s="67" t="s">
        <v>49</v>
      </c>
      <c r="R179" s="214" t="s">
        <v>47</v>
      </c>
      <c r="S179" s="73">
        <v>0</v>
      </c>
      <c r="T179" s="67">
        <v>0</v>
      </c>
      <c r="U179" s="67">
        <v>0</v>
      </c>
      <c r="V179" s="67">
        <v>0</v>
      </c>
      <c r="W179" s="496">
        <v>0</v>
      </c>
      <c r="X179" s="73">
        <v>0</v>
      </c>
      <c r="Y179" s="67">
        <v>0</v>
      </c>
      <c r="Z179" s="496">
        <v>0</v>
      </c>
      <c r="AA179" s="22">
        <v>0</v>
      </c>
      <c r="AB179" s="496">
        <v>0</v>
      </c>
      <c r="AC179" s="27" t="s">
        <v>48</v>
      </c>
      <c r="AD179" s="75"/>
      <c r="AE179" s="75"/>
    </row>
    <row r="180" spans="1:31" s="141" customFormat="1" ht="30" customHeight="1" x14ac:dyDescent="0.25">
      <c r="A180" s="69" t="s">
        <v>56</v>
      </c>
      <c r="B180" s="69" t="s">
        <v>57</v>
      </c>
      <c r="C180" s="69" t="s">
        <v>58</v>
      </c>
      <c r="D180" s="67" t="s">
        <v>341</v>
      </c>
      <c r="E180" s="67" t="s">
        <v>63</v>
      </c>
      <c r="F180" s="67" t="s">
        <v>345</v>
      </c>
      <c r="G180" s="67" t="s">
        <v>63</v>
      </c>
      <c r="H180" s="220" t="s">
        <v>46</v>
      </c>
      <c r="I180" s="73">
        <v>0</v>
      </c>
      <c r="J180" s="74">
        <v>0</v>
      </c>
      <c r="K180" s="67">
        <v>0</v>
      </c>
      <c r="L180" s="67">
        <v>0</v>
      </c>
      <c r="M180" s="74" t="s">
        <v>47</v>
      </c>
      <c r="N180" s="496" t="s">
        <v>48</v>
      </c>
      <c r="O180" s="73">
        <v>0</v>
      </c>
      <c r="P180" s="67">
        <v>0</v>
      </c>
      <c r="Q180" s="67" t="s">
        <v>49</v>
      </c>
      <c r="R180" s="214" t="s">
        <v>47</v>
      </c>
      <c r="S180" s="73">
        <v>0</v>
      </c>
      <c r="T180" s="67">
        <v>0</v>
      </c>
      <c r="U180" s="67">
        <v>0</v>
      </c>
      <c r="V180" s="67">
        <v>0</v>
      </c>
      <c r="W180" s="496">
        <v>0</v>
      </c>
      <c r="X180" s="73">
        <v>0</v>
      </c>
      <c r="Y180" s="67">
        <v>0</v>
      </c>
      <c r="Z180" s="496">
        <v>0</v>
      </c>
      <c r="AA180" s="22">
        <v>0</v>
      </c>
      <c r="AB180" s="496">
        <v>0</v>
      </c>
      <c r="AC180" s="27" t="s">
        <v>48</v>
      </c>
      <c r="AD180" s="75"/>
      <c r="AE180" s="75"/>
    </row>
    <row r="181" spans="1:31" s="141" customFormat="1" ht="30" customHeight="1" x14ac:dyDescent="0.25">
      <c r="A181" s="69" t="s">
        <v>56</v>
      </c>
      <c r="B181" s="69" t="s">
        <v>57</v>
      </c>
      <c r="C181" s="69" t="s">
        <v>58</v>
      </c>
      <c r="D181" s="67" t="s">
        <v>341</v>
      </c>
      <c r="E181" s="67" t="s">
        <v>63</v>
      </c>
      <c r="F181" s="67" t="s">
        <v>346</v>
      </c>
      <c r="G181" s="67" t="s">
        <v>63</v>
      </c>
      <c r="H181" s="220" t="s">
        <v>46</v>
      </c>
      <c r="I181" s="73">
        <v>0</v>
      </c>
      <c r="J181" s="74">
        <v>0</v>
      </c>
      <c r="K181" s="67">
        <v>0</v>
      </c>
      <c r="L181" s="67">
        <v>0</v>
      </c>
      <c r="M181" s="74" t="s">
        <v>47</v>
      </c>
      <c r="N181" s="221" t="s">
        <v>48</v>
      </c>
      <c r="O181" s="73">
        <v>0</v>
      </c>
      <c r="P181" s="67">
        <v>0</v>
      </c>
      <c r="Q181" s="67" t="s">
        <v>49</v>
      </c>
      <c r="R181" s="214" t="s">
        <v>47</v>
      </c>
      <c r="S181" s="73">
        <v>0</v>
      </c>
      <c r="T181" s="67">
        <v>0</v>
      </c>
      <c r="U181" s="67">
        <v>0</v>
      </c>
      <c r="V181" s="67">
        <v>0</v>
      </c>
      <c r="W181" s="496">
        <v>0</v>
      </c>
      <c r="X181" s="73">
        <v>0</v>
      </c>
      <c r="Y181" s="67">
        <v>0</v>
      </c>
      <c r="Z181" s="496">
        <v>0</v>
      </c>
      <c r="AA181" s="22">
        <v>0</v>
      </c>
      <c r="AB181" s="496">
        <v>0</v>
      </c>
      <c r="AC181" s="27" t="s">
        <v>48</v>
      </c>
      <c r="AD181" s="75"/>
      <c r="AE181" s="75"/>
    </row>
    <row r="182" spans="1:31" s="141" customFormat="1" ht="30" customHeight="1" x14ac:dyDescent="0.25">
      <c r="A182" s="69" t="s">
        <v>56</v>
      </c>
      <c r="B182" s="69" t="s">
        <v>57</v>
      </c>
      <c r="C182" s="69" t="s">
        <v>58</v>
      </c>
      <c r="D182" s="67" t="s">
        <v>341</v>
      </c>
      <c r="E182" s="67" t="s">
        <v>63</v>
      </c>
      <c r="F182" s="67" t="s">
        <v>347</v>
      </c>
      <c r="G182" s="67" t="s">
        <v>63</v>
      </c>
      <c r="H182" s="220" t="s">
        <v>46</v>
      </c>
      <c r="I182" s="73">
        <v>0</v>
      </c>
      <c r="J182" s="74">
        <v>0</v>
      </c>
      <c r="K182" s="67">
        <v>0</v>
      </c>
      <c r="L182" s="67">
        <v>0</v>
      </c>
      <c r="M182" s="74" t="s">
        <v>47</v>
      </c>
      <c r="N182" s="496" t="s">
        <v>48</v>
      </c>
      <c r="O182" s="73">
        <v>0</v>
      </c>
      <c r="P182" s="67">
        <v>0</v>
      </c>
      <c r="Q182" s="67" t="s">
        <v>49</v>
      </c>
      <c r="R182" s="214" t="s">
        <v>47</v>
      </c>
      <c r="S182" s="73">
        <v>0</v>
      </c>
      <c r="T182" s="67">
        <v>0</v>
      </c>
      <c r="U182" s="67">
        <v>0</v>
      </c>
      <c r="V182" s="67">
        <v>0</v>
      </c>
      <c r="W182" s="496">
        <v>0</v>
      </c>
      <c r="X182" s="73">
        <v>0</v>
      </c>
      <c r="Y182" s="67">
        <v>0</v>
      </c>
      <c r="Z182" s="496">
        <v>0</v>
      </c>
      <c r="AA182" s="22">
        <v>0</v>
      </c>
      <c r="AB182" s="496">
        <v>0</v>
      </c>
      <c r="AC182" s="27" t="s">
        <v>48</v>
      </c>
      <c r="AD182" s="75"/>
      <c r="AE182" s="75"/>
    </row>
    <row r="183" spans="1:31" s="141" customFormat="1" ht="30" customHeight="1" x14ac:dyDescent="0.25">
      <c r="A183" s="69" t="s">
        <v>56</v>
      </c>
      <c r="B183" s="69" t="s">
        <v>57</v>
      </c>
      <c r="C183" s="69" t="s">
        <v>58</v>
      </c>
      <c r="D183" s="67" t="s">
        <v>341</v>
      </c>
      <c r="E183" s="67" t="s">
        <v>63</v>
      </c>
      <c r="F183" s="67" t="s">
        <v>348</v>
      </c>
      <c r="G183" s="67" t="s">
        <v>63</v>
      </c>
      <c r="H183" s="220" t="s">
        <v>46</v>
      </c>
      <c r="I183" s="73">
        <v>0</v>
      </c>
      <c r="J183" s="74">
        <v>0</v>
      </c>
      <c r="K183" s="67">
        <v>0</v>
      </c>
      <c r="L183" s="67">
        <v>0</v>
      </c>
      <c r="M183" s="74" t="s">
        <v>47</v>
      </c>
      <c r="N183" s="496" t="s">
        <v>48</v>
      </c>
      <c r="O183" s="73">
        <v>0</v>
      </c>
      <c r="P183" s="67">
        <v>0</v>
      </c>
      <c r="Q183" s="67" t="s">
        <v>49</v>
      </c>
      <c r="R183" s="214" t="s">
        <v>47</v>
      </c>
      <c r="S183" s="73">
        <v>0</v>
      </c>
      <c r="T183" s="67">
        <v>0</v>
      </c>
      <c r="U183" s="67">
        <v>0</v>
      </c>
      <c r="V183" s="67">
        <v>0</v>
      </c>
      <c r="W183" s="496">
        <v>0</v>
      </c>
      <c r="X183" s="73">
        <v>0</v>
      </c>
      <c r="Y183" s="67">
        <v>0</v>
      </c>
      <c r="Z183" s="496">
        <v>0</v>
      </c>
      <c r="AA183" s="22">
        <v>0</v>
      </c>
      <c r="AB183" s="496">
        <v>0</v>
      </c>
      <c r="AC183" s="27" t="s">
        <v>48</v>
      </c>
      <c r="AD183" s="75"/>
      <c r="AE183" s="75"/>
    </row>
    <row r="184" spans="1:31" s="141" customFormat="1" ht="30" customHeight="1" x14ac:dyDescent="0.25">
      <c r="A184" s="69" t="s">
        <v>56</v>
      </c>
      <c r="B184" s="69" t="s">
        <v>57</v>
      </c>
      <c r="C184" s="69" t="s">
        <v>58</v>
      </c>
      <c r="D184" s="67" t="s">
        <v>341</v>
      </c>
      <c r="E184" s="67" t="s">
        <v>63</v>
      </c>
      <c r="F184" s="67" t="s">
        <v>349</v>
      </c>
      <c r="G184" s="67" t="s">
        <v>63</v>
      </c>
      <c r="H184" s="220" t="s">
        <v>46</v>
      </c>
      <c r="I184" s="73">
        <v>0</v>
      </c>
      <c r="J184" s="74">
        <v>0</v>
      </c>
      <c r="K184" s="67">
        <v>0</v>
      </c>
      <c r="L184" s="67">
        <v>0</v>
      </c>
      <c r="M184" s="74" t="s">
        <v>47</v>
      </c>
      <c r="N184" s="221" t="s">
        <v>48</v>
      </c>
      <c r="O184" s="73">
        <v>0</v>
      </c>
      <c r="P184" s="67">
        <v>0</v>
      </c>
      <c r="Q184" s="67" t="s">
        <v>49</v>
      </c>
      <c r="R184" s="214" t="s">
        <v>47</v>
      </c>
      <c r="S184" s="73">
        <v>0</v>
      </c>
      <c r="T184" s="67">
        <v>0</v>
      </c>
      <c r="U184" s="67">
        <v>0</v>
      </c>
      <c r="V184" s="67">
        <v>0</v>
      </c>
      <c r="W184" s="496">
        <v>0</v>
      </c>
      <c r="X184" s="73">
        <v>0</v>
      </c>
      <c r="Y184" s="67">
        <v>0</v>
      </c>
      <c r="Z184" s="496">
        <v>0</v>
      </c>
      <c r="AA184" s="22">
        <v>0</v>
      </c>
      <c r="AB184" s="496">
        <v>0</v>
      </c>
      <c r="AC184" s="27" t="s">
        <v>48</v>
      </c>
      <c r="AD184" s="75"/>
      <c r="AE184" s="75"/>
    </row>
    <row r="185" spans="1:31" s="141" customFormat="1" ht="30" customHeight="1" x14ac:dyDescent="0.25">
      <c r="A185" s="69" t="s">
        <v>56</v>
      </c>
      <c r="B185" s="69" t="s">
        <v>57</v>
      </c>
      <c r="C185" s="69" t="s">
        <v>58</v>
      </c>
      <c r="D185" s="67" t="s">
        <v>341</v>
      </c>
      <c r="E185" s="67" t="s">
        <v>63</v>
      </c>
      <c r="F185" s="67" t="s">
        <v>350</v>
      </c>
      <c r="G185" s="67" t="s">
        <v>63</v>
      </c>
      <c r="H185" s="220" t="s">
        <v>46</v>
      </c>
      <c r="I185" s="73">
        <v>0</v>
      </c>
      <c r="J185" s="74">
        <v>0</v>
      </c>
      <c r="K185" s="67">
        <v>0</v>
      </c>
      <c r="L185" s="67">
        <v>0</v>
      </c>
      <c r="M185" s="74" t="s">
        <v>47</v>
      </c>
      <c r="N185" s="496" t="s">
        <v>48</v>
      </c>
      <c r="O185" s="73">
        <v>0</v>
      </c>
      <c r="P185" s="67">
        <v>0</v>
      </c>
      <c r="Q185" s="67" t="s">
        <v>49</v>
      </c>
      <c r="R185" s="214" t="s">
        <v>47</v>
      </c>
      <c r="S185" s="73">
        <v>0</v>
      </c>
      <c r="T185" s="67">
        <v>0</v>
      </c>
      <c r="U185" s="67">
        <v>0</v>
      </c>
      <c r="V185" s="67">
        <v>0</v>
      </c>
      <c r="W185" s="496">
        <v>0</v>
      </c>
      <c r="X185" s="73">
        <v>0</v>
      </c>
      <c r="Y185" s="67">
        <v>0</v>
      </c>
      <c r="Z185" s="496">
        <v>0</v>
      </c>
      <c r="AA185" s="22">
        <v>0</v>
      </c>
      <c r="AB185" s="496">
        <v>0</v>
      </c>
      <c r="AC185" s="27" t="s">
        <v>48</v>
      </c>
      <c r="AD185" s="75"/>
      <c r="AE185" s="75"/>
    </row>
    <row r="186" spans="1:31" s="141" customFormat="1" ht="30" customHeight="1" x14ac:dyDescent="0.25">
      <c r="A186" s="69" t="s">
        <v>56</v>
      </c>
      <c r="B186" s="69" t="s">
        <v>57</v>
      </c>
      <c r="C186" s="69" t="s">
        <v>58</v>
      </c>
      <c r="D186" s="67" t="s">
        <v>341</v>
      </c>
      <c r="E186" s="67" t="s">
        <v>63</v>
      </c>
      <c r="F186" s="67" t="s">
        <v>351</v>
      </c>
      <c r="G186" s="67" t="s">
        <v>63</v>
      </c>
      <c r="H186" s="220" t="s">
        <v>46</v>
      </c>
      <c r="I186" s="73">
        <v>0</v>
      </c>
      <c r="J186" s="74">
        <v>0</v>
      </c>
      <c r="K186" s="67">
        <v>0</v>
      </c>
      <c r="L186" s="67">
        <v>0</v>
      </c>
      <c r="M186" s="74" t="s">
        <v>47</v>
      </c>
      <c r="N186" s="496" t="s">
        <v>48</v>
      </c>
      <c r="O186" s="73">
        <v>0</v>
      </c>
      <c r="P186" s="67">
        <v>0</v>
      </c>
      <c r="Q186" s="67" t="s">
        <v>49</v>
      </c>
      <c r="R186" s="214" t="s">
        <v>47</v>
      </c>
      <c r="S186" s="73">
        <v>0</v>
      </c>
      <c r="T186" s="67">
        <v>0</v>
      </c>
      <c r="U186" s="67">
        <v>0</v>
      </c>
      <c r="V186" s="67">
        <v>0</v>
      </c>
      <c r="W186" s="496">
        <v>0</v>
      </c>
      <c r="X186" s="73">
        <v>0</v>
      </c>
      <c r="Y186" s="67">
        <v>0</v>
      </c>
      <c r="Z186" s="496">
        <v>0</v>
      </c>
      <c r="AA186" s="22">
        <v>0</v>
      </c>
      <c r="AB186" s="496">
        <v>0</v>
      </c>
      <c r="AC186" s="27" t="s">
        <v>48</v>
      </c>
      <c r="AD186" s="75"/>
      <c r="AE186" s="75"/>
    </row>
    <row r="187" spans="1:31" s="141" customFormat="1" ht="30" customHeight="1" x14ac:dyDescent="0.25">
      <c r="A187" s="69" t="s">
        <v>56</v>
      </c>
      <c r="B187" s="69" t="s">
        <v>57</v>
      </c>
      <c r="C187" s="69" t="s">
        <v>58</v>
      </c>
      <c r="D187" s="67" t="s">
        <v>341</v>
      </c>
      <c r="E187" s="67" t="s">
        <v>63</v>
      </c>
      <c r="F187" s="67" t="s">
        <v>352</v>
      </c>
      <c r="G187" s="67" t="s">
        <v>63</v>
      </c>
      <c r="H187" s="220" t="s">
        <v>46</v>
      </c>
      <c r="I187" s="73">
        <v>0</v>
      </c>
      <c r="J187" s="74">
        <v>0</v>
      </c>
      <c r="K187" s="67">
        <v>0</v>
      </c>
      <c r="L187" s="67">
        <v>0</v>
      </c>
      <c r="M187" s="74" t="s">
        <v>47</v>
      </c>
      <c r="N187" s="221" t="s">
        <v>48</v>
      </c>
      <c r="O187" s="73">
        <v>0</v>
      </c>
      <c r="P187" s="67">
        <v>0</v>
      </c>
      <c r="Q187" s="67" t="s">
        <v>49</v>
      </c>
      <c r="R187" s="214" t="s">
        <v>47</v>
      </c>
      <c r="S187" s="73">
        <v>0</v>
      </c>
      <c r="T187" s="67">
        <v>0</v>
      </c>
      <c r="U187" s="67">
        <v>0</v>
      </c>
      <c r="V187" s="67">
        <v>0</v>
      </c>
      <c r="W187" s="496">
        <v>0</v>
      </c>
      <c r="X187" s="73">
        <v>0</v>
      </c>
      <c r="Y187" s="67">
        <v>0</v>
      </c>
      <c r="Z187" s="496">
        <v>0</v>
      </c>
      <c r="AA187" s="22">
        <v>0</v>
      </c>
      <c r="AB187" s="496">
        <v>0</v>
      </c>
      <c r="AC187" s="27" t="s">
        <v>48</v>
      </c>
      <c r="AD187" s="75"/>
      <c r="AE187" s="75"/>
    </row>
    <row r="188" spans="1:31" s="141" customFormat="1" ht="30" customHeight="1" x14ac:dyDescent="0.25">
      <c r="A188" s="69" t="s">
        <v>56</v>
      </c>
      <c r="B188" s="69" t="s">
        <v>57</v>
      </c>
      <c r="C188" s="69" t="s">
        <v>58</v>
      </c>
      <c r="D188" s="67" t="s">
        <v>341</v>
      </c>
      <c r="E188" s="67" t="s">
        <v>63</v>
      </c>
      <c r="F188" s="67" t="s">
        <v>353</v>
      </c>
      <c r="G188" s="67" t="s">
        <v>63</v>
      </c>
      <c r="H188" s="220" t="s">
        <v>46</v>
      </c>
      <c r="I188" s="73">
        <v>0</v>
      </c>
      <c r="J188" s="74">
        <v>0</v>
      </c>
      <c r="K188" s="67">
        <v>0</v>
      </c>
      <c r="L188" s="67">
        <v>0</v>
      </c>
      <c r="M188" s="74" t="s">
        <v>47</v>
      </c>
      <c r="N188" s="496" t="s">
        <v>48</v>
      </c>
      <c r="O188" s="73">
        <v>0</v>
      </c>
      <c r="P188" s="67">
        <v>0</v>
      </c>
      <c r="Q188" s="67" t="s">
        <v>49</v>
      </c>
      <c r="R188" s="214" t="s">
        <v>47</v>
      </c>
      <c r="S188" s="73">
        <v>0</v>
      </c>
      <c r="T188" s="67">
        <v>0</v>
      </c>
      <c r="U188" s="67">
        <v>0</v>
      </c>
      <c r="V188" s="67">
        <v>0</v>
      </c>
      <c r="W188" s="496">
        <v>0</v>
      </c>
      <c r="X188" s="73">
        <v>0</v>
      </c>
      <c r="Y188" s="67">
        <v>0</v>
      </c>
      <c r="Z188" s="496">
        <v>0</v>
      </c>
      <c r="AA188" s="22">
        <v>0</v>
      </c>
      <c r="AB188" s="496">
        <v>0</v>
      </c>
      <c r="AC188" s="27" t="s">
        <v>48</v>
      </c>
      <c r="AD188" s="75"/>
      <c r="AE188" s="75"/>
    </row>
    <row r="189" spans="1:31" s="141" customFormat="1" ht="30" customHeight="1" x14ac:dyDescent="0.25">
      <c r="A189" s="69" t="s">
        <v>56</v>
      </c>
      <c r="B189" s="69" t="s">
        <v>57</v>
      </c>
      <c r="C189" s="69" t="s">
        <v>58</v>
      </c>
      <c r="D189" s="67" t="s">
        <v>341</v>
      </c>
      <c r="E189" s="67" t="s">
        <v>63</v>
      </c>
      <c r="F189" s="67" t="s">
        <v>354</v>
      </c>
      <c r="G189" s="67" t="s">
        <v>63</v>
      </c>
      <c r="H189" s="220" t="s">
        <v>46</v>
      </c>
      <c r="I189" s="73">
        <v>0</v>
      </c>
      <c r="J189" s="74">
        <v>0</v>
      </c>
      <c r="K189" s="67">
        <v>0</v>
      </c>
      <c r="L189" s="67">
        <v>0</v>
      </c>
      <c r="M189" s="74" t="s">
        <v>47</v>
      </c>
      <c r="N189" s="496" t="s">
        <v>48</v>
      </c>
      <c r="O189" s="73">
        <v>0</v>
      </c>
      <c r="P189" s="67">
        <v>0</v>
      </c>
      <c r="Q189" s="67" t="s">
        <v>49</v>
      </c>
      <c r="R189" s="214" t="s">
        <v>47</v>
      </c>
      <c r="S189" s="73">
        <v>0</v>
      </c>
      <c r="T189" s="67">
        <v>0</v>
      </c>
      <c r="U189" s="67">
        <v>0</v>
      </c>
      <c r="V189" s="67">
        <v>0</v>
      </c>
      <c r="W189" s="496">
        <v>0</v>
      </c>
      <c r="X189" s="73">
        <v>0</v>
      </c>
      <c r="Y189" s="67">
        <v>0</v>
      </c>
      <c r="Z189" s="496">
        <v>0</v>
      </c>
      <c r="AA189" s="22">
        <v>0</v>
      </c>
      <c r="AB189" s="496">
        <v>0</v>
      </c>
      <c r="AC189" s="27" t="s">
        <v>48</v>
      </c>
      <c r="AD189" s="75"/>
      <c r="AE189" s="75"/>
    </row>
    <row r="190" spans="1:31" s="141" customFormat="1" ht="30" customHeight="1" x14ac:dyDescent="0.25">
      <c r="A190" s="69" t="s">
        <v>56</v>
      </c>
      <c r="B190" s="69" t="s">
        <v>57</v>
      </c>
      <c r="C190" s="69" t="s">
        <v>58</v>
      </c>
      <c r="D190" s="67" t="s">
        <v>341</v>
      </c>
      <c r="E190" s="67" t="s">
        <v>63</v>
      </c>
      <c r="F190" s="67" t="s">
        <v>355</v>
      </c>
      <c r="G190" s="67" t="s">
        <v>63</v>
      </c>
      <c r="H190" s="220" t="s">
        <v>46</v>
      </c>
      <c r="I190" s="73">
        <v>0</v>
      </c>
      <c r="J190" s="74">
        <v>0</v>
      </c>
      <c r="K190" s="67">
        <v>0</v>
      </c>
      <c r="L190" s="67">
        <v>0</v>
      </c>
      <c r="M190" s="74" t="s">
        <v>47</v>
      </c>
      <c r="N190" s="221" t="s">
        <v>48</v>
      </c>
      <c r="O190" s="73">
        <v>0</v>
      </c>
      <c r="P190" s="67">
        <v>0</v>
      </c>
      <c r="Q190" s="67" t="s">
        <v>49</v>
      </c>
      <c r="R190" s="214" t="s">
        <v>47</v>
      </c>
      <c r="S190" s="73">
        <v>0</v>
      </c>
      <c r="T190" s="67">
        <v>0</v>
      </c>
      <c r="U190" s="67">
        <v>0</v>
      </c>
      <c r="V190" s="67">
        <v>0</v>
      </c>
      <c r="W190" s="496">
        <v>0</v>
      </c>
      <c r="X190" s="73">
        <v>0</v>
      </c>
      <c r="Y190" s="67">
        <v>0</v>
      </c>
      <c r="Z190" s="496">
        <v>0</v>
      </c>
      <c r="AA190" s="22">
        <v>0</v>
      </c>
      <c r="AB190" s="496">
        <v>0</v>
      </c>
      <c r="AC190" s="27" t="s">
        <v>48</v>
      </c>
      <c r="AD190" s="75"/>
      <c r="AE190" s="75"/>
    </row>
    <row r="191" spans="1:31" s="141" customFormat="1" ht="30" customHeight="1" x14ac:dyDescent="0.25">
      <c r="A191" s="69" t="s">
        <v>56</v>
      </c>
      <c r="B191" s="69" t="s">
        <v>57</v>
      </c>
      <c r="C191" s="69" t="s">
        <v>58</v>
      </c>
      <c r="D191" s="67" t="s">
        <v>318</v>
      </c>
      <c r="E191" s="67" t="s">
        <v>63</v>
      </c>
      <c r="F191" s="67" t="s">
        <v>356</v>
      </c>
      <c r="G191" s="67" t="s">
        <v>63</v>
      </c>
      <c r="H191" s="220" t="s">
        <v>46</v>
      </c>
      <c r="I191" s="73">
        <v>0</v>
      </c>
      <c r="J191" s="74">
        <v>0</v>
      </c>
      <c r="K191" s="67">
        <v>0</v>
      </c>
      <c r="L191" s="67">
        <v>0</v>
      </c>
      <c r="M191" s="74" t="s">
        <v>47</v>
      </c>
      <c r="N191" s="496" t="s">
        <v>48</v>
      </c>
      <c r="O191" s="73" t="s">
        <v>48</v>
      </c>
      <c r="P191" s="67" t="s">
        <v>48</v>
      </c>
      <c r="Q191" s="67" t="s">
        <v>49</v>
      </c>
      <c r="R191" s="214" t="s">
        <v>47</v>
      </c>
      <c r="S191" s="73">
        <v>0</v>
      </c>
      <c r="T191" s="67">
        <v>0</v>
      </c>
      <c r="U191" s="67">
        <v>0</v>
      </c>
      <c r="V191" s="67">
        <v>0</v>
      </c>
      <c r="W191" s="496">
        <v>0</v>
      </c>
      <c r="X191" s="73">
        <v>0</v>
      </c>
      <c r="Y191" s="67">
        <v>0</v>
      </c>
      <c r="Z191" s="496">
        <v>0</v>
      </c>
      <c r="AA191" s="22">
        <v>0</v>
      </c>
      <c r="AB191" s="496">
        <v>0</v>
      </c>
      <c r="AC191" s="27" t="s">
        <v>48</v>
      </c>
      <c r="AD191" s="75"/>
      <c r="AE191" s="75"/>
    </row>
    <row r="192" spans="1:31" s="141" customFormat="1" ht="30" customHeight="1" x14ac:dyDescent="0.25">
      <c r="A192" s="69" t="s">
        <v>56</v>
      </c>
      <c r="B192" s="69" t="s">
        <v>57</v>
      </c>
      <c r="C192" s="69" t="s">
        <v>58</v>
      </c>
      <c r="D192" s="67" t="s">
        <v>341</v>
      </c>
      <c r="E192" s="67" t="s">
        <v>63</v>
      </c>
      <c r="F192" s="67" t="s">
        <v>357</v>
      </c>
      <c r="G192" s="67" t="s">
        <v>63</v>
      </c>
      <c r="H192" s="220" t="s">
        <v>46</v>
      </c>
      <c r="I192" s="73">
        <v>0</v>
      </c>
      <c r="J192" s="74">
        <v>0</v>
      </c>
      <c r="K192" s="67">
        <v>0</v>
      </c>
      <c r="L192" s="67">
        <v>0</v>
      </c>
      <c r="M192" s="74" t="s">
        <v>47</v>
      </c>
      <c r="N192" s="496" t="s">
        <v>48</v>
      </c>
      <c r="O192" s="73" t="s">
        <v>48</v>
      </c>
      <c r="P192" s="67" t="s">
        <v>48</v>
      </c>
      <c r="Q192" s="67" t="s">
        <v>49</v>
      </c>
      <c r="R192" s="214" t="s">
        <v>47</v>
      </c>
      <c r="S192" s="73">
        <v>0</v>
      </c>
      <c r="T192" s="67">
        <v>0</v>
      </c>
      <c r="U192" s="67">
        <v>0</v>
      </c>
      <c r="V192" s="67">
        <v>0</v>
      </c>
      <c r="W192" s="496">
        <v>0</v>
      </c>
      <c r="X192" s="73">
        <v>0</v>
      </c>
      <c r="Y192" s="67">
        <v>0</v>
      </c>
      <c r="Z192" s="496">
        <v>0</v>
      </c>
      <c r="AA192" s="22">
        <v>0</v>
      </c>
      <c r="AB192" s="496">
        <v>0</v>
      </c>
      <c r="AC192" s="27" t="s">
        <v>48</v>
      </c>
      <c r="AD192" s="75"/>
      <c r="AE192" s="75"/>
    </row>
    <row r="193" spans="1:31" s="141" customFormat="1" ht="30" customHeight="1" x14ac:dyDescent="0.25">
      <c r="A193" s="69" t="s">
        <v>56</v>
      </c>
      <c r="B193" s="69" t="s">
        <v>57</v>
      </c>
      <c r="C193" s="69" t="s">
        <v>58</v>
      </c>
      <c r="D193" s="67" t="s">
        <v>318</v>
      </c>
      <c r="E193" s="67" t="s">
        <v>63</v>
      </c>
      <c r="F193" s="67" t="s">
        <v>358</v>
      </c>
      <c r="G193" s="67" t="s">
        <v>63</v>
      </c>
      <c r="H193" s="220" t="s">
        <v>46</v>
      </c>
      <c r="I193" s="73">
        <v>0</v>
      </c>
      <c r="J193" s="74">
        <v>0</v>
      </c>
      <c r="K193" s="67">
        <v>0</v>
      </c>
      <c r="L193" s="67">
        <v>0</v>
      </c>
      <c r="M193" s="74" t="s">
        <v>47</v>
      </c>
      <c r="N193" s="221" t="s">
        <v>48</v>
      </c>
      <c r="O193" s="73">
        <v>0</v>
      </c>
      <c r="P193" s="67">
        <v>0</v>
      </c>
      <c r="Q193" s="67" t="s">
        <v>49</v>
      </c>
      <c r="R193" s="214" t="s">
        <v>47</v>
      </c>
      <c r="S193" s="73">
        <v>0</v>
      </c>
      <c r="T193" s="67">
        <v>0</v>
      </c>
      <c r="U193" s="67">
        <v>0</v>
      </c>
      <c r="V193" s="67">
        <v>0</v>
      </c>
      <c r="W193" s="496">
        <v>0</v>
      </c>
      <c r="X193" s="73">
        <v>0</v>
      </c>
      <c r="Y193" s="67">
        <v>0</v>
      </c>
      <c r="Z193" s="496">
        <v>0</v>
      </c>
      <c r="AA193" s="22">
        <v>0</v>
      </c>
      <c r="AB193" s="496">
        <v>0</v>
      </c>
      <c r="AC193" s="27" t="s">
        <v>48</v>
      </c>
      <c r="AD193" s="75"/>
      <c r="AE193" s="75"/>
    </row>
    <row r="194" spans="1:31" s="141" customFormat="1" ht="30" customHeight="1" x14ac:dyDescent="0.25">
      <c r="A194" s="69" t="s">
        <v>56</v>
      </c>
      <c r="B194" s="69" t="s">
        <v>57</v>
      </c>
      <c r="C194" s="69" t="s">
        <v>58</v>
      </c>
      <c r="D194" s="67" t="s">
        <v>318</v>
      </c>
      <c r="E194" s="67" t="s">
        <v>63</v>
      </c>
      <c r="F194" s="67" t="s">
        <v>359</v>
      </c>
      <c r="G194" s="67" t="s">
        <v>63</v>
      </c>
      <c r="H194" s="220" t="s">
        <v>46</v>
      </c>
      <c r="I194" s="73">
        <v>0</v>
      </c>
      <c r="J194" s="74">
        <v>0</v>
      </c>
      <c r="K194" s="67">
        <v>0</v>
      </c>
      <c r="L194" s="67">
        <v>0</v>
      </c>
      <c r="M194" s="74" t="s">
        <v>47</v>
      </c>
      <c r="N194" s="496" t="s">
        <v>48</v>
      </c>
      <c r="O194" s="73">
        <v>0</v>
      </c>
      <c r="P194" s="67">
        <v>0</v>
      </c>
      <c r="Q194" s="67" t="s">
        <v>49</v>
      </c>
      <c r="R194" s="214" t="s">
        <v>47</v>
      </c>
      <c r="S194" s="73">
        <v>0</v>
      </c>
      <c r="T194" s="67">
        <v>0</v>
      </c>
      <c r="U194" s="67">
        <v>0</v>
      </c>
      <c r="V194" s="67">
        <v>0</v>
      </c>
      <c r="W194" s="496">
        <v>0</v>
      </c>
      <c r="X194" s="73">
        <v>0</v>
      </c>
      <c r="Y194" s="67">
        <v>0</v>
      </c>
      <c r="Z194" s="496">
        <v>0</v>
      </c>
      <c r="AA194" s="22">
        <v>0</v>
      </c>
      <c r="AB194" s="496">
        <v>0</v>
      </c>
      <c r="AC194" s="27" t="s">
        <v>48</v>
      </c>
      <c r="AD194" s="75"/>
      <c r="AE194" s="75"/>
    </row>
    <row r="195" spans="1:31" s="141" customFormat="1" ht="30" customHeight="1" x14ac:dyDescent="0.25">
      <c r="A195" s="69" t="s">
        <v>56</v>
      </c>
      <c r="B195" s="69" t="s">
        <v>57</v>
      </c>
      <c r="C195" s="69" t="s">
        <v>58</v>
      </c>
      <c r="D195" s="67" t="s">
        <v>271</v>
      </c>
      <c r="E195" s="67" t="s">
        <v>63</v>
      </c>
      <c r="F195" s="67" t="s">
        <v>360</v>
      </c>
      <c r="G195" s="67" t="s">
        <v>63</v>
      </c>
      <c r="H195" s="220" t="s">
        <v>46</v>
      </c>
      <c r="I195" s="73">
        <v>0</v>
      </c>
      <c r="J195" s="74">
        <v>0</v>
      </c>
      <c r="K195" s="67">
        <v>0</v>
      </c>
      <c r="L195" s="67">
        <v>0</v>
      </c>
      <c r="M195" s="74" t="s">
        <v>47</v>
      </c>
      <c r="N195" s="496" t="s">
        <v>48</v>
      </c>
      <c r="O195" s="73">
        <v>0</v>
      </c>
      <c r="P195" s="67">
        <v>0</v>
      </c>
      <c r="Q195" s="67" t="s">
        <v>49</v>
      </c>
      <c r="R195" s="214" t="s">
        <v>47</v>
      </c>
      <c r="S195" s="73">
        <v>0</v>
      </c>
      <c r="T195" s="67">
        <v>0</v>
      </c>
      <c r="U195" s="67">
        <v>0</v>
      </c>
      <c r="V195" s="67">
        <v>0</v>
      </c>
      <c r="W195" s="496">
        <v>0</v>
      </c>
      <c r="X195" s="73">
        <v>0</v>
      </c>
      <c r="Y195" s="67">
        <v>0</v>
      </c>
      <c r="Z195" s="496">
        <v>0</v>
      </c>
      <c r="AA195" s="22">
        <v>0</v>
      </c>
      <c r="AB195" s="496">
        <v>0</v>
      </c>
      <c r="AC195" s="27" t="s">
        <v>48</v>
      </c>
      <c r="AD195" s="75"/>
      <c r="AE195" s="75"/>
    </row>
    <row r="196" spans="1:31" s="141" customFormat="1" ht="30" customHeight="1" x14ac:dyDescent="0.25">
      <c r="A196" s="69" t="s">
        <v>56</v>
      </c>
      <c r="B196" s="69" t="s">
        <v>57</v>
      </c>
      <c r="C196" s="69" t="s">
        <v>58</v>
      </c>
      <c r="D196" s="67" t="s">
        <v>67</v>
      </c>
      <c r="E196" s="67" t="s">
        <v>63</v>
      </c>
      <c r="F196" s="67" t="s">
        <v>361</v>
      </c>
      <c r="G196" s="67" t="s">
        <v>63</v>
      </c>
      <c r="H196" s="220" t="s">
        <v>46</v>
      </c>
      <c r="I196" s="73">
        <v>0</v>
      </c>
      <c r="J196" s="74">
        <v>0</v>
      </c>
      <c r="K196" s="67">
        <v>0</v>
      </c>
      <c r="L196" s="67">
        <v>0</v>
      </c>
      <c r="M196" s="74" t="s">
        <v>47</v>
      </c>
      <c r="N196" s="221" t="s">
        <v>48</v>
      </c>
      <c r="O196" s="73" t="s">
        <v>48</v>
      </c>
      <c r="P196" s="67" t="s">
        <v>48</v>
      </c>
      <c r="Q196" s="67" t="s">
        <v>49</v>
      </c>
      <c r="R196" s="214" t="s">
        <v>47</v>
      </c>
      <c r="S196" s="73">
        <v>0</v>
      </c>
      <c r="T196" s="67">
        <v>0</v>
      </c>
      <c r="U196" s="67">
        <v>0</v>
      </c>
      <c r="V196" s="67">
        <v>0</v>
      </c>
      <c r="W196" s="496">
        <v>0</v>
      </c>
      <c r="X196" s="73">
        <v>0</v>
      </c>
      <c r="Y196" s="67">
        <v>0</v>
      </c>
      <c r="Z196" s="496">
        <v>0</v>
      </c>
      <c r="AA196" s="22">
        <v>0</v>
      </c>
      <c r="AB196" s="496">
        <v>0</v>
      </c>
      <c r="AC196" s="27" t="s">
        <v>48</v>
      </c>
      <c r="AD196" s="75"/>
      <c r="AE196" s="75"/>
    </row>
    <row r="197" spans="1:31" s="141" customFormat="1" ht="30" customHeight="1" x14ac:dyDescent="0.25">
      <c r="A197" s="69" t="s">
        <v>56</v>
      </c>
      <c r="B197" s="69" t="s">
        <v>57</v>
      </c>
      <c r="C197" s="69" t="s">
        <v>58</v>
      </c>
      <c r="D197" s="67" t="s">
        <v>335</v>
      </c>
      <c r="E197" s="67" t="s">
        <v>63</v>
      </c>
      <c r="F197" s="67" t="s">
        <v>362</v>
      </c>
      <c r="G197" s="67" t="s">
        <v>63</v>
      </c>
      <c r="H197" s="220" t="s">
        <v>46</v>
      </c>
      <c r="I197" s="73">
        <v>0</v>
      </c>
      <c r="J197" s="74">
        <v>0</v>
      </c>
      <c r="K197" s="67">
        <v>0</v>
      </c>
      <c r="L197" s="67">
        <v>0</v>
      </c>
      <c r="M197" s="74" t="s">
        <v>47</v>
      </c>
      <c r="N197" s="496" t="s">
        <v>48</v>
      </c>
      <c r="O197" s="73">
        <v>0</v>
      </c>
      <c r="P197" s="67">
        <v>0</v>
      </c>
      <c r="Q197" s="67" t="s">
        <v>49</v>
      </c>
      <c r="R197" s="214" t="s">
        <v>47</v>
      </c>
      <c r="S197" s="73">
        <v>0</v>
      </c>
      <c r="T197" s="67">
        <v>0</v>
      </c>
      <c r="U197" s="67">
        <v>0</v>
      </c>
      <c r="V197" s="67">
        <v>0</v>
      </c>
      <c r="W197" s="496">
        <v>0</v>
      </c>
      <c r="X197" s="73">
        <v>0</v>
      </c>
      <c r="Y197" s="67">
        <v>0</v>
      </c>
      <c r="Z197" s="496">
        <v>0</v>
      </c>
      <c r="AA197" s="22">
        <v>0</v>
      </c>
      <c r="AB197" s="496">
        <v>0</v>
      </c>
      <c r="AC197" s="27" t="s">
        <v>48</v>
      </c>
      <c r="AD197" s="75"/>
      <c r="AE197" s="75"/>
    </row>
    <row r="198" spans="1:31" s="141" customFormat="1" ht="30" customHeight="1" x14ac:dyDescent="0.25">
      <c r="A198" s="69" t="s">
        <v>56</v>
      </c>
      <c r="B198" s="69" t="s">
        <v>57</v>
      </c>
      <c r="C198" s="69" t="s">
        <v>58</v>
      </c>
      <c r="D198" s="67" t="s">
        <v>318</v>
      </c>
      <c r="E198" s="67" t="s">
        <v>63</v>
      </c>
      <c r="F198" s="67" t="s">
        <v>363</v>
      </c>
      <c r="G198" s="67" t="s">
        <v>63</v>
      </c>
      <c r="H198" s="220" t="s">
        <v>46</v>
      </c>
      <c r="I198" s="73">
        <v>0</v>
      </c>
      <c r="J198" s="74">
        <v>0</v>
      </c>
      <c r="K198" s="67">
        <v>0</v>
      </c>
      <c r="L198" s="67">
        <v>0</v>
      </c>
      <c r="M198" s="74" t="s">
        <v>47</v>
      </c>
      <c r="N198" s="496" t="s">
        <v>48</v>
      </c>
      <c r="O198" s="73" t="s">
        <v>48</v>
      </c>
      <c r="P198" s="67" t="s">
        <v>48</v>
      </c>
      <c r="Q198" s="67" t="s">
        <v>49</v>
      </c>
      <c r="R198" s="214" t="s">
        <v>47</v>
      </c>
      <c r="S198" s="73">
        <v>0</v>
      </c>
      <c r="T198" s="67">
        <v>0</v>
      </c>
      <c r="U198" s="67">
        <v>0</v>
      </c>
      <c r="V198" s="67">
        <v>0</v>
      </c>
      <c r="W198" s="496">
        <v>0</v>
      </c>
      <c r="X198" s="73">
        <v>0</v>
      </c>
      <c r="Y198" s="67">
        <v>0</v>
      </c>
      <c r="Z198" s="496">
        <v>0</v>
      </c>
      <c r="AA198" s="22">
        <v>0</v>
      </c>
      <c r="AB198" s="496">
        <v>0</v>
      </c>
      <c r="AC198" s="27" t="s">
        <v>48</v>
      </c>
      <c r="AD198" s="75"/>
      <c r="AE198" s="75"/>
    </row>
    <row r="199" spans="1:31" s="141" customFormat="1" ht="30" customHeight="1" x14ac:dyDescent="0.25">
      <c r="A199" s="69" t="s">
        <v>56</v>
      </c>
      <c r="B199" s="69" t="s">
        <v>57</v>
      </c>
      <c r="C199" s="69" t="s">
        <v>58</v>
      </c>
      <c r="D199" s="67" t="s">
        <v>318</v>
      </c>
      <c r="E199" s="67" t="s">
        <v>63</v>
      </c>
      <c r="F199" s="67" t="s">
        <v>364</v>
      </c>
      <c r="G199" s="67" t="s">
        <v>323</v>
      </c>
      <c r="H199" s="220" t="s">
        <v>46</v>
      </c>
      <c r="I199" s="73">
        <v>0</v>
      </c>
      <c r="J199" s="74">
        <v>0</v>
      </c>
      <c r="K199" s="67">
        <v>0</v>
      </c>
      <c r="L199" s="67">
        <v>0</v>
      </c>
      <c r="M199" s="74" t="s">
        <v>47</v>
      </c>
      <c r="N199" s="221" t="s">
        <v>48</v>
      </c>
      <c r="O199" s="73">
        <v>0</v>
      </c>
      <c r="P199" s="67">
        <v>0</v>
      </c>
      <c r="Q199" s="67" t="s">
        <v>49</v>
      </c>
      <c r="R199" s="214" t="s">
        <v>47</v>
      </c>
      <c r="S199" s="73">
        <v>0</v>
      </c>
      <c r="T199" s="67">
        <v>0</v>
      </c>
      <c r="U199" s="67">
        <v>0</v>
      </c>
      <c r="V199" s="67">
        <v>0</v>
      </c>
      <c r="W199" s="496">
        <v>0</v>
      </c>
      <c r="X199" s="73">
        <v>0</v>
      </c>
      <c r="Y199" s="67">
        <v>0</v>
      </c>
      <c r="Z199" s="496">
        <v>0</v>
      </c>
      <c r="AA199" s="22">
        <v>0</v>
      </c>
      <c r="AB199" s="496">
        <v>0</v>
      </c>
      <c r="AC199" s="27" t="s">
        <v>48</v>
      </c>
      <c r="AD199" s="75"/>
      <c r="AE199" s="75"/>
    </row>
    <row r="200" spans="1:31" s="141" customFormat="1" ht="30" customHeight="1" x14ac:dyDescent="0.25">
      <c r="A200" s="69" t="s">
        <v>56</v>
      </c>
      <c r="B200" s="69" t="s">
        <v>57</v>
      </c>
      <c r="C200" s="69" t="s">
        <v>58</v>
      </c>
      <c r="D200" s="67" t="s">
        <v>193</v>
      </c>
      <c r="E200" s="67" t="s">
        <v>63</v>
      </c>
      <c r="F200" s="67" t="s">
        <v>365</v>
      </c>
      <c r="G200" s="67" t="s">
        <v>63</v>
      </c>
      <c r="H200" s="220" t="s">
        <v>46</v>
      </c>
      <c r="I200" s="73">
        <v>0</v>
      </c>
      <c r="J200" s="74">
        <v>0</v>
      </c>
      <c r="K200" s="67">
        <v>0</v>
      </c>
      <c r="L200" s="67">
        <v>0</v>
      </c>
      <c r="M200" s="74" t="s">
        <v>47</v>
      </c>
      <c r="N200" s="496" t="s">
        <v>48</v>
      </c>
      <c r="O200" s="73" t="s">
        <v>48</v>
      </c>
      <c r="P200" s="67" t="s">
        <v>48</v>
      </c>
      <c r="Q200" s="67" t="s">
        <v>49</v>
      </c>
      <c r="R200" s="214" t="s">
        <v>47</v>
      </c>
      <c r="S200" s="73">
        <v>0</v>
      </c>
      <c r="T200" s="67">
        <v>0</v>
      </c>
      <c r="U200" s="67">
        <v>0</v>
      </c>
      <c r="V200" s="67">
        <v>0</v>
      </c>
      <c r="W200" s="496">
        <v>0</v>
      </c>
      <c r="X200" s="73">
        <v>0</v>
      </c>
      <c r="Y200" s="67">
        <v>0</v>
      </c>
      <c r="Z200" s="496">
        <v>0</v>
      </c>
      <c r="AA200" s="22">
        <v>0</v>
      </c>
      <c r="AB200" s="496">
        <v>0</v>
      </c>
      <c r="AC200" s="27" t="s">
        <v>48</v>
      </c>
      <c r="AD200" s="75"/>
      <c r="AE200" s="75"/>
    </row>
    <row r="201" spans="1:31" s="141" customFormat="1" ht="30" customHeight="1" x14ac:dyDescent="0.25">
      <c r="A201" s="69" t="s">
        <v>56</v>
      </c>
      <c r="B201" s="69" t="s">
        <v>57</v>
      </c>
      <c r="C201" s="69" t="s">
        <v>58</v>
      </c>
      <c r="D201" s="67" t="s">
        <v>341</v>
      </c>
      <c r="E201" s="67" t="s">
        <v>63</v>
      </c>
      <c r="F201" s="67" t="s">
        <v>366</v>
      </c>
      <c r="G201" s="67" t="s">
        <v>63</v>
      </c>
      <c r="H201" s="220" t="s">
        <v>46</v>
      </c>
      <c r="I201" s="73">
        <v>0</v>
      </c>
      <c r="J201" s="74">
        <v>0</v>
      </c>
      <c r="K201" s="67">
        <v>0</v>
      </c>
      <c r="L201" s="67">
        <v>0</v>
      </c>
      <c r="M201" s="74" t="s">
        <v>47</v>
      </c>
      <c r="N201" s="496" t="s">
        <v>48</v>
      </c>
      <c r="O201" s="73" t="s">
        <v>48</v>
      </c>
      <c r="P201" s="67" t="s">
        <v>48</v>
      </c>
      <c r="Q201" s="67" t="s">
        <v>49</v>
      </c>
      <c r="R201" s="214" t="s">
        <v>47</v>
      </c>
      <c r="S201" s="73">
        <v>0</v>
      </c>
      <c r="T201" s="67">
        <v>0</v>
      </c>
      <c r="U201" s="67">
        <v>0</v>
      </c>
      <c r="V201" s="67">
        <v>0</v>
      </c>
      <c r="W201" s="496">
        <v>0</v>
      </c>
      <c r="X201" s="73">
        <v>0</v>
      </c>
      <c r="Y201" s="67">
        <v>0</v>
      </c>
      <c r="Z201" s="496">
        <v>0</v>
      </c>
      <c r="AA201" s="22">
        <v>0</v>
      </c>
      <c r="AB201" s="496">
        <v>0</v>
      </c>
      <c r="AC201" s="27" t="s">
        <v>48</v>
      </c>
      <c r="AD201" s="75"/>
      <c r="AE201" s="75"/>
    </row>
    <row r="202" spans="1:31" s="141" customFormat="1" ht="30" customHeight="1" x14ac:dyDescent="0.25">
      <c r="A202" s="69" t="s">
        <v>56</v>
      </c>
      <c r="B202" s="69" t="s">
        <v>57</v>
      </c>
      <c r="C202" s="69" t="s">
        <v>58</v>
      </c>
      <c r="D202" s="67" t="s">
        <v>335</v>
      </c>
      <c r="E202" s="67" t="s">
        <v>63</v>
      </c>
      <c r="F202" s="67" t="s">
        <v>367</v>
      </c>
      <c r="G202" s="67" t="s">
        <v>63</v>
      </c>
      <c r="H202" s="220" t="s">
        <v>46</v>
      </c>
      <c r="I202" s="73">
        <v>0</v>
      </c>
      <c r="J202" s="74">
        <v>0</v>
      </c>
      <c r="K202" s="67">
        <v>0</v>
      </c>
      <c r="L202" s="67">
        <v>0</v>
      </c>
      <c r="M202" s="74" t="s">
        <v>47</v>
      </c>
      <c r="N202" s="221" t="s">
        <v>48</v>
      </c>
      <c r="O202" s="73">
        <v>0</v>
      </c>
      <c r="P202" s="67">
        <v>0</v>
      </c>
      <c r="Q202" s="67" t="s">
        <v>49</v>
      </c>
      <c r="R202" s="214" t="s">
        <v>47</v>
      </c>
      <c r="S202" s="73">
        <v>0</v>
      </c>
      <c r="T202" s="67">
        <v>0</v>
      </c>
      <c r="U202" s="67">
        <v>0</v>
      </c>
      <c r="V202" s="67">
        <v>0</v>
      </c>
      <c r="W202" s="496">
        <v>0</v>
      </c>
      <c r="X202" s="73">
        <v>0</v>
      </c>
      <c r="Y202" s="67">
        <v>0</v>
      </c>
      <c r="Z202" s="496">
        <v>0</v>
      </c>
      <c r="AA202" s="22">
        <v>0</v>
      </c>
      <c r="AB202" s="496">
        <v>0</v>
      </c>
      <c r="AC202" s="27" t="s">
        <v>48</v>
      </c>
      <c r="AD202" s="75"/>
      <c r="AE202" s="75"/>
    </row>
    <row r="203" spans="1:31" s="141" customFormat="1" ht="30" customHeight="1" x14ac:dyDescent="0.25">
      <c r="A203" s="69" t="s">
        <v>56</v>
      </c>
      <c r="B203" s="69" t="s">
        <v>57</v>
      </c>
      <c r="C203" s="69" t="s">
        <v>58</v>
      </c>
      <c r="D203" s="67" t="s">
        <v>335</v>
      </c>
      <c r="E203" s="67" t="s">
        <v>63</v>
      </c>
      <c r="F203" s="67" t="s">
        <v>368</v>
      </c>
      <c r="G203" s="67" t="s">
        <v>63</v>
      </c>
      <c r="H203" s="220" t="s">
        <v>46</v>
      </c>
      <c r="I203" s="73">
        <v>0</v>
      </c>
      <c r="J203" s="74">
        <v>0</v>
      </c>
      <c r="K203" s="67">
        <v>0</v>
      </c>
      <c r="L203" s="67">
        <v>0</v>
      </c>
      <c r="M203" s="74" t="s">
        <v>47</v>
      </c>
      <c r="N203" s="496" t="s">
        <v>48</v>
      </c>
      <c r="O203" s="73">
        <v>0</v>
      </c>
      <c r="P203" s="67">
        <v>0</v>
      </c>
      <c r="Q203" s="67" t="s">
        <v>49</v>
      </c>
      <c r="R203" s="214" t="s">
        <v>47</v>
      </c>
      <c r="S203" s="73">
        <v>0</v>
      </c>
      <c r="T203" s="67">
        <v>0</v>
      </c>
      <c r="U203" s="67">
        <v>0</v>
      </c>
      <c r="V203" s="67">
        <v>0</v>
      </c>
      <c r="W203" s="496">
        <v>0</v>
      </c>
      <c r="X203" s="73">
        <v>0</v>
      </c>
      <c r="Y203" s="67">
        <v>0</v>
      </c>
      <c r="Z203" s="496">
        <v>0</v>
      </c>
      <c r="AA203" s="22">
        <v>0</v>
      </c>
      <c r="AB203" s="496">
        <v>0</v>
      </c>
      <c r="AC203" s="27" t="s">
        <v>48</v>
      </c>
      <c r="AD203" s="75"/>
      <c r="AE203" s="75"/>
    </row>
    <row r="204" spans="1:31" s="141" customFormat="1" ht="30" customHeight="1" x14ac:dyDescent="0.25">
      <c r="A204" s="69" t="s">
        <v>56</v>
      </c>
      <c r="B204" s="69" t="s">
        <v>57</v>
      </c>
      <c r="C204" s="69" t="s">
        <v>58</v>
      </c>
      <c r="D204" s="67" t="s">
        <v>341</v>
      </c>
      <c r="E204" s="67" t="s">
        <v>63</v>
      </c>
      <c r="F204" s="67" t="s">
        <v>369</v>
      </c>
      <c r="G204" s="67" t="s">
        <v>63</v>
      </c>
      <c r="H204" s="220" t="s">
        <v>46</v>
      </c>
      <c r="I204" s="73">
        <v>0</v>
      </c>
      <c r="J204" s="74">
        <v>0</v>
      </c>
      <c r="K204" s="67">
        <v>0</v>
      </c>
      <c r="L204" s="67">
        <v>0</v>
      </c>
      <c r="M204" s="74" t="s">
        <v>47</v>
      </c>
      <c r="N204" s="496" t="s">
        <v>48</v>
      </c>
      <c r="O204" s="73" t="s">
        <v>48</v>
      </c>
      <c r="P204" s="67" t="s">
        <v>48</v>
      </c>
      <c r="Q204" s="67" t="s">
        <v>49</v>
      </c>
      <c r="R204" s="214" t="s">
        <v>47</v>
      </c>
      <c r="S204" s="73">
        <v>0</v>
      </c>
      <c r="T204" s="67">
        <v>0</v>
      </c>
      <c r="U204" s="67">
        <v>0</v>
      </c>
      <c r="V204" s="67">
        <v>0</v>
      </c>
      <c r="W204" s="496">
        <v>0</v>
      </c>
      <c r="X204" s="73">
        <v>0</v>
      </c>
      <c r="Y204" s="67">
        <v>0</v>
      </c>
      <c r="Z204" s="496">
        <v>0</v>
      </c>
      <c r="AA204" s="22">
        <v>0</v>
      </c>
      <c r="AB204" s="496">
        <v>0</v>
      </c>
      <c r="AC204" s="27" t="s">
        <v>48</v>
      </c>
      <c r="AD204" s="75"/>
      <c r="AE204" s="75"/>
    </row>
    <row r="205" spans="1:31" s="141" customFormat="1" ht="30" customHeight="1" x14ac:dyDescent="0.25">
      <c r="A205" s="69" t="s">
        <v>56</v>
      </c>
      <c r="B205" s="69" t="s">
        <v>57</v>
      </c>
      <c r="C205" s="69" t="s">
        <v>58</v>
      </c>
      <c r="D205" s="67" t="s">
        <v>178</v>
      </c>
      <c r="E205" s="67" t="s">
        <v>63</v>
      </c>
      <c r="F205" s="67" t="s">
        <v>370</v>
      </c>
      <c r="G205" s="67" t="s">
        <v>63</v>
      </c>
      <c r="H205" s="220" t="s">
        <v>46</v>
      </c>
      <c r="I205" s="73">
        <v>0</v>
      </c>
      <c r="J205" s="74">
        <v>0</v>
      </c>
      <c r="K205" s="67">
        <v>0</v>
      </c>
      <c r="L205" s="67">
        <v>0</v>
      </c>
      <c r="M205" s="74" t="s">
        <v>47</v>
      </c>
      <c r="N205" s="221" t="s">
        <v>48</v>
      </c>
      <c r="O205" s="73">
        <v>0</v>
      </c>
      <c r="P205" s="67">
        <v>0</v>
      </c>
      <c r="Q205" s="67" t="s">
        <v>49</v>
      </c>
      <c r="R205" s="214" t="s">
        <v>47</v>
      </c>
      <c r="S205" s="73">
        <v>0</v>
      </c>
      <c r="T205" s="67">
        <v>0</v>
      </c>
      <c r="U205" s="67">
        <v>0</v>
      </c>
      <c r="V205" s="67">
        <v>0</v>
      </c>
      <c r="W205" s="496">
        <v>0</v>
      </c>
      <c r="X205" s="73">
        <v>0</v>
      </c>
      <c r="Y205" s="67">
        <v>0</v>
      </c>
      <c r="Z205" s="496">
        <v>0</v>
      </c>
      <c r="AA205" s="22">
        <v>0</v>
      </c>
      <c r="AB205" s="496">
        <v>0</v>
      </c>
      <c r="AC205" s="27" t="s">
        <v>48</v>
      </c>
      <c r="AD205" s="75"/>
      <c r="AE205" s="75"/>
    </row>
    <row r="206" spans="1:31" s="141" customFormat="1" ht="30" customHeight="1" x14ac:dyDescent="0.25">
      <c r="A206" s="69" t="s">
        <v>56</v>
      </c>
      <c r="B206" s="69" t="s">
        <v>57</v>
      </c>
      <c r="C206" s="69" t="s">
        <v>58</v>
      </c>
      <c r="D206" s="67" t="s">
        <v>178</v>
      </c>
      <c r="E206" s="67" t="s">
        <v>63</v>
      </c>
      <c r="F206" s="67" t="s">
        <v>371</v>
      </c>
      <c r="G206" s="67" t="s">
        <v>63</v>
      </c>
      <c r="H206" s="220" t="s">
        <v>46</v>
      </c>
      <c r="I206" s="73">
        <v>0</v>
      </c>
      <c r="J206" s="74">
        <v>0</v>
      </c>
      <c r="K206" s="67">
        <v>0</v>
      </c>
      <c r="L206" s="67">
        <v>0</v>
      </c>
      <c r="M206" s="74" t="s">
        <v>47</v>
      </c>
      <c r="N206" s="496" t="s">
        <v>48</v>
      </c>
      <c r="O206" s="73" t="s">
        <v>48</v>
      </c>
      <c r="P206" s="67" t="s">
        <v>48</v>
      </c>
      <c r="Q206" s="67" t="s">
        <v>49</v>
      </c>
      <c r="R206" s="214" t="s">
        <v>47</v>
      </c>
      <c r="S206" s="73">
        <v>0</v>
      </c>
      <c r="T206" s="67">
        <v>0</v>
      </c>
      <c r="U206" s="67">
        <v>0</v>
      </c>
      <c r="V206" s="67">
        <v>0</v>
      </c>
      <c r="W206" s="496">
        <v>0</v>
      </c>
      <c r="X206" s="73">
        <v>0</v>
      </c>
      <c r="Y206" s="67">
        <v>0</v>
      </c>
      <c r="Z206" s="496">
        <v>0</v>
      </c>
      <c r="AA206" s="22">
        <v>0</v>
      </c>
      <c r="AB206" s="496">
        <v>0</v>
      </c>
      <c r="AC206" s="27" t="s">
        <v>48</v>
      </c>
      <c r="AD206" s="75"/>
      <c r="AE206" s="75"/>
    </row>
    <row r="207" spans="1:31" s="141" customFormat="1" ht="30" customHeight="1" x14ac:dyDescent="0.25">
      <c r="A207" s="69" t="s">
        <v>56</v>
      </c>
      <c r="B207" s="69" t="s">
        <v>57</v>
      </c>
      <c r="C207" s="69" t="s">
        <v>58</v>
      </c>
      <c r="D207" s="67" t="s">
        <v>178</v>
      </c>
      <c r="E207" s="67" t="s">
        <v>63</v>
      </c>
      <c r="F207" s="67" t="s">
        <v>372</v>
      </c>
      <c r="G207" s="67" t="s">
        <v>63</v>
      </c>
      <c r="H207" s="220" t="s">
        <v>46</v>
      </c>
      <c r="I207" s="73">
        <v>0</v>
      </c>
      <c r="J207" s="74">
        <v>0</v>
      </c>
      <c r="K207" s="67">
        <v>0</v>
      </c>
      <c r="L207" s="67">
        <v>0</v>
      </c>
      <c r="M207" s="74" t="s">
        <v>47</v>
      </c>
      <c r="N207" s="496" t="s">
        <v>48</v>
      </c>
      <c r="O207" s="73" t="s">
        <v>48</v>
      </c>
      <c r="P207" s="67" t="s">
        <v>48</v>
      </c>
      <c r="Q207" s="67" t="s">
        <v>49</v>
      </c>
      <c r="R207" s="214" t="s">
        <v>47</v>
      </c>
      <c r="S207" s="73">
        <v>0</v>
      </c>
      <c r="T207" s="67">
        <v>0</v>
      </c>
      <c r="U207" s="67">
        <v>0</v>
      </c>
      <c r="V207" s="67">
        <v>0</v>
      </c>
      <c r="W207" s="496">
        <v>0</v>
      </c>
      <c r="X207" s="73">
        <v>0</v>
      </c>
      <c r="Y207" s="67">
        <v>0</v>
      </c>
      <c r="Z207" s="496">
        <v>0</v>
      </c>
      <c r="AA207" s="22">
        <v>0</v>
      </c>
      <c r="AB207" s="496">
        <v>0</v>
      </c>
      <c r="AC207" s="27" t="s">
        <v>48</v>
      </c>
      <c r="AD207" s="75"/>
      <c r="AE207" s="75"/>
    </row>
    <row r="208" spans="1:31" s="141" customFormat="1" ht="30" customHeight="1" x14ac:dyDescent="0.25">
      <c r="A208" s="69" t="s">
        <v>56</v>
      </c>
      <c r="B208" s="69" t="s">
        <v>57</v>
      </c>
      <c r="C208" s="69" t="s">
        <v>58</v>
      </c>
      <c r="D208" s="67" t="s">
        <v>67</v>
      </c>
      <c r="E208" s="67" t="s">
        <v>63</v>
      </c>
      <c r="F208" s="67" t="s">
        <v>373</v>
      </c>
      <c r="G208" s="67" t="s">
        <v>63</v>
      </c>
      <c r="H208" s="220" t="s">
        <v>46</v>
      </c>
      <c r="I208" s="73">
        <v>0</v>
      </c>
      <c r="J208" s="74">
        <v>0</v>
      </c>
      <c r="K208" s="67">
        <v>0</v>
      </c>
      <c r="L208" s="67">
        <v>0</v>
      </c>
      <c r="M208" s="74" t="s">
        <v>47</v>
      </c>
      <c r="N208" s="221" t="s">
        <v>48</v>
      </c>
      <c r="O208" s="73" t="s">
        <v>48</v>
      </c>
      <c r="P208" s="67" t="s">
        <v>48</v>
      </c>
      <c r="Q208" s="67" t="s">
        <v>49</v>
      </c>
      <c r="R208" s="214" t="s">
        <v>47</v>
      </c>
      <c r="S208" s="73">
        <v>0</v>
      </c>
      <c r="T208" s="67">
        <v>0</v>
      </c>
      <c r="U208" s="67">
        <v>0</v>
      </c>
      <c r="V208" s="67">
        <v>0</v>
      </c>
      <c r="W208" s="496">
        <v>0</v>
      </c>
      <c r="X208" s="73">
        <v>0</v>
      </c>
      <c r="Y208" s="67">
        <v>0</v>
      </c>
      <c r="Z208" s="496">
        <v>0</v>
      </c>
      <c r="AA208" s="22">
        <v>0</v>
      </c>
      <c r="AB208" s="496">
        <v>0</v>
      </c>
      <c r="AC208" s="27" t="s">
        <v>48</v>
      </c>
      <c r="AD208" s="75"/>
      <c r="AE208" s="75"/>
    </row>
    <row r="209" spans="1:31" s="141" customFormat="1" ht="30" customHeight="1" x14ac:dyDescent="0.25">
      <c r="A209" s="69" t="s">
        <v>56</v>
      </c>
      <c r="B209" s="69" t="s">
        <v>57</v>
      </c>
      <c r="C209" s="69" t="s">
        <v>58</v>
      </c>
      <c r="D209" s="67" t="s">
        <v>318</v>
      </c>
      <c r="E209" s="67" t="s">
        <v>63</v>
      </c>
      <c r="F209" s="67" t="s">
        <v>374</v>
      </c>
      <c r="G209" s="67" t="s">
        <v>63</v>
      </c>
      <c r="H209" s="220" t="s">
        <v>46</v>
      </c>
      <c r="I209" s="73">
        <v>0</v>
      </c>
      <c r="J209" s="74">
        <v>0</v>
      </c>
      <c r="K209" s="67">
        <v>0</v>
      </c>
      <c r="L209" s="67">
        <v>0</v>
      </c>
      <c r="M209" s="74" t="s">
        <v>47</v>
      </c>
      <c r="N209" s="496" t="s">
        <v>48</v>
      </c>
      <c r="O209" s="73">
        <v>0</v>
      </c>
      <c r="P209" s="67">
        <v>0</v>
      </c>
      <c r="Q209" s="67" t="s">
        <v>49</v>
      </c>
      <c r="R209" s="214" t="s">
        <v>47</v>
      </c>
      <c r="S209" s="73">
        <v>0</v>
      </c>
      <c r="T209" s="67">
        <v>0</v>
      </c>
      <c r="U209" s="67">
        <v>0</v>
      </c>
      <c r="V209" s="67">
        <v>0</v>
      </c>
      <c r="W209" s="496">
        <v>0</v>
      </c>
      <c r="X209" s="73">
        <v>0</v>
      </c>
      <c r="Y209" s="67">
        <v>0</v>
      </c>
      <c r="Z209" s="496">
        <v>0</v>
      </c>
      <c r="AA209" s="22">
        <v>0</v>
      </c>
      <c r="AB209" s="496">
        <v>0</v>
      </c>
      <c r="AC209" s="27" t="s">
        <v>48</v>
      </c>
      <c r="AD209" s="75"/>
      <c r="AE209" s="75"/>
    </row>
    <row r="210" spans="1:31" s="141" customFormat="1" ht="30" customHeight="1" x14ac:dyDescent="0.25">
      <c r="A210" s="69" t="s">
        <v>56</v>
      </c>
      <c r="B210" s="69" t="s">
        <v>57</v>
      </c>
      <c r="C210" s="69" t="s">
        <v>58</v>
      </c>
      <c r="D210" s="67" t="s">
        <v>318</v>
      </c>
      <c r="E210" s="67" t="s">
        <v>63</v>
      </c>
      <c r="F210" s="67" t="s">
        <v>375</v>
      </c>
      <c r="G210" s="67" t="s">
        <v>63</v>
      </c>
      <c r="H210" s="220" t="s">
        <v>46</v>
      </c>
      <c r="I210" s="73">
        <v>0</v>
      </c>
      <c r="J210" s="74">
        <v>0</v>
      </c>
      <c r="K210" s="67">
        <v>0</v>
      </c>
      <c r="L210" s="67">
        <v>0</v>
      </c>
      <c r="M210" s="74" t="s">
        <v>47</v>
      </c>
      <c r="N210" s="496" t="s">
        <v>48</v>
      </c>
      <c r="O210" s="73" t="s">
        <v>48</v>
      </c>
      <c r="P210" s="67" t="s">
        <v>48</v>
      </c>
      <c r="Q210" s="67" t="s">
        <v>49</v>
      </c>
      <c r="R210" s="214" t="s">
        <v>47</v>
      </c>
      <c r="S210" s="73">
        <v>0</v>
      </c>
      <c r="T210" s="67">
        <v>0</v>
      </c>
      <c r="U210" s="67">
        <v>0</v>
      </c>
      <c r="V210" s="67">
        <v>0</v>
      </c>
      <c r="W210" s="496">
        <v>0</v>
      </c>
      <c r="X210" s="73">
        <v>0</v>
      </c>
      <c r="Y210" s="67">
        <v>0</v>
      </c>
      <c r="Z210" s="496">
        <v>0</v>
      </c>
      <c r="AA210" s="22">
        <v>0</v>
      </c>
      <c r="AB210" s="496">
        <v>0</v>
      </c>
      <c r="AC210" s="27" t="s">
        <v>48</v>
      </c>
      <c r="AD210" s="75"/>
      <c r="AE210" s="75"/>
    </row>
    <row r="211" spans="1:31" s="141" customFormat="1" ht="30" customHeight="1" x14ac:dyDescent="0.25">
      <c r="A211" s="69" t="s">
        <v>56</v>
      </c>
      <c r="B211" s="69" t="s">
        <v>57</v>
      </c>
      <c r="C211" s="69" t="s">
        <v>58</v>
      </c>
      <c r="D211" s="67" t="s">
        <v>318</v>
      </c>
      <c r="E211" s="67" t="s">
        <v>63</v>
      </c>
      <c r="F211" s="67" t="s">
        <v>376</v>
      </c>
      <c r="G211" s="67" t="s">
        <v>377</v>
      </c>
      <c r="H211" s="220" t="s">
        <v>46</v>
      </c>
      <c r="I211" s="73">
        <v>0</v>
      </c>
      <c r="J211" s="74">
        <v>0</v>
      </c>
      <c r="K211" s="67">
        <v>0</v>
      </c>
      <c r="L211" s="67">
        <v>0</v>
      </c>
      <c r="M211" s="74" t="s">
        <v>47</v>
      </c>
      <c r="N211" s="221" t="s">
        <v>48</v>
      </c>
      <c r="O211" s="73">
        <v>0</v>
      </c>
      <c r="P211" s="67">
        <v>0</v>
      </c>
      <c r="Q211" s="67" t="s">
        <v>49</v>
      </c>
      <c r="R211" s="214" t="s">
        <v>47</v>
      </c>
      <c r="S211" s="73">
        <v>0</v>
      </c>
      <c r="T211" s="67">
        <v>0</v>
      </c>
      <c r="U211" s="67">
        <v>0</v>
      </c>
      <c r="V211" s="67">
        <v>0</v>
      </c>
      <c r="W211" s="496">
        <v>0</v>
      </c>
      <c r="X211" s="73">
        <v>0</v>
      </c>
      <c r="Y211" s="67">
        <v>0</v>
      </c>
      <c r="Z211" s="496">
        <v>0</v>
      </c>
      <c r="AA211" s="22">
        <v>0</v>
      </c>
      <c r="AB211" s="496">
        <v>0</v>
      </c>
      <c r="AC211" s="27" t="s">
        <v>48</v>
      </c>
      <c r="AD211" s="75"/>
      <c r="AE211" s="75"/>
    </row>
    <row r="212" spans="1:31" s="141" customFormat="1" ht="30" customHeight="1" x14ac:dyDescent="0.25">
      <c r="A212" s="69" t="s">
        <v>56</v>
      </c>
      <c r="B212" s="69" t="s">
        <v>57</v>
      </c>
      <c r="C212" s="69" t="s">
        <v>58</v>
      </c>
      <c r="D212" s="67" t="s">
        <v>378</v>
      </c>
      <c r="E212" s="67" t="s">
        <v>63</v>
      </c>
      <c r="F212" s="67" t="s">
        <v>379</v>
      </c>
      <c r="G212" s="67" t="s">
        <v>63</v>
      </c>
      <c r="H212" s="220" t="s">
        <v>46</v>
      </c>
      <c r="I212" s="73">
        <v>0</v>
      </c>
      <c r="J212" s="74">
        <v>0</v>
      </c>
      <c r="K212" s="67">
        <v>0</v>
      </c>
      <c r="L212" s="67">
        <v>0</v>
      </c>
      <c r="M212" s="74" t="s">
        <v>47</v>
      </c>
      <c r="N212" s="496" t="s">
        <v>48</v>
      </c>
      <c r="O212" s="73">
        <v>0</v>
      </c>
      <c r="P212" s="67">
        <v>0</v>
      </c>
      <c r="Q212" s="67" t="s">
        <v>49</v>
      </c>
      <c r="R212" s="214" t="s">
        <v>47</v>
      </c>
      <c r="S212" s="73">
        <v>0</v>
      </c>
      <c r="T212" s="67">
        <v>0</v>
      </c>
      <c r="U212" s="67">
        <v>0</v>
      </c>
      <c r="V212" s="67">
        <v>0</v>
      </c>
      <c r="W212" s="496">
        <v>0</v>
      </c>
      <c r="X212" s="73">
        <v>0</v>
      </c>
      <c r="Y212" s="67">
        <v>0</v>
      </c>
      <c r="Z212" s="496">
        <v>0</v>
      </c>
      <c r="AA212" s="22">
        <v>0</v>
      </c>
      <c r="AB212" s="496">
        <v>0</v>
      </c>
      <c r="AC212" s="27" t="s">
        <v>48</v>
      </c>
      <c r="AD212" s="75"/>
      <c r="AE212" s="75"/>
    </row>
    <row r="213" spans="1:31" s="141" customFormat="1" ht="30" customHeight="1" x14ac:dyDescent="0.25">
      <c r="A213" s="69" t="s">
        <v>56</v>
      </c>
      <c r="B213" s="69" t="s">
        <v>57</v>
      </c>
      <c r="C213" s="69" t="s">
        <v>58</v>
      </c>
      <c r="D213" s="67" t="s">
        <v>318</v>
      </c>
      <c r="E213" s="67" t="s">
        <v>63</v>
      </c>
      <c r="F213" s="67" t="s">
        <v>380</v>
      </c>
      <c r="G213" s="67" t="s">
        <v>63</v>
      </c>
      <c r="H213" s="220" t="s">
        <v>46</v>
      </c>
      <c r="I213" s="73">
        <v>0</v>
      </c>
      <c r="J213" s="74">
        <v>0</v>
      </c>
      <c r="K213" s="67">
        <v>0</v>
      </c>
      <c r="L213" s="67">
        <v>0</v>
      </c>
      <c r="M213" s="74" t="s">
        <v>47</v>
      </c>
      <c r="N213" s="496" t="s">
        <v>48</v>
      </c>
      <c r="O213" s="73" t="s">
        <v>48</v>
      </c>
      <c r="P213" s="67" t="s">
        <v>48</v>
      </c>
      <c r="Q213" s="67" t="s">
        <v>49</v>
      </c>
      <c r="R213" s="214" t="s">
        <v>47</v>
      </c>
      <c r="S213" s="73">
        <v>0</v>
      </c>
      <c r="T213" s="67">
        <v>0</v>
      </c>
      <c r="U213" s="67">
        <v>0</v>
      </c>
      <c r="V213" s="67">
        <v>0</v>
      </c>
      <c r="W213" s="496">
        <v>0</v>
      </c>
      <c r="X213" s="73">
        <v>0</v>
      </c>
      <c r="Y213" s="67">
        <v>0</v>
      </c>
      <c r="Z213" s="496">
        <v>0</v>
      </c>
      <c r="AA213" s="22">
        <v>0</v>
      </c>
      <c r="AB213" s="496">
        <v>0</v>
      </c>
      <c r="AC213" s="27" t="s">
        <v>48</v>
      </c>
      <c r="AD213" s="75"/>
      <c r="AE213" s="75"/>
    </row>
    <row r="214" spans="1:31" s="141" customFormat="1" ht="30" customHeight="1" x14ac:dyDescent="0.25">
      <c r="A214" s="69" t="s">
        <v>56</v>
      </c>
      <c r="B214" s="69" t="s">
        <v>57</v>
      </c>
      <c r="C214" s="69" t="s">
        <v>58</v>
      </c>
      <c r="D214" s="67" t="s">
        <v>378</v>
      </c>
      <c r="E214" s="67" t="s">
        <v>63</v>
      </c>
      <c r="F214" s="67" t="s">
        <v>381</v>
      </c>
      <c r="G214" s="67" t="s">
        <v>63</v>
      </c>
      <c r="H214" s="220" t="s">
        <v>46</v>
      </c>
      <c r="I214" s="73">
        <v>0</v>
      </c>
      <c r="J214" s="74">
        <v>0</v>
      </c>
      <c r="K214" s="67">
        <v>0</v>
      </c>
      <c r="L214" s="67">
        <v>0</v>
      </c>
      <c r="M214" s="74" t="s">
        <v>47</v>
      </c>
      <c r="N214" s="221" t="s">
        <v>48</v>
      </c>
      <c r="O214" s="73">
        <v>0</v>
      </c>
      <c r="P214" s="67">
        <v>0</v>
      </c>
      <c r="Q214" s="67" t="s">
        <v>49</v>
      </c>
      <c r="R214" s="214" t="s">
        <v>47</v>
      </c>
      <c r="S214" s="73">
        <v>0</v>
      </c>
      <c r="T214" s="67">
        <v>0</v>
      </c>
      <c r="U214" s="67">
        <v>0</v>
      </c>
      <c r="V214" s="67">
        <v>0</v>
      </c>
      <c r="W214" s="496">
        <v>0</v>
      </c>
      <c r="X214" s="73">
        <v>0</v>
      </c>
      <c r="Y214" s="67">
        <v>0</v>
      </c>
      <c r="Z214" s="496">
        <v>0</v>
      </c>
      <c r="AA214" s="22">
        <v>0</v>
      </c>
      <c r="AB214" s="496">
        <v>0</v>
      </c>
      <c r="AC214" s="27" t="s">
        <v>48</v>
      </c>
      <c r="AD214" s="75"/>
      <c r="AE214" s="75"/>
    </row>
    <row r="215" spans="1:31" s="141" customFormat="1" ht="30" customHeight="1" x14ac:dyDescent="0.25">
      <c r="A215" s="69" t="s">
        <v>56</v>
      </c>
      <c r="B215" s="69" t="s">
        <v>57</v>
      </c>
      <c r="C215" s="69" t="s">
        <v>58</v>
      </c>
      <c r="D215" s="67" t="s">
        <v>378</v>
      </c>
      <c r="E215" s="67" t="s">
        <v>63</v>
      </c>
      <c r="F215" s="67" t="s">
        <v>382</v>
      </c>
      <c r="G215" s="67" t="s">
        <v>63</v>
      </c>
      <c r="H215" s="220" t="s">
        <v>46</v>
      </c>
      <c r="I215" s="73">
        <v>0</v>
      </c>
      <c r="J215" s="74">
        <v>0</v>
      </c>
      <c r="K215" s="67">
        <v>0</v>
      </c>
      <c r="L215" s="67">
        <v>0</v>
      </c>
      <c r="M215" s="74" t="s">
        <v>47</v>
      </c>
      <c r="N215" s="496" t="s">
        <v>48</v>
      </c>
      <c r="O215" s="73">
        <v>0</v>
      </c>
      <c r="P215" s="67">
        <v>0</v>
      </c>
      <c r="Q215" s="67" t="s">
        <v>49</v>
      </c>
      <c r="R215" s="214" t="s">
        <v>47</v>
      </c>
      <c r="S215" s="73">
        <v>0</v>
      </c>
      <c r="T215" s="67">
        <v>0</v>
      </c>
      <c r="U215" s="67">
        <v>0</v>
      </c>
      <c r="V215" s="67">
        <v>0</v>
      </c>
      <c r="W215" s="496">
        <v>0</v>
      </c>
      <c r="X215" s="73">
        <v>0</v>
      </c>
      <c r="Y215" s="67">
        <v>0</v>
      </c>
      <c r="Z215" s="496">
        <v>0</v>
      </c>
      <c r="AA215" s="22">
        <v>0</v>
      </c>
      <c r="AB215" s="496">
        <v>0</v>
      </c>
      <c r="AC215" s="27" t="s">
        <v>48</v>
      </c>
      <c r="AD215" s="75"/>
      <c r="AE215" s="75"/>
    </row>
    <row r="216" spans="1:31" s="141" customFormat="1" ht="30" customHeight="1" x14ac:dyDescent="0.25">
      <c r="A216" s="69" t="s">
        <v>56</v>
      </c>
      <c r="B216" s="69" t="s">
        <v>57</v>
      </c>
      <c r="C216" s="69" t="s">
        <v>58</v>
      </c>
      <c r="D216" s="67" t="s">
        <v>193</v>
      </c>
      <c r="E216" s="67" t="s">
        <v>63</v>
      </c>
      <c r="F216" s="67" t="s">
        <v>383</v>
      </c>
      <c r="G216" s="67" t="s">
        <v>63</v>
      </c>
      <c r="H216" s="220" t="s">
        <v>46</v>
      </c>
      <c r="I216" s="73">
        <v>0</v>
      </c>
      <c r="J216" s="74">
        <v>0</v>
      </c>
      <c r="K216" s="67">
        <v>0</v>
      </c>
      <c r="L216" s="67">
        <v>0</v>
      </c>
      <c r="M216" s="74" t="s">
        <v>47</v>
      </c>
      <c r="N216" s="496" t="s">
        <v>48</v>
      </c>
      <c r="O216" s="73" t="s">
        <v>48</v>
      </c>
      <c r="P216" s="67" t="s">
        <v>48</v>
      </c>
      <c r="Q216" s="67" t="s">
        <v>49</v>
      </c>
      <c r="R216" s="214" t="s">
        <v>47</v>
      </c>
      <c r="S216" s="73">
        <v>0</v>
      </c>
      <c r="T216" s="67">
        <v>0</v>
      </c>
      <c r="U216" s="67">
        <v>0</v>
      </c>
      <c r="V216" s="67">
        <v>0</v>
      </c>
      <c r="W216" s="496">
        <v>0</v>
      </c>
      <c r="X216" s="73">
        <v>0</v>
      </c>
      <c r="Y216" s="67">
        <v>0</v>
      </c>
      <c r="Z216" s="496">
        <v>0</v>
      </c>
      <c r="AA216" s="22">
        <v>0</v>
      </c>
      <c r="AB216" s="496">
        <v>0</v>
      </c>
      <c r="AC216" s="27" t="s">
        <v>48</v>
      </c>
      <c r="AD216" s="75"/>
      <c r="AE216" s="75"/>
    </row>
    <row r="217" spans="1:31" s="141" customFormat="1" ht="30" customHeight="1" x14ac:dyDescent="0.25">
      <c r="A217" s="69" t="s">
        <v>56</v>
      </c>
      <c r="B217" s="69" t="s">
        <v>57</v>
      </c>
      <c r="C217" s="69" t="s">
        <v>58</v>
      </c>
      <c r="D217" s="67" t="s">
        <v>341</v>
      </c>
      <c r="E217" s="67" t="s">
        <v>63</v>
      </c>
      <c r="F217" s="67" t="s">
        <v>384</v>
      </c>
      <c r="G217" s="67" t="s">
        <v>63</v>
      </c>
      <c r="H217" s="220" t="s">
        <v>46</v>
      </c>
      <c r="I217" s="73">
        <v>0</v>
      </c>
      <c r="J217" s="74">
        <v>0</v>
      </c>
      <c r="K217" s="67">
        <v>0</v>
      </c>
      <c r="L217" s="67">
        <v>0</v>
      </c>
      <c r="M217" s="74" t="s">
        <v>47</v>
      </c>
      <c r="N217" s="221" t="s">
        <v>48</v>
      </c>
      <c r="O217" s="73" t="s">
        <v>48</v>
      </c>
      <c r="P217" s="67" t="s">
        <v>48</v>
      </c>
      <c r="Q217" s="67" t="s">
        <v>49</v>
      </c>
      <c r="R217" s="214" t="s">
        <v>47</v>
      </c>
      <c r="S217" s="73">
        <v>0</v>
      </c>
      <c r="T217" s="67">
        <v>0</v>
      </c>
      <c r="U217" s="67">
        <v>0</v>
      </c>
      <c r="V217" s="67">
        <v>0</v>
      </c>
      <c r="W217" s="496">
        <v>0</v>
      </c>
      <c r="X217" s="73">
        <v>0</v>
      </c>
      <c r="Y217" s="67">
        <v>0</v>
      </c>
      <c r="Z217" s="496">
        <v>0</v>
      </c>
      <c r="AA217" s="22">
        <v>0</v>
      </c>
      <c r="AB217" s="496">
        <v>0</v>
      </c>
      <c r="AC217" s="27" t="s">
        <v>48</v>
      </c>
      <c r="AD217" s="75"/>
      <c r="AE217" s="75"/>
    </row>
    <row r="218" spans="1:31" s="141" customFormat="1" ht="30" customHeight="1" x14ac:dyDescent="0.25">
      <c r="A218" s="69" t="s">
        <v>56</v>
      </c>
      <c r="B218" s="69" t="s">
        <v>57</v>
      </c>
      <c r="C218" s="69" t="s">
        <v>58</v>
      </c>
      <c r="D218" s="67" t="s">
        <v>193</v>
      </c>
      <c r="E218" s="67" t="s">
        <v>63</v>
      </c>
      <c r="F218" s="67" t="s">
        <v>385</v>
      </c>
      <c r="G218" s="67" t="s">
        <v>63</v>
      </c>
      <c r="H218" s="220" t="s">
        <v>46</v>
      </c>
      <c r="I218" s="73">
        <v>0</v>
      </c>
      <c r="J218" s="74">
        <v>0</v>
      </c>
      <c r="K218" s="67">
        <v>0</v>
      </c>
      <c r="L218" s="67">
        <v>0</v>
      </c>
      <c r="M218" s="74" t="s">
        <v>47</v>
      </c>
      <c r="N218" s="496" t="s">
        <v>48</v>
      </c>
      <c r="O218" s="73">
        <v>0</v>
      </c>
      <c r="P218" s="67">
        <v>0</v>
      </c>
      <c r="Q218" s="67" t="s">
        <v>49</v>
      </c>
      <c r="R218" s="214" t="s">
        <v>47</v>
      </c>
      <c r="S218" s="73">
        <v>0</v>
      </c>
      <c r="T218" s="67">
        <v>0</v>
      </c>
      <c r="U218" s="67">
        <v>0</v>
      </c>
      <c r="V218" s="67">
        <v>0</v>
      </c>
      <c r="W218" s="496">
        <v>0</v>
      </c>
      <c r="X218" s="73">
        <v>0</v>
      </c>
      <c r="Y218" s="67">
        <v>0</v>
      </c>
      <c r="Z218" s="496">
        <v>0</v>
      </c>
      <c r="AA218" s="22">
        <v>0</v>
      </c>
      <c r="AB218" s="496">
        <v>0</v>
      </c>
      <c r="AC218" s="27" t="s">
        <v>48</v>
      </c>
      <c r="AD218" s="75"/>
      <c r="AE218" s="75"/>
    </row>
    <row r="219" spans="1:31" s="141" customFormat="1" ht="30" customHeight="1" x14ac:dyDescent="0.25">
      <c r="A219" s="69" t="s">
        <v>56</v>
      </c>
      <c r="B219" s="69" t="s">
        <v>57</v>
      </c>
      <c r="C219" s="69" t="s">
        <v>58</v>
      </c>
      <c r="D219" s="67" t="s">
        <v>67</v>
      </c>
      <c r="E219" s="67" t="s">
        <v>63</v>
      </c>
      <c r="F219" s="67" t="s">
        <v>386</v>
      </c>
      <c r="G219" s="67" t="s">
        <v>63</v>
      </c>
      <c r="H219" s="220" t="s">
        <v>46</v>
      </c>
      <c r="I219" s="73">
        <v>0</v>
      </c>
      <c r="J219" s="74">
        <v>0</v>
      </c>
      <c r="K219" s="67">
        <v>0</v>
      </c>
      <c r="L219" s="67">
        <v>0</v>
      </c>
      <c r="M219" s="74" t="s">
        <v>47</v>
      </c>
      <c r="N219" s="496" t="s">
        <v>48</v>
      </c>
      <c r="O219" s="73" t="s">
        <v>48</v>
      </c>
      <c r="P219" s="67" t="s">
        <v>48</v>
      </c>
      <c r="Q219" s="67" t="s">
        <v>49</v>
      </c>
      <c r="R219" s="214" t="s">
        <v>47</v>
      </c>
      <c r="S219" s="73">
        <v>0</v>
      </c>
      <c r="T219" s="67">
        <v>0</v>
      </c>
      <c r="U219" s="67">
        <v>0</v>
      </c>
      <c r="V219" s="67">
        <v>0</v>
      </c>
      <c r="W219" s="496">
        <v>0</v>
      </c>
      <c r="X219" s="73">
        <v>0</v>
      </c>
      <c r="Y219" s="67">
        <v>0</v>
      </c>
      <c r="Z219" s="496">
        <v>0</v>
      </c>
      <c r="AA219" s="22">
        <v>0</v>
      </c>
      <c r="AB219" s="496">
        <v>0</v>
      </c>
      <c r="AC219" s="27" t="s">
        <v>48</v>
      </c>
      <c r="AD219" s="75"/>
      <c r="AE219" s="75"/>
    </row>
    <row r="220" spans="1:31" s="141" customFormat="1" ht="30" customHeight="1" x14ac:dyDescent="0.25">
      <c r="A220" s="69" t="s">
        <v>56</v>
      </c>
      <c r="B220" s="69" t="s">
        <v>57</v>
      </c>
      <c r="C220" s="69" t="s">
        <v>58</v>
      </c>
      <c r="D220" s="67" t="s">
        <v>378</v>
      </c>
      <c r="E220" s="67" t="s">
        <v>63</v>
      </c>
      <c r="F220" s="67" t="s">
        <v>387</v>
      </c>
      <c r="G220" s="67" t="s">
        <v>63</v>
      </c>
      <c r="H220" s="220" t="s">
        <v>46</v>
      </c>
      <c r="I220" s="73">
        <v>0</v>
      </c>
      <c r="J220" s="74">
        <v>0</v>
      </c>
      <c r="K220" s="67">
        <v>0</v>
      </c>
      <c r="L220" s="67">
        <v>0</v>
      </c>
      <c r="M220" s="74" t="s">
        <v>47</v>
      </c>
      <c r="N220" s="221" t="s">
        <v>48</v>
      </c>
      <c r="O220" s="73">
        <v>0</v>
      </c>
      <c r="P220" s="67">
        <v>0</v>
      </c>
      <c r="Q220" s="67" t="s">
        <v>49</v>
      </c>
      <c r="R220" s="214" t="s">
        <v>47</v>
      </c>
      <c r="S220" s="73">
        <v>0</v>
      </c>
      <c r="T220" s="67">
        <v>0</v>
      </c>
      <c r="U220" s="67">
        <v>0</v>
      </c>
      <c r="V220" s="67">
        <v>0</v>
      </c>
      <c r="W220" s="496">
        <v>0</v>
      </c>
      <c r="X220" s="73">
        <v>0</v>
      </c>
      <c r="Y220" s="67">
        <v>0</v>
      </c>
      <c r="Z220" s="496">
        <v>0</v>
      </c>
      <c r="AA220" s="22">
        <v>0</v>
      </c>
      <c r="AB220" s="496">
        <v>0</v>
      </c>
      <c r="AC220" s="27" t="s">
        <v>48</v>
      </c>
      <c r="AD220" s="75"/>
      <c r="AE220" s="75"/>
    </row>
    <row r="221" spans="1:31" s="141" customFormat="1" ht="30" customHeight="1" x14ac:dyDescent="0.25">
      <c r="A221" s="69" t="s">
        <v>56</v>
      </c>
      <c r="B221" s="69" t="s">
        <v>42</v>
      </c>
      <c r="C221" s="69" t="s">
        <v>388</v>
      </c>
      <c r="D221" s="67" t="s">
        <v>389</v>
      </c>
      <c r="E221" s="67" t="s">
        <v>390</v>
      </c>
      <c r="F221" s="67" t="s">
        <v>391</v>
      </c>
      <c r="G221" s="67" t="s">
        <v>390</v>
      </c>
      <c r="H221" s="220" t="s">
        <v>46</v>
      </c>
      <c r="I221" s="73">
        <v>0</v>
      </c>
      <c r="J221" s="74">
        <v>0</v>
      </c>
      <c r="K221" s="67">
        <v>0</v>
      </c>
      <c r="L221" s="67">
        <v>0</v>
      </c>
      <c r="M221" s="74" t="s">
        <v>47</v>
      </c>
      <c r="N221" s="496" t="s">
        <v>48</v>
      </c>
      <c r="O221" s="73">
        <v>0</v>
      </c>
      <c r="P221" s="67">
        <v>0</v>
      </c>
      <c r="Q221" s="67" t="s">
        <v>49</v>
      </c>
      <c r="R221" s="214" t="s">
        <v>47</v>
      </c>
      <c r="S221" s="73">
        <v>0</v>
      </c>
      <c r="T221" s="67">
        <v>0</v>
      </c>
      <c r="U221" s="67">
        <v>0</v>
      </c>
      <c r="V221" s="67">
        <v>0</v>
      </c>
      <c r="W221" s="496">
        <v>0</v>
      </c>
      <c r="X221" s="73">
        <v>0</v>
      </c>
      <c r="Y221" s="67">
        <v>0</v>
      </c>
      <c r="Z221" s="496">
        <v>0</v>
      </c>
      <c r="AA221" s="22">
        <v>0</v>
      </c>
      <c r="AB221" s="496">
        <v>0</v>
      </c>
      <c r="AC221" s="27" t="s">
        <v>48</v>
      </c>
      <c r="AD221" s="75"/>
      <c r="AE221" s="75"/>
    </row>
    <row r="222" spans="1:31" s="141" customFormat="1" ht="30" customHeight="1" x14ac:dyDescent="0.25">
      <c r="A222" s="69" t="s">
        <v>56</v>
      </c>
      <c r="B222" s="69" t="s">
        <v>42</v>
      </c>
      <c r="C222" s="69" t="s">
        <v>388</v>
      </c>
      <c r="D222" s="67" t="s">
        <v>389</v>
      </c>
      <c r="E222" s="67" t="s">
        <v>390</v>
      </c>
      <c r="F222" s="67" t="s">
        <v>392</v>
      </c>
      <c r="G222" s="67" t="s">
        <v>390</v>
      </c>
      <c r="H222" s="220" t="s">
        <v>46</v>
      </c>
      <c r="I222" s="73">
        <v>0</v>
      </c>
      <c r="J222" s="74">
        <v>0</v>
      </c>
      <c r="K222" s="67">
        <v>0</v>
      </c>
      <c r="L222" s="67">
        <v>0</v>
      </c>
      <c r="M222" s="74" t="s">
        <v>47</v>
      </c>
      <c r="N222" s="496" t="s">
        <v>48</v>
      </c>
      <c r="O222" s="73">
        <v>0</v>
      </c>
      <c r="P222" s="67">
        <v>0</v>
      </c>
      <c r="Q222" s="67" t="s">
        <v>49</v>
      </c>
      <c r="R222" s="214" t="s">
        <v>47</v>
      </c>
      <c r="S222" s="73">
        <v>0</v>
      </c>
      <c r="T222" s="67">
        <v>0</v>
      </c>
      <c r="U222" s="67">
        <v>0</v>
      </c>
      <c r="V222" s="67">
        <v>0</v>
      </c>
      <c r="W222" s="496">
        <v>0</v>
      </c>
      <c r="X222" s="73">
        <v>0</v>
      </c>
      <c r="Y222" s="67">
        <v>0</v>
      </c>
      <c r="Z222" s="496">
        <v>0</v>
      </c>
      <c r="AA222" s="22">
        <v>0</v>
      </c>
      <c r="AB222" s="496">
        <v>0</v>
      </c>
      <c r="AC222" s="27" t="s">
        <v>48</v>
      </c>
      <c r="AD222" s="75"/>
      <c r="AE222" s="75"/>
    </row>
    <row r="223" spans="1:31" s="141" customFormat="1" ht="30" customHeight="1" x14ac:dyDescent="0.25">
      <c r="A223" s="69" t="s">
        <v>56</v>
      </c>
      <c r="B223" s="69" t="s">
        <v>42</v>
      </c>
      <c r="C223" s="69" t="s">
        <v>388</v>
      </c>
      <c r="D223" s="67" t="s">
        <v>389</v>
      </c>
      <c r="E223" s="67" t="s">
        <v>390</v>
      </c>
      <c r="F223" s="67" t="s">
        <v>393</v>
      </c>
      <c r="G223" s="67" t="s">
        <v>390</v>
      </c>
      <c r="H223" s="220" t="s">
        <v>46</v>
      </c>
      <c r="I223" s="73">
        <v>0</v>
      </c>
      <c r="J223" s="74">
        <v>0</v>
      </c>
      <c r="K223" s="67">
        <v>0</v>
      </c>
      <c r="L223" s="67">
        <v>0</v>
      </c>
      <c r="M223" s="74" t="s">
        <v>47</v>
      </c>
      <c r="N223" s="221" t="s">
        <v>48</v>
      </c>
      <c r="O223" s="73">
        <v>0</v>
      </c>
      <c r="P223" s="67">
        <v>0</v>
      </c>
      <c r="Q223" s="67" t="s">
        <v>49</v>
      </c>
      <c r="R223" s="214" t="s">
        <v>47</v>
      </c>
      <c r="S223" s="73">
        <v>0</v>
      </c>
      <c r="T223" s="67">
        <v>0</v>
      </c>
      <c r="U223" s="67">
        <v>0</v>
      </c>
      <c r="V223" s="67">
        <v>0</v>
      </c>
      <c r="W223" s="496">
        <v>0</v>
      </c>
      <c r="X223" s="73">
        <v>0</v>
      </c>
      <c r="Y223" s="67">
        <v>0</v>
      </c>
      <c r="Z223" s="496">
        <v>0</v>
      </c>
      <c r="AA223" s="22">
        <v>0</v>
      </c>
      <c r="AB223" s="496">
        <v>0</v>
      </c>
      <c r="AC223" s="27" t="s">
        <v>48</v>
      </c>
      <c r="AD223" s="75"/>
      <c r="AE223" s="75"/>
    </row>
    <row r="224" spans="1:31" s="141" customFormat="1" ht="30" customHeight="1" x14ac:dyDescent="0.25">
      <c r="A224" s="69" t="s">
        <v>56</v>
      </c>
      <c r="B224" s="69" t="s">
        <v>42</v>
      </c>
      <c r="C224" s="69" t="s">
        <v>388</v>
      </c>
      <c r="D224" s="67" t="s">
        <v>389</v>
      </c>
      <c r="E224" s="67" t="s">
        <v>390</v>
      </c>
      <c r="F224" s="67" t="s">
        <v>394</v>
      </c>
      <c r="G224" s="67" t="s">
        <v>390</v>
      </c>
      <c r="H224" s="220" t="s">
        <v>46</v>
      </c>
      <c r="I224" s="73">
        <v>0</v>
      </c>
      <c r="J224" s="74">
        <v>0</v>
      </c>
      <c r="K224" s="67">
        <v>0</v>
      </c>
      <c r="L224" s="67">
        <v>0</v>
      </c>
      <c r="M224" s="74" t="s">
        <v>47</v>
      </c>
      <c r="N224" s="496" t="s">
        <v>48</v>
      </c>
      <c r="O224" s="73">
        <v>0</v>
      </c>
      <c r="P224" s="67">
        <v>0</v>
      </c>
      <c r="Q224" s="67" t="s">
        <v>49</v>
      </c>
      <c r="R224" s="214" t="s">
        <v>47</v>
      </c>
      <c r="S224" s="73">
        <v>0</v>
      </c>
      <c r="T224" s="67">
        <v>0</v>
      </c>
      <c r="U224" s="67">
        <v>0</v>
      </c>
      <c r="V224" s="67">
        <v>0</v>
      </c>
      <c r="W224" s="496">
        <v>0</v>
      </c>
      <c r="X224" s="73">
        <v>0</v>
      </c>
      <c r="Y224" s="67">
        <v>0</v>
      </c>
      <c r="Z224" s="496">
        <v>0</v>
      </c>
      <c r="AA224" s="22">
        <v>0</v>
      </c>
      <c r="AB224" s="496">
        <v>0</v>
      </c>
      <c r="AC224" s="27" t="s">
        <v>48</v>
      </c>
      <c r="AD224" s="75"/>
      <c r="AE224" s="75"/>
    </row>
    <row r="225" spans="1:31" s="141" customFormat="1" ht="30" customHeight="1" x14ac:dyDescent="0.25">
      <c r="A225" s="69" t="s">
        <v>56</v>
      </c>
      <c r="B225" s="69" t="s">
        <v>42</v>
      </c>
      <c r="C225" s="69" t="s">
        <v>388</v>
      </c>
      <c r="D225" s="67" t="s">
        <v>389</v>
      </c>
      <c r="E225" s="67" t="s">
        <v>390</v>
      </c>
      <c r="F225" s="67" t="s">
        <v>395</v>
      </c>
      <c r="G225" s="67" t="s">
        <v>390</v>
      </c>
      <c r="H225" s="220" t="s">
        <v>46</v>
      </c>
      <c r="I225" s="73">
        <v>0</v>
      </c>
      <c r="J225" s="74">
        <v>0</v>
      </c>
      <c r="K225" s="67">
        <v>0</v>
      </c>
      <c r="L225" s="67">
        <v>0</v>
      </c>
      <c r="M225" s="74" t="s">
        <v>47</v>
      </c>
      <c r="N225" s="496" t="s">
        <v>48</v>
      </c>
      <c r="O225" s="73">
        <v>0</v>
      </c>
      <c r="P225" s="67">
        <v>0</v>
      </c>
      <c r="Q225" s="67" t="s">
        <v>49</v>
      </c>
      <c r="R225" s="214" t="s">
        <v>47</v>
      </c>
      <c r="S225" s="73">
        <v>0</v>
      </c>
      <c r="T225" s="67">
        <v>0</v>
      </c>
      <c r="U225" s="67">
        <v>0</v>
      </c>
      <c r="V225" s="67">
        <v>0</v>
      </c>
      <c r="W225" s="496">
        <v>0</v>
      </c>
      <c r="X225" s="73">
        <v>0</v>
      </c>
      <c r="Y225" s="67">
        <v>0</v>
      </c>
      <c r="Z225" s="496">
        <v>0</v>
      </c>
      <c r="AA225" s="22">
        <v>0</v>
      </c>
      <c r="AB225" s="496">
        <v>0</v>
      </c>
      <c r="AC225" s="27" t="s">
        <v>48</v>
      </c>
      <c r="AD225" s="75"/>
      <c r="AE225" s="75"/>
    </row>
    <row r="226" spans="1:31" s="141" customFormat="1" ht="30" customHeight="1" x14ac:dyDescent="0.25">
      <c r="A226" s="69" t="s">
        <v>56</v>
      </c>
      <c r="B226" s="69" t="s">
        <v>42</v>
      </c>
      <c r="C226" s="69" t="s">
        <v>388</v>
      </c>
      <c r="D226" s="67" t="s">
        <v>389</v>
      </c>
      <c r="E226" s="67" t="s">
        <v>390</v>
      </c>
      <c r="F226" s="67" t="s">
        <v>396</v>
      </c>
      <c r="G226" s="67" t="s">
        <v>390</v>
      </c>
      <c r="H226" s="220" t="s">
        <v>46</v>
      </c>
      <c r="I226" s="73">
        <v>0</v>
      </c>
      <c r="J226" s="74">
        <v>0</v>
      </c>
      <c r="K226" s="67">
        <v>0</v>
      </c>
      <c r="L226" s="67">
        <v>0</v>
      </c>
      <c r="M226" s="74" t="s">
        <v>47</v>
      </c>
      <c r="N226" s="221" t="s">
        <v>48</v>
      </c>
      <c r="O226" s="73">
        <v>0</v>
      </c>
      <c r="P226" s="67">
        <v>0</v>
      </c>
      <c r="Q226" s="67" t="s">
        <v>49</v>
      </c>
      <c r="R226" s="214" t="s">
        <v>47</v>
      </c>
      <c r="S226" s="73">
        <v>0</v>
      </c>
      <c r="T226" s="67">
        <v>0</v>
      </c>
      <c r="U226" s="67">
        <v>0</v>
      </c>
      <c r="V226" s="67">
        <v>0</v>
      </c>
      <c r="W226" s="496">
        <v>0</v>
      </c>
      <c r="X226" s="73">
        <v>0</v>
      </c>
      <c r="Y226" s="67">
        <v>0</v>
      </c>
      <c r="Z226" s="496">
        <v>0</v>
      </c>
      <c r="AA226" s="22">
        <v>0</v>
      </c>
      <c r="AB226" s="496">
        <v>0</v>
      </c>
      <c r="AC226" s="27" t="s">
        <v>48</v>
      </c>
      <c r="AD226" s="75"/>
      <c r="AE226" s="75"/>
    </row>
    <row r="227" spans="1:31" s="141" customFormat="1" ht="30" customHeight="1" x14ac:dyDescent="0.25">
      <c r="A227" s="69" t="s">
        <v>56</v>
      </c>
      <c r="B227" s="69" t="s">
        <v>42</v>
      </c>
      <c r="C227" s="69" t="s">
        <v>388</v>
      </c>
      <c r="D227" s="67" t="s">
        <v>389</v>
      </c>
      <c r="E227" s="67" t="s">
        <v>390</v>
      </c>
      <c r="F227" s="67" t="s">
        <v>397</v>
      </c>
      <c r="G227" s="67" t="s">
        <v>390</v>
      </c>
      <c r="H227" s="220" t="s">
        <v>46</v>
      </c>
      <c r="I227" s="73">
        <v>0</v>
      </c>
      <c r="J227" s="74">
        <v>0</v>
      </c>
      <c r="K227" s="67">
        <v>0</v>
      </c>
      <c r="L227" s="67">
        <v>0</v>
      </c>
      <c r="M227" s="74" t="s">
        <v>47</v>
      </c>
      <c r="N227" s="496" t="s">
        <v>48</v>
      </c>
      <c r="O227" s="73">
        <v>0</v>
      </c>
      <c r="P227" s="67">
        <v>0</v>
      </c>
      <c r="Q227" s="67" t="s">
        <v>49</v>
      </c>
      <c r="R227" s="214" t="s">
        <v>47</v>
      </c>
      <c r="S227" s="73">
        <v>0</v>
      </c>
      <c r="T227" s="67">
        <v>0</v>
      </c>
      <c r="U227" s="67">
        <v>0</v>
      </c>
      <c r="V227" s="67">
        <v>0</v>
      </c>
      <c r="W227" s="496">
        <v>0</v>
      </c>
      <c r="X227" s="73">
        <v>0</v>
      </c>
      <c r="Y227" s="67">
        <v>0</v>
      </c>
      <c r="Z227" s="496">
        <v>0</v>
      </c>
      <c r="AA227" s="22">
        <v>0</v>
      </c>
      <c r="AB227" s="496">
        <v>0</v>
      </c>
      <c r="AC227" s="27" t="s">
        <v>48</v>
      </c>
      <c r="AD227" s="75"/>
      <c r="AE227" s="75"/>
    </row>
    <row r="228" spans="1:31" s="141" customFormat="1" ht="30" customHeight="1" x14ac:dyDescent="0.25">
      <c r="A228" s="69" t="s">
        <v>56</v>
      </c>
      <c r="B228" s="69" t="s">
        <v>42</v>
      </c>
      <c r="C228" s="69" t="s">
        <v>388</v>
      </c>
      <c r="D228" s="67" t="s">
        <v>398</v>
      </c>
      <c r="E228" s="67" t="s">
        <v>399</v>
      </c>
      <c r="F228" s="67" t="s">
        <v>400</v>
      </c>
      <c r="G228" s="67" t="s">
        <v>401</v>
      </c>
      <c r="H228" s="220" t="s">
        <v>46</v>
      </c>
      <c r="I228" s="73">
        <v>0</v>
      </c>
      <c r="J228" s="74">
        <v>0</v>
      </c>
      <c r="K228" s="67">
        <v>0</v>
      </c>
      <c r="L228" s="67">
        <v>0</v>
      </c>
      <c r="M228" s="74" t="s">
        <v>47</v>
      </c>
      <c r="N228" s="496" t="s">
        <v>48</v>
      </c>
      <c r="O228" s="73">
        <v>0</v>
      </c>
      <c r="P228" s="67">
        <v>0</v>
      </c>
      <c r="Q228" s="67" t="s">
        <v>49</v>
      </c>
      <c r="R228" s="214" t="s">
        <v>47</v>
      </c>
      <c r="S228" s="73">
        <v>0</v>
      </c>
      <c r="T228" s="67">
        <v>0</v>
      </c>
      <c r="U228" s="67">
        <v>0</v>
      </c>
      <c r="V228" s="67">
        <v>0</v>
      </c>
      <c r="W228" s="496">
        <v>0</v>
      </c>
      <c r="X228" s="73">
        <v>0</v>
      </c>
      <c r="Y228" s="67">
        <v>0</v>
      </c>
      <c r="Z228" s="496">
        <v>0</v>
      </c>
      <c r="AA228" s="22">
        <v>0</v>
      </c>
      <c r="AB228" s="496">
        <v>0</v>
      </c>
      <c r="AC228" s="27" t="s">
        <v>48</v>
      </c>
      <c r="AD228" s="75"/>
      <c r="AE228" s="75"/>
    </row>
    <row r="229" spans="1:31" s="141" customFormat="1" ht="30" customHeight="1" x14ac:dyDescent="0.25">
      <c r="A229" s="69" t="s">
        <v>56</v>
      </c>
      <c r="B229" s="69" t="s">
        <v>42</v>
      </c>
      <c r="C229" s="69" t="s">
        <v>388</v>
      </c>
      <c r="D229" s="67" t="s">
        <v>398</v>
      </c>
      <c r="E229" s="67" t="s">
        <v>399</v>
      </c>
      <c r="F229" s="67" t="s">
        <v>402</v>
      </c>
      <c r="G229" s="67" t="s">
        <v>403</v>
      </c>
      <c r="H229" s="220" t="s">
        <v>46</v>
      </c>
      <c r="I229" s="73">
        <v>0</v>
      </c>
      <c r="J229" s="74">
        <v>0</v>
      </c>
      <c r="K229" s="67">
        <v>0</v>
      </c>
      <c r="L229" s="67">
        <v>0</v>
      </c>
      <c r="M229" s="74" t="s">
        <v>47</v>
      </c>
      <c r="N229" s="221" t="s">
        <v>48</v>
      </c>
      <c r="O229" s="73">
        <v>0</v>
      </c>
      <c r="P229" s="67">
        <v>0</v>
      </c>
      <c r="Q229" s="67" t="s">
        <v>49</v>
      </c>
      <c r="R229" s="214" t="s">
        <v>47</v>
      </c>
      <c r="S229" s="73">
        <v>0</v>
      </c>
      <c r="T229" s="67">
        <v>0</v>
      </c>
      <c r="U229" s="67">
        <v>0</v>
      </c>
      <c r="V229" s="67">
        <v>0</v>
      </c>
      <c r="W229" s="496">
        <v>0</v>
      </c>
      <c r="X229" s="73">
        <v>0</v>
      </c>
      <c r="Y229" s="67">
        <v>0</v>
      </c>
      <c r="Z229" s="496">
        <v>0</v>
      </c>
      <c r="AA229" s="22">
        <v>0</v>
      </c>
      <c r="AB229" s="496">
        <v>0</v>
      </c>
      <c r="AC229" s="27" t="s">
        <v>48</v>
      </c>
      <c r="AD229" s="75"/>
      <c r="AE229" s="75"/>
    </row>
    <row r="230" spans="1:31" s="141" customFormat="1" ht="30" customHeight="1" x14ac:dyDescent="0.25">
      <c r="A230" s="69" t="s">
        <v>56</v>
      </c>
      <c r="B230" s="69" t="s">
        <v>42</v>
      </c>
      <c r="C230" s="69" t="s">
        <v>388</v>
      </c>
      <c r="D230" s="67" t="s">
        <v>404</v>
      </c>
      <c r="E230" s="67" t="s">
        <v>390</v>
      </c>
      <c r="F230" s="67" t="s">
        <v>405</v>
      </c>
      <c r="G230" s="67" t="s">
        <v>390</v>
      </c>
      <c r="H230" s="220" t="s">
        <v>46</v>
      </c>
      <c r="I230" s="73">
        <v>0</v>
      </c>
      <c r="J230" s="74">
        <v>0</v>
      </c>
      <c r="K230" s="67">
        <v>0</v>
      </c>
      <c r="L230" s="67">
        <v>0</v>
      </c>
      <c r="M230" s="74" t="s">
        <v>47</v>
      </c>
      <c r="N230" s="496" t="s">
        <v>48</v>
      </c>
      <c r="O230" s="73">
        <v>0</v>
      </c>
      <c r="P230" s="67">
        <v>0</v>
      </c>
      <c r="Q230" s="67" t="s">
        <v>49</v>
      </c>
      <c r="R230" s="214" t="s">
        <v>47</v>
      </c>
      <c r="S230" s="73">
        <v>0</v>
      </c>
      <c r="T230" s="67">
        <v>0</v>
      </c>
      <c r="U230" s="67">
        <v>0</v>
      </c>
      <c r="V230" s="67">
        <v>0</v>
      </c>
      <c r="W230" s="496">
        <v>0</v>
      </c>
      <c r="X230" s="73">
        <v>0</v>
      </c>
      <c r="Y230" s="67">
        <v>0</v>
      </c>
      <c r="Z230" s="496">
        <v>0</v>
      </c>
      <c r="AA230" s="22">
        <v>0</v>
      </c>
      <c r="AB230" s="496">
        <v>0</v>
      </c>
      <c r="AC230" s="27" t="s">
        <v>48</v>
      </c>
      <c r="AD230" s="75"/>
      <c r="AE230" s="75"/>
    </row>
    <row r="231" spans="1:31" s="141" customFormat="1" ht="30" customHeight="1" x14ac:dyDescent="0.25">
      <c r="A231" s="69" t="s">
        <v>56</v>
      </c>
      <c r="B231" s="69" t="s">
        <v>42</v>
      </c>
      <c r="C231" s="69" t="s">
        <v>388</v>
      </c>
      <c r="D231" s="67" t="s">
        <v>404</v>
      </c>
      <c r="E231" s="67" t="s">
        <v>390</v>
      </c>
      <c r="F231" s="67" t="s">
        <v>406</v>
      </c>
      <c r="G231" s="67" t="s">
        <v>390</v>
      </c>
      <c r="H231" s="220" t="s">
        <v>46</v>
      </c>
      <c r="I231" s="73">
        <v>0</v>
      </c>
      <c r="J231" s="74">
        <v>0</v>
      </c>
      <c r="K231" s="67">
        <v>0</v>
      </c>
      <c r="L231" s="67">
        <v>0</v>
      </c>
      <c r="M231" s="74" t="s">
        <v>47</v>
      </c>
      <c r="N231" s="496" t="s">
        <v>48</v>
      </c>
      <c r="O231" s="73">
        <v>0</v>
      </c>
      <c r="P231" s="67">
        <v>0</v>
      </c>
      <c r="Q231" s="67" t="s">
        <v>49</v>
      </c>
      <c r="R231" s="214" t="s">
        <v>47</v>
      </c>
      <c r="S231" s="73">
        <v>0</v>
      </c>
      <c r="T231" s="67">
        <v>0</v>
      </c>
      <c r="U231" s="67">
        <v>0</v>
      </c>
      <c r="V231" s="67">
        <v>0</v>
      </c>
      <c r="W231" s="496">
        <v>0</v>
      </c>
      <c r="X231" s="73">
        <v>0</v>
      </c>
      <c r="Y231" s="67">
        <v>0</v>
      </c>
      <c r="Z231" s="496">
        <v>0</v>
      </c>
      <c r="AA231" s="22">
        <v>0</v>
      </c>
      <c r="AB231" s="496">
        <v>0</v>
      </c>
      <c r="AC231" s="27" t="s">
        <v>48</v>
      </c>
      <c r="AD231" s="75"/>
      <c r="AE231" s="75"/>
    </row>
    <row r="232" spans="1:31" s="141" customFormat="1" ht="30" customHeight="1" x14ac:dyDescent="0.25">
      <c r="A232" s="69" t="s">
        <v>56</v>
      </c>
      <c r="B232" s="69" t="s">
        <v>42</v>
      </c>
      <c r="C232" s="69" t="s">
        <v>388</v>
      </c>
      <c r="D232" s="67" t="s">
        <v>404</v>
      </c>
      <c r="E232" s="67" t="s">
        <v>390</v>
      </c>
      <c r="F232" s="67" t="s">
        <v>407</v>
      </c>
      <c r="G232" s="67" t="s">
        <v>390</v>
      </c>
      <c r="H232" s="220" t="s">
        <v>46</v>
      </c>
      <c r="I232" s="73">
        <v>0</v>
      </c>
      <c r="J232" s="74">
        <v>0</v>
      </c>
      <c r="K232" s="67">
        <v>0</v>
      </c>
      <c r="L232" s="67">
        <v>0</v>
      </c>
      <c r="M232" s="74" t="s">
        <v>47</v>
      </c>
      <c r="N232" s="221" t="s">
        <v>48</v>
      </c>
      <c r="O232" s="73">
        <v>0</v>
      </c>
      <c r="P232" s="67">
        <v>0</v>
      </c>
      <c r="Q232" s="67" t="s">
        <v>49</v>
      </c>
      <c r="R232" s="214" t="s">
        <v>47</v>
      </c>
      <c r="S232" s="73">
        <v>0</v>
      </c>
      <c r="T232" s="67">
        <v>0</v>
      </c>
      <c r="U232" s="67">
        <v>0</v>
      </c>
      <c r="V232" s="67">
        <v>0</v>
      </c>
      <c r="W232" s="496">
        <v>0</v>
      </c>
      <c r="X232" s="73">
        <v>0</v>
      </c>
      <c r="Y232" s="67">
        <v>0</v>
      </c>
      <c r="Z232" s="496">
        <v>0</v>
      </c>
      <c r="AA232" s="22">
        <v>0</v>
      </c>
      <c r="AB232" s="496">
        <v>0</v>
      </c>
      <c r="AC232" s="27" t="s">
        <v>48</v>
      </c>
      <c r="AD232" s="75"/>
      <c r="AE232" s="75"/>
    </row>
    <row r="233" spans="1:31" s="141" customFormat="1" ht="30" customHeight="1" x14ac:dyDescent="0.25">
      <c r="A233" s="69" t="s">
        <v>56</v>
      </c>
      <c r="B233" s="69" t="s">
        <v>42</v>
      </c>
      <c r="C233" s="69" t="s">
        <v>388</v>
      </c>
      <c r="D233" s="67" t="s">
        <v>404</v>
      </c>
      <c r="E233" s="67" t="s">
        <v>390</v>
      </c>
      <c r="F233" s="67" t="s">
        <v>408</v>
      </c>
      <c r="G233" s="67" t="s">
        <v>390</v>
      </c>
      <c r="H233" s="220" t="s">
        <v>46</v>
      </c>
      <c r="I233" s="73">
        <v>0</v>
      </c>
      <c r="J233" s="74">
        <v>0</v>
      </c>
      <c r="K233" s="67">
        <v>0</v>
      </c>
      <c r="L233" s="67">
        <v>0</v>
      </c>
      <c r="M233" s="74" t="s">
        <v>47</v>
      </c>
      <c r="N233" s="496" t="s">
        <v>48</v>
      </c>
      <c r="O233" s="73">
        <v>0</v>
      </c>
      <c r="P233" s="67">
        <v>0</v>
      </c>
      <c r="Q233" s="67" t="s">
        <v>49</v>
      </c>
      <c r="R233" s="214" t="s">
        <v>47</v>
      </c>
      <c r="S233" s="73">
        <v>0</v>
      </c>
      <c r="T233" s="67">
        <v>0</v>
      </c>
      <c r="U233" s="67">
        <v>0</v>
      </c>
      <c r="V233" s="67">
        <v>0</v>
      </c>
      <c r="W233" s="496">
        <v>0</v>
      </c>
      <c r="X233" s="73">
        <v>0</v>
      </c>
      <c r="Y233" s="67">
        <v>0</v>
      </c>
      <c r="Z233" s="496">
        <v>0</v>
      </c>
      <c r="AA233" s="22">
        <v>0</v>
      </c>
      <c r="AB233" s="496">
        <v>0</v>
      </c>
      <c r="AC233" s="27" t="s">
        <v>48</v>
      </c>
      <c r="AD233" s="75"/>
      <c r="AE233" s="75"/>
    </row>
    <row r="234" spans="1:31" s="141" customFormat="1" ht="30" customHeight="1" x14ac:dyDescent="0.25">
      <c r="A234" s="69" t="s">
        <v>56</v>
      </c>
      <c r="B234" s="69" t="s">
        <v>42</v>
      </c>
      <c r="C234" s="69" t="s">
        <v>388</v>
      </c>
      <c r="D234" s="67" t="s">
        <v>404</v>
      </c>
      <c r="E234" s="67" t="s">
        <v>390</v>
      </c>
      <c r="F234" s="67" t="s">
        <v>409</v>
      </c>
      <c r="G234" s="67" t="s">
        <v>410</v>
      </c>
      <c r="H234" s="220" t="s">
        <v>46</v>
      </c>
      <c r="I234" s="73">
        <v>0</v>
      </c>
      <c r="J234" s="74">
        <v>0</v>
      </c>
      <c r="K234" s="67">
        <v>0</v>
      </c>
      <c r="L234" s="67">
        <v>0</v>
      </c>
      <c r="M234" s="74" t="s">
        <v>47</v>
      </c>
      <c r="N234" s="496" t="s">
        <v>48</v>
      </c>
      <c r="O234" s="73">
        <v>0</v>
      </c>
      <c r="P234" s="67">
        <v>0</v>
      </c>
      <c r="Q234" s="67" t="s">
        <v>49</v>
      </c>
      <c r="R234" s="214" t="s">
        <v>47</v>
      </c>
      <c r="S234" s="73">
        <v>0</v>
      </c>
      <c r="T234" s="67">
        <v>0</v>
      </c>
      <c r="U234" s="67">
        <v>0</v>
      </c>
      <c r="V234" s="67">
        <v>0</v>
      </c>
      <c r="W234" s="496">
        <v>0</v>
      </c>
      <c r="X234" s="73">
        <v>0</v>
      </c>
      <c r="Y234" s="67">
        <v>0</v>
      </c>
      <c r="Z234" s="496">
        <v>0</v>
      </c>
      <c r="AA234" s="22">
        <v>0</v>
      </c>
      <c r="AB234" s="496">
        <v>0</v>
      </c>
      <c r="AC234" s="27" t="s">
        <v>48</v>
      </c>
      <c r="AD234" s="75"/>
      <c r="AE234" s="75"/>
    </row>
    <row r="235" spans="1:31" s="141" customFormat="1" ht="30" customHeight="1" x14ac:dyDescent="0.25">
      <c r="A235" s="69" t="s">
        <v>56</v>
      </c>
      <c r="B235" s="69" t="s">
        <v>42</v>
      </c>
      <c r="C235" s="69" t="s">
        <v>388</v>
      </c>
      <c r="D235" s="67" t="s">
        <v>404</v>
      </c>
      <c r="E235" s="67" t="s">
        <v>390</v>
      </c>
      <c r="F235" s="67" t="s">
        <v>411</v>
      </c>
      <c r="G235" s="67" t="s">
        <v>412</v>
      </c>
      <c r="H235" s="220" t="s">
        <v>46</v>
      </c>
      <c r="I235" s="73">
        <v>0</v>
      </c>
      <c r="J235" s="74">
        <v>0</v>
      </c>
      <c r="K235" s="67">
        <v>0</v>
      </c>
      <c r="L235" s="67">
        <v>0</v>
      </c>
      <c r="M235" s="74" t="s">
        <v>47</v>
      </c>
      <c r="N235" s="221" t="s">
        <v>48</v>
      </c>
      <c r="O235" s="73">
        <v>0</v>
      </c>
      <c r="P235" s="67">
        <v>0</v>
      </c>
      <c r="Q235" s="67" t="s">
        <v>49</v>
      </c>
      <c r="R235" s="214" t="s">
        <v>47</v>
      </c>
      <c r="S235" s="73">
        <v>0</v>
      </c>
      <c r="T235" s="67">
        <v>0</v>
      </c>
      <c r="U235" s="67">
        <v>0</v>
      </c>
      <c r="V235" s="67">
        <v>0</v>
      </c>
      <c r="W235" s="496">
        <v>0</v>
      </c>
      <c r="X235" s="73">
        <v>0</v>
      </c>
      <c r="Y235" s="67">
        <v>0</v>
      </c>
      <c r="Z235" s="496">
        <v>0</v>
      </c>
      <c r="AA235" s="22">
        <v>0</v>
      </c>
      <c r="AB235" s="496">
        <v>0</v>
      </c>
      <c r="AC235" s="27" t="s">
        <v>48</v>
      </c>
      <c r="AD235" s="75"/>
      <c r="AE235" s="75"/>
    </row>
    <row r="236" spans="1:31" s="141" customFormat="1" ht="30" customHeight="1" x14ac:dyDescent="0.25">
      <c r="A236" s="69" t="s">
        <v>56</v>
      </c>
      <c r="B236" s="69" t="s">
        <v>42</v>
      </c>
      <c r="C236" s="69" t="s">
        <v>388</v>
      </c>
      <c r="D236" s="67" t="s">
        <v>404</v>
      </c>
      <c r="E236" s="67" t="s">
        <v>390</v>
      </c>
      <c r="F236" s="67" t="s">
        <v>413</v>
      </c>
      <c r="G236" s="67" t="s">
        <v>390</v>
      </c>
      <c r="H236" s="220" t="s">
        <v>46</v>
      </c>
      <c r="I236" s="73">
        <v>0</v>
      </c>
      <c r="J236" s="74">
        <v>0</v>
      </c>
      <c r="K236" s="67">
        <v>0</v>
      </c>
      <c r="L236" s="67">
        <v>0</v>
      </c>
      <c r="M236" s="74" t="s">
        <v>47</v>
      </c>
      <c r="N236" s="496" t="s">
        <v>48</v>
      </c>
      <c r="O236" s="73">
        <v>0</v>
      </c>
      <c r="P236" s="67">
        <v>0</v>
      </c>
      <c r="Q236" s="67" t="s">
        <v>49</v>
      </c>
      <c r="R236" s="214" t="s">
        <v>47</v>
      </c>
      <c r="S236" s="73">
        <v>0</v>
      </c>
      <c r="T236" s="67">
        <v>0</v>
      </c>
      <c r="U236" s="67">
        <v>0</v>
      </c>
      <c r="V236" s="67">
        <v>0</v>
      </c>
      <c r="W236" s="496">
        <v>0</v>
      </c>
      <c r="X236" s="73">
        <v>0</v>
      </c>
      <c r="Y236" s="67">
        <v>0</v>
      </c>
      <c r="Z236" s="496">
        <v>0</v>
      </c>
      <c r="AA236" s="22">
        <v>0</v>
      </c>
      <c r="AB236" s="496">
        <v>0</v>
      </c>
      <c r="AC236" s="27" t="s">
        <v>48</v>
      </c>
      <c r="AD236" s="75"/>
      <c r="AE236" s="75"/>
    </row>
    <row r="237" spans="1:31" s="141" customFormat="1" ht="30" customHeight="1" x14ac:dyDescent="0.25">
      <c r="A237" s="69" t="s">
        <v>56</v>
      </c>
      <c r="B237" s="69" t="s">
        <v>42</v>
      </c>
      <c r="C237" s="69" t="s">
        <v>388</v>
      </c>
      <c r="D237" s="67" t="s">
        <v>404</v>
      </c>
      <c r="E237" s="67" t="s">
        <v>390</v>
      </c>
      <c r="F237" s="67" t="s">
        <v>414</v>
      </c>
      <c r="G237" s="67" t="s">
        <v>390</v>
      </c>
      <c r="H237" s="220" t="s">
        <v>46</v>
      </c>
      <c r="I237" s="73">
        <v>0</v>
      </c>
      <c r="J237" s="74">
        <v>0</v>
      </c>
      <c r="K237" s="67">
        <v>0</v>
      </c>
      <c r="L237" s="67">
        <v>0</v>
      </c>
      <c r="M237" s="74" t="s">
        <v>47</v>
      </c>
      <c r="N237" s="496" t="s">
        <v>48</v>
      </c>
      <c r="O237" s="73">
        <v>0</v>
      </c>
      <c r="P237" s="67">
        <v>0</v>
      </c>
      <c r="Q237" s="67" t="s">
        <v>49</v>
      </c>
      <c r="R237" s="214" t="s">
        <v>47</v>
      </c>
      <c r="S237" s="73">
        <v>0</v>
      </c>
      <c r="T237" s="67">
        <v>0</v>
      </c>
      <c r="U237" s="67">
        <v>0</v>
      </c>
      <c r="V237" s="67">
        <v>0</v>
      </c>
      <c r="W237" s="496">
        <v>0</v>
      </c>
      <c r="X237" s="73">
        <v>0</v>
      </c>
      <c r="Y237" s="67">
        <v>0</v>
      </c>
      <c r="Z237" s="496">
        <v>0</v>
      </c>
      <c r="AA237" s="22">
        <v>0</v>
      </c>
      <c r="AB237" s="496">
        <v>0</v>
      </c>
      <c r="AC237" s="27" t="s">
        <v>48</v>
      </c>
      <c r="AD237" s="75"/>
      <c r="AE237" s="75"/>
    </row>
    <row r="238" spans="1:31" s="141" customFormat="1" ht="30" customHeight="1" x14ac:dyDescent="0.25">
      <c r="A238" s="69" t="s">
        <v>56</v>
      </c>
      <c r="B238" s="69" t="s">
        <v>42</v>
      </c>
      <c r="C238" s="69" t="s">
        <v>388</v>
      </c>
      <c r="D238" s="67" t="s">
        <v>415</v>
      </c>
      <c r="E238" s="67" t="s">
        <v>416</v>
      </c>
      <c r="F238" s="67" t="s">
        <v>417</v>
      </c>
      <c r="G238" s="67" t="s">
        <v>416</v>
      </c>
      <c r="H238" s="220" t="s">
        <v>46</v>
      </c>
      <c r="I238" s="73">
        <v>0</v>
      </c>
      <c r="J238" s="74">
        <v>0</v>
      </c>
      <c r="K238" s="67">
        <v>0</v>
      </c>
      <c r="L238" s="67">
        <v>0</v>
      </c>
      <c r="M238" s="74" t="s">
        <v>47</v>
      </c>
      <c r="N238" s="221" t="s">
        <v>48</v>
      </c>
      <c r="O238" s="73">
        <v>0</v>
      </c>
      <c r="P238" s="67">
        <v>0</v>
      </c>
      <c r="Q238" s="67" t="s">
        <v>49</v>
      </c>
      <c r="R238" s="214" t="s">
        <v>47</v>
      </c>
      <c r="S238" s="73">
        <v>0</v>
      </c>
      <c r="T238" s="67">
        <v>0</v>
      </c>
      <c r="U238" s="67">
        <v>0</v>
      </c>
      <c r="V238" s="67">
        <v>0</v>
      </c>
      <c r="W238" s="496">
        <v>0</v>
      </c>
      <c r="X238" s="73">
        <v>0</v>
      </c>
      <c r="Y238" s="67">
        <v>0</v>
      </c>
      <c r="Z238" s="496">
        <v>0</v>
      </c>
      <c r="AA238" s="22">
        <v>0</v>
      </c>
      <c r="AB238" s="496">
        <v>0</v>
      </c>
      <c r="AC238" s="27" t="s">
        <v>48</v>
      </c>
      <c r="AD238" s="75"/>
      <c r="AE238" s="75"/>
    </row>
    <row r="239" spans="1:31" s="141" customFormat="1" ht="30" customHeight="1" x14ac:dyDescent="0.25">
      <c r="A239" s="69" t="s">
        <v>56</v>
      </c>
      <c r="B239" s="69" t="s">
        <v>42</v>
      </c>
      <c r="C239" s="69" t="s">
        <v>388</v>
      </c>
      <c r="D239" s="67" t="s">
        <v>415</v>
      </c>
      <c r="E239" s="67" t="s">
        <v>416</v>
      </c>
      <c r="F239" s="67" t="s">
        <v>418</v>
      </c>
      <c r="G239" s="67" t="s">
        <v>419</v>
      </c>
      <c r="H239" s="220" t="s">
        <v>46</v>
      </c>
      <c r="I239" s="73">
        <v>0</v>
      </c>
      <c r="J239" s="74">
        <v>0</v>
      </c>
      <c r="K239" s="67">
        <v>0</v>
      </c>
      <c r="L239" s="67">
        <v>0</v>
      </c>
      <c r="M239" s="74" t="s">
        <v>47</v>
      </c>
      <c r="N239" s="496" t="s">
        <v>48</v>
      </c>
      <c r="O239" s="73">
        <v>0</v>
      </c>
      <c r="P239" s="67">
        <v>0</v>
      </c>
      <c r="Q239" s="67" t="s">
        <v>49</v>
      </c>
      <c r="R239" s="214" t="s">
        <v>47</v>
      </c>
      <c r="S239" s="73">
        <v>0</v>
      </c>
      <c r="T239" s="67">
        <v>0</v>
      </c>
      <c r="U239" s="67">
        <v>0</v>
      </c>
      <c r="V239" s="67">
        <v>0</v>
      </c>
      <c r="W239" s="496">
        <v>0</v>
      </c>
      <c r="X239" s="73">
        <v>0</v>
      </c>
      <c r="Y239" s="67">
        <v>0</v>
      </c>
      <c r="Z239" s="496">
        <v>0</v>
      </c>
      <c r="AA239" s="22">
        <v>0</v>
      </c>
      <c r="AB239" s="496">
        <v>0</v>
      </c>
      <c r="AC239" s="27" t="s">
        <v>48</v>
      </c>
      <c r="AD239" s="75"/>
      <c r="AE239" s="75"/>
    </row>
    <row r="240" spans="1:31" s="141" customFormat="1" ht="30" customHeight="1" x14ac:dyDescent="0.25">
      <c r="A240" s="69" t="s">
        <v>56</v>
      </c>
      <c r="B240" s="69" t="s">
        <v>42</v>
      </c>
      <c r="C240" s="69" t="s">
        <v>388</v>
      </c>
      <c r="D240" s="67" t="s">
        <v>415</v>
      </c>
      <c r="E240" s="67" t="s">
        <v>416</v>
      </c>
      <c r="F240" s="67" t="s">
        <v>420</v>
      </c>
      <c r="G240" s="67" t="s">
        <v>416</v>
      </c>
      <c r="H240" s="220" t="s">
        <v>46</v>
      </c>
      <c r="I240" s="73">
        <v>0</v>
      </c>
      <c r="J240" s="74">
        <v>0</v>
      </c>
      <c r="K240" s="67">
        <v>0</v>
      </c>
      <c r="L240" s="67">
        <v>0</v>
      </c>
      <c r="M240" s="74" t="s">
        <v>47</v>
      </c>
      <c r="N240" s="496" t="s">
        <v>48</v>
      </c>
      <c r="O240" s="73">
        <v>0</v>
      </c>
      <c r="P240" s="67">
        <v>0</v>
      </c>
      <c r="Q240" s="67" t="s">
        <v>49</v>
      </c>
      <c r="R240" s="214" t="s">
        <v>47</v>
      </c>
      <c r="S240" s="73">
        <v>0</v>
      </c>
      <c r="T240" s="67">
        <v>0</v>
      </c>
      <c r="U240" s="67">
        <v>0</v>
      </c>
      <c r="V240" s="67">
        <v>0</v>
      </c>
      <c r="W240" s="496">
        <v>0</v>
      </c>
      <c r="X240" s="73">
        <v>0</v>
      </c>
      <c r="Y240" s="67">
        <v>0</v>
      </c>
      <c r="Z240" s="496">
        <v>0</v>
      </c>
      <c r="AA240" s="22">
        <v>0</v>
      </c>
      <c r="AB240" s="496">
        <v>0</v>
      </c>
      <c r="AC240" s="27" t="s">
        <v>48</v>
      </c>
      <c r="AD240" s="75"/>
      <c r="AE240" s="75"/>
    </row>
    <row r="241" spans="1:31" s="141" customFormat="1" ht="30" customHeight="1" x14ac:dyDescent="0.25">
      <c r="A241" s="69" t="s">
        <v>56</v>
      </c>
      <c r="B241" s="69" t="s">
        <v>42</v>
      </c>
      <c r="C241" s="69" t="s">
        <v>388</v>
      </c>
      <c r="D241" s="67" t="s">
        <v>415</v>
      </c>
      <c r="E241" s="67" t="s">
        <v>416</v>
      </c>
      <c r="F241" s="67" t="s">
        <v>421</v>
      </c>
      <c r="G241" s="67" t="s">
        <v>419</v>
      </c>
      <c r="H241" s="220" t="s">
        <v>46</v>
      </c>
      <c r="I241" s="73">
        <v>0</v>
      </c>
      <c r="J241" s="74">
        <v>0</v>
      </c>
      <c r="K241" s="67">
        <v>0</v>
      </c>
      <c r="L241" s="67">
        <v>0</v>
      </c>
      <c r="M241" s="74" t="s">
        <v>47</v>
      </c>
      <c r="N241" s="221" t="s">
        <v>48</v>
      </c>
      <c r="O241" s="73">
        <v>0</v>
      </c>
      <c r="P241" s="67">
        <v>0</v>
      </c>
      <c r="Q241" s="67" t="s">
        <v>49</v>
      </c>
      <c r="R241" s="214" t="s">
        <v>47</v>
      </c>
      <c r="S241" s="73">
        <v>0</v>
      </c>
      <c r="T241" s="67">
        <v>0</v>
      </c>
      <c r="U241" s="67">
        <v>0</v>
      </c>
      <c r="V241" s="67">
        <v>0</v>
      </c>
      <c r="W241" s="496">
        <v>0</v>
      </c>
      <c r="X241" s="73">
        <v>0</v>
      </c>
      <c r="Y241" s="67">
        <v>0</v>
      </c>
      <c r="Z241" s="496">
        <v>0</v>
      </c>
      <c r="AA241" s="22">
        <v>0</v>
      </c>
      <c r="AB241" s="496">
        <v>0</v>
      </c>
      <c r="AC241" s="27" t="s">
        <v>48</v>
      </c>
      <c r="AD241" s="75"/>
      <c r="AE241" s="75"/>
    </row>
    <row r="242" spans="1:31" s="141" customFormat="1" ht="30" customHeight="1" x14ac:dyDescent="0.25">
      <c r="A242" s="69" t="s">
        <v>56</v>
      </c>
      <c r="B242" s="69" t="s">
        <v>42</v>
      </c>
      <c r="C242" s="69" t="s">
        <v>388</v>
      </c>
      <c r="D242" s="67" t="s">
        <v>415</v>
      </c>
      <c r="E242" s="67" t="s">
        <v>416</v>
      </c>
      <c r="F242" s="67" t="s">
        <v>422</v>
      </c>
      <c r="G242" s="67" t="s">
        <v>416</v>
      </c>
      <c r="H242" s="220" t="s">
        <v>46</v>
      </c>
      <c r="I242" s="73">
        <v>0</v>
      </c>
      <c r="J242" s="74">
        <v>0</v>
      </c>
      <c r="K242" s="67">
        <v>0</v>
      </c>
      <c r="L242" s="67">
        <v>0</v>
      </c>
      <c r="M242" s="74" t="s">
        <v>47</v>
      </c>
      <c r="N242" s="496" t="s">
        <v>48</v>
      </c>
      <c r="O242" s="73" t="s">
        <v>48</v>
      </c>
      <c r="P242" s="67" t="s">
        <v>48</v>
      </c>
      <c r="Q242" s="67" t="s">
        <v>49</v>
      </c>
      <c r="R242" s="214" t="s">
        <v>47</v>
      </c>
      <c r="S242" s="73">
        <v>0</v>
      </c>
      <c r="T242" s="67">
        <v>0</v>
      </c>
      <c r="U242" s="67">
        <v>0</v>
      </c>
      <c r="V242" s="67">
        <v>0</v>
      </c>
      <c r="W242" s="496">
        <v>0</v>
      </c>
      <c r="X242" s="73">
        <v>0</v>
      </c>
      <c r="Y242" s="67">
        <v>0</v>
      </c>
      <c r="Z242" s="496">
        <v>0</v>
      </c>
      <c r="AA242" s="22">
        <v>0</v>
      </c>
      <c r="AB242" s="496">
        <v>0</v>
      </c>
      <c r="AC242" s="27" t="s">
        <v>48</v>
      </c>
      <c r="AD242" s="75"/>
      <c r="AE242" s="75"/>
    </row>
    <row r="243" spans="1:31" s="141" customFormat="1" ht="30" customHeight="1" x14ac:dyDescent="0.25">
      <c r="A243" s="69" t="s">
        <v>56</v>
      </c>
      <c r="B243" s="69" t="s">
        <v>42</v>
      </c>
      <c r="C243" s="69" t="s">
        <v>388</v>
      </c>
      <c r="D243" s="67" t="s">
        <v>423</v>
      </c>
      <c r="E243" s="67" t="s">
        <v>424</v>
      </c>
      <c r="F243" s="67" t="s">
        <v>425</v>
      </c>
      <c r="G243" s="67" t="s">
        <v>424</v>
      </c>
      <c r="H243" s="220" t="s">
        <v>46</v>
      </c>
      <c r="I243" s="73">
        <v>0</v>
      </c>
      <c r="J243" s="74">
        <v>0</v>
      </c>
      <c r="K243" s="67">
        <v>0</v>
      </c>
      <c r="L243" s="67">
        <v>0</v>
      </c>
      <c r="M243" s="74" t="s">
        <v>47</v>
      </c>
      <c r="N243" s="496" t="s">
        <v>48</v>
      </c>
      <c r="O243" s="73">
        <v>0</v>
      </c>
      <c r="P243" s="67">
        <v>0</v>
      </c>
      <c r="Q243" s="67" t="s">
        <v>49</v>
      </c>
      <c r="R243" s="214" t="s">
        <v>47</v>
      </c>
      <c r="S243" s="73">
        <v>0</v>
      </c>
      <c r="T243" s="67">
        <v>0</v>
      </c>
      <c r="U243" s="67">
        <v>0</v>
      </c>
      <c r="V243" s="67">
        <v>0</v>
      </c>
      <c r="W243" s="496">
        <v>0</v>
      </c>
      <c r="X243" s="73">
        <v>0</v>
      </c>
      <c r="Y243" s="67">
        <v>0</v>
      </c>
      <c r="Z243" s="496">
        <v>0</v>
      </c>
      <c r="AA243" s="22">
        <v>0</v>
      </c>
      <c r="AB243" s="496">
        <v>0</v>
      </c>
      <c r="AC243" s="27" t="s">
        <v>48</v>
      </c>
      <c r="AD243" s="75"/>
      <c r="AE243" s="75"/>
    </row>
    <row r="244" spans="1:31" s="141" customFormat="1" ht="30" customHeight="1" x14ac:dyDescent="0.25">
      <c r="A244" s="69" t="s">
        <v>56</v>
      </c>
      <c r="B244" s="69" t="s">
        <v>42</v>
      </c>
      <c r="C244" s="69" t="s">
        <v>388</v>
      </c>
      <c r="D244" s="67" t="s">
        <v>423</v>
      </c>
      <c r="E244" s="67" t="s">
        <v>424</v>
      </c>
      <c r="F244" s="67" t="s">
        <v>426</v>
      </c>
      <c r="G244" s="67" t="s">
        <v>424</v>
      </c>
      <c r="H244" s="220" t="s">
        <v>46</v>
      </c>
      <c r="I244" s="73">
        <v>0</v>
      </c>
      <c r="J244" s="74">
        <v>0</v>
      </c>
      <c r="K244" s="67">
        <v>0</v>
      </c>
      <c r="L244" s="67">
        <v>0</v>
      </c>
      <c r="M244" s="74" t="s">
        <v>47</v>
      </c>
      <c r="N244" s="221" t="s">
        <v>48</v>
      </c>
      <c r="O244" s="73">
        <v>0</v>
      </c>
      <c r="P244" s="67">
        <v>0</v>
      </c>
      <c r="Q244" s="67" t="s">
        <v>49</v>
      </c>
      <c r="R244" s="214" t="s">
        <v>47</v>
      </c>
      <c r="S244" s="73">
        <v>0</v>
      </c>
      <c r="T244" s="67">
        <v>0</v>
      </c>
      <c r="U244" s="67">
        <v>0</v>
      </c>
      <c r="V244" s="67">
        <v>0</v>
      </c>
      <c r="W244" s="496">
        <v>0</v>
      </c>
      <c r="X244" s="73">
        <v>0</v>
      </c>
      <c r="Y244" s="67">
        <v>0</v>
      </c>
      <c r="Z244" s="496">
        <v>0</v>
      </c>
      <c r="AA244" s="22">
        <v>0</v>
      </c>
      <c r="AB244" s="496">
        <v>0</v>
      </c>
      <c r="AC244" s="27" t="s">
        <v>48</v>
      </c>
      <c r="AD244" s="75"/>
      <c r="AE244" s="75"/>
    </row>
    <row r="245" spans="1:31" s="141" customFormat="1" ht="30" customHeight="1" x14ac:dyDescent="0.25">
      <c r="A245" s="69" t="s">
        <v>56</v>
      </c>
      <c r="B245" s="69" t="s">
        <v>42</v>
      </c>
      <c r="C245" s="69" t="s">
        <v>388</v>
      </c>
      <c r="D245" s="67" t="s">
        <v>427</v>
      </c>
      <c r="E245" s="67" t="s">
        <v>424</v>
      </c>
      <c r="F245" s="67" t="s">
        <v>428</v>
      </c>
      <c r="G245" s="67" t="s">
        <v>419</v>
      </c>
      <c r="H245" s="220" t="s">
        <v>46</v>
      </c>
      <c r="I245" s="73">
        <v>0</v>
      </c>
      <c r="J245" s="74">
        <v>0</v>
      </c>
      <c r="K245" s="67">
        <v>0</v>
      </c>
      <c r="L245" s="67">
        <v>0</v>
      </c>
      <c r="M245" s="74" t="s">
        <v>47</v>
      </c>
      <c r="N245" s="496" t="s">
        <v>48</v>
      </c>
      <c r="O245" s="73">
        <v>0</v>
      </c>
      <c r="P245" s="67">
        <v>0</v>
      </c>
      <c r="Q245" s="67" t="s">
        <v>49</v>
      </c>
      <c r="R245" s="214" t="s">
        <v>47</v>
      </c>
      <c r="S245" s="73">
        <v>0</v>
      </c>
      <c r="T245" s="67">
        <v>0</v>
      </c>
      <c r="U245" s="67">
        <v>0</v>
      </c>
      <c r="V245" s="67">
        <v>0</v>
      </c>
      <c r="W245" s="496">
        <v>0</v>
      </c>
      <c r="X245" s="73">
        <v>0</v>
      </c>
      <c r="Y245" s="67">
        <v>0</v>
      </c>
      <c r="Z245" s="496">
        <v>0</v>
      </c>
      <c r="AA245" s="22">
        <v>0</v>
      </c>
      <c r="AB245" s="496">
        <v>0</v>
      </c>
      <c r="AC245" s="27" t="s">
        <v>48</v>
      </c>
      <c r="AD245" s="75"/>
      <c r="AE245" s="75"/>
    </row>
    <row r="246" spans="1:31" s="141" customFormat="1" ht="30" customHeight="1" x14ac:dyDescent="0.25">
      <c r="A246" s="69" t="s">
        <v>56</v>
      </c>
      <c r="B246" s="69" t="s">
        <v>42</v>
      </c>
      <c r="C246" s="69" t="s">
        <v>388</v>
      </c>
      <c r="D246" s="67" t="s">
        <v>427</v>
      </c>
      <c r="E246" s="67" t="s">
        <v>424</v>
      </c>
      <c r="F246" s="67" t="s">
        <v>429</v>
      </c>
      <c r="G246" s="67" t="s">
        <v>424</v>
      </c>
      <c r="H246" s="220" t="s">
        <v>46</v>
      </c>
      <c r="I246" s="73">
        <v>0</v>
      </c>
      <c r="J246" s="74">
        <v>0</v>
      </c>
      <c r="K246" s="67">
        <v>0</v>
      </c>
      <c r="L246" s="67">
        <v>0</v>
      </c>
      <c r="M246" s="74" t="s">
        <v>47</v>
      </c>
      <c r="N246" s="496" t="s">
        <v>48</v>
      </c>
      <c r="O246" s="73">
        <v>0</v>
      </c>
      <c r="P246" s="67">
        <v>0</v>
      </c>
      <c r="Q246" s="67" t="s">
        <v>49</v>
      </c>
      <c r="R246" s="214" t="s">
        <v>47</v>
      </c>
      <c r="S246" s="73">
        <v>0</v>
      </c>
      <c r="T246" s="67">
        <v>0</v>
      </c>
      <c r="U246" s="67">
        <v>0</v>
      </c>
      <c r="V246" s="67">
        <v>0</v>
      </c>
      <c r="W246" s="496">
        <v>0</v>
      </c>
      <c r="X246" s="73">
        <v>0</v>
      </c>
      <c r="Y246" s="67">
        <v>0</v>
      </c>
      <c r="Z246" s="496">
        <v>0</v>
      </c>
      <c r="AA246" s="22">
        <v>0</v>
      </c>
      <c r="AB246" s="496">
        <v>0</v>
      </c>
      <c r="AC246" s="27" t="s">
        <v>48</v>
      </c>
      <c r="AD246" s="75"/>
      <c r="AE246" s="75"/>
    </row>
    <row r="247" spans="1:31" s="141" customFormat="1" ht="30" customHeight="1" x14ac:dyDescent="0.25">
      <c r="A247" s="69" t="s">
        <v>56</v>
      </c>
      <c r="B247" s="69" t="s">
        <v>42</v>
      </c>
      <c r="C247" s="69" t="s">
        <v>388</v>
      </c>
      <c r="D247" s="67" t="s">
        <v>430</v>
      </c>
      <c r="E247" s="67" t="s">
        <v>431</v>
      </c>
      <c r="F247" s="67" t="s">
        <v>432</v>
      </c>
      <c r="G247" s="67" t="s">
        <v>433</v>
      </c>
      <c r="H247" s="220" t="s">
        <v>46</v>
      </c>
      <c r="I247" s="73">
        <v>0</v>
      </c>
      <c r="J247" s="74">
        <v>0</v>
      </c>
      <c r="K247" s="67">
        <v>0</v>
      </c>
      <c r="L247" s="67">
        <v>0</v>
      </c>
      <c r="M247" s="74" t="s">
        <v>47</v>
      </c>
      <c r="N247" s="221" t="s">
        <v>48</v>
      </c>
      <c r="O247" s="73">
        <v>0</v>
      </c>
      <c r="P247" s="67">
        <v>0</v>
      </c>
      <c r="Q247" s="67" t="s">
        <v>49</v>
      </c>
      <c r="R247" s="214" t="s">
        <v>47</v>
      </c>
      <c r="S247" s="73">
        <v>0</v>
      </c>
      <c r="T247" s="67">
        <v>0</v>
      </c>
      <c r="U247" s="67">
        <v>0</v>
      </c>
      <c r="V247" s="67">
        <v>0</v>
      </c>
      <c r="W247" s="496">
        <v>0</v>
      </c>
      <c r="X247" s="73">
        <v>0</v>
      </c>
      <c r="Y247" s="67">
        <v>0</v>
      </c>
      <c r="Z247" s="496">
        <v>0</v>
      </c>
      <c r="AA247" s="22">
        <v>0</v>
      </c>
      <c r="AB247" s="496">
        <v>0</v>
      </c>
      <c r="AC247" s="27" t="s">
        <v>48</v>
      </c>
      <c r="AD247" s="75"/>
      <c r="AE247" s="75"/>
    </row>
    <row r="248" spans="1:31" s="141" customFormat="1" ht="30" customHeight="1" x14ac:dyDescent="0.25">
      <c r="A248" s="69" t="s">
        <v>56</v>
      </c>
      <c r="B248" s="69" t="s">
        <v>42</v>
      </c>
      <c r="C248" s="69" t="s">
        <v>388</v>
      </c>
      <c r="D248" s="67" t="s">
        <v>430</v>
      </c>
      <c r="E248" s="67" t="s">
        <v>431</v>
      </c>
      <c r="F248" s="67" t="s">
        <v>434</v>
      </c>
      <c r="G248" s="67" t="s">
        <v>435</v>
      </c>
      <c r="H248" s="220" t="s">
        <v>46</v>
      </c>
      <c r="I248" s="73">
        <v>0</v>
      </c>
      <c r="J248" s="74">
        <v>0</v>
      </c>
      <c r="K248" s="67">
        <v>0</v>
      </c>
      <c r="L248" s="67">
        <v>0</v>
      </c>
      <c r="M248" s="74" t="s">
        <v>47</v>
      </c>
      <c r="N248" s="496" t="s">
        <v>48</v>
      </c>
      <c r="O248" s="73">
        <v>0</v>
      </c>
      <c r="P248" s="67">
        <v>0</v>
      </c>
      <c r="Q248" s="67" t="s">
        <v>49</v>
      </c>
      <c r="R248" s="214" t="s">
        <v>47</v>
      </c>
      <c r="S248" s="73">
        <v>0</v>
      </c>
      <c r="T248" s="67">
        <v>0</v>
      </c>
      <c r="U248" s="67">
        <v>0</v>
      </c>
      <c r="V248" s="67">
        <v>0</v>
      </c>
      <c r="W248" s="496">
        <v>0</v>
      </c>
      <c r="X248" s="73">
        <v>0</v>
      </c>
      <c r="Y248" s="67">
        <v>0</v>
      </c>
      <c r="Z248" s="496">
        <v>0</v>
      </c>
      <c r="AA248" s="22">
        <v>0</v>
      </c>
      <c r="AB248" s="496">
        <v>0</v>
      </c>
      <c r="AC248" s="27" t="s">
        <v>48</v>
      </c>
      <c r="AD248" s="75"/>
      <c r="AE248" s="75"/>
    </row>
    <row r="249" spans="1:31" s="141" customFormat="1" ht="30" customHeight="1" x14ac:dyDescent="0.25">
      <c r="A249" s="69" t="s">
        <v>56</v>
      </c>
      <c r="B249" s="69" t="s">
        <v>42</v>
      </c>
      <c r="C249" s="69" t="s">
        <v>388</v>
      </c>
      <c r="D249" s="67" t="s">
        <v>430</v>
      </c>
      <c r="E249" s="67" t="s">
        <v>431</v>
      </c>
      <c r="F249" s="67" t="s">
        <v>436</v>
      </c>
      <c r="G249" s="67" t="s">
        <v>437</v>
      </c>
      <c r="H249" s="220" t="s">
        <v>46</v>
      </c>
      <c r="I249" s="73">
        <v>0</v>
      </c>
      <c r="J249" s="74">
        <v>0</v>
      </c>
      <c r="K249" s="67">
        <v>0</v>
      </c>
      <c r="L249" s="67">
        <v>0</v>
      </c>
      <c r="M249" s="74" t="s">
        <v>47</v>
      </c>
      <c r="N249" s="496" t="s">
        <v>48</v>
      </c>
      <c r="O249" s="73">
        <v>0</v>
      </c>
      <c r="P249" s="67">
        <v>0</v>
      </c>
      <c r="Q249" s="67" t="s">
        <v>49</v>
      </c>
      <c r="R249" s="214" t="s">
        <v>47</v>
      </c>
      <c r="S249" s="73">
        <v>0</v>
      </c>
      <c r="T249" s="67">
        <v>0</v>
      </c>
      <c r="U249" s="67">
        <v>0</v>
      </c>
      <c r="V249" s="67">
        <v>0</v>
      </c>
      <c r="W249" s="496">
        <v>0</v>
      </c>
      <c r="X249" s="73">
        <v>0</v>
      </c>
      <c r="Y249" s="67">
        <v>0</v>
      </c>
      <c r="Z249" s="496">
        <v>0</v>
      </c>
      <c r="AA249" s="22">
        <v>0</v>
      </c>
      <c r="AB249" s="496">
        <v>0</v>
      </c>
      <c r="AC249" s="27" t="s">
        <v>48</v>
      </c>
      <c r="AD249" s="75"/>
      <c r="AE249" s="75"/>
    </row>
    <row r="250" spans="1:31" s="141" customFormat="1" ht="30" customHeight="1" x14ac:dyDescent="0.25">
      <c r="A250" s="69" t="s">
        <v>56</v>
      </c>
      <c r="B250" s="69" t="s">
        <v>42</v>
      </c>
      <c r="C250" s="69" t="s">
        <v>388</v>
      </c>
      <c r="D250" s="67" t="s">
        <v>438</v>
      </c>
      <c r="E250" s="67" t="s">
        <v>439</v>
      </c>
      <c r="F250" s="67" t="s">
        <v>440</v>
      </c>
      <c r="G250" s="67" t="s">
        <v>439</v>
      </c>
      <c r="H250" s="220" t="s">
        <v>46</v>
      </c>
      <c r="I250" s="73">
        <v>0</v>
      </c>
      <c r="J250" s="74">
        <v>0</v>
      </c>
      <c r="K250" s="67">
        <v>0</v>
      </c>
      <c r="L250" s="67">
        <v>0</v>
      </c>
      <c r="M250" s="74" t="s">
        <v>47</v>
      </c>
      <c r="N250" s="221" t="s">
        <v>48</v>
      </c>
      <c r="O250" s="73">
        <v>0</v>
      </c>
      <c r="P250" s="67">
        <v>0</v>
      </c>
      <c r="Q250" s="67" t="s">
        <v>49</v>
      </c>
      <c r="R250" s="214" t="s">
        <v>47</v>
      </c>
      <c r="S250" s="73">
        <v>0</v>
      </c>
      <c r="T250" s="67">
        <v>0</v>
      </c>
      <c r="U250" s="67">
        <v>0</v>
      </c>
      <c r="V250" s="67">
        <v>0</v>
      </c>
      <c r="W250" s="496">
        <v>0</v>
      </c>
      <c r="X250" s="73">
        <v>0</v>
      </c>
      <c r="Y250" s="67">
        <v>0</v>
      </c>
      <c r="Z250" s="496">
        <v>0</v>
      </c>
      <c r="AA250" s="22">
        <v>0</v>
      </c>
      <c r="AB250" s="496">
        <v>0</v>
      </c>
      <c r="AC250" s="27" t="s">
        <v>48</v>
      </c>
      <c r="AD250" s="75"/>
      <c r="AE250" s="75"/>
    </row>
    <row r="251" spans="1:31" s="141" customFormat="1" ht="30" customHeight="1" x14ac:dyDescent="0.25">
      <c r="A251" s="69" t="s">
        <v>56</v>
      </c>
      <c r="B251" s="69" t="s">
        <v>42</v>
      </c>
      <c r="C251" s="69" t="s">
        <v>388</v>
      </c>
      <c r="D251" s="67" t="s">
        <v>438</v>
      </c>
      <c r="E251" s="67" t="s">
        <v>439</v>
      </c>
      <c r="F251" s="67" t="s">
        <v>441</v>
      </c>
      <c r="G251" s="67" t="s">
        <v>439</v>
      </c>
      <c r="H251" s="220" t="s">
        <v>46</v>
      </c>
      <c r="I251" s="73">
        <v>0</v>
      </c>
      <c r="J251" s="74">
        <v>0</v>
      </c>
      <c r="K251" s="67">
        <v>0</v>
      </c>
      <c r="L251" s="67">
        <v>0</v>
      </c>
      <c r="M251" s="74" t="s">
        <v>47</v>
      </c>
      <c r="N251" s="496" t="s">
        <v>48</v>
      </c>
      <c r="O251" s="73">
        <v>0</v>
      </c>
      <c r="P251" s="67">
        <v>0</v>
      </c>
      <c r="Q251" s="67" t="s">
        <v>49</v>
      </c>
      <c r="R251" s="214" t="s">
        <v>47</v>
      </c>
      <c r="S251" s="73">
        <v>0</v>
      </c>
      <c r="T251" s="67">
        <v>0</v>
      </c>
      <c r="U251" s="67">
        <v>0</v>
      </c>
      <c r="V251" s="67">
        <v>0</v>
      </c>
      <c r="W251" s="496">
        <v>0</v>
      </c>
      <c r="X251" s="73">
        <v>0</v>
      </c>
      <c r="Y251" s="67">
        <v>0</v>
      </c>
      <c r="Z251" s="496">
        <v>0</v>
      </c>
      <c r="AA251" s="22">
        <v>0</v>
      </c>
      <c r="AB251" s="496">
        <v>0</v>
      </c>
      <c r="AC251" s="27" t="s">
        <v>48</v>
      </c>
      <c r="AD251" s="75"/>
      <c r="AE251" s="75"/>
    </row>
    <row r="252" spans="1:31" s="141" customFormat="1" ht="30" customHeight="1" x14ac:dyDescent="0.25">
      <c r="A252" s="69" t="s">
        <v>56</v>
      </c>
      <c r="B252" s="69" t="s">
        <v>42</v>
      </c>
      <c r="C252" s="69" t="s">
        <v>388</v>
      </c>
      <c r="D252" s="67" t="s">
        <v>438</v>
      </c>
      <c r="E252" s="67" t="s">
        <v>439</v>
      </c>
      <c r="F252" s="67" t="s">
        <v>442</v>
      </c>
      <c r="G252" s="67" t="s">
        <v>439</v>
      </c>
      <c r="H252" s="220" t="s">
        <v>46</v>
      </c>
      <c r="I252" s="73">
        <v>0</v>
      </c>
      <c r="J252" s="74">
        <v>0</v>
      </c>
      <c r="K252" s="67">
        <v>0</v>
      </c>
      <c r="L252" s="67">
        <v>0</v>
      </c>
      <c r="M252" s="74" t="s">
        <v>47</v>
      </c>
      <c r="N252" s="496" t="s">
        <v>48</v>
      </c>
      <c r="O252" s="73">
        <v>0</v>
      </c>
      <c r="P252" s="67">
        <v>0</v>
      </c>
      <c r="Q252" s="67" t="s">
        <v>49</v>
      </c>
      <c r="R252" s="214" t="s">
        <v>47</v>
      </c>
      <c r="S252" s="73">
        <v>0</v>
      </c>
      <c r="T252" s="67">
        <v>0</v>
      </c>
      <c r="U252" s="67">
        <v>0</v>
      </c>
      <c r="V252" s="67">
        <v>0</v>
      </c>
      <c r="W252" s="496">
        <v>0</v>
      </c>
      <c r="X252" s="73">
        <v>0</v>
      </c>
      <c r="Y252" s="67">
        <v>0</v>
      </c>
      <c r="Z252" s="496">
        <v>0</v>
      </c>
      <c r="AA252" s="22">
        <v>0</v>
      </c>
      <c r="AB252" s="496">
        <v>0</v>
      </c>
      <c r="AC252" s="27" t="s">
        <v>48</v>
      </c>
      <c r="AD252" s="75"/>
      <c r="AE252" s="75"/>
    </row>
    <row r="253" spans="1:31" s="141" customFormat="1" ht="30" customHeight="1" x14ac:dyDescent="0.25">
      <c r="A253" s="69" t="s">
        <v>56</v>
      </c>
      <c r="B253" s="69" t="s">
        <v>42</v>
      </c>
      <c r="C253" s="69" t="s">
        <v>388</v>
      </c>
      <c r="D253" s="67" t="s">
        <v>438</v>
      </c>
      <c r="E253" s="67" t="s">
        <v>439</v>
      </c>
      <c r="F253" s="67" t="s">
        <v>443</v>
      </c>
      <c r="G253" s="67" t="s">
        <v>439</v>
      </c>
      <c r="H253" s="220" t="s">
        <v>46</v>
      </c>
      <c r="I253" s="73">
        <v>0</v>
      </c>
      <c r="J253" s="74">
        <v>0</v>
      </c>
      <c r="K253" s="67">
        <v>0</v>
      </c>
      <c r="L253" s="67">
        <v>0</v>
      </c>
      <c r="M253" s="74" t="s">
        <v>47</v>
      </c>
      <c r="N253" s="221" t="s">
        <v>48</v>
      </c>
      <c r="O253" s="73">
        <v>0</v>
      </c>
      <c r="P253" s="67">
        <v>0</v>
      </c>
      <c r="Q253" s="67" t="s">
        <v>49</v>
      </c>
      <c r="R253" s="214" t="s">
        <v>47</v>
      </c>
      <c r="S253" s="73">
        <v>0</v>
      </c>
      <c r="T253" s="67">
        <v>0</v>
      </c>
      <c r="U253" s="67">
        <v>0</v>
      </c>
      <c r="V253" s="67">
        <v>0</v>
      </c>
      <c r="W253" s="496">
        <v>0</v>
      </c>
      <c r="X253" s="73">
        <v>0</v>
      </c>
      <c r="Y253" s="67">
        <v>0</v>
      </c>
      <c r="Z253" s="496">
        <v>0</v>
      </c>
      <c r="AA253" s="22">
        <v>0</v>
      </c>
      <c r="AB253" s="496">
        <v>0</v>
      </c>
      <c r="AC253" s="27" t="s">
        <v>48</v>
      </c>
      <c r="AD253" s="75"/>
      <c r="AE253" s="75"/>
    </row>
    <row r="254" spans="1:31" s="141" customFormat="1" ht="30" customHeight="1" x14ac:dyDescent="0.25">
      <c r="A254" s="69" t="s">
        <v>56</v>
      </c>
      <c r="B254" s="69" t="s">
        <v>42</v>
      </c>
      <c r="C254" s="69" t="s">
        <v>388</v>
      </c>
      <c r="D254" s="67" t="s">
        <v>438</v>
      </c>
      <c r="E254" s="67" t="s">
        <v>439</v>
      </c>
      <c r="F254" s="67" t="s">
        <v>444</v>
      </c>
      <c r="G254" s="67" t="s">
        <v>445</v>
      </c>
      <c r="H254" s="220" t="s">
        <v>46</v>
      </c>
      <c r="I254" s="73">
        <v>0</v>
      </c>
      <c r="J254" s="74">
        <v>0</v>
      </c>
      <c r="K254" s="67">
        <v>0</v>
      </c>
      <c r="L254" s="67">
        <v>0</v>
      </c>
      <c r="M254" s="74" t="s">
        <v>47</v>
      </c>
      <c r="N254" s="496" t="s">
        <v>48</v>
      </c>
      <c r="O254" s="73">
        <v>0</v>
      </c>
      <c r="P254" s="67">
        <v>0</v>
      </c>
      <c r="Q254" s="67" t="s">
        <v>49</v>
      </c>
      <c r="R254" s="214" t="s">
        <v>47</v>
      </c>
      <c r="S254" s="73">
        <v>0</v>
      </c>
      <c r="T254" s="67">
        <v>0</v>
      </c>
      <c r="U254" s="67">
        <v>0</v>
      </c>
      <c r="V254" s="67">
        <v>0</v>
      </c>
      <c r="W254" s="496">
        <v>0</v>
      </c>
      <c r="X254" s="73">
        <v>0</v>
      </c>
      <c r="Y254" s="67">
        <v>0</v>
      </c>
      <c r="Z254" s="496">
        <v>0</v>
      </c>
      <c r="AA254" s="22">
        <v>0</v>
      </c>
      <c r="AB254" s="496">
        <v>0</v>
      </c>
      <c r="AC254" s="27" t="s">
        <v>48</v>
      </c>
      <c r="AD254" s="75"/>
      <c r="AE254" s="75"/>
    </row>
    <row r="255" spans="1:31" s="141" customFormat="1" ht="30" customHeight="1" x14ac:dyDescent="0.25">
      <c r="A255" s="69" t="s">
        <v>56</v>
      </c>
      <c r="B255" s="69" t="s">
        <v>42</v>
      </c>
      <c r="C255" s="69" t="s">
        <v>388</v>
      </c>
      <c r="D255" s="67" t="s">
        <v>446</v>
      </c>
      <c r="E255" s="67" t="s">
        <v>447</v>
      </c>
      <c r="F255" s="67" t="s">
        <v>448</v>
      </c>
      <c r="G255" s="67" t="s">
        <v>447</v>
      </c>
      <c r="H255" s="220" t="s">
        <v>46</v>
      </c>
      <c r="I255" s="73">
        <v>0</v>
      </c>
      <c r="J255" s="74">
        <v>0</v>
      </c>
      <c r="K255" s="67">
        <v>0</v>
      </c>
      <c r="L255" s="67">
        <v>0</v>
      </c>
      <c r="M255" s="74" t="s">
        <v>47</v>
      </c>
      <c r="N255" s="496" t="s">
        <v>48</v>
      </c>
      <c r="O255" s="73">
        <v>0</v>
      </c>
      <c r="P255" s="67">
        <v>0</v>
      </c>
      <c r="Q255" s="67" t="s">
        <v>49</v>
      </c>
      <c r="R255" s="214" t="s">
        <v>47</v>
      </c>
      <c r="S255" s="73">
        <v>0</v>
      </c>
      <c r="T255" s="67">
        <v>0</v>
      </c>
      <c r="U255" s="67">
        <v>0</v>
      </c>
      <c r="V255" s="67">
        <v>0</v>
      </c>
      <c r="W255" s="496">
        <v>0</v>
      </c>
      <c r="X255" s="73">
        <v>0</v>
      </c>
      <c r="Y255" s="67">
        <v>0</v>
      </c>
      <c r="Z255" s="496">
        <v>0</v>
      </c>
      <c r="AA255" s="22">
        <v>0</v>
      </c>
      <c r="AB255" s="496">
        <v>0</v>
      </c>
      <c r="AC255" s="27" t="s">
        <v>48</v>
      </c>
      <c r="AD255" s="75"/>
      <c r="AE255" s="75"/>
    </row>
    <row r="256" spans="1:31" s="141" customFormat="1" ht="30" customHeight="1" x14ac:dyDescent="0.25">
      <c r="A256" s="69" t="s">
        <v>56</v>
      </c>
      <c r="B256" s="69" t="s">
        <v>42</v>
      </c>
      <c r="C256" s="69" t="s">
        <v>388</v>
      </c>
      <c r="D256" s="67" t="s">
        <v>449</v>
      </c>
      <c r="E256" s="67" t="s">
        <v>450</v>
      </c>
      <c r="F256" s="67" t="s">
        <v>451</v>
      </c>
      <c r="G256" s="67" t="s">
        <v>452</v>
      </c>
      <c r="H256" s="220" t="s">
        <v>46</v>
      </c>
      <c r="I256" s="73">
        <v>0</v>
      </c>
      <c r="J256" s="74">
        <v>0</v>
      </c>
      <c r="K256" s="67">
        <v>0</v>
      </c>
      <c r="L256" s="67">
        <v>0</v>
      </c>
      <c r="M256" s="74" t="s">
        <v>47</v>
      </c>
      <c r="N256" s="221" t="s">
        <v>48</v>
      </c>
      <c r="O256" s="73">
        <v>0</v>
      </c>
      <c r="P256" s="67">
        <v>0</v>
      </c>
      <c r="Q256" s="67" t="s">
        <v>49</v>
      </c>
      <c r="R256" s="214" t="s">
        <v>47</v>
      </c>
      <c r="S256" s="73">
        <v>0</v>
      </c>
      <c r="T256" s="67">
        <v>0</v>
      </c>
      <c r="U256" s="67">
        <v>0</v>
      </c>
      <c r="V256" s="67">
        <v>0</v>
      </c>
      <c r="W256" s="496">
        <v>0</v>
      </c>
      <c r="X256" s="73">
        <v>0</v>
      </c>
      <c r="Y256" s="67">
        <v>0</v>
      </c>
      <c r="Z256" s="496">
        <v>0</v>
      </c>
      <c r="AA256" s="22">
        <v>0</v>
      </c>
      <c r="AB256" s="496">
        <v>0</v>
      </c>
      <c r="AC256" s="27" t="s">
        <v>48</v>
      </c>
      <c r="AD256" s="75"/>
      <c r="AE256" s="75"/>
    </row>
    <row r="257" spans="1:31" s="141" customFormat="1" ht="30" customHeight="1" x14ac:dyDescent="0.25">
      <c r="A257" s="69" t="s">
        <v>56</v>
      </c>
      <c r="B257" s="69" t="s">
        <v>42</v>
      </c>
      <c r="C257" s="69" t="s">
        <v>388</v>
      </c>
      <c r="D257" s="67" t="s">
        <v>453</v>
      </c>
      <c r="E257" s="67" t="s">
        <v>439</v>
      </c>
      <c r="F257" s="67" t="s">
        <v>454</v>
      </c>
      <c r="G257" s="67" t="s">
        <v>455</v>
      </c>
      <c r="H257" s="220" t="s">
        <v>46</v>
      </c>
      <c r="I257" s="73">
        <v>0</v>
      </c>
      <c r="J257" s="74">
        <v>0</v>
      </c>
      <c r="K257" s="67">
        <v>0</v>
      </c>
      <c r="L257" s="67">
        <v>0</v>
      </c>
      <c r="M257" s="74" t="s">
        <v>47</v>
      </c>
      <c r="N257" s="496" t="s">
        <v>48</v>
      </c>
      <c r="O257" s="73">
        <v>0</v>
      </c>
      <c r="P257" s="67">
        <v>0</v>
      </c>
      <c r="Q257" s="67" t="s">
        <v>49</v>
      </c>
      <c r="R257" s="214" t="s">
        <v>47</v>
      </c>
      <c r="S257" s="73">
        <v>0</v>
      </c>
      <c r="T257" s="67">
        <v>0</v>
      </c>
      <c r="U257" s="67">
        <v>0</v>
      </c>
      <c r="V257" s="67">
        <v>0</v>
      </c>
      <c r="W257" s="496">
        <v>0</v>
      </c>
      <c r="X257" s="73">
        <v>0</v>
      </c>
      <c r="Y257" s="67">
        <v>0</v>
      </c>
      <c r="Z257" s="496">
        <v>0</v>
      </c>
      <c r="AA257" s="22">
        <v>0</v>
      </c>
      <c r="AB257" s="496">
        <v>0</v>
      </c>
      <c r="AC257" s="27" t="s">
        <v>48</v>
      </c>
      <c r="AD257" s="75"/>
      <c r="AE257" s="75"/>
    </row>
    <row r="258" spans="1:31" s="141" customFormat="1" ht="30" customHeight="1" x14ac:dyDescent="0.25">
      <c r="A258" s="69" t="s">
        <v>56</v>
      </c>
      <c r="B258" s="69" t="s">
        <v>42</v>
      </c>
      <c r="C258" s="69" t="s">
        <v>388</v>
      </c>
      <c r="D258" s="67" t="s">
        <v>456</v>
      </c>
      <c r="E258" s="67" t="s">
        <v>457</v>
      </c>
      <c r="F258" s="67" t="s">
        <v>458</v>
      </c>
      <c r="G258" s="67" t="s">
        <v>459</v>
      </c>
      <c r="H258" s="220" t="s">
        <v>46</v>
      </c>
      <c r="I258" s="73">
        <v>0</v>
      </c>
      <c r="J258" s="74">
        <v>0</v>
      </c>
      <c r="K258" s="67">
        <v>0</v>
      </c>
      <c r="L258" s="67">
        <v>0</v>
      </c>
      <c r="M258" s="74" t="s">
        <v>47</v>
      </c>
      <c r="N258" s="496" t="s">
        <v>48</v>
      </c>
      <c r="O258" s="73">
        <v>0</v>
      </c>
      <c r="P258" s="67">
        <v>0</v>
      </c>
      <c r="Q258" s="67" t="s">
        <v>49</v>
      </c>
      <c r="R258" s="214" t="s">
        <v>47</v>
      </c>
      <c r="S258" s="73">
        <v>0</v>
      </c>
      <c r="T258" s="67">
        <v>0</v>
      </c>
      <c r="U258" s="67">
        <v>0</v>
      </c>
      <c r="V258" s="67">
        <v>0</v>
      </c>
      <c r="W258" s="496">
        <v>0</v>
      </c>
      <c r="X258" s="73">
        <v>0</v>
      </c>
      <c r="Y258" s="67">
        <v>0</v>
      </c>
      <c r="Z258" s="496">
        <v>0</v>
      </c>
      <c r="AA258" s="22">
        <v>0</v>
      </c>
      <c r="AB258" s="496">
        <v>0</v>
      </c>
      <c r="AC258" s="27" t="s">
        <v>48</v>
      </c>
      <c r="AD258" s="75"/>
      <c r="AE258" s="75"/>
    </row>
    <row r="259" spans="1:31" s="141" customFormat="1" ht="30" customHeight="1" x14ac:dyDescent="0.25">
      <c r="A259" s="69" t="s">
        <v>56</v>
      </c>
      <c r="B259" s="69" t="s">
        <v>42</v>
      </c>
      <c r="C259" s="69" t="s">
        <v>388</v>
      </c>
      <c r="D259" s="67" t="s">
        <v>460</v>
      </c>
      <c r="E259" s="67" t="s">
        <v>461</v>
      </c>
      <c r="F259" s="67" t="s">
        <v>462</v>
      </c>
      <c r="G259" s="67" t="s">
        <v>463</v>
      </c>
      <c r="H259" s="220" t="s">
        <v>46</v>
      </c>
      <c r="I259" s="73">
        <v>0</v>
      </c>
      <c r="J259" s="74">
        <v>0</v>
      </c>
      <c r="K259" s="67">
        <v>0</v>
      </c>
      <c r="L259" s="67">
        <v>0</v>
      </c>
      <c r="M259" s="74" t="s">
        <v>47</v>
      </c>
      <c r="N259" s="221" t="s">
        <v>48</v>
      </c>
      <c r="O259" s="73">
        <v>0</v>
      </c>
      <c r="P259" s="67">
        <v>0</v>
      </c>
      <c r="Q259" s="67" t="s">
        <v>49</v>
      </c>
      <c r="R259" s="214" t="s">
        <v>47</v>
      </c>
      <c r="S259" s="73">
        <v>0</v>
      </c>
      <c r="T259" s="67">
        <v>0</v>
      </c>
      <c r="U259" s="67">
        <v>0</v>
      </c>
      <c r="V259" s="67">
        <v>0</v>
      </c>
      <c r="W259" s="496">
        <v>0</v>
      </c>
      <c r="X259" s="73">
        <v>0</v>
      </c>
      <c r="Y259" s="67">
        <v>0</v>
      </c>
      <c r="Z259" s="496">
        <v>0</v>
      </c>
      <c r="AA259" s="22">
        <v>0</v>
      </c>
      <c r="AB259" s="496">
        <v>0</v>
      </c>
      <c r="AC259" s="27" t="s">
        <v>48</v>
      </c>
      <c r="AD259" s="75"/>
      <c r="AE259" s="75"/>
    </row>
    <row r="260" spans="1:31" s="141" customFormat="1" ht="30" customHeight="1" x14ac:dyDescent="0.25">
      <c r="A260" s="69" t="s">
        <v>56</v>
      </c>
      <c r="B260" s="69" t="s">
        <v>42</v>
      </c>
      <c r="C260" s="69" t="s">
        <v>388</v>
      </c>
      <c r="D260" s="67" t="s">
        <v>449</v>
      </c>
      <c r="E260" s="67" t="s">
        <v>450</v>
      </c>
      <c r="F260" s="67" t="s">
        <v>464</v>
      </c>
      <c r="G260" s="67" t="s">
        <v>465</v>
      </c>
      <c r="H260" s="220" t="s">
        <v>46</v>
      </c>
      <c r="I260" s="73">
        <v>0</v>
      </c>
      <c r="J260" s="74">
        <v>0</v>
      </c>
      <c r="K260" s="67">
        <v>0</v>
      </c>
      <c r="L260" s="67">
        <v>0</v>
      </c>
      <c r="M260" s="74" t="s">
        <v>47</v>
      </c>
      <c r="N260" s="496" t="s">
        <v>48</v>
      </c>
      <c r="O260" s="73">
        <v>0</v>
      </c>
      <c r="P260" s="67">
        <v>0</v>
      </c>
      <c r="Q260" s="67" t="s">
        <v>49</v>
      </c>
      <c r="R260" s="214" t="s">
        <v>47</v>
      </c>
      <c r="S260" s="73">
        <v>0</v>
      </c>
      <c r="T260" s="67">
        <v>0</v>
      </c>
      <c r="U260" s="67">
        <v>0</v>
      </c>
      <c r="V260" s="67">
        <v>0</v>
      </c>
      <c r="W260" s="496">
        <v>0</v>
      </c>
      <c r="X260" s="73">
        <v>0</v>
      </c>
      <c r="Y260" s="67">
        <v>0</v>
      </c>
      <c r="Z260" s="496">
        <v>0</v>
      </c>
      <c r="AA260" s="22">
        <v>0</v>
      </c>
      <c r="AB260" s="496">
        <v>0</v>
      </c>
      <c r="AC260" s="27" t="s">
        <v>48</v>
      </c>
      <c r="AD260" s="75"/>
      <c r="AE260" s="75"/>
    </row>
    <row r="261" spans="1:31" s="141" customFormat="1" ht="30" customHeight="1" x14ac:dyDescent="0.25">
      <c r="A261" s="69" t="s">
        <v>56</v>
      </c>
      <c r="B261" s="69" t="s">
        <v>42</v>
      </c>
      <c r="C261" s="69" t="s">
        <v>388</v>
      </c>
      <c r="D261" s="67" t="s">
        <v>438</v>
      </c>
      <c r="E261" s="67" t="s">
        <v>466</v>
      </c>
      <c r="F261" s="67" t="s">
        <v>467</v>
      </c>
      <c r="G261" s="67" t="s">
        <v>468</v>
      </c>
      <c r="H261" s="220" t="s">
        <v>46</v>
      </c>
      <c r="I261" s="73">
        <v>0</v>
      </c>
      <c r="J261" s="74">
        <v>0</v>
      </c>
      <c r="K261" s="67">
        <v>0</v>
      </c>
      <c r="L261" s="67">
        <v>0</v>
      </c>
      <c r="M261" s="74" t="s">
        <v>47</v>
      </c>
      <c r="N261" s="496" t="s">
        <v>48</v>
      </c>
      <c r="O261" s="73">
        <v>0</v>
      </c>
      <c r="P261" s="67">
        <v>0</v>
      </c>
      <c r="Q261" s="67" t="s">
        <v>49</v>
      </c>
      <c r="R261" s="214" t="s">
        <v>47</v>
      </c>
      <c r="S261" s="73">
        <v>0</v>
      </c>
      <c r="T261" s="67">
        <v>0</v>
      </c>
      <c r="U261" s="67">
        <v>0</v>
      </c>
      <c r="V261" s="67">
        <v>0</v>
      </c>
      <c r="W261" s="496">
        <v>0</v>
      </c>
      <c r="X261" s="73">
        <v>0</v>
      </c>
      <c r="Y261" s="67">
        <v>0</v>
      </c>
      <c r="Z261" s="496">
        <v>0</v>
      </c>
      <c r="AA261" s="22">
        <v>0</v>
      </c>
      <c r="AB261" s="496">
        <v>0</v>
      </c>
      <c r="AC261" s="27" t="s">
        <v>48</v>
      </c>
      <c r="AD261" s="75"/>
      <c r="AE261" s="75"/>
    </row>
    <row r="262" spans="1:31" s="141" customFormat="1" ht="30" customHeight="1" x14ac:dyDescent="0.25">
      <c r="A262" s="69" t="s">
        <v>56</v>
      </c>
      <c r="B262" s="69" t="s">
        <v>42</v>
      </c>
      <c r="C262" s="69" t="s">
        <v>388</v>
      </c>
      <c r="D262" s="67" t="s">
        <v>469</v>
      </c>
      <c r="E262" s="67" t="s">
        <v>390</v>
      </c>
      <c r="F262" s="67" t="s">
        <v>470</v>
      </c>
      <c r="G262" s="67" t="s">
        <v>390</v>
      </c>
      <c r="H262" s="220" t="s">
        <v>46</v>
      </c>
      <c r="I262" s="73">
        <v>0</v>
      </c>
      <c r="J262" s="74">
        <v>0</v>
      </c>
      <c r="K262" s="67">
        <v>0</v>
      </c>
      <c r="L262" s="67">
        <v>0</v>
      </c>
      <c r="M262" s="74" t="s">
        <v>47</v>
      </c>
      <c r="N262" s="221" t="s">
        <v>48</v>
      </c>
      <c r="O262" s="73">
        <v>0</v>
      </c>
      <c r="P262" s="67">
        <v>0</v>
      </c>
      <c r="Q262" s="67" t="s">
        <v>49</v>
      </c>
      <c r="R262" s="214" t="s">
        <v>47</v>
      </c>
      <c r="S262" s="73">
        <v>0</v>
      </c>
      <c r="T262" s="67">
        <v>0</v>
      </c>
      <c r="U262" s="67">
        <v>0</v>
      </c>
      <c r="V262" s="67">
        <v>0</v>
      </c>
      <c r="W262" s="496">
        <v>0</v>
      </c>
      <c r="X262" s="73">
        <v>0</v>
      </c>
      <c r="Y262" s="67">
        <v>0</v>
      </c>
      <c r="Z262" s="496">
        <v>0</v>
      </c>
      <c r="AA262" s="22">
        <v>0</v>
      </c>
      <c r="AB262" s="496">
        <v>0</v>
      </c>
      <c r="AC262" s="27" t="s">
        <v>48</v>
      </c>
      <c r="AD262" s="75"/>
      <c r="AE262" s="75"/>
    </row>
    <row r="263" spans="1:31" s="141" customFormat="1" ht="30" customHeight="1" x14ac:dyDescent="0.25">
      <c r="A263" s="69" t="s">
        <v>56</v>
      </c>
      <c r="B263" s="69" t="s">
        <v>42</v>
      </c>
      <c r="C263" s="69" t="s">
        <v>388</v>
      </c>
      <c r="D263" s="67" t="s">
        <v>469</v>
      </c>
      <c r="E263" s="67" t="s">
        <v>390</v>
      </c>
      <c r="F263" s="67" t="s">
        <v>471</v>
      </c>
      <c r="G263" s="67" t="s">
        <v>390</v>
      </c>
      <c r="H263" s="220" t="s">
        <v>46</v>
      </c>
      <c r="I263" s="73">
        <v>0</v>
      </c>
      <c r="J263" s="74">
        <v>0</v>
      </c>
      <c r="K263" s="67">
        <v>0</v>
      </c>
      <c r="L263" s="67">
        <v>0</v>
      </c>
      <c r="M263" s="74" t="s">
        <v>47</v>
      </c>
      <c r="N263" s="496" t="s">
        <v>48</v>
      </c>
      <c r="O263" s="73">
        <v>0</v>
      </c>
      <c r="P263" s="67">
        <v>0</v>
      </c>
      <c r="Q263" s="67" t="s">
        <v>49</v>
      </c>
      <c r="R263" s="214" t="s">
        <v>47</v>
      </c>
      <c r="S263" s="73">
        <v>0</v>
      </c>
      <c r="T263" s="67">
        <v>0</v>
      </c>
      <c r="U263" s="67">
        <v>0</v>
      </c>
      <c r="V263" s="67">
        <v>0</v>
      </c>
      <c r="W263" s="496">
        <v>0</v>
      </c>
      <c r="X263" s="73">
        <v>0</v>
      </c>
      <c r="Y263" s="67">
        <v>0</v>
      </c>
      <c r="Z263" s="496">
        <v>0</v>
      </c>
      <c r="AA263" s="22">
        <v>0</v>
      </c>
      <c r="AB263" s="496">
        <v>0</v>
      </c>
      <c r="AC263" s="27" t="s">
        <v>48</v>
      </c>
      <c r="AD263" s="75"/>
      <c r="AE263" s="75"/>
    </row>
    <row r="264" spans="1:31" s="141" customFormat="1" ht="30" customHeight="1" x14ac:dyDescent="0.25">
      <c r="A264" s="69" t="s">
        <v>56</v>
      </c>
      <c r="B264" s="69" t="s">
        <v>42</v>
      </c>
      <c r="C264" s="69" t="s">
        <v>388</v>
      </c>
      <c r="D264" s="67" t="s">
        <v>469</v>
      </c>
      <c r="E264" s="67" t="s">
        <v>390</v>
      </c>
      <c r="F264" s="67" t="s">
        <v>472</v>
      </c>
      <c r="G264" s="67" t="s">
        <v>473</v>
      </c>
      <c r="H264" s="220" t="s">
        <v>46</v>
      </c>
      <c r="I264" s="73">
        <v>0</v>
      </c>
      <c r="J264" s="74">
        <v>0</v>
      </c>
      <c r="K264" s="67">
        <v>0</v>
      </c>
      <c r="L264" s="67">
        <v>0</v>
      </c>
      <c r="M264" s="74" t="s">
        <v>47</v>
      </c>
      <c r="N264" s="496" t="s">
        <v>48</v>
      </c>
      <c r="O264" s="73">
        <v>0</v>
      </c>
      <c r="P264" s="67">
        <v>0</v>
      </c>
      <c r="Q264" s="67" t="s">
        <v>49</v>
      </c>
      <c r="R264" s="214" t="s">
        <v>47</v>
      </c>
      <c r="S264" s="73">
        <v>0</v>
      </c>
      <c r="T264" s="67">
        <v>0</v>
      </c>
      <c r="U264" s="67">
        <v>0</v>
      </c>
      <c r="V264" s="67">
        <v>0</v>
      </c>
      <c r="W264" s="496">
        <v>0</v>
      </c>
      <c r="X264" s="73">
        <v>0</v>
      </c>
      <c r="Y264" s="67">
        <v>0</v>
      </c>
      <c r="Z264" s="496">
        <v>0</v>
      </c>
      <c r="AA264" s="22">
        <v>0</v>
      </c>
      <c r="AB264" s="496">
        <v>0</v>
      </c>
      <c r="AC264" s="27" t="s">
        <v>48</v>
      </c>
      <c r="AD264" s="75"/>
      <c r="AE264" s="75"/>
    </row>
    <row r="265" spans="1:31" s="141" customFormat="1" ht="30" customHeight="1" x14ac:dyDescent="0.25">
      <c r="A265" s="69" t="s">
        <v>56</v>
      </c>
      <c r="B265" s="69" t="s">
        <v>42</v>
      </c>
      <c r="C265" s="69" t="s">
        <v>388</v>
      </c>
      <c r="D265" s="67" t="s">
        <v>469</v>
      </c>
      <c r="E265" s="67" t="s">
        <v>390</v>
      </c>
      <c r="F265" s="67" t="s">
        <v>474</v>
      </c>
      <c r="G265" s="67" t="s">
        <v>390</v>
      </c>
      <c r="H265" s="220" t="s">
        <v>46</v>
      </c>
      <c r="I265" s="73">
        <v>0</v>
      </c>
      <c r="J265" s="74">
        <v>0</v>
      </c>
      <c r="K265" s="67">
        <v>0</v>
      </c>
      <c r="L265" s="67">
        <v>0</v>
      </c>
      <c r="M265" s="74" t="s">
        <v>47</v>
      </c>
      <c r="N265" s="221" t="s">
        <v>48</v>
      </c>
      <c r="O265" s="73">
        <v>0</v>
      </c>
      <c r="P265" s="67">
        <v>0</v>
      </c>
      <c r="Q265" s="67" t="s">
        <v>49</v>
      </c>
      <c r="R265" s="214" t="s">
        <v>47</v>
      </c>
      <c r="S265" s="73">
        <v>0</v>
      </c>
      <c r="T265" s="67">
        <v>0</v>
      </c>
      <c r="U265" s="67">
        <v>0</v>
      </c>
      <c r="V265" s="67">
        <v>0</v>
      </c>
      <c r="W265" s="496">
        <v>0</v>
      </c>
      <c r="X265" s="73">
        <v>0</v>
      </c>
      <c r="Y265" s="67">
        <v>0</v>
      </c>
      <c r="Z265" s="496">
        <v>0</v>
      </c>
      <c r="AA265" s="22">
        <v>0</v>
      </c>
      <c r="AB265" s="496">
        <v>0</v>
      </c>
      <c r="AC265" s="27" t="s">
        <v>48</v>
      </c>
      <c r="AD265" s="75"/>
      <c r="AE265" s="75"/>
    </row>
    <row r="266" spans="1:31" s="141" customFormat="1" ht="30" customHeight="1" x14ac:dyDescent="0.25">
      <c r="A266" s="69" t="s">
        <v>56</v>
      </c>
      <c r="B266" s="69" t="s">
        <v>42</v>
      </c>
      <c r="C266" s="69" t="s">
        <v>388</v>
      </c>
      <c r="D266" s="67" t="s">
        <v>475</v>
      </c>
      <c r="E266" s="67" t="s">
        <v>439</v>
      </c>
      <c r="F266" s="67" t="s">
        <v>476</v>
      </c>
      <c r="G266" s="67" t="s">
        <v>439</v>
      </c>
      <c r="H266" s="220" t="s">
        <v>46</v>
      </c>
      <c r="I266" s="73">
        <v>0</v>
      </c>
      <c r="J266" s="74">
        <v>0</v>
      </c>
      <c r="K266" s="67">
        <v>0</v>
      </c>
      <c r="L266" s="67">
        <v>0</v>
      </c>
      <c r="M266" s="74" t="s">
        <v>47</v>
      </c>
      <c r="N266" s="496" t="s">
        <v>48</v>
      </c>
      <c r="O266" s="73">
        <v>0</v>
      </c>
      <c r="P266" s="67">
        <v>0</v>
      </c>
      <c r="Q266" s="67" t="s">
        <v>49</v>
      </c>
      <c r="R266" s="214" t="s">
        <v>47</v>
      </c>
      <c r="S266" s="73">
        <v>0</v>
      </c>
      <c r="T266" s="67">
        <v>0</v>
      </c>
      <c r="U266" s="67">
        <v>0</v>
      </c>
      <c r="V266" s="67">
        <v>0</v>
      </c>
      <c r="W266" s="496">
        <v>0</v>
      </c>
      <c r="X266" s="73">
        <v>0</v>
      </c>
      <c r="Y266" s="67">
        <v>0</v>
      </c>
      <c r="Z266" s="496">
        <v>0</v>
      </c>
      <c r="AA266" s="22">
        <v>0</v>
      </c>
      <c r="AB266" s="496">
        <v>0</v>
      </c>
      <c r="AC266" s="27" t="s">
        <v>48</v>
      </c>
      <c r="AD266" s="75"/>
      <c r="AE266" s="75"/>
    </row>
    <row r="267" spans="1:31" s="141" customFormat="1" ht="30" customHeight="1" x14ac:dyDescent="0.25">
      <c r="A267" s="69" t="s">
        <v>56</v>
      </c>
      <c r="B267" s="69" t="s">
        <v>42</v>
      </c>
      <c r="C267" s="69" t="s">
        <v>388</v>
      </c>
      <c r="D267" s="67" t="s">
        <v>475</v>
      </c>
      <c r="E267" s="67" t="s">
        <v>439</v>
      </c>
      <c r="F267" s="67" t="s">
        <v>477</v>
      </c>
      <c r="G267" s="67" t="s">
        <v>439</v>
      </c>
      <c r="H267" s="220" t="s">
        <v>46</v>
      </c>
      <c r="I267" s="73">
        <v>0</v>
      </c>
      <c r="J267" s="74">
        <v>0</v>
      </c>
      <c r="K267" s="67">
        <v>0</v>
      </c>
      <c r="L267" s="67">
        <v>0</v>
      </c>
      <c r="M267" s="74" t="s">
        <v>47</v>
      </c>
      <c r="N267" s="496" t="s">
        <v>48</v>
      </c>
      <c r="O267" s="73">
        <v>0</v>
      </c>
      <c r="P267" s="67">
        <v>0</v>
      </c>
      <c r="Q267" s="67" t="s">
        <v>49</v>
      </c>
      <c r="R267" s="214" t="s">
        <v>47</v>
      </c>
      <c r="S267" s="73">
        <v>0</v>
      </c>
      <c r="T267" s="67">
        <v>0</v>
      </c>
      <c r="U267" s="67">
        <v>0</v>
      </c>
      <c r="V267" s="67">
        <v>0</v>
      </c>
      <c r="W267" s="496">
        <v>0</v>
      </c>
      <c r="X267" s="73">
        <v>0</v>
      </c>
      <c r="Y267" s="67">
        <v>0</v>
      </c>
      <c r="Z267" s="496">
        <v>0</v>
      </c>
      <c r="AA267" s="22">
        <v>0</v>
      </c>
      <c r="AB267" s="496">
        <v>0</v>
      </c>
      <c r="AC267" s="27" t="s">
        <v>48</v>
      </c>
      <c r="AD267" s="75"/>
      <c r="AE267" s="75"/>
    </row>
    <row r="268" spans="1:31" s="141" customFormat="1" ht="30" customHeight="1" x14ac:dyDescent="0.25">
      <c r="A268" s="69" t="s">
        <v>56</v>
      </c>
      <c r="B268" s="69" t="s">
        <v>42</v>
      </c>
      <c r="C268" s="69" t="s">
        <v>388</v>
      </c>
      <c r="D268" s="67" t="s">
        <v>475</v>
      </c>
      <c r="E268" s="67" t="s">
        <v>439</v>
      </c>
      <c r="F268" s="67" t="s">
        <v>478</v>
      </c>
      <c r="G268" s="67" t="s">
        <v>439</v>
      </c>
      <c r="H268" s="220" t="s">
        <v>46</v>
      </c>
      <c r="I268" s="73">
        <v>0</v>
      </c>
      <c r="J268" s="74">
        <v>0</v>
      </c>
      <c r="K268" s="67">
        <v>0</v>
      </c>
      <c r="L268" s="67">
        <v>0</v>
      </c>
      <c r="M268" s="74" t="s">
        <v>47</v>
      </c>
      <c r="N268" s="221" t="s">
        <v>48</v>
      </c>
      <c r="O268" s="73">
        <v>0</v>
      </c>
      <c r="P268" s="67">
        <v>0</v>
      </c>
      <c r="Q268" s="67" t="s">
        <v>49</v>
      </c>
      <c r="R268" s="214" t="s">
        <v>47</v>
      </c>
      <c r="S268" s="73">
        <v>0</v>
      </c>
      <c r="T268" s="67">
        <v>0</v>
      </c>
      <c r="U268" s="67">
        <v>0</v>
      </c>
      <c r="V268" s="67">
        <v>0</v>
      </c>
      <c r="W268" s="496">
        <v>0</v>
      </c>
      <c r="X268" s="73">
        <v>0</v>
      </c>
      <c r="Y268" s="67">
        <v>0</v>
      </c>
      <c r="Z268" s="496">
        <v>0</v>
      </c>
      <c r="AA268" s="22">
        <v>0</v>
      </c>
      <c r="AB268" s="496">
        <v>0</v>
      </c>
      <c r="AC268" s="27" t="s">
        <v>48</v>
      </c>
      <c r="AD268" s="75"/>
      <c r="AE268" s="75"/>
    </row>
    <row r="269" spans="1:31" s="141" customFormat="1" ht="30" customHeight="1" x14ac:dyDescent="0.25">
      <c r="A269" s="69" t="s">
        <v>56</v>
      </c>
      <c r="B269" s="69" t="s">
        <v>42</v>
      </c>
      <c r="C269" s="69" t="s">
        <v>388</v>
      </c>
      <c r="D269" s="67" t="s">
        <v>479</v>
      </c>
      <c r="E269" s="67" t="s">
        <v>480</v>
      </c>
      <c r="F269" s="67" t="s">
        <v>481</v>
      </c>
      <c r="G269" s="67" t="s">
        <v>482</v>
      </c>
      <c r="H269" s="220" t="s">
        <v>46</v>
      </c>
      <c r="I269" s="73">
        <v>0</v>
      </c>
      <c r="J269" s="74">
        <v>0</v>
      </c>
      <c r="K269" s="67">
        <v>0</v>
      </c>
      <c r="L269" s="67">
        <v>0</v>
      </c>
      <c r="M269" s="74" t="s">
        <v>47</v>
      </c>
      <c r="N269" s="496" t="s">
        <v>48</v>
      </c>
      <c r="O269" s="73">
        <v>0</v>
      </c>
      <c r="P269" s="67">
        <v>0</v>
      </c>
      <c r="Q269" s="67" t="s">
        <v>49</v>
      </c>
      <c r="R269" s="214" t="s">
        <v>47</v>
      </c>
      <c r="S269" s="73">
        <v>0</v>
      </c>
      <c r="T269" s="67">
        <v>0</v>
      </c>
      <c r="U269" s="67">
        <v>0</v>
      </c>
      <c r="V269" s="67">
        <v>0</v>
      </c>
      <c r="W269" s="496">
        <v>0</v>
      </c>
      <c r="X269" s="73">
        <v>0</v>
      </c>
      <c r="Y269" s="67">
        <v>0</v>
      </c>
      <c r="Z269" s="496">
        <v>0</v>
      </c>
      <c r="AA269" s="22">
        <v>0</v>
      </c>
      <c r="AB269" s="496">
        <v>0</v>
      </c>
      <c r="AC269" s="27" t="s">
        <v>48</v>
      </c>
      <c r="AD269" s="75"/>
      <c r="AE269" s="75"/>
    </row>
    <row r="270" spans="1:31" s="141" customFormat="1" ht="30" customHeight="1" x14ac:dyDescent="0.25">
      <c r="A270" s="69" t="s">
        <v>56</v>
      </c>
      <c r="B270" s="69" t="s">
        <v>42</v>
      </c>
      <c r="C270" s="69" t="s">
        <v>388</v>
      </c>
      <c r="D270" s="67" t="s">
        <v>479</v>
      </c>
      <c r="E270" s="67" t="s">
        <v>480</v>
      </c>
      <c r="F270" s="67" t="s">
        <v>483</v>
      </c>
      <c r="G270" s="67" t="s">
        <v>480</v>
      </c>
      <c r="H270" s="220" t="s">
        <v>46</v>
      </c>
      <c r="I270" s="73">
        <v>0</v>
      </c>
      <c r="J270" s="74">
        <v>0</v>
      </c>
      <c r="K270" s="67">
        <v>0</v>
      </c>
      <c r="L270" s="67">
        <v>0</v>
      </c>
      <c r="M270" s="74" t="s">
        <v>47</v>
      </c>
      <c r="N270" s="496" t="s">
        <v>48</v>
      </c>
      <c r="O270" s="73">
        <v>0</v>
      </c>
      <c r="P270" s="67">
        <v>0</v>
      </c>
      <c r="Q270" s="67" t="s">
        <v>49</v>
      </c>
      <c r="R270" s="214" t="s">
        <v>47</v>
      </c>
      <c r="S270" s="73">
        <v>0</v>
      </c>
      <c r="T270" s="67">
        <v>0</v>
      </c>
      <c r="U270" s="67">
        <v>0</v>
      </c>
      <c r="V270" s="67">
        <v>0</v>
      </c>
      <c r="W270" s="496">
        <v>0</v>
      </c>
      <c r="X270" s="73">
        <v>0</v>
      </c>
      <c r="Y270" s="67">
        <v>0</v>
      </c>
      <c r="Z270" s="496">
        <v>0</v>
      </c>
      <c r="AA270" s="22">
        <v>0</v>
      </c>
      <c r="AB270" s="496">
        <v>0</v>
      </c>
      <c r="AC270" s="27" t="s">
        <v>48</v>
      </c>
      <c r="AD270" s="75"/>
      <c r="AE270" s="75"/>
    </row>
    <row r="271" spans="1:31" s="141" customFormat="1" ht="30" customHeight="1" x14ac:dyDescent="0.25">
      <c r="A271" s="69" t="s">
        <v>56</v>
      </c>
      <c r="B271" s="69" t="s">
        <v>42</v>
      </c>
      <c r="C271" s="69" t="s">
        <v>388</v>
      </c>
      <c r="D271" s="67" t="s">
        <v>479</v>
      </c>
      <c r="E271" s="67" t="s">
        <v>480</v>
      </c>
      <c r="F271" s="67" t="s">
        <v>484</v>
      </c>
      <c r="G271" s="67" t="s">
        <v>482</v>
      </c>
      <c r="H271" s="220" t="s">
        <v>46</v>
      </c>
      <c r="I271" s="73">
        <v>0</v>
      </c>
      <c r="J271" s="74">
        <v>0</v>
      </c>
      <c r="K271" s="67">
        <v>0</v>
      </c>
      <c r="L271" s="67">
        <v>0</v>
      </c>
      <c r="M271" s="74" t="s">
        <v>47</v>
      </c>
      <c r="N271" s="221" t="s">
        <v>48</v>
      </c>
      <c r="O271" s="73">
        <v>0</v>
      </c>
      <c r="P271" s="67">
        <v>0</v>
      </c>
      <c r="Q271" s="67" t="s">
        <v>49</v>
      </c>
      <c r="R271" s="214" t="s">
        <v>47</v>
      </c>
      <c r="S271" s="73">
        <v>0</v>
      </c>
      <c r="T271" s="67">
        <v>0</v>
      </c>
      <c r="U271" s="67">
        <v>0</v>
      </c>
      <c r="V271" s="67">
        <v>0</v>
      </c>
      <c r="W271" s="496">
        <v>0</v>
      </c>
      <c r="X271" s="73">
        <v>0</v>
      </c>
      <c r="Y271" s="67">
        <v>0</v>
      </c>
      <c r="Z271" s="496">
        <v>0</v>
      </c>
      <c r="AA271" s="22">
        <v>0</v>
      </c>
      <c r="AB271" s="496">
        <v>0</v>
      </c>
      <c r="AC271" s="27" t="s">
        <v>48</v>
      </c>
      <c r="AD271" s="75"/>
      <c r="AE271" s="75"/>
    </row>
    <row r="272" spans="1:31" s="141" customFormat="1" ht="30" customHeight="1" x14ac:dyDescent="0.25">
      <c r="A272" s="69" t="s">
        <v>56</v>
      </c>
      <c r="B272" s="69" t="s">
        <v>42</v>
      </c>
      <c r="C272" s="69" t="s">
        <v>388</v>
      </c>
      <c r="D272" s="67" t="s">
        <v>479</v>
      </c>
      <c r="E272" s="67" t="s">
        <v>480</v>
      </c>
      <c r="F272" s="67" t="s">
        <v>485</v>
      </c>
      <c r="G272" s="67" t="s">
        <v>482</v>
      </c>
      <c r="H272" s="220" t="s">
        <v>46</v>
      </c>
      <c r="I272" s="73">
        <v>0</v>
      </c>
      <c r="J272" s="74">
        <v>0</v>
      </c>
      <c r="K272" s="67">
        <v>0</v>
      </c>
      <c r="L272" s="67">
        <v>0</v>
      </c>
      <c r="M272" s="74" t="s">
        <v>47</v>
      </c>
      <c r="N272" s="496" t="s">
        <v>48</v>
      </c>
      <c r="O272" s="73">
        <v>0</v>
      </c>
      <c r="P272" s="67">
        <v>0</v>
      </c>
      <c r="Q272" s="67" t="s">
        <v>49</v>
      </c>
      <c r="R272" s="214" t="s">
        <v>47</v>
      </c>
      <c r="S272" s="73">
        <v>0</v>
      </c>
      <c r="T272" s="67">
        <v>0</v>
      </c>
      <c r="U272" s="67">
        <v>0</v>
      </c>
      <c r="V272" s="67">
        <v>0</v>
      </c>
      <c r="W272" s="496">
        <v>0</v>
      </c>
      <c r="X272" s="73">
        <v>0</v>
      </c>
      <c r="Y272" s="67">
        <v>0</v>
      </c>
      <c r="Z272" s="496">
        <v>0</v>
      </c>
      <c r="AA272" s="22">
        <v>0</v>
      </c>
      <c r="AB272" s="496">
        <v>0</v>
      </c>
      <c r="AC272" s="27" t="s">
        <v>48</v>
      </c>
      <c r="AD272" s="75"/>
      <c r="AE272" s="75"/>
    </row>
    <row r="273" spans="1:31" s="141" customFormat="1" ht="30" customHeight="1" x14ac:dyDescent="0.25">
      <c r="A273" s="69" t="s">
        <v>56</v>
      </c>
      <c r="B273" s="69" t="s">
        <v>42</v>
      </c>
      <c r="C273" s="69" t="s">
        <v>388</v>
      </c>
      <c r="D273" s="67" t="s">
        <v>486</v>
      </c>
      <c r="E273" s="67" t="s">
        <v>480</v>
      </c>
      <c r="F273" s="67" t="s">
        <v>487</v>
      </c>
      <c r="G273" s="67" t="s">
        <v>480</v>
      </c>
      <c r="H273" s="220" t="s">
        <v>46</v>
      </c>
      <c r="I273" s="73">
        <v>0</v>
      </c>
      <c r="J273" s="74">
        <v>0</v>
      </c>
      <c r="K273" s="67">
        <v>0</v>
      </c>
      <c r="L273" s="67">
        <v>0</v>
      </c>
      <c r="M273" s="74" t="s">
        <v>47</v>
      </c>
      <c r="N273" s="496" t="s">
        <v>48</v>
      </c>
      <c r="O273" s="73">
        <v>0</v>
      </c>
      <c r="P273" s="67">
        <v>0</v>
      </c>
      <c r="Q273" s="67" t="s">
        <v>49</v>
      </c>
      <c r="R273" s="214" t="s">
        <v>47</v>
      </c>
      <c r="S273" s="73">
        <v>0</v>
      </c>
      <c r="T273" s="67">
        <v>0</v>
      </c>
      <c r="U273" s="67">
        <v>0</v>
      </c>
      <c r="V273" s="67">
        <v>0</v>
      </c>
      <c r="W273" s="496">
        <v>0</v>
      </c>
      <c r="X273" s="73">
        <v>0</v>
      </c>
      <c r="Y273" s="67">
        <v>0</v>
      </c>
      <c r="Z273" s="496">
        <v>0</v>
      </c>
      <c r="AA273" s="22">
        <v>0</v>
      </c>
      <c r="AB273" s="496">
        <v>0</v>
      </c>
      <c r="AC273" s="27" t="s">
        <v>48</v>
      </c>
      <c r="AD273" s="75"/>
      <c r="AE273" s="75"/>
    </row>
    <row r="274" spans="1:31" s="141" customFormat="1" ht="30" customHeight="1" x14ac:dyDescent="0.25">
      <c r="A274" s="69" t="s">
        <v>56</v>
      </c>
      <c r="B274" s="69" t="s">
        <v>42</v>
      </c>
      <c r="C274" s="69" t="s">
        <v>388</v>
      </c>
      <c r="D274" s="67" t="s">
        <v>486</v>
      </c>
      <c r="E274" s="67" t="s">
        <v>480</v>
      </c>
      <c r="F274" s="67" t="s">
        <v>488</v>
      </c>
      <c r="G274" s="67" t="s">
        <v>480</v>
      </c>
      <c r="H274" s="220" t="s">
        <v>46</v>
      </c>
      <c r="I274" s="73">
        <v>0</v>
      </c>
      <c r="J274" s="74">
        <v>0</v>
      </c>
      <c r="K274" s="67">
        <v>0</v>
      </c>
      <c r="L274" s="67">
        <v>0</v>
      </c>
      <c r="M274" s="74" t="s">
        <v>47</v>
      </c>
      <c r="N274" s="221" t="s">
        <v>48</v>
      </c>
      <c r="O274" s="73">
        <v>0</v>
      </c>
      <c r="P274" s="67">
        <v>0</v>
      </c>
      <c r="Q274" s="67" t="s">
        <v>49</v>
      </c>
      <c r="R274" s="214" t="s">
        <v>47</v>
      </c>
      <c r="S274" s="73">
        <v>0</v>
      </c>
      <c r="T274" s="67">
        <v>0</v>
      </c>
      <c r="U274" s="67">
        <v>0</v>
      </c>
      <c r="V274" s="67">
        <v>0</v>
      </c>
      <c r="W274" s="496">
        <v>0</v>
      </c>
      <c r="X274" s="73">
        <v>0</v>
      </c>
      <c r="Y274" s="67">
        <v>0</v>
      </c>
      <c r="Z274" s="496">
        <v>0</v>
      </c>
      <c r="AA274" s="22">
        <v>0</v>
      </c>
      <c r="AB274" s="496">
        <v>0</v>
      </c>
      <c r="AC274" s="27" t="s">
        <v>48</v>
      </c>
      <c r="AD274" s="75"/>
      <c r="AE274" s="75"/>
    </row>
    <row r="275" spans="1:31" s="141" customFormat="1" ht="30" customHeight="1" x14ac:dyDescent="0.25">
      <c r="A275" s="69" t="s">
        <v>56</v>
      </c>
      <c r="B275" s="69" t="s">
        <v>42</v>
      </c>
      <c r="C275" s="69" t="s">
        <v>388</v>
      </c>
      <c r="D275" s="67" t="s">
        <v>486</v>
      </c>
      <c r="E275" s="67" t="s">
        <v>480</v>
      </c>
      <c r="F275" s="67" t="s">
        <v>489</v>
      </c>
      <c r="G275" s="67" t="s">
        <v>490</v>
      </c>
      <c r="H275" s="220" t="s">
        <v>46</v>
      </c>
      <c r="I275" s="73">
        <v>0</v>
      </c>
      <c r="J275" s="74">
        <v>0</v>
      </c>
      <c r="K275" s="67">
        <v>0</v>
      </c>
      <c r="L275" s="67">
        <v>0</v>
      </c>
      <c r="M275" s="74" t="s">
        <v>47</v>
      </c>
      <c r="N275" s="496" t="s">
        <v>48</v>
      </c>
      <c r="O275" s="73">
        <v>0</v>
      </c>
      <c r="P275" s="67">
        <v>0</v>
      </c>
      <c r="Q275" s="67" t="s">
        <v>49</v>
      </c>
      <c r="R275" s="214" t="s">
        <v>47</v>
      </c>
      <c r="S275" s="73">
        <v>0</v>
      </c>
      <c r="T275" s="67">
        <v>0</v>
      </c>
      <c r="U275" s="67">
        <v>0</v>
      </c>
      <c r="V275" s="67">
        <v>0</v>
      </c>
      <c r="W275" s="496">
        <v>0</v>
      </c>
      <c r="X275" s="73">
        <v>0</v>
      </c>
      <c r="Y275" s="67">
        <v>0</v>
      </c>
      <c r="Z275" s="496">
        <v>0</v>
      </c>
      <c r="AA275" s="22">
        <v>0</v>
      </c>
      <c r="AB275" s="496">
        <v>0</v>
      </c>
      <c r="AC275" s="27" t="s">
        <v>48</v>
      </c>
      <c r="AD275" s="75"/>
      <c r="AE275" s="75"/>
    </row>
    <row r="276" spans="1:31" s="141" customFormat="1" ht="30" customHeight="1" x14ac:dyDescent="0.25">
      <c r="A276" s="69" t="s">
        <v>56</v>
      </c>
      <c r="B276" s="69" t="s">
        <v>42</v>
      </c>
      <c r="C276" s="69" t="s">
        <v>388</v>
      </c>
      <c r="D276" s="67" t="s">
        <v>486</v>
      </c>
      <c r="E276" s="67" t="s">
        <v>480</v>
      </c>
      <c r="F276" s="67" t="s">
        <v>491</v>
      </c>
      <c r="G276" s="67" t="s">
        <v>480</v>
      </c>
      <c r="H276" s="220" t="s">
        <v>46</v>
      </c>
      <c r="I276" s="73">
        <v>0</v>
      </c>
      <c r="J276" s="74">
        <v>0</v>
      </c>
      <c r="K276" s="67">
        <v>0</v>
      </c>
      <c r="L276" s="67">
        <v>0</v>
      </c>
      <c r="M276" s="74" t="s">
        <v>47</v>
      </c>
      <c r="N276" s="496" t="s">
        <v>48</v>
      </c>
      <c r="O276" s="73">
        <v>0</v>
      </c>
      <c r="P276" s="67">
        <v>0</v>
      </c>
      <c r="Q276" s="67" t="s">
        <v>49</v>
      </c>
      <c r="R276" s="214" t="s">
        <v>47</v>
      </c>
      <c r="S276" s="73">
        <v>0</v>
      </c>
      <c r="T276" s="67">
        <v>0</v>
      </c>
      <c r="U276" s="67">
        <v>0</v>
      </c>
      <c r="V276" s="67">
        <v>0</v>
      </c>
      <c r="W276" s="496">
        <v>0</v>
      </c>
      <c r="X276" s="73">
        <v>0</v>
      </c>
      <c r="Y276" s="67">
        <v>0</v>
      </c>
      <c r="Z276" s="496">
        <v>0</v>
      </c>
      <c r="AA276" s="22">
        <v>0</v>
      </c>
      <c r="AB276" s="496">
        <v>0</v>
      </c>
      <c r="AC276" s="27" t="s">
        <v>48</v>
      </c>
      <c r="AD276" s="75"/>
      <c r="AE276" s="75"/>
    </row>
    <row r="277" spans="1:31" s="141" customFormat="1" ht="30" customHeight="1" x14ac:dyDescent="0.25">
      <c r="A277" s="69" t="s">
        <v>56</v>
      </c>
      <c r="B277" s="69" t="s">
        <v>42</v>
      </c>
      <c r="C277" s="69" t="s">
        <v>388</v>
      </c>
      <c r="D277" s="67" t="s">
        <v>486</v>
      </c>
      <c r="E277" s="67" t="s">
        <v>480</v>
      </c>
      <c r="F277" s="67" t="s">
        <v>492</v>
      </c>
      <c r="G277" s="67" t="s">
        <v>480</v>
      </c>
      <c r="H277" s="220" t="s">
        <v>46</v>
      </c>
      <c r="I277" s="73">
        <v>0</v>
      </c>
      <c r="J277" s="74">
        <v>0</v>
      </c>
      <c r="K277" s="67">
        <v>0</v>
      </c>
      <c r="L277" s="67">
        <v>0</v>
      </c>
      <c r="M277" s="74" t="s">
        <v>47</v>
      </c>
      <c r="N277" s="221" t="s">
        <v>48</v>
      </c>
      <c r="O277" s="73">
        <v>0</v>
      </c>
      <c r="P277" s="67">
        <v>0</v>
      </c>
      <c r="Q277" s="67" t="s">
        <v>49</v>
      </c>
      <c r="R277" s="214" t="s">
        <v>47</v>
      </c>
      <c r="S277" s="73">
        <v>0</v>
      </c>
      <c r="T277" s="67">
        <v>0</v>
      </c>
      <c r="U277" s="67">
        <v>0</v>
      </c>
      <c r="V277" s="67">
        <v>0</v>
      </c>
      <c r="W277" s="496">
        <v>0</v>
      </c>
      <c r="X277" s="73">
        <v>0</v>
      </c>
      <c r="Y277" s="67">
        <v>0</v>
      </c>
      <c r="Z277" s="496">
        <v>0</v>
      </c>
      <c r="AA277" s="22">
        <v>0</v>
      </c>
      <c r="AB277" s="496">
        <v>0</v>
      </c>
      <c r="AC277" s="27" t="s">
        <v>48</v>
      </c>
      <c r="AD277" s="75"/>
      <c r="AE277" s="75"/>
    </row>
    <row r="278" spans="1:31" s="141" customFormat="1" ht="30" customHeight="1" x14ac:dyDescent="0.25">
      <c r="A278" s="69" t="s">
        <v>56</v>
      </c>
      <c r="B278" s="69" t="s">
        <v>42</v>
      </c>
      <c r="C278" s="69" t="s">
        <v>388</v>
      </c>
      <c r="D278" s="67" t="s">
        <v>486</v>
      </c>
      <c r="E278" s="67" t="s">
        <v>480</v>
      </c>
      <c r="F278" s="67" t="s">
        <v>493</v>
      </c>
      <c r="G278" s="67" t="s">
        <v>480</v>
      </c>
      <c r="H278" s="220" t="s">
        <v>46</v>
      </c>
      <c r="I278" s="73">
        <v>0</v>
      </c>
      <c r="J278" s="74">
        <v>0</v>
      </c>
      <c r="K278" s="67">
        <v>0</v>
      </c>
      <c r="L278" s="67">
        <v>0</v>
      </c>
      <c r="M278" s="74" t="s">
        <v>47</v>
      </c>
      <c r="N278" s="496" t="s">
        <v>48</v>
      </c>
      <c r="O278" s="73">
        <v>0</v>
      </c>
      <c r="P278" s="67">
        <v>0</v>
      </c>
      <c r="Q278" s="67" t="s">
        <v>49</v>
      </c>
      <c r="R278" s="214" t="s">
        <v>47</v>
      </c>
      <c r="S278" s="73">
        <v>0</v>
      </c>
      <c r="T278" s="67">
        <v>0</v>
      </c>
      <c r="U278" s="67">
        <v>0</v>
      </c>
      <c r="V278" s="67">
        <v>0</v>
      </c>
      <c r="W278" s="496">
        <v>0</v>
      </c>
      <c r="X278" s="73">
        <v>0</v>
      </c>
      <c r="Y278" s="67">
        <v>0</v>
      </c>
      <c r="Z278" s="496">
        <v>0</v>
      </c>
      <c r="AA278" s="22">
        <v>0</v>
      </c>
      <c r="AB278" s="496">
        <v>0</v>
      </c>
      <c r="AC278" s="27" t="s">
        <v>48</v>
      </c>
      <c r="AD278" s="75"/>
      <c r="AE278" s="75"/>
    </row>
    <row r="279" spans="1:31" s="141" customFormat="1" ht="30" customHeight="1" x14ac:dyDescent="0.25">
      <c r="A279" s="69" t="s">
        <v>56</v>
      </c>
      <c r="B279" s="69" t="s">
        <v>42</v>
      </c>
      <c r="C279" s="69" t="s">
        <v>388</v>
      </c>
      <c r="D279" s="67" t="s">
        <v>494</v>
      </c>
      <c r="E279" s="67" t="s">
        <v>495</v>
      </c>
      <c r="F279" s="67" t="s">
        <v>496</v>
      </c>
      <c r="G279" s="67" t="s">
        <v>497</v>
      </c>
      <c r="H279" s="220" t="s">
        <v>46</v>
      </c>
      <c r="I279" s="73">
        <v>0</v>
      </c>
      <c r="J279" s="74">
        <v>0</v>
      </c>
      <c r="K279" s="67">
        <v>0</v>
      </c>
      <c r="L279" s="67">
        <v>0</v>
      </c>
      <c r="M279" s="74" t="s">
        <v>47</v>
      </c>
      <c r="N279" s="496" t="s">
        <v>48</v>
      </c>
      <c r="O279" s="73">
        <v>0</v>
      </c>
      <c r="P279" s="67">
        <v>0</v>
      </c>
      <c r="Q279" s="67" t="s">
        <v>49</v>
      </c>
      <c r="R279" s="214" t="s">
        <v>47</v>
      </c>
      <c r="S279" s="73">
        <v>0</v>
      </c>
      <c r="T279" s="67">
        <v>0</v>
      </c>
      <c r="U279" s="67">
        <v>0</v>
      </c>
      <c r="V279" s="67">
        <v>0</v>
      </c>
      <c r="W279" s="496">
        <v>0</v>
      </c>
      <c r="X279" s="73">
        <v>0</v>
      </c>
      <c r="Y279" s="67">
        <v>0</v>
      </c>
      <c r="Z279" s="496">
        <v>0</v>
      </c>
      <c r="AA279" s="22">
        <v>0</v>
      </c>
      <c r="AB279" s="496">
        <v>0</v>
      </c>
      <c r="AC279" s="27" t="s">
        <v>48</v>
      </c>
      <c r="AD279" s="75"/>
      <c r="AE279" s="75"/>
    </row>
    <row r="280" spans="1:31" s="141" customFormat="1" ht="30" customHeight="1" x14ac:dyDescent="0.25">
      <c r="A280" s="69" t="s">
        <v>56</v>
      </c>
      <c r="B280" s="69" t="s">
        <v>42</v>
      </c>
      <c r="C280" s="69" t="s">
        <v>388</v>
      </c>
      <c r="D280" s="67" t="s">
        <v>494</v>
      </c>
      <c r="E280" s="67" t="s">
        <v>495</v>
      </c>
      <c r="F280" s="67" t="s">
        <v>498</v>
      </c>
      <c r="G280" s="67" t="s">
        <v>499</v>
      </c>
      <c r="H280" s="220" t="s">
        <v>46</v>
      </c>
      <c r="I280" s="73">
        <v>0</v>
      </c>
      <c r="J280" s="74">
        <v>0</v>
      </c>
      <c r="K280" s="67">
        <v>0</v>
      </c>
      <c r="L280" s="67">
        <v>0</v>
      </c>
      <c r="M280" s="74" t="s">
        <v>47</v>
      </c>
      <c r="N280" s="221" t="s">
        <v>48</v>
      </c>
      <c r="O280" s="73">
        <v>0</v>
      </c>
      <c r="P280" s="67">
        <v>0</v>
      </c>
      <c r="Q280" s="67" t="s">
        <v>49</v>
      </c>
      <c r="R280" s="214" t="s">
        <v>47</v>
      </c>
      <c r="S280" s="73">
        <v>0</v>
      </c>
      <c r="T280" s="67">
        <v>0</v>
      </c>
      <c r="U280" s="67">
        <v>0</v>
      </c>
      <c r="V280" s="67">
        <v>0</v>
      </c>
      <c r="W280" s="496">
        <v>0</v>
      </c>
      <c r="X280" s="73">
        <v>0</v>
      </c>
      <c r="Y280" s="67">
        <v>0</v>
      </c>
      <c r="Z280" s="496">
        <v>0</v>
      </c>
      <c r="AA280" s="22">
        <v>0</v>
      </c>
      <c r="AB280" s="496">
        <v>0</v>
      </c>
      <c r="AC280" s="27" t="s">
        <v>48</v>
      </c>
      <c r="AD280" s="75"/>
      <c r="AE280" s="75"/>
    </row>
    <row r="281" spans="1:31" s="141" customFormat="1" ht="30" customHeight="1" x14ac:dyDescent="0.25">
      <c r="A281" s="69" t="s">
        <v>56</v>
      </c>
      <c r="B281" s="69" t="s">
        <v>42</v>
      </c>
      <c r="C281" s="69" t="s">
        <v>388</v>
      </c>
      <c r="D281" s="67" t="s">
        <v>494</v>
      </c>
      <c r="E281" s="67" t="s">
        <v>495</v>
      </c>
      <c r="F281" s="67" t="s">
        <v>500</v>
      </c>
      <c r="G281" s="67" t="s">
        <v>499</v>
      </c>
      <c r="H281" s="220" t="s">
        <v>46</v>
      </c>
      <c r="I281" s="73">
        <v>0</v>
      </c>
      <c r="J281" s="74">
        <v>0</v>
      </c>
      <c r="K281" s="67">
        <v>0</v>
      </c>
      <c r="L281" s="67">
        <v>0</v>
      </c>
      <c r="M281" s="74" t="s">
        <v>47</v>
      </c>
      <c r="N281" s="496" t="s">
        <v>48</v>
      </c>
      <c r="O281" s="73">
        <v>0</v>
      </c>
      <c r="P281" s="67">
        <v>0</v>
      </c>
      <c r="Q281" s="67" t="s">
        <v>49</v>
      </c>
      <c r="R281" s="214" t="s">
        <v>47</v>
      </c>
      <c r="S281" s="73">
        <v>0</v>
      </c>
      <c r="T281" s="67">
        <v>0</v>
      </c>
      <c r="U281" s="67">
        <v>0</v>
      </c>
      <c r="V281" s="67">
        <v>0</v>
      </c>
      <c r="W281" s="496">
        <v>0</v>
      </c>
      <c r="X281" s="73">
        <v>0</v>
      </c>
      <c r="Y281" s="67">
        <v>0</v>
      </c>
      <c r="Z281" s="496">
        <v>0</v>
      </c>
      <c r="AA281" s="22">
        <v>0</v>
      </c>
      <c r="AB281" s="496">
        <v>0</v>
      </c>
      <c r="AC281" s="27" t="s">
        <v>48</v>
      </c>
      <c r="AD281" s="75"/>
      <c r="AE281" s="75"/>
    </row>
    <row r="282" spans="1:31" s="141" customFormat="1" ht="30" customHeight="1" x14ac:dyDescent="0.25">
      <c r="A282" s="69" t="s">
        <v>56</v>
      </c>
      <c r="B282" s="69" t="s">
        <v>42</v>
      </c>
      <c r="C282" s="69" t="s">
        <v>388</v>
      </c>
      <c r="D282" s="67" t="s">
        <v>494</v>
      </c>
      <c r="E282" s="67" t="s">
        <v>495</v>
      </c>
      <c r="F282" s="67" t="s">
        <v>501</v>
      </c>
      <c r="G282" s="67" t="s">
        <v>502</v>
      </c>
      <c r="H282" s="220" t="s">
        <v>46</v>
      </c>
      <c r="I282" s="73">
        <v>0</v>
      </c>
      <c r="J282" s="74">
        <v>0</v>
      </c>
      <c r="K282" s="67">
        <v>0</v>
      </c>
      <c r="L282" s="67">
        <v>0</v>
      </c>
      <c r="M282" s="74" t="s">
        <v>47</v>
      </c>
      <c r="N282" s="496" t="s">
        <v>48</v>
      </c>
      <c r="O282" s="73">
        <v>0</v>
      </c>
      <c r="P282" s="67">
        <v>0</v>
      </c>
      <c r="Q282" s="67" t="s">
        <v>49</v>
      </c>
      <c r="R282" s="214" t="s">
        <v>47</v>
      </c>
      <c r="S282" s="73">
        <v>0</v>
      </c>
      <c r="T282" s="67">
        <v>0</v>
      </c>
      <c r="U282" s="67">
        <v>0</v>
      </c>
      <c r="V282" s="67">
        <v>0</v>
      </c>
      <c r="W282" s="496">
        <v>0</v>
      </c>
      <c r="X282" s="73">
        <v>0</v>
      </c>
      <c r="Y282" s="67">
        <v>0</v>
      </c>
      <c r="Z282" s="496">
        <v>0</v>
      </c>
      <c r="AA282" s="22">
        <v>0</v>
      </c>
      <c r="AB282" s="496">
        <v>0</v>
      </c>
      <c r="AC282" s="27" t="s">
        <v>48</v>
      </c>
      <c r="AD282" s="75"/>
      <c r="AE282" s="75"/>
    </row>
    <row r="283" spans="1:31" s="141" customFormat="1" ht="30" customHeight="1" x14ac:dyDescent="0.25">
      <c r="A283" s="69" t="s">
        <v>56</v>
      </c>
      <c r="B283" s="69" t="s">
        <v>42</v>
      </c>
      <c r="C283" s="69" t="s">
        <v>388</v>
      </c>
      <c r="D283" s="67" t="s">
        <v>494</v>
      </c>
      <c r="E283" s="67" t="s">
        <v>495</v>
      </c>
      <c r="F283" s="67" t="s">
        <v>503</v>
      </c>
      <c r="G283" s="67" t="s">
        <v>495</v>
      </c>
      <c r="H283" s="220" t="s">
        <v>46</v>
      </c>
      <c r="I283" s="73">
        <v>0</v>
      </c>
      <c r="J283" s="74">
        <v>0</v>
      </c>
      <c r="K283" s="67">
        <v>0</v>
      </c>
      <c r="L283" s="67">
        <v>0</v>
      </c>
      <c r="M283" s="74" t="s">
        <v>47</v>
      </c>
      <c r="N283" s="221" t="s">
        <v>48</v>
      </c>
      <c r="O283" s="73">
        <v>0</v>
      </c>
      <c r="P283" s="67">
        <v>0</v>
      </c>
      <c r="Q283" s="67" t="s">
        <v>49</v>
      </c>
      <c r="R283" s="214" t="s">
        <v>47</v>
      </c>
      <c r="S283" s="73">
        <v>0</v>
      </c>
      <c r="T283" s="67">
        <v>0</v>
      </c>
      <c r="U283" s="67">
        <v>0</v>
      </c>
      <c r="V283" s="67">
        <v>0</v>
      </c>
      <c r="W283" s="496">
        <v>0</v>
      </c>
      <c r="X283" s="73">
        <v>0</v>
      </c>
      <c r="Y283" s="67">
        <v>0</v>
      </c>
      <c r="Z283" s="496">
        <v>0</v>
      </c>
      <c r="AA283" s="22">
        <v>0</v>
      </c>
      <c r="AB283" s="496">
        <v>0</v>
      </c>
      <c r="AC283" s="27" t="s">
        <v>48</v>
      </c>
      <c r="AD283" s="75"/>
      <c r="AE283" s="75"/>
    </row>
    <row r="284" spans="1:31" s="141" customFormat="1" ht="30" customHeight="1" x14ac:dyDescent="0.25">
      <c r="A284" s="69" t="s">
        <v>56</v>
      </c>
      <c r="B284" s="69" t="s">
        <v>42</v>
      </c>
      <c r="C284" s="69" t="s">
        <v>388</v>
      </c>
      <c r="D284" s="67" t="s">
        <v>504</v>
      </c>
      <c r="E284" s="67" t="s">
        <v>505</v>
      </c>
      <c r="F284" s="67" t="s">
        <v>506</v>
      </c>
      <c r="G284" s="67" t="s">
        <v>507</v>
      </c>
      <c r="H284" s="220" t="s">
        <v>46</v>
      </c>
      <c r="I284" s="73">
        <v>0</v>
      </c>
      <c r="J284" s="74">
        <v>0</v>
      </c>
      <c r="K284" s="67">
        <v>0</v>
      </c>
      <c r="L284" s="67">
        <v>0</v>
      </c>
      <c r="M284" s="74" t="s">
        <v>47</v>
      </c>
      <c r="N284" s="496" t="s">
        <v>48</v>
      </c>
      <c r="O284" s="73">
        <v>0</v>
      </c>
      <c r="P284" s="67">
        <v>0</v>
      </c>
      <c r="Q284" s="67" t="s">
        <v>49</v>
      </c>
      <c r="R284" s="214" t="s">
        <v>47</v>
      </c>
      <c r="S284" s="73">
        <v>0</v>
      </c>
      <c r="T284" s="67">
        <v>0</v>
      </c>
      <c r="U284" s="67">
        <v>0</v>
      </c>
      <c r="V284" s="67">
        <v>0</v>
      </c>
      <c r="W284" s="496">
        <v>0</v>
      </c>
      <c r="X284" s="73">
        <v>0</v>
      </c>
      <c r="Y284" s="67">
        <v>0</v>
      </c>
      <c r="Z284" s="496">
        <v>0</v>
      </c>
      <c r="AA284" s="22">
        <v>0</v>
      </c>
      <c r="AB284" s="496">
        <v>0</v>
      </c>
      <c r="AC284" s="27" t="s">
        <v>48</v>
      </c>
      <c r="AD284" s="75"/>
      <c r="AE284" s="75"/>
    </row>
    <row r="285" spans="1:31" s="141" customFormat="1" ht="30" customHeight="1" x14ac:dyDescent="0.25">
      <c r="A285" s="69" t="s">
        <v>56</v>
      </c>
      <c r="B285" s="69" t="s">
        <v>42</v>
      </c>
      <c r="C285" s="69" t="s">
        <v>388</v>
      </c>
      <c r="D285" s="67" t="s">
        <v>504</v>
      </c>
      <c r="E285" s="67" t="s">
        <v>505</v>
      </c>
      <c r="F285" s="67" t="s">
        <v>508</v>
      </c>
      <c r="G285" s="67" t="s">
        <v>509</v>
      </c>
      <c r="H285" s="220" t="s">
        <v>46</v>
      </c>
      <c r="I285" s="73">
        <v>0</v>
      </c>
      <c r="J285" s="74">
        <v>0</v>
      </c>
      <c r="K285" s="67">
        <v>0</v>
      </c>
      <c r="L285" s="67">
        <v>0</v>
      </c>
      <c r="M285" s="74" t="s">
        <v>47</v>
      </c>
      <c r="N285" s="496" t="s">
        <v>48</v>
      </c>
      <c r="O285" s="73">
        <v>0</v>
      </c>
      <c r="P285" s="67">
        <v>0</v>
      </c>
      <c r="Q285" s="67" t="s">
        <v>49</v>
      </c>
      <c r="R285" s="214" t="s">
        <v>47</v>
      </c>
      <c r="S285" s="73">
        <v>0</v>
      </c>
      <c r="T285" s="67">
        <v>0</v>
      </c>
      <c r="U285" s="67">
        <v>0</v>
      </c>
      <c r="V285" s="67">
        <v>0</v>
      </c>
      <c r="W285" s="496">
        <v>0</v>
      </c>
      <c r="X285" s="73">
        <v>0</v>
      </c>
      <c r="Y285" s="67">
        <v>0</v>
      </c>
      <c r="Z285" s="496">
        <v>0</v>
      </c>
      <c r="AA285" s="22">
        <v>0</v>
      </c>
      <c r="AB285" s="496">
        <v>0</v>
      </c>
      <c r="AC285" s="27" t="s">
        <v>48</v>
      </c>
      <c r="AD285" s="75"/>
      <c r="AE285" s="75"/>
    </row>
    <row r="286" spans="1:31" s="141" customFormat="1" ht="30" customHeight="1" x14ac:dyDescent="0.25">
      <c r="A286" s="69" t="s">
        <v>56</v>
      </c>
      <c r="B286" s="69" t="s">
        <v>42</v>
      </c>
      <c r="C286" s="69" t="s">
        <v>388</v>
      </c>
      <c r="D286" s="67" t="s">
        <v>504</v>
      </c>
      <c r="E286" s="67" t="s">
        <v>505</v>
      </c>
      <c r="F286" s="67" t="s">
        <v>510</v>
      </c>
      <c r="G286" s="67" t="s">
        <v>505</v>
      </c>
      <c r="H286" s="220" t="s">
        <v>46</v>
      </c>
      <c r="I286" s="73">
        <v>0</v>
      </c>
      <c r="J286" s="74">
        <v>0</v>
      </c>
      <c r="K286" s="67">
        <v>0</v>
      </c>
      <c r="L286" s="67">
        <v>0</v>
      </c>
      <c r="M286" s="74" t="s">
        <v>47</v>
      </c>
      <c r="N286" s="221" t="s">
        <v>48</v>
      </c>
      <c r="O286" s="73">
        <v>0</v>
      </c>
      <c r="P286" s="67">
        <v>0</v>
      </c>
      <c r="Q286" s="67" t="s">
        <v>49</v>
      </c>
      <c r="R286" s="214" t="s">
        <v>47</v>
      </c>
      <c r="S286" s="73">
        <v>0</v>
      </c>
      <c r="T286" s="67">
        <v>0</v>
      </c>
      <c r="U286" s="67">
        <v>0</v>
      </c>
      <c r="V286" s="67">
        <v>0</v>
      </c>
      <c r="W286" s="496">
        <v>0</v>
      </c>
      <c r="X286" s="73">
        <v>0</v>
      </c>
      <c r="Y286" s="67">
        <v>0</v>
      </c>
      <c r="Z286" s="496">
        <v>0</v>
      </c>
      <c r="AA286" s="22">
        <v>0</v>
      </c>
      <c r="AB286" s="496">
        <v>0</v>
      </c>
      <c r="AC286" s="27" t="s">
        <v>48</v>
      </c>
      <c r="AD286" s="75"/>
      <c r="AE286" s="75"/>
    </row>
    <row r="287" spans="1:31" s="141" customFormat="1" ht="30" customHeight="1" x14ac:dyDescent="0.25">
      <c r="A287" s="69" t="s">
        <v>56</v>
      </c>
      <c r="B287" s="69" t="s">
        <v>42</v>
      </c>
      <c r="C287" s="69" t="s">
        <v>388</v>
      </c>
      <c r="D287" s="67" t="s">
        <v>504</v>
      </c>
      <c r="E287" s="67" t="s">
        <v>505</v>
      </c>
      <c r="F287" s="67" t="s">
        <v>511</v>
      </c>
      <c r="G287" s="67" t="s">
        <v>512</v>
      </c>
      <c r="H287" s="220" t="s">
        <v>46</v>
      </c>
      <c r="I287" s="73">
        <v>0</v>
      </c>
      <c r="J287" s="74">
        <v>0</v>
      </c>
      <c r="K287" s="67">
        <v>0</v>
      </c>
      <c r="L287" s="67">
        <v>0</v>
      </c>
      <c r="M287" s="74" t="s">
        <v>47</v>
      </c>
      <c r="N287" s="496" t="s">
        <v>48</v>
      </c>
      <c r="O287" s="73">
        <v>0</v>
      </c>
      <c r="P287" s="67">
        <v>0</v>
      </c>
      <c r="Q287" s="67" t="s">
        <v>49</v>
      </c>
      <c r="R287" s="214" t="s">
        <v>47</v>
      </c>
      <c r="S287" s="73">
        <v>0</v>
      </c>
      <c r="T287" s="67">
        <v>0</v>
      </c>
      <c r="U287" s="67">
        <v>0</v>
      </c>
      <c r="V287" s="67">
        <v>0</v>
      </c>
      <c r="W287" s="496">
        <v>0</v>
      </c>
      <c r="X287" s="73">
        <v>0</v>
      </c>
      <c r="Y287" s="67">
        <v>0</v>
      </c>
      <c r="Z287" s="496">
        <v>0</v>
      </c>
      <c r="AA287" s="22">
        <v>0</v>
      </c>
      <c r="AB287" s="496">
        <v>0</v>
      </c>
      <c r="AC287" s="27" t="s">
        <v>48</v>
      </c>
      <c r="AD287" s="75"/>
      <c r="AE287" s="75"/>
    </row>
    <row r="288" spans="1:31" s="141" customFormat="1" ht="30" customHeight="1" x14ac:dyDescent="0.25">
      <c r="A288" s="69" t="s">
        <v>56</v>
      </c>
      <c r="B288" s="69" t="s">
        <v>42</v>
      </c>
      <c r="C288" s="69" t="s">
        <v>388</v>
      </c>
      <c r="D288" s="67" t="s">
        <v>513</v>
      </c>
      <c r="E288" s="67" t="s">
        <v>495</v>
      </c>
      <c r="F288" s="67" t="s">
        <v>514</v>
      </c>
      <c r="G288" s="67" t="s">
        <v>495</v>
      </c>
      <c r="H288" s="220" t="s">
        <v>46</v>
      </c>
      <c r="I288" s="73">
        <v>0</v>
      </c>
      <c r="J288" s="74">
        <v>0</v>
      </c>
      <c r="K288" s="67">
        <v>0</v>
      </c>
      <c r="L288" s="67">
        <v>0</v>
      </c>
      <c r="M288" s="74" t="s">
        <v>47</v>
      </c>
      <c r="N288" s="496" t="s">
        <v>48</v>
      </c>
      <c r="O288" s="73">
        <v>0</v>
      </c>
      <c r="P288" s="67">
        <v>0</v>
      </c>
      <c r="Q288" s="67" t="s">
        <v>49</v>
      </c>
      <c r="R288" s="214" t="s">
        <v>47</v>
      </c>
      <c r="S288" s="73">
        <v>0</v>
      </c>
      <c r="T288" s="67">
        <v>0</v>
      </c>
      <c r="U288" s="67">
        <v>0</v>
      </c>
      <c r="V288" s="67">
        <v>0</v>
      </c>
      <c r="W288" s="496">
        <v>0</v>
      </c>
      <c r="X288" s="73">
        <v>0</v>
      </c>
      <c r="Y288" s="67">
        <v>0</v>
      </c>
      <c r="Z288" s="496">
        <v>0</v>
      </c>
      <c r="AA288" s="22">
        <v>0</v>
      </c>
      <c r="AB288" s="496">
        <v>0</v>
      </c>
      <c r="AC288" s="27" t="s">
        <v>48</v>
      </c>
      <c r="AD288" s="75"/>
      <c r="AE288" s="75"/>
    </row>
    <row r="289" spans="1:31" s="141" customFormat="1" ht="30" customHeight="1" x14ac:dyDescent="0.25">
      <c r="A289" s="69" t="s">
        <v>56</v>
      </c>
      <c r="B289" s="69" t="s">
        <v>42</v>
      </c>
      <c r="C289" s="69" t="s">
        <v>388</v>
      </c>
      <c r="D289" s="67" t="s">
        <v>513</v>
      </c>
      <c r="E289" s="67" t="s">
        <v>495</v>
      </c>
      <c r="F289" s="67" t="s">
        <v>515</v>
      </c>
      <c r="G289" s="67" t="s">
        <v>516</v>
      </c>
      <c r="H289" s="220" t="s">
        <v>46</v>
      </c>
      <c r="I289" s="73">
        <v>0</v>
      </c>
      <c r="J289" s="74">
        <v>0</v>
      </c>
      <c r="K289" s="67">
        <v>0</v>
      </c>
      <c r="L289" s="67">
        <v>0</v>
      </c>
      <c r="M289" s="74" t="s">
        <v>47</v>
      </c>
      <c r="N289" s="221" t="s">
        <v>48</v>
      </c>
      <c r="O289" s="73">
        <v>0</v>
      </c>
      <c r="P289" s="67">
        <v>0</v>
      </c>
      <c r="Q289" s="67" t="s">
        <v>49</v>
      </c>
      <c r="R289" s="214" t="s">
        <v>47</v>
      </c>
      <c r="S289" s="73">
        <v>0</v>
      </c>
      <c r="T289" s="67">
        <v>0</v>
      </c>
      <c r="U289" s="67">
        <v>0</v>
      </c>
      <c r="V289" s="67">
        <v>0</v>
      </c>
      <c r="W289" s="496">
        <v>0</v>
      </c>
      <c r="X289" s="73">
        <v>0</v>
      </c>
      <c r="Y289" s="67">
        <v>0</v>
      </c>
      <c r="Z289" s="496">
        <v>0</v>
      </c>
      <c r="AA289" s="22">
        <v>0</v>
      </c>
      <c r="AB289" s="496">
        <v>0</v>
      </c>
      <c r="AC289" s="27" t="s">
        <v>48</v>
      </c>
      <c r="AD289" s="75"/>
      <c r="AE289" s="75"/>
    </row>
    <row r="290" spans="1:31" s="141" customFormat="1" ht="30" customHeight="1" x14ac:dyDescent="0.25">
      <c r="A290" s="69" t="s">
        <v>56</v>
      </c>
      <c r="B290" s="69" t="s">
        <v>42</v>
      </c>
      <c r="C290" s="69" t="s">
        <v>388</v>
      </c>
      <c r="D290" s="67" t="s">
        <v>513</v>
      </c>
      <c r="E290" s="67" t="s">
        <v>495</v>
      </c>
      <c r="F290" s="67" t="s">
        <v>517</v>
      </c>
      <c r="G290" s="67" t="s">
        <v>516</v>
      </c>
      <c r="H290" s="220" t="s">
        <v>46</v>
      </c>
      <c r="I290" s="73">
        <v>0</v>
      </c>
      <c r="J290" s="74">
        <v>0</v>
      </c>
      <c r="K290" s="67">
        <v>0</v>
      </c>
      <c r="L290" s="67">
        <v>0</v>
      </c>
      <c r="M290" s="74" t="s">
        <v>47</v>
      </c>
      <c r="N290" s="496" t="s">
        <v>48</v>
      </c>
      <c r="O290" s="73">
        <v>0</v>
      </c>
      <c r="P290" s="67">
        <v>0</v>
      </c>
      <c r="Q290" s="67" t="s">
        <v>49</v>
      </c>
      <c r="R290" s="214" t="s">
        <v>47</v>
      </c>
      <c r="S290" s="73">
        <v>0</v>
      </c>
      <c r="T290" s="67">
        <v>0</v>
      </c>
      <c r="U290" s="67">
        <v>0</v>
      </c>
      <c r="V290" s="67">
        <v>0</v>
      </c>
      <c r="W290" s="496">
        <v>0</v>
      </c>
      <c r="X290" s="73">
        <v>0</v>
      </c>
      <c r="Y290" s="67">
        <v>0</v>
      </c>
      <c r="Z290" s="496">
        <v>0</v>
      </c>
      <c r="AA290" s="22">
        <v>0</v>
      </c>
      <c r="AB290" s="496">
        <v>0</v>
      </c>
      <c r="AC290" s="27" t="s">
        <v>48</v>
      </c>
      <c r="AD290" s="75"/>
      <c r="AE290" s="75"/>
    </row>
    <row r="291" spans="1:31" s="141" customFormat="1" ht="30" customHeight="1" x14ac:dyDescent="0.25">
      <c r="A291" s="69" t="s">
        <v>56</v>
      </c>
      <c r="B291" s="69" t="s">
        <v>42</v>
      </c>
      <c r="C291" s="69" t="s">
        <v>388</v>
      </c>
      <c r="D291" s="67" t="s">
        <v>513</v>
      </c>
      <c r="E291" s="67" t="s">
        <v>495</v>
      </c>
      <c r="F291" s="67" t="s">
        <v>518</v>
      </c>
      <c r="G291" s="67" t="s">
        <v>499</v>
      </c>
      <c r="H291" s="220" t="s">
        <v>46</v>
      </c>
      <c r="I291" s="73">
        <v>0</v>
      </c>
      <c r="J291" s="74">
        <v>0</v>
      </c>
      <c r="K291" s="67">
        <v>0</v>
      </c>
      <c r="L291" s="67">
        <v>0</v>
      </c>
      <c r="M291" s="74" t="s">
        <v>47</v>
      </c>
      <c r="N291" s="496" t="s">
        <v>48</v>
      </c>
      <c r="O291" s="73">
        <v>0</v>
      </c>
      <c r="P291" s="67">
        <v>0</v>
      </c>
      <c r="Q291" s="67" t="s">
        <v>49</v>
      </c>
      <c r="R291" s="214" t="s">
        <v>47</v>
      </c>
      <c r="S291" s="73">
        <v>0</v>
      </c>
      <c r="T291" s="67">
        <v>0</v>
      </c>
      <c r="U291" s="67">
        <v>0</v>
      </c>
      <c r="V291" s="67">
        <v>0</v>
      </c>
      <c r="W291" s="496">
        <v>0</v>
      </c>
      <c r="X291" s="73">
        <v>0</v>
      </c>
      <c r="Y291" s="67">
        <v>0</v>
      </c>
      <c r="Z291" s="496">
        <v>0</v>
      </c>
      <c r="AA291" s="22">
        <v>0</v>
      </c>
      <c r="AB291" s="496">
        <v>0</v>
      </c>
      <c r="AC291" s="27" t="s">
        <v>48</v>
      </c>
      <c r="AD291" s="75"/>
      <c r="AE291" s="75"/>
    </row>
    <row r="292" spans="1:31" s="141" customFormat="1" ht="30" customHeight="1" x14ac:dyDescent="0.25">
      <c r="A292" s="69" t="s">
        <v>56</v>
      </c>
      <c r="B292" s="69" t="s">
        <v>42</v>
      </c>
      <c r="C292" s="69" t="s">
        <v>388</v>
      </c>
      <c r="D292" s="67" t="s">
        <v>513</v>
      </c>
      <c r="E292" s="67" t="s">
        <v>495</v>
      </c>
      <c r="F292" s="67" t="s">
        <v>519</v>
      </c>
      <c r="G292" s="67" t="s">
        <v>495</v>
      </c>
      <c r="H292" s="220" t="s">
        <v>46</v>
      </c>
      <c r="I292" s="73">
        <v>0</v>
      </c>
      <c r="J292" s="74">
        <v>0</v>
      </c>
      <c r="K292" s="67">
        <v>0</v>
      </c>
      <c r="L292" s="67">
        <v>0</v>
      </c>
      <c r="M292" s="74" t="s">
        <v>47</v>
      </c>
      <c r="N292" s="221" t="s">
        <v>48</v>
      </c>
      <c r="O292" s="73">
        <v>0</v>
      </c>
      <c r="P292" s="67">
        <v>0</v>
      </c>
      <c r="Q292" s="67" t="s">
        <v>49</v>
      </c>
      <c r="R292" s="214" t="s">
        <v>47</v>
      </c>
      <c r="S292" s="73">
        <v>0</v>
      </c>
      <c r="T292" s="67">
        <v>0</v>
      </c>
      <c r="U292" s="67">
        <v>0</v>
      </c>
      <c r="V292" s="67">
        <v>0</v>
      </c>
      <c r="W292" s="496">
        <v>0</v>
      </c>
      <c r="X292" s="73">
        <v>0</v>
      </c>
      <c r="Y292" s="67">
        <v>0</v>
      </c>
      <c r="Z292" s="496">
        <v>0</v>
      </c>
      <c r="AA292" s="22">
        <v>0</v>
      </c>
      <c r="AB292" s="496">
        <v>0</v>
      </c>
      <c r="AC292" s="27" t="s">
        <v>48</v>
      </c>
      <c r="AD292" s="75"/>
      <c r="AE292" s="75"/>
    </row>
    <row r="293" spans="1:31" s="141" customFormat="1" ht="30" customHeight="1" x14ac:dyDescent="0.25">
      <c r="A293" s="69" t="s">
        <v>56</v>
      </c>
      <c r="B293" s="69" t="s">
        <v>42</v>
      </c>
      <c r="C293" s="69" t="s">
        <v>388</v>
      </c>
      <c r="D293" s="67" t="s">
        <v>520</v>
      </c>
      <c r="E293" s="67" t="s">
        <v>466</v>
      </c>
      <c r="F293" s="67" t="s">
        <v>521</v>
      </c>
      <c r="G293" s="67" t="s">
        <v>522</v>
      </c>
      <c r="H293" s="220" t="s">
        <v>46</v>
      </c>
      <c r="I293" s="73">
        <v>0</v>
      </c>
      <c r="J293" s="74">
        <v>0</v>
      </c>
      <c r="K293" s="67">
        <v>0</v>
      </c>
      <c r="L293" s="67">
        <v>0</v>
      </c>
      <c r="M293" s="74" t="s">
        <v>47</v>
      </c>
      <c r="N293" s="496" t="s">
        <v>48</v>
      </c>
      <c r="O293" s="73">
        <v>0</v>
      </c>
      <c r="P293" s="67">
        <v>0</v>
      </c>
      <c r="Q293" s="67" t="s">
        <v>49</v>
      </c>
      <c r="R293" s="214" t="s">
        <v>47</v>
      </c>
      <c r="S293" s="73">
        <v>0</v>
      </c>
      <c r="T293" s="67">
        <v>0</v>
      </c>
      <c r="U293" s="67">
        <v>0</v>
      </c>
      <c r="V293" s="67">
        <v>0</v>
      </c>
      <c r="W293" s="496">
        <v>0</v>
      </c>
      <c r="X293" s="73">
        <v>0</v>
      </c>
      <c r="Y293" s="67">
        <v>0</v>
      </c>
      <c r="Z293" s="496">
        <v>0</v>
      </c>
      <c r="AA293" s="22">
        <v>0</v>
      </c>
      <c r="AB293" s="496">
        <v>0</v>
      </c>
      <c r="AC293" s="27" t="s">
        <v>48</v>
      </c>
      <c r="AD293" s="75"/>
      <c r="AE293" s="75"/>
    </row>
    <row r="294" spans="1:31" s="141" customFormat="1" ht="30" customHeight="1" x14ac:dyDescent="0.25">
      <c r="A294" s="69" t="s">
        <v>56</v>
      </c>
      <c r="B294" s="69" t="s">
        <v>42</v>
      </c>
      <c r="C294" s="69" t="s">
        <v>388</v>
      </c>
      <c r="D294" s="67" t="s">
        <v>520</v>
      </c>
      <c r="E294" s="67" t="s">
        <v>466</v>
      </c>
      <c r="F294" s="67" t="s">
        <v>523</v>
      </c>
      <c r="G294" s="67" t="s">
        <v>524</v>
      </c>
      <c r="H294" s="220" t="s">
        <v>46</v>
      </c>
      <c r="I294" s="73">
        <v>0</v>
      </c>
      <c r="J294" s="74">
        <v>0</v>
      </c>
      <c r="K294" s="67">
        <v>0</v>
      </c>
      <c r="L294" s="67">
        <v>0</v>
      </c>
      <c r="M294" s="74" t="s">
        <v>47</v>
      </c>
      <c r="N294" s="496" t="s">
        <v>48</v>
      </c>
      <c r="O294" s="73">
        <v>0</v>
      </c>
      <c r="P294" s="67">
        <v>0</v>
      </c>
      <c r="Q294" s="67" t="s">
        <v>49</v>
      </c>
      <c r="R294" s="214" t="s">
        <v>47</v>
      </c>
      <c r="S294" s="73">
        <v>0</v>
      </c>
      <c r="T294" s="67">
        <v>0</v>
      </c>
      <c r="U294" s="67">
        <v>0</v>
      </c>
      <c r="V294" s="67">
        <v>0</v>
      </c>
      <c r="W294" s="496">
        <v>0</v>
      </c>
      <c r="X294" s="73">
        <v>0</v>
      </c>
      <c r="Y294" s="67">
        <v>0</v>
      </c>
      <c r="Z294" s="496">
        <v>0</v>
      </c>
      <c r="AA294" s="22">
        <v>0</v>
      </c>
      <c r="AB294" s="496">
        <v>0</v>
      </c>
      <c r="AC294" s="27" t="s">
        <v>48</v>
      </c>
      <c r="AD294" s="75"/>
      <c r="AE294" s="75"/>
    </row>
    <row r="295" spans="1:31" s="141" customFormat="1" ht="30" customHeight="1" x14ac:dyDescent="0.25">
      <c r="A295" s="69" t="s">
        <v>56</v>
      </c>
      <c r="B295" s="69" t="s">
        <v>42</v>
      </c>
      <c r="C295" s="69" t="s">
        <v>388</v>
      </c>
      <c r="D295" s="67" t="s">
        <v>520</v>
      </c>
      <c r="E295" s="67" t="s">
        <v>466</v>
      </c>
      <c r="F295" s="67" t="s">
        <v>525</v>
      </c>
      <c r="G295" s="67" t="s">
        <v>466</v>
      </c>
      <c r="H295" s="220" t="s">
        <v>46</v>
      </c>
      <c r="I295" s="73">
        <v>0</v>
      </c>
      <c r="J295" s="74">
        <v>0</v>
      </c>
      <c r="K295" s="67">
        <v>0</v>
      </c>
      <c r="L295" s="67">
        <v>0</v>
      </c>
      <c r="M295" s="74" t="s">
        <v>47</v>
      </c>
      <c r="N295" s="221" t="s">
        <v>48</v>
      </c>
      <c r="O295" s="73">
        <v>0</v>
      </c>
      <c r="P295" s="67">
        <v>0</v>
      </c>
      <c r="Q295" s="67" t="s">
        <v>49</v>
      </c>
      <c r="R295" s="214" t="s">
        <v>47</v>
      </c>
      <c r="S295" s="73">
        <v>0</v>
      </c>
      <c r="T295" s="67">
        <v>0</v>
      </c>
      <c r="U295" s="67">
        <v>0</v>
      </c>
      <c r="V295" s="67">
        <v>0</v>
      </c>
      <c r="W295" s="496">
        <v>0</v>
      </c>
      <c r="X295" s="73">
        <v>0</v>
      </c>
      <c r="Y295" s="67">
        <v>0</v>
      </c>
      <c r="Z295" s="496">
        <v>0</v>
      </c>
      <c r="AA295" s="22">
        <v>0</v>
      </c>
      <c r="AB295" s="496">
        <v>0</v>
      </c>
      <c r="AC295" s="27" t="s">
        <v>48</v>
      </c>
      <c r="AD295" s="75"/>
      <c r="AE295" s="75"/>
    </row>
    <row r="296" spans="1:31" s="141" customFormat="1" ht="30" customHeight="1" x14ac:dyDescent="0.25">
      <c r="A296" s="69" t="s">
        <v>56</v>
      </c>
      <c r="B296" s="69" t="s">
        <v>42</v>
      </c>
      <c r="C296" s="69" t="s">
        <v>388</v>
      </c>
      <c r="D296" s="67" t="s">
        <v>520</v>
      </c>
      <c r="E296" s="67" t="s">
        <v>466</v>
      </c>
      <c r="F296" s="67" t="s">
        <v>526</v>
      </c>
      <c r="G296" s="67" t="s">
        <v>516</v>
      </c>
      <c r="H296" s="220" t="s">
        <v>46</v>
      </c>
      <c r="I296" s="73">
        <v>0</v>
      </c>
      <c r="J296" s="74">
        <v>0</v>
      </c>
      <c r="K296" s="67">
        <v>0</v>
      </c>
      <c r="L296" s="67">
        <v>0</v>
      </c>
      <c r="M296" s="74" t="s">
        <v>47</v>
      </c>
      <c r="N296" s="496" t="s">
        <v>48</v>
      </c>
      <c r="O296" s="73">
        <v>0</v>
      </c>
      <c r="P296" s="67">
        <v>0</v>
      </c>
      <c r="Q296" s="67" t="s">
        <v>49</v>
      </c>
      <c r="R296" s="214" t="s">
        <v>47</v>
      </c>
      <c r="S296" s="73">
        <v>0</v>
      </c>
      <c r="T296" s="67">
        <v>0</v>
      </c>
      <c r="U296" s="67">
        <v>0</v>
      </c>
      <c r="V296" s="67">
        <v>0</v>
      </c>
      <c r="W296" s="496">
        <v>0</v>
      </c>
      <c r="X296" s="73">
        <v>0</v>
      </c>
      <c r="Y296" s="67">
        <v>0</v>
      </c>
      <c r="Z296" s="496">
        <v>0</v>
      </c>
      <c r="AA296" s="22">
        <v>0</v>
      </c>
      <c r="AB296" s="496">
        <v>0</v>
      </c>
      <c r="AC296" s="27" t="s">
        <v>48</v>
      </c>
      <c r="AD296" s="75"/>
      <c r="AE296" s="75"/>
    </row>
    <row r="297" spans="1:31" s="141" customFormat="1" ht="30" customHeight="1" x14ac:dyDescent="0.25">
      <c r="A297" s="69" t="s">
        <v>56</v>
      </c>
      <c r="B297" s="69" t="s">
        <v>42</v>
      </c>
      <c r="C297" s="69" t="s">
        <v>388</v>
      </c>
      <c r="D297" s="67" t="s">
        <v>520</v>
      </c>
      <c r="E297" s="67" t="s">
        <v>466</v>
      </c>
      <c r="F297" s="67" t="s">
        <v>527</v>
      </c>
      <c r="G297" s="67" t="s">
        <v>522</v>
      </c>
      <c r="H297" s="220" t="s">
        <v>46</v>
      </c>
      <c r="I297" s="73">
        <v>0</v>
      </c>
      <c r="J297" s="74">
        <v>0</v>
      </c>
      <c r="K297" s="67">
        <v>0</v>
      </c>
      <c r="L297" s="67">
        <v>0</v>
      </c>
      <c r="M297" s="74" t="s">
        <v>47</v>
      </c>
      <c r="N297" s="496" t="s">
        <v>48</v>
      </c>
      <c r="O297" s="73">
        <v>0</v>
      </c>
      <c r="P297" s="67">
        <v>0</v>
      </c>
      <c r="Q297" s="67" t="s">
        <v>49</v>
      </c>
      <c r="R297" s="214" t="s">
        <v>47</v>
      </c>
      <c r="S297" s="73">
        <v>0</v>
      </c>
      <c r="T297" s="67">
        <v>0</v>
      </c>
      <c r="U297" s="67">
        <v>0</v>
      </c>
      <c r="V297" s="67">
        <v>0</v>
      </c>
      <c r="W297" s="496">
        <v>0</v>
      </c>
      <c r="X297" s="73">
        <v>0</v>
      </c>
      <c r="Y297" s="67">
        <v>0</v>
      </c>
      <c r="Z297" s="496">
        <v>0</v>
      </c>
      <c r="AA297" s="22">
        <v>0</v>
      </c>
      <c r="AB297" s="496">
        <v>0</v>
      </c>
      <c r="AC297" s="27" t="s">
        <v>48</v>
      </c>
      <c r="AD297" s="75"/>
      <c r="AE297" s="75"/>
    </row>
    <row r="298" spans="1:31" s="141" customFormat="1" ht="30" customHeight="1" x14ac:dyDescent="0.25">
      <c r="A298" s="69" t="s">
        <v>56</v>
      </c>
      <c r="B298" s="69" t="s">
        <v>42</v>
      </c>
      <c r="C298" s="69" t="s">
        <v>388</v>
      </c>
      <c r="D298" s="67" t="s">
        <v>520</v>
      </c>
      <c r="E298" s="67" t="s">
        <v>466</v>
      </c>
      <c r="F298" s="67" t="s">
        <v>528</v>
      </c>
      <c r="G298" s="67" t="s">
        <v>482</v>
      </c>
      <c r="H298" s="220" t="s">
        <v>46</v>
      </c>
      <c r="I298" s="73">
        <v>0</v>
      </c>
      <c r="J298" s="74">
        <v>0</v>
      </c>
      <c r="K298" s="67">
        <v>0</v>
      </c>
      <c r="L298" s="67">
        <v>0</v>
      </c>
      <c r="M298" s="74" t="s">
        <v>47</v>
      </c>
      <c r="N298" s="221" t="s">
        <v>48</v>
      </c>
      <c r="O298" s="73">
        <v>0</v>
      </c>
      <c r="P298" s="67">
        <v>0</v>
      </c>
      <c r="Q298" s="67" t="s">
        <v>49</v>
      </c>
      <c r="R298" s="214" t="s">
        <v>47</v>
      </c>
      <c r="S298" s="73">
        <v>0</v>
      </c>
      <c r="T298" s="67">
        <v>0</v>
      </c>
      <c r="U298" s="67">
        <v>0</v>
      </c>
      <c r="V298" s="67">
        <v>0</v>
      </c>
      <c r="W298" s="496">
        <v>0</v>
      </c>
      <c r="X298" s="73">
        <v>0</v>
      </c>
      <c r="Y298" s="67">
        <v>0</v>
      </c>
      <c r="Z298" s="496">
        <v>0</v>
      </c>
      <c r="AA298" s="22">
        <v>0</v>
      </c>
      <c r="AB298" s="496">
        <v>0</v>
      </c>
      <c r="AC298" s="27" t="s">
        <v>48</v>
      </c>
      <c r="AD298" s="75"/>
      <c r="AE298" s="75"/>
    </row>
    <row r="299" spans="1:31" s="141" customFormat="1" ht="30" customHeight="1" x14ac:dyDescent="0.25">
      <c r="A299" s="69" t="s">
        <v>56</v>
      </c>
      <c r="B299" s="69" t="s">
        <v>42</v>
      </c>
      <c r="C299" s="69" t="s">
        <v>388</v>
      </c>
      <c r="D299" s="67" t="s">
        <v>520</v>
      </c>
      <c r="E299" s="67" t="s">
        <v>466</v>
      </c>
      <c r="F299" s="67" t="s">
        <v>529</v>
      </c>
      <c r="G299" s="67" t="s">
        <v>482</v>
      </c>
      <c r="H299" s="220" t="s">
        <v>46</v>
      </c>
      <c r="I299" s="73">
        <v>0</v>
      </c>
      <c r="J299" s="74">
        <v>0</v>
      </c>
      <c r="K299" s="67">
        <v>0</v>
      </c>
      <c r="L299" s="67">
        <v>0</v>
      </c>
      <c r="M299" s="74" t="s">
        <v>47</v>
      </c>
      <c r="N299" s="496" t="s">
        <v>48</v>
      </c>
      <c r="O299" s="73">
        <v>0</v>
      </c>
      <c r="P299" s="67">
        <v>0</v>
      </c>
      <c r="Q299" s="67" t="s">
        <v>49</v>
      </c>
      <c r="R299" s="214" t="s">
        <v>47</v>
      </c>
      <c r="S299" s="73">
        <v>0</v>
      </c>
      <c r="T299" s="67">
        <v>0</v>
      </c>
      <c r="U299" s="67">
        <v>0</v>
      </c>
      <c r="V299" s="67">
        <v>0</v>
      </c>
      <c r="W299" s="496">
        <v>0</v>
      </c>
      <c r="X299" s="73">
        <v>0</v>
      </c>
      <c r="Y299" s="67">
        <v>0</v>
      </c>
      <c r="Z299" s="496">
        <v>0</v>
      </c>
      <c r="AA299" s="22">
        <v>0</v>
      </c>
      <c r="AB299" s="496">
        <v>0</v>
      </c>
      <c r="AC299" s="27" t="s">
        <v>48</v>
      </c>
      <c r="AD299" s="75"/>
      <c r="AE299" s="75"/>
    </row>
    <row r="300" spans="1:31" s="141" customFormat="1" ht="30" customHeight="1" x14ac:dyDescent="0.25">
      <c r="A300" s="69" t="s">
        <v>56</v>
      </c>
      <c r="B300" s="69" t="s">
        <v>42</v>
      </c>
      <c r="C300" s="69" t="s">
        <v>388</v>
      </c>
      <c r="D300" s="67" t="s">
        <v>520</v>
      </c>
      <c r="E300" s="67" t="s">
        <v>466</v>
      </c>
      <c r="F300" s="67" t="s">
        <v>530</v>
      </c>
      <c r="G300" s="67" t="s">
        <v>482</v>
      </c>
      <c r="H300" s="220" t="s">
        <v>46</v>
      </c>
      <c r="I300" s="73">
        <v>0</v>
      </c>
      <c r="J300" s="74">
        <v>0</v>
      </c>
      <c r="K300" s="67">
        <v>0</v>
      </c>
      <c r="L300" s="67">
        <v>0</v>
      </c>
      <c r="M300" s="74" t="s">
        <v>47</v>
      </c>
      <c r="N300" s="496" t="s">
        <v>48</v>
      </c>
      <c r="O300" s="73">
        <v>0</v>
      </c>
      <c r="P300" s="67">
        <v>0</v>
      </c>
      <c r="Q300" s="67" t="s">
        <v>49</v>
      </c>
      <c r="R300" s="214" t="s">
        <v>47</v>
      </c>
      <c r="S300" s="73">
        <v>0</v>
      </c>
      <c r="T300" s="67">
        <v>0</v>
      </c>
      <c r="U300" s="67">
        <v>0</v>
      </c>
      <c r="V300" s="67">
        <v>0</v>
      </c>
      <c r="W300" s="496">
        <v>0</v>
      </c>
      <c r="X300" s="73">
        <v>0</v>
      </c>
      <c r="Y300" s="67">
        <v>0</v>
      </c>
      <c r="Z300" s="496">
        <v>0</v>
      </c>
      <c r="AA300" s="22">
        <v>0</v>
      </c>
      <c r="AB300" s="496">
        <v>0</v>
      </c>
      <c r="AC300" s="27" t="s">
        <v>48</v>
      </c>
      <c r="AD300" s="75"/>
      <c r="AE300" s="75"/>
    </row>
    <row r="301" spans="1:31" s="141" customFormat="1" ht="30" customHeight="1" x14ac:dyDescent="0.25">
      <c r="A301" s="69" t="s">
        <v>56</v>
      </c>
      <c r="B301" s="69" t="s">
        <v>42</v>
      </c>
      <c r="C301" s="69" t="s">
        <v>388</v>
      </c>
      <c r="D301" s="67" t="s">
        <v>531</v>
      </c>
      <c r="E301" s="67" t="s">
        <v>480</v>
      </c>
      <c r="F301" s="67" t="s">
        <v>532</v>
      </c>
      <c r="G301" s="67" t="s">
        <v>512</v>
      </c>
      <c r="H301" s="220" t="s">
        <v>46</v>
      </c>
      <c r="I301" s="73">
        <v>0</v>
      </c>
      <c r="J301" s="74">
        <v>0</v>
      </c>
      <c r="K301" s="67">
        <v>0</v>
      </c>
      <c r="L301" s="67">
        <v>0</v>
      </c>
      <c r="M301" s="74" t="s">
        <v>47</v>
      </c>
      <c r="N301" s="221" t="s">
        <v>48</v>
      </c>
      <c r="O301" s="73" t="s">
        <v>48</v>
      </c>
      <c r="P301" s="67" t="s">
        <v>48</v>
      </c>
      <c r="Q301" s="67" t="s">
        <v>49</v>
      </c>
      <c r="R301" s="214" t="s">
        <v>47</v>
      </c>
      <c r="S301" s="73">
        <v>0</v>
      </c>
      <c r="T301" s="67">
        <v>0</v>
      </c>
      <c r="U301" s="67">
        <v>0</v>
      </c>
      <c r="V301" s="67">
        <v>0</v>
      </c>
      <c r="W301" s="496">
        <v>0</v>
      </c>
      <c r="X301" s="73">
        <v>0</v>
      </c>
      <c r="Y301" s="67">
        <v>0</v>
      </c>
      <c r="Z301" s="496">
        <v>0</v>
      </c>
      <c r="AA301" s="22">
        <v>0</v>
      </c>
      <c r="AB301" s="496">
        <v>0</v>
      </c>
      <c r="AC301" s="27" t="s">
        <v>48</v>
      </c>
      <c r="AD301" s="75"/>
      <c r="AE301" s="75"/>
    </row>
    <row r="302" spans="1:31" s="141" customFormat="1" ht="30" customHeight="1" x14ac:dyDescent="0.25">
      <c r="A302" s="69" t="s">
        <v>56</v>
      </c>
      <c r="B302" s="69" t="s">
        <v>42</v>
      </c>
      <c r="C302" s="69" t="s">
        <v>388</v>
      </c>
      <c r="D302" s="67" t="s">
        <v>531</v>
      </c>
      <c r="E302" s="67" t="s">
        <v>480</v>
      </c>
      <c r="F302" s="67" t="s">
        <v>533</v>
      </c>
      <c r="G302" s="67" t="s">
        <v>534</v>
      </c>
      <c r="H302" s="220" t="s">
        <v>46</v>
      </c>
      <c r="I302" s="73">
        <v>0</v>
      </c>
      <c r="J302" s="74">
        <v>0</v>
      </c>
      <c r="K302" s="67">
        <v>0</v>
      </c>
      <c r="L302" s="67">
        <v>0</v>
      </c>
      <c r="M302" s="74" t="s">
        <v>47</v>
      </c>
      <c r="N302" s="496" t="s">
        <v>48</v>
      </c>
      <c r="O302" s="73">
        <v>0</v>
      </c>
      <c r="P302" s="67">
        <v>0</v>
      </c>
      <c r="Q302" s="67" t="s">
        <v>49</v>
      </c>
      <c r="R302" s="214" t="s">
        <v>47</v>
      </c>
      <c r="S302" s="73">
        <v>0</v>
      </c>
      <c r="T302" s="67">
        <v>0</v>
      </c>
      <c r="U302" s="67">
        <v>0</v>
      </c>
      <c r="V302" s="67">
        <v>0</v>
      </c>
      <c r="W302" s="496">
        <v>0</v>
      </c>
      <c r="X302" s="73">
        <v>0</v>
      </c>
      <c r="Y302" s="67">
        <v>0</v>
      </c>
      <c r="Z302" s="496">
        <v>0</v>
      </c>
      <c r="AA302" s="22">
        <v>0</v>
      </c>
      <c r="AB302" s="496">
        <v>0</v>
      </c>
      <c r="AC302" s="27" t="s">
        <v>48</v>
      </c>
      <c r="AD302" s="75"/>
      <c r="AE302" s="75"/>
    </row>
    <row r="303" spans="1:31" s="141" customFormat="1" ht="30" customHeight="1" x14ac:dyDescent="0.25">
      <c r="A303" s="69" t="s">
        <v>56</v>
      </c>
      <c r="B303" s="69" t="s">
        <v>42</v>
      </c>
      <c r="C303" s="69" t="s">
        <v>388</v>
      </c>
      <c r="D303" s="67" t="s">
        <v>531</v>
      </c>
      <c r="E303" s="67" t="s">
        <v>480</v>
      </c>
      <c r="F303" s="67" t="s">
        <v>535</v>
      </c>
      <c r="G303" s="67" t="s">
        <v>512</v>
      </c>
      <c r="H303" s="220" t="s">
        <v>46</v>
      </c>
      <c r="I303" s="73">
        <v>0</v>
      </c>
      <c r="J303" s="74">
        <v>0</v>
      </c>
      <c r="K303" s="67">
        <v>0</v>
      </c>
      <c r="L303" s="67">
        <v>0</v>
      </c>
      <c r="M303" s="74" t="s">
        <v>47</v>
      </c>
      <c r="N303" s="496" t="s">
        <v>48</v>
      </c>
      <c r="O303" s="73">
        <v>0</v>
      </c>
      <c r="P303" s="67">
        <v>0</v>
      </c>
      <c r="Q303" s="67" t="s">
        <v>49</v>
      </c>
      <c r="R303" s="214" t="s">
        <v>47</v>
      </c>
      <c r="S303" s="73">
        <v>0</v>
      </c>
      <c r="T303" s="67">
        <v>0</v>
      </c>
      <c r="U303" s="67">
        <v>0</v>
      </c>
      <c r="V303" s="67">
        <v>0</v>
      </c>
      <c r="W303" s="496">
        <v>0</v>
      </c>
      <c r="X303" s="73">
        <v>0</v>
      </c>
      <c r="Y303" s="67">
        <v>0</v>
      </c>
      <c r="Z303" s="496">
        <v>0</v>
      </c>
      <c r="AA303" s="22">
        <v>0</v>
      </c>
      <c r="AB303" s="496">
        <v>0</v>
      </c>
      <c r="AC303" s="27" t="s">
        <v>48</v>
      </c>
      <c r="AD303" s="75"/>
      <c r="AE303" s="75"/>
    </row>
    <row r="304" spans="1:31" s="141" customFormat="1" ht="30" customHeight="1" x14ac:dyDescent="0.25">
      <c r="A304" s="69" t="s">
        <v>56</v>
      </c>
      <c r="B304" s="69" t="s">
        <v>42</v>
      </c>
      <c r="C304" s="69" t="s">
        <v>388</v>
      </c>
      <c r="D304" s="67" t="s">
        <v>536</v>
      </c>
      <c r="E304" s="67" t="s">
        <v>537</v>
      </c>
      <c r="F304" s="67" t="s">
        <v>538</v>
      </c>
      <c r="G304" s="67" t="s">
        <v>539</v>
      </c>
      <c r="H304" s="220" t="s">
        <v>46</v>
      </c>
      <c r="I304" s="73">
        <v>0</v>
      </c>
      <c r="J304" s="74">
        <v>0</v>
      </c>
      <c r="K304" s="67">
        <v>0</v>
      </c>
      <c r="L304" s="67">
        <v>0</v>
      </c>
      <c r="M304" s="74" t="s">
        <v>47</v>
      </c>
      <c r="N304" s="221" t="s">
        <v>48</v>
      </c>
      <c r="O304" s="73">
        <v>0</v>
      </c>
      <c r="P304" s="67">
        <v>0</v>
      </c>
      <c r="Q304" s="67" t="s">
        <v>49</v>
      </c>
      <c r="R304" s="214" t="s">
        <v>47</v>
      </c>
      <c r="S304" s="73">
        <v>0</v>
      </c>
      <c r="T304" s="67">
        <v>0</v>
      </c>
      <c r="U304" s="67">
        <v>0</v>
      </c>
      <c r="V304" s="67">
        <v>0</v>
      </c>
      <c r="W304" s="496">
        <v>0</v>
      </c>
      <c r="X304" s="73">
        <v>0</v>
      </c>
      <c r="Y304" s="67">
        <v>0</v>
      </c>
      <c r="Z304" s="496">
        <v>0</v>
      </c>
      <c r="AA304" s="22">
        <v>0</v>
      </c>
      <c r="AB304" s="496">
        <v>0</v>
      </c>
      <c r="AC304" s="27" t="s">
        <v>48</v>
      </c>
      <c r="AD304" s="75"/>
      <c r="AE304" s="75"/>
    </row>
    <row r="305" spans="1:31" s="141" customFormat="1" ht="30" customHeight="1" x14ac:dyDescent="0.25">
      <c r="A305" s="69" t="s">
        <v>56</v>
      </c>
      <c r="B305" s="69" t="s">
        <v>42</v>
      </c>
      <c r="C305" s="69" t="s">
        <v>388</v>
      </c>
      <c r="D305" s="67" t="s">
        <v>536</v>
      </c>
      <c r="E305" s="67" t="s">
        <v>537</v>
      </c>
      <c r="F305" s="67" t="s">
        <v>540</v>
      </c>
      <c r="G305" s="67" t="s">
        <v>541</v>
      </c>
      <c r="H305" s="220" t="s">
        <v>46</v>
      </c>
      <c r="I305" s="73">
        <v>0</v>
      </c>
      <c r="J305" s="74">
        <v>0</v>
      </c>
      <c r="K305" s="67">
        <v>0</v>
      </c>
      <c r="L305" s="67">
        <v>0</v>
      </c>
      <c r="M305" s="74" t="s">
        <v>47</v>
      </c>
      <c r="N305" s="496" t="s">
        <v>48</v>
      </c>
      <c r="O305" s="73">
        <v>0</v>
      </c>
      <c r="P305" s="67">
        <v>0</v>
      </c>
      <c r="Q305" s="67" t="s">
        <v>49</v>
      </c>
      <c r="R305" s="214" t="s">
        <v>47</v>
      </c>
      <c r="S305" s="73">
        <v>0</v>
      </c>
      <c r="T305" s="67">
        <v>0</v>
      </c>
      <c r="U305" s="67">
        <v>0</v>
      </c>
      <c r="V305" s="67">
        <v>0</v>
      </c>
      <c r="W305" s="496">
        <v>0</v>
      </c>
      <c r="X305" s="73">
        <v>0</v>
      </c>
      <c r="Y305" s="67">
        <v>0</v>
      </c>
      <c r="Z305" s="496">
        <v>0</v>
      </c>
      <c r="AA305" s="22">
        <v>0</v>
      </c>
      <c r="AB305" s="496">
        <v>0</v>
      </c>
      <c r="AC305" s="27" t="s">
        <v>48</v>
      </c>
      <c r="AD305" s="75"/>
      <c r="AE305" s="75"/>
    </row>
    <row r="306" spans="1:31" s="141" customFormat="1" ht="30" customHeight="1" x14ac:dyDescent="0.25">
      <c r="A306" s="69" t="s">
        <v>56</v>
      </c>
      <c r="B306" s="69" t="s">
        <v>42</v>
      </c>
      <c r="C306" s="69" t="s">
        <v>388</v>
      </c>
      <c r="D306" s="67" t="s">
        <v>536</v>
      </c>
      <c r="E306" s="67" t="s">
        <v>537</v>
      </c>
      <c r="F306" s="67" t="s">
        <v>542</v>
      </c>
      <c r="G306" s="67" t="s">
        <v>543</v>
      </c>
      <c r="H306" s="220" t="s">
        <v>46</v>
      </c>
      <c r="I306" s="73">
        <v>0</v>
      </c>
      <c r="J306" s="74">
        <v>0</v>
      </c>
      <c r="K306" s="67">
        <v>0</v>
      </c>
      <c r="L306" s="67">
        <v>0</v>
      </c>
      <c r="M306" s="74" t="s">
        <v>47</v>
      </c>
      <c r="N306" s="496" t="s">
        <v>48</v>
      </c>
      <c r="O306" s="73">
        <v>0</v>
      </c>
      <c r="P306" s="67">
        <v>0</v>
      </c>
      <c r="Q306" s="67" t="s">
        <v>49</v>
      </c>
      <c r="R306" s="214" t="s">
        <v>47</v>
      </c>
      <c r="S306" s="73">
        <v>0</v>
      </c>
      <c r="T306" s="67">
        <v>0</v>
      </c>
      <c r="U306" s="67">
        <v>0</v>
      </c>
      <c r="V306" s="67">
        <v>0</v>
      </c>
      <c r="W306" s="496">
        <v>0</v>
      </c>
      <c r="X306" s="73">
        <v>0</v>
      </c>
      <c r="Y306" s="67">
        <v>0</v>
      </c>
      <c r="Z306" s="496">
        <v>0</v>
      </c>
      <c r="AA306" s="22">
        <v>0</v>
      </c>
      <c r="AB306" s="496">
        <v>0</v>
      </c>
      <c r="AC306" s="27" t="s">
        <v>48</v>
      </c>
      <c r="AD306" s="75"/>
      <c r="AE306" s="75"/>
    </row>
    <row r="307" spans="1:31" s="141" customFormat="1" ht="30" customHeight="1" x14ac:dyDescent="0.25">
      <c r="A307" s="69" t="s">
        <v>56</v>
      </c>
      <c r="B307" s="69" t="s">
        <v>42</v>
      </c>
      <c r="C307" s="69" t="s">
        <v>388</v>
      </c>
      <c r="D307" s="67" t="s">
        <v>536</v>
      </c>
      <c r="E307" s="67" t="s">
        <v>537</v>
      </c>
      <c r="F307" s="67" t="s">
        <v>544</v>
      </c>
      <c r="G307" s="67" t="s">
        <v>541</v>
      </c>
      <c r="H307" s="220" t="s">
        <v>46</v>
      </c>
      <c r="I307" s="73">
        <v>0</v>
      </c>
      <c r="J307" s="74">
        <v>0</v>
      </c>
      <c r="K307" s="67">
        <v>0</v>
      </c>
      <c r="L307" s="67">
        <v>0</v>
      </c>
      <c r="M307" s="74" t="s">
        <v>47</v>
      </c>
      <c r="N307" s="221" t="s">
        <v>48</v>
      </c>
      <c r="O307" s="73">
        <v>0</v>
      </c>
      <c r="P307" s="67">
        <v>0</v>
      </c>
      <c r="Q307" s="67" t="s">
        <v>49</v>
      </c>
      <c r="R307" s="214" t="s">
        <v>47</v>
      </c>
      <c r="S307" s="73">
        <v>0</v>
      </c>
      <c r="T307" s="67">
        <v>0</v>
      </c>
      <c r="U307" s="67">
        <v>0</v>
      </c>
      <c r="V307" s="67">
        <v>0</v>
      </c>
      <c r="W307" s="496">
        <v>0</v>
      </c>
      <c r="X307" s="73">
        <v>0</v>
      </c>
      <c r="Y307" s="67">
        <v>0</v>
      </c>
      <c r="Z307" s="496">
        <v>0</v>
      </c>
      <c r="AA307" s="22">
        <v>0</v>
      </c>
      <c r="AB307" s="496">
        <v>0</v>
      </c>
      <c r="AC307" s="27" t="s">
        <v>48</v>
      </c>
      <c r="AD307" s="75"/>
      <c r="AE307" s="75"/>
    </row>
    <row r="308" spans="1:31" s="141" customFormat="1" ht="30" customHeight="1" x14ac:dyDescent="0.25">
      <c r="A308" s="69" t="s">
        <v>56</v>
      </c>
      <c r="B308" s="69" t="s">
        <v>42</v>
      </c>
      <c r="C308" s="69" t="s">
        <v>388</v>
      </c>
      <c r="D308" s="67" t="s">
        <v>545</v>
      </c>
      <c r="E308" s="67" t="s">
        <v>546</v>
      </c>
      <c r="F308" s="67" t="s">
        <v>547</v>
      </c>
      <c r="G308" s="67" t="s">
        <v>548</v>
      </c>
      <c r="H308" s="220" t="s">
        <v>46</v>
      </c>
      <c r="I308" s="73">
        <v>0</v>
      </c>
      <c r="J308" s="74">
        <v>0</v>
      </c>
      <c r="K308" s="67">
        <v>0</v>
      </c>
      <c r="L308" s="67">
        <v>0</v>
      </c>
      <c r="M308" s="74" t="s">
        <v>47</v>
      </c>
      <c r="N308" s="496" t="s">
        <v>48</v>
      </c>
      <c r="O308" s="73">
        <v>0</v>
      </c>
      <c r="P308" s="67">
        <v>0</v>
      </c>
      <c r="Q308" s="67" t="s">
        <v>49</v>
      </c>
      <c r="R308" s="214" t="s">
        <v>47</v>
      </c>
      <c r="S308" s="73">
        <v>0</v>
      </c>
      <c r="T308" s="67">
        <v>0</v>
      </c>
      <c r="U308" s="67">
        <v>0</v>
      </c>
      <c r="V308" s="67">
        <v>0</v>
      </c>
      <c r="W308" s="496">
        <v>0</v>
      </c>
      <c r="X308" s="73">
        <v>0</v>
      </c>
      <c r="Y308" s="67">
        <v>0</v>
      </c>
      <c r="Z308" s="496">
        <v>0</v>
      </c>
      <c r="AA308" s="22">
        <v>0</v>
      </c>
      <c r="AB308" s="496">
        <v>0</v>
      </c>
      <c r="AC308" s="27" t="s">
        <v>48</v>
      </c>
      <c r="AD308" s="75"/>
      <c r="AE308" s="75"/>
    </row>
    <row r="309" spans="1:31" s="141" customFormat="1" ht="30" customHeight="1" x14ac:dyDescent="0.25">
      <c r="A309" s="69" t="s">
        <v>56</v>
      </c>
      <c r="B309" s="69" t="s">
        <v>42</v>
      </c>
      <c r="C309" s="69" t="s">
        <v>388</v>
      </c>
      <c r="D309" s="67" t="s">
        <v>545</v>
      </c>
      <c r="E309" s="67" t="s">
        <v>546</v>
      </c>
      <c r="F309" s="67" t="s">
        <v>549</v>
      </c>
      <c r="G309" s="67" t="s">
        <v>550</v>
      </c>
      <c r="H309" s="220" t="s">
        <v>46</v>
      </c>
      <c r="I309" s="73">
        <v>0</v>
      </c>
      <c r="J309" s="74">
        <v>0</v>
      </c>
      <c r="K309" s="67">
        <v>0</v>
      </c>
      <c r="L309" s="67">
        <v>0</v>
      </c>
      <c r="M309" s="74" t="s">
        <v>47</v>
      </c>
      <c r="N309" s="496" t="s">
        <v>48</v>
      </c>
      <c r="O309" s="73">
        <v>0</v>
      </c>
      <c r="P309" s="67">
        <v>0</v>
      </c>
      <c r="Q309" s="67" t="s">
        <v>49</v>
      </c>
      <c r="R309" s="214" t="s">
        <v>47</v>
      </c>
      <c r="S309" s="73">
        <v>0</v>
      </c>
      <c r="T309" s="67">
        <v>0</v>
      </c>
      <c r="U309" s="67">
        <v>0</v>
      </c>
      <c r="V309" s="67">
        <v>0</v>
      </c>
      <c r="W309" s="496">
        <v>0</v>
      </c>
      <c r="X309" s="73">
        <v>0</v>
      </c>
      <c r="Y309" s="67">
        <v>0</v>
      </c>
      <c r="Z309" s="496">
        <v>0</v>
      </c>
      <c r="AA309" s="22">
        <v>0</v>
      </c>
      <c r="AB309" s="496">
        <v>0</v>
      </c>
      <c r="AC309" s="27" t="s">
        <v>48</v>
      </c>
      <c r="AD309" s="75"/>
      <c r="AE309" s="75"/>
    </row>
    <row r="310" spans="1:31" s="141" customFormat="1" ht="30" customHeight="1" x14ac:dyDescent="0.25">
      <c r="A310" s="69" t="s">
        <v>56</v>
      </c>
      <c r="B310" s="69" t="s">
        <v>42</v>
      </c>
      <c r="C310" s="69" t="s">
        <v>388</v>
      </c>
      <c r="D310" s="67" t="s">
        <v>545</v>
      </c>
      <c r="E310" s="67" t="s">
        <v>546</v>
      </c>
      <c r="F310" s="67" t="s">
        <v>551</v>
      </c>
      <c r="G310" s="67" t="s">
        <v>552</v>
      </c>
      <c r="H310" s="220" t="s">
        <v>46</v>
      </c>
      <c r="I310" s="73">
        <v>0</v>
      </c>
      <c r="J310" s="74">
        <v>0</v>
      </c>
      <c r="K310" s="67">
        <v>0</v>
      </c>
      <c r="L310" s="67">
        <v>0</v>
      </c>
      <c r="M310" s="74" t="s">
        <v>47</v>
      </c>
      <c r="N310" s="221" t="s">
        <v>48</v>
      </c>
      <c r="O310" s="73">
        <v>0</v>
      </c>
      <c r="P310" s="67">
        <v>0</v>
      </c>
      <c r="Q310" s="67" t="s">
        <v>49</v>
      </c>
      <c r="R310" s="214" t="s">
        <v>47</v>
      </c>
      <c r="S310" s="73">
        <v>0</v>
      </c>
      <c r="T310" s="67">
        <v>0</v>
      </c>
      <c r="U310" s="67">
        <v>0</v>
      </c>
      <c r="V310" s="67">
        <v>0</v>
      </c>
      <c r="W310" s="496">
        <v>0</v>
      </c>
      <c r="X310" s="73">
        <v>0</v>
      </c>
      <c r="Y310" s="67">
        <v>0</v>
      </c>
      <c r="Z310" s="496">
        <v>0</v>
      </c>
      <c r="AA310" s="22">
        <v>0</v>
      </c>
      <c r="AB310" s="496">
        <v>0</v>
      </c>
      <c r="AC310" s="27" t="s">
        <v>48</v>
      </c>
      <c r="AD310" s="75"/>
      <c r="AE310" s="75"/>
    </row>
    <row r="311" spans="1:31" s="141" customFormat="1" ht="30" customHeight="1" x14ac:dyDescent="0.25">
      <c r="A311" s="69" t="s">
        <v>56</v>
      </c>
      <c r="B311" s="69" t="s">
        <v>42</v>
      </c>
      <c r="C311" s="69" t="s">
        <v>388</v>
      </c>
      <c r="D311" s="67" t="s">
        <v>545</v>
      </c>
      <c r="E311" s="67" t="s">
        <v>546</v>
      </c>
      <c r="F311" s="67" t="s">
        <v>553</v>
      </c>
      <c r="G311" s="67" t="s">
        <v>554</v>
      </c>
      <c r="H311" s="220" t="s">
        <v>46</v>
      </c>
      <c r="I311" s="73">
        <v>0</v>
      </c>
      <c r="J311" s="74">
        <v>0</v>
      </c>
      <c r="K311" s="67">
        <v>0</v>
      </c>
      <c r="L311" s="67">
        <v>0</v>
      </c>
      <c r="M311" s="74" t="s">
        <v>47</v>
      </c>
      <c r="N311" s="496" t="s">
        <v>48</v>
      </c>
      <c r="O311" s="73">
        <v>0</v>
      </c>
      <c r="P311" s="67">
        <v>0</v>
      </c>
      <c r="Q311" s="67" t="s">
        <v>49</v>
      </c>
      <c r="R311" s="214" t="s">
        <v>47</v>
      </c>
      <c r="S311" s="73">
        <v>0</v>
      </c>
      <c r="T311" s="67">
        <v>0</v>
      </c>
      <c r="U311" s="67">
        <v>0</v>
      </c>
      <c r="V311" s="67">
        <v>0</v>
      </c>
      <c r="W311" s="496">
        <v>0</v>
      </c>
      <c r="X311" s="73">
        <v>0</v>
      </c>
      <c r="Y311" s="67">
        <v>0</v>
      </c>
      <c r="Z311" s="496">
        <v>0</v>
      </c>
      <c r="AA311" s="22">
        <v>0</v>
      </c>
      <c r="AB311" s="496">
        <v>0</v>
      </c>
      <c r="AC311" s="27" t="s">
        <v>48</v>
      </c>
      <c r="AD311" s="75"/>
      <c r="AE311" s="75"/>
    </row>
    <row r="312" spans="1:31" s="141" customFormat="1" ht="30" customHeight="1" x14ac:dyDescent="0.25">
      <c r="A312" s="69" t="s">
        <v>56</v>
      </c>
      <c r="B312" s="69" t="s">
        <v>42</v>
      </c>
      <c r="C312" s="69" t="s">
        <v>388</v>
      </c>
      <c r="D312" s="67" t="s">
        <v>545</v>
      </c>
      <c r="E312" s="67" t="s">
        <v>546</v>
      </c>
      <c r="F312" s="67" t="s">
        <v>555</v>
      </c>
      <c r="G312" s="67" t="s">
        <v>556</v>
      </c>
      <c r="H312" s="220" t="s">
        <v>46</v>
      </c>
      <c r="I312" s="73">
        <v>0</v>
      </c>
      <c r="J312" s="74">
        <v>0</v>
      </c>
      <c r="K312" s="67">
        <v>0</v>
      </c>
      <c r="L312" s="67">
        <v>0</v>
      </c>
      <c r="M312" s="74" t="s">
        <v>47</v>
      </c>
      <c r="N312" s="496" t="s">
        <v>48</v>
      </c>
      <c r="O312" s="73">
        <v>0</v>
      </c>
      <c r="P312" s="67">
        <v>0</v>
      </c>
      <c r="Q312" s="67" t="s">
        <v>49</v>
      </c>
      <c r="R312" s="214" t="s">
        <v>47</v>
      </c>
      <c r="S312" s="73">
        <v>0</v>
      </c>
      <c r="T312" s="67">
        <v>0</v>
      </c>
      <c r="U312" s="67">
        <v>0</v>
      </c>
      <c r="V312" s="67">
        <v>0</v>
      </c>
      <c r="W312" s="496">
        <v>0</v>
      </c>
      <c r="X312" s="73">
        <v>0</v>
      </c>
      <c r="Y312" s="67">
        <v>0</v>
      </c>
      <c r="Z312" s="496">
        <v>0</v>
      </c>
      <c r="AA312" s="22">
        <v>0</v>
      </c>
      <c r="AB312" s="496">
        <v>0</v>
      </c>
      <c r="AC312" s="27" t="s">
        <v>48</v>
      </c>
      <c r="AD312" s="75"/>
      <c r="AE312" s="75"/>
    </row>
    <row r="313" spans="1:31" s="141" customFormat="1" ht="30" customHeight="1" x14ac:dyDescent="0.25">
      <c r="A313" s="69" t="s">
        <v>56</v>
      </c>
      <c r="B313" s="69" t="s">
        <v>42</v>
      </c>
      <c r="C313" s="69" t="s">
        <v>388</v>
      </c>
      <c r="D313" s="67" t="s">
        <v>545</v>
      </c>
      <c r="E313" s="67" t="s">
        <v>546</v>
      </c>
      <c r="F313" s="67" t="s">
        <v>557</v>
      </c>
      <c r="G313" s="67" t="s">
        <v>558</v>
      </c>
      <c r="H313" s="220" t="s">
        <v>46</v>
      </c>
      <c r="I313" s="73">
        <v>0</v>
      </c>
      <c r="J313" s="74">
        <v>0</v>
      </c>
      <c r="K313" s="67">
        <v>0</v>
      </c>
      <c r="L313" s="67">
        <v>0</v>
      </c>
      <c r="M313" s="74" t="s">
        <v>47</v>
      </c>
      <c r="N313" s="221" t="s">
        <v>48</v>
      </c>
      <c r="O313" s="73">
        <v>0</v>
      </c>
      <c r="P313" s="67">
        <v>0</v>
      </c>
      <c r="Q313" s="67" t="s">
        <v>49</v>
      </c>
      <c r="R313" s="214" t="s">
        <v>47</v>
      </c>
      <c r="S313" s="73">
        <v>0</v>
      </c>
      <c r="T313" s="67">
        <v>0</v>
      </c>
      <c r="U313" s="67">
        <v>0</v>
      </c>
      <c r="V313" s="67">
        <v>0</v>
      </c>
      <c r="W313" s="496">
        <v>0</v>
      </c>
      <c r="X313" s="73">
        <v>0</v>
      </c>
      <c r="Y313" s="67">
        <v>0</v>
      </c>
      <c r="Z313" s="496">
        <v>0</v>
      </c>
      <c r="AA313" s="22">
        <v>0</v>
      </c>
      <c r="AB313" s="496">
        <v>0</v>
      </c>
      <c r="AC313" s="27" t="s">
        <v>48</v>
      </c>
      <c r="AD313" s="75"/>
      <c r="AE313" s="75"/>
    </row>
    <row r="314" spans="1:31" s="141" customFormat="1" ht="30" customHeight="1" x14ac:dyDescent="0.25">
      <c r="A314" s="69" t="s">
        <v>56</v>
      </c>
      <c r="B314" s="69" t="s">
        <v>42</v>
      </c>
      <c r="C314" s="69" t="s">
        <v>388</v>
      </c>
      <c r="D314" s="67" t="s">
        <v>545</v>
      </c>
      <c r="E314" s="67" t="s">
        <v>546</v>
      </c>
      <c r="F314" s="67" t="s">
        <v>559</v>
      </c>
      <c r="G314" s="67" t="s">
        <v>560</v>
      </c>
      <c r="H314" s="220" t="s">
        <v>46</v>
      </c>
      <c r="I314" s="73">
        <v>0</v>
      </c>
      <c r="J314" s="74">
        <v>0</v>
      </c>
      <c r="K314" s="67">
        <v>0</v>
      </c>
      <c r="L314" s="67">
        <v>0</v>
      </c>
      <c r="M314" s="74" t="s">
        <v>47</v>
      </c>
      <c r="N314" s="496" t="s">
        <v>48</v>
      </c>
      <c r="O314" s="73">
        <v>0</v>
      </c>
      <c r="P314" s="67">
        <v>0</v>
      </c>
      <c r="Q314" s="67" t="s">
        <v>49</v>
      </c>
      <c r="R314" s="214" t="s">
        <v>47</v>
      </c>
      <c r="S314" s="73">
        <v>0</v>
      </c>
      <c r="T314" s="67">
        <v>0</v>
      </c>
      <c r="U314" s="67">
        <v>0</v>
      </c>
      <c r="V314" s="67">
        <v>0</v>
      </c>
      <c r="W314" s="496">
        <v>0</v>
      </c>
      <c r="X314" s="73">
        <v>0</v>
      </c>
      <c r="Y314" s="67">
        <v>0</v>
      </c>
      <c r="Z314" s="496">
        <v>0</v>
      </c>
      <c r="AA314" s="22">
        <v>0</v>
      </c>
      <c r="AB314" s="496">
        <v>0</v>
      </c>
      <c r="AC314" s="27" t="s">
        <v>48</v>
      </c>
      <c r="AD314" s="75"/>
      <c r="AE314" s="75"/>
    </row>
    <row r="315" spans="1:31" s="141" customFormat="1" ht="30" customHeight="1" x14ac:dyDescent="0.25">
      <c r="A315" s="69" t="s">
        <v>56</v>
      </c>
      <c r="B315" s="69" t="s">
        <v>42</v>
      </c>
      <c r="C315" s="69" t="s">
        <v>388</v>
      </c>
      <c r="D315" s="67" t="s">
        <v>561</v>
      </c>
      <c r="E315" s="67" t="s">
        <v>562</v>
      </c>
      <c r="F315" s="67" t="s">
        <v>563</v>
      </c>
      <c r="G315" s="67" t="s">
        <v>564</v>
      </c>
      <c r="H315" s="220" t="s">
        <v>46</v>
      </c>
      <c r="I315" s="73">
        <v>0</v>
      </c>
      <c r="J315" s="74">
        <v>0</v>
      </c>
      <c r="K315" s="67">
        <v>0</v>
      </c>
      <c r="L315" s="67">
        <v>0</v>
      </c>
      <c r="M315" s="74" t="s">
        <v>47</v>
      </c>
      <c r="N315" s="496" t="s">
        <v>48</v>
      </c>
      <c r="O315" s="73">
        <v>0</v>
      </c>
      <c r="P315" s="67">
        <v>0</v>
      </c>
      <c r="Q315" s="67" t="s">
        <v>49</v>
      </c>
      <c r="R315" s="214" t="s">
        <v>47</v>
      </c>
      <c r="S315" s="73">
        <v>0</v>
      </c>
      <c r="T315" s="67">
        <v>0</v>
      </c>
      <c r="U315" s="67">
        <v>0</v>
      </c>
      <c r="V315" s="67">
        <v>0</v>
      </c>
      <c r="W315" s="496">
        <v>0</v>
      </c>
      <c r="X315" s="73">
        <v>0</v>
      </c>
      <c r="Y315" s="67">
        <v>0</v>
      </c>
      <c r="Z315" s="496">
        <v>0</v>
      </c>
      <c r="AA315" s="22">
        <v>0</v>
      </c>
      <c r="AB315" s="496">
        <v>0</v>
      </c>
      <c r="AC315" s="27" t="s">
        <v>48</v>
      </c>
      <c r="AD315" s="75"/>
      <c r="AE315" s="75"/>
    </row>
    <row r="316" spans="1:31" s="141" customFormat="1" ht="30" customHeight="1" x14ac:dyDescent="0.25">
      <c r="A316" s="69" t="s">
        <v>56</v>
      </c>
      <c r="B316" s="69" t="s">
        <v>42</v>
      </c>
      <c r="C316" s="69" t="s">
        <v>388</v>
      </c>
      <c r="D316" s="67" t="s">
        <v>565</v>
      </c>
      <c r="E316" s="67" t="s">
        <v>450</v>
      </c>
      <c r="F316" s="67" t="s">
        <v>566</v>
      </c>
      <c r="G316" s="67" t="s">
        <v>567</v>
      </c>
      <c r="H316" s="220" t="s">
        <v>46</v>
      </c>
      <c r="I316" s="73">
        <v>0</v>
      </c>
      <c r="J316" s="74">
        <v>0</v>
      </c>
      <c r="K316" s="67">
        <v>0</v>
      </c>
      <c r="L316" s="67">
        <v>0</v>
      </c>
      <c r="M316" s="74" t="s">
        <v>47</v>
      </c>
      <c r="N316" s="221" t="s">
        <v>48</v>
      </c>
      <c r="O316" s="73">
        <v>0</v>
      </c>
      <c r="P316" s="67">
        <v>0</v>
      </c>
      <c r="Q316" s="67" t="s">
        <v>49</v>
      </c>
      <c r="R316" s="214" t="s">
        <v>47</v>
      </c>
      <c r="S316" s="73">
        <v>0</v>
      </c>
      <c r="T316" s="67">
        <v>0</v>
      </c>
      <c r="U316" s="67">
        <v>0</v>
      </c>
      <c r="V316" s="67">
        <v>0</v>
      </c>
      <c r="W316" s="496">
        <v>0</v>
      </c>
      <c r="X316" s="73">
        <v>0</v>
      </c>
      <c r="Y316" s="67">
        <v>0</v>
      </c>
      <c r="Z316" s="496">
        <v>0</v>
      </c>
      <c r="AA316" s="22">
        <v>0</v>
      </c>
      <c r="AB316" s="496">
        <v>0</v>
      </c>
      <c r="AC316" s="27" t="s">
        <v>48</v>
      </c>
      <c r="AD316" s="75"/>
      <c r="AE316" s="75"/>
    </row>
    <row r="317" spans="1:31" s="141" customFormat="1" ht="30" customHeight="1" x14ac:dyDescent="0.25">
      <c r="A317" s="69" t="s">
        <v>56</v>
      </c>
      <c r="B317" s="69" t="s">
        <v>42</v>
      </c>
      <c r="C317" s="69" t="s">
        <v>388</v>
      </c>
      <c r="D317" s="67" t="s">
        <v>568</v>
      </c>
      <c r="E317" s="67" t="s">
        <v>569</v>
      </c>
      <c r="F317" s="67" t="s">
        <v>570</v>
      </c>
      <c r="G317" s="67" t="s">
        <v>571</v>
      </c>
      <c r="H317" s="220" t="s">
        <v>46</v>
      </c>
      <c r="I317" s="73">
        <v>0</v>
      </c>
      <c r="J317" s="74">
        <v>0</v>
      </c>
      <c r="K317" s="67">
        <v>0</v>
      </c>
      <c r="L317" s="67">
        <v>0</v>
      </c>
      <c r="M317" s="74" t="s">
        <v>47</v>
      </c>
      <c r="N317" s="496" t="s">
        <v>48</v>
      </c>
      <c r="O317" s="73">
        <v>0</v>
      </c>
      <c r="P317" s="67">
        <v>0</v>
      </c>
      <c r="Q317" s="67" t="s">
        <v>49</v>
      </c>
      <c r="R317" s="214" t="s">
        <v>47</v>
      </c>
      <c r="S317" s="73">
        <v>0</v>
      </c>
      <c r="T317" s="67">
        <v>0</v>
      </c>
      <c r="U317" s="67">
        <v>0</v>
      </c>
      <c r="V317" s="67">
        <v>0</v>
      </c>
      <c r="W317" s="496">
        <v>0</v>
      </c>
      <c r="X317" s="73">
        <v>0</v>
      </c>
      <c r="Y317" s="67">
        <v>0</v>
      </c>
      <c r="Z317" s="496">
        <v>0</v>
      </c>
      <c r="AA317" s="22">
        <v>0</v>
      </c>
      <c r="AB317" s="496">
        <v>0</v>
      </c>
      <c r="AC317" s="27" t="s">
        <v>48</v>
      </c>
      <c r="AD317" s="75"/>
      <c r="AE317" s="75"/>
    </row>
    <row r="318" spans="1:31" s="141" customFormat="1" ht="30" customHeight="1" x14ac:dyDescent="0.25">
      <c r="A318" s="69" t="s">
        <v>56</v>
      </c>
      <c r="B318" s="69" t="s">
        <v>42</v>
      </c>
      <c r="C318" s="69" t="s">
        <v>388</v>
      </c>
      <c r="D318" s="67" t="s">
        <v>568</v>
      </c>
      <c r="E318" s="67" t="s">
        <v>569</v>
      </c>
      <c r="F318" s="67" t="s">
        <v>572</v>
      </c>
      <c r="G318" s="67" t="s">
        <v>569</v>
      </c>
      <c r="H318" s="220" t="s">
        <v>46</v>
      </c>
      <c r="I318" s="73">
        <v>0</v>
      </c>
      <c r="J318" s="74">
        <v>0</v>
      </c>
      <c r="K318" s="67">
        <v>0</v>
      </c>
      <c r="L318" s="67">
        <v>0</v>
      </c>
      <c r="M318" s="74" t="s">
        <v>47</v>
      </c>
      <c r="N318" s="496" t="s">
        <v>48</v>
      </c>
      <c r="O318" s="73">
        <v>0</v>
      </c>
      <c r="P318" s="67">
        <v>0</v>
      </c>
      <c r="Q318" s="67" t="s">
        <v>49</v>
      </c>
      <c r="R318" s="214" t="s">
        <v>47</v>
      </c>
      <c r="S318" s="73">
        <v>0</v>
      </c>
      <c r="T318" s="67">
        <v>0</v>
      </c>
      <c r="U318" s="67">
        <v>0</v>
      </c>
      <c r="V318" s="67">
        <v>0</v>
      </c>
      <c r="W318" s="496">
        <v>0</v>
      </c>
      <c r="X318" s="73">
        <v>0</v>
      </c>
      <c r="Y318" s="67">
        <v>0</v>
      </c>
      <c r="Z318" s="496">
        <v>0</v>
      </c>
      <c r="AA318" s="22">
        <v>0</v>
      </c>
      <c r="AB318" s="496">
        <v>0</v>
      </c>
      <c r="AC318" s="27" t="s">
        <v>48</v>
      </c>
      <c r="AD318" s="75"/>
      <c r="AE318" s="75"/>
    </row>
    <row r="319" spans="1:31" s="141" customFormat="1" ht="30" customHeight="1" x14ac:dyDescent="0.25">
      <c r="A319" s="69" t="s">
        <v>56</v>
      </c>
      <c r="B319" s="69" t="s">
        <v>42</v>
      </c>
      <c r="C319" s="69" t="s">
        <v>388</v>
      </c>
      <c r="D319" s="67" t="s">
        <v>568</v>
      </c>
      <c r="E319" s="67" t="s">
        <v>569</v>
      </c>
      <c r="F319" s="67" t="s">
        <v>573</v>
      </c>
      <c r="G319" s="67" t="s">
        <v>574</v>
      </c>
      <c r="H319" s="220" t="s">
        <v>46</v>
      </c>
      <c r="I319" s="73">
        <v>0</v>
      </c>
      <c r="J319" s="74">
        <v>0</v>
      </c>
      <c r="K319" s="67">
        <v>0</v>
      </c>
      <c r="L319" s="67">
        <v>0</v>
      </c>
      <c r="M319" s="74" t="s">
        <v>47</v>
      </c>
      <c r="N319" s="221" t="s">
        <v>48</v>
      </c>
      <c r="O319" s="73">
        <v>0</v>
      </c>
      <c r="P319" s="67">
        <v>0</v>
      </c>
      <c r="Q319" s="67" t="s">
        <v>49</v>
      </c>
      <c r="R319" s="214" t="s">
        <v>47</v>
      </c>
      <c r="S319" s="73">
        <v>0</v>
      </c>
      <c r="T319" s="67">
        <v>0</v>
      </c>
      <c r="U319" s="67">
        <v>0</v>
      </c>
      <c r="V319" s="67">
        <v>0</v>
      </c>
      <c r="W319" s="496">
        <v>0</v>
      </c>
      <c r="X319" s="73">
        <v>0</v>
      </c>
      <c r="Y319" s="67">
        <v>0</v>
      </c>
      <c r="Z319" s="496">
        <v>0</v>
      </c>
      <c r="AA319" s="22">
        <v>0</v>
      </c>
      <c r="AB319" s="496">
        <v>0</v>
      </c>
      <c r="AC319" s="27" t="s">
        <v>48</v>
      </c>
      <c r="AD319" s="75"/>
      <c r="AE319" s="75"/>
    </row>
    <row r="320" spans="1:31" s="141" customFormat="1" ht="30" customHeight="1" x14ac:dyDescent="0.25">
      <c r="A320" s="69" t="s">
        <v>56</v>
      </c>
      <c r="B320" s="69" t="s">
        <v>42</v>
      </c>
      <c r="C320" s="69" t="s">
        <v>388</v>
      </c>
      <c r="D320" s="67" t="s">
        <v>568</v>
      </c>
      <c r="E320" s="67" t="s">
        <v>569</v>
      </c>
      <c r="F320" s="67" t="s">
        <v>575</v>
      </c>
      <c r="G320" s="67" t="s">
        <v>576</v>
      </c>
      <c r="H320" s="220" t="s">
        <v>46</v>
      </c>
      <c r="I320" s="73">
        <v>0</v>
      </c>
      <c r="J320" s="74">
        <v>0</v>
      </c>
      <c r="K320" s="67">
        <v>0</v>
      </c>
      <c r="L320" s="67">
        <v>0</v>
      </c>
      <c r="M320" s="74" t="s">
        <v>47</v>
      </c>
      <c r="N320" s="496" t="s">
        <v>48</v>
      </c>
      <c r="O320" s="73">
        <v>0</v>
      </c>
      <c r="P320" s="67">
        <v>0</v>
      </c>
      <c r="Q320" s="67" t="s">
        <v>49</v>
      </c>
      <c r="R320" s="214" t="s">
        <v>47</v>
      </c>
      <c r="S320" s="73">
        <v>0</v>
      </c>
      <c r="T320" s="67">
        <v>0</v>
      </c>
      <c r="U320" s="67">
        <v>0</v>
      </c>
      <c r="V320" s="67">
        <v>0</v>
      </c>
      <c r="W320" s="496">
        <v>0</v>
      </c>
      <c r="X320" s="73">
        <v>0</v>
      </c>
      <c r="Y320" s="67">
        <v>0</v>
      </c>
      <c r="Z320" s="496">
        <v>0</v>
      </c>
      <c r="AA320" s="22">
        <v>0</v>
      </c>
      <c r="AB320" s="496">
        <v>0</v>
      </c>
      <c r="AC320" s="27" t="s">
        <v>48</v>
      </c>
      <c r="AD320" s="75"/>
      <c r="AE320" s="75"/>
    </row>
    <row r="321" spans="1:31" s="141" customFormat="1" ht="30" customHeight="1" x14ac:dyDescent="0.25">
      <c r="A321" s="69" t="s">
        <v>56</v>
      </c>
      <c r="B321" s="69" t="s">
        <v>42</v>
      </c>
      <c r="C321" s="69" t="s">
        <v>388</v>
      </c>
      <c r="D321" s="67" t="s">
        <v>568</v>
      </c>
      <c r="E321" s="67" t="s">
        <v>569</v>
      </c>
      <c r="F321" s="67" t="s">
        <v>577</v>
      </c>
      <c r="G321" s="67" t="s">
        <v>569</v>
      </c>
      <c r="H321" s="220" t="s">
        <v>46</v>
      </c>
      <c r="I321" s="73">
        <v>0</v>
      </c>
      <c r="J321" s="74">
        <v>0</v>
      </c>
      <c r="K321" s="67">
        <v>0</v>
      </c>
      <c r="L321" s="67">
        <v>0</v>
      </c>
      <c r="M321" s="74" t="s">
        <v>47</v>
      </c>
      <c r="N321" s="496" t="s">
        <v>48</v>
      </c>
      <c r="O321" s="73">
        <v>0</v>
      </c>
      <c r="P321" s="67">
        <v>0</v>
      </c>
      <c r="Q321" s="67" t="s">
        <v>49</v>
      </c>
      <c r="R321" s="214" t="s">
        <v>47</v>
      </c>
      <c r="S321" s="73">
        <v>0</v>
      </c>
      <c r="T321" s="67">
        <v>0</v>
      </c>
      <c r="U321" s="67">
        <v>0</v>
      </c>
      <c r="V321" s="67">
        <v>0</v>
      </c>
      <c r="W321" s="496">
        <v>0</v>
      </c>
      <c r="X321" s="73">
        <v>0</v>
      </c>
      <c r="Y321" s="67">
        <v>0</v>
      </c>
      <c r="Z321" s="496">
        <v>0</v>
      </c>
      <c r="AA321" s="22">
        <v>0</v>
      </c>
      <c r="AB321" s="496">
        <v>0</v>
      </c>
      <c r="AC321" s="27" t="s">
        <v>48</v>
      </c>
      <c r="AD321" s="75"/>
      <c r="AE321" s="75"/>
    </row>
    <row r="322" spans="1:31" s="141" customFormat="1" ht="30" customHeight="1" x14ac:dyDescent="0.25">
      <c r="A322" s="69" t="s">
        <v>56</v>
      </c>
      <c r="B322" s="69" t="s">
        <v>42</v>
      </c>
      <c r="C322" s="69" t="s">
        <v>388</v>
      </c>
      <c r="D322" s="67" t="s">
        <v>568</v>
      </c>
      <c r="E322" s="67" t="s">
        <v>569</v>
      </c>
      <c r="F322" s="67" t="s">
        <v>578</v>
      </c>
      <c r="G322" s="67" t="s">
        <v>576</v>
      </c>
      <c r="H322" s="220" t="s">
        <v>46</v>
      </c>
      <c r="I322" s="73">
        <v>0</v>
      </c>
      <c r="J322" s="74">
        <v>0</v>
      </c>
      <c r="K322" s="67">
        <v>0</v>
      </c>
      <c r="L322" s="67">
        <v>0</v>
      </c>
      <c r="M322" s="74" t="s">
        <v>47</v>
      </c>
      <c r="N322" s="221" t="s">
        <v>48</v>
      </c>
      <c r="O322" s="73">
        <v>0</v>
      </c>
      <c r="P322" s="67">
        <v>0</v>
      </c>
      <c r="Q322" s="67" t="s">
        <v>49</v>
      </c>
      <c r="R322" s="214" t="s">
        <v>47</v>
      </c>
      <c r="S322" s="73">
        <v>0</v>
      </c>
      <c r="T322" s="67">
        <v>0</v>
      </c>
      <c r="U322" s="67">
        <v>0</v>
      </c>
      <c r="V322" s="67">
        <v>0</v>
      </c>
      <c r="W322" s="496">
        <v>0</v>
      </c>
      <c r="X322" s="73">
        <v>0</v>
      </c>
      <c r="Y322" s="67">
        <v>0</v>
      </c>
      <c r="Z322" s="496">
        <v>0</v>
      </c>
      <c r="AA322" s="22">
        <v>0</v>
      </c>
      <c r="AB322" s="496">
        <v>0</v>
      </c>
      <c r="AC322" s="27" t="s">
        <v>48</v>
      </c>
      <c r="AD322" s="75"/>
      <c r="AE322" s="75"/>
    </row>
    <row r="323" spans="1:31" s="141" customFormat="1" ht="30" customHeight="1" x14ac:dyDescent="0.25">
      <c r="A323" s="69" t="s">
        <v>56</v>
      </c>
      <c r="B323" s="69" t="s">
        <v>42</v>
      </c>
      <c r="C323" s="69" t="s">
        <v>388</v>
      </c>
      <c r="D323" s="67" t="s">
        <v>579</v>
      </c>
      <c r="E323" s="67" t="s">
        <v>569</v>
      </c>
      <c r="F323" s="67" t="s">
        <v>580</v>
      </c>
      <c r="G323" s="67" t="s">
        <v>569</v>
      </c>
      <c r="H323" s="220" t="s">
        <v>46</v>
      </c>
      <c r="I323" s="73">
        <v>0</v>
      </c>
      <c r="J323" s="74">
        <v>0</v>
      </c>
      <c r="K323" s="67">
        <v>0</v>
      </c>
      <c r="L323" s="67">
        <v>0</v>
      </c>
      <c r="M323" s="74" t="s">
        <v>47</v>
      </c>
      <c r="N323" s="496" t="s">
        <v>48</v>
      </c>
      <c r="O323" s="73">
        <v>0</v>
      </c>
      <c r="P323" s="67">
        <v>0</v>
      </c>
      <c r="Q323" s="67" t="s">
        <v>49</v>
      </c>
      <c r="R323" s="214" t="s">
        <v>47</v>
      </c>
      <c r="S323" s="73">
        <v>0</v>
      </c>
      <c r="T323" s="67">
        <v>0</v>
      </c>
      <c r="U323" s="67">
        <v>0</v>
      </c>
      <c r="V323" s="67">
        <v>0</v>
      </c>
      <c r="W323" s="496">
        <v>0</v>
      </c>
      <c r="X323" s="73">
        <v>0</v>
      </c>
      <c r="Y323" s="67">
        <v>0</v>
      </c>
      <c r="Z323" s="496">
        <v>0</v>
      </c>
      <c r="AA323" s="22">
        <v>0</v>
      </c>
      <c r="AB323" s="496">
        <v>0</v>
      </c>
      <c r="AC323" s="27" t="s">
        <v>48</v>
      </c>
      <c r="AD323" s="75"/>
      <c r="AE323" s="75"/>
    </row>
    <row r="324" spans="1:31" s="141" customFormat="1" ht="30" customHeight="1" x14ac:dyDescent="0.25">
      <c r="A324" s="69" t="s">
        <v>56</v>
      </c>
      <c r="B324" s="69" t="s">
        <v>42</v>
      </c>
      <c r="C324" s="69" t="s">
        <v>388</v>
      </c>
      <c r="D324" s="67" t="s">
        <v>579</v>
      </c>
      <c r="E324" s="67" t="s">
        <v>569</v>
      </c>
      <c r="F324" s="67" t="s">
        <v>581</v>
      </c>
      <c r="G324" s="67" t="s">
        <v>569</v>
      </c>
      <c r="H324" s="220" t="s">
        <v>46</v>
      </c>
      <c r="I324" s="73">
        <v>0</v>
      </c>
      <c r="J324" s="74">
        <v>0</v>
      </c>
      <c r="K324" s="67">
        <v>0</v>
      </c>
      <c r="L324" s="67">
        <v>0</v>
      </c>
      <c r="M324" s="74" t="s">
        <v>47</v>
      </c>
      <c r="N324" s="496" t="s">
        <v>48</v>
      </c>
      <c r="O324" s="73">
        <v>0</v>
      </c>
      <c r="P324" s="67">
        <v>0</v>
      </c>
      <c r="Q324" s="67" t="s">
        <v>49</v>
      </c>
      <c r="R324" s="214" t="s">
        <v>47</v>
      </c>
      <c r="S324" s="73">
        <v>0</v>
      </c>
      <c r="T324" s="67">
        <v>0</v>
      </c>
      <c r="U324" s="67">
        <v>0</v>
      </c>
      <c r="V324" s="67">
        <v>0</v>
      </c>
      <c r="W324" s="496">
        <v>0</v>
      </c>
      <c r="X324" s="73">
        <v>0</v>
      </c>
      <c r="Y324" s="67">
        <v>0</v>
      </c>
      <c r="Z324" s="496">
        <v>0</v>
      </c>
      <c r="AA324" s="22">
        <v>0</v>
      </c>
      <c r="AB324" s="496">
        <v>0</v>
      </c>
      <c r="AC324" s="27" t="s">
        <v>48</v>
      </c>
      <c r="AD324" s="75"/>
      <c r="AE324" s="75"/>
    </row>
    <row r="325" spans="1:31" s="141" customFormat="1" ht="30" customHeight="1" x14ac:dyDescent="0.25">
      <c r="A325" s="69" t="s">
        <v>56</v>
      </c>
      <c r="B325" s="69" t="s">
        <v>42</v>
      </c>
      <c r="C325" s="69" t="s">
        <v>388</v>
      </c>
      <c r="D325" s="67" t="s">
        <v>579</v>
      </c>
      <c r="E325" s="67" t="s">
        <v>569</v>
      </c>
      <c r="F325" s="67" t="s">
        <v>582</v>
      </c>
      <c r="G325" s="67" t="s">
        <v>583</v>
      </c>
      <c r="H325" s="220" t="s">
        <v>46</v>
      </c>
      <c r="I325" s="73">
        <v>0</v>
      </c>
      <c r="J325" s="74">
        <v>0</v>
      </c>
      <c r="K325" s="67">
        <v>0</v>
      </c>
      <c r="L325" s="67">
        <v>0</v>
      </c>
      <c r="M325" s="74" t="s">
        <v>47</v>
      </c>
      <c r="N325" s="221" t="s">
        <v>48</v>
      </c>
      <c r="O325" s="73">
        <v>0</v>
      </c>
      <c r="P325" s="67">
        <v>0</v>
      </c>
      <c r="Q325" s="67" t="s">
        <v>49</v>
      </c>
      <c r="R325" s="214" t="s">
        <v>47</v>
      </c>
      <c r="S325" s="73">
        <v>0</v>
      </c>
      <c r="T325" s="67">
        <v>0</v>
      </c>
      <c r="U325" s="67">
        <v>0</v>
      </c>
      <c r="V325" s="67">
        <v>0</v>
      </c>
      <c r="W325" s="496">
        <v>0</v>
      </c>
      <c r="X325" s="73">
        <v>0</v>
      </c>
      <c r="Y325" s="67">
        <v>0</v>
      </c>
      <c r="Z325" s="496">
        <v>0</v>
      </c>
      <c r="AA325" s="22">
        <v>0</v>
      </c>
      <c r="AB325" s="496">
        <v>0</v>
      </c>
      <c r="AC325" s="27" t="s">
        <v>48</v>
      </c>
      <c r="AD325" s="75"/>
      <c r="AE325" s="75"/>
    </row>
    <row r="326" spans="1:31" s="141" customFormat="1" ht="30" customHeight="1" x14ac:dyDescent="0.25">
      <c r="A326" s="69" t="s">
        <v>56</v>
      </c>
      <c r="B326" s="69" t="s">
        <v>42</v>
      </c>
      <c r="C326" s="69" t="s">
        <v>388</v>
      </c>
      <c r="D326" s="67" t="s">
        <v>579</v>
      </c>
      <c r="E326" s="67" t="s">
        <v>569</v>
      </c>
      <c r="F326" s="67" t="s">
        <v>584</v>
      </c>
      <c r="G326" s="67" t="s">
        <v>569</v>
      </c>
      <c r="H326" s="220" t="s">
        <v>46</v>
      </c>
      <c r="I326" s="73">
        <v>0</v>
      </c>
      <c r="J326" s="74">
        <v>0</v>
      </c>
      <c r="K326" s="67">
        <v>0</v>
      </c>
      <c r="L326" s="67">
        <v>0</v>
      </c>
      <c r="M326" s="74" t="s">
        <v>47</v>
      </c>
      <c r="N326" s="496" t="s">
        <v>48</v>
      </c>
      <c r="O326" s="73">
        <v>0</v>
      </c>
      <c r="P326" s="67">
        <v>0</v>
      </c>
      <c r="Q326" s="67" t="s">
        <v>49</v>
      </c>
      <c r="R326" s="214" t="s">
        <v>47</v>
      </c>
      <c r="S326" s="73">
        <v>0</v>
      </c>
      <c r="T326" s="67">
        <v>0</v>
      </c>
      <c r="U326" s="67">
        <v>0</v>
      </c>
      <c r="V326" s="67">
        <v>0</v>
      </c>
      <c r="W326" s="496">
        <v>0</v>
      </c>
      <c r="X326" s="73">
        <v>0</v>
      </c>
      <c r="Y326" s="67">
        <v>0</v>
      </c>
      <c r="Z326" s="496">
        <v>0</v>
      </c>
      <c r="AA326" s="22">
        <v>0</v>
      </c>
      <c r="AB326" s="496">
        <v>0</v>
      </c>
      <c r="AC326" s="27" t="s">
        <v>48</v>
      </c>
      <c r="AD326" s="75"/>
      <c r="AE326" s="75"/>
    </row>
    <row r="327" spans="1:31" s="141" customFormat="1" ht="30" customHeight="1" x14ac:dyDescent="0.25">
      <c r="A327" s="69" t="s">
        <v>56</v>
      </c>
      <c r="B327" s="69" t="s">
        <v>42</v>
      </c>
      <c r="C327" s="69" t="s">
        <v>388</v>
      </c>
      <c r="D327" s="67" t="s">
        <v>456</v>
      </c>
      <c r="E327" s="67" t="s">
        <v>457</v>
      </c>
      <c r="F327" s="67" t="s">
        <v>585</v>
      </c>
      <c r="G327" s="67" t="s">
        <v>457</v>
      </c>
      <c r="H327" s="220" t="s">
        <v>46</v>
      </c>
      <c r="I327" s="73">
        <v>0</v>
      </c>
      <c r="J327" s="74">
        <v>0</v>
      </c>
      <c r="K327" s="67">
        <v>0</v>
      </c>
      <c r="L327" s="67">
        <v>0</v>
      </c>
      <c r="M327" s="74" t="s">
        <v>47</v>
      </c>
      <c r="N327" s="496" t="s">
        <v>48</v>
      </c>
      <c r="O327" s="73">
        <v>0</v>
      </c>
      <c r="P327" s="67">
        <v>0</v>
      </c>
      <c r="Q327" s="67" t="s">
        <v>49</v>
      </c>
      <c r="R327" s="214" t="s">
        <v>47</v>
      </c>
      <c r="S327" s="73">
        <v>0</v>
      </c>
      <c r="T327" s="67">
        <v>0</v>
      </c>
      <c r="U327" s="67">
        <v>0</v>
      </c>
      <c r="V327" s="67">
        <v>0</v>
      </c>
      <c r="W327" s="496">
        <v>0</v>
      </c>
      <c r="X327" s="73">
        <v>0</v>
      </c>
      <c r="Y327" s="67">
        <v>0</v>
      </c>
      <c r="Z327" s="496">
        <v>0</v>
      </c>
      <c r="AA327" s="22">
        <v>0</v>
      </c>
      <c r="AB327" s="496">
        <v>0</v>
      </c>
      <c r="AC327" s="27" t="s">
        <v>48</v>
      </c>
      <c r="AD327" s="75"/>
      <c r="AE327" s="75"/>
    </row>
    <row r="328" spans="1:31" s="141" customFormat="1" ht="30" customHeight="1" x14ac:dyDescent="0.25">
      <c r="A328" s="69" t="s">
        <v>56</v>
      </c>
      <c r="B328" s="69" t="s">
        <v>42</v>
      </c>
      <c r="C328" s="69" t="s">
        <v>388</v>
      </c>
      <c r="D328" s="67" t="s">
        <v>456</v>
      </c>
      <c r="E328" s="67" t="s">
        <v>457</v>
      </c>
      <c r="F328" s="67" t="s">
        <v>586</v>
      </c>
      <c r="G328" s="67" t="s">
        <v>587</v>
      </c>
      <c r="H328" s="220" t="s">
        <v>46</v>
      </c>
      <c r="I328" s="73">
        <v>0</v>
      </c>
      <c r="J328" s="74">
        <v>0</v>
      </c>
      <c r="K328" s="67">
        <v>0</v>
      </c>
      <c r="L328" s="67">
        <v>0</v>
      </c>
      <c r="M328" s="74" t="s">
        <v>47</v>
      </c>
      <c r="N328" s="221" t="s">
        <v>48</v>
      </c>
      <c r="O328" s="73">
        <v>0</v>
      </c>
      <c r="P328" s="67">
        <v>0</v>
      </c>
      <c r="Q328" s="67" t="s">
        <v>49</v>
      </c>
      <c r="R328" s="214" t="s">
        <v>47</v>
      </c>
      <c r="S328" s="73">
        <v>0</v>
      </c>
      <c r="T328" s="67">
        <v>0</v>
      </c>
      <c r="U328" s="67">
        <v>0</v>
      </c>
      <c r="V328" s="67">
        <v>0</v>
      </c>
      <c r="W328" s="496">
        <v>0</v>
      </c>
      <c r="X328" s="73">
        <v>0</v>
      </c>
      <c r="Y328" s="67">
        <v>0</v>
      </c>
      <c r="Z328" s="496">
        <v>0</v>
      </c>
      <c r="AA328" s="22">
        <v>0</v>
      </c>
      <c r="AB328" s="496">
        <v>0</v>
      </c>
      <c r="AC328" s="27" t="s">
        <v>48</v>
      </c>
      <c r="AD328" s="75"/>
      <c r="AE328" s="75"/>
    </row>
    <row r="329" spans="1:31" s="141" customFormat="1" ht="30" customHeight="1" x14ac:dyDescent="0.25">
      <c r="A329" s="69" t="s">
        <v>56</v>
      </c>
      <c r="B329" s="69" t="s">
        <v>42</v>
      </c>
      <c r="C329" s="69" t="s">
        <v>388</v>
      </c>
      <c r="D329" s="67" t="s">
        <v>588</v>
      </c>
      <c r="E329" s="67" t="s">
        <v>461</v>
      </c>
      <c r="F329" s="67" t="s">
        <v>589</v>
      </c>
      <c r="G329" s="67" t="s">
        <v>459</v>
      </c>
      <c r="H329" s="220" t="s">
        <v>46</v>
      </c>
      <c r="I329" s="73">
        <v>0</v>
      </c>
      <c r="J329" s="74">
        <v>0</v>
      </c>
      <c r="K329" s="67">
        <v>0</v>
      </c>
      <c r="L329" s="67">
        <v>0</v>
      </c>
      <c r="M329" s="74" t="s">
        <v>47</v>
      </c>
      <c r="N329" s="496" t="s">
        <v>48</v>
      </c>
      <c r="O329" s="73">
        <v>0</v>
      </c>
      <c r="P329" s="67">
        <v>0</v>
      </c>
      <c r="Q329" s="67" t="s">
        <v>49</v>
      </c>
      <c r="R329" s="214" t="s">
        <v>47</v>
      </c>
      <c r="S329" s="73">
        <v>0</v>
      </c>
      <c r="T329" s="67">
        <v>0</v>
      </c>
      <c r="U329" s="67">
        <v>0</v>
      </c>
      <c r="V329" s="67">
        <v>0</v>
      </c>
      <c r="W329" s="496">
        <v>0</v>
      </c>
      <c r="X329" s="73">
        <v>0</v>
      </c>
      <c r="Y329" s="67">
        <v>0</v>
      </c>
      <c r="Z329" s="496">
        <v>0</v>
      </c>
      <c r="AA329" s="22">
        <v>0</v>
      </c>
      <c r="AB329" s="496">
        <v>0</v>
      </c>
      <c r="AC329" s="27" t="s">
        <v>48</v>
      </c>
      <c r="AD329" s="75"/>
      <c r="AE329" s="75"/>
    </row>
    <row r="330" spans="1:31" s="141" customFormat="1" ht="30" customHeight="1" x14ac:dyDescent="0.25">
      <c r="A330" s="69" t="s">
        <v>56</v>
      </c>
      <c r="B330" s="69" t="s">
        <v>42</v>
      </c>
      <c r="C330" s="69" t="s">
        <v>388</v>
      </c>
      <c r="D330" s="67" t="s">
        <v>588</v>
      </c>
      <c r="E330" s="67" t="s">
        <v>461</v>
      </c>
      <c r="F330" s="67" t="s">
        <v>590</v>
      </c>
      <c r="G330" s="67" t="s">
        <v>461</v>
      </c>
      <c r="H330" s="220" t="s">
        <v>46</v>
      </c>
      <c r="I330" s="73">
        <v>0</v>
      </c>
      <c r="J330" s="74">
        <v>0</v>
      </c>
      <c r="K330" s="67">
        <v>0</v>
      </c>
      <c r="L330" s="67">
        <v>0</v>
      </c>
      <c r="M330" s="74" t="s">
        <v>47</v>
      </c>
      <c r="N330" s="496" t="s">
        <v>48</v>
      </c>
      <c r="O330" s="73">
        <v>0</v>
      </c>
      <c r="P330" s="67">
        <v>0</v>
      </c>
      <c r="Q330" s="67" t="s">
        <v>49</v>
      </c>
      <c r="R330" s="214" t="s">
        <v>47</v>
      </c>
      <c r="S330" s="73">
        <v>0</v>
      </c>
      <c r="T330" s="67">
        <v>0</v>
      </c>
      <c r="U330" s="67">
        <v>0</v>
      </c>
      <c r="V330" s="67">
        <v>0</v>
      </c>
      <c r="W330" s="496">
        <v>0</v>
      </c>
      <c r="X330" s="73">
        <v>0</v>
      </c>
      <c r="Y330" s="67">
        <v>0</v>
      </c>
      <c r="Z330" s="496">
        <v>0</v>
      </c>
      <c r="AA330" s="22">
        <v>0</v>
      </c>
      <c r="AB330" s="496">
        <v>0</v>
      </c>
      <c r="AC330" s="27" t="s">
        <v>48</v>
      </c>
      <c r="AD330" s="75"/>
      <c r="AE330" s="75"/>
    </row>
    <row r="331" spans="1:31" s="141" customFormat="1" ht="30" customHeight="1" x14ac:dyDescent="0.25">
      <c r="A331" s="69" t="s">
        <v>56</v>
      </c>
      <c r="B331" s="69" t="s">
        <v>42</v>
      </c>
      <c r="C331" s="69" t="s">
        <v>388</v>
      </c>
      <c r="D331" s="67" t="s">
        <v>588</v>
      </c>
      <c r="E331" s="67" t="s">
        <v>461</v>
      </c>
      <c r="F331" s="67" t="s">
        <v>591</v>
      </c>
      <c r="G331" s="67" t="s">
        <v>592</v>
      </c>
      <c r="H331" s="220" t="s">
        <v>46</v>
      </c>
      <c r="I331" s="73">
        <v>0</v>
      </c>
      <c r="J331" s="74">
        <v>0</v>
      </c>
      <c r="K331" s="67">
        <v>0</v>
      </c>
      <c r="L331" s="67">
        <v>0</v>
      </c>
      <c r="M331" s="74" t="s">
        <v>47</v>
      </c>
      <c r="N331" s="221" t="s">
        <v>48</v>
      </c>
      <c r="O331" s="73">
        <v>0</v>
      </c>
      <c r="P331" s="67">
        <v>0</v>
      </c>
      <c r="Q331" s="67" t="s">
        <v>49</v>
      </c>
      <c r="R331" s="214" t="s">
        <v>47</v>
      </c>
      <c r="S331" s="73">
        <v>0</v>
      </c>
      <c r="T331" s="67">
        <v>0</v>
      </c>
      <c r="U331" s="67">
        <v>0</v>
      </c>
      <c r="V331" s="67">
        <v>0</v>
      </c>
      <c r="W331" s="496">
        <v>0</v>
      </c>
      <c r="X331" s="73">
        <v>0</v>
      </c>
      <c r="Y331" s="67">
        <v>0</v>
      </c>
      <c r="Z331" s="496">
        <v>0</v>
      </c>
      <c r="AA331" s="22">
        <v>0</v>
      </c>
      <c r="AB331" s="496">
        <v>0</v>
      </c>
      <c r="AC331" s="27" t="s">
        <v>48</v>
      </c>
      <c r="AD331" s="75"/>
      <c r="AE331" s="75"/>
    </row>
    <row r="332" spans="1:31" s="141" customFormat="1" ht="30" customHeight="1" x14ac:dyDescent="0.25">
      <c r="A332" s="69" t="s">
        <v>56</v>
      </c>
      <c r="B332" s="69" t="s">
        <v>42</v>
      </c>
      <c r="C332" s="69" t="s">
        <v>388</v>
      </c>
      <c r="D332" s="67" t="s">
        <v>588</v>
      </c>
      <c r="E332" s="67" t="s">
        <v>461</v>
      </c>
      <c r="F332" s="67" t="s">
        <v>593</v>
      </c>
      <c r="G332" s="67" t="s">
        <v>594</v>
      </c>
      <c r="H332" s="220" t="s">
        <v>46</v>
      </c>
      <c r="I332" s="73">
        <v>0</v>
      </c>
      <c r="J332" s="74">
        <v>0</v>
      </c>
      <c r="K332" s="67">
        <v>0</v>
      </c>
      <c r="L332" s="67">
        <v>0</v>
      </c>
      <c r="M332" s="74" t="s">
        <v>47</v>
      </c>
      <c r="N332" s="496" t="s">
        <v>48</v>
      </c>
      <c r="O332" s="73">
        <v>0</v>
      </c>
      <c r="P332" s="67">
        <v>0</v>
      </c>
      <c r="Q332" s="67" t="s">
        <v>49</v>
      </c>
      <c r="R332" s="214" t="s">
        <v>47</v>
      </c>
      <c r="S332" s="73">
        <v>0</v>
      </c>
      <c r="T332" s="67">
        <v>0</v>
      </c>
      <c r="U332" s="67">
        <v>0</v>
      </c>
      <c r="V332" s="67">
        <v>0</v>
      </c>
      <c r="W332" s="496">
        <v>0</v>
      </c>
      <c r="X332" s="73">
        <v>0</v>
      </c>
      <c r="Y332" s="67">
        <v>0</v>
      </c>
      <c r="Z332" s="496">
        <v>0</v>
      </c>
      <c r="AA332" s="22">
        <v>0</v>
      </c>
      <c r="AB332" s="496">
        <v>0</v>
      </c>
      <c r="AC332" s="27" t="s">
        <v>48</v>
      </c>
      <c r="AD332" s="75"/>
      <c r="AE332" s="75"/>
    </row>
    <row r="333" spans="1:31" s="141" customFormat="1" ht="30" customHeight="1" x14ac:dyDescent="0.25">
      <c r="A333" s="69" t="s">
        <v>56</v>
      </c>
      <c r="B333" s="69" t="s">
        <v>42</v>
      </c>
      <c r="C333" s="69" t="s">
        <v>388</v>
      </c>
      <c r="D333" s="67" t="s">
        <v>460</v>
      </c>
      <c r="E333" s="67" t="s">
        <v>461</v>
      </c>
      <c r="F333" s="67" t="s">
        <v>595</v>
      </c>
      <c r="G333" s="67" t="s">
        <v>463</v>
      </c>
      <c r="H333" s="220" t="s">
        <v>46</v>
      </c>
      <c r="I333" s="73">
        <v>0</v>
      </c>
      <c r="J333" s="74">
        <v>0</v>
      </c>
      <c r="K333" s="67">
        <v>0</v>
      </c>
      <c r="L333" s="67">
        <v>0</v>
      </c>
      <c r="M333" s="74" t="s">
        <v>47</v>
      </c>
      <c r="N333" s="496" t="s">
        <v>48</v>
      </c>
      <c r="O333" s="73">
        <v>0</v>
      </c>
      <c r="P333" s="67">
        <v>0</v>
      </c>
      <c r="Q333" s="67" t="s">
        <v>49</v>
      </c>
      <c r="R333" s="214" t="s">
        <v>47</v>
      </c>
      <c r="S333" s="73">
        <v>0</v>
      </c>
      <c r="T333" s="67">
        <v>0</v>
      </c>
      <c r="U333" s="67">
        <v>0</v>
      </c>
      <c r="V333" s="67">
        <v>0</v>
      </c>
      <c r="W333" s="496">
        <v>0</v>
      </c>
      <c r="X333" s="73">
        <v>0</v>
      </c>
      <c r="Y333" s="67">
        <v>0</v>
      </c>
      <c r="Z333" s="496">
        <v>0</v>
      </c>
      <c r="AA333" s="22">
        <v>0</v>
      </c>
      <c r="AB333" s="496">
        <v>0</v>
      </c>
      <c r="AC333" s="27" t="s">
        <v>48</v>
      </c>
      <c r="AD333" s="75"/>
      <c r="AE333" s="75"/>
    </row>
    <row r="334" spans="1:31" s="141" customFormat="1" ht="30" customHeight="1" x14ac:dyDescent="0.25">
      <c r="A334" s="69" t="s">
        <v>56</v>
      </c>
      <c r="B334" s="69" t="s">
        <v>42</v>
      </c>
      <c r="C334" s="69" t="s">
        <v>388</v>
      </c>
      <c r="D334" s="67" t="s">
        <v>460</v>
      </c>
      <c r="E334" s="67" t="s">
        <v>461</v>
      </c>
      <c r="F334" s="67" t="s">
        <v>596</v>
      </c>
      <c r="G334" s="67" t="s">
        <v>463</v>
      </c>
      <c r="H334" s="220" t="s">
        <v>46</v>
      </c>
      <c r="I334" s="73">
        <v>0</v>
      </c>
      <c r="J334" s="74">
        <v>0</v>
      </c>
      <c r="K334" s="67">
        <v>0</v>
      </c>
      <c r="L334" s="67">
        <v>0</v>
      </c>
      <c r="M334" s="74" t="s">
        <v>47</v>
      </c>
      <c r="N334" s="221" t="s">
        <v>48</v>
      </c>
      <c r="O334" s="73">
        <v>0</v>
      </c>
      <c r="P334" s="67">
        <v>0</v>
      </c>
      <c r="Q334" s="67" t="s">
        <v>49</v>
      </c>
      <c r="R334" s="214" t="s">
        <v>47</v>
      </c>
      <c r="S334" s="73">
        <v>0</v>
      </c>
      <c r="T334" s="67">
        <v>0</v>
      </c>
      <c r="U334" s="67">
        <v>0</v>
      </c>
      <c r="V334" s="67">
        <v>0</v>
      </c>
      <c r="W334" s="496">
        <v>0</v>
      </c>
      <c r="X334" s="73">
        <v>0</v>
      </c>
      <c r="Y334" s="67">
        <v>0</v>
      </c>
      <c r="Z334" s="496">
        <v>0</v>
      </c>
      <c r="AA334" s="22">
        <v>0</v>
      </c>
      <c r="AB334" s="496">
        <v>0</v>
      </c>
      <c r="AC334" s="27" t="s">
        <v>48</v>
      </c>
      <c r="AD334" s="75"/>
      <c r="AE334" s="75"/>
    </row>
    <row r="335" spans="1:31" s="141" customFormat="1" ht="30" customHeight="1" x14ac:dyDescent="0.25">
      <c r="A335" s="69" t="s">
        <v>56</v>
      </c>
      <c r="B335" s="69" t="s">
        <v>42</v>
      </c>
      <c r="C335" s="69" t="s">
        <v>388</v>
      </c>
      <c r="D335" s="67" t="s">
        <v>460</v>
      </c>
      <c r="E335" s="67" t="s">
        <v>461</v>
      </c>
      <c r="F335" s="67" t="s">
        <v>597</v>
      </c>
      <c r="G335" s="67" t="s">
        <v>463</v>
      </c>
      <c r="H335" s="220" t="s">
        <v>46</v>
      </c>
      <c r="I335" s="73">
        <v>0</v>
      </c>
      <c r="J335" s="74">
        <v>0</v>
      </c>
      <c r="K335" s="67">
        <v>0</v>
      </c>
      <c r="L335" s="67">
        <v>0</v>
      </c>
      <c r="M335" s="74" t="s">
        <v>47</v>
      </c>
      <c r="N335" s="496" t="s">
        <v>48</v>
      </c>
      <c r="O335" s="73">
        <v>0</v>
      </c>
      <c r="P335" s="67">
        <v>0</v>
      </c>
      <c r="Q335" s="67" t="s">
        <v>49</v>
      </c>
      <c r="R335" s="214" t="s">
        <v>47</v>
      </c>
      <c r="S335" s="73">
        <v>0</v>
      </c>
      <c r="T335" s="67">
        <v>0</v>
      </c>
      <c r="U335" s="67">
        <v>0</v>
      </c>
      <c r="V335" s="67">
        <v>0</v>
      </c>
      <c r="W335" s="496">
        <v>0</v>
      </c>
      <c r="X335" s="73">
        <v>0</v>
      </c>
      <c r="Y335" s="67">
        <v>0</v>
      </c>
      <c r="Z335" s="496">
        <v>0</v>
      </c>
      <c r="AA335" s="22">
        <v>0</v>
      </c>
      <c r="AB335" s="496">
        <v>0</v>
      </c>
      <c r="AC335" s="27" t="s">
        <v>48</v>
      </c>
      <c r="AD335" s="75"/>
      <c r="AE335" s="75"/>
    </row>
    <row r="336" spans="1:31" s="141" customFormat="1" ht="30" customHeight="1" x14ac:dyDescent="0.25">
      <c r="A336" s="69" t="s">
        <v>56</v>
      </c>
      <c r="B336" s="69" t="s">
        <v>42</v>
      </c>
      <c r="C336" s="69" t="s">
        <v>388</v>
      </c>
      <c r="D336" s="67" t="s">
        <v>598</v>
      </c>
      <c r="E336" s="67" t="s">
        <v>599</v>
      </c>
      <c r="F336" s="67" t="s">
        <v>600</v>
      </c>
      <c r="G336" s="67" t="s">
        <v>599</v>
      </c>
      <c r="H336" s="220" t="s">
        <v>46</v>
      </c>
      <c r="I336" s="73">
        <v>0</v>
      </c>
      <c r="J336" s="74">
        <v>0</v>
      </c>
      <c r="K336" s="67">
        <v>0</v>
      </c>
      <c r="L336" s="67">
        <v>0</v>
      </c>
      <c r="M336" s="74" t="s">
        <v>47</v>
      </c>
      <c r="N336" s="496" t="s">
        <v>48</v>
      </c>
      <c r="O336" s="73">
        <v>0</v>
      </c>
      <c r="P336" s="67">
        <v>0</v>
      </c>
      <c r="Q336" s="67" t="s">
        <v>49</v>
      </c>
      <c r="R336" s="214" t="s">
        <v>47</v>
      </c>
      <c r="S336" s="73">
        <v>0</v>
      </c>
      <c r="T336" s="67">
        <v>0</v>
      </c>
      <c r="U336" s="67">
        <v>0</v>
      </c>
      <c r="V336" s="67">
        <v>0</v>
      </c>
      <c r="W336" s="496">
        <v>0</v>
      </c>
      <c r="X336" s="73">
        <v>0</v>
      </c>
      <c r="Y336" s="67">
        <v>0</v>
      </c>
      <c r="Z336" s="496">
        <v>0</v>
      </c>
      <c r="AA336" s="22">
        <v>0</v>
      </c>
      <c r="AB336" s="496">
        <v>0</v>
      </c>
      <c r="AC336" s="27" t="s">
        <v>48</v>
      </c>
      <c r="AD336" s="75"/>
      <c r="AE336" s="75"/>
    </row>
    <row r="337" spans="1:31" s="141" customFormat="1" ht="30" customHeight="1" x14ac:dyDescent="0.25">
      <c r="A337" s="69" t="s">
        <v>56</v>
      </c>
      <c r="B337" s="69" t="s">
        <v>42</v>
      </c>
      <c r="C337" s="69" t="s">
        <v>388</v>
      </c>
      <c r="D337" s="67" t="s">
        <v>598</v>
      </c>
      <c r="E337" s="67" t="s">
        <v>599</v>
      </c>
      <c r="F337" s="67" t="s">
        <v>601</v>
      </c>
      <c r="G337" s="67" t="s">
        <v>599</v>
      </c>
      <c r="H337" s="220" t="s">
        <v>46</v>
      </c>
      <c r="I337" s="73">
        <v>0</v>
      </c>
      <c r="J337" s="74">
        <v>0</v>
      </c>
      <c r="K337" s="67">
        <v>0</v>
      </c>
      <c r="L337" s="67">
        <v>0</v>
      </c>
      <c r="M337" s="74" t="s">
        <v>47</v>
      </c>
      <c r="N337" s="221" t="s">
        <v>48</v>
      </c>
      <c r="O337" s="73">
        <v>0</v>
      </c>
      <c r="P337" s="67">
        <v>0</v>
      </c>
      <c r="Q337" s="67" t="s">
        <v>49</v>
      </c>
      <c r="R337" s="214" t="s">
        <v>47</v>
      </c>
      <c r="S337" s="73">
        <v>0</v>
      </c>
      <c r="T337" s="67">
        <v>0</v>
      </c>
      <c r="U337" s="67">
        <v>0</v>
      </c>
      <c r="V337" s="67">
        <v>0</v>
      </c>
      <c r="W337" s="496">
        <v>0</v>
      </c>
      <c r="X337" s="73">
        <v>0</v>
      </c>
      <c r="Y337" s="67">
        <v>0</v>
      </c>
      <c r="Z337" s="496">
        <v>0</v>
      </c>
      <c r="AA337" s="22">
        <v>0</v>
      </c>
      <c r="AB337" s="496">
        <v>0</v>
      </c>
      <c r="AC337" s="27" t="s">
        <v>48</v>
      </c>
      <c r="AD337" s="75"/>
      <c r="AE337" s="75"/>
    </row>
    <row r="338" spans="1:31" s="141" customFormat="1" ht="30" customHeight="1" x14ac:dyDescent="0.25">
      <c r="A338" s="69" t="s">
        <v>56</v>
      </c>
      <c r="B338" s="69" t="s">
        <v>42</v>
      </c>
      <c r="C338" s="69" t="s">
        <v>388</v>
      </c>
      <c r="D338" s="67" t="s">
        <v>602</v>
      </c>
      <c r="E338" s="67" t="s">
        <v>599</v>
      </c>
      <c r="F338" s="67" t="s">
        <v>603</v>
      </c>
      <c r="G338" s="67" t="s">
        <v>599</v>
      </c>
      <c r="H338" s="220" t="s">
        <v>46</v>
      </c>
      <c r="I338" s="73">
        <v>0</v>
      </c>
      <c r="J338" s="74">
        <v>0</v>
      </c>
      <c r="K338" s="67">
        <v>0</v>
      </c>
      <c r="L338" s="67">
        <v>0</v>
      </c>
      <c r="M338" s="74" t="s">
        <v>47</v>
      </c>
      <c r="N338" s="496" t="s">
        <v>48</v>
      </c>
      <c r="O338" s="73">
        <v>0</v>
      </c>
      <c r="P338" s="67">
        <v>0</v>
      </c>
      <c r="Q338" s="67" t="s">
        <v>49</v>
      </c>
      <c r="R338" s="214" t="s">
        <v>47</v>
      </c>
      <c r="S338" s="73">
        <v>0</v>
      </c>
      <c r="T338" s="67">
        <v>0</v>
      </c>
      <c r="U338" s="67">
        <v>0</v>
      </c>
      <c r="V338" s="67">
        <v>0</v>
      </c>
      <c r="W338" s="496">
        <v>0</v>
      </c>
      <c r="X338" s="73">
        <v>0</v>
      </c>
      <c r="Y338" s="67">
        <v>0</v>
      </c>
      <c r="Z338" s="496">
        <v>0</v>
      </c>
      <c r="AA338" s="22">
        <v>0</v>
      </c>
      <c r="AB338" s="496">
        <v>0</v>
      </c>
      <c r="AC338" s="27" t="s">
        <v>48</v>
      </c>
      <c r="AD338" s="75"/>
      <c r="AE338" s="75"/>
    </row>
    <row r="339" spans="1:31" s="141" customFormat="1" ht="30" customHeight="1" x14ac:dyDescent="0.25">
      <c r="A339" s="69" t="s">
        <v>56</v>
      </c>
      <c r="B339" s="69" t="s">
        <v>42</v>
      </c>
      <c r="C339" s="69" t="s">
        <v>388</v>
      </c>
      <c r="D339" s="67" t="s">
        <v>602</v>
      </c>
      <c r="E339" s="67" t="s">
        <v>599</v>
      </c>
      <c r="F339" s="67" t="s">
        <v>604</v>
      </c>
      <c r="G339" s="67" t="s">
        <v>599</v>
      </c>
      <c r="H339" s="220" t="s">
        <v>46</v>
      </c>
      <c r="I339" s="73">
        <v>0</v>
      </c>
      <c r="J339" s="74">
        <v>0</v>
      </c>
      <c r="K339" s="67">
        <v>0</v>
      </c>
      <c r="L339" s="67">
        <v>0</v>
      </c>
      <c r="M339" s="74" t="s">
        <v>47</v>
      </c>
      <c r="N339" s="496" t="s">
        <v>48</v>
      </c>
      <c r="O339" s="73">
        <v>0</v>
      </c>
      <c r="P339" s="67">
        <v>0</v>
      </c>
      <c r="Q339" s="67" t="s">
        <v>49</v>
      </c>
      <c r="R339" s="214" t="s">
        <v>47</v>
      </c>
      <c r="S339" s="73">
        <v>0</v>
      </c>
      <c r="T339" s="67">
        <v>0</v>
      </c>
      <c r="U339" s="67">
        <v>0</v>
      </c>
      <c r="V339" s="67">
        <v>0</v>
      </c>
      <c r="W339" s="496">
        <v>0</v>
      </c>
      <c r="X339" s="73">
        <v>0</v>
      </c>
      <c r="Y339" s="67">
        <v>0</v>
      </c>
      <c r="Z339" s="496">
        <v>0</v>
      </c>
      <c r="AA339" s="22">
        <v>0</v>
      </c>
      <c r="AB339" s="496">
        <v>0</v>
      </c>
      <c r="AC339" s="27" t="s">
        <v>48</v>
      </c>
      <c r="AD339" s="75"/>
      <c r="AE339" s="75"/>
    </row>
    <row r="340" spans="1:31" s="141" customFormat="1" ht="30" customHeight="1" x14ac:dyDescent="0.25">
      <c r="A340" s="69" t="s">
        <v>56</v>
      </c>
      <c r="B340" s="69" t="s">
        <v>42</v>
      </c>
      <c r="C340" s="69" t="s">
        <v>388</v>
      </c>
      <c r="D340" s="67" t="s">
        <v>605</v>
      </c>
      <c r="E340" s="67" t="s">
        <v>457</v>
      </c>
      <c r="F340" s="67" t="s">
        <v>606</v>
      </c>
      <c r="G340" s="67" t="s">
        <v>607</v>
      </c>
      <c r="H340" s="220" t="s">
        <v>46</v>
      </c>
      <c r="I340" s="73">
        <v>0</v>
      </c>
      <c r="J340" s="74">
        <v>0</v>
      </c>
      <c r="K340" s="67">
        <v>0</v>
      </c>
      <c r="L340" s="67">
        <v>0</v>
      </c>
      <c r="M340" s="74" t="s">
        <v>47</v>
      </c>
      <c r="N340" s="221" t="s">
        <v>48</v>
      </c>
      <c r="O340" s="73">
        <v>0</v>
      </c>
      <c r="P340" s="67">
        <v>0</v>
      </c>
      <c r="Q340" s="67" t="s">
        <v>49</v>
      </c>
      <c r="R340" s="214" t="s">
        <v>47</v>
      </c>
      <c r="S340" s="73">
        <v>0</v>
      </c>
      <c r="T340" s="67">
        <v>0</v>
      </c>
      <c r="U340" s="67">
        <v>0</v>
      </c>
      <c r="V340" s="67">
        <v>0</v>
      </c>
      <c r="W340" s="496">
        <v>0</v>
      </c>
      <c r="X340" s="73">
        <v>0</v>
      </c>
      <c r="Y340" s="67">
        <v>0</v>
      </c>
      <c r="Z340" s="496">
        <v>0</v>
      </c>
      <c r="AA340" s="22">
        <v>0</v>
      </c>
      <c r="AB340" s="496">
        <v>0</v>
      </c>
      <c r="AC340" s="27" t="s">
        <v>48</v>
      </c>
      <c r="AD340" s="75"/>
      <c r="AE340" s="75"/>
    </row>
    <row r="341" spans="1:31" s="141" customFormat="1" ht="30" customHeight="1" x14ac:dyDescent="0.25">
      <c r="A341" s="69" t="s">
        <v>56</v>
      </c>
      <c r="B341" s="69" t="s">
        <v>42</v>
      </c>
      <c r="C341" s="69" t="s">
        <v>388</v>
      </c>
      <c r="D341" s="67" t="s">
        <v>605</v>
      </c>
      <c r="E341" s="67" t="s">
        <v>457</v>
      </c>
      <c r="F341" s="67" t="s">
        <v>608</v>
      </c>
      <c r="G341" s="67" t="s">
        <v>457</v>
      </c>
      <c r="H341" s="220" t="s">
        <v>46</v>
      </c>
      <c r="I341" s="73">
        <v>0</v>
      </c>
      <c r="J341" s="74">
        <v>0</v>
      </c>
      <c r="K341" s="67">
        <v>0</v>
      </c>
      <c r="L341" s="67">
        <v>0</v>
      </c>
      <c r="M341" s="74" t="s">
        <v>47</v>
      </c>
      <c r="N341" s="496" t="s">
        <v>48</v>
      </c>
      <c r="O341" s="73">
        <v>0</v>
      </c>
      <c r="P341" s="67">
        <v>0</v>
      </c>
      <c r="Q341" s="67" t="s">
        <v>49</v>
      </c>
      <c r="R341" s="214" t="s">
        <v>47</v>
      </c>
      <c r="S341" s="73">
        <v>0</v>
      </c>
      <c r="T341" s="67">
        <v>0</v>
      </c>
      <c r="U341" s="67">
        <v>0</v>
      </c>
      <c r="V341" s="67">
        <v>0</v>
      </c>
      <c r="W341" s="496">
        <v>0</v>
      </c>
      <c r="X341" s="73">
        <v>0</v>
      </c>
      <c r="Y341" s="67">
        <v>0</v>
      </c>
      <c r="Z341" s="496">
        <v>0</v>
      </c>
      <c r="AA341" s="22">
        <v>0</v>
      </c>
      <c r="AB341" s="496">
        <v>0</v>
      </c>
      <c r="AC341" s="27" t="s">
        <v>48</v>
      </c>
      <c r="AD341" s="75"/>
      <c r="AE341" s="75"/>
    </row>
    <row r="342" spans="1:31" s="141" customFormat="1" ht="30" customHeight="1" x14ac:dyDescent="0.25">
      <c r="A342" s="69" t="s">
        <v>56</v>
      </c>
      <c r="B342" s="69" t="s">
        <v>42</v>
      </c>
      <c r="C342" s="69" t="s">
        <v>388</v>
      </c>
      <c r="D342" s="67" t="s">
        <v>605</v>
      </c>
      <c r="E342" s="67" t="s">
        <v>457</v>
      </c>
      <c r="F342" s="67" t="s">
        <v>609</v>
      </c>
      <c r="G342" s="67" t="s">
        <v>457</v>
      </c>
      <c r="H342" s="220" t="s">
        <v>46</v>
      </c>
      <c r="I342" s="73">
        <v>0</v>
      </c>
      <c r="J342" s="74">
        <v>0</v>
      </c>
      <c r="K342" s="67">
        <v>0</v>
      </c>
      <c r="L342" s="67">
        <v>0</v>
      </c>
      <c r="M342" s="74" t="s">
        <v>47</v>
      </c>
      <c r="N342" s="496" t="s">
        <v>48</v>
      </c>
      <c r="O342" s="73">
        <v>0</v>
      </c>
      <c r="P342" s="67">
        <v>0</v>
      </c>
      <c r="Q342" s="67" t="s">
        <v>49</v>
      </c>
      <c r="R342" s="214" t="s">
        <v>47</v>
      </c>
      <c r="S342" s="73">
        <v>0</v>
      </c>
      <c r="T342" s="67">
        <v>0</v>
      </c>
      <c r="U342" s="67">
        <v>0</v>
      </c>
      <c r="V342" s="67">
        <v>0</v>
      </c>
      <c r="W342" s="496">
        <v>0</v>
      </c>
      <c r="X342" s="73">
        <v>0</v>
      </c>
      <c r="Y342" s="67">
        <v>0</v>
      </c>
      <c r="Z342" s="496">
        <v>0</v>
      </c>
      <c r="AA342" s="22">
        <v>0</v>
      </c>
      <c r="AB342" s="496">
        <v>0</v>
      </c>
      <c r="AC342" s="27" t="s">
        <v>48</v>
      </c>
      <c r="AD342" s="75"/>
      <c r="AE342" s="75"/>
    </row>
    <row r="343" spans="1:31" s="141" customFormat="1" ht="30" customHeight="1" x14ac:dyDescent="0.25">
      <c r="A343" s="69" t="s">
        <v>56</v>
      </c>
      <c r="B343" s="69" t="s">
        <v>42</v>
      </c>
      <c r="C343" s="69" t="s">
        <v>388</v>
      </c>
      <c r="D343" s="67" t="s">
        <v>605</v>
      </c>
      <c r="E343" s="67" t="s">
        <v>457</v>
      </c>
      <c r="F343" s="67" t="s">
        <v>610</v>
      </c>
      <c r="G343" s="67" t="s">
        <v>611</v>
      </c>
      <c r="H343" s="220" t="s">
        <v>46</v>
      </c>
      <c r="I343" s="73">
        <v>0</v>
      </c>
      <c r="J343" s="74">
        <v>0</v>
      </c>
      <c r="K343" s="67">
        <v>0</v>
      </c>
      <c r="L343" s="67">
        <v>0</v>
      </c>
      <c r="M343" s="74" t="s">
        <v>47</v>
      </c>
      <c r="N343" s="221" t="s">
        <v>48</v>
      </c>
      <c r="O343" s="73">
        <v>0</v>
      </c>
      <c r="P343" s="67">
        <v>0</v>
      </c>
      <c r="Q343" s="67" t="s">
        <v>49</v>
      </c>
      <c r="R343" s="214" t="s">
        <v>47</v>
      </c>
      <c r="S343" s="73">
        <v>0</v>
      </c>
      <c r="T343" s="67">
        <v>0</v>
      </c>
      <c r="U343" s="67">
        <v>0</v>
      </c>
      <c r="V343" s="67">
        <v>0</v>
      </c>
      <c r="W343" s="496">
        <v>0</v>
      </c>
      <c r="X343" s="73">
        <v>0</v>
      </c>
      <c r="Y343" s="67">
        <v>0</v>
      </c>
      <c r="Z343" s="496">
        <v>0</v>
      </c>
      <c r="AA343" s="22">
        <v>0</v>
      </c>
      <c r="AB343" s="496">
        <v>0</v>
      </c>
      <c r="AC343" s="27" t="s">
        <v>48</v>
      </c>
      <c r="AD343" s="75"/>
      <c r="AE343" s="75"/>
    </row>
    <row r="344" spans="1:31" s="141" customFormat="1" ht="30" customHeight="1" x14ac:dyDescent="0.25">
      <c r="A344" s="69" t="s">
        <v>56</v>
      </c>
      <c r="B344" s="69" t="s">
        <v>42</v>
      </c>
      <c r="C344" s="69" t="s">
        <v>388</v>
      </c>
      <c r="D344" s="67" t="s">
        <v>605</v>
      </c>
      <c r="E344" s="67" t="s">
        <v>457</v>
      </c>
      <c r="F344" s="67" t="s">
        <v>612</v>
      </c>
      <c r="G344" s="67" t="s">
        <v>613</v>
      </c>
      <c r="H344" s="220" t="s">
        <v>46</v>
      </c>
      <c r="I344" s="73">
        <v>0</v>
      </c>
      <c r="J344" s="74">
        <v>0</v>
      </c>
      <c r="K344" s="67">
        <v>0</v>
      </c>
      <c r="L344" s="67">
        <v>0</v>
      </c>
      <c r="M344" s="74" t="s">
        <v>47</v>
      </c>
      <c r="N344" s="496" t="s">
        <v>48</v>
      </c>
      <c r="O344" s="73">
        <v>0</v>
      </c>
      <c r="P344" s="67">
        <v>0</v>
      </c>
      <c r="Q344" s="67" t="s">
        <v>49</v>
      </c>
      <c r="R344" s="214" t="s">
        <v>47</v>
      </c>
      <c r="S344" s="73">
        <v>0</v>
      </c>
      <c r="T344" s="67">
        <v>0</v>
      </c>
      <c r="U344" s="67">
        <v>0</v>
      </c>
      <c r="V344" s="67">
        <v>0</v>
      </c>
      <c r="W344" s="496">
        <v>0</v>
      </c>
      <c r="X344" s="73">
        <v>0</v>
      </c>
      <c r="Y344" s="67">
        <v>0</v>
      </c>
      <c r="Z344" s="496">
        <v>0</v>
      </c>
      <c r="AA344" s="22">
        <v>0</v>
      </c>
      <c r="AB344" s="496">
        <v>0</v>
      </c>
      <c r="AC344" s="27" t="s">
        <v>48</v>
      </c>
      <c r="AD344" s="75"/>
      <c r="AE344" s="75"/>
    </row>
    <row r="345" spans="1:31" s="141" customFormat="1" ht="30" customHeight="1" x14ac:dyDescent="0.25">
      <c r="A345" s="69" t="s">
        <v>56</v>
      </c>
      <c r="B345" s="69" t="s">
        <v>42</v>
      </c>
      <c r="C345" s="69" t="s">
        <v>388</v>
      </c>
      <c r="D345" s="67" t="s">
        <v>605</v>
      </c>
      <c r="E345" s="67" t="s">
        <v>457</v>
      </c>
      <c r="F345" s="67" t="s">
        <v>614</v>
      </c>
      <c r="G345" s="67" t="s">
        <v>457</v>
      </c>
      <c r="H345" s="220" t="s">
        <v>46</v>
      </c>
      <c r="I345" s="73">
        <v>0</v>
      </c>
      <c r="J345" s="74">
        <v>0</v>
      </c>
      <c r="K345" s="67">
        <v>0</v>
      </c>
      <c r="L345" s="67">
        <v>0</v>
      </c>
      <c r="M345" s="74" t="s">
        <v>47</v>
      </c>
      <c r="N345" s="496" t="s">
        <v>48</v>
      </c>
      <c r="O345" s="73">
        <v>0</v>
      </c>
      <c r="P345" s="67">
        <v>0</v>
      </c>
      <c r="Q345" s="67" t="s">
        <v>49</v>
      </c>
      <c r="R345" s="214" t="s">
        <v>47</v>
      </c>
      <c r="S345" s="73">
        <v>0</v>
      </c>
      <c r="T345" s="67">
        <v>0</v>
      </c>
      <c r="U345" s="67">
        <v>0</v>
      </c>
      <c r="V345" s="67">
        <v>0</v>
      </c>
      <c r="W345" s="496">
        <v>0</v>
      </c>
      <c r="X345" s="73">
        <v>0</v>
      </c>
      <c r="Y345" s="67">
        <v>0</v>
      </c>
      <c r="Z345" s="496">
        <v>0</v>
      </c>
      <c r="AA345" s="22">
        <v>0</v>
      </c>
      <c r="AB345" s="496">
        <v>0</v>
      </c>
      <c r="AC345" s="27" t="s">
        <v>48</v>
      </c>
      <c r="AD345" s="75"/>
      <c r="AE345" s="75"/>
    </row>
    <row r="346" spans="1:31" s="141" customFormat="1" ht="30" customHeight="1" x14ac:dyDescent="0.25">
      <c r="A346" s="69" t="s">
        <v>56</v>
      </c>
      <c r="B346" s="69" t="s">
        <v>42</v>
      </c>
      <c r="C346" s="69" t="s">
        <v>388</v>
      </c>
      <c r="D346" s="67" t="s">
        <v>449</v>
      </c>
      <c r="E346" s="67" t="s">
        <v>450</v>
      </c>
      <c r="F346" s="67" t="s">
        <v>615</v>
      </c>
      <c r="G346" s="67" t="s">
        <v>567</v>
      </c>
      <c r="H346" s="220" t="s">
        <v>46</v>
      </c>
      <c r="I346" s="73">
        <v>0</v>
      </c>
      <c r="J346" s="74">
        <v>0</v>
      </c>
      <c r="K346" s="67">
        <v>0</v>
      </c>
      <c r="L346" s="67">
        <v>0</v>
      </c>
      <c r="M346" s="74" t="s">
        <v>47</v>
      </c>
      <c r="N346" s="221" t="s">
        <v>48</v>
      </c>
      <c r="O346" s="73">
        <v>0</v>
      </c>
      <c r="P346" s="67">
        <v>0</v>
      </c>
      <c r="Q346" s="67" t="s">
        <v>49</v>
      </c>
      <c r="R346" s="214" t="s">
        <v>47</v>
      </c>
      <c r="S346" s="73">
        <v>0</v>
      </c>
      <c r="T346" s="67">
        <v>0</v>
      </c>
      <c r="U346" s="67">
        <v>0</v>
      </c>
      <c r="V346" s="67">
        <v>0</v>
      </c>
      <c r="W346" s="496">
        <v>0</v>
      </c>
      <c r="X346" s="73">
        <v>0</v>
      </c>
      <c r="Y346" s="67">
        <v>0</v>
      </c>
      <c r="Z346" s="496">
        <v>0</v>
      </c>
      <c r="AA346" s="22">
        <v>0</v>
      </c>
      <c r="AB346" s="496">
        <v>0</v>
      </c>
      <c r="AC346" s="27" t="s">
        <v>48</v>
      </c>
      <c r="AD346" s="75"/>
      <c r="AE346" s="75"/>
    </row>
    <row r="347" spans="1:31" s="141" customFormat="1" ht="30" customHeight="1" x14ac:dyDescent="0.25">
      <c r="A347" s="69" t="s">
        <v>56</v>
      </c>
      <c r="B347" s="69" t="s">
        <v>42</v>
      </c>
      <c r="C347" s="69" t="s">
        <v>388</v>
      </c>
      <c r="D347" s="67" t="s">
        <v>449</v>
      </c>
      <c r="E347" s="67" t="s">
        <v>450</v>
      </c>
      <c r="F347" s="67" t="s">
        <v>616</v>
      </c>
      <c r="G347" s="67" t="s">
        <v>567</v>
      </c>
      <c r="H347" s="220" t="s">
        <v>617</v>
      </c>
      <c r="I347" s="73">
        <v>0</v>
      </c>
      <c r="J347" s="74">
        <v>0</v>
      </c>
      <c r="K347" s="67">
        <v>0</v>
      </c>
      <c r="L347" s="67">
        <v>0</v>
      </c>
      <c r="M347" s="74" t="s">
        <v>47</v>
      </c>
      <c r="N347" s="496" t="s">
        <v>48</v>
      </c>
      <c r="O347" s="73">
        <v>0</v>
      </c>
      <c r="P347" s="67">
        <v>0</v>
      </c>
      <c r="Q347" s="67" t="s">
        <v>49</v>
      </c>
      <c r="R347" s="214" t="s">
        <v>47</v>
      </c>
      <c r="S347" s="73">
        <v>0</v>
      </c>
      <c r="T347" s="67">
        <v>0</v>
      </c>
      <c r="U347" s="67">
        <v>0</v>
      </c>
      <c r="V347" s="67">
        <v>0</v>
      </c>
      <c r="W347" s="496">
        <v>0</v>
      </c>
      <c r="X347" s="73">
        <v>0</v>
      </c>
      <c r="Y347" s="67">
        <v>0</v>
      </c>
      <c r="Z347" s="496">
        <v>0</v>
      </c>
      <c r="AA347" s="22">
        <v>0</v>
      </c>
      <c r="AB347" s="496">
        <v>0</v>
      </c>
      <c r="AC347" s="27" t="s">
        <v>48</v>
      </c>
      <c r="AD347" s="75"/>
      <c r="AE347" s="75"/>
    </row>
    <row r="348" spans="1:31" s="141" customFormat="1" ht="30" customHeight="1" x14ac:dyDescent="0.25">
      <c r="A348" s="69" t="s">
        <v>56</v>
      </c>
      <c r="B348" s="69" t="s">
        <v>42</v>
      </c>
      <c r="C348" s="69" t="s">
        <v>388</v>
      </c>
      <c r="D348" s="67" t="s">
        <v>618</v>
      </c>
      <c r="E348" s="67" t="s">
        <v>457</v>
      </c>
      <c r="F348" s="67" t="s">
        <v>619</v>
      </c>
      <c r="G348" s="67" t="s">
        <v>457</v>
      </c>
      <c r="H348" s="220" t="s">
        <v>617</v>
      </c>
      <c r="I348" s="73">
        <v>0</v>
      </c>
      <c r="J348" s="74">
        <v>0</v>
      </c>
      <c r="K348" s="67">
        <v>0</v>
      </c>
      <c r="L348" s="67">
        <v>0</v>
      </c>
      <c r="M348" s="74" t="s">
        <v>47</v>
      </c>
      <c r="N348" s="496" t="s">
        <v>48</v>
      </c>
      <c r="O348" s="73" t="s">
        <v>48</v>
      </c>
      <c r="P348" s="67" t="s">
        <v>48</v>
      </c>
      <c r="Q348" s="67" t="s">
        <v>49</v>
      </c>
      <c r="R348" s="214" t="s">
        <v>47</v>
      </c>
      <c r="S348" s="73">
        <v>0</v>
      </c>
      <c r="T348" s="67">
        <v>0</v>
      </c>
      <c r="U348" s="67">
        <v>0</v>
      </c>
      <c r="V348" s="67">
        <v>0</v>
      </c>
      <c r="W348" s="496">
        <v>0</v>
      </c>
      <c r="X348" s="73">
        <v>0</v>
      </c>
      <c r="Y348" s="67">
        <v>0</v>
      </c>
      <c r="Z348" s="496">
        <v>0</v>
      </c>
      <c r="AA348" s="22">
        <v>0</v>
      </c>
      <c r="AB348" s="496">
        <v>0</v>
      </c>
      <c r="AC348" s="27" t="s">
        <v>48</v>
      </c>
      <c r="AD348" s="75"/>
      <c r="AE348" s="75"/>
    </row>
    <row r="349" spans="1:31" s="141" customFormat="1" ht="30" customHeight="1" x14ac:dyDescent="0.25">
      <c r="A349" s="69" t="s">
        <v>56</v>
      </c>
      <c r="B349" s="69" t="s">
        <v>42</v>
      </c>
      <c r="C349" s="69" t="s">
        <v>388</v>
      </c>
      <c r="D349" s="67" t="s">
        <v>618</v>
      </c>
      <c r="E349" s="67" t="s">
        <v>457</v>
      </c>
      <c r="F349" s="67" t="s">
        <v>620</v>
      </c>
      <c r="G349" s="67" t="s">
        <v>613</v>
      </c>
      <c r="H349" s="220" t="s">
        <v>46</v>
      </c>
      <c r="I349" s="73">
        <v>0</v>
      </c>
      <c r="J349" s="74">
        <v>0</v>
      </c>
      <c r="K349" s="67">
        <v>0</v>
      </c>
      <c r="L349" s="67">
        <v>0</v>
      </c>
      <c r="M349" s="74" t="s">
        <v>47</v>
      </c>
      <c r="N349" s="221" t="s">
        <v>48</v>
      </c>
      <c r="O349" s="73">
        <v>0</v>
      </c>
      <c r="P349" s="67">
        <v>0</v>
      </c>
      <c r="Q349" s="67" t="s">
        <v>49</v>
      </c>
      <c r="R349" s="214" t="s">
        <v>47</v>
      </c>
      <c r="S349" s="73">
        <v>0</v>
      </c>
      <c r="T349" s="67">
        <v>0</v>
      </c>
      <c r="U349" s="67">
        <v>0</v>
      </c>
      <c r="V349" s="67">
        <v>0</v>
      </c>
      <c r="W349" s="496">
        <v>0</v>
      </c>
      <c r="X349" s="73">
        <v>0</v>
      </c>
      <c r="Y349" s="67">
        <v>0</v>
      </c>
      <c r="Z349" s="496">
        <v>0</v>
      </c>
      <c r="AA349" s="22">
        <v>0</v>
      </c>
      <c r="AB349" s="496">
        <v>0</v>
      </c>
      <c r="AC349" s="27" t="s">
        <v>48</v>
      </c>
      <c r="AD349" s="75"/>
      <c r="AE349" s="75"/>
    </row>
    <row r="350" spans="1:31" s="141" customFormat="1" ht="30" customHeight="1" x14ac:dyDescent="0.25">
      <c r="A350" s="69" t="s">
        <v>56</v>
      </c>
      <c r="B350" s="69" t="s">
        <v>42</v>
      </c>
      <c r="C350" s="69" t="s">
        <v>388</v>
      </c>
      <c r="D350" s="67" t="s">
        <v>618</v>
      </c>
      <c r="E350" s="67" t="s">
        <v>457</v>
      </c>
      <c r="F350" s="67" t="s">
        <v>621</v>
      </c>
      <c r="G350" s="67" t="s">
        <v>457</v>
      </c>
      <c r="H350" s="220" t="s">
        <v>46</v>
      </c>
      <c r="I350" s="73">
        <v>0</v>
      </c>
      <c r="J350" s="74">
        <v>0</v>
      </c>
      <c r="K350" s="67">
        <v>0</v>
      </c>
      <c r="L350" s="67">
        <v>0</v>
      </c>
      <c r="M350" s="74" t="s">
        <v>47</v>
      </c>
      <c r="N350" s="496" t="s">
        <v>48</v>
      </c>
      <c r="O350" s="73">
        <v>0</v>
      </c>
      <c r="P350" s="67">
        <v>0</v>
      </c>
      <c r="Q350" s="67" t="s">
        <v>49</v>
      </c>
      <c r="R350" s="214" t="s">
        <v>47</v>
      </c>
      <c r="S350" s="73">
        <v>0</v>
      </c>
      <c r="T350" s="67">
        <v>0</v>
      </c>
      <c r="U350" s="67">
        <v>0</v>
      </c>
      <c r="V350" s="67">
        <v>0</v>
      </c>
      <c r="W350" s="496">
        <v>0</v>
      </c>
      <c r="X350" s="73">
        <v>0</v>
      </c>
      <c r="Y350" s="67">
        <v>0</v>
      </c>
      <c r="Z350" s="496">
        <v>0</v>
      </c>
      <c r="AA350" s="22">
        <v>0</v>
      </c>
      <c r="AB350" s="496">
        <v>0</v>
      </c>
      <c r="AC350" s="27" t="s">
        <v>48</v>
      </c>
      <c r="AD350" s="75"/>
      <c r="AE350" s="75"/>
    </row>
    <row r="351" spans="1:31" s="141" customFormat="1" ht="30" customHeight="1" x14ac:dyDescent="0.25">
      <c r="A351" s="69" t="s">
        <v>56</v>
      </c>
      <c r="B351" s="69" t="s">
        <v>42</v>
      </c>
      <c r="C351" s="69" t="s">
        <v>388</v>
      </c>
      <c r="D351" s="67" t="s">
        <v>618</v>
      </c>
      <c r="E351" s="67" t="s">
        <v>457</v>
      </c>
      <c r="F351" s="67" t="s">
        <v>622</v>
      </c>
      <c r="G351" s="67" t="s">
        <v>623</v>
      </c>
      <c r="H351" s="220" t="s">
        <v>617</v>
      </c>
      <c r="I351" s="73">
        <v>0</v>
      </c>
      <c r="J351" s="74">
        <v>0</v>
      </c>
      <c r="K351" s="67">
        <v>0</v>
      </c>
      <c r="L351" s="67">
        <v>0</v>
      </c>
      <c r="M351" s="74" t="s">
        <v>47</v>
      </c>
      <c r="N351" s="496" t="s">
        <v>48</v>
      </c>
      <c r="O351" s="73">
        <v>0</v>
      </c>
      <c r="P351" s="67">
        <v>0</v>
      </c>
      <c r="Q351" s="67" t="s">
        <v>49</v>
      </c>
      <c r="R351" s="214" t="s">
        <v>47</v>
      </c>
      <c r="S351" s="73">
        <v>0</v>
      </c>
      <c r="T351" s="67">
        <v>0</v>
      </c>
      <c r="U351" s="67">
        <v>0</v>
      </c>
      <c r="V351" s="67">
        <v>0</v>
      </c>
      <c r="W351" s="496">
        <v>0</v>
      </c>
      <c r="X351" s="73">
        <v>0</v>
      </c>
      <c r="Y351" s="67">
        <v>0</v>
      </c>
      <c r="Z351" s="496">
        <v>0</v>
      </c>
      <c r="AA351" s="22">
        <v>0</v>
      </c>
      <c r="AB351" s="496">
        <v>0</v>
      </c>
      <c r="AC351" s="27" t="s">
        <v>48</v>
      </c>
      <c r="AD351" s="75"/>
      <c r="AE351" s="75"/>
    </row>
    <row r="352" spans="1:31" s="141" customFormat="1" ht="30" customHeight="1" x14ac:dyDescent="0.25">
      <c r="A352" s="69" t="s">
        <v>56</v>
      </c>
      <c r="B352" s="69" t="s">
        <v>42</v>
      </c>
      <c r="C352" s="69" t="s">
        <v>388</v>
      </c>
      <c r="D352" s="67" t="s">
        <v>618</v>
      </c>
      <c r="E352" s="67" t="s">
        <v>457</v>
      </c>
      <c r="F352" s="67" t="s">
        <v>624</v>
      </c>
      <c r="G352" s="67" t="s">
        <v>623</v>
      </c>
      <c r="H352" s="220" t="s">
        <v>617</v>
      </c>
      <c r="I352" s="73">
        <v>0</v>
      </c>
      <c r="J352" s="74">
        <v>0</v>
      </c>
      <c r="K352" s="67">
        <v>0</v>
      </c>
      <c r="L352" s="67">
        <v>0</v>
      </c>
      <c r="M352" s="74" t="s">
        <v>47</v>
      </c>
      <c r="N352" s="221" t="s">
        <v>48</v>
      </c>
      <c r="O352" s="73">
        <v>0</v>
      </c>
      <c r="P352" s="67">
        <v>0</v>
      </c>
      <c r="Q352" s="67" t="s">
        <v>49</v>
      </c>
      <c r="R352" s="214" t="s">
        <v>47</v>
      </c>
      <c r="S352" s="73">
        <v>0</v>
      </c>
      <c r="T352" s="67">
        <v>0</v>
      </c>
      <c r="U352" s="67">
        <v>0</v>
      </c>
      <c r="V352" s="67">
        <v>0</v>
      </c>
      <c r="W352" s="496">
        <v>0</v>
      </c>
      <c r="X352" s="73">
        <v>0</v>
      </c>
      <c r="Y352" s="67">
        <v>0</v>
      </c>
      <c r="Z352" s="496">
        <v>0</v>
      </c>
      <c r="AA352" s="22">
        <v>0</v>
      </c>
      <c r="AB352" s="496">
        <v>0</v>
      </c>
      <c r="AC352" s="27" t="s">
        <v>48</v>
      </c>
      <c r="AD352" s="75"/>
      <c r="AE352" s="75"/>
    </row>
    <row r="353" spans="1:31" s="141" customFormat="1" ht="30" customHeight="1" x14ac:dyDescent="0.25">
      <c r="A353" s="69" t="s">
        <v>56</v>
      </c>
      <c r="B353" s="69" t="s">
        <v>42</v>
      </c>
      <c r="C353" s="69" t="s">
        <v>388</v>
      </c>
      <c r="D353" s="67" t="s">
        <v>625</v>
      </c>
      <c r="E353" s="67" t="s">
        <v>599</v>
      </c>
      <c r="F353" s="67" t="s">
        <v>626</v>
      </c>
      <c r="G353" s="67" t="s">
        <v>599</v>
      </c>
      <c r="H353" s="220" t="s">
        <v>46</v>
      </c>
      <c r="I353" s="73">
        <v>0</v>
      </c>
      <c r="J353" s="74">
        <v>0</v>
      </c>
      <c r="K353" s="67">
        <v>0</v>
      </c>
      <c r="L353" s="67">
        <v>0</v>
      </c>
      <c r="M353" s="74" t="s">
        <v>47</v>
      </c>
      <c r="N353" s="496" t="s">
        <v>48</v>
      </c>
      <c r="O353" s="73">
        <v>0</v>
      </c>
      <c r="P353" s="67">
        <v>0</v>
      </c>
      <c r="Q353" s="67" t="s">
        <v>49</v>
      </c>
      <c r="R353" s="214" t="s">
        <v>47</v>
      </c>
      <c r="S353" s="73">
        <v>0</v>
      </c>
      <c r="T353" s="67">
        <v>0</v>
      </c>
      <c r="U353" s="67">
        <v>0</v>
      </c>
      <c r="V353" s="67">
        <v>0</v>
      </c>
      <c r="W353" s="496">
        <v>0</v>
      </c>
      <c r="X353" s="73">
        <v>0</v>
      </c>
      <c r="Y353" s="67">
        <v>0</v>
      </c>
      <c r="Z353" s="496">
        <v>0</v>
      </c>
      <c r="AA353" s="22">
        <v>0</v>
      </c>
      <c r="AB353" s="496">
        <v>0</v>
      </c>
      <c r="AC353" s="27" t="s">
        <v>48</v>
      </c>
      <c r="AD353" s="75"/>
      <c r="AE353" s="75"/>
    </row>
    <row r="354" spans="1:31" s="141" customFormat="1" ht="30" customHeight="1" x14ac:dyDescent="0.25">
      <c r="A354" s="69" t="s">
        <v>56</v>
      </c>
      <c r="B354" s="69" t="s">
        <v>42</v>
      </c>
      <c r="C354" s="69" t="s">
        <v>388</v>
      </c>
      <c r="D354" s="67" t="s">
        <v>627</v>
      </c>
      <c r="E354" s="67" t="s">
        <v>628</v>
      </c>
      <c r="F354" s="67" t="s">
        <v>629</v>
      </c>
      <c r="G354" s="67" t="s">
        <v>628</v>
      </c>
      <c r="H354" s="220" t="s">
        <v>46</v>
      </c>
      <c r="I354" s="73">
        <v>0</v>
      </c>
      <c r="J354" s="74">
        <v>0</v>
      </c>
      <c r="K354" s="67">
        <v>0</v>
      </c>
      <c r="L354" s="67">
        <v>0</v>
      </c>
      <c r="M354" s="74" t="s">
        <v>47</v>
      </c>
      <c r="N354" s="496" t="s">
        <v>48</v>
      </c>
      <c r="O354" s="73">
        <v>0</v>
      </c>
      <c r="P354" s="67">
        <v>0</v>
      </c>
      <c r="Q354" s="67" t="s">
        <v>49</v>
      </c>
      <c r="R354" s="214" t="s">
        <v>47</v>
      </c>
      <c r="S354" s="73">
        <v>0</v>
      </c>
      <c r="T354" s="67">
        <v>0</v>
      </c>
      <c r="U354" s="67">
        <v>0</v>
      </c>
      <c r="V354" s="67">
        <v>0</v>
      </c>
      <c r="W354" s="496">
        <v>0</v>
      </c>
      <c r="X354" s="73">
        <v>0</v>
      </c>
      <c r="Y354" s="67">
        <v>0</v>
      </c>
      <c r="Z354" s="496">
        <v>0</v>
      </c>
      <c r="AA354" s="22">
        <v>0</v>
      </c>
      <c r="AB354" s="496">
        <v>0</v>
      </c>
      <c r="AC354" s="27" t="s">
        <v>48</v>
      </c>
      <c r="AD354" s="75"/>
      <c r="AE354" s="75"/>
    </row>
    <row r="355" spans="1:31" s="141" customFormat="1" ht="30" customHeight="1" x14ac:dyDescent="0.25">
      <c r="A355" s="69" t="s">
        <v>56</v>
      </c>
      <c r="B355" s="69" t="s">
        <v>42</v>
      </c>
      <c r="C355" s="69" t="s">
        <v>388</v>
      </c>
      <c r="D355" s="67" t="s">
        <v>627</v>
      </c>
      <c r="E355" s="67" t="s">
        <v>628</v>
      </c>
      <c r="F355" s="67" t="s">
        <v>630</v>
      </c>
      <c r="G355" s="67" t="s">
        <v>628</v>
      </c>
      <c r="H355" s="220" t="s">
        <v>46</v>
      </c>
      <c r="I355" s="73">
        <v>0</v>
      </c>
      <c r="J355" s="74">
        <v>0</v>
      </c>
      <c r="K355" s="67">
        <v>0</v>
      </c>
      <c r="L355" s="67">
        <v>0</v>
      </c>
      <c r="M355" s="74" t="s">
        <v>47</v>
      </c>
      <c r="N355" s="221" t="s">
        <v>48</v>
      </c>
      <c r="O355" s="73">
        <v>0</v>
      </c>
      <c r="P355" s="67">
        <v>0</v>
      </c>
      <c r="Q355" s="67" t="s">
        <v>49</v>
      </c>
      <c r="R355" s="214" t="s">
        <v>47</v>
      </c>
      <c r="S355" s="73">
        <v>0</v>
      </c>
      <c r="T355" s="67">
        <v>0</v>
      </c>
      <c r="U355" s="67">
        <v>0</v>
      </c>
      <c r="V355" s="67">
        <v>0</v>
      </c>
      <c r="W355" s="496">
        <v>0</v>
      </c>
      <c r="X355" s="73">
        <v>0</v>
      </c>
      <c r="Y355" s="67">
        <v>0</v>
      </c>
      <c r="Z355" s="496">
        <v>0</v>
      </c>
      <c r="AA355" s="22">
        <v>0</v>
      </c>
      <c r="AB355" s="496">
        <v>0</v>
      </c>
      <c r="AC355" s="27" t="s">
        <v>48</v>
      </c>
      <c r="AD355" s="75"/>
      <c r="AE355" s="75"/>
    </row>
    <row r="356" spans="1:31" s="141" customFormat="1" ht="30" customHeight="1" x14ac:dyDescent="0.25">
      <c r="A356" s="69" t="s">
        <v>56</v>
      </c>
      <c r="B356" s="69" t="s">
        <v>42</v>
      </c>
      <c r="C356" s="69" t="s">
        <v>388</v>
      </c>
      <c r="D356" s="67" t="s">
        <v>627</v>
      </c>
      <c r="E356" s="67" t="s">
        <v>628</v>
      </c>
      <c r="F356" s="67" t="s">
        <v>631</v>
      </c>
      <c r="G356" s="67" t="s">
        <v>632</v>
      </c>
      <c r="H356" s="220" t="s">
        <v>46</v>
      </c>
      <c r="I356" s="73">
        <v>0</v>
      </c>
      <c r="J356" s="74">
        <v>0</v>
      </c>
      <c r="K356" s="67">
        <v>0</v>
      </c>
      <c r="L356" s="67">
        <v>0</v>
      </c>
      <c r="M356" s="74" t="s">
        <v>47</v>
      </c>
      <c r="N356" s="496" t="s">
        <v>48</v>
      </c>
      <c r="O356" s="73">
        <v>0</v>
      </c>
      <c r="P356" s="67">
        <v>0</v>
      </c>
      <c r="Q356" s="67" t="s">
        <v>49</v>
      </c>
      <c r="R356" s="214" t="s">
        <v>47</v>
      </c>
      <c r="S356" s="73">
        <v>0</v>
      </c>
      <c r="T356" s="67">
        <v>0</v>
      </c>
      <c r="U356" s="67">
        <v>0</v>
      </c>
      <c r="V356" s="67">
        <v>0</v>
      </c>
      <c r="W356" s="496">
        <v>0</v>
      </c>
      <c r="X356" s="73">
        <v>0</v>
      </c>
      <c r="Y356" s="67">
        <v>0</v>
      </c>
      <c r="Z356" s="496">
        <v>0</v>
      </c>
      <c r="AA356" s="22">
        <v>0</v>
      </c>
      <c r="AB356" s="496">
        <v>0</v>
      </c>
      <c r="AC356" s="27" t="s">
        <v>48</v>
      </c>
      <c r="AD356" s="75"/>
      <c r="AE356" s="75"/>
    </row>
    <row r="357" spans="1:31" s="141" customFormat="1" ht="30" customHeight="1" x14ac:dyDescent="0.25">
      <c r="A357" s="69" t="s">
        <v>56</v>
      </c>
      <c r="B357" s="69" t="s">
        <v>42</v>
      </c>
      <c r="C357" s="69" t="s">
        <v>388</v>
      </c>
      <c r="D357" s="67" t="s">
        <v>633</v>
      </c>
      <c r="E357" s="67" t="s">
        <v>634</v>
      </c>
      <c r="F357" s="67" t="s">
        <v>635</v>
      </c>
      <c r="G357" s="67" t="s">
        <v>634</v>
      </c>
      <c r="H357" s="220" t="s">
        <v>46</v>
      </c>
      <c r="I357" s="73">
        <v>0</v>
      </c>
      <c r="J357" s="74">
        <v>0</v>
      </c>
      <c r="K357" s="67">
        <v>0</v>
      </c>
      <c r="L357" s="67">
        <v>0</v>
      </c>
      <c r="M357" s="74" t="s">
        <v>47</v>
      </c>
      <c r="N357" s="496" t="s">
        <v>48</v>
      </c>
      <c r="O357" s="73">
        <v>0</v>
      </c>
      <c r="P357" s="67">
        <v>0</v>
      </c>
      <c r="Q357" s="67" t="s">
        <v>49</v>
      </c>
      <c r="R357" s="214" t="s">
        <v>47</v>
      </c>
      <c r="S357" s="73">
        <v>0</v>
      </c>
      <c r="T357" s="67">
        <v>0</v>
      </c>
      <c r="U357" s="67">
        <v>0</v>
      </c>
      <c r="V357" s="67">
        <v>0</v>
      </c>
      <c r="W357" s="496">
        <v>0</v>
      </c>
      <c r="X357" s="73">
        <v>0</v>
      </c>
      <c r="Y357" s="67">
        <v>0</v>
      </c>
      <c r="Z357" s="496">
        <v>0</v>
      </c>
      <c r="AA357" s="22">
        <v>0</v>
      </c>
      <c r="AB357" s="496">
        <v>0</v>
      </c>
      <c r="AC357" s="27" t="s">
        <v>48</v>
      </c>
      <c r="AD357" s="75"/>
      <c r="AE357" s="75"/>
    </row>
    <row r="358" spans="1:31" s="141" customFormat="1" ht="30" customHeight="1" x14ac:dyDescent="0.25">
      <c r="A358" s="69" t="s">
        <v>56</v>
      </c>
      <c r="B358" s="69" t="s">
        <v>42</v>
      </c>
      <c r="C358" s="69" t="s">
        <v>388</v>
      </c>
      <c r="D358" s="67" t="s">
        <v>633</v>
      </c>
      <c r="E358" s="67" t="s">
        <v>634</v>
      </c>
      <c r="F358" s="67" t="s">
        <v>636</v>
      </c>
      <c r="G358" s="67" t="s">
        <v>634</v>
      </c>
      <c r="H358" s="220" t="s">
        <v>46</v>
      </c>
      <c r="I358" s="73">
        <v>0</v>
      </c>
      <c r="J358" s="74">
        <v>0</v>
      </c>
      <c r="K358" s="67">
        <v>0</v>
      </c>
      <c r="L358" s="67">
        <v>0</v>
      </c>
      <c r="M358" s="74" t="s">
        <v>47</v>
      </c>
      <c r="N358" s="221" t="s">
        <v>48</v>
      </c>
      <c r="O358" s="73">
        <v>0</v>
      </c>
      <c r="P358" s="67">
        <v>0</v>
      </c>
      <c r="Q358" s="67" t="s">
        <v>49</v>
      </c>
      <c r="R358" s="214" t="s">
        <v>47</v>
      </c>
      <c r="S358" s="73">
        <v>0</v>
      </c>
      <c r="T358" s="67">
        <v>0</v>
      </c>
      <c r="U358" s="67">
        <v>0</v>
      </c>
      <c r="V358" s="67">
        <v>0</v>
      </c>
      <c r="W358" s="496">
        <v>0</v>
      </c>
      <c r="X358" s="73">
        <v>0</v>
      </c>
      <c r="Y358" s="67">
        <v>0</v>
      </c>
      <c r="Z358" s="496">
        <v>0</v>
      </c>
      <c r="AA358" s="22">
        <v>0</v>
      </c>
      <c r="AB358" s="496">
        <v>0</v>
      </c>
      <c r="AC358" s="27" t="s">
        <v>48</v>
      </c>
      <c r="AD358" s="75"/>
      <c r="AE358" s="75"/>
    </row>
    <row r="359" spans="1:31" s="141" customFormat="1" ht="30" customHeight="1" x14ac:dyDescent="0.25">
      <c r="A359" s="69" t="s">
        <v>56</v>
      </c>
      <c r="B359" s="69" t="s">
        <v>42</v>
      </c>
      <c r="C359" s="69" t="s">
        <v>388</v>
      </c>
      <c r="D359" s="67" t="s">
        <v>633</v>
      </c>
      <c r="E359" s="67" t="s">
        <v>634</v>
      </c>
      <c r="F359" s="67" t="s">
        <v>637</v>
      </c>
      <c r="G359" s="67" t="s">
        <v>638</v>
      </c>
      <c r="H359" s="220" t="s">
        <v>46</v>
      </c>
      <c r="I359" s="73">
        <v>0</v>
      </c>
      <c r="J359" s="74">
        <v>0</v>
      </c>
      <c r="K359" s="67">
        <v>0</v>
      </c>
      <c r="L359" s="67">
        <v>0</v>
      </c>
      <c r="M359" s="74" t="s">
        <v>47</v>
      </c>
      <c r="N359" s="496" t="s">
        <v>48</v>
      </c>
      <c r="O359" s="73">
        <v>0</v>
      </c>
      <c r="P359" s="67">
        <v>0</v>
      </c>
      <c r="Q359" s="67" t="s">
        <v>49</v>
      </c>
      <c r="R359" s="214" t="s">
        <v>47</v>
      </c>
      <c r="S359" s="73">
        <v>0</v>
      </c>
      <c r="T359" s="67">
        <v>0</v>
      </c>
      <c r="U359" s="67">
        <v>0</v>
      </c>
      <c r="V359" s="67">
        <v>0</v>
      </c>
      <c r="W359" s="496">
        <v>0</v>
      </c>
      <c r="X359" s="73">
        <v>0</v>
      </c>
      <c r="Y359" s="67">
        <v>0</v>
      </c>
      <c r="Z359" s="496">
        <v>0</v>
      </c>
      <c r="AA359" s="22">
        <v>0</v>
      </c>
      <c r="AB359" s="496">
        <v>0</v>
      </c>
      <c r="AC359" s="27" t="s">
        <v>48</v>
      </c>
      <c r="AD359" s="75"/>
      <c r="AE359" s="75"/>
    </row>
    <row r="360" spans="1:31" s="141" customFormat="1" ht="30" customHeight="1" x14ac:dyDescent="0.25">
      <c r="A360" s="69" t="s">
        <v>56</v>
      </c>
      <c r="B360" s="69" t="s">
        <v>42</v>
      </c>
      <c r="C360" s="69" t="s">
        <v>388</v>
      </c>
      <c r="D360" s="67" t="s">
        <v>633</v>
      </c>
      <c r="E360" s="67" t="s">
        <v>634</v>
      </c>
      <c r="F360" s="67" t="s">
        <v>639</v>
      </c>
      <c r="G360" s="67" t="s">
        <v>634</v>
      </c>
      <c r="H360" s="220" t="s">
        <v>46</v>
      </c>
      <c r="I360" s="73">
        <v>0</v>
      </c>
      <c r="J360" s="74">
        <v>0</v>
      </c>
      <c r="K360" s="67">
        <v>0</v>
      </c>
      <c r="L360" s="67">
        <v>0</v>
      </c>
      <c r="M360" s="74" t="s">
        <v>47</v>
      </c>
      <c r="N360" s="496" t="s">
        <v>48</v>
      </c>
      <c r="O360" s="73">
        <v>0</v>
      </c>
      <c r="P360" s="67">
        <v>0</v>
      </c>
      <c r="Q360" s="67" t="s">
        <v>49</v>
      </c>
      <c r="R360" s="214" t="s">
        <v>47</v>
      </c>
      <c r="S360" s="73">
        <v>0</v>
      </c>
      <c r="T360" s="67">
        <v>0</v>
      </c>
      <c r="U360" s="67">
        <v>0</v>
      </c>
      <c r="V360" s="67">
        <v>0</v>
      </c>
      <c r="W360" s="496">
        <v>0</v>
      </c>
      <c r="X360" s="73">
        <v>0</v>
      </c>
      <c r="Y360" s="67">
        <v>0</v>
      </c>
      <c r="Z360" s="496">
        <v>0</v>
      </c>
      <c r="AA360" s="22">
        <v>0</v>
      </c>
      <c r="AB360" s="496">
        <v>0</v>
      </c>
      <c r="AC360" s="27" t="s">
        <v>48</v>
      </c>
      <c r="AD360" s="75"/>
      <c r="AE360" s="75"/>
    </row>
    <row r="361" spans="1:31" s="141" customFormat="1" ht="30" customHeight="1" x14ac:dyDescent="0.25">
      <c r="A361" s="69" t="s">
        <v>56</v>
      </c>
      <c r="B361" s="69" t="s">
        <v>42</v>
      </c>
      <c r="C361" s="69" t="s">
        <v>388</v>
      </c>
      <c r="D361" s="67" t="s">
        <v>640</v>
      </c>
      <c r="E361" s="67" t="s">
        <v>439</v>
      </c>
      <c r="F361" s="67" t="s">
        <v>641</v>
      </c>
      <c r="G361" s="67" t="s">
        <v>439</v>
      </c>
      <c r="H361" s="220" t="s">
        <v>46</v>
      </c>
      <c r="I361" s="73">
        <v>0</v>
      </c>
      <c r="J361" s="74">
        <v>0</v>
      </c>
      <c r="K361" s="67">
        <v>0</v>
      </c>
      <c r="L361" s="67">
        <v>0</v>
      </c>
      <c r="M361" s="74" t="s">
        <v>47</v>
      </c>
      <c r="N361" s="221" t="s">
        <v>48</v>
      </c>
      <c r="O361" s="73">
        <v>0</v>
      </c>
      <c r="P361" s="67">
        <v>0</v>
      </c>
      <c r="Q361" s="67" t="s">
        <v>49</v>
      </c>
      <c r="R361" s="214" t="s">
        <v>47</v>
      </c>
      <c r="S361" s="73">
        <v>0</v>
      </c>
      <c r="T361" s="67">
        <v>0</v>
      </c>
      <c r="U361" s="67">
        <v>0</v>
      </c>
      <c r="V361" s="67">
        <v>0</v>
      </c>
      <c r="W361" s="496">
        <v>0</v>
      </c>
      <c r="X361" s="73">
        <v>0</v>
      </c>
      <c r="Y361" s="67">
        <v>0</v>
      </c>
      <c r="Z361" s="496">
        <v>0</v>
      </c>
      <c r="AA361" s="22">
        <v>0</v>
      </c>
      <c r="AB361" s="496">
        <v>0</v>
      </c>
      <c r="AC361" s="27" t="s">
        <v>48</v>
      </c>
      <c r="AD361" s="75"/>
      <c r="AE361" s="75"/>
    </row>
    <row r="362" spans="1:31" s="141" customFormat="1" ht="30" customHeight="1" x14ac:dyDescent="0.25">
      <c r="A362" s="69" t="s">
        <v>56</v>
      </c>
      <c r="B362" s="69" t="s">
        <v>42</v>
      </c>
      <c r="C362" s="69" t="s">
        <v>388</v>
      </c>
      <c r="D362" s="67" t="s">
        <v>640</v>
      </c>
      <c r="E362" s="67" t="s">
        <v>439</v>
      </c>
      <c r="F362" s="67" t="s">
        <v>642</v>
      </c>
      <c r="G362" s="67" t="s">
        <v>439</v>
      </c>
      <c r="H362" s="220" t="s">
        <v>46</v>
      </c>
      <c r="I362" s="73">
        <v>0</v>
      </c>
      <c r="J362" s="74">
        <v>0</v>
      </c>
      <c r="K362" s="67">
        <v>0</v>
      </c>
      <c r="L362" s="67">
        <v>0</v>
      </c>
      <c r="M362" s="74" t="s">
        <v>47</v>
      </c>
      <c r="N362" s="496" t="s">
        <v>48</v>
      </c>
      <c r="O362" s="73">
        <v>0</v>
      </c>
      <c r="P362" s="67">
        <v>0</v>
      </c>
      <c r="Q362" s="67" t="s">
        <v>49</v>
      </c>
      <c r="R362" s="214" t="s">
        <v>47</v>
      </c>
      <c r="S362" s="73">
        <v>0</v>
      </c>
      <c r="T362" s="67">
        <v>0</v>
      </c>
      <c r="U362" s="67">
        <v>0</v>
      </c>
      <c r="V362" s="67">
        <v>0</v>
      </c>
      <c r="W362" s="496">
        <v>0</v>
      </c>
      <c r="X362" s="73">
        <v>0</v>
      </c>
      <c r="Y362" s="67">
        <v>0</v>
      </c>
      <c r="Z362" s="496">
        <v>0</v>
      </c>
      <c r="AA362" s="22">
        <v>0</v>
      </c>
      <c r="AB362" s="496">
        <v>0</v>
      </c>
      <c r="AC362" s="27" t="s">
        <v>48</v>
      </c>
      <c r="AD362" s="75"/>
      <c r="AE362" s="75"/>
    </row>
    <row r="363" spans="1:31" s="141" customFormat="1" ht="30" customHeight="1" x14ac:dyDescent="0.25">
      <c r="A363" s="69" t="s">
        <v>56</v>
      </c>
      <c r="B363" s="69" t="s">
        <v>42</v>
      </c>
      <c r="C363" s="69" t="s">
        <v>388</v>
      </c>
      <c r="D363" s="67" t="s">
        <v>643</v>
      </c>
      <c r="E363" s="67" t="s">
        <v>447</v>
      </c>
      <c r="F363" s="67" t="s">
        <v>644</v>
      </c>
      <c r="G363" s="67" t="s">
        <v>468</v>
      </c>
      <c r="H363" s="220" t="s">
        <v>46</v>
      </c>
      <c r="I363" s="73">
        <v>0</v>
      </c>
      <c r="J363" s="74">
        <v>0</v>
      </c>
      <c r="K363" s="67">
        <v>0</v>
      </c>
      <c r="L363" s="67">
        <v>0</v>
      </c>
      <c r="M363" s="74" t="s">
        <v>47</v>
      </c>
      <c r="N363" s="496" t="s">
        <v>48</v>
      </c>
      <c r="O363" s="73">
        <v>0</v>
      </c>
      <c r="P363" s="67">
        <v>0</v>
      </c>
      <c r="Q363" s="67" t="s">
        <v>49</v>
      </c>
      <c r="R363" s="214" t="s">
        <v>47</v>
      </c>
      <c r="S363" s="73">
        <v>0</v>
      </c>
      <c r="T363" s="67">
        <v>0</v>
      </c>
      <c r="U363" s="67">
        <v>0</v>
      </c>
      <c r="V363" s="67">
        <v>0</v>
      </c>
      <c r="W363" s="496">
        <v>0</v>
      </c>
      <c r="X363" s="73">
        <v>0</v>
      </c>
      <c r="Y363" s="67">
        <v>0</v>
      </c>
      <c r="Z363" s="496">
        <v>0</v>
      </c>
      <c r="AA363" s="22">
        <v>0</v>
      </c>
      <c r="AB363" s="496">
        <v>0</v>
      </c>
      <c r="AC363" s="27" t="s">
        <v>48</v>
      </c>
      <c r="AD363" s="75"/>
      <c r="AE363" s="75"/>
    </row>
    <row r="364" spans="1:31" s="141" customFormat="1" ht="30" customHeight="1" x14ac:dyDescent="0.25">
      <c r="A364" s="69" t="s">
        <v>56</v>
      </c>
      <c r="B364" s="69" t="s">
        <v>42</v>
      </c>
      <c r="C364" s="69" t="s">
        <v>388</v>
      </c>
      <c r="D364" s="67" t="s">
        <v>643</v>
      </c>
      <c r="E364" s="67" t="s">
        <v>447</v>
      </c>
      <c r="F364" s="67" t="s">
        <v>645</v>
      </c>
      <c r="G364" s="67" t="s">
        <v>468</v>
      </c>
      <c r="H364" s="220" t="s">
        <v>46</v>
      </c>
      <c r="I364" s="73">
        <v>0</v>
      </c>
      <c r="J364" s="74">
        <v>0</v>
      </c>
      <c r="K364" s="67">
        <v>0</v>
      </c>
      <c r="L364" s="67">
        <v>0</v>
      </c>
      <c r="M364" s="74" t="s">
        <v>47</v>
      </c>
      <c r="N364" s="221" t="s">
        <v>48</v>
      </c>
      <c r="O364" s="73">
        <v>0</v>
      </c>
      <c r="P364" s="67">
        <v>0</v>
      </c>
      <c r="Q364" s="67" t="s">
        <v>49</v>
      </c>
      <c r="R364" s="214" t="s">
        <v>47</v>
      </c>
      <c r="S364" s="73">
        <v>0</v>
      </c>
      <c r="T364" s="67">
        <v>0</v>
      </c>
      <c r="U364" s="67">
        <v>0</v>
      </c>
      <c r="V364" s="67">
        <v>0</v>
      </c>
      <c r="W364" s="496">
        <v>0</v>
      </c>
      <c r="X364" s="73">
        <v>0</v>
      </c>
      <c r="Y364" s="67">
        <v>0</v>
      </c>
      <c r="Z364" s="496">
        <v>0</v>
      </c>
      <c r="AA364" s="22">
        <v>0</v>
      </c>
      <c r="AB364" s="496">
        <v>0</v>
      </c>
      <c r="AC364" s="27" t="s">
        <v>48</v>
      </c>
      <c r="AD364" s="75"/>
      <c r="AE364" s="75"/>
    </row>
    <row r="365" spans="1:31" s="141" customFormat="1" ht="30" customHeight="1" x14ac:dyDescent="0.25">
      <c r="A365" s="69" t="s">
        <v>56</v>
      </c>
      <c r="B365" s="69" t="s">
        <v>42</v>
      </c>
      <c r="C365" s="69" t="s">
        <v>388</v>
      </c>
      <c r="D365" s="67" t="s">
        <v>646</v>
      </c>
      <c r="E365" s="67" t="s">
        <v>634</v>
      </c>
      <c r="F365" s="67" t="s">
        <v>647</v>
      </c>
      <c r="G365" s="67" t="s">
        <v>634</v>
      </c>
      <c r="H365" s="220" t="s">
        <v>46</v>
      </c>
      <c r="I365" s="73">
        <v>0</v>
      </c>
      <c r="J365" s="74">
        <v>0</v>
      </c>
      <c r="K365" s="67">
        <v>0</v>
      </c>
      <c r="L365" s="67">
        <v>0</v>
      </c>
      <c r="M365" s="74" t="s">
        <v>47</v>
      </c>
      <c r="N365" s="496" t="s">
        <v>48</v>
      </c>
      <c r="O365" s="73" t="s">
        <v>48</v>
      </c>
      <c r="P365" s="67" t="s">
        <v>48</v>
      </c>
      <c r="Q365" s="67" t="s">
        <v>49</v>
      </c>
      <c r="R365" s="214" t="s">
        <v>47</v>
      </c>
      <c r="S365" s="73">
        <v>0</v>
      </c>
      <c r="T365" s="67">
        <v>0</v>
      </c>
      <c r="U365" s="67">
        <v>0</v>
      </c>
      <c r="V365" s="67">
        <v>0</v>
      </c>
      <c r="W365" s="496">
        <v>0</v>
      </c>
      <c r="X365" s="73">
        <v>0</v>
      </c>
      <c r="Y365" s="67">
        <v>0</v>
      </c>
      <c r="Z365" s="496">
        <v>0</v>
      </c>
      <c r="AA365" s="22">
        <v>0</v>
      </c>
      <c r="AB365" s="496">
        <v>0</v>
      </c>
      <c r="AC365" s="27" t="s">
        <v>48</v>
      </c>
      <c r="AD365" s="75"/>
      <c r="AE365" s="75"/>
    </row>
    <row r="366" spans="1:31" s="141" customFormat="1" ht="30" customHeight="1" x14ac:dyDescent="0.25">
      <c r="A366" s="69" t="s">
        <v>56</v>
      </c>
      <c r="B366" s="69" t="s">
        <v>42</v>
      </c>
      <c r="C366" s="69" t="s">
        <v>388</v>
      </c>
      <c r="D366" s="67" t="s">
        <v>446</v>
      </c>
      <c r="E366" s="67" t="s">
        <v>447</v>
      </c>
      <c r="F366" s="67" t="s">
        <v>648</v>
      </c>
      <c r="G366" s="67" t="s">
        <v>447</v>
      </c>
      <c r="H366" s="220" t="s">
        <v>46</v>
      </c>
      <c r="I366" s="73">
        <v>0</v>
      </c>
      <c r="J366" s="74">
        <v>0</v>
      </c>
      <c r="K366" s="67">
        <v>0</v>
      </c>
      <c r="L366" s="67">
        <v>0</v>
      </c>
      <c r="M366" s="74" t="s">
        <v>47</v>
      </c>
      <c r="N366" s="496" t="s">
        <v>48</v>
      </c>
      <c r="O366" s="73">
        <v>0</v>
      </c>
      <c r="P366" s="67">
        <v>0</v>
      </c>
      <c r="Q366" s="67" t="s">
        <v>49</v>
      </c>
      <c r="R366" s="214" t="s">
        <v>47</v>
      </c>
      <c r="S366" s="73">
        <v>0</v>
      </c>
      <c r="T366" s="67">
        <v>0</v>
      </c>
      <c r="U366" s="67">
        <v>0</v>
      </c>
      <c r="V366" s="67">
        <v>0</v>
      </c>
      <c r="W366" s="496">
        <v>0</v>
      </c>
      <c r="X366" s="73">
        <v>0</v>
      </c>
      <c r="Y366" s="67">
        <v>0</v>
      </c>
      <c r="Z366" s="496">
        <v>0</v>
      </c>
      <c r="AA366" s="22">
        <v>0</v>
      </c>
      <c r="AB366" s="496">
        <v>0</v>
      </c>
      <c r="AC366" s="27" t="s">
        <v>48</v>
      </c>
      <c r="AD366" s="75"/>
      <c r="AE366" s="75"/>
    </row>
    <row r="367" spans="1:31" s="141" customFormat="1" ht="30" customHeight="1" x14ac:dyDescent="0.25">
      <c r="A367" s="69" t="s">
        <v>56</v>
      </c>
      <c r="B367" s="69" t="s">
        <v>42</v>
      </c>
      <c r="C367" s="69" t="s">
        <v>388</v>
      </c>
      <c r="D367" s="67" t="s">
        <v>446</v>
      </c>
      <c r="E367" s="67" t="s">
        <v>447</v>
      </c>
      <c r="F367" s="67" t="s">
        <v>649</v>
      </c>
      <c r="G367" s="67" t="s">
        <v>447</v>
      </c>
      <c r="H367" s="220" t="s">
        <v>46</v>
      </c>
      <c r="I367" s="73">
        <v>0</v>
      </c>
      <c r="J367" s="74">
        <v>0</v>
      </c>
      <c r="K367" s="67">
        <v>0</v>
      </c>
      <c r="L367" s="67">
        <v>0</v>
      </c>
      <c r="M367" s="74" t="s">
        <v>47</v>
      </c>
      <c r="N367" s="221" t="s">
        <v>48</v>
      </c>
      <c r="O367" s="73">
        <v>0</v>
      </c>
      <c r="P367" s="67">
        <v>0</v>
      </c>
      <c r="Q367" s="67" t="s">
        <v>49</v>
      </c>
      <c r="R367" s="214" t="s">
        <v>47</v>
      </c>
      <c r="S367" s="73">
        <v>0</v>
      </c>
      <c r="T367" s="67">
        <v>0</v>
      </c>
      <c r="U367" s="67">
        <v>0</v>
      </c>
      <c r="V367" s="67">
        <v>0</v>
      </c>
      <c r="W367" s="496">
        <v>0</v>
      </c>
      <c r="X367" s="73">
        <v>0</v>
      </c>
      <c r="Y367" s="67">
        <v>0</v>
      </c>
      <c r="Z367" s="496">
        <v>0</v>
      </c>
      <c r="AA367" s="22">
        <v>0</v>
      </c>
      <c r="AB367" s="496">
        <v>0</v>
      </c>
      <c r="AC367" s="27" t="s">
        <v>48</v>
      </c>
      <c r="AD367" s="75"/>
      <c r="AE367" s="75"/>
    </row>
    <row r="368" spans="1:31" s="141" customFormat="1" ht="30" customHeight="1" x14ac:dyDescent="0.25">
      <c r="A368" s="69" t="s">
        <v>56</v>
      </c>
      <c r="B368" s="69" t="s">
        <v>42</v>
      </c>
      <c r="C368" s="69" t="s">
        <v>388</v>
      </c>
      <c r="D368" s="67" t="s">
        <v>446</v>
      </c>
      <c r="E368" s="67" t="s">
        <v>447</v>
      </c>
      <c r="F368" s="67" t="s">
        <v>650</v>
      </c>
      <c r="G368" s="67" t="s">
        <v>447</v>
      </c>
      <c r="H368" s="220" t="s">
        <v>46</v>
      </c>
      <c r="I368" s="73">
        <v>0</v>
      </c>
      <c r="J368" s="74">
        <v>0</v>
      </c>
      <c r="K368" s="67">
        <v>0</v>
      </c>
      <c r="L368" s="67">
        <v>0</v>
      </c>
      <c r="M368" s="74" t="s">
        <v>47</v>
      </c>
      <c r="N368" s="496" t="s">
        <v>48</v>
      </c>
      <c r="O368" s="73">
        <v>0</v>
      </c>
      <c r="P368" s="67">
        <v>0</v>
      </c>
      <c r="Q368" s="67" t="s">
        <v>49</v>
      </c>
      <c r="R368" s="214" t="s">
        <v>47</v>
      </c>
      <c r="S368" s="73">
        <v>0</v>
      </c>
      <c r="T368" s="67">
        <v>0</v>
      </c>
      <c r="U368" s="67">
        <v>0</v>
      </c>
      <c r="V368" s="67">
        <v>0</v>
      </c>
      <c r="W368" s="496">
        <v>0</v>
      </c>
      <c r="X368" s="73">
        <v>0</v>
      </c>
      <c r="Y368" s="67">
        <v>0</v>
      </c>
      <c r="Z368" s="496">
        <v>0</v>
      </c>
      <c r="AA368" s="22">
        <v>0</v>
      </c>
      <c r="AB368" s="496">
        <v>0</v>
      </c>
      <c r="AC368" s="27" t="s">
        <v>48</v>
      </c>
      <c r="AD368" s="75"/>
      <c r="AE368" s="75"/>
    </row>
    <row r="369" spans="1:31" s="141" customFormat="1" ht="30" customHeight="1" x14ac:dyDescent="0.25">
      <c r="A369" s="69" t="s">
        <v>56</v>
      </c>
      <c r="B369" s="69" t="s">
        <v>42</v>
      </c>
      <c r="C369" s="69" t="s">
        <v>388</v>
      </c>
      <c r="D369" s="67" t="s">
        <v>446</v>
      </c>
      <c r="E369" s="67" t="s">
        <v>447</v>
      </c>
      <c r="F369" s="67" t="s">
        <v>651</v>
      </c>
      <c r="G369" s="67" t="s">
        <v>652</v>
      </c>
      <c r="H369" s="220" t="s">
        <v>46</v>
      </c>
      <c r="I369" s="73">
        <v>0</v>
      </c>
      <c r="J369" s="74">
        <v>0</v>
      </c>
      <c r="K369" s="67">
        <v>0</v>
      </c>
      <c r="L369" s="67">
        <v>0</v>
      </c>
      <c r="M369" s="74" t="s">
        <v>47</v>
      </c>
      <c r="N369" s="496" t="s">
        <v>48</v>
      </c>
      <c r="O369" s="73">
        <v>0</v>
      </c>
      <c r="P369" s="67">
        <v>0</v>
      </c>
      <c r="Q369" s="67" t="s">
        <v>49</v>
      </c>
      <c r="R369" s="214" t="s">
        <v>47</v>
      </c>
      <c r="S369" s="73">
        <v>0</v>
      </c>
      <c r="T369" s="67">
        <v>0</v>
      </c>
      <c r="U369" s="67">
        <v>0</v>
      </c>
      <c r="V369" s="67">
        <v>0</v>
      </c>
      <c r="W369" s="496">
        <v>0</v>
      </c>
      <c r="X369" s="73">
        <v>0</v>
      </c>
      <c r="Y369" s="67">
        <v>0</v>
      </c>
      <c r="Z369" s="496">
        <v>0</v>
      </c>
      <c r="AA369" s="22">
        <v>0</v>
      </c>
      <c r="AB369" s="496">
        <v>0</v>
      </c>
      <c r="AC369" s="27" t="s">
        <v>48</v>
      </c>
      <c r="AD369" s="75"/>
      <c r="AE369" s="75"/>
    </row>
    <row r="370" spans="1:31" s="141" customFormat="1" ht="30" customHeight="1" x14ac:dyDescent="0.25">
      <c r="A370" s="69" t="s">
        <v>56</v>
      </c>
      <c r="B370" s="69" t="s">
        <v>42</v>
      </c>
      <c r="C370" s="69" t="s">
        <v>388</v>
      </c>
      <c r="D370" s="67" t="s">
        <v>446</v>
      </c>
      <c r="E370" s="67" t="s">
        <v>447</v>
      </c>
      <c r="F370" s="67" t="s">
        <v>653</v>
      </c>
      <c r="G370" s="67" t="s">
        <v>654</v>
      </c>
      <c r="H370" s="220" t="s">
        <v>46</v>
      </c>
      <c r="I370" s="73">
        <v>0</v>
      </c>
      <c r="J370" s="74">
        <v>0</v>
      </c>
      <c r="K370" s="67">
        <v>0</v>
      </c>
      <c r="L370" s="67">
        <v>0</v>
      </c>
      <c r="M370" s="74" t="s">
        <v>47</v>
      </c>
      <c r="N370" s="221" t="s">
        <v>48</v>
      </c>
      <c r="O370" s="73">
        <v>0</v>
      </c>
      <c r="P370" s="67">
        <v>0</v>
      </c>
      <c r="Q370" s="67" t="s">
        <v>49</v>
      </c>
      <c r="R370" s="214" t="s">
        <v>47</v>
      </c>
      <c r="S370" s="73">
        <v>0</v>
      </c>
      <c r="T370" s="67">
        <v>0</v>
      </c>
      <c r="U370" s="67">
        <v>0</v>
      </c>
      <c r="V370" s="67">
        <v>0</v>
      </c>
      <c r="W370" s="496">
        <v>0</v>
      </c>
      <c r="X370" s="73">
        <v>0</v>
      </c>
      <c r="Y370" s="67">
        <v>0</v>
      </c>
      <c r="Z370" s="496">
        <v>0</v>
      </c>
      <c r="AA370" s="22">
        <v>0</v>
      </c>
      <c r="AB370" s="496">
        <v>0</v>
      </c>
      <c r="AC370" s="27" t="s">
        <v>48</v>
      </c>
      <c r="AD370" s="75"/>
      <c r="AE370" s="75"/>
    </row>
    <row r="371" spans="1:31" s="141" customFormat="1" ht="30" customHeight="1" x14ac:dyDescent="0.25">
      <c r="A371" s="69" t="s">
        <v>56</v>
      </c>
      <c r="B371" s="69" t="s">
        <v>42</v>
      </c>
      <c r="C371" s="69" t="s">
        <v>388</v>
      </c>
      <c r="D371" s="67" t="s">
        <v>453</v>
      </c>
      <c r="E371" s="67" t="s">
        <v>439</v>
      </c>
      <c r="F371" s="67" t="s">
        <v>655</v>
      </c>
      <c r="G371" s="67" t="s">
        <v>439</v>
      </c>
      <c r="H371" s="220" t="s">
        <v>46</v>
      </c>
      <c r="I371" s="73">
        <v>0</v>
      </c>
      <c r="J371" s="74">
        <v>0</v>
      </c>
      <c r="K371" s="67">
        <v>0</v>
      </c>
      <c r="L371" s="67">
        <v>0</v>
      </c>
      <c r="M371" s="74" t="s">
        <v>47</v>
      </c>
      <c r="N371" s="496" t="s">
        <v>48</v>
      </c>
      <c r="O371" s="73">
        <v>0</v>
      </c>
      <c r="P371" s="67">
        <v>0</v>
      </c>
      <c r="Q371" s="67" t="s">
        <v>49</v>
      </c>
      <c r="R371" s="214" t="s">
        <v>47</v>
      </c>
      <c r="S371" s="73">
        <v>0</v>
      </c>
      <c r="T371" s="67">
        <v>0</v>
      </c>
      <c r="U371" s="67">
        <v>0</v>
      </c>
      <c r="V371" s="67">
        <v>0</v>
      </c>
      <c r="W371" s="496">
        <v>0</v>
      </c>
      <c r="X371" s="73">
        <v>0</v>
      </c>
      <c r="Y371" s="67">
        <v>0</v>
      </c>
      <c r="Z371" s="496">
        <v>0</v>
      </c>
      <c r="AA371" s="22">
        <v>0</v>
      </c>
      <c r="AB371" s="496">
        <v>0</v>
      </c>
      <c r="AC371" s="27" t="s">
        <v>48</v>
      </c>
      <c r="AD371" s="75"/>
      <c r="AE371" s="75"/>
    </row>
    <row r="372" spans="1:31" s="141" customFormat="1" ht="30" customHeight="1" x14ac:dyDescent="0.25">
      <c r="A372" s="69" t="s">
        <v>56</v>
      </c>
      <c r="B372" s="69" t="s">
        <v>42</v>
      </c>
      <c r="C372" s="69" t="s">
        <v>388</v>
      </c>
      <c r="D372" s="67" t="s">
        <v>453</v>
      </c>
      <c r="E372" s="67" t="s">
        <v>439</v>
      </c>
      <c r="F372" s="67" t="s">
        <v>656</v>
      </c>
      <c r="G372" s="67" t="s">
        <v>657</v>
      </c>
      <c r="H372" s="220" t="s">
        <v>46</v>
      </c>
      <c r="I372" s="73">
        <v>0</v>
      </c>
      <c r="J372" s="74">
        <v>0</v>
      </c>
      <c r="K372" s="67">
        <v>0</v>
      </c>
      <c r="L372" s="67">
        <v>0</v>
      </c>
      <c r="M372" s="74" t="s">
        <v>47</v>
      </c>
      <c r="N372" s="496" t="s">
        <v>48</v>
      </c>
      <c r="O372" s="73">
        <v>0</v>
      </c>
      <c r="P372" s="67">
        <v>0</v>
      </c>
      <c r="Q372" s="67" t="s">
        <v>49</v>
      </c>
      <c r="R372" s="214" t="s">
        <v>47</v>
      </c>
      <c r="S372" s="73">
        <v>0</v>
      </c>
      <c r="T372" s="67">
        <v>0</v>
      </c>
      <c r="U372" s="67">
        <v>0</v>
      </c>
      <c r="V372" s="67">
        <v>0</v>
      </c>
      <c r="W372" s="496">
        <v>0</v>
      </c>
      <c r="X372" s="73">
        <v>0</v>
      </c>
      <c r="Y372" s="67">
        <v>0</v>
      </c>
      <c r="Z372" s="496">
        <v>0</v>
      </c>
      <c r="AA372" s="22">
        <v>0</v>
      </c>
      <c r="AB372" s="496">
        <v>0</v>
      </c>
      <c r="AC372" s="27" t="s">
        <v>48</v>
      </c>
      <c r="AD372" s="75"/>
      <c r="AE372" s="75"/>
    </row>
    <row r="373" spans="1:31" s="141" customFormat="1" ht="30" customHeight="1" x14ac:dyDescent="0.25">
      <c r="A373" s="69" t="s">
        <v>56</v>
      </c>
      <c r="B373" s="69" t="s">
        <v>42</v>
      </c>
      <c r="C373" s="69" t="s">
        <v>388</v>
      </c>
      <c r="D373" s="67" t="s">
        <v>453</v>
      </c>
      <c r="E373" s="67" t="s">
        <v>439</v>
      </c>
      <c r="F373" s="67" t="s">
        <v>658</v>
      </c>
      <c r="G373" s="67" t="s">
        <v>455</v>
      </c>
      <c r="H373" s="220" t="s">
        <v>46</v>
      </c>
      <c r="I373" s="73">
        <v>0</v>
      </c>
      <c r="J373" s="74">
        <v>0</v>
      </c>
      <c r="K373" s="67">
        <v>0</v>
      </c>
      <c r="L373" s="67">
        <v>0</v>
      </c>
      <c r="M373" s="74" t="s">
        <v>47</v>
      </c>
      <c r="N373" s="221" t="s">
        <v>48</v>
      </c>
      <c r="O373" s="73">
        <v>0</v>
      </c>
      <c r="P373" s="67">
        <v>0</v>
      </c>
      <c r="Q373" s="67" t="s">
        <v>49</v>
      </c>
      <c r="R373" s="214" t="s">
        <v>47</v>
      </c>
      <c r="S373" s="73">
        <v>0</v>
      </c>
      <c r="T373" s="67">
        <v>0</v>
      </c>
      <c r="U373" s="67">
        <v>0</v>
      </c>
      <c r="V373" s="67">
        <v>0</v>
      </c>
      <c r="W373" s="496">
        <v>0</v>
      </c>
      <c r="X373" s="73">
        <v>0</v>
      </c>
      <c r="Y373" s="67">
        <v>0</v>
      </c>
      <c r="Z373" s="496">
        <v>0</v>
      </c>
      <c r="AA373" s="22">
        <v>0</v>
      </c>
      <c r="AB373" s="496">
        <v>0</v>
      </c>
      <c r="AC373" s="27" t="s">
        <v>48</v>
      </c>
      <c r="AD373" s="75"/>
      <c r="AE373" s="75"/>
    </row>
    <row r="374" spans="1:31" s="141" customFormat="1" ht="30" customHeight="1" x14ac:dyDescent="0.25">
      <c r="A374" s="69" t="s">
        <v>56</v>
      </c>
      <c r="B374" s="69" t="s">
        <v>42</v>
      </c>
      <c r="C374" s="69" t="s">
        <v>388</v>
      </c>
      <c r="D374" s="67" t="s">
        <v>453</v>
      </c>
      <c r="E374" s="67" t="s">
        <v>439</v>
      </c>
      <c r="F374" s="67" t="s">
        <v>659</v>
      </c>
      <c r="G374" s="67" t="s">
        <v>660</v>
      </c>
      <c r="H374" s="220" t="s">
        <v>46</v>
      </c>
      <c r="I374" s="73">
        <v>0</v>
      </c>
      <c r="J374" s="74">
        <v>0</v>
      </c>
      <c r="K374" s="67">
        <v>0</v>
      </c>
      <c r="L374" s="67">
        <v>0</v>
      </c>
      <c r="M374" s="74" t="s">
        <v>47</v>
      </c>
      <c r="N374" s="496" t="s">
        <v>48</v>
      </c>
      <c r="O374" s="73">
        <v>0</v>
      </c>
      <c r="P374" s="67">
        <v>0</v>
      </c>
      <c r="Q374" s="67" t="s">
        <v>49</v>
      </c>
      <c r="R374" s="214" t="s">
        <v>47</v>
      </c>
      <c r="S374" s="73">
        <v>0</v>
      </c>
      <c r="T374" s="67">
        <v>0</v>
      </c>
      <c r="U374" s="67">
        <v>0</v>
      </c>
      <c r="V374" s="67">
        <v>0</v>
      </c>
      <c r="W374" s="496">
        <v>0</v>
      </c>
      <c r="X374" s="73">
        <v>0</v>
      </c>
      <c r="Y374" s="67">
        <v>0</v>
      </c>
      <c r="Z374" s="496">
        <v>0</v>
      </c>
      <c r="AA374" s="22">
        <v>0</v>
      </c>
      <c r="AB374" s="496">
        <v>0</v>
      </c>
      <c r="AC374" s="27" t="s">
        <v>48</v>
      </c>
      <c r="AD374" s="75"/>
      <c r="AE374" s="75"/>
    </row>
    <row r="375" spans="1:31" s="141" customFormat="1" ht="30" customHeight="1" x14ac:dyDescent="0.25">
      <c r="A375" s="69" t="s">
        <v>56</v>
      </c>
      <c r="B375" s="69" t="s">
        <v>42</v>
      </c>
      <c r="C375" s="69" t="s">
        <v>388</v>
      </c>
      <c r="D375" s="67" t="s">
        <v>568</v>
      </c>
      <c r="E375" s="67" t="s">
        <v>569</v>
      </c>
      <c r="F375" s="67" t="s">
        <v>661</v>
      </c>
      <c r="G375" s="67" t="s">
        <v>576</v>
      </c>
      <c r="H375" s="220" t="s">
        <v>46</v>
      </c>
      <c r="I375" s="73">
        <v>0</v>
      </c>
      <c r="J375" s="74">
        <v>0</v>
      </c>
      <c r="K375" s="67">
        <v>0</v>
      </c>
      <c r="L375" s="67">
        <v>0</v>
      </c>
      <c r="M375" s="74" t="s">
        <v>47</v>
      </c>
      <c r="N375" s="496" t="s">
        <v>48</v>
      </c>
      <c r="O375" s="73">
        <v>0</v>
      </c>
      <c r="P375" s="67">
        <v>0</v>
      </c>
      <c r="Q375" s="67" t="s">
        <v>49</v>
      </c>
      <c r="R375" s="214" t="s">
        <v>47</v>
      </c>
      <c r="S375" s="73">
        <v>0</v>
      </c>
      <c r="T375" s="67">
        <v>0</v>
      </c>
      <c r="U375" s="67">
        <v>0</v>
      </c>
      <c r="V375" s="67">
        <v>0</v>
      </c>
      <c r="W375" s="496">
        <v>0</v>
      </c>
      <c r="X375" s="73">
        <v>0</v>
      </c>
      <c r="Y375" s="67">
        <v>0</v>
      </c>
      <c r="Z375" s="496">
        <v>0</v>
      </c>
      <c r="AA375" s="22">
        <v>0</v>
      </c>
      <c r="AB375" s="496">
        <v>0</v>
      </c>
      <c r="AC375" s="27" t="s">
        <v>48</v>
      </c>
      <c r="AD375" s="75"/>
      <c r="AE375" s="75"/>
    </row>
    <row r="376" spans="1:31" s="141" customFormat="1" ht="30" customHeight="1" x14ac:dyDescent="0.25">
      <c r="A376" s="69" t="s">
        <v>56</v>
      </c>
      <c r="B376" s="69" t="s">
        <v>42</v>
      </c>
      <c r="C376" s="69" t="s">
        <v>388</v>
      </c>
      <c r="D376" s="67" t="s">
        <v>662</v>
      </c>
      <c r="E376" s="67" t="s">
        <v>439</v>
      </c>
      <c r="F376" s="67" t="s">
        <v>663</v>
      </c>
      <c r="G376" s="67" t="s">
        <v>664</v>
      </c>
      <c r="H376" s="220" t="s">
        <v>46</v>
      </c>
      <c r="I376" s="73">
        <v>0</v>
      </c>
      <c r="J376" s="74">
        <v>0</v>
      </c>
      <c r="K376" s="67">
        <v>0</v>
      </c>
      <c r="L376" s="67">
        <v>0</v>
      </c>
      <c r="M376" s="74" t="s">
        <v>47</v>
      </c>
      <c r="N376" s="221" t="s">
        <v>48</v>
      </c>
      <c r="O376" s="73">
        <v>0</v>
      </c>
      <c r="P376" s="67">
        <v>0</v>
      </c>
      <c r="Q376" s="67" t="s">
        <v>49</v>
      </c>
      <c r="R376" s="214" t="s">
        <v>47</v>
      </c>
      <c r="S376" s="73">
        <v>0</v>
      </c>
      <c r="T376" s="67">
        <v>0</v>
      </c>
      <c r="U376" s="67">
        <v>0</v>
      </c>
      <c r="V376" s="67">
        <v>0</v>
      </c>
      <c r="W376" s="496">
        <v>0</v>
      </c>
      <c r="X376" s="73">
        <v>0</v>
      </c>
      <c r="Y376" s="67">
        <v>0</v>
      </c>
      <c r="Z376" s="496">
        <v>0</v>
      </c>
      <c r="AA376" s="22">
        <v>0</v>
      </c>
      <c r="AB376" s="496">
        <v>0</v>
      </c>
      <c r="AC376" s="27" t="s">
        <v>48</v>
      </c>
      <c r="AD376" s="75"/>
      <c r="AE376" s="75"/>
    </row>
    <row r="377" spans="1:31" s="141" customFormat="1" ht="30" customHeight="1" x14ac:dyDescent="0.25">
      <c r="A377" s="69" t="s">
        <v>56</v>
      </c>
      <c r="B377" s="69" t="s">
        <v>42</v>
      </c>
      <c r="C377" s="69" t="s">
        <v>388</v>
      </c>
      <c r="D377" s="67" t="s">
        <v>662</v>
      </c>
      <c r="E377" s="67" t="s">
        <v>439</v>
      </c>
      <c r="F377" s="67" t="s">
        <v>665</v>
      </c>
      <c r="G377" s="67" t="s">
        <v>439</v>
      </c>
      <c r="H377" s="220" t="s">
        <v>46</v>
      </c>
      <c r="I377" s="73">
        <v>0</v>
      </c>
      <c r="J377" s="74">
        <v>0</v>
      </c>
      <c r="K377" s="67">
        <v>0</v>
      </c>
      <c r="L377" s="67">
        <v>0</v>
      </c>
      <c r="M377" s="74" t="s">
        <v>47</v>
      </c>
      <c r="N377" s="496" t="s">
        <v>48</v>
      </c>
      <c r="O377" s="73">
        <v>0</v>
      </c>
      <c r="P377" s="67">
        <v>0</v>
      </c>
      <c r="Q377" s="67" t="s">
        <v>49</v>
      </c>
      <c r="R377" s="214" t="s">
        <v>47</v>
      </c>
      <c r="S377" s="73">
        <v>0</v>
      </c>
      <c r="T377" s="67">
        <v>0</v>
      </c>
      <c r="U377" s="67">
        <v>0</v>
      </c>
      <c r="V377" s="67">
        <v>0</v>
      </c>
      <c r="W377" s="496">
        <v>0</v>
      </c>
      <c r="X377" s="73">
        <v>0</v>
      </c>
      <c r="Y377" s="67">
        <v>0</v>
      </c>
      <c r="Z377" s="496">
        <v>0</v>
      </c>
      <c r="AA377" s="22">
        <v>0</v>
      </c>
      <c r="AB377" s="496">
        <v>0</v>
      </c>
      <c r="AC377" s="27" t="s">
        <v>48</v>
      </c>
      <c r="AD377" s="75"/>
      <c r="AE377" s="75"/>
    </row>
    <row r="378" spans="1:31" s="141" customFormat="1" ht="30" customHeight="1" x14ac:dyDescent="0.25">
      <c r="A378" s="69" t="s">
        <v>56</v>
      </c>
      <c r="B378" s="69" t="s">
        <v>42</v>
      </c>
      <c r="C378" s="69" t="s">
        <v>388</v>
      </c>
      <c r="D378" s="67" t="s">
        <v>662</v>
      </c>
      <c r="E378" s="67" t="s">
        <v>439</v>
      </c>
      <c r="F378" s="67" t="s">
        <v>666</v>
      </c>
      <c r="G378" s="67" t="s">
        <v>664</v>
      </c>
      <c r="H378" s="220" t="s">
        <v>46</v>
      </c>
      <c r="I378" s="73">
        <v>0</v>
      </c>
      <c r="J378" s="74">
        <v>0</v>
      </c>
      <c r="K378" s="67">
        <v>0</v>
      </c>
      <c r="L378" s="67">
        <v>0</v>
      </c>
      <c r="M378" s="74" t="s">
        <v>47</v>
      </c>
      <c r="N378" s="496" t="s">
        <v>48</v>
      </c>
      <c r="O378" s="73">
        <v>0</v>
      </c>
      <c r="P378" s="67">
        <v>0</v>
      </c>
      <c r="Q378" s="67" t="s">
        <v>49</v>
      </c>
      <c r="R378" s="214" t="s">
        <v>47</v>
      </c>
      <c r="S378" s="73">
        <v>0</v>
      </c>
      <c r="T378" s="67">
        <v>0</v>
      </c>
      <c r="U378" s="67">
        <v>0</v>
      </c>
      <c r="V378" s="67">
        <v>0</v>
      </c>
      <c r="W378" s="496">
        <v>0</v>
      </c>
      <c r="X378" s="73">
        <v>0</v>
      </c>
      <c r="Y378" s="67">
        <v>0</v>
      </c>
      <c r="Z378" s="496">
        <v>0</v>
      </c>
      <c r="AA378" s="22">
        <v>0</v>
      </c>
      <c r="AB378" s="496">
        <v>0</v>
      </c>
      <c r="AC378" s="27" t="s">
        <v>48</v>
      </c>
      <c r="AD378" s="75"/>
      <c r="AE378" s="75"/>
    </row>
    <row r="379" spans="1:31" s="141" customFormat="1" ht="30" customHeight="1" x14ac:dyDescent="0.25">
      <c r="A379" s="69" t="s">
        <v>56</v>
      </c>
      <c r="B379" s="69" t="s">
        <v>42</v>
      </c>
      <c r="C379" s="69" t="s">
        <v>388</v>
      </c>
      <c r="D379" s="67" t="s">
        <v>662</v>
      </c>
      <c r="E379" s="67" t="s">
        <v>439</v>
      </c>
      <c r="F379" s="67" t="s">
        <v>667</v>
      </c>
      <c r="G379" s="67" t="s">
        <v>468</v>
      </c>
      <c r="H379" s="220" t="s">
        <v>46</v>
      </c>
      <c r="I379" s="73">
        <v>0</v>
      </c>
      <c r="J379" s="74">
        <v>0</v>
      </c>
      <c r="K379" s="67">
        <v>0</v>
      </c>
      <c r="L379" s="67">
        <v>0</v>
      </c>
      <c r="M379" s="74" t="s">
        <v>47</v>
      </c>
      <c r="N379" s="221" t="s">
        <v>48</v>
      </c>
      <c r="O379" s="73">
        <v>0</v>
      </c>
      <c r="P379" s="67">
        <v>0</v>
      </c>
      <c r="Q379" s="67" t="s">
        <v>49</v>
      </c>
      <c r="R379" s="214" t="s">
        <v>47</v>
      </c>
      <c r="S379" s="73">
        <v>0</v>
      </c>
      <c r="T379" s="67">
        <v>0</v>
      </c>
      <c r="U379" s="67">
        <v>0</v>
      </c>
      <c r="V379" s="67">
        <v>0</v>
      </c>
      <c r="W379" s="496">
        <v>0</v>
      </c>
      <c r="X379" s="73">
        <v>0</v>
      </c>
      <c r="Y379" s="67">
        <v>0</v>
      </c>
      <c r="Z379" s="496">
        <v>0</v>
      </c>
      <c r="AA379" s="22">
        <v>0</v>
      </c>
      <c r="AB379" s="496">
        <v>0</v>
      </c>
      <c r="AC379" s="27" t="s">
        <v>48</v>
      </c>
      <c r="AD379" s="75"/>
      <c r="AE379" s="75"/>
    </row>
    <row r="380" spans="1:31" s="141" customFormat="1" ht="30" customHeight="1" x14ac:dyDescent="0.25">
      <c r="A380" s="69" t="s">
        <v>56</v>
      </c>
      <c r="B380" s="69" t="s">
        <v>42</v>
      </c>
      <c r="C380" s="69" t="s">
        <v>388</v>
      </c>
      <c r="D380" s="67" t="s">
        <v>662</v>
      </c>
      <c r="E380" s="67" t="s">
        <v>439</v>
      </c>
      <c r="F380" s="67" t="s">
        <v>668</v>
      </c>
      <c r="G380" s="67" t="s">
        <v>445</v>
      </c>
      <c r="H380" s="220" t="s">
        <v>46</v>
      </c>
      <c r="I380" s="73">
        <v>0</v>
      </c>
      <c r="J380" s="74">
        <v>0</v>
      </c>
      <c r="K380" s="67">
        <v>0</v>
      </c>
      <c r="L380" s="67">
        <v>0</v>
      </c>
      <c r="M380" s="74" t="s">
        <v>47</v>
      </c>
      <c r="N380" s="496" t="s">
        <v>48</v>
      </c>
      <c r="O380" s="73">
        <v>0</v>
      </c>
      <c r="P380" s="67">
        <v>0</v>
      </c>
      <c r="Q380" s="67" t="s">
        <v>49</v>
      </c>
      <c r="R380" s="214" t="s">
        <v>47</v>
      </c>
      <c r="S380" s="73">
        <v>0</v>
      </c>
      <c r="T380" s="67">
        <v>0</v>
      </c>
      <c r="U380" s="67">
        <v>0</v>
      </c>
      <c r="V380" s="67">
        <v>0</v>
      </c>
      <c r="W380" s="496">
        <v>0</v>
      </c>
      <c r="X380" s="73">
        <v>0</v>
      </c>
      <c r="Y380" s="67">
        <v>0</v>
      </c>
      <c r="Z380" s="496">
        <v>0</v>
      </c>
      <c r="AA380" s="22">
        <v>0</v>
      </c>
      <c r="AB380" s="496">
        <v>0</v>
      </c>
      <c r="AC380" s="27" t="s">
        <v>48</v>
      </c>
      <c r="AD380" s="75"/>
      <c r="AE380" s="75"/>
    </row>
    <row r="381" spans="1:31" s="141" customFormat="1" ht="30" customHeight="1" x14ac:dyDescent="0.25">
      <c r="A381" s="69" t="s">
        <v>56</v>
      </c>
      <c r="B381" s="69" t="s">
        <v>42</v>
      </c>
      <c r="C381" s="69" t="s">
        <v>388</v>
      </c>
      <c r="D381" s="67" t="s">
        <v>662</v>
      </c>
      <c r="E381" s="67" t="s">
        <v>439</v>
      </c>
      <c r="F381" s="67" t="s">
        <v>669</v>
      </c>
      <c r="G381" s="67" t="s">
        <v>439</v>
      </c>
      <c r="H381" s="220" t="s">
        <v>46</v>
      </c>
      <c r="I381" s="73">
        <v>0</v>
      </c>
      <c r="J381" s="74">
        <v>0</v>
      </c>
      <c r="K381" s="67">
        <v>0</v>
      </c>
      <c r="L381" s="67">
        <v>0</v>
      </c>
      <c r="M381" s="74" t="s">
        <v>47</v>
      </c>
      <c r="N381" s="496" t="s">
        <v>48</v>
      </c>
      <c r="O381" s="73">
        <v>0</v>
      </c>
      <c r="P381" s="67">
        <v>0</v>
      </c>
      <c r="Q381" s="67" t="s">
        <v>49</v>
      </c>
      <c r="R381" s="214" t="s">
        <v>47</v>
      </c>
      <c r="S381" s="73">
        <v>0</v>
      </c>
      <c r="T381" s="67">
        <v>0</v>
      </c>
      <c r="U381" s="67">
        <v>0</v>
      </c>
      <c r="V381" s="67">
        <v>0</v>
      </c>
      <c r="W381" s="496">
        <v>0</v>
      </c>
      <c r="X381" s="73">
        <v>0</v>
      </c>
      <c r="Y381" s="67">
        <v>0</v>
      </c>
      <c r="Z381" s="496">
        <v>0</v>
      </c>
      <c r="AA381" s="22">
        <v>0</v>
      </c>
      <c r="AB381" s="496">
        <v>0</v>
      </c>
      <c r="AC381" s="27" t="s">
        <v>48</v>
      </c>
      <c r="AD381" s="75"/>
      <c r="AE381" s="75"/>
    </row>
    <row r="382" spans="1:31" s="141" customFormat="1" ht="30" customHeight="1" x14ac:dyDescent="0.25">
      <c r="A382" s="69" t="s">
        <v>56</v>
      </c>
      <c r="B382" s="69" t="s">
        <v>42</v>
      </c>
      <c r="C382" s="69" t="s">
        <v>670</v>
      </c>
      <c r="D382" s="67" t="s">
        <v>671</v>
      </c>
      <c r="E382" s="67" t="s">
        <v>672</v>
      </c>
      <c r="F382" s="67" t="s">
        <v>673</v>
      </c>
      <c r="G382" s="67" t="s">
        <v>674</v>
      </c>
      <c r="H382" s="220" t="s">
        <v>46</v>
      </c>
      <c r="I382" s="73">
        <v>0</v>
      </c>
      <c r="J382" s="74">
        <v>0</v>
      </c>
      <c r="K382" s="67">
        <v>0</v>
      </c>
      <c r="L382" s="67">
        <v>0</v>
      </c>
      <c r="M382" s="74" t="s">
        <v>47</v>
      </c>
      <c r="N382" s="221" t="s">
        <v>48</v>
      </c>
      <c r="O382" s="73">
        <v>0</v>
      </c>
      <c r="P382" s="67">
        <v>0</v>
      </c>
      <c r="Q382" s="67" t="s">
        <v>49</v>
      </c>
      <c r="R382" s="214" t="s">
        <v>47</v>
      </c>
      <c r="S382" s="73">
        <v>0</v>
      </c>
      <c r="T382" s="67">
        <v>0</v>
      </c>
      <c r="U382" s="67">
        <v>0</v>
      </c>
      <c r="V382" s="67">
        <v>0</v>
      </c>
      <c r="W382" s="496">
        <v>0</v>
      </c>
      <c r="X382" s="73">
        <v>0</v>
      </c>
      <c r="Y382" s="67">
        <v>0</v>
      </c>
      <c r="Z382" s="496">
        <v>0</v>
      </c>
      <c r="AA382" s="22">
        <v>0</v>
      </c>
      <c r="AB382" s="496">
        <v>0</v>
      </c>
      <c r="AC382" s="27" t="s">
        <v>48</v>
      </c>
      <c r="AD382" s="75"/>
      <c r="AE382" s="75"/>
    </row>
    <row r="383" spans="1:31" s="141" customFormat="1" ht="30" customHeight="1" x14ac:dyDescent="0.25">
      <c r="A383" s="69" t="s">
        <v>56</v>
      </c>
      <c r="B383" s="69" t="s">
        <v>42</v>
      </c>
      <c r="C383" s="69" t="s">
        <v>670</v>
      </c>
      <c r="D383" s="67" t="s">
        <v>675</v>
      </c>
      <c r="E383" s="67" t="s">
        <v>676</v>
      </c>
      <c r="F383" s="67" t="s">
        <v>677</v>
      </c>
      <c r="G383" s="67" t="s">
        <v>676</v>
      </c>
      <c r="H383" s="220" t="s">
        <v>46</v>
      </c>
      <c r="I383" s="73">
        <v>0</v>
      </c>
      <c r="J383" s="74">
        <v>0</v>
      </c>
      <c r="K383" s="67">
        <v>0</v>
      </c>
      <c r="L383" s="67">
        <v>0</v>
      </c>
      <c r="M383" s="74" t="s">
        <v>47</v>
      </c>
      <c r="N383" s="496" t="s">
        <v>48</v>
      </c>
      <c r="O383" s="73" t="s">
        <v>48</v>
      </c>
      <c r="P383" s="67" t="s">
        <v>48</v>
      </c>
      <c r="Q383" s="67" t="s">
        <v>49</v>
      </c>
      <c r="R383" s="214" t="s">
        <v>47</v>
      </c>
      <c r="S383" s="73">
        <v>0</v>
      </c>
      <c r="T383" s="67">
        <v>0</v>
      </c>
      <c r="U383" s="67">
        <v>0</v>
      </c>
      <c r="V383" s="67">
        <v>0</v>
      </c>
      <c r="W383" s="496">
        <v>0</v>
      </c>
      <c r="X383" s="73">
        <v>0</v>
      </c>
      <c r="Y383" s="67">
        <v>0</v>
      </c>
      <c r="Z383" s="496">
        <v>0</v>
      </c>
      <c r="AA383" s="22">
        <v>0</v>
      </c>
      <c r="AB383" s="496">
        <v>0</v>
      </c>
      <c r="AC383" s="27" t="s">
        <v>48</v>
      </c>
      <c r="AD383" s="75"/>
      <c r="AE383" s="75"/>
    </row>
    <row r="384" spans="1:31" s="141" customFormat="1" ht="30" customHeight="1" x14ac:dyDescent="0.25">
      <c r="A384" s="69" t="s">
        <v>56</v>
      </c>
      <c r="B384" s="69" t="s">
        <v>42</v>
      </c>
      <c r="C384" s="69" t="s">
        <v>670</v>
      </c>
      <c r="D384" s="67" t="s">
        <v>675</v>
      </c>
      <c r="E384" s="67" t="s">
        <v>676</v>
      </c>
      <c r="F384" s="67" t="s">
        <v>678</v>
      </c>
      <c r="G384" s="67" t="s">
        <v>676</v>
      </c>
      <c r="H384" s="220" t="s">
        <v>46</v>
      </c>
      <c r="I384" s="73">
        <v>0</v>
      </c>
      <c r="J384" s="74">
        <v>0</v>
      </c>
      <c r="K384" s="67">
        <v>0</v>
      </c>
      <c r="L384" s="67">
        <v>0</v>
      </c>
      <c r="M384" s="74" t="s">
        <v>47</v>
      </c>
      <c r="N384" s="496" t="s">
        <v>48</v>
      </c>
      <c r="O384" s="73" t="s">
        <v>48</v>
      </c>
      <c r="P384" s="67" t="s">
        <v>48</v>
      </c>
      <c r="Q384" s="67" t="s">
        <v>49</v>
      </c>
      <c r="R384" s="214" t="s">
        <v>47</v>
      </c>
      <c r="S384" s="73">
        <v>0</v>
      </c>
      <c r="T384" s="67">
        <v>0</v>
      </c>
      <c r="U384" s="67">
        <v>0</v>
      </c>
      <c r="V384" s="67">
        <v>0</v>
      </c>
      <c r="W384" s="496">
        <v>0</v>
      </c>
      <c r="X384" s="73">
        <v>0</v>
      </c>
      <c r="Y384" s="67">
        <v>0</v>
      </c>
      <c r="Z384" s="496">
        <v>0</v>
      </c>
      <c r="AA384" s="22">
        <v>0</v>
      </c>
      <c r="AB384" s="496">
        <v>0</v>
      </c>
      <c r="AC384" s="27" t="s">
        <v>48</v>
      </c>
      <c r="AD384" s="75"/>
      <c r="AE384" s="75"/>
    </row>
    <row r="385" spans="1:31" s="141" customFormat="1" ht="30" customHeight="1" x14ac:dyDescent="0.25">
      <c r="A385" s="69" t="s">
        <v>56</v>
      </c>
      <c r="B385" s="69" t="s">
        <v>42</v>
      </c>
      <c r="C385" s="69" t="s">
        <v>670</v>
      </c>
      <c r="D385" s="67" t="s">
        <v>675</v>
      </c>
      <c r="E385" s="67" t="s">
        <v>676</v>
      </c>
      <c r="F385" s="67" t="s">
        <v>679</v>
      </c>
      <c r="G385" s="67" t="s">
        <v>676</v>
      </c>
      <c r="H385" s="220" t="s">
        <v>46</v>
      </c>
      <c r="I385" s="73">
        <v>0</v>
      </c>
      <c r="J385" s="74">
        <v>0</v>
      </c>
      <c r="K385" s="67">
        <v>0</v>
      </c>
      <c r="L385" s="67">
        <v>0</v>
      </c>
      <c r="M385" s="74" t="s">
        <v>47</v>
      </c>
      <c r="N385" s="221" t="s">
        <v>48</v>
      </c>
      <c r="O385" s="73" t="s">
        <v>48</v>
      </c>
      <c r="P385" s="67" t="s">
        <v>48</v>
      </c>
      <c r="Q385" s="67" t="s">
        <v>49</v>
      </c>
      <c r="R385" s="214" t="s">
        <v>47</v>
      </c>
      <c r="S385" s="73">
        <v>0</v>
      </c>
      <c r="T385" s="67">
        <v>0</v>
      </c>
      <c r="U385" s="67">
        <v>0</v>
      </c>
      <c r="V385" s="67">
        <v>0</v>
      </c>
      <c r="W385" s="496">
        <v>0</v>
      </c>
      <c r="X385" s="73">
        <v>0</v>
      </c>
      <c r="Y385" s="67">
        <v>0</v>
      </c>
      <c r="Z385" s="496">
        <v>0</v>
      </c>
      <c r="AA385" s="22">
        <v>0</v>
      </c>
      <c r="AB385" s="496">
        <v>0</v>
      </c>
      <c r="AC385" s="27" t="s">
        <v>48</v>
      </c>
      <c r="AD385" s="75"/>
      <c r="AE385" s="75"/>
    </row>
    <row r="386" spans="1:31" s="141" customFormat="1" ht="30" customHeight="1" x14ac:dyDescent="0.25">
      <c r="A386" s="69" t="s">
        <v>56</v>
      </c>
      <c r="B386" s="69" t="s">
        <v>42</v>
      </c>
      <c r="C386" s="69" t="s">
        <v>670</v>
      </c>
      <c r="D386" s="67" t="s">
        <v>675</v>
      </c>
      <c r="E386" s="67" t="s">
        <v>676</v>
      </c>
      <c r="F386" s="67" t="s">
        <v>680</v>
      </c>
      <c r="G386" s="67" t="s">
        <v>676</v>
      </c>
      <c r="H386" s="220" t="s">
        <v>46</v>
      </c>
      <c r="I386" s="73">
        <v>0</v>
      </c>
      <c r="J386" s="74">
        <v>0</v>
      </c>
      <c r="K386" s="67">
        <v>0</v>
      </c>
      <c r="L386" s="67">
        <v>0</v>
      </c>
      <c r="M386" s="74" t="s">
        <v>47</v>
      </c>
      <c r="N386" s="496" t="s">
        <v>48</v>
      </c>
      <c r="O386" s="73">
        <v>0</v>
      </c>
      <c r="P386" s="67">
        <v>0</v>
      </c>
      <c r="Q386" s="67" t="s">
        <v>49</v>
      </c>
      <c r="R386" s="214" t="s">
        <v>47</v>
      </c>
      <c r="S386" s="73">
        <v>0</v>
      </c>
      <c r="T386" s="67">
        <v>0</v>
      </c>
      <c r="U386" s="67">
        <v>0</v>
      </c>
      <c r="V386" s="67">
        <v>0</v>
      </c>
      <c r="W386" s="496">
        <v>0</v>
      </c>
      <c r="X386" s="73">
        <v>0</v>
      </c>
      <c r="Y386" s="67">
        <v>0</v>
      </c>
      <c r="Z386" s="496">
        <v>0</v>
      </c>
      <c r="AA386" s="22">
        <v>0</v>
      </c>
      <c r="AB386" s="496">
        <v>0</v>
      </c>
      <c r="AC386" s="27" t="s">
        <v>48</v>
      </c>
      <c r="AD386" s="75"/>
      <c r="AE386" s="75"/>
    </row>
    <row r="387" spans="1:31" s="141" customFormat="1" ht="30" customHeight="1" x14ac:dyDescent="0.25">
      <c r="A387" s="69" t="s">
        <v>56</v>
      </c>
      <c r="B387" s="69" t="s">
        <v>42</v>
      </c>
      <c r="C387" s="69" t="s">
        <v>670</v>
      </c>
      <c r="D387" s="67" t="s">
        <v>675</v>
      </c>
      <c r="E387" s="67" t="s">
        <v>676</v>
      </c>
      <c r="F387" s="67" t="s">
        <v>681</v>
      </c>
      <c r="G387" s="67" t="s">
        <v>676</v>
      </c>
      <c r="H387" s="220" t="s">
        <v>46</v>
      </c>
      <c r="I387" s="73">
        <v>0</v>
      </c>
      <c r="J387" s="74">
        <v>0</v>
      </c>
      <c r="K387" s="67">
        <v>0</v>
      </c>
      <c r="L387" s="67">
        <v>0</v>
      </c>
      <c r="M387" s="74" t="s">
        <v>47</v>
      </c>
      <c r="N387" s="496" t="s">
        <v>48</v>
      </c>
      <c r="O387" s="73">
        <v>0</v>
      </c>
      <c r="P387" s="67">
        <v>0</v>
      </c>
      <c r="Q387" s="67" t="s">
        <v>49</v>
      </c>
      <c r="R387" s="214" t="s">
        <v>47</v>
      </c>
      <c r="S387" s="73">
        <v>0</v>
      </c>
      <c r="T387" s="67">
        <v>0</v>
      </c>
      <c r="U387" s="67">
        <v>0</v>
      </c>
      <c r="V387" s="67">
        <v>0</v>
      </c>
      <c r="W387" s="496">
        <v>0</v>
      </c>
      <c r="X387" s="73">
        <v>0</v>
      </c>
      <c r="Y387" s="67">
        <v>0</v>
      </c>
      <c r="Z387" s="496">
        <v>0</v>
      </c>
      <c r="AA387" s="22">
        <v>0</v>
      </c>
      <c r="AB387" s="496">
        <v>0</v>
      </c>
      <c r="AC387" s="27" t="s">
        <v>48</v>
      </c>
      <c r="AD387" s="75"/>
      <c r="AE387" s="75"/>
    </row>
    <row r="388" spans="1:31" s="141" customFormat="1" ht="30" customHeight="1" x14ac:dyDescent="0.25">
      <c r="A388" s="69" t="s">
        <v>56</v>
      </c>
      <c r="B388" s="69" t="s">
        <v>42</v>
      </c>
      <c r="C388" s="69" t="s">
        <v>670</v>
      </c>
      <c r="D388" s="67" t="s">
        <v>675</v>
      </c>
      <c r="E388" s="67" t="s">
        <v>676</v>
      </c>
      <c r="F388" s="67" t="s">
        <v>682</v>
      </c>
      <c r="G388" s="67" t="s">
        <v>676</v>
      </c>
      <c r="H388" s="220" t="s">
        <v>46</v>
      </c>
      <c r="I388" s="73">
        <v>0</v>
      </c>
      <c r="J388" s="74">
        <v>0</v>
      </c>
      <c r="K388" s="67">
        <v>0</v>
      </c>
      <c r="L388" s="67">
        <v>0</v>
      </c>
      <c r="M388" s="74" t="s">
        <v>47</v>
      </c>
      <c r="N388" s="221" t="s">
        <v>48</v>
      </c>
      <c r="O388" s="73">
        <v>0</v>
      </c>
      <c r="P388" s="67">
        <v>0</v>
      </c>
      <c r="Q388" s="67" t="s">
        <v>49</v>
      </c>
      <c r="R388" s="214" t="s">
        <v>47</v>
      </c>
      <c r="S388" s="73">
        <v>0</v>
      </c>
      <c r="T388" s="67">
        <v>0</v>
      </c>
      <c r="U388" s="67">
        <v>0</v>
      </c>
      <c r="V388" s="67">
        <v>0</v>
      </c>
      <c r="W388" s="496">
        <v>0</v>
      </c>
      <c r="X388" s="73">
        <v>0</v>
      </c>
      <c r="Y388" s="67">
        <v>0</v>
      </c>
      <c r="Z388" s="496">
        <v>0</v>
      </c>
      <c r="AA388" s="22">
        <v>0</v>
      </c>
      <c r="AB388" s="496">
        <v>0</v>
      </c>
      <c r="AC388" s="27" t="s">
        <v>48</v>
      </c>
      <c r="AD388" s="75"/>
      <c r="AE388" s="75"/>
    </row>
    <row r="389" spans="1:31" s="141" customFormat="1" ht="30" customHeight="1" x14ac:dyDescent="0.25">
      <c r="A389" s="69" t="s">
        <v>56</v>
      </c>
      <c r="B389" s="69" t="s">
        <v>42</v>
      </c>
      <c r="C389" s="69" t="s">
        <v>670</v>
      </c>
      <c r="D389" s="67" t="s">
        <v>675</v>
      </c>
      <c r="E389" s="67" t="s">
        <v>676</v>
      </c>
      <c r="F389" s="67" t="s">
        <v>683</v>
      </c>
      <c r="G389" s="67" t="s">
        <v>676</v>
      </c>
      <c r="H389" s="220" t="s">
        <v>46</v>
      </c>
      <c r="I389" s="73">
        <v>0</v>
      </c>
      <c r="J389" s="74">
        <v>0</v>
      </c>
      <c r="K389" s="67">
        <v>0</v>
      </c>
      <c r="L389" s="67">
        <v>0</v>
      </c>
      <c r="M389" s="74" t="s">
        <v>47</v>
      </c>
      <c r="N389" s="496" t="s">
        <v>48</v>
      </c>
      <c r="O389" s="73">
        <v>0</v>
      </c>
      <c r="P389" s="67">
        <v>0</v>
      </c>
      <c r="Q389" s="67" t="s">
        <v>49</v>
      </c>
      <c r="R389" s="214" t="s">
        <v>47</v>
      </c>
      <c r="S389" s="73">
        <v>0</v>
      </c>
      <c r="T389" s="67">
        <v>0</v>
      </c>
      <c r="U389" s="67">
        <v>0</v>
      </c>
      <c r="V389" s="67">
        <v>0</v>
      </c>
      <c r="W389" s="496">
        <v>0</v>
      </c>
      <c r="X389" s="73">
        <v>0</v>
      </c>
      <c r="Y389" s="67">
        <v>0</v>
      </c>
      <c r="Z389" s="496">
        <v>0</v>
      </c>
      <c r="AA389" s="22">
        <v>0</v>
      </c>
      <c r="AB389" s="496">
        <v>0</v>
      </c>
      <c r="AC389" s="27" t="s">
        <v>48</v>
      </c>
      <c r="AD389" s="75"/>
      <c r="AE389" s="75"/>
    </row>
    <row r="390" spans="1:31" s="141" customFormat="1" ht="30" customHeight="1" x14ac:dyDescent="0.25">
      <c r="A390" s="69" t="s">
        <v>56</v>
      </c>
      <c r="B390" s="69" t="s">
        <v>42</v>
      </c>
      <c r="C390" s="69" t="s">
        <v>670</v>
      </c>
      <c r="D390" s="67" t="s">
        <v>675</v>
      </c>
      <c r="E390" s="67" t="s">
        <v>676</v>
      </c>
      <c r="F390" s="67" t="s">
        <v>684</v>
      </c>
      <c r="G390" s="67" t="s">
        <v>676</v>
      </c>
      <c r="H390" s="220" t="s">
        <v>46</v>
      </c>
      <c r="I390" s="73">
        <v>0</v>
      </c>
      <c r="J390" s="74">
        <v>0</v>
      </c>
      <c r="K390" s="67">
        <v>0</v>
      </c>
      <c r="L390" s="67">
        <v>0</v>
      </c>
      <c r="M390" s="74" t="s">
        <v>47</v>
      </c>
      <c r="N390" s="496" t="s">
        <v>48</v>
      </c>
      <c r="O390" s="73">
        <v>0</v>
      </c>
      <c r="P390" s="67">
        <v>0</v>
      </c>
      <c r="Q390" s="67" t="s">
        <v>49</v>
      </c>
      <c r="R390" s="214" t="s">
        <v>47</v>
      </c>
      <c r="S390" s="73">
        <v>0</v>
      </c>
      <c r="T390" s="67">
        <v>0</v>
      </c>
      <c r="U390" s="67">
        <v>0</v>
      </c>
      <c r="V390" s="67">
        <v>0</v>
      </c>
      <c r="W390" s="496">
        <v>0</v>
      </c>
      <c r="X390" s="73">
        <v>0</v>
      </c>
      <c r="Y390" s="67">
        <v>0</v>
      </c>
      <c r="Z390" s="496">
        <v>0</v>
      </c>
      <c r="AA390" s="22">
        <v>0</v>
      </c>
      <c r="AB390" s="496">
        <v>0</v>
      </c>
      <c r="AC390" s="27" t="s">
        <v>48</v>
      </c>
      <c r="AD390" s="75"/>
      <c r="AE390" s="75"/>
    </row>
    <row r="391" spans="1:31" s="141" customFormat="1" ht="30" customHeight="1" x14ac:dyDescent="0.25">
      <c r="A391" s="69" t="s">
        <v>56</v>
      </c>
      <c r="B391" s="69" t="s">
        <v>42</v>
      </c>
      <c r="C391" s="69" t="s">
        <v>670</v>
      </c>
      <c r="D391" s="67" t="s">
        <v>685</v>
      </c>
      <c r="E391" s="67" t="s">
        <v>676</v>
      </c>
      <c r="F391" s="67" t="s">
        <v>686</v>
      </c>
      <c r="G391" s="67" t="s">
        <v>676</v>
      </c>
      <c r="H391" s="220" t="s">
        <v>46</v>
      </c>
      <c r="I391" s="73">
        <v>0</v>
      </c>
      <c r="J391" s="74">
        <v>0</v>
      </c>
      <c r="K391" s="67">
        <v>0</v>
      </c>
      <c r="L391" s="67">
        <v>0</v>
      </c>
      <c r="M391" s="74" t="s">
        <v>47</v>
      </c>
      <c r="N391" s="221" t="s">
        <v>48</v>
      </c>
      <c r="O391" s="73" t="s">
        <v>48</v>
      </c>
      <c r="P391" s="67" t="s">
        <v>48</v>
      </c>
      <c r="Q391" s="67" t="s">
        <v>49</v>
      </c>
      <c r="R391" s="214" t="s">
        <v>47</v>
      </c>
      <c r="S391" s="73">
        <v>0</v>
      </c>
      <c r="T391" s="67">
        <v>0</v>
      </c>
      <c r="U391" s="67">
        <v>0</v>
      </c>
      <c r="V391" s="67">
        <v>0</v>
      </c>
      <c r="W391" s="496">
        <v>0</v>
      </c>
      <c r="X391" s="73">
        <v>0</v>
      </c>
      <c r="Y391" s="67">
        <v>0</v>
      </c>
      <c r="Z391" s="496">
        <v>0</v>
      </c>
      <c r="AA391" s="22">
        <v>0</v>
      </c>
      <c r="AB391" s="496">
        <v>0</v>
      </c>
      <c r="AC391" s="27" t="s">
        <v>48</v>
      </c>
      <c r="AD391" s="75"/>
      <c r="AE391" s="75"/>
    </row>
    <row r="392" spans="1:31" s="141" customFormat="1" ht="30" customHeight="1" x14ac:dyDescent="0.25">
      <c r="A392" s="69" t="s">
        <v>56</v>
      </c>
      <c r="B392" s="69" t="s">
        <v>42</v>
      </c>
      <c r="C392" s="69" t="s">
        <v>670</v>
      </c>
      <c r="D392" s="67" t="s">
        <v>685</v>
      </c>
      <c r="E392" s="67" t="s">
        <v>676</v>
      </c>
      <c r="F392" s="67" t="s">
        <v>687</v>
      </c>
      <c r="G392" s="67" t="s">
        <v>676</v>
      </c>
      <c r="H392" s="220" t="s">
        <v>46</v>
      </c>
      <c r="I392" s="73">
        <v>0</v>
      </c>
      <c r="J392" s="74">
        <v>0</v>
      </c>
      <c r="K392" s="67">
        <v>0</v>
      </c>
      <c r="L392" s="67">
        <v>0</v>
      </c>
      <c r="M392" s="74" t="s">
        <v>47</v>
      </c>
      <c r="N392" s="496" t="s">
        <v>48</v>
      </c>
      <c r="O392" s="73" t="s">
        <v>48</v>
      </c>
      <c r="P392" s="67" t="s">
        <v>48</v>
      </c>
      <c r="Q392" s="67" t="s">
        <v>49</v>
      </c>
      <c r="R392" s="214" t="s">
        <v>47</v>
      </c>
      <c r="S392" s="73">
        <v>0</v>
      </c>
      <c r="T392" s="67">
        <v>0</v>
      </c>
      <c r="U392" s="67">
        <v>0</v>
      </c>
      <c r="V392" s="67">
        <v>0</v>
      </c>
      <c r="W392" s="496">
        <v>0</v>
      </c>
      <c r="X392" s="73">
        <v>0</v>
      </c>
      <c r="Y392" s="67">
        <v>0</v>
      </c>
      <c r="Z392" s="496">
        <v>0</v>
      </c>
      <c r="AA392" s="22">
        <v>0</v>
      </c>
      <c r="AB392" s="496">
        <v>0</v>
      </c>
      <c r="AC392" s="27" t="s">
        <v>48</v>
      </c>
      <c r="AD392" s="75"/>
      <c r="AE392" s="75"/>
    </row>
    <row r="393" spans="1:31" s="141" customFormat="1" ht="30" customHeight="1" x14ac:dyDescent="0.25">
      <c r="A393" s="69" t="s">
        <v>56</v>
      </c>
      <c r="B393" s="69" t="s">
        <v>42</v>
      </c>
      <c r="C393" s="69" t="s">
        <v>670</v>
      </c>
      <c r="D393" s="67" t="s">
        <v>688</v>
      </c>
      <c r="E393" s="67" t="s">
        <v>689</v>
      </c>
      <c r="F393" s="67" t="s">
        <v>690</v>
      </c>
      <c r="G393" s="67" t="s">
        <v>689</v>
      </c>
      <c r="H393" s="220" t="s">
        <v>46</v>
      </c>
      <c r="I393" s="73">
        <v>0</v>
      </c>
      <c r="J393" s="74">
        <v>0</v>
      </c>
      <c r="K393" s="67">
        <v>0</v>
      </c>
      <c r="L393" s="67">
        <v>0</v>
      </c>
      <c r="M393" s="74" t="s">
        <v>47</v>
      </c>
      <c r="N393" s="496" t="s">
        <v>48</v>
      </c>
      <c r="O393" s="73">
        <v>0</v>
      </c>
      <c r="P393" s="67">
        <v>0</v>
      </c>
      <c r="Q393" s="67" t="s">
        <v>49</v>
      </c>
      <c r="R393" s="214" t="s">
        <v>47</v>
      </c>
      <c r="S393" s="73">
        <v>0</v>
      </c>
      <c r="T393" s="67">
        <v>0</v>
      </c>
      <c r="U393" s="67">
        <v>0</v>
      </c>
      <c r="V393" s="67">
        <v>0</v>
      </c>
      <c r="W393" s="496">
        <v>0</v>
      </c>
      <c r="X393" s="73">
        <v>0</v>
      </c>
      <c r="Y393" s="67">
        <v>0</v>
      </c>
      <c r="Z393" s="496">
        <v>0</v>
      </c>
      <c r="AA393" s="22">
        <v>0</v>
      </c>
      <c r="AB393" s="496">
        <v>0</v>
      </c>
      <c r="AC393" s="27" t="s">
        <v>48</v>
      </c>
      <c r="AD393" s="75"/>
      <c r="AE393" s="75"/>
    </row>
    <row r="394" spans="1:31" s="141" customFormat="1" ht="30" customHeight="1" x14ac:dyDescent="0.25">
      <c r="A394" s="69" t="s">
        <v>56</v>
      </c>
      <c r="B394" s="69" t="s">
        <v>42</v>
      </c>
      <c r="C394" s="69" t="s">
        <v>670</v>
      </c>
      <c r="D394" s="67" t="s">
        <v>688</v>
      </c>
      <c r="E394" s="67" t="s">
        <v>689</v>
      </c>
      <c r="F394" s="67" t="s">
        <v>691</v>
      </c>
      <c r="G394" s="67" t="s">
        <v>692</v>
      </c>
      <c r="H394" s="220" t="s">
        <v>46</v>
      </c>
      <c r="I394" s="73">
        <v>0</v>
      </c>
      <c r="J394" s="74">
        <v>0</v>
      </c>
      <c r="K394" s="67">
        <v>0</v>
      </c>
      <c r="L394" s="67">
        <v>0</v>
      </c>
      <c r="M394" s="74" t="s">
        <v>47</v>
      </c>
      <c r="N394" s="221" t="s">
        <v>48</v>
      </c>
      <c r="O394" s="73">
        <v>0</v>
      </c>
      <c r="P394" s="67">
        <v>0</v>
      </c>
      <c r="Q394" s="67" t="s">
        <v>49</v>
      </c>
      <c r="R394" s="214" t="s">
        <v>47</v>
      </c>
      <c r="S394" s="73">
        <v>0</v>
      </c>
      <c r="T394" s="67">
        <v>0</v>
      </c>
      <c r="U394" s="67">
        <v>0</v>
      </c>
      <c r="V394" s="67">
        <v>0</v>
      </c>
      <c r="W394" s="496">
        <v>0</v>
      </c>
      <c r="X394" s="73">
        <v>0</v>
      </c>
      <c r="Y394" s="67">
        <v>0</v>
      </c>
      <c r="Z394" s="496">
        <v>0</v>
      </c>
      <c r="AA394" s="22">
        <v>0</v>
      </c>
      <c r="AB394" s="496">
        <v>0</v>
      </c>
      <c r="AC394" s="27" t="s">
        <v>48</v>
      </c>
      <c r="AD394" s="75"/>
      <c r="AE394" s="75"/>
    </row>
    <row r="395" spans="1:31" s="141" customFormat="1" ht="30" customHeight="1" x14ac:dyDescent="0.25">
      <c r="A395" s="69" t="s">
        <v>56</v>
      </c>
      <c r="B395" s="69" t="s">
        <v>42</v>
      </c>
      <c r="C395" s="69" t="s">
        <v>670</v>
      </c>
      <c r="D395" s="67" t="s">
        <v>688</v>
      </c>
      <c r="E395" s="67" t="s">
        <v>689</v>
      </c>
      <c r="F395" s="67" t="s">
        <v>693</v>
      </c>
      <c r="G395" s="67" t="s">
        <v>689</v>
      </c>
      <c r="H395" s="220" t="s">
        <v>46</v>
      </c>
      <c r="I395" s="73">
        <v>0</v>
      </c>
      <c r="J395" s="74">
        <v>0</v>
      </c>
      <c r="K395" s="67">
        <v>0</v>
      </c>
      <c r="L395" s="67">
        <v>0</v>
      </c>
      <c r="M395" s="74" t="s">
        <v>47</v>
      </c>
      <c r="N395" s="496" t="s">
        <v>48</v>
      </c>
      <c r="O395" s="73">
        <v>0</v>
      </c>
      <c r="P395" s="67">
        <v>0</v>
      </c>
      <c r="Q395" s="67" t="s">
        <v>49</v>
      </c>
      <c r="R395" s="214" t="s">
        <v>47</v>
      </c>
      <c r="S395" s="73">
        <v>0</v>
      </c>
      <c r="T395" s="67">
        <v>0</v>
      </c>
      <c r="U395" s="67">
        <v>0</v>
      </c>
      <c r="V395" s="67">
        <v>0</v>
      </c>
      <c r="W395" s="496">
        <v>0</v>
      </c>
      <c r="X395" s="73">
        <v>0</v>
      </c>
      <c r="Y395" s="67">
        <v>0</v>
      </c>
      <c r="Z395" s="496">
        <v>0</v>
      </c>
      <c r="AA395" s="22">
        <v>0</v>
      </c>
      <c r="AB395" s="496">
        <v>0</v>
      </c>
      <c r="AC395" s="27" t="s">
        <v>48</v>
      </c>
      <c r="AD395" s="75"/>
      <c r="AE395" s="75"/>
    </row>
    <row r="396" spans="1:31" s="141" customFormat="1" ht="30" customHeight="1" x14ac:dyDescent="0.25">
      <c r="A396" s="69" t="s">
        <v>56</v>
      </c>
      <c r="B396" s="69" t="s">
        <v>42</v>
      </c>
      <c r="C396" s="69" t="s">
        <v>670</v>
      </c>
      <c r="D396" s="67" t="s">
        <v>688</v>
      </c>
      <c r="E396" s="67" t="s">
        <v>689</v>
      </c>
      <c r="F396" s="67" t="s">
        <v>694</v>
      </c>
      <c r="G396" s="67" t="s">
        <v>689</v>
      </c>
      <c r="H396" s="220" t="s">
        <v>46</v>
      </c>
      <c r="I396" s="73">
        <v>0</v>
      </c>
      <c r="J396" s="74">
        <v>0</v>
      </c>
      <c r="K396" s="67">
        <v>0</v>
      </c>
      <c r="L396" s="67">
        <v>0</v>
      </c>
      <c r="M396" s="74" t="s">
        <v>47</v>
      </c>
      <c r="N396" s="496" t="s">
        <v>48</v>
      </c>
      <c r="O396" s="73">
        <v>0</v>
      </c>
      <c r="P396" s="67">
        <v>0</v>
      </c>
      <c r="Q396" s="67" t="s">
        <v>49</v>
      </c>
      <c r="R396" s="214" t="s">
        <v>47</v>
      </c>
      <c r="S396" s="73">
        <v>0</v>
      </c>
      <c r="T396" s="67">
        <v>0</v>
      </c>
      <c r="U396" s="67">
        <v>0</v>
      </c>
      <c r="V396" s="67">
        <v>0</v>
      </c>
      <c r="W396" s="496">
        <v>0</v>
      </c>
      <c r="X396" s="73">
        <v>0</v>
      </c>
      <c r="Y396" s="67">
        <v>0</v>
      </c>
      <c r="Z396" s="496">
        <v>0</v>
      </c>
      <c r="AA396" s="22">
        <v>0</v>
      </c>
      <c r="AB396" s="496">
        <v>0</v>
      </c>
      <c r="AC396" s="27" t="s">
        <v>48</v>
      </c>
      <c r="AD396" s="75"/>
      <c r="AE396" s="75"/>
    </row>
    <row r="397" spans="1:31" s="141" customFormat="1" ht="30" customHeight="1" x14ac:dyDescent="0.25">
      <c r="A397" s="69" t="s">
        <v>56</v>
      </c>
      <c r="B397" s="69" t="s">
        <v>42</v>
      </c>
      <c r="C397" s="69" t="s">
        <v>670</v>
      </c>
      <c r="D397" s="67" t="s">
        <v>688</v>
      </c>
      <c r="E397" s="67" t="s">
        <v>689</v>
      </c>
      <c r="F397" s="67" t="s">
        <v>695</v>
      </c>
      <c r="G397" s="67" t="s">
        <v>689</v>
      </c>
      <c r="H397" s="220" t="s">
        <v>617</v>
      </c>
      <c r="I397" s="73">
        <v>0</v>
      </c>
      <c r="J397" s="74">
        <v>0</v>
      </c>
      <c r="K397" s="67">
        <v>0</v>
      </c>
      <c r="L397" s="67">
        <v>0</v>
      </c>
      <c r="M397" s="74" t="s">
        <v>47</v>
      </c>
      <c r="N397" s="221" t="s">
        <v>48</v>
      </c>
      <c r="O397" s="73">
        <v>0</v>
      </c>
      <c r="P397" s="67">
        <v>0</v>
      </c>
      <c r="Q397" s="67" t="s">
        <v>49</v>
      </c>
      <c r="R397" s="214" t="s">
        <v>47</v>
      </c>
      <c r="S397" s="73">
        <v>0</v>
      </c>
      <c r="T397" s="67">
        <v>0</v>
      </c>
      <c r="U397" s="67">
        <v>0</v>
      </c>
      <c r="V397" s="67">
        <v>0</v>
      </c>
      <c r="W397" s="496">
        <v>0</v>
      </c>
      <c r="X397" s="73">
        <v>0</v>
      </c>
      <c r="Y397" s="67">
        <v>0</v>
      </c>
      <c r="Z397" s="496">
        <v>0</v>
      </c>
      <c r="AA397" s="22">
        <v>0</v>
      </c>
      <c r="AB397" s="496">
        <v>0</v>
      </c>
      <c r="AC397" s="27" t="s">
        <v>48</v>
      </c>
      <c r="AD397" s="75"/>
      <c r="AE397" s="75"/>
    </row>
    <row r="398" spans="1:31" s="141" customFormat="1" ht="30" customHeight="1" x14ac:dyDescent="0.25">
      <c r="A398" s="69" t="s">
        <v>56</v>
      </c>
      <c r="B398" s="69" t="s">
        <v>42</v>
      </c>
      <c r="C398" s="69" t="s">
        <v>670</v>
      </c>
      <c r="D398" s="67" t="s">
        <v>688</v>
      </c>
      <c r="E398" s="67" t="s">
        <v>689</v>
      </c>
      <c r="F398" s="67" t="s">
        <v>696</v>
      </c>
      <c r="G398" s="67" t="s">
        <v>692</v>
      </c>
      <c r="H398" s="220" t="s">
        <v>617</v>
      </c>
      <c r="I398" s="73">
        <v>0</v>
      </c>
      <c r="J398" s="74">
        <v>0</v>
      </c>
      <c r="K398" s="67">
        <v>0</v>
      </c>
      <c r="L398" s="67">
        <v>0</v>
      </c>
      <c r="M398" s="74" t="s">
        <v>47</v>
      </c>
      <c r="N398" s="496" t="s">
        <v>48</v>
      </c>
      <c r="O398" s="73">
        <v>0</v>
      </c>
      <c r="P398" s="67">
        <v>0</v>
      </c>
      <c r="Q398" s="67" t="s">
        <v>49</v>
      </c>
      <c r="R398" s="214" t="s">
        <v>47</v>
      </c>
      <c r="S398" s="73">
        <v>0</v>
      </c>
      <c r="T398" s="67">
        <v>0</v>
      </c>
      <c r="U398" s="67">
        <v>0</v>
      </c>
      <c r="V398" s="67">
        <v>0</v>
      </c>
      <c r="W398" s="496">
        <v>0</v>
      </c>
      <c r="X398" s="73">
        <v>0</v>
      </c>
      <c r="Y398" s="67">
        <v>0</v>
      </c>
      <c r="Z398" s="496">
        <v>0</v>
      </c>
      <c r="AA398" s="22">
        <v>0</v>
      </c>
      <c r="AB398" s="496">
        <v>0</v>
      </c>
      <c r="AC398" s="27" t="s">
        <v>48</v>
      </c>
      <c r="AD398" s="75"/>
      <c r="AE398" s="75"/>
    </row>
    <row r="399" spans="1:31" s="141" customFormat="1" ht="30" customHeight="1" x14ac:dyDescent="0.25">
      <c r="A399" s="69" t="s">
        <v>56</v>
      </c>
      <c r="B399" s="69" t="s">
        <v>42</v>
      </c>
      <c r="C399" s="69" t="s">
        <v>670</v>
      </c>
      <c r="D399" s="67" t="s">
        <v>697</v>
      </c>
      <c r="E399" s="67" t="s">
        <v>698</v>
      </c>
      <c r="F399" s="67" t="s">
        <v>699</v>
      </c>
      <c r="G399" s="67" t="s">
        <v>698</v>
      </c>
      <c r="H399" s="220" t="s">
        <v>46</v>
      </c>
      <c r="I399" s="73">
        <v>0</v>
      </c>
      <c r="J399" s="74">
        <v>0</v>
      </c>
      <c r="K399" s="67">
        <v>0</v>
      </c>
      <c r="L399" s="67">
        <v>0</v>
      </c>
      <c r="M399" s="74" t="s">
        <v>47</v>
      </c>
      <c r="N399" s="496" t="s">
        <v>48</v>
      </c>
      <c r="O399" s="73">
        <v>0</v>
      </c>
      <c r="P399" s="67">
        <v>0</v>
      </c>
      <c r="Q399" s="67" t="s">
        <v>49</v>
      </c>
      <c r="R399" s="214" t="s">
        <v>47</v>
      </c>
      <c r="S399" s="73">
        <v>0</v>
      </c>
      <c r="T399" s="67">
        <v>0</v>
      </c>
      <c r="U399" s="67">
        <v>0</v>
      </c>
      <c r="V399" s="67">
        <v>0</v>
      </c>
      <c r="W399" s="496">
        <v>0</v>
      </c>
      <c r="X399" s="73">
        <v>0</v>
      </c>
      <c r="Y399" s="67">
        <v>0</v>
      </c>
      <c r="Z399" s="496">
        <v>0</v>
      </c>
      <c r="AA399" s="22">
        <v>0</v>
      </c>
      <c r="AB399" s="496">
        <v>0</v>
      </c>
      <c r="AC399" s="27" t="s">
        <v>48</v>
      </c>
      <c r="AD399" s="75"/>
      <c r="AE399" s="75"/>
    </row>
    <row r="400" spans="1:31" s="141" customFormat="1" ht="30" customHeight="1" x14ac:dyDescent="0.25">
      <c r="A400" s="69" t="s">
        <v>56</v>
      </c>
      <c r="B400" s="69" t="s">
        <v>42</v>
      </c>
      <c r="C400" s="69" t="s">
        <v>670</v>
      </c>
      <c r="D400" s="67" t="s">
        <v>700</v>
      </c>
      <c r="E400" s="67" t="s">
        <v>698</v>
      </c>
      <c r="F400" s="67" t="s">
        <v>701</v>
      </c>
      <c r="G400" s="67" t="s">
        <v>698</v>
      </c>
      <c r="H400" s="220" t="s">
        <v>46</v>
      </c>
      <c r="I400" s="73">
        <v>0</v>
      </c>
      <c r="J400" s="74">
        <v>0</v>
      </c>
      <c r="K400" s="67">
        <v>0</v>
      </c>
      <c r="L400" s="67">
        <v>0</v>
      </c>
      <c r="M400" s="74" t="s">
        <v>47</v>
      </c>
      <c r="N400" s="221" t="s">
        <v>48</v>
      </c>
      <c r="O400" s="73">
        <v>0</v>
      </c>
      <c r="P400" s="67">
        <v>0</v>
      </c>
      <c r="Q400" s="67" t="s">
        <v>49</v>
      </c>
      <c r="R400" s="214" t="s">
        <v>47</v>
      </c>
      <c r="S400" s="73">
        <v>0</v>
      </c>
      <c r="T400" s="67">
        <v>0</v>
      </c>
      <c r="U400" s="67">
        <v>0</v>
      </c>
      <c r="V400" s="67">
        <v>0</v>
      </c>
      <c r="W400" s="496">
        <v>0</v>
      </c>
      <c r="X400" s="73">
        <v>0</v>
      </c>
      <c r="Y400" s="67">
        <v>0</v>
      </c>
      <c r="Z400" s="496">
        <v>0</v>
      </c>
      <c r="AA400" s="22">
        <v>0</v>
      </c>
      <c r="AB400" s="496">
        <v>0</v>
      </c>
      <c r="AC400" s="27" t="s">
        <v>48</v>
      </c>
      <c r="AD400" s="75"/>
      <c r="AE400" s="75"/>
    </row>
    <row r="401" spans="1:31" s="141" customFormat="1" ht="30" customHeight="1" x14ac:dyDescent="0.25">
      <c r="A401" s="69" t="s">
        <v>56</v>
      </c>
      <c r="B401" s="69" t="s">
        <v>42</v>
      </c>
      <c r="C401" s="69" t="s">
        <v>670</v>
      </c>
      <c r="D401" s="67" t="s">
        <v>702</v>
      </c>
      <c r="E401" s="67" t="s">
        <v>703</v>
      </c>
      <c r="F401" s="67" t="s">
        <v>704</v>
      </c>
      <c r="G401" s="67" t="s">
        <v>705</v>
      </c>
      <c r="H401" s="220" t="s">
        <v>46</v>
      </c>
      <c r="I401" s="73">
        <v>0</v>
      </c>
      <c r="J401" s="74">
        <v>0</v>
      </c>
      <c r="K401" s="67">
        <v>0</v>
      </c>
      <c r="L401" s="67">
        <v>0</v>
      </c>
      <c r="M401" s="74" t="s">
        <v>47</v>
      </c>
      <c r="N401" s="496" t="s">
        <v>48</v>
      </c>
      <c r="O401" s="73">
        <v>0</v>
      </c>
      <c r="P401" s="67">
        <v>0</v>
      </c>
      <c r="Q401" s="67" t="s">
        <v>49</v>
      </c>
      <c r="R401" s="214" t="s">
        <v>47</v>
      </c>
      <c r="S401" s="73">
        <v>0</v>
      </c>
      <c r="T401" s="67">
        <v>0</v>
      </c>
      <c r="U401" s="67">
        <v>0</v>
      </c>
      <c r="V401" s="67">
        <v>0</v>
      </c>
      <c r="W401" s="496">
        <v>0</v>
      </c>
      <c r="X401" s="73">
        <v>0</v>
      </c>
      <c r="Y401" s="67">
        <v>0</v>
      </c>
      <c r="Z401" s="496">
        <v>0</v>
      </c>
      <c r="AA401" s="22">
        <v>0</v>
      </c>
      <c r="AB401" s="496">
        <v>0</v>
      </c>
      <c r="AC401" s="27" t="s">
        <v>48</v>
      </c>
      <c r="AD401" s="75"/>
      <c r="AE401" s="75"/>
    </row>
    <row r="402" spans="1:31" s="141" customFormat="1" ht="30" customHeight="1" x14ac:dyDescent="0.25">
      <c r="A402" s="69" t="s">
        <v>56</v>
      </c>
      <c r="B402" s="69" t="s">
        <v>42</v>
      </c>
      <c r="C402" s="69" t="s">
        <v>670</v>
      </c>
      <c r="D402" s="67" t="s">
        <v>685</v>
      </c>
      <c r="E402" s="67" t="s">
        <v>676</v>
      </c>
      <c r="F402" s="67" t="s">
        <v>706</v>
      </c>
      <c r="G402" s="67" t="s">
        <v>676</v>
      </c>
      <c r="H402" s="220" t="s">
        <v>46</v>
      </c>
      <c r="I402" s="73">
        <v>0</v>
      </c>
      <c r="J402" s="74">
        <v>0</v>
      </c>
      <c r="K402" s="67">
        <v>0</v>
      </c>
      <c r="L402" s="67">
        <v>0</v>
      </c>
      <c r="M402" s="74" t="s">
        <v>47</v>
      </c>
      <c r="N402" s="496" t="s">
        <v>48</v>
      </c>
      <c r="O402" s="73">
        <v>0</v>
      </c>
      <c r="P402" s="67">
        <v>0</v>
      </c>
      <c r="Q402" s="67" t="s">
        <v>49</v>
      </c>
      <c r="R402" s="214" t="s">
        <v>47</v>
      </c>
      <c r="S402" s="73">
        <v>0</v>
      </c>
      <c r="T402" s="67">
        <v>0</v>
      </c>
      <c r="U402" s="67">
        <v>0</v>
      </c>
      <c r="V402" s="67">
        <v>0</v>
      </c>
      <c r="W402" s="496">
        <v>0</v>
      </c>
      <c r="X402" s="73">
        <v>0</v>
      </c>
      <c r="Y402" s="67">
        <v>0</v>
      </c>
      <c r="Z402" s="496">
        <v>0</v>
      </c>
      <c r="AA402" s="22">
        <v>0</v>
      </c>
      <c r="AB402" s="496">
        <v>0</v>
      </c>
      <c r="AC402" s="27" t="s">
        <v>48</v>
      </c>
      <c r="AD402" s="75"/>
      <c r="AE402" s="75"/>
    </row>
    <row r="403" spans="1:31" s="141" customFormat="1" ht="30" customHeight="1" x14ac:dyDescent="0.25">
      <c r="A403" s="69" t="s">
        <v>56</v>
      </c>
      <c r="B403" s="69" t="s">
        <v>42</v>
      </c>
      <c r="C403" s="69" t="s">
        <v>670</v>
      </c>
      <c r="D403" s="67" t="s">
        <v>685</v>
      </c>
      <c r="E403" s="67" t="s">
        <v>676</v>
      </c>
      <c r="F403" s="67" t="s">
        <v>707</v>
      </c>
      <c r="G403" s="67" t="s">
        <v>676</v>
      </c>
      <c r="H403" s="220" t="s">
        <v>46</v>
      </c>
      <c r="I403" s="73">
        <v>0</v>
      </c>
      <c r="J403" s="74">
        <v>0</v>
      </c>
      <c r="K403" s="67">
        <v>0</v>
      </c>
      <c r="L403" s="67">
        <v>0</v>
      </c>
      <c r="M403" s="74" t="s">
        <v>47</v>
      </c>
      <c r="N403" s="221" t="s">
        <v>48</v>
      </c>
      <c r="O403" s="73" t="s">
        <v>48</v>
      </c>
      <c r="P403" s="67" t="s">
        <v>48</v>
      </c>
      <c r="Q403" s="67" t="s">
        <v>49</v>
      </c>
      <c r="R403" s="214" t="s">
        <v>47</v>
      </c>
      <c r="S403" s="73">
        <v>0</v>
      </c>
      <c r="T403" s="67">
        <v>0</v>
      </c>
      <c r="U403" s="67">
        <v>0</v>
      </c>
      <c r="V403" s="67">
        <v>0</v>
      </c>
      <c r="W403" s="496">
        <v>0</v>
      </c>
      <c r="X403" s="73">
        <v>0</v>
      </c>
      <c r="Y403" s="67">
        <v>0</v>
      </c>
      <c r="Z403" s="496">
        <v>0</v>
      </c>
      <c r="AA403" s="22">
        <v>0</v>
      </c>
      <c r="AB403" s="496">
        <v>0</v>
      </c>
      <c r="AC403" s="27" t="s">
        <v>48</v>
      </c>
      <c r="AD403" s="75"/>
      <c r="AE403" s="75"/>
    </row>
    <row r="404" spans="1:31" s="141" customFormat="1" ht="30" customHeight="1" x14ac:dyDescent="0.25">
      <c r="A404" s="69" t="s">
        <v>56</v>
      </c>
      <c r="B404" s="69" t="s">
        <v>42</v>
      </c>
      <c r="C404" s="69" t="s">
        <v>670</v>
      </c>
      <c r="D404" s="67" t="s">
        <v>685</v>
      </c>
      <c r="E404" s="67" t="s">
        <v>676</v>
      </c>
      <c r="F404" s="67" t="s">
        <v>708</v>
      </c>
      <c r="G404" s="67" t="s">
        <v>676</v>
      </c>
      <c r="H404" s="220" t="s">
        <v>46</v>
      </c>
      <c r="I404" s="73">
        <v>0</v>
      </c>
      <c r="J404" s="74">
        <v>0</v>
      </c>
      <c r="K404" s="67">
        <v>0</v>
      </c>
      <c r="L404" s="67">
        <v>0</v>
      </c>
      <c r="M404" s="74" t="s">
        <v>47</v>
      </c>
      <c r="N404" s="496" t="s">
        <v>48</v>
      </c>
      <c r="O404" s="73" t="s">
        <v>48</v>
      </c>
      <c r="P404" s="67" t="s">
        <v>48</v>
      </c>
      <c r="Q404" s="67" t="s">
        <v>49</v>
      </c>
      <c r="R404" s="214" t="s">
        <v>47</v>
      </c>
      <c r="S404" s="73">
        <v>0</v>
      </c>
      <c r="T404" s="67">
        <v>0</v>
      </c>
      <c r="U404" s="67">
        <v>0</v>
      </c>
      <c r="V404" s="67">
        <v>0</v>
      </c>
      <c r="W404" s="496">
        <v>0</v>
      </c>
      <c r="X404" s="73">
        <v>0</v>
      </c>
      <c r="Y404" s="67">
        <v>0</v>
      </c>
      <c r="Z404" s="496">
        <v>0</v>
      </c>
      <c r="AA404" s="22">
        <v>0</v>
      </c>
      <c r="AB404" s="496">
        <v>0</v>
      </c>
      <c r="AC404" s="27" t="s">
        <v>48</v>
      </c>
      <c r="AD404" s="75"/>
      <c r="AE404" s="75"/>
    </row>
    <row r="405" spans="1:31" s="141" customFormat="1" ht="30" customHeight="1" x14ac:dyDescent="0.25">
      <c r="A405" s="69" t="s">
        <v>56</v>
      </c>
      <c r="B405" s="69" t="s">
        <v>42</v>
      </c>
      <c r="C405" s="69" t="s">
        <v>670</v>
      </c>
      <c r="D405" s="67" t="s">
        <v>685</v>
      </c>
      <c r="E405" s="67" t="s">
        <v>676</v>
      </c>
      <c r="F405" s="67" t="s">
        <v>709</v>
      </c>
      <c r="G405" s="67" t="s">
        <v>676</v>
      </c>
      <c r="H405" s="220" t="s">
        <v>46</v>
      </c>
      <c r="I405" s="73">
        <v>0</v>
      </c>
      <c r="J405" s="74">
        <v>0</v>
      </c>
      <c r="K405" s="67">
        <v>0</v>
      </c>
      <c r="L405" s="67">
        <v>0</v>
      </c>
      <c r="M405" s="74" t="s">
        <v>47</v>
      </c>
      <c r="N405" s="496" t="s">
        <v>48</v>
      </c>
      <c r="O405" s="73" t="s">
        <v>48</v>
      </c>
      <c r="P405" s="67" t="s">
        <v>48</v>
      </c>
      <c r="Q405" s="67" t="s">
        <v>49</v>
      </c>
      <c r="R405" s="214" t="s">
        <v>47</v>
      </c>
      <c r="S405" s="73">
        <v>0</v>
      </c>
      <c r="T405" s="67">
        <v>0</v>
      </c>
      <c r="U405" s="67">
        <v>0</v>
      </c>
      <c r="V405" s="67">
        <v>0</v>
      </c>
      <c r="W405" s="496">
        <v>0</v>
      </c>
      <c r="X405" s="73">
        <v>0</v>
      </c>
      <c r="Y405" s="67">
        <v>0</v>
      </c>
      <c r="Z405" s="496">
        <v>0</v>
      </c>
      <c r="AA405" s="22">
        <v>0</v>
      </c>
      <c r="AB405" s="496">
        <v>0</v>
      </c>
      <c r="AC405" s="27" t="s">
        <v>48</v>
      </c>
      <c r="AD405" s="75"/>
      <c r="AE405" s="75"/>
    </row>
    <row r="406" spans="1:31" s="141" customFormat="1" ht="30" customHeight="1" x14ac:dyDescent="0.25">
      <c r="A406" s="69" t="s">
        <v>56</v>
      </c>
      <c r="B406" s="69" t="s">
        <v>42</v>
      </c>
      <c r="C406" s="69" t="s">
        <v>670</v>
      </c>
      <c r="D406" s="67" t="s">
        <v>685</v>
      </c>
      <c r="E406" s="67" t="s">
        <v>676</v>
      </c>
      <c r="F406" s="67" t="s">
        <v>710</v>
      </c>
      <c r="G406" s="67" t="s">
        <v>676</v>
      </c>
      <c r="H406" s="220" t="s">
        <v>46</v>
      </c>
      <c r="I406" s="73">
        <v>0</v>
      </c>
      <c r="J406" s="74">
        <v>0</v>
      </c>
      <c r="K406" s="67">
        <v>0</v>
      </c>
      <c r="L406" s="67">
        <v>0</v>
      </c>
      <c r="M406" s="74" t="s">
        <v>47</v>
      </c>
      <c r="N406" s="221" t="s">
        <v>48</v>
      </c>
      <c r="O406" s="73">
        <v>0</v>
      </c>
      <c r="P406" s="67">
        <v>0</v>
      </c>
      <c r="Q406" s="67" t="s">
        <v>49</v>
      </c>
      <c r="R406" s="214" t="s">
        <v>47</v>
      </c>
      <c r="S406" s="73">
        <v>0</v>
      </c>
      <c r="T406" s="67">
        <v>0</v>
      </c>
      <c r="U406" s="67">
        <v>0</v>
      </c>
      <c r="V406" s="67">
        <v>0</v>
      </c>
      <c r="W406" s="496">
        <v>0</v>
      </c>
      <c r="X406" s="73">
        <v>0</v>
      </c>
      <c r="Y406" s="67">
        <v>0</v>
      </c>
      <c r="Z406" s="496">
        <v>0</v>
      </c>
      <c r="AA406" s="22">
        <v>0</v>
      </c>
      <c r="AB406" s="496">
        <v>0</v>
      </c>
      <c r="AC406" s="27" t="s">
        <v>48</v>
      </c>
      <c r="AD406" s="75"/>
      <c r="AE406" s="75"/>
    </row>
    <row r="407" spans="1:31" s="141" customFormat="1" ht="30" customHeight="1" x14ac:dyDescent="0.25">
      <c r="A407" s="69" t="s">
        <v>56</v>
      </c>
      <c r="B407" s="69" t="s">
        <v>42</v>
      </c>
      <c r="C407" s="69" t="s">
        <v>670</v>
      </c>
      <c r="D407" s="67" t="s">
        <v>685</v>
      </c>
      <c r="E407" s="67" t="s">
        <v>676</v>
      </c>
      <c r="F407" s="67" t="s">
        <v>711</v>
      </c>
      <c r="G407" s="67" t="s">
        <v>676</v>
      </c>
      <c r="H407" s="220" t="s">
        <v>617</v>
      </c>
      <c r="I407" s="73">
        <v>0</v>
      </c>
      <c r="J407" s="74">
        <v>0</v>
      </c>
      <c r="K407" s="67">
        <v>0</v>
      </c>
      <c r="L407" s="67">
        <v>0</v>
      </c>
      <c r="M407" s="74" t="s">
        <v>47</v>
      </c>
      <c r="N407" s="496" t="s">
        <v>48</v>
      </c>
      <c r="O407" s="73">
        <v>0</v>
      </c>
      <c r="P407" s="67">
        <v>0</v>
      </c>
      <c r="Q407" s="67" t="s">
        <v>49</v>
      </c>
      <c r="R407" s="214" t="s">
        <v>47</v>
      </c>
      <c r="S407" s="73">
        <v>0</v>
      </c>
      <c r="T407" s="67">
        <v>0</v>
      </c>
      <c r="U407" s="67">
        <v>0</v>
      </c>
      <c r="V407" s="67">
        <v>0</v>
      </c>
      <c r="W407" s="496">
        <v>0</v>
      </c>
      <c r="X407" s="73">
        <v>0</v>
      </c>
      <c r="Y407" s="67">
        <v>0</v>
      </c>
      <c r="Z407" s="496">
        <v>0</v>
      </c>
      <c r="AA407" s="22">
        <v>0</v>
      </c>
      <c r="AB407" s="496">
        <v>0</v>
      </c>
      <c r="AC407" s="27" t="s">
        <v>48</v>
      </c>
      <c r="AD407" s="75"/>
      <c r="AE407" s="75"/>
    </row>
    <row r="408" spans="1:31" s="141" customFormat="1" ht="30" customHeight="1" x14ac:dyDescent="0.25">
      <c r="A408" s="69" t="s">
        <v>56</v>
      </c>
      <c r="B408" s="69" t="s">
        <v>42</v>
      </c>
      <c r="C408" s="69" t="s">
        <v>670</v>
      </c>
      <c r="D408" s="67" t="s">
        <v>685</v>
      </c>
      <c r="E408" s="67" t="s">
        <v>676</v>
      </c>
      <c r="F408" s="67" t="s">
        <v>712</v>
      </c>
      <c r="G408" s="67" t="s">
        <v>676</v>
      </c>
      <c r="H408" s="220" t="s">
        <v>46</v>
      </c>
      <c r="I408" s="73">
        <v>0</v>
      </c>
      <c r="J408" s="74">
        <v>0</v>
      </c>
      <c r="K408" s="67">
        <v>0</v>
      </c>
      <c r="L408" s="67">
        <v>0</v>
      </c>
      <c r="M408" s="74" t="s">
        <v>47</v>
      </c>
      <c r="N408" s="496" t="s">
        <v>48</v>
      </c>
      <c r="O408" s="73">
        <v>0</v>
      </c>
      <c r="P408" s="67">
        <v>0</v>
      </c>
      <c r="Q408" s="67" t="s">
        <v>49</v>
      </c>
      <c r="R408" s="214" t="s">
        <v>47</v>
      </c>
      <c r="S408" s="73">
        <v>0</v>
      </c>
      <c r="T408" s="67">
        <v>0</v>
      </c>
      <c r="U408" s="67">
        <v>0</v>
      </c>
      <c r="V408" s="67">
        <v>0</v>
      </c>
      <c r="W408" s="496">
        <v>0</v>
      </c>
      <c r="X408" s="73">
        <v>0</v>
      </c>
      <c r="Y408" s="67">
        <v>0</v>
      </c>
      <c r="Z408" s="496">
        <v>0</v>
      </c>
      <c r="AA408" s="22">
        <v>0</v>
      </c>
      <c r="AB408" s="496">
        <v>0</v>
      </c>
      <c r="AC408" s="27" t="s">
        <v>48</v>
      </c>
      <c r="AD408" s="75"/>
      <c r="AE408" s="75"/>
    </row>
    <row r="409" spans="1:31" s="141" customFormat="1" ht="30" customHeight="1" x14ac:dyDescent="0.25">
      <c r="A409" s="69" t="s">
        <v>56</v>
      </c>
      <c r="B409" s="69" t="s">
        <v>42</v>
      </c>
      <c r="C409" s="69" t="s">
        <v>670</v>
      </c>
      <c r="D409" s="67" t="s">
        <v>685</v>
      </c>
      <c r="E409" s="67" t="s">
        <v>676</v>
      </c>
      <c r="F409" s="67" t="s">
        <v>713</v>
      </c>
      <c r="G409" s="67" t="s">
        <v>676</v>
      </c>
      <c r="H409" s="220" t="s">
        <v>46</v>
      </c>
      <c r="I409" s="73">
        <v>0</v>
      </c>
      <c r="J409" s="74">
        <v>0</v>
      </c>
      <c r="K409" s="67">
        <v>0</v>
      </c>
      <c r="L409" s="67">
        <v>0</v>
      </c>
      <c r="M409" s="74" t="s">
        <v>47</v>
      </c>
      <c r="N409" s="221" t="s">
        <v>48</v>
      </c>
      <c r="O409" s="73">
        <v>0</v>
      </c>
      <c r="P409" s="67">
        <v>0</v>
      </c>
      <c r="Q409" s="67" t="s">
        <v>49</v>
      </c>
      <c r="R409" s="214" t="s">
        <v>47</v>
      </c>
      <c r="S409" s="73">
        <v>0</v>
      </c>
      <c r="T409" s="67">
        <v>0</v>
      </c>
      <c r="U409" s="67">
        <v>0</v>
      </c>
      <c r="V409" s="67">
        <v>0</v>
      </c>
      <c r="W409" s="496">
        <v>0</v>
      </c>
      <c r="X409" s="73">
        <v>0</v>
      </c>
      <c r="Y409" s="67">
        <v>0</v>
      </c>
      <c r="Z409" s="496">
        <v>0</v>
      </c>
      <c r="AA409" s="22">
        <v>0</v>
      </c>
      <c r="AB409" s="496">
        <v>0</v>
      </c>
      <c r="AC409" s="27" t="s">
        <v>48</v>
      </c>
      <c r="AD409" s="75"/>
      <c r="AE409" s="75"/>
    </row>
    <row r="410" spans="1:31" s="141" customFormat="1" ht="30" customHeight="1" x14ac:dyDescent="0.25">
      <c r="A410" s="69" t="s">
        <v>56</v>
      </c>
      <c r="B410" s="69" t="s">
        <v>42</v>
      </c>
      <c r="C410" s="69" t="s">
        <v>670</v>
      </c>
      <c r="D410" s="67" t="s">
        <v>685</v>
      </c>
      <c r="E410" s="67" t="s">
        <v>676</v>
      </c>
      <c r="F410" s="67" t="s">
        <v>714</v>
      </c>
      <c r="G410" s="67" t="s">
        <v>676</v>
      </c>
      <c r="H410" s="220" t="s">
        <v>46</v>
      </c>
      <c r="I410" s="73">
        <v>0</v>
      </c>
      <c r="J410" s="74">
        <v>0</v>
      </c>
      <c r="K410" s="67">
        <v>0</v>
      </c>
      <c r="L410" s="67">
        <v>0</v>
      </c>
      <c r="M410" s="74" t="s">
        <v>47</v>
      </c>
      <c r="N410" s="496" t="s">
        <v>48</v>
      </c>
      <c r="O410" s="73">
        <v>0</v>
      </c>
      <c r="P410" s="67">
        <v>0</v>
      </c>
      <c r="Q410" s="67" t="s">
        <v>49</v>
      </c>
      <c r="R410" s="214" t="s">
        <v>47</v>
      </c>
      <c r="S410" s="73">
        <v>0</v>
      </c>
      <c r="T410" s="67">
        <v>0</v>
      </c>
      <c r="U410" s="67">
        <v>0</v>
      </c>
      <c r="V410" s="67">
        <v>0</v>
      </c>
      <c r="W410" s="496">
        <v>0</v>
      </c>
      <c r="X410" s="73">
        <v>0</v>
      </c>
      <c r="Y410" s="67">
        <v>0</v>
      </c>
      <c r="Z410" s="496">
        <v>0</v>
      </c>
      <c r="AA410" s="22">
        <v>0</v>
      </c>
      <c r="AB410" s="496">
        <v>0</v>
      </c>
      <c r="AC410" s="27" t="s">
        <v>48</v>
      </c>
      <c r="AD410" s="75"/>
      <c r="AE410" s="75"/>
    </row>
    <row r="411" spans="1:31" s="141" customFormat="1" ht="30" customHeight="1" x14ac:dyDescent="0.25">
      <c r="A411" s="69" t="s">
        <v>56</v>
      </c>
      <c r="B411" s="69" t="s">
        <v>42</v>
      </c>
      <c r="C411" s="69" t="s">
        <v>670</v>
      </c>
      <c r="D411" s="67" t="s">
        <v>685</v>
      </c>
      <c r="E411" s="67" t="s">
        <v>676</v>
      </c>
      <c r="F411" s="67" t="s">
        <v>715</v>
      </c>
      <c r="G411" s="67" t="s">
        <v>676</v>
      </c>
      <c r="H411" s="220" t="s">
        <v>46</v>
      </c>
      <c r="I411" s="73">
        <v>0</v>
      </c>
      <c r="J411" s="74">
        <v>0</v>
      </c>
      <c r="K411" s="67">
        <v>0</v>
      </c>
      <c r="L411" s="67">
        <v>0</v>
      </c>
      <c r="M411" s="74" t="s">
        <v>47</v>
      </c>
      <c r="N411" s="496" t="s">
        <v>48</v>
      </c>
      <c r="O411" s="73">
        <v>0</v>
      </c>
      <c r="P411" s="67">
        <v>0</v>
      </c>
      <c r="Q411" s="67" t="s">
        <v>49</v>
      </c>
      <c r="R411" s="214" t="s">
        <v>47</v>
      </c>
      <c r="S411" s="73">
        <v>0</v>
      </c>
      <c r="T411" s="67">
        <v>0</v>
      </c>
      <c r="U411" s="67">
        <v>0</v>
      </c>
      <c r="V411" s="67">
        <v>0</v>
      </c>
      <c r="W411" s="496">
        <v>0</v>
      </c>
      <c r="X411" s="73">
        <v>0</v>
      </c>
      <c r="Y411" s="67">
        <v>0</v>
      </c>
      <c r="Z411" s="496">
        <v>0</v>
      </c>
      <c r="AA411" s="22">
        <v>0</v>
      </c>
      <c r="AB411" s="496">
        <v>0</v>
      </c>
      <c r="AC411" s="27" t="s">
        <v>48</v>
      </c>
      <c r="AD411" s="75"/>
      <c r="AE411" s="75"/>
    </row>
    <row r="412" spans="1:31" s="141" customFormat="1" ht="30" customHeight="1" x14ac:dyDescent="0.25">
      <c r="A412" s="69" t="s">
        <v>56</v>
      </c>
      <c r="B412" s="69" t="s">
        <v>42</v>
      </c>
      <c r="C412" s="69" t="s">
        <v>670</v>
      </c>
      <c r="D412" s="67" t="s">
        <v>685</v>
      </c>
      <c r="E412" s="67" t="s">
        <v>676</v>
      </c>
      <c r="F412" s="67" t="s">
        <v>716</v>
      </c>
      <c r="G412" s="67" t="s">
        <v>676</v>
      </c>
      <c r="H412" s="220" t="s">
        <v>46</v>
      </c>
      <c r="I412" s="73">
        <v>0</v>
      </c>
      <c r="J412" s="74">
        <v>0</v>
      </c>
      <c r="K412" s="67">
        <v>0</v>
      </c>
      <c r="L412" s="67">
        <v>0</v>
      </c>
      <c r="M412" s="74" t="s">
        <v>47</v>
      </c>
      <c r="N412" s="221" t="s">
        <v>48</v>
      </c>
      <c r="O412" s="73">
        <v>0</v>
      </c>
      <c r="P412" s="67">
        <v>0</v>
      </c>
      <c r="Q412" s="67" t="s">
        <v>49</v>
      </c>
      <c r="R412" s="214" t="s">
        <v>47</v>
      </c>
      <c r="S412" s="73">
        <v>0</v>
      </c>
      <c r="T412" s="67">
        <v>0</v>
      </c>
      <c r="U412" s="67">
        <v>0</v>
      </c>
      <c r="V412" s="67">
        <v>0</v>
      </c>
      <c r="W412" s="496">
        <v>0</v>
      </c>
      <c r="X412" s="73">
        <v>0</v>
      </c>
      <c r="Y412" s="67">
        <v>0</v>
      </c>
      <c r="Z412" s="496">
        <v>0</v>
      </c>
      <c r="AA412" s="22">
        <v>0</v>
      </c>
      <c r="AB412" s="496">
        <v>0</v>
      </c>
      <c r="AC412" s="27" t="s">
        <v>48</v>
      </c>
      <c r="AD412" s="75"/>
      <c r="AE412" s="75"/>
    </row>
    <row r="413" spans="1:31" s="141" customFormat="1" ht="30" customHeight="1" x14ac:dyDescent="0.25">
      <c r="A413" s="69" t="s">
        <v>56</v>
      </c>
      <c r="B413" s="69" t="s">
        <v>42</v>
      </c>
      <c r="C413" s="69" t="s">
        <v>670</v>
      </c>
      <c r="D413" s="67" t="s">
        <v>685</v>
      </c>
      <c r="E413" s="67" t="s">
        <v>676</v>
      </c>
      <c r="F413" s="67" t="s">
        <v>717</v>
      </c>
      <c r="G413" s="67" t="s">
        <v>676</v>
      </c>
      <c r="H413" s="220" t="s">
        <v>46</v>
      </c>
      <c r="I413" s="73">
        <v>0</v>
      </c>
      <c r="J413" s="74">
        <v>0</v>
      </c>
      <c r="K413" s="67">
        <v>0</v>
      </c>
      <c r="L413" s="67">
        <v>0</v>
      </c>
      <c r="M413" s="74" t="s">
        <v>47</v>
      </c>
      <c r="N413" s="496" t="s">
        <v>48</v>
      </c>
      <c r="O413" s="73">
        <v>0</v>
      </c>
      <c r="P413" s="67">
        <v>0</v>
      </c>
      <c r="Q413" s="67" t="s">
        <v>49</v>
      </c>
      <c r="R413" s="214" t="s">
        <v>47</v>
      </c>
      <c r="S413" s="73">
        <v>0</v>
      </c>
      <c r="T413" s="67">
        <v>0</v>
      </c>
      <c r="U413" s="67">
        <v>0</v>
      </c>
      <c r="V413" s="67">
        <v>0</v>
      </c>
      <c r="W413" s="496">
        <v>0</v>
      </c>
      <c r="X413" s="73">
        <v>0</v>
      </c>
      <c r="Y413" s="67">
        <v>0</v>
      </c>
      <c r="Z413" s="496">
        <v>0</v>
      </c>
      <c r="AA413" s="22">
        <v>0</v>
      </c>
      <c r="AB413" s="496">
        <v>0</v>
      </c>
      <c r="AC413" s="27" t="s">
        <v>48</v>
      </c>
      <c r="AD413" s="75"/>
      <c r="AE413" s="75"/>
    </row>
    <row r="414" spans="1:31" s="141" customFormat="1" ht="30" customHeight="1" x14ac:dyDescent="0.25">
      <c r="A414" s="69" t="s">
        <v>56</v>
      </c>
      <c r="B414" s="69" t="s">
        <v>42</v>
      </c>
      <c r="C414" s="69" t="s">
        <v>670</v>
      </c>
      <c r="D414" s="67" t="s">
        <v>685</v>
      </c>
      <c r="E414" s="67" t="s">
        <v>676</v>
      </c>
      <c r="F414" s="67" t="s">
        <v>718</v>
      </c>
      <c r="G414" s="67" t="s">
        <v>676</v>
      </c>
      <c r="H414" s="220" t="s">
        <v>617</v>
      </c>
      <c r="I414" s="73">
        <v>0</v>
      </c>
      <c r="J414" s="74">
        <v>0</v>
      </c>
      <c r="K414" s="67">
        <v>0</v>
      </c>
      <c r="L414" s="67">
        <v>0</v>
      </c>
      <c r="M414" s="74" t="s">
        <v>47</v>
      </c>
      <c r="N414" s="496" t="s">
        <v>48</v>
      </c>
      <c r="O414" s="73">
        <v>0</v>
      </c>
      <c r="P414" s="67">
        <v>0</v>
      </c>
      <c r="Q414" s="67" t="s">
        <v>49</v>
      </c>
      <c r="R414" s="214" t="s">
        <v>47</v>
      </c>
      <c r="S414" s="73">
        <v>0</v>
      </c>
      <c r="T414" s="67">
        <v>0</v>
      </c>
      <c r="U414" s="67">
        <v>0</v>
      </c>
      <c r="V414" s="67">
        <v>0</v>
      </c>
      <c r="W414" s="496">
        <v>0</v>
      </c>
      <c r="X414" s="73">
        <v>0</v>
      </c>
      <c r="Y414" s="67">
        <v>0</v>
      </c>
      <c r="Z414" s="496">
        <v>0</v>
      </c>
      <c r="AA414" s="22">
        <v>0</v>
      </c>
      <c r="AB414" s="496">
        <v>0</v>
      </c>
      <c r="AC414" s="27" t="s">
        <v>48</v>
      </c>
      <c r="AD414" s="75"/>
      <c r="AE414" s="75"/>
    </row>
    <row r="415" spans="1:31" s="141" customFormat="1" ht="30" customHeight="1" x14ac:dyDescent="0.25">
      <c r="A415" s="69" t="s">
        <v>56</v>
      </c>
      <c r="B415" s="69" t="s">
        <v>42</v>
      </c>
      <c r="C415" s="69" t="s">
        <v>670</v>
      </c>
      <c r="D415" s="67" t="s">
        <v>719</v>
      </c>
      <c r="E415" s="67" t="s">
        <v>719</v>
      </c>
      <c r="F415" s="67" t="s">
        <v>720</v>
      </c>
      <c r="G415" s="67" t="s">
        <v>719</v>
      </c>
      <c r="H415" s="220" t="s">
        <v>46</v>
      </c>
      <c r="I415" s="73">
        <v>0</v>
      </c>
      <c r="J415" s="74">
        <v>0</v>
      </c>
      <c r="K415" s="67">
        <v>0</v>
      </c>
      <c r="L415" s="67">
        <v>0</v>
      </c>
      <c r="M415" s="74" t="s">
        <v>47</v>
      </c>
      <c r="N415" s="221" t="s">
        <v>48</v>
      </c>
      <c r="O415" s="73" t="s">
        <v>48</v>
      </c>
      <c r="P415" s="67" t="s">
        <v>48</v>
      </c>
      <c r="Q415" s="67" t="s">
        <v>49</v>
      </c>
      <c r="R415" s="214" t="s">
        <v>47</v>
      </c>
      <c r="S415" s="73">
        <v>0</v>
      </c>
      <c r="T415" s="67">
        <v>0</v>
      </c>
      <c r="U415" s="67">
        <v>0</v>
      </c>
      <c r="V415" s="67">
        <v>0</v>
      </c>
      <c r="W415" s="496">
        <v>0</v>
      </c>
      <c r="X415" s="73">
        <v>0</v>
      </c>
      <c r="Y415" s="67">
        <v>0</v>
      </c>
      <c r="Z415" s="496">
        <v>0</v>
      </c>
      <c r="AA415" s="22">
        <v>0</v>
      </c>
      <c r="AB415" s="496">
        <v>0</v>
      </c>
      <c r="AC415" s="27" t="s">
        <v>48</v>
      </c>
      <c r="AD415" s="75"/>
      <c r="AE415" s="75"/>
    </row>
    <row r="416" spans="1:31" s="141" customFormat="1" ht="30" customHeight="1" x14ac:dyDescent="0.25">
      <c r="A416" s="69" t="s">
        <v>56</v>
      </c>
      <c r="B416" s="69" t="s">
        <v>42</v>
      </c>
      <c r="C416" s="69" t="s">
        <v>670</v>
      </c>
      <c r="D416" s="67" t="s">
        <v>721</v>
      </c>
      <c r="E416" s="67" t="s">
        <v>719</v>
      </c>
      <c r="F416" s="67" t="s">
        <v>722</v>
      </c>
      <c r="G416" s="67" t="s">
        <v>719</v>
      </c>
      <c r="H416" s="220" t="s">
        <v>46</v>
      </c>
      <c r="I416" s="73">
        <v>0</v>
      </c>
      <c r="J416" s="74">
        <v>0</v>
      </c>
      <c r="K416" s="67">
        <v>0</v>
      </c>
      <c r="L416" s="67">
        <v>0</v>
      </c>
      <c r="M416" s="74" t="s">
        <v>47</v>
      </c>
      <c r="N416" s="496" t="s">
        <v>48</v>
      </c>
      <c r="O416" s="73">
        <v>0</v>
      </c>
      <c r="P416" s="67">
        <v>0</v>
      </c>
      <c r="Q416" s="67" t="s">
        <v>49</v>
      </c>
      <c r="R416" s="214" t="s">
        <v>47</v>
      </c>
      <c r="S416" s="73">
        <v>0</v>
      </c>
      <c r="T416" s="67">
        <v>0</v>
      </c>
      <c r="U416" s="67">
        <v>0</v>
      </c>
      <c r="V416" s="67">
        <v>0</v>
      </c>
      <c r="W416" s="496">
        <v>0</v>
      </c>
      <c r="X416" s="73">
        <v>0</v>
      </c>
      <c r="Y416" s="67">
        <v>0</v>
      </c>
      <c r="Z416" s="496">
        <v>0</v>
      </c>
      <c r="AA416" s="22">
        <v>0</v>
      </c>
      <c r="AB416" s="496">
        <v>0</v>
      </c>
      <c r="AC416" s="27" t="s">
        <v>48</v>
      </c>
      <c r="AD416" s="75"/>
      <c r="AE416" s="75"/>
    </row>
    <row r="417" spans="1:31" s="141" customFormat="1" ht="30" customHeight="1" x14ac:dyDescent="0.25">
      <c r="A417" s="69" t="s">
        <v>56</v>
      </c>
      <c r="B417" s="69" t="s">
        <v>42</v>
      </c>
      <c r="C417" s="69" t="s">
        <v>670</v>
      </c>
      <c r="D417" s="67" t="s">
        <v>723</v>
      </c>
      <c r="E417" s="67" t="s">
        <v>672</v>
      </c>
      <c r="F417" s="67" t="s">
        <v>724</v>
      </c>
      <c r="G417" s="67" t="s">
        <v>672</v>
      </c>
      <c r="H417" s="220" t="s">
        <v>46</v>
      </c>
      <c r="I417" s="73">
        <v>0</v>
      </c>
      <c r="J417" s="74">
        <v>0</v>
      </c>
      <c r="K417" s="67">
        <v>0</v>
      </c>
      <c r="L417" s="67">
        <v>0</v>
      </c>
      <c r="M417" s="74" t="s">
        <v>47</v>
      </c>
      <c r="N417" s="496" t="s">
        <v>48</v>
      </c>
      <c r="O417" s="73">
        <v>0</v>
      </c>
      <c r="P417" s="67">
        <v>0</v>
      </c>
      <c r="Q417" s="67" t="s">
        <v>49</v>
      </c>
      <c r="R417" s="214" t="s">
        <v>47</v>
      </c>
      <c r="S417" s="73">
        <v>0</v>
      </c>
      <c r="T417" s="67">
        <v>0</v>
      </c>
      <c r="U417" s="67">
        <v>0</v>
      </c>
      <c r="V417" s="67">
        <v>0</v>
      </c>
      <c r="W417" s="496">
        <v>0</v>
      </c>
      <c r="X417" s="73">
        <v>0</v>
      </c>
      <c r="Y417" s="67">
        <v>0</v>
      </c>
      <c r="Z417" s="496">
        <v>0</v>
      </c>
      <c r="AA417" s="22">
        <v>0</v>
      </c>
      <c r="AB417" s="496">
        <v>0</v>
      </c>
      <c r="AC417" s="27" t="s">
        <v>48</v>
      </c>
      <c r="AD417" s="75"/>
      <c r="AE417" s="75"/>
    </row>
    <row r="418" spans="1:31" s="141" customFormat="1" ht="30" customHeight="1" x14ac:dyDescent="0.25">
      <c r="A418" s="69" t="s">
        <v>56</v>
      </c>
      <c r="B418" s="69" t="s">
        <v>42</v>
      </c>
      <c r="C418" s="69" t="s">
        <v>670</v>
      </c>
      <c r="D418" s="67" t="s">
        <v>723</v>
      </c>
      <c r="E418" s="67" t="s">
        <v>672</v>
      </c>
      <c r="F418" s="67" t="s">
        <v>725</v>
      </c>
      <c r="G418" s="67" t="s">
        <v>726</v>
      </c>
      <c r="H418" s="220" t="s">
        <v>46</v>
      </c>
      <c r="I418" s="73">
        <v>0</v>
      </c>
      <c r="J418" s="74">
        <v>0</v>
      </c>
      <c r="K418" s="67">
        <v>0</v>
      </c>
      <c r="L418" s="67">
        <v>0</v>
      </c>
      <c r="M418" s="74" t="s">
        <v>47</v>
      </c>
      <c r="N418" s="221" t="s">
        <v>48</v>
      </c>
      <c r="O418" s="73">
        <v>0</v>
      </c>
      <c r="P418" s="67">
        <v>0</v>
      </c>
      <c r="Q418" s="67" t="s">
        <v>49</v>
      </c>
      <c r="R418" s="214" t="s">
        <v>47</v>
      </c>
      <c r="S418" s="73">
        <v>0</v>
      </c>
      <c r="T418" s="67">
        <v>0</v>
      </c>
      <c r="U418" s="67">
        <v>0</v>
      </c>
      <c r="V418" s="67">
        <v>0</v>
      </c>
      <c r="W418" s="496">
        <v>0</v>
      </c>
      <c r="X418" s="73">
        <v>0</v>
      </c>
      <c r="Y418" s="67">
        <v>0</v>
      </c>
      <c r="Z418" s="496">
        <v>0</v>
      </c>
      <c r="AA418" s="22">
        <v>0</v>
      </c>
      <c r="AB418" s="496">
        <v>0</v>
      </c>
      <c r="AC418" s="27" t="s">
        <v>48</v>
      </c>
      <c r="AD418" s="75"/>
      <c r="AE418" s="75"/>
    </row>
    <row r="419" spans="1:31" s="141" customFormat="1" ht="30" customHeight="1" x14ac:dyDescent="0.25">
      <c r="A419" s="69" t="s">
        <v>56</v>
      </c>
      <c r="B419" s="69" t="s">
        <v>42</v>
      </c>
      <c r="C419" s="69" t="s">
        <v>670</v>
      </c>
      <c r="D419" s="67" t="s">
        <v>685</v>
      </c>
      <c r="E419" s="67" t="s">
        <v>676</v>
      </c>
      <c r="F419" s="67" t="s">
        <v>727</v>
      </c>
      <c r="G419" s="67" t="s">
        <v>676</v>
      </c>
      <c r="H419" s="220" t="s">
        <v>46</v>
      </c>
      <c r="I419" s="73">
        <v>0</v>
      </c>
      <c r="J419" s="74">
        <v>0</v>
      </c>
      <c r="K419" s="67">
        <v>0</v>
      </c>
      <c r="L419" s="67">
        <v>0</v>
      </c>
      <c r="M419" s="74" t="s">
        <v>47</v>
      </c>
      <c r="N419" s="496" t="s">
        <v>48</v>
      </c>
      <c r="O419" s="73">
        <v>0</v>
      </c>
      <c r="P419" s="67">
        <v>0</v>
      </c>
      <c r="Q419" s="67" t="s">
        <v>49</v>
      </c>
      <c r="R419" s="214" t="s">
        <v>47</v>
      </c>
      <c r="S419" s="73">
        <v>0</v>
      </c>
      <c r="T419" s="67">
        <v>0</v>
      </c>
      <c r="U419" s="67">
        <v>0</v>
      </c>
      <c r="V419" s="67">
        <v>0</v>
      </c>
      <c r="W419" s="496">
        <v>0</v>
      </c>
      <c r="X419" s="73">
        <v>0</v>
      </c>
      <c r="Y419" s="67">
        <v>0</v>
      </c>
      <c r="Z419" s="496">
        <v>0</v>
      </c>
      <c r="AA419" s="22">
        <v>0</v>
      </c>
      <c r="AB419" s="496">
        <v>0</v>
      </c>
      <c r="AC419" s="27" t="s">
        <v>48</v>
      </c>
      <c r="AD419" s="75"/>
      <c r="AE419" s="75"/>
    </row>
    <row r="420" spans="1:31" s="141" customFormat="1" ht="30" customHeight="1" x14ac:dyDescent="0.25">
      <c r="A420" s="69" t="s">
        <v>56</v>
      </c>
      <c r="B420" s="69" t="s">
        <v>42</v>
      </c>
      <c r="C420" s="69" t="s">
        <v>670</v>
      </c>
      <c r="D420" s="67" t="s">
        <v>728</v>
      </c>
      <c r="E420" s="67" t="s">
        <v>676</v>
      </c>
      <c r="F420" s="67" t="s">
        <v>729</v>
      </c>
      <c r="G420" s="67" t="s">
        <v>676</v>
      </c>
      <c r="H420" s="220" t="s">
        <v>46</v>
      </c>
      <c r="I420" s="73">
        <v>0</v>
      </c>
      <c r="J420" s="74">
        <v>0</v>
      </c>
      <c r="K420" s="67">
        <v>0</v>
      </c>
      <c r="L420" s="67">
        <v>0</v>
      </c>
      <c r="M420" s="74" t="s">
        <v>47</v>
      </c>
      <c r="N420" s="496" t="s">
        <v>48</v>
      </c>
      <c r="O420" s="73" t="s">
        <v>48</v>
      </c>
      <c r="P420" s="67" t="s">
        <v>48</v>
      </c>
      <c r="Q420" s="67" t="s">
        <v>49</v>
      </c>
      <c r="R420" s="214" t="s">
        <v>47</v>
      </c>
      <c r="S420" s="73">
        <v>0</v>
      </c>
      <c r="T420" s="67">
        <v>0</v>
      </c>
      <c r="U420" s="67">
        <v>0</v>
      </c>
      <c r="V420" s="67">
        <v>0</v>
      </c>
      <c r="W420" s="496">
        <v>0</v>
      </c>
      <c r="X420" s="73">
        <v>0</v>
      </c>
      <c r="Y420" s="67">
        <v>0</v>
      </c>
      <c r="Z420" s="496">
        <v>0</v>
      </c>
      <c r="AA420" s="22">
        <v>0</v>
      </c>
      <c r="AB420" s="496">
        <v>0</v>
      </c>
      <c r="AC420" s="27" t="s">
        <v>48</v>
      </c>
      <c r="AD420" s="75"/>
      <c r="AE420" s="75"/>
    </row>
    <row r="421" spans="1:31" s="141" customFormat="1" ht="30" customHeight="1" x14ac:dyDescent="0.25">
      <c r="A421" s="69" t="s">
        <v>56</v>
      </c>
      <c r="B421" s="69" t="s">
        <v>42</v>
      </c>
      <c r="C421" s="69" t="s">
        <v>670</v>
      </c>
      <c r="D421" s="67" t="s">
        <v>728</v>
      </c>
      <c r="E421" s="67" t="s">
        <v>676</v>
      </c>
      <c r="F421" s="67" t="s">
        <v>730</v>
      </c>
      <c r="G421" s="67" t="s">
        <v>676</v>
      </c>
      <c r="H421" s="220" t="s">
        <v>46</v>
      </c>
      <c r="I421" s="73">
        <v>0</v>
      </c>
      <c r="J421" s="74">
        <v>0</v>
      </c>
      <c r="K421" s="67">
        <v>0</v>
      </c>
      <c r="L421" s="67">
        <v>0</v>
      </c>
      <c r="M421" s="74" t="s">
        <v>47</v>
      </c>
      <c r="N421" s="221" t="s">
        <v>48</v>
      </c>
      <c r="O421" s="73">
        <v>0</v>
      </c>
      <c r="P421" s="67">
        <v>0</v>
      </c>
      <c r="Q421" s="67" t="s">
        <v>49</v>
      </c>
      <c r="R421" s="214" t="s">
        <v>47</v>
      </c>
      <c r="S421" s="73">
        <v>0</v>
      </c>
      <c r="T421" s="67">
        <v>0</v>
      </c>
      <c r="U421" s="67">
        <v>0</v>
      </c>
      <c r="V421" s="67">
        <v>0</v>
      </c>
      <c r="W421" s="496">
        <v>0</v>
      </c>
      <c r="X421" s="73">
        <v>0</v>
      </c>
      <c r="Y421" s="67">
        <v>0</v>
      </c>
      <c r="Z421" s="496">
        <v>0</v>
      </c>
      <c r="AA421" s="22">
        <v>0</v>
      </c>
      <c r="AB421" s="496">
        <v>0</v>
      </c>
      <c r="AC421" s="27" t="s">
        <v>48</v>
      </c>
      <c r="AD421" s="75"/>
      <c r="AE421" s="75"/>
    </row>
    <row r="422" spans="1:31" s="141" customFormat="1" ht="30" customHeight="1" x14ac:dyDescent="0.25">
      <c r="A422" s="69" t="s">
        <v>56</v>
      </c>
      <c r="B422" s="69" t="s">
        <v>42</v>
      </c>
      <c r="C422" s="69" t="s">
        <v>670</v>
      </c>
      <c r="D422" s="67" t="s">
        <v>728</v>
      </c>
      <c r="E422" s="67" t="s">
        <v>676</v>
      </c>
      <c r="F422" s="67" t="s">
        <v>731</v>
      </c>
      <c r="G422" s="67" t="s">
        <v>676</v>
      </c>
      <c r="H422" s="220" t="s">
        <v>46</v>
      </c>
      <c r="I422" s="73">
        <v>0</v>
      </c>
      <c r="J422" s="74">
        <v>0</v>
      </c>
      <c r="K422" s="67">
        <v>0</v>
      </c>
      <c r="L422" s="67">
        <v>0</v>
      </c>
      <c r="M422" s="74" t="s">
        <v>47</v>
      </c>
      <c r="N422" s="496" t="s">
        <v>48</v>
      </c>
      <c r="O422" s="73">
        <v>0</v>
      </c>
      <c r="P422" s="67">
        <v>0</v>
      </c>
      <c r="Q422" s="67" t="s">
        <v>49</v>
      </c>
      <c r="R422" s="214" t="s">
        <v>47</v>
      </c>
      <c r="S422" s="73">
        <v>0</v>
      </c>
      <c r="T422" s="67">
        <v>0</v>
      </c>
      <c r="U422" s="67">
        <v>0</v>
      </c>
      <c r="V422" s="67">
        <v>0</v>
      </c>
      <c r="W422" s="496">
        <v>0</v>
      </c>
      <c r="X422" s="73">
        <v>0</v>
      </c>
      <c r="Y422" s="67">
        <v>0</v>
      </c>
      <c r="Z422" s="496">
        <v>0</v>
      </c>
      <c r="AA422" s="22">
        <v>0</v>
      </c>
      <c r="AB422" s="496">
        <v>0</v>
      </c>
      <c r="AC422" s="27" t="s">
        <v>48</v>
      </c>
      <c r="AD422" s="75"/>
      <c r="AE422" s="75"/>
    </row>
    <row r="423" spans="1:31" s="141" customFormat="1" ht="30" customHeight="1" x14ac:dyDescent="0.25">
      <c r="A423" s="69" t="s">
        <v>56</v>
      </c>
      <c r="B423" s="69" t="s">
        <v>42</v>
      </c>
      <c r="C423" s="69" t="s">
        <v>670</v>
      </c>
      <c r="D423" s="67" t="s">
        <v>728</v>
      </c>
      <c r="E423" s="67" t="s">
        <v>676</v>
      </c>
      <c r="F423" s="67" t="s">
        <v>732</v>
      </c>
      <c r="G423" s="67" t="s">
        <v>676</v>
      </c>
      <c r="H423" s="220" t="s">
        <v>46</v>
      </c>
      <c r="I423" s="73">
        <v>0</v>
      </c>
      <c r="J423" s="74">
        <v>0</v>
      </c>
      <c r="K423" s="67">
        <v>0</v>
      </c>
      <c r="L423" s="67">
        <v>0</v>
      </c>
      <c r="M423" s="74" t="s">
        <v>47</v>
      </c>
      <c r="N423" s="496" t="s">
        <v>48</v>
      </c>
      <c r="O423" s="73">
        <v>0</v>
      </c>
      <c r="P423" s="67">
        <v>0</v>
      </c>
      <c r="Q423" s="67" t="s">
        <v>49</v>
      </c>
      <c r="R423" s="214" t="s">
        <v>47</v>
      </c>
      <c r="S423" s="73">
        <v>0</v>
      </c>
      <c r="T423" s="67">
        <v>0</v>
      </c>
      <c r="U423" s="67">
        <v>0</v>
      </c>
      <c r="V423" s="67">
        <v>0</v>
      </c>
      <c r="W423" s="496">
        <v>0</v>
      </c>
      <c r="X423" s="73">
        <v>0</v>
      </c>
      <c r="Y423" s="67">
        <v>0</v>
      </c>
      <c r="Z423" s="496">
        <v>0</v>
      </c>
      <c r="AA423" s="22">
        <v>0</v>
      </c>
      <c r="AB423" s="496">
        <v>0</v>
      </c>
      <c r="AC423" s="27" t="s">
        <v>48</v>
      </c>
      <c r="AD423" s="75"/>
      <c r="AE423" s="75"/>
    </row>
    <row r="424" spans="1:31" s="141" customFormat="1" ht="30" customHeight="1" x14ac:dyDescent="0.25">
      <c r="A424" s="69" t="s">
        <v>56</v>
      </c>
      <c r="B424" s="69" t="s">
        <v>42</v>
      </c>
      <c r="C424" s="69" t="s">
        <v>670</v>
      </c>
      <c r="D424" s="67" t="s">
        <v>728</v>
      </c>
      <c r="E424" s="67" t="s">
        <v>676</v>
      </c>
      <c r="F424" s="67" t="s">
        <v>733</v>
      </c>
      <c r="G424" s="67" t="s">
        <v>676</v>
      </c>
      <c r="H424" s="220" t="s">
        <v>46</v>
      </c>
      <c r="I424" s="73">
        <v>0</v>
      </c>
      <c r="J424" s="74">
        <v>0</v>
      </c>
      <c r="K424" s="67">
        <v>0</v>
      </c>
      <c r="L424" s="67">
        <v>0</v>
      </c>
      <c r="M424" s="74" t="s">
        <v>47</v>
      </c>
      <c r="N424" s="221" t="s">
        <v>48</v>
      </c>
      <c r="O424" s="73">
        <v>0</v>
      </c>
      <c r="P424" s="67">
        <v>0</v>
      </c>
      <c r="Q424" s="67" t="s">
        <v>49</v>
      </c>
      <c r="R424" s="214" t="s">
        <v>47</v>
      </c>
      <c r="S424" s="73">
        <v>0</v>
      </c>
      <c r="T424" s="67">
        <v>0</v>
      </c>
      <c r="U424" s="67">
        <v>0</v>
      </c>
      <c r="V424" s="67">
        <v>0</v>
      </c>
      <c r="W424" s="496">
        <v>0</v>
      </c>
      <c r="X424" s="73">
        <v>0</v>
      </c>
      <c r="Y424" s="67">
        <v>0</v>
      </c>
      <c r="Z424" s="496">
        <v>0</v>
      </c>
      <c r="AA424" s="22">
        <v>0</v>
      </c>
      <c r="AB424" s="496">
        <v>0</v>
      </c>
      <c r="AC424" s="27" t="s">
        <v>48</v>
      </c>
      <c r="AD424" s="75"/>
      <c r="AE424" s="75"/>
    </row>
    <row r="425" spans="1:31" s="141" customFormat="1" ht="30" customHeight="1" x14ac:dyDescent="0.25">
      <c r="A425" s="69" t="s">
        <v>56</v>
      </c>
      <c r="B425" s="69" t="s">
        <v>42</v>
      </c>
      <c r="C425" s="69" t="s">
        <v>670</v>
      </c>
      <c r="D425" s="67" t="s">
        <v>728</v>
      </c>
      <c r="E425" s="67" t="s">
        <v>676</v>
      </c>
      <c r="F425" s="67" t="s">
        <v>734</v>
      </c>
      <c r="G425" s="67" t="s">
        <v>676</v>
      </c>
      <c r="H425" s="220" t="s">
        <v>46</v>
      </c>
      <c r="I425" s="73">
        <v>0</v>
      </c>
      <c r="J425" s="74">
        <v>0</v>
      </c>
      <c r="K425" s="67">
        <v>0</v>
      </c>
      <c r="L425" s="67">
        <v>0</v>
      </c>
      <c r="M425" s="74" t="s">
        <v>47</v>
      </c>
      <c r="N425" s="496" t="s">
        <v>48</v>
      </c>
      <c r="O425" s="73">
        <v>0</v>
      </c>
      <c r="P425" s="67">
        <v>0</v>
      </c>
      <c r="Q425" s="67" t="s">
        <v>49</v>
      </c>
      <c r="R425" s="214" t="s">
        <v>47</v>
      </c>
      <c r="S425" s="73">
        <v>0</v>
      </c>
      <c r="T425" s="67">
        <v>0</v>
      </c>
      <c r="U425" s="67">
        <v>0</v>
      </c>
      <c r="V425" s="67">
        <v>0</v>
      </c>
      <c r="W425" s="496">
        <v>0</v>
      </c>
      <c r="X425" s="73">
        <v>0</v>
      </c>
      <c r="Y425" s="67">
        <v>0</v>
      </c>
      <c r="Z425" s="496">
        <v>0</v>
      </c>
      <c r="AA425" s="22">
        <v>0</v>
      </c>
      <c r="AB425" s="496">
        <v>0</v>
      </c>
      <c r="AC425" s="27" t="s">
        <v>48</v>
      </c>
      <c r="AD425" s="75"/>
      <c r="AE425" s="75"/>
    </row>
    <row r="426" spans="1:31" s="141" customFormat="1" ht="30" customHeight="1" x14ac:dyDescent="0.25">
      <c r="A426" s="69" t="s">
        <v>56</v>
      </c>
      <c r="B426" s="69" t="s">
        <v>42</v>
      </c>
      <c r="C426" s="69" t="s">
        <v>670</v>
      </c>
      <c r="D426" s="67" t="s">
        <v>735</v>
      </c>
      <c r="E426" s="67" t="s">
        <v>676</v>
      </c>
      <c r="F426" s="67" t="s">
        <v>736</v>
      </c>
      <c r="G426" s="67" t="s">
        <v>676</v>
      </c>
      <c r="H426" s="220" t="s">
        <v>46</v>
      </c>
      <c r="I426" s="73">
        <v>0</v>
      </c>
      <c r="J426" s="74">
        <v>0</v>
      </c>
      <c r="K426" s="67">
        <v>0</v>
      </c>
      <c r="L426" s="67">
        <v>0</v>
      </c>
      <c r="M426" s="74" t="s">
        <v>47</v>
      </c>
      <c r="N426" s="496" t="s">
        <v>48</v>
      </c>
      <c r="O426" s="73">
        <v>0</v>
      </c>
      <c r="P426" s="67">
        <v>0</v>
      </c>
      <c r="Q426" s="67" t="s">
        <v>49</v>
      </c>
      <c r="R426" s="214" t="s">
        <v>47</v>
      </c>
      <c r="S426" s="73">
        <v>0</v>
      </c>
      <c r="T426" s="67">
        <v>0</v>
      </c>
      <c r="U426" s="67">
        <v>0</v>
      </c>
      <c r="V426" s="67">
        <v>0</v>
      </c>
      <c r="W426" s="496">
        <v>0</v>
      </c>
      <c r="X426" s="73">
        <v>0</v>
      </c>
      <c r="Y426" s="67">
        <v>0</v>
      </c>
      <c r="Z426" s="496">
        <v>0</v>
      </c>
      <c r="AA426" s="22">
        <v>0</v>
      </c>
      <c r="AB426" s="496">
        <v>0</v>
      </c>
      <c r="AC426" s="27" t="s">
        <v>48</v>
      </c>
      <c r="AD426" s="75"/>
      <c r="AE426" s="75"/>
    </row>
    <row r="427" spans="1:31" s="141" customFormat="1" ht="30" customHeight="1" x14ac:dyDescent="0.25">
      <c r="A427" s="69" t="s">
        <v>56</v>
      </c>
      <c r="B427" s="69" t="s">
        <v>42</v>
      </c>
      <c r="C427" s="69" t="s">
        <v>670</v>
      </c>
      <c r="D427" s="67" t="s">
        <v>735</v>
      </c>
      <c r="E427" s="67" t="s">
        <v>676</v>
      </c>
      <c r="F427" s="67" t="s">
        <v>737</v>
      </c>
      <c r="G427" s="67" t="s">
        <v>676</v>
      </c>
      <c r="H427" s="220" t="s">
        <v>46</v>
      </c>
      <c r="I427" s="73">
        <v>0</v>
      </c>
      <c r="J427" s="74">
        <v>0</v>
      </c>
      <c r="K427" s="67">
        <v>0</v>
      </c>
      <c r="L427" s="67">
        <v>0</v>
      </c>
      <c r="M427" s="74" t="s">
        <v>47</v>
      </c>
      <c r="N427" s="221" t="s">
        <v>48</v>
      </c>
      <c r="O427" s="73">
        <v>0</v>
      </c>
      <c r="P427" s="67">
        <v>0</v>
      </c>
      <c r="Q427" s="67" t="s">
        <v>49</v>
      </c>
      <c r="R427" s="214" t="s">
        <v>47</v>
      </c>
      <c r="S427" s="73">
        <v>0</v>
      </c>
      <c r="T427" s="67">
        <v>0</v>
      </c>
      <c r="U427" s="67">
        <v>0</v>
      </c>
      <c r="V427" s="67">
        <v>0</v>
      </c>
      <c r="W427" s="496">
        <v>0</v>
      </c>
      <c r="X427" s="73">
        <v>0</v>
      </c>
      <c r="Y427" s="67">
        <v>0</v>
      </c>
      <c r="Z427" s="496">
        <v>0</v>
      </c>
      <c r="AA427" s="22">
        <v>0</v>
      </c>
      <c r="AB427" s="496">
        <v>0</v>
      </c>
      <c r="AC427" s="27" t="s">
        <v>48</v>
      </c>
      <c r="AD427" s="75"/>
      <c r="AE427" s="75"/>
    </row>
    <row r="428" spans="1:31" s="141" customFormat="1" ht="30" customHeight="1" x14ac:dyDescent="0.25">
      <c r="A428" s="69" t="s">
        <v>56</v>
      </c>
      <c r="B428" s="69" t="s">
        <v>42</v>
      </c>
      <c r="C428" s="69" t="s">
        <v>670</v>
      </c>
      <c r="D428" s="67" t="s">
        <v>735</v>
      </c>
      <c r="E428" s="67" t="s">
        <v>676</v>
      </c>
      <c r="F428" s="67" t="s">
        <v>738</v>
      </c>
      <c r="G428" s="67" t="s">
        <v>676</v>
      </c>
      <c r="H428" s="220" t="s">
        <v>46</v>
      </c>
      <c r="I428" s="73">
        <v>0</v>
      </c>
      <c r="J428" s="74">
        <v>0</v>
      </c>
      <c r="K428" s="67">
        <v>0</v>
      </c>
      <c r="L428" s="67">
        <v>0</v>
      </c>
      <c r="M428" s="74" t="s">
        <v>47</v>
      </c>
      <c r="N428" s="496" t="s">
        <v>48</v>
      </c>
      <c r="O428" s="73">
        <v>0</v>
      </c>
      <c r="P428" s="67">
        <v>0</v>
      </c>
      <c r="Q428" s="67" t="s">
        <v>49</v>
      </c>
      <c r="R428" s="214" t="s">
        <v>47</v>
      </c>
      <c r="S428" s="73">
        <v>0</v>
      </c>
      <c r="T428" s="67">
        <v>0</v>
      </c>
      <c r="U428" s="67">
        <v>0</v>
      </c>
      <c r="V428" s="67">
        <v>0</v>
      </c>
      <c r="W428" s="496">
        <v>0</v>
      </c>
      <c r="X428" s="73">
        <v>0</v>
      </c>
      <c r="Y428" s="67">
        <v>0</v>
      </c>
      <c r="Z428" s="496">
        <v>0</v>
      </c>
      <c r="AA428" s="22">
        <v>0</v>
      </c>
      <c r="AB428" s="496">
        <v>0</v>
      </c>
      <c r="AC428" s="27" t="s">
        <v>48</v>
      </c>
      <c r="AD428" s="75"/>
      <c r="AE428" s="75"/>
    </row>
    <row r="429" spans="1:31" s="141" customFormat="1" ht="30" customHeight="1" x14ac:dyDescent="0.25">
      <c r="A429" s="69" t="s">
        <v>56</v>
      </c>
      <c r="B429" s="69" t="s">
        <v>42</v>
      </c>
      <c r="C429" s="69" t="s">
        <v>670</v>
      </c>
      <c r="D429" s="67" t="s">
        <v>735</v>
      </c>
      <c r="E429" s="67" t="s">
        <v>676</v>
      </c>
      <c r="F429" s="67" t="s">
        <v>739</v>
      </c>
      <c r="G429" s="67" t="s">
        <v>676</v>
      </c>
      <c r="H429" s="220" t="s">
        <v>46</v>
      </c>
      <c r="I429" s="73">
        <v>0</v>
      </c>
      <c r="J429" s="74">
        <v>0</v>
      </c>
      <c r="K429" s="67">
        <v>0</v>
      </c>
      <c r="L429" s="67">
        <v>0</v>
      </c>
      <c r="M429" s="74" t="s">
        <v>47</v>
      </c>
      <c r="N429" s="496" t="s">
        <v>48</v>
      </c>
      <c r="O429" s="73">
        <v>0</v>
      </c>
      <c r="P429" s="67">
        <v>0</v>
      </c>
      <c r="Q429" s="67" t="s">
        <v>49</v>
      </c>
      <c r="R429" s="214" t="s">
        <v>47</v>
      </c>
      <c r="S429" s="73">
        <v>0</v>
      </c>
      <c r="T429" s="67">
        <v>0</v>
      </c>
      <c r="U429" s="67">
        <v>0</v>
      </c>
      <c r="V429" s="67">
        <v>0</v>
      </c>
      <c r="W429" s="496">
        <v>0</v>
      </c>
      <c r="X429" s="73">
        <v>0</v>
      </c>
      <c r="Y429" s="67">
        <v>0</v>
      </c>
      <c r="Z429" s="496">
        <v>0</v>
      </c>
      <c r="AA429" s="22">
        <v>0</v>
      </c>
      <c r="AB429" s="496">
        <v>0</v>
      </c>
      <c r="AC429" s="27" t="s">
        <v>48</v>
      </c>
      <c r="AD429" s="75"/>
      <c r="AE429" s="75"/>
    </row>
    <row r="430" spans="1:31" s="141" customFormat="1" ht="30" customHeight="1" x14ac:dyDescent="0.25">
      <c r="A430" s="69" t="s">
        <v>56</v>
      </c>
      <c r="B430" s="69" t="s">
        <v>42</v>
      </c>
      <c r="C430" s="69" t="s">
        <v>670</v>
      </c>
      <c r="D430" s="67" t="s">
        <v>740</v>
      </c>
      <c r="E430" s="67" t="s">
        <v>741</v>
      </c>
      <c r="F430" s="67" t="s">
        <v>742</v>
      </c>
      <c r="G430" s="67" t="s">
        <v>741</v>
      </c>
      <c r="H430" s="220" t="s">
        <v>46</v>
      </c>
      <c r="I430" s="73">
        <v>0</v>
      </c>
      <c r="J430" s="74">
        <v>0</v>
      </c>
      <c r="K430" s="67">
        <v>0</v>
      </c>
      <c r="L430" s="67">
        <v>0</v>
      </c>
      <c r="M430" s="74" t="s">
        <v>47</v>
      </c>
      <c r="N430" s="221" t="s">
        <v>48</v>
      </c>
      <c r="O430" s="73">
        <v>0</v>
      </c>
      <c r="P430" s="67">
        <v>0</v>
      </c>
      <c r="Q430" s="67" t="s">
        <v>49</v>
      </c>
      <c r="R430" s="214" t="s">
        <v>47</v>
      </c>
      <c r="S430" s="73">
        <v>0</v>
      </c>
      <c r="T430" s="67">
        <v>0</v>
      </c>
      <c r="U430" s="67">
        <v>0</v>
      </c>
      <c r="V430" s="67">
        <v>0</v>
      </c>
      <c r="W430" s="496">
        <v>0</v>
      </c>
      <c r="X430" s="73">
        <v>0</v>
      </c>
      <c r="Y430" s="67">
        <v>0</v>
      </c>
      <c r="Z430" s="496">
        <v>0</v>
      </c>
      <c r="AA430" s="22">
        <v>0</v>
      </c>
      <c r="AB430" s="496">
        <v>0</v>
      </c>
      <c r="AC430" s="27" t="s">
        <v>48</v>
      </c>
      <c r="AD430" s="75"/>
      <c r="AE430" s="75"/>
    </row>
    <row r="431" spans="1:31" s="141" customFormat="1" ht="30" customHeight="1" x14ac:dyDescent="0.25">
      <c r="A431" s="69" t="s">
        <v>56</v>
      </c>
      <c r="B431" s="69" t="s">
        <v>42</v>
      </c>
      <c r="C431" s="69" t="s">
        <v>670</v>
      </c>
      <c r="D431" s="67" t="s">
        <v>740</v>
      </c>
      <c r="E431" s="67" t="s">
        <v>741</v>
      </c>
      <c r="F431" s="67" t="s">
        <v>743</v>
      </c>
      <c r="G431" s="67" t="s">
        <v>741</v>
      </c>
      <c r="H431" s="220" t="s">
        <v>46</v>
      </c>
      <c r="I431" s="73">
        <v>0</v>
      </c>
      <c r="J431" s="74">
        <v>0</v>
      </c>
      <c r="K431" s="67">
        <v>0</v>
      </c>
      <c r="L431" s="67">
        <v>0</v>
      </c>
      <c r="M431" s="74" t="s">
        <v>47</v>
      </c>
      <c r="N431" s="496" t="s">
        <v>48</v>
      </c>
      <c r="O431" s="73">
        <v>0</v>
      </c>
      <c r="P431" s="67">
        <v>0</v>
      </c>
      <c r="Q431" s="67" t="s">
        <v>49</v>
      </c>
      <c r="R431" s="214" t="s">
        <v>47</v>
      </c>
      <c r="S431" s="73">
        <v>0</v>
      </c>
      <c r="T431" s="67">
        <v>0</v>
      </c>
      <c r="U431" s="67">
        <v>0</v>
      </c>
      <c r="V431" s="67">
        <v>0</v>
      </c>
      <c r="W431" s="496">
        <v>0</v>
      </c>
      <c r="X431" s="73">
        <v>0</v>
      </c>
      <c r="Y431" s="67">
        <v>0</v>
      </c>
      <c r="Z431" s="496">
        <v>0</v>
      </c>
      <c r="AA431" s="22">
        <v>0</v>
      </c>
      <c r="AB431" s="496">
        <v>0</v>
      </c>
      <c r="AC431" s="27" t="s">
        <v>48</v>
      </c>
      <c r="AD431" s="75"/>
      <c r="AE431" s="75"/>
    </row>
    <row r="432" spans="1:31" s="141" customFormat="1" ht="30" customHeight="1" x14ac:dyDescent="0.25">
      <c r="A432" s="69" t="s">
        <v>56</v>
      </c>
      <c r="B432" s="69" t="s">
        <v>42</v>
      </c>
      <c r="C432" s="69" t="s">
        <v>670</v>
      </c>
      <c r="D432" s="67" t="s">
        <v>740</v>
      </c>
      <c r="E432" s="67" t="s">
        <v>741</v>
      </c>
      <c r="F432" s="67" t="s">
        <v>744</v>
      </c>
      <c r="G432" s="67" t="s">
        <v>741</v>
      </c>
      <c r="H432" s="220" t="s">
        <v>46</v>
      </c>
      <c r="I432" s="73">
        <v>0</v>
      </c>
      <c r="J432" s="74">
        <v>0</v>
      </c>
      <c r="K432" s="67">
        <v>0</v>
      </c>
      <c r="L432" s="67">
        <v>0</v>
      </c>
      <c r="M432" s="74" t="s">
        <v>47</v>
      </c>
      <c r="N432" s="496" t="s">
        <v>48</v>
      </c>
      <c r="O432" s="73">
        <v>0</v>
      </c>
      <c r="P432" s="67">
        <v>0</v>
      </c>
      <c r="Q432" s="67" t="s">
        <v>49</v>
      </c>
      <c r="R432" s="214" t="s">
        <v>47</v>
      </c>
      <c r="S432" s="73">
        <v>0</v>
      </c>
      <c r="T432" s="67">
        <v>0</v>
      </c>
      <c r="U432" s="67">
        <v>0</v>
      </c>
      <c r="V432" s="67">
        <v>0</v>
      </c>
      <c r="W432" s="496">
        <v>0</v>
      </c>
      <c r="X432" s="73">
        <v>0</v>
      </c>
      <c r="Y432" s="67">
        <v>0</v>
      </c>
      <c r="Z432" s="496">
        <v>0</v>
      </c>
      <c r="AA432" s="22">
        <v>0</v>
      </c>
      <c r="AB432" s="496">
        <v>0</v>
      </c>
      <c r="AC432" s="27" t="s">
        <v>48</v>
      </c>
      <c r="AD432" s="75"/>
      <c r="AE432" s="75"/>
    </row>
    <row r="433" spans="1:31" s="141" customFormat="1" ht="30" customHeight="1" x14ac:dyDescent="0.25">
      <c r="A433" s="69" t="s">
        <v>56</v>
      </c>
      <c r="B433" s="69" t="s">
        <v>42</v>
      </c>
      <c r="C433" s="69" t="s">
        <v>670</v>
      </c>
      <c r="D433" s="67" t="s">
        <v>740</v>
      </c>
      <c r="E433" s="67" t="s">
        <v>741</v>
      </c>
      <c r="F433" s="67" t="s">
        <v>745</v>
      </c>
      <c r="G433" s="67" t="s">
        <v>741</v>
      </c>
      <c r="H433" s="220" t="s">
        <v>46</v>
      </c>
      <c r="I433" s="73">
        <v>0</v>
      </c>
      <c r="J433" s="74">
        <v>0</v>
      </c>
      <c r="K433" s="67">
        <v>0</v>
      </c>
      <c r="L433" s="67">
        <v>0</v>
      </c>
      <c r="M433" s="74" t="s">
        <v>47</v>
      </c>
      <c r="N433" s="221" t="s">
        <v>48</v>
      </c>
      <c r="O433" s="73">
        <v>0</v>
      </c>
      <c r="P433" s="67">
        <v>0</v>
      </c>
      <c r="Q433" s="67" t="s">
        <v>49</v>
      </c>
      <c r="R433" s="214" t="s">
        <v>47</v>
      </c>
      <c r="S433" s="73">
        <v>0</v>
      </c>
      <c r="T433" s="67">
        <v>0</v>
      </c>
      <c r="U433" s="67">
        <v>0</v>
      </c>
      <c r="V433" s="67">
        <v>0</v>
      </c>
      <c r="W433" s="496">
        <v>0</v>
      </c>
      <c r="X433" s="73">
        <v>0</v>
      </c>
      <c r="Y433" s="67">
        <v>0</v>
      </c>
      <c r="Z433" s="496">
        <v>0</v>
      </c>
      <c r="AA433" s="22">
        <v>0</v>
      </c>
      <c r="AB433" s="496">
        <v>0</v>
      </c>
      <c r="AC433" s="27" t="s">
        <v>48</v>
      </c>
      <c r="AD433" s="75"/>
      <c r="AE433" s="75"/>
    </row>
    <row r="434" spans="1:31" s="141" customFormat="1" ht="30" customHeight="1" x14ac:dyDescent="0.25">
      <c r="A434" s="69" t="s">
        <v>56</v>
      </c>
      <c r="B434" s="69" t="s">
        <v>42</v>
      </c>
      <c r="C434" s="69" t="s">
        <v>670</v>
      </c>
      <c r="D434" s="67" t="s">
        <v>746</v>
      </c>
      <c r="E434" s="67" t="s">
        <v>747</v>
      </c>
      <c r="F434" s="67" t="s">
        <v>748</v>
      </c>
      <c r="G434" s="67" t="s">
        <v>747</v>
      </c>
      <c r="H434" s="220" t="s">
        <v>46</v>
      </c>
      <c r="I434" s="73">
        <v>0</v>
      </c>
      <c r="J434" s="74">
        <v>0</v>
      </c>
      <c r="K434" s="67">
        <v>0</v>
      </c>
      <c r="L434" s="67">
        <v>0</v>
      </c>
      <c r="M434" s="74" t="s">
        <v>47</v>
      </c>
      <c r="N434" s="496" t="s">
        <v>48</v>
      </c>
      <c r="O434" s="73">
        <v>0</v>
      </c>
      <c r="P434" s="67">
        <v>0</v>
      </c>
      <c r="Q434" s="67" t="s">
        <v>49</v>
      </c>
      <c r="R434" s="214" t="s">
        <v>47</v>
      </c>
      <c r="S434" s="73">
        <v>0</v>
      </c>
      <c r="T434" s="67">
        <v>0</v>
      </c>
      <c r="U434" s="67">
        <v>0</v>
      </c>
      <c r="V434" s="67">
        <v>0</v>
      </c>
      <c r="W434" s="496">
        <v>0</v>
      </c>
      <c r="X434" s="73">
        <v>0</v>
      </c>
      <c r="Y434" s="67">
        <v>0</v>
      </c>
      <c r="Z434" s="496">
        <v>0</v>
      </c>
      <c r="AA434" s="22">
        <v>0</v>
      </c>
      <c r="AB434" s="496">
        <v>0</v>
      </c>
      <c r="AC434" s="27" t="s">
        <v>48</v>
      </c>
      <c r="AD434" s="75"/>
      <c r="AE434" s="75"/>
    </row>
    <row r="435" spans="1:31" s="141" customFormat="1" ht="30" customHeight="1" x14ac:dyDescent="0.25">
      <c r="A435" s="69" t="s">
        <v>56</v>
      </c>
      <c r="B435" s="69" t="s">
        <v>42</v>
      </c>
      <c r="C435" s="69" t="s">
        <v>670</v>
      </c>
      <c r="D435" s="67" t="s">
        <v>749</v>
      </c>
      <c r="E435" s="67" t="s">
        <v>750</v>
      </c>
      <c r="F435" s="67" t="s">
        <v>751</v>
      </c>
      <c r="G435" s="67" t="s">
        <v>752</v>
      </c>
      <c r="H435" s="220" t="s">
        <v>46</v>
      </c>
      <c r="I435" s="73">
        <v>0</v>
      </c>
      <c r="J435" s="74">
        <v>0</v>
      </c>
      <c r="K435" s="67">
        <v>0</v>
      </c>
      <c r="L435" s="67">
        <v>0</v>
      </c>
      <c r="M435" s="74" t="s">
        <v>47</v>
      </c>
      <c r="N435" s="496" t="s">
        <v>48</v>
      </c>
      <c r="O435" s="73">
        <v>0</v>
      </c>
      <c r="P435" s="67">
        <v>0</v>
      </c>
      <c r="Q435" s="67" t="s">
        <v>49</v>
      </c>
      <c r="R435" s="214" t="s">
        <v>47</v>
      </c>
      <c r="S435" s="73">
        <v>0</v>
      </c>
      <c r="T435" s="67">
        <v>0</v>
      </c>
      <c r="U435" s="67">
        <v>0</v>
      </c>
      <c r="V435" s="67">
        <v>0</v>
      </c>
      <c r="W435" s="496">
        <v>0</v>
      </c>
      <c r="X435" s="73">
        <v>0</v>
      </c>
      <c r="Y435" s="67">
        <v>0</v>
      </c>
      <c r="Z435" s="496">
        <v>0</v>
      </c>
      <c r="AA435" s="22">
        <v>0</v>
      </c>
      <c r="AB435" s="496">
        <v>0</v>
      </c>
      <c r="AC435" s="27" t="s">
        <v>48</v>
      </c>
      <c r="AD435" s="75"/>
      <c r="AE435" s="75"/>
    </row>
    <row r="436" spans="1:31" s="141" customFormat="1" ht="30" customHeight="1" x14ac:dyDescent="0.25">
      <c r="A436" s="69" t="s">
        <v>56</v>
      </c>
      <c r="B436" s="69" t="s">
        <v>42</v>
      </c>
      <c r="C436" s="69" t="s">
        <v>670</v>
      </c>
      <c r="D436" s="67" t="s">
        <v>753</v>
      </c>
      <c r="E436" s="67" t="s">
        <v>698</v>
      </c>
      <c r="F436" s="67" t="s">
        <v>754</v>
      </c>
      <c r="G436" s="67" t="s">
        <v>705</v>
      </c>
      <c r="H436" s="220" t="s">
        <v>46</v>
      </c>
      <c r="I436" s="73">
        <v>0</v>
      </c>
      <c r="J436" s="74">
        <v>0</v>
      </c>
      <c r="K436" s="67">
        <v>0</v>
      </c>
      <c r="L436" s="67">
        <v>0</v>
      </c>
      <c r="M436" s="74" t="s">
        <v>47</v>
      </c>
      <c r="N436" s="221" t="s">
        <v>48</v>
      </c>
      <c r="O436" s="73">
        <v>0</v>
      </c>
      <c r="P436" s="67">
        <v>0</v>
      </c>
      <c r="Q436" s="67" t="s">
        <v>49</v>
      </c>
      <c r="R436" s="214" t="s">
        <v>47</v>
      </c>
      <c r="S436" s="73">
        <v>0</v>
      </c>
      <c r="T436" s="67">
        <v>0</v>
      </c>
      <c r="U436" s="67">
        <v>0</v>
      </c>
      <c r="V436" s="67">
        <v>0</v>
      </c>
      <c r="W436" s="496">
        <v>0</v>
      </c>
      <c r="X436" s="73">
        <v>0</v>
      </c>
      <c r="Y436" s="67">
        <v>0</v>
      </c>
      <c r="Z436" s="496">
        <v>0</v>
      </c>
      <c r="AA436" s="22">
        <v>0</v>
      </c>
      <c r="AB436" s="496">
        <v>0</v>
      </c>
      <c r="AC436" s="27" t="s">
        <v>48</v>
      </c>
      <c r="AD436" s="75"/>
      <c r="AE436" s="75"/>
    </row>
    <row r="437" spans="1:31" s="141" customFormat="1" ht="30" customHeight="1" x14ac:dyDescent="0.25">
      <c r="A437" s="69" t="s">
        <v>56</v>
      </c>
      <c r="B437" s="69" t="s">
        <v>42</v>
      </c>
      <c r="C437" s="69" t="s">
        <v>670</v>
      </c>
      <c r="D437" s="67" t="s">
        <v>755</v>
      </c>
      <c r="E437" s="67" t="s">
        <v>747</v>
      </c>
      <c r="F437" s="67" t="s">
        <v>756</v>
      </c>
      <c r="G437" s="67" t="s">
        <v>752</v>
      </c>
      <c r="H437" s="220" t="s">
        <v>46</v>
      </c>
      <c r="I437" s="73">
        <v>0</v>
      </c>
      <c r="J437" s="74">
        <v>0</v>
      </c>
      <c r="K437" s="67">
        <v>0</v>
      </c>
      <c r="L437" s="67">
        <v>0</v>
      </c>
      <c r="M437" s="74" t="s">
        <v>47</v>
      </c>
      <c r="N437" s="496" t="s">
        <v>48</v>
      </c>
      <c r="O437" s="73">
        <v>0</v>
      </c>
      <c r="P437" s="67">
        <v>0</v>
      </c>
      <c r="Q437" s="67" t="s">
        <v>49</v>
      </c>
      <c r="R437" s="214" t="s">
        <v>47</v>
      </c>
      <c r="S437" s="73">
        <v>0</v>
      </c>
      <c r="T437" s="67">
        <v>0</v>
      </c>
      <c r="U437" s="67">
        <v>0</v>
      </c>
      <c r="V437" s="67">
        <v>0</v>
      </c>
      <c r="W437" s="496">
        <v>0</v>
      </c>
      <c r="X437" s="73">
        <v>0</v>
      </c>
      <c r="Y437" s="67">
        <v>0</v>
      </c>
      <c r="Z437" s="496">
        <v>0</v>
      </c>
      <c r="AA437" s="22">
        <v>0</v>
      </c>
      <c r="AB437" s="496">
        <v>0</v>
      </c>
      <c r="AC437" s="27" t="s">
        <v>48</v>
      </c>
      <c r="AD437" s="75"/>
      <c r="AE437" s="75"/>
    </row>
    <row r="438" spans="1:31" s="141" customFormat="1" ht="30" customHeight="1" x14ac:dyDescent="0.25">
      <c r="A438" s="69" t="s">
        <v>56</v>
      </c>
      <c r="B438" s="69" t="s">
        <v>42</v>
      </c>
      <c r="C438" s="69" t="s">
        <v>670</v>
      </c>
      <c r="D438" s="67" t="s">
        <v>757</v>
      </c>
      <c r="E438" s="67" t="s">
        <v>719</v>
      </c>
      <c r="F438" s="67" t="s">
        <v>758</v>
      </c>
      <c r="G438" s="67" t="s">
        <v>719</v>
      </c>
      <c r="H438" s="220" t="s">
        <v>46</v>
      </c>
      <c r="I438" s="73">
        <v>0</v>
      </c>
      <c r="J438" s="74">
        <v>0</v>
      </c>
      <c r="K438" s="67">
        <v>0</v>
      </c>
      <c r="L438" s="67">
        <v>0</v>
      </c>
      <c r="M438" s="74" t="s">
        <v>47</v>
      </c>
      <c r="N438" s="496" t="s">
        <v>48</v>
      </c>
      <c r="O438" s="73">
        <v>0</v>
      </c>
      <c r="P438" s="67">
        <v>0</v>
      </c>
      <c r="Q438" s="67" t="s">
        <v>49</v>
      </c>
      <c r="R438" s="214" t="s">
        <v>47</v>
      </c>
      <c r="S438" s="73">
        <v>0</v>
      </c>
      <c r="T438" s="67">
        <v>0</v>
      </c>
      <c r="U438" s="67">
        <v>0</v>
      </c>
      <c r="V438" s="67">
        <v>0</v>
      </c>
      <c r="W438" s="496">
        <v>0</v>
      </c>
      <c r="X438" s="73">
        <v>0</v>
      </c>
      <c r="Y438" s="67">
        <v>0</v>
      </c>
      <c r="Z438" s="496">
        <v>0</v>
      </c>
      <c r="AA438" s="22">
        <v>0</v>
      </c>
      <c r="AB438" s="496">
        <v>0</v>
      </c>
      <c r="AC438" s="27" t="s">
        <v>48</v>
      </c>
      <c r="AD438" s="75"/>
      <c r="AE438" s="75"/>
    </row>
    <row r="439" spans="1:31" s="141" customFormat="1" ht="30" customHeight="1" x14ac:dyDescent="0.25">
      <c r="A439" s="69" t="s">
        <v>56</v>
      </c>
      <c r="B439" s="69" t="s">
        <v>42</v>
      </c>
      <c r="C439" s="69" t="s">
        <v>670</v>
      </c>
      <c r="D439" s="67" t="s">
        <v>759</v>
      </c>
      <c r="E439" s="67" t="s">
        <v>689</v>
      </c>
      <c r="F439" s="67" t="s">
        <v>760</v>
      </c>
      <c r="G439" s="67" t="s">
        <v>689</v>
      </c>
      <c r="H439" s="220" t="s">
        <v>46</v>
      </c>
      <c r="I439" s="73">
        <v>0</v>
      </c>
      <c r="J439" s="74">
        <v>0</v>
      </c>
      <c r="K439" s="67">
        <v>0</v>
      </c>
      <c r="L439" s="67">
        <v>0</v>
      </c>
      <c r="M439" s="74" t="s">
        <v>47</v>
      </c>
      <c r="N439" s="221" t="s">
        <v>48</v>
      </c>
      <c r="O439" s="73">
        <v>0</v>
      </c>
      <c r="P439" s="67">
        <v>0</v>
      </c>
      <c r="Q439" s="67" t="s">
        <v>49</v>
      </c>
      <c r="R439" s="214" t="s">
        <v>47</v>
      </c>
      <c r="S439" s="73">
        <v>0</v>
      </c>
      <c r="T439" s="67">
        <v>0</v>
      </c>
      <c r="U439" s="67">
        <v>0</v>
      </c>
      <c r="V439" s="67">
        <v>0</v>
      </c>
      <c r="W439" s="496">
        <v>0</v>
      </c>
      <c r="X439" s="73">
        <v>0</v>
      </c>
      <c r="Y439" s="67">
        <v>0</v>
      </c>
      <c r="Z439" s="496">
        <v>0</v>
      </c>
      <c r="AA439" s="22">
        <v>0</v>
      </c>
      <c r="AB439" s="496">
        <v>0</v>
      </c>
      <c r="AC439" s="27" t="s">
        <v>48</v>
      </c>
      <c r="AD439" s="75"/>
      <c r="AE439" s="75"/>
    </row>
    <row r="440" spans="1:31" s="141" customFormat="1" ht="30" customHeight="1" x14ac:dyDescent="0.25">
      <c r="A440" s="69" t="s">
        <v>56</v>
      </c>
      <c r="B440" s="69" t="s">
        <v>42</v>
      </c>
      <c r="C440" s="69" t="s">
        <v>670</v>
      </c>
      <c r="D440" s="67" t="s">
        <v>759</v>
      </c>
      <c r="E440" s="67" t="s">
        <v>689</v>
      </c>
      <c r="F440" s="67" t="s">
        <v>761</v>
      </c>
      <c r="G440" s="67" t="s">
        <v>689</v>
      </c>
      <c r="H440" s="220" t="s">
        <v>46</v>
      </c>
      <c r="I440" s="73">
        <v>0</v>
      </c>
      <c r="J440" s="74">
        <v>0</v>
      </c>
      <c r="K440" s="67">
        <v>0</v>
      </c>
      <c r="L440" s="67">
        <v>0</v>
      </c>
      <c r="M440" s="74" t="s">
        <v>47</v>
      </c>
      <c r="N440" s="496" t="s">
        <v>48</v>
      </c>
      <c r="O440" s="73">
        <v>0</v>
      </c>
      <c r="P440" s="67">
        <v>0</v>
      </c>
      <c r="Q440" s="67" t="s">
        <v>49</v>
      </c>
      <c r="R440" s="214" t="s">
        <v>47</v>
      </c>
      <c r="S440" s="73">
        <v>0</v>
      </c>
      <c r="T440" s="67">
        <v>0</v>
      </c>
      <c r="U440" s="67">
        <v>0</v>
      </c>
      <c r="V440" s="67">
        <v>0</v>
      </c>
      <c r="W440" s="496">
        <v>0</v>
      </c>
      <c r="X440" s="73">
        <v>0</v>
      </c>
      <c r="Y440" s="67">
        <v>0</v>
      </c>
      <c r="Z440" s="496">
        <v>0</v>
      </c>
      <c r="AA440" s="22">
        <v>0</v>
      </c>
      <c r="AB440" s="496">
        <v>0</v>
      </c>
      <c r="AC440" s="27" t="s">
        <v>48</v>
      </c>
      <c r="AD440" s="75"/>
      <c r="AE440" s="75"/>
    </row>
    <row r="441" spans="1:31" s="141" customFormat="1" ht="30" customHeight="1" x14ac:dyDescent="0.25">
      <c r="A441" s="69" t="s">
        <v>56</v>
      </c>
      <c r="B441" s="69" t="s">
        <v>42</v>
      </c>
      <c r="C441" s="69" t="s">
        <v>670</v>
      </c>
      <c r="D441" s="67" t="s">
        <v>762</v>
      </c>
      <c r="E441" s="67" t="s">
        <v>763</v>
      </c>
      <c r="F441" s="67" t="s">
        <v>764</v>
      </c>
      <c r="G441" s="67" t="s">
        <v>765</v>
      </c>
      <c r="H441" s="220" t="s">
        <v>46</v>
      </c>
      <c r="I441" s="73">
        <v>0</v>
      </c>
      <c r="J441" s="74">
        <v>0</v>
      </c>
      <c r="K441" s="67">
        <v>0</v>
      </c>
      <c r="L441" s="67">
        <v>0</v>
      </c>
      <c r="M441" s="74" t="s">
        <v>47</v>
      </c>
      <c r="N441" s="496" t="s">
        <v>48</v>
      </c>
      <c r="O441" s="73" t="s">
        <v>48</v>
      </c>
      <c r="P441" s="67" t="s">
        <v>48</v>
      </c>
      <c r="Q441" s="67" t="s">
        <v>49</v>
      </c>
      <c r="R441" s="214" t="s">
        <v>47</v>
      </c>
      <c r="S441" s="73">
        <v>0</v>
      </c>
      <c r="T441" s="67">
        <v>0</v>
      </c>
      <c r="U441" s="67">
        <v>0</v>
      </c>
      <c r="V441" s="67">
        <v>0</v>
      </c>
      <c r="W441" s="496">
        <v>0</v>
      </c>
      <c r="X441" s="73">
        <v>0</v>
      </c>
      <c r="Y441" s="67">
        <v>0</v>
      </c>
      <c r="Z441" s="496">
        <v>0</v>
      </c>
      <c r="AA441" s="22">
        <v>0</v>
      </c>
      <c r="AB441" s="496">
        <v>0</v>
      </c>
      <c r="AC441" s="27" t="s">
        <v>48</v>
      </c>
      <c r="AD441" s="75"/>
      <c r="AE441" s="75"/>
    </row>
    <row r="442" spans="1:31" s="141" customFormat="1" ht="30" customHeight="1" x14ac:dyDescent="0.25">
      <c r="A442" s="69" t="s">
        <v>56</v>
      </c>
      <c r="B442" s="69" t="s">
        <v>42</v>
      </c>
      <c r="C442" s="69" t="s">
        <v>670</v>
      </c>
      <c r="D442" s="67" t="s">
        <v>766</v>
      </c>
      <c r="E442" s="67" t="s">
        <v>767</v>
      </c>
      <c r="F442" s="67" t="s">
        <v>768</v>
      </c>
      <c r="G442" s="67" t="s">
        <v>769</v>
      </c>
      <c r="H442" s="220" t="s">
        <v>46</v>
      </c>
      <c r="I442" s="73">
        <v>0</v>
      </c>
      <c r="J442" s="74">
        <v>0</v>
      </c>
      <c r="K442" s="67">
        <v>0</v>
      </c>
      <c r="L442" s="67">
        <v>0</v>
      </c>
      <c r="M442" s="74" t="s">
        <v>47</v>
      </c>
      <c r="N442" s="221" t="s">
        <v>48</v>
      </c>
      <c r="O442" s="73">
        <v>0</v>
      </c>
      <c r="P442" s="67">
        <v>0</v>
      </c>
      <c r="Q442" s="67" t="s">
        <v>49</v>
      </c>
      <c r="R442" s="214" t="s">
        <v>47</v>
      </c>
      <c r="S442" s="73">
        <v>0</v>
      </c>
      <c r="T442" s="67">
        <v>0</v>
      </c>
      <c r="U442" s="67">
        <v>0</v>
      </c>
      <c r="V442" s="67">
        <v>0</v>
      </c>
      <c r="W442" s="496">
        <v>0</v>
      </c>
      <c r="X442" s="73">
        <v>0</v>
      </c>
      <c r="Y442" s="67">
        <v>0</v>
      </c>
      <c r="Z442" s="496">
        <v>0</v>
      </c>
      <c r="AA442" s="22">
        <v>0</v>
      </c>
      <c r="AB442" s="496">
        <v>0</v>
      </c>
      <c r="AC442" s="27" t="s">
        <v>48</v>
      </c>
      <c r="AD442" s="75"/>
      <c r="AE442" s="75"/>
    </row>
    <row r="443" spans="1:31" s="141" customFormat="1" ht="30" customHeight="1" x14ac:dyDescent="0.25">
      <c r="A443" s="69" t="s">
        <v>56</v>
      </c>
      <c r="B443" s="69" t="s">
        <v>42</v>
      </c>
      <c r="C443" s="69" t="s">
        <v>670</v>
      </c>
      <c r="D443" s="67" t="s">
        <v>770</v>
      </c>
      <c r="E443" s="67" t="s">
        <v>771</v>
      </c>
      <c r="F443" s="67" t="s">
        <v>772</v>
      </c>
      <c r="G443" s="67" t="s">
        <v>773</v>
      </c>
      <c r="H443" s="220" t="s">
        <v>46</v>
      </c>
      <c r="I443" s="73">
        <v>0</v>
      </c>
      <c r="J443" s="74">
        <v>0</v>
      </c>
      <c r="K443" s="67">
        <v>0</v>
      </c>
      <c r="L443" s="67">
        <v>0</v>
      </c>
      <c r="M443" s="74" t="s">
        <v>47</v>
      </c>
      <c r="N443" s="496" t="s">
        <v>48</v>
      </c>
      <c r="O443" s="73">
        <v>0</v>
      </c>
      <c r="P443" s="67">
        <v>0</v>
      </c>
      <c r="Q443" s="67" t="s">
        <v>49</v>
      </c>
      <c r="R443" s="214" t="s">
        <v>47</v>
      </c>
      <c r="S443" s="73">
        <v>0</v>
      </c>
      <c r="T443" s="67">
        <v>0</v>
      </c>
      <c r="U443" s="67">
        <v>0</v>
      </c>
      <c r="V443" s="67">
        <v>0</v>
      </c>
      <c r="W443" s="496">
        <v>0</v>
      </c>
      <c r="X443" s="73">
        <v>0</v>
      </c>
      <c r="Y443" s="67">
        <v>0</v>
      </c>
      <c r="Z443" s="496">
        <v>0</v>
      </c>
      <c r="AA443" s="22">
        <v>0</v>
      </c>
      <c r="AB443" s="496">
        <v>0</v>
      </c>
      <c r="AC443" s="27" t="s">
        <v>48</v>
      </c>
      <c r="AD443" s="75"/>
      <c r="AE443" s="75"/>
    </row>
    <row r="444" spans="1:31" s="141" customFormat="1" ht="30" customHeight="1" x14ac:dyDescent="0.25">
      <c r="A444" s="69" t="s">
        <v>56</v>
      </c>
      <c r="B444" s="69" t="s">
        <v>42</v>
      </c>
      <c r="C444" s="69" t="s">
        <v>670</v>
      </c>
      <c r="D444" s="67" t="s">
        <v>770</v>
      </c>
      <c r="E444" s="67" t="s">
        <v>771</v>
      </c>
      <c r="F444" s="67" t="s">
        <v>774</v>
      </c>
      <c r="G444" s="67" t="s">
        <v>775</v>
      </c>
      <c r="H444" s="220" t="s">
        <v>46</v>
      </c>
      <c r="I444" s="73">
        <v>0</v>
      </c>
      <c r="J444" s="74">
        <v>0</v>
      </c>
      <c r="K444" s="67">
        <v>0</v>
      </c>
      <c r="L444" s="67">
        <v>0</v>
      </c>
      <c r="M444" s="74" t="s">
        <v>47</v>
      </c>
      <c r="N444" s="496" t="s">
        <v>48</v>
      </c>
      <c r="O444" s="73">
        <v>0</v>
      </c>
      <c r="P444" s="67">
        <v>0</v>
      </c>
      <c r="Q444" s="67" t="s">
        <v>49</v>
      </c>
      <c r="R444" s="214" t="s">
        <v>47</v>
      </c>
      <c r="S444" s="73">
        <v>0</v>
      </c>
      <c r="T444" s="67">
        <v>0</v>
      </c>
      <c r="U444" s="67">
        <v>0</v>
      </c>
      <c r="V444" s="67">
        <v>0</v>
      </c>
      <c r="W444" s="496">
        <v>0</v>
      </c>
      <c r="X444" s="73">
        <v>0</v>
      </c>
      <c r="Y444" s="67">
        <v>0</v>
      </c>
      <c r="Z444" s="496">
        <v>0</v>
      </c>
      <c r="AA444" s="22">
        <v>0</v>
      </c>
      <c r="AB444" s="496">
        <v>0</v>
      </c>
      <c r="AC444" s="27" t="s">
        <v>48</v>
      </c>
      <c r="AD444" s="75"/>
      <c r="AE444" s="75"/>
    </row>
    <row r="445" spans="1:31" s="141" customFormat="1" ht="30" customHeight="1" x14ac:dyDescent="0.25">
      <c r="A445" s="69" t="s">
        <v>56</v>
      </c>
      <c r="B445" s="69" t="s">
        <v>42</v>
      </c>
      <c r="C445" s="69" t="s">
        <v>670</v>
      </c>
      <c r="D445" s="67" t="s">
        <v>770</v>
      </c>
      <c r="E445" s="67" t="s">
        <v>771</v>
      </c>
      <c r="F445" s="67" t="s">
        <v>776</v>
      </c>
      <c r="G445" s="67" t="s">
        <v>771</v>
      </c>
      <c r="H445" s="220" t="s">
        <v>46</v>
      </c>
      <c r="I445" s="73">
        <v>0</v>
      </c>
      <c r="J445" s="74">
        <v>0</v>
      </c>
      <c r="K445" s="67">
        <v>0</v>
      </c>
      <c r="L445" s="67">
        <v>0</v>
      </c>
      <c r="M445" s="74" t="s">
        <v>47</v>
      </c>
      <c r="N445" s="221" t="s">
        <v>48</v>
      </c>
      <c r="O445" s="73">
        <v>0</v>
      </c>
      <c r="P445" s="67">
        <v>0</v>
      </c>
      <c r="Q445" s="67" t="s">
        <v>49</v>
      </c>
      <c r="R445" s="214" t="s">
        <v>47</v>
      </c>
      <c r="S445" s="73">
        <v>0</v>
      </c>
      <c r="T445" s="67">
        <v>0</v>
      </c>
      <c r="U445" s="67">
        <v>0</v>
      </c>
      <c r="V445" s="67">
        <v>0</v>
      </c>
      <c r="W445" s="496">
        <v>0</v>
      </c>
      <c r="X445" s="73">
        <v>0</v>
      </c>
      <c r="Y445" s="67">
        <v>0</v>
      </c>
      <c r="Z445" s="496">
        <v>0</v>
      </c>
      <c r="AA445" s="22">
        <v>0</v>
      </c>
      <c r="AB445" s="496">
        <v>0</v>
      </c>
      <c r="AC445" s="27" t="s">
        <v>48</v>
      </c>
      <c r="AD445" s="75"/>
      <c r="AE445" s="75"/>
    </row>
    <row r="446" spans="1:31" s="141" customFormat="1" ht="30" customHeight="1" x14ac:dyDescent="0.25">
      <c r="A446" s="69" t="s">
        <v>56</v>
      </c>
      <c r="B446" s="69" t="s">
        <v>42</v>
      </c>
      <c r="C446" s="69" t="s">
        <v>670</v>
      </c>
      <c r="D446" s="67" t="s">
        <v>770</v>
      </c>
      <c r="E446" s="67" t="s">
        <v>771</v>
      </c>
      <c r="F446" s="67" t="s">
        <v>777</v>
      </c>
      <c r="G446" s="67" t="s">
        <v>778</v>
      </c>
      <c r="H446" s="220" t="s">
        <v>46</v>
      </c>
      <c r="I446" s="73">
        <v>0</v>
      </c>
      <c r="J446" s="74">
        <v>0</v>
      </c>
      <c r="K446" s="67">
        <v>0</v>
      </c>
      <c r="L446" s="67">
        <v>0</v>
      </c>
      <c r="M446" s="74" t="s">
        <v>47</v>
      </c>
      <c r="N446" s="496" t="s">
        <v>48</v>
      </c>
      <c r="O446" s="73">
        <v>0</v>
      </c>
      <c r="P446" s="67">
        <v>0</v>
      </c>
      <c r="Q446" s="67" t="s">
        <v>49</v>
      </c>
      <c r="R446" s="214" t="s">
        <v>47</v>
      </c>
      <c r="S446" s="73">
        <v>0</v>
      </c>
      <c r="T446" s="67">
        <v>0</v>
      </c>
      <c r="U446" s="67">
        <v>0</v>
      </c>
      <c r="V446" s="67">
        <v>0</v>
      </c>
      <c r="W446" s="496">
        <v>0</v>
      </c>
      <c r="X446" s="73">
        <v>0</v>
      </c>
      <c r="Y446" s="67">
        <v>0</v>
      </c>
      <c r="Z446" s="496">
        <v>0</v>
      </c>
      <c r="AA446" s="22">
        <v>0</v>
      </c>
      <c r="AB446" s="496">
        <v>0</v>
      </c>
      <c r="AC446" s="27" t="s">
        <v>48</v>
      </c>
      <c r="AD446" s="75"/>
      <c r="AE446" s="75"/>
    </row>
    <row r="447" spans="1:31" s="141" customFormat="1" ht="30" customHeight="1" x14ac:dyDescent="0.25">
      <c r="A447" s="69" t="s">
        <v>56</v>
      </c>
      <c r="B447" s="69" t="s">
        <v>42</v>
      </c>
      <c r="C447" s="69" t="s">
        <v>670</v>
      </c>
      <c r="D447" s="67" t="s">
        <v>779</v>
      </c>
      <c r="E447" s="67" t="s">
        <v>780</v>
      </c>
      <c r="F447" s="67" t="s">
        <v>781</v>
      </c>
      <c r="G447" s="67" t="s">
        <v>782</v>
      </c>
      <c r="H447" s="220" t="s">
        <v>46</v>
      </c>
      <c r="I447" s="73">
        <v>0</v>
      </c>
      <c r="J447" s="74">
        <v>0</v>
      </c>
      <c r="K447" s="67">
        <v>0</v>
      </c>
      <c r="L447" s="67">
        <v>0</v>
      </c>
      <c r="M447" s="74" t="s">
        <v>47</v>
      </c>
      <c r="N447" s="496" t="s">
        <v>48</v>
      </c>
      <c r="O447" s="73">
        <v>0</v>
      </c>
      <c r="P447" s="67">
        <v>0</v>
      </c>
      <c r="Q447" s="67" t="s">
        <v>49</v>
      </c>
      <c r="R447" s="214" t="s">
        <v>47</v>
      </c>
      <c r="S447" s="73">
        <v>0</v>
      </c>
      <c r="T447" s="67">
        <v>0</v>
      </c>
      <c r="U447" s="67">
        <v>0</v>
      </c>
      <c r="V447" s="67">
        <v>0</v>
      </c>
      <c r="W447" s="496">
        <v>0</v>
      </c>
      <c r="X447" s="73">
        <v>0</v>
      </c>
      <c r="Y447" s="67">
        <v>0</v>
      </c>
      <c r="Z447" s="496">
        <v>0</v>
      </c>
      <c r="AA447" s="22">
        <v>0</v>
      </c>
      <c r="AB447" s="496">
        <v>0</v>
      </c>
      <c r="AC447" s="27" t="s">
        <v>48</v>
      </c>
      <c r="AD447" s="75"/>
      <c r="AE447" s="75"/>
    </row>
    <row r="448" spans="1:31" s="141" customFormat="1" ht="30" customHeight="1" x14ac:dyDescent="0.25">
      <c r="A448" s="69" t="s">
        <v>56</v>
      </c>
      <c r="B448" s="69" t="s">
        <v>42</v>
      </c>
      <c r="C448" s="69" t="s">
        <v>670</v>
      </c>
      <c r="D448" s="67" t="s">
        <v>779</v>
      </c>
      <c r="E448" s="67" t="s">
        <v>780</v>
      </c>
      <c r="F448" s="67" t="s">
        <v>783</v>
      </c>
      <c r="G448" s="67" t="s">
        <v>784</v>
      </c>
      <c r="H448" s="220" t="s">
        <v>46</v>
      </c>
      <c r="I448" s="73">
        <v>0</v>
      </c>
      <c r="J448" s="74">
        <v>0</v>
      </c>
      <c r="K448" s="67">
        <v>0</v>
      </c>
      <c r="L448" s="67">
        <v>0</v>
      </c>
      <c r="M448" s="74" t="s">
        <v>47</v>
      </c>
      <c r="N448" s="221" t="s">
        <v>48</v>
      </c>
      <c r="O448" s="73">
        <v>0</v>
      </c>
      <c r="P448" s="67">
        <v>0</v>
      </c>
      <c r="Q448" s="67" t="s">
        <v>49</v>
      </c>
      <c r="R448" s="214" t="s">
        <v>47</v>
      </c>
      <c r="S448" s="73">
        <v>0</v>
      </c>
      <c r="T448" s="67">
        <v>0</v>
      </c>
      <c r="U448" s="67">
        <v>0</v>
      </c>
      <c r="V448" s="67">
        <v>0</v>
      </c>
      <c r="W448" s="496">
        <v>0</v>
      </c>
      <c r="X448" s="73">
        <v>0</v>
      </c>
      <c r="Y448" s="67">
        <v>0</v>
      </c>
      <c r="Z448" s="496">
        <v>0</v>
      </c>
      <c r="AA448" s="22">
        <v>0</v>
      </c>
      <c r="AB448" s="496">
        <v>0</v>
      </c>
      <c r="AC448" s="27" t="s">
        <v>48</v>
      </c>
      <c r="AD448" s="75"/>
      <c r="AE448" s="75"/>
    </row>
    <row r="449" spans="1:31" s="141" customFormat="1" ht="30" customHeight="1" x14ac:dyDescent="0.25">
      <c r="A449" s="69" t="s">
        <v>56</v>
      </c>
      <c r="B449" s="69" t="s">
        <v>42</v>
      </c>
      <c r="C449" s="69" t="s">
        <v>670</v>
      </c>
      <c r="D449" s="67" t="s">
        <v>779</v>
      </c>
      <c r="E449" s="67" t="s">
        <v>780</v>
      </c>
      <c r="F449" s="67" t="s">
        <v>785</v>
      </c>
      <c r="G449" s="67" t="s">
        <v>786</v>
      </c>
      <c r="H449" s="220" t="s">
        <v>46</v>
      </c>
      <c r="I449" s="73">
        <v>0</v>
      </c>
      <c r="J449" s="74">
        <v>0</v>
      </c>
      <c r="K449" s="67">
        <v>0</v>
      </c>
      <c r="L449" s="67">
        <v>0</v>
      </c>
      <c r="M449" s="74" t="s">
        <v>47</v>
      </c>
      <c r="N449" s="496" t="s">
        <v>48</v>
      </c>
      <c r="O449" s="73">
        <v>0</v>
      </c>
      <c r="P449" s="67">
        <v>0</v>
      </c>
      <c r="Q449" s="67" t="s">
        <v>49</v>
      </c>
      <c r="R449" s="214" t="s">
        <v>47</v>
      </c>
      <c r="S449" s="73">
        <v>0</v>
      </c>
      <c r="T449" s="67">
        <v>0</v>
      </c>
      <c r="U449" s="67">
        <v>0</v>
      </c>
      <c r="V449" s="67">
        <v>0</v>
      </c>
      <c r="W449" s="496">
        <v>0</v>
      </c>
      <c r="X449" s="73">
        <v>0</v>
      </c>
      <c r="Y449" s="67">
        <v>0</v>
      </c>
      <c r="Z449" s="496">
        <v>0</v>
      </c>
      <c r="AA449" s="22">
        <v>0</v>
      </c>
      <c r="AB449" s="496">
        <v>0</v>
      </c>
      <c r="AC449" s="27" t="s">
        <v>48</v>
      </c>
      <c r="AD449" s="75"/>
      <c r="AE449" s="75"/>
    </row>
    <row r="450" spans="1:31" s="141" customFormat="1" ht="30" customHeight="1" x14ac:dyDescent="0.25">
      <c r="A450" s="69" t="s">
        <v>56</v>
      </c>
      <c r="B450" s="69" t="s">
        <v>42</v>
      </c>
      <c r="C450" s="69" t="s">
        <v>670</v>
      </c>
      <c r="D450" s="67" t="s">
        <v>779</v>
      </c>
      <c r="E450" s="67" t="s">
        <v>780</v>
      </c>
      <c r="F450" s="67" t="s">
        <v>787</v>
      </c>
      <c r="G450" s="67" t="s">
        <v>788</v>
      </c>
      <c r="H450" s="220" t="s">
        <v>46</v>
      </c>
      <c r="I450" s="73">
        <v>0</v>
      </c>
      <c r="J450" s="74">
        <v>0</v>
      </c>
      <c r="K450" s="67">
        <v>0</v>
      </c>
      <c r="L450" s="67">
        <v>0</v>
      </c>
      <c r="M450" s="74" t="s">
        <v>47</v>
      </c>
      <c r="N450" s="496" t="s">
        <v>48</v>
      </c>
      <c r="O450" s="73">
        <v>0</v>
      </c>
      <c r="P450" s="67">
        <v>0</v>
      </c>
      <c r="Q450" s="67" t="s">
        <v>49</v>
      </c>
      <c r="R450" s="214" t="s">
        <v>47</v>
      </c>
      <c r="S450" s="73">
        <v>0</v>
      </c>
      <c r="T450" s="67">
        <v>0</v>
      </c>
      <c r="U450" s="67">
        <v>0</v>
      </c>
      <c r="V450" s="67">
        <v>0</v>
      </c>
      <c r="W450" s="496">
        <v>0</v>
      </c>
      <c r="X450" s="73">
        <v>0</v>
      </c>
      <c r="Y450" s="67">
        <v>0</v>
      </c>
      <c r="Z450" s="496">
        <v>0</v>
      </c>
      <c r="AA450" s="22">
        <v>0</v>
      </c>
      <c r="AB450" s="496">
        <v>0</v>
      </c>
      <c r="AC450" s="27" t="s">
        <v>48</v>
      </c>
      <c r="AD450" s="75"/>
      <c r="AE450" s="75"/>
    </row>
    <row r="451" spans="1:31" s="141" customFormat="1" ht="30" customHeight="1" x14ac:dyDescent="0.25">
      <c r="A451" s="69" t="s">
        <v>56</v>
      </c>
      <c r="B451" s="69" t="s">
        <v>42</v>
      </c>
      <c r="C451" s="69" t="s">
        <v>670</v>
      </c>
      <c r="D451" s="67" t="s">
        <v>779</v>
      </c>
      <c r="E451" s="67" t="s">
        <v>780</v>
      </c>
      <c r="F451" s="67" t="s">
        <v>789</v>
      </c>
      <c r="G451" s="67" t="s">
        <v>790</v>
      </c>
      <c r="H451" s="220" t="s">
        <v>46</v>
      </c>
      <c r="I451" s="73">
        <v>0</v>
      </c>
      <c r="J451" s="74">
        <v>0</v>
      </c>
      <c r="K451" s="67">
        <v>0</v>
      </c>
      <c r="L451" s="67">
        <v>0</v>
      </c>
      <c r="M451" s="74" t="s">
        <v>47</v>
      </c>
      <c r="N451" s="221" t="s">
        <v>48</v>
      </c>
      <c r="O451" s="73">
        <v>0</v>
      </c>
      <c r="P451" s="67">
        <v>0</v>
      </c>
      <c r="Q451" s="67" t="s">
        <v>49</v>
      </c>
      <c r="R451" s="214" t="s">
        <v>47</v>
      </c>
      <c r="S451" s="73">
        <v>0</v>
      </c>
      <c r="T451" s="67">
        <v>0</v>
      </c>
      <c r="U451" s="67">
        <v>0</v>
      </c>
      <c r="V451" s="67">
        <v>0</v>
      </c>
      <c r="W451" s="496">
        <v>0</v>
      </c>
      <c r="X451" s="73">
        <v>0</v>
      </c>
      <c r="Y451" s="67">
        <v>0</v>
      </c>
      <c r="Z451" s="496">
        <v>0</v>
      </c>
      <c r="AA451" s="22">
        <v>0</v>
      </c>
      <c r="AB451" s="496">
        <v>0</v>
      </c>
      <c r="AC451" s="27" t="s">
        <v>48</v>
      </c>
      <c r="AD451" s="75"/>
      <c r="AE451" s="75"/>
    </row>
    <row r="452" spans="1:31" s="141" customFormat="1" ht="30" customHeight="1" x14ac:dyDescent="0.25">
      <c r="A452" s="69" t="s">
        <v>56</v>
      </c>
      <c r="B452" s="69" t="s">
        <v>42</v>
      </c>
      <c r="C452" s="69" t="s">
        <v>670</v>
      </c>
      <c r="D452" s="67" t="s">
        <v>779</v>
      </c>
      <c r="E452" s="67" t="s">
        <v>780</v>
      </c>
      <c r="F452" s="67" t="s">
        <v>791</v>
      </c>
      <c r="G452" s="67" t="s">
        <v>792</v>
      </c>
      <c r="H452" s="220" t="s">
        <v>46</v>
      </c>
      <c r="I452" s="73">
        <v>0</v>
      </c>
      <c r="J452" s="74">
        <v>0</v>
      </c>
      <c r="K452" s="67">
        <v>0</v>
      </c>
      <c r="L452" s="67">
        <v>0</v>
      </c>
      <c r="M452" s="74" t="s">
        <v>47</v>
      </c>
      <c r="N452" s="496" t="s">
        <v>48</v>
      </c>
      <c r="O452" s="73">
        <v>0</v>
      </c>
      <c r="P452" s="67">
        <v>0</v>
      </c>
      <c r="Q452" s="67" t="s">
        <v>49</v>
      </c>
      <c r="R452" s="214" t="s">
        <v>47</v>
      </c>
      <c r="S452" s="73">
        <v>0</v>
      </c>
      <c r="T452" s="67">
        <v>0</v>
      </c>
      <c r="U452" s="67">
        <v>0</v>
      </c>
      <c r="V452" s="67">
        <v>0</v>
      </c>
      <c r="W452" s="496">
        <v>0</v>
      </c>
      <c r="X452" s="73">
        <v>0</v>
      </c>
      <c r="Y452" s="67">
        <v>0</v>
      </c>
      <c r="Z452" s="496">
        <v>0</v>
      </c>
      <c r="AA452" s="22">
        <v>0</v>
      </c>
      <c r="AB452" s="496">
        <v>0</v>
      </c>
      <c r="AC452" s="27" t="s">
        <v>48</v>
      </c>
      <c r="AD452" s="75"/>
      <c r="AE452" s="75"/>
    </row>
    <row r="453" spans="1:31" s="141" customFormat="1" ht="30" customHeight="1" x14ac:dyDescent="0.25">
      <c r="A453" s="69" t="s">
        <v>56</v>
      </c>
      <c r="B453" s="69" t="s">
        <v>42</v>
      </c>
      <c r="C453" s="69" t="s">
        <v>670</v>
      </c>
      <c r="D453" s="67" t="s">
        <v>779</v>
      </c>
      <c r="E453" s="67" t="s">
        <v>780</v>
      </c>
      <c r="F453" s="67" t="s">
        <v>793</v>
      </c>
      <c r="G453" s="67" t="s">
        <v>784</v>
      </c>
      <c r="H453" s="220" t="s">
        <v>46</v>
      </c>
      <c r="I453" s="73">
        <v>0</v>
      </c>
      <c r="J453" s="74">
        <v>0</v>
      </c>
      <c r="K453" s="67">
        <v>0</v>
      </c>
      <c r="L453" s="67">
        <v>0</v>
      </c>
      <c r="M453" s="74" t="s">
        <v>47</v>
      </c>
      <c r="N453" s="496" t="s">
        <v>48</v>
      </c>
      <c r="O453" s="73">
        <v>0</v>
      </c>
      <c r="P453" s="67">
        <v>0</v>
      </c>
      <c r="Q453" s="67" t="s">
        <v>49</v>
      </c>
      <c r="R453" s="214" t="s">
        <v>47</v>
      </c>
      <c r="S453" s="73">
        <v>0</v>
      </c>
      <c r="T453" s="67">
        <v>0</v>
      </c>
      <c r="U453" s="67">
        <v>0</v>
      </c>
      <c r="V453" s="67">
        <v>0</v>
      </c>
      <c r="W453" s="496">
        <v>0</v>
      </c>
      <c r="X453" s="73">
        <v>0</v>
      </c>
      <c r="Y453" s="67">
        <v>0</v>
      </c>
      <c r="Z453" s="496">
        <v>0</v>
      </c>
      <c r="AA453" s="22">
        <v>0</v>
      </c>
      <c r="AB453" s="496">
        <v>0</v>
      </c>
      <c r="AC453" s="27" t="s">
        <v>48</v>
      </c>
      <c r="AD453" s="75"/>
      <c r="AE453" s="75"/>
    </row>
    <row r="454" spans="1:31" s="141" customFormat="1" ht="30" customHeight="1" x14ac:dyDescent="0.25">
      <c r="A454" s="69" t="s">
        <v>56</v>
      </c>
      <c r="B454" s="69" t="s">
        <v>42</v>
      </c>
      <c r="C454" s="69" t="s">
        <v>670</v>
      </c>
      <c r="D454" s="67" t="s">
        <v>794</v>
      </c>
      <c r="E454" s="67" t="s">
        <v>689</v>
      </c>
      <c r="F454" s="67" t="s">
        <v>795</v>
      </c>
      <c r="G454" s="67" t="s">
        <v>692</v>
      </c>
      <c r="H454" s="220" t="s">
        <v>46</v>
      </c>
      <c r="I454" s="73">
        <v>0</v>
      </c>
      <c r="J454" s="74">
        <v>0</v>
      </c>
      <c r="K454" s="67">
        <v>0</v>
      </c>
      <c r="L454" s="67">
        <v>0</v>
      </c>
      <c r="M454" s="74" t="s">
        <v>47</v>
      </c>
      <c r="N454" s="221" t="s">
        <v>48</v>
      </c>
      <c r="O454" s="73">
        <v>0</v>
      </c>
      <c r="P454" s="67">
        <v>0</v>
      </c>
      <c r="Q454" s="67" t="s">
        <v>49</v>
      </c>
      <c r="R454" s="214" t="s">
        <v>47</v>
      </c>
      <c r="S454" s="73">
        <v>0</v>
      </c>
      <c r="T454" s="67">
        <v>0</v>
      </c>
      <c r="U454" s="67">
        <v>0</v>
      </c>
      <c r="V454" s="67">
        <v>0</v>
      </c>
      <c r="W454" s="496">
        <v>0</v>
      </c>
      <c r="X454" s="73">
        <v>0</v>
      </c>
      <c r="Y454" s="67">
        <v>0</v>
      </c>
      <c r="Z454" s="496">
        <v>0</v>
      </c>
      <c r="AA454" s="22">
        <v>0</v>
      </c>
      <c r="AB454" s="496">
        <v>0</v>
      </c>
      <c r="AC454" s="27" t="s">
        <v>48</v>
      </c>
      <c r="AD454" s="75"/>
      <c r="AE454" s="75"/>
    </row>
    <row r="455" spans="1:31" s="141" customFormat="1" ht="30" customHeight="1" x14ac:dyDescent="0.25">
      <c r="A455" s="69" t="s">
        <v>56</v>
      </c>
      <c r="B455" s="69" t="s">
        <v>42</v>
      </c>
      <c r="C455" s="69" t="s">
        <v>670</v>
      </c>
      <c r="D455" s="67" t="s">
        <v>794</v>
      </c>
      <c r="E455" s="67" t="s">
        <v>689</v>
      </c>
      <c r="F455" s="67" t="s">
        <v>796</v>
      </c>
      <c r="G455" s="67" t="s">
        <v>689</v>
      </c>
      <c r="H455" s="220" t="s">
        <v>46</v>
      </c>
      <c r="I455" s="73">
        <v>0</v>
      </c>
      <c r="J455" s="74">
        <v>0</v>
      </c>
      <c r="K455" s="67">
        <v>0</v>
      </c>
      <c r="L455" s="67">
        <v>0</v>
      </c>
      <c r="M455" s="74" t="s">
        <v>47</v>
      </c>
      <c r="N455" s="496" t="s">
        <v>48</v>
      </c>
      <c r="O455" s="73">
        <v>0</v>
      </c>
      <c r="P455" s="67">
        <v>0</v>
      </c>
      <c r="Q455" s="67" t="s">
        <v>49</v>
      </c>
      <c r="R455" s="214" t="s">
        <v>47</v>
      </c>
      <c r="S455" s="73">
        <v>0</v>
      </c>
      <c r="T455" s="67">
        <v>0</v>
      </c>
      <c r="U455" s="67">
        <v>0</v>
      </c>
      <c r="V455" s="67">
        <v>0</v>
      </c>
      <c r="W455" s="496">
        <v>0</v>
      </c>
      <c r="X455" s="73">
        <v>0</v>
      </c>
      <c r="Y455" s="67">
        <v>0</v>
      </c>
      <c r="Z455" s="496">
        <v>0</v>
      </c>
      <c r="AA455" s="22">
        <v>0</v>
      </c>
      <c r="AB455" s="496">
        <v>0</v>
      </c>
      <c r="AC455" s="27" t="s">
        <v>48</v>
      </c>
      <c r="AD455" s="75"/>
      <c r="AE455" s="75"/>
    </row>
    <row r="456" spans="1:31" s="141" customFormat="1" ht="30" customHeight="1" x14ac:dyDescent="0.25">
      <c r="A456" s="69" t="s">
        <v>56</v>
      </c>
      <c r="B456" s="69" t="s">
        <v>42</v>
      </c>
      <c r="C456" s="69" t="s">
        <v>670</v>
      </c>
      <c r="D456" s="67" t="s">
        <v>797</v>
      </c>
      <c r="E456" s="67" t="s">
        <v>798</v>
      </c>
      <c r="F456" s="67" t="s">
        <v>799</v>
      </c>
      <c r="G456" s="67" t="s">
        <v>800</v>
      </c>
      <c r="H456" s="220" t="s">
        <v>46</v>
      </c>
      <c r="I456" s="73">
        <v>0</v>
      </c>
      <c r="J456" s="74">
        <v>0</v>
      </c>
      <c r="K456" s="67">
        <v>0</v>
      </c>
      <c r="L456" s="67">
        <v>0</v>
      </c>
      <c r="M456" s="74" t="s">
        <v>47</v>
      </c>
      <c r="N456" s="496" t="s">
        <v>48</v>
      </c>
      <c r="O456" s="73">
        <v>0</v>
      </c>
      <c r="P456" s="67">
        <v>0</v>
      </c>
      <c r="Q456" s="67" t="s">
        <v>49</v>
      </c>
      <c r="R456" s="214" t="s">
        <v>47</v>
      </c>
      <c r="S456" s="73">
        <v>0</v>
      </c>
      <c r="T456" s="67">
        <v>0</v>
      </c>
      <c r="U456" s="67">
        <v>0</v>
      </c>
      <c r="V456" s="67">
        <v>0</v>
      </c>
      <c r="W456" s="496">
        <v>0</v>
      </c>
      <c r="X456" s="73">
        <v>0</v>
      </c>
      <c r="Y456" s="67">
        <v>0</v>
      </c>
      <c r="Z456" s="496">
        <v>0</v>
      </c>
      <c r="AA456" s="22">
        <v>0</v>
      </c>
      <c r="AB456" s="496">
        <v>0</v>
      </c>
      <c r="AC456" s="27" t="s">
        <v>48</v>
      </c>
      <c r="AD456" s="75"/>
      <c r="AE456" s="75"/>
    </row>
    <row r="457" spans="1:31" s="141" customFormat="1" ht="30" customHeight="1" x14ac:dyDescent="0.25">
      <c r="A457" s="69" t="s">
        <v>56</v>
      </c>
      <c r="B457" s="69" t="s">
        <v>42</v>
      </c>
      <c r="C457" s="69" t="s">
        <v>670</v>
      </c>
      <c r="D457" s="67" t="s">
        <v>797</v>
      </c>
      <c r="E457" s="67" t="s">
        <v>798</v>
      </c>
      <c r="F457" s="67" t="s">
        <v>801</v>
      </c>
      <c r="G457" s="67" t="s">
        <v>802</v>
      </c>
      <c r="H457" s="220" t="s">
        <v>46</v>
      </c>
      <c r="I457" s="73">
        <v>0</v>
      </c>
      <c r="J457" s="74">
        <v>0</v>
      </c>
      <c r="K457" s="67">
        <v>0</v>
      </c>
      <c r="L457" s="67">
        <v>0</v>
      </c>
      <c r="M457" s="74" t="s">
        <v>47</v>
      </c>
      <c r="N457" s="221" t="s">
        <v>48</v>
      </c>
      <c r="O457" s="73">
        <v>0</v>
      </c>
      <c r="P457" s="67">
        <v>0</v>
      </c>
      <c r="Q457" s="67" t="s">
        <v>49</v>
      </c>
      <c r="R457" s="214" t="s">
        <v>47</v>
      </c>
      <c r="S457" s="73">
        <v>0</v>
      </c>
      <c r="T457" s="67">
        <v>0</v>
      </c>
      <c r="U457" s="67">
        <v>0</v>
      </c>
      <c r="V457" s="67">
        <v>0</v>
      </c>
      <c r="W457" s="496">
        <v>0</v>
      </c>
      <c r="X457" s="73">
        <v>0</v>
      </c>
      <c r="Y457" s="67">
        <v>0</v>
      </c>
      <c r="Z457" s="496">
        <v>0</v>
      </c>
      <c r="AA457" s="22">
        <v>0</v>
      </c>
      <c r="AB457" s="496">
        <v>0</v>
      </c>
      <c r="AC457" s="27" t="s">
        <v>48</v>
      </c>
      <c r="AD457" s="75"/>
      <c r="AE457" s="75"/>
    </row>
    <row r="458" spans="1:31" s="141" customFormat="1" ht="30" customHeight="1" x14ac:dyDescent="0.25">
      <c r="A458" s="69" t="s">
        <v>56</v>
      </c>
      <c r="B458" s="69" t="s">
        <v>42</v>
      </c>
      <c r="C458" s="69" t="s">
        <v>670</v>
      </c>
      <c r="D458" s="67" t="s">
        <v>797</v>
      </c>
      <c r="E458" s="67" t="s">
        <v>798</v>
      </c>
      <c r="F458" s="67" t="s">
        <v>803</v>
      </c>
      <c r="G458" s="67" t="s">
        <v>804</v>
      </c>
      <c r="H458" s="220" t="s">
        <v>46</v>
      </c>
      <c r="I458" s="73">
        <v>0</v>
      </c>
      <c r="J458" s="74">
        <v>0</v>
      </c>
      <c r="K458" s="67">
        <v>0</v>
      </c>
      <c r="L458" s="67">
        <v>0</v>
      </c>
      <c r="M458" s="74" t="s">
        <v>47</v>
      </c>
      <c r="N458" s="496" t="s">
        <v>48</v>
      </c>
      <c r="O458" s="73">
        <v>0</v>
      </c>
      <c r="P458" s="67">
        <v>0</v>
      </c>
      <c r="Q458" s="67" t="s">
        <v>49</v>
      </c>
      <c r="R458" s="214" t="s">
        <v>47</v>
      </c>
      <c r="S458" s="73">
        <v>0</v>
      </c>
      <c r="T458" s="67">
        <v>0</v>
      </c>
      <c r="U458" s="67">
        <v>0</v>
      </c>
      <c r="V458" s="67">
        <v>0</v>
      </c>
      <c r="W458" s="496">
        <v>0</v>
      </c>
      <c r="X458" s="73">
        <v>0</v>
      </c>
      <c r="Y458" s="67">
        <v>0</v>
      </c>
      <c r="Z458" s="496">
        <v>0</v>
      </c>
      <c r="AA458" s="22">
        <v>0</v>
      </c>
      <c r="AB458" s="496">
        <v>0</v>
      </c>
      <c r="AC458" s="27" t="s">
        <v>48</v>
      </c>
      <c r="AD458" s="75"/>
      <c r="AE458" s="75"/>
    </row>
    <row r="459" spans="1:31" s="141" customFormat="1" ht="30" customHeight="1" x14ac:dyDescent="0.25">
      <c r="A459" s="69" t="s">
        <v>56</v>
      </c>
      <c r="B459" s="69" t="s">
        <v>42</v>
      </c>
      <c r="C459" s="69" t="s">
        <v>670</v>
      </c>
      <c r="D459" s="67" t="s">
        <v>805</v>
      </c>
      <c r="E459" s="67" t="s">
        <v>719</v>
      </c>
      <c r="F459" s="67" t="s">
        <v>806</v>
      </c>
      <c r="G459" s="67" t="s">
        <v>719</v>
      </c>
      <c r="H459" s="220" t="s">
        <v>46</v>
      </c>
      <c r="I459" s="73">
        <v>0</v>
      </c>
      <c r="J459" s="74">
        <v>0</v>
      </c>
      <c r="K459" s="67">
        <v>0</v>
      </c>
      <c r="L459" s="67">
        <v>0</v>
      </c>
      <c r="M459" s="74" t="s">
        <v>47</v>
      </c>
      <c r="N459" s="496" t="s">
        <v>48</v>
      </c>
      <c r="O459" s="73">
        <v>0</v>
      </c>
      <c r="P459" s="67">
        <v>0</v>
      </c>
      <c r="Q459" s="67" t="s">
        <v>49</v>
      </c>
      <c r="R459" s="214" t="s">
        <v>47</v>
      </c>
      <c r="S459" s="73">
        <v>0</v>
      </c>
      <c r="T459" s="67">
        <v>0</v>
      </c>
      <c r="U459" s="67">
        <v>0</v>
      </c>
      <c r="V459" s="67">
        <v>0</v>
      </c>
      <c r="W459" s="496">
        <v>0</v>
      </c>
      <c r="X459" s="73">
        <v>0</v>
      </c>
      <c r="Y459" s="67">
        <v>0</v>
      </c>
      <c r="Z459" s="496">
        <v>0</v>
      </c>
      <c r="AA459" s="22">
        <v>0</v>
      </c>
      <c r="AB459" s="496">
        <v>0</v>
      </c>
      <c r="AC459" s="27" t="s">
        <v>48</v>
      </c>
      <c r="AD459" s="75"/>
      <c r="AE459" s="75"/>
    </row>
    <row r="460" spans="1:31" s="141" customFormat="1" ht="30" customHeight="1" x14ac:dyDescent="0.25">
      <c r="A460" s="69" t="s">
        <v>56</v>
      </c>
      <c r="B460" s="69" t="s">
        <v>42</v>
      </c>
      <c r="C460" s="69" t="s">
        <v>670</v>
      </c>
      <c r="D460" s="67" t="s">
        <v>805</v>
      </c>
      <c r="E460" s="67" t="s">
        <v>719</v>
      </c>
      <c r="F460" s="67" t="s">
        <v>807</v>
      </c>
      <c r="G460" s="67" t="s">
        <v>719</v>
      </c>
      <c r="H460" s="220" t="s">
        <v>46</v>
      </c>
      <c r="I460" s="73">
        <v>0</v>
      </c>
      <c r="J460" s="74">
        <v>0</v>
      </c>
      <c r="K460" s="67">
        <v>0</v>
      </c>
      <c r="L460" s="67">
        <v>0</v>
      </c>
      <c r="M460" s="74" t="s">
        <v>47</v>
      </c>
      <c r="N460" s="221" t="s">
        <v>48</v>
      </c>
      <c r="O460" s="73">
        <v>0</v>
      </c>
      <c r="P460" s="67">
        <v>0</v>
      </c>
      <c r="Q460" s="67" t="s">
        <v>49</v>
      </c>
      <c r="R460" s="214" t="s">
        <v>47</v>
      </c>
      <c r="S460" s="73">
        <v>0</v>
      </c>
      <c r="T460" s="67">
        <v>0</v>
      </c>
      <c r="U460" s="67">
        <v>0</v>
      </c>
      <c r="V460" s="67">
        <v>0</v>
      </c>
      <c r="W460" s="496">
        <v>0</v>
      </c>
      <c r="X460" s="73">
        <v>0</v>
      </c>
      <c r="Y460" s="67">
        <v>0</v>
      </c>
      <c r="Z460" s="496">
        <v>0</v>
      </c>
      <c r="AA460" s="22">
        <v>0</v>
      </c>
      <c r="AB460" s="496">
        <v>0</v>
      </c>
      <c r="AC460" s="27" t="s">
        <v>48</v>
      </c>
      <c r="AD460" s="75"/>
      <c r="AE460" s="75"/>
    </row>
    <row r="461" spans="1:31" s="141" customFormat="1" ht="30" customHeight="1" x14ac:dyDescent="0.25">
      <c r="A461" s="69" t="s">
        <v>56</v>
      </c>
      <c r="B461" s="69" t="s">
        <v>42</v>
      </c>
      <c r="C461" s="69" t="s">
        <v>670</v>
      </c>
      <c r="D461" s="67" t="s">
        <v>805</v>
      </c>
      <c r="E461" s="67" t="s">
        <v>719</v>
      </c>
      <c r="F461" s="67" t="s">
        <v>808</v>
      </c>
      <c r="G461" s="67" t="s">
        <v>719</v>
      </c>
      <c r="H461" s="220" t="s">
        <v>46</v>
      </c>
      <c r="I461" s="73">
        <v>0</v>
      </c>
      <c r="J461" s="74">
        <v>0</v>
      </c>
      <c r="K461" s="67">
        <v>0</v>
      </c>
      <c r="L461" s="67">
        <v>0</v>
      </c>
      <c r="M461" s="74" t="s">
        <v>47</v>
      </c>
      <c r="N461" s="496" t="s">
        <v>48</v>
      </c>
      <c r="O461" s="73">
        <v>0</v>
      </c>
      <c r="P461" s="67">
        <v>0</v>
      </c>
      <c r="Q461" s="67" t="s">
        <v>49</v>
      </c>
      <c r="R461" s="214" t="s">
        <v>47</v>
      </c>
      <c r="S461" s="73">
        <v>0</v>
      </c>
      <c r="T461" s="67">
        <v>0</v>
      </c>
      <c r="U461" s="67">
        <v>0</v>
      </c>
      <c r="V461" s="67">
        <v>0</v>
      </c>
      <c r="W461" s="496">
        <v>0</v>
      </c>
      <c r="X461" s="73">
        <v>0</v>
      </c>
      <c r="Y461" s="67">
        <v>0</v>
      </c>
      <c r="Z461" s="496">
        <v>0</v>
      </c>
      <c r="AA461" s="22">
        <v>0</v>
      </c>
      <c r="AB461" s="496">
        <v>0</v>
      </c>
      <c r="AC461" s="27" t="s">
        <v>48</v>
      </c>
      <c r="AD461" s="75"/>
      <c r="AE461" s="75"/>
    </row>
    <row r="462" spans="1:31" s="141" customFormat="1" ht="30" customHeight="1" x14ac:dyDescent="0.25">
      <c r="A462" s="69" t="s">
        <v>56</v>
      </c>
      <c r="B462" s="69" t="s">
        <v>42</v>
      </c>
      <c r="C462" s="69" t="s">
        <v>670</v>
      </c>
      <c r="D462" s="67" t="s">
        <v>805</v>
      </c>
      <c r="E462" s="67" t="s">
        <v>719</v>
      </c>
      <c r="F462" s="67" t="s">
        <v>809</v>
      </c>
      <c r="G462" s="67" t="s">
        <v>719</v>
      </c>
      <c r="H462" s="220" t="s">
        <v>46</v>
      </c>
      <c r="I462" s="73">
        <v>0</v>
      </c>
      <c r="J462" s="74">
        <v>0</v>
      </c>
      <c r="K462" s="67">
        <v>0</v>
      </c>
      <c r="L462" s="67">
        <v>0</v>
      </c>
      <c r="M462" s="74" t="s">
        <v>47</v>
      </c>
      <c r="N462" s="496" t="s">
        <v>48</v>
      </c>
      <c r="O462" s="73">
        <v>0</v>
      </c>
      <c r="P462" s="67">
        <v>0</v>
      </c>
      <c r="Q462" s="67" t="s">
        <v>49</v>
      </c>
      <c r="R462" s="214" t="s">
        <v>47</v>
      </c>
      <c r="S462" s="73">
        <v>0</v>
      </c>
      <c r="T462" s="67">
        <v>0</v>
      </c>
      <c r="U462" s="67">
        <v>0</v>
      </c>
      <c r="V462" s="67">
        <v>0</v>
      </c>
      <c r="W462" s="496">
        <v>0</v>
      </c>
      <c r="X462" s="73">
        <v>0</v>
      </c>
      <c r="Y462" s="67">
        <v>0</v>
      </c>
      <c r="Z462" s="496">
        <v>0</v>
      </c>
      <c r="AA462" s="22">
        <v>0</v>
      </c>
      <c r="AB462" s="496">
        <v>0</v>
      </c>
      <c r="AC462" s="27" t="s">
        <v>48</v>
      </c>
      <c r="AD462" s="75"/>
      <c r="AE462" s="75"/>
    </row>
    <row r="463" spans="1:31" s="141" customFormat="1" ht="30" customHeight="1" x14ac:dyDescent="0.25">
      <c r="A463" s="69" t="s">
        <v>56</v>
      </c>
      <c r="B463" s="69" t="s">
        <v>42</v>
      </c>
      <c r="C463" s="69" t="s">
        <v>670</v>
      </c>
      <c r="D463" s="67" t="s">
        <v>805</v>
      </c>
      <c r="E463" s="67" t="s">
        <v>719</v>
      </c>
      <c r="F463" s="67" t="s">
        <v>810</v>
      </c>
      <c r="G463" s="67" t="s">
        <v>775</v>
      </c>
      <c r="H463" s="220" t="s">
        <v>46</v>
      </c>
      <c r="I463" s="73">
        <v>0</v>
      </c>
      <c r="J463" s="74">
        <v>0</v>
      </c>
      <c r="K463" s="67">
        <v>0</v>
      </c>
      <c r="L463" s="67">
        <v>0</v>
      </c>
      <c r="M463" s="74" t="s">
        <v>47</v>
      </c>
      <c r="N463" s="221" t="s">
        <v>48</v>
      </c>
      <c r="O463" s="73">
        <v>0</v>
      </c>
      <c r="P463" s="67">
        <v>0</v>
      </c>
      <c r="Q463" s="67" t="s">
        <v>49</v>
      </c>
      <c r="R463" s="214" t="s">
        <v>47</v>
      </c>
      <c r="S463" s="73">
        <v>0</v>
      </c>
      <c r="T463" s="67">
        <v>0</v>
      </c>
      <c r="U463" s="67">
        <v>0</v>
      </c>
      <c r="V463" s="67">
        <v>0</v>
      </c>
      <c r="W463" s="496">
        <v>0</v>
      </c>
      <c r="X463" s="73">
        <v>0</v>
      </c>
      <c r="Y463" s="67">
        <v>0</v>
      </c>
      <c r="Z463" s="496">
        <v>0</v>
      </c>
      <c r="AA463" s="22">
        <v>0</v>
      </c>
      <c r="AB463" s="496">
        <v>0</v>
      </c>
      <c r="AC463" s="27" t="s">
        <v>48</v>
      </c>
      <c r="AD463" s="75"/>
      <c r="AE463" s="75"/>
    </row>
    <row r="464" spans="1:31" s="141" customFormat="1" ht="30" customHeight="1" x14ac:dyDescent="0.25">
      <c r="A464" s="69" t="s">
        <v>56</v>
      </c>
      <c r="B464" s="69" t="s">
        <v>42</v>
      </c>
      <c r="C464" s="69" t="s">
        <v>670</v>
      </c>
      <c r="D464" s="67" t="s">
        <v>805</v>
      </c>
      <c r="E464" s="67" t="s">
        <v>719</v>
      </c>
      <c r="F464" s="67" t="s">
        <v>811</v>
      </c>
      <c r="G464" s="67" t="s">
        <v>775</v>
      </c>
      <c r="H464" s="220" t="s">
        <v>617</v>
      </c>
      <c r="I464" s="73">
        <v>0</v>
      </c>
      <c r="J464" s="74">
        <v>0</v>
      </c>
      <c r="K464" s="67">
        <v>0</v>
      </c>
      <c r="L464" s="67">
        <v>0</v>
      </c>
      <c r="M464" s="74" t="s">
        <v>47</v>
      </c>
      <c r="N464" s="496" t="s">
        <v>48</v>
      </c>
      <c r="O464" s="73">
        <v>0</v>
      </c>
      <c r="P464" s="67">
        <v>0</v>
      </c>
      <c r="Q464" s="67" t="s">
        <v>49</v>
      </c>
      <c r="R464" s="214" t="s">
        <v>47</v>
      </c>
      <c r="S464" s="73">
        <v>0</v>
      </c>
      <c r="T464" s="67">
        <v>0</v>
      </c>
      <c r="U464" s="67">
        <v>0</v>
      </c>
      <c r="V464" s="67">
        <v>0</v>
      </c>
      <c r="W464" s="496">
        <v>0</v>
      </c>
      <c r="X464" s="73">
        <v>0</v>
      </c>
      <c r="Y464" s="67">
        <v>0</v>
      </c>
      <c r="Z464" s="496">
        <v>0</v>
      </c>
      <c r="AA464" s="22">
        <v>0</v>
      </c>
      <c r="AB464" s="496">
        <v>0</v>
      </c>
      <c r="AC464" s="27" t="s">
        <v>48</v>
      </c>
      <c r="AD464" s="75"/>
      <c r="AE464" s="75"/>
    </row>
    <row r="465" spans="1:31" s="141" customFormat="1" ht="30" customHeight="1" x14ac:dyDescent="0.25">
      <c r="A465" s="69" t="s">
        <v>56</v>
      </c>
      <c r="B465" s="69" t="s">
        <v>42</v>
      </c>
      <c r="C465" s="69" t="s">
        <v>670</v>
      </c>
      <c r="D465" s="67" t="s">
        <v>805</v>
      </c>
      <c r="E465" s="67" t="s">
        <v>719</v>
      </c>
      <c r="F465" s="67" t="s">
        <v>812</v>
      </c>
      <c r="G465" s="67" t="s">
        <v>813</v>
      </c>
      <c r="H465" s="220" t="s">
        <v>46</v>
      </c>
      <c r="I465" s="73">
        <v>0</v>
      </c>
      <c r="J465" s="74">
        <v>0</v>
      </c>
      <c r="K465" s="67">
        <v>0</v>
      </c>
      <c r="L465" s="67">
        <v>0</v>
      </c>
      <c r="M465" s="74" t="s">
        <v>47</v>
      </c>
      <c r="N465" s="496" t="s">
        <v>48</v>
      </c>
      <c r="O465" s="73">
        <v>0</v>
      </c>
      <c r="P465" s="67">
        <v>0</v>
      </c>
      <c r="Q465" s="67" t="s">
        <v>49</v>
      </c>
      <c r="R465" s="214" t="s">
        <v>47</v>
      </c>
      <c r="S465" s="73">
        <v>0</v>
      </c>
      <c r="T465" s="67">
        <v>0</v>
      </c>
      <c r="U465" s="67">
        <v>0</v>
      </c>
      <c r="V465" s="67">
        <v>0</v>
      </c>
      <c r="W465" s="496">
        <v>0</v>
      </c>
      <c r="X465" s="73">
        <v>0</v>
      </c>
      <c r="Y465" s="67">
        <v>0</v>
      </c>
      <c r="Z465" s="496">
        <v>0</v>
      </c>
      <c r="AA465" s="22">
        <v>0</v>
      </c>
      <c r="AB465" s="496">
        <v>0</v>
      </c>
      <c r="AC465" s="27" t="s">
        <v>48</v>
      </c>
      <c r="AD465" s="75"/>
      <c r="AE465" s="75"/>
    </row>
    <row r="466" spans="1:31" s="141" customFormat="1" ht="30" customHeight="1" x14ac:dyDescent="0.25">
      <c r="A466" s="69" t="s">
        <v>56</v>
      </c>
      <c r="B466" s="69" t="s">
        <v>42</v>
      </c>
      <c r="C466" s="69" t="s">
        <v>670</v>
      </c>
      <c r="D466" s="67" t="s">
        <v>814</v>
      </c>
      <c r="E466" s="67" t="s">
        <v>815</v>
      </c>
      <c r="F466" s="67" t="s">
        <v>816</v>
      </c>
      <c r="G466" s="67" t="s">
        <v>817</v>
      </c>
      <c r="H466" s="220" t="s">
        <v>46</v>
      </c>
      <c r="I466" s="73">
        <v>0</v>
      </c>
      <c r="J466" s="74">
        <v>0</v>
      </c>
      <c r="K466" s="67">
        <v>0</v>
      </c>
      <c r="L466" s="67">
        <v>0</v>
      </c>
      <c r="M466" s="74" t="s">
        <v>47</v>
      </c>
      <c r="N466" s="221" t="s">
        <v>48</v>
      </c>
      <c r="O466" s="73">
        <v>0</v>
      </c>
      <c r="P466" s="67">
        <v>0</v>
      </c>
      <c r="Q466" s="67" t="s">
        <v>49</v>
      </c>
      <c r="R466" s="214" t="s">
        <v>47</v>
      </c>
      <c r="S466" s="73">
        <v>0</v>
      </c>
      <c r="T466" s="67">
        <v>0</v>
      </c>
      <c r="U466" s="67">
        <v>0</v>
      </c>
      <c r="V466" s="67">
        <v>0</v>
      </c>
      <c r="W466" s="496">
        <v>0</v>
      </c>
      <c r="X466" s="73">
        <v>0</v>
      </c>
      <c r="Y466" s="67">
        <v>0</v>
      </c>
      <c r="Z466" s="496">
        <v>0</v>
      </c>
      <c r="AA466" s="22">
        <v>0</v>
      </c>
      <c r="AB466" s="496">
        <v>0</v>
      </c>
      <c r="AC466" s="27" t="s">
        <v>48</v>
      </c>
      <c r="AD466" s="75"/>
      <c r="AE466" s="75"/>
    </row>
    <row r="467" spans="1:31" s="141" customFormat="1" ht="30" customHeight="1" x14ac:dyDescent="0.25">
      <c r="A467" s="69" t="s">
        <v>56</v>
      </c>
      <c r="B467" s="69" t="s">
        <v>42</v>
      </c>
      <c r="C467" s="69" t="s">
        <v>670</v>
      </c>
      <c r="D467" s="67" t="s">
        <v>814</v>
      </c>
      <c r="E467" s="67" t="s">
        <v>815</v>
      </c>
      <c r="F467" s="67" t="s">
        <v>818</v>
      </c>
      <c r="G467" s="67" t="s">
        <v>788</v>
      </c>
      <c r="H467" s="220" t="s">
        <v>46</v>
      </c>
      <c r="I467" s="73">
        <v>0</v>
      </c>
      <c r="J467" s="74">
        <v>0</v>
      </c>
      <c r="K467" s="67">
        <v>0</v>
      </c>
      <c r="L467" s="67">
        <v>0</v>
      </c>
      <c r="M467" s="74" t="s">
        <v>47</v>
      </c>
      <c r="N467" s="496" t="s">
        <v>48</v>
      </c>
      <c r="O467" s="73">
        <v>0</v>
      </c>
      <c r="P467" s="67">
        <v>0</v>
      </c>
      <c r="Q467" s="67" t="s">
        <v>49</v>
      </c>
      <c r="R467" s="214" t="s">
        <v>47</v>
      </c>
      <c r="S467" s="73">
        <v>0</v>
      </c>
      <c r="T467" s="67">
        <v>0</v>
      </c>
      <c r="U467" s="67">
        <v>0</v>
      </c>
      <c r="V467" s="67">
        <v>0</v>
      </c>
      <c r="W467" s="496">
        <v>0</v>
      </c>
      <c r="X467" s="73">
        <v>0</v>
      </c>
      <c r="Y467" s="67">
        <v>0</v>
      </c>
      <c r="Z467" s="496">
        <v>0</v>
      </c>
      <c r="AA467" s="22">
        <v>0</v>
      </c>
      <c r="AB467" s="496">
        <v>0</v>
      </c>
      <c r="AC467" s="27" t="s">
        <v>48</v>
      </c>
      <c r="AD467" s="75"/>
      <c r="AE467" s="75"/>
    </row>
    <row r="468" spans="1:31" s="141" customFormat="1" ht="30" customHeight="1" x14ac:dyDescent="0.25">
      <c r="A468" s="69" t="s">
        <v>56</v>
      </c>
      <c r="B468" s="69" t="s">
        <v>42</v>
      </c>
      <c r="C468" s="69" t="s">
        <v>670</v>
      </c>
      <c r="D468" s="67" t="s">
        <v>814</v>
      </c>
      <c r="E468" s="67" t="s">
        <v>815</v>
      </c>
      <c r="F468" s="67" t="s">
        <v>819</v>
      </c>
      <c r="G468" s="67" t="s">
        <v>815</v>
      </c>
      <c r="H468" s="220" t="s">
        <v>46</v>
      </c>
      <c r="I468" s="73">
        <v>0</v>
      </c>
      <c r="J468" s="74">
        <v>0</v>
      </c>
      <c r="K468" s="67">
        <v>0</v>
      </c>
      <c r="L468" s="67">
        <v>0</v>
      </c>
      <c r="M468" s="74" t="s">
        <v>47</v>
      </c>
      <c r="N468" s="496" t="s">
        <v>48</v>
      </c>
      <c r="O468" s="73">
        <v>0</v>
      </c>
      <c r="P468" s="67">
        <v>0</v>
      </c>
      <c r="Q468" s="67" t="s">
        <v>49</v>
      </c>
      <c r="R468" s="214" t="s">
        <v>47</v>
      </c>
      <c r="S468" s="73">
        <v>0</v>
      </c>
      <c r="T468" s="67">
        <v>0</v>
      </c>
      <c r="U468" s="67">
        <v>0</v>
      </c>
      <c r="V468" s="67">
        <v>0</v>
      </c>
      <c r="W468" s="496">
        <v>0</v>
      </c>
      <c r="X468" s="73">
        <v>0</v>
      </c>
      <c r="Y468" s="67">
        <v>0</v>
      </c>
      <c r="Z468" s="496">
        <v>0</v>
      </c>
      <c r="AA468" s="22">
        <v>0</v>
      </c>
      <c r="AB468" s="496">
        <v>0</v>
      </c>
      <c r="AC468" s="27" t="s">
        <v>48</v>
      </c>
      <c r="AD468" s="75"/>
      <c r="AE468" s="75"/>
    </row>
    <row r="469" spans="1:31" s="141" customFormat="1" ht="30" customHeight="1" x14ac:dyDescent="0.25">
      <c r="A469" s="69" t="s">
        <v>56</v>
      </c>
      <c r="B469" s="69" t="s">
        <v>42</v>
      </c>
      <c r="C469" s="69" t="s">
        <v>670</v>
      </c>
      <c r="D469" s="67" t="s">
        <v>814</v>
      </c>
      <c r="E469" s="67" t="s">
        <v>815</v>
      </c>
      <c r="F469" s="67" t="s">
        <v>820</v>
      </c>
      <c r="G469" s="67" t="s">
        <v>815</v>
      </c>
      <c r="H469" s="220" t="s">
        <v>46</v>
      </c>
      <c r="I469" s="73">
        <v>0</v>
      </c>
      <c r="J469" s="74">
        <v>0</v>
      </c>
      <c r="K469" s="67">
        <v>0</v>
      </c>
      <c r="L469" s="67">
        <v>0</v>
      </c>
      <c r="M469" s="74" t="s">
        <v>47</v>
      </c>
      <c r="N469" s="221" t="s">
        <v>48</v>
      </c>
      <c r="O469" s="73">
        <v>0</v>
      </c>
      <c r="P469" s="67">
        <v>0</v>
      </c>
      <c r="Q469" s="67" t="s">
        <v>49</v>
      </c>
      <c r="R469" s="214" t="s">
        <v>47</v>
      </c>
      <c r="S469" s="73">
        <v>0</v>
      </c>
      <c r="T469" s="67">
        <v>0</v>
      </c>
      <c r="U469" s="67">
        <v>0</v>
      </c>
      <c r="V469" s="67">
        <v>0</v>
      </c>
      <c r="W469" s="496">
        <v>0</v>
      </c>
      <c r="X469" s="73">
        <v>0</v>
      </c>
      <c r="Y469" s="67">
        <v>0</v>
      </c>
      <c r="Z469" s="496">
        <v>0</v>
      </c>
      <c r="AA469" s="22">
        <v>0</v>
      </c>
      <c r="AB469" s="496">
        <v>0</v>
      </c>
      <c r="AC469" s="27" t="s">
        <v>48</v>
      </c>
      <c r="AD469" s="75"/>
      <c r="AE469" s="75"/>
    </row>
    <row r="470" spans="1:31" s="141" customFormat="1" ht="30" customHeight="1" x14ac:dyDescent="0.25">
      <c r="A470" s="69" t="s">
        <v>56</v>
      </c>
      <c r="B470" s="69" t="s">
        <v>42</v>
      </c>
      <c r="C470" s="69" t="s">
        <v>670</v>
      </c>
      <c r="D470" s="67" t="s">
        <v>814</v>
      </c>
      <c r="E470" s="67" t="s">
        <v>815</v>
      </c>
      <c r="F470" s="67" t="s">
        <v>821</v>
      </c>
      <c r="G470" s="67" t="s">
        <v>822</v>
      </c>
      <c r="H470" s="220" t="s">
        <v>46</v>
      </c>
      <c r="I470" s="73">
        <v>0</v>
      </c>
      <c r="J470" s="74">
        <v>0</v>
      </c>
      <c r="K470" s="67">
        <v>0</v>
      </c>
      <c r="L470" s="67">
        <v>0</v>
      </c>
      <c r="M470" s="74" t="s">
        <v>47</v>
      </c>
      <c r="N470" s="496" t="s">
        <v>48</v>
      </c>
      <c r="O470" s="73">
        <v>0</v>
      </c>
      <c r="P470" s="67">
        <v>0</v>
      </c>
      <c r="Q470" s="67" t="s">
        <v>49</v>
      </c>
      <c r="R470" s="214" t="s">
        <v>47</v>
      </c>
      <c r="S470" s="73">
        <v>0</v>
      </c>
      <c r="T470" s="67">
        <v>0</v>
      </c>
      <c r="U470" s="67">
        <v>0</v>
      </c>
      <c r="V470" s="67">
        <v>0</v>
      </c>
      <c r="W470" s="496">
        <v>0</v>
      </c>
      <c r="X470" s="73">
        <v>0</v>
      </c>
      <c r="Y470" s="67">
        <v>0</v>
      </c>
      <c r="Z470" s="496">
        <v>0</v>
      </c>
      <c r="AA470" s="22">
        <v>0</v>
      </c>
      <c r="AB470" s="496">
        <v>0</v>
      </c>
      <c r="AC470" s="27" t="s">
        <v>48</v>
      </c>
      <c r="AD470" s="75"/>
      <c r="AE470" s="75"/>
    </row>
    <row r="471" spans="1:31" s="141" customFormat="1" ht="30" customHeight="1" x14ac:dyDescent="0.25">
      <c r="A471" s="69" t="s">
        <v>56</v>
      </c>
      <c r="B471" s="69" t="s">
        <v>42</v>
      </c>
      <c r="C471" s="69" t="s">
        <v>670</v>
      </c>
      <c r="D471" s="67" t="s">
        <v>814</v>
      </c>
      <c r="E471" s="67" t="s">
        <v>815</v>
      </c>
      <c r="F471" s="67" t="s">
        <v>823</v>
      </c>
      <c r="G471" s="67" t="s">
        <v>824</v>
      </c>
      <c r="H471" s="220" t="s">
        <v>46</v>
      </c>
      <c r="I471" s="73">
        <v>0</v>
      </c>
      <c r="J471" s="74">
        <v>0</v>
      </c>
      <c r="K471" s="67">
        <v>0</v>
      </c>
      <c r="L471" s="67">
        <v>0</v>
      </c>
      <c r="M471" s="74" t="s">
        <v>47</v>
      </c>
      <c r="N471" s="496" t="s">
        <v>48</v>
      </c>
      <c r="O471" s="73">
        <v>0</v>
      </c>
      <c r="P471" s="67">
        <v>0</v>
      </c>
      <c r="Q471" s="67" t="s">
        <v>49</v>
      </c>
      <c r="R471" s="214" t="s">
        <v>47</v>
      </c>
      <c r="S471" s="73">
        <v>0</v>
      </c>
      <c r="T471" s="67">
        <v>0</v>
      </c>
      <c r="U471" s="67">
        <v>0</v>
      </c>
      <c r="V471" s="67">
        <v>0</v>
      </c>
      <c r="W471" s="496">
        <v>0</v>
      </c>
      <c r="X471" s="73">
        <v>0</v>
      </c>
      <c r="Y471" s="67">
        <v>0</v>
      </c>
      <c r="Z471" s="496">
        <v>0</v>
      </c>
      <c r="AA471" s="22">
        <v>0</v>
      </c>
      <c r="AB471" s="496">
        <v>0</v>
      </c>
      <c r="AC471" s="27" t="s">
        <v>48</v>
      </c>
      <c r="AD471" s="75"/>
      <c r="AE471" s="75"/>
    </row>
    <row r="472" spans="1:31" s="141" customFormat="1" ht="30" customHeight="1" x14ac:dyDescent="0.25">
      <c r="A472" s="69" t="s">
        <v>56</v>
      </c>
      <c r="B472" s="69" t="s">
        <v>42</v>
      </c>
      <c r="C472" s="69" t="s">
        <v>670</v>
      </c>
      <c r="D472" s="67" t="s">
        <v>825</v>
      </c>
      <c r="E472" s="67" t="s">
        <v>826</v>
      </c>
      <c r="F472" s="67" t="s">
        <v>827</v>
      </c>
      <c r="G472" s="67" t="s">
        <v>826</v>
      </c>
      <c r="H472" s="220" t="s">
        <v>46</v>
      </c>
      <c r="I472" s="73">
        <v>0</v>
      </c>
      <c r="J472" s="74">
        <v>0</v>
      </c>
      <c r="K472" s="67">
        <v>0</v>
      </c>
      <c r="L472" s="67">
        <v>0</v>
      </c>
      <c r="M472" s="74" t="s">
        <v>47</v>
      </c>
      <c r="N472" s="221" t="s">
        <v>48</v>
      </c>
      <c r="O472" s="73">
        <v>0</v>
      </c>
      <c r="P472" s="67">
        <v>0</v>
      </c>
      <c r="Q472" s="67" t="s">
        <v>49</v>
      </c>
      <c r="R472" s="214" t="s">
        <v>47</v>
      </c>
      <c r="S472" s="73">
        <v>0</v>
      </c>
      <c r="T472" s="67">
        <v>0</v>
      </c>
      <c r="U472" s="67">
        <v>0</v>
      </c>
      <c r="V472" s="67">
        <v>0</v>
      </c>
      <c r="W472" s="496">
        <v>0</v>
      </c>
      <c r="X472" s="73">
        <v>0</v>
      </c>
      <c r="Y472" s="67">
        <v>0</v>
      </c>
      <c r="Z472" s="496">
        <v>0</v>
      </c>
      <c r="AA472" s="22">
        <v>0</v>
      </c>
      <c r="AB472" s="496">
        <v>0</v>
      </c>
      <c r="AC472" s="27" t="s">
        <v>48</v>
      </c>
      <c r="AD472" s="75"/>
      <c r="AE472" s="75"/>
    </row>
    <row r="473" spans="1:31" s="141" customFormat="1" ht="30" customHeight="1" x14ac:dyDescent="0.25">
      <c r="A473" s="69" t="s">
        <v>56</v>
      </c>
      <c r="B473" s="69" t="s">
        <v>42</v>
      </c>
      <c r="C473" s="69" t="s">
        <v>670</v>
      </c>
      <c r="D473" s="67" t="s">
        <v>825</v>
      </c>
      <c r="E473" s="67" t="s">
        <v>826</v>
      </c>
      <c r="F473" s="67" t="s">
        <v>828</v>
      </c>
      <c r="G473" s="67" t="s">
        <v>826</v>
      </c>
      <c r="H473" s="220" t="s">
        <v>46</v>
      </c>
      <c r="I473" s="73">
        <v>0</v>
      </c>
      <c r="J473" s="74">
        <v>0</v>
      </c>
      <c r="K473" s="67">
        <v>0</v>
      </c>
      <c r="L473" s="67">
        <v>0</v>
      </c>
      <c r="M473" s="74" t="s">
        <v>47</v>
      </c>
      <c r="N473" s="496" t="s">
        <v>48</v>
      </c>
      <c r="O473" s="73">
        <v>0</v>
      </c>
      <c r="P473" s="67">
        <v>0</v>
      </c>
      <c r="Q473" s="67" t="s">
        <v>49</v>
      </c>
      <c r="R473" s="214" t="s">
        <v>47</v>
      </c>
      <c r="S473" s="73">
        <v>0</v>
      </c>
      <c r="T473" s="67">
        <v>0</v>
      </c>
      <c r="U473" s="67">
        <v>0</v>
      </c>
      <c r="V473" s="67">
        <v>0</v>
      </c>
      <c r="W473" s="496">
        <v>0</v>
      </c>
      <c r="X473" s="73">
        <v>0</v>
      </c>
      <c r="Y473" s="67">
        <v>0</v>
      </c>
      <c r="Z473" s="496">
        <v>0</v>
      </c>
      <c r="AA473" s="22">
        <v>0</v>
      </c>
      <c r="AB473" s="496">
        <v>0</v>
      </c>
      <c r="AC473" s="27" t="s">
        <v>48</v>
      </c>
      <c r="AD473" s="75"/>
      <c r="AE473" s="75"/>
    </row>
    <row r="474" spans="1:31" s="141" customFormat="1" ht="30" customHeight="1" x14ac:dyDescent="0.25">
      <c r="A474" s="69" t="s">
        <v>56</v>
      </c>
      <c r="B474" s="69" t="s">
        <v>42</v>
      </c>
      <c r="C474" s="69" t="s">
        <v>670</v>
      </c>
      <c r="D474" s="67" t="s">
        <v>825</v>
      </c>
      <c r="E474" s="67" t="s">
        <v>826</v>
      </c>
      <c r="F474" s="67" t="s">
        <v>829</v>
      </c>
      <c r="G474" s="67" t="s">
        <v>830</v>
      </c>
      <c r="H474" s="220" t="s">
        <v>46</v>
      </c>
      <c r="I474" s="73">
        <v>0</v>
      </c>
      <c r="J474" s="74">
        <v>0</v>
      </c>
      <c r="K474" s="67">
        <v>0</v>
      </c>
      <c r="L474" s="67">
        <v>0</v>
      </c>
      <c r="M474" s="74" t="s">
        <v>47</v>
      </c>
      <c r="N474" s="496" t="s">
        <v>48</v>
      </c>
      <c r="O474" s="73">
        <v>0</v>
      </c>
      <c r="P474" s="67">
        <v>0</v>
      </c>
      <c r="Q474" s="67" t="s">
        <v>49</v>
      </c>
      <c r="R474" s="214" t="s">
        <v>47</v>
      </c>
      <c r="S474" s="73">
        <v>0</v>
      </c>
      <c r="T474" s="67">
        <v>0</v>
      </c>
      <c r="U474" s="67">
        <v>0</v>
      </c>
      <c r="V474" s="67">
        <v>0</v>
      </c>
      <c r="W474" s="496">
        <v>0</v>
      </c>
      <c r="X474" s="73">
        <v>0</v>
      </c>
      <c r="Y474" s="67">
        <v>0</v>
      </c>
      <c r="Z474" s="496">
        <v>0</v>
      </c>
      <c r="AA474" s="22">
        <v>0</v>
      </c>
      <c r="AB474" s="496">
        <v>0</v>
      </c>
      <c r="AC474" s="27" t="s">
        <v>48</v>
      </c>
      <c r="AD474" s="75"/>
      <c r="AE474" s="75"/>
    </row>
    <row r="475" spans="1:31" s="141" customFormat="1" ht="30" customHeight="1" x14ac:dyDescent="0.25">
      <c r="A475" s="69" t="s">
        <v>56</v>
      </c>
      <c r="B475" s="69" t="s">
        <v>42</v>
      </c>
      <c r="C475" s="69" t="s">
        <v>670</v>
      </c>
      <c r="D475" s="67" t="s">
        <v>825</v>
      </c>
      <c r="E475" s="67" t="s">
        <v>826</v>
      </c>
      <c r="F475" s="67" t="s">
        <v>831</v>
      </c>
      <c r="G475" s="67" t="s">
        <v>826</v>
      </c>
      <c r="H475" s="220" t="s">
        <v>46</v>
      </c>
      <c r="I475" s="73">
        <v>0</v>
      </c>
      <c r="J475" s="74">
        <v>0</v>
      </c>
      <c r="K475" s="67">
        <v>0</v>
      </c>
      <c r="L475" s="67">
        <v>0</v>
      </c>
      <c r="M475" s="74" t="s">
        <v>47</v>
      </c>
      <c r="N475" s="221" t="s">
        <v>48</v>
      </c>
      <c r="O475" s="73">
        <v>0</v>
      </c>
      <c r="P475" s="67">
        <v>0</v>
      </c>
      <c r="Q475" s="67" t="s">
        <v>49</v>
      </c>
      <c r="R475" s="214" t="s">
        <v>47</v>
      </c>
      <c r="S475" s="73">
        <v>0</v>
      </c>
      <c r="T475" s="67">
        <v>0</v>
      </c>
      <c r="U475" s="67">
        <v>0</v>
      </c>
      <c r="V475" s="67">
        <v>0</v>
      </c>
      <c r="W475" s="496">
        <v>0</v>
      </c>
      <c r="X475" s="73">
        <v>0</v>
      </c>
      <c r="Y475" s="67">
        <v>0</v>
      </c>
      <c r="Z475" s="496">
        <v>0</v>
      </c>
      <c r="AA475" s="22">
        <v>0</v>
      </c>
      <c r="AB475" s="496">
        <v>0</v>
      </c>
      <c r="AC475" s="27" t="s">
        <v>48</v>
      </c>
      <c r="AD475" s="75"/>
      <c r="AE475" s="75"/>
    </row>
    <row r="476" spans="1:31" s="141" customFormat="1" ht="30" customHeight="1" x14ac:dyDescent="0.25">
      <c r="A476" s="69" t="s">
        <v>56</v>
      </c>
      <c r="B476" s="69" t="s">
        <v>42</v>
      </c>
      <c r="C476" s="69" t="s">
        <v>670</v>
      </c>
      <c r="D476" s="67" t="s">
        <v>825</v>
      </c>
      <c r="E476" s="67" t="s">
        <v>826</v>
      </c>
      <c r="F476" s="67" t="s">
        <v>832</v>
      </c>
      <c r="G476" s="67" t="s">
        <v>826</v>
      </c>
      <c r="H476" s="220" t="s">
        <v>46</v>
      </c>
      <c r="I476" s="73">
        <v>0</v>
      </c>
      <c r="J476" s="74">
        <v>0</v>
      </c>
      <c r="K476" s="67">
        <v>0</v>
      </c>
      <c r="L476" s="67">
        <v>0</v>
      </c>
      <c r="M476" s="74" t="s">
        <v>47</v>
      </c>
      <c r="N476" s="496" t="s">
        <v>48</v>
      </c>
      <c r="O476" s="73">
        <v>0</v>
      </c>
      <c r="P476" s="67">
        <v>0</v>
      </c>
      <c r="Q476" s="67" t="s">
        <v>49</v>
      </c>
      <c r="R476" s="214" t="s">
        <v>47</v>
      </c>
      <c r="S476" s="73">
        <v>0</v>
      </c>
      <c r="T476" s="67">
        <v>0</v>
      </c>
      <c r="U476" s="67">
        <v>0</v>
      </c>
      <c r="V476" s="67">
        <v>0</v>
      </c>
      <c r="W476" s="496">
        <v>0</v>
      </c>
      <c r="X476" s="73">
        <v>0</v>
      </c>
      <c r="Y476" s="67">
        <v>0</v>
      </c>
      <c r="Z476" s="496">
        <v>0</v>
      </c>
      <c r="AA476" s="22">
        <v>0</v>
      </c>
      <c r="AB476" s="496">
        <v>0</v>
      </c>
      <c r="AC476" s="27" t="s">
        <v>48</v>
      </c>
      <c r="AD476" s="75"/>
      <c r="AE476" s="75"/>
    </row>
    <row r="477" spans="1:31" s="141" customFormat="1" ht="30" customHeight="1" x14ac:dyDescent="0.25">
      <c r="A477" s="69" t="s">
        <v>56</v>
      </c>
      <c r="B477" s="69" t="s">
        <v>42</v>
      </c>
      <c r="C477" s="69" t="s">
        <v>670</v>
      </c>
      <c r="D477" s="67" t="s">
        <v>825</v>
      </c>
      <c r="E477" s="67" t="s">
        <v>826</v>
      </c>
      <c r="F477" s="67" t="s">
        <v>833</v>
      </c>
      <c r="G477" s="67" t="s">
        <v>834</v>
      </c>
      <c r="H477" s="220" t="s">
        <v>46</v>
      </c>
      <c r="I477" s="73">
        <v>0</v>
      </c>
      <c r="J477" s="74">
        <v>0</v>
      </c>
      <c r="K477" s="67">
        <v>0</v>
      </c>
      <c r="L477" s="67">
        <v>0</v>
      </c>
      <c r="M477" s="74" t="s">
        <v>47</v>
      </c>
      <c r="N477" s="496" t="s">
        <v>48</v>
      </c>
      <c r="O477" s="73">
        <v>0</v>
      </c>
      <c r="P477" s="67">
        <v>0</v>
      </c>
      <c r="Q477" s="67" t="s">
        <v>49</v>
      </c>
      <c r="R477" s="214" t="s">
        <v>47</v>
      </c>
      <c r="S477" s="73">
        <v>0</v>
      </c>
      <c r="T477" s="67">
        <v>0</v>
      </c>
      <c r="U477" s="67">
        <v>0</v>
      </c>
      <c r="V477" s="67">
        <v>0</v>
      </c>
      <c r="W477" s="496">
        <v>0</v>
      </c>
      <c r="X477" s="73">
        <v>0</v>
      </c>
      <c r="Y477" s="67">
        <v>0</v>
      </c>
      <c r="Z477" s="496">
        <v>0</v>
      </c>
      <c r="AA477" s="22">
        <v>0</v>
      </c>
      <c r="AB477" s="496">
        <v>0</v>
      </c>
      <c r="AC477" s="27" t="s">
        <v>48</v>
      </c>
      <c r="AD477" s="75"/>
      <c r="AE477" s="75"/>
    </row>
    <row r="478" spans="1:31" s="141" customFormat="1" ht="30" customHeight="1" x14ac:dyDescent="0.25">
      <c r="A478" s="69" t="s">
        <v>56</v>
      </c>
      <c r="B478" s="69" t="s">
        <v>42</v>
      </c>
      <c r="C478" s="69" t="s">
        <v>670</v>
      </c>
      <c r="D478" s="67" t="s">
        <v>835</v>
      </c>
      <c r="E478" s="67" t="s">
        <v>698</v>
      </c>
      <c r="F478" s="67" t="s">
        <v>836</v>
      </c>
      <c r="G478" s="67" t="s">
        <v>837</v>
      </c>
      <c r="H478" s="220" t="s">
        <v>46</v>
      </c>
      <c r="I478" s="73">
        <v>0</v>
      </c>
      <c r="J478" s="74">
        <v>0</v>
      </c>
      <c r="K478" s="67">
        <v>0</v>
      </c>
      <c r="L478" s="67">
        <v>0</v>
      </c>
      <c r="M478" s="74" t="s">
        <v>47</v>
      </c>
      <c r="N478" s="221" t="s">
        <v>48</v>
      </c>
      <c r="O478" s="73">
        <v>0</v>
      </c>
      <c r="P478" s="67">
        <v>0</v>
      </c>
      <c r="Q478" s="67" t="s">
        <v>49</v>
      </c>
      <c r="R478" s="214" t="s">
        <v>47</v>
      </c>
      <c r="S478" s="73">
        <v>0</v>
      </c>
      <c r="T478" s="67">
        <v>0</v>
      </c>
      <c r="U478" s="67">
        <v>0</v>
      </c>
      <c r="V478" s="67">
        <v>0</v>
      </c>
      <c r="W478" s="496">
        <v>0</v>
      </c>
      <c r="X478" s="73">
        <v>0</v>
      </c>
      <c r="Y478" s="67">
        <v>0</v>
      </c>
      <c r="Z478" s="496">
        <v>0</v>
      </c>
      <c r="AA478" s="22">
        <v>0</v>
      </c>
      <c r="AB478" s="496">
        <v>0</v>
      </c>
      <c r="AC478" s="27" t="s">
        <v>48</v>
      </c>
      <c r="AD478" s="75"/>
      <c r="AE478" s="75"/>
    </row>
    <row r="479" spans="1:31" s="141" customFormat="1" ht="30" customHeight="1" x14ac:dyDescent="0.25">
      <c r="A479" s="69" t="s">
        <v>56</v>
      </c>
      <c r="B479" s="69" t="s">
        <v>42</v>
      </c>
      <c r="C479" s="69" t="s">
        <v>670</v>
      </c>
      <c r="D479" s="67" t="s">
        <v>835</v>
      </c>
      <c r="E479" s="67" t="s">
        <v>698</v>
      </c>
      <c r="F479" s="67" t="s">
        <v>838</v>
      </c>
      <c r="G479" s="67" t="s">
        <v>837</v>
      </c>
      <c r="H479" s="220" t="s">
        <v>46</v>
      </c>
      <c r="I479" s="73">
        <v>0</v>
      </c>
      <c r="J479" s="74">
        <v>0</v>
      </c>
      <c r="K479" s="67">
        <v>0</v>
      </c>
      <c r="L479" s="67">
        <v>0</v>
      </c>
      <c r="M479" s="74" t="s">
        <v>47</v>
      </c>
      <c r="N479" s="496" t="s">
        <v>48</v>
      </c>
      <c r="O479" s="73">
        <v>0</v>
      </c>
      <c r="P479" s="67">
        <v>0</v>
      </c>
      <c r="Q479" s="67" t="s">
        <v>49</v>
      </c>
      <c r="R479" s="214" t="s">
        <v>47</v>
      </c>
      <c r="S479" s="73">
        <v>0</v>
      </c>
      <c r="T479" s="67">
        <v>0</v>
      </c>
      <c r="U479" s="67">
        <v>0</v>
      </c>
      <c r="V479" s="67">
        <v>0</v>
      </c>
      <c r="W479" s="496">
        <v>0</v>
      </c>
      <c r="X479" s="73">
        <v>0</v>
      </c>
      <c r="Y479" s="67">
        <v>0</v>
      </c>
      <c r="Z479" s="496">
        <v>0</v>
      </c>
      <c r="AA479" s="22">
        <v>0</v>
      </c>
      <c r="AB479" s="496">
        <v>0</v>
      </c>
      <c r="AC479" s="27" t="s">
        <v>48</v>
      </c>
      <c r="AD479" s="75"/>
      <c r="AE479" s="75"/>
    </row>
    <row r="480" spans="1:31" s="141" customFormat="1" ht="30" customHeight="1" x14ac:dyDescent="0.25">
      <c r="A480" s="69" t="s">
        <v>56</v>
      </c>
      <c r="B480" s="69" t="s">
        <v>42</v>
      </c>
      <c r="C480" s="69" t="s">
        <v>670</v>
      </c>
      <c r="D480" s="67" t="s">
        <v>835</v>
      </c>
      <c r="E480" s="67" t="s">
        <v>698</v>
      </c>
      <c r="F480" s="67" t="s">
        <v>839</v>
      </c>
      <c r="G480" s="67" t="s">
        <v>705</v>
      </c>
      <c r="H480" s="220" t="s">
        <v>46</v>
      </c>
      <c r="I480" s="73">
        <v>0</v>
      </c>
      <c r="J480" s="74">
        <v>0</v>
      </c>
      <c r="K480" s="67">
        <v>0</v>
      </c>
      <c r="L480" s="67">
        <v>0</v>
      </c>
      <c r="M480" s="74" t="s">
        <v>47</v>
      </c>
      <c r="N480" s="496" t="s">
        <v>48</v>
      </c>
      <c r="O480" s="73">
        <v>0</v>
      </c>
      <c r="P480" s="67">
        <v>0</v>
      </c>
      <c r="Q480" s="67" t="s">
        <v>49</v>
      </c>
      <c r="R480" s="214" t="s">
        <v>47</v>
      </c>
      <c r="S480" s="73">
        <v>0</v>
      </c>
      <c r="T480" s="67">
        <v>0</v>
      </c>
      <c r="U480" s="67">
        <v>0</v>
      </c>
      <c r="V480" s="67">
        <v>0</v>
      </c>
      <c r="W480" s="496">
        <v>0</v>
      </c>
      <c r="X480" s="73">
        <v>0</v>
      </c>
      <c r="Y480" s="67">
        <v>0</v>
      </c>
      <c r="Z480" s="496">
        <v>0</v>
      </c>
      <c r="AA480" s="22">
        <v>0</v>
      </c>
      <c r="AB480" s="496">
        <v>0</v>
      </c>
      <c r="AC480" s="27" t="s">
        <v>48</v>
      </c>
      <c r="AD480" s="75"/>
      <c r="AE480" s="75"/>
    </row>
    <row r="481" spans="1:31" s="141" customFormat="1" ht="30" customHeight="1" x14ac:dyDescent="0.25">
      <c r="A481" s="69" t="s">
        <v>56</v>
      </c>
      <c r="B481" s="69" t="s">
        <v>42</v>
      </c>
      <c r="C481" s="69" t="s">
        <v>670</v>
      </c>
      <c r="D481" s="67" t="s">
        <v>835</v>
      </c>
      <c r="E481" s="67" t="s">
        <v>698</v>
      </c>
      <c r="F481" s="67" t="s">
        <v>840</v>
      </c>
      <c r="G481" s="67" t="s">
        <v>698</v>
      </c>
      <c r="H481" s="220" t="s">
        <v>46</v>
      </c>
      <c r="I481" s="73">
        <v>0</v>
      </c>
      <c r="J481" s="74">
        <v>0</v>
      </c>
      <c r="K481" s="67">
        <v>0</v>
      </c>
      <c r="L481" s="67">
        <v>0</v>
      </c>
      <c r="M481" s="74" t="s">
        <v>47</v>
      </c>
      <c r="N481" s="221" t="s">
        <v>48</v>
      </c>
      <c r="O481" s="73">
        <v>0</v>
      </c>
      <c r="P481" s="67">
        <v>0</v>
      </c>
      <c r="Q481" s="67" t="s">
        <v>49</v>
      </c>
      <c r="R481" s="214" t="s">
        <v>47</v>
      </c>
      <c r="S481" s="73">
        <v>0</v>
      </c>
      <c r="T481" s="67">
        <v>0</v>
      </c>
      <c r="U481" s="67">
        <v>0</v>
      </c>
      <c r="V481" s="67">
        <v>0</v>
      </c>
      <c r="W481" s="496">
        <v>0</v>
      </c>
      <c r="X481" s="73">
        <v>0</v>
      </c>
      <c r="Y481" s="67">
        <v>0</v>
      </c>
      <c r="Z481" s="496">
        <v>0</v>
      </c>
      <c r="AA481" s="22">
        <v>0</v>
      </c>
      <c r="AB481" s="496">
        <v>0</v>
      </c>
      <c r="AC481" s="27" t="s">
        <v>48</v>
      </c>
      <c r="AD481" s="75"/>
      <c r="AE481" s="75"/>
    </row>
    <row r="482" spans="1:31" s="141" customFormat="1" ht="30" customHeight="1" x14ac:dyDescent="0.25">
      <c r="A482" s="69" t="s">
        <v>56</v>
      </c>
      <c r="B482" s="69" t="s">
        <v>42</v>
      </c>
      <c r="C482" s="69" t="s">
        <v>670</v>
      </c>
      <c r="D482" s="67" t="s">
        <v>841</v>
      </c>
      <c r="E482" s="67" t="s">
        <v>719</v>
      </c>
      <c r="F482" s="67" t="s">
        <v>842</v>
      </c>
      <c r="G482" s="67" t="s">
        <v>719</v>
      </c>
      <c r="H482" s="220" t="s">
        <v>46</v>
      </c>
      <c r="I482" s="73">
        <v>0</v>
      </c>
      <c r="J482" s="74">
        <v>0</v>
      </c>
      <c r="K482" s="67">
        <v>0</v>
      </c>
      <c r="L482" s="67">
        <v>0</v>
      </c>
      <c r="M482" s="74" t="s">
        <v>47</v>
      </c>
      <c r="N482" s="496" t="s">
        <v>48</v>
      </c>
      <c r="O482" s="73">
        <v>0</v>
      </c>
      <c r="P482" s="67">
        <v>0</v>
      </c>
      <c r="Q482" s="67" t="s">
        <v>49</v>
      </c>
      <c r="R482" s="214" t="s">
        <v>47</v>
      </c>
      <c r="S482" s="73">
        <v>0</v>
      </c>
      <c r="T482" s="67">
        <v>0</v>
      </c>
      <c r="U482" s="67">
        <v>0</v>
      </c>
      <c r="V482" s="67">
        <v>0</v>
      </c>
      <c r="W482" s="496">
        <v>0</v>
      </c>
      <c r="X482" s="73">
        <v>0</v>
      </c>
      <c r="Y482" s="67">
        <v>0</v>
      </c>
      <c r="Z482" s="496">
        <v>0</v>
      </c>
      <c r="AA482" s="22">
        <v>0</v>
      </c>
      <c r="AB482" s="496">
        <v>0</v>
      </c>
      <c r="AC482" s="27" t="s">
        <v>48</v>
      </c>
      <c r="AD482" s="75"/>
      <c r="AE482" s="75"/>
    </row>
    <row r="483" spans="1:31" s="141" customFormat="1" ht="30" customHeight="1" x14ac:dyDescent="0.25">
      <c r="A483" s="69" t="s">
        <v>56</v>
      </c>
      <c r="B483" s="69" t="s">
        <v>42</v>
      </c>
      <c r="C483" s="69" t="s">
        <v>670</v>
      </c>
      <c r="D483" s="67" t="s">
        <v>841</v>
      </c>
      <c r="E483" s="67" t="s">
        <v>719</v>
      </c>
      <c r="F483" s="67" t="s">
        <v>843</v>
      </c>
      <c r="G483" s="67" t="s">
        <v>844</v>
      </c>
      <c r="H483" s="220" t="s">
        <v>46</v>
      </c>
      <c r="I483" s="73">
        <v>0</v>
      </c>
      <c r="J483" s="74">
        <v>0</v>
      </c>
      <c r="K483" s="67">
        <v>0</v>
      </c>
      <c r="L483" s="67">
        <v>0</v>
      </c>
      <c r="M483" s="74" t="s">
        <v>47</v>
      </c>
      <c r="N483" s="496" t="s">
        <v>48</v>
      </c>
      <c r="O483" s="73">
        <v>0</v>
      </c>
      <c r="P483" s="67">
        <v>0</v>
      </c>
      <c r="Q483" s="67" t="s">
        <v>49</v>
      </c>
      <c r="R483" s="214" t="s">
        <v>47</v>
      </c>
      <c r="S483" s="73">
        <v>0</v>
      </c>
      <c r="T483" s="67">
        <v>0</v>
      </c>
      <c r="U483" s="67">
        <v>0</v>
      </c>
      <c r="V483" s="67">
        <v>0</v>
      </c>
      <c r="W483" s="496">
        <v>0</v>
      </c>
      <c r="X483" s="73">
        <v>0</v>
      </c>
      <c r="Y483" s="67">
        <v>0</v>
      </c>
      <c r="Z483" s="496">
        <v>0</v>
      </c>
      <c r="AA483" s="22">
        <v>0</v>
      </c>
      <c r="AB483" s="496">
        <v>0</v>
      </c>
      <c r="AC483" s="27" t="s">
        <v>48</v>
      </c>
      <c r="AD483" s="75"/>
      <c r="AE483" s="75"/>
    </row>
    <row r="484" spans="1:31" s="141" customFormat="1" ht="30" customHeight="1" x14ac:dyDescent="0.25">
      <c r="A484" s="69" t="s">
        <v>56</v>
      </c>
      <c r="B484" s="69" t="s">
        <v>42</v>
      </c>
      <c r="C484" s="69" t="s">
        <v>670</v>
      </c>
      <c r="D484" s="67" t="s">
        <v>841</v>
      </c>
      <c r="E484" s="67" t="s">
        <v>719</v>
      </c>
      <c r="F484" s="67" t="s">
        <v>845</v>
      </c>
      <c r="G484" s="67" t="s">
        <v>719</v>
      </c>
      <c r="H484" s="220" t="s">
        <v>46</v>
      </c>
      <c r="I484" s="73">
        <v>0</v>
      </c>
      <c r="J484" s="74">
        <v>0</v>
      </c>
      <c r="K484" s="67">
        <v>0</v>
      </c>
      <c r="L484" s="67">
        <v>0</v>
      </c>
      <c r="M484" s="74" t="s">
        <v>47</v>
      </c>
      <c r="N484" s="221" t="s">
        <v>48</v>
      </c>
      <c r="O484" s="73">
        <v>0</v>
      </c>
      <c r="P484" s="67">
        <v>0</v>
      </c>
      <c r="Q484" s="67" t="s">
        <v>49</v>
      </c>
      <c r="R484" s="214" t="s">
        <v>47</v>
      </c>
      <c r="S484" s="73">
        <v>0</v>
      </c>
      <c r="T484" s="67">
        <v>0</v>
      </c>
      <c r="U484" s="67">
        <v>0</v>
      </c>
      <c r="V484" s="67">
        <v>0</v>
      </c>
      <c r="W484" s="496">
        <v>0</v>
      </c>
      <c r="X484" s="73">
        <v>0</v>
      </c>
      <c r="Y484" s="67">
        <v>0</v>
      </c>
      <c r="Z484" s="496">
        <v>0</v>
      </c>
      <c r="AA484" s="22">
        <v>0</v>
      </c>
      <c r="AB484" s="496">
        <v>0</v>
      </c>
      <c r="AC484" s="27" t="s">
        <v>48</v>
      </c>
      <c r="AD484" s="75"/>
      <c r="AE484" s="75"/>
    </row>
    <row r="485" spans="1:31" s="141" customFormat="1" ht="30" customHeight="1" x14ac:dyDescent="0.25">
      <c r="A485" s="69" t="s">
        <v>56</v>
      </c>
      <c r="B485" s="69" t="s">
        <v>42</v>
      </c>
      <c r="C485" s="69" t="s">
        <v>670</v>
      </c>
      <c r="D485" s="67" t="s">
        <v>841</v>
      </c>
      <c r="E485" s="67" t="s">
        <v>719</v>
      </c>
      <c r="F485" s="67" t="s">
        <v>846</v>
      </c>
      <c r="G485" s="67" t="s">
        <v>719</v>
      </c>
      <c r="H485" s="220" t="s">
        <v>46</v>
      </c>
      <c r="I485" s="73">
        <v>0</v>
      </c>
      <c r="J485" s="74">
        <v>0</v>
      </c>
      <c r="K485" s="67">
        <v>0</v>
      </c>
      <c r="L485" s="67">
        <v>0</v>
      </c>
      <c r="M485" s="74" t="s">
        <v>47</v>
      </c>
      <c r="N485" s="496" t="s">
        <v>48</v>
      </c>
      <c r="O485" s="73">
        <v>0</v>
      </c>
      <c r="P485" s="67">
        <v>0</v>
      </c>
      <c r="Q485" s="67" t="s">
        <v>49</v>
      </c>
      <c r="R485" s="214" t="s">
        <v>47</v>
      </c>
      <c r="S485" s="73">
        <v>0</v>
      </c>
      <c r="T485" s="67">
        <v>0</v>
      </c>
      <c r="U485" s="67">
        <v>0</v>
      </c>
      <c r="V485" s="67">
        <v>0</v>
      </c>
      <c r="W485" s="496">
        <v>0</v>
      </c>
      <c r="X485" s="73">
        <v>0</v>
      </c>
      <c r="Y485" s="67">
        <v>0</v>
      </c>
      <c r="Z485" s="496">
        <v>0</v>
      </c>
      <c r="AA485" s="22">
        <v>0</v>
      </c>
      <c r="AB485" s="496">
        <v>0</v>
      </c>
      <c r="AC485" s="27" t="s">
        <v>48</v>
      </c>
      <c r="AD485" s="75"/>
      <c r="AE485" s="75"/>
    </row>
    <row r="486" spans="1:31" s="141" customFormat="1" ht="30" customHeight="1" x14ac:dyDescent="0.25">
      <c r="A486" s="69" t="s">
        <v>56</v>
      </c>
      <c r="B486" s="69" t="s">
        <v>42</v>
      </c>
      <c r="C486" s="69" t="s">
        <v>670</v>
      </c>
      <c r="D486" s="67" t="s">
        <v>841</v>
      </c>
      <c r="E486" s="67" t="s">
        <v>719</v>
      </c>
      <c r="F486" s="67" t="s">
        <v>847</v>
      </c>
      <c r="G486" s="67" t="s">
        <v>719</v>
      </c>
      <c r="H486" s="220" t="s">
        <v>46</v>
      </c>
      <c r="I486" s="73">
        <v>0</v>
      </c>
      <c r="J486" s="74">
        <v>0</v>
      </c>
      <c r="K486" s="67">
        <v>0</v>
      </c>
      <c r="L486" s="67">
        <v>0</v>
      </c>
      <c r="M486" s="74" t="s">
        <v>47</v>
      </c>
      <c r="N486" s="496" t="s">
        <v>48</v>
      </c>
      <c r="O486" s="73">
        <v>0</v>
      </c>
      <c r="P486" s="67">
        <v>0</v>
      </c>
      <c r="Q486" s="67" t="s">
        <v>49</v>
      </c>
      <c r="R486" s="214" t="s">
        <v>47</v>
      </c>
      <c r="S486" s="73">
        <v>0</v>
      </c>
      <c r="T486" s="67">
        <v>0</v>
      </c>
      <c r="U486" s="67">
        <v>0</v>
      </c>
      <c r="V486" s="67">
        <v>0</v>
      </c>
      <c r="W486" s="496">
        <v>0</v>
      </c>
      <c r="X486" s="73">
        <v>0</v>
      </c>
      <c r="Y486" s="67">
        <v>0</v>
      </c>
      <c r="Z486" s="496">
        <v>0</v>
      </c>
      <c r="AA486" s="22">
        <v>0</v>
      </c>
      <c r="AB486" s="496">
        <v>0</v>
      </c>
      <c r="AC486" s="27" t="s">
        <v>48</v>
      </c>
      <c r="AD486" s="75"/>
      <c r="AE486" s="75"/>
    </row>
    <row r="487" spans="1:31" s="141" customFormat="1" ht="30" customHeight="1" x14ac:dyDescent="0.25">
      <c r="A487" s="69" t="s">
        <v>56</v>
      </c>
      <c r="B487" s="69" t="s">
        <v>42</v>
      </c>
      <c r="C487" s="69" t="s">
        <v>670</v>
      </c>
      <c r="D487" s="67" t="s">
        <v>841</v>
      </c>
      <c r="E487" s="67" t="s">
        <v>719</v>
      </c>
      <c r="F487" s="67" t="s">
        <v>848</v>
      </c>
      <c r="G487" s="67" t="s">
        <v>849</v>
      </c>
      <c r="H487" s="220" t="s">
        <v>46</v>
      </c>
      <c r="I487" s="73">
        <v>0</v>
      </c>
      <c r="J487" s="74">
        <v>0</v>
      </c>
      <c r="K487" s="67">
        <v>0</v>
      </c>
      <c r="L487" s="67">
        <v>0</v>
      </c>
      <c r="M487" s="74" t="s">
        <v>47</v>
      </c>
      <c r="N487" s="221" t="s">
        <v>48</v>
      </c>
      <c r="O487" s="73">
        <v>0</v>
      </c>
      <c r="P487" s="67">
        <v>0</v>
      </c>
      <c r="Q487" s="67" t="s">
        <v>49</v>
      </c>
      <c r="R487" s="214" t="s">
        <v>47</v>
      </c>
      <c r="S487" s="73">
        <v>0</v>
      </c>
      <c r="T487" s="67">
        <v>0</v>
      </c>
      <c r="U487" s="67">
        <v>0</v>
      </c>
      <c r="V487" s="67">
        <v>0</v>
      </c>
      <c r="W487" s="496">
        <v>0</v>
      </c>
      <c r="X487" s="73">
        <v>0</v>
      </c>
      <c r="Y487" s="67">
        <v>0</v>
      </c>
      <c r="Z487" s="496">
        <v>0</v>
      </c>
      <c r="AA487" s="22">
        <v>0</v>
      </c>
      <c r="AB487" s="496">
        <v>0</v>
      </c>
      <c r="AC487" s="27" t="s">
        <v>48</v>
      </c>
      <c r="AD487" s="75"/>
      <c r="AE487" s="75"/>
    </row>
    <row r="488" spans="1:31" s="141" customFormat="1" ht="30" customHeight="1" x14ac:dyDescent="0.25">
      <c r="A488" s="69" t="s">
        <v>56</v>
      </c>
      <c r="B488" s="69" t="s">
        <v>42</v>
      </c>
      <c r="C488" s="69" t="s">
        <v>670</v>
      </c>
      <c r="D488" s="67" t="s">
        <v>841</v>
      </c>
      <c r="E488" s="67" t="s">
        <v>719</v>
      </c>
      <c r="F488" s="67" t="s">
        <v>850</v>
      </c>
      <c r="G488" s="67" t="s">
        <v>719</v>
      </c>
      <c r="H488" s="220" t="s">
        <v>46</v>
      </c>
      <c r="I488" s="73">
        <v>0</v>
      </c>
      <c r="J488" s="74">
        <v>0</v>
      </c>
      <c r="K488" s="67">
        <v>0</v>
      </c>
      <c r="L488" s="67">
        <v>0</v>
      </c>
      <c r="M488" s="74" t="s">
        <v>47</v>
      </c>
      <c r="N488" s="496" t="s">
        <v>48</v>
      </c>
      <c r="O488" s="73">
        <v>0</v>
      </c>
      <c r="P488" s="67">
        <v>0</v>
      </c>
      <c r="Q488" s="67" t="s">
        <v>49</v>
      </c>
      <c r="R488" s="214" t="s">
        <v>47</v>
      </c>
      <c r="S488" s="73">
        <v>0</v>
      </c>
      <c r="T488" s="67">
        <v>0</v>
      </c>
      <c r="U488" s="67">
        <v>0</v>
      </c>
      <c r="V488" s="67">
        <v>0</v>
      </c>
      <c r="W488" s="496">
        <v>0</v>
      </c>
      <c r="X488" s="73">
        <v>0</v>
      </c>
      <c r="Y488" s="67">
        <v>0</v>
      </c>
      <c r="Z488" s="496">
        <v>0</v>
      </c>
      <c r="AA488" s="22">
        <v>0</v>
      </c>
      <c r="AB488" s="496">
        <v>0</v>
      </c>
      <c r="AC488" s="27" t="s">
        <v>48</v>
      </c>
      <c r="AD488" s="75"/>
      <c r="AE488" s="75"/>
    </row>
    <row r="489" spans="1:31" s="141" customFormat="1" ht="30" customHeight="1" x14ac:dyDescent="0.25">
      <c r="A489" s="69" t="s">
        <v>56</v>
      </c>
      <c r="B489" s="69" t="s">
        <v>42</v>
      </c>
      <c r="C489" s="69" t="s">
        <v>670</v>
      </c>
      <c r="D489" s="67" t="s">
        <v>841</v>
      </c>
      <c r="E489" s="67" t="s">
        <v>719</v>
      </c>
      <c r="F489" s="67" t="s">
        <v>851</v>
      </c>
      <c r="G489" s="67" t="s">
        <v>852</v>
      </c>
      <c r="H489" s="220" t="s">
        <v>46</v>
      </c>
      <c r="I489" s="73">
        <v>0</v>
      </c>
      <c r="J489" s="74">
        <v>0</v>
      </c>
      <c r="K489" s="67">
        <v>0</v>
      </c>
      <c r="L489" s="67">
        <v>0</v>
      </c>
      <c r="M489" s="74" t="s">
        <v>47</v>
      </c>
      <c r="N489" s="496" t="s">
        <v>48</v>
      </c>
      <c r="O489" s="73">
        <v>0</v>
      </c>
      <c r="P489" s="67">
        <v>0</v>
      </c>
      <c r="Q489" s="67" t="s">
        <v>49</v>
      </c>
      <c r="R489" s="214" t="s">
        <v>47</v>
      </c>
      <c r="S489" s="73">
        <v>0</v>
      </c>
      <c r="T489" s="67">
        <v>0</v>
      </c>
      <c r="U489" s="67">
        <v>0</v>
      </c>
      <c r="V489" s="67">
        <v>0</v>
      </c>
      <c r="W489" s="496">
        <v>0</v>
      </c>
      <c r="X489" s="73">
        <v>0</v>
      </c>
      <c r="Y489" s="67">
        <v>0</v>
      </c>
      <c r="Z489" s="496">
        <v>0</v>
      </c>
      <c r="AA489" s="22">
        <v>0</v>
      </c>
      <c r="AB489" s="496">
        <v>0</v>
      </c>
      <c r="AC489" s="27" t="s">
        <v>48</v>
      </c>
      <c r="AD489" s="75"/>
      <c r="AE489" s="75"/>
    </row>
    <row r="490" spans="1:31" s="141" customFormat="1" ht="30" customHeight="1" x14ac:dyDescent="0.25">
      <c r="A490" s="69" t="s">
        <v>56</v>
      </c>
      <c r="B490" s="69" t="s">
        <v>42</v>
      </c>
      <c r="C490" s="69" t="s">
        <v>670</v>
      </c>
      <c r="D490" s="67" t="s">
        <v>853</v>
      </c>
      <c r="E490" s="67" t="s">
        <v>854</v>
      </c>
      <c r="F490" s="67" t="s">
        <v>855</v>
      </c>
      <c r="G490" s="67" t="s">
        <v>856</v>
      </c>
      <c r="H490" s="220" t="s">
        <v>46</v>
      </c>
      <c r="I490" s="73">
        <v>0</v>
      </c>
      <c r="J490" s="74">
        <v>0</v>
      </c>
      <c r="K490" s="67">
        <v>0</v>
      </c>
      <c r="L490" s="67">
        <v>0</v>
      </c>
      <c r="M490" s="74" t="s">
        <v>47</v>
      </c>
      <c r="N490" s="221" t="s">
        <v>48</v>
      </c>
      <c r="O490" s="73">
        <v>0</v>
      </c>
      <c r="P490" s="67">
        <v>0</v>
      </c>
      <c r="Q490" s="67" t="s">
        <v>49</v>
      </c>
      <c r="R490" s="214" t="s">
        <v>47</v>
      </c>
      <c r="S490" s="73">
        <v>0</v>
      </c>
      <c r="T490" s="67">
        <v>0</v>
      </c>
      <c r="U490" s="67">
        <v>0</v>
      </c>
      <c r="V490" s="67">
        <v>0</v>
      </c>
      <c r="W490" s="496">
        <v>0</v>
      </c>
      <c r="X490" s="73">
        <v>0</v>
      </c>
      <c r="Y490" s="67">
        <v>0</v>
      </c>
      <c r="Z490" s="496">
        <v>0</v>
      </c>
      <c r="AA490" s="22">
        <v>0</v>
      </c>
      <c r="AB490" s="496">
        <v>0</v>
      </c>
      <c r="AC490" s="27" t="s">
        <v>48</v>
      </c>
      <c r="AD490" s="75"/>
      <c r="AE490" s="75"/>
    </row>
    <row r="491" spans="1:31" s="141" customFormat="1" ht="30" customHeight="1" x14ac:dyDescent="0.25">
      <c r="A491" s="69" t="s">
        <v>56</v>
      </c>
      <c r="B491" s="69" t="s">
        <v>42</v>
      </c>
      <c r="C491" s="69" t="s">
        <v>670</v>
      </c>
      <c r="D491" s="67" t="s">
        <v>853</v>
      </c>
      <c r="E491" s="67" t="s">
        <v>854</v>
      </c>
      <c r="F491" s="67" t="s">
        <v>857</v>
      </c>
      <c r="G491" s="67" t="s">
        <v>858</v>
      </c>
      <c r="H491" s="220" t="s">
        <v>46</v>
      </c>
      <c r="I491" s="73">
        <v>0</v>
      </c>
      <c r="J491" s="74">
        <v>0</v>
      </c>
      <c r="K491" s="67">
        <v>0</v>
      </c>
      <c r="L491" s="67">
        <v>0</v>
      </c>
      <c r="M491" s="74" t="s">
        <v>47</v>
      </c>
      <c r="N491" s="496" t="s">
        <v>48</v>
      </c>
      <c r="O491" s="73">
        <v>0</v>
      </c>
      <c r="P491" s="67">
        <v>0</v>
      </c>
      <c r="Q491" s="67" t="s">
        <v>49</v>
      </c>
      <c r="R491" s="214" t="s">
        <v>47</v>
      </c>
      <c r="S491" s="73">
        <v>0</v>
      </c>
      <c r="T491" s="67">
        <v>0</v>
      </c>
      <c r="U491" s="67">
        <v>0</v>
      </c>
      <c r="V491" s="67">
        <v>0</v>
      </c>
      <c r="W491" s="496">
        <v>0</v>
      </c>
      <c r="X491" s="73">
        <v>0</v>
      </c>
      <c r="Y491" s="67">
        <v>0</v>
      </c>
      <c r="Z491" s="496">
        <v>0</v>
      </c>
      <c r="AA491" s="22">
        <v>0</v>
      </c>
      <c r="AB491" s="496">
        <v>0</v>
      </c>
      <c r="AC491" s="27" t="s">
        <v>48</v>
      </c>
      <c r="AD491" s="75"/>
      <c r="AE491" s="75"/>
    </row>
    <row r="492" spans="1:31" s="141" customFormat="1" ht="30" customHeight="1" x14ac:dyDescent="0.25">
      <c r="A492" s="69" t="s">
        <v>56</v>
      </c>
      <c r="B492" s="69" t="s">
        <v>42</v>
      </c>
      <c r="C492" s="69" t="s">
        <v>670</v>
      </c>
      <c r="D492" s="67" t="s">
        <v>853</v>
      </c>
      <c r="E492" s="67" t="s">
        <v>854</v>
      </c>
      <c r="F492" s="67" t="s">
        <v>859</v>
      </c>
      <c r="G492" s="67" t="s">
        <v>860</v>
      </c>
      <c r="H492" s="220" t="s">
        <v>46</v>
      </c>
      <c r="I492" s="73">
        <v>0</v>
      </c>
      <c r="J492" s="74">
        <v>0</v>
      </c>
      <c r="K492" s="67">
        <v>0</v>
      </c>
      <c r="L492" s="67">
        <v>0</v>
      </c>
      <c r="M492" s="74" t="s">
        <v>47</v>
      </c>
      <c r="N492" s="496" t="s">
        <v>48</v>
      </c>
      <c r="O492" s="73">
        <v>0</v>
      </c>
      <c r="P492" s="67">
        <v>0</v>
      </c>
      <c r="Q492" s="67" t="s">
        <v>49</v>
      </c>
      <c r="R492" s="214" t="s">
        <v>47</v>
      </c>
      <c r="S492" s="73">
        <v>0</v>
      </c>
      <c r="T492" s="67">
        <v>0</v>
      </c>
      <c r="U492" s="67">
        <v>0</v>
      </c>
      <c r="V492" s="67">
        <v>0</v>
      </c>
      <c r="W492" s="496">
        <v>0</v>
      </c>
      <c r="X492" s="73">
        <v>0</v>
      </c>
      <c r="Y492" s="67">
        <v>0</v>
      </c>
      <c r="Z492" s="496">
        <v>0</v>
      </c>
      <c r="AA492" s="22">
        <v>0</v>
      </c>
      <c r="AB492" s="496">
        <v>0</v>
      </c>
      <c r="AC492" s="27" t="s">
        <v>48</v>
      </c>
      <c r="AD492" s="75"/>
      <c r="AE492" s="75"/>
    </row>
    <row r="493" spans="1:31" s="141" customFormat="1" ht="30" customHeight="1" x14ac:dyDescent="0.25">
      <c r="A493" s="69" t="s">
        <v>56</v>
      </c>
      <c r="B493" s="69" t="s">
        <v>42</v>
      </c>
      <c r="C493" s="69" t="s">
        <v>670</v>
      </c>
      <c r="D493" s="67" t="s">
        <v>853</v>
      </c>
      <c r="E493" s="67" t="s">
        <v>854</v>
      </c>
      <c r="F493" s="67" t="s">
        <v>861</v>
      </c>
      <c r="G493" s="67" t="s">
        <v>862</v>
      </c>
      <c r="H493" s="220" t="s">
        <v>46</v>
      </c>
      <c r="I493" s="73">
        <v>0</v>
      </c>
      <c r="J493" s="74">
        <v>0</v>
      </c>
      <c r="K493" s="67">
        <v>0</v>
      </c>
      <c r="L493" s="67">
        <v>0</v>
      </c>
      <c r="M493" s="74" t="s">
        <v>47</v>
      </c>
      <c r="N493" s="221" t="s">
        <v>48</v>
      </c>
      <c r="O493" s="73">
        <v>0</v>
      </c>
      <c r="P493" s="67">
        <v>0</v>
      </c>
      <c r="Q493" s="67" t="s">
        <v>49</v>
      </c>
      <c r="R493" s="214" t="s">
        <v>47</v>
      </c>
      <c r="S493" s="73">
        <v>0</v>
      </c>
      <c r="T493" s="67">
        <v>0</v>
      </c>
      <c r="U493" s="67">
        <v>0</v>
      </c>
      <c r="V493" s="67">
        <v>0</v>
      </c>
      <c r="W493" s="496">
        <v>0</v>
      </c>
      <c r="X493" s="73">
        <v>0</v>
      </c>
      <c r="Y493" s="67">
        <v>0</v>
      </c>
      <c r="Z493" s="496">
        <v>0</v>
      </c>
      <c r="AA493" s="22">
        <v>0</v>
      </c>
      <c r="AB493" s="496">
        <v>0</v>
      </c>
      <c r="AC493" s="27" t="s">
        <v>48</v>
      </c>
      <c r="AD493" s="75"/>
      <c r="AE493" s="75"/>
    </row>
    <row r="494" spans="1:31" s="141" customFormat="1" ht="30" customHeight="1" x14ac:dyDescent="0.25">
      <c r="A494" s="69" t="s">
        <v>56</v>
      </c>
      <c r="B494" s="69" t="s">
        <v>42</v>
      </c>
      <c r="C494" s="69" t="s">
        <v>670</v>
      </c>
      <c r="D494" s="67" t="s">
        <v>853</v>
      </c>
      <c r="E494" s="67" t="s">
        <v>854</v>
      </c>
      <c r="F494" s="67" t="s">
        <v>863</v>
      </c>
      <c r="G494" s="67" t="s">
        <v>854</v>
      </c>
      <c r="H494" s="220" t="s">
        <v>46</v>
      </c>
      <c r="I494" s="73">
        <v>0</v>
      </c>
      <c r="J494" s="74">
        <v>0</v>
      </c>
      <c r="K494" s="67">
        <v>0</v>
      </c>
      <c r="L494" s="67">
        <v>0</v>
      </c>
      <c r="M494" s="74" t="s">
        <v>47</v>
      </c>
      <c r="N494" s="496" t="s">
        <v>48</v>
      </c>
      <c r="O494" s="73">
        <v>0</v>
      </c>
      <c r="P494" s="67">
        <v>0</v>
      </c>
      <c r="Q494" s="67" t="s">
        <v>49</v>
      </c>
      <c r="R494" s="214" t="s">
        <v>47</v>
      </c>
      <c r="S494" s="73">
        <v>0</v>
      </c>
      <c r="T494" s="67">
        <v>0</v>
      </c>
      <c r="U494" s="67">
        <v>0</v>
      </c>
      <c r="V494" s="67">
        <v>0</v>
      </c>
      <c r="W494" s="496">
        <v>0</v>
      </c>
      <c r="X494" s="73">
        <v>0</v>
      </c>
      <c r="Y494" s="67">
        <v>0</v>
      </c>
      <c r="Z494" s="496">
        <v>0</v>
      </c>
      <c r="AA494" s="22">
        <v>0</v>
      </c>
      <c r="AB494" s="496">
        <v>0</v>
      </c>
      <c r="AC494" s="27" t="s">
        <v>48</v>
      </c>
      <c r="AD494" s="75"/>
      <c r="AE494" s="75"/>
    </row>
    <row r="495" spans="1:31" s="141" customFormat="1" ht="30" customHeight="1" x14ac:dyDescent="0.25">
      <c r="A495" s="69" t="s">
        <v>56</v>
      </c>
      <c r="B495" s="69" t="s">
        <v>42</v>
      </c>
      <c r="C495" s="69" t="s">
        <v>670</v>
      </c>
      <c r="D495" s="67" t="s">
        <v>864</v>
      </c>
      <c r="E495" s="67" t="s">
        <v>747</v>
      </c>
      <c r="F495" s="67" t="s">
        <v>865</v>
      </c>
      <c r="G495" s="67" t="s">
        <v>866</v>
      </c>
      <c r="H495" s="220" t="s">
        <v>46</v>
      </c>
      <c r="I495" s="73">
        <v>0</v>
      </c>
      <c r="J495" s="74">
        <v>0</v>
      </c>
      <c r="K495" s="67">
        <v>0</v>
      </c>
      <c r="L495" s="67">
        <v>0</v>
      </c>
      <c r="M495" s="74" t="s">
        <v>47</v>
      </c>
      <c r="N495" s="496" t="s">
        <v>48</v>
      </c>
      <c r="O495" s="73">
        <v>0</v>
      </c>
      <c r="P495" s="67">
        <v>0</v>
      </c>
      <c r="Q495" s="67" t="s">
        <v>49</v>
      </c>
      <c r="R495" s="214" t="s">
        <v>47</v>
      </c>
      <c r="S495" s="73">
        <v>0</v>
      </c>
      <c r="T495" s="67">
        <v>0</v>
      </c>
      <c r="U495" s="67">
        <v>0</v>
      </c>
      <c r="V495" s="67">
        <v>0</v>
      </c>
      <c r="W495" s="496">
        <v>0</v>
      </c>
      <c r="X495" s="73">
        <v>0</v>
      </c>
      <c r="Y495" s="67">
        <v>0</v>
      </c>
      <c r="Z495" s="496">
        <v>0</v>
      </c>
      <c r="AA495" s="22">
        <v>0</v>
      </c>
      <c r="AB495" s="496">
        <v>0</v>
      </c>
      <c r="AC495" s="27" t="s">
        <v>48</v>
      </c>
      <c r="AD495" s="75"/>
      <c r="AE495" s="75"/>
    </row>
    <row r="496" spans="1:31" s="141" customFormat="1" ht="30" customHeight="1" x14ac:dyDescent="0.25">
      <c r="A496" s="69" t="s">
        <v>56</v>
      </c>
      <c r="B496" s="69" t="s">
        <v>42</v>
      </c>
      <c r="C496" s="69" t="s">
        <v>670</v>
      </c>
      <c r="D496" s="67" t="s">
        <v>864</v>
      </c>
      <c r="E496" s="67" t="s">
        <v>747</v>
      </c>
      <c r="F496" s="67" t="s">
        <v>867</v>
      </c>
      <c r="G496" s="67" t="s">
        <v>752</v>
      </c>
      <c r="H496" s="220" t="s">
        <v>46</v>
      </c>
      <c r="I496" s="73">
        <v>0</v>
      </c>
      <c r="J496" s="74">
        <v>0</v>
      </c>
      <c r="K496" s="67">
        <v>0</v>
      </c>
      <c r="L496" s="67">
        <v>0</v>
      </c>
      <c r="M496" s="74" t="s">
        <v>47</v>
      </c>
      <c r="N496" s="221" t="s">
        <v>48</v>
      </c>
      <c r="O496" s="73">
        <v>0</v>
      </c>
      <c r="P496" s="67">
        <v>0</v>
      </c>
      <c r="Q496" s="67" t="s">
        <v>49</v>
      </c>
      <c r="R496" s="214" t="s">
        <v>47</v>
      </c>
      <c r="S496" s="73">
        <v>0</v>
      </c>
      <c r="T496" s="67">
        <v>0</v>
      </c>
      <c r="U496" s="67">
        <v>0</v>
      </c>
      <c r="V496" s="67">
        <v>0</v>
      </c>
      <c r="W496" s="496">
        <v>0</v>
      </c>
      <c r="X496" s="73">
        <v>0</v>
      </c>
      <c r="Y496" s="67">
        <v>0</v>
      </c>
      <c r="Z496" s="496">
        <v>0</v>
      </c>
      <c r="AA496" s="22">
        <v>0</v>
      </c>
      <c r="AB496" s="496">
        <v>0</v>
      </c>
      <c r="AC496" s="27" t="s">
        <v>48</v>
      </c>
      <c r="AD496" s="75"/>
      <c r="AE496" s="75"/>
    </row>
    <row r="497" spans="1:31" s="141" customFormat="1" ht="30" customHeight="1" x14ac:dyDescent="0.25">
      <c r="A497" s="69" t="s">
        <v>56</v>
      </c>
      <c r="B497" s="69" t="s">
        <v>42</v>
      </c>
      <c r="C497" s="69" t="s">
        <v>670</v>
      </c>
      <c r="D497" s="67" t="s">
        <v>864</v>
      </c>
      <c r="E497" s="67" t="s">
        <v>747</v>
      </c>
      <c r="F497" s="67" t="s">
        <v>868</v>
      </c>
      <c r="G497" s="67" t="s">
        <v>869</v>
      </c>
      <c r="H497" s="220" t="s">
        <v>46</v>
      </c>
      <c r="I497" s="73">
        <v>0</v>
      </c>
      <c r="J497" s="74">
        <v>0</v>
      </c>
      <c r="K497" s="67">
        <v>0</v>
      </c>
      <c r="L497" s="67">
        <v>0</v>
      </c>
      <c r="M497" s="74" t="s">
        <v>47</v>
      </c>
      <c r="N497" s="496" t="s">
        <v>48</v>
      </c>
      <c r="O497" s="73">
        <v>0</v>
      </c>
      <c r="P497" s="67">
        <v>0</v>
      </c>
      <c r="Q497" s="67" t="s">
        <v>49</v>
      </c>
      <c r="R497" s="214" t="s">
        <v>47</v>
      </c>
      <c r="S497" s="73">
        <v>0</v>
      </c>
      <c r="T497" s="67">
        <v>0</v>
      </c>
      <c r="U497" s="67">
        <v>0</v>
      </c>
      <c r="V497" s="67">
        <v>0</v>
      </c>
      <c r="W497" s="496">
        <v>0</v>
      </c>
      <c r="X497" s="73">
        <v>0</v>
      </c>
      <c r="Y497" s="67">
        <v>0</v>
      </c>
      <c r="Z497" s="496">
        <v>0</v>
      </c>
      <c r="AA497" s="22">
        <v>0</v>
      </c>
      <c r="AB497" s="496">
        <v>0</v>
      </c>
      <c r="AC497" s="27" t="s">
        <v>48</v>
      </c>
      <c r="AD497" s="75"/>
      <c r="AE497" s="75"/>
    </row>
    <row r="498" spans="1:31" s="141" customFormat="1" ht="30" customHeight="1" x14ac:dyDescent="0.25">
      <c r="A498" s="69" t="s">
        <v>56</v>
      </c>
      <c r="B498" s="69" t="s">
        <v>42</v>
      </c>
      <c r="C498" s="69" t="s">
        <v>670</v>
      </c>
      <c r="D498" s="67" t="s">
        <v>864</v>
      </c>
      <c r="E498" s="67" t="s">
        <v>747</v>
      </c>
      <c r="F498" s="67" t="s">
        <v>870</v>
      </c>
      <c r="G498" s="67" t="s">
        <v>871</v>
      </c>
      <c r="H498" s="220" t="s">
        <v>46</v>
      </c>
      <c r="I498" s="73">
        <v>0</v>
      </c>
      <c r="J498" s="74">
        <v>0</v>
      </c>
      <c r="K498" s="67">
        <v>0</v>
      </c>
      <c r="L498" s="67">
        <v>0</v>
      </c>
      <c r="M498" s="74" t="s">
        <v>47</v>
      </c>
      <c r="N498" s="496" t="s">
        <v>48</v>
      </c>
      <c r="O498" s="73">
        <v>0</v>
      </c>
      <c r="P498" s="67">
        <v>0</v>
      </c>
      <c r="Q498" s="67" t="s">
        <v>49</v>
      </c>
      <c r="R498" s="214" t="s">
        <v>47</v>
      </c>
      <c r="S498" s="73">
        <v>0</v>
      </c>
      <c r="T498" s="67">
        <v>0</v>
      </c>
      <c r="U498" s="67">
        <v>0</v>
      </c>
      <c r="V498" s="67">
        <v>0</v>
      </c>
      <c r="W498" s="496">
        <v>0</v>
      </c>
      <c r="X498" s="73">
        <v>0</v>
      </c>
      <c r="Y498" s="67">
        <v>0</v>
      </c>
      <c r="Z498" s="496">
        <v>0</v>
      </c>
      <c r="AA498" s="22">
        <v>0</v>
      </c>
      <c r="AB498" s="496">
        <v>0</v>
      </c>
      <c r="AC498" s="27" t="s">
        <v>48</v>
      </c>
      <c r="AD498" s="75"/>
      <c r="AE498" s="75"/>
    </row>
    <row r="499" spans="1:31" s="141" customFormat="1" ht="30" customHeight="1" x14ac:dyDescent="0.25">
      <c r="A499" s="69" t="s">
        <v>56</v>
      </c>
      <c r="B499" s="69" t="s">
        <v>42</v>
      </c>
      <c r="C499" s="69" t="s">
        <v>670</v>
      </c>
      <c r="D499" s="67" t="s">
        <v>872</v>
      </c>
      <c r="E499" s="67" t="s">
        <v>826</v>
      </c>
      <c r="F499" s="67" t="s">
        <v>873</v>
      </c>
      <c r="G499" s="67" t="s">
        <v>874</v>
      </c>
      <c r="H499" s="220" t="s">
        <v>46</v>
      </c>
      <c r="I499" s="73">
        <v>0</v>
      </c>
      <c r="J499" s="74">
        <v>0</v>
      </c>
      <c r="K499" s="67">
        <v>0</v>
      </c>
      <c r="L499" s="67">
        <v>0</v>
      </c>
      <c r="M499" s="74" t="s">
        <v>47</v>
      </c>
      <c r="N499" s="221" t="s">
        <v>48</v>
      </c>
      <c r="O499" s="73">
        <v>0</v>
      </c>
      <c r="P499" s="67">
        <v>0</v>
      </c>
      <c r="Q499" s="67" t="s">
        <v>49</v>
      </c>
      <c r="R499" s="214" t="s">
        <v>47</v>
      </c>
      <c r="S499" s="73">
        <v>0</v>
      </c>
      <c r="T499" s="67">
        <v>0</v>
      </c>
      <c r="U499" s="67">
        <v>0</v>
      </c>
      <c r="V499" s="67">
        <v>0</v>
      </c>
      <c r="W499" s="496">
        <v>0</v>
      </c>
      <c r="X499" s="73">
        <v>0</v>
      </c>
      <c r="Y499" s="67">
        <v>0</v>
      </c>
      <c r="Z499" s="496">
        <v>0</v>
      </c>
      <c r="AA499" s="22">
        <v>0</v>
      </c>
      <c r="AB499" s="496">
        <v>0</v>
      </c>
      <c r="AC499" s="27" t="s">
        <v>48</v>
      </c>
      <c r="AD499" s="75"/>
      <c r="AE499" s="75"/>
    </row>
    <row r="500" spans="1:31" s="141" customFormat="1" ht="30" customHeight="1" x14ac:dyDescent="0.25">
      <c r="A500" s="69" t="s">
        <v>56</v>
      </c>
      <c r="B500" s="69" t="s">
        <v>42</v>
      </c>
      <c r="C500" s="69" t="s">
        <v>670</v>
      </c>
      <c r="D500" s="67" t="s">
        <v>872</v>
      </c>
      <c r="E500" s="67" t="s">
        <v>826</v>
      </c>
      <c r="F500" s="67" t="s">
        <v>875</v>
      </c>
      <c r="G500" s="67" t="s">
        <v>876</v>
      </c>
      <c r="H500" s="220" t="s">
        <v>46</v>
      </c>
      <c r="I500" s="73">
        <v>0</v>
      </c>
      <c r="J500" s="74">
        <v>0</v>
      </c>
      <c r="K500" s="67">
        <v>0</v>
      </c>
      <c r="L500" s="67">
        <v>0</v>
      </c>
      <c r="M500" s="74" t="s">
        <v>47</v>
      </c>
      <c r="N500" s="496" t="s">
        <v>48</v>
      </c>
      <c r="O500" s="73">
        <v>0</v>
      </c>
      <c r="P500" s="67">
        <v>0</v>
      </c>
      <c r="Q500" s="67" t="s">
        <v>49</v>
      </c>
      <c r="R500" s="214" t="s">
        <v>47</v>
      </c>
      <c r="S500" s="73">
        <v>0</v>
      </c>
      <c r="T500" s="67">
        <v>0</v>
      </c>
      <c r="U500" s="67">
        <v>0</v>
      </c>
      <c r="V500" s="67">
        <v>0</v>
      </c>
      <c r="W500" s="496">
        <v>0</v>
      </c>
      <c r="X500" s="73">
        <v>0</v>
      </c>
      <c r="Y500" s="67">
        <v>0</v>
      </c>
      <c r="Z500" s="496">
        <v>0</v>
      </c>
      <c r="AA500" s="22">
        <v>0</v>
      </c>
      <c r="AB500" s="496">
        <v>0</v>
      </c>
      <c r="AC500" s="27" t="s">
        <v>48</v>
      </c>
      <c r="AD500" s="75"/>
      <c r="AE500" s="75"/>
    </row>
    <row r="501" spans="1:31" s="141" customFormat="1" ht="30" customHeight="1" x14ac:dyDescent="0.25">
      <c r="A501" s="69" t="s">
        <v>56</v>
      </c>
      <c r="B501" s="69" t="s">
        <v>42</v>
      </c>
      <c r="C501" s="69" t="s">
        <v>670</v>
      </c>
      <c r="D501" s="67" t="s">
        <v>872</v>
      </c>
      <c r="E501" s="67" t="s">
        <v>826</v>
      </c>
      <c r="F501" s="67" t="s">
        <v>877</v>
      </c>
      <c r="G501" s="67" t="s">
        <v>773</v>
      </c>
      <c r="H501" s="220" t="s">
        <v>46</v>
      </c>
      <c r="I501" s="73">
        <v>0</v>
      </c>
      <c r="J501" s="74">
        <v>0</v>
      </c>
      <c r="K501" s="67">
        <v>0</v>
      </c>
      <c r="L501" s="67">
        <v>0</v>
      </c>
      <c r="M501" s="74" t="s">
        <v>47</v>
      </c>
      <c r="N501" s="496" t="s">
        <v>48</v>
      </c>
      <c r="O501" s="73">
        <v>0</v>
      </c>
      <c r="P501" s="67">
        <v>0</v>
      </c>
      <c r="Q501" s="67" t="s">
        <v>49</v>
      </c>
      <c r="R501" s="214" t="s">
        <v>47</v>
      </c>
      <c r="S501" s="73">
        <v>0</v>
      </c>
      <c r="T501" s="67">
        <v>0</v>
      </c>
      <c r="U501" s="67">
        <v>0</v>
      </c>
      <c r="V501" s="67">
        <v>0</v>
      </c>
      <c r="W501" s="496">
        <v>0</v>
      </c>
      <c r="X501" s="73">
        <v>0</v>
      </c>
      <c r="Y501" s="67">
        <v>0</v>
      </c>
      <c r="Z501" s="496">
        <v>0</v>
      </c>
      <c r="AA501" s="22">
        <v>0</v>
      </c>
      <c r="AB501" s="496">
        <v>0</v>
      </c>
      <c r="AC501" s="27" t="s">
        <v>48</v>
      </c>
      <c r="AD501" s="75"/>
      <c r="AE501" s="75"/>
    </row>
    <row r="502" spans="1:31" s="141" customFormat="1" ht="30" customHeight="1" x14ac:dyDescent="0.25">
      <c r="A502" s="69" t="s">
        <v>56</v>
      </c>
      <c r="B502" s="69" t="s">
        <v>42</v>
      </c>
      <c r="C502" s="69" t="s">
        <v>670</v>
      </c>
      <c r="D502" s="67" t="s">
        <v>872</v>
      </c>
      <c r="E502" s="67" t="s">
        <v>826</v>
      </c>
      <c r="F502" s="67" t="s">
        <v>878</v>
      </c>
      <c r="G502" s="67" t="s">
        <v>879</v>
      </c>
      <c r="H502" s="220" t="s">
        <v>46</v>
      </c>
      <c r="I502" s="73">
        <v>0</v>
      </c>
      <c r="J502" s="74">
        <v>0</v>
      </c>
      <c r="K502" s="67">
        <v>0</v>
      </c>
      <c r="L502" s="67">
        <v>0</v>
      </c>
      <c r="M502" s="74" t="s">
        <v>47</v>
      </c>
      <c r="N502" s="221" t="s">
        <v>48</v>
      </c>
      <c r="O502" s="73">
        <v>0</v>
      </c>
      <c r="P502" s="67">
        <v>0</v>
      </c>
      <c r="Q502" s="67" t="s">
        <v>49</v>
      </c>
      <c r="R502" s="214" t="s">
        <v>47</v>
      </c>
      <c r="S502" s="73">
        <v>0</v>
      </c>
      <c r="T502" s="67">
        <v>0</v>
      </c>
      <c r="U502" s="67">
        <v>0</v>
      </c>
      <c r="V502" s="67">
        <v>0</v>
      </c>
      <c r="W502" s="496">
        <v>0</v>
      </c>
      <c r="X502" s="73">
        <v>0</v>
      </c>
      <c r="Y502" s="67">
        <v>0</v>
      </c>
      <c r="Z502" s="496">
        <v>0</v>
      </c>
      <c r="AA502" s="22">
        <v>0</v>
      </c>
      <c r="AB502" s="496">
        <v>0</v>
      </c>
      <c r="AC502" s="27" t="s">
        <v>48</v>
      </c>
      <c r="AD502" s="75"/>
      <c r="AE502" s="75"/>
    </row>
    <row r="503" spans="1:31" s="141" customFormat="1" ht="30" customHeight="1" x14ac:dyDescent="0.25">
      <c r="A503" s="69" t="s">
        <v>56</v>
      </c>
      <c r="B503" s="69" t="s">
        <v>42</v>
      </c>
      <c r="C503" s="69" t="s">
        <v>670</v>
      </c>
      <c r="D503" s="67" t="s">
        <v>872</v>
      </c>
      <c r="E503" s="67" t="s">
        <v>826</v>
      </c>
      <c r="F503" s="67" t="s">
        <v>880</v>
      </c>
      <c r="G503" s="67" t="s">
        <v>826</v>
      </c>
      <c r="H503" s="220" t="s">
        <v>46</v>
      </c>
      <c r="I503" s="73">
        <v>0</v>
      </c>
      <c r="J503" s="74">
        <v>0</v>
      </c>
      <c r="K503" s="67">
        <v>0</v>
      </c>
      <c r="L503" s="67">
        <v>0</v>
      </c>
      <c r="M503" s="74" t="s">
        <v>47</v>
      </c>
      <c r="N503" s="496" t="s">
        <v>48</v>
      </c>
      <c r="O503" s="73">
        <v>0</v>
      </c>
      <c r="P503" s="67">
        <v>0</v>
      </c>
      <c r="Q503" s="67" t="s">
        <v>49</v>
      </c>
      <c r="R503" s="214" t="s">
        <v>47</v>
      </c>
      <c r="S503" s="73">
        <v>0</v>
      </c>
      <c r="T503" s="67">
        <v>0</v>
      </c>
      <c r="U503" s="67">
        <v>0</v>
      </c>
      <c r="V503" s="67">
        <v>0</v>
      </c>
      <c r="W503" s="496">
        <v>0</v>
      </c>
      <c r="X503" s="73">
        <v>0</v>
      </c>
      <c r="Y503" s="67">
        <v>0</v>
      </c>
      <c r="Z503" s="496">
        <v>0</v>
      </c>
      <c r="AA503" s="22">
        <v>0</v>
      </c>
      <c r="AB503" s="496">
        <v>0</v>
      </c>
      <c r="AC503" s="27" t="s">
        <v>48</v>
      </c>
      <c r="AD503" s="75"/>
      <c r="AE503" s="75"/>
    </row>
    <row r="504" spans="1:31" s="141" customFormat="1" ht="30" customHeight="1" x14ac:dyDescent="0.25">
      <c r="A504" s="69" t="s">
        <v>56</v>
      </c>
      <c r="B504" s="69" t="s">
        <v>42</v>
      </c>
      <c r="C504" s="69" t="s">
        <v>670</v>
      </c>
      <c r="D504" s="67" t="s">
        <v>881</v>
      </c>
      <c r="E504" s="67" t="s">
        <v>798</v>
      </c>
      <c r="F504" s="67" t="s">
        <v>882</v>
      </c>
      <c r="G504" s="67" t="s">
        <v>883</v>
      </c>
      <c r="H504" s="220" t="s">
        <v>46</v>
      </c>
      <c r="I504" s="73">
        <v>0</v>
      </c>
      <c r="J504" s="74">
        <v>0</v>
      </c>
      <c r="K504" s="67">
        <v>0</v>
      </c>
      <c r="L504" s="67">
        <v>0</v>
      </c>
      <c r="M504" s="74" t="s">
        <v>47</v>
      </c>
      <c r="N504" s="496" t="s">
        <v>48</v>
      </c>
      <c r="O504" s="73">
        <v>0</v>
      </c>
      <c r="P504" s="67">
        <v>0</v>
      </c>
      <c r="Q504" s="67" t="s">
        <v>49</v>
      </c>
      <c r="R504" s="214" t="s">
        <v>47</v>
      </c>
      <c r="S504" s="73">
        <v>0</v>
      </c>
      <c r="T504" s="67">
        <v>0</v>
      </c>
      <c r="U504" s="67">
        <v>0</v>
      </c>
      <c r="V504" s="67">
        <v>0</v>
      </c>
      <c r="W504" s="496">
        <v>0</v>
      </c>
      <c r="X504" s="73">
        <v>0</v>
      </c>
      <c r="Y504" s="67">
        <v>0</v>
      </c>
      <c r="Z504" s="496">
        <v>0</v>
      </c>
      <c r="AA504" s="22">
        <v>0</v>
      </c>
      <c r="AB504" s="496">
        <v>0</v>
      </c>
      <c r="AC504" s="27" t="s">
        <v>48</v>
      </c>
      <c r="AD504" s="75"/>
      <c r="AE504" s="75"/>
    </row>
    <row r="505" spans="1:31" s="141" customFormat="1" ht="30" customHeight="1" x14ac:dyDescent="0.25">
      <c r="A505" s="69" t="s">
        <v>56</v>
      </c>
      <c r="B505" s="69" t="s">
        <v>42</v>
      </c>
      <c r="C505" s="69" t="s">
        <v>670</v>
      </c>
      <c r="D505" s="67" t="s">
        <v>881</v>
      </c>
      <c r="E505" s="67" t="s">
        <v>798</v>
      </c>
      <c r="F505" s="67" t="s">
        <v>884</v>
      </c>
      <c r="G505" s="67" t="s">
        <v>885</v>
      </c>
      <c r="H505" s="220" t="s">
        <v>46</v>
      </c>
      <c r="I505" s="73">
        <v>0</v>
      </c>
      <c r="J505" s="74">
        <v>0</v>
      </c>
      <c r="K505" s="67">
        <v>0</v>
      </c>
      <c r="L505" s="67">
        <v>0</v>
      </c>
      <c r="M505" s="74" t="s">
        <v>47</v>
      </c>
      <c r="N505" s="221" t="s">
        <v>48</v>
      </c>
      <c r="O505" s="73">
        <v>0</v>
      </c>
      <c r="P505" s="67">
        <v>0</v>
      </c>
      <c r="Q505" s="67" t="s">
        <v>49</v>
      </c>
      <c r="R505" s="214" t="s">
        <v>47</v>
      </c>
      <c r="S505" s="73">
        <v>0</v>
      </c>
      <c r="T505" s="67">
        <v>0</v>
      </c>
      <c r="U505" s="67">
        <v>0</v>
      </c>
      <c r="V505" s="67">
        <v>0</v>
      </c>
      <c r="W505" s="496">
        <v>0</v>
      </c>
      <c r="X505" s="73">
        <v>0</v>
      </c>
      <c r="Y505" s="67">
        <v>0</v>
      </c>
      <c r="Z505" s="496">
        <v>0</v>
      </c>
      <c r="AA505" s="22">
        <v>0</v>
      </c>
      <c r="AB505" s="496">
        <v>0</v>
      </c>
      <c r="AC505" s="27" t="s">
        <v>48</v>
      </c>
      <c r="AD505" s="75"/>
      <c r="AE505" s="75"/>
    </row>
    <row r="506" spans="1:31" s="141" customFormat="1" ht="30" customHeight="1" x14ac:dyDescent="0.25">
      <c r="A506" s="69" t="s">
        <v>56</v>
      </c>
      <c r="B506" s="69" t="s">
        <v>42</v>
      </c>
      <c r="C506" s="69" t="s">
        <v>670</v>
      </c>
      <c r="D506" s="67" t="s">
        <v>881</v>
      </c>
      <c r="E506" s="67" t="s">
        <v>798</v>
      </c>
      <c r="F506" s="67" t="s">
        <v>886</v>
      </c>
      <c r="G506" s="67" t="s">
        <v>885</v>
      </c>
      <c r="H506" s="220" t="s">
        <v>46</v>
      </c>
      <c r="I506" s="73">
        <v>0</v>
      </c>
      <c r="J506" s="74">
        <v>0</v>
      </c>
      <c r="K506" s="67">
        <v>0</v>
      </c>
      <c r="L506" s="67">
        <v>0</v>
      </c>
      <c r="M506" s="74" t="s">
        <v>47</v>
      </c>
      <c r="N506" s="496" t="s">
        <v>48</v>
      </c>
      <c r="O506" s="73">
        <v>0</v>
      </c>
      <c r="P506" s="67">
        <v>0</v>
      </c>
      <c r="Q506" s="67" t="s">
        <v>49</v>
      </c>
      <c r="R506" s="214" t="s">
        <v>47</v>
      </c>
      <c r="S506" s="73">
        <v>0</v>
      </c>
      <c r="T506" s="67">
        <v>0</v>
      </c>
      <c r="U506" s="67">
        <v>0</v>
      </c>
      <c r="V506" s="67">
        <v>0</v>
      </c>
      <c r="W506" s="496">
        <v>0</v>
      </c>
      <c r="X506" s="73">
        <v>0</v>
      </c>
      <c r="Y506" s="67">
        <v>0</v>
      </c>
      <c r="Z506" s="496">
        <v>0</v>
      </c>
      <c r="AA506" s="22">
        <v>0</v>
      </c>
      <c r="AB506" s="496">
        <v>0</v>
      </c>
      <c r="AC506" s="27" t="s">
        <v>48</v>
      </c>
      <c r="AD506" s="75"/>
      <c r="AE506" s="75"/>
    </row>
    <row r="507" spans="1:31" s="141" customFormat="1" ht="30" customHeight="1" x14ac:dyDescent="0.25">
      <c r="A507" s="69" t="s">
        <v>56</v>
      </c>
      <c r="B507" s="69" t="s">
        <v>42</v>
      </c>
      <c r="C507" s="69" t="s">
        <v>670</v>
      </c>
      <c r="D507" s="67" t="s">
        <v>881</v>
      </c>
      <c r="E507" s="67" t="s">
        <v>798</v>
      </c>
      <c r="F507" s="67" t="s">
        <v>887</v>
      </c>
      <c r="G507" s="67" t="s">
        <v>888</v>
      </c>
      <c r="H507" s="220" t="s">
        <v>46</v>
      </c>
      <c r="I507" s="73">
        <v>0</v>
      </c>
      <c r="J507" s="74">
        <v>0</v>
      </c>
      <c r="K507" s="67">
        <v>0</v>
      </c>
      <c r="L507" s="67">
        <v>0</v>
      </c>
      <c r="M507" s="74" t="s">
        <v>47</v>
      </c>
      <c r="N507" s="496" t="s">
        <v>48</v>
      </c>
      <c r="O507" s="73">
        <v>0</v>
      </c>
      <c r="P507" s="67">
        <v>0</v>
      </c>
      <c r="Q507" s="67" t="s">
        <v>49</v>
      </c>
      <c r="R507" s="214" t="s">
        <v>47</v>
      </c>
      <c r="S507" s="73">
        <v>0</v>
      </c>
      <c r="T507" s="67">
        <v>0</v>
      </c>
      <c r="U507" s="67">
        <v>0</v>
      </c>
      <c r="V507" s="67">
        <v>0</v>
      </c>
      <c r="W507" s="496">
        <v>0</v>
      </c>
      <c r="X507" s="73">
        <v>0</v>
      </c>
      <c r="Y507" s="67">
        <v>0</v>
      </c>
      <c r="Z507" s="496">
        <v>0</v>
      </c>
      <c r="AA507" s="22">
        <v>0</v>
      </c>
      <c r="AB507" s="496">
        <v>0</v>
      </c>
      <c r="AC507" s="27" t="s">
        <v>48</v>
      </c>
      <c r="AD507" s="75"/>
      <c r="AE507" s="75"/>
    </row>
    <row r="508" spans="1:31" s="141" customFormat="1" ht="30" customHeight="1" x14ac:dyDescent="0.25">
      <c r="A508" s="69" t="s">
        <v>56</v>
      </c>
      <c r="B508" s="69" t="s">
        <v>42</v>
      </c>
      <c r="C508" s="69" t="s">
        <v>670</v>
      </c>
      <c r="D508" s="67" t="s">
        <v>881</v>
      </c>
      <c r="E508" s="67" t="s">
        <v>798</v>
      </c>
      <c r="F508" s="67" t="s">
        <v>889</v>
      </c>
      <c r="G508" s="67" t="s">
        <v>883</v>
      </c>
      <c r="H508" s="220" t="s">
        <v>46</v>
      </c>
      <c r="I508" s="73">
        <v>0</v>
      </c>
      <c r="J508" s="74">
        <v>0</v>
      </c>
      <c r="K508" s="67">
        <v>0</v>
      </c>
      <c r="L508" s="67">
        <v>0</v>
      </c>
      <c r="M508" s="74" t="s">
        <v>47</v>
      </c>
      <c r="N508" s="221" t="s">
        <v>48</v>
      </c>
      <c r="O508" s="73">
        <v>0</v>
      </c>
      <c r="P508" s="67">
        <v>0</v>
      </c>
      <c r="Q508" s="67" t="s">
        <v>49</v>
      </c>
      <c r="R508" s="214" t="s">
        <v>47</v>
      </c>
      <c r="S508" s="73">
        <v>0</v>
      </c>
      <c r="T508" s="67">
        <v>0</v>
      </c>
      <c r="U508" s="67">
        <v>0</v>
      </c>
      <c r="V508" s="67">
        <v>0</v>
      </c>
      <c r="W508" s="496">
        <v>0</v>
      </c>
      <c r="X508" s="73">
        <v>0</v>
      </c>
      <c r="Y508" s="67">
        <v>0</v>
      </c>
      <c r="Z508" s="496">
        <v>0</v>
      </c>
      <c r="AA508" s="22">
        <v>0</v>
      </c>
      <c r="AB508" s="496">
        <v>0</v>
      </c>
      <c r="AC508" s="27" t="s">
        <v>48</v>
      </c>
      <c r="AD508" s="75"/>
      <c r="AE508" s="75"/>
    </row>
    <row r="509" spans="1:31" s="141" customFormat="1" ht="30" customHeight="1" x14ac:dyDescent="0.25">
      <c r="A509" s="69" t="s">
        <v>56</v>
      </c>
      <c r="B509" s="69" t="s">
        <v>42</v>
      </c>
      <c r="C509" s="69" t="s">
        <v>670</v>
      </c>
      <c r="D509" s="67" t="s">
        <v>890</v>
      </c>
      <c r="E509" s="67" t="s">
        <v>891</v>
      </c>
      <c r="F509" s="67" t="s">
        <v>892</v>
      </c>
      <c r="G509" s="67" t="s">
        <v>893</v>
      </c>
      <c r="H509" s="220" t="s">
        <v>46</v>
      </c>
      <c r="I509" s="73">
        <v>0</v>
      </c>
      <c r="J509" s="74">
        <v>0</v>
      </c>
      <c r="K509" s="67">
        <v>0</v>
      </c>
      <c r="L509" s="67">
        <v>0</v>
      </c>
      <c r="M509" s="74" t="s">
        <v>47</v>
      </c>
      <c r="N509" s="496" t="s">
        <v>48</v>
      </c>
      <c r="O509" s="73">
        <v>0</v>
      </c>
      <c r="P509" s="67">
        <v>0</v>
      </c>
      <c r="Q509" s="67" t="s">
        <v>49</v>
      </c>
      <c r="R509" s="214" t="s">
        <v>47</v>
      </c>
      <c r="S509" s="73">
        <v>0</v>
      </c>
      <c r="T509" s="67">
        <v>0</v>
      </c>
      <c r="U509" s="67">
        <v>0</v>
      </c>
      <c r="V509" s="67">
        <v>0</v>
      </c>
      <c r="W509" s="496">
        <v>0</v>
      </c>
      <c r="X509" s="73">
        <v>0</v>
      </c>
      <c r="Y509" s="67">
        <v>0</v>
      </c>
      <c r="Z509" s="496">
        <v>0</v>
      </c>
      <c r="AA509" s="22">
        <v>0</v>
      </c>
      <c r="AB509" s="496">
        <v>0</v>
      </c>
      <c r="AC509" s="27" t="s">
        <v>48</v>
      </c>
      <c r="AD509" s="75"/>
      <c r="AE509" s="75"/>
    </row>
    <row r="510" spans="1:31" s="141" customFormat="1" ht="30" customHeight="1" x14ac:dyDescent="0.25">
      <c r="A510" s="69" t="s">
        <v>56</v>
      </c>
      <c r="B510" s="69" t="s">
        <v>42</v>
      </c>
      <c r="C510" s="69" t="s">
        <v>670</v>
      </c>
      <c r="D510" s="67" t="s">
        <v>890</v>
      </c>
      <c r="E510" s="67" t="s">
        <v>891</v>
      </c>
      <c r="F510" s="67" t="s">
        <v>894</v>
      </c>
      <c r="G510" s="67" t="s">
        <v>895</v>
      </c>
      <c r="H510" s="220" t="s">
        <v>46</v>
      </c>
      <c r="I510" s="73">
        <v>0</v>
      </c>
      <c r="J510" s="74">
        <v>0</v>
      </c>
      <c r="K510" s="67">
        <v>0</v>
      </c>
      <c r="L510" s="67">
        <v>0</v>
      </c>
      <c r="M510" s="74" t="s">
        <v>47</v>
      </c>
      <c r="N510" s="496" t="s">
        <v>48</v>
      </c>
      <c r="O510" s="73">
        <v>0</v>
      </c>
      <c r="P510" s="67">
        <v>0</v>
      </c>
      <c r="Q510" s="67" t="s">
        <v>49</v>
      </c>
      <c r="R510" s="214" t="s">
        <v>47</v>
      </c>
      <c r="S510" s="73">
        <v>0</v>
      </c>
      <c r="T510" s="67">
        <v>0</v>
      </c>
      <c r="U510" s="67">
        <v>0</v>
      </c>
      <c r="V510" s="67">
        <v>0</v>
      </c>
      <c r="W510" s="496">
        <v>0</v>
      </c>
      <c r="X510" s="73">
        <v>0</v>
      </c>
      <c r="Y510" s="67">
        <v>0</v>
      </c>
      <c r="Z510" s="496">
        <v>0</v>
      </c>
      <c r="AA510" s="22">
        <v>0</v>
      </c>
      <c r="AB510" s="496">
        <v>0</v>
      </c>
      <c r="AC510" s="27" t="s">
        <v>48</v>
      </c>
      <c r="AD510" s="75"/>
      <c r="AE510" s="75"/>
    </row>
    <row r="511" spans="1:31" s="141" customFormat="1" ht="30" customHeight="1" x14ac:dyDescent="0.25">
      <c r="A511" s="69" t="s">
        <v>56</v>
      </c>
      <c r="B511" s="69" t="s">
        <v>42</v>
      </c>
      <c r="C511" s="69" t="s">
        <v>670</v>
      </c>
      <c r="D511" s="67" t="s">
        <v>890</v>
      </c>
      <c r="E511" s="67" t="s">
        <v>891</v>
      </c>
      <c r="F511" s="67" t="s">
        <v>896</v>
      </c>
      <c r="G511" s="67" t="s">
        <v>837</v>
      </c>
      <c r="H511" s="220" t="s">
        <v>46</v>
      </c>
      <c r="I511" s="73">
        <v>0</v>
      </c>
      <c r="J511" s="74">
        <v>0</v>
      </c>
      <c r="K511" s="67">
        <v>0</v>
      </c>
      <c r="L511" s="67">
        <v>0</v>
      </c>
      <c r="M511" s="74" t="s">
        <v>47</v>
      </c>
      <c r="N511" s="221" t="s">
        <v>48</v>
      </c>
      <c r="O511" s="73">
        <v>0</v>
      </c>
      <c r="P511" s="67">
        <v>0</v>
      </c>
      <c r="Q511" s="67" t="s">
        <v>49</v>
      </c>
      <c r="R511" s="214" t="s">
        <v>47</v>
      </c>
      <c r="S511" s="73">
        <v>0</v>
      </c>
      <c r="T511" s="67">
        <v>0</v>
      </c>
      <c r="U511" s="67">
        <v>0</v>
      </c>
      <c r="V511" s="67">
        <v>0</v>
      </c>
      <c r="W511" s="496">
        <v>0</v>
      </c>
      <c r="X511" s="73">
        <v>0</v>
      </c>
      <c r="Y511" s="67">
        <v>0</v>
      </c>
      <c r="Z511" s="496">
        <v>0</v>
      </c>
      <c r="AA511" s="22">
        <v>0</v>
      </c>
      <c r="AB511" s="496">
        <v>0</v>
      </c>
      <c r="AC511" s="27" t="s">
        <v>48</v>
      </c>
      <c r="AD511" s="75"/>
      <c r="AE511" s="75"/>
    </row>
    <row r="512" spans="1:31" s="141" customFormat="1" ht="30" customHeight="1" x14ac:dyDescent="0.25">
      <c r="A512" s="69" t="s">
        <v>56</v>
      </c>
      <c r="B512" s="69" t="s">
        <v>42</v>
      </c>
      <c r="C512" s="69" t="s">
        <v>670</v>
      </c>
      <c r="D512" s="67" t="s">
        <v>890</v>
      </c>
      <c r="E512" s="67" t="s">
        <v>891</v>
      </c>
      <c r="F512" s="67" t="s">
        <v>897</v>
      </c>
      <c r="G512" s="67" t="s">
        <v>837</v>
      </c>
      <c r="H512" s="220" t="s">
        <v>46</v>
      </c>
      <c r="I512" s="73">
        <v>0</v>
      </c>
      <c r="J512" s="74">
        <v>0</v>
      </c>
      <c r="K512" s="67">
        <v>0</v>
      </c>
      <c r="L512" s="67">
        <v>0</v>
      </c>
      <c r="M512" s="74" t="s">
        <v>47</v>
      </c>
      <c r="N512" s="496" t="s">
        <v>48</v>
      </c>
      <c r="O512" s="73">
        <v>0</v>
      </c>
      <c r="P512" s="67">
        <v>0</v>
      </c>
      <c r="Q512" s="67" t="s">
        <v>49</v>
      </c>
      <c r="R512" s="214" t="s">
        <v>47</v>
      </c>
      <c r="S512" s="73">
        <v>0</v>
      </c>
      <c r="T512" s="67">
        <v>0</v>
      </c>
      <c r="U512" s="67">
        <v>0</v>
      </c>
      <c r="V512" s="67">
        <v>0</v>
      </c>
      <c r="W512" s="496">
        <v>0</v>
      </c>
      <c r="X512" s="73">
        <v>0</v>
      </c>
      <c r="Y512" s="67">
        <v>0</v>
      </c>
      <c r="Z512" s="496">
        <v>0</v>
      </c>
      <c r="AA512" s="22">
        <v>0</v>
      </c>
      <c r="AB512" s="496">
        <v>0</v>
      </c>
      <c r="AC512" s="27" t="s">
        <v>48</v>
      </c>
      <c r="AD512" s="75"/>
      <c r="AE512" s="75"/>
    </row>
    <row r="513" spans="1:31" s="141" customFormat="1" ht="30" customHeight="1" x14ac:dyDescent="0.25">
      <c r="A513" s="69" t="s">
        <v>56</v>
      </c>
      <c r="B513" s="69" t="s">
        <v>42</v>
      </c>
      <c r="C513" s="69" t="s">
        <v>670</v>
      </c>
      <c r="D513" s="67" t="s">
        <v>890</v>
      </c>
      <c r="E513" s="67" t="s">
        <v>891</v>
      </c>
      <c r="F513" s="67" t="s">
        <v>898</v>
      </c>
      <c r="G513" s="67" t="s">
        <v>883</v>
      </c>
      <c r="H513" s="220" t="s">
        <v>46</v>
      </c>
      <c r="I513" s="73">
        <v>0</v>
      </c>
      <c r="J513" s="74">
        <v>0</v>
      </c>
      <c r="K513" s="67">
        <v>0</v>
      </c>
      <c r="L513" s="67">
        <v>0</v>
      </c>
      <c r="M513" s="74" t="s">
        <v>47</v>
      </c>
      <c r="N513" s="496" t="s">
        <v>48</v>
      </c>
      <c r="O513" s="73">
        <v>0</v>
      </c>
      <c r="P513" s="67">
        <v>0</v>
      </c>
      <c r="Q513" s="67" t="s">
        <v>49</v>
      </c>
      <c r="R513" s="214" t="s">
        <v>47</v>
      </c>
      <c r="S513" s="73">
        <v>0</v>
      </c>
      <c r="T513" s="67">
        <v>0</v>
      </c>
      <c r="U513" s="67">
        <v>0</v>
      </c>
      <c r="V513" s="67">
        <v>0</v>
      </c>
      <c r="W513" s="496">
        <v>0</v>
      </c>
      <c r="X513" s="73">
        <v>0</v>
      </c>
      <c r="Y513" s="67">
        <v>0</v>
      </c>
      <c r="Z513" s="496">
        <v>0</v>
      </c>
      <c r="AA513" s="22">
        <v>0</v>
      </c>
      <c r="AB513" s="496">
        <v>0</v>
      </c>
      <c r="AC513" s="27" t="s">
        <v>48</v>
      </c>
      <c r="AD513" s="75"/>
      <c r="AE513" s="75"/>
    </row>
    <row r="514" spans="1:31" s="141" customFormat="1" ht="30" customHeight="1" x14ac:dyDescent="0.25">
      <c r="A514" s="69" t="s">
        <v>56</v>
      </c>
      <c r="B514" s="69" t="s">
        <v>42</v>
      </c>
      <c r="C514" s="69" t="s">
        <v>670</v>
      </c>
      <c r="D514" s="67" t="s">
        <v>899</v>
      </c>
      <c r="E514" s="67" t="s">
        <v>741</v>
      </c>
      <c r="F514" s="67" t="s">
        <v>900</v>
      </c>
      <c r="G514" s="67" t="s">
        <v>741</v>
      </c>
      <c r="H514" s="220" t="s">
        <v>46</v>
      </c>
      <c r="I514" s="73">
        <v>0</v>
      </c>
      <c r="J514" s="74">
        <v>0</v>
      </c>
      <c r="K514" s="67">
        <v>0</v>
      </c>
      <c r="L514" s="67">
        <v>0</v>
      </c>
      <c r="M514" s="74" t="s">
        <v>47</v>
      </c>
      <c r="N514" s="221" t="s">
        <v>48</v>
      </c>
      <c r="O514" s="73">
        <v>0</v>
      </c>
      <c r="P514" s="67">
        <v>0</v>
      </c>
      <c r="Q514" s="67" t="s">
        <v>49</v>
      </c>
      <c r="R514" s="214" t="s">
        <v>47</v>
      </c>
      <c r="S514" s="73">
        <v>0</v>
      </c>
      <c r="T514" s="67">
        <v>0</v>
      </c>
      <c r="U514" s="67">
        <v>0</v>
      </c>
      <c r="V514" s="67">
        <v>0</v>
      </c>
      <c r="W514" s="496">
        <v>0</v>
      </c>
      <c r="X514" s="73">
        <v>0</v>
      </c>
      <c r="Y514" s="67">
        <v>0</v>
      </c>
      <c r="Z514" s="496">
        <v>0</v>
      </c>
      <c r="AA514" s="22">
        <v>0</v>
      </c>
      <c r="AB514" s="496">
        <v>0</v>
      </c>
      <c r="AC514" s="27" t="s">
        <v>48</v>
      </c>
      <c r="AD514" s="75"/>
      <c r="AE514" s="75"/>
    </row>
    <row r="515" spans="1:31" s="141" customFormat="1" ht="30" customHeight="1" x14ac:dyDescent="0.25">
      <c r="A515" s="69" t="s">
        <v>56</v>
      </c>
      <c r="B515" s="69" t="s">
        <v>42</v>
      </c>
      <c r="C515" s="69" t="s">
        <v>670</v>
      </c>
      <c r="D515" s="67" t="s">
        <v>899</v>
      </c>
      <c r="E515" s="67" t="s">
        <v>741</v>
      </c>
      <c r="F515" s="67" t="s">
        <v>901</v>
      </c>
      <c r="G515" s="67" t="s">
        <v>902</v>
      </c>
      <c r="H515" s="220" t="s">
        <v>46</v>
      </c>
      <c r="I515" s="73">
        <v>0</v>
      </c>
      <c r="J515" s="74">
        <v>0</v>
      </c>
      <c r="K515" s="67">
        <v>0</v>
      </c>
      <c r="L515" s="67">
        <v>0</v>
      </c>
      <c r="M515" s="74" t="s">
        <v>47</v>
      </c>
      <c r="N515" s="496" t="s">
        <v>48</v>
      </c>
      <c r="O515" s="73">
        <v>0</v>
      </c>
      <c r="P515" s="67">
        <v>0</v>
      </c>
      <c r="Q515" s="67" t="s">
        <v>49</v>
      </c>
      <c r="R515" s="214" t="s">
        <v>47</v>
      </c>
      <c r="S515" s="73">
        <v>0</v>
      </c>
      <c r="T515" s="67">
        <v>0</v>
      </c>
      <c r="U515" s="67">
        <v>0</v>
      </c>
      <c r="V515" s="67">
        <v>0</v>
      </c>
      <c r="W515" s="496">
        <v>0</v>
      </c>
      <c r="X515" s="73">
        <v>0</v>
      </c>
      <c r="Y515" s="67">
        <v>0</v>
      </c>
      <c r="Z515" s="496">
        <v>0</v>
      </c>
      <c r="AA515" s="22">
        <v>0</v>
      </c>
      <c r="AB515" s="496">
        <v>0</v>
      </c>
      <c r="AC515" s="27" t="s">
        <v>48</v>
      </c>
      <c r="AD515" s="75"/>
      <c r="AE515" s="75"/>
    </row>
    <row r="516" spans="1:31" s="141" customFormat="1" ht="30" customHeight="1" x14ac:dyDescent="0.25">
      <c r="A516" s="69" t="s">
        <v>56</v>
      </c>
      <c r="B516" s="69" t="s">
        <v>42</v>
      </c>
      <c r="C516" s="69" t="s">
        <v>670</v>
      </c>
      <c r="D516" s="67" t="s">
        <v>899</v>
      </c>
      <c r="E516" s="67" t="s">
        <v>741</v>
      </c>
      <c r="F516" s="67" t="s">
        <v>903</v>
      </c>
      <c r="G516" s="67" t="s">
        <v>904</v>
      </c>
      <c r="H516" s="220" t="s">
        <v>46</v>
      </c>
      <c r="I516" s="73">
        <v>0</v>
      </c>
      <c r="J516" s="74">
        <v>0</v>
      </c>
      <c r="K516" s="67">
        <v>0</v>
      </c>
      <c r="L516" s="67">
        <v>0</v>
      </c>
      <c r="M516" s="74" t="s">
        <v>47</v>
      </c>
      <c r="N516" s="496" t="s">
        <v>48</v>
      </c>
      <c r="O516" s="73">
        <v>0</v>
      </c>
      <c r="P516" s="67">
        <v>0</v>
      </c>
      <c r="Q516" s="67" t="s">
        <v>49</v>
      </c>
      <c r="R516" s="214" t="s">
        <v>47</v>
      </c>
      <c r="S516" s="73">
        <v>0</v>
      </c>
      <c r="T516" s="67">
        <v>0</v>
      </c>
      <c r="U516" s="67">
        <v>0</v>
      </c>
      <c r="V516" s="67">
        <v>0</v>
      </c>
      <c r="W516" s="496">
        <v>0</v>
      </c>
      <c r="X516" s="73">
        <v>0</v>
      </c>
      <c r="Y516" s="67">
        <v>0</v>
      </c>
      <c r="Z516" s="496">
        <v>0</v>
      </c>
      <c r="AA516" s="22">
        <v>0</v>
      </c>
      <c r="AB516" s="496">
        <v>0</v>
      </c>
      <c r="AC516" s="27" t="s">
        <v>48</v>
      </c>
      <c r="AD516" s="75"/>
      <c r="AE516" s="75"/>
    </row>
    <row r="517" spans="1:31" s="141" customFormat="1" ht="30" customHeight="1" x14ac:dyDescent="0.25">
      <c r="A517" s="69" t="s">
        <v>56</v>
      </c>
      <c r="B517" s="69" t="s">
        <v>42</v>
      </c>
      <c r="C517" s="69" t="s">
        <v>670</v>
      </c>
      <c r="D517" s="67" t="s">
        <v>899</v>
      </c>
      <c r="E517" s="67" t="s">
        <v>741</v>
      </c>
      <c r="F517" s="67" t="s">
        <v>905</v>
      </c>
      <c r="G517" s="67" t="s">
        <v>741</v>
      </c>
      <c r="H517" s="220" t="s">
        <v>46</v>
      </c>
      <c r="I517" s="73">
        <v>0</v>
      </c>
      <c r="J517" s="74">
        <v>0</v>
      </c>
      <c r="K517" s="67">
        <v>0</v>
      </c>
      <c r="L517" s="67">
        <v>0</v>
      </c>
      <c r="M517" s="74" t="s">
        <v>47</v>
      </c>
      <c r="N517" s="221" t="s">
        <v>48</v>
      </c>
      <c r="O517" s="73">
        <v>0</v>
      </c>
      <c r="P517" s="67">
        <v>0</v>
      </c>
      <c r="Q517" s="67" t="s">
        <v>49</v>
      </c>
      <c r="R517" s="214" t="s">
        <v>47</v>
      </c>
      <c r="S517" s="73">
        <v>0</v>
      </c>
      <c r="T517" s="67">
        <v>0</v>
      </c>
      <c r="U517" s="67">
        <v>0</v>
      </c>
      <c r="V517" s="67">
        <v>0</v>
      </c>
      <c r="W517" s="496">
        <v>0</v>
      </c>
      <c r="X517" s="73">
        <v>0</v>
      </c>
      <c r="Y517" s="67">
        <v>0</v>
      </c>
      <c r="Z517" s="496">
        <v>0</v>
      </c>
      <c r="AA517" s="22">
        <v>0</v>
      </c>
      <c r="AB517" s="496">
        <v>0</v>
      </c>
      <c r="AC517" s="27" t="s">
        <v>48</v>
      </c>
      <c r="AD517" s="75"/>
      <c r="AE517" s="75"/>
    </row>
    <row r="518" spans="1:31" s="141" customFormat="1" ht="30" customHeight="1" x14ac:dyDescent="0.25">
      <c r="A518" s="69" t="s">
        <v>56</v>
      </c>
      <c r="B518" s="69" t="s">
        <v>42</v>
      </c>
      <c r="C518" s="69" t="s">
        <v>670</v>
      </c>
      <c r="D518" s="67" t="s">
        <v>899</v>
      </c>
      <c r="E518" s="67" t="s">
        <v>741</v>
      </c>
      <c r="F518" s="67" t="s">
        <v>906</v>
      </c>
      <c r="G518" s="67" t="s">
        <v>907</v>
      </c>
      <c r="H518" s="220" t="s">
        <v>46</v>
      </c>
      <c r="I518" s="73">
        <v>0</v>
      </c>
      <c r="J518" s="74">
        <v>0</v>
      </c>
      <c r="K518" s="67">
        <v>0</v>
      </c>
      <c r="L518" s="67">
        <v>0</v>
      </c>
      <c r="M518" s="74" t="s">
        <v>47</v>
      </c>
      <c r="N518" s="496" t="s">
        <v>48</v>
      </c>
      <c r="O518" s="73">
        <v>0</v>
      </c>
      <c r="P518" s="67">
        <v>0</v>
      </c>
      <c r="Q518" s="67" t="s">
        <v>49</v>
      </c>
      <c r="R518" s="214" t="s">
        <v>47</v>
      </c>
      <c r="S518" s="73">
        <v>0</v>
      </c>
      <c r="T518" s="67">
        <v>0</v>
      </c>
      <c r="U518" s="67">
        <v>0</v>
      </c>
      <c r="V518" s="67">
        <v>0</v>
      </c>
      <c r="W518" s="496">
        <v>0</v>
      </c>
      <c r="X518" s="73">
        <v>0</v>
      </c>
      <c r="Y518" s="67">
        <v>0</v>
      </c>
      <c r="Z518" s="496">
        <v>0</v>
      </c>
      <c r="AA518" s="22">
        <v>0</v>
      </c>
      <c r="AB518" s="496">
        <v>0</v>
      </c>
      <c r="AC518" s="27" t="s">
        <v>48</v>
      </c>
      <c r="AD518" s="75"/>
      <c r="AE518" s="75"/>
    </row>
    <row r="519" spans="1:31" s="141" customFormat="1" ht="30" customHeight="1" x14ac:dyDescent="0.25">
      <c r="A519" s="69" t="s">
        <v>56</v>
      </c>
      <c r="B519" s="69" t="s">
        <v>42</v>
      </c>
      <c r="C519" s="69" t="s">
        <v>670</v>
      </c>
      <c r="D519" s="67" t="s">
        <v>908</v>
      </c>
      <c r="E519" s="67" t="s">
        <v>719</v>
      </c>
      <c r="F519" s="67" t="s">
        <v>909</v>
      </c>
      <c r="G519" s="67" t="s">
        <v>719</v>
      </c>
      <c r="H519" s="220" t="s">
        <v>46</v>
      </c>
      <c r="I519" s="73">
        <v>0</v>
      </c>
      <c r="J519" s="74">
        <v>0</v>
      </c>
      <c r="K519" s="67">
        <v>0</v>
      </c>
      <c r="L519" s="67">
        <v>0</v>
      </c>
      <c r="M519" s="74" t="s">
        <v>47</v>
      </c>
      <c r="N519" s="496" t="s">
        <v>48</v>
      </c>
      <c r="O519" s="73">
        <v>0</v>
      </c>
      <c r="P519" s="67">
        <v>0</v>
      </c>
      <c r="Q519" s="67" t="s">
        <v>49</v>
      </c>
      <c r="R519" s="214" t="s">
        <v>47</v>
      </c>
      <c r="S519" s="73">
        <v>0</v>
      </c>
      <c r="T519" s="67">
        <v>0</v>
      </c>
      <c r="U519" s="67">
        <v>0</v>
      </c>
      <c r="V519" s="67">
        <v>0</v>
      </c>
      <c r="W519" s="496">
        <v>0</v>
      </c>
      <c r="X519" s="73">
        <v>0</v>
      </c>
      <c r="Y519" s="67">
        <v>0</v>
      </c>
      <c r="Z519" s="496">
        <v>0</v>
      </c>
      <c r="AA519" s="22">
        <v>0</v>
      </c>
      <c r="AB519" s="496">
        <v>0</v>
      </c>
      <c r="AC519" s="27" t="s">
        <v>48</v>
      </c>
      <c r="AD519" s="75"/>
      <c r="AE519" s="75"/>
    </row>
    <row r="520" spans="1:31" s="141" customFormat="1" ht="30" customHeight="1" x14ac:dyDescent="0.25">
      <c r="A520" s="69" t="s">
        <v>56</v>
      </c>
      <c r="B520" s="69" t="s">
        <v>42</v>
      </c>
      <c r="C520" s="69" t="s">
        <v>670</v>
      </c>
      <c r="D520" s="67" t="s">
        <v>908</v>
      </c>
      <c r="E520" s="67" t="s">
        <v>719</v>
      </c>
      <c r="F520" s="67" t="s">
        <v>910</v>
      </c>
      <c r="G520" s="67" t="s">
        <v>852</v>
      </c>
      <c r="H520" s="220" t="s">
        <v>46</v>
      </c>
      <c r="I520" s="73">
        <v>0</v>
      </c>
      <c r="J520" s="74">
        <v>0</v>
      </c>
      <c r="K520" s="67">
        <v>0</v>
      </c>
      <c r="L520" s="67">
        <v>0</v>
      </c>
      <c r="M520" s="74" t="s">
        <v>47</v>
      </c>
      <c r="N520" s="221" t="s">
        <v>48</v>
      </c>
      <c r="O520" s="73">
        <v>0</v>
      </c>
      <c r="P520" s="67">
        <v>0</v>
      </c>
      <c r="Q520" s="67" t="s">
        <v>49</v>
      </c>
      <c r="R520" s="214" t="s">
        <v>47</v>
      </c>
      <c r="S520" s="73">
        <v>0</v>
      </c>
      <c r="T520" s="67">
        <v>0</v>
      </c>
      <c r="U520" s="67">
        <v>0</v>
      </c>
      <c r="V520" s="67">
        <v>0</v>
      </c>
      <c r="W520" s="496">
        <v>0</v>
      </c>
      <c r="X520" s="73">
        <v>0</v>
      </c>
      <c r="Y520" s="67">
        <v>0</v>
      </c>
      <c r="Z520" s="496">
        <v>0</v>
      </c>
      <c r="AA520" s="22">
        <v>0</v>
      </c>
      <c r="AB520" s="496">
        <v>0</v>
      </c>
      <c r="AC520" s="27" t="s">
        <v>48</v>
      </c>
      <c r="AD520" s="75"/>
      <c r="AE520" s="75"/>
    </row>
    <row r="521" spans="1:31" s="141" customFormat="1" ht="30" customHeight="1" x14ac:dyDescent="0.25">
      <c r="A521" s="69" t="s">
        <v>56</v>
      </c>
      <c r="B521" s="69" t="s">
        <v>42</v>
      </c>
      <c r="C521" s="69" t="s">
        <v>670</v>
      </c>
      <c r="D521" s="67" t="s">
        <v>908</v>
      </c>
      <c r="E521" s="67" t="s">
        <v>719</v>
      </c>
      <c r="F521" s="67" t="s">
        <v>911</v>
      </c>
      <c r="G521" s="67" t="s">
        <v>852</v>
      </c>
      <c r="H521" s="220" t="s">
        <v>46</v>
      </c>
      <c r="I521" s="73">
        <v>0</v>
      </c>
      <c r="J521" s="74">
        <v>0</v>
      </c>
      <c r="K521" s="67">
        <v>0</v>
      </c>
      <c r="L521" s="67">
        <v>0</v>
      </c>
      <c r="M521" s="74" t="s">
        <v>47</v>
      </c>
      <c r="N521" s="496" t="s">
        <v>48</v>
      </c>
      <c r="O521" s="73">
        <v>0</v>
      </c>
      <c r="P521" s="67">
        <v>0</v>
      </c>
      <c r="Q521" s="67" t="s">
        <v>49</v>
      </c>
      <c r="R521" s="214" t="s">
        <v>47</v>
      </c>
      <c r="S521" s="73">
        <v>0</v>
      </c>
      <c r="T521" s="67">
        <v>0</v>
      </c>
      <c r="U521" s="67">
        <v>0</v>
      </c>
      <c r="V521" s="67">
        <v>0</v>
      </c>
      <c r="W521" s="496">
        <v>0</v>
      </c>
      <c r="X521" s="73">
        <v>0</v>
      </c>
      <c r="Y521" s="67">
        <v>0</v>
      </c>
      <c r="Z521" s="496">
        <v>0</v>
      </c>
      <c r="AA521" s="22">
        <v>0</v>
      </c>
      <c r="AB521" s="496">
        <v>0</v>
      </c>
      <c r="AC521" s="27" t="s">
        <v>48</v>
      </c>
      <c r="AD521" s="75"/>
      <c r="AE521" s="75"/>
    </row>
    <row r="522" spans="1:31" s="141" customFormat="1" ht="30" customHeight="1" x14ac:dyDescent="0.25">
      <c r="A522" s="69" t="s">
        <v>56</v>
      </c>
      <c r="B522" s="69" t="s">
        <v>42</v>
      </c>
      <c r="C522" s="69" t="s">
        <v>670</v>
      </c>
      <c r="D522" s="67" t="s">
        <v>908</v>
      </c>
      <c r="E522" s="67" t="s">
        <v>719</v>
      </c>
      <c r="F522" s="67" t="s">
        <v>912</v>
      </c>
      <c r="G522" s="67" t="s">
        <v>879</v>
      </c>
      <c r="H522" s="220" t="s">
        <v>46</v>
      </c>
      <c r="I522" s="73">
        <v>0</v>
      </c>
      <c r="J522" s="74">
        <v>0</v>
      </c>
      <c r="K522" s="67">
        <v>0</v>
      </c>
      <c r="L522" s="67">
        <v>0</v>
      </c>
      <c r="M522" s="74" t="s">
        <v>47</v>
      </c>
      <c r="N522" s="496" t="s">
        <v>48</v>
      </c>
      <c r="O522" s="73">
        <v>0</v>
      </c>
      <c r="P522" s="67">
        <v>0</v>
      </c>
      <c r="Q522" s="67" t="s">
        <v>49</v>
      </c>
      <c r="R522" s="214" t="s">
        <v>47</v>
      </c>
      <c r="S522" s="73">
        <v>0</v>
      </c>
      <c r="T522" s="67">
        <v>0</v>
      </c>
      <c r="U522" s="67">
        <v>0</v>
      </c>
      <c r="V522" s="67">
        <v>0</v>
      </c>
      <c r="W522" s="496">
        <v>0</v>
      </c>
      <c r="X522" s="73">
        <v>0</v>
      </c>
      <c r="Y522" s="67">
        <v>0</v>
      </c>
      <c r="Z522" s="496">
        <v>0</v>
      </c>
      <c r="AA522" s="22">
        <v>0</v>
      </c>
      <c r="AB522" s="496">
        <v>0</v>
      </c>
      <c r="AC522" s="27" t="s">
        <v>48</v>
      </c>
      <c r="AD522" s="75"/>
      <c r="AE522" s="75"/>
    </row>
    <row r="523" spans="1:31" s="141" customFormat="1" ht="30" customHeight="1" x14ac:dyDescent="0.25">
      <c r="A523" s="69" t="s">
        <v>56</v>
      </c>
      <c r="B523" s="69" t="s">
        <v>42</v>
      </c>
      <c r="C523" s="69" t="s">
        <v>670</v>
      </c>
      <c r="D523" s="67" t="s">
        <v>908</v>
      </c>
      <c r="E523" s="67" t="s">
        <v>719</v>
      </c>
      <c r="F523" s="67" t="s">
        <v>913</v>
      </c>
      <c r="G523" s="67" t="s">
        <v>914</v>
      </c>
      <c r="H523" s="220" t="s">
        <v>46</v>
      </c>
      <c r="I523" s="73">
        <v>0</v>
      </c>
      <c r="J523" s="74">
        <v>0</v>
      </c>
      <c r="K523" s="67">
        <v>0</v>
      </c>
      <c r="L523" s="67">
        <v>0</v>
      </c>
      <c r="M523" s="74" t="s">
        <v>47</v>
      </c>
      <c r="N523" s="221" t="s">
        <v>48</v>
      </c>
      <c r="O523" s="73">
        <v>0</v>
      </c>
      <c r="P523" s="67">
        <v>0</v>
      </c>
      <c r="Q523" s="67" t="s">
        <v>49</v>
      </c>
      <c r="R523" s="214" t="s">
        <v>47</v>
      </c>
      <c r="S523" s="73">
        <v>0</v>
      </c>
      <c r="T523" s="67">
        <v>0</v>
      </c>
      <c r="U523" s="67">
        <v>0</v>
      </c>
      <c r="V523" s="67">
        <v>0</v>
      </c>
      <c r="W523" s="496">
        <v>0</v>
      </c>
      <c r="X523" s="73">
        <v>0</v>
      </c>
      <c r="Y523" s="67">
        <v>0</v>
      </c>
      <c r="Z523" s="496">
        <v>0</v>
      </c>
      <c r="AA523" s="22">
        <v>0</v>
      </c>
      <c r="AB523" s="496">
        <v>0</v>
      </c>
      <c r="AC523" s="27" t="s">
        <v>48</v>
      </c>
      <c r="AD523" s="75"/>
      <c r="AE523" s="75"/>
    </row>
    <row r="524" spans="1:31" s="141" customFormat="1" ht="30" customHeight="1" x14ac:dyDescent="0.25">
      <c r="A524" s="69" t="s">
        <v>56</v>
      </c>
      <c r="B524" s="69" t="s">
        <v>42</v>
      </c>
      <c r="C524" s="69" t="s">
        <v>670</v>
      </c>
      <c r="D524" s="67" t="s">
        <v>908</v>
      </c>
      <c r="E524" s="67" t="s">
        <v>719</v>
      </c>
      <c r="F524" s="67" t="s">
        <v>915</v>
      </c>
      <c r="G524" s="67" t="s">
        <v>719</v>
      </c>
      <c r="H524" s="220" t="s">
        <v>46</v>
      </c>
      <c r="I524" s="73">
        <v>0</v>
      </c>
      <c r="J524" s="74">
        <v>0</v>
      </c>
      <c r="K524" s="67">
        <v>0</v>
      </c>
      <c r="L524" s="67">
        <v>0</v>
      </c>
      <c r="M524" s="74" t="s">
        <v>47</v>
      </c>
      <c r="N524" s="496" t="s">
        <v>48</v>
      </c>
      <c r="O524" s="73">
        <v>0</v>
      </c>
      <c r="P524" s="67">
        <v>0</v>
      </c>
      <c r="Q524" s="67" t="s">
        <v>49</v>
      </c>
      <c r="R524" s="214" t="s">
        <v>47</v>
      </c>
      <c r="S524" s="73">
        <v>0</v>
      </c>
      <c r="T524" s="67">
        <v>0</v>
      </c>
      <c r="U524" s="67">
        <v>0</v>
      </c>
      <c r="V524" s="67">
        <v>0</v>
      </c>
      <c r="W524" s="496">
        <v>0</v>
      </c>
      <c r="X524" s="73">
        <v>0</v>
      </c>
      <c r="Y524" s="67">
        <v>0</v>
      </c>
      <c r="Z524" s="496">
        <v>0</v>
      </c>
      <c r="AA524" s="22">
        <v>0</v>
      </c>
      <c r="AB524" s="496">
        <v>0</v>
      </c>
      <c r="AC524" s="27" t="s">
        <v>48</v>
      </c>
      <c r="AD524" s="75"/>
      <c r="AE524" s="75"/>
    </row>
    <row r="525" spans="1:31" s="141" customFormat="1" ht="30" customHeight="1" x14ac:dyDescent="0.25">
      <c r="A525" s="69" t="s">
        <v>56</v>
      </c>
      <c r="B525" s="69" t="s">
        <v>42</v>
      </c>
      <c r="C525" s="69" t="s">
        <v>670</v>
      </c>
      <c r="D525" s="67" t="s">
        <v>916</v>
      </c>
      <c r="E525" s="67" t="s">
        <v>747</v>
      </c>
      <c r="F525" s="67" t="s">
        <v>917</v>
      </c>
      <c r="G525" s="67" t="s">
        <v>918</v>
      </c>
      <c r="H525" s="220" t="s">
        <v>46</v>
      </c>
      <c r="I525" s="73">
        <v>0</v>
      </c>
      <c r="J525" s="74">
        <v>0</v>
      </c>
      <c r="K525" s="67">
        <v>0</v>
      </c>
      <c r="L525" s="67">
        <v>0</v>
      </c>
      <c r="M525" s="74" t="s">
        <v>47</v>
      </c>
      <c r="N525" s="496" t="s">
        <v>48</v>
      </c>
      <c r="O525" s="73">
        <v>0</v>
      </c>
      <c r="P525" s="67">
        <v>0</v>
      </c>
      <c r="Q525" s="67" t="s">
        <v>49</v>
      </c>
      <c r="R525" s="214" t="s">
        <v>47</v>
      </c>
      <c r="S525" s="73">
        <v>0</v>
      </c>
      <c r="T525" s="67">
        <v>0</v>
      </c>
      <c r="U525" s="67">
        <v>0</v>
      </c>
      <c r="V525" s="67">
        <v>0</v>
      </c>
      <c r="W525" s="496">
        <v>0</v>
      </c>
      <c r="X525" s="73">
        <v>0</v>
      </c>
      <c r="Y525" s="67">
        <v>0</v>
      </c>
      <c r="Z525" s="496">
        <v>0</v>
      </c>
      <c r="AA525" s="22">
        <v>0</v>
      </c>
      <c r="AB525" s="496">
        <v>0</v>
      </c>
      <c r="AC525" s="27" t="s">
        <v>48</v>
      </c>
      <c r="AD525" s="75"/>
      <c r="AE525" s="75"/>
    </row>
    <row r="526" spans="1:31" s="141" customFormat="1" ht="30" customHeight="1" x14ac:dyDescent="0.25">
      <c r="A526" s="69" t="s">
        <v>56</v>
      </c>
      <c r="B526" s="69" t="s">
        <v>42</v>
      </c>
      <c r="C526" s="69" t="s">
        <v>670</v>
      </c>
      <c r="D526" s="67" t="s">
        <v>916</v>
      </c>
      <c r="E526" s="67" t="s">
        <v>747</v>
      </c>
      <c r="F526" s="67" t="s">
        <v>919</v>
      </c>
      <c r="G526" s="67" t="s">
        <v>866</v>
      </c>
      <c r="H526" s="220" t="s">
        <v>46</v>
      </c>
      <c r="I526" s="73">
        <v>0</v>
      </c>
      <c r="J526" s="74">
        <v>0</v>
      </c>
      <c r="K526" s="67">
        <v>0</v>
      </c>
      <c r="L526" s="67">
        <v>0</v>
      </c>
      <c r="M526" s="74" t="s">
        <v>47</v>
      </c>
      <c r="N526" s="221" t="s">
        <v>48</v>
      </c>
      <c r="O526" s="73">
        <v>0</v>
      </c>
      <c r="P526" s="67">
        <v>0</v>
      </c>
      <c r="Q526" s="67" t="s">
        <v>49</v>
      </c>
      <c r="R526" s="214" t="s">
        <v>47</v>
      </c>
      <c r="S526" s="73">
        <v>0</v>
      </c>
      <c r="T526" s="67">
        <v>0</v>
      </c>
      <c r="U526" s="67">
        <v>0</v>
      </c>
      <c r="V526" s="67">
        <v>0</v>
      </c>
      <c r="W526" s="496">
        <v>0</v>
      </c>
      <c r="X526" s="73">
        <v>0</v>
      </c>
      <c r="Y526" s="67">
        <v>0</v>
      </c>
      <c r="Z526" s="496">
        <v>0</v>
      </c>
      <c r="AA526" s="22">
        <v>0</v>
      </c>
      <c r="AB526" s="496">
        <v>0</v>
      </c>
      <c r="AC526" s="27" t="s">
        <v>48</v>
      </c>
      <c r="AD526" s="75"/>
      <c r="AE526" s="75"/>
    </row>
    <row r="527" spans="1:31" s="141" customFormat="1" ht="30" customHeight="1" x14ac:dyDescent="0.25">
      <c r="A527" s="69" t="s">
        <v>56</v>
      </c>
      <c r="B527" s="69" t="s">
        <v>42</v>
      </c>
      <c r="C527" s="69" t="s">
        <v>670</v>
      </c>
      <c r="D527" s="67" t="s">
        <v>916</v>
      </c>
      <c r="E527" s="67" t="s">
        <v>747</v>
      </c>
      <c r="F527" s="67" t="s">
        <v>920</v>
      </c>
      <c r="G527" s="67" t="s">
        <v>747</v>
      </c>
      <c r="H527" s="220" t="s">
        <v>46</v>
      </c>
      <c r="I527" s="73">
        <v>0</v>
      </c>
      <c r="J527" s="74">
        <v>0</v>
      </c>
      <c r="K527" s="67">
        <v>0</v>
      </c>
      <c r="L527" s="67">
        <v>0</v>
      </c>
      <c r="M527" s="74" t="s">
        <v>47</v>
      </c>
      <c r="N527" s="496" t="s">
        <v>48</v>
      </c>
      <c r="O527" s="73">
        <v>0</v>
      </c>
      <c r="P527" s="67">
        <v>0</v>
      </c>
      <c r="Q527" s="67" t="s">
        <v>49</v>
      </c>
      <c r="R527" s="214" t="s">
        <v>47</v>
      </c>
      <c r="S527" s="73">
        <v>0</v>
      </c>
      <c r="T527" s="67">
        <v>0</v>
      </c>
      <c r="U527" s="67">
        <v>0</v>
      </c>
      <c r="V527" s="67">
        <v>0</v>
      </c>
      <c r="W527" s="496">
        <v>0</v>
      </c>
      <c r="X527" s="73">
        <v>0</v>
      </c>
      <c r="Y527" s="67">
        <v>0</v>
      </c>
      <c r="Z527" s="496">
        <v>0</v>
      </c>
      <c r="AA527" s="22">
        <v>0</v>
      </c>
      <c r="AB527" s="496">
        <v>0</v>
      </c>
      <c r="AC527" s="27" t="s">
        <v>48</v>
      </c>
      <c r="AD527" s="75"/>
      <c r="AE527" s="75"/>
    </row>
    <row r="528" spans="1:31" s="141" customFormat="1" ht="30" customHeight="1" x14ac:dyDescent="0.25">
      <c r="A528" s="69" t="s">
        <v>56</v>
      </c>
      <c r="B528" s="69" t="s">
        <v>42</v>
      </c>
      <c r="C528" s="69" t="s">
        <v>670</v>
      </c>
      <c r="D528" s="67" t="s">
        <v>916</v>
      </c>
      <c r="E528" s="67" t="s">
        <v>747</v>
      </c>
      <c r="F528" s="67" t="s">
        <v>921</v>
      </c>
      <c r="G528" s="67" t="s">
        <v>922</v>
      </c>
      <c r="H528" s="220" t="s">
        <v>46</v>
      </c>
      <c r="I528" s="73">
        <v>0</v>
      </c>
      <c r="J528" s="74">
        <v>0</v>
      </c>
      <c r="K528" s="67">
        <v>0</v>
      </c>
      <c r="L528" s="67">
        <v>0</v>
      </c>
      <c r="M528" s="74" t="s">
        <v>47</v>
      </c>
      <c r="N528" s="496" t="s">
        <v>48</v>
      </c>
      <c r="O528" s="73">
        <v>0</v>
      </c>
      <c r="P528" s="67">
        <v>0</v>
      </c>
      <c r="Q528" s="67" t="s">
        <v>49</v>
      </c>
      <c r="R528" s="214" t="s">
        <v>47</v>
      </c>
      <c r="S528" s="73">
        <v>0</v>
      </c>
      <c r="T528" s="67">
        <v>0</v>
      </c>
      <c r="U528" s="67">
        <v>0</v>
      </c>
      <c r="V528" s="67">
        <v>0</v>
      </c>
      <c r="W528" s="496">
        <v>0</v>
      </c>
      <c r="X528" s="73">
        <v>0</v>
      </c>
      <c r="Y528" s="67">
        <v>0</v>
      </c>
      <c r="Z528" s="496">
        <v>0</v>
      </c>
      <c r="AA528" s="22">
        <v>0</v>
      </c>
      <c r="AB528" s="496">
        <v>0</v>
      </c>
      <c r="AC528" s="27" t="s">
        <v>48</v>
      </c>
      <c r="AD528" s="75"/>
      <c r="AE528" s="75"/>
    </row>
    <row r="529" spans="1:31" s="141" customFormat="1" ht="30" customHeight="1" x14ac:dyDescent="0.25">
      <c r="A529" s="69" t="s">
        <v>56</v>
      </c>
      <c r="B529" s="69" t="s">
        <v>42</v>
      </c>
      <c r="C529" s="69" t="s">
        <v>670</v>
      </c>
      <c r="D529" s="67" t="s">
        <v>923</v>
      </c>
      <c r="E529" s="67" t="s">
        <v>689</v>
      </c>
      <c r="F529" s="67" t="s">
        <v>924</v>
      </c>
      <c r="G529" s="67" t="s">
        <v>689</v>
      </c>
      <c r="H529" s="220" t="s">
        <v>46</v>
      </c>
      <c r="I529" s="73">
        <v>0</v>
      </c>
      <c r="J529" s="74">
        <v>0</v>
      </c>
      <c r="K529" s="67">
        <v>0</v>
      </c>
      <c r="L529" s="67">
        <v>0</v>
      </c>
      <c r="M529" s="74" t="s">
        <v>47</v>
      </c>
      <c r="N529" s="221" t="s">
        <v>48</v>
      </c>
      <c r="O529" s="73">
        <v>0</v>
      </c>
      <c r="P529" s="67">
        <v>0</v>
      </c>
      <c r="Q529" s="67" t="s">
        <v>49</v>
      </c>
      <c r="R529" s="214" t="s">
        <v>47</v>
      </c>
      <c r="S529" s="73">
        <v>0</v>
      </c>
      <c r="T529" s="67">
        <v>0</v>
      </c>
      <c r="U529" s="67">
        <v>0</v>
      </c>
      <c r="V529" s="67">
        <v>0</v>
      </c>
      <c r="W529" s="496">
        <v>0</v>
      </c>
      <c r="X529" s="73">
        <v>0</v>
      </c>
      <c r="Y529" s="67">
        <v>0</v>
      </c>
      <c r="Z529" s="496">
        <v>0</v>
      </c>
      <c r="AA529" s="22">
        <v>0</v>
      </c>
      <c r="AB529" s="496">
        <v>0</v>
      </c>
      <c r="AC529" s="27" t="s">
        <v>48</v>
      </c>
      <c r="AD529" s="75"/>
      <c r="AE529" s="75"/>
    </row>
    <row r="530" spans="1:31" s="141" customFormat="1" ht="30" customHeight="1" x14ac:dyDescent="0.25">
      <c r="A530" s="69" t="s">
        <v>56</v>
      </c>
      <c r="B530" s="69" t="s">
        <v>42</v>
      </c>
      <c r="C530" s="69" t="s">
        <v>670</v>
      </c>
      <c r="D530" s="67" t="s">
        <v>923</v>
      </c>
      <c r="E530" s="67" t="s">
        <v>689</v>
      </c>
      <c r="F530" s="67" t="s">
        <v>925</v>
      </c>
      <c r="G530" s="67" t="s">
        <v>692</v>
      </c>
      <c r="H530" s="220" t="s">
        <v>46</v>
      </c>
      <c r="I530" s="73">
        <v>0</v>
      </c>
      <c r="J530" s="74">
        <v>0</v>
      </c>
      <c r="K530" s="67">
        <v>0</v>
      </c>
      <c r="L530" s="67">
        <v>0</v>
      </c>
      <c r="M530" s="74" t="s">
        <v>47</v>
      </c>
      <c r="N530" s="496" t="s">
        <v>48</v>
      </c>
      <c r="O530" s="73">
        <v>0</v>
      </c>
      <c r="P530" s="67">
        <v>0</v>
      </c>
      <c r="Q530" s="67" t="s">
        <v>49</v>
      </c>
      <c r="R530" s="214" t="s">
        <v>47</v>
      </c>
      <c r="S530" s="73">
        <v>0</v>
      </c>
      <c r="T530" s="67">
        <v>0</v>
      </c>
      <c r="U530" s="67">
        <v>0</v>
      </c>
      <c r="V530" s="67">
        <v>0</v>
      </c>
      <c r="W530" s="496">
        <v>0</v>
      </c>
      <c r="X530" s="73">
        <v>0</v>
      </c>
      <c r="Y530" s="67">
        <v>0</v>
      </c>
      <c r="Z530" s="496">
        <v>0</v>
      </c>
      <c r="AA530" s="22">
        <v>0</v>
      </c>
      <c r="AB530" s="496">
        <v>0</v>
      </c>
      <c r="AC530" s="27" t="s">
        <v>48</v>
      </c>
      <c r="AD530" s="75"/>
      <c r="AE530" s="75"/>
    </row>
    <row r="531" spans="1:31" s="141" customFormat="1" ht="30" customHeight="1" x14ac:dyDescent="0.25">
      <c r="A531" s="69" t="s">
        <v>56</v>
      </c>
      <c r="B531" s="69" t="s">
        <v>57</v>
      </c>
      <c r="C531" s="69" t="s">
        <v>926</v>
      </c>
      <c r="D531" s="67" t="s">
        <v>927</v>
      </c>
      <c r="E531" s="67" t="s">
        <v>928</v>
      </c>
      <c r="F531" s="67" t="s">
        <v>929</v>
      </c>
      <c r="G531" s="67" t="s">
        <v>930</v>
      </c>
      <c r="H531" s="220" t="s">
        <v>46</v>
      </c>
      <c r="I531" s="73">
        <v>0</v>
      </c>
      <c r="J531" s="74">
        <v>0</v>
      </c>
      <c r="K531" s="67">
        <v>0</v>
      </c>
      <c r="L531" s="67">
        <v>0</v>
      </c>
      <c r="M531" s="74" t="s">
        <v>47</v>
      </c>
      <c r="N531" s="496" t="s">
        <v>48</v>
      </c>
      <c r="O531" s="73">
        <v>0</v>
      </c>
      <c r="P531" s="67">
        <v>0</v>
      </c>
      <c r="Q531" s="67" t="s">
        <v>49</v>
      </c>
      <c r="R531" s="214" t="s">
        <v>47</v>
      </c>
      <c r="S531" s="73">
        <v>0</v>
      </c>
      <c r="T531" s="67">
        <v>0</v>
      </c>
      <c r="U531" s="67">
        <v>0</v>
      </c>
      <c r="V531" s="67">
        <v>0</v>
      </c>
      <c r="W531" s="496">
        <v>0</v>
      </c>
      <c r="X531" s="73">
        <v>0</v>
      </c>
      <c r="Y531" s="67">
        <v>0</v>
      </c>
      <c r="Z531" s="496">
        <v>0</v>
      </c>
      <c r="AA531" s="22">
        <v>0</v>
      </c>
      <c r="AB531" s="496">
        <v>0</v>
      </c>
      <c r="AC531" s="27" t="s">
        <v>48</v>
      </c>
      <c r="AD531" s="75"/>
      <c r="AE531" s="75"/>
    </row>
    <row r="532" spans="1:31" s="141" customFormat="1" ht="30" customHeight="1" x14ac:dyDescent="0.25">
      <c r="A532" s="69" t="s">
        <v>56</v>
      </c>
      <c r="B532" s="69" t="s">
        <v>57</v>
      </c>
      <c r="C532" s="69" t="s">
        <v>926</v>
      </c>
      <c r="D532" s="67" t="s">
        <v>931</v>
      </c>
      <c r="E532" s="67" t="s">
        <v>932</v>
      </c>
      <c r="F532" s="67" t="s">
        <v>933</v>
      </c>
      <c r="G532" s="67" t="s">
        <v>934</v>
      </c>
      <c r="H532" s="220" t="s">
        <v>46</v>
      </c>
      <c r="I532" s="73">
        <v>0</v>
      </c>
      <c r="J532" s="74">
        <v>0</v>
      </c>
      <c r="K532" s="67">
        <v>0</v>
      </c>
      <c r="L532" s="67">
        <v>0</v>
      </c>
      <c r="M532" s="74" t="s">
        <v>47</v>
      </c>
      <c r="N532" s="221" t="s">
        <v>48</v>
      </c>
      <c r="O532" s="73">
        <v>0</v>
      </c>
      <c r="P532" s="67">
        <v>0</v>
      </c>
      <c r="Q532" s="67" t="s">
        <v>49</v>
      </c>
      <c r="R532" s="214" t="s">
        <v>47</v>
      </c>
      <c r="S532" s="73">
        <v>0</v>
      </c>
      <c r="T532" s="67">
        <v>0</v>
      </c>
      <c r="U532" s="67">
        <v>0</v>
      </c>
      <c r="V532" s="67">
        <v>0</v>
      </c>
      <c r="W532" s="496">
        <v>0</v>
      </c>
      <c r="X532" s="73">
        <v>0</v>
      </c>
      <c r="Y532" s="67">
        <v>0</v>
      </c>
      <c r="Z532" s="496">
        <v>0</v>
      </c>
      <c r="AA532" s="22">
        <v>0</v>
      </c>
      <c r="AB532" s="496">
        <v>0</v>
      </c>
      <c r="AC532" s="27" t="s">
        <v>48</v>
      </c>
      <c r="AD532" s="75"/>
      <c r="AE532" s="75"/>
    </row>
    <row r="533" spans="1:31" s="141" customFormat="1" ht="30" customHeight="1" x14ac:dyDescent="0.25">
      <c r="A533" s="69" t="s">
        <v>56</v>
      </c>
      <c r="B533" s="69" t="s">
        <v>57</v>
      </c>
      <c r="C533" s="69" t="s">
        <v>926</v>
      </c>
      <c r="D533" s="67" t="s">
        <v>935</v>
      </c>
      <c r="E533" s="67" t="s">
        <v>936</v>
      </c>
      <c r="F533" s="67" t="s">
        <v>937</v>
      </c>
      <c r="G533" s="67" t="s">
        <v>936</v>
      </c>
      <c r="H533" s="220" t="s">
        <v>46</v>
      </c>
      <c r="I533" s="73">
        <v>0</v>
      </c>
      <c r="J533" s="74">
        <v>0</v>
      </c>
      <c r="K533" s="67">
        <v>0</v>
      </c>
      <c r="L533" s="67">
        <v>0</v>
      </c>
      <c r="M533" s="74" t="s">
        <v>47</v>
      </c>
      <c r="N533" s="496" t="s">
        <v>48</v>
      </c>
      <c r="O533" s="73">
        <v>0</v>
      </c>
      <c r="P533" s="67">
        <v>0</v>
      </c>
      <c r="Q533" s="67" t="s">
        <v>49</v>
      </c>
      <c r="R533" s="214" t="s">
        <v>47</v>
      </c>
      <c r="S533" s="73">
        <v>0</v>
      </c>
      <c r="T533" s="67">
        <v>0</v>
      </c>
      <c r="U533" s="67">
        <v>0</v>
      </c>
      <c r="V533" s="67">
        <v>0</v>
      </c>
      <c r="W533" s="496">
        <v>0</v>
      </c>
      <c r="X533" s="73">
        <v>0</v>
      </c>
      <c r="Y533" s="67">
        <v>0</v>
      </c>
      <c r="Z533" s="496">
        <v>0</v>
      </c>
      <c r="AA533" s="22">
        <v>0</v>
      </c>
      <c r="AB533" s="496">
        <v>0</v>
      </c>
      <c r="AC533" s="27" t="s">
        <v>48</v>
      </c>
      <c r="AD533" s="75"/>
      <c r="AE533" s="75"/>
    </row>
    <row r="534" spans="1:31" s="141" customFormat="1" ht="30" customHeight="1" x14ac:dyDescent="0.25">
      <c r="A534" s="69" t="s">
        <v>56</v>
      </c>
      <c r="B534" s="69" t="s">
        <v>57</v>
      </c>
      <c r="C534" s="69" t="s">
        <v>926</v>
      </c>
      <c r="D534" s="67" t="s">
        <v>938</v>
      </c>
      <c r="E534" s="67" t="s">
        <v>939</v>
      </c>
      <c r="F534" s="67" t="s">
        <v>940</v>
      </c>
      <c r="G534" s="67" t="s">
        <v>939</v>
      </c>
      <c r="H534" s="220" t="s">
        <v>46</v>
      </c>
      <c r="I534" s="73">
        <v>0</v>
      </c>
      <c r="J534" s="74">
        <v>0</v>
      </c>
      <c r="K534" s="67">
        <v>0</v>
      </c>
      <c r="L534" s="67">
        <v>0</v>
      </c>
      <c r="M534" s="74" t="s">
        <v>47</v>
      </c>
      <c r="N534" s="496" t="s">
        <v>48</v>
      </c>
      <c r="O534" s="73">
        <v>0</v>
      </c>
      <c r="P534" s="67">
        <v>0</v>
      </c>
      <c r="Q534" s="67" t="s">
        <v>49</v>
      </c>
      <c r="R534" s="214" t="s">
        <v>47</v>
      </c>
      <c r="S534" s="73">
        <v>0</v>
      </c>
      <c r="T534" s="67">
        <v>0</v>
      </c>
      <c r="U534" s="67">
        <v>0</v>
      </c>
      <c r="V534" s="67">
        <v>0</v>
      </c>
      <c r="W534" s="496">
        <v>0</v>
      </c>
      <c r="X534" s="73">
        <v>0</v>
      </c>
      <c r="Y534" s="67">
        <v>0</v>
      </c>
      <c r="Z534" s="496">
        <v>0</v>
      </c>
      <c r="AA534" s="22">
        <v>0</v>
      </c>
      <c r="AB534" s="496">
        <v>0</v>
      </c>
      <c r="AC534" s="27" t="s">
        <v>48</v>
      </c>
      <c r="AD534" s="75"/>
      <c r="AE534" s="75"/>
    </row>
    <row r="535" spans="1:31" s="141" customFormat="1" ht="30" customHeight="1" x14ac:dyDescent="0.25">
      <c r="A535" s="69" t="s">
        <v>56</v>
      </c>
      <c r="B535" s="69" t="s">
        <v>57</v>
      </c>
      <c r="C535" s="69" t="s">
        <v>926</v>
      </c>
      <c r="D535" s="67" t="s">
        <v>938</v>
      </c>
      <c r="E535" s="67" t="s">
        <v>939</v>
      </c>
      <c r="F535" s="67" t="s">
        <v>941</v>
      </c>
      <c r="G535" s="67" t="s">
        <v>942</v>
      </c>
      <c r="H535" s="220" t="s">
        <v>46</v>
      </c>
      <c r="I535" s="73">
        <v>0</v>
      </c>
      <c r="J535" s="74">
        <v>0</v>
      </c>
      <c r="K535" s="67">
        <v>0</v>
      </c>
      <c r="L535" s="67">
        <v>0</v>
      </c>
      <c r="M535" s="74" t="s">
        <v>47</v>
      </c>
      <c r="N535" s="221" t="s">
        <v>48</v>
      </c>
      <c r="O535" s="73">
        <v>0</v>
      </c>
      <c r="P535" s="67">
        <v>0</v>
      </c>
      <c r="Q535" s="67" t="s">
        <v>49</v>
      </c>
      <c r="R535" s="214" t="s">
        <v>47</v>
      </c>
      <c r="S535" s="73">
        <v>0</v>
      </c>
      <c r="T535" s="67">
        <v>0</v>
      </c>
      <c r="U535" s="67">
        <v>0</v>
      </c>
      <c r="V535" s="67">
        <v>0</v>
      </c>
      <c r="W535" s="496">
        <v>0</v>
      </c>
      <c r="X535" s="73">
        <v>0</v>
      </c>
      <c r="Y535" s="67">
        <v>0</v>
      </c>
      <c r="Z535" s="496">
        <v>0</v>
      </c>
      <c r="AA535" s="22">
        <v>0</v>
      </c>
      <c r="AB535" s="496">
        <v>0</v>
      </c>
      <c r="AC535" s="27" t="s">
        <v>48</v>
      </c>
      <c r="AD535" s="75"/>
      <c r="AE535" s="75"/>
    </row>
    <row r="536" spans="1:31" s="141" customFormat="1" ht="30" customHeight="1" x14ac:dyDescent="0.25">
      <c r="A536" s="69" t="s">
        <v>56</v>
      </c>
      <c r="B536" s="69" t="s">
        <v>57</v>
      </c>
      <c r="C536" s="69" t="s">
        <v>926</v>
      </c>
      <c r="D536" s="67" t="s">
        <v>935</v>
      </c>
      <c r="E536" s="67" t="s">
        <v>936</v>
      </c>
      <c r="F536" s="67" t="s">
        <v>943</v>
      </c>
      <c r="G536" s="67" t="s">
        <v>944</v>
      </c>
      <c r="H536" s="220" t="s">
        <v>46</v>
      </c>
      <c r="I536" s="73">
        <v>0</v>
      </c>
      <c r="J536" s="74">
        <v>0</v>
      </c>
      <c r="K536" s="67">
        <v>0</v>
      </c>
      <c r="L536" s="67">
        <v>0</v>
      </c>
      <c r="M536" s="74" t="s">
        <v>47</v>
      </c>
      <c r="N536" s="496" t="s">
        <v>48</v>
      </c>
      <c r="O536" s="73">
        <v>0</v>
      </c>
      <c r="P536" s="67">
        <v>0</v>
      </c>
      <c r="Q536" s="67" t="s">
        <v>49</v>
      </c>
      <c r="R536" s="214" t="s">
        <v>47</v>
      </c>
      <c r="S536" s="73">
        <v>0</v>
      </c>
      <c r="T536" s="67">
        <v>0</v>
      </c>
      <c r="U536" s="67">
        <v>0</v>
      </c>
      <c r="V536" s="67">
        <v>0</v>
      </c>
      <c r="W536" s="496">
        <v>0</v>
      </c>
      <c r="X536" s="73">
        <v>0</v>
      </c>
      <c r="Y536" s="67">
        <v>0</v>
      </c>
      <c r="Z536" s="496">
        <v>0</v>
      </c>
      <c r="AA536" s="22">
        <v>0</v>
      </c>
      <c r="AB536" s="496">
        <v>0</v>
      </c>
      <c r="AC536" s="27" t="s">
        <v>48</v>
      </c>
      <c r="AD536" s="75"/>
      <c r="AE536" s="75"/>
    </row>
    <row r="537" spans="1:31" s="141" customFormat="1" ht="30" customHeight="1" x14ac:dyDescent="0.25">
      <c r="A537" s="69" t="s">
        <v>56</v>
      </c>
      <c r="B537" s="69" t="s">
        <v>57</v>
      </c>
      <c r="C537" s="69" t="s">
        <v>926</v>
      </c>
      <c r="D537" s="67" t="s">
        <v>945</v>
      </c>
      <c r="E537" s="67" t="s">
        <v>946</v>
      </c>
      <c r="F537" s="67" t="s">
        <v>947</v>
      </c>
      <c r="G537" s="67" t="s">
        <v>948</v>
      </c>
      <c r="H537" s="220" t="s">
        <v>46</v>
      </c>
      <c r="I537" s="73">
        <v>0</v>
      </c>
      <c r="J537" s="74">
        <v>0</v>
      </c>
      <c r="K537" s="67">
        <v>0</v>
      </c>
      <c r="L537" s="67">
        <v>0</v>
      </c>
      <c r="M537" s="74" t="s">
        <v>47</v>
      </c>
      <c r="N537" s="496" t="s">
        <v>48</v>
      </c>
      <c r="O537" s="73">
        <v>0</v>
      </c>
      <c r="P537" s="67">
        <v>0</v>
      </c>
      <c r="Q537" s="67" t="s">
        <v>49</v>
      </c>
      <c r="R537" s="214" t="s">
        <v>47</v>
      </c>
      <c r="S537" s="73">
        <v>0</v>
      </c>
      <c r="T537" s="67">
        <v>0</v>
      </c>
      <c r="U537" s="67">
        <v>0</v>
      </c>
      <c r="V537" s="67">
        <v>0</v>
      </c>
      <c r="W537" s="496">
        <v>0</v>
      </c>
      <c r="X537" s="73">
        <v>0</v>
      </c>
      <c r="Y537" s="67">
        <v>0</v>
      </c>
      <c r="Z537" s="496">
        <v>0</v>
      </c>
      <c r="AA537" s="22">
        <v>0</v>
      </c>
      <c r="AB537" s="496">
        <v>0</v>
      </c>
      <c r="AC537" s="27" t="s">
        <v>48</v>
      </c>
      <c r="AD537" s="75"/>
      <c r="AE537" s="75"/>
    </row>
    <row r="538" spans="1:31" s="141" customFormat="1" ht="30" customHeight="1" x14ac:dyDescent="0.25">
      <c r="A538" s="69" t="s">
        <v>56</v>
      </c>
      <c r="B538" s="69" t="s">
        <v>57</v>
      </c>
      <c r="C538" s="69" t="s">
        <v>926</v>
      </c>
      <c r="D538" s="67" t="s">
        <v>949</v>
      </c>
      <c r="E538" s="67" t="s">
        <v>932</v>
      </c>
      <c r="F538" s="67" t="s">
        <v>950</v>
      </c>
      <c r="G538" s="67" t="s">
        <v>951</v>
      </c>
      <c r="H538" s="220" t="s">
        <v>46</v>
      </c>
      <c r="I538" s="73">
        <v>0</v>
      </c>
      <c r="J538" s="74">
        <v>0</v>
      </c>
      <c r="K538" s="67">
        <v>0</v>
      </c>
      <c r="L538" s="67">
        <v>0</v>
      </c>
      <c r="M538" s="74" t="s">
        <v>47</v>
      </c>
      <c r="N538" s="221" t="s">
        <v>48</v>
      </c>
      <c r="O538" s="73">
        <v>0</v>
      </c>
      <c r="P538" s="67">
        <v>0</v>
      </c>
      <c r="Q538" s="67" t="s">
        <v>49</v>
      </c>
      <c r="R538" s="214" t="s">
        <v>47</v>
      </c>
      <c r="S538" s="73">
        <v>0</v>
      </c>
      <c r="T538" s="67">
        <v>0</v>
      </c>
      <c r="U538" s="67">
        <v>0</v>
      </c>
      <c r="V538" s="67">
        <v>0</v>
      </c>
      <c r="W538" s="496">
        <v>0</v>
      </c>
      <c r="X538" s="73">
        <v>0</v>
      </c>
      <c r="Y538" s="67">
        <v>0</v>
      </c>
      <c r="Z538" s="496">
        <v>0</v>
      </c>
      <c r="AA538" s="22">
        <v>0</v>
      </c>
      <c r="AB538" s="496">
        <v>0</v>
      </c>
      <c r="AC538" s="27" t="s">
        <v>48</v>
      </c>
      <c r="AD538" s="75"/>
      <c r="AE538" s="75"/>
    </row>
    <row r="539" spans="1:31" s="141" customFormat="1" ht="30" customHeight="1" x14ac:dyDescent="0.25">
      <c r="A539" s="69" t="s">
        <v>56</v>
      </c>
      <c r="B539" s="69" t="s">
        <v>57</v>
      </c>
      <c r="C539" s="69" t="s">
        <v>926</v>
      </c>
      <c r="D539" s="67" t="s">
        <v>949</v>
      </c>
      <c r="E539" s="67" t="s">
        <v>932</v>
      </c>
      <c r="F539" s="67" t="s">
        <v>952</v>
      </c>
      <c r="G539" s="67" t="s">
        <v>953</v>
      </c>
      <c r="H539" s="220" t="s">
        <v>46</v>
      </c>
      <c r="I539" s="73">
        <v>0</v>
      </c>
      <c r="J539" s="74">
        <v>0</v>
      </c>
      <c r="K539" s="67">
        <v>0</v>
      </c>
      <c r="L539" s="67">
        <v>0</v>
      </c>
      <c r="M539" s="74" t="s">
        <v>47</v>
      </c>
      <c r="N539" s="496" t="s">
        <v>48</v>
      </c>
      <c r="O539" s="73">
        <v>0</v>
      </c>
      <c r="P539" s="67">
        <v>0</v>
      </c>
      <c r="Q539" s="67" t="s">
        <v>49</v>
      </c>
      <c r="R539" s="214" t="s">
        <v>47</v>
      </c>
      <c r="S539" s="73">
        <v>0</v>
      </c>
      <c r="T539" s="67">
        <v>0</v>
      </c>
      <c r="U539" s="67">
        <v>0</v>
      </c>
      <c r="V539" s="67">
        <v>0</v>
      </c>
      <c r="W539" s="496">
        <v>0</v>
      </c>
      <c r="X539" s="73">
        <v>0</v>
      </c>
      <c r="Y539" s="67">
        <v>0</v>
      </c>
      <c r="Z539" s="496">
        <v>0</v>
      </c>
      <c r="AA539" s="22">
        <v>0</v>
      </c>
      <c r="AB539" s="496">
        <v>0</v>
      </c>
      <c r="AC539" s="27" t="s">
        <v>48</v>
      </c>
      <c r="AD539" s="75"/>
      <c r="AE539" s="75"/>
    </row>
    <row r="540" spans="1:31" s="141" customFormat="1" ht="30" customHeight="1" x14ac:dyDescent="0.25">
      <c r="A540" s="69" t="s">
        <v>56</v>
      </c>
      <c r="B540" s="69" t="s">
        <v>57</v>
      </c>
      <c r="C540" s="69" t="s">
        <v>926</v>
      </c>
      <c r="D540" s="67" t="s">
        <v>954</v>
      </c>
      <c r="E540" s="67" t="s">
        <v>955</v>
      </c>
      <c r="F540" s="67" t="s">
        <v>956</v>
      </c>
      <c r="G540" s="67" t="s">
        <v>957</v>
      </c>
      <c r="H540" s="220" t="s">
        <v>46</v>
      </c>
      <c r="I540" s="73">
        <v>0</v>
      </c>
      <c r="J540" s="74">
        <v>0</v>
      </c>
      <c r="K540" s="67">
        <v>0</v>
      </c>
      <c r="L540" s="67">
        <v>0</v>
      </c>
      <c r="M540" s="74" t="s">
        <v>47</v>
      </c>
      <c r="N540" s="496" t="s">
        <v>48</v>
      </c>
      <c r="O540" s="73">
        <v>0</v>
      </c>
      <c r="P540" s="67">
        <v>0</v>
      </c>
      <c r="Q540" s="67" t="s">
        <v>49</v>
      </c>
      <c r="R540" s="214" t="s">
        <v>47</v>
      </c>
      <c r="S540" s="73">
        <v>0</v>
      </c>
      <c r="T540" s="67">
        <v>0</v>
      </c>
      <c r="U540" s="67">
        <v>0</v>
      </c>
      <c r="V540" s="67">
        <v>0</v>
      </c>
      <c r="W540" s="496">
        <v>0</v>
      </c>
      <c r="X540" s="73">
        <v>0</v>
      </c>
      <c r="Y540" s="67">
        <v>0</v>
      </c>
      <c r="Z540" s="496">
        <v>0</v>
      </c>
      <c r="AA540" s="22">
        <v>0</v>
      </c>
      <c r="AB540" s="496">
        <v>0</v>
      </c>
      <c r="AC540" s="27" t="s">
        <v>48</v>
      </c>
      <c r="AD540" s="75"/>
      <c r="AE540" s="75"/>
    </row>
    <row r="541" spans="1:31" s="141" customFormat="1" ht="30" customHeight="1" x14ac:dyDescent="0.25">
      <c r="A541" s="69" t="s">
        <v>56</v>
      </c>
      <c r="B541" s="69" t="s">
        <v>57</v>
      </c>
      <c r="C541" s="69" t="s">
        <v>926</v>
      </c>
      <c r="D541" s="67" t="s">
        <v>935</v>
      </c>
      <c r="E541" s="67" t="s">
        <v>936</v>
      </c>
      <c r="F541" s="67" t="s">
        <v>958</v>
      </c>
      <c r="G541" s="67" t="s">
        <v>959</v>
      </c>
      <c r="H541" s="220" t="s">
        <v>46</v>
      </c>
      <c r="I541" s="73">
        <v>0</v>
      </c>
      <c r="J541" s="74">
        <v>0</v>
      </c>
      <c r="K541" s="67">
        <v>0</v>
      </c>
      <c r="L541" s="67">
        <v>0</v>
      </c>
      <c r="M541" s="74" t="s">
        <v>47</v>
      </c>
      <c r="N541" s="221" t="s">
        <v>48</v>
      </c>
      <c r="O541" s="73">
        <v>0</v>
      </c>
      <c r="P541" s="67">
        <v>0</v>
      </c>
      <c r="Q541" s="67" t="s">
        <v>49</v>
      </c>
      <c r="R541" s="214" t="s">
        <v>47</v>
      </c>
      <c r="S541" s="73">
        <v>0</v>
      </c>
      <c r="T541" s="67">
        <v>0</v>
      </c>
      <c r="U541" s="67">
        <v>0</v>
      </c>
      <c r="V541" s="67">
        <v>0</v>
      </c>
      <c r="W541" s="496">
        <v>0</v>
      </c>
      <c r="X541" s="73">
        <v>0</v>
      </c>
      <c r="Y541" s="67">
        <v>0</v>
      </c>
      <c r="Z541" s="496">
        <v>0</v>
      </c>
      <c r="AA541" s="22">
        <v>0</v>
      </c>
      <c r="AB541" s="496">
        <v>0</v>
      </c>
      <c r="AC541" s="27" t="s">
        <v>48</v>
      </c>
      <c r="AD541" s="75"/>
      <c r="AE541" s="75"/>
    </row>
    <row r="542" spans="1:31" s="141" customFormat="1" ht="30" customHeight="1" x14ac:dyDescent="0.25">
      <c r="A542" s="69" t="s">
        <v>56</v>
      </c>
      <c r="B542" s="69" t="s">
        <v>57</v>
      </c>
      <c r="C542" s="69" t="s">
        <v>926</v>
      </c>
      <c r="D542" s="67" t="s">
        <v>935</v>
      </c>
      <c r="E542" s="67" t="s">
        <v>936</v>
      </c>
      <c r="F542" s="67" t="s">
        <v>960</v>
      </c>
      <c r="G542" s="67" t="s">
        <v>961</v>
      </c>
      <c r="H542" s="220" t="s">
        <v>46</v>
      </c>
      <c r="I542" s="73">
        <v>0</v>
      </c>
      <c r="J542" s="74">
        <v>0</v>
      </c>
      <c r="K542" s="67">
        <v>0</v>
      </c>
      <c r="L542" s="67">
        <v>0</v>
      </c>
      <c r="M542" s="74" t="s">
        <v>47</v>
      </c>
      <c r="N542" s="496" t="s">
        <v>48</v>
      </c>
      <c r="O542" s="73">
        <v>0</v>
      </c>
      <c r="P542" s="67">
        <v>0</v>
      </c>
      <c r="Q542" s="67" t="s">
        <v>49</v>
      </c>
      <c r="R542" s="214" t="s">
        <v>47</v>
      </c>
      <c r="S542" s="73">
        <v>0</v>
      </c>
      <c r="T542" s="67">
        <v>0</v>
      </c>
      <c r="U542" s="67">
        <v>0</v>
      </c>
      <c r="V542" s="67">
        <v>0</v>
      </c>
      <c r="W542" s="496">
        <v>0</v>
      </c>
      <c r="X542" s="73">
        <v>0</v>
      </c>
      <c r="Y542" s="67">
        <v>0</v>
      </c>
      <c r="Z542" s="496">
        <v>0</v>
      </c>
      <c r="AA542" s="22">
        <v>0</v>
      </c>
      <c r="AB542" s="496">
        <v>0</v>
      </c>
      <c r="AC542" s="27" t="s">
        <v>48</v>
      </c>
      <c r="AD542" s="75"/>
      <c r="AE542" s="75"/>
    </row>
    <row r="543" spans="1:31" s="141" customFormat="1" ht="30" customHeight="1" x14ac:dyDescent="0.25">
      <c r="A543" s="69" t="s">
        <v>56</v>
      </c>
      <c r="B543" s="69" t="s">
        <v>57</v>
      </c>
      <c r="C543" s="69" t="s">
        <v>926</v>
      </c>
      <c r="D543" s="67" t="s">
        <v>962</v>
      </c>
      <c r="E543" s="67" t="s">
        <v>963</v>
      </c>
      <c r="F543" s="67" t="s">
        <v>964</v>
      </c>
      <c r="G543" s="67" t="s">
        <v>965</v>
      </c>
      <c r="H543" s="220" t="s">
        <v>46</v>
      </c>
      <c r="I543" s="73">
        <v>0</v>
      </c>
      <c r="J543" s="74">
        <v>0</v>
      </c>
      <c r="K543" s="67">
        <v>0</v>
      </c>
      <c r="L543" s="67">
        <v>0</v>
      </c>
      <c r="M543" s="74" t="s">
        <v>47</v>
      </c>
      <c r="N543" s="496" t="s">
        <v>48</v>
      </c>
      <c r="O543" s="73">
        <v>0</v>
      </c>
      <c r="P543" s="67">
        <v>0</v>
      </c>
      <c r="Q543" s="67" t="s">
        <v>49</v>
      </c>
      <c r="R543" s="214" t="s">
        <v>47</v>
      </c>
      <c r="S543" s="73">
        <v>0</v>
      </c>
      <c r="T543" s="67">
        <v>0</v>
      </c>
      <c r="U543" s="67">
        <v>0</v>
      </c>
      <c r="V543" s="67">
        <v>0</v>
      </c>
      <c r="W543" s="496">
        <v>0</v>
      </c>
      <c r="X543" s="73">
        <v>0</v>
      </c>
      <c r="Y543" s="67">
        <v>0</v>
      </c>
      <c r="Z543" s="496">
        <v>0</v>
      </c>
      <c r="AA543" s="22">
        <v>0</v>
      </c>
      <c r="AB543" s="496">
        <v>0</v>
      </c>
      <c r="AC543" s="27" t="s">
        <v>48</v>
      </c>
      <c r="AD543" s="75"/>
      <c r="AE543" s="75"/>
    </row>
    <row r="544" spans="1:31" s="141" customFormat="1" ht="30" customHeight="1" x14ac:dyDescent="0.25">
      <c r="A544" s="69" t="s">
        <v>56</v>
      </c>
      <c r="B544" s="69" t="s">
        <v>57</v>
      </c>
      <c r="C544" s="69" t="s">
        <v>926</v>
      </c>
      <c r="D544" s="67" t="s">
        <v>966</v>
      </c>
      <c r="E544" s="67" t="s">
        <v>967</v>
      </c>
      <c r="F544" s="67" t="s">
        <v>968</v>
      </c>
      <c r="G544" s="67" t="s">
        <v>969</v>
      </c>
      <c r="H544" s="220" t="s">
        <v>46</v>
      </c>
      <c r="I544" s="73">
        <v>0</v>
      </c>
      <c r="J544" s="74">
        <v>0</v>
      </c>
      <c r="K544" s="67">
        <v>0</v>
      </c>
      <c r="L544" s="67">
        <v>0</v>
      </c>
      <c r="M544" s="74" t="s">
        <v>47</v>
      </c>
      <c r="N544" s="221" t="s">
        <v>48</v>
      </c>
      <c r="O544" s="73">
        <v>0</v>
      </c>
      <c r="P544" s="67">
        <v>0</v>
      </c>
      <c r="Q544" s="67" t="s">
        <v>49</v>
      </c>
      <c r="R544" s="214" t="s">
        <v>47</v>
      </c>
      <c r="S544" s="73">
        <v>0</v>
      </c>
      <c r="T544" s="67">
        <v>0</v>
      </c>
      <c r="U544" s="67">
        <v>0</v>
      </c>
      <c r="V544" s="67">
        <v>0</v>
      </c>
      <c r="W544" s="496">
        <v>0</v>
      </c>
      <c r="X544" s="73">
        <v>0</v>
      </c>
      <c r="Y544" s="67">
        <v>0</v>
      </c>
      <c r="Z544" s="496">
        <v>0</v>
      </c>
      <c r="AA544" s="22">
        <v>0</v>
      </c>
      <c r="AB544" s="496">
        <v>0</v>
      </c>
      <c r="AC544" s="27" t="s">
        <v>48</v>
      </c>
      <c r="AD544" s="75"/>
      <c r="AE544" s="75"/>
    </row>
    <row r="545" spans="1:31" s="141" customFormat="1" ht="30" customHeight="1" x14ac:dyDescent="0.25">
      <c r="A545" s="69" t="s">
        <v>56</v>
      </c>
      <c r="B545" s="69" t="s">
        <v>57</v>
      </c>
      <c r="C545" s="69" t="s">
        <v>926</v>
      </c>
      <c r="D545" s="67" t="s">
        <v>970</v>
      </c>
      <c r="E545" s="67" t="s">
        <v>971</v>
      </c>
      <c r="F545" s="67" t="s">
        <v>972</v>
      </c>
      <c r="G545" s="67" t="s">
        <v>973</v>
      </c>
      <c r="H545" s="220" t="s">
        <v>46</v>
      </c>
      <c r="I545" s="73">
        <v>0</v>
      </c>
      <c r="J545" s="74">
        <v>0</v>
      </c>
      <c r="K545" s="67">
        <v>0</v>
      </c>
      <c r="L545" s="67">
        <v>0</v>
      </c>
      <c r="M545" s="74" t="s">
        <v>47</v>
      </c>
      <c r="N545" s="496" t="s">
        <v>48</v>
      </c>
      <c r="O545" s="73">
        <v>0</v>
      </c>
      <c r="P545" s="67">
        <v>0</v>
      </c>
      <c r="Q545" s="67" t="s">
        <v>49</v>
      </c>
      <c r="R545" s="214" t="s">
        <v>47</v>
      </c>
      <c r="S545" s="73">
        <v>0</v>
      </c>
      <c r="T545" s="67">
        <v>0</v>
      </c>
      <c r="U545" s="67">
        <v>0</v>
      </c>
      <c r="V545" s="67">
        <v>0</v>
      </c>
      <c r="W545" s="496">
        <v>0</v>
      </c>
      <c r="X545" s="73">
        <v>0</v>
      </c>
      <c r="Y545" s="67">
        <v>0</v>
      </c>
      <c r="Z545" s="496">
        <v>0</v>
      </c>
      <c r="AA545" s="22">
        <v>0</v>
      </c>
      <c r="AB545" s="496">
        <v>0</v>
      </c>
      <c r="AC545" s="27" t="s">
        <v>48</v>
      </c>
      <c r="AD545" s="75"/>
      <c r="AE545" s="75"/>
    </row>
    <row r="546" spans="1:31" s="141" customFormat="1" ht="30" customHeight="1" x14ac:dyDescent="0.25">
      <c r="A546" s="69" t="s">
        <v>56</v>
      </c>
      <c r="B546" s="69" t="s">
        <v>57</v>
      </c>
      <c r="C546" s="69" t="s">
        <v>926</v>
      </c>
      <c r="D546" s="67" t="s">
        <v>970</v>
      </c>
      <c r="E546" s="67" t="s">
        <v>971</v>
      </c>
      <c r="F546" s="67" t="s">
        <v>974</v>
      </c>
      <c r="G546" s="67" t="s">
        <v>971</v>
      </c>
      <c r="H546" s="220" t="s">
        <v>46</v>
      </c>
      <c r="I546" s="73">
        <v>0</v>
      </c>
      <c r="J546" s="74">
        <v>0</v>
      </c>
      <c r="K546" s="67">
        <v>0</v>
      </c>
      <c r="L546" s="67">
        <v>0</v>
      </c>
      <c r="M546" s="74" t="s">
        <v>47</v>
      </c>
      <c r="N546" s="496" t="s">
        <v>48</v>
      </c>
      <c r="O546" s="73">
        <v>0</v>
      </c>
      <c r="P546" s="67">
        <v>0</v>
      </c>
      <c r="Q546" s="67" t="s">
        <v>49</v>
      </c>
      <c r="R546" s="214" t="s">
        <v>47</v>
      </c>
      <c r="S546" s="73">
        <v>0</v>
      </c>
      <c r="T546" s="67">
        <v>0</v>
      </c>
      <c r="U546" s="67">
        <v>0</v>
      </c>
      <c r="V546" s="67">
        <v>0</v>
      </c>
      <c r="W546" s="496">
        <v>0</v>
      </c>
      <c r="X546" s="73">
        <v>0</v>
      </c>
      <c r="Y546" s="67">
        <v>0</v>
      </c>
      <c r="Z546" s="496">
        <v>0</v>
      </c>
      <c r="AA546" s="22">
        <v>0</v>
      </c>
      <c r="AB546" s="496">
        <v>0</v>
      </c>
      <c r="AC546" s="27" t="s">
        <v>48</v>
      </c>
      <c r="AD546" s="75"/>
      <c r="AE546" s="75"/>
    </row>
    <row r="547" spans="1:31" s="141" customFormat="1" ht="30" customHeight="1" x14ac:dyDescent="0.25">
      <c r="A547" s="69" t="s">
        <v>56</v>
      </c>
      <c r="B547" s="69" t="s">
        <v>57</v>
      </c>
      <c r="C547" s="69" t="s">
        <v>926</v>
      </c>
      <c r="D547" s="67" t="s">
        <v>975</v>
      </c>
      <c r="E547" s="67" t="s">
        <v>976</v>
      </c>
      <c r="F547" s="67" t="s">
        <v>977</v>
      </c>
      <c r="G547" s="67" t="s">
        <v>978</v>
      </c>
      <c r="H547" s="220" t="s">
        <v>46</v>
      </c>
      <c r="I547" s="73">
        <v>0</v>
      </c>
      <c r="J547" s="74">
        <v>0</v>
      </c>
      <c r="K547" s="67">
        <v>0</v>
      </c>
      <c r="L547" s="67">
        <v>0</v>
      </c>
      <c r="M547" s="74" t="s">
        <v>47</v>
      </c>
      <c r="N547" s="221" t="s">
        <v>48</v>
      </c>
      <c r="O547" s="73">
        <v>0</v>
      </c>
      <c r="P547" s="67">
        <v>0</v>
      </c>
      <c r="Q547" s="67" t="s">
        <v>49</v>
      </c>
      <c r="R547" s="214" t="s">
        <v>47</v>
      </c>
      <c r="S547" s="73">
        <v>0</v>
      </c>
      <c r="T547" s="67">
        <v>0</v>
      </c>
      <c r="U547" s="67">
        <v>0</v>
      </c>
      <c r="V547" s="67">
        <v>0</v>
      </c>
      <c r="W547" s="496">
        <v>0</v>
      </c>
      <c r="X547" s="73">
        <v>0</v>
      </c>
      <c r="Y547" s="67">
        <v>0</v>
      </c>
      <c r="Z547" s="496">
        <v>0</v>
      </c>
      <c r="AA547" s="22">
        <v>0</v>
      </c>
      <c r="AB547" s="496">
        <v>0</v>
      </c>
      <c r="AC547" s="27" t="s">
        <v>48</v>
      </c>
      <c r="AD547" s="75"/>
      <c r="AE547" s="75"/>
    </row>
    <row r="548" spans="1:31" s="141" customFormat="1" ht="30" customHeight="1" x14ac:dyDescent="0.25">
      <c r="A548" s="69" t="s">
        <v>56</v>
      </c>
      <c r="B548" s="69" t="s">
        <v>57</v>
      </c>
      <c r="C548" s="69" t="s">
        <v>926</v>
      </c>
      <c r="D548" s="67" t="s">
        <v>975</v>
      </c>
      <c r="E548" s="67" t="s">
        <v>976</v>
      </c>
      <c r="F548" s="67" t="s">
        <v>979</v>
      </c>
      <c r="G548" s="67" t="s">
        <v>980</v>
      </c>
      <c r="H548" s="220" t="s">
        <v>46</v>
      </c>
      <c r="I548" s="73">
        <v>0</v>
      </c>
      <c r="J548" s="74">
        <v>0</v>
      </c>
      <c r="K548" s="67">
        <v>0</v>
      </c>
      <c r="L548" s="67">
        <v>0</v>
      </c>
      <c r="M548" s="74" t="s">
        <v>47</v>
      </c>
      <c r="N548" s="496" t="s">
        <v>48</v>
      </c>
      <c r="O548" s="73">
        <v>0</v>
      </c>
      <c r="P548" s="67">
        <v>0</v>
      </c>
      <c r="Q548" s="67" t="s">
        <v>49</v>
      </c>
      <c r="R548" s="214" t="s">
        <v>47</v>
      </c>
      <c r="S548" s="73">
        <v>0</v>
      </c>
      <c r="T548" s="67">
        <v>0</v>
      </c>
      <c r="U548" s="67">
        <v>0</v>
      </c>
      <c r="V548" s="67">
        <v>0</v>
      </c>
      <c r="W548" s="496">
        <v>0</v>
      </c>
      <c r="X548" s="73">
        <v>0</v>
      </c>
      <c r="Y548" s="67">
        <v>0</v>
      </c>
      <c r="Z548" s="496">
        <v>0</v>
      </c>
      <c r="AA548" s="22">
        <v>0</v>
      </c>
      <c r="AB548" s="496">
        <v>0</v>
      </c>
      <c r="AC548" s="27" t="s">
        <v>48</v>
      </c>
      <c r="AD548" s="75"/>
      <c r="AE548" s="75"/>
    </row>
    <row r="549" spans="1:31" s="141" customFormat="1" ht="30" customHeight="1" x14ac:dyDescent="0.25">
      <c r="A549" s="69" t="s">
        <v>56</v>
      </c>
      <c r="B549" s="69" t="s">
        <v>57</v>
      </c>
      <c r="C549" s="69" t="s">
        <v>926</v>
      </c>
      <c r="D549" s="67" t="s">
        <v>981</v>
      </c>
      <c r="E549" s="67" t="s">
        <v>963</v>
      </c>
      <c r="F549" s="67" t="s">
        <v>982</v>
      </c>
      <c r="G549" s="67" t="s">
        <v>983</v>
      </c>
      <c r="H549" s="220" t="s">
        <v>46</v>
      </c>
      <c r="I549" s="73">
        <v>0</v>
      </c>
      <c r="J549" s="74">
        <v>0</v>
      </c>
      <c r="K549" s="67">
        <v>0</v>
      </c>
      <c r="L549" s="67">
        <v>0</v>
      </c>
      <c r="M549" s="74" t="s">
        <v>47</v>
      </c>
      <c r="N549" s="496" t="s">
        <v>48</v>
      </c>
      <c r="O549" s="73">
        <v>0</v>
      </c>
      <c r="P549" s="67">
        <v>0</v>
      </c>
      <c r="Q549" s="67" t="s">
        <v>49</v>
      </c>
      <c r="R549" s="214" t="s">
        <v>47</v>
      </c>
      <c r="S549" s="73">
        <v>0</v>
      </c>
      <c r="T549" s="67">
        <v>0</v>
      </c>
      <c r="U549" s="67">
        <v>0</v>
      </c>
      <c r="V549" s="67">
        <v>0</v>
      </c>
      <c r="W549" s="496">
        <v>0</v>
      </c>
      <c r="X549" s="73">
        <v>0</v>
      </c>
      <c r="Y549" s="67">
        <v>0</v>
      </c>
      <c r="Z549" s="496">
        <v>0</v>
      </c>
      <c r="AA549" s="22">
        <v>0</v>
      </c>
      <c r="AB549" s="496">
        <v>0</v>
      </c>
      <c r="AC549" s="27" t="s">
        <v>48</v>
      </c>
      <c r="AD549" s="75"/>
      <c r="AE549" s="75"/>
    </row>
    <row r="550" spans="1:31" s="141" customFormat="1" ht="30" customHeight="1" x14ac:dyDescent="0.25">
      <c r="A550" s="69" t="s">
        <v>56</v>
      </c>
      <c r="B550" s="69" t="s">
        <v>57</v>
      </c>
      <c r="C550" s="69" t="s">
        <v>926</v>
      </c>
      <c r="D550" s="67" t="s">
        <v>981</v>
      </c>
      <c r="E550" s="67" t="s">
        <v>963</v>
      </c>
      <c r="F550" s="67" t="s">
        <v>984</v>
      </c>
      <c r="G550" s="67" t="s">
        <v>985</v>
      </c>
      <c r="H550" s="220" t="s">
        <v>46</v>
      </c>
      <c r="I550" s="73">
        <v>0</v>
      </c>
      <c r="J550" s="74">
        <v>0</v>
      </c>
      <c r="K550" s="67">
        <v>0</v>
      </c>
      <c r="L550" s="67">
        <v>0</v>
      </c>
      <c r="M550" s="74" t="s">
        <v>47</v>
      </c>
      <c r="N550" s="221" t="s">
        <v>48</v>
      </c>
      <c r="O550" s="73">
        <v>0</v>
      </c>
      <c r="P550" s="67">
        <v>0</v>
      </c>
      <c r="Q550" s="67" t="s">
        <v>49</v>
      </c>
      <c r="R550" s="214" t="s">
        <v>47</v>
      </c>
      <c r="S550" s="73">
        <v>0</v>
      </c>
      <c r="T550" s="67">
        <v>0</v>
      </c>
      <c r="U550" s="67">
        <v>0</v>
      </c>
      <c r="V550" s="67">
        <v>0</v>
      </c>
      <c r="W550" s="496">
        <v>0</v>
      </c>
      <c r="X550" s="73">
        <v>0</v>
      </c>
      <c r="Y550" s="67">
        <v>0</v>
      </c>
      <c r="Z550" s="496">
        <v>0</v>
      </c>
      <c r="AA550" s="22">
        <v>0</v>
      </c>
      <c r="AB550" s="496">
        <v>0</v>
      </c>
      <c r="AC550" s="27" t="s">
        <v>48</v>
      </c>
      <c r="AD550" s="75"/>
      <c r="AE550" s="75"/>
    </row>
    <row r="551" spans="1:31" s="141" customFormat="1" ht="30" customHeight="1" x14ac:dyDescent="0.25">
      <c r="A551" s="69" t="s">
        <v>56</v>
      </c>
      <c r="B551" s="69" t="s">
        <v>57</v>
      </c>
      <c r="C551" s="69" t="s">
        <v>926</v>
      </c>
      <c r="D551" s="67" t="s">
        <v>981</v>
      </c>
      <c r="E551" s="67" t="s">
        <v>963</v>
      </c>
      <c r="F551" s="67" t="s">
        <v>986</v>
      </c>
      <c r="G551" s="67" t="s">
        <v>987</v>
      </c>
      <c r="H551" s="220" t="s">
        <v>46</v>
      </c>
      <c r="I551" s="73">
        <v>0</v>
      </c>
      <c r="J551" s="74">
        <v>0</v>
      </c>
      <c r="K551" s="67">
        <v>0</v>
      </c>
      <c r="L551" s="67">
        <v>0</v>
      </c>
      <c r="M551" s="74" t="s">
        <v>47</v>
      </c>
      <c r="N551" s="496" t="s">
        <v>48</v>
      </c>
      <c r="O551" s="73">
        <v>0</v>
      </c>
      <c r="P551" s="67">
        <v>0</v>
      </c>
      <c r="Q551" s="67" t="s">
        <v>49</v>
      </c>
      <c r="R551" s="214" t="s">
        <v>47</v>
      </c>
      <c r="S551" s="73">
        <v>0</v>
      </c>
      <c r="T551" s="67">
        <v>0</v>
      </c>
      <c r="U551" s="67">
        <v>0</v>
      </c>
      <c r="V551" s="67">
        <v>0</v>
      </c>
      <c r="W551" s="496">
        <v>0</v>
      </c>
      <c r="X551" s="73">
        <v>0</v>
      </c>
      <c r="Y551" s="67">
        <v>0</v>
      </c>
      <c r="Z551" s="496">
        <v>0</v>
      </c>
      <c r="AA551" s="22">
        <v>0</v>
      </c>
      <c r="AB551" s="496">
        <v>0</v>
      </c>
      <c r="AC551" s="27" t="s">
        <v>48</v>
      </c>
      <c r="AD551" s="75"/>
      <c r="AE551" s="75"/>
    </row>
    <row r="552" spans="1:31" s="141" customFormat="1" ht="30" customHeight="1" x14ac:dyDescent="0.25">
      <c r="A552" s="69" t="s">
        <v>56</v>
      </c>
      <c r="B552" s="69" t="s">
        <v>57</v>
      </c>
      <c r="C552" s="69" t="s">
        <v>926</v>
      </c>
      <c r="D552" s="67" t="s">
        <v>988</v>
      </c>
      <c r="E552" s="67" t="s">
        <v>989</v>
      </c>
      <c r="F552" s="67" t="s">
        <v>990</v>
      </c>
      <c r="G552" s="67" t="s">
        <v>991</v>
      </c>
      <c r="H552" s="220" t="s">
        <v>46</v>
      </c>
      <c r="I552" s="73">
        <v>0</v>
      </c>
      <c r="J552" s="74">
        <v>0</v>
      </c>
      <c r="K552" s="67">
        <v>0</v>
      </c>
      <c r="L552" s="67">
        <v>0</v>
      </c>
      <c r="M552" s="74" t="s">
        <v>47</v>
      </c>
      <c r="N552" s="496" t="s">
        <v>48</v>
      </c>
      <c r="O552" s="73">
        <v>0</v>
      </c>
      <c r="P552" s="67">
        <v>0</v>
      </c>
      <c r="Q552" s="67" t="s">
        <v>49</v>
      </c>
      <c r="R552" s="214" t="s">
        <v>47</v>
      </c>
      <c r="S552" s="73">
        <v>0</v>
      </c>
      <c r="T552" s="67">
        <v>0</v>
      </c>
      <c r="U552" s="67">
        <v>0</v>
      </c>
      <c r="V552" s="67">
        <v>0</v>
      </c>
      <c r="W552" s="496">
        <v>0</v>
      </c>
      <c r="X552" s="73">
        <v>0</v>
      </c>
      <c r="Y552" s="67">
        <v>0</v>
      </c>
      <c r="Z552" s="496">
        <v>0</v>
      </c>
      <c r="AA552" s="22">
        <v>0</v>
      </c>
      <c r="AB552" s="496">
        <v>0</v>
      </c>
      <c r="AC552" s="27" t="s">
        <v>48</v>
      </c>
      <c r="AD552" s="75"/>
      <c r="AE552" s="75"/>
    </row>
    <row r="553" spans="1:31" s="141" customFormat="1" ht="30" customHeight="1" x14ac:dyDescent="0.25">
      <c r="A553" s="69" t="s">
        <v>56</v>
      </c>
      <c r="B553" s="69" t="s">
        <v>57</v>
      </c>
      <c r="C553" s="69" t="s">
        <v>926</v>
      </c>
      <c r="D553" s="67" t="s">
        <v>988</v>
      </c>
      <c r="E553" s="67" t="s">
        <v>989</v>
      </c>
      <c r="F553" s="67" t="s">
        <v>992</v>
      </c>
      <c r="G553" s="67" t="s">
        <v>993</v>
      </c>
      <c r="H553" s="220" t="s">
        <v>46</v>
      </c>
      <c r="I553" s="73">
        <v>0</v>
      </c>
      <c r="J553" s="74">
        <v>0</v>
      </c>
      <c r="K553" s="67">
        <v>0</v>
      </c>
      <c r="L553" s="67">
        <v>0</v>
      </c>
      <c r="M553" s="74" t="s">
        <v>47</v>
      </c>
      <c r="N553" s="221" t="s">
        <v>48</v>
      </c>
      <c r="O553" s="73">
        <v>0</v>
      </c>
      <c r="P553" s="67">
        <v>0</v>
      </c>
      <c r="Q553" s="67" t="s">
        <v>49</v>
      </c>
      <c r="R553" s="214" t="s">
        <v>47</v>
      </c>
      <c r="S553" s="73">
        <v>0</v>
      </c>
      <c r="T553" s="67">
        <v>0</v>
      </c>
      <c r="U553" s="67">
        <v>0</v>
      </c>
      <c r="V553" s="67">
        <v>0</v>
      </c>
      <c r="W553" s="496">
        <v>0</v>
      </c>
      <c r="X553" s="73">
        <v>0</v>
      </c>
      <c r="Y553" s="67">
        <v>0</v>
      </c>
      <c r="Z553" s="496">
        <v>0</v>
      </c>
      <c r="AA553" s="22">
        <v>0</v>
      </c>
      <c r="AB553" s="496">
        <v>0</v>
      </c>
      <c r="AC553" s="27" t="s">
        <v>48</v>
      </c>
      <c r="AD553" s="75"/>
      <c r="AE553" s="75"/>
    </row>
    <row r="554" spans="1:31" s="141" customFormat="1" ht="30" customHeight="1" x14ac:dyDescent="0.25">
      <c r="A554" s="69" t="s">
        <v>56</v>
      </c>
      <c r="B554" s="69" t="s">
        <v>57</v>
      </c>
      <c r="C554" s="69" t="s">
        <v>926</v>
      </c>
      <c r="D554" s="67" t="s">
        <v>988</v>
      </c>
      <c r="E554" s="67" t="s">
        <v>989</v>
      </c>
      <c r="F554" s="67" t="s">
        <v>994</v>
      </c>
      <c r="G554" s="67" t="s">
        <v>995</v>
      </c>
      <c r="H554" s="220" t="s">
        <v>46</v>
      </c>
      <c r="I554" s="73">
        <v>0</v>
      </c>
      <c r="J554" s="74">
        <v>0</v>
      </c>
      <c r="K554" s="67">
        <v>0</v>
      </c>
      <c r="L554" s="67">
        <v>0</v>
      </c>
      <c r="M554" s="74" t="s">
        <v>47</v>
      </c>
      <c r="N554" s="496" t="s">
        <v>48</v>
      </c>
      <c r="O554" s="73">
        <v>0</v>
      </c>
      <c r="P554" s="67">
        <v>0</v>
      </c>
      <c r="Q554" s="67" t="s">
        <v>49</v>
      </c>
      <c r="R554" s="214" t="s">
        <v>47</v>
      </c>
      <c r="S554" s="73">
        <v>0</v>
      </c>
      <c r="T554" s="67">
        <v>0</v>
      </c>
      <c r="U554" s="67">
        <v>0</v>
      </c>
      <c r="V554" s="67">
        <v>0</v>
      </c>
      <c r="W554" s="496">
        <v>0</v>
      </c>
      <c r="X554" s="73">
        <v>0</v>
      </c>
      <c r="Y554" s="67">
        <v>0</v>
      </c>
      <c r="Z554" s="496">
        <v>0</v>
      </c>
      <c r="AA554" s="22">
        <v>0</v>
      </c>
      <c r="AB554" s="496">
        <v>0</v>
      </c>
      <c r="AC554" s="27" t="s">
        <v>48</v>
      </c>
      <c r="AD554" s="75"/>
      <c r="AE554" s="75"/>
    </row>
    <row r="555" spans="1:31" s="141" customFormat="1" ht="30" customHeight="1" x14ac:dyDescent="0.25">
      <c r="A555" s="69" t="s">
        <v>56</v>
      </c>
      <c r="B555" s="69" t="s">
        <v>57</v>
      </c>
      <c r="C555" s="69" t="s">
        <v>926</v>
      </c>
      <c r="D555" s="67" t="s">
        <v>996</v>
      </c>
      <c r="E555" s="67" t="s">
        <v>997</v>
      </c>
      <c r="F555" s="67" t="s">
        <v>998</v>
      </c>
      <c r="G555" s="67" t="s">
        <v>999</v>
      </c>
      <c r="H555" s="220" t="s">
        <v>46</v>
      </c>
      <c r="I555" s="73">
        <v>0</v>
      </c>
      <c r="J555" s="74">
        <v>0</v>
      </c>
      <c r="K555" s="67">
        <v>0</v>
      </c>
      <c r="L555" s="67">
        <v>0</v>
      </c>
      <c r="M555" s="74" t="s">
        <v>47</v>
      </c>
      <c r="N555" s="496" t="s">
        <v>48</v>
      </c>
      <c r="O555" s="73">
        <v>0</v>
      </c>
      <c r="P555" s="67">
        <v>0</v>
      </c>
      <c r="Q555" s="67" t="s">
        <v>49</v>
      </c>
      <c r="R555" s="214" t="s">
        <v>47</v>
      </c>
      <c r="S555" s="73">
        <v>0</v>
      </c>
      <c r="T555" s="67">
        <v>0</v>
      </c>
      <c r="U555" s="67">
        <v>0</v>
      </c>
      <c r="V555" s="67">
        <v>0</v>
      </c>
      <c r="W555" s="496">
        <v>0</v>
      </c>
      <c r="X555" s="73">
        <v>0</v>
      </c>
      <c r="Y555" s="67">
        <v>0</v>
      </c>
      <c r="Z555" s="496">
        <v>0</v>
      </c>
      <c r="AA555" s="22">
        <v>0</v>
      </c>
      <c r="AB555" s="496">
        <v>0</v>
      </c>
      <c r="AC555" s="27" t="s">
        <v>48</v>
      </c>
      <c r="AD555" s="75"/>
      <c r="AE555" s="75"/>
    </row>
    <row r="556" spans="1:31" s="141" customFormat="1" ht="30" customHeight="1" x14ac:dyDescent="0.25">
      <c r="A556" s="69" t="s">
        <v>56</v>
      </c>
      <c r="B556" s="69" t="s">
        <v>57</v>
      </c>
      <c r="C556" s="69" t="s">
        <v>926</v>
      </c>
      <c r="D556" s="67" t="s">
        <v>996</v>
      </c>
      <c r="E556" s="67" t="s">
        <v>997</v>
      </c>
      <c r="F556" s="67" t="s">
        <v>1000</v>
      </c>
      <c r="G556" s="67" t="s">
        <v>1001</v>
      </c>
      <c r="H556" s="220" t="s">
        <v>46</v>
      </c>
      <c r="I556" s="73">
        <v>0</v>
      </c>
      <c r="J556" s="74">
        <v>0</v>
      </c>
      <c r="K556" s="67">
        <v>0</v>
      </c>
      <c r="L556" s="67">
        <v>0</v>
      </c>
      <c r="M556" s="74" t="s">
        <v>47</v>
      </c>
      <c r="N556" s="221" t="s">
        <v>48</v>
      </c>
      <c r="O556" s="73">
        <v>0</v>
      </c>
      <c r="P556" s="67">
        <v>0</v>
      </c>
      <c r="Q556" s="67" t="s">
        <v>49</v>
      </c>
      <c r="R556" s="214" t="s">
        <v>47</v>
      </c>
      <c r="S556" s="73">
        <v>0</v>
      </c>
      <c r="T556" s="67">
        <v>0</v>
      </c>
      <c r="U556" s="67">
        <v>0</v>
      </c>
      <c r="V556" s="67">
        <v>0</v>
      </c>
      <c r="W556" s="496">
        <v>0</v>
      </c>
      <c r="X556" s="73">
        <v>0</v>
      </c>
      <c r="Y556" s="67">
        <v>0</v>
      </c>
      <c r="Z556" s="496">
        <v>0</v>
      </c>
      <c r="AA556" s="22">
        <v>0</v>
      </c>
      <c r="AB556" s="496">
        <v>0</v>
      </c>
      <c r="AC556" s="27" t="s">
        <v>48</v>
      </c>
      <c r="AD556" s="75"/>
      <c r="AE556" s="75"/>
    </row>
    <row r="557" spans="1:31" s="141" customFormat="1" ht="30" customHeight="1" x14ac:dyDescent="0.25">
      <c r="A557" s="69" t="s">
        <v>56</v>
      </c>
      <c r="B557" s="69" t="s">
        <v>57</v>
      </c>
      <c r="C557" s="69" t="s">
        <v>926</v>
      </c>
      <c r="D557" s="67" t="s">
        <v>996</v>
      </c>
      <c r="E557" s="67" t="s">
        <v>997</v>
      </c>
      <c r="F557" s="67" t="s">
        <v>1002</v>
      </c>
      <c r="G557" s="67" t="s">
        <v>997</v>
      </c>
      <c r="H557" s="220" t="s">
        <v>46</v>
      </c>
      <c r="I557" s="73">
        <v>0</v>
      </c>
      <c r="J557" s="74">
        <v>0</v>
      </c>
      <c r="K557" s="67">
        <v>0</v>
      </c>
      <c r="L557" s="67">
        <v>0</v>
      </c>
      <c r="M557" s="74" t="s">
        <v>47</v>
      </c>
      <c r="N557" s="496" t="s">
        <v>48</v>
      </c>
      <c r="O557" s="73">
        <v>0</v>
      </c>
      <c r="P557" s="67">
        <v>0</v>
      </c>
      <c r="Q557" s="67" t="s">
        <v>49</v>
      </c>
      <c r="R557" s="214" t="s">
        <v>47</v>
      </c>
      <c r="S557" s="73">
        <v>0</v>
      </c>
      <c r="T557" s="67">
        <v>0</v>
      </c>
      <c r="U557" s="67">
        <v>0</v>
      </c>
      <c r="V557" s="67">
        <v>0</v>
      </c>
      <c r="W557" s="496">
        <v>0</v>
      </c>
      <c r="X557" s="73">
        <v>0</v>
      </c>
      <c r="Y557" s="67">
        <v>0</v>
      </c>
      <c r="Z557" s="496">
        <v>0</v>
      </c>
      <c r="AA557" s="22">
        <v>0</v>
      </c>
      <c r="AB557" s="496">
        <v>0</v>
      </c>
      <c r="AC557" s="27" t="s">
        <v>48</v>
      </c>
      <c r="AD557" s="75"/>
      <c r="AE557" s="75"/>
    </row>
    <row r="558" spans="1:31" s="141" customFormat="1" ht="30" customHeight="1" x14ac:dyDescent="0.25">
      <c r="A558" s="69" t="s">
        <v>56</v>
      </c>
      <c r="B558" s="69" t="s">
        <v>57</v>
      </c>
      <c r="C558" s="69" t="s">
        <v>926</v>
      </c>
      <c r="D558" s="67" t="s">
        <v>927</v>
      </c>
      <c r="E558" s="67" t="s">
        <v>928</v>
      </c>
      <c r="F558" s="67" t="s">
        <v>1003</v>
      </c>
      <c r="G558" s="67" t="s">
        <v>930</v>
      </c>
      <c r="H558" s="220" t="s">
        <v>46</v>
      </c>
      <c r="I558" s="73">
        <v>0</v>
      </c>
      <c r="J558" s="74">
        <v>0</v>
      </c>
      <c r="K558" s="67">
        <v>0</v>
      </c>
      <c r="L558" s="67">
        <v>0</v>
      </c>
      <c r="M558" s="74" t="s">
        <v>47</v>
      </c>
      <c r="N558" s="496" t="s">
        <v>48</v>
      </c>
      <c r="O558" s="73">
        <v>0</v>
      </c>
      <c r="P558" s="67">
        <v>0</v>
      </c>
      <c r="Q558" s="67" t="s">
        <v>49</v>
      </c>
      <c r="R558" s="214" t="s">
        <v>47</v>
      </c>
      <c r="S558" s="73">
        <v>0</v>
      </c>
      <c r="T558" s="67">
        <v>0</v>
      </c>
      <c r="U558" s="67">
        <v>0</v>
      </c>
      <c r="V558" s="67">
        <v>0</v>
      </c>
      <c r="W558" s="496">
        <v>0</v>
      </c>
      <c r="X558" s="73">
        <v>0</v>
      </c>
      <c r="Y558" s="67">
        <v>0</v>
      </c>
      <c r="Z558" s="496">
        <v>0</v>
      </c>
      <c r="AA558" s="22">
        <v>0</v>
      </c>
      <c r="AB558" s="496">
        <v>0</v>
      </c>
      <c r="AC558" s="27" t="s">
        <v>48</v>
      </c>
      <c r="AD558" s="75"/>
      <c r="AE558" s="75"/>
    </row>
    <row r="559" spans="1:31" s="141" customFormat="1" ht="30" customHeight="1" x14ac:dyDescent="0.25">
      <c r="A559" s="69" t="s">
        <v>56</v>
      </c>
      <c r="B559" s="69" t="s">
        <v>57</v>
      </c>
      <c r="C559" s="69" t="s">
        <v>926</v>
      </c>
      <c r="D559" s="67" t="s">
        <v>927</v>
      </c>
      <c r="E559" s="67" t="s">
        <v>928</v>
      </c>
      <c r="F559" s="67" t="s">
        <v>1004</v>
      </c>
      <c r="G559" s="67" t="s">
        <v>1005</v>
      </c>
      <c r="H559" s="220" t="s">
        <v>46</v>
      </c>
      <c r="I559" s="73">
        <v>0</v>
      </c>
      <c r="J559" s="74">
        <v>0</v>
      </c>
      <c r="K559" s="67">
        <v>0</v>
      </c>
      <c r="L559" s="67">
        <v>0</v>
      </c>
      <c r="M559" s="74" t="s">
        <v>47</v>
      </c>
      <c r="N559" s="221" t="s">
        <v>48</v>
      </c>
      <c r="O559" s="73">
        <v>0</v>
      </c>
      <c r="P559" s="67">
        <v>0</v>
      </c>
      <c r="Q559" s="67" t="s">
        <v>49</v>
      </c>
      <c r="R559" s="214" t="s">
        <v>47</v>
      </c>
      <c r="S559" s="73">
        <v>0</v>
      </c>
      <c r="T559" s="67">
        <v>0</v>
      </c>
      <c r="U559" s="67">
        <v>0</v>
      </c>
      <c r="V559" s="67">
        <v>0</v>
      </c>
      <c r="W559" s="496">
        <v>0</v>
      </c>
      <c r="X559" s="73">
        <v>0</v>
      </c>
      <c r="Y559" s="67">
        <v>0</v>
      </c>
      <c r="Z559" s="496">
        <v>0</v>
      </c>
      <c r="AA559" s="22">
        <v>0</v>
      </c>
      <c r="AB559" s="496">
        <v>0</v>
      </c>
      <c r="AC559" s="27" t="s">
        <v>48</v>
      </c>
      <c r="AD559" s="75"/>
      <c r="AE559" s="75"/>
    </row>
    <row r="560" spans="1:31" s="141" customFormat="1" ht="30" customHeight="1" x14ac:dyDescent="0.25">
      <c r="A560" s="69" t="s">
        <v>56</v>
      </c>
      <c r="B560" s="69" t="s">
        <v>57</v>
      </c>
      <c r="C560" s="69" t="s">
        <v>926</v>
      </c>
      <c r="D560" s="67" t="s">
        <v>927</v>
      </c>
      <c r="E560" s="67" t="s">
        <v>928</v>
      </c>
      <c r="F560" s="67" t="s">
        <v>1006</v>
      </c>
      <c r="G560" s="67" t="s">
        <v>1007</v>
      </c>
      <c r="H560" s="220" t="s">
        <v>46</v>
      </c>
      <c r="I560" s="73">
        <v>0</v>
      </c>
      <c r="J560" s="74">
        <v>0</v>
      </c>
      <c r="K560" s="67">
        <v>0</v>
      </c>
      <c r="L560" s="67">
        <v>0</v>
      </c>
      <c r="M560" s="74" t="s">
        <v>47</v>
      </c>
      <c r="N560" s="496" t="s">
        <v>48</v>
      </c>
      <c r="O560" s="73">
        <v>0</v>
      </c>
      <c r="P560" s="67">
        <v>0</v>
      </c>
      <c r="Q560" s="67" t="s">
        <v>49</v>
      </c>
      <c r="R560" s="214" t="s">
        <v>47</v>
      </c>
      <c r="S560" s="73">
        <v>0</v>
      </c>
      <c r="T560" s="67">
        <v>0</v>
      </c>
      <c r="U560" s="67">
        <v>0</v>
      </c>
      <c r="V560" s="67">
        <v>0</v>
      </c>
      <c r="W560" s="496">
        <v>0</v>
      </c>
      <c r="X560" s="73">
        <v>0</v>
      </c>
      <c r="Y560" s="67">
        <v>0</v>
      </c>
      <c r="Z560" s="496">
        <v>0</v>
      </c>
      <c r="AA560" s="22">
        <v>0</v>
      </c>
      <c r="AB560" s="496">
        <v>0</v>
      </c>
      <c r="AC560" s="27" t="s">
        <v>48</v>
      </c>
      <c r="AD560" s="75"/>
      <c r="AE560" s="75"/>
    </row>
    <row r="561" spans="1:31" s="141" customFormat="1" ht="30" customHeight="1" x14ac:dyDescent="0.25">
      <c r="A561" s="69" t="s">
        <v>56</v>
      </c>
      <c r="B561" s="69" t="s">
        <v>57</v>
      </c>
      <c r="C561" s="69" t="s">
        <v>926</v>
      </c>
      <c r="D561" s="67" t="s">
        <v>1008</v>
      </c>
      <c r="E561" s="67" t="s">
        <v>1009</v>
      </c>
      <c r="F561" s="67" t="s">
        <v>1010</v>
      </c>
      <c r="G561" s="67" t="s">
        <v>1011</v>
      </c>
      <c r="H561" s="220" t="s">
        <v>46</v>
      </c>
      <c r="I561" s="73">
        <v>0</v>
      </c>
      <c r="J561" s="74">
        <v>0</v>
      </c>
      <c r="K561" s="67">
        <v>0</v>
      </c>
      <c r="L561" s="67">
        <v>0</v>
      </c>
      <c r="M561" s="74" t="s">
        <v>47</v>
      </c>
      <c r="N561" s="496" t="s">
        <v>48</v>
      </c>
      <c r="O561" s="73">
        <v>0</v>
      </c>
      <c r="P561" s="67">
        <v>0</v>
      </c>
      <c r="Q561" s="67" t="s">
        <v>49</v>
      </c>
      <c r="R561" s="214" t="s">
        <v>47</v>
      </c>
      <c r="S561" s="73">
        <v>0</v>
      </c>
      <c r="T561" s="67">
        <v>0</v>
      </c>
      <c r="U561" s="67">
        <v>0</v>
      </c>
      <c r="V561" s="67">
        <v>0</v>
      </c>
      <c r="W561" s="496">
        <v>0</v>
      </c>
      <c r="X561" s="73">
        <v>0</v>
      </c>
      <c r="Y561" s="67">
        <v>0</v>
      </c>
      <c r="Z561" s="496">
        <v>0</v>
      </c>
      <c r="AA561" s="22">
        <v>0</v>
      </c>
      <c r="AB561" s="496">
        <v>0</v>
      </c>
      <c r="AC561" s="27" t="s">
        <v>48</v>
      </c>
      <c r="AD561" s="75"/>
      <c r="AE561" s="75"/>
    </row>
    <row r="562" spans="1:31" s="141" customFormat="1" ht="30" customHeight="1" x14ac:dyDescent="0.25">
      <c r="A562" s="69" t="s">
        <v>56</v>
      </c>
      <c r="B562" s="69" t="s">
        <v>57</v>
      </c>
      <c r="C562" s="69" t="s">
        <v>926</v>
      </c>
      <c r="D562" s="67" t="s">
        <v>1008</v>
      </c>
      <c r="E562" s="67" t="s">
        <v>1009</v>
      </c>
      <c r="F562" s="67" t="s">
        <v>1012</v>
      </c>
      <c r="G562" s="67" t="s">
        <v>993</v>
      </c>
      <c r="H562" s="220" t="s">
        <v>46</v>
      </c>
      <c r="I562" s="73">
        <v>0</v>
      </c>
      <c r="J562" s="74">
        <v>0</v>
      </c>
      <c r="K562" s="67">
        <v>0</v>
      </c>
      <c r="L562" s="67">
        <v>0</v>
      </c>
      <c r="M562" s="74" t="s">
        <v>47</v>
      </c>
      <c r="N562" s="221" t="s">
        <v>48</v>
      </c>
      <c r="O562" s="73">
        <v>0</v>
      </c>
      <c r="P562" s="67">
        <v>0</v>
      </c>
      <c r="Q562" s="67" t="s">
        <v>49</v>
      </c>
      <c r="R562" s="214" t="s">
        <v>47</v>
      </c>
      <c r="S562" s="73">
        <v>0</v>
      </c>
      <c r="T562" s="67">
        <v>0</v>
      </c>
      <c r="U562" s="67">
        <v>0</v>
      </c>
      <c r="V562" s="67">
        <v>0</v>
      </c>
      <c r="W562" s="496">
        <v>0</v>
      </c>
      <c r="X562" s="73">
        <v>0</v>
      </c>
      <c r="Y562" s="67">
        <v>0</v>
      </c>
      <c r="Z562" s="496">
        <v>0</v>
      </c>
      <c r="AA562" s="22">
        <v>0</v>
      </c>
      <c r="AB562" s="496">
        <v>0</v>
      </c>
      <c r="AC562" s="27" t="s">
        <v>48</v>
      </c>
      <c r="AD562" s="75"/>
      <c r="AE562" s="75"/>
    </row>
    <row r="563" spans="1:31" s="141" customFormat="1" ht="30" customHeight="1" x14ac:dyDescent="0.25">
      <c r="A563" s="69" t="s">
        <v>56</v>
      </c>
      <c r="B563" s="69" t="s">
        <v>57</v>
      </c>
      <c r="C563" s="69" t="s">
        <v>926</v>
      </c>
      <c r="D563" s="67" t="s">
        <v>1008</v>
      </c>
      <c r="E563" s="67" t="s">
        <v>1009</v>
      </c>
      <c r="F563" s="67" t="s">
        <v>1013</v>
      </c>
      <c r="G563" s="67" t="s">
        <v>1009</v>
      </c>
      <c r="H563" s="220" t="s">
        <v>46</v>
      </c>
      <c r="I563" s="73">
        <v>0</v>
      </c>
      <c r="J563" s="74">
        <v>0</v>
      </c>
      <c r="K563" s="67">
        <v>0</v>
      </c>
      <c r="L563" s="67">
        <v>0</v>
      </c>
      <c r="M563" s="74" t="s">
        <v>47</v>
      </c>
      <c r="N563" s="496" t="s">
        <v>48</v>
      </c>
      <c r="O563" s="73">
        <v>0</v>
      </c>
      <c r="P563" s="67">
        <v>0</v>
      </c>
      <c r="Q563" s="67" t="s">
        <v>49</v>
      </c>
      <c r="R563" s="214" t="s">
        <v>47</v>
      </c>
      <c r="S563" s="73">
        <v>0</v>
      </c>
      <c r="T563" s="67">
        <v>0</v>
      </c>
      <c r="U563" s="67">
        <v>0</v>
      </c>
      <c r="V563" s="67">
        <v>0</v>
      </c>
      <c r="W563" s="496">
        <v>0</v>
      </c>
      <c r="X563" s="73">
        <v>0</v>
      </c>
      <c r="Y563" s="67">
        <v>0</v>
      </c>
      <c r="Z563" s="496">
        <v>0</v>
      </c>
      <c r="AA563" s="22">
        <v>0</v>
      </c>
      <c r="AB563" s="496">
        <v>0</v>
      </c>
      <c r="AC563" s="27" t="s">
        <v>48</v>
      </c>
      <c r="AD563" s="75"/>
      <c r="AE563" s="75"/>
    </row>
    <row r="564" spans="1:31" s="141" customFormat="1" ht="30" customHeight="1" x14ac:dyDescent="0.25">
      <c r="A564" s="69" t="s">
        <v>56</v>
      </c>
      <c r="B564" s="69" t="s">
        <v>57</v>
      </c>
      <c r="C564" s="69" t="s">
        <v>926</v>
      </c>
      <c r="D564" s="67" t="s">
        <v>1014</v>
      </c>
      <c r="E564" s="67" t="s">
        <v>1015</v>
      </c>
      <c r="F564" s="67" t="s">
        <v>1016</v>
      </c>
      <c r="G564" s="67" t="s">
        <v>1017</v>
      </c>
      <c r="H564" s="220" t="s">
        <v>46</v>
      </c>
      <c r="I564" s="73">
        <v>0</v>
      </c>
      <c r="J564" s="74">
        <v>0</v>
      </c>
      <c r="K564" s="67">
        <v>0</v>
      </c>
      <c r="L564" s="67">
        <v>0</v>
      </c>
      <c r="M564" s="74" t="s">
        <v>47</v>
      </c>
      <c r="N564" s="496" t="s">
        <v>48</v>
      </c>
      <c r="O564" s="73">
        <v>0</v>
      </c>
      <c r="P564" s="67">
        <v>0</v>
      </c>
      <c r="Q564" s="67" t="s">
        <v>49</v>
      </c>
      <c r="R564" s="214" t="s">
        <v>47</v>
      </c>
      <c r="S564" s="73">
        <v>0</v>
      </c>
      <c r="T564" s="67">
        <v>0</v>
      </c>
      <c r="U564" s="67">
        <v>0</v>
      </c>
      <c r="V564" s="67">
        <v>0</v>
      </c>
      <c r="W564" s="496">
        <v>0</v>
      </c>
      <c r="X564" s="73">
        <v>0</v>
      </c>
      <c r="Y564" s="67">
        <v>0</v>
      </c>
      <c r="Z564" s="496">
        <v>0</v>
      </c>
      <c r="AA564" s="22">
        <v>0</v>
      </c>
      <c r="AB564" s="496">
        <v>0</v>
      </c>
      <c r="AC564" s="27" t="s">
        <v>48</v>
      </c>
      <c r="AD564" s="75"/>
      <c r="AE564" s="75"/>
    </row>
    <row r="565" spans="1:31" s="141" customFormat="1" ht="30" customHeight="1" x14ac:dyDescent="0.25">
      <c r="A565" s="69" t="s">
        <v>56</v>
      </c>
      <c r="B565" s="69" t="s">
        <v>57</v>
      </c>
      <c r="C565" s="69" t="s">
        <v>926</v>
      </c>
      <c r="D565" s="67" t="s">
        <v>1014</v>
      </c>
      <c r="E565" s="67" t="s">
        <v>1015</v>
      </c>
      <c r="F565" s="67" t="s">
        <v>1018</v>
      </c>
      <c r="G565" s="67" t="s">
        <v>1015</v>
      </c>
      <c r="H565" s="220" t="s">
        <v>46</v>
      </c>
      <c r="I565" s="73">
        <v>0</v>
      </c>
      <c r="J565" s="74">
        <v>0</v>
      </c>
      <c r="K565" s="67">
        <v>0</v>
      </c>
      <c r="L565" s="67">
        <v>0</v>
      </c>
      <c r="M565" s="74" t="s">
        <v>47</v>
      </c>
      <c r="N565" s="221" t="s">
        <v>48</v>
      </c>
      <c r="O565" s="73">
        <v>0</v>
      </c>
      <c r="P565" s="67">
        <v>0</v>
      </c>
      <c r="Q565" s="67" t="s">
        <v>49</v>
      </c>
      <c r="R565" s="214" t="s">
        <v>47</v>
      </c>
      <c r="S565" s="73">
        <v>0</v>
      </c>
      <c r="T565" s="67">
        <v>0</v>
      </c>
      <c r="U565" s="67">
        <v>0</v>
      </c>
      <c r="V565" s="67">
        <v>0</v>
      </c>
      <c r="W565" s="496">
        <v>0</v>
      </c>
      <c r="X565" s="73">
        <v>0</v>
      </c>
      <c r="Y565" s="67">
        <v>0</v>
      </c>
      <c r="Z565" s="496">
        <v>0</v>
      </c>
      <c r="AA565" s="22">
        <v>0</v>
      </c>
      <c r="AB565" s="496">
        <v>0</v>
      </c>
      <c r="AC565" s="27" t="s">
        <v>48</v>
      </c>
      <c r="AD565" s="75"/>
      <c r="AE565" s="75"/>
    </row>
    <row r="566" spans="1:31" s="141" customFormat="1" ht="30" customHeight="1" x14ac:dyDescent="0.25">
      <c r="A566" s="69" t="s">
        <v>56</v>
      </c>
      <c r="B566" s="69" t="s">
        <v>57</v>
      </c>
      <c r="C566" s="69" t="s">
        <v>926</v>
      </c>
      <c r="D566" s="67" t="s">
        <v>1014</v>
      </c>
      <c r="E566" s="67" t="s">
        <v>1015</v>
      </c>
      <c r="F566" s="67" t="s">
        <v>1019</v>
      </c>
      <c r="G566" s="67" t="s">
        <v>1015</v>
      </c>
      <c r="H566" s="220" t="s">
        <v>46</v>
      </c>
      <c r="I566" s="73">
        <v>0</v>
      </c>
      <c r="J566" s="74">
        <v>0</v>
      </c>
      <c r="K566" s="67">
        <v>0</v>
      </c>
      <c r="L566" s="67">
        <v>0</v>
      </c>
      <c r="M566" s="74" t="s">
        <v>47</v>
      </c>
      <c r="N566" s="496" t="s">
        <v>48</v>
      </c>
      <c r="O566" s="73">
        <v>0</v>
      </c>
      <c r="P566" s="67">
        <v>0</v>
      </c>
      <c r="Q566" s="67" t="s">
        <v>49</v>
      </c>
      <c r="R566" s="214" t="s">
        <v>47</v>
      </c>
      <c r="S566" s="73">
        <v>0</v>
      </c>
      <c r="T566" s="67">
        <v>0</v>
      </c>
      <c r="U566" s="67">
        <v>0</v>
      </c>
      <c r="V566" s="67">
        <v>0</v>
      </c>
      <c r="W566" s="496">
        <v>0</v>
      </c>
      <c r="X566" s="73">
        <v>0</v>
      </c>
      <c r="Y566" s="67">
        <v>0</v>
      </c>
      <c r="Z566" s="496">
        <v>0</v>
      </c>
      <c r="AA566" s="22">
        <v>0</v>
      </c>
      <c r="AB566" s="496">
        <v>0</v>
      </c>
      <c r="AC566" s="27" t="s">
        <v>48</v>
      </c>
      <c r="AD566" s="75"/>
      <c r="AE566" s="75"/>
    </row>
    <row r="567" spans="1:31" s="141" customFormat="1" ht="30" customHeight="1" x14ac:dyDescent="0.25">
      <c r="A567" s="69" t="s">
        <v>56</v>
      </c>
      <c r="B567" s="69" t="s">
        <v>57</v>
      </c>
      <c r="C567" s="69" t="s">
        <v>926</v>
      </c>
      <c r="D567" s="67" t="s">
        <v>1014</v>
      </c>
      <c r="E567" s="67" t="s">
        <v>1015</v>
      </c>
      <c r="F567" s="67" t="s">
        <v>1020</v>
      </c>
      <c r="G567" s="67" t="s">
        <v>1015</v>
      </c>
      <c r="H567" s="220" t="s">
        <v>46</v>
      </c>
      <c r="I567" s="73">
        <v>0</v>
      </c>
      <c r="J567" s="74">
        <v>0</v>
      </c>
      <c r="K567" s="67">
        <v>0</v>
      </c>
      <c r="L567" s="67">
        <v>0</v>
      </c>
      <c r="M567" s="74" t="s">
        <v>47</v>
      </c>
      <c r="N567" s="496" t="s">
        <v>48</v>
      </c>
      <c r="O567" s="73">
        <v>0</v>
      </c>
      <c r="P567" s="67">
        <v>0</v>
      </c>
      <c r="Q567" s="67" t="s">
        <v>49</v>
      </c>
      <c r="R567" s="214" t="s">
        <v>47</v>
      </c>
      <c r="S567" s="73">
        <v>0</v>
      </c>
      <c r="T567" s="67">
        <v>0</v>
      </c>
      <c r="U567" s="67">
        <v>0</v>
      </c>
      <c r="V567" s="67">
        <v>0</v>
      </c>
      <c r="W567" s="496">
        <v>0</v>
      </c>
      <c r="X567" s="73">
        <v>0</v>
      </c>
      <c r="Y567" s="67">
        <v>0</v>
      </c>
      <c r="Z567" s="496">
        <v>0</v>
      </c>
      <c r="AA567" s="22">
        <v>0</v>
      </c>
      <c r="AB567" s="496">
        <v>0</v>
      </c>
      <c r="AC567" s="27" t="s">
        <v>48</v>
      </c>
      <c r="AD567" s="75"/>
      <c r="AE567" s="75"/>
    </row>
    <row r="568" spans="1:31" s="141" customFormat="1" ht="30" customHeight="1" x14ac:dyDescent="0.25">
      <c r="A568" s="69" t="s">
        <v>56</v>
      </c>
      <c r="B568" s="69" t="s">
        <v>57</v>
      </c>
      <c r="C568" s="69" t="s">
        <v>926</v>
      </c>
      <c r="D568" s="67" t="s">
        <v>1021</v>
      </c>
      <c r="E568" s="67" t="s">
        <v>1022</v>
      </c>
      <c r="F568" s="67" t="s">
        <v>1023</v>
      </c>
      <c r="G568" s="67" t="s">
        <v>1024</v>
      </c>
      <c r="H568" s="220" t="s">
        <v>46</v>
      </c>
      <c r="I568" s="73">
        <v>0</v>
      </c>
      <c r="J568" s="74">
        <v>0</v>
      </c>
      <c r="K568" s="67">
        <v>0</v>
      </c>
      <c r="L568" s="67">
        <v>0</v>
      </c>
      <c r="M568" s="74" t="s">
        <v>47</v>
      </c>
      <c r="N568" s="221" t="s">
        <v>48</v>
      </c>
      <c r="O568" s="73">
        <v>0</v>
      </c>
      <c r="P568" s="67">
        <v>0</v>
      </c>
      <c r="Q568" s="67" t="s">
        <v>49</v>
      </c>
      <c r="R568" s="214" t="s">
        <v>47</v>
      </c>
      <c r="S568" s="73">
        <v>0</v>
      </c>
      <c r="T568" s="67">
        <v>0</v>
      </c>
      <c r="U568" s="67">
        <v>0</v>
      </c>
      <c r="V568" s="67">
        <v>0</v>
      </c>
      <c r="W568" s="496">
        <v>0</v>
      </c>
      <c r="X568" s="73">
        <v>0</v>
      </c>
      <c r="Y568" s="67">
        <v>0</v>
      </c>
      <c r="Z568" s="496">
        <v>0</v>
      </c>
      <c r="AA568" s="22">
        <v>0</v>
      </c>
      <c r="AB568" s="496">
        <v>0</v>
      </c>
      <c r="AC568" s="27" t="s">
        <v>48</v>
      </c>
      <c r="AD568" s="75"/>
      <c r="AE568" s="75"/>
    </row>
    <row r="569" spans="1:31" s="141" customFormat="1" ht="30" customHeight="1" x14ac:dyDescent="0.25">
      <c r="A569" s="69" t="s">
        <v>56</v>
      </c>
      <c r="B569" s="69" t="s">
        <v>57</v>
      </c>
      <c r="C569" s="69" t="s">
        <v>926</v>
      </c>
      <c r="D569" s="67" t="s">
        <v>1021</v>
      </c>
      <c r="E569" s="67" t="s">
        <v>1022</v>
      </c>
      <c r="F569" s="67" t="s">
        <v>1025</v>
      </c>
      <c r="G569" s="67" t="s">
        <v>1026</v>
      </c>
      <c r="H569" s="220" t="s">
        <v>46</v>
      </c>
      <c r="I569" s="73">
        <v>0</v>
      </c>
      <c r="J569" s="74">
        <v>0</v>
      </c>
      <c r="K569" s="67">
        <v>0</v>
      </c>
      <c r="L569" s="67">
        <v>0</v>
      </c>
      <c r="M569" s="74" t="s">
        <v>47</v>
      </c>
      <c r="N569" s="496" t="s">
        <v>48</v>
      </c>
      <c r="O569" s="73">
        <v>0</v>
      </c>
      <c r="P569" s="67">
        <v>0</v>
      </c>
      <c r="Q569" s="67" t="s">
        <v>49</v>
      </c>
      <c r="R569" s="214" t="s">
        <v>47</v>
      </c>
      <c r="S569" s="73">
        <v>0</v>
      </c>
      <c r="T569" s="67">
        <v>0</v>
      </c>
      <c r="U569" s="67">
        <v>0</v>
      </c>
      <c r="V569" s="67">
        <v>0</v>
      </c>
      <c r="W569" s="496">
        <v>0</v>
      </c>
      <c r="X569" s="73">
        <v>0</v>
      </c>
      <c r="Y569" s="67">
        <v>0</v>
      </c>
      <c r="Z569" s="496">
        <v>0</v>
      </c>
      <c r="AA569" s="22">
        <v>0</v>
      </c>
      <c r="AB569" s="496">
        <v>0</v>
      </c>
      <c r="AC569" s="27" t="s">
        <v>48</v>
      </c>
      <c r="AD569" s="75"/>
      <c r="AE569" s="75"/>
    </row>
    <row r="570" spans="1:31" s="141" customFormat="1" ht="30" customHeight="1" x14ac:dyDescent="0.25">
      <c r="A570" s="69" t="s">
        <v>56</v>
      </c>
      <c r="B570" s="69" t="s">
        <v>57</v>
      </c>
      <c r="C570" s="69" t="s">
        <v>926</v>
      </c>
      <c r="D570" s="67" t="s">
        <v>1027</v>
      </c>
      <c r="E570" s="67" t="s">
        <v>928</v>
      </c>
      <c r="F570" s="67" t="s">
        <v>1028</v>
      </c>
      <c r="G570" s="67" t="s">
        <v>930</v>
      </c>
      <c r="H570" s="220" t="s">
        <v>46</v>
      </c>
      <c r="I570" s="73">
        <v>0</v>
      </c>
      <c r="J570" s="74">
        <v>0</v>
      </c>
      <c r="K570" s="67">
        <v>0</v>
      </c>
      <c r="L570" s="67">
        <v>0</v>
      </c>
      <c r="M570" s="74" t="s">
        <v>47</v>
      </c>
      <c r="N570" s="496" t="s">
        <v>48</v>
      </c>
      <c r="O570" s="73">
        <v>0</v>
      </c>
      <c r="P570" s="67">
        <v>0</v>
      </c>
      <c r="Q570" s="67" t="s">
        <v>49</v>
      </c>
      <c r="R570" s="214" t="s">
        <v>47</v>
      </c>
      <c r="S570" s="73">
        <v>0</v>
      </c>
      <c r="T570" s="67">
        <v>0</v>
      </c>
      <c r="U570" s="67">
        <v>0</v>
      </c>
      <c r="V570" s="67">
        <v>0</v>
      </c>
      <c r="W570" s="496">
        <v>0</v>
      </c>
      <c r="X570" s="73">
        <v>0</v>
      </c>
      <c r="Y570" s="67">
        <v>0</v>
      </c>
      <c r="Z570" s="496">
        <v>0</v>
      </c>
      <c r="AA570" s="22">
        <v>0</v>
      </c>
      <c r="AB570" s="496">
        <v>0</v>
      </c>
      <c r="AC570" s="27" t="s">
        <v>48</v>
      </c>
      <c r="AD570" s="75"/>
      <c r="AE570" s="75"/>
    </row>
    <row r="571" spans="1:31" s="141" customFormat="1" ht="30" customHeight="1" x14ac:dyDescent="0.25">
      <c r="A571" s="69" t="s">
        <v>56</v>
      </c>
      <c r="B571" s="69" t="s">
        <v>57</v>
      </c>
      <c r="C571" s="69" t="s">
        <v>926</v>
      </c>
      <c r="D571" s="67" t="s">
        <v>1029</v>
      </c>
      <c r="E571" s="67" t="s">
        <v>1030</v>
      </c>
      <c r="F571" s="67" t="s">
        <v>1031</v>
      </c>
      <c r="G571" s="67" t="s">
        <v>1032</v>
      </c>
      <c r="H571" s="220" t="s">
        <v>46</v>
      </c>
      <c r="I571" s="73">
        <v>0</v>
      </c>
      <c r="J571" s="74">
        <v>0</v>
      </c>
      <c r="K571" s="67">
        <v>0</v>
      </c>
      <c r="L571" s="67">
        <v>0</v>
      </c>
      <c r="M571" s="74" t="s">
        <v>47</v>
      </c>
      <c r="N571" s="221" t="s">
        <v>48</v>
      </c>
      <c r="O571" s="73">
        <v>0</v>
      </c>
      <c r="P571" s="67">
        <v>0</v>
      </c>
      <c r="Q571" s="67" t="s">
        <v>49</v>
      </c>
      <c r="R571" s="214" t="s">
        <v>47</v>
      </c>
      <c r="S571" s="73">
        <v>0</v>
      </c>
      <c r="T571" s="67">
        <v>0</v>
      </c>
      <c r="U571" s="67">
        <v>0</v>
      </c>
      <c r="V571" s="67">
        <v>0</v>
      </c>
      <c r="W571" s="496">
        <v>0</v>
      </c>
      <c r="X571" s="73">
        <v>0</v>
      </c>
      <c r="Y571" s="67">
        <v>0</v>
      </c>
      <c r="Z571" s="496">
        <v>0</v>
      </c>
      <c r="AA571" s="22">
        <v>0</v>
      </c>
      <c r="AB571" s="496">
        <v>0</v>
      </c>
      <c r="AC571" s="27" t="s">
        <v>48</v>
      </c>
      <c r="AD571" s="75"/>
      <c r="AE571" s="75"/>
    </row>
    <row r="572" spans="1:31" s="141" customFormat="1" ht="30" customHeight="1" x14ac:dyDescent="0.25">
      <c r="A572" s="69" t="s">
        <v>56</v>
      </c>
      <c r="B572" s="69" t="s">
        <v>57</v>
      </c>
      <c r="C572" s="69" t="s">
        <v>926</v>
      </c>
      <c r="D572" s="67" t="s">
        <v>1029</v>
      </c>
      <c r="E572" s="67" t="s">
        <v>1030</v>
      </c>
      <c r="F572" s="67" t="s">
        <v>1033</v>
      </c>
      <c r="G572" s="67" t="s">
        <v>1030</v>
      </c>
      <c r="H572" s="220" t="s">
        <v>46</v>
      </c>
      <c r="I572" s="73">
        <v>0</v>
      </c>
      <c r="J572" s="74">
        <v>0</v>
      </c>
      <c r="K572" s="67">
        <v>0</v>
      </c>
      <c r="L572" s="67">
        <v>0</v>
      </c>
      <c r="M572" s="74" t="s">
        <v>47</v>
      </c>
      <c r="N572" s="496" t="s">
        <v>48</v>
      </c>
      <c r="O572" s="73">
        <v>0</v>
      </c>
      <c r="P572" s="67">
        <v>0</v>
      </c>
      <c r="Q572" s="67" t="s">
        <v>49</v>
      </c>
      <c r="R572" s="214" t="s">
        <v>47</v>
      </c>
      <c r="S572" s="73">
        <v>0</v>
      </c>
      <c r="T572" s="67">
        <v>0</v>
      </c>
      <c r="U572" s="67">
        <v>0</v>
      </c>
      <c r="V572" s="67">
        <v>0</v>
      </c>
      <c r="W572" s="496">
        <v>0</v>
      </c>
      <c r="X572" s="73">
        <v>0</v>
      </c>
      <c r="Y572" s="67">
        <v>0</v>
      </c>
      <c r="Z572" s="496">
        <v>0</v>
      </c>
      <c r="AA572" s="22">
        <v>0</v>
      </c>
      <c r="AB572" s="496">
        <v>0</v>
      </c>
      <c r="AC572" s="27" t="s">
        <v>48</v>
      </c>
      <c r="AD572" s="75"/>
      <c r="AE572" s="75"/>
    </row>
    <row r="573" spans="1:31" s="141" customFormat="1" ht="30" customHeight="1" x14ac:dyDescent="0.25">
      <c r="A573" s="69" t="s">
        <v>56</v>
      </c>
      <c r="B573" s="69" t="s">
        <v>57</v>
      </c>
      <c r="C573" s="69" t="s">
        <v>926</v>
      </c>
      <c r="D573" s="67" t="s">
        <v>1029</v>
      </c>
      <c r="E573" s="67" t="s">
        <v>1030</v>
      </c>
      <c r="F573" s="67" t="s">
        <v>1034</v>
      </c>
      <c r="G573" s="67" t="s">
        <v>1035</v>
      </c>
      <c r="H573" s="220" t="s">
        <v>46</v>
      </c>
      <c r="I573" s="73">
        <v>0</v>
      </c>
      <c r="J573" s="74">
        <v>0</v>
      </c>
      <c r="K573" s="67">
        <v>0</v>
      </c>
      <c r="L573" s="67">
        <v>0</v>
      </c>
      <c r="M573" s="74" t="s">
        <v>47</v>
      </c>
      <c r="N573" s="496" t="s">
        <v>48</v>
      </c>
      <c r="O573" s="73">
        <v>0</v>
      </c>
      <c r="P573" s="67">
        <v>0</v>
      </c>
      <c r="Q573" s="67" t="s">
        <v>49</v>
      </c>
      <c r="R573" s="214" t="s">
        <v>47</v>
      </c>
      <c r="S573" s="73">
        <v>0</v>
      </c>
      <c r="T573" s="67">
        <v>0</v>
      </c>
      <c r="U573" s="67">
        <v>0</v>
      </c>
      <c r="V573" s="67">
        <v>0</v>
      </c>
      <c r="W573" s="496">
        <v>0</v>
      </c>
      <c r="X573" s="73">
        <v>0</v>
      </c>
      <c r="Y573" s="67">
        <v>0</v>
      </c>
      <c r="Z573" s="496">
        <v>0</v>
      </c>
      <c r="AA573" s="22">
        <v>0</v>
      </c>
      <c r="AB573" s="496">
        <v>0</v>
      </c>
      <c r="AC573" s="27" t="s">
        <v>48</v>
      </c>
      <c r="AD573" s="75"/>
      <c r="AE573" s="75"/>
    </row>
    <row r="574" spans="1:31" s="141" customFormat="1" ht="30" customHeight="1" x14ac:dyDescent="0.25">
      <c r="A574" s="69" t="s">
        <v>56</v>
      </c>
      <c r="B574" s="69" t="s">
        <v>57</v>
      </c>
      <c r="C574" s="69" t="s">
        <v>926</v>
      </c>
      <c r="D574" s="67" t="s">
        <v>1036</v>
      </c>
      <c r="E574" s="67" t="s">
        <v>1015</v>
      </c>
      <c r="F574" s="67" t="s">
        <v>1037</v>
      </c>
      <c r="G574" s="67" t="s">
        <v>1015</v>
      </c>
      <c r="H574" s="220" t="s">
        <v>46</v>
      </c>
      <c r="I574" s="73">
        <v>0</v>
      </c>
      <c r="J574" s="74">
        <v>0</v>
      </c>
      <c r="K574" s="67">
        <v>0</v>
      </c>
      <c r="L574" s="67">
        <v>0</v>
      </c>
      <c r="M574" s="74" t="s">
        <v>47</v>
      </c>
      <c r="N574" s="221" t="s">
        <v>48</v>
      </c>
      <c r="O574" s="73">
        <v>0</v>
      </c>
      <c r="P574" s="67">
        <v>0</v>
      </c>
      <c r="Q574" s="67" t="s">
        <v>49</v>
      </c>
      <c r="R574" s="214" t="s">
        <v>47</v>
      </c>
      <c r="S574" s="73">
        <v>0</v>
      </c>
      <c r="T574" s="67">
        <v>0</v>
      </c>
      <c r="U574" s="67">
        <v>0</v>
      </c>
      <c r="V574" s="67">
        <v>0</v>
      </c>
      <c r="W574" s="496">
        <v>0</v>
      </c>
      <c r="X574" s="73">
        <v>0</v>
      </c>
      <c r="Y574" s="67">
        <v>0</v>
      </c>
      <c r="Z574" s="496">
        <v>0</v>
      </c>
      <c r="AA574" s="22">
        <v>0</v>
      </c>
      <c r="AB574" s="496">
        <v>0</v>
      </c>
      <c r="AC574" s="27" t="s">
        <v>48</v>
      </c>
      <c r="AD574" s="75"/>
      <c r="AE574" s="75"/>
    </row>
    <row r="575" spans="1:31" s="141" customFormat="1" ht="30" customHeight="1" x14ac:dyDescent="0.25">
      <c r="A575" s="69" t="s">
        <v>56</v>
      </c>
      <c r="B575" s="69" t="s">
        <v>57</v>
      </c>
      <c r="C575" s="69" t="s">
        <v>926</v>
      </c>
      <c r="D575" s="67" t="s">
        <v>1036</v>
      </c>
      <c r="E575" s="67" t="s">
        <v>1015</v>
      </c>
      <c r="F575" s="67" t="s">
        <v>1038</v>
      </c>
      <c r="G575" s="67" t="s">
        <v>1015</v>
      </c>
      <c r="H575" s="220" t="s">
        <v>46</v>
      </c>
      <c r="I575" s="73">
        <v>0</v>
      </c>
      <c r="J575" s="74">
        <v>0</v>
      </c>
      <c r="K575" s="67">
        <v>0</v>
      </c>
      <c r="L575" s="67">
        <v>0</v>
      </c>
      <c r="M575" s="74" t="s">
        <v>47</v>
      </c>
      <c r="N575" s="496" t="s">
        <v>48</v>
      </c>
      <c r="O575" s="73">
        <v>0</v>
      </c>
      <c r="P575" s="67">
        <v>0</v>
      </c>
      <c r="Q575" s="67" t="s">
        <v>49</v>
      </c>
      <c r="R575" s="214" t="s">
        <v>47</v>
      </c>
      <c r="S575" s="73">
        <v>0</v>
      </c>
      <c r="T575" s="67">
        <v>0</v>
      </c>
      <c r="U575" s="67">
        <v>0</v>
      </c>
      <c r="V575" s="67">
        <v>0</v>
      </c>
      <c r="W575" s="496">
        <v>0</v>
      </c>
      <c r="X575" s="73">
        <v>0</v>
      </c>
      <c r="Y575" s="67">
        <v>0</v>
      </c>
      <c r="Z575" s="496">
        <v>0</v>
      </c>
      <c r="AA575" s="22">
        <v>0</v>
      </c>
      <c r="AB575" s="496">
        <v>0</v>
      </c>
      <c r="AC575" s="27" t="s">
        <v>48</v>
      </c>
      <c r="AD575" s="75"/>
      <c r="AE575" s="75"/>
    </row>
    <row r="576" spans="1:31" s="141" customFormat="1" ht="30" customHeight="1" x14ac:dyDescent="0.25">
      <c r="A576" s="69" t="s">
        <v>56</v>
      </c>
      <c r="B576" s="69" t="s">
        <v>57</v>
      </c>
      <c r="C576" s="69" t="s">
        <v>926</v>
      </c>
      <c r="D576" s="67" t="s">
        <v>1039</v>
      </c>
      <c r="E576" s="67" t="s">
        <v>928</v>
      </c>
      <c r="F576" s="67" t="s">
        <v>1040</v>
      </c>
      <c r="G576" s="67" t="s">
        <v>1041</v>
      </c>
      <c r="H576" s="220" t="s">
        <v>46</v>
      </c>
      <c r="I576" s="73">
        <v>0</v>
      </c>
      <c r="J576" s="74">
        <v>0</v>
      </c>
      <c r="K576" s="67">
        <v>0</v>
      </c>
      <c r="L576" s="67">
        <v>0</v>
      </c>
      <c r="M576" s="74" t="s">
        <v>47</v>
      </c>
      <c r="N576" s="496" t="s">
        <v>48</v>
      </c>
      <c r="O576" s="73">
        <v>0</v>
      </c>
      <c r="P576" s="67">
        <v>0</v>
      </c>
      <c r="Q576" s="67" t="s">
        <v>49</v>
      </c>
      <c r="R576" s="214" t="s">
        <v>47</v>
      </c>
      <c r="S576" s="73">
        <v>0</v>
      </c>
      <c r="T576" s="67">
        <v>0</v>
      </c>
      <c r="U576" s="67">
        <v>0</v>
      </c>
      <c r="V576" s="67">
        <v>0</v>
      </c>
      <c r="W576" s="496">
        <v>0</v>
      </c>
      <c r="X576" s="73">
        <v>0</v>
      </c>
      <c r="Y576" s="67">
        <v>0</v>
      </c>
      <c r="Z576" s="496">
        <v>0</v>
      </c>
      <c r="AA576" s="22">
        <v>0</v>
      </c>
      <c r="AB576" s="496">
        <v>0</v>
      </c>
      <c r="AC576" s="27" t="s">
        <v>48</v>
      </c>
      <c r="AD576" s="75"/>
      <c r="AE576" s="75"/>
    </row>
    <row r="577" spans="1:31" s="141" customFormat="1" ht="30" customHeight="1" x14ac:dyDescent="0.25">
      <c r="A577" s="69" t="s">
        <v>56</v>
      </c>
      <c r="B577" s="69" t="s">
        <v>57</v>
      </c>
      <c r="C577" s="69" t="s">
        <v>926</v>
      </c>
      <c r="D577" s="67" t="s">
        <v>1039</v>
      </c>
      <c r="E577" s="67" t="s">
        <v>928</v>
      </c>
      <c r="F577" s="67" t="s">
        <v>1042</v>
      </c>
      <c r="G577" s="67" t="s">
        <v>1043</v>
      </c>
      <c r="H577" s="220" t="s">
        <v>46</v>
      </c>
      <c r="I577" s="73">
        <v>0</v>
      </c>
      <c r="J577" s="74">
        <v>0</v>
      </c>
      <c r="K577" s="67">
        <v>0</v>
      </c>
      <c r="L577" s="67">
        <v>0</v>
      </c>
      <c r="M577" s="74" t="s">
        <v>47</v>
      </c>
      <c r="N577" s="221" t="s">
        <v>48</v>
      </c>
      <c r="O577" s="73">
        <v>0</v>
      </c>
      <c r="P577" s="67">
        <v>0</v>
      </c>
      <c r="Q577" s="67" t="s">
        <v>49</v>
      </c>
      <c r="R577" s="214" t="s">
        <v>47</v>
      </c>
      <c r="S577" s="73">
        <v>0</v>
      </c>
      <c r="T577" s="67">
        <v>0</v>
      </c>
      <c r="U577" s="67">
        <v>0</v>
      </c>
      <c r="V577" s="67">
        <v>0</v>
      </c>
      <c r="W577" s="496">
        <v>0</v>
      </c>
      <c r="X577" s="73">
        <v>0</v>
      </c>
      <c r="Y577" s="67">
        <v>0</v>
      </c>
      <c r="Z577" s="496">
        <v>0</v>
      </c>
      <c r="AA577" s="22">
        <v>0</v>
      </c>
      <c r="AB577" s="496">
        <v>0</v>
      </c>
      <c r="AC577" s="27" t="s">
        <v>48</v>
      </c>
      <c r="AD577" s="75"/>
      <c r="AE577" s="75"/>
    </row>
    <row r="578" spans="1:31" s="141" customFormat="1" ht="30" customHeight="1" x14ac:dyDescent="0.25">
      <c r="A578" s="69" t="s">
        <v>56</v>
      </c>
      <c r="B578" s="69" t="s">
        <v>57</v>
      </c>
      <c r="C578" s="69" t="s">
        <v>926</v>
      </c>
      <c r="D578" s="67" t="s">
        <v>1039</v>
      </c>
      <c r="E578" s="67" t="s">
        <v>928</v>
      </c>
      <c r="F578" s="67" t="s">
        <v>1044</v>
      </c>
      <c r="G578" s="67" t="s">
        <v>1045</v>
      </c>
      <c r="H578" s="220" t="s">
        <v>46</v>
      </c>
      <c r="I578" s="73">
        <v>0</v>
      </c>
      <c r="J578" s="74">
        <v>0</v>
      </c>
      <c r="K578" s="67">
        <v>0</v>
      </c>
      <c r="L578" s="67">
        <v>0</v>
      </c>
      <c r="M578" s="74" t="s">
        <v>47</v>
      </c>
      <c r="N578" s="496" t="s">
        <v>48</v>
      </c>
      <c r="O578" s="73">
        <v>0</v>
      </c>
      <c r="P578" s="67">
        <v>0</v>
      </c>
      <c r="Q578" s="67" t="s">
        <v>49</v>
      </c>
      <c r="R578" s="214" t="s">
        <v>47</v>
      </c>
      <c r="S578" s="73">
        <v>0</v>
      </c>
      <c r="T578" s="67">
        <v>0</v>
      </c>
      <c r="U578" s="67">
        <v>0</v>
      </c>
      <c r="V578" s="67">
        <v>0</v>
      </c>
      <c r="W578" s="496">
        <v>0</v>
      </c>
      <c r="X578" s="73">
        <v>0</v>
      </c>
      <c r="Y578" s="67">
        <v>0</v>
      </c>
      <c r="Z578" s="496">
        <v>0</v>
      </c>
      <c r="AA578" s="22">
        <v>0</v>
      </c>
      <c r="AB578" s="496">
        <v>0</v>
      </c>
      <c r="AC578" s="27" t="s">
        <v>48</v>
      </c>
      <c r="AD578" s="75"/>
      <c r="AE578" s="75"/>
    </row>
    <row r="579" spans="1:31" s="141" customFormat="1" ht="30" customHeight="1" x14ac:dyDescent="0.25">
      <c r="A579" s="69" t="s">
        <v>56</v>
      </c>
      <c r="B579" s="69" t="s">
        <v>57</v>
      </c>
      <c r="C579" s="69" t="s">
        <v>926</v>
      </c>
      <c r="D579" s="67" t="s">
        <v>1046</v>
      </c>
      <c r="E579" s="67" t="s">
        <v>1047</v>
      </c>
      <c r="F579" s="67" t="s">
        <v>1048</v>
      </c>
      <c r="G579" s="67" t="s">
        <v>1049</v>
      </c>
      <c r="H579" s="220" t="s">
        <v>46</v>
      </c>
      <c r="I579" s="73">
        <v>0</v>
      </c>
      <c r="J579" s="74">
        <v>0</v>
      </c>
      <c r="K579" s="67">
        <v>0</v>
      </c>
      <c r="L579" s="67">
        <v>0</v>
      </c>
      <c r="M579" s="74" t="s">
        <v>47</v>
      </c>
      <c r="N579" s="496" t="s">
        <v>48</v>
      </c>
      <c r="O579" s="73">
        <v>0</v>
      </c>
      <c r="P579" s="67">
        <v>0</v>
      </c>
      <c r="Q579" s="67" t="s">
        <v>49</v>
      </c>
      <c r="R579" s="214" t="s">
        <v>47</v>
      </c>
      <c r="S579" s="73">
        <v>0</v>
      </c>
      <c r="T579" s="67">
        <v>0</v>
      </c>
      <c r="U579" s="67">
        <v>0</v>
      </c>
      <c r="V579" s="67">
        <v>0</v>
      </c>
      <c r="W579" s="496">
        <v>0</v>
      </c>
      <c r="X579" s="73">
        <v>0</v>
      </c>
      <c r="Y579" s="67">
        <v>0</v>
      </c>
      <c r="Z579" s="496">
        <v>0</v>
      </c>
      <c r="AA579" s="22">
        <v>0</v>
      </c>
      <c r="AB579" s="496">
        <v>0</v>
      </c>
      <c r="AC579" s="27" t="s">
        <v>48</v>
      </c>
      <c r="AD579" s="75"/>
      <c r="AE579" s="75"/>
    </row>
    <row r="580" spans="1:31" s="141" customFormat="1" ht="30" customHeight="1" x14ac:dyDescent="0.25">
      <c r="A580" s="69" t="s">
        <v>56</v>
      </c>
      <c r="B580" s="69" t="s">
        <v>57</v>
      </c>
      <c r="C580" s="69" t="s">
        <v>926</v>
      </c>
      <c r="D580" s="67" t="s">
        <v>1046</v>
      </c>
      <c r="E580" s="67" t="s">
        <v>1047</v>
      </c>
      <c r="F580" s="67" t="s">
        <v>1050</v>
      </c>
      <c r="G580" s="67" t="s">
        <v>1024</v>
      </c>
      <c r="H580" s="220" t="s">
        <v>46</v>
      </c>
      <c r="I580" s="73">
        <v>0</v>
      </c>
      <c r="J580" s="74">
        <v>0</v>
      </c>
      <c r="K580" s="67">
        <v>0</v>
      </c>
      <c r="L580" s="67">
        <v>0</v>
      </c>
      <c r="M580" s="74" t="s">
        <v>47</v>
      </c>
      <c r="N580" s="221" t="s">
        <v>48</v>
      </c>
      <c r="O580" s="73">
        <v>0</v>
      </c>
      <c r="P580" s="67">
        <v>0</v>
      </c>
      <c r="Q580" s="67" t="s">
        <v>49</v>
      </c>
      <c r="R580" s="214" t="s">
        <v>47</v>
      </c>
      <c r="S580" s="73">
        <v>0</v>
      </c>
      <c r="T580" s="67">
        <v>0</v>
      </c>
      <c r="U580" s="67">
        <v>0</v>
      </c>
      <c r="V580" s="67">
        <v>0</v>
      </c>
      <c r="W580" s="496">
        <v>0</v>
      </c>
      <c r="X580" s="73">
        <v>0</v>
      </c>
      <c r="Y580" s="67">
        <v>0</v>
      </c>
      <c r="Z580" s="496">
        <v>0</v>
      </c>
      <c r="AA580" s="22">
        <v>0</v>
      </c>
      <c r="AB580" s="496">
        <v>0</v>
      </c>
      <c r="AC580" s="27" t="s">
        <v>48</v>
      </c>
      <c r="AD580" s="75"/>
      <c r="AE580" s="75"/>
    </row>
    <row r="581" spans="1:31" s="141" customFormat="1" ht="30" customHeight="1" x14ac:dyDescent="0.25">
      <c r="A581" s="69" t="s">
        <v>56</v>
      </c>
      <c r="B581" s="69" t="s">
        <v>57</v>
      </c>
      <c r="C581" s="69" t="s">
        <v>926</v>
      </c>
      <c r="D581" s="67" t="s">
        <v>1051</v>
      </c>
      <c r="E581" s="67" t="s">
        <v>1052</v>
      </c>
      <c r="F581" s="67" t="s">
        <v>1053</v>
      </c>
      <c r="G581" s="67" t="s">
        <v>1054</v>
      </c>
      <c r="H581" s="220" t="s">
        <v>46</v>
      </c>
      <c r="I581" s="73">
        <v>0</v>
      </c>
      <c r="J581" s="74">
        <v>0</v>
      </c>
      <c r="K581" s="67">
        <v>0</v>
      </c>
      <c r="L581" s="67">
        <v>0</v>
      </c>
      <c r="M581" s="74" t="s">
        <v>47</v>
      </c>
      <c r="N581" s="496" t="s">
        <v>48</v>
      </c>
      <c r="O581" s="73">
        <v>0</v>
      </c>
      <c r="P581" s="67">
        <v>0</v>
      </c>
      <c r="Q581" s="67" t="s">
        <v>49</v>
      </c>
      <c r="R581" s="214" t="s">
        <v>47</v>
      </c>
      <c r="S581" s="73">
        <v>0</v>
      </c>
      <c r="T581" s="67">
        <v>0</v>
      </c>
      <c r="U581" s="67">
        <v>0</v>
      </c>
      <c r="V581" s="67">
        <v>0</v>
      </c>
      <c r="W581" s="496">
        <v>0</v>
      </c>
      <c r="X581" s="73">
        <v>0</v>
      </c>
      <c r="Y581" s="67">
        <v>0</v>
      </c>
      <c r="Z581" s="496">
        <v>0</v>
      </c>
      <c r="AA581" s="22">
        <v>0</v>
      </c>
      <c r="AB581" s="496">
        <v>0</v>
      </c>
      <c r="AC581" s="27" t="s">
        <v>48</v>
      </c>
      <c r="AD581" s="75"/>
      <c r="AE581" s="75"/>
    </row>
    <row r="582" spans="1:31" s="141" customFormat="1" ht="30" customHeight="1" x14ac:dyDescent="0.25">
      <c r="A582" s="69" t="s">
        <v>56</v>
      </c>
      <c r="B582" s="69" t="s">
        <v>57</v>
      </c>
      <c r="C582" s="69" t="s">
        <v>926</v>
      </c>
      <c r="D582" s="67" t="s">
        <v>1051</v>
      </c>
      <c r="E582" s="67" t="s">
        <v>1052</v>
      </c>
      <c r="F582" s="67" t="s">
        <v>1055</v>
      </c>
      <c r="G582" s="67" t="s">
        <v>1052</v>
      </c>
      <c r="H582" s="220" t="s">
        <v>46</v>
      </c>
      <c r="I582" s="73">
        <v>0</v>
      </c>
      <c r="J582" s="74">
        <v>0</v>
      </c>
      <c r="K582" s="67">
        <v>0</v>
      </c>
      <c r="L582" s="67">
        <v>0</v>
      </c>
      <c r="M582" s="74" t="s">
        <v>47</v>
      </c>
      <c r="N582" s="496" t="s">
        <v>48</v>
      </c>
      <c r="O582" s="73">
        <v>0</v>
      </c>
      <c r="P582" s="67">
        <v>0</v>
      </c>
      <c r="Q582" s="67" t="s">
        <v>49</v>
      </c>
      <c r="R582" s="214" t="s">
        <v>47</v>
      </c>
      <c r="S582" s="73">
        <v>0</v>
      </c>
      <c r="T582" s="67">
        <v>0</v>
      </c>
      <c r="U582" s="67">
        <v>0</v>
      </c>
      <c r="V582" s="67">
        <v>0</v>
      </c>
      <c r="W582" s="496">
        <v>0</v>
      </c>
      <c r="X582" s="73">
        <v>0</v>
      </c>
      <c r="Y582" s="67">
        <v>0</v>
      </c>
      <c r="Z582" s="496">
        <v>0</v>
      </c>
      <c r="AA582" s="22">
        <v>0</v>
      </c>
      <c r="AB582" s="496">
        <v>0</v>
      </c>
      <c r="AC582" s="27" t="s">
        <v>48</v>
      </c>
      <c r="AD582" s="75"/>
      <c r="AE582" s="75"/>
    </row>
    <row r="583" spans="1:31" s="141" customFormat="1" ht="30" customHeight="1" x14ac:dyDescent="0.25">
      <c r="A583" s="69" t="s">
        <v>56</v>
      </c>
      <c r="B583" s="69" t="s">
        <v>57</v>
      </c>
      <c r="C583" s="69" t="s">
        <v>926</v>
      </c>
      <c r="D583" s="67" t="s">
        <v>1051</v>
      </c>
      <c r="E583" s="67" t="s">
        <v>1052</v>
      </c>
      <c r="F583" s="67" t="s">
        <v>1056</v>
      </c>
      <c r="G583" s="67" t="s">
        <v>1052</v>
      </c>
      <c r="H583" s="220" t="s">
        <v>46</v>
      </c>
      <c r="I583" s="73">
        <v>0</v>
      </c>
      <c r="J583" s="74">
        <v>0</v>
      </c>
      <c r="K583" s="67">
        <v>0</v>
      </c>
      <c r="L583" s="67">
        <v>0</v>
      </c>
      <c r="M583" s="74" t="s">
        <v>47</v>
      </c>
      <c r="N583" s="221" t="s">
        <v>48</v>
      </c>
      <c r="O583" s="73">
        <v>0</v>
      </c>
      <c r="P583" s="67">
        <v>0</v>
      </c>
      <c r="Q583" s="67" t="s">
        <v>49</v>
      </c>
      <c r="R583" s="214" t="s">
        <v>47</v>
      </c>
      <c r="S583" s="73">
        <v>0</v>
      </c>
      <c r="T583" s="67">
        <v>0</v>
      </c>
      <c r="U583" s="67">
        <v>0</v>
      </c>
      <c r="V583" s="67">
        <v>0</v>
      </c>
      <c r="W583" s="496">
        <v>0</v>
      </c>
      <c r="X583" s="73">
        <v>0</v>
      </c>
      <c r="Y583" s="67">
        <v>0</v>
      </c>
      <c r="Z583" s="496">
        <v>0</v>
      </c>
      <c r="AA583" s="22">
        <v>0</v>
      </c>
      <c r="AB583" s="496">
        <v>0</v>
      </c>
      <c r="AC583" s="27" t="s">
        <v>48</v>
      </c>
      <c r="AD583" s="75"/>
      <c r="AE583" s="75"/>
    </row>
    <row r="584" spans="1:31" s="141" customFormat="1" ht="30" customHeight="1" x14ac:dyDescent="0.25">
      <c r="A584" s="69" t="s">
        <v>56</v>
      </c>
      <c r="B584" s="69" t="s">
        <v>57</v>
      </c>
      <c r="C584" s="69" t="s">
        <v>926</v>
      </c>
      <c r="D584" s="67" t="s">
        <v>1051</v>
      </c>
      <c r="E584" s="67" t="s">
        <v>1052</v>
      </c>
      <c r="F584" s="67" t="s">
        <v>1057</v>
      </c>
      <c r="G584" s="67" t="s">
        <v>1058</v>
      </c>
      <c r="H584" s="220" t="s">
        <v>46</v>
      </c>
      <c r="I584" s="73">
        <v>0</v>
      </c>
      <c r="J584" s="74">
        <v>0</v>
      </c>
      <c r="K584" s="67">
        <v>0</v>
      </c>
      <c r="L584" s="67">
        <v>0</v>
      </c>
      <c r="M584" s="74" t="s">
        <v>47</v>
      </c>
      <c r="N584" s="496" t="s">
        <v>48</v>
      </c>
      <c r="O584" s="73">
        <v>0</v>
      </c>
      <c r="P584" s="67">
        <v>0</v>
      </c>
      <c r="Q584" s="67" t="s">
        <v>49</v>
      </c>
      <c r="R584" s="214" t="s">
        <v>47</v>
      </c>
      <c r="S584" s="73">
        <v>0</v>
      </c>
      <c r="T584" s="67">
        <v>0</v>
      </c>
      <c r="U584" s="67">
        <v>0</v>
      </c>
      <c r="V584" s="67">
        <v>0</v>
      </c>
      <c r="W584" s="496">
        <v>0</v>
      </c>
      <c r="X584" s="73">
        <v>0</v>
      </c>
      <c r="Y584" s="67">
        <v>0</v>
      </c>
      <c r="Z584" s="496">
        <v>0</v>
      </c>
      <c r="AA584" s="22">
        <v>0</v>
      </c>
      <c r="AB584" s="496">
        <v>0</v>
      </c>
      <c r="AC584" s="27" t="s">
        <v>48</v>
      </c>
      <c r="AD584" s="75"/>
      <c r="AE584" s="75"/>
    </row>
    <row r="585" spans="1:31" s="141" customFormat="1" ht="30" customHeight="1" x14ac:dyDescent="0.25">
      <c r="A585" s="69" t="s">
        <v>56</v>
      </c>
      <c r="B585" s="69" t="s">
        <v>57</v>
      </c>
      <c r="C585" s="69" t="s">
        <v>926</v>
      </c>
      <c r="D585" s="67" t="s">
        <v>1059</v>
      </c>
      <c r="E585" s="67" t="s">
        <v>1060</v>
      </c>
      <c r="F585" s="67" t="s">
        <v>1061</v>
      </c>
      <c r="G585" s="67" t="s">
        <v>1062</v>
      </c>
      <c r="H585" s="220" t="s">
        <v>46</v>
      </c>
      <c r="I585" s="73">
        <v>0</v>
      </c>
      <c r="J585" s="74">
        <v>0</v>
      </c>
      <c r="K585" s="67">
        <v>0</v>
      </c>
      <c r="L585" s="67">
        <v>0</v>
      </c>
      <c r="M585" s="74" t="s">
        <v>47</v>
      </c>
      <c r="N585" s="496" t="s">
        <v>48</v>
      </c>
      <c r="O585" s="73">
        <v>0</v>
      </c>
      <c r="P585" s="67">
        <v>0</v>
      </c>
      <c r="Q585" s="67" t="s">
        <v>49</v>
      </c>
      <c r="R585" s="214" t="s">
        <v>47</v>
      </c>
      <c r="S585" s="73">
        <v>0</v>
      </c>
      <c r="T585" s="67">
        <v>0</v>
      </c>
      <c r="U585" s="67">
        <v>0</v>
      </c>
      <c r="V585" s="67">
        <v>0</v>
      </c>
      <c r="W585" s="496">
        <v>0</v>
      </c>
      <c r="X585" s="73">
        <v>0</v>
      </c>
      <c r="Y585" s="67">
        <v>0</v>
      </c>
      <c r="Z585" s="496">
        <v>0</v>
      </c>
      <c r="AA585" s="22">
        <v>0</v>
      </c>
      <c r="AB585" s="496">
        <v>0</v>
      </c>
      <c r="AC585" s="27" t="s">
        <v>48</v>
      </c>
      <c r="AD585" s="75"/>
      <c r="AE585" s="75"/>
    </row>
    <row r="586" spans="1:31" s="141" customFormat="1" ht="30" customHeight="1" x14ac:dyDescent="0.25">
      <c r="A586" s="69" t="s">
        <v>56</v>
      </c>
      <c r="B586" s="69" t="s">
        <v>57</v>
      </c>
      <c r="C586" s="69" t="s">
        <v>926</v>
      </c>
      <c r="D586" s="67" t="s">
        <v>1063</v>
      </c>
      <c r="E586" s="67" t="s">
        <v>1064</v>
      </c>
      <c r="F586" s="67" t="s">
        <v>1065</v>
      </c>
      <c r="G586" s="67" t="s">
        <v>1066</v>
      </c>
      <c r="H586" s="220" t="s">
        <v>46</v>
      </c>
      <c r="I586" s="73">
        <v>0</v>
      </c>
      <c r="J586" s="74">
        <v>0</v>
      </c>
      <c r="K586" s="67">
        <v>0</v>
      </c>
      <c r="L586" s="67">
        <v>0</v>
      </c>
      <c r="M586" s="74" t="s">
        <v>47</v>
      </c>
      <c r="N586" s="221" t="s">
        <v>48</v>
      </c>
      <c r="O586" s="73">
        <v>0</v>
      </c>
      <c r="P586" s="67">
        <v>0</v>
      </c>
      <c r="Q586" s="67" t="s">
        <v>49</v>
      </c>
      <c r="R586" s="214" t="s">
        <v>47</v>
      </c>
      <c r="S586" s="73">
        <v>0</v>
      </c>
      <c r="T586" s="67">
        <v>0</v>
      </c>
      <c r="U586" s="67">
        <v>0</v>
      </c>
      <c r="V586" s="67">
        <v>0</v>
      </c>
      <c r="W586" s="496">
        <v>0</v>
      </c>
      <c r="X586" s="73">
        <v>0</v>
      </c>
      <c r="Y586" s="67">
        <v>0</v>
      </c>
      <c r="Z586" s="496">
        <v>0</v>
      </c>
      <c r="AA586" s="22">
        <v>0</v>
      </c>
      <c r="AB586" s="496">
        <v>0</v>
      </c>
      <c r="AC586" s="27" t="s">
        <v>48</v>
      </c>
      <c r="AD586" s="75"/>
      <c r="AE586" s="75"/>
    </row>
    <row r="587" spans="1:31" s="141" customFormat="1" ht="30" customHeight="1" x14ac:dyDescent="0.25">
      <c r="A587" s="69" t="s">
        <v>56</v>
      </c>
      <c r="B587" s="69" t="s">
        <v>57</v>
      </c>
      <c r="C587" s="69" t="s">
        <v>926</v>
      </c>
      <c r="D587" s="67" t="s">
        <v>1063</v>
      </c>
      <c r="E587" s="67" t="s">
        <v>1064</v>
      </c>
      <c r="F587" s="67" t="s">
        <v>1067</v>
      </c>
      <c r="G587" s="67" t="s">
        <v>1068</v>
      </c>
      <c r="H587" s="220" t="s">
        <v>46</v>
      </c>
      <c r="I587" s="73">
        <v>0</v>
      </c>
      <c r="J587" s="74">
        <v>0</v>
      </c>
      <c r="K587" s="67">
        <v>0</v>
      </c>
      <c r="L587" s="67">
        <v>0</v>
      </c>
      <c r="M587" s="74" t="s">
        <v>47</v>
      </c>
      <c r="N587" s="496" t="s">
        <v>48</v>
      </c>
      <c r="O587" s="73">
        <v>0</v>
      </c>
      <c r="P587" s="67">
        <v>0</v>
      </c>
      <c r="Q587" s="67" t="s">
        <v>49</v>
      </c>
      <c r="R587" s="214" t="s">
        <v>47</v>
      </c>
      <c r="S587" s="73">
        <v>0</v>
      </c>
      <c r="T587" s="67">
        <v>0</v>
      </c>
      <c r="U587" s="67">
        <v>0</v>
      </c>
      <c r="V587" s="67">
        <v>0</v>
      </c>
      <c r="W587" s="496">
        <v>0</v>
      </c>
      <c r="X587" s="73">
        <v>0</v>
      </c>
      <c r="Y587" s="67">
        <v>0</v>
      </c>
      <c r="Z587" s="496">
        <v>0</v>
      </c>
      <c r="AA587" s="22">
        <v>0</v>
      </c>
      <c r="AB587" s="496">
        <v>0</v>
      </c>
      <c r="AC587" s="27" t="s">
        <v>48</v>
      </c>
      <c r="AD587" s="75"/>
      <c r="AE587" s="75"/>
    </row>
    <row r="588" spans="1:31" s="141" customFormat="1" ht="30" customHeight="1" x14ac:dyDescent="0.25">
      <c r="A588" s="69" t="s">
        <v>56</v>
      </c>
      <c r="B588" s="69" t="s">
        <v>57</v>
      </c>
      <c r="C588" s="69" t="s">
        <v>926</v>
      </c>
      <c r="D588" s="67" t="s">
        <v>1063</v>
      </c>
      <c r="E588" s="67" t="s">
        <v>1064</v>
      </c>
      <c r="F588" s="67" t="s">
        <v>1069</v>
      </c>
      <c r="G588" s="67" t="s">
        <v>1070</v>
      </c>
      <c r="H588" s="220" t="s">
        <v>46</v>
      </c>
      <c r="I588" s="73">
        <v>0</v>
      </c>
      <c r="J588" s="74">
        <v>0</v>
      </c>
      <c r="K588" s="67">
        <v>0</v>
      </c>
      <c r="L588" s="67">
        <v>0</v>
      </c>
      <c r="M588" s="74" t="s">
        <v>47</v>
      </c>
      <c r="N588" s="496" t="s">
        <v>48</v>
      </c>
      <c r="O588" s="73">
        <v>0</v>
      </c>
      <c r="P588" s="67">
        <v>0</v>
      </c>
      <c r="Q588" s="67" t="s">
        <v>49</v>
      </c>
      <c r="R588" s="214" t="s">
        <v>47</v>
      </c>
      <c r="S588" s="73">
        <v>0</v>
      </c>
      <c r="T588" s="67">
        <v>0</v>
      </c>
      <c r="U588" s="67">
        <v>0</v>
      </c>
      <c r="V588" s="67">
        <v>0</v>
      </c>
      <c r="W588" s="496">
        <v>0</v>
      </c>
      <c r="X588" s="73">
        <v>0</v>
      </c>
      <c r="Y588" s="67">
        <v>0</v>
      </c>
      <c r="Z588" s="496">
        <v>0</v>
      </c>
      <c r="AA588" s="22">
        <v>0</v>
      </c>
      <c r="AB588" s="496">
        <v>0</v>
      </c>
      <c r="AC588" s="27" t="s">
        <v>48</v>
      </c>
      <c r="AD588" s="75"/>
      <c r="AE588" s="75"/>
    </row>
    <row r="589" spans="1:31" s="141" customFormat="1" ht="30" customHeight="1" x14ac:dyDescent="0.25">
      <c r="A589" s="69" t="s">
        <v>56</v>
      </c>
      <c r="B589" s="69" t="s">
        <v>57</v>
      </c>
      <c r="C589" s="69" t="s">
        <v>926</v>
      </c>
      <c r="D589" s="67" t="s">
        <v>1071</v>
      </c>
      <c r="E589" s="67" t="s">
        <v>1072</v>
      </c>
      <c r="F589" s="67" t="s">
        <v>1073</v>
      </c>
      <c r="G589" s="67" t="s">
        <v>1074</v>
      </c>
      <c r="H589" s="220" t="s">
        <v>46</v>
      </c>
      <c r="I589" s="73">
        <v>0</v>
      </c>
      <c r="J589" s="74">
        <v>0</v>
      </c>
      <c r="K589" s="67">
        <v>0</v>
      </c>
      <c r="L589" s="67">
        <v>0</v>
      </c>
      <c r="M589" s="74" t="s">
        <v>47</v>
      </c>
      <c r="N589" s="221" t="s">
        <v>48</v>
      </c>
      <c r="O589" s="73">
        <v>0</v>
      </c>
      <c r="P589" s="67">
        <v>0</v>
      </c>
      <c r="Q589" s="67" t="s">
        <v>49</v>
      </c>
      <c r="R589" s="214" t="s">
        <v>47</v>
      </c>
      <c r="S589" s="73">
        <v>0</v>
      </c>
      <c r="T589" s="67">
        <v>0</v>
      </c>
      <c r="U589" s="67">
        <v>0</v>
      </c>
      <c r="V589" s="67">
        <v>0</v>
      </c>
      <c r="W589" s="496">
        <v>0</v>
      </c>
      <c r="X589" s="73">
        <v>0</v>
      </c>
      <c r="Y589" s="67">
        <v>0</v>
      </c>
      <c r="Z589" s="496">
        <v>0</v>
      </c>
      <c r="AA589" s="22">
        <v>0</v>
      </c>
      <c r="AB589" s="496">
        <v>0</v>
      </c>
      <c r="AC589" s="27" t="s">
        <v>48</v>
      </c>
      <c r="AD589" s="75"/>
      <c r="AE589" s="75"/>
    </row>
    <row r="590" spans="1:31" s="141" customFormat="1" ht="30" customHeight="1" x14ac:dyDescent="0.25">
      <c r="A590" s="69" t="s">
        <v>56</v>
      </c>
      <c r="B590" s="69" t="s">
        <v>57</v>
      </c>
      <c r="C590" s="69" t="s">
        <v>926</v>
      </c>
      <c r="D590" s="67" t="s">
        <v>1075</v>
      </c>
      <c r="E590" s="67" t="s">
        <v>1076</v>
      </c>
      <c r="F590" s="67" t="s">
        <v>1077</v>
      </c>
      <c r="G590" s="67" t="s">
        <v>1078</v>
      </c>
      <c r="H590" s="220" t="s">
        <v>46</v>
      </c>
      <c r="I590" s="73">
        <v>0</v>
      </c>
      <c r="J590" s="74">
        <v>0</v>
      </c>
      <c r="K590" s="67">
        <v>0</v>
      </c>
      <c r="L590" s="67">
        <v>0</v>
      </c>
      <c r="M590" s="74" t="s">
        <v>47</v>
      </c>
      <c r="N590" s="496" t="s">
        <v>48</v>
      </c>
      <c r="O590" s="73">
        <v>0</v>
      </c>
      <c r="P590" s="67">
        <v>0</v>
      </c>
      <c r="Q590" s="67" t="s">
        <v>49</v>
      </c>
      <c r="R590" s="214" t="s">
        <v>47</v>
      </c>
      <c r="S590" s="73">
        <v>0</v>
      </c>
      <c r="T590" s="67">
        <v>0</v>
      </c>
      <c r="U590" s="67">
        <v>0</v>
      </c>
      <c r="V590" s="67">
        <v>0</v>
      </c>
      <c r="W590" s="496">
        <v>0</v>
      </c>
      <c r="X590" s="73">
        <v>0</v>
      </c>
      <c r="Y590" s="67">
        <v>0</v>
      </c>
      <c r="Z590" s="496">
        <v>0</v>
      </c>
      <c r="AA590" s="22">
        <v>0</v>
      </c>
      <c r="AB590" s="496">
        <v>0</v>
      </c>
      <c r="AC590" s="27" t="s">
        <v>48</v>
      </c>
      <c r="AD590" s="75"/>
      <c r="AE590" s="75"/>
    </row>
    <row r="591" spans="1:31" s="141" customFormat="1" ht="30" customHeight="1" x14ac:dyDescent="0.25">
      <c r="A591" s="69" t="s">
        <v>56</v>
      </c>
      <c r="B591" s="69" t="s">
        <v>57</v>
      </c>
      <c r="C591" s="69" t="s">
        <v>926</v>
      </c>
      <c r="D591" s="67" t="s">
        <v>1075</v>
      </c>
      <c r="E591" s="67" t="s">
        <v>1076</v>
      </c>
      <c r="F591" s="67" t="s">
        <v>1079</v>
      </c>
      <c r="G591" s="67" t="s">
        <v>1080</v>
      </c>
      <c r="H591" s="220" t="s">
        <v>46</v>
      </c>
      <c r="I591" s="73">
        <v>0</v>
      </c>
      <c r="J591" s="74">
        <v>0</v>
      </c>
      <c r="K591" s="67">
        <v>0</v>
      </c>
      <c r="L591" s="67">
        <v>0</v>
      </c>
      <c r="M591" s="74" t="s">
        <v>47</v>
      </c>
      <c r="N591" s="496" t="s">
        <v>48</v>
      </c>
      <c r="O591" s="73">
        <v>0</v>
      </c>
      <c r="P591" s="67">
        <v>0</v>
      </c>
      <c r="Q591" s="67" t="s">
        <v>49</v>
      </c>
      <c r="R591" s="214" t="s">
        <v>47</v>
      </c>
      <c r="S591" s="73">
        <v>0</v>
      </c>
      <c r="T591" s="67">
        <v>0</v>
      </c>
      <c r="U591" s="67">
        <v>0</v>
      </c>
      <c r="V591" s="67">
        <v>0</v>
      </c>
      <c r="W591" s="496">
        <v>0</v>
      </c>
      <c r="X591" s="73">
        <v>0</v>
      </c>
      <c r="Y591" s="67">
        <v>0</v>
      </c>
      <c r="Z591" s="496">
        <v>0</v>
      </c>
      <c r="AA591" s="22">
        <v>0</v>
      </c>
      <c r="AB591" s="496">
        <v>0</v>
      </c>
      <c r="AC591" s="27" t="s">
        <v>48</v>
      </c>
      <c r="AD591" s="75"/>
      <c r="AE591" s="75"/>
    </row>
    <row r="592" spans="1:31" s="141" customFormat="1" ht="30" customHeight="1" x14ac:dyDescent="0.25">
      <c r="A592" s="69" t="s">
        <v>56</v>
      </c>
      <c r="B592" s="69" t="s">
        <v>57</v>
      </c>
      <c r="C592" s="69" t="s">
        <v>926</v>
      </c>
      <c r="D592" s="67" t="s">
        <v>1075</v>
      </c>
      <c r="E592" s="67" t="s">
        <v>1076</v>
      </c>
      <c r="F592" s="67" t="s">
        <v>1081</v>
      </c>
      <c r="G592" s="67" t="s">
        <v>1082</v>
      </c>
      <c r="H592" s="220" t="s">
        <v>46</v>
      </c>
      <c r="I592" s="73">
        <v>0</v>
      </c>
      <c r="J592" s="74">
        <v>0</v>
      </c>
      <c r="K592" s="67">
        <v>0</v>
      </c>
      <c r="L592" s="67">
        <v>0</v>
      </c>
      <c r="M592" s="74" t="s">
        <v>47</v>
      </c>
      <c r="N592" s="221" t="s">
        <v>48</v>
      </c>
      <c r="O592" s="73">
        <v>0</v>
      </c>
      <c r="P592" s="67">
        <v>0</v>
      </c>
      <c r="Q592" s="67" t="s">
        <v>49</v>
      </c>
      <c r="R592" s="214" t="s">
        <v>47</v>
      </c>
      <c r="S592" s="73">
        <v>0</v>
      </c>
      <c r="T592" s="67">
        <v>0</v>
      </c>
      <c r="U592" s="67">
        <v>0</v>
      </c>
      <c r="V592" s="67">
        <v>0</v>
      </c>
      <c r="W592" s="496">
        <v>0</v>
      </c>
      <c r="X592" s="73">
        <v>0</v>
      </c>
      <c r="Y592" s="67">
        <v>0</v>
      </c>
      <c r="Z592" s="496">
        <v>0</v>
      </c>
      <c r="AA592" s="22">
        <v>0</v>
      </c>
      <c r="AB592" s="496">
        <v>0</v>
      </c>
      <c r="AC592" s="27" t="s">
        <v>48</v>
      </c>
      <c r="AD592" s="75"/>
      <c r="AE592" s="75"/>
    </row>
    <row r="593" spans="1:31" s="141" customFormat="1" ht="30" customHeight="1" x14ac:dyDescent="0.25">
      <c r="A593" s="69" t="s">
        <v>56</v>
      </c>
      <c r="B593" s="69" t="s">
        <v>57</v>
      </c>
      <c r="C593" s="69" t="s">
        <v>926</v>
      </c>
      <c r="D593" s="67" t="s">
        <v>1083</v>
      </c>
      <c r="E593" s="67" t="s">
        <v>1084</v>
      </c>
      <c r="F593" s="67" t="s">
        <v>1085</v>
      </c>
      <c r="G593" s="67" t="s">
        <v>1084</v>
      </c>
      <c r="H593" s="220" t="s">
        <v>46</v>
      </c>
      <c r="I593" s="73">
        <v>0</v>
      </c>
      <c r="J593" s="74">
        <v>0</v>
      </c>
      <c r="K593" s="67">
        <v>0</v>
      </c>
      <c r="L593" s="67">
        <v>0</v>
      </c>
      <c r="M593" s="74" t="s">
        <v>47</v>
      </c>
      <c r="N593" s="496" t="s">
        <v>48</v>
      </c>
      <c r="O593" s="73">
        <v>0</v>
      </c>
      <c r="P593" s="67">
        <v>0</v>
      </c>
      <c r="Q593" s="67" t="s">
        <v>49</v>
      </c>
      <c r="R593" s="214" t="s">
        <v>47</v>
      </c>
      <c r="S593" s="73">
        <v>0</v>
      </c>
      <c r="T593" s="67">
        <v>0</v>
      </c>
      <c r="U593" s="67">
        <v>0</v>
      </c>
      <c r="V593" s="67">
        <v>0</v>
      </c>
      <c r="W593" s="496">
        <v>0</v>
      </c>
      <c r="X593" s="73">
        <v>0</v>
      </c>
      <c r="Y593" s="67">
        <v>0</v>
      </c>
      <c r="Z593" s="496">
        <v>0</v>
      </c>
      <c r="AA593" s="22">
        <v>0</v>
      </c>
      <c r="AB593" s="496">
        <v>0</v>
      </c>
      <c r="AC593" s="27" t="s">
        <v>48</v>
      </c>
      <c r="AD593" s="75"/>
      <c r="AE593" s="75"/>
    </row>
    <row r="594" spans="1:31" s="141" customFormat="1" ht="30" customHeight="1" x14ac:dyDescent="0.25">
      <c r="A594" s="69" t="s">
        <v>56</v>
      </c>
      <c r="B594" s="69" t="s">
        <v>57</v>
      </c>
      <c r="C594" s="69" t="s">
        <v>926</v>
      </c>
      <c r="D594" s="67" t="s">
        <v>1083</v>
      </c>
      <c r="E594" s="67" t="s">
        <v>1084</v>
      </c>
      <c r="F594" s="67" t="s">
        <v>1086</v>
      </c>
      <c r="G594" s="67" t="s">
        <v>1084</v>
      </c>
      <c r="H594" s="220" t="s">
        <v>46</v>
      </c>
      <c r="I594" s="73">
        <v>0</v>
      </c>
      <c r="J594" s="74">
        <v>0</v>
      </c>
      <c r="K594" s="67">
        <v>0</v>
      </c>
      <c r="L594" s="67">
        <v>0</v>
      </c>
      <c r="M594" s="74" t="s">
        <v>47</v>
      </c>
      <c r="N594" s="496" t="s">
        <v>48</v>
      </c>
      <c r="O594" s="73">
        <v>0</v>
      </c>
      <c r="P594" s="67">
        <v>0</v>
      </c>
      <c r="Q594" s="67" t="s">
        <v>49</v>
      </c>
      <c r="R594" s="214" t="s">
        <v>47</v>
      </c>
      <c r="S594" s="73">
        <v>0</v>
      </c>
      <c r="T594" s="67">
        <v>0</v>
      </c>
      <c r="U594" s="67">
        <v>0</v>
      </c>
      <c r="V594" s="67">
        <v>0</v>
      </c>
      <c r="W594" s="496">
        <v>0</v>
      </c>
      <c r="X594" s="73">
        <v>0</v>
      </c>
      <c r="Y594" s="67">
        <v>0</v>
      </c>
      <c r="Z594" s="496">
        <v>0</v>
      </c>
      <c r="AA594" s="22">
        <v>0</v>
      </c>
      <c r="AB594" s="496">
        <v>0</v>
      </c>
      <c r="AC594" s="27" t="s">
        <v>48</v>
      </c>
      <c r="AD594" s="75"/>
      <c r="AE594" s="75"/>
    </row>
    <row r="595" spans="1:31" s="141" customFormat="1" ht="30" customHeight="1" x14ac:dyDescent="0.25">
      <c r="A595" s="69" t="s">
        <v>56</v>
      </c>
      <c r="B595" s="69" t="s">
        <v>57</v>
      </c>
      <c r="C595" s="69" t="s">
        <v>926</v>
      </c>
      <c r="D595" s="67" t="s">
        <v>1083</v>
      </c>
      <c r="E595" s="67" t="s">
        <v>1084</v>
      </c>
      <c r="F595" s="67" t="s">
        <v>1087</v>
      </c>
      <c r="G595" s="67" t="s">
        <v>1088</v>
      </c>
      <c r="H595" s="220" t="s">
        <v>46</v>
      </c>
      <c r="I595" s="73">
        <v>0</v>
      </c>
      <c r="J595" s="74">
        <v>0</v>
      </c>
      <c r="K595" s="67">
        <v>0</v>
      </c>
      <c r="L595" s="67">
        <v>0</v>
      </c>
      <c r="M595" s="74" t="s">
        <v>47</v>
      </c>
      <c r="N595" s="221" t="s">
        <v>48</v>
      </c>
      <c r="O595" s="73">
        <v>0</v>
      </c>
      <c r="P595" s="67">
        <v>0</v>
      </c>
      <c r="Q595" s="67" t="s">
        <v>49</v>
      </c>
      <c r="R595" s="214" t="s">
        <v>47</v>
      </c>
      <c r="S595" s="73">
        <v>0</v>
      </c>
      <c r="T595" s="67">
        <v>0</v>
      </c>
      <c r="U595" s="67">
        <v>0</v>
      </c>
      <c r="V595" s="67">
        <v>0</v>
      </c>
      <c r="W595" s="496">
        <v>0</v>
      </c>
      <c r="X595" s="73">
        <v>0</v>
      </c>
      <c r="Y595" s="67">
        <v>0</v>
      </c>
      <c r="Z595" s="496">
        <v>0</v>
      </c>
      <c r="AA595" s="22">
        <v>0</v>
      </c>
      <c r="AB595" s="496">
        <v>0</v>
      </c>
      <c r="AC595" s="27" t="s">
        <v>48</v>
      </c>
      <c r="AD595" s="75"/>
      <c r="AE595" s="75"/>
    </row>
    <row r="596" spans="1:31" s="141" customFormat="1" ht="30" customHeight="1" x14ac:dyDescent="0.25">
      <c r="A596" s="69" t="s">
        <v>56</v>
      </c>
      <c r="B596" s="69" t="s">
        <v>57</v>
      </c>
      <c r="C596" s="69" t="s">
        <v>926</v>
      </c>
      <c r="D596" s="67" t="s">
        <v>1089</v>
      </c>
      <c r="E596" s="67" t="s">
        <v>1084</v>
      </c>
      <c r="F596" s="67" t="s">
        <v>1090</v>
      </c>
      <c r="G596" s="67" t="s">
        <v>1084</v>
      </c>
      <c r="H596" s="220" t="s">
        <v>46</v>
      </c>
      <c r="I596" s="73">
        <v>0</v>
      </c>
      <c r="J596" s="74">
        <v>0</v>
      </c>
      <c r="K596" s="67">
        <v>0</v>
      </c>
      <c r="L596" s="67">
        <v>0</v>
      </c>
      <c r="M596" s="74" t="s">
        <v>47</v>
      </c>
      <c r="N596" s="496" t="s">
        <v>48</v>
      </c>
      <c r="O596" s="73">
        <v>0</v>
      </c>
      <c r="P596" s="67">
        <v>0</v>
      </c>
      <c r="Q596" s="67" t="s">
        <v>49</v>
      </c>
      <c r="R596" s="214" t="s">
        <v>47</v>
      </c>
      <c r="S596" s="73">
        <v>0</v>
      </c>
      <c r="T596" s="67">
        <v>0</v>
      </c>
      <c r="U596" s="67">
        <v>0</v>
      </c>
      <c r="V596" s="67">
        <v>0</v>
      </c>
      <c r="W596" s="496">
        <v>0</v>
      </c>
      <c r="X596" s="73">
        <v>0</v>
      </c>
      <c r="Y596" s="67">
        <v>0</v>
      </c>
      <c r="Z596" s="496">
        <v>0</v>
      </c>
      <c r="AA596" s="22">
        <v>0</v>
      </c>
      <c r="AB596" s="496">
        <v>0</v>
      </c>
      <c r="AC596" s="27" t="s">
        <v>48</v>
      </c>
      <c r="AD596" s="75"/>
      <c r="AE596" s="75"/>
    </row>
    <row r="597" spans="1:31" s="141" customFormat="1" ht="30" customHeight="1" x14ac:dyDescent="0.25">
      <c r="A597" s="69" t="s">
        <v>56</v>
      </c>
      <c r="B597" s="69" t="s">
        <v>57</v>
      </c>
      <c r="C597" s="69" t="s">
        <v>926</v>
      </c>
      <c r="D597" s="67" t="s">
        <v>1091</v>
      </c>
      <c r="E597" s="67" t="s">
        <v>1084</v>
      </c>
      <c r="F597" s="67" t="s">
        <v>1092</v>
      </c>
      <c r="G597" s="67" t="s">
        <v>1084</v>
      </c>
      <c r="H597" s="220" t="s">
        <v>46</v>
      </c>
      <c r="I597" s="73">
        <v>0</v>
      </c>
      <c r="J597" s="74">
        <v>0</v>
      </c>
      <c r="K597" s="67">
        <v>0</v>
      </c>
      <c r="L597" s="67">
        <v>0</v>
      </c>
      <c r="M597" s="74" t="s">
        <v>47</v>
      </c>
      <c r="N597" s="496" t="s">
        <v>48</v>
      </c>
      <c r="O597" s="73">
        <v>0</v>
      </c>
      <c r="P597" s="67">
        <v>0</v>
      </c>
      <c r="Q597" s="67" t="s">
        <v>49</v>
      </c>
      <c r="R597" s="214" t="s">
        <v>47</v>
      </c>
      <c r="S597" s="73">
        <v>0</v>
      </c>
      <c r="T597" s="67">
        <v>0</v>
      </c>
      <c r="U597" s="67">
        <v>0</v>
      </c>
      <c r="V597" s="67">
        <v>0</v>
      </c>
      <c r="W597" s="496">
        <v>0</v>
      </c>
      <c r="X597" s="73">
        <v>0</v>
      </c>
      <c r="Y597" s="67">
        <v>0</v>
      </c>
      <c r="Z597" s="496">
        <v>0</v>
      </c>
      <c r="AA597" s="22">
        <v>0</v>
      </c>
      <c r="AB597" s="496">
        <v>0</v>
      </c>
      <c r="AC597" s="27" t="s">
        <v>48</v>
      </c>
      <c r="AD597" s="75"/>
      <c r="AE597" s="75"/>
    </row>
    <row r="598" spans="1:31" s="141" customFormat="1" ht="30" customHeight="1" x14ac:dyDescent="0.25">
      <c r="A598" s="69" t="s">
        <v>56</v>
      </c>
      <c r="B598" s="69" t="s">
        <v>57</v>
      </c>
      <c r="C598" s="69" t="s">
        <v>926</v>
      </c>
      <c r="D598" s="67" t="s">
        <v>1091</v>
      </c>
      <c r="E598" s="67" t="s">
        <v>1084</v>
      </c>
      <c r="F598" s="67" t="s">
        <v>1093</v>
      </c>
      <c r="G598" s="67" t="s">
        <v>1084</v>
      </c>
      <c r="H598" s="220" t="s">
        <v>46</v>
      </c>
      <c r="I598" s="73">
        <v>0</v>
      </c>
      <c r="J598" s="74">
        <v>0</v>
      </c>
      <c r="K598" s="67">
        <v>0</v>
      </c>
      <c r="L598" s="67">
        <v>0</v>
      </c>
      <c r="M598" s="74" t="s">
        <v>47</v>
      </c>
      <c r="N598" s="221" t="s">
        <v>48</v>
      </c>
      <c r="O598" s="73">
        <v>0</v>
      </c>
      <c r="P598" s="67">
        <v>0</v>
      </c>
      <c r="Q598" s="67" t="s">
        <v>49</v>
      </c>
      <c r="R598" s="214" t="s">
        <v>47</v>
      </c>
      <c r="S598" s="73">
        <v>0</v>
      </c>
      <c r="T598" s="67">
        <v>0</v>
      </c>
      <c r="U598" s="67">
        <v>0</v>
      </c>
      <c r="V598" s="67">
        <v>0</v>
      </c>
      <c r="W598" s="496">
        <v>0</v>
      </c>
      <c r="X598" s="73">
        <v>0</v>
      </c>
      <c r="Y598" s="67">
        <v>0</v>
      </c>
      <c r="Z598" s="496">
        <v>0</v>
      </c>
      <c r="AA598" s="22">
        <v>0</v>
      </c>
      <c r="AB598" s="496">
        <v>0</v>
      </c>
      <c r="AC598" s="27" t="s">
        <v>48</v>
      </c>
      <c r="AD598" s="75"/>
      <c r="AE598" s="75"/>
    </row>
    <row r="599" spans="1:31" s="141" customFormat="1" ht="30" customHeight="1" x14ac:dyDescent="0.25">
      <c r="A599" s="69" t="s">
        <v>56</v>
      </c>
      <c r="B599" s="69" t="s">
        <v>57</v>
      </c>
      <c r="C599" s="69" t="s">
        <v>926</v>
      </c>
      <c r="D599" s="67" t="s">
        <v>1091</v>
      </c>
      <c r="E599" s="67" t="s">
        <v>1084</v>
      </c>
      <c r="F599" s="67" t="s">
        <v>1094</v>
      </c>
      <c r="G599" s="67" t="s">
        <v>1095</v>
      </c>
      <c r="H599" s="220" t="s">
        <v>46</v>
      </c>
      <c r="I599" s="73">
        <v>0</v>
      </c>
      <c r="J599" s="74">
        <v>0</v>
      </c>
      <c r="K599" s="67">
        <v>0</v>
      </c>
      <c r="L599" s="67">
        <v>0</v>
      </c>
      <c r="M599" s="74" t="s">
        <v>47</v>
      </c>
      <c r="N599" s="496" t="s">
        <v>48</v>
      </c>
      <c r="O599" s="73">
        <v>0</v>
      </c>
      <c r="P599" s="67">
        <v>0</v>
      </c>
      <c r="Q599" s="67" t="s">
        <v>49</v>
      </c>
      <c r="R599" s="214" t="s">
        <v>47</v>
      </c>
      <c r="S599" s="73">
        <v>0</v>
      </c>
      <c r="T599" s="67">
        <v>0</v>
      </c>
      <c r="U599" s="67">
        <v>0</v>
      </c>
      <c r="V599" s="67">
        <v>0</v>
      </c>
      <c r="W599" s="496">
        <v>0</v>
      </c>
      <c r="X599" s="73">
        <v>0</v>
      </c>
      <c r="Y599" s="67">
        <v>0</v>
      </c>
      <c r="Z599" s="496">
        <v>0</v>
      </c>
      <c r="AA599" s="22">
        <v>0</v>
      </c>
      <c r="AB599" s="496">
        <v>0</v>
      </c>
      <c r="AC599" s="27" t="s">
        <v>48</v>
      </c>
      <c r="AD599" s="75"/>
      <c r="AE599" s="75"/>
    </row>
    <row r="600" spans="1:31" s="141" customFormat="1" ht="30" customHeight="1" x14ac:dyDescent="0.25">
      <c r="A600" s="69" t="s">
        <v>56</v>
      </c>
      <c r="B600" s="69" t="s">
        <v>57</v>
      </c>
      <c r="C600" s="69" t="s">
        <v>926</v>
      </c>
      <c r="D600" s="67" t="s">
        <v>1091</v>
      </c>
      <c r="E600" s="67" t="s">
        <v>1084</v>
      </c>
      <c r="F600" s="67" t="s">
        <v>1096</v>
      </c>
      <c r="G600" s="67" t="s">
        <v>1097</v>
      </c>
      <c r="H600" s="220" t="s">
        <v>46</v>
      </c>
      <c r="I600" s="73">
        <v>0</v>
      </c>
      <c r="J600" s="74">
        <v>0</v>
      </c>
      <c r="K600" s="67">
        <v>0</v>
      </c>
      <c r="L600" s="67">
        <v>0</v>
      </c>
      <c r="M600" s="74" t="s">
        <v>47</v>
      </c>
      <c r="N600" s="496" t="s">
        <v>48</v>
      </c>
      <c r="O600" s="73">
        <v>0</v>
      </c>
      <c r="P600" s="67">
        <v>0</v>
      </c>
      <c r="Q600" s="67" t="s">
        <v>49</v>
      </c>
      <c r="R600" s="214" t="s">
        <v>47</v>
      </c>
      <c r="S600" s="73">
        <v>0</v>
      </c>
      <c r="T600" s="67">
        <v>0</v>
      </c>
      <c r="U600" s="67">
        <v>0</v>
      </c>
      <c r="V600" s="67">
        <v>0</v>
      </c>
      <c r="W600" s="496">
        <v>0</v>
      </c>
      <c r="X600" s="73">
        <v>0</v>
      </c>
      <c r="Y600" s="67">
        <v>0</v>
      </c>
      <c r="Z600" s="496">
        <v>0</v>
      </c>
      <c r="AA600" s="22">
        <v>0</v>
      </c>
      <c r="AB600" s="496">
        <v>0</v>
      </c>
      <c r="AC600" s="27" t="s">
        <v>48</v>
      </c>
      <c r="AD600" s="75"/>
      <c r="AE600" s="75"/>
    </row>
    <row r="601" spans="1:31" s="141" customFormat="1" ht="30" customHeight="1" x14ac:dyDescent="0.25">
      <c r="A601" s="69" t="s">
        <v>56</v>
      </c>
      <c r="B601" s="69" t="s">
        <v>57</v>
      </c>
      <c r="C601" s="69" t="s">
        <v>926</v>
      </c>
      <c r="D601" s="67" t="s">
        <v>1083</v>
      </c>
      <c r="E601" s="67" t="s">
        <v>1084</v>
      </c>
      <c r="F601" s="67" t="s">
        <v>1098</v>
      </c>
      <c r="G601" s="67" t="s">
        <v>1084</v>
      </c>
      <c r="H601" s="220" t="s">
        <v>46</v>
      </c>
      <c r="I601" s="73">
        <v>0</v>
      </c>
      <c r="J601" s="74">
        <v>0</v>
      </c>
      <c r="K601" s="67">
        <v>0</v>
      </c>
      <c r="L601" s="67">
        <v>0</v>
      </c>
      <c r="M601" s="74" t="s">
        <v>47</v>
      </c>
      <c r="N601" s="221" t="s">
        <v>48</v>
      </c>
      <c r="O601" s="73" t="s">
        <v>48</v>
      </c>
      <c r="P601" s="67" t="s">
        <v>48</v>
      </c>
      <c r="Q601" s="67" t="s">
        <v>49</v>
      </c>
      <c r="R601" s="214" t="s">
        <v>47</v>
      </c>
      <c r="S601" s="73">
        <v>0</v>
      </c>
      <c r="T601" s="67">
        <v>0</v>
      </c>
      <c r="U601" s="67">
        <v>0</v>
      </c>
      <c r="V601" s="67">
        <v>0</v>
      </c>
      <c r="W601" s="496">
        <v>0</v>
      </c>
      <c r="X601" s="73">
        <v>0</v>
      </c>
      <c r="Y601" s="67">
        <v>0</v>
      </c>
      <c r="Z601" s="496">
        <v>0</v>
      </c>
      <c r="AA601" s="22">
        <v>0</v>
      </c>
      <c r="AB601" s="496">
        <v>0</v>
      </c>
      <c r="AC601" s="27" t="s">
        <v>48</v>
      </c>
      <c r="AD601" s="75"/>
      <c r="AE601" s="75"/>
    </row>
    <row r="602" spans="1:31" s="141" customFormat="1" ht="30" customHeight="1" x14ac:dyDescent="0.25">
      <c r="A602" s="69" t="s">
        <v>56</v>
      </c>
      <c r="B602" s="69" t="s">
        <v>57</v>
      </c>
      <c r="C602" s="69" t="s">
        <v>1099</v>
      </c>
      <c r="D602" s="67" t="s">
        <v>1100</v>
      </c>
      <c r="E602" s="67" t="s">
        <v>1101</v>
      </c>
      <c r="F602" s="67" t="s">
        <v>1102</v>
      </c>
      <c r="G602" s="67" t="s">
        <v>1101</v>
      </c>
      <c r="H602" s="220" t="s">
        <v>46</v>
      </c>
      <c r="I602" s="73">
        <v>0</v>
      </c>
      <c r="J602" s="74">
        <v>0</v>
      </c>
      <c r="K602" s="67">
        <v>0</v>
      </c>
      <c r="L602" s="67">
        <v>0</v>
      </c>
      <c r="M602" s="74" t="s">
        <v>47</v>
      </c>
      <c r="N602" s="496" t="s">
        <v>48</v>
      </c>
      <c r="O602" s="73">
        <v>0</v>
      </c>
      <c r="P602" s="67">
        <v>0</v>
      </c>
      <c r="Q602" s="67" t="s">
        <v>49</v>
      </c>
      <c r="R602" s="214" t="s">
        <v>47</v>
      </c>
      <c r="S602" s="73">
        <v>0</v>
      </c>
      <c r="T602" s="67">
        <v>0</v>
      </c>
      <c r="U602" s="67">
        <v>0</v>
      </c>
      <c r="V602" s="67">
        <v>0</v>
      </c>
      <c r="W602" s="496">
        <v>0</v>
      </c>
      <c r="X602" s="73">
        <v>0</v>
      </c>
      <c r="Y602" s="67">
        <v>0</v>
      </c>
      <c r="Z602" s="496">
        <v>0</v>
      </c>
      <c r="AA602" s="22">
        <v>0</v>
      </c>
      <c r="AB602" s="496">
        <v>0</v>
      </c>
      <c r="AC602" s="27" t="s">
        <v>48</v>
      </c>
      <c r="AD602" s="75"/>
      <c r="AE602" s="75"/>
    </row>
    <row r="603" spans="1:31" s="141" customFormat="1" ht="30" customHeight="1" x14ac:dyDescent="0.25">
      <c r="A603" s="69" t="s">
        <v>56</v>
      </c>
      <c r="B603" s="69" t="s">
        <v>57</v>
      </c>
      <c r="C603" s="69" t="s">
        <v>1099</v>
      </c>
      <c r="D603" s="67" t="s">
        <v>1100</v>
      </c>
      <c r="E603" s="67" t="s">
        <v>1101</v>
      </c>
      <c r="F603" s="67" t="s">
        <v>1103</v>
      </c>
      <c r="G603" s="67" t="s">
        <v>1101</v>
      </c>
      <c r="H603" s="220" t="s">
        <v>46</v>
      </c>
      <c r="I603" s="73">
        <v>0</v>
      </c>
      <c r="J603" s="74">
        <v>0</v>
      </c>
      <c r="K603" s="67">
        <v>0</v>
      </c>
      <c r="L603" s="67">
        <v>0</v>
      </c>
      <c r="M603" s="74" t="s">
        <v>47</v>
      </c>
      <c r="N603" s="496" t="s">
        <v>48</v>
      </c>
      <c r="O603" s="73">
        <v>0</v>
      </c>
      <c r="P603" s="67">
        <v>0</v>
      </c>
      <c r="Q603" s="67" t="s">
        <v>49</v>
      </c>
      <c r="R603" s="214" t="s">
        <v>47</v>
      </c>
      <c r="S603" s="73">
        <v>0</v>
      </c>
      <c r="T603" s="67">
        <v>0</v>
      </c>
      <c r="U603" s="67">
        <v>0</v>
      </c>
      <c r="V603" s="67">
        <v>0</v>
      </c>
      <c r="W603" s="496">
        <v>0</v>
      </c>
      <c r="X603" s="73">
        <v>0</v>
      </c>
      <c r="Y603" s="67">
        <v>0</v>
      </c>
      <c r="Z603" s="496">
        <v>0</v>
      </c>
      <c r="AA603" s="22">
        <v>0</v>
      </c>
      <c r="AB603" s="496">
        <v>0</v>
      </c>
      <c r="AC603" s="27" t="s">
        <v>48</v>
      </c>
      <c r="AD603" s="75"/>
      <c r="AE603" s="75"/>
    </row>
    <row r="604" spans="1:31" s="141" customFormat="1" ht="30" customHeight="1" x14ac:dyDescent="0.25">
      <c r="A604" s="69" t="s">
        <v>56</v>
      </c>
      <c r="B604" s="69" t="s">
        <v>57</v>
      </c>
      <c r="C604" s="69" t="s">
        <v>1099</v>
      </c>
      <c r="D604" s="67" t="s">
        <v>1100</v>
      </c>
      <c r="E604" s="67" t="s">
        <v>1101</v>
      </c>
      <c r="F604" s="67" t="s">
        <v>1104</v>
      </c>
      <c r="G604" s="67" t="s">
        <v>1101</v>
      </c>
      <c r="H604" s="220" t="s">
        <v>46</v>
      </c>
      <c r="I604" s="73">
        <v>0</v>
      </c>
      <c r="J604" s="74">
        <v>0</v>
      </c>
      <c r="K604" s="67">
        <v>0</v>
      </c>
      <c r="L604" s="67">
        <v>0</v>
      </c>
      <c r="M604" s="74" t="s">
        <v>47</v>
      </c>
      <c r="N604" s="221" t="s">
        <v>48</v>
      </c>
      <c r="O604" s="73">
        <v>0</v>
      </c>
      <c r="P604" s="67">
        <v>0</v>
      </c>
      <c r="Q604" s="67" t="s">
        <v>49</v>
      </c>
      <c r="R604" s="214" t="s">
        <v>47</v>
      </c>
      <c r="S604" s="73">
        <v>0</v>
      </c>
      <c r="T604" s="67">
        <v>0</v>
      </c>
      <c r="U604" s="67">
        <v>0</v>
      </c>
      <c r="V604" s="67">
        <v>0</v>
      </c>
      <c r="W604" s="496">
        <v>0</v>
      </c>
      <c r="X604" s="73">
        <v>0</v>
      </c>
      <c r="Y604" s="67">
        <v>0</v>
      </c>
      <c r="Z604" s="496">
        <v>0</v>
      </c>
      <c r="AA604" s="22">
        <v>0</v>
      </c>
      <c r="AB604" s="496">
        <v>0</v>
      </c>
      <c r="AC604" s="27" t="s">
        <v>48</v>
      </c>
      <c r="AD604" s="75"/>
      <c r="AE604" s="75"/>
    </row>
    <row r="605" spans="1:31" s="141" customFormat="1" ht="30" customHeight="1" x14ac:dyDescent="0.25">
      <c r="A605" s="69" t="s">
        <v>56</v>
      </c>
      <c r="B605" s="69" t="s">
        <v>57</v>
      </c>
      <c r="C605" s="69" t="s">
        <v>1099</v>
      </c>
      <c r="D605" s="67" t="s">
        <v>1100</v>
      </c>
      <c r="E605" s="67" t="s">
        <v>1101</v>
      </c>
      <c r="F605" s="67" t="s">
        <v>1105</v>
      </c>
      <c r="G605" s="67" t="s">
        <v>1101</v>
      </c>
      <c r="H605" s="220" t="s">
        <v>46</v>
      </c>
      <c r="I605" s="73">
        <v>0</v>
      </c>
      <c r="J605" s="74">
        <v>0</v>
      </c>
      <c r="K605" s="67">
        <v>0</v>
      </c>
      <c r="L605" s="67">
        <v>0</v>
      </c>
      <c r="M605" s="74" t="s">
        <v>47</v>
      </c>
      <c r="N605" s="496" t="s">
        <v>48</v>
      </c>
      <c r="O605" s="73">
        <v>0</v>
      </c>
      <c r="P605" s="67">
        <v>0</v>
      </c>
      <c r="Q605" s="67" t="s">
        <v>49</v>
      </c>
      <c r="R605" s="214" t="s">
        <v>47</v>
      </c>
      <c r="S605" s="73">
        <v>0</v>
      </c>
      <c r="T605" s="67">
        <v>0</v>
      </c>
      <c r="U605" s="67">
        <v>0</v>
      </c>
      <c r="V605" s="67">
        <v>0</v>
      </c>
      <c r="W605" s="496">
        <v>0</v>
      </c>
      <c r="X605" s="73">
        <v>0</v>
      </c>
      <c r="Y605" s="67">
        <v>0</v>
      </c>
      <c r="Z605" s="496">
        <v>0</v>
      </c>
      <c r="AA605" s="22">
        <v>0</v>
      </c>
      <c r="AB605" s="496">
        <v>0</v>
      </c>
      <c r="AC605" s="27" t="s">
        <v>48</v>
      </c>
      <c r="AD605" s="75"/>
      <c r="AE605" s="75"/>
    </row>
    <row r="606" spans="1:31" s="141" customFormat="1" ht="30" customHeight="1" x14ac:dyDescent="0.25">
      <c r="A606" s="69" t="s">
        <v>56</v>
      </c>
      <c r="B606" s="69" t="s">
        <v>57</v>
      </c>
      <c r="C606" s="69" t="s">
        <v>1099</v>
      </c>
      <c r="D606" s="67" t="s">
        <v>1100</v>
      </c>
      <c r="E606" s="67" t="s">
        <v>1101</v>
      </c>
      <c r="F606" s="67" t="s">
        <v>1106</v>
      </c>
      <c r="G606" s="67" t="s">
        <v>1101</v>
      </c>
      <c r="H606" s="220" t="s">
        <v>46</v>
      </c>
      <c r="I606" s="73">
        <v>0</v>
      </c>
      <c r="J606" s="74">
        <v>0</v>
      </c>
      <c r="K606" s="67">
        <v>0</v>
      </c>
      <c r="L606" s="67">
        <v>0</v>
      </c>
      <c r="M606" s="74" t="s">
        <v>47</v>
      </c>
      <c r="N606" s="496" t="s">
        <v>48</v>
      </c>
      <c r="O606" s="73">
        <v>0</v>
      </c>
      <c r="P606" s="67">
        <v>0</v>
      </c>
      <c r="Q606" s="67" t="s">
        <v>49</v>
      </c>
      <c r="R606" s="214" t="s">
        <v>47</v>
      </c>
      <c r="S606" s="73">
        <v>0</v>
      </c>
      <c r="T606" s="67">
        <v>0</v>
      </c>
      <c r="U606" s="67">
        <v>0</v>
      </c>
      <c r="V606" s="67">
        <v>0</v>
      </c>
      <c r="W606" s="496">
        <v>0</v>
      </c>
      <c r="X606" s="73">
        <v>0</v>
      </c>
      <c r="Y606" s="67">
        <v>0</v>
      </c>
      <c r="Z606" s="496">
        <v>0</v>
      </c>
      <c r="AA606" s="22">
        <v>0</v>
      </c>
      <c r="AB606" s="496">
        <v>0</v>
      </c>
      <c r="AC606" s="27" t="s">
        <v>48</v>
      </c>
      <c r="AD606" s="75"/>
      <c r="AE606" s="75"/>
    </row>
    <row r="607" spans="1:31" s="141" customFormat="1" ht="30" customHeight="1" x14ac:dyDescent="0.25">
      <c r="A607" s="69" t="s">
        <v>56</v>
      </c>
      <c r="B607" s="69" t="s">
        <v>57</v>
      </c>
      <c r="C607" s="69" t="s">
        <v>1099</v>
      </c>
      <c r="D607" s="67" t="s">
        <v>1107</v>
      </c>
      <c r="E607" s="67" t="s">
        <v>1108</v>
      </c>
      <c r="F607" s="67" t="s">
        <v>1109</v>
      </c>
      <c r="G607" s="67" t="s">
        <v>1108</v>
      </c>
      <c r="H607" s="220" t="s">
        <v>46</v>
      </c>
      <c r="I607" s="73">
        <v>0</v>
      </c>
      <c r="J607" s="74">
        <v>0</v>
      </c>
      <c r="K607" s="67">
        <v>0</v>
      </c>
      <c r="L607" s="67">
        <v>0</v>
      </c>
      <c r="M607" s="74" t="s">
        <v>47</v>
      </c>
      <c r="N607" s="221" t="s">
        <v>48</v>
      </c>
      <c r="O607" s="73">
        <v>0</v>
      </c>
      <c r="P607" s="67">
        <v>0</v>
      </c>
      <c r="Q607" s="67" t="s">
        <v>49</v>
      </c>
      <c r="R607" s="214" t="s">
        <v>47</v>
      </c>
      <c r="S607" s="73">
        <v>0</v>
      </c>
      <c r="T607" s="67">
        <v>0</v>
      </c>
      <c r="U607" s="67">
        <v>0</v>
      </c>
      <c r="V607" s="67">
        <v>0</v>
      </c>
      <c r="W607" s="496">
        <v>0</v>
      </c>
      <c r="X607" s="73">
        <v>0</v>
      </c>
      <c r="Y607" s="67">
        <v>0</v>
      </c>
      <c r="Z607" s="496">
        <v>0</v>
      </c>
      <c r="AA607" s="22">
        <v>0</v>
      </c>
      <c r="AB607" s="496">
        <v>0</v>
      </c>
      <c r="AC607" s="27" t="s">
        <v>48</v>
      </c>
      <c r="AD607" s="75"/>
      <c r="AE607" s="75"/>
    </row>
    <row r="608" spans="1:31" s="141" customFormat="1" ht="30" customHeight="1" x14ac:dyDescent="0.25">
      <c r="A608" s="69" t="s">
        <v>56</v>
      </c>
      <c r="B608" s="69" t="s">
        <v>57</v>
      </c>
      <c r="C608" s="69" t="s">
        <v>1099</v>
      </c>
      <c r="D608" s="67" t="s">
        <v>1107</v>
      </c>
      <c r="E608" s="67" t="s">
        <v>1108</v>
      </c>
      <c r="F608" s="67" t="s">
        <v>1110</v>
      </c>
      <c r="G608" s="67" t="s">
        <v>1108</v>
      </c>
      <c r="H608" s="220" t="s">
        <v>46</v>
      </c>
      <c r="I608" s="73">
        <v>0</v>
      </c>
      <c r="J608" s="74">
        <v>0</v>
      </c>
      <c r="K608" s="67">
        <v>0</v>
      </c>
      <c r="L608" s="67">
        <v>0</v>
      </c>
      <c r="M608" s="74" t="s">
        <v>47</v>
      </c>
      <c r="N608" s="496" t="s">
        <v>48</v>
      </c>
      <c r="O608" s="73">
        <v>0</v>
      </c>
      <c r="P608" s="67">
        <v>0</v>
      </c>
      <c r="Q608" s="67" t="s">
        <v>49</v>
      </c>
      <c r="R608" s="214" t="s">
        <v>47</v>
      </c>
      <c r="S608" s="73">
        <v>0</v>
      </c>
      <c r="T608" s="67">
        <v>0</v>
      </c>
      <c r="U608" s="67">
        <v>0</v>
      </c>
      <c r="V608" s="67">
        <v>0</v>
      </c>
      <c r="W608" s="496">
        <v>0</v>
      </c>
      <c r="X608" s="73">
        <v>0</v>
      </c>
      <c r="Y608" s="67">
        <v>0</v>
      </c>
      <c r="Z608" s="496">
        <v>0</v>
      </c>
      <c r="AA608" s="22">
        <v>0</v>
      </c>
      <c r="AB608" s="496">
        <v>0</v>
      </c>
      <c r="AC608" s="27" t="s">
        <v>48</v>
      </c>
      <c r="AD608" s="75"/>
      <c r="AE608" s="75"/>
    </row>
    <row r="609" spans="1:31" s="141" customFormat="1" ht="30" customHeight="1" x14ac:dyDescent="0.25">
      <c r="A609" s="69" t="s">
        <v>56</v>
      </c>
      <c r="B609" s="69" t="s">
        <v>57</v>
      </c>
      <c r="C609" s="69" t="s">
        <v>1099</v>
      </c>
      <c r="D609" s="67" t="s">
        <v>1107</v>
      </c>
      <c r="E609" s="67" t="s">
        <v>1108</v>
      </c>
      <c r="F609" s="67" t="s">
        <v>1111</v>
      </c>
      <c r="G609" s="67" t="s">
        <v>1112</v>
      </c>
      <c r="H609" s="220" t="s">
        <v>46</v>
      </c>
      <c r="I609" s="73">
        <v>0</v>
      </c>
      <c r="J609" s="74">
        <v>0</v>
      </c>
      <c r="K609" s="67">
        <v>0</v>
      </c>
      <c r="L609" s="67">
        <v>0</v>
      </c>
      <c r="M609" s="74" t="s">
        <v>47</v>
      </c>
      <c r="N609" s="496" t="s">
        <v>48</v>
      </c>
      <c r="O609" s="73">
        <v>0</v>
      </c>
      <c r="P609" s="67">
        <v>0</v>
      </c>
      <c r="Q609" s="67" t="s">
        <v>49</v>
      </c>
      <c r="R609" s="214" t="s">
        <v>47</v>
      </c>
      <c r="S609" s="73">
        <v>0</v>
      </c>
      <c r="T609" s="67">
        <v>0</v>
      </c>
      <c r="U609" s="67">
        <v>0</v>
      </c>
      <c r="V609" s="67">
        <v>0</v>
      </c>
      <c r="W609" s="496">
        <v>0</v>
      </c>
      <c r="X609" s="73">
        <v>0</v>
      </c>
      <c r="Y609" s="67">
        <v>0</v>
      </c>
      <c r="Z609" s="496">
        <v>0</v>
      </c>
      <c r="AA609" s="22">
        <v>0</v>
      </c>
      <c r="AB609" s="496">
        <v>0</v>
      </c>
      <c r="AC609" s="27" t="s">
        <v>48</v>
      </c>
      <c r="AD609" s="75"/>
      <c r="AE609" s="75"/>
    </row>
    <row r="610" spans="1:31" s="141" customFormat="1" ht="30" customHeight="1" x14ac:dyDescent="0.25">
      <c r="A610" s="69" t="s">
        <v>56</v>
      </c>
      <c r="B610" s="69" t="s">
        <v>57</v>
      </c>
      <c r="C610" s="69" t="s">
        <v>1099</v>
      </c>
      <c r="D610" s="67" t="s">
        <v>1107</v>
      </c>
      <c r="E610" s="67" t="s">
        <v>1108</v>
      </c>
      <c r="F610" s="67" t="s">
        <v>1113</v>
      </c>
      <c r="G610" s="67" t="s">
        <v>1108</v>
      </c>
      <c r="H610" s="220" t="s">
        <v>46</v>
      </c>
      <c r="I610" s="73">
        <v>0</v>
      </c>
      <c r="J610" s="74">
        <v>0</v>
      </c>
      <c r="K610" s="67">
        <v>0</v>
      </c>
      <c r="L610" s="67">
        <v>0</v>
      </c>
      <c r="M610" s="74" t="s">
        <v>47</v>
      </c>
      <c r="N610" s="221" t="s">
        <v>48</v>
      </c>
      <c r="O610" s="73">
        <v>0</v>
      </c>
      <c r="P610" s="67">
        <v>0</v>
      </c>
      <c r="Q610" s="67" t="s">
        <v>49</v>
      </c>
      <c r="R610" s="214" t="s">
        <v>47</v>
      </c>
      <c r="S610" s="73">
        <v>0</v>
      </c>
      <c r="T610" s="67">
        <v>0</v>
      </c>
      <c r="U610" s="67">
        <v>0</v>
      </c>
      <c r="V610" s="67">
        <v>0</v>
      </c>
      <c r="W610" s="496">
        <v>0</v>
      </c>
      <c r="X610" s="73">
        <v>0</v>
      </c>
      <c r="Y610" s="67">
        <v>0</v>
      </c>
      <c r="Z610" s="496">
        <v>0</v>
      </c>
      <c r="AA610" s="22">
        <v>0</v>
      </c>
      <c r="AB610" s="496">
        <v>0</v>
      </c>
      <c r="AC610" s="27" t="s">
        <v>48</v>
      </c>
      <c r="AD610" s="75"/>
      <c r="AE610" s="75"/>
    </row>
    <row r="611" spans="1:31" s="141" customFormat="1" ht="30" customHeight="1" x14ac:dyDescent="0.25">
      <c r="A611" s="69" t="s">
        <v>56</v>
      </c>
      <c r="B611" s="69" t="s">
        <v>57</v>
      </c>
      <c r="C611" s="69" t="s">
        <v>1099</v>
      </c>
      <c r="D611" s="67" t="s">
        <v>1107</v>
      </c>
      <c r="E611" s="67" t="s">
        <v>1108</v>
      </c>
      <c r="F611" s="67" t="s">
        <v>1114</v>
      </c>
      <c r="G611" s="67" t="s">
        <v>1112</v>
      </c>
      <c r="H611" s="220" t="s">
        <v>46</v>
      </c>
      <c r="I611" s="73">
        <v>0</v>
      </c>
      <c r="J611" s="74">
        <v>0</v>
      </c>
      <c r="K611" s="67">
        <v>0</v>
      </c>
      <c r="L611" s="67">
        <v>0</v>
      </c>
      <c r="M611" s="74" t="s">
        <v>47</v>
      </c>
      <c r="N611" s="496" t="s">
        <v>48</v>
      </c>
      <c r="O611" s="73">
        <v>0</v>
      </c>
      <c r="P611" s="67">
        <v>0</v>
      </c>
      <c r="Q611" s="67" t="s">
        <v>49</v>
      </c>
      <c r="R611" s="214" t="s">
        <v>47</v>
      </c>
      <c r="S611" s="73">
        <v>0</v>
      </c>
      <c r="T611" s="67">
        <v>0</v>
      </c>
      <c r="U611" s="67">
        <v>0</v>
      </c>
      <c r="V611" s="67">
        <v>0</v>
      </c>
      <c r="W611" s="496">
        <v>0</v>
      </c>
      <c r="X611" s="73">
        <v>0</v>
      </c>
      <c r="Y611" s="67">
        <v>0</v>
      </c>
      <c r="Z611" s="496">
        <v>0</v>
      </c>
      <c r="AA611" s="22">
        <v>0</v>
      </c>
      <c r="AB611" s="496">
        <v>0</v>
      </c>
      <c r="AC611" s="27" t="s">
        <v>48</v>
      </c>
      <c r="AD611" s="75"/>
      <c r="AE611" s="75"/>
    </row>
    <row r="612" spans="1:31" s="141" customFormat="1" ht="30" customHeight="1" x14ac:dyDescent="0.25">
      <c r="A612" s="69" t="s">
        <v>56</v>
      </c>
      <c r="B612" s="69" t="s">
        <v>57</v>
      </c>
      <c r="C612" s="69" t="s">
        <v>1099</v>
      </c>
      <c r="D612" s="67" t="s">
        <v>1115</v>
      </c>
      <c r="E612" s="67" t="s">
        <v>1116</v>
      </c>
      <c r="F612" s="67" t="s">
        <v>1117</v>
      </c>
      <c r="G612" s="67" t="s">
        <v>1116</v>
      </c>
      <c r="H612" s="220" t="s">
        <v>46</v>
      </c>
      <c r="I612" s="73">
        <v>0</v>
      </c>
      <c r="J612" s="74">
        <v>0</v>
      </c>
      <c r="K612" s="67">
        <v>0</v>
      </c>
      <c r="L612" s="67">
        <v>0</v>
      </c>
      <c r="M612" s="74" t="s">
        <v>47</v>
      </c>
      <c r="N612" s="496" t="s">
        <v>48</v>
      </c>
      <c r="O612" s="73">
        <v>0</v>
      </c>
      <c r="P612" s="67">
        <v>0</v>
      </c>
      <c r="Q612" s="67" t="s">
        <v>49</v>
      </c>
      <c r="R612" s="214" t="s">
        <v>47</v>
      </c>
      <c r="S612" s="73">
        <v>0</v>
      </c>
      <c r="T612" s="67">
        <v>0</v>
      </c>
      <c r="U612" s="67">
        <v>0</v>
      </c>
      <c r="V612" s="67">
        <v>0</v>
      </c>
      <c r="W612" s="496">
        <v>0</v>
      </c>
      <c r="X612" s="73">
        <v>0</v>
      </c>
      <c r="Y612" s="67">
        <v>0</v>
      </c>
      <c r="Z612" s="496">
        <v>0</v>
      </c>
      <c r="AA612" s="22">
        <v>0</v>
      </c>
      <c r="AB612" s="496">
        <v>0</v>
      </c>
      <c r="AC612" s="27" t="s">
        <v>48</v>
      </c>
      <c r="AD612" s="75"/>
      <c r="AE612" s="75"/>
    </row>
    <row r="613" spans="1:31" s="141" customFormat="1" ht="30" customHeight="1" x14ac:dyDescent="0.25">
      <c r="A613" s="69" t="s">
        <v>56</v>
      </c>
      <c r="B613" s="69" t="s">
        <v>57</v>
      </c>
      <c r="C613" s="69" t="s">
        <v>1099</v>
      </c>
      <c r="D613" s="67" t="s">
        <v>1115</v>
      </c>
      <c r="E613" s="67" t="s">
        <v>1116</v>
      </c>
      <c r="F613" s="67" t="s">
        <v>1118</v>
      </c>
      <c r="G613" s="67" t="s">
        <v>1116</v>
      </c>
      <c r="H613" s="220" t="s">
        <v>46</v>
      </c>
      <c r="I613" s="73">
        <v>0</v>
      </c>
      <c r="J613" s="74">
        <v>0</v>
      </c>
      <c r="K613" s="67">
        <v>0</v>
      </c>
      <c r="L613" s="67">
        <v>0</v>
      </c>
      <c r="M613" s="74" t="s">
        <v>47</v>
      </c>
      <c r="N613" s="221" t="s">
        <v>48</v>
      </c>
      <c r="O613" s="73">
        <v>0</v>
      </c>
      <c r="P613" s="67">
        <v>0</v>
      </c>
      <c r="Q613" s="67" t="s">
        <v>49</v>
      </c>
      <c r="R613" s="214" t="s">
        <v>47</v>
      </c>
      <c r="S613" s="73">
        <v>0</v>
      </c>
      <c r="T613" s="67">
        <v>0</v>
      </c>
      <c r="U613" s="67">
        <v>0</v>
      </c>
      <c r="V613" s="67">
        <v>0</v>
      </c>
      <c r="W613" s="496">
        <v>0</v>
      </c>
      <c r="X613" s="73">
        <v>0</v>
      </c>
      <c r="Y613" s="67">
        <v>0</v>
      </c>
      <c r="Z613" s="496">
        <v>0</v>
      </c>
      <c r="AA613" s="22">
        <v>0</v>
      </c>
      <c r="AB613" s="496">
        <v>0</v>
      </c>
      <c r="AC613" s="27" t="s">
        <v>48</v>
      </c>
      <c r="AD613" s="75"/>
      <c r="AE613" s="75"/>
    </row>
    <row r="614" spans="1:31" s="141" customFormat="1" ht="30" customHeight="1" x14ac:dyDescent="0.25">
      <c r="A614" s="69" t="s">
        <v>56</v>
      </c>
      <c r="B614" s="69" t="s">
        <v>57</v>
      </c>
      <c r="C614" s="69" t="s">
        <v>1099</v>
      </c>
      <c r="D614" s="67" t="s">
        <v>1115</v>
      </c>
      <c r="E614" s="67" t="s">
        <v>1116</v>
      </c>
      <c r="F614" s="67" t="s">
        <v>1119</v>
      </c>
      <c r="G614" s="67" t="s">
        <v>1116</v>
      </c>
      <c r="H614" s="220" t="s">
        <v>46</v>
      </c>
      <c r="I614" s="73">
        <v>0</v>
      </c>
      <c r="J614" s="74">
        <v>0</v>
      </c>
      <c r="K614" s="67">
        <v>0</v>
      </c>
      <c r="L614" s="67">
        <v>0</v>
      </c>
      <c r="M614" s="74" t="s">
        <v>47</v>
      </c>
      <c r="N614" s="496" t="s">
        <v>48</v>
      </c>
      <c r="O614" s="73">
        <v>0</v>
      </c>
      <c r="P614" s="67">
        <v>0</v>
      </c>
      <c r="Q614" s="67" t="s">
        <v>49</v>
      </c>
      <c r="R614" s="214" t="s">
        <v>47</v>
      </c>
      <c r="S614" s="73">
        <v>0</v>
      </c>
      <c r="T614" s="67">
        <v>0</v>
      </c>
      <c r="U614" s="67">
        <v>0</v>
      </c>
      <c r="V614" s="67">
        <v>0</v>
      </c>
      <c r="W614" s="496">
        <v>0</v>
      </c>
      <c r="X614" s="73">
        <v>0</v>
      </c>
      <c r="Y614" s="67">
        <v>0</v>
      </c>
      <c r="Z614" s="496">
        <v>0</v>
      </c>
      <c r="AA614" s="22">
        <v>0</v>
      </c>
      <c r="AB614" s="496">
        <v>0</v>
      </c>
      <c r="AC614" s="27" t="s">
        <v>48</v>
      </c>
      <c r="AD614" s="75"/>
      <c r="AE614" s="75"/>
    </row>
    <row r="615" spans="1:31" s="141" customFormat="1" ht="30" customHeight="1" x14ac:dyDescent="0.25">
      <c r="A615" s="69" t="s">
        <v>56</v>
      </c>
      <c r="B615" s="69" t="s">
        <v>57</v>
      </c>
      <c r="C615" s="69" t="s">
        <v>1099</v>
      </c>
      <c r="D615" s="67" t="s">
        <v>1115</v>
      </c>
      <c r="E615" s="67" t="s">
        <v>1116</v>
      </c>
      <c r="F615" s="67" t="s">
        <v>1120</v>
      </c>
      <c r="G615" s="67" t="s">
        <v>1116</v>
      </c>
      <c r="H615" s="220" t="s">
        <v>46</v>
      </c>
      <c r="I615" s="73">
        <v>0</v>
      </c>
      <c r="J615" s="74">
        <v>0</v>
      </c>
      <c r="K615" s="67">
        <v>0</v>
      </c>
      <c r="L615" s="67">
        <v>0</v>
      </c>
      <c r="M615" s="74" t="s">
        <v>47</v>
      </c>
      <c r="N615" s="496" t="s">
        <v>48</v>
      </c>
      <c r="O615" s="73">
        <v>0</v>
      </c>
      <c r="P615" s="67">
        <v>0</v>
      </c>
      <c r="Q615" s="67" t="s">
        <v>49</v>
      </c>
      <c r="R615" s="214" t="s">
        <v>47</v>
      </c>
      <c r="S615" s="73">
        <v>0</v>
      </c>
      <c r="T615" s="67">
        <v>0</v>
      </c>
      <c r="U615" s="67">
        <v>0</v>
      </c>
      <c r="V615" s="67">
        <v>0</v>
      </c>
      <c r="W615" s="496">
        <v>0</v>
      </c>
      <c r="X615" s="73">
        <v>0</v>
      </c>
      <c r="Y615" s="67">
        <v>0</v>
      </c>
      <c r="Z615" s="496">
        <v>0</v>
      </c>
      <c r="AA615" s="22">
        <v>0</v>
      </c>
      <c r="AB615" s="496">
        <v>0</v>
      </c>
      <c r="AC615" s="27" t="s">
        <v>48</v>
      </c>
      <c r="AD615" s="75"/>
      <c r="AE615" s="75"/>
    </row>
    <row r="616" spans="1:31" s="141" customFormat="1" ht="30" customHeight="1" x14ac:dyDescent="0.25">
      <c r="A616" s="69" t="s">
        <v>56</v>
      </c>
      <c r="B616" s="69" t="s">
        <v>57</v>
      </c>
      <c r="C616" s="69" t="s">
        <v>1099</v>
      </c>
      <c r="D616" s="67" t="s">
        <v>1115</v>
      </c>
      <c r="E616" s="67" t="s">
        <v>1116</v>
      </c>
      <c r="F616" s="67" t="s">
        <v>1121</v>
      </c>
      <c r="G616" s="67" t="s">
        <v>1116</v>
      </c>
      <c r="H616" s="220" t="s">
        <v>46</v>
      </c>
      <c r="I616" s="73">
        <v>0</v>
      </c>
      <c r="J616" s="74">
        <v>0</v>
      </c>
      <c r="K616" s="67">
        <v>0</v>
      </c>
      <c r="L616" s="67">
        <v>0</v>
      </c>
      <c r="M616" s="74" t="s">
        <v>47</v>
      </c>
      <c r="N616" s="221" t="s">
        <v>48</v>
      </c>
      <c r="O616" s="73">
        <v>0</v>
      </c>
      <c r="P616" s="67">
        <v>0</v>
      </c>
      <c r="Q616" s="67" t="s">
        <v>49</v>
      </c>
      <c r="R616" s="214" t="s">
        <v>47</v>
      </c>
      <c r="S616" s="73">
        <v>0</v>
      </c>
      <c r="T616" s="67">
        <v>0</v>
      </c>
      <c r="U616" s="67">
        <v>0</v>
      </c>
      <c r="V616" s="67">
        <v>0</v>
      </c>
      <c r="W616" s="496">
        <v>0</v>
      </c>
      <c r="X616" s="73">
        <v>0</v>
      </c>
      <c r="Y616" s="67">
        <v>0</v>
      </c>
      <c r="Z616" s="496">
        <v>0</v>
      </c>
      <c r="AA616" s="22">
        <v>0</v>
      </c>
      <c r="AB616" s="496">
        <v>0</v>
      </c>
      <c r="AC616" s="27" t="s">
        <v>48</v>
      </c>
      <c r="AD616" s="75"/>
      <c r="AE616" s="75"/>
    </row>
    <row r="617" spans="1:31" s="141" customFormat="1" ht="30" customHeight="1" x14ac:dyDescent="0.25">
      <c r="A617" s="69" t="s">
        <v>56</v>
      </c>
      <c r="B617" s="69" t="s">
        <v>57</v>
      </c>
      <c r="C617" s="69" t="s">
        <v>1099</v>
      </c>
      <c r="D617" s="67" t="s">
        <v>1115</v>
      </c>
      <c r="E617" s="67" t="s">
        <v>1116</v>
      </c>
      <c r="F617" s="67" t="s">
        <v>1122</v>
      </c>
      <c r="G617" s="67" t="s">
        <v>1116</v>
      </c>
      <c r="H617" s="220" t="s">
        <v>46</v>
      </c>
      <c r="I617" s="73">
        <v>0</v>
      </c>
      <c r="J617" s="74">
        <v>0</v>
      </c>
      <c r="K617" s="67">
        <v>0</v>
      </c>
      <c r="L617" s="67">
        <v>0</v>
      </c>
      <c r="M617" s="74" t="s">
        <v>47</v>
      </c>
      <c r="N617" s="496" t="s">
        <v>48</v>
      </c>
      <c r="O617" s="73">
        <v>0</v>
      </c>
      <c r="P617" s="67">
        <v>0</v>
      </c>
      <c r="Q617" s="67" t="s">
        <v>49</v>
      </c>
      <c r="R617" s="214" t="s">
        <v>47</v>
      </c>
      <c r="S617" s="73">
        <v>0</v>
      </c>
      <c r="T617" s="67">
        <v>0</v>
      </c>
      <c r="U617" s="67">
        <v>0</v>
      </c>
      <c r="V617" s="67">
        <v>0</v>
      </c>
      <c r="W617" s="496">
        <v>0</v>
      </c>
      <c r="X617" s="73">
        <v>0</v>
      </c>
      <c r="Y617" s="67">
        <v>0</v>
      </c>
      <c r="Z617" s="496">
        <v>0</v>
      </c>
      <c r="AA617" s="22">
        <v>0</v>
      </c>
      <c r="AB617" s="496">
        <v>0</v>
      </c>
      <c r="AC617" s="27" t="s">
        <v>48</v>
      </c>
      <c r="AD617" s="75"/>
      <c r="AE617" s="75"/>
    </row>
    <row r="618" spans="1:31" s="141" customFormat="1" ht="30" customHeight="1" x14ac:dyDescent="0.25">
      <c r="A618" s="69" t="s">
        <v>56</v>
      </c>
      <c r="B618" s="69" t="s">
        <v>57</v>
      </c>
      <c r="C618" s="69" t="s">
        <v>1099</v>
      </c>
      <c r="D618" s="67" t="s">
        <v>1123</v>
      </c>
      <c r="E618" s="67" t="s">
        <v>1124</v>
      </c>
      <c r="F618" s="67" t="s">
        <v>1125</v>
      </c>
      <c r="G618" s="67" t="s">
        <v>1124</v>
      </c>
      <c r="H618" s="220" t="s">
        <v>46</v>
      </c>
      <c r="I618" s="73">
        <v>0</v>
      </c>
      <c r="J618" s="74">
        <v>0</v>
      </c>
      <c r="K618" s="67">
        <v>0</v>
      </c>
      <c r="L618" s="67">
        <v>0</v>
      </c>
      <c r="M618" s="74" t="s">
        <v>47</v>
      </c>
      <c r="N618" s="496" t="s">
        <v>48</v>
      </c>
      <c r="O618" s="73">
        <v>0</v>
      </c>
      <c r="P618" s="67">
        <v>0</v>
      </c>
      <c r="Q618" s="67" t="s">
        <v>49</v>
      </c>
      <c r="R618" s="214" t="s">
        <v>47</v>
      </c>
      <c r="S618" s="73">
        <v>0</v>
      </c>
      <c r="T618" s="67">
        <v>0</v>
      </c>
      <c r="U618" s="67">
        <v>0</v>
      </c>
      <c r="V618" s="67">
        <v>0</v>
      </c>
      <c r="W618" s="496">
        <v>0</v>
      </c>
      <c r="X618" s="73">
        <v>0</v>
      </c>
      <c r="Y618" s="67">
        <v>0</v>
      </c>
      <c r="Z618" s="496">
        <v>0</v>
      </c>
      <c r="AA618" s="22">
        <v>0</v>
      </c>
      <c r="AB618" s="496">
        <v>0</v>
      </c>
      <c r="AC618" s="27" t="s">
        <v>48</v>
      </c>
      <c r="AD618" s="75"/>
      <c r="AE618" s="75"/>
    </row>
    <row r="619" spans="1:31" s="141" customFormat="1" ht="30" customHeight="1" x14ac:dyDescent="0.25">
      <c r="A619" s="69" t="s">
        <v>56</v>
      </c>
      <c r="B619" s="69" t="s">
        <v>57</v>
      </c>
      <c r="C619" s="69" t="s">
        <v>1099</v>
      </c>
      <c r="D619" s="67" t="s">
        <v>1123</v>
      </c>
      <c r="E619" s="67" t="s">
        <v>1124</v>
      </c>
      <c r="F619" s="67" t="s">
        <v>1126</v>
      </c>
      <c r="G619" s="67" t="s">
        <v>1124</v>
      </c>
      <c r="H619" s="220" t="s">
        <v>46</v>
      </c>
      <c r="I619" s="73">
        <v>0</v>
      </c>
      <c r="J619" s="74">
        <v>0</v>
      </c>
      <c r="K619" s="67">
        <v>0</v>
      </c>
      <c r="L619" s="67">
        <v>0</v>
      </c>
      <c r="M619" s="74" t="s">
        <v>47</v>
      </c>
      <c r="N619" s="221" t="s">
        <v>48</v>
      </c>
      <c r="O619" s="73">
        <v>0</v>
      </c>
      <c r="P619" s="67">
        <v>0</v>
      </c>
      <c r="Q619" s="67" t="s">
        <v>49</v>
      </c>
      <c r="R619" s="214" t="s">
        <v>47</v>
      </c>
      <c r="S619" s="73">
        <v>0</v>
      </c>
      <c r="T619" s="67">
        <v>0</v>
      </c>
      <c r="U619" s="67">
        <v>0</v>
      </c>
      <c r="V619" s="67">
        <v>0</v>
      </c>
      <c r="W619" s="496">
        <v>0</v>
      </c>
      <c r="X619" s="73">
        <v>0</v>
      </c>
      <c r="Y619" s="67">
        <v>0</v>
      </c>
      <c r="Z619" s="496">
        <v>0</v>
      </c>
      <c r="AA619" s="22">
        <v>0</v>
      </c>
      <c r="AB619" s="496">
        <v>0</v>
      </c>
      <c r="AC619" s="27" t="s">
        <v>48</v>
      </c>
      <c r="AD619" s="75"/>
      <c r="AE619" s="75"/>
    </row>
    <row r="620" spans="1:31" s="141" customFormat="1" ht="30" customHeight="1" x14ac:dyDescent="0.25">
      <c r="A620" s="69" t="s">
        <v>56</v>
      </c>
      <c r="B620" s="69" t="s">
        <v>57</v>
      </c>
      <c r="C620" s="69" t="s">
        <v>1099</v>
      </c>
      <c r="D620" s="67" t="s">
        <v>1123</v>
      </c>
      <c r="E620" s="67" t="s">
        <v>1124</v>
      </c>
      <c r="F620" s="67" t="s">
        <v>1127</v>
      </c>
      <c r="G620" s="67" t="s">
        <v>1124</v>
      </c>
      <c r="H620" s="220" t="s">
        <v>46</v>
      </c>
      <c r="I620" s="73">
        <v>0</v>
      </c>
      <c r="J620" s="74">
        <v>0</v>
      </c>
      <c r="K620" s="67">
        <v>0</v>
      </c>
      <c r="L620" s="67">
        <v>0</v>
      </c>
      <c r="M620" s="74" t="s">
        <v>47</v>
      </c>
      <c r="N620" s="496" t="s">
        <v>48</v>
      </c>
      <c r="O620" s="73">
        <v>0</v>
      </c>
      <c r="P620" s="67">
        <v>0</v>
      </c>
      <c r="Q620" s="67" t="s">
        <v>49</v>
      </c>
      <c r="R620" s="214" t="s">
        <v>47</v>
      </c>
      <c r="S620" s="73">
        <v>0</v>
      </c>
      <c r="T620" s="67">
        <v>0</v>
      </c>
      <c r="U620" s="67">
        <v>0</v>
      </c>
      <c r="V620" s="67">
        <v>0</v>
      </c>
      <c r="W620" s="496">
        <v>0</v>
      </c>
      <c r="X620" s="73">
        <v>0</v>
      </c>
      <c r="Y620" s="67">
        <v>0</v>
      </c>
      <c r="Z620" s="496">
        <v>0</v>
      </c>
      <c r="AA620" s="22">
        <v>0</v>
      </c>
      <c r="AB620" s="496">
        <v>0</v>
      </c>
      <c r="AC620" s="27" t="s">
        <v>48</v>
      </c>
      <c r="AD620" s="75"/>
      <c r="AE620" s="75"/>
    </row>
    <row r="621" spans="1:31" s="141" customFormat="1" ht="30" customHeight="1" x14ac:dyDescent="0.25">
      <c r="A621" s="69" t="s">
        <v>56</v>
      </c>
      <c r="B621" s="69" t="s">
        <v>57</v>
      </c>
      <c r="C621" s="69" t="s">
        <v>1099</v>
      </c>
      <c r="D621" s="67" t="s">
        <v>1115</v>
      </c>
      <c r="E621" s="67" t="s">
        <v>1116</v>
      </c>
      <c r="F621" s="67" t="s">
        <v>1128</v>
      </c>
      <c r="G621" s="67" t="s">
        <v>1116</v>
      </c>
      <c r="H621" s="220" t="s">
        <v>46</v>
      </c>
      <c r="I621" s="73">
        <v>0</v>
      </c>
      <c r="J621" s="74">
        <v>0</v>
      </c>
      <c r="K621" s="67">
        <v>0</v>
      </c>
      <c r="L621" s="67">
        <v>0</v>
      </c>
      <c r="M621" s="74" t="s">
        <v>47</v>
      </c>
      <c r="N621" s="496" t="s">
        <v>48</v>
      </c>
      <c r="O621" s="73">
        <v>0</v>
      </c>
      <c r="P621" s="67">
        <v>0</v>
      </c>
      <c r="Q621" s="67" t="s">
        <v>49</v>
      </c>
      <c r="R621" s="214" t="s">
        <v>47</v>
      </c>
      <c r="S621" s="73">
        <v>0</v>
      </c>
      <c r="T621" s="67">
        <v>0</v>
      </c>
      <c r="U621" s="67">
        <v>0</v>
      </c>
      <c r="V621" s="67">
        <v>0</v>
      </c>
      <c r="W621" s="496">
        <v>0</v>
      </c>
      <c r="X621" s="73">
        <v>0</v>
      </c>
      <c r="Y621" s="67">
        <v>0</v>
      </c>
      <c r="Z621" s="496">
        <v>0</v>
      </c>
      <c r="AA621" s="22">
        <v>0</v>
      </c>
      <c r="AB621" s="496">
        <v>0</v>
      </c>
      <c r="AC621" s="27" t="s">
        <v>48</v>
      </c>
      <c r="AD621" s="75"/>
      <c r="AE621" s="75"/>
    </row>
    <row r="622" spans="1:31" s="141" customFormat="1" ht="30" customHeight="1" x14ac:dyDescent="0.25">
      <c r="A622" s="69" t="s">
        <v>56</v>
      </c>
      <c r="B622" s="69" t="s">
        <v>57</v>
      </c>
      <c r="C622" s="69" t="s">
        <v>1099</v>
      </c>
      <c r="D622" s="67" t="s">
        <v>1115</v>
      </c>
      <c r="E622" s="67" t="s">
        <v>1116</v>
      </c>
      <c r="F622" s="67" t="s">
        <v>1129</v>
      </c>
      <c r="G622" s="67" t="s">
        <v>1116</v>
      </c>
      <c r="H622" s="220" t="s">
        <v>46</v>
      </c>
      <c r="I622" s="73">
        <v>0</v>
      </c>
      <c r="J622" s="74">
        <v>0</v>
      </c>
      <c r="K622" s="67">
        <v>0</v>
      </c>
      <c r="L622" s="67">
        <v>0</v>
      </c>
      <c r="M622" s="74" t="s">
        <v>47</v>
      </c>
      <c r="N622" s="221" t="s">
        <v>48</v>
      </c>
      <c r="O622" s="73">
        <v>0</v>
      </c>
      <c r="P622" s="67">
        <v>0</v>
      </c>
      <c r="Q622" s="67" t="s">
        <v>49</v>
      </c>
      <c r="R622" s="214" t="s">
        <v>47</v>
      </c>
      <c r="S622" s="73">
        <v>0</v>
      </c>
      <c r="T622" s="67">
        <v>0</v>
      </c>
      <c r="U622" s="67">
        <v>0</v>
      </c>
      <c r="V622" s="67">
        <v>0</v>
      </c>
      <c r="W622" s="496">
        <v>0</v>
      </c>
      <c r="X622" s="73">
        <v>0</v>
      </c>
      <c r="Y622" s="67">
        <v>0</v>
      </c>
      <c r="Z622" s="496">
        <v>0</v>
      </c>
      <c r="AA622" s="22">
        <v>0</v>
      </c>
      <c r="AB622" s="496">
        <v>0</v>
      </c>
      <c r="AC622" s="27" t="s">
        <v>48</v>
      </c>
      <c r="AD622" s="75"/>
      <c r="AE622" s="75"/>
    </row>
    <row r="623" spans="1:31" s="141" customFormat="1" ht="30" customHeight="1" x14ac:dyDescent="0.25">
      <c r="A623" s="69" t="s">
        <v>56</v>
      </c>
      <c r="B623" s="69" t="s">
        <v>57</v>
      </c>
      <c r="C623" s="69" t="s">
        <v>1099</v>
      </c>
      <c r="D623" s="67" t="s">
        <v>1115</v>
      </c>
      <c r="E623" s="67" t="s">
        <v>1116</v>
      </c>
      <c r="F623" s="67" t="s">
        <v>1130</v>
      </c>
      <c r="G623" s="67" t="s">
        <v>1116</v>
      </c>
      <c r="H623" s="220" t="s">
        <v>46</v>
      </c>
      <c r="I623" s="73">
        <v>0</v>
      </c>
      <c r="J623" s="74">
        <v>0</v>
      </c>
      <c r="K623" s="67">
        <v>0</v>
      </c>
      <c r="L623" s="67">
        <v>0</v>
      </c>
      <c r="M623" s="74" t="s">
        <v>47</v>
      </c>
      <c r="N623" s="496" t="s">
        <v>48</v>
      </c>
      <c r="O623" s="73">
        <v>0</v>
      </c>
      <c r="P623" s="67">
        <v>0</v>
      </c>
      <c r="Q623" s="67" t="s">
        <v>49</v>
      </c>
      <c r="R623" s="214" t="s">
        <v>47</v>
      </c>
      <c r="S623" s="73">
        <v>0</v>
      </c>
      <c r="T623" s="67">
        <v>0</v>
      </c>
      <c r="U623" s="67">
        <v>0</v>
      </c>
      <c r="V623" s="67">
        <v>0</v>
      </c>
      <c r="W623" s="496">
        <v>0</v>
      </c>
      <c r="X623" s="73">
        <v>0</v>
      </c>
      <c r="Y623" s="67">
        <v>0</v>
      </c>
      <c r="Z623" s="496">
        <v>0</v>
      </c>
      <c r="AA623" s="22">
        <v>0</v>
      </c>
      <c r="AB623" s="496">
        <v>0</v>
      </c>
      <c r="AC623" s="27" t="s">
        <v>48</v>
      </c>
      <c r="AD623" s="75"/>
      <c r="AE623" s="75"/>
    </row>
    <row r="624" spans="1:31" s="141" customFormat="1" ht="30" customHeight="1" x14ac:dyDescent="0.25">
      <c r="A624" s="69" t="s">
        <v>56</v>
      </c>
      <c r="B624" s="69" t="s">
        <v>57</v>
      </c>
      <c r="C624" s="69" t="s">
        <v>1099</v>
      </c>
      <c r="D624" s="67" t="s">
        <v>1131</v>
      </c>
      <c r="E624" s="67" t="s">
        <v>1124</v>
      </c>
      <c r="F624" s="67" t="s">
        <v>1132</v>
      </c>
      <c r="G624" s="67" t="s">
        <v>1133</v>
      </c>
      <c r="H624" s="220" t="s">
        <v>46</v>
      </c>
      <c r="I624" s="73">
        <v>0</v>
      </c>
      <c r="J624" s="74">
        <v>0</v>
      </c>
      <c r="K624" s="67">
        <v>0</v>
      </c>
      <c r="L624" s="67">
        <v>0</v>
      </c>
      <c r="M624" s="74" t="s">
        <v>47</v>
      </c>
      <c r="N624" s="496" t="s">
        <v>48</v>
      </c>
      <c r="O624" s="73">
        <v>0</v>
      </c>
      <c r="P624" s="67">
        <v>0</v>
      </c>
      <c r="Q624" s="67" t="s">
        <v>49</v>
      </c>
      <c r="R624" s="214" t="s">
        <v>47</v>
      </c>
      <c r="S624" s="73">
        <v>0</v>
      </c>
      <c r="T624" s="67">
        <v>0</v>
      </c>
      <c r="U624" s="67">
        <v>0</v>
      </c>
      <c r="V624" s="67">
        <v>0</v>
      </c>
      <c r="W624" s="496">
        <v>0</v>
      </c>
      <c r="X624" s="73">
        <v>0</v>
      </c>
      <c r="Y624" s="67">
        <v>0</v>
      </c>
      <c r="Z624" s="496">
        <v>0</v>
      </c>
      <c r="AA624" s="22">
        <v>0</v>
      </c>
      <c r="AB624" s="496">
        <v>0</v>
      </c>
      <c r="AC624" s="27" t="s">
        <v>48</v>
      </c>
      <c r="AD624" s="75"/>
      <c r="AE624" s="75"/>
    </row>
    <row r="625" spans="1:31" s="141" customFormat="1" ht="30" customHeight="1" x14ac:dyDescent="0.25">
      <c r="A625" s="69" t="s">
        <v>56</v>
      </c>
      <c r="B625" s="69" t="s">
        <v>57</v>
      </c>
      <c r="C625" s="69" t="s">
        <v>1099</v>
      </c>
      <c r="D625" s="67" t="s">
        <v>1131</v>
      </c>
      <c r="E625" s="67" t="s">
        <v>1124</v>
      </c>
      <c r="F625" s="67" t="s">
        <v>1134</v>
      </c>
      <c r="G625" s="67" t="s">
        <v>1133</v>
      </c>
      <c r="H625" s="220" t="s">
        <v>46</v>
      </c>
      <c r="I625" s="73">
        <v>0</v>
      </c>
      <c r="J625" s="74">
        <v>0</v>
      </c>
      <c r="K625" s="67">
        <v>0</v>
      </c>
      <c r="L625" s="67">
        <v>0</v>
      </c>
      <c r="M625" s="74" t="s">
        <v>47</v>
      </c>
      <c r="N625" s="221" t="s">
        <v>48</v>
      </c>
      <c r="O625" s="73" t="s">
        <v>48</v>
      </c>
      <c r="P625" s="67" t="s">
        <v>48</v>
      </c>
      <c r="Q625" s="67" t="s">
        <v>49</v>
      </c>
      <c r="R625" s="214" t="s">
        <v>47</v>
      </c>
      <c r="S625" s="73">
        <v>0</v>
      </c>
      <c r="T625" s="67">
        <v>0</v>
      </c>
      <c r="U625" s="67">
        <v>0</v>
      </c>
      <c r="V625" s="67">
        <v>0</v>
      </c>
      <c r="W625" s="496">
        <v>0</v>
      </c>
      <c r="X625" s="73">
        <v>0</v>
      </c>
      <c r="Y625" s="67">
        <v>0</v>
      </c>
      <c r="Z625" s="496">
        <v>0</v>
      </c>
      <c r="AA625" s="22">
        <v>0</v>
      </c>
      <c r="AB625" s="496">
        <v>0</v>
      </c>
      <c r="AC625" s="27" t="s">
        <v>48</v>
      </c>
      <c r="AD625" s="75"/>
      <c r="AE625" s="75"/>
    </row>
    <row r="626" spans="1:31" s="141" customFormat="1" ht="30" customHeight="1" x14ac:dyDescent="0.25">
      <c r="A626" s="69" t="s">
        <v>56</v>
      </c>
      <c r="B626" s="69" t="s">
        <v>57</v>
      </c>
      <c r="C626" s="69" t="s">
        <v>1099</v>
      </c>
      <c r="D626" s="67" t="s">
        <v>1131</v>
      </c>
      <c r="E626" s="67" t="s">
        <v>1124</v>
      </c>
      <c r="F626" s="67" t="s">
        <v>1135</v>
      </c>
      <c r="G626" s="67" t="s">
        <v>1124</v>
      </c>
      <c r="H626" s="220" t="s">
        <v>46</v>
      </c>
      <c r="I626" s="73">
        <v>0</v>
      </c>
      <c r="J626" s="74">
        <v>0</v>
      </c>
      <c r="K626" s="67">
        <v>0</v>
      </c>
      <c r="L626" s="67">
        <v>0</v>
      </c>
      <c r="M626" s="74" t="s">
        <v>47</v>
      </c>
      <c r="N626" s="496" t="s">
        <v>48</v>
      </c>
      <c r="O626" s="73">
        <v>0</v>
      </c>
      <c r="P626" s="67">
        <v>0</v>
      </c>
      <c r="Q626" s="67" t="s">
        <v>49</v>
      </c>
      <c r="R626" s="214" t="s">
        <v>47</v>
      </c>
      <c r="S626" s="73">
        <v>0</v>
      </c>
      <c r="T626" s="67">
        <v>0</v>
      </c>
      <c r="U626" s="67">
        <v>0</v>
      </c>
      <c r="V626" s="67">
        <v>0</v>
      </c>
      <c r="W626" s="496">
        <v>0</v>
      </c>
      <c r="X626" s="73">
        <v>0</v>
      </c>
      <c r="Y626" s="67">
        <v>0</v>
      </c>
      <c r="Z626" s="496">
        <v>0</v>
      </c>
      <c r="AA626" s="22">
        <v>0</v>
      </c>
      <c r="AB626" s="496">
        <v>0</v>
      </c>
      <c r="AC626" s="27" t="s">
        <v>48</v>
      </c>
      <c r="AD626" s="75"/>
      <c r="AE626" s="75"/>
    </row>
    <row r="627" spans="1:31" s="141" customFormat="1" ht="30" customHeight="1" x14ac:dyDescent="0.25">
      <c r="A627" s="69" t="s">
        <v>56</v>
      </c>
      <c r="B627" s="69" t="s">
        <v>57</v>
      </c>
      <c r="C627" s="69" t="s">
        <v>1099</v>
      </c>
      <c r="D627" s="67" t="s">
        <v>1131</v>
      </c>
      <c r="E627" s="67" t="s">
        <v>1124</v>
      </c>
      <c r="F627" s="67" t="s">
        <v>1136</v>
      </c>
      <c r="G627" s="67" t="s">
        <v>1124</v>
      </c>
      <c r="H627" s="220" t="s">
        <v>46</v>
      </c>
      <c r="I627" s="73">
        <v>0</v>
      </c>
      <c r="J627" s="74">
        <v>0</v>
      </c>
      <c r="K627" s="67">
        <v>0</v>
      </c>
      <c r="L627" s="67">
        <v>0</v>
      </c>
      <c r="M627" s="74" t="s">
        <v>47</v>
      </c>
      <c r="N627" s="496" t="s">
        <v>48</v>
      </c>
      <c r="O627" s="73">
        <v>0</v>
      </c>
      <c r="P627" s="67">
        <v>0</v>
      </c>
      <c r="Q627" s="67" t="s">
        <v>49</v>
      </c>
      <c r="R627" s="214" t="s">
        <v>47</v>
      </c>
      <c r="S627" s="73">
        <v>0</v>
      </c>
      <c r="T627" s="67">
        <v>0</v>
      </c>
      <c r="U627" s="67">
        <v>0</v>
      </c>
      <c r="V627" s="67">
        <v>0</v>
      </c>
      <c r="W627" s="496">
        <v>0</v>
      </c>
      <c r="X627" s="73">
        <v>0</v>
      </c>
      <c r="Y627" s="67">
        <v>0</v>
      </c>
      <c r="Z627" s="496">
        <v>0</v>
      </c>
      <c r="AA627" s="22">
        <v>0</v>
      </c>
      <c r="AB627" s="496">
        <v>0</v>
      </c>
      <c r="AC627" s="27" t="s">
        <v>48</v>
      </c>
      <c r="AD627" s="75"/>
      <c r="AE627" s="75"/>
    </row>
    <row r="628" spans="1:31" s="141" customFormat="1" ht="30" customHeight="1" x14ac:dyDescent="0.25">
      <c r="A628" s="69" t="s">
        <v>56</v>
      </c>
      <c r="B628" s="69" t="s">
        <v>57</v>
      </c>
      <c r="C628" s="69" t="s">
        <v>1099</v>
      </c>
      <c r="D628" s="67" t="s">
        <v>1131</v>
      </c>
      <c r="E628" s="67" t="s">
        <v>1124</v>
      </c>
      <c r="F628" s="67" t="s">
        <v>1137</v>
      </c>
      <c r="G628" s="67" t="s">
        <v>1138</v>
      </c>
      <c r="H628" s="220" t="s">
        <v>46</v>
      </c>
      <c r="I628" s="73">
        <v>0</v>
      </c>
      <c r="J628" s="74">
        <v>0</v>
      </c>
      <c r="K628" s="67">
        <v>0</v>
      </c>
      <c r="L628" s="67">
        <v>0</v>
      </c>
      <c r="M628" s="74" t="s">
        <v>47</v>
      </c>
      <c r="N628" s="221" t="s">
        <v>48</v>
      </c>
      <c r="O628" s="73">
        <v>0</v>
      </c>
      <c r="P628" s="67">
        <v>0</v>
      </c>
      <c r="Q628" s="67" t="s">
        <v>49</v>
      </c>
      <c r="R628" s="214" t="s">
        <v>47</v>
      </c>
      <c r="S628" s="73">
        <v>0</v>
      </c>
      <c r="T628" s="67">
        <v>0</v>
      </c>
      <c r="U628" s="67">
        <v>0</v>
      </c>
      <c r="V628" s="67">
        <v>0</v>
      </c>
      <c r="W628" s="496">
        <v>0</v>
      </c>
      <c r="X628" s="73">
        <v>0</v>
      </c>
      <c r="Y628" s="67">
        <v>0</v>
      </c>
      <c r="Z628" s="496">
        <v>0</v>
      </c>
      <c r="AA628" s="22">
        <v>0</v>
      </c>
      <c r="AB628" s="496">
        <v>0</v>
      </c>
      <c r="AC628" s="27" t="s">
        <v>48</v>
      </c>
      <c r="AD628" s="75"/>
      <c r="AE628" s="75"/>
    </row>
    <row r="629" spans="1:31" s="141" customFormat="1" ht="30" customHeight="1" x14ac:dyDescent="0.25">
      <c r="A629" s="69" t="s">
        <v>56</v>
      </c>
      <c r="B629" s="69" t="s">
        <v>57</v>
      </c>
      <c r="C629" s="69" t="s">
        <v>1099</v>
      </c>
      <c r="D629" s="67" t="s">
        <v>1131</v>
      </c>
      <c r="E629" s="67" t="s">
        <v>1124</v>
      </c>
      <c r="F629" s="67" t="s">
        <v>1139</v>
      </c>
      <c r="G629" s="67" t="s">
        <v>1124</v>
      </c>
      <c r="H629" s="220" t="s">
        <v>46</v>
      </c>
      <c r="I629" s="73">
        <v>0</v>
      </c>
      <c r="J629" s="74">
        <v>0</v>
      </c>
      <c r="K629" s="67">
        <v>0</v>
      </c>
      <c r="L629" s="67">
        <v>0</v>
      </c>
      <c r="M629" s="74" t="s">
        <v>47</v>
      </c>
      <c r="N629" s="496" t="s">
        <v>48</v>
      </c>
      <c r="O629" s="73">
        <v>0</v>
      </c>
      <c r="P629" s="67">
        <v>0</v>
      </c>
      <c r="Q629" s="67" t="s">
        <v>49</v>
      </c>
      <c r="R629" s="214" t="s">
        <v>47</v>
      </c>
      <c r="S629" s="73">
        <v>0</v>
      </c>
      <c r="T629" s="67">
        <v>0</v>
      </c>
      <c r="U629" s="67">
        <v>0</v>
      </c>
      <c r="V629" s="67">
        <v>0</v>
      </c>
      <c r="W629" s="496">
        <v>0</v>
      </c>
      <c r="X629" s="73">
        <v>0</v>
      </c>
      <c r="Y629" s="67">
        <v>0</v>
      </c>
      <c r="Z629" s="496">
        <v>0</v>
      </c>
      <c r="AA629" s="22">
        <v>0</v>
      </c>
      <c r="AB629" s="496">
        <v>0</v>
      </c>
      <c r="AC629" s="27" t="s">
        <v>48</v>
      </c>
      <c r="AD629" s="75"/>
      <c r="AE629" s="75"/>
    </row>
    <row r="630" spans="1:31" s="141" customFormat="1" ht="30" customHeight="1" x14ac:dyDescent="0.25">
      <c r="A630" s="69" t="s">
        <v>56</v>
      </c>
      <c r="B630" s="69" t="s">
        <v>57</v>
      </c>
      <c r="C630" s="69" t="s">
        <v>1099</v>
      </c>
      <c r="D630" s="67" t="s">
        <v>1131</v>
      </c>
      <c r="E630" s="67" t="s">
        <v>1124</v>
      </c>
      <c r="F630" s="67" t="s">
        <v>1140</v>
      </c>
      <c r="G630" s="67" t="s">
        <v>1138</v>
      </c>
      <c r="H630" s="220" t="s">
        <v>46</v>
      </c>
      <c r="I630" s="73">
        <v>0</v>
      </c>
      <c r="J630" s="74">
        <v>0</v>
      </c>
      <c r="K630" s="67">
        <v>0</v>
      </c>
      <c r="L630" s="67">
        <v>0</v>
      </c>
      <c r="M630" s="74" t="s">
        <v>47</v>
      </c>
      <c r="N630" s="496" t="s">
        <v>48</v>
      </c>
      <c r="O630" s="73" t="s">
        <v>48</v>
      </c>
      <c r="P630" s="67" t="s">
        <v>48</v>
      </c>
      <c r="Q630" s="67" t="s">
        <v>49</v>
      </c>
      <c r="R630" s="214" t="s">
        <v>47</v>
      </c>
      <c r="S630" s="73">
        <v>0</v>
      </c>
      <c r="T630" s="67">
        <v>0</v>
      </c>
      <c r="U630" s="67">
        <v>0</v>
      </c>
      <c r="V630" s="67">
        <v>0</v>
      </c>
      <c r="W630" s="496">
        <v>0</v>
      </c>
      <c r="X630" s="73">
        <v>0</v>
      </c>
      <c r="Y630" s="67">
        <v>0</v>
      </c>
      <c r="Z630" s="496">
        <v>0</v>
      </c>
      <c r="AA630" s="22">
        <v>0</v>
      </c>
      <c r="AB630" s="496">
        <v>0</v>
      </c>
      <c r="AC630" s="27" t="s">
        <v>48</v>
      </c>
      <c r="AD630" s="75"/>
      <c r="AE630" s="75"/>
    </row>
    <row r="631" spans="1:31" s="141" customFormat="1" ht="30" customHeight="1" x14ac:dyDescent="0.25">
      <c r="A631" s="69" t="s">
        <v>56</v>
      </c>
      <c r="B631" s="69" t="s">
        <v>57</v>
      </c>
      <c r="C631" s="69" t="s">
        <v>1099</v>
      </c>
      <c r="D631" s="67" t="s">
        <v>1141</v>
      </c>
      <c r="E631" s="67" t="s">
        <v>1142</v>
      </c>
      <c r="F631" s="67" t="s">
        <v>1143</v>
      </c>
      <c r="G631" s="67" t="s">
        <v>1142</v>
      </c>
      <c r="H631" s="220" t="s">
        <v>46</v>
      </c>
      <c r="I631" s="73">
        <v>0</v>
      </c>
      <c r="J631" s="74">
        <v>0</v>
      </c>
      <c r="K631" s="67">
        <v>0</v>
      </c>
      <c r="L631" s="67">
        <v>0</v>
      </c>
      <c r="M631" s="74" t="s">
        <v>47</v>
      </c>
      <c r="N631" s="221" t="s">
        <v>48</v>
      </c>
      <c r="O631" s="73">
        <v>0</v>
      </c>
      <c r="P631" s="67">
        <v>0</v>
      </c>
      <c r="Q631" s="67" t="s">
        <v>49</v>
      </c>
      <c r="R631" s="214" t="s">
        <v>47</v>
      </c>
      <c r="S631" s="73">
        <v>0</v>
      </c>
      <c r="T631" s="67">
        <v>0</v>
      </c>
      <c r="U631" s="67">
        <v>0</v>
      </c>
      <c r="V631" s="67">
        <v>0</v>
      </c>
      <c r="W631" s="496">
        <v>0</v>
      </c>
      <c r="X631" s="73">
        <v>0</v>
      </c>
      <c r="Y631" s="67">
        <v>0</v>
      </c>
      <c r="Z631" s="496">
        <v>0</v>
      </c>
      <c r="AA631" s="22">
        <v>0</v>
      </c>
      <c r="AB631" s="496">
        <v>0</v>
      </c>
      <c r="AC631" s="27" t="s">
        <v>48</v>
      </c>
      <c r="AD631" s="75"/>
      <c r="AE631" s="75"/>
    </row>
    <row r="632" spans="1:31" s="141" customFormat="1" ht="30" customHeight="1" x14ac:dyDescent="0.25">
      <c r="A632" s="69" t="s">
        <v>56</v>
      </c>
      <c r="B632" s="69" t="s">
        <v>57</v>
      </c>
      <c r="C632" s="69" t="s">
        <v>1099</v>
      </c>
      <c r="D632" s="67" t="s">
        <v>1141</v>
      </c>
      <c r="E632" s="67" t="s">
        <v>1142</v>
      </c>
      <c r="F632" s="67" t="s">
        <v>1144</v>
      </c>
      <c r="G632" s="67" t="s">
        <v>1142</v>
      </c>
      <c r="H632" s="220" t="s">
        <v>46</v>
      </c>
      <c r="I632" s="73">
        <v>0</v>
      </c>
      <c r="J632" s="74">
        <v>0</v>
      </c>
      <c r="K632" s="67">
        <v>0</v>
      </c>
      <c r="L632" s="67">
        <v>0</v>
      </c>
      <c r="M632" s="74" t="s">
        <v>47</v>
      </c>
      <c r="N632" s="496" t="s">
        <v>48</v>
      </c>
      <c r="O632" s="73">
        <v>0</v>
      </c>
      <c r="P632" s="67">
        <v>0</v>
      </c>
      <c r="Q632" s="67" t="s">
        <v>49</v>
      </c>
      <c r="R632" s="214" t="s">
        <v>47</v>
      </c>
      <c r="S632" s="73">
        <v>0</v>
      </c>
      <c r="T632" s="67">
        <v>0</v>
      </c>
      <c r="U632" s="67">
        <v>0</v>
      </c>
      <c r="V632" s="67">
        <v>0</v>
      </c>
      <c r="W632" s="496">
        <v>0</v>
      </c>
      <c r="X632" s="73">
        <v>0</v>
      </c>
      <c r="Y632" s="67">
        <v>0</v>
      </c>
      <c r="Z632" s="496">
        <v>0</v>
      </c>
      <c r="AA632" s="22">
        <v>0</v>
      </c>
      <c r="AB632" s="496">
        <v>0</v>
      </c>
      <c r="AC632" s="27" t="s">
        <v>48</v>
      </c>
      <c r="AD632" s="75"/>
      <c r="AE632" s="75"/>
    </row>
    <row r="633" spans="1:31" s="141" customFormat="1" ht="30" customHeight="1" x14ac:dyDescent="0.25">
      <c r="A633" s="69" t="s">
        <v>56</v>
      </c>
      <c r="B633" s="69" t="s">
        <v>57</v>
      </c>
      <c r="C633" s="69" t="s">
        <v>1099</v>
      </c>
      <c r="D633" s="67" t="s">
        <v>1141</v>
      </c>
      <c r="E633" s="67" t="s">
        <v>1142</v>
      </c>
      <c r="F633" s="67" t="s">
        <v>1145</v>
      </c>
      <c r="G633" s="67" t="s">
        <v>1142</v>
      </c>
      <c r="H633" s="220" t="s">
        <v>46</v>
      </c>
      <c r="I633" s="73">
        <v>0</v>
      </c>
      <c r="J633" s="74">
        <v>0</v>
      </c>
      <c r="K633" s="67">
        <v>0</v>
      </c>
      <c r="L633" s="67">
        <v>0</v>
      </c>
      <c r="M633" s="74" t="s">
        <v>47</v>
      </c>
      <c r="N633" s="496" t="s">
        <v>48</v>
      </c>
      <c r="O633" s="73">
        <v>0</v>
      </c>
      <c r="P633" s="67">
        <v>0</v>
      </c>
      <c r="Q633" s="67" t="s">
        <v>49</v>
      </c>
      <c r="R633" s="214" t="s">
        <v>47</v>
      </c>
      <c r="S633" s="73">
        <v>0</v>
      </c>
      <c r="T633" s="67">
        <v>0</v>
      </c>
      <c r="U633" s="67">
        <v>0</v>
      </c>
      <c r="V633" s="67">
        <v>0</v>
      </c>
      <c r="W633" s="496">
        <v>0</v>
      </c>
      <c r="X633" s="73">
        <v>0</v>
      </c>
      <c r="Y633" s="67">
        <v>0</v>
      </c>
      <c r="Z633" s="496">
        <v>0</v>
      </c>
      <c r="AA633" s="22">
        <v>0</v>
      </c>
      <c r="AB633" s="496">
        <v>0</v>
      </c>
      <c r="AC633" s="27" t="s">
        <v>48</v>
      </c>
      <c r="AD633" s="75"/>
      <c r="AE633" s="75"/>
    </row>
    <row r="634" spans="1:31" s="141" customFormat="1" ht="30" customHeight="1" x14ac:dyDescent="0.25">
      <c r="A634" s="69" t="s">
        <v>56</v>
      </c>
      <c r="B634" s="69" t="s">
        <v>57</v>
      </c>
      <c r="C634" s="69" t="s">
        <v>1099</v>
      </c>
      <c r="D634" s="67" t="s">
        <v>1146</v>
      </c>
      <c r="E634" s="67" t="s">
        <v>1147</v>
      </c>
      <c r="F634" s="67" t="s">
        <v>1148</v>
      </c>
      <c r="G634" s="67" t="s">
        <v>1147</v>
      </c>
      <c r="H634" s="220" t="s">
        <v>46</v>
      </c>
      <c r="I634" s="73">
        <v>0</v>
      </c>
      <c r="J634" s="74">
        <v>0</v>
      </c>
      <c r="K634" s="67">
        <v>0</v>
      </c>
      <c r="L634" s="67">
        <v>0</v>
      </c>
      <c r="M634" s="74" t="s">
        <v>47</v>
      </c>
      <c r="N634" s="221" t="s">
        <v>48</v>
      </c>
      <c r="O634" s="73">
        <v>0</v>
      </c>
      <c r="P634" s="67">
        <v>0</v>
      </c>
      <c r="Q634" s="67" t="s">
        <v>49</v>
      </c>
      <c r="R634" s="214" t="s">
        <v>47</v>
      </c>
      <c r="S634" s="73">
        <v>0</v>
      </c>
      <c r="T634" s="67">
        <v>0</v>
      </c>
      <c r="U634" s="67">
        <v>0</v>
      </c>
      <c r="V634" s="67">
        <v>0</v>
      </c>
      <c r="W634" s="496">
        <v>0</v>
      </c>
      <c r="X634" s="73">
        <v>0</v>
      </c>
      <c r="Y634" s="67">
        <v>0</v>
      </c>
      <c r="Z634" s="496">
        <v>0</v>
      </c>
      <c r="AA634" s="22">
        <v>0</v>
      </c>
      <c r="AB634" s="496">
        <v>0</v>
      </c>
      <c r="AC634" s="27" t="s">
        <v>48</v>
      </c>
      <c r="AD634" s="75"/>
      <c r="AE634" s="75"/>
    </row>
    <row r="635" spans="1:31" s="141" customFormat="1" ht="30" customHeight="1" x14ac:dyDescent="0.25">
      <c r="A635" s="69" t="s">
        <v>56</v>
      </c>
      <c r="B635" s="69" t="s">
        <v>57</v>
      </c>
      <c r="C635" s="69" t="s">
        <v>1099</v>
      </c>
      <c r="D635" s="67" t="s">
        <v>1146</v>
      </c>
      <c r="E635" s="67" t="s">
        <v>1147</v>
      </c>
      <c r="F635" s="67" t="s">
        <v>1149</v>
      </c>
      <c r="G635" s="67" t="s">
        <v>1147</v>
      </c>
      <c r="H635" s="220" t="s">
        <v>46</v>
      </c>
      <c r="I635" s="73">
        <v>0</v>
      </c>
      <c r="J635" s="74">
        <v>0</v>
      </c>
      <c r="K635" s="67">
        <v>0</v>
      </c>
      <c r="L635" s="67">
        <v>0</v>
      </c>
      <c r="M635" s="74" t="s">
        <v>47</v>
      </c>
      <c r="N635" s="496" t="s">
        <v>48</v>
      </c>
      <c r="O635" s="73">
        <v>0</v>
      </c>
      <c r="P635" s="67">
        <v>0</v>
      </c>
      <c r="Q635" s="67" t="s">
        <v>49</v>
      </c>
      <c r="R635" s="214" t="s">
        <v>47</v>
      </c>
      <c r="S635" s="73">
        <v>0</v>
      </c>
      <c r="T635" s="67">
        <v>0</v>
      </c>
      <c r="U635" s="67">
        <v>0</v>
      </c>
      <c r="V635" s="67">
        <v>0</v>
      </c>
      <c r="W635" s="496">
        <v>0</v>
      </c>
      <c r="X635" s="73">
        <v>0</v>
      </c>
      <c r="Y635" s="67">
        <v>0</v>
      </c>
      <c r="Z635" s="496">
        <v>0</v>
      </c>
      <c r="AA635" s="22">
        <v>0</v>
      </c>
      <c r="AB635" s="496">
        <v>0</v>
      </c>
      <c r="AC635" s="27" t="s">
        <v>48</v>
      </c>
      <c r="AD635" s="75"/>
      <c r="AE635" s="75"/>
    </row>
    <row r="636" spans="1:31" s="141" customFormat="1" ht="30" customHeight="1" x14ac:dyDescent="0.25">
      <c r="A636" s="69" t="s">
        <v>56</v>
      </c>
      <c r="B636" s="69" t="s">
        <v>57</v>
      </c>
      <c r="C636" s="69" t="s">
        <v>1099</v>
      </c>
      <c r="D636" s="67" t="s">
        <v>1146</v>
      </c>
      <c r="E636" s="67" t="s">
        <v>1147</v>
      </c>
      <c r="F636" s="67" t="s">
        <v>1150</v>
      </c>
      <c r="G636" s="67" t="s">
        <v>1147</v>
      </c>
      <c r="H636" s="220" t="s">
        <v>46</v>
      </c>
      <c r="I636" s="73">
        <v>0</v>
      </c>
      <c r="J636" s="74">
        <v>0</v>
      </c>
      <c r="K636" s="67">
        <v>0</v>
      </c>
      <c r="L636" s="67">
        <v>0</v>
      </c>
      <c r="M636" s="74" t="s">
        <v>47</v>
      </c>
      <c r="N636" s="496" t="s">
        <v>48</v>
      </c>
      <c r="O636" s="73">
        <v>0</v>
      </c>
      <c r="P636" s="67">
        <v>0</v>
      </c>
      <c r="Q636" s="67" t="s">
        <v>49</v>
      </c>
      <c r="R636" s="214" t="s">
        <v>47</v>
      </c>
      <c r="S636" s="73">
        <v>0</v>
      </c>
      <c r="T636" s="67">
        <v>0</v>
      </c>
      <c r="U636" s="67">
        <v>0</v>
      </c>
      <c r="V636" s="67">
        <v>0</v>
      </c>
      <c r="W636" s="496">
        <v>0</v>
      </c>
      <c r="X636" s="73">
        <v>0</v>
      </c>
      <c r="Y636" s="67">
        <v>0</v>
      </c>
      <c r="Z636" s="496">
        <v>0</v>
      </c>
      <c r="AA636" s="22">
        <v>0</v>
      </c>
      <c r="AB636" s="496">
        <v>0</v>
      </c>
      <c r="AC636" s="27" t="s">
        <v>48</v>
      </c>
      <c r="AD636" s="75"/>
      <c r="AE636" s="75"/>
    </row>
    <row r="637" spans="1:31" s="141" customFormat="1" ht="30" customHeight="1" x14ac:dyDescent="0.25">
      <c r="A637" s="69" t="s">
        <v>56</v>
      </c>
      <c r="B637" s="69" t="s">
        <v>57</v>
      </c>
      <c r="C637" s="69" t="s">
        <v>1099</v>
      </c>
      <c r="D637" s="67" t="s">
        <v>1146</v>
      </c>
      <c r="E637" s="67" t="s">
        <v>1147</v>
      </c>
      <c r="F637" s="67" t="s">
        <v>1151</v>
      </c>
      <c r="G637" s="67" t="s">
        <v>1147</v>
      </c>
      <c r="H637" s="220" t="s">
        <v>46</v>
      </c>
      <c r="I637" s="73">
        <v>0</v>
      </c>
      <c r="J637" s="74">
        <v>0</v>
      </c>
      <c r="K637" s="67">
        <v>0</v>
      </c>
      <c r="L637" s="67">
        <v>0</v>
      </c>
      <c r="M637" s="74" t="s">
        <v>47</v>
      </c>
      <c r="N637" s="221" t="s">
        <v>48</v>
      </c>
      <c r="O637" s="73">
        <v>0</v>
      </c>
      <c r="P637" s="67">
        <v>0</v>
      </c>
      <c r="Q637" s="67" t="s">
        <v>49</v>
      </c>
      <c r="R637" s="214" t="s">
        <v>47</v>
      </c>
      <c r="S637" s="73">
        <v>0</v>
      </c>
      <c r="T637" s="67">
        <v>0</v>
      </c>
      <c r="U637" s="67">
        <v>0</v>
      </c>
      <c r="V637" s="67">
        <v>0</v>
      </c>
      <c r="W637" s="496">
        <v>0</v>
      </c>
      <c r="X637" s="73">
        <v>0</v>
      </c>
      <c r="Y637" s="67">
        <v>0</v>
      </c>
      <c r="Z637" s="496">
        <v>0</v>
      </c>
      <c r="AA637" s="22">
        <v>0</v>
      </c>
      <c r="AB637" s="496">
        <v>0</v>
      </c>
      <c r="AC637" s="27" t="s">
        <v>48</v>
      </c>
      <c r="AD637" s="75"/>
      <c r="AE637" s="75"/>
    </row>
    <row r="638" spans="1:31" s="141" customFormat="1" ht="30" customHeight="1" x14ac:dyDescent="0.25">
      <c r="A638" s="69" t="s">
        <v>56</v>
      </c>
      <c r="B638" s="69" t="s">
        <v>57</v>
      </c>
      <c r="C638" s="69" t="s">
        <v>1099</v>
      </c>
      <c r="D638" s="67" t="s">
        <v>1146</v>
      </c>
      <c r="E638" s="67" t="s">
        <v>1147</v>
      </c>
      <c r="F638" s="67" t="s">
        <v>1152</v>
      </c>
      <c r="G638" s="67" t="s">
        <v>1147</v>
      </c>
      <c r="H638" s="220" t="s">
        <v>46</v>
      </c>
      <c r="I638" s="73">
        <v>0</v>
      </c>
      <c r="J638" s="74">
        <v>0</v>
      </c>
      <c r="K638" s="67">
        <v>0</v>
      </c>
      <c r="L638" s="67">
        <v>0</v>
      </c>
      <c r="M638" s="74" t="s">
        <v>47</v>
      </c>
      <c r="N638" s="496" t="s">
        <v>48</v>
      </c>
      <c r="O638" s="73">
        <v>0</v>
      </c>
      <c r="P638" s="67">
        <v>0</v>
      </c>
      <c r="Q638" s="67" t="s">
        <v>49</v>
      </c>
      <c r="R638" s="214" t="s">
        <v>47</v>
      </c>
      <c r="S638" s="73">
        <v>0</v>
      </c>
      <c r="T638" s="67">
        <v>0</v>
      </c>
      <c r="U638" s="67">
        <v>0</v>
      </c>
      <c r="V638" s="67">
        <v>0</v>
      </c>
      <c r="W638" s="496">
        <v>0</v>
      </c>
      <c r="X638" s="73">
        <v>0</v>
      </c>
      <c r="Y638" s="67">
        <v>0</v>
      </c>
      <c r="Z638" s="496">
        <v>0</v>
      </c>
      <c r="AA638" s="22">
        <v>0</v>
      </c>
      <c r="AB638" s="496">
        <v>0</v>
      </c>
      <c r="AC638" s="27" t="s">
        <v>48</v>
      </c>
      <c r="AD638" s="75"/>
      <c r="AE638" s="75"/>
    </row>
    <row r="639" spans="1:31" s="141" customFormat="1" ht="30" customHeight="1" x14ac:dyDescent="0.25">
      <c r="A639" s="69" t="s">
        <v>56</v>
      </c>
      <c r="B639" s="69" t="s">
        <v>57</v>
      </c>
      <c r="C639" s="69" t="s">
        <v>1099</v>
      </c>
      <c r="D639" s="67" t="s">
        <v>1146</v>
      </c>
      <c r="E639" s="67" t="s">
        <v>1147</v>
      </c>
      <c r="F639" s="67" t="s">
        <v>1153</v>
      </c>
      <c r="G639" s="67" t="s">
        <v>1154</v>
      </c>
      <c r="H639" s="220" t="s">
        <v>46</v>
      </c>
      <c r="I639" s="73">
        <v>0</v>
      </c>
      <c r="J639" s="74">
        <v>0</v>
      </c>
      <c r="K639" s="67">
        <v>0</v>
      </c>
      <c r="L639" s="67">
        <v>0</v>
      </c>
      <c r="M639" s="74" t="s">
        <v>47</v>
      </c>
      <c r="N639" s="496" t="s">
        <v>48</v>
      </c>
      <c r="O639" s="73">
        <v>0</v>
      </c>
      <c r="P639" s="67">
        <v>0</v>
      </c>
      <c r="Q639" s="67" t="s">
        <v>49</v>
      </c>
      <c r="R639" s="214" t="s">
        <v>47</v>
      </c>
      <c r="S639" s="73">
        <v>0</v>
      </c>
      <c r="T639" s="67">
        <v>0</v>
      </c>
      <c r="U639" s="67">
        <v>0</v>
      </c>
      <c r="V639" s="67">
        <v>0</v>
      </c>
      <c r="W639" s="496">
        <v>0</v>
      </c>
      <c r="X639" s="73">
        <v>0</v>
      </c>
      <c r="Y639" s="67">
        <v>0</v>
      </c>
      <c r="Z639" s="496">
        <v>0</v>
      </c>
      <c r="AA639" s="22">
        <v>0</v>
      </c>
      <c r="AB639" s="496">
        <v>0</v>
      </c>
      <c r="AC639" s="27" t="s">
        <v>48</v>
      </c>
      <c r="AD639" s="75"/>
      <c r="AE639" s="75"/>
    </row>
    <row r="640" spans="1:31" s="141" customFormat="1" ht="30" customHeight="1" x14ac:dyDescent="0.25">
      <c r="A640" s="69" t="s">
        <v>56</v>
      </c>
      <c r="B640" s="69" t="s">
        <v>57</v>
      </c>
      <c r="C640" s="69" t="s">
        <v>1099</v>
      </c>
      <c r="D640" s="67" t="s">
        <v>1146</v>
      </c>
      <c r="E640" s="67" t="s">
        <v>1147</v>
      </c>
      <c r="F640" s="67" t="s">
        <v>1155</v>
      </c>
      <c r="G640" s="67" t="s">
        <v>1156</v>
      </c>
      <c r="H640" s="220" t="s">
        <v>46</v>
      </c>
      <c r="I640" s="73">
        <v>0</v>
      </c>
      <c r="J640" s="74">
        <v>0</v>
      </c>
      <c r="K640" s="67">
        <v>0</v>
      </c>
      <c r="L640" s="67">
        <v>0</v>
      </c>
      <c r="M640" s="74" t="s">
        <v>47</v>
      </c>
      <c r="N640" s="221" t="s">
        <v>48</v>
      </c>
      <c r="O640" s="73">
        <v>0</v>
      </c>
      <c r="P640" s="67">
        <v>0</v>
      </c>
      <c r="Q640" s="67" t="s">
        <v>49</v>
      </c>
      <c r="R640" s="214" t="s">
        <v>47</v>
      </c>
      <c r="S640" s="73">
        <v>0</v>
      </c>
      <c r="T640" s="67">
        <v>0</v>
      </c>
      <c r="U640" s="67">
        <v>0</v>
      </c>
      <c r="V640" s="67">
        <v>0</v>
      </c>
      <c r="W640" s="496">
        <v>0</v>
      </c>
      <c r="X640" s="73">
        <v>0</v>
      </c>
      <c r="Y640" s="67">
        <v>0</v>
      </c>
      <c r="Z640" s="496">
        <v>0</v>
      </c>
      <c r="AA640" s="22">
        <v>0</v>
      </c>
      <c r="AB640" s="496">
        <v>0</v>
      </c>
      <c r="AC640" s="27" t="s">
        <v>48</v>
      </c>
      <c r="AD640" s="75"/>
      <c r="AE640" s="75"/>
    </row>
    <row r="641" spans="1:31" s="141" customFormat="1" ht="30" customHeight="1" x14ac:dyDescent="0.25">
      <c r="A641" s="69" t="s">
        <v>56</v>
      </c>
      <c r="B641" s="69" t="s">
        <v>57</v>
      </c>
      <c r="C641" s="69" t="s">
        <v>1099</v>
      </c>
      <c r="D641" s="67" t="s">
        <v>1146</v>
      </c>
      <c r="E641" s="67" t="s">
        <v>1147</v>
      </c>
      <c r="F641" s="67" t="s">
        <v>1157</v>
      </c>
      <c r="G641" s="67" t="s">
        <v>1158</v>
      </c>
      <c r="H641" s="220" t="s">
        <v>46</v>
      </c>
      <c r="I641" s="73">
        <v>0</v>
      </c>
      <c r="J641" s="74">
        <v>0</v>
      </c>
      <c r="K641" s="67">
        <v>0</v>
      </c>
      <c r="L641" s="67">
        <v>0</v>
      </c>
      <c r="M641" s="74" t="s">
        <v>47</v>
      </c>
      <c r="N641" s="496" t="s">
        <v>48</v>
      </c>
      <c r="O641" s="73">
        <v>0</v>
      </c>
      <c r="P641" s="67">
        <v>0</v>
      </c>
      <c r="Q641" s="67" t="s">
        <v>49</v>
      </c>
      <c r="R641" s="214" t="s">
        <v>47</v>
      </c>
      <c r="S641" s="73">
        <v>0</v>
      </c>
      <c r="T641" s="67">
        <v>0</v>
      </c>
      <c r="U641" s="67">
        <v>0</v>
      </c>
      <c r="V641" s="67">
        <v>0</v>
      </c>
      <c r="W641" s="496">
        <v>0</v>
      </c>
      <c r="X641" s="73">
        <v>0</v>
      </c>
      <c r="Y641" s="67">
        <v>0</v>
      </c>
      <c r="Z641" s="496">
        <v>0</v>
      </c>
      <c r="AA641" s="22">
        <v>0</v>
      </c>
      <c r="AB641" s="496">
        <v>0</v>
      </c>
      <c r="AC641" s="27" t="s">
        <v>48</v>
      </c>
      <c r="AD641" s="75"/>
      <c r="AE641" s="75"/>
    </row>
    <row r="642" spans="1:31" s="141" customFormat="1" ht="30" customHeight="1" x14ac:dyDescent="0.25">
      <c r="A642" s="69" t="s">
        <v>56</v>
      </c>
      <c r="B642" s="69" t="s">
        <v>57</v>
      </c>
      <c r="C642" s="69" t="s">
        <v>1099</v>
      </c>
      <c r="D642" s="67" t="s">
        <v>1146</v>
      </c>
      <c r="E642" s="67" t="s">
        <v>1147</v>
      </c>
      <c r="F642" s="67" t="s">
        <v>1159</v>
      </c>
      <c r="G642" s="67" t="s">
        <v>1160</v>
      </c>
      <c r="H642" s="220" t="s">
        <v>46</v>
      </c>
      <c r="I642" s="73">
        <v>0</v>
      </c>
      <c r="J642" s="74">
        <v>0</v>
      </c>
      <c r="K642" s="67">
        <v>0</v>
      </c>
      <c r="L642" s="67">
        <v>0</v>
      </c>
      <c r="M642" s="74" t="s">
        <v>47</v>
      </c>
      <c r="N642" s="496" t="s">
        <v>48</v>
      </c>
      <c r="O642" s="73">
        <v>0</v>
      </c>
      <c r="P642" s="67">
        <v>0</v>
      </c>
      <c r="Q642" s="67" t="s">
        <v>49</v>
      </c>
      <c r="R642" s="214" t="s">
        <v>47</v>
      </c>
      <c r="S642" s="73">
        <v>0</v>
      </c>
      <c r="T642" s="67">
        <v>0</v>
      </c>
      <c r="U642" s="67">
        <v>0</v>
      </c>
      <c r="V642" s="67">
        <v>0</v>
      </c>
      <c r="W642" s="496">
        <v>0</v>
      </c>
      <c r="X642" s="73">
        <v>0</v>
      </c>
      <c r="Y642" s="67">
        <v>0</v>
      </c>
      <c r="Z642" s="496">
        <v>0</v>
      </c>
      <c r="AA642" s="22">
        <v>0</v>
      </c>
      <c r="AB642" s="496">
        <v>0</v>
      </c>
      <c r="AC642" s="27" t="s">
        <v>48</v>
      </c>
      <c r="AD642" s="75"/>
      <c r="AE642" s="75"/>
    </row>
    <row r="643" spans="1:31" s="141" customFormat="1" ht="30" customHeight="1" x14ac:dyDescent="0.25">
      <c r="A643" s="69" t="s">
        <v>56</v>
      </c>
      <c r="B643" s="69" t="s">
        <v>57</v>
      </c>
      <c r="C643" s="69" t="s">
        <v>1099</v>
      </c>
      <c r="D643" s="67" t="s">
        <v>1146</v>
      </c>
      <c r="E643" s="67" t="s">
        <v>1147</v>
      </c>
      <c r="F643" s="67" t="s">
        <v>1161</v>
      </c>
      <c r="G643" s="67" t="s">
        <v>1156</v>
      </c>
      <c r="H643" s="220" t="s">
        <v>46</v>
      </c>
      <c r="I643" s="73">
        <v>0</v>
      </c>
      <c r="J643" s="74">
        <v>0</v>
      </c>
      <c r="K643" s="67">
        <v>0</v>
      </c>
      <c r="L643" s="67">
        <v>0</v>
      </c>
      <c r="M643" s="74" t="s">
        <v>47</v>
      </c>
      <c r="N643" s="221" t="s">
        <v>48</v>
      </c>
      <c r="O643" s="73">
        <v>0</v>
      </c>
      <c r="P643" s="67">
        <v>0</v>
      </c>
      <c r="Q643" s="67" t="s">
        <v>49</v>
      </c>
      <c r="R643" s="214" t="s">
        <v>47</v>
      </c>
      <c r="S643" s="73">
        <v>0</v>
      </c>
      <c r="T643" s="67">
        <v>0</v>
      </c>
      <c r="U643" s="67">
        <v>0</v>
      </c>
      <c r="V643" s="67">
        <v>0</v>
      </c>
      <c r="W643" s="496">
        <v>0</v>
      </c>
      <c r="X643" s="73">
        <v>0</v>
      </c>
      <c r="Y643" s="67">
        <v>0</v>
      </c>
      <c r="Z643" s="496">
        <v>0</v>
      </c>
      <c r="AA643" s="22">
        <v>0</v>
      </c>
      <c r="AB643" s="496">
        <v>0</v>
      </c>
      <c r="AC643" s="27" t="s">
        <v>48</v>
      </c>
      <c r="AD643" s="75"/>
      <c r="AE643" s="75"/>
    </row>
    <row r="644" spans="1:31" s="141" customFormat="1" ht="30" customHeight="1" x14ac:dyDescent="0.25">
      <c r="A644" s="69" t="s">
        <v>56</v>
      </c>
      <c r="B644" s="69" t="s">
        <v>57</v>
      </c>
      <c r="C644" s="69" t="s">
        <v>1099</v>
      </c>
      <c r="D644" s="67" t="s">
        <v>1146</v>
      </c>
      <c r="E644" s="67" t="s">
        <v>1147</v>
      </c>
      <c r="F644" s="67" t="s">
        <v>1162</v>
      </c>
      <c r="G644" s="67" t="s">
        <v>1163</v>
      </c>
      <c r="H644" s="220" t="s">
        <v>46</v>
      </c>
      <c r="I644" s="73">
        <v>0</v>
      </c>
      <c r="J644" s="74">
        <v>0</v>
      </c>
      <c r="K644" s="67">
        <v>0</v>
      </c>
      <c r="L644" s="67">
        <v>0</v>
      </c>
      <c r="M644" s="74" t="s">
        <v>47</v>
      </c>
      <c r="N644" s="496" t="s">
        <v>48</v>
      </c>
      <c r="O644" s="73">
        <v>0</v>
      </c>
      <c r="P644" s="67">
        <v>0</v>
      </c>
      <c r="Q644" s="67" t="s">
        <v>49</v>
      </c>
      <c r="R644" s="214" t="s">
        <v>47</v>
      </c>
      <c r="S644" s="73">
        <v>0</v>
      </c>
      <c r="T644" s="67">
        <v>0</v>
      </c>
      <c r="U644" s="67">
        <v>0</v>
      </c>
      <c r="V644" s="67">
        <v>0</v>
      </c>
      <c r="W644" s="496">
        <v>0</v>
      </c>
      <c r="X644" s="73">
        <v>0</v>
      </c>
      <c r="Y644" s="67">
        <v>0</v>
      </c>
      <c r="Z644" s="496">
        <v>0</v>
      </c>
      <c r="AA644" s="22">
        <v>0</v>
      </c>
      <c r="AB644" s="496">
        <v>0</v>
      </c>
      <c r="AC644" s="27" t="s">
        <v>48</v>
      </c>
      <c r="AD644" s="75"/>
      <c r="AE644" s="75"/>
    </row>
    <row r="645" spans="1:31" s="141" customFormat="1" ht="30" customHeight="1" x14ac:dyDescent="0.25">
      <c r="A645" s="69" t="s">
        <v>56</v>
      </c>
      <c r="B645" s="69" t="s">
        <v>57</v>
      </c>
      <c r="C645" s="69" t="s">
        <v>1099</v>
      </c>
      <c r="D645" s="67" t="s">
        <v>1146</v>
      </c>
      <c r="E645" s="67" t="s">
        <v>1147</v>
      </c>
      <c r="F645" s="67" t="s">
        <v>1164</v>
      </c>
      <c r="G645" s="67" t="s">
        <v>1165</v>
      </c>
      <c r="H645" s="220" t="s">
        <v>46</v>
      </c>
      <c r="I645" s="73">
        <v>0</v>
      </c>
      <c r="J645" s="74">
        <v>0</v>
      </c>
      <c r="K645" s="67">
        <v>0</v>
      </c>
      <c r="L645" s="67">
        <v>0</v>
      </c>
      <c r="M645" s="74" t="s">
        <v>47</v>
      </c>
      <c r="N645" s="496" t="s">
        <v>48</v>
      </c>
      <c r="O645" s="73" t="s">
        <v>48</v>
      </c>
      <c r="P645" s="67" t="s">
        <v>48</v>
      </c>
      <c r="Q645" s="67" t="s">
        <v>49</v>
      </c>
      <c r="R645" s="214" t="s">
        <v>47</v>
      </c>
      <c r="S645" s="73">
        <v>0</v>
      </c>
      <c r="T645" s="67">
        <v>0</v>
      </c>
      <c r="U645" s="67">
        <v>0</v>
      </c>
      <c r="V645" s="67">
        <v>0</v>
      </c>
      <c r="W645" s="496">
        <v>0</v>
      </c>
      <c r="X645" s="73">
        <v>0</v>
      </c>
      <c r="Y645" s="67">
        <v>0</v>
      </c>
      <c r="Z645" s="496">
        <v>0</v>
      </c>
      <c r="AA645" s="22">
        <v>0</v>
      </c>
      <c r="AB645" s="496">
        <v>0</v>
      </c>
      <c r="AC645" s="27" t="s">
        <v>48</v>
      </c>
      <c r="AD645" s="75"/>
      <c r="AE645" s="75"/>
    </row>
    <row r="646" spans="1:31" s="141" customFormat="1" ht="30" customHeight="1" x14ac:dyDescent="0.25">
      <c r="A646" s="69" t="s">
        <v>56</v>
      </c>
      <c r="B646" s="69" t="s">
        <v>57</v>
      </c>
      <c r="C646" s="69" t="s">
        <v>1099</v>
      </c>
      <c r="D646" s="67" t="s">
        <v>1146</v>
      </c>
      <c r="E646" s="67" t="s">
        <v>1147</v>
      </c>
      <c r="F646" s="67" t="s">
        <v>1166</v>
      </c>
      <c r="G646" s="67" t="s">
        <v>1165</v>
      </c>
      <c r="H646" s="220" t="s">
        <v>46</v>
      </c>
      <c r="I646" s="73">
        <v>0</v>
      </c>
      <c r="J646" s="74">
        <v>0</v>
      </c>
      <c r="K646" s="67">
        <v>0</v>
      </c>
      <c r="L646" s="67">
        <v>0</v>
      </c>
      <c r="M646" s="74" t="s">
        <v>47</v>
      </c>
      <c r="N646" s="221" t="s">
        <v>48</v>
      </c>
      <c r="O646" s="73">
        <v>0</v>
      </c>
      <c r="P646" s="67">
        <v>0</v>
      </c>
      <c r="Q646" s="67" t="s">
        <v>49</v>
      </c>
      <c r="R646" s="214" t="s">
        <v>47</v>
      </c>
      <c r="S646" s="73">
        <v>0</v>
      </c>
      <c r="T646" s="67">
        <v>0</v>
      </c>
      <c r="U646" s="67">
        <v>0</v>
      </c>
      <c r="V646" s="67">
        <v>0</v>
      </c>
      <c r="W646" s="496">
        <v>0</v>
      </c>
      <c r="X646" s="73">
        <v>0</v>
      </c>
      <c r="Y646" s="67">
        <v>0</v>
      </c>
      <c r="Z646" s="496">
        <v>0</v>
      </c>
      <c r="AA646" s="22">
        <v>0</v>
      </c>
      <c r="AB646" s="496">
        <v>0</v>
      </c>
      <c r="AC646" s="27" t="s">
        <v>48</v>
      </c>
      <c r="AD646" s="75"/>
      <c r="AE646" s="75"/>
    </row>
    <row r="647" spans="1:31" s="141" customFormat="1" ht="30" customHeight="1" x14ac:dyDescent="0.25">
      <c r="A647" s="69" t="s">
        <v>56</v>
      </c>
      <c r="B647" s="69" t="s">
        <v>57</v>
      </c>
      <c r="C647" s="69" t="s">
        <v>1099</v>
      </c>
      <c r="D647" s="67" t="s">
        <v>1167</v>
      </c>
      <c r="E647" s="67" t="s">
        <v>1108</v>
      </c>
      <c r="F647" s="67" t="s">
        <v>1168</v>
      </c>
      <c r="G647" s="67" t="s">
        <v>1108</v>
      </c>
      <c r="H647" s="220" t="s">
        <v>46</v>
      </c>
      <c r="I647" s="73">
        <v>0</v>
      </c>
      <c r="J647" s="74">
        <v>0</v>
      </c>
      <c r="K647" s="67">
        <v>0</v>
      </c>
      <c r="L647" s="67">
        <v>0</v>
      </c>
      <c r="M647" s="74" t="s">
        <v>47</v>
      </c>
      <c r="N647" s="496" t="s">
        <v>48</v>
      </c>
      <c r="O647" s="73">
        <v>0</v>
      </c>
      <c r="P647" s="67">
        <v>0</v>
      </c>
      <c r="Q647" s="67" t="s">
        <v>49</v>
      </c>
      <c r="R647" s="214" t="s">
        <v>47</v>
      </c>
      <c r="S647" s="73">
        <v>0</v>
      </c>
      <c r="T647" s="67">
        <v>0</v>
      </c>
      <c r="U647" s="67">
        <v>0</v>
      </c>
      <c r="V647" s="67">
        <v>0</v>
      </c>
      <c r="W647" s="496">
        <v>0</v>
      </c>
      <c r="X647" s="73">
        <v>0</v>
      </c>
      <c r="Y647" s="67">
        <v>0</v>
      </c>
      <c r="Z647" s="496">
        <v>0</v>
      </c>
      <c r="AA647" s="22">
        <v>0</v>
      </c>
      <c r="AB647" s="496">
        <v>0</v>
      </c>
      <c r="AC647" s="27" t="s">
        <v>48</v>
      </c>
      <c r="AD647" s="75"/>
      <c r="AE647" s="75"/>
    </row>
    <row r="648" spans="1:31" s="141" customFormat="1" ht="30" customHeight="1" x14ac:dyDescent="0.25">
      <c r="A648" s="69" t="s">
        <v>56</v>
      </c>
      <c r="B648" s="69" t="s">
        <v>57</v>
      </c>
      <c r="C648" s="69" t="s">
        <v>1099</v>
      </c>
      <c r="D648" s="67" t="s">
        <v>1167</v>
      </c>
      <c r="E648" s="67" t="s">
        <v>1108</v>
      </c>
      <c r="F648" s="67" t="s">
        <v>1169</v>
      </c>
      <c r="G648" s="67" t="s">
        <v>1108</v>
      </c>
      <c r="H648" s="220" t="s">
        <v>46</v>
      </c>
      <c r="I648" s="73">
        <v>0</v>
      </c>
      <c r="J648" s="74">
        <v>0</v>
      </c>
      <c r="K648" s="67">
        <v>0</v>
      </c>
      <c r="L648" s="67">
        <v>0</v>
      </c>
      <c r="M648" s="74" t="s">
        <v>47</v>
      </c>
      <c r="N648" s="496" t="s">
        <v>48</v>
      </c>
      <c r="O648" s="73">
        <v>0</v>
      </c>
      <c r="P648" s="67">
        <v>0</v>
      </c>
      <c r="Q648" s="67" t="s">
        <v>49</v>
      </c>
      <c r="R648" s="214" t="s">
        <v>47</v>
      </c>
      <c r="S648" s="73">
        <v>0</v>
      </c>
      <c r="T648" s="67">
        <v>0</v>
      </c>
      <c r="U648" s="67">
        <v>0</v>
      </c>
      <c r="V648" s="67">
        <v>0</v>
      </c>
      <c r="W648" s="496">
        <v>0</v>
      </c>
      <c r="X648" s="73">
        <v>0</v>
      </c>
      <c r="Y648" s="67">
        <v>0</v>
      </c>
      <c r="Z648" s="496">
        <v>0</v>
      </c>
      <c r="AA648" s="22">
        <v>0</v>
      </c>
      <c r="AB648" s="496">
        <v>0</v>
      </c>
      <c r="AC648" s="27" t="s">
        <v>48</v>
      </c>
      <c r="AD648" s="75"/>
      <c r="AE648" s="75"/>
    </row>
    <row r="649" spans="1:31" s="141" customFormat="1" ht="30" customHeight="1" x14ac:dyDescent="0.25">
      <c r="A649" s="69" t="s">
        <v>56</v>
      </c>
      <c r="B649" s="69" t="s">
        <v>57</v>
      </c>
      <c r="C649" s="69" t="s">
        <v>1099</v>
      </c>
      <c r="D649" s="67" t="s">
        <v>1167</v>
      </c>
      <c r="E649" s="67" t="s">
        <v>1108</v>
      </c>
      <c r="F649" s="67" t="s">
        <v>1170</v>
      </c>
      <c r="G649" s="67" t="s">
        <v>1108</v>
      </c>
      <c r="H649" s="220" t="s">
        <v>46</v>
      </c>
      <c r="I649" s="73">
        <v>0</v>
      </c>
      <c r="J649" s="74">
        <v>0</v>
      </c>
      <c r="K649" s="67">
        <v>0</v>
      </c>
      <c r="L649" s="67">
        <v>0</v>
      </c>
      <c r="M649" s="74" t="s">
        <v>47</v>
      </c>
      <c r="N649" s="221" t="s">
        <v>48</v>
      </c>
      <c r="O649" s="73">
        <v>0</v>
      </c>
      <c r="P649" s="67">
        <v>0</v>
      </c>
      <c r="Q649" s="67" t="s">
        <v>49</v>
      </c>
      <c r="R649" s="214" t="s">
        <v>47</v>
      </c>
      <c r="S649" s="73">
        <v>0</v>
      </c>
      <c r="T649" s="67">
        <v>0</v>
      </c>
      <c r="U649" s="67">
        <v>0</v>
      </c>
      <c r="V649" s="67">
        <v>0</v>
      </c>
      <c r="W649" s="496">
        <v>0</v>
      </c>
      <c r="X649" s="73">
        <v>0</v>
      </c>
      <c r="Y649" s="67">
        <v>0</v>
      </c>
      <c r="Z649" s="496">
        <v>0</v>
      </c>
      <c r="AA649" s="22">
        <v>0</v>
      </c>
      <c r="AB649" s="496">
        <v>0</v>
      </c>
      <c r="AC649" s="27" t="s">
        <v>48</v>
      </c>
      <c r="AD649" s="75"/>
      <c r="AE649" s="75"/>
    </row>
    <row r="650" spans="1:31" s="141" customFormat="1" ht="30" customHeight="1" x14ac:dyDescent="0.25">
      <c r="A650" s="69" t="s">
        <v>56</v>
      </c>
      <c r="B650" s="69" t="s">
        <v>57</v>
      </c>
      <c r="C650" s="69" t="s">
        <v>1099</v>
      </c>
      <c r="D650" s="67" t="s">
        <v>1167</v>
      </c>
      <c r="E650" s="67" t="s">
        <v>1108</v>
      </c>
      <c r="F650" s="67" t="s">
        <v>1171</v>
      </c>
      <c r="G650" s="67" t="s">
        <v>1172</v>
      </c>
      <c r="H650" s="220" t="s">
        <v>46</v>
      </c>
      <c r="I650" s="73">
        <v>0</v>
      </c>
      <c r="J650" s="74">
        <v>0</v>
      </c>
      <c r="K650" s="67">
        <v>0</v>
      </c>
      <c r="L650" s="67">
        <v>0</v>
      </c>
      <c r="M650" s="74" t="s">
        <v>47</v>
      </c>
      <c r="N650" s="496" t="s">
        <v>48</v>
      </c>
      <c r="O650" s="73">
        <v>0</v>
      </c>
      <c r="P650" s="67">
        <v>0</v>
      </c>
      <c r="Q650" s="67" t="s">
        <v>49</v>
      </c>
      <c r="R650" s="214" t="s">
        <v>47</v>
      </c>
      <c r="S650" s="73">
        <v>0</v>
      </c>
      <c r="T650" s="67">
        <v>0</v>
      </c>
      <c r="U650" s="67">
        <v>0</v>
      </c>
      <c r="V650" s="67">
        <v>0</v>
      </c>
      <c r="W650" s="496">
        <v>0</v>
      </c>
      <c r="X650" s="73">
        <v>0</v>
      </c>
      <c r="Y650" s="67">
        <v>0</v>
      </c>
      <c r="Z650" s="496">
        <v>0</v>
      </c>
      <c r="AA650" s="22">
        <v>0</v>
      </c>
      <c r="AB650" s="496">
        <v>0</v>
      </c>
      <c r="AC650" s="27" t="s">
        <v>48</v>
      </c>
      <c r="AD650" s="75"/>
      <c r="AE650" s="75"/>
    </row>
    <row r="651" spans="1:31" s="141" customFormat="1" ht="30" customHeight="1" x14ac:dyDescent="0.25">
      <c r="A651" s="69" t="s">
        <v>56</v>
      </c>
      <c r="B651" s="69" t="s">
        <v>57</v>
      </c>
      <c r="C651" s="69" t="s">
        <v>1099</v>
      </c>
      <c r="D651" s="67" t="s">
        <v>1167</v>
      </c>
      <c r="E651" s="67" t="s">
        <v>1108</v>
      </c>
      <c r="F651" s="67" t="s">
        <v>1173</v>
      </c>
      <c r="G651" s="67" t="s">
        <v>1108</v>
      </c>
      <c r="H651" s="220" t="s">
        <v>46</v>
      </c>
      <c r="I651" s="73">
        <v>0</v>
      </c>
      <c r="J651" s="74">
        <v>0</v>
      </c>
      <c r="K651" s="67">
        <v>0</v>
      </c>
      <c r="L651" s="67">
        <v>0</v>
      </c>
      <c r="M651" s="74" t="s">
        <v>47</v>
      </c>
      <c r="N651" s="496" t="s">
        <v>48</v>
      </c>
      <c r="O651" s="73">
        <v>0</v>
      </c>
      <c r="P651" s="67">
        <v>0</v>
      </c>
      <c r="Q651" s="67" t="s">
        <v>49</v>
      </c>
      <c r="R651" s="214" t="s">
        <v>47</v>
      </c>
      <c r="S651" s="73">
        <v>0</v>
      </c>
      <c r="T651" s="67">
        <v>0</v>
      </c>
      <c r="U651" s="67">
        <v>0</v>
      </c>
      <c r="V651" s="67">
        <v>0</v>
      </c>
      <c r="W651" s="496">
        <v>0</v>
      </c>
      <c r="X651" s="73">
        <v>0</v>
      </c>
      <c r="Y651" s="67">
        <v>0</v>
      </c>
      <c r="Z651" s="496">
        <v>0</v>
      </c>
      <c r="AA651" s="22">
        <v>0</v>
      </c>
      <c r="AB651" s="496">
        <v>0</v>
      </c>
      <c r="AC651" s="27" t="s">
        <v>48</v>
      </c>
      <c r="AD651" s="75"/>
      <c r="AE651" s="75"/>
    </row>
    <row r="652" spans="1:31" s="141" customFormat="1" ht="30" customHeight="1" x14ac:dyDescent="0.25">
      <c r="A652" s="69" t="s">
        <v>56</v>
      </c>
      <c r="B652" s="69" t="s">
        <v>57</v>
      </c>
      <c r="C652" s="69" t="s">
        <v>1099</v>
      </c>
      <c r="D652" s="67" t="s">
        <v>1167</v>
      </c>
      <c r="E652" s="67" t="s">
        <v>1108</v>
      </c>
      <c r="F652" s="67" t="s">
        <v>1174</v>
      </c>
      <c r="G652" s="67" t="s">
        <v>1175</v>
      </c>
      <c r="H652" s="220" t="s">
        <v>46</v>
      </c>
      <c r="I652" s="73">
        <v>0</v>
      </c>
      <c r="J652" s="74">
        <v>0</v>
      </c>
      <c r="K652" s="67">
        <v>0</v>
      </c>
      <c r="L652" s="67">
        <v>0</v>
      </c>
      <c r="M652" s="74" t="s">
        <v>47</v>
      </c>
      <c r="N652" s="221" t="s">
        <v>48</v>
      </c>
      <c r="O652" s="73">
        <v>0</v>
      </c>
      <c r="P652" s="67">
        <v>0</v>
      </c>
      <c r="Q652" s="67" t="s">
        <v>49</v>
      </c>
      <c r="R652" s="214" t="s">
        <v>47</v>
      </c>
      <c r="S652" s="73">
        <v>0</v>
      </c>
      <c r="T652" s="67">
        <v>0</v>
      </c>
      <c r="U652" s="67">
        <v>0</v>
      </c>
      <c r="V652" s="67">
        <v>0</v>
      </c>
      <c r="W652" s="496">
        <v>0</v>
      </c>
      <c r="X652" s="73">
        <v>0</v>
      </c>
      <c r="Y652" s="67">
        <v>0</v>
      </c>
      <c r="Z652" s="496">
        <v>0</v>
      </c>
      <c r="AA652" s="22">
        <v>0</v>
      </c>
      <c r="AB652" s="496">
        <v>0</v>
      </c>
      <c r="AC652" s="27" t="s">
        <v>48</v>
      </c>
      <c r="AD652" s="75"/>
      <c r="AE652" s="75"/>
    </row>
    <row r="653" spans="1:31" s="141" customFormat="1" ht="30" customHeight="1" x14ac:dyDescent="0.25">
      <c r="A653" s="69" t="s">
        <v>56</v>
      </c>
      <c r="B653" s="69" t="s">
        <v>57</v>
      </c>
      <c r="C653" s="69" t="s">
        <v>1099</v>
      </c>
      <c r="D653" s="67" t="s">
        <v>1176</v>
      </c>
      <c r="E653" s="67" t="s">
        <v>1116</v>
      </c>
      <c r="F653" s="67" t="s">
        <v>1177</v>
      </c>
      <c r="G653" s="67" t="s">
        <v>1116</v>
      </c>
      <c r="H653" s="220" t="s">
        <v>46</v>
      </c>
      <c r="I653" s="73">
        <v>0</v>
      </c>
      <c r="J653" s="74">
        <v>0</v>
      </c>
      <c r="K653" s="67">
        <v>0</v>
      </c>
      <c r="L653" s="67">
        <v>0</v>
      </c>
      <c r="M653" s="74" t="s">
        <v>47</v>
      </c>
      <c r="N653" s="496" t="s">
        <v>48</v>
      </c>
      <c r="O653" s="73">
        <v>0</v>
      </c>
      <c r="P653" s="67">
        <v>0</v>
      </c>
      <c r="Q653" s="67" t="s">
        <v>49</v>
      </c>
      <c r="R653" s="214" t="s">
        <v>47</v>
      </c>
      <c r="S653" s="73">
        <v>0</v>
      </c>
      <c r="T653" s="67">
        <v>0</v>
      </c>
      <c r="U653" s="67">
        <v>0</v>
      </c>
      <c r="V653" s="67">
        <v>0</v>
      </c>
      <c r="W653" s="496">
        <v>0</v>
      </c>
      <c r="X653" s="73">
        <v>0</v>
      </c>
      <c r="Y653" s="67">
        <v>0</v>
      </c>
      <c r="Z653" s="496">
        <v>0</v>
      </c>
      <c r="AA653" s="22">
        <v>0</v>
      </c>
      <c r="AB653" s="496">
        <v>0</v>
      </c>
      <c r="AC653" s="27" t="s">
        <v>48</v>
      </c>
      <c r="AD653" s="75"/>
      <c r="AE653" s="75"/>
    </row>
    <row r="654" spans="1:31" s="141" customFormat="1" ht="30" customHeight="1" x14ac:dyDescent="0.25">
      <c r="A654" s="69" t="s">
        <v>56</v>
      </c>
      <c r="B654" s="69" t="s">
        <v>57</v>
      </c>
      <c r="C654" s="69" t="s">
        <v>1099</v>
      </c>
      <c r="D654" s="67" t="s">
        <v>1176</v>
      </c>
      <c r="E654" s="67" t="s">
        <v>1116</v>
      </c>
      <c r="F654" s="67" t="s">
        <v>1178</v>
      </c>
      <c r="G654" s="67" t="s">
        <v>1116</v>
      </c>
      <c r="H654" s="220" t="s">
        <v>46</v>
      </c>
      <c r="I654" s="73">
        <v>0</v>
      </c>
      <c r="J654" s="74">
        <v>0</v>
      </c>
      <c r="K654" s="67">
        <v>0</v>
      </c>
      <c r="L654" s="67">
        <v>0</v>
      </c>
      <c r="M654" s="74" t="s">
        <v>47</v>
      </c>
      <c r="N654" s="496" t="s">
        <v>48</v>
      </c>
      <c r="O654" s="73">
        <v>0</v>
      </c>
      <c r="P654" s="67">
        <v>0</v>
      </c>
      <c r="Q654" s="67" t="s">
        <v>49</v>
      </c>
      <c r="R654" s="214" t="s">
        <v>47</v>
      </c>
      <c r="S654" s="73">
        <v>0</v>
      </c>
      <c r="T654" s="67">
        <v>0</v>
      </c>
      <c r="U654" s="67">
        <v>0</v>
      </c>
      <c r="V654" s="67">
        <v>0</v>
      </c>
      <c r="W654" s="496">
        <v>0</v>
      </c>
      <c r="X654" s="73">
        <v>0</v>
      </c>
      <c r="Y654" s="67">
        <v>0</v>
      </c>
      <c r="Z654" s="496">
        <v>0</v>
      </c>
      <c r="AA654" s="22">
        <v>0</v>
      </c>
      <c r="AB654" s="496">
        <v>0</v>
      </c>
      <c r="AC654" s="27" t="s">
        <v>48</v>
      </c>
      <c r="AD654" s="75"/>
      <c r="AE654" s="75"/>
    </row>
    <row r="655" spans="1:31" s="141" customFormat="1" ht="30" customHeight="1" x14ac:dyDescent="0.25">
      <c r="A655" s="69" t="s">
        <v>56</v>
      </c>
      <c r="B655" s="69" t="s">
        <v>57</v>
      </c>
      <c r="C655" s="69" t="s">
        <v>1099</v>
      </c>
      <c r="D655" s="67" t="s">
        <v>1176</v>
      </c>
      <c r="E655" s="67" t="s">
        <v>1116</v>
      </c>
      <c r="F655" s="67" t="s">
        <v>1179</v>
      </c>
      <c r="G655" s="67" t="s">
        <v>1116</v>
      </c>
      <c r="H655" s="220" t="s">
        <v>46</v>
      </c>
      <c r="I655" s="73">
        <v>0</v>
      </c>
      <c r="J655" s="74">
        <v>0</v>
      </c>
      <c r="K655" s="67">
        <v>0</v>
      </c>
      <c r="L655" s="67">
        <v>0</v>
      </c>
      <c r="M655" s="74" t="s">
        <v>47</v>
      </c>
      <c r="N655" s="221" t="s">
        <v>48</v>
      </c>
      <c r="O655" s="73">
        <v>0</v>
      </c>
      <c r="P655" s="67">
        <v>0</v>
      </c>
      <c r="Q655" s="67" t="s">
        <v>49</v>
      </c>
      <c r="R655" s="214" t="s">
        <v>47</v>
      </c>
      <c r="S655" s="73">
        <v>0</v>
      </c>
      <c r="T655" s="67">
        <v>0</v>
      </c>
      <c r="U655" s="67">
        <v>0</v>
      </c>
      <c r="V655" s="67">
        <v>0</v>
      </c>
      <c r="W655" s="496">
        <v>0</v>
      </c>
      <c r="X655" s="73">
        <v>0</v>
      </c>
      <c r="Y655" s="67">
        <v>0</v>
      </c>
      <c r="Z655" s="496">
        <v>0</v>
      </c>
      <c r="AA655" s="22">
        <v>0</v>
      </c>
      <c r="AB655" s="496">
        <v>0</v>
      </c>
      <c r="AC655" s="27" t="s">
        <v>48</v>
      </c>
      <c r="AD655" s="75"/>
      <c r="AE655" s="75"/>
    </row>
    <row r="656" spans="1:31" s="141" customFormat="1" ht="30" customHeight="1" x14ac:dyDescent="0.25">
      <c r="A656" s="69" t="s">
        <v>56</v>
      </c>
      <c r="B656" s="69" t="s">
        <v>57</v>
      </c>
      <c r="C656" s="69" t="s">
        <v>1099</v>
      </c>
      <c r="D656" s="67" t="s">
        <v>1176</v>
      </c>
      <c r="E656" s="67" t="s">
        <v>1116</v>
      </c>
      <c r="F656" s="67" t="s">
        <v>1180</v>
      </c>
      <c r="G656" s="67" t="s">
        <v>1181</v>
      </c>
      <c r="H656" s="220" t="s">
        <v>46</v>
      </c>
      <c r="I656" s="73">
        <v>0</v>
      </c>
      <c r="J656" s="74">
        <v>0</v>
      </c>
      <c r="K656" s="67">
        <v>0</v>
      </c>
      <c r="L656" s="67">
        <v>0</v>
      </c>
      <c r="M656" s="74" t="s">
        <v>47</v>
      </c>
      <c r="N656" s="496" t="s">
        <v>48</v>
      </c>
      <c r="O656" s="73">
        <v>0</v>
      </c>
      <c r="P656" s="67">
        <v>0</v>
      </c>
      <c r="Q656" s="67" t="s">
        <v>49</v>
      </c>
      <c r="R656" s="214" t="s">
        <v>47</v>
      </c>
      <c r="S656" s="73">
        <v>0</v>
      </c>
      <c r="T656" s="67">
        <v>0</v>
      </c>
      <c r="U656" s="67">
        <v>0</v>
      </c>
      <c r="V656" s="67">
        <v>0</v>
      </c>
      <c r="W656" s="496">
        <v>0</v>
      </c>
      <c r="X656" s="73">
        <v>0</v>
      </c>
      <c r="Y656" s="67">
        <v>0</v>
      </c>
      <c r="Z656" s="496">
        <v>0</v>
      </c>
      <c r="AA656" s="22">
        <v>0</v>
      </c>
      <c r="AB656" s="496">
        <v>0</v>
      </c>
      <c r="AC656" s="27" t="s">
        <v>48</v>
      </c>
      <c r="AD656" s="75"/>
      <c r="AE656" s="75"/>
    </row>
    <row r="657" spans="1:31" s="141" customFormat="1" ht="30" customHeight="1" x14ac:dyDescent="0.25">
      <c r="A657" s="69" t="s">
        <v>56</v>
      </c>
      <c r="B657" s="69" t="s">
        <v>57</v>
      </c>
      <c r="C657" s="69" t="s">
        <v>1099</v>
      </c>
      <c r="D657" s="67" t="s">
        <v>1176</v>
      </c>
      <c r="E657" s="67" t="s">
        <v>1116</v>
      </c>
      <c r="F657" s="67" t="s">
        <v>1182</v>
      </c>
      <c r="G657" s="67" t="s">
        <v>1183</v>
      </c>
      <c r="H657" s="220" t="s">
        <v>46</v>
      </c>
      <c r="I657" s="73">
        <v>0</v>
      </c>
      <c r="J657" s="74">
        <v>0</v>
      </c>
      <c r="K657" s="67">
        <v>0</v>
      </c>
      <c r="L657" s="67">
        <v>0</v>
      </c>
      <c r="M657" s="74" t="s">
        <v>47</v>
      </c>
      <c r="N657" s="496" t="s">
        <v>48</v>
      </c>
      <c r="O657" s="73">
        <v>0</v>
      </c>
      <c r="P657" s="67">
        <v>0</v>
      </c>
      <c r="Q657" s="67" t="s">
        <v>49</v>
      </c>
      <c r="R657" s="214" t="s">
        <v>47</v>
      </c>
      <c r="S657" s="73">
        <v>0</v>
      </c>
      <c r="T657" s="67">
        <v>0</v>
      </c>
      <c r="U657" s="67">
        <v>0</v>
      </c>
      <c r="V657" s="67">
        <v>0</v>
      </c>
      <c r="W657" s="496">
        <v>0</v>
      </c>
      <c r="X657" s="73">
        <v>0</v>
      </c>
      <c r="Y657" s="67">
        <v>0</v>
      </c>
      <c r="Z657" s="496">
        <v>0</v>
      </c>
      <c r="AA657" s="22">
        <v>0</v>
      </c>
      <c r="AB657" s="496">
        <v>0</v>
      </c>
      <c r="AC657" s="27" t="s">
        <v>48</v>
      </c>
      <c r="AD657" s="75"/>
      <c r="AE657" s="75"/>
    </row>
    <row r="658" spans="1:31" s="141" customFormat="1" ht="30" customHeight="1" x14ac:dyDescent="0.25">
      <c r="A658" s="69" t="s">
        <v>56</v>
      </c>
      <c r="B658" s="69" t="s">
        <v>57</v>
      </c>
      <c r="C658" s="69" t="s">
        <v>1099</v>
      </c>
      <c r="D658" s="67" t="s">
        <v>1184</v>
      </c>
      <c r="E658" s="67" t="s">
        <v>1185</v>
      </c>
      <c r="F658" s="67" t="s">
        <v>1186</v>
      </c>
      <c r="G658" s="67" t="s">
        <v>1187</v>
      </c>
      <c r="H658" s="220" t="s">
        <v>46</v>
      </c>
      <c r="I658" s="73">
        <v>0</v>
      </c>
      <c r="J658" s="74">
        <v>0</v>
      </c>
      <c r="K658" s="67">
        <v>0</v>
      </c>
      <c r="L658" s="67">
        <v>0</v>
      </c>
      <c r="M658" s="74" t="s">
        <v>47</v>
      </c>
      <c r="N658" s="221" t="s">
        <v>48</v>
      </c>
      <c r="O658" s="73">
        <v>0</v>
      </c>
      <c r="P658" s="67">
        <v>0</v>
      </c>
      <c r="Q658" s="67" t="s">
        <v>49</v>
      </c>
      <c r="R658" s="214" t="s">
        <v>47</v>
      </c>
      <c r="S658" s="73">
        <v>0</v>
      </c>
      <c r="T658" s="67">
        <v>0</v>
      </c>
      <c r="U658" s="67">
        <v>0</v>
      </c>
      <c r="V658" s="67">
        <v>0</v>
      </c>
      <c r="W658" s="496">
        <v>0</v>
      </c>
      <c r="X658" s="73">
        <v>0</v>
      </c>
      <c r="Y658" s="67">
        <v>0</v>
      </c>
      <c r="Z658" s="496">
        <v>0</v>
      </c>
      <c r="AA658" s="22">
        <v>0</v>
      </c>
      <c r="AB658" s="496">
        <v>0</v>
      </c>
      <c r="AC658" s="27" t="s">
        <v>48</v>
      </c>
      <c r="AD658" s="75"/>
      <c r="AE658" s="75"/>
    </row>
    <row r="659" spans="1:31" s="141" customFormat="1" ht="30" customHeight="1" x14ac:dyDescent="0.25">
      <c r="A659" s="69" t="s">
        <v>56</v>
      </c>
      <c r="B659" s="69" t="s">
        <v>57</v>
      </c>
      <c r="C659" s="69" t="s">
        <v>1099</v>
      </c>
      <c r="D659" s="67" t="s">
        <v>1184</v>
      </c>
      <c r="E659" s="67" t="s">
        <v>1185</v>
      </c>
      <c r="F659" s="67" t="s">
        <v>1188</v>
      </c>
      <c r="G659" s="67" t="s">
        <v>1189</v>
      </c>
      <c r="H659" s="220" t="s">
        <v>46</v>
      </c>
      <c r="I659" s="73">
        <v>0</v>
      </c>
      <c r="J659" s="74">
        <v>0</v>
      </c>
      <c r="K659" s="67">
        <v>0</v>
      </c>
      <c r="L659" s="67">
        <v>0</v>
      </c>
      <c r="M659" s="74" t="s">
        <v>47</v>
      </c>
      <c r="N659" s="496" t="s">
        <v>48</v>
      </c>
      <c r="O659" s="73">
        <v>0</v>
      </c>
      <c r="P659" s="67">
        <v>0</v>
      </c>
      <c r="Q659" s="67" t="s">
        <v>49</v>
      </c>
      <c r="R659" s="214" t="s">
        <v>47</v>
      </c>
      <c r="S659" s="73">
        <v>0</v>
      </c>
      <c r="T659" s="67">
        <v>0</v>
      </c>
      <c r="U659" s="67">
        <v>0</v>
      </c>
      <c r="V659" s="67">
        <v>0</v>
      </c>
      <c r="W659" s="496">
        <v>0</v>
      </c>
      <c r="X659" s="73">
        <v>0</v>
      </c>
      <c r="Y659" s="67">
        <v>0</v>
      </c>
      <c r="Z659" s="496">
        <v>0</v>
      </c>
      <c r="AA659" s="22">
        <v>0</v>
      </c>
      <c r="AB659" s="496">
        <v>0</v>
      </c>
      <c r="AC659" s="27" t="s">
        <v>48</v>
      </c>
      <c r="AD659" s="75"/>
      <c r="AE659" s="75"/>
    </row>
    <row r="660" spans="1:31" s="141" customFormat="1" ht="30" customHeight="1" x14ac:dyDescent="0.25">
      <c r="A660" s="69" t="s">
        <v>56</v>
      </c>
      <c r="B660" s="69" t="s">
        <v>57</v>
      </c>
      <c r="C660" s="69" t="s">
        <v>1099</v>
      </c>
      <c r="D660" s="67" t="s">
        <v>1190</v>
      </c>
      <c r="E660" s="67" t="s">
        <v>1191</v>
      </c>
      <c r="F660" s="67" t="s">
        <v>1192</v>
      </c>
      <c r="G660" s="67" t="s">
        <v>1191</v>
      </c>
      <c r="H660" s="220" t="s">
        <v>46</v>
      </c>
      <c r="I660" s="73">
        <v>0</v>
      </c>
      <c r="J660" s="74">
        <v>0</v>
      </c>
      <c r="K660" s="67">
        <v>0</v>
      </c>
      <c r="L660" s="67">
        <v>0</v>
      </c>
      <c r="M660" s="74" t="s">
        <v>47</v>
      </c>
      <c r="N660" s="496" t="s">
        <v>48</v>
      </c>
      <c r="O660" s="73">
        <v>0</v>
      </c>
      <c r="P660" s="67">
        <v>0</v>
      </c>
      <c r="Q660" s="67" t="s">
        <v>49</v>
      </c>
      <c r="R660" s="214" t="s">
        <v>47</v>
      </c>
      <c r="S660" s="73">
        <v>0</v>
      </c>
      <c r="T660" s="67">
        <v>0</v>
      </c>
      <c r="U660" s="67">
        <v>0</v>
      </c>
      <c r="V660" s="67">
        <v>0</v>
      </c>
      <c r="W660" s="496">
        <v>0</v>
      </c>
      <c r="X660" s="73">
        <v>0</v>
      </c>
      <c r="Y660" s="67">
        <v>0</v>
      </c>
      <c r="Z660" s="496">
        <v>0</v>
      </c>
      <c r="AA660" s="22">
        <v>0</v>
      </c>
      <c r="AB660" s="496">
        <v>0</v>
      </c>
      <c r="AC660" s="27" t="s">
        <v>48</v>
      </c>
      <c r="AD660" s="75"/>
      <c r="AE660" s="75"/>
    </row>
    <row r="661" spans="1:31" s="141" customFormat="1" ht="30" customHeight="1" x14ac:dyDescent="0.25">
      <c r="A661" s="69" t="s">
        <v>56</v>
      </c>
      <c r="B661" s="69" t="s">
        <v>57</v>
      </c>
      <c r="C661" s="69" t="s">
        <v>1099</v>
      </c>
      <c r="D661" s="67" t="s">
        <v>1190</v>
      </c>
      <c r="E661" s="67" t="s">
        <v>1191</v>
      </c>
      <c r="F661" s="67" t="s">
        <v>1193</v>
      </c>
      <c r="G661" s="67" t="s">
        <v>1191</v>
      </c>
      <c r="H661" s="220" t="s">
        <v>46</v>
      </c>
      <c r="I661" s="73">
        <v>0</v>
      </c>
      <c r="J661" s="74">
        <v>0</v>
      </c>
      <c r="K661" s="67">
        <v>0</v>
      </c>
      <c r="L661" s="67">
        <v>0</v>
      </c>
      <c r="M661" s="74" t="s">
        <v>47</v>
      </c>
      <c r="N661" s="221" t="s">
        <v>48</v>
      </c>
      <c r="O661" s="73" t="s">
        <v>48</v>
      </c>
      <c r="P661" s="67" t="s">
        <v>48</v>
      </c>
      <c r="Q661" s="67" t="s">
        <v>49</v>
      </c>
      <c r="R661" s="214" t="s">
        <v>47</v>
      </c>
      <c r="S661" s="73">
        <v>0</v>
      </c>
      <c r="T661" s="67">
        <v>0</v>
      </c>
      <c r="U661" s="67">
        <v>0</v>
      </c>
      <c r="V661" s="67">
        <v>0</v>
      </c>
      <c r="W661" s="496">
        <v>0</v>
      </c>
      <c r="X661" s="73">
        <v>0</v>
      </c>
      <c r="Y661" s="67">
        <v>0</v>
      </c>
      <c r="Z661" s="496">
        <v>0</v>
      </c>
      <c r="AA661" s="22">
        <v>0</v>
      </c>
      <c r="AB661" s="496">
        <v>0</v>
      </c>
      <c r="AC661" s="27" t="s">
        <v>48</v>
      </c>
      <c r="AD661" s="75"/>
      <c r="AE661" s="75"/>
    </row>
    <row r="662" spans="1:31" s="141" customFormat="1" ht="30" customHeight="1" x14ac:dyDescent="0.25">
      <c r="A662" s="69" t="s">
        <v>56</v>
      </c>
      <c r="B662" s="69" t="s">
        <v>57</v>
      </c>
      <c r="C662" s="69" t="s">
        <v>1099</v>
      </c>
      <c r="D662" s="67" t="s">
        <v>1190</v>
      </c>
      <c r="E662" s="67" t="s">
        <v>1191</v>
      </c>
      <c r="F662" s="67" t="s">
        <v>1194</v>
      </c>
      <c r="G662" s="67" t="s">
        <v>1191</v>
      </c>
      <c r="H662" s="220" t="s">
        <v>46</v>
      </c>
      <c r="I662" s="73">
        <v>0</v>
      </c>
      <c r="J662" s="74">
        <v>0</v>
      </c>
      <c r="K662" s="67">
        <v>0</v>
      </c>
      <c r="L662" s="67">
        <v>0</v>
      </c>
      <c r="M662" s="74" t="s">
        <v>47</v>
      </c>
      <c r="N662" s="496" t="s">
        <v>48</v>
      </c>
      <c r="O662" s="73">
        <v>0</v>
      </c>
      <c r="P662" s="67">
        <v>0</v>
      </c>
      <c r="Q662" s="67" t="s">
        <v>49</v>
      </c>
      <c r="R662" s="214" t="s">
        <v>47</v>
      </c>
      <c r="S662" s="73">
        <v>0</v>
      </c>
      <c r="T662" s="67">
        <v>0</v>
      </c>
      <c r="U662" s="67">
        <v>0</v>
      </c>
      <c r="V662" s="67">
        <v>0</v>
      </c>
      <c r="W662" s="496">
        <v>0</v>
      </c>
      <c r="X662" s="73">
        <v>0</v>
      </c>
      <c r="Y662" s="67">
        <v>0</v>
      </c>
      <c r="Z662" s="496">
        <v>0</v>
      </c>
      <c r="AA662" s="22">
        <v>0</v>
      </c>
      <c r="AB662" s="496">
        <v>0</v>
      </c>
      <c r="AC662" s="27" t="s">
        <v>48</v>
      </c>
      <c r="AD662" s="75"/>
      <c r="AE662" s="75"/>
    </row>
    <row r="663" spans="1:31" s="141" customFormat="1" ht="30" customHeight="1" x14ac:dyDescent="0.25">
      <c r="A663" s="69" t="s">
        <v>56</v>
      </c>
      <c r="B663" s="69" t="s">
        <v>57</v>
      </c>
      <c r="C663" s="69" t="s">
        <v>1099</v>
      </c>
      <c r="D663" s="67" t="s">
        <v>1190</v>
      </c>
      <c r="E663" s="67" t="s">
        <v>1191</v>
      </c>
      <c r="F663" s="67" t="s">
        <v>1195</v>
      </c>
      <c r="G663" s="67" t="s">
        <v>1191</v>
      </c>
      <c r="H663" s="220" t="s">
        <v>46</v>
      </c>
      <c r="I663" s="73">
        <v>0</v>
      </c>
      <c r="J663" s="74">
        <v>0</v>
      </c>
      <c r="K663" s="67">
        <v>0</v>
      </c>
      <c r="L663" s="67">
        <v>0</v>
      </c>
      <c r="M663" s="74" t="s">
        <v>47</v>
      </c>
      <c r="N663" s="496" t="s">
        <v>48</v>
      </c>
      <c r="O663" s="73" t="s">
        <v>48</v>
      </c>
      <c r="P663" s="67" t="s">
        <v>48</v>
      </c>
      <c r="Q663" s="67" t="s">
        <v>49</v>
      </c>
      <c r="R663" s="214" t="s">
        <v>47</v>
      </c>
      <c r="S663" s="73">
        <v>0</v>
      </c>
      <c r="T663" s="67">
        <v>0</v>
      </c>
      <c r="U663" s="67">
        <v>0</v>
      </c>
      <c r="V663" s="67">
        <v>0</v>
      </c>
      <c r="W663" s="496">
        <v>0</v>
      </c>
      <c r="X663" s="73">
        <v>0</v>
      </c>
      <c r="Y663" s="67">
        <v>0</v>
      </c>
      <c r="Z663" s="496">
        <v>0</v>
      </c>
      <c r="AA663" s="22">
        <v>0</v>
      </c>
      <c r="AB663" s="496">
        <v>0</v>
      </c>
      <c r="AC663" s="27" t="s">
        <v>48</v>
      </c>
      <c r="AD663" s="75"/>
      <c r="AE663" s="75"/>
    </row>
    <row r="664" spans="1:31" s="141" customFormat="1" ht="30" customHeight="1" x14ac:dyDescent="0.25">
      <c r="A664" s="69" t="s">
        <v>56</v>
      </c>
      <c r="B664" s="69" t="s">
        <v>57</v>
      </c>
      <c r="C664" s="69" t="s">
        <v>1099</v>
      </c>
      <c r="D664" s="67" t="s">
        <v>1190</v>
      </c>
      <c r="E664" s="67" t="s">
        <v>1191</v>
      </c>
      <c r="F664" s="67" t="s">
        <v>1196</v>
      </c>
      <c r="G664" s="67" t="s">
        <v>1191</v>
      </c>
      <c r="H664" s="220" t="s">
        <v>46</v>
      </c>
      <c r="I664" s="73">
        <v>0</v>
      </c>
      <c r="J664" s="74">
        <v>0</v>
      </c>
      <c r="K664" s="67">
        <v>0</v>
      </c>
      <c r="L664" s="67">
        <v>0</v>
      </c>
      <c r="M664" s="74" t="s">
        <v>47</v>
      </c>
      <c r="N664" s="221" t="s">
        <v>48</v>
      </c>
      <c r="O664" s="73" t="s">
        <v>48</v>
      </c>
      <c r="P664" s="67" t="s">
        <v>48</v>
      </c>
      <c r="Q664" s="67" t="s">
        <v>49</v>
      </c>
      <c r="R664" s="214" t="s">
        <v>47</v>
      </c>
      <c r="S664" s="73">
        <v>0</v>
      </c>
      <c r="T664" s="67">
        <v>0</v>
      </c>
      <c r="U664" s="67">
        <v>0</v>
      </c>
      <c r="V664" s="67">
        <v>0</v>
      </c>
      <c r="W664" s="496">
        <v>0</v>
      </c>
      <c r="X664" s="73">
        <v>0</v>
      </c>
      <c r="Y664" s="67">
        <v>0</v>
      </c>
      <c r="Z664" s="496">
        <v>0</v>
      </c>
      <c r="AA664" s="22">
        <v>0</v>
      </c>
      <c r="AB664" s="496">
        <v>0</v>
      </c>
      <c r="AC664" s="27" t="s">
        <v>48</v>
      </c>
      <c r="AD664" s="75"/>
      <c r="AE664" s="75"/>
    </row>
    <row r="665" spans="1:31" s="141" customFormat="1" ht="30" customHeight="1" x14ac:dyDescent="0.25">
      <c r="A665" s="69" t="s">
        <v>56</v>
      </c>
      <c r="B665" s="69" t="s">
        <v>57</v>
      </c>
      <c r="C665" s="69" t="s">
        <v>1099</v>
      </c>
      <c r="D665" s="67" t="s">
        <v>1190</v>
      </c>
      <c r="E665" s="67" t="s">
        <v>1191</v>
      </c>
      <c r="F665" s="67" t="s">
        <v>1197</v>
      </c>
      <c r="G665" s="67" t="s">
        <v>1191</v>
      </c>
      <c r="H665" s="220" t="s">
        <v>46</v>
      </c>
      <c r="I665" s="73">
        <v>0</v>
      </c>
      <c r="J665" s="74">
        <v>0</v>
      </c>
      <c r="K665" s="67">
        <v>0</v>
      </c>
      <c r="L665" s="67">
        <v>0</v>
      </c>
      <c r="M665" s="74" t="s">
        <v>47</v>
      </c>
      <c r="N665" s="496" t="s">
        <v>48</v>
      </c>
      <c r="O665" s="73">
        <v>0</v>
      </c>
      <c r="P665" s="67">
        <v>0</v>
      </c>
      <c r="Q665" s="67" t="s">
        <v>49</v>
      </c>
      <c r="R665" s="214" t="s">
        <v>47</v>
      </c>
      <c r="S665" s="73">
        <v>0</v>
      </c>
      <c r="T665" s="67">
        <v>0</v>
      </c>
      <c r="U665" s="67">
        <v>0</v>
      </c>
      <c r="V665" s="67">
        <v>0</v>
      </c>
      <c r="W665" s="496">
        <v>0</v>
      </c>
      <c r="X665" s="73">
        <v>0</v>
      </c>
      <c r="Y665" s="67">
        <v>0</v>
      </c>
      <c r="Z665" s="496">
        <v>0</v>
      </c>
      <c r="AA665" s="22">
        <v>0</v>
      </c>
      <c r="AB665" s="496">
        <v>0</v>
      </c>
      <c r="AC665" s="27" t="s">
        <v>48</v>
      </c>
      <c r="AD665" s="75"/>
      <c r="AE665" s="75"/>
    </row>
    <row r="666" spans="1:31" s="141" customFormat="1" ht="30" customHeight="1" x14ac:dyDescent="0.25">
      <c r="A666" s="69" t="s">
        <v>56</v>
      </c>
      <c r="B666" s="69" t="s">
        <v>57</v>
      </c>
      <c r="C666" s="69" t="s">
        <v>1099</v>
      </c>
      <c r="D666" s="67" t="s">
        <v>1190</v>
      </c>
      <c r="E666" s="67" t="s">
        <v>1191</v>
      </c>
      <c r="F666" s="67" t="s">
        <v>1198</v>
      </c>
      <c r="G666" s="67" t="s">
        <v>1191</v>
      </c>
      <c r="H666" s="220" t="s">
        <v>46</v>
      </c>
      <c r="I666" s="73">
        <v>0</v>
      </c>
      <c r="J666" s="74">
        <v>0</v>
      </c>
      <c r="K666" s="67">
        <v>0</v>
      </c>
      <c r="L666" s="67">
        <v>0</v>
      </c>
      <c r="M666" s="74" t="s">
        <v>47</v>
      </c>
      <c r="N666" s="496" t="s">
        <v>48</v>
      </c>
      <c r="O666" s="73">
        <v>0</v>
      </c>
      <c r="P666" s="67">
        <v>0</v>
      </c>
      <c r="Q666" s="67" t="s">
        <v>49</v>
      </c>
      <c r="R666" s="214" t="s">
        <v>47</v>
      </c>
      <c r="S666" s="73">
        <v>0</v>
      </c>
      <c r="T666" s="67">
        <v>0</v>
      </c>
      <c r="U666" s="67">
        <v>0</v>
      </c>
      <c r="V666" s="67">
        <v>0</v>
      </c>
      <c r="W666" s="496">
        <v>0</v>
      </c>
      <c r="X666" s="73">
        <v>0</v>
      </c>
      <c r="Y666" s="67">
        <v>0</v>
      </c>
      <c r="Z666" s="496">
        <v>0</v>
      </c>
      <c r="AA666" s="22">
        <v>0</v>
      </c>
      <c r="AB666" s="496">
        <v>0</v>
      </c>
      <c r="AC666" s="27" t="s">
        <v>48</v>
      </c>
      <c r="AD666" s="75"/>
      <c r="AE666" s="75"/>
    </row>
    <row r="667" spans="1:31" s="141" customFormat="1" ht="30" customHeight="1" x14ac:dyDescent="0.25">
      <c r="A667" s="69" t="s">
        <v>56</v>
      </c>
      <c r="B667" s="69" t="s">
        <v>57</v>
      </c>
      <c r="C667" s="69" t="s">
        <v>1099</v>
      </c>
      <c r="D667" s="67" t="s">
        <v>1190</v>
      </c>
      <c r="E667" s="67" t="s">
        <v>1191</v>
      </c>
      <c r="F667" s="67" t="s">
        <v>1199</v>
      </c>
      <c r="G667" s="67" t="s">
        <v>1191</v>
      </c>
      <c r="H667" s="220" t="s">
        <v>46</v>
      </c>
      <c r="I667" s="73">
        <v>0</v>
      </c>
      <c r="J667" s="74">
        <v>0</v>
      </c>
      <c r="K667" s="67">
        <v>0</v>
      </c>
      <c r="L667" s="67">
        <v>0</v>
      </c>
      <c r="M667" s="74" t="s">
        <v>47</v>
      </c>
      <c r="N667" s="221" t="s">
        <v>48</v>
      </c>
      <c r="O667" s="73" t="s">
        <v>48</v>
      </c>
      <c r="P667" s="67" t="s">
        <v>48</v>
      </c>
      <c r="Q667" s="67" t="s">
        <v>49</v>
      </c>
      <c r="R667" s="214" t="s">
        <v>47</v>
      </c>
      <c r="S667" s="73">
        <v>0</v>
      </c>
      <c r="T667" s="67">
        <v>0</v>
      </c>
      <c r="U667" s="67">
        <v>0</v>
      </c>
      <c r="V667" s="67">
        <v>0</v>
      </c>
      <c r="W667" s="496">
        <v>0</v>
      </c>
      <c r="X667" s="73">
        <v>0</v>
      </c>
      <c r="Y667" s="67">
        <v>0</v>
      </c>
      <c r="Z667" s="496">
        <v>0</v>
      </c>
      <c r="AA667" s="22">
        <v>0</v>
      </c>
      <c r="AB667" s="496">
        <v>0</v>
      </c>
      <c r="AC667" s="27" t="s">
        <v>48</v>
      </c>
      <c r="AD667" s="75"/>
      <c r="AE667" s="75"/>
    </row>
    <row r="668" spans="1:31" s="141" customFormat="1" ht="30" customHeight="1" x14ac:dyDescent="0.25">
      <c r="A668" s="69" t="s">
        <v>56</v>
      </c>
      <c r="B668" s="69" t="s">
        <v>57</v>
      </c>
      <c r="C668" s="69" t="s">
        <v>1099</v>
      </c>
      <c r="D668" s="67" t="s">
        <v>1190</v>
      </c>
      <c r="E668" s="67" t="s">
        <v>1191</v>
      </c>
      <c r="F668" s="67" t="s">
        <v>1200</v>
      </c>
      <c r="G668" s="67" t="s">
        <v>1191</v>
      </c>
      <c r="H668" s="220" t="s">
        <v>46</v>
      </c>
      <c r="I668" s="73">
        <v>0</v>
      </c>
      <c r="J668" s="74">
        <v>0</v>
      </c>
      <c r="K668" s="67">
        <v>0</v>
      </c>
      <c r="L668" s="67">
        <v>0</v>
      </c>
      <c r="M668" s="74" t="s">
        <v>47</v>
      </c>
      <c r="N668" s="496" t="s">
        <v>48</v>
      </c>
      <c r="O668" s="73">
        <v>0</v>
      </c>
      <c r="P668" s="67">
        <v>0</v>
      </c>
      <c r="Q668" s="67" t="s">
        <v>49</v>
      </c>
      <c r="R668" s="214" t="s">
        <v>47</v>
      </c>
      <c r="S668" s="73">
        <v>0</v>
      </c>
      <c r="T668" s="67">
        <v>0</v>
      </c>
      <c r="U668" s="67">
        <v>0</v>
      </c>
      <c r="V668" s="67">
        <v>0</v>
      </c>
      <c r="W668" s="496">
        <v>0</v>
      </c>
      <c r="X668" s="73">
        <v>0</v>
      </c>
      <c r="Y668" s="67">
        <v>0</v>
      </c>
      <c r="Z668" s="496">
        <v>0</v>
      </c>
      <c r="AA668" s="22">
        <v>0</v>
      </c>
      <c r="AB668" s="496">
        <v>0</v>
      </c>
      <c r="AC668" s="27" t="s">
        <v>48</v>
      </c>
      <c r="AD668" s="75"/>
      <c r="AE668" s="75"/>
    </row>
    <row r="669" spans="1:31" s="141" customFormat="1" ht="30" customHeight="1" x14ac:dyDescent="0.25">
      <c r="A669" s="69" t="s">
        <v>56</v>
      </c>
      <c r="B669" s="69" t="s">
        <v>57</v>
      </c>
      <c r="C669" s="69" t="s">
        <v>1099</v>
      </c>
      <c r="D669" s="67" t="s">
        <v>1190</v>
      </c>
      <c r="E669" s="67" t="s">
        <v>1191</v>
      </c>
      <c r="F669" s="67" t="s">
        <v>1201</v>
      </c>
      <c r="G669" s="67" t="s">
        <v>1202</v>
      </c>
      <c r="H669" s="220" t="s">
        <v>46</v>
      </c>
      <c r="I669" s="73">
        <v>0</v>
      </c>
      <c r="J669" s="74">
        <v>0</v>
      </c>
      <c r="K669" s="67">
        <v>0</v>
      </c>
      <c r="L669" s="67">
        <v>0</v>
      </c>
      <c r="M669" s="74" t="s">
        <v>47</v>
      </c>
      <c r="N669" s="496" t="s">
        <v>48</v>
      </c>
      <c r="O669" s="73">
        <v>0</v>
      </c>
      <c r="P669" s="67">
        <v>0</v>
      </c>
      <c r="Q669" s="67" t="s">
        <v>49</v>
      </c>
      <c r="R669" s="214" t="s">
        <v>47</v>
      </c>
      <c r="S669" s="73">
        <v>0</v>
      </c>
      <c r="T669" s="67">
        <v>0</v>
      </c>
      <c r="U669" s="67">
        <v>0</v>
      </c>
      <c r="V669" s="67">
        <v>0</v>
      </c>
      <c r="W669" s="496">
        <v>0</v>
      </c>
      <c r="X669" s="73">
        <v>0</v>
      </c>
      <c r="Y669" s="67">
        <v>0</v>
      </c>
      <c r="Z669" s="496">
        <v>0</v>
      </c>
      <c r="AA669" s="22">
        <v>0</v>
      </c>
      <c r="AB669" s="496">
        <v>0</v>
      </c>
      <c r="AC669" s="27" t="s">
        <v>48</v>
      </c>
      <c r="AD669" s="75"/>
      <c r="AE669" s="75"/>
    </row>
    <row r="670" spans="1:31" s="141" customFormat="1" ht="30" customHeight="1" x14ac:dyDescent="0.25">
      <c r="A670" s="69" t="s">
        <v>56</v>
      </c>
      <c r="B670" s="69" t="s">
        <v>57</v>
      </c>
      <c r="C670" s="69" t="s">
        <v>1099</v>
      </c>
      <c r="D670" s="67" t="s">
        <v>1203</v>
      </c>
      <c r="E670" s="67" t="s">
        <v>1204</v>
      </c>
      <c r="F670" s="67" t="s">
        <v>1205</v>
      </c>
      <c r="G670" s="67" t="s">
        <v>1133</v>
      </c>
      <c r="H670" s="220" t="s">
        <v>46</v>
      </c>
      <c r="I670" s="73">
        <v>0</v>
      </c>
      <c r="J670" s="74">
        <v>0</v>
      </c>
      <c r="K670" s="67">
        <v>0</v>
      </c>
      <c r="L670" s="67">
        <v>0</v>
      </c>
      <c r="M670" s="74" t="s">
        <v>47</v>
      </c>
      <c r="N670" s="221" t="s">
        <v>48</v>
      </c>
      <c r="O670" s="73">
        <v>0</v>
      </c>
      <c r="P670" s="67">
        <v>0</v>
      </c>
      <c r="Q670" s="67" t="s">
        <v>49</v>
      </c>
      <c r="R670" s="214" t="s">
        <v>47</v>
      </c>
      <c r="S670" s="73">
        <v>0</v>
      </c>
      <c r="T670" s="67">
        <v>0</v>
      </c>
      <c r="U670" s="67">
        <v>0</v>
      </c>
      <c r="V670" s="67">
        <v>0</v>
      </c>
      <c r="W670" s="496">
        <v>0</v>
      </c>
      <c r="X670" s="73">
        <v>0</v>
      </c>
      <c r="Y670" s="67">
        <v>0</v>
      </c>
      <c r="Z670" s="496">
        <v>0</v>
      </c>
      <c r="AA670" s="22">
        <v>0</v>
      </c>
      <c r="AB670" s="496">
        <v>0</v>
      </c>
      <c r="AC670" s="27" t="s">
        <v>48</v>
      </c>
      <c r="AD670" s="75"/>
      <c r="AE670" s="75"/>
    </row>
    <row r="671" spans="1:31" s="141" customFormat="1" ht="30" customHeight="1" x14ac:dyDescent="0.25">
      <c r="A671" s="69" t="s">
        <v>56</v>
      </c>
      <c r="B671" s="69" t="s">
        <v>57</v>
      </c>
      <c r="C671" s="69" t="s">
        <v>1099</v>
      </c>
      <c r="D671" s="67" t="s">
        <v>1203</v>
      </c>
      <c r="E671" s="67" t="s">
        <v>1204</v>
      </c>
      <c r="F671" s="67" t="s">
        <v>1206</v>
      </c>
      <c r="G671" s="67" t="s">
        <v>1204</v>
      </c>
      <c r="H671" s="220" t="s">
        <v>46</v>
      </c>
      <c r="I671" s="73">
        <v>0</v>
      </c>
      <c r="J671" s="74">
        <v>0</v>
      </c>
      <c r="K671" s="67">
        <v>0</v>
      </c>
      <c r="L671" s="67">
        <v>0</v>
      </c>
      <c r="M671" s="74" t="s">
        <v>47</v>
      </c>
      <c r="N671" s="496" t="s">
        <v>48</v>
      </c>
      <c r="O671" s="73">
        <v>0</v>
      </c>
      <c r="P671" s="67">
        <v>0</v>
      </c>
      <c r="Q671" s="67" t="s">
        <v>49</v>
      </c>
      <c r="R671" s="214" t="s">
        <v>47</v>
      </c>
      <c r="S671" s="73">
        <v>0</v>
      </c>
      <c r="T671" s="67">
        <v>0</v>
      </c>
      <c r="U671" s="67">
        <v>0</v>
      </c>
      <c r="V671" s="67">
        <v>0</v>
      </c>
      <c r="W671" s="496">
        <v>0</v>
      </c>
      <c r="X671" s="73">
        <v>0</v>
      </c>
      <c r="Y671" s="67">
        <v>0</v>
      </c>
      <c r="Z671" s="496">
        <v>0</v>
      </c>
      <c r="AA671" s="22">
        <v>0</v>
      </c>
      <c r="AB671" s="496">
        <v>0</v>
      </c>
      <c r="AC671" s="27" t="s">
        <v>48</v>
      </c>
      <c r="AD671" s="75"/>
      <c r="AE671" s="75"/>
    </row>
    <row r="672" spans="1:31" s="141" customFormat="1" ht="30" customHeight="1" x14ac:dyDescent="0.25">
      <c r="A672" s="69" t="s">
        <v>56</v>
      </c>
      <c r="B672" s="69" t="s">
        <v>57</v>
      </c>
      <c r="C672" s="69" t="s">
        <v>1099</v>
      </c>
      <c r="D672" s="67" t="s">
        <v>1203</v>
      </c>
      <c r="E672" s="67" t="s">
        <v>1204</v>
      </c>
      <c r="F672" s="67" t="s">
        <v>1207</v>
      </c>
      <c r="G672" s="67" t="s">
        <v>1204</v>
      </c>
      <c r="H672" s="220" t="s">
        <v>46</v>
      </c>
      <c r="I672" s="73">
        <v>0</v>
      </c>
      <c r="J672" s="74">
        <v>0</v>
      </c>
      <c r="K672" s="67">
        <v>0</v>
      </c>
      <c r="L672" s="67">
        <v>0</v>
      </c>
      <c r="M672" s="74" t="s">
        <v>47</v>
      </c>
      <c r="N672" s="496" t="s">
        <v>48</v>
      </c>
      <c r="O672" s="73">
        <v>0</v>
      </c>
      <c r="P672" s="67">
        <v>0</v>
      </c>
      <c r="Q672" s="67" t="s">
        <v>49</v>
      </c>
      <c r="R672" s="214" t="s">
        <v>47</v>
      </c>
      <c r="S672" s="73">
        <v>0</v>
      </c>
      <c r="T672" s="67">
        <v>0</v>
      </c>
      <c r="U672" s="67">
        <v>0</v>
      </c>
      <c r="V672" s="67">
        <v>0</v>
      </c>
      <c r="W672" s="496">
        <v>0</v>
      </c>
      <c r="X672" s="73">
        <v>0</v>
      </c>
      <c r="Y672" s="67">
        <v>0</v>
      </c>
      <c r="Z672" s="496">
        <v>0</v>
      </c>
      <c r="AA672" s="22">
        <v>0</v>
      </c>
      <c r="AB672" s="496">
        <v>0</v>
      </c>
      <c r="AC672" s="27" t="s">
        <v>48</v>
      </c>
      <c r="AD672" s="75"/>
      <c r="AE672" s="75"/>
    </row>
    <row r="673" spans="1:31" s="141" customFormat="1" ht="30" customHeight="1" x14ac:dyDescent="0.25">
      <c r="A673" s="69" t="s">
        <v>56</v>
      </c>
      <c r="B673" s="69" t="s">
        <v>57</v>
      </c>
      <c r="C673" s="69" t="s">
        <v>1099</v>
      </c>
      <c r="D673" s="67" t="s">
        <v>1203</v>
      </c>
      <c r="E673" s="67" t="s">
        <v>1204</v>
      </c>
      <c r="F673" s="67" t="s">
        <v>1208</v>
      </c>
      <c r="G673" s="67" t="s">
        <v>1204</v>
      </c>
      <c r="H673" s="220" t="s">
        <v>46</v>
      </c>
      <c r="I673" s="73">
        <v>0</v>
      </c>
      <c r="J673" s="74">
        <v>0</v>
      </c>
      <c r="K673" s="67">
        <v>0</v>
      </c>
      <c r="L673" s="67">
        <v>0</v>
      </c>
      <c r="M673" s="74" t="s">
        <v>47</v>
      </c>
      <c r="N673" s="221" t="s">
        <v>48</v>
      </c>
      <c r="O673" s="73">
        <v>0</v>
      </c>
      <c r="P673" s="67">
        <v>0</v>
      </c>
      <c r="Q673" s="67" t="s">
        <v>49</v>
      </c>
      <c r="R673" s="214" t="s">
        <v>47</v>
      </c>
      <c r="S673" s="73">
        <v>0</v>
      </c>
      <c r="T673" s="67">
        <v>0</v>
      </c>
      <c r="U673" s="67">
        <v>0</v>
      </c>
      <c r="V673" s="67">
        <v>0</v>
      </c>
      <c r="W673" s="496">
        <v>0</v>
      </c>
      <c r="X673" s="73">
        <v>0</v>
      </c>
      <c r="Y673" s="67">
        <v>0</v>
      </c>
      <c r="Z673" s="496">
        <v>0</v>
      </c>
      <c r="AA673" s="22">
        <v>0</v>
      </c>
      <c r="AB673" s="496">
        <v>0</v>
      </c>
      <c r="AC673" s="27" t="s">
        <v>48</v>
      </c>
      <c r="AD673" s="75"/>
      <c r="AE673" s="75"/>
    </row>
    <row r="674" spans="1:31" s="141" customFormat="1" ht="30" customHeight="1" x14ac:dyDescent="0.25">
      <c r="A674" s="69" t="s">
        <v>56</v>
      </c>
      <c r="B674" s="69" t="s">
        <v>57</v>
      </c>
      <c r="C674" s="69" t="s">
        <v>1099</v>
      </c>
      <c r="D674" s="67" t="s">
        <v>1131</v>
      </c>
      <c r="E674" s="67" t="s">
        <v>1124</v>
      </c>
      <c r="F674" s="67" t="s">
        <v>1209</v>
      </c>
      <c r="G674" s="67" t="s">
        <v>1138</v>
      </c>
      <c r="H674" s="220" t="s">
        <v>46</v>
      </c>
      <c r="I674" s="73">
        <v>0</v>
      </c>
      <c r="J674" s="74">
        <v>0</v>
      </c>
      <c r="K674" s="67">
        <v>0</v>
      </c>
      <c r="L674" s="67">
        <v>0</v>
      </c>
      <c r="M674" s="74" t="s">
        <v>47</v>
      </c>
      <c r="N674" s="496" t="s">
        <v>48</v>
      </c>
      <c r="O674" s="73">
        <v>0</v>
      </c>
      <c r="P674" s="67">
        <v>0</v>
      </c>
      <c r="Q674" s="67" t="s">
        <v>49</v>
      </c>
      <c r="R674" s="214" t="s">
        <v>47</v>
      </c>
      <c r="S674" s="73">
        <v>0</v>
      </c>
      <c r="T674" s="67">
        <v>0</v>
      </c>
      <c r="U674" s="67">
        <v>0</v>
      </c>
      <c r="V674" s="67">
        <v>0</v>
      </c>
      <c r="W674" s="496">
        <v>0</v>
      </c>
      <c r="X674" s="73">
        <v>0</v>
      </c>
      <c r="Y674" s="67">
        <v>0</v>
      </c>
      <c r="Z674" s="496">
        <v>0</v>
      </c>
      <c r="AA674" s="22">
        <v>0</v>
      </c>
      <c r="AB674" s="496">
        <v>0</v>
      </c>
      <c r="AC674" s="27" t="s">
        <v>48</v>
      </c>
      <c r="AD674" s="75"/>
      <c r="AE674" s="75"/>
    </row>
    <row r="675" spans="1:31" s="141" customFormat="1" ht="30" customHeight="1" x14ac:dyDescent="0.25">
      <c r="A675" s="69" t="s">
        <v>56</v>
      </c>
      <c r="B675" s="69" t="s">
        <v>57</v>
      </c>
      <c r="C675" s="69" t="s">
        <v>1099</v>
      </c>
      <c r="D675" s="67" t="s">
        <v>1131</v>
      </c>
      <c r="E675" s="67" t="s">
        <v>1124</v>
      </c>
      <c r="F675" s="67" t="s">
        <v>1210</v>
      </c>
      <c r="G675" s="67" t="s">
        <v>1124</v>
      </c>
      <c r="H675" s="220" t="s">
        <v>46</v>
      </c>
      <c r="I675" s="73">
        <v>0</v>
      </c>
      <c r="J675" s="74">
        <v>0</v>
      </c>
      <c r="K675" s="67">
        <v>0</v>
      </c>
      <c r="L675" s="67">
        <v>0</v>
      </c>
      <c r="M675" s="74" t="s">
        <v>47</v>
      </c>
      <c r="N675" s="496" t="s">
        <v>48</v>
      </c>
      <c r="O675" s="73" t="s">
        <v>48</v>
      </c>
      <c r="P675" s="67" t="s">
        <v>48</v>
      </c>
      <c r="Q675" s="67" t="s">
        <v>49</v>
      </c>
      <c r="R675" s="214" t="s">
        <v>47</v>
      </c>
      <c r="S675" s="73">
        <v>0</v>
      </c>
      <c r="T675" s="67">
        <v>0</v>
      </c>
      <c r="U675" s="67">
        <v>0</v>
      </c>
      <c r="V675" s="67">
        <v>0</v>
      </c>
      <c r="W675" s="496">
        <v>0</v>
      </c>
      <c r="X675" s="73">
        <v>0</v>
      </c>
      <c r="Y675" s="67">
        <v>0</v>
      </c>
      <c r="Z675" s="496">
        <v>0</v>
      </c>
      <c r="AA675" s="22">
        <v>0</v>
      </c>
      <c r="AB675" s="496">
        <v>0</v>
      </c>
      <c r="AC675" s="27" t="s">
        <v>48</v>
      </c>
      <c r="AD675" s="75"/>
      <c r="AE675" s="75"/>
    </row>
    <row r="676" spans="1:31" s="141" customFormat="1" ht="30" customHeight="1" x14ac:dyDescent="0.25">
      <c r="A676" s="69" t="s">
        <v>56</v>
      </c>
      <c r="B676" s="69" t="s">
        <v>57</v>
      </c>
      <c r="C676" s="69" t="s">
        <v>1099</v>
      </c>
      <c r="D676" s="67" t="s">
        <v>1131</v>
      </c>
      <c r="E676" s="67" t="s">
        <v>1124</v>
      </c>
      <c r="F676" s="67" t="s">
        <v>1211</v>
      </c>
      <c r="G676" s="67" t="s">
        <v>1124</v>
      </c>
      <c r="H676" s="220" t="s">
        <v>46</v>
      </c>
      <c r="I676" s="73">
        <v>0</v>
      </c>
      <c r="J676" s="74">
        <v>0</v>
      </c>
      <c r="K676" s="67">
        <v>0</v>
      </c>
      <c r="L676" s="67">
        <v>0</v>
      </c>
      <c r="M676" s="74" t="s">
        <v>47</v>
      </c>
      <c r="N676" s="221" t="s">
        <v>48</v>
      </c>
      <c r="O676" s="73">
        <v>0</v>
      </c>
      <c r="P676" s="67">
        <v>0</v>
      </c>
      <c r="Q676" s="67" t="s">
        <v>49</v>
      </c>
      <c r="R676" s="214" t="s">
        <v>47</v>
      </c>
      <c r="S676" s="73">
        <v>0</v>
      </c>
      <c r="T676" s="67">
        <v>0</v>
      </c>
      <c r="U676" s="67">
        <v>0</v>
      </c>
      <c r="V676" s="67">
        <v>0</v>
      </c>
      <c r="W676" s="496">
        <v>0</v>
      </c>
      <c r="X676" s="73">
        <v>0</v>
      </c>
      <c r="Y676" s="67">
        <v>0</v>
      </c>
      <c r="Z676" s="496">
        <v>0</v>
      </c>
      <c r="AA676" s="22">
        <v>0</v>
      </c>
      <c r="AB676" s="496">
        <v>0</v>
      </c>
      <c r="AC676" s="27" t="s">
        <v>48</v>
      </c>
      <c r="AD676" s="75"/>
      <c r="AE676" s="75"/>
    </row>
    <row r="677" spans="1:31" s="141" customFormat="1" ht="30" customHeight="1" x14ac:dyDescent="0.25">
      <c r="A677" s="69" t="s">
        <v>56</v>
      </c>
      <c r="B677" s="69" t="s">
        <v>57</v>
      </c>
      <c r="C677" s="69" t="s">
        <v>1099</v>
      </c>
      <c r="D677" s="67" t="s">
        <v>1131</v>
      </c>
      <c r="E677" s="67" t="s">
        <v>1124</v>
      </c>
      <c r="F677" s="67" t="s">
        <v>1212</v>
      </c>
      <c r="G677" s="67" t="s">
        <v>1124</v>
      </c>
      <c r="H677" s="220" t="s">
        <v>46</v>
      </c>
      <c r="I677" s="73">
        <v>0</v>
      </c>
      <c r="J677" s="74">
        <v>0</v>
      </c>
      <c r="K677" s="67">
        <v>0</v>
      </c>
      <c r="L677" s="67">
        <v>0</v>
      </c>
      <c r="M677" s="74" t="s">
        <v>47</v>
      </c>
      <c r="N677" s="496" t="s">
        <v>48</v>
      </c>
      <c r="O677" s="73">
        <v>0</v>
      </c>
      <c r="P677" s="67">
        <v>0</v>
      </c>
      <c r="Q677" s="67" t="s">
        <v>49</v>
      </c>
      <c r="R677" s="214" t="s">
        <v>47</v>
      </c>
      <c r="S677" s="73">
        <v>0</v>
      </c>
      <c r="T677" s="67">
        <v>0</v>
      </c>
      <c r="U677" s="67">
        <v>0</v>
      </c>
      <c r="V677" s="67">
        <v>0</v>
      </c>
      <c r="W677" s="496">
        <v>0</v>
      </c>
      <c r="X677" s="73">
        <v>0</v>
      </c>
      <c r="Y677" s="67">
        <v>0</v>
      </c>
      <c r="Z677" s="496">
        <v>0</v>
      </c>
      <c r="AA677" s="22">
        <v>0</v>
      </c>
      <c r="AB677" s="496">
        <v>0</v>
      </c>
      <c r="AC677" s="27" t="s">
        <v>48</v>
      </c>
      <c r="AD677" s="75"/>
      <c r="AE677" s="75"/>
    </row>
    <row r="678" spans="1:31" s="141" customFormat="1" ht="30" customHeight="1" x14ac:dyDescent="0.25">
      <c r="A678" s="69" t="s">
        <v>56</v>
      </c>
      <c r="B678" s="69" t="s">
        <v>57</v>
      </c>
      <c r="C678" s="69" t="s">
        <v>1099</v>
      </c>
      <c r="D678" s="67" t="s">
        <v>1131</v>
      </c>
      <c r="E678" s="67" t="s">
        <v>1124</v>
      </c>
      <c r="F678" s="67" t="s">
        <v>1213</v>
      </c>
      <c r="G678" s="67" t="s">
        <v>1124</v>
      </c>
      <c r="H678" s="220" t="s">
        <v>46</v>
      </c>
      <c r="I678" s="73">
        <v>0</v>
      </c>
      <c r="J678" s="74">
        <v>0</v>
      </c>
      <c r="K678" s="67">
        <v>0</v>
      </c>
      <c r="L678" s="67">
        <v>0</v>
      </c>
      <c r="M678" s="74" t="s">
        <v>47</v>
      </c>
      <c r="N678" s="496" t="s">
        <v>48</v>
      </c>
      <c r="O678" s="73">
        <v>0</v>
      </c>
      <c r="P678" s="67">
        <v>0</v>
      </c>
      <c r="Q678" s="67" t="s">
        <v>49</v>
      </c>
      <c r="R678" s="214" t="s">
        <v>47</v>
      </c>
      <c r="S678" s="73">
        <v>0</v>
      </c>
      <c r="T678" s="67">
        <v>0</v>
      </c>
      <c r="U678" s="67">
        <v>0</v>
      </c>
      <c r="V678" s="67">
        <v>0</v>
      </c>
      <c r="W678" s="496">
        <v>0</v>
      </c>
      <c r="X678" s="73">
        <v>0</v>
      </c>
      <c r="Y678" s="67">
        <v>0</v>
      </c>
      <c r="Z678" s="496">
        <v>0</v>
      </c>
      <c r="AA678" s="22">
        <v>0</v>
      </c>
      <c r="AB678" s="496">
        <v>0</v>
      </c>
      <c r="AC678" s="27" t="s">
        <v>48</v>
      </c>
      <c r="AD678" s="75"/>
      <c r="AE678" s="75"/>
    </row>
    <row r="679" spans="1:31" s="141" customFormat="1" ht="30" customHeight="1" x14ac:dyDescent="0.25">
      <c r="A679" s="69" t="s">
        <v>56</v>
      </c>
      <c r="B679" s="69" t="s">
        <v>57</v>
      </c>
      <c r="C679" s="69" t="s">
        <v>1099</v>
      </c>
      <c r="D679" s="67" t="s">
        <v>1131</v>
      </c>
      <c r="E679" s="67" t="s">
        <v>1124</v>
      </c>
      <c r="F679" s="67" t="s">
        <v>1214</v>
      </c>
      <c r="G679" s="67" t="s">
        <v>1124</v>
      </c>
      <c r="H679" s="220" t="s">
        <v>46</v>
      </c>
      <c r="I679" s="73">
        <v>0</v>
      </c>
      <c r="J679" s="74">
        <v>0</v>
      </c>
      <c r="K679" s="67">
        <v>0</v>
      </c>
      <c r="L679" s="67">
        <v>0</v>
      </c>
      <c r="M679" s="74" t="s">
        <v>47</v>
      </c>
      <c r="N679" s="221" t="s">
        <v>48</v>
      </c>
      <c r="O679" s="73">
        <v>0</v>
      </c>
      <c r="P679" s="67">
        <v>0</v>
      </c>
      <c r="Q679" s="67" t="s">
        <v>49</v>
      </c>
      <c r="R679" s="214" t="s">
        <v>47</v>
      </c>
      <c r="S679" s="73">
        <v>0</v>
      </c>
      <c r="T679" s="67">
        <v>0</v>
      </c>
      <c r="U679" s="67">
        <v>0</v>
      </c>
      <c r="V679" s="67">
        <v>0</v>
      </c>
      <c r="W679" s="496">
        <v>0</v>
      </c>
      <c r="X679" s="73">
        <v>0</v>
      </c>
      <c r="Y679" s="67">
        <v>0</v>
      </c>
      <c r="Z679" s="496">
        <v>0</v>
      </c>
      <c r="AA679" s="22">
        <v>0</v>
      </c>
      <c r="AB679" s="496">
        <v>0</v>
      </c>
      <c r="AC679" s="27" t="s">
        <v>48</v>
      </c>
      <c r="AD679" s="75"/>
      <c r="AE679" s="75"/>
    </row>
    <row r="680" spans="1:31" s="141" customFormat="1" ht="30" customHeight="1" x14ac:dyDescent="0.25">
      <c r="A680" s="69" t="s">
        <v>56</v>
      </c>
      <c r="B680" s="69" t="s">
        <v>57</v>
      </c>
      <c r="C680" s="69" t="s">
        <v>1099</v>
      </c>
      <c r="D680" s="67" t="s">
        <v>1131</v>
      </c>
      <c r="E680" s="67" t="s">
        <v>1124</v>
      </c>
      <c r="F680" s="67" t="s">
        <v>1215</v>
      </c>
      <c r="G680" s="67" t="s">
        <v>1124</v>
      </c>
      <c r="H680" s="220" t="s">
        <v>46</v>
      </c>
      <c r="I680" s="73">
        <v>0</v>
      </c>
      <c r="J680" s="74">
        <v>0</v>
      </c>
      <c r="K680" s="67">
        <v>0</v>
      </c>
      <c r="L680" s="67">
        <v>0</v>
      </c>
      <c r="M680" s="74" t="s">
        <v>47</v>
      </c>
      <c r="N680" s="496" t="s">
        <v>48</v>
      </c>
      <c r="O680" s="73">
        <v>0</v>
      </c>
      <c r="P680" s="67">
        <v>0</v>
      </c>
      <c r="Q680" s="67" t="s">
        <v>49</v>
      </c>
      <c r="R680" s="214" t="s">
        <v>47</v>
      </c>
      <c r="S680" s="73">
        <v>0</v>
      </c>
      <c r="T680" s="67">
        <v>0</v>
      </c>
      <c r="U680" s="67">
        <v>0</v>
      </c>
      <c r="V680" s="67">
        <v>0</v>
      </c>
      <c r="W680" s="496">
        <v>0</v>
      </c>
      <c r="X680" s="73">
        <v>0</v>
      </c>
      <c r="Y680" s="67">
        <v>0</v>
      </c>
      <c r="Z680" s="496">
        <v>0</v>
      </c>
      <c r="AA680" s="22">
        <v>0</v>
      </c>
      <c r="AB680" s="496">
        <v>0</v>
      </c>
      <c r="AC680" s="27" t="s">
        <v>48</v>
      </c>
      <c r="AD680" s="75"/>
      <c r="AE680" s="75"/>
    </row>
    <row r="681" spans="1:31" s="141" customFormat="1" ht="30" customHeight="1" x14ac:dyDescent="0.25">
      <c r="A681" s="69" t="s">
        <v>56</v>
      </c>
      <c r="B681" s="69" t="s">
        <v>57</v>
      </c>
      <c r="C681" s="69" t="s">
        <v>1099</v>
      </c>
      <c r="D681" s="67" t="s">
        <v>1131</v>
      </c>
      <c r="E681" s="67" t="s">
        <v>1124</v>
      </c>
      <c r="F681" s="67" t="s">
        <v>1216</v>
      </c>
      <c r="G681" s="67" t="s">
        <v>1124</v>
      </c>
      <c r="H681" s="220" t="s">
        <v>46</v>
      </c>
      <c r="I681" s="73">
        <v>0</v>
      </c>
      <c r="J681" s="74">
        <v>0</v>
      </c>
      <c r="K681" s="67">
        <v>0</v>
      </c>
      <c r="L681" s="67">
        <v>0</v>
      </c>
      <c r="M681" s="74" t="s">
        <v>47</v>
      </c>
      <c r="N681" s="496" t="s">
        <v>48</v>
      </c>
      <c r="O681" s="73">
        <v>0</v>
      </c>
      <c r="P681" s="67">
        <v>0</v>
      </c>
      <c r="Q681" s="67" t="s">
        <v>49</v>
      </c>
      <c r="R681" s="214" t="s">
        <v>47</v>
      </c>
      <c r="S681" s="73">
        <v>0</v>
      </c>
      <c r="T681" s="67">
        <v>0</v>
      </c>
      <c r="U681" s="67">
        <v>0</v>
      </c>
      <c r="V681" s="67">
        <v>0</v>
      </c>
      <c r="W681" s="496">
        <v>0</v>
      </c>
      <c r="X681" s="73">
        <v>0</v>
      </c>
      <c r="Y681" s="67">
        <v>0</v>
      </c>
      <c r="Z681" s="496">
        <v>0</v>
      </c>
      <c r="AA681" s="22">
        <v>0</v>
      </c>
      <c r="AB681" s="496">
        <v>0</v>
      </c>
      <c r="AC681" s="27" t="s">
        <v>48</v>
      </c>
      <c r="AD681" s="75"/>
      <c r="AE681" s="75"/>
    </row>
    <row r="682" spans="1:31" s="141" customFormat="1" ht="30" customHeight="1" x14ac:dyDescent="0.25">
      <c r="A682" s="69" t="s">
        <v>56</v>
      </c>
      <c r="B682" s="69" t="s">
        <v>57</v>
      </c>
      <c r="C682" s="69" t="s">
        <v>1099</v>
      </c>
      <c r="D682" s="67" t="s">
        <v>1131</v>
      </c>
      <c r="E682" s="67" t="s">
        <v>1124</v>
      </c>
      <c r="F682" s="67" t="s">
        <v>1217</v>
      </c>
      <c r="G682" s="67" t="s">
        <v>1124</v>
      </c>
      <c r="H682" s="220" t="s">
        <v>46</v>
      </c>
      <c r="I682" s="73">
        <v>0</v>
      </c>
      <c r="J682" s="74">
        <v>0</v>
      </c>
      <c r="K682" s="67">
        <v>0</v>
      </c>
      <c r="L682" s="67">
        <v>0</v>
      </c>
      <c r="M682" s="74" t="s">
        <v>47</v>
      </c>
      <c r="N682" s="221" t="s">
        <v>48</v>
      </c>
      <c r="O682" s="73">
        <v>0</v>
      </c>
      <c r="P682" s="67">
        <v>0</v>
      </c>
      <c r="Q682" s="67" t="s">
        <v>49</v>
      </c>
      <c r="R682" s="214" t="s">
        <v>47</v>
      </c>
      <c r="S682" s="73">
        <v>0</v>
      </c>
      <c r="T682" s="67">
        <v>0</v>
      </c>
      <c r="U682" s="67">
        <v>0</v>
      </c>
      <c r="V682" s="67">
        <v>0</v>
      </c>
      <c r="W682" s="496">
        <v>0</v>
      </c>
      <c r="X682" s="73">
        <v>0</v>
      </c>
      <c r="Y682" s="67">
        <v>0</v>
      </c>
      <c r="Z682" s="496">
        <v>0</v>
      </c>
      <c r="AA682" s="22">
        <v>0</v>
      </c>
      <c r="AB682" s="496">
        <v>0</v>
      </c>
      <c r="AC682" s="27" t="s">
        <v>48</v>
      </c>
      <c r="AD682" s="75"/>
      <c r="AE682" s="75"/>
    </row>
    <row r="683" spans="1:31" s="141" customFormat="1" ht="30" customHeight="1" x14ac:dyDescent="0.25">
      <c r="A683" s="69" t="s">
        <v>56</v>
      </c>
      <c r="B683" s="69" t="s">
        <v>57</v>
      </c>
      <c r="C683" s="69" t="s">
        <v>1099</v>
      </c>
      <c r="D683" s="67" t="s">
        <v>1131</v>
      </c>
      <c r="E683" s="67" t="s">
        <v>1124</v>
      </c>
      <c r="F683" s="67" t="s">
        <v>1218</v>
      </c>
      <c r="G683" s="67" t="s">
        <v>1124</v>
      </c>
      <c r="H683" s="220" t="s">
        <v>46</v>
      </c>
      <c r="I683" s="73">
        <v>0</v>
      </c>
      <c r="J683" s="74">
        <v>0</v>
      </c>
      <c r="K683" s="67">
        <v>0</v>
      </c>
      <c r="L683" s="67">
        <v>0</v>
      </c>
      <c r="M683" s="74" t="s">
        <v>47</v>
      </c>
      <c r="N683" s="496" t="s">
        <v>48</v>
      </c>
      <c r="O683" s="73">
        <v>0</v>
      </c>
      <c r="P683" s="67">
        <v>0</v>
      </c>
      <c r="Q683" s="67" t="s">
        <v>49</v>
      </c>
      <c r="R683" s="214" t="s">
        <v>47</v>
      </c>
      <c r="S683" s="73">
        <v>0</v>
      </c>
      <c r="T683" s="67">
        <v>0</v>
      </c>
      <c r="U683" s="67">
        <v>0</v>
      </c>
      <c r="V683" s="67">
        <v>0</v>
      </c>
      <c r="W683" s="496">
        <v>0</v>
      </c>
      <c r="X683" s="73">
        <v>0</v>
      </c>
      <c r="Y683" s="67">
        <v>0</v>
      </c>
      <c r="Z683" s="496">
        <v>0</v>
      </c>
      <c r="AA683" s="22">
        <v>0</v>
      </c>
      <c r="AB683" s="496">
        <v>0</v>
      </c>
      <c r="AC683" s="27" t="s">
        <v>48</v>
      </c>
      <c r="AD683" s="75"/>
      <c r="AE683" s="75"/>
    </row>
    <row r="684" spans="1:31" s="141" customFormat="1" ht="30" customHeight="1" x14ac:dyDescent="0.25">
      <c r="A684" s="69" t="s">
        <v>56</v>
      </c>
      <c r="B684" s="69" t="s">
        <v>57</v>
      </c>
      <c r="C684" s="69" t="s">
        <v>1099</v>
      </c>
      <c r="D684" s="67" t="s">
        <v>1131</v>
      </c>
      <c r="E684" s="67" t="s">
        <v>1124</v>
      </c>
      <c r="F684" s="67" t="s">
        <v>1219</v>
      </c>
      <c r="G684" s="67" t="s">
        <v>1124</v>
      </c>
      <c r="H684" s="220" t="s">
        <v>46</v>
      </c>
      <c r="I684" s="73">
        <v>0</v>
      </c>
      <c r="J684" s="74">
        <v>0</v>
      </c>
      <c r="K684" s="67">
        <v>0</v>
      </c>
      <c r="L684" s="67">
        <v>0</v>
      </c>
      <c r="M684" s="74" t="s">
        <v>47</v>
      </c>
      <c r="N684" s="496" t="s">
        <v>48</v>
      </c>
      <c r="O684" s="73">
        <v>0</v>
      </c>
      <c r="P684" s="67">
        <v>0</v>
      </c>
      <c r="Q684" s="67" t="s">
        <v>49</v>
      </c>
      <c r="R684" s="214" t="s">
        <v>47</v>
      </c>
      <c r="S684" s="73">
        <v>0</v>
      </c>
      <c r="T684" s="67">
        <v>0</v>
      </c>
      <c r="U684" s="67">
        <v>0</v>
      </c>
      <c r="V684" s="67">
        <v>0</v>
      </c>
      <c r="W684" s="496">
        <v>0</v>
      </c>
      <c r="X684" s="73">
        <v>0</v>
      </c>
      <c r="Y684" s="67">
        <v>0</v>
      </c>
      <c r="Z684" s="496">
        <v>0</v>
      </c>
      <c r="AA684" s="22">
        <v>0</v>
      </c>
      <c r="AB684" s="496">
        <v>0</v>
      </c>
      <c r="AC684" s="27" t="s">
        <v>48</v>
      </c>
      <c r="AD684" s="75"/>
      <c r="AE684" s="75"/>
    </row>
    <row r="685" spans="1:31" s="141" customFormat="1" ht="30" customHeight="1" x14ac:dyDescent="0.25">
      <c r="A685" s="69" t="s">
        <v>56</v>
      </c>
      <c r="B685" s="69" t="s">
        <v>57</v>
      </c>
      <c r="C685" s="69" t="s">
        <v>1099</v>
      </c>
      <c r="D685" s="67" t="s">
        <v>1131</v>
      </c>
      <c r="E685" s="67" t="s">
        <v>1124</v>
      </c>
      <c r="F685" s="67" t="s">
        <v>1220</v>
      </c>
      <c r="G685" s="67" t="s">
        <v>1124</v>
      </c>
      <c r="H685" s="220" t="s">
        <v>46</v>
      </c>
      <c r="I685" s="73">
        <v>0</v>
      </c>
      <c r="J685" s="74">
        <v>0</v>
      </c>
      <c r="K685" s="67">
        <v>0</v>
      </c>
      <c r="L685" s="67">
        <v>0</v>
      </c>
      <c r="M685" s="74" t="s">
        <v>47</v>
      </c>
      <c r="N685" s="221" t="s">
        <v>48</v>
      </c>
      <c r="O685" s="73">
        <v>0</v>
      </c>
      <c r="P685" s="67">
        <v>0</v>
      </c>
      <c r="Q685" s="67" t="s">
        <v>49</v>
      </c>
      <c r="R685" s="214" t="s">
        <v>47</v>
      </c>
      <c r="S685" s="73">
        <v>0</v>
      </c>
      <c r="T685" s="67">
        <v>0</v>
      </c>
      <c r="U685" s="67">
        <v>0</v>
      </c>
      <c r="V685" s="67">
        <v>0</v>
      </c>
      <c r="W685" s="496">
        <v>0</v>
      </c>
      <c r="X685" s="73">
        <v>0</v>
      </c>
      <c r="Y685" s="67">
        <v>0</v>
      </c>
      <c r="Z685" s="496">
        <v>0</v>
      </c>
      <c r="AA685" s="22">
        <v>0</v>
      </c>
      <c r="AB685" s="496">
        <v>0</v>
      </c>
      <c r="AC685" s="27" t="s">
        <v>48</v>
      </c>
      <c r="AD685" s="75"/>
      <c r="AE685" s="75"/>
    </row>
    <row r="686" spans="1:31" s="141" customFormat="1" ht="30" customHeight="1" x14ac:dyDescent="0.25">
      <c r="A686" s="69" t="s">
        <v>56</v>
      </c>
      <c r="B686" s="69" t="s">
        <v>57</v>
      </c>
      <c r="C686" s="69" t="s">
        <v>1099</v>
      </c>
      <c r="D686" s="67" t="s">
        <v>1131</v>
      </c>
      <c r="E686" s="67" t="s">
        <v>1124</v>
      </c>
      <c r="F686" s="67" t="s">
        <v>1221</v>
      </c>
      <c r="G686" s="67" t="s">
        <v>1124</v>
      </c>
      <c r="H686" s="220" t="s">
        <v>46</v>
      </c>
      <c r="I686" s="73">
        <v>0</v>
      </c>
      <c r="J686" s="74">
        <v>0</v>
      </c>
      <c r="K686" s="67">
        <v>0</v>
      </c>
      <c r="L686" s="67">
        <v>0</v>
      </c>
      <c r="M686" s="74" t="s">
        <v>47</v>
      </c>
      <c r="N686" s="496" t="s">
        <v>48</v>
      </c>
      <c r="O686" s="73" t="s">
        <v>48</v>
      </c>
      <c r="P686" s="67" t="s">
        <v>48</v>
      </c>
      <c r="Q686" s="67" t="s">
        <v>49</v>
      </c>
      <c r="R686" s="214" t="s">
        <v>47</v>
      </c>
      <c r="S686" s="73">
        <v>0</v>
      </c>
      <c r="T686" s="67">
        <v>0</v>
      </c>
      <c r="U686" s="67">
        <v>0</v>
      </c>
      <c r="V686" s="67">
        <v>0</v>
      </c>
      <c r="W686" s="496">
        <v>0</v>
      </c>
      <c r="X686" s="73">
        <v>0</v>
      </c>
      <c r="Y686" s="67">
        <v>0</v>
      </c>
      <c r="Z686" s="496">
        <v>0</v>
      </c>
      <c r="AA686" s="22">
        <v>0</v>
      </c>
      <c r="AB686" s="496">
        <v>0</v>
      </c>
      <c r="AC686" s="27" t="s">
        <v>48</v>
      </c>
      <c r="AD686" s="75"/>
      <c r="AE686" s="75"/>
    </row>
    <row r="687" spans="1:31" s="141" customFormat="1" ht="30" customHeight="1" x14ac:dyDescent="0.25">
      <c r="A687" s="69" t="s">
        <v>56</v>
      </c>
      <c r="B687" s="69" t="s">
        <v>57</v>
      </c>
      <c r="C687" s="69" t="s">
        <v>1099</v>
      </c>
      <c r="D687" s="67" t="s">
        <v>1131</v>
      </c>
      <c r="E687" s="67" t="s">
        <v>1124</v>
      </c>
      <c r="F687" s="67" t="s">
        <v>1222</v>
      </c>
      <c r="G687" s="67" t="s">
        <v>1124</v>
      </c>
      <c r="H687" s="220" t="s">
        <v>46</v>
      </c>
      <c r="I687" s="73">
        <v>0</v>
      </c>
      <c r="J687" s="74">
        <v>0</v>
      </c>
      <c r="K687" s="67">
        <v>0</v>
      </c>
      <c r="L687" s="67">
        <v>0</v>
      </c>
      <c r="M687" s="74" t="s">
        <v>47</v>
      </c>
      <c r="N687" s="496" t="s">
        <v>48</v>
      </c>
      <c r="O687" s="73">
        <v>0</v>
      </c>
      <c r="P687" s="67">
        <v>0</v>
      </c>
      <c r="Q687" s="67" t="s">
        <v>49</v>
      </c>
      <c r="R687" s="214" t="s">
        <v>47</v>
      </c>
      <c r="S687" s="73">
        <v>0</v>
      </c>
      <c r="T687" s="67">
        <v>0</v>
      </c>
      <c r="U687" s="67">
        <v>0</v>
      </c>
      <c r="V687" s="67">
        <v>0</v>
      </c>
      <c r="W687" s="496">
        <v>0</v>
      </c>
      <c r="X687" s="73">
        <v>0</v>
      </c>
      <c r="Y687" s="67">
        <v>0</v>
      </c>
      <c r="Z687" s="496">
        <v>0</v>
      </c>
      <c r="AA687" s="22">
        <v>0</v>
      </c>
      <c r="AB687" s="496">
        <v>0</v>
      </c>
      <c r="AC687" s="27" t="s">
        <v>48</v>
      </c>
      <c r="AD687" s="75"/>
      <c r="AE687" s="75"/>
    </row>
    <row r="688" spans="1:31" s="141" customFormat="1" ht="30" customHeight="1" x14ac:dyDescent="0.25">
      <c r="A688" s="69" t="s">
        <v>56</v>
      </c>
      <c r="B688" s="69" t="s">
        <v>57</v>
      </c>
      <c r="C688" s="69" t="s">
        <v>1099</v>
      </c>
      <c r="D688" s="67" t="s">
        <v>1131</v>
      </c>
      <c r="E688" s="67" t="s">
        <v>1124</v>
      </c>
      <c r="F688" s="67" t="s">
        <v>1223</v>
      </c>
      <c r="G688" s="67" t="s">
        <v>1124</v>
      </c>
      <c r="H688" s="220" t="s">
        <v>46</v>
      </c>
      <c r="I688" s="73">
        <v>0</v>
      </c>
      <c r="J688" s="74">
        <v>0</v>
      </c>
      <c r="K688" s="67">
        <v>0</v>
      </c>
      <c r="L688" s="67">
        <v>0</v>
      </c>
      <c r="M688" s="74" t="s">
        <v>47</v>
      </c>
      <c r="N688" s="221" t="s">
        <v>48</v>
      </c>
      <c r="O688" s="73">
        <v>0</v>
      </c>
      <c r="P688" s="67">
        <v>0</v>
      </c>
      <c r="Q688" s="67" t="s">
        <v>49</v>
      </c>
      <c r="R688" s="214" t="s">
        <v>47</v>
      </c>
      <c r="S688" s="73">
        <v>0</v>
      </c>
      <c r="T688" s="67">
        <v>0</v>
      </c>
      <c r="U688" s="67">
        <v>0</v>
      </c>
      <c r="V688" s="67">
        <v>0</v>
      </c>
      <c r="W688" s="496">
        <v>0</v>
      </c>
      <c r="X688" s="73">
        <v>0</v>
      </c>
      <c r="Y688" s="67">
        <v>0</v>
      </c>
      <c r="Z688" s="496">
        <v>0</v>
      </c>
      <c r="AA688" s="22">
        <v>0</v>
      </c>
      <c r="AB688" s="496">
        <v>0</v>
      </c>
      <c r="AC688" s="27" t="s">
        <v>48</v>
      </c>
      <c r="AD688" s="75"/>
      <c r="AE688" s="75"/>
    </row>
    <row r="689" spans="1:31" s="141" customFormat="1" ht="30" customHeight="1" x14ac:dyDescent="0.25">
      <c r="A689" s="69" t="s">
        <v>56</v>
      </c>
      <c r="B689" s="69" t="s">
        <v>57</v>
      </c>
      <c r="C689" s="69" t="s">
        <v>1099</v>
      </c>
      <c r="D689" s="67" t="s">
        <v>1224</v>
      </c>
      <c r="E689" s="67" t="s">
        <v>1225</v>
      </c>
      <c r="F689" s="67" t="s">
        <v>1226</v>
      </c>
      <c r="G689" s="67" t="s">
        <v>1225</v>
      </c>
      <c r="H689" s="220" t="s">
        <v>46</v>
      </c>
      <c r="I689" s="73">
        <v>0</v>
      </c>
      <c r="J689" s="74">
        <v>0</v>
      </c>
      <c r="K689" s="67">
        <v>0</v>
      </c>
      <c r="L689" s="67">
        <v>0</v>
      </c>
      <c r="M689" s="74" t="s">
        <v>47</v>
      </c>
      <c r="N689" s="496" t="s">
        <v>48</v>
      </c>
      <c r="O689" s="73">
        <v>0</v>
      </c>
      <c r="P689" s="67">
        <v>0</v>
      </c>
      <c r="Q689" s="67" t="s">
        <v>49</v>
      </c>
      <c r="R689" s="214" t="s">
        <v>47</v>
      </c>
      <c r="S689" s="73">
        <v>0</v>
      </c>
      <c r="T689" s="67">
        <v>0</v>
      </c>
      <c r="U689" s="67">
        <v>0</v>
      </c>
      <c r="V689" s="67">
        <v>0</v>
      </c>
      <c r="W689" s="496">
        <v>0</v>
      </c>
      <c r="X689" s="73">
        <v>0</v>
      </c>
      <c r="Y689" s="67">
        <v>0</v>
      </c>
      <c r="Z689" s="496">
        <v>0</v>
      </c>
      <c r="AA689" s="22">
        <v>0</v>
      </c>
      <c r="AB689" s="496">
        <v>0</v>
      </c>
      <c r="AC689" s="27" t="s">
        <v>48</v>
      </c>
      <c r="AD689" s="75"/>
      <c r="AE689" s="75"/>
    </row>
    <row r="690" spans="1:31" s="141" customFormat="1" ht="30" customHeight="1" x14ac:dyDescent="0.25">
      <c r="A690" s="69" t="s">
        <v>56</v>
      </c>
      <c r="B690" s="69" t="s">
        <v>57</v>
      </c>
      <c r="C690" s="69" t="s">
        <v>1099</v>
      </c>
      <c r="D690" s="67" t="s">
        <v>1224</v>
      </c>
      <c r="E690" s="67" t="s">
        <v>1225</v>
      </c>
      <c r="F690" s="67" t="s">
        <v>1227</v>
      </c>
      <c r="G690" s="67" t="s">
        <v>1225</v>
      </c>
      <c r="H690" s="220" t="s">
        <v>46</v>
      </c>
      <c r="I690" s="73">
        <v>0</v>
      </c>
      <c r="J690" s="74">
        <v>0</v>
      </c>
      <c r="K690" s="67">
        <v>0</v>
      </c>
      <c r="L690" s="67">
        <v>0</v>
      </c>
      <c r="M690" s="74" t="s">
        <v>47</v>
      </c>
      <c r="N690" s="496" t="s">
        <v>48</v>
      </c>
      <c r="O690" s="73">
        <v>0</v>
      </c>
      <c r="P690" s="67">
        <v>0</v>
      </c>
      <c r="Q690" s="67" t="s">
        <v>49</v>
      </c>
      <c r="R690" s="214" t="s">
        <v>47</v>
      </c>
      <c r="S690" s="73">
        <v>0</v>
      </c>
      <c r="T690" s="67">
        <v>0</v>
      </c>
      <c r="U690" s="67">
        <v>0</v>
      </c>
      <c r="V690" s="67">
        <v>0</v>
      </c>
      <c r="W690" s="496">
        <v>0</v>
      </c>
      <c r="X690" s="73">
        <v>0</v>
      </c>
      <c r="Y690" s="67">
        <v>0</v>
      </c>
      <c r="Z690" s="496">
        <v>0</v>
      </c>
      <c r="AA690" s="22">
        <v>0</v>
      </c>
      <c r="AB690" s="496">
        <v>0</v>
      </c>
      <c r="AC690" s="27" t="s">
        <v>48</v>
      </c>
      <c r="AD690" s="75"/>
      <c r="AE690" s="75"/>
    </row>
    <row r="691" spans="1:31" s="141" customFormat="1" ht="30" customHeight="1" x14ac:dyDescent="0.25">
      <c r="A691" s="69" t="s">
        <v>56</v>
      </c>
      <c r="B691" s="69" t="s">
        <v>57</v>
      </c>
      <c r="C691" s="69" t="s">
        <v>1099</v>
      </c>
      <c r="D691" s="67" t="s">
        <v>1224</v>
      </c>
      <c r="E691" s="67" t="s">
        <v>1225</v>
      </c>
      <c r="F691" s="67" t="s">
        <v>1228</v>
      </c>
      <c r="G691" s="67" t="s">
        <v>1225</v>
      </c>
      <c r="H691" s="220" t="s">
        <v>46</v>
      </c>
      <c r="I691" s="73">
        <v>0</v>
      </c>
      <c r="J691" s="74">
        <v>0</v>
      </c>
      <c r="K691" s="67">
        <v>0</v>
      </c>
      <c r="L691" s="67">
        <v>0</v>
      </c>
      <c r="M691" s="74" t="s">
        <v>47</v>
      </c>
      <c r="N691" s="221" t="s">
        <v>48</v>
      </c>
      <c r="O691" s="73">
        <v>0</v>
      </c>
      <c r="P691" s="67">
        <v>0</v>
      </c>
      <c r="Q691" s="67" t="s">
        <v>49</v>
      </c>
      <c r="R691" s="214" t="s">
        <v>47</v>
      </c>
      <c r="S691" s="73">
        <v>0</v>
      </c>
      <c r="T691" s="67">
        <v>0</v>
      </c>
      <c r="U691" s="67">
        <v>0</v>
      </c>
      <c r="V691" s="67">
        <v>0</v>
      </c>
      <c r="W691" s="496">
        <v>0</v>
      </c>
      <c r="X691" s="73">
        <v>0</v>
      </c>
      <c r="Y691" s="67">
        <v>0</v>
      </c>
      <c r="Z691" s="496">
        <v>0</v>
      </c>
      <c r="AA691" s="22">
        <v>0</v>
      </c>
      <c r="AB691" s="496">
        <v>0</v>
      </c>
      <c r="AC691" s="27" t="s">
        <v>48</v>
      </c>
      <c r="AD691" s="75"/>
      <c r="AE691" s="75"/>
    </row>
    <row r="692" spans="1:31" s="141" customFormat="1" ht="30" customHeight="1" x14ac:dyDescent="0.25">
      <c r="A692" s="69" t="s">
        <v>56</v>
      </c>
      <c r="B692" s="69" t="s">
        <v>57</v>
      </c>
      <c r="C692" s="69" t="s">
        <v>1099</v>
      </c>
      <c r="D692" s="67" t="s">
        <v>1224</v>
      </c>
      <c r="E692" s="67" t="s">
        <v>1225</v>
      </c>
      <c r="F692" s="67" t="s">
        <v>1229</v>
      </c>
      <c r="G692" s="67" t="s">
        <v>1225</v>
      </c>
      <c r="H692" s="220" t="s">
        <v>46</v>
      </c>
      <c r="I692" s="73">
        <v>0</v>
      </c>
      <c r="J692" s="74">
        <v>0</v>
      </c>
      <c r="K692" s="67">
        <v>0</v>
      </c>
      <c r="L692" s="67">
        <v>0</v>
      </c>
      <c r="M692" s="74" t="s">
        <v>47</v>
      </c>
      <c r="N692" s="496" t="s">
        <v>48</v>
      </c>
      <c r="O692" s="73">
        <v>0</v>
      </c>
      <c r="P692" s="67">
        <v>0</v>
      </c>
      <c r="Q692" s="67" t="s">
        <v>49</v>
      </c>
      <c r="R692" s="214" t="s">
        <v>47</v>
      </c>
      <c r="S692" s="73">
        <v>0</v>
      </c>
      <c r="T692" s="67">
        <v>0</v>
      </c>
      <c r="U692" s="67">
        <v>0</v>
      </c>
      <c r="V692" s="67">
        <v>0</v>
      </c>
      <c r="W692" s="496">
        <v>0</v>
      </c>
      <c r="X692" s="73">
        <v>0</v>
      </c>
      <c r="Y692" s="67">
        <v>0</v>
      </c>
      <c r="Z692" s="496">
        <v>0</v>
      </c>
      <c r="AA692" s="22">
        <v>0</v>
      </c>
      <c r="AB692" s="496">
        <v>0</v>
      </c>
      <c r="AC692" s="27" t="s">
        <v>48</v>
      </c>
      <c r="AD692" s="75"/>
      <c r="AE692" s="75"/>
    </row>
    <row r="693" spans="1:31" s="141" customFormat="1" ht="30" customHeight="1" x14ac:dyDescent="0.25">
      <c r="A693" s="69" t="s">
        <v>56</v>
      </c>
      <c r="B693" s="69" t="s">
        <v>57</v>
      </c>
      <c r="C693" s="69" t="s">
        <v>1099</v>
      </c>
      <c r="D693" s="67" t="s">
        <v>1224</v>
      </c>
      <c r="E693" s="67" t="s">
        <v>1225</v>
      </c>
      <c r="F693" s="67" t="s">
        <v>1230</v>
      </c>
      <c r="G693" s="67" t="s">
        <v>1231</v>
      </c>
      <c r="H693" s="220" t="s">
        <v>46</v>
      </c>
      <c r="I693" s="73">
        <v>0</v>
      </c>
      <c r="J693" s="74">
        <v>0</v>
      </c>
      <c r="K693" s="67">
        <v>0</v>
      </c>
      <c r="L693" s="67">
        <v>0</v>
      </c>
      <c r="M693" s="74" t="s">
        <v>47</v>
      </c>
      <c r="N693" s="496" t="s">
        <v>48</v>
      </c>
      <c r="O693" s="73">
        <v>0</v>
      </c>
      <c r="P693" s="67">
        <v>0</v>
      </c>
      <c r="Q693" s="67" t="s">
        <v>49</v>
      </c>
      <c r="R693" s="214" t="s">
        <v>47</v>
      </c>
      <c r="S693" s="73">
        <v>0</v>
      </c>
      <c r="T693" s="67">
        <v>0</v>
      </c>
      <c r="U693" s="67">
        <v>0</v>
      </c>
      <c r="V693" s="67">
        <v>0</v>
      </c>
      <c r="W693" s="496">
        <v>0</v>
      </c>
      <c r="X693" s="73">
        <v>0</v>
      </c>
      <c r="Y693" s="67">
        <v>0</v>
      </c>
      <c r="Z693" s="496">
        <v>0</v>
      </c>
      <c r="AA693" s="22">
        <v>0</v>
      </c>
      <c r="AB693" s="496">
        <v>0</v>
      </c>
      <c r="AC693" s="27" t="s">
        <v>48</v>
      </c>
      <c r="AD693" s="75"/>
      <c r="AE693" s="75"/>
    </row>
    <row r="694" spans="1:31" s="141" customFormat="1" ht="30" customHeight="1" x14ac:dyDescent="0.25">
      <c r="A694" s="69" t="s">
        <v>56</v>
      </c>
      <c r="B694" s="69" t="s">
        <v>57</v>
      </c>
      <c r="C694" s="69" t="s">
        <v>1099</v>
      </c>
      <c r="D694" s="67" t="s">
        <v>1224</v>
      </c>
      <c r="E694" s="67" t="s">
        <v>1225</v>
      </c>
      <c r="F694" s="67" t="s">
        <v>1232</v>
      </c>
      <c r="G694" s="67" t="s">
        <v>1225</v>
      </c>
      <c r="H694" s="220" t="s">
        <v>46</v>
      </c>
      <c r="I694" s="73">
        <v>0</v>
      </c>
      <c r="J694" s="74">
        <v>0</v>
      </c>
      <c r="K694" s="67">
        <v>0</v>
      </c>
      <c r="L694" s="67">
        <v>0</v>
      </c>
      <c r="M694" s="74" t="s">
        <v>47</v>
      </c>
      <c r="N694" s="221" t="s">
        <v>48</v>
      </c>
      <c r="O694" s="73">
        <v>0</v>
      </c>
      <c r="P694" s="67">
        <v>0</v>
      </c>
      <c r="Q694" s="67" t="s">
        <v>49</v>
      </c>
      <c r="R694" s="214" t="s">
        <v>47</v>
      </c>
      <c r="S694" s="73">
        <v>0</v>
      </c>
      <c r="T694" s="67">
        <v>0</v>
      </c>
      <c r="U694" s="67">
        <v>0</v>
      </c>
      <c r="V694" s="67">
        <v>0</v>
      </c>
      <c r="W694" s="496">
        <v>0</v>
      </c>
      <c r="X694" s="73">
        <v>0</v>
      </c>
      <c r="Y694" s="67">
        <v>0</v>
      </c>
      <c r="Z694" s="496">
        <v>0</v>
      </c>
      <c r="AA694" s="22">
        <v>0</v>
      </c>
      <c r="AB694" s="496">
        <v>0</v>
      </c>
      <c r="AC694" s="27" t="s">
        <v>48</v>
      </c>
      <c r="AD694" s="75"/>
      <c r="AE694" s="75"/>
    </row>
    <row r="695" spans="1:31" s="141" customFormat="1" ht="30" customHeight="1" x14ac:dyDescent="0.25">
      <c r="A695" s="69" t="s">
        <v>56</v>
      </c>
      <c r="B695" s="69" t="s">
        <v>57</v>
      </c>
      <c r="C695" s="69" t="s">
        <v>1099</v>
      </c>
      <c r="D695" s="67" t="s">
        <v>1224</v>
      </c>
      <c r="E695" s="67" t="s">
        <v>1225</v>
      </c>
      <c r="F695" s="67" t="s">
        <v>1233</v>
      </c>
      <c r="G695" s="67" t="s">
        <v>1225</v>
      </c>
      <c r="H695" s="220" t="s">
        <v>46</v>
      </c>
      <c r="I695" s="73">
        <v>0</v>
      </c>
      <c r="J695" s="74">
        <v>0</v>
      </c>
      <c r="K695" s="67">
        <v>0</v>
      </c>
      <c r="L695" s="67">
        <v>0</v>
      </c>
      <c r="M695" s="74" t="s">
        <v>47</v>
      </c>
      <c r="N695" s="496" t="s">
        <v>48</v>
      </c>
      <c r="O695" s="73">
        <v>0</v>
      </c>
      <c r="P695" s="67">
        <v>0</v>
      </c>
      <c r="Q695" s="67" t="s">
        <v>49</v>
      </c>
      <c r="R695" s="214" t="s">
        <v>47</v>
      </c>
      <c r="S695" s="73">
        <v>0</v>
      </c>
      <c r="T695" s="67">
        <v>0</v>
      </c>
      <c r="U695" s="67">
        <v>0</v>
      </c>
      <c r="V695" s="67">
        <v>0</v>
      </c>
      <c r="W695" s="496">
        <v>0</v>
      </c>
      <c r="X695" s="73">
        <v>0</v>
      </c>
      <c r="Y695" s="67">
        <v>0</v>
      </c>
      <c r="Z695" s="496">
        <v>0</v>
      </c>
      <c r="AA695" s="22">
        <v>0</v>
      </c>
      <c r="AB695" s="496">
        <v>0</v>
      </c>
      <c r="AC695" s="27" t="s">
        <v>48</v>
      </c>
      <c r="AD695" s="75"/>
      <c r="AE695" s="75"/>
    </row>
    <row r="696" spans="1:31" s="141" customFormat="1" ht="30" customHeight="1" x14ac:dyDescent="0.25">
      <c r="A696" s="69" t="s">
        <v>56</v>
      </c>
      <c r="B696" s="69" t="s">
        <v>57</v>
      </c>
      <c r="C696" s="69" t="s">
        <v>1099</v>
      </c>
      <c r="D696" s="67" t="s">
        <v>1234</v>
      </c>
      <c r="E696" s="67" t="s">
        <v>1204</v>
      </c>
      <c r="F696" s="67" t="s">
        <v>1235</v>
      </c>
      <c r="G696" s="67" t="s">
        <v>1204</v>
      </c>
      <c r="H696" s="220" t="s">
        <v>46</v>
      </c>
      <c r="I696" s="73">
        <v>0</v>
      </c>
      <c r="J696" s="74">
        <v>0</v>
      </c>
      <c r="K696" s="67">
        <v>0</v>
      </c>
      <c r="L696" s="67">
        <v>0</v>
      </c>
      <c r="M696" s="74" t="s">
        <v>47</v>
      </c>
      <c r="N696" s="496" t="s">
        <v>48</v>
      </c>
      <c r="O696" s="73">
        <v>0</v>
      </c>
      <c r="P696" s="67">
        <v>0</v>
      </c>
      <c r="Q696" s="67" t="s">
        <v>49</v>
      </c>
      <c r="R696" s="214" t="s">
        <v>47</v>
      </c>
      <c r="S696" s="73">
        <v>0</v>
      </c>
      <c r="T696" s="67">
        <v>0</v>
      </c>
      <c r="U696" s="67">
        <v>0</v>
      </c>
      <c r="V696" s="67">
        <v>0</v>
      </c>
      <c r="W696" s="496">
        <v>0</v>
      </c>
      <c r="X696" s="73">
        <v>0</v>
      </c>
      <c r="Y696" s="67">
        <v>0</v>
      </c>
      <c r="Z696" s="496">
        <v>0</v>
      </c>
      <c r="AA696" s="22">
        <v>0</v>
      </c>
      <c r="AB696" s="496">
        <v>0</v>
      </c>
      <c r="AC696" s="27" t="s">
        <v>48</v>
      </c>
      <c r="AD696" s="75"/>
      <c r="AE696" s="75"/>
    </row>
    <row r="697" spans="1:31" s="141" customFormat="1" ht="30" customHeight="1" x14ac:dyDescent="0.25">
      <c r="A697" s="69" t="s">
        <v>56</v>
      </c>
      <c r="B697" s="69" t="s">
        <v>57</v>
      </c>
      <c r="C697" s="69" t="s">
        <v>1099</v>
      </c>
      <c r="D697" s="67" t="s">
        <v>1234</v>
      </c>
      <c r="E697" s="67" t="s">
        <v>1204</v>
      </c>
      <c r="F697" s="67" t="s">
        <v>1236</v>
      </c>
      <c r="G697" s="67" t="s">
        <v>1133</v>
      </c>
      <c r="H697" s="220" t="s">
        <v>46</v>
      </c>
      <c r="I697" s="73">
        <v>0</v>
      </c>
      <c r="J697" s="74">
        <v>0</v>
      </c>
      <c r="K697" s="67">
        <v>0</v>
      </c>
      <c r="L697" s="67">
        <v>0</v>
      </c>
      <c r="M697" s="74" t="s">
        <v>47</v>
      </c>
      <c r="N697" s="221" t="s">
        <v>48</v>
      </c>
      <c r="O697" s="73">
        <v>0</v>
      </c>
      <c r="P697" s="67">
        <v>0</v>
      </c>
      <c r="Q697" s="67" t="s">
        <v>49</v>
      </c>
      <c r="R697" s="214" t="s">
        <v>47</v>
      </c>
      <c r="S697" s="73">
        <v>0</v>
      </c>
      <c r="T697" s="67">
        <v>0</v>
      </c>
      <c r="U697" s="67">
        <v>0</v>
      </c>
      <c r="V697" s="67">
        <v>0</v>
      </c>
      <c r="W697" s="496">
        <v>0</v>
      </c>
      <c r="X697" s="73">
        <v>0</v>
      </c>
      <c r="Y697" s="67">
        <v>0</v>
      </c>
      <c r="Z697" s="496">
        <v>0</v>
      </c>
      <c r="AA697" s="22">
        <v>0</v>
      </c>
      <c r="AB697" s="496">
        <v>0</v>
      </c>
      <c r="AC697" s="27" t="s">
        <v>48</v>
      </c>
      <c r="AD697" s="75"/>
      <c r="AE697" s="75"/>
    </row>
    <row r="698" spans="1:31" s="141" customFormat="1" ht="30" customHeight="1" x14ac:dyDescent="0.25">
      <c r="A698" s="69" t="s">
        <v>56</v>
      </c>
      <c r="B698" s="69" t="s">
        <v>57</v>
      </c>
      <c r="C698" s="69" t="s">
        <v>1099</v>
      </c>
      <c r="D698" s="67" t="s">
        <v>1234</v>
      </c>
      <c r="E698" s="67" t="s">
        <v>1204</v>
      </c>
      <c r="F698" s="67" t="s">
        <v>1237</v>
      </c>
      <c r="G698" s="67" t="s">
        <v>1204</v>
      </c>
      <c r="H698" s="220" t="s">
        <v>46</v>
      </c>
      <c r="I698" s="73">
        <v>0</v>
      </c>
      <c r="J698" s="74">
        <v>0</v>
      </c>
      <c r="K698" s="67">
        <v>0</v>
      </c>
      <c r="L698" s="67">
        <v>0</v>
      </c>
      <c r="M698" s="74" t="s">
        <v>47</v>
      </c>
      <c r="N698" s="496" t="s">
        <v>48</v>
      </c>
      <c r="O698" s="73">
        <v>0</v>
      </c>
      <c r="P698" s="67">
        <v>0</v>
      </c>
      <c r="Q698" s="67" t="s">
        <v>49</v>
      </c>
      <c r="R698" s="214" t="s">
        <v>47</v>
      </c>
      <c r="S698" s="73">
        <v>0</v>
      </c>
      <c r="T698" s="67">
        <v>0</v>
      </c>
      <c r="U698" s="67">
        <v>0</v>
      </c>
      <c r="V698" s="67">
        <v>0</v>
      </c>
      <c r="W698" s="496">
        <v>0</v>
      </c>
      <c r="X698" s="73">
        <v>0</v>
      </c>
      <c r="Y698" s="67">
        <v>0</v>
      </c>
      <c r="Z698" s="496">
        <v>0</v>
      </c>
      <c r="AA698" s="22">
        <v>0</v>
      </c>
      <c r="AB698" s="496">
        <v>0</v>
      </c>
      <c r="AC698" s="27" t="s">
        <v>48</v>
      </c>
      <c r="AD698" s="75"/>
      <c r="AE698" s="75"/>
    </row>
    <row r="699" spans="1:31" s="141" customFormat="1" ht="30" customHeight="1" x14ac:dyDescent="0.25">
      <c r="A699" s="69" t="s">
        <v>56</v>
      </c>
      <c r="B699" s="69" t="s">
        <v>57</v>
      </c>
      <c r="C699" s="69" t="s">
        <v>1099</v>
      </c>
      <c r="D699" s="67" t="s">
        <v>1234</v>
      </c>
      <c r="E699" s="67" t="s">
        <v>1204</v>
      </c>
      <c r="F699" s="67" t="s">
        <v>1238</v>
      </c>
      <c r="G699" s="67" t="s">
        <v>1225</v>
      </c>
      <c r="H699" s="220" t="s">
        <v>46</v>
      </c>
      <c r="I699" s="73">
        <v>0</v>
      </c>
      <c r="J699" s="74">
        <v>0</v>
      </c>
      <c r="K699" s="67">
        <v>0</v>
      </c>
      <c r="L699" s="67">
        <v>0</v>
      </c>
      <c r="M699" s="74" t="s">
        <v>47</v>
      </c>
      <c r="N699" s="496" t="s">
        <v>48</v>
      </c>
      <c r="O699" s="73">
        <v>0</v>
      </c>
      <c r="P699" s="67">
        <v>0</v>
      </c>
      <c r="Q699" s="67" t="s">
        <v>49</v>
      </c>
      <c r="R699" s="214" t="s">
        <v>47</v>
      </c>
      <c r="S699" s="73">
        <v>0</v>
      </c>
      <c r="T699" s="67">
        <v>0</v>
      </c>
      <c r="U699" s="67">
        <v>0</v>
      </c>
      <c r="V699" s="67">
        <v>0</v>
      </c>
      <c r="W699" s="496">
        <v>0</v>
      </c>
      <c r="X699" s="73">
        <v>0</v>
      </c>
      <c r="Y699" s="67">
        <v>0</v>
      </c>
      <c r="Z699" s="496">
        <v>0</v>
      </c>
      <c r="AA699" s="22">
        <v>0</v>
      </c>
      <c r="AB699" s="496">
        <v>0</v>
      </c>
      <c r="AC699" s="27" t="s">
        <v>48</v>
      </c>
      <c r="AD699" s="75"/>
      <c r="AE699" s="75"/>
    </row>
    <row r="700" spans="1:31" s="141" customFormat="1" ht="30" customHeight="1" x14ac:dyDescent="0.25">
      <c r="A700" s="69" t="s">
        <v>56</v>
      </c>
      <c r="B700" s="69" t="s">
        <v>57</v>
      </c>
      <c r="C700" s="69" t="s">
        <v>1099</v>
      </c>
      <c r="D700" s="67" t="s">
        <v>1239</v>
      </c>
      <c r="E700" s="67" t="s">
        <v>1191</v>
      </c>
      <c r="F700" s="67" t="s">
        <v>1240</v>
      </c>
      <c r="G700" s="67" t="s">
        <v>1241</v>
      </c>
      <c r="H700" s="220" t="s">
        <v>46</v>
      </c>
      <c r="I700" s="73">
        <v>0</v>
      </c>
      <c r="J700" s="74">
        <v>0</v>
      </c>
      <c r="K700" s="67">
        <v>0</v>
      </c>
      <c r="L700" s="67">
        <v>0</v>
      </c>
      <c r="M700" s="74" t="s">
        <v>47</v>
      </c>
      <c r="N700" s="221" t="s">
        <v>48</v>
      </c>
      <c r="O700" s="73">
        <v>0</v>
      </c>
      <c r="P700" s="67">
        <v>0</v>
      </c>
      <c r="Q700" s="67" t="s">
        <v>49</v>
      </c>
      <c r="R700" s="214" t="s">
        <v>47</v>
      </c>
      <c r="S700" s="73">
        <v>0</v>
      </c>
      <c r="T700" s="67">
        <v>0</v>
      </c>
      <c r="U700" s="67">
        <v>0</v>
      </c>
      <c r="V700" s="67">
        <v>0</v>
      </c>
      <c r="W700" s="496">
        <v>0</v>
      </c>
      <c r="X700" s="73">
        <v>0</v>
      </c>
      <c r="Y700" s="67">
        <v>0</v>
      </c>
      <c r="Z700" s="496">
        <v>0</v>
      </c>
      <c r="AA700" s="22">
        <v>0</v>
      </c>
      <c r="AB700" s="496">
        <v>0</v>
      </c>
      <c r="AC700" s="27" t="s">
        <v>48</v>
      </c>
      <c r="AD700" s="75"/>
      <c r="AE700" s="75"/>
    </row>
    <row r="701" spans="1:31" s="141" customFormat="1" ht="30" customHeight="1" x14ac:dyDescent="0.25">
      <c r="A701" s="69" t="s">
        <v>56</v>
      </c>
      <c r="B701" s="69" t="s">
        <v>57</v>
      </c>
      <c r="C701" s="69" t="s">
        <v>1099</v>
      </c>
      <c r="D701" s="67" t="s">
        <v>1242</v>
      </c>
      <c r="E701" s="67" t="s">
        <v>1243</v>
      </c>
      <c r="F701" s="67" t="s">
        <v>1244</v>
      </c>
      <c r="G701" s="67" t="s">
        <v>1163</v>
      </c>
      <c r="H701" s="220" t="s">
        <v>46</v>
      </c>
      <c r="I701" s="73">
        <v>0</v>
      </c>
      <c r="J701" s="74">
        <v>0</v>
      </c>
      <c r="K701" s="67">
        <v>0</v>
      </c>
      <c r="L701" s="67">
        <v>0</v>
      </c>
      <c r="M701" s="74" t="s">
        <v>47</v>
      </c>
      <c r="N701" s="496" t="s">
        <v>48</v>
      </c>
      <c r="O701" s="73">
        <v>0</v>
      </c>
      <c r="P701" s="67">
        <v>0</v>
      </c>
      <c r="Q701" s="67" t="s">
        <v>49</v>
      </c>
      <c r="R701" s="214" t="s">
        <v>47</v>
      </c>
      <c r="S701" s="73">
        <v>0</v>
      </c>
      <c r="T701" s="67">
        <v>0</v>
      </c>
      <c r="U701" s="67">
        <v>0</v>
      </c>
      <c r="V701" s="67">
        <v>0</v>
      </c>
      <c r="W701" s="496">
        <v>0</v>
      </c>
      <c r="X701" s="73">
        <v>0</v>
      </c>
      <c r="Y701" s="67">
        <v>0</v>
      </c>
      <c r="Z701" s="496">
        <v>0</v>
      </c>
      <c r="AA701" s="22">
        <v>0</v>
      </c>
      <c r="AB701" s="496">
        <v>0</v>
      </c>
      <c r="AC701" s="27" t="s">
        <v>48</v>
      </c>
      <c r="AD701" s="75"/>
      <c r="AE701" s="75"/>
    </row>
    <row r="702" spans="1:31" s="141" customFormat="1" ht="30" customHeight="1" x14ac:dyDescent="0.25">
      <c r="A702" s="69" t="s">
        <v>56</v>
      </c>
      <c r="B702" s="69" t="s">
        <v>57</v>
      </c>
      <c r="C702" s="69" t="s">
        <v>1099</v>
      </c>
      <c r="D702" s="67" t="s">
        <v>1131</v>
      </c>
      <c r="E702" s="67" t="s">
        <v>1124</v>
      </c>
      <c r="F702" s="67" t="s">
        <v>1245</v>
      </c>
      <c r="G702" s="67" t="s">
        <v>1246</v>
      </c>
      <c r="H702" s="220" t="s">
        <v>46</v>
      </c>
      <c r="I702" s="73">
        <v>0</v>
      </c>
      <c r="J702" s="74">
        <v>0</v>
      </c>
      <c r="K702" s="67">
        <v>0</v>
      </c>
      <c r="L702" s="67">
        <v>0</v>
      </c>
      <c r="M702" s="74" t="s">
        <v>47</v>
      </c>
      <c r="N702" s="496" t="s">
        <v>48</v>
      </c>
      <c r="O702" s="73">
        <v>0</v>
      </c>
      <c r="P702" s="67">
        <v>0</v>
      </c>
      <c r="Q702" s="67" t="s">
        <v>49</v>
      </c>
      <c r="R702" s="214" t="s">
        <v>47</v>
      </c>
      <c r="S702" s="73">
        <v>0</v>
      </c>
      <c r="T702" s="67">
        <v>0</v>
      </c>
      <c r="U702" s="67">
        <v>0</v>
      </c>
      <c r="V702" s="67">
        <v>0</v>
      </c>
      <c r="W702" s="496">
        <v>0</v>
      </c>
      <c r="X702" s="73">
        <v>0</v>
      </c>
      <c r="Y702" s="67">
        <v>0</v>
      </c>
      <c r="Z702" s="496">
        <v>0</v>
      </c>
      <c r="AA702" s="22">
        <v>0</v>
      </c>
      <c r="AB702" s="496">
        <v>0</v>
      </c>
      <c r="AC702" s="27" t="s">
        <v>48</v>
      </c>
      <c r="AD702" s="75"/>
      <c r="AE702" s="75"/>
    </row>
    <row r="703" spans="1:31" s="141" customFormat="1" ht="30" customHeight="1" x14ac:dyDescent="0.25">
      <c r="A703" s="69" t="s">
        <v>56</v>
      </c>
      <c r="B703" s="69" t="s">
        <v>57</v>
      </c>
      <c r="C703" s="69" t="s">
        <v>1099</v>
      </c>
      <c r="D703" s="67" t="s">
        <v>1247</v>
      </c>
      <c r="E703" s="67" t="s">
        <v>1248</v>
      </c>
      <c r="F703" s="67" t="s">
        <v>1249</v>
      </c>
      <c r="G703" s="67" t="s">
        <v>1250</v>
      </c>
      <c r="H703" s="220" t="s">
        <v>46</v>
      </c>
      <c r="I703" s="73">
        <v>0</v>
      </c>
      <c r="J703" s="74">
        <v>0</v>
      </c>
      <c r="K703" s="67">
        <v>0</v>
      </c>
      <c r="L703" s="67">
        <v>0</v>
      </c>
      <c r="M703" s="74" t="s">
        <v>47</v>
      </c>
      <c r="N703" s="221" t="s">
        <v>48</v>
      </c>
      <c r="O703" s="73">
        <v>0</v>
      </c>
      <c r="P703" s="67">
        <v>0</v>
      </c>
      <c r="Q703" s="67" t="s">
        <v>49</v>
      </c>
      <c r="R703" s="214" t="s">
        <v>47</v>
      </c>
      <c r="S703" s="73">
        <v>0</v>
      </c>
      <c r="T703" s="67">
        <v>0</v>
      </c>
      <c r="U703" s="67">
        <v>0</v>
      </c>
      <c r="V703" s="67">
        <v>0</v>
      </c>
      <c r="W703" s="496">
        <v>0</v>
      </c>
      <c r="X703" s="73">
        <v>0</v>
      </c>
      <c r="Y703" s="67">
        <v>0</v>
      </c>
      <c r="Z703" s="496">
        <v>0</v>
      </c>
      <c r="AA703" s="22">
        <v>0</v>
      </c>
      <c r="AB703" s="496">
        <v>0</v>
      </c>
      <c r="AC703" s="27" t="s">
        <v>48</v>
      </c>
      <c r="AD703" s="75"/>
      <c r="AE703" s="75"/>
    </row>
    <row r="704" spans="1:31" s="141" customFormat="1" ht="30" customHeight="1" x14ac:dyDescent="0.25">
      <c r="A704" s="69" t="s">
        <v>56</v>
      </c>
      <c r="B704" s="69" t="s">
        <v>57</v>
      </c>
      <c r="C704" s="69" t="s">
        <v>1099</v>
      </c>
      <c r="D704" s="67" t="s">
        <v>1251</v>
      </c>
      <c r="E704" s="67" t="s">
        <v>1147</v>
      </c>
      <c r="F704" s="67" t="s">
        <v>1252</v>
      </c>
      <c r="G704" s="67" t="s">
        <v>1101</v>
      </c>
      <c r="H704" s="220" t="s">
        <v>46</v>
      </c>
      <c r="I704" s="73">
        <v>0</v>
      </c>
      <c r="J704" s="74">
        <v>0</v>
      </c>
      <c r="K704" s="67">
        <v>0</v>
      </c>
      <c r="L704" s="67">
        <v>0</v>
      </c>
      <c r="M704" s="74" t="s">
        <v>47</v>
      </c>
      <c r="N704" s="496" t="s">
        <v>48</v>
      </c>
      <c r="O704" s="73">
        <v>0</v>
      </c>
      <c r="P704" s="67">
        <v>0</v>
      </c>
      <c r="Q704" s="67" t="s">
        <v>49</v>
      </c>
      <c r="R704" s="214" t="s">
        <v>47</v>
      </c>
      <c r="S704" s="73">
        <v>0</v>
      </c>
      <c r="T704" s="67">
        <v>0</v>
      </c>
      <c r="U704" s="67">
        <v>0</v>
      </c>
      <c r="V704" s="67">
        <v>0</v>
      </c>
      <c r="W704" s="496">
        <v>0</v>
      </c>
      <c r="X704" s="73">
        <v>0</v>
      </c>
      <c r="Y704" s="67">
        <v>0</v>
      </c>
      <c r="Z704" s="496">
        <v>0</v>
      </c>
      <c r="AA704" s="22">
        <v>0</v>
      </c>
      <c r="AB704" s="496">
        <v>0</v>
      </c>
      <c r="AC704" s="27" t="s">
        <v>48</v>
      </c>
      <c r="AD704" s="75"/>
      <c r="AE704" s="75"/>
    </row>
    <row r="705" spans="1:31" s="141" customFormat="1" ht="30" customHeight="1" x14ac:dyDescent="0.25">
      <c r="A705" s="69" t="s">
        <v>56</v>
      </c>
      <c r="B705" s="69" t="s">
        <v>57</v>
      </c>
      <c r="C705" s="69" t="s">
        <v>1099</v>
      </c>
      <c r="D705" s="67" t="s">
        <v>1253</v>
      </c>
      <c r="E705" s="67" t="s">
        <v>1101</v>
      </c>
      <c r="F705" s="67" t="s">
        <v>1254</v>
      </c>
      <c r="G705" s="67" t="s">
        <v>1101</v>
      </c>
      <c r="H705" s="220" t="s">
        <v>617</v>
      </c>
      <c r="I705" s="73">
        <v>0</v>
      </c>
      <c r="J705" s="74">
        <v>0</v>
      </c>
      <c r="K705" s="67">
        <v>0</v>
      </c>
      <c r="L705" s="67">
        <v>0</v>
      </c>
      <c r="M705" s="74" t="s">
        <v>47</v>
      </c>
      <c r="N705" s="496" t="s">
        <v>48</v>
      </c>
      <c r="O705" s="73">
        <v>0</v>
      </c>
      <c r="P705" s="67">
        <v>0</v>
      </c>
      <c r="Q705" s="67" t="s">
        <v>49</v>
      </c>
      <c r="R705" s="214" t="s">
        <v>47</v>
      </c>
      <c r="S705" s="73">
        <v>0</v>
      </c>
      <c r="T705" s="67">
        <v>0</v>
      </c>
      <c r="U705" s="67">
        <v>0</v>
      </c>
      <c r="V705" s="67">
        <v>0</v>
      </c>
      <c r="W705" s="496">
        <v>0</v>
      </c>
      <c r="X705" s="73">
        <v>0</v>
      </c>
      <c r="Y705" s="67">
        <v>0</v>
      </c>
      <c r="Z705" s="496">
        <v>0</v>
      </c>
      <c r="AA705" s="22">
        <v>0</v>
      </c>
      <c r="AB705" s="496">
        <v>0</v>
      </c>
      <c r="AC705" s="27" t="s">
        <v>48</v>
      </c>
      <c r="AD705" s="75"/>
      <c r="AE705" s="75"/>
    </row>
    <row r="706" spans="1:31" s="141" customFormat="1" ht="30" customHeight="1" x14ac:dyDescent="0.25">
      <c r="A706" s="69" t="s">
        <v>56</v>
      </c>
      <c r="B706" s="69" t="s">
        <v>57</v>
      </c>
      <c r="C706" s="69" t="s">
        <v>1099</v>
      </c>
      <c r="D706" s="67" t="s">
        <v>1107</v>
      </c>
      <c r="E706" s="67" t="s">
        <v>1108</v>
      </c>
      <c r="F706" s="67" t="s">
        <v>1255</v>
      </c>
      <c r="G706" s="67" t="s">
        <v>1112</v>
      </c>
      <c r="H706" s="220" t="s">
        <v>46</v>
      </c>
      <c r="I706" s="73">
        <v>0</v>
      </c>
      <c r="J706" s="74">
        <v>0</v>
      </c>
      <c r="K706" s="67">
        <v>0</v>
      </c>
      <c r="L706" s="67">
        <v>0</v>
      </c>
      <c r="M706" s="74" t="s">
        <v>47</v>
      </c>
      <c r="N706" s="221" t="s">
        <v>48</v>
      </c>
      <c r="O706" s="73" t="s">
        <v>48</v>
      </c>
      <c r="P706" s="67" t="s">
        <v>48</v>
      </c>
      <c r="Q706" s="67" t="s">
        <v>49</v>
      </c>
      <c r="R706" s="214" t="s">
        <v>47</v>
      </c>
      <c r="S706" s="73">
        <v>0</v>
      </c>
      <c r="T706" s="67">
        <v>0</v>
      </c>
      <c r="U706" s="67">
        <v>0</v>
      </c>
      <c r="V706" s="67">
        <v>0</v>
      </c>
      <c r="W706" s="496">
        <v>0</v>
      </c>
      <c r="X706" s="73">
        <v>0</v>
      </c>
      <c r="Y706" s="67">
        <v>0</v>
      </c>
      <c r="Z706" s="496">
        <v>0</v>
      </c>
      <c r="AA706" s="22">
        <v>0</v>
      </c>
      <c r="AB706" s="496">
        <v>0</v>
      </c>
      <c r="AC706" s="27" t="s">
        <v>48</v>
      </c>
      <c r="AD706" s="75"/>
      <c r="AE706" s="75"/>
    </row>
    <row r="707" spans="1:31" s="141" customFormat="1" ht="30" customHeight="1" x14ac:dyDescent="0.25">
      <c r="A707" s="69" t="s">
        <v>56</v>
      </c>
      <c r="B707" s="69" t="s">
        <v>57</v>
      </c>
      <c r="C707" s="69" t="s">
        <v>1099</v>
      </c>
      <c r="D707" s="67" t="s">
        <v>1251</v>
      </c>
      <c r="E707" s="67" t="s">
        <v>1147</v>
      </c>
      <c r="F707" s="67" t="s">
        <v>1256</v>
      </c>
      <c r="G707" s="67" t="s">
        <v>1147</v>
      </c>
      <c r="H707" s="220" t="s">
        <v>46</v>
      </c>
      <c r="I707" s="73">
        <v>0</v>
      </c>
      <c r="J707" s="74">
        <v>0</v>
      </c>
      <c r="K707" s="67">
        <v>0</v>
      </c>
      <c r="L707" s="67">
        <v>0</v>
      </c>
      <c r="M707" s="74" t="s">
        <v>47</v>
      </c>
      <c r="N707" s="496" t="s">
        <v>48</v>
      </c>
      <c r="O707" s="73" t="s">
        <v>48</v>
      </c>
      <c r="P707" s="67" t="s">
        <v>48</v>
      </c>
      <c r="Q707" s="67" t="s">
        <v>49</v>
      </c>
      <c r="R707" s="214" t="s">
        <v>47</v>
      </c>
      <c r="S707" s="73">
        <v>0</v>
      </c>
      <c r="T707" s="67">
        <v>0</v>
      </c>
      <c r="U707" s="67">
        <v>0</v>
      </c>
      <c r="V707" s="67">
        <v>0</v>
      </c>
      <c r="W707" s="496">
        <v>0</v>
      </c>
      <c r="X707" s="73">
        <v>0</v>
      </c>
      <c r="Y707" s="67">
        <v>0</v>
      </c>
      <c r="Z707" s="496">
        <v>0</v>
      </c>
      <c r="AA707" s="22">
        <v>0</v>
      </c>
      <c r="AB707" s="496">
        <v>0</v>
      </c>
      <c r="AC707" s="27" t="s">
        <v>48</v>
      </c>
      <c r="AD707" s="75"/>
      <c r="AE707" s="75"/>
    </row>
    <row r="708" spans="1:31" s="141" customFormat="1" ht="30" customHeight="1" x14ac:dyDescent="0.25">
      <c r="A708" s="69" t="s">
        <v>56</v>
      </c>
      <c r="B708" s="69" t="s">
        <v>57</v>
      </c>
      <c r="C708" s="69" t="s">
        <v>1099</v>
      </c>
      <c r="D708" s="67" t="s">
        <v>1257</v>
      </c>
      <c r="E708" s="67" t="s">
        <v>1116</v>
      </c>
      <c r="F708" s="67" t="s">
        <v>1258</v>
      </c>
      <c r="G708" s="67" t="s">
        <v>1116</v>
      </c>
      <c r="H708" s="220" t="s">
        <v>46</v>
      </c>
      <c r="I708" s="73">
        <v>0</v>
      </c>
      <c r="J708" s="74">
        <v>0</v>
      </c>
      <c r="K708" s="67">
        <v>0</v>
      </c>
      <c r="L708" s="67">
        <v>0</v>
      </c>
      <c r="M708" s="74" t="s">
        <v>47</v>
      </c>
      <c r="N708" s="496" t="s">
        <v>48</v>
      </c>
      <c r="O708" s="73">
        <v>0</v>
      </c>
      <c r="P708" s="67">
        <v>0</v>
      </c>
      <c r="Q708" s="67" t="s">
        <v>49</v>
      </c>
      <c r="R708" s="214" t="s">
        <v>47</v>
      </c>
      <c r="S708" s="73">
        <v>0</v>
      </c>
      <c r="T708" s="67">
        <v>0</v>
      </c>
      <c r="U708" s="67">
        <v>0</v>
      </c>
      <c r="V708" s="67">
        <v>0</v>
      </c>
      <c r="W708" s="496">
        <v>0</v>
      </c>
      <c r="X708" s="73">
        <v>0</v>
      </c>
      <c r="Y708" s="67">
        <v>0</v>
      </c>
      <c r="Z708" s="496">
        <v>0</v>
      </c>
      <c r="AA708" s="22">
        <v>0</v>
      </c>
      <c r="AB708" s="496">
        <v>0</v>
      </c>
      <c r="AC708" s="27" t="s">
        <v>48</v>
      </c>
      <c r="AD708" s="75"/>
      <c r="AE708" s="75"/>
    </row>
    <row r="709" spans="1:31" s="141" customFormat="1" ht="30" customHeight="1" x14ac:dyDescent="0.25">
      <c r="A709" s="69" t="s">
        <v>56</v>
      </c>
      <c r="B709" s="69" t="s">
        <v>57</v>
      </c>
      <c r="C709" s="69" t="s">
        <v>1099</v>
      </c>
      <c r="D709" s="67" t="s">
        <v>1115</v>
      </c>
      <c r="E709" s="67" t="s">
        <v>1116</v>
      </c>
      <c r="F709" s="67" t="s">
        <v>1259</v>
      </c>
      <c r="G709" s="67" t="s">
        <v>1260</v>
      </c>
      <c r="H709" s="220" t="s">
        <v>46</v>
      </c>
      <c r="I709" s="73">
        <v>0</v>
      </c>
      <c r="J709" s="74">
        <v>0</v>
      </c>
      <c r="K709" s="67">
        <v>0</v>
      </c>
      <c r="L709" s="67">
        <v>0</v>
      </c>
      <c r="M709" s="74" t="s">
        <v>47</v>
      </c>
      <c r="N709" s="221" t="s">
        <v>48</v>
      </c>
      <c r="O709" s="73" t="s">
        <v>48</v>
      </c>
      <c r="P709" s="67" t="s">
        <v>48</v>
      </c>
      <c r="Q709" s="67" t="s">
        <v>49</v>
      </c>
      <c r="R709" s="214" t="s">
        <v>47</v>
      </c>
      <c r="S709" s="73">
        <v>0</v>
      </c>
      <c r="T709" s="67">
        <v>0</v>
      </c>
      <c r="U709" s="67">
        <v>0</v>
      </c>
      <c r="V709" s="67">
        <v>0</v>
      </c>
      <c r="W709" s="496">
        <v>0</v>
      </c>
      <c r="X709" s="73">
        <v>0</v>
      </c>
      <c r="Y709" s="67">
        <v>0</v>
      </c>
      <c r="Z709" s="496">
        <v>0</v>
      </c>
      <c r="AA709" s="22">
        <v>0</v>
      </c>
      <c r="AB709" s="496">
        <v>0</v>
      </c>
      <c r="AC709" s="27" t="s">
        <v>48</v>
      </c>
      <c r="AD709" s="75"/>
      <c r="AE709" s="75"/>
    </row>
    <row r="710" spans="1:31" s="141" customFormat="1" ht="30" customHeight="1" x14ac:dyDescent="0.25">
      <c r="A710" s="69" t="s">
        <v>56</v>
      </c>
      <c r="B710" s="69" t="s">
        <v>57</v>
      </c>
      <c r="C710" s="69" t="s">
        <v>1099</v>
      </c>
      <c r="D710" s="67" t="s">
        <v>1115</v>
      </c>
      <c r="E710" s="67" t="s">
        <v>1116</v>
      </c>
      <c r="F710" s="67" t="s">
        <v>1261</v>
      </c>
      <c r="G710" s="67" t="s">
        <v>1260</v>
      </c>
      <c r="H710" s="220" t="s">
        <v>46</v>
      </c>
      <c r="I710" s="73">
        <v>0</v>
      </c>
      <c r="J710" s="74">
        <v>0</v>
      </c>
      <c r="K710" s="67">
        <v>0</v>
      </c>
      <c r="L710" s="67">
        <v>0</v>
      </c>
      <c r="M710" s="74" t="s">
        <v>47</v>
      </c>
      <c r="N710" s="496" t="s">
        <v>48</v>
      </c>
      <c r="O710" s="73" t="s">
        <v>48</v>
      </c>
      <c r="P710" s="67" t="s">
        <v>48</v>
      </c>
      <c r="Q710" s="67" t="s">
        <v>49</v>
      </c>
      <c r="R710" s="214" t="s">
        <v>47</v>
      </c>
      <c r="S710" s="73">
        <v>0</v>
      </c>
      <c r="T710" s="67">
        <v>0</v>
      </c>
      <c r="U710" s="67">
        <v>0</v>
      </c>
      <c r="V710" s="67">
        <v>0</v>
      </c>
      <c r="W710" s="496">
        <v>0</v>
      </c>
      <c r="X710" s="73">
        <v>0</v>
      </c>
      <c r="Y710" s="67">
        <v>0</v>
      </c>
      <c r="Z710" s="496">
        <v>0</v>
      </c>
      <c r="AA710" s="22">
        <v>0</v>
      </c>
      <c r="AB710" s="496">
        <v>0</v>
      </c>
      <c r="AC710" s="27" t="s">
        <v>48</v>
      </c>
      <c r="AD710" s="75"/>
      <c r="AE710" s="75"/>
    </row>
    <row r="711" spans="1:31" s="141" customFormat="1" ht="30" customHeight="1" x14ac:dyDescent="0.25">
      <c r="A711" s="69" t="s">
        <v>56</v>
      </c>
      <c r="B711" s="69" t="s">
        <v>57</v>
      </c>
      <c r="C711" s="69" t="s">
        <v>1099</v>
      </c>
      <c r="D711" s="67" t="s">
        <v>1262</v>
      </c>
      <c r="E711" s="67" t="s">
        <v>1263</v>
      </c>
      <c r="F711" s="67" t="s">
        <v>1264</v>
      </c>
      <c r="G711" s="67" t="s">
        <v>1263</v>
      </c>
      <c r="H711" s="220" t="s">
        <v>46</v>
      </c>
      <c r="I711" s="73">
        <v>0</v>
      </c>
      <c r="J711" s="74">
        <v>0</v>
      </c>
      <c r="K711" s="67">
        <v>0</v>
      </c>
      <c r="L711" s="67">
        <v>0</v>
      </c>
      <c r="M711" s="74" t="s">
        <v>47</v>
      </c>
      <c r="N711" s="496" t="s">
        <v>48</v>
      </c>
      <c r="O711" s="73">
        <v>0</v>
      </c>
      <c r="P711" s="67">
        <v>0</v>
      </c>
      <c r="Q711" s="67" t="s">
        <v>49</v>
      </c>
      <c r="R711" s="214" t="s">
        <v>47</v>
      </c>
      <c r="S711" s="73">
        <v>0</v>
      </c>
      <c r="T711" s="67">
        <v>0</v>
      </c>
      <c r="U711" s="67">
        <v>0</v>
      </c>
      <c r="V711" s="67">
        <v>0</v>
      </c>
      <c r="W711" s="496">
        <v>0</v>
      </c>
      <c r="X711" s="73">
        <v>0</v>
      </c>
      <c r="Y711" s="67">
        <v>0</v>
      </c>
      <c r="Z711" s="496">
        <v>0</v>
      </c>
      <c r="AA711" s="22">
        <v>0</v>
      </c>
      <c r="AB711" s="496">
        <v>0</v>
      </c>
      <c r="AC711" s="27" t="s">
        <v>48</v>
      </c>
      <c r="AD711" s="75"/>
      <c r="AE711" s="75"/>
    </row>
    <row r="712" spans="1:31" s="141" customFormat="1" ht="30" customHeight="1" x14ac:dyDescent="0.25">
      <c r="A712" s="69" t="s">
        <v>56</v>
      </c>
      <c r="B712" s="69" t="s">
        <v>57</v>
      </c>
      <c r="C712" s="69" t="s">
        <v>1099</v>
      </c>
      <c r="D712" s="67" t="s">
        <v>1107</v>
      </c>
      <c r="E712" s="67" t="s">
        <v>1108</v>
      </c>
      <c r="F712" s="67" t="s">
        <v>1265</v>
      </c>
      <c r="G712" s="67" t="s">
        <v>1112</v>
      </c>
      <c r="H712" s="220" t="s">
        <v>46</v>
      </c>
      <c r="I712" s="73">
        <v>0</v>
      </c>
      <c r="J712" s="74">
        <v>0</v>
      </c>
      <c r="K712" s="67">
        <v>0</v>
      </c>
      <c r="L712" s="67">
        <v>0</v>
      </c>
      <c r="M712" s="74" t="s">
        <v>47</v>
      </c>
      <c r="N712" s="221" t="s">
        <v>48</v>
      </c>
      <c r="O712" s="73" t="s">
        <v>48</v>
      </c>
      <c r="P712" s="67" t="s">
        <v>48</v>
      </c>
      <c r="Q712" s="67" t="s">
        <v>49</v>
      </c>
      <c r="R712" s="214" t="s">
        <v>47</v>
      </c>
      <c r="S712" s="73">
        <v>0</v>
      </c>
      <c r="T712" s="67">
        <v>0</v>
      </c>
      <c r="U712" s="67">
        <v>0</v>
      </c>
      <c r="V712" s="67">
        <v>0</v>
      </c>
      <c r="W712" s="496">
        <v>0</v>
      </c>
      <c r="X712" s="73">
        <v>0</v>
      </c>
      <c r="Y712" s="67">
        <v>0</v>
      </c>
      <c r="Z712" s="496">
        <v>0</v>
      </c>
      <c r="AA712" s="22">
        <v>0</v>
      </c>
      <c r="AB712" s="496">
        <v>0</v>
      </c>
      <c r="AC712" s="27" t="s">
        <v>48</v>
      </c>
      <c r="AD712" s="75"/>
      <c r="AE712" s="75"/>
    </row>
    <row r="713" spans="1:31" s="141" customFormat="1" ht="30" customHeight="1" x14ac:dyDescent="0.25">
      <c r="A713" s="69" t="s">
        <v>56</v>
      </c>
      <c r="B713" s="69" t="s">
        <v>57</v>
      </c>
      <c r="C713" s="69" t="s">
        <v>1099</v>
      </c>
      <c r="D713" s="67" t="s">
        <v>1100</v>
      </c>
      <c r="E713" s="67" t="s">
        <v>1101</v>
      </c>
      <c r="F713" s="67" t="s">
        <v>1266</v>
      </c>
      <c r="G713" s="67" t="s">
        <v>1101</v>
      </c>
      <c r="H713" s="220" t="s">
        <v>46</v>
      </c>
      <c r="I713" s="73">
        <v>0</v>
      </c>
      <c r="J713" s="74">
        <v>0</v>
      </c>
      <c r="K713" s="67">
        <v>0</v>
      </c>
      <c r="L713" s="67">
        <v>0</v>
      </c>
      <c r="M713" s="74" t="s">
        <v>47</v>
      </c>
      <c r="N713" s="496" t="s">
        <v>48</v>
      </c>
      <c r="O713" s="73" t="s">
        <v>48</v>
      </c>
      <c r="P713" s="67" t="s">
        <v>48</v>
      </c>
      <c r="Q713" s="67" t="s">
        <v>49</v>
      </c>
      <c r="R713" s="214" t="s">
        <v>47</v>
      </c>
      <c r="S713" s="73">
        <v>0</v>
      </c>
      <c r="T713" s="67">
        <v>0</v>
      </c>
      <c r="U713" s="67">
        <v>0</v>
      </c>
      <c r="V713" s="67">
        <v>0</v>
      </c>
      <c r="W713" s="496">
        <v>0</v>
      </c>
      <c r="X713" s="73">
        <v>0</v>
      </c>
      <c r="Y713" s="67">
        <v>0</v>
      </c>
      <c r="Z713" s="496">
        <v>0</v>
      </c>
      <c r="AA713" s="22">
        <v>0</v>
      </c>
      <c r="AB713" s="496">
        <v>0</v>
      </c>
      <c r="AC713" s="27" t="s">
        <v>48</v>
      </c>
      <c r="AD713" s="75"/>
      <c r="AE713" s="75"/>
    </row>
    <row r="714" spans="1:31" s="141" customFormat="1" ht="30" customHeight="1" x14ac:dyDescent="0.25">
      <c r="A714" s="69" t="s">
        <v>56</v>
      </c>
      <c r="B714" s="69" t="s">
        <v>57</v>
      </c>
      <c r="C714" s="69" t="s">
        <v>1099</v>
      </c>
      <c r="D714" s="67" t="s">
        <v>1100</v>
      </c>
      <c r="E714" s="67" t="s">
        <v>1101</v>
      </c>
      <c r="F714" s="67" t="s">
        <v>1267</v>
      </c>
      <c r="G714" s="67" t="s">
        <v>1268</v>
      </c>
      <c r="H714" s="220" t="s">
        <v>46</v>
      </c>
      <c r="I714" s="73">
        <v>0</v>
      </c>
      <c r="J714" s="74">
        <v>0</v>
      </c>
      <c r="K714" s="67">
        <v>0</v>
      </c>
      <c r="L714" s="67">
        <v>0</v>
      </c>
      <c r="M714" s="74" t="s">
        <v>47</v>
      </c>
      <c r="N714" s="496" t="s">
        <v>48</v>
      </c>
      <c r="O714" s="73" t="s">
        <v>48</v>
      </c>
      <c r="P714" s="67" t="s">
        <v>48</v>
      </c>
      <c r="Q714" s="67" t="s">
        <v>49</v>
      </c>
      <c r="R714" s="214" t="s">
        <v>47</v>
      </c>
      <c r="S714" s="73">
        <v>0</v>
      </c>
      <c r="T714" s="67">
        <v>0</v>
      </c>
      <c r="U714" s="67">
        <v>0</v>
      </c>
      <c r="V714" s="67">
        <v>0</v>
      </c>
      <c r="W714" s="496">
        <v>0</v>
      </c>
      <c r="X714" s="73">
        <v>0</v>
      </c>
      <c r="Y714" s="67">
        <v>0</v>
      </c>
      <c r="Z714" s="496">
        <v>0</v>
      </c>
      <c r="AA714" s="22">
        <v>0</v>
      </c>
      <c r="AB714" s="496">
        <v>0</v>
      </c>
      <c r="AC714" s="27" t="s">
        <v>48</v>
      </c>
      <c r="AD714" s="75"/>
      <c r="AE714" s="75"/>
    </row>
    <row r="715" spans="1:31" s="141" customFormat="1" ht="30" customHeight="1" x14ac:dyDescent="0.25">
      <c r="A715" s="69" t="s">
        <v>56</v>
      </c>
      <c r="B715" s="69" t="s">
        <v>57</v>
      </c>
      <c r="C715" s="69" t="s">
        <v>1099</v>
      </c>
      <c r="D715" s="67" t="s">
        <v>1131</v>
      </c>
      <c r="E715" s="67" t="s">
        <v>1124</v>
      </c>
      <c r="F715" s="67" t="s">
        <v>1269</v>
      </c>
      <c r="G715" s="67" t="s">
        <v>1246</v>
      </c>
      <c r="H715" s="220" t="s">
        <v>46</v>
      </c>
      <c r="I715" s="73">
        <v>0</v>
      </c>
      <c r="J715" s="74">
        <v>0</v>
      </c>
      <c r="K715" s="67">
        <v>0</v>
      </c>
      <c r="L715" s="67">
        <v>0</v>
      </c>
      <c r="M715" s="74" t="s">
        <v>47</v>
      </c>
      <c r="N715" s="221" t="s">
        <v>48</v>
      </c>
      <c r="O715" s="73" t="s">
        <v>48</v>
      </c>
      <c r="P715" s="67" t="s">
        <v>48</v>
      </c>
      <c r="Q715" s="67" t="s">
        <v>49</v>
      </c>
      <c r="R715" s="214" t="s">
        <v>47</v>
      </c>
      <c r="S715" s="73">
        <v>0</v>
      </c>
      <c r="T715" s="67">
        <v>0</v>
      </c>
      <c r="U715" s="67">
        <v>0</v>
      </c>
      <c r="V715" s="67">
        <v>0</v>
      </c>
      <c r="W715" s="496">
        <v>0</v>
      </c>
      <c r="X715" s="73">
        <v>0</v>
      </c>
      <c r="Y715" s="67">
        <v>0</v>
      </c>
      <c r="Z715" s="496">
        <v>0</v>
      </c>
      <c r="AA715" s="22">
        <v>0</v>
      </c>
      <c r="AB715" s="496">
        <v>0</v>
      </c>
      <c r="AC715" s="27" t="s">
        <v>48</v>
      </c>
      <c r="AD715" s="75"/>
      <c r="AE715" s="75"/>
    </row>
    <row r="716" spans="1:31" s="141" customFormat="1" ht="30" customHeight="1" x14ac:dyDescent="0.25">
      <c r="A716" s="69" t="s">
        <v>56</v>
      </c>
      <c r="B716" s="69" t="s">
        <v>57</v>
      </c>
      <c r="C716" s="69" t="s">
        <v>1099</v>
      </c>
      <c r="D716" s="67" t="s">
        <v>1100</v>
      </c>
      <c r="E716" s="67" t="s">
        <v>1101</v>
      </c>
      <c r="F716" s="67" t="s">
        <v>1270</v>
      </c>
      <c r="G716" s="67" t="s">
        <v>1101</v>
      </c>
      <c r="H716" s="220" t="s">
        <v>46</v>
      </c>
      <c r="I716" s="73">
        <v>0</v>
      </c>
      <c r="J716" s="74">
        <v>0</v>
      </c>
      <c r="K716" s="67">
        <v>0</v>
      </c>
      <c r="L716" s="67">
        <v>0</v>
      </c>
      <c r="M716" s="74" t="s">
        <v>47</v>
      </c>
      <c r="N716" s="496" t="s">
        <v>48</v>
      </c>
      <c r="O716" s="73">
        <v>0</v>
      </c>
      <c r="P716" s="67">
        <v>0</v>
      </c>
      <c r="Q716" s="67" t="s">
        <v>49</v>
      </c>
      <c r="R716" s="214" t="s">
        <v>47</v>
      </c>
      <c r="S716" s="73">
        <v>0</v>
      </c>
      <c r="T716" s="67">
        <v>0</v>
      </c>
      <c r="U716" s="67">
        <v>0</v>
      </c>
      <c r="V716" s="67">
        <v>0</v>
      </c>
      <c r="W716" s="496">
        <v>0</v>
      </c>
      <c r="X716" s="73">
        <v>0</v>
      </c>
      <c r="Y716" s="67">
        <v>0</v>
      </c>
      <c r="Z716" s="496">
        <v>0</v>
      </c>
      <c r="AA716" s="22">
        <v>0</v>
      </c>
      <c r="AB716" s="496">
        <v>0</v>
      </c>
      <c r="AC716" s="27" t="s">
        <v>48</v>
      </c>
      <c r="AD716" s="75"/>
      <c r="AE716" s="75"/>
    </row>
    <row r="717" spans="1:31" s="141" customFormat="1" ht="30" customHeight="1" x14ac:dyDescent="0.25">
      <c r="A717" s="69" t="s">
        <v>56</v>
      </c>
      <c r="B717" s="69" t="s">
        <v>57</v>
      </c>
      <c r="C717" s="69" t="s">
        <v>1099</v>
      </c>
      <c r="D717" s="67" t="s">
        <v>1251</v>
      </c>
      <c r="E717" s="67" t="s">
        <v>1147</v>
      </c>
      <c r="F717" s="67" t="s">
        <v>1271</v>
      </c>
      <c r="G717" s="67" t="s">
        <v>1147</v>
      </c>
      <c r="H717" s="220" t="s">
        <v>46</v>
      </c>
      <c r="I717" s="73">
        <v>0</v>
      </c>
      <c r="J717" s="74">
        <v>0</v>
      </c>
      <c r="K717" s="67">
        <v>0</v>
      </c>
      <c r="L717" s="67">
        <v>0</v>
      </c>
      <c r="M717" s="74" t="s">
        <v>47</v>
      </c>
      <c r="N717" s="496" t="s">
        <v>48</v>
      </c>
      <c r="O717" s="73" t="s">
        <v>48</v>
      </c>
      <c r="P717" s="67" t="s">
        <v>48</v>
      </c>
      <c r="Q717" s="67" t="s">
        <v>49</v>
      </c>
      <c r="R717" s="214" t="s">
        <v>47</v>
      </c>
      <c r="S717" s="73">
        <v>0</v>
      </c>
      <c r="T717" s="67">
        <v>0</v>
      </c>
      <c r="U717" s="67">
        <v>0</v>
      </c>
      <c r="V717" s="67">
        <v>0</v>
      </c>
      <c r="W717" s="496">
        <v>0</v>
      </c>
      <c r="X717" s="73">
        <v>0</v>
      </c>
      <c r="Y717" s="67">
        <v>0</v>
      </c>
      <c r="Z717" s="496">
        <v>0</v>
      </c>
      <c r="AA717" s="22">
        <v>0</v>
      </c>
      <c r="AB717" s="496">
        <v>0</v>
      </c>
      <c r="AC717" s="27" t="s">
        <v>48</v>
      </c>
      <c r="AD717" s="75"/>
      <c r="AE717" s="75"/>
    </row>
    <row r="718" spans="1:31" s="141" customFormat="1" ht="30" customHeight="1" x14ac:dyDescent="0.25">
      <c r="A718" s="69" t="s">
        <v>56</v>
      </c>
      <c r="B718" s="69" t="s">
        <v>57</v>
      </c>
      <c r="C718" s="69" t="s">
        <v>1099</v>
      </c>
      <c r="D718" s="67" t="s">
        <v>1190</v>
      </c>
      <c r="E718" s="67" t="s">
        <v>1191</v>
      </c>
      <c r="F718" s="67" t="s">
        <v>1272</v>
      </c>
      <c r="G718" s="67" t="s">
        <v>1191</v>
      </c>
      <c r="H718" s="220" t="s">
        <v>46</v>
      </c>
      <c r="I718" s="73">
        <v>0</v>
      </c>
      <c r="J718" s="74">
        <v>0</v>
      </c>
      <c r="K718" s="67">
        <v>0</v>
      </c>
      <c r="L718" s="67">
        <v>0</v>
      </c>
      <c r="M718" s="74" t="s">
        <v>47</v>
      </c>
      <c r="N718" s="221" t="s">
        <v>48</v>
      </c>
      <c r="O718" s="73">
        <v>0</v>
      </c>
      <c r="P718" s="67">
        <v>0</v>
      </c>
      <c r="Q718" s="67" t="s">
        <v>49</v>
      </c>
      <c r="R718" s="214" t="s">
        <v>47</v>
      </c>
      <c r="S718" s="73">
        <v>0</v>
      </c>
      <c r="T718" s="67">
        <v>0</v>
      </c>
      <c r="U718" s="67">
        <v>0</v>
      </c>
      <c r="V718" s="67">
        <v>0</v>
      </c>
      <c r="W718" s="496">
        <v>0</v>
      </c>
      <c r="X718" s="73">
        <v>0</v>
      </c>
      <c r="Y718" s="67">
        <v>0</v>
      </c>
      <c r="Z718" s="496">
        <v>0</v>
      </c>
      <c r="AA718" s="22">
        <v>0</v>
      </c>
      <c r="AB718" s="496">
        <v>0</v>
      </c>
      <c r="AC718" s="27" t="s">
        <v>48</v>
      </c>
      <c r="AD718" s="75"/>
      <c r="AE718" s="75"/>
    </row>
    <row r="719" spans="1:31" s="141" customFormat="1" ht="30" customHeight="1" x14ac:dyDescent="0.25">
      <c r="A719" s="69" t="s">
        <v>56</v>
      </c>
      <c r="B719" s="69" t="s">
        <v>57</v>
      </c>
      <c r="C719" s="69" t="s">
        <v>1099</v>
      </c>
      <c r="D719" s="67" t="s">
        <v>1107</v>
      </c>
      <c r="E719" s="67" t="s">
        <v>1273</v>
      </c>
      <c r="F719" s="67" t="s">
        <v>1274</v>
      </c>
      <c r="G719" s="67" t="s">
        <v>1112</v>
      </c>
      <c r="H719" s="220" t="s">
        <v>46</v>
      </c>
      <c r="I719" s="73">
        <v>0</v>
      </c>
      <c r="J719" s="74">
        <v>0</v>
      </c>
      <c r="K719" s="67">
        <v>0</v>
      </c>
      <c r="L719" s="67">
        <v>0</v>
      </c>
      <c r="M719" s="74" t="s">
        <v>47</v>
      </c>
      <c r="N719" s="496" t="s">
        <v>48</v>
      </c>
      <c r="O719" s="73">
        <v>0</v>
      </c>
      <c r="P719" s="67">
        <v>0</v>
      </c>
      <c r="Q719" s="67" t="s">
        <v>49</v>
      </c>
      <c r="R719" s="214" t="s">
        <v>47</v>
      </c>
      <c r="S719" s="73">
        <v>0</v>
      </c>
      <c r="T719" s="67">
        <v>0</v>
      </c>
      <c r="U719" s="67">
        <v>0</v>
      </c>
      <c r="V719" s="67">
        <v>0</v>
      </c>
      <c r="W719" s="496">
        <v>0</v>
      </c>
      <c r="X719" s="73">
        <v>0</v>
      </c>
      <c r="Y719" s="67">
        <v>0</v>
      </c>
      <c r="Z719" s="496">
        <v>0</v>
      </c>
      <c r="AA719" s="22">
        <v>0</v>
      </c>
      <c r="AB719" s="496">
        <v>0</v>
      </c>
      <c r="AC719" s="27" t="s">
        <v>48</v>
      </c>
      <c r="AD719" s="75"/>
      <c r="AE719" s="75"/>
    </row>
    <row r="720" spans="1:31" s="141" customFormat="1" ht="30" customHeight="1" x14ac:dyDescent="0.25">
      <c r="A720" s="69" t="s">
        <v>56</v>
      </c>
      <c r="B720" s="69" t="s">
        <v>57</v>
      </c>
      <c r="C720" s="69" t="s">
        <v>1099</v>
      </c>
      <c r="D720" s="67" t="s">
        <v>1247</v>
      </c>
      <c r="E720" s="67" t="s">
        <v>1248</v>
      </c>
      <c r="F720" s="67" t="s">
        <v>1275</v>
      </c>
      <c r="G720" s="67" t="s">
        <v>1231</v>
      </c>
      <c r="H720" s="220" t="s">
        <v>46</v>
      </c>
      <c r="I720" s="73">
        <v>0</v>
      </c>
      <c r="J720" s="74">
        <v>0</v>
      </c>
      <c r="K720" s="67">
        <v>0</v>
      </c>
      <c r="L720" s="67">
        <v>0</v>
      </c>
      <c r="M720" s="74" t="s">
        <v>47</v>
      </c>
      <c r="N720" s="496" t="s">
        <v>48</v>
      </c>
      <c r="O720" s="73">
        <v>0</v>
      </c>
      <c r="P720" s="67">
        <v>0</v>
      </c>
      <c r="Q720" s="67" t="s">
        <v>49</v>
      </c>
      <c r="R720" s="214" t="s">
        <v>47</v>
      </c>
      <c r="S720" s="73">
        <v>0</v>
      </c>
      <c r="T720" s="67">
        <v>0</v>
      </c>
      <c r="U720" s="67">
        <v>0</v>
      </c>
      <c r="V720" s="67">
        <v>0</v>
      </c>
      <c r="W720" s="496">
        <v>0</v>
      </c>
      <c r="X720" s="73">
        <v>0</v>
      </c>
      <c r="Y720" s="67">
        <v>0</v>
      </c>
      <c r="Z720" s="496">
        <v>0</v>
      </c>
      <c r="AA720" s="22">
        <v>0</v>
      </c>
      <c r="AB720" s="496">
        <v>0</v>
      </c>
      <c r="AC720" s="27" t="s">
        <v>48</v>
      </c>
      <c r="AD720" s="75"/>
      <c r="AE720" s="75"/>
    </row>
    <row r="721" spans="1:31" s="141" customFormat="1" ht="30" customHeight="1" x14ac:dyDescent="0.25">
      <c r="A721" s="69" t="s">
        <v>56</v>
      </c>
      <c r="B721" s="69" t="s">
        <v>57</v>
      </c>
      <c r="C721" s="69" t="s">
        <v>1099</v>
      </c>
      <c r="D721" s="67" t="s">
        <v>1276</v>
      </c>
      <c r="E721" s="67" t="s">
        <v>1243</v>
      </c>
      <c r="F721" s="67" t="s">
        <v>1277</v>
      </c>
      <c r="G721" s="67" t="s">
        <v>1163</v>
      </c>
      <c r="H721" s="220" t="s">
        <v>46</v>
      </c>
      <c r="I721" s="73">
        <v>0</v>
      </c>
      <c r="J721" s="74">
        <v>0</v>
      </c>
      <c r="K721" s="67">
        <v>0</v>
      </c>
      <c r="L721" s="67">
        <v>0</v>
      </c>
      <c r="M721" s="74" t="s">
        <v>47</v>
      </c>
      <c r="N721" s="221" t="s">
        <v>48</v>
      </c>
      <c r="O721" s="73">
        <v>0</v>
      </c>
      <c r="P721" s="67">
        <v>0</v>
      </c>
      <c r="Q721" s="67" t="s">
        <v>49</v>
      </c>
      <c r="R721" s="214" t="s">
        <v>47</v>
      </c>
      <c r="S721" s="73">
        <v>0</v>
      </c>
      <c r="T721" s="67">
        <v>0</v>
      </c>
      <c r="U721" s="67">
        <v>0</v>
      </c>
      <c r="V721" s="67">
        <v>0</v>
      </c>
      <c r="W721" s="496">
        <v>0</v>
      </c>
      <c r="X721" s="73">
        <v>0</v>
      </c>
      <c r="Y721" s="67">
        <v>0</v>
      </c>
      <c r="Z721" s="496">
        <v>0</v>
      </c>
      <c r="AA721" s="22">
        <v>0</v>
      </c>
      <c r="AB721" s="496">
        <v>0</v>
      </c>
      <c r="AC721" s="27" t="s">
        <v>48</v>
      </c>
      <c r="AD721" s="75"/>
      <c r="AE721" s="75"/>
    </row>
    <row r="722" spans="1:31" s="141" customFormat="1" ht="30" customHeight="1" x14ac:dyDescent="0.25">
      <c r="A722" s="69" t="s">
        <v>56</v>
      </c>
      <c r="B722" s="69" t="s">
        <v>57</v>
      </c>
      <c r="C722" s="69" t="s">
        <v>1099</v>
      </c>
      <c r="D722" s="67" t="s">
        <v>1262</v>
      </c>
      <c r="E722" s="67" t="s">
        <v>1263</v>
      </c>
      <c r="F722" s="67" t="s">
        <v>1278</v>
      </c>
      <c r="G722" s="67" t="s">
        <v>1279</v>
      </c>
      <c r="H722" s="220" t="s">
        <v>46</v>
      </c>
      <c r="I722" s="73">
        <v>0</v>
      </c>
      <c r="J722" s="74">
        <v>0</v>
      </c>
      <c r="K722" s="67">
        <v>0</v>
      </c>
      <c r="L722" s="67">
        <v>0</v>
      </c>
      <c r="M722" s="74" t="s">
        <v>47</v>
      </c>
      <c r="N722" s="496" t="s">
        <v>48</v>
      </c>
      <c r="O722" s="73">
        <v>0</v>
      </c>
      <c r="P722" s="67">
        <v>0</v>
      </c>
      <c r="Q722" s="67" t="s">
        <v>49</v>
      </c>
      <c r="R722" s="214" t="s">
        <v>47</v>
      </c>
      <c r="S722" s="73">
        <v>0</v>
      </c>
      <c r="T722" s="67">
        <v>0</v>
      </c>
      <c r="U722" s="67">
        <v>0</v>
      </c>
      <c r="V722" s="67">
        <v>0</v>
      </c>
      <c r="W722" s="496">
        <v>0</v>
      </c>
      <c r="X722" s="73">
        <v>0</v>
      </c>
      <c r="Y722" s="67">
        <v>0</v>
      </c>
      <c r="Z722" s="496">
        <v>0</v>
      </c>
      <c r="AA722" s="22">
        <v>0</v>
      </c>
      <c r="AB722" s="496">
        <v>0</v>
      </c>
      <c r="AC722" s="27" t="s">
        <v>48</v>
      </c>
      <c r="AD722" s="75"/>
      <c r="AE722" s="75"/>
    </row>
    <row r="723" spans="1:31" s="141" customFormat="1" ht="30" customHeight="1" x14ac:dyDescent="0.25">
      <c r="A723" s="69" t="s">
        <v>56</v>
      </c>
      <c r="B723" s="69" t="s">
        <v>57</v>
      </c>
      <c r="C723" s="69" t="s">
        <v>1099</v>
      </c>
      <c r="D723" s="67" t="s">
        <v>1280</v>
      </c>
      <c r="E723" s="67" t="s">
        <v>1191</v>
      </c>
      <c r="F723" s="67" t="s">
        <v>1281</v>
      </c>
      <c r="G723" s="67" t="s">
        <v>1282</v>
      </c>
      <c r="H723" s="220" t="s">
        <v>46</v>
      </c>
      <c r="I723" s="73">
        <v>0</v>
      </c>
      <c r="J723" s="74">
        <v>0</v>
      </c>
      <c r="K723" s="67">
        <v>0</v>
      </c>
      <c r="L723" s="67">
        <v>0</v>
      </c>
      <c r="M723" s="74" t="s">
        <v>47</v>
      </c>
      <c r="N723" s="496" t="s">
        <v>48</v>
      </c>
      <c r="O723" s="73">
        <v>0</v>
      </c>
      <c r="P723" s="67">
        <v>0</v>
      </c>
      <c r="Q723" s="67" t="s">
        <v>49</v>
      </c>
      <c r="R723" s="214" t="s">
        <v>47</v>
      </c>
      <c r="S723" s="73">
        <v>0</v>
      </c>
      <c r="T723" s="67">
        <v>0</v>
      </c>
      <c r="U723" s="67">
        <v>0</v>
      </c>
      <c r="V723" s="67">
        <v>0</v>
      </c>
      <c r="W723" s="496">
        <v>0</v>
      </c>
      <c r="X723" s="73">
        <v>0</v>
      </c>
      <c r="Y723" s="67">
        <v>0</v>
      </c>
      <c r="Z723" s="496">
        <v>0</v>
      </c>
      <c r="AA723" s="22">
        <v>0</v>
      </c>
      <c r="AB723" s="496">
        <v>0</v>
      </c>
      <c r="AC723" s="27" t="s">
        <v>48</v>
      </c>
      <c r="AD723" s="75"/>
      <c r="AE723" s="75"/>
    </row>
    <row r="724" spans="1:31" s="141" customFormat="1" ht="30" customHeight="1" x14ac:dyDescent="0.25">
      <c r="A724" s="69" t="s">
        <v>56</v>
      </c>
      <c r="B724" s="69" t="s">
        <v>57</v>
      </c>
      <c r="C724" s="69" t="s">
        <v>1099</v>
      </c>
      <c r="D724" s="67" t="s">
        <v>1253</v>
      </c>
      <c r="E724" s="67" t="s">
        <v>1101</v>
      </c>
      <c r="F724" s="67" t="s">
        <v>1283</v>
      </c>
      <c r="G724" s="67" t="s">
        <v>1284</v>
      </c>
      <c r="H724" s="220" t="s">
        <v>46</v>
      </c>
      <c r="I724" s="73">
        <v>0</v>
      </c>
      <c r="J724" s="74">
        <v>0</v>
      </c>
      <c r="K724" s="67">
        <v>0</v>
      </c>
      <c r="L724" s="67">
        <v>0</v>
      </c>
      <c r="M724" s="74" t="s">
        <v>47</v>
      </c>
      <c r="N724" s="221" t="s">
        <v>48</v>
      </c>
      <c r="O724" s="73" t="s">
        <v>48</v>
      </c>
      <c r="P724" s="67" t="s">
        <v>48</v>
      </c>
      <c r="Q724" s="67" t="s">
        <v>49</v>
      </c>
      <c r="R724" s="214" t="s">
        <v>47</v>
      </c>
      <c r="S724" s="73">
        <v>0</v>
      </c>
      <c r="T724" s="67">
        <v>0</v>
      </c>
      <c r="U724" s="67">
        <v>0</v>
      </c>
      <c r="V724" s="67">
        <v>0</v>
      </c>
      <c r="W724" s="496">
        <v>0</v>
      </c>
      <c r="X724" s="73">
        <v>0</v>
      </c>
      <c r="Y724" s="67">
        <v>0</v>
      </c>
      <c r="Z724" s="496">
        <v>0</v>
      </c>
      <c r="AA724" s="22">
        <v>0</v>
      </c>
      <c r="AB724" s="496">
        <v>0</v>
      </c>
      <c r="AC724" s="27" t="s">
        <v>48</v>
      </c>
      <c r="AD724" s="75"/>
      <c r="AE724" s="75"/>
    </row>
    <row r="725" spans="1:31" s="141" customFormat="1" ht="30" customHeight="1" x14ac:dyDescent="0.25">
      <c r="A725" s="69" t="s">
        <v>56</v>
      </c>
      <c r="B725" s="69" t="s">
        <v>57</v>
      </c>
      <c r="C725" s="69" t="s">
        <v>1099</v>
      </c>
      <c r="D725" s="67" t="s">
        <v>1285</v>
      </c>
      <c r="E725" s="67" t="s">
        <v>1286</v>
      </c>
      <c r="F725" s="67" t="s">
        <v>1287</v>
      </c>
      <c r="G725" s="67" t="s">
        <v>1286</v>
      </c>
      <c r="H725" s="220" t="s">
        <v>46</v>
      </c>
      <c r="I725" s="73">
        <v>0</v>
      </c>
      <c r="J725" s="74">
        <v>0</v>
      </c>
      <c r="K725" s="67">
        <v>0</v>
      </c>
      <c r="L725" s="67">
        <v>0</v>
      </c>
      <c r="M725" s="74" t="s">
        <v>47</v>
      </c>
      <c r="N725" s="496" t="s">
        <v>48</v>
      </c>
      <c r="O725" s="73">
        <v>0</v>
      </c>
      <c r="P725" s="67">
        <v>0</v>
      </c>
      <c r="Q725" s="67" t="s">
        <v>49</v>
      </c>
      <c r="R725" s="214" t="s">
        <v>47</v>
      </c>
      <c r="S725" s="73">
        <v>0</v>
      </c>
      <c r="T725" s="67">
        <v>0</v>
      </c>
      <c r="U725" s="67">
        <v>0</v>
      </c>
      <c r="V725" s="67">
        <v>0</v>
      </c>
      <c r="W725" s="496">
        <v>0</v>
      </c>
      <c r="X725" s="73">
        <v>0</v>
      </c>
      <c r="Y725" s="67">
        <v>0</v>
      </c>
      <c r="Z725" s="496">
        <v>0</v>
      </c>
      <c r="AA725" s="22">
        <v>0</v>
      </c>
      <c r="AB725" s="496">
        <v>0</v>
      </c>
      <c r="AC725" s="27" t="s">
        <v>48</v>
      </c>
      <c r="AD725" s="75"/>
      <c r="AE725" s="75"/>
    </row>
    <row r="726" spans="1:31" s="141" customFormat="1" ht="30" customHeight="1" x14ac:dyDescent="0.25">
      <c r="A726" s="69" t="s">
        <v>56</v>
      </c>
      <c r="B726" s="69" t="s">
        <v>57</v>
      </c>
      <c r="C726" s="69" t="s">
        <v>1099</v>
      </c>
      <c r="D726" s="67" t="s">
        <v>1285</v>
      </c>
      <c r="E726" s="67" t="s">
        <v>1286</v>
      </c>
      <c r="F726" s="67" t="s">
        <v>1288</v>
      </c>
      <c r="G726" s="67" t="s">
        <v>1286</v>
      </c>
      <c r="H726" s="220" t="s">
        <v>46</v>
      </c>
      <c r="I726" s="73">
        <v>0</v>
      </c>
      <c r="J726" s="74">
        <v>0</v>
      </c>
      <c r="K726" s="67">
        <v>0</v>
      </c>
      <c r="L726" s="67">
        <v>0</v>
      </c>
      <c r="M726" s="74" t="s">
        <v>47</v>
      </c>
      <c r="N726" s="496" t="s">
        <v>48</v>
      </c>
      <c r="O726" s="73">
        <v>0</v>
      </c>
      <c r="P726" s="67">
        <v>0</v>
      </c>
      <c r="Q726" s="67" t="s">
        <v>49</v>
      </c>
      <c r="R726" s="214" t="s">
        <v>47</v>
      </c>
      <c r="S726" s="73">
        <v>0</v>
      </c>
      <c r="T726" s="67">
        <v>0</v>
      </c>
      <c r="U726" s="67">
        <v>0</v>
      </c>
      <c r="V726" s="67">
        <v>0</v>
      </c>
      <c r="W726" s="496">
        <v>0</v>
      </c>
      <c r="X726" s="73">
        <v>0</v>
      </c>
      <c r="Y726" s="67">
        <v>0</v>
      </c>
      <c r="Z726" s="496">
        <v>0</v>
      </c>
      <c r="AA726" s="22">
        <v>0</v>
      </c>
      <c r="AB726" s="496">
        <v>0</v>
      </c>
      <c r="AC726" s="27" t="s">
        <v>48</v>
      </c>
      <c r="AD726" s="75"/>
      <c r="AE726" s="75"/>
    </row>
    <row r="727" spans="1:31" s="141" customFormat="1" ht="30" customHeight="1" x14ac:dyDescent="0.25">
      <c r="A727" s="69" t="s">
        <v>56</v>
      </c>
      <c r="B727" s="69" t="s">
        <v>57</v>
      </c>
      <c r="C727" s="69" t="s">
        <v>1099</v>
      </c>
      <c r="D727" s="67" t="s">
        <v>1285</v>
      </c>
      <c r="E727" s="67" t="s">
        <v>1286</v>
      </c>
      <c r="F727" s="67" t="s">
        <v>1289</v>
      </c>
      <c r="G727" s="67" t="s">
        <v>1286</v>
      </c>
      <c r="H727" s="220" t="s">
        <v>46</v>
      </c>
      <c r="I727" s="73">
        <v>0</v>
      </c>
      <c r="J727" s="74">
        <v>0</v>
      </c>
      <c r="K727" s="67">
        <v>0</v>
      </c>
      <c r="L727" s="67">
        <v>0</v>
      </c>
      <c r="M727" s="74" t="s">
        <v>47</v>
      </c>
      <c r="N727" s="221" t="s">
        <v>48</v>
      </c>
      <c r="O727" s="73">
        <v>0</v>
      </c>
      <c r="P727" s="67">
        <v>0</v>
      </c>
      <c r="Q727" s="67" t="s">
        <v>49</v>
      </c>
      <c r="R727" s="214" t="s">
        <v>47</v>
      </c>
      <c r="S727" s="73">
        <v>0</v>
      </c>
      <c r="T727" s="67">
        <v>0</v>
      </c>
      <c r="U727" s="67">
        <v>0</v>
      </c>
      <c r="V727" s="67">
        <v>0</v>
      </c>
      <c r="W727" s="496">
        <v>0</v>
      </c>
      <c r="X727" s="73">
        <v>0</v>
      </c>
      <c r="Y727" s="67">
        <v>0</v>
      </c>
      <c r="Z727" s="496">
        <v>0</v>
      </c>
      <c r="AA727" s="22">
        <v>0</v>
      </c>
      <c r="AB727" s="496">
        <v>0</v>
      </c>
      <c r="AC727" s="27" t="s">
        <v>48</v>
      </c>
      <c r="AD727" s="75"/>
      <c r="AE727" s="75"/>
    </row>
    <row r="728" spans="1:31" s="141" customFormat="1" ht="30" customHeight="1" x14ac:dyDescent="0.25">
      <c r="A728" s="69" t="s">
        <v>56</v>
      </c>
      <c r="B728" s="69" t="s">
        <v>57</v>
      </c>
      <c r="C728" s="69" t="s">
        <v>1099</v>
      </c>
      <c r="D728" s="67" t="s">
        <v>1285</v>
      </c>
      <c r="E728" s="67" t="s">
        <v>1286</v>
      </c>
      <c r="F728" s="67" t="s">
        <v>1290</v>
      </c>
      <c r="G728" s="67" t="s">
        <v>1286</v>
      </c>
      <c r="H728" s="220" t="s">
        <v>46</v>
      </c>
      <c r="I728" s="73">
        <v>0</v>
      </c>
      <c r="J728" s="74">
        <v>0</v>
      </c>
      <c r="K728" s="67">
        <v>0</v>
      </c>
      <c r="L728" s="67">
        <v>0</v>
      </c>
      <c r="M728" s="74" t="s">
        <v>47</v>
      </c>
      <c r="N728" s="496" t="s">
        <v>48</v>
      </c>
      <c r="O728" s="73">
        <v>0</v>
      </c>
      <c r="P728" s="67">
        <v>0</v>
      </c>
      <c r="Q728" s="67" t="s">
        <v>49</v>
      </c>
      <c r="R728" s="214" t="s">
        <v>47</v>
      </c>
      <c r="S728" s="73">
        <v>0</v>
      </c>
      <c r="T728" s="67">
        <v>0</v>
      </c>
      <c r="U728" s="67">
        <v>0</v>
      </c>
      <c r="V728" s="67">
        <v>0</v>
      </c>
      <c r="W728" s="496">
        <v>0</v>
      </c>
      <c r="X728" s="73">
        <v>0</v>
      </c>
      <c r="Y728" s="67">
        <v>0</v>
      </c>
      <c r="Z728" s="496">
        <v>0</v>
      </c>
      <c r="AA728" s="22">
        <v>0</v>
      </c>
      <c r="AB728" s="496">
        <v>0</v>
      </c>
      <c r="AC728" s="27" t="s">
        <v>48</v>
      </c>
      <c r="AD728" s="75"/>
      <c r="AE728" s="75"/>
    </row>
    <row r="729" spans="1:31" s="141" customFormat="1" ht="30" customHeight="1" x14ac:dyDescent="0.25">
      <c r="A729" s="69" t="s">
        <v>56</v>
      </c>
      <c r="B729" s="69" t="s">
        <v>57</v>
      </c>
      <c r="C729" s="69" t="s">
        <v>1099</v>
      </c>
      <c r="D729" s="67" t="s">
        <v>1291</v>
      </c>
      <c r="E729" s="67" t="s">
        <v>1142</v>
      </c>
      <c r="F729" s="67" t="s">
        <v>1292</v>
      </c>
      <c r="G729" s="67" t="s">
        <v>1142</v>
      </c>
      <c r="H729" s="220" t="s">
        <v>46</v>
      </c>
      <c r="I729" s="73">
        <v>0</v>
      </c>
      <c r="J729" s="74">
        <v>0</v>
      </c>
      <c r="K729" s="67">
        <v>0</v>
      </c>
      <c r="L729" s="67">
        <v>0</v>
      </c>
      <c r="M729" s="74" t="s">
        <v>47</v>
      </c>
      <c r="N729" s="496" t="s">
        <v>48</v>
      </c>
      <c r="O729" s="73">
        <v>0</v>
      </c>
      <c r="P729" s="67">
        <v>0</v>
      </c>
      <c r="Q729" s="67" t="s">
        <v>49</v>
      </c>
      <c r="R729" s="214" t="s">
        <v>47</v>
      </c>
      <c r="S729" s="73">
        <v>0</v>
      </c>
      <c r="T729" s="67">
        <v>0</v>
      </c>
      <c r="U729" s="67">
        <v>0</v>
      </c>
      <c r="V729" s="67">
        <v>0</v>
      </c>
      <c r="W729" s="496">
        <v>0</v>
      </c>
      <c r="X729" s="73">
        <v>0</v>
      </c>
      <c r="Y729" s="67">
        <v>0</v>
      </c>
      <c r="Z729" s="496">
        <v>0</v>
      </c>
      <c r="AA729" s="22">
        <v>0</v>
      </c>
      <c r="AB729" s="496">
        <v>0</v>
      </c>
      <c r="AC729" s="27" t="s">
        <v>48</v>
      </c>
      <c r="AD729" s="75"/>
      <c r="AE729" s="75"/>
    </row>
    <row r="730" spans="1:31" s="141" customFormat="1" ht="30" customHeight="1" x14ac:dyDescent="0.25">
      <c r="A730" s="69" t="s">
        <v>56</v>
      </c>
      <c r="B730" s="69" t="s">
        <v>57</v>
      </c>
      <c r="C730" s="69" t="s">
        <v>1099</v>
      </c>
      <c r="D730" s="67" t="s">
        <v>1291</v>
      </c>
      <c r="E730" s="67" t="s">
        <v>1142</v>
      </c>
      <c r="F730" s="67" t="s">
        <v>1293</v>
      </c>
      <c r="G730" s="67" t="s">
        <v>1142</v>
      </c>
      <c r="H730" s="220" t="s">
        <v>46</v>
      </c>
      <c r="I730" s="73">
        <v>0</v>
      </c>
      <c r="J730" s="74">
        <v>0</v>
      </c>
      <c r="K730" s="67">
        <v>0</v>
      </c>
      <c r="L730" s="67">
        <v>0</v>
      </c>
      <c r="M730" s="74" t="s">
        <v>47</v>
      </c>
      <c r="N730" s="221" t="s">
        <v>48</v>
      </c>
      <c r="O730" s="73">
        <v>0</v>
      </c>
      <c r="P730" s="67">
        <v>0</v>
      </c>
      <c r="Q730" s="67" t="s">
        <v>49</v>
      </c>
      <c r="R730" s="214" t="s">
        <v>47</v>
      </c>
      <c r="S730" s="73">
        <v>0</v>
      </c>
      <c r="T730" s="67">
        <v>0</v>
      </c>
      <c r="U730" s="67">
        <v>0</v>
      </c>
      <c r="V730" s="67">
        <v>0</v>
      </c>
      <c r="W730" s="496">
        <v>0</v>
      </c>
      <c r="X730" s="73">
        <v>0</v>
      </c>
      <c r="Y730" s="67">
        <v>0</v>
      </c>
      <c r="Z730" s="496">
        <v>0</v>
      </c>
      <c r="AA730" s="22">
        <v>0</v>
      </c>
      <c r="AB730" s="496">
        <v>0</v>
      </c>
      <c r="AC730" s="27" t="s">
        <v>48</v>
      </c>
      <c r="AD730" s="75"/>
      <c r="AE730" s="75"/>
    </row>
    <row r="731" spans="1:31" s="141" customFormat="1" ht="30" customHeight="1" x14ac:dyDescent="0.25">
      <c r="A731" s="69" t="s">
        <v>56</v>
      </c>
      <c r="B731" s="69" t="s">
        <v>57</v>
      </c>
      <c r="C731" s="69" t="s">
        <v>1099</v>
      </c>
      <c r="D731" s="67" t="s">
        <v>1291</v>
      </c>
      <c r="E731" s="67" t="s">
        <v>1142</v>
      </c>
      <c r="F731" s="67" t="s">
        <v>1294</v>
      </c>
      <c r="G731" s="67" t="s">
        <v>1142</v>
      </c>
      <c r="H731" s="220" t="s">
        <v>46</v>
      </c>
      <c r="I731" s="73">
        <v>0</v>
      </c>
      <c r="J731" s="74">
        <v>0</v>
      </c>
      <c r="K731" s="67">
        <v>0</v>
      </c>
      <c r="L731" s="67">
        <v>0</v>
      </c>
      <c r="M731" s="74" t="s">
        <v>47</v>
      </c>
      <c r="N731" s="496" t="s">
        <v>48</v>
      </c>
      <c r="O731" s="73">
        <v>0</v>
      </c>
      <c r="P731" s="67">
        <v>0</v>
      </c>
      <c r="Q731" s="67" t="s">
        <v>49</v>
      </c>
      <c r="R731" s="214" t="s">
        <v>47</v>
      </c>
      <c r="S731" s="73">
        <v>0</v>
      </c>
      <c r="T731" s="67">
        <v>0</v>
      </c>
      <c r="U731" s="67">
        <v>0</v>
      </c>
      <c r="V731" s="67">
        <v>0</v>
      </c>
      <c r="W731" s="496">
        <v>0</v>
      </c>
      <c r="X731" s="73">
        <v>0</v>
      </c>
      <c r="Y731" s="67">
        <v>0</v>
      </c>
      <c r="Z731" s="496">
        <v>0</v>
      </c>
      <c r="AA731" s="22">
        <v>0</v>
      </c>
      <c r="AB731" s="496">
        <v>0</v>
      </c>
      <c r="AC731" s="27" t="s">
        <v>48</v>
      </c>
      <c r="AD731" s="75"/>
      <c r="AE731" s="75"/>
    </row>
    <row r="732" spans="1:31" s="141" customFormat="1" ht="30" customHeight="1" x14ac:dyDescent="0.25">
      <c r="A732" s="69" t="s">
        <v>56</v>
      </c>
      <c r="B732" s="69" t="s">
        <v>57</v>
      </c>
      <c r="C732" s="69" t="s">
        <v>1099</v>
      </c>
      <c r="D732" s="67" t="s">
        <v>1253</v>
      </c>
      <c r="E732" s="67" t="s">
        <v>1101</v>
      </c>
      <c r="F732" s="67" t="s">
        <v>1295</v>
      </c>
      <c r="G732" s="67" t="s">
        <v>1296</v>
      </c>
      <c r="H732" s="220" t="s">
        <v>46</v>
      </c>
      <c r="I732" s="73">
        <v>0</v>
      </c>
      <c r="J732" s="74">
        <v>0</v>
      </c>
      <c r="K732" s="67">
        <v>0</v>
      </c>
      <c r="L732" s="67">
        <v>0</v>
      </c>
      <c r="M732" s="74" t="s">
        <v>47</v>
      </c>
      <c r="N732" s="496" t="s">
        <v>48</v>
      </c>
      <c r="O732" s="73" t="s">
        <v>48</v>
      </c>
      <c r="P732" s="67" t="s">
        <v>48</v>
      </c>
      <c r="Q732" s="67" t="s">
        <v>49</v>
      </c>
      <c r="R732" s="214" t="s">
        <v>47</v>
      </c>
      <c r="S732" s="73">
        <v>0</v>
      </c>
      <c r="T732" s="67">
        <v>0</v>
      </c>
      <c r="U732" s="67">
        <v>0</v>
      </c>
      <c r="V732" s="67">
        <v>0</v>
      </c>
      <c r="W732" s="496">
        <v>0</v>
      </c>
      <c r="X732" s="73">
        <v>0</v>
      </c>
      <c r="Y732" s="67">
        <v>0</v>
      </c>
      <c r="Z732" s="496">
        <v>0</v>
      </c>
      <c r="AA732" s="22">
        <v>0</v>
      </c>
      <c r="AB732" s="496">
        <v>0</v>
      </c>
      <c r="AC732" s="27" t="s">
        <v>48</v>
      </c>
      <c r="AD732" s="75"/>
      <c r="AE732" s="75"/>
    </row>
    <row r="733" spans="1:31" s="141" customFormat="1" ht="30" customHeight="1" x14ac:dyDescent="0.25">
      <c r="A733" s="69" t="s">
        <v>56</v>
      </c>
      <c r="B733" s="69" t="s">
        <v>57</v>
      </c>
      <c r="C733" s="69" t="s">
        <v>1099</v>
      </c>
      <c r="D733" s="67" t="s">
        <v>1100</v>
      </c>
      <c r="E733" s="67" t="s">
        <v>1101</v>
      </c>
      <c r="F733" s="67" t="s">
        <v>1297</v>
      </c>
      <c r="G733" s="67" t="s">
        <v>1101</v>
      </c>
      <c r="H733" s="220" t="s">
        <v>46</v>
      </c>
      <c r="I733" s="73">
        <v>0</v>
      </c>
      <c r="J733" s="74">
        <v>0</v>
      </c>
      <c r="K733" s="67">
        <v>0</v>
      </c>
      <c r="L733" s="67">
        <v>0</v>
      </c>
      <c r="M733" s="74" t="s">
        <v>47</v>
      </c>
      <c r="N733" s="221" t="s">
        <v>48</v>
      </c>
      <c r="O733" s="73">
        <v>0</v>
      </c>
      <c r="P733" s="67">
        <v>0</v>
      </c>
      <c r="Q733" s="67" t="s">
        <v>49</v>
      </c>
      <c r="R733" s="214" t="s">
        <v>47</v>
      </c>
      <c r="S733" s="73">
        <v>0</v>
      </c>
      <c r="T733" s="67">
        <v>0</v>
      </c>
      <c r="U733" s="67">
        <v>0</v>
      </c>
      <c r="V733" s="67">
        <v>0</v>
      </c>
      <c r="W733" s="496">
        <v>0</v>
      </c>
      <c r="X733" s="73">
        <v>0</v>
      </c>
      <c r="Y733" s="67">
        <v>0</v>
      </c>
      <c r="Z733" s="496">
        <v>0</v>
      </c>
      <c r="AA733" s="22">
        <v>0</v>
      </c>
      <c r="AB733" s="496">
        <v>0</v>
      </c>
      <c r="AC733" s="27" t="s">
        <v>48</v>
      </c>
      <c r="AD733" s="75"/>
      <c r="AE733" s="75"/>
    </row>
    <row r="734" spans="1:31" s="141" customFormat="1" ht="30" customHeight="1" x14ac:dyDescent="0.25">
      <c r="A734" s="69" t="s">
        <v>56</v>
      </c>
      <c r="B734" s="69" t="s">
        <v>57</v>
      </c>
      <c r="C734" s="69" t="s">
        <v>1099</v>
      </c>
      <c r="D734" s="67" t="s">
        <v>1247</v>
      </c>
      <c r="E734" s="67" t="s">
        <v>1248</v>
      </c>
      <c r="F734" s="67" t="s">
        <v>1298</v>
      </c>
      <c r="G734" s="67" t="s">
        <v>1231</v>
      </c>
      <c r="H734" s="220" t="s">
        <v>46</v>
      </c>
      <c r="I734" s="73">
        <v>0</v>
      </c>
      <c r="J734" s="74">
        <v>0</v>
      </c>
      <c r="K734" s="67">
        <v>0</v>
      </c>
      <c r="L734" s="67">
        <v>0</v>
      </c>
      <c r="M734" s="74" t="s">
        <v>47</v>
      </c>
      <c r="N734" s="496" t="s">
        <v>48</v>
      </c>
      <c r="O734" s="73">
        <v>0</v>
      </c>
      <c r="P734" s="67">
        <v>0</v>
      </c>
      <c r="Q734" s="67" t="s">
        <v>49</v>
      </c>
      <c r="R734" s="214" t="s">
        <v>47</v>
      </c>
      <c r="S734" s="73">
        <v>0</v>
      </c>
      <c r="T734" s="67">
        <v>0</v>
      </c>
      <c r="U734" s="67">
        <v>0</v>
      </c>
      <c r="V734" s="67">
        <v>0</v>
      </c>
      <c r="W734" s="496">
        <v>0</v>
      </c>
      <c r="X734" s="73">
        <v>0</v>
      </c>
      <c r="Y734" s="67">
        <v>0</v>
      </c>
      <c r="Z734" s="496">
        <v>0</v>
      </c>
      <c r="AA734" s="22">
        <v>0</v>
      </c>
      <c r="AB734" s="496">
        <v>0</v>
      </c>
      <c r="AC734" s="27" t="s">
        <v>48</v>
      </c>
      <c r="AD734" s="75"/>
      <c r="AE734" s="75"/>
    </row>
    <row r="735" spans="1:31" s="141" customFormat="1" ht="30" customHeight="1" x14ac:dyDescent="0.25">
      <c r="A735" s="69" t="s">
        <v>56</v>
      </c>
      <c r="B735" s="69" t="s">
        <v>57</v>
      </c>
      <c r="C735" s="69" t="s">
        <v>1099</v>
      </c>
      <c r="D735" s="67" t="s">
        <v>1262</v>
      </c>
      <c r="E735" s="67" t="s">
        <v>1263</v>
      </c>
      <c r="F735" s="67" t="s">
        <v>1299</v>
      </c>
      <c r="G735" s="67" t="s">
        <v>1263</v>
      </c>
      <c r="H735" s="220" t="s">
        <v>46</v>
      </c>
      <c r="I735" s="73">
        <v>0</v>
      </c>
      <c r="J735" s="74">
        <v>0</v>
      </c>
      <c r="K735" s="67">
        <v>0</v>
      </c>
      <c r="L735" s="67">
        <v>0</v>
      </c>
      <c r="M735" s="74" t="s">
        <v>47</v>
      </c>
      <c r="N735" s="496" t="s">
        <v>48</v>
      </c>
      <c r="O735" s="73">
        <v>0</v>
      </c>
      <c r="P735" s="67">
        <v>0</v>
      </c>
      <c r="Q735" s="67" t="s">
        <v>49</v>
      </c>
      <c r="R735" s="214" t="s">
        <v>47</v>
      </c>
      <c r="S735" s="73">
        <v>0</v>
      </c>
      <c r="T735" s="67">
        <v>0</v>
      </c>
      <c r="U735" s="67">
        <v>0</v>
      </c>
      <c r="V735" s="67">
        <v>0</v>
      </c>
      <c r="W735" s="496">
        <v>0</v>
      </c>
      <c r="X735" s="73">
        <v>0</v>
      </c>
      <c r="Y735" s="67">
        <v>0</v>
      </c>
      <c r="Z735" s="496">
        <v>0</v>
      </c>
      <c r="AA735" s="22">
        <v>0</v>
      </c>
      <c r="AB735" s="496">
        <v>0</v>
      </c>
      <c r="AC735" s="27" t="s">
        <v>48</v>
      </c>
      <c r="AD735" s="75"/>
      <c r="AE735" s="75"/>
    </row>
    <row r="736" spans="1:31" s="141" customFormat="1" ht="30" customHeight="1" x14ac:dyDescent="0.25">
      <c r="A736" s="69" t="s">
        <v>56</v>
      </c>
      <c r="B736" s="69" t="s">
        <v>57</v>
      </c>
      <c r="C736" s="69" t="s">
        <v>1099</v>
      </c>
      <c r="D736" s="67" t="s">
        <v>1262</v>
      </c>
      <c r="E736" s="67" t="s">
        <v>1263</v>
      </c>
      <c r="F736" s="67" t="s">
        <v>1300</v>
      </c>
      <c r="G736" s="67" t="s">
        <v>1263</v>
      </c>
      <c r="H736" s="220" t="s">
        <v>46</v>
      </c>
      <c r="I736" s="73">
        <v>0</v>
      </c>
      <c r="J736" s="74">
        <v>0</v>
      </c>
      <c r="K736" s="67">
        <v>0</v>
      </c>
      <c r="L736" s="67">
        <v>0</v>
      </c>
      <c r="M736" s="74" t="s">
        <v>47</v>
      </c>
      <c r="N736" s="221" t="s">
        <v>48</v>
      </c>
      <c r="O736" s="73">
        <v>0</v>
      </c>
      <c r="P736" s="67">
        <v>0</v>
      </c>
      <c r="Q736" s="67" t="s">
        <v>49</v>
      </c>
      <c r="R736" s="214" t="s">
        <v>47</v>
      </c>
      <c r="S736" s="73">
        <v>0</v>
      </c>
      <c r="T736" s="67">
        <v>0</v>
      </c>
      <c r="U736" s="67">
        <v>0</v>
      </c>
      <c r="V736" s="67">
        <v>0</v>
      </c>
      <c r="W736" s="496">
        <v>0</v>
      </c>
      <c r="X736" s="73">
        <v>0</v>
      </c>
      <c r="Y736" s="67">
        <v>0</v>
      </c>
      <c r="Z736" s="496">
        <v>0</v>
      </c>
      <c r="AA736" s="22">
        <v>0</v>
      </c>
      <c r="AB736" s="496">
        <v>0</v>
      </c>
      <c r="AC736" s="27" t="s">
        <v>48</v>
      </c>
      <c r="AD736" s="75"/>
      <c r="AE736" s="75"/>
    </row>
    <row r="737" spans="1:31" s="141" customFormat="1" ht="30" customHeight="1" x14ac:dyDescent="0.25">
      <c r="A737" s="69" t="s">
        <v>56</v>
      </c>
      <c r="B737" s="69" t="s">
        <v>57</v>
      </c>
      <c r="C737" s="69" t="s">
        <v>1099</v>
      </c>
      <c r="D737" s="67" t="s">
        <v>1262</v>
      </c>
      <c r="E737" s="67" t="s">
        <v>1263</v>
      </c>
      <c r="F737" s="67" t="s">
        <v>1301</v>
      </c>
      <c r="G737" s="67" t="s">
        <v>1263</v>
      </c>
      <c r="H737" s="220" t="s">
        <v>46</v>
      </c>
      <c r="I737" s="73">
        <v>0</v>
      </c>
      <c r="J737" s="74">
        <v>0</v>
      </c>
      <c r="K737" s="67">
        <v>0</v>
      </c>
      <c r="L737" s="67">
        <v>0</v>
      </c>
      <c r="M737" s="74" t="s">
        <v>47</v>
      </c>
      <c r="N737" s="496" t="s">
        <v>48</v>
      </c>
      <c r="O737" s="73">
        <v>0</v>
      </c>
      <c r="P737" s="67">
        <v>0</v>
      </c>
      <c r="Q737" s="67" t="s">
        <v>49</v>
      </c>
      <c r="R737" s="214" t="s">
        <v>47</v>
      </c>
      <c r="S737" s="73">
        <v>0</v>
      </c>
      <c r="T737" s="67">
        <v>0</v>
      </c>
      <c r="U737" s="67">
        <v>0</v>
      </c>
      <c r="V737" s="67">
        <v>0</v>
      </c>
      <c r="W737" s="496">
        <v>0</v>
      </c>
      <c r="X737" s="73">
        <v>0</v>
      </c>
      <c r="Y737" s="67">
        <v>0</v>
      </c>
      <c r="Z737" s="496">
        <v>0</v>
      </c>
      <c r="AA737" s="22">
        <v>0</v>
      </c>
      <c r="AB737" s="496">
        <v>0</v>
      </c>
      <c r="AC737" s="27" t="s">
        <v>48</v>
      </c>
      <c r="AD737" s="75"/>
      <c r="AE737" s="75"/>
    </row>
    <row r="738" spans="1:31" s="141" customFormat="1" ht="30" customHeight="1" x14ac:dyDescent="0.25">
      <c r="A738" s="69" t="s">
        <v>56</v>
      </c>
      <c r="B738" s="69" t="s">
        <v>57</v>
      </c>
      <c r="C738" s="69" t="s">
        <v>1099</v>
      </c>
      <c r="D738" s="67" t="s">
        <v>1262</v>
      </c>
      <c r="E738" s="67" t="s">
        <v>1263</v>
      </c>
      <c r="F738" s="67" t="s">
        <v>1302</v>
      </c>
      <c r="G738" s="67" t="s">
        <v>1263</v>
      </c>
      <c r="H738" s="220" t="s">
        <v>46</v>
      </c>
      <c r="I738" s="73">
        <v>0</v>
      </c>
      <c r="J738" s="74">
        <v>0</v>
      </c>
      <c r="K738" s="67">
        <v>0</v>
      </c>
      <c r="L738" s="67">
        <v>0</v>
      </c>
      <c r="M738" s="74" t="s">
        <v>47</v>
      </c>
      <c r="N738" s="496" t="s">
        <v>48</v>
      </c>
      <c r="O738" s="73">
        <v>0</v>
      </c>
      <c r="P738" s="67">
        <v>0</v>
      </c>
      <c r="Q738" s="67" t="s">
        <v>49</v>
      </c>
      <c r="R738" s="214" t="s">
        <v>47</v>
      </c>
      <c r="S738" s="73">
        <v>0</v>
      </c>
      <c r="T738" s="67">
        <v>0</v>
      </c>
      <c r="U738" s="67">
        <v>0</v>
      </c>
      <c r="V738" s="67">
        <v>0</v>
      </c>
      <c r="W738" s="496">
        <v>0</v>
      </c>
      <c r="X738" s="73">
        <v>0</v>
      </c>
      <c r="Y738" s="67">
        <v>0</v>
      </c>
      <c r="Z738" s="496">
        <v>0</v>
      </c>
      <c r="AA738" s="22">
        <v>0</v>
      </c>
      <c r="AB738" s="496">
        <v>0</v>
      </c>
      <c r="AC738" s="27" t="s">
        <v>48</v>
      </c>
      <c r="AD738" s="75"/>
      <c r="AE738" s="75"/>
    </row>
    <row r="739" spans="1:31" s="141" customFormat="1" ht="30" customHeight="1" x14ac:dyDescent="0.25">
      <c r="A739" s="69" t="s">
        <v>56</v>
      </c>
      <c r="B739" s="69" t="s">
        <v>57</v>
      </c>
      <c r="C739" s="69" t="s">
        <v>1099</v>
      </c>
      <c r="D739" s="67" t="s">
        <v>1262</v>
      </c>
      <c r="E739" s="67" t="s">
        <v>1263</v>
      </c>
      <c r="F739" s="67" t="s">
        <v>1303</v>
      </c>
      <c r="G739" s="67" t="s">
        <v>1263</v>
      </c>
      <c r="H739" s="220" t="s">
        <v>46</v>
      </c>
      <c r="I739" s="73">
        <v>0</v>
      </c>
      <c r="J739" s="74">
        <v>0</v>
      </c>
      <c r="K739" s="67">
        <v>0</v>
      </c>
      <c r="L739" s="67">
        <v>0</v>
      </c>
      <c r="M739" s="74" t="s">
        <v>47</v>
      </c>
      <c r="N739" s="221" t="s">
        <v>48</v>
      </c>
      <c r="O739" s="73">
        <v>0</v>
      </c>
      <c r="P739" s="67">
        <v>0</v>
      </c>
      <c r="Q739" s="67" t="s">
        <v>49</v>
      </c>
      <c r="R739" s="214" t="s">
        <v>47</v>
      </c>
      <c r="S739" s="73">
        <v>0</v>
      </c>
      <c r="T739" s="67">
        <v>0</v>
      </c>
      <c r="U739" s="67">
        <v>0</v>
      </c>
      <c r="V739" s="67">
        <v>0</v>
      </c>
      <c r="W739" s="496">
        <v>0</v>
      </c>
      <c r="X739" s="73">
        <v>0</v>
      </c>
      <c r="Y739" s="67">
        <v>0</v>
      </c>
      <c r="Z739" s="496">
        <v>0</v>
      </c>
      <c r="AA739" s="22">
        <v>0</v>
      </c>
      <c r="AB739" s="496">
        <v>0</v>
      </c>
      <c r="AC739" s="27" t="s">
        <v>48</v>
      </c>
      <c r="AD739" s="75"/>
      <c r="AE739" s="75"/>
    </row>
    <row r="740" spans="1:31" s="141" customFormat="1" ht="30" customHeight="1" x14ac:dyDescent="0.25">
      <c r="A740" s="69" t="s">
        <v>56</v>
      </c>
      <c r="B740" s="69" t="s">
        <v>57</v>
      </c>
      <c r="C740" s="69" t="s">
        <v>1099</v>
      </c>
      <c r="D740" s="67" t="s">
        <v>1262</v>
      </c>
      <c r="E740" s="67" t="s">
        <v>1263</v>
      </c>
      <c r="F740" s="67" t="s">
        <v>1304</v>
      </c>
      <c r="G740" s="67" t="s">
        <v>1263</v>
      </c>
      <c r="H740" s="220" t="s">
        <v>46</v>
      </c>
      <c r="I740" s="73">
        <v>0</v>
      </c>
      <c r="J740" s="74">
        <v>0</v>
      </c>
      <c r="K740" s="67">
        <v>0</v>
      </c>
      <c r="L740" s="67">
        <v>0</v>
      </c>
      <c r="M740" s="74" t="s">
        <v>47</v>
      </c>
      <c r="N740" s="496" t="s">
        <v>48</v>
      </c>
      <c r="O740" s="73">
        <v>0</v>
      </c>
      <c r="P740" s="67">
        <v>0</v>
      </c>
      <c r="Q740" s="67" t="s">
        <v>49</v>
      </c>
      <c r="R740" s="214" t="s">
        <v>47</v>
      </c>
      <c r="S740" s="73">
        <v>0</v>
      </c>
      <c r="T740" s="67">
        <v>0</v>
      </c>
      <c r="U740" s="67">
        <v>0</v>
      </c>
      <c r="V740" s="67">
        <v>0</v>
      </c>
      <c r="W740" s="496">
        <v>0</v>
      </c>
      <c r="X740" s="73">
        <v>0</v>
      </c>
      <c r="Y740" s="67">
        <v>0</v>
      </c>
      <c r="Z740" s="496">
        <v>0</v>
      </c>
      <c r="AA740" s="22">
        <v>0</v>
      </c>
      <c r="AB740" s="496">
        <v>0</v>
      </c>
      <c r="AC740" s="27" t="s">
        <v>48</v>
      </c>
      <c r="AD740" s="75"/>
      <c r="AE740" s="75"/>
    </row>
    <row r="741" spans="1:31" s="141" customFormat="1" ht="30" customHeight="1" x14ac:dyDescent="0.25">
      <c r="A741" s="69" t="s">
        <v>56</v>
      </c>
      <c r="B741" s="69" t="s">
        <v>57</v>
      </c>
      <c r="C741" s="69" t="s">
        <v>1099</v>
      </c>
      <c r="D741" s="67" t="s">
        <v>1262</v>
      </c>
      <c r="E741" s="67" t="s">
        <v>1263</v>
      </c>
      <c r="F741" s="67" t="s">
        <v>1305</v>
      </c>
      <c r="G741" s="67" t="s">
        <v>1263</v>
      </c>
      <c r="H741" s="220" t="s">
        <v>46</v>
      </c>
      <c r="I741" s="73">
        <v>0</v>
      </c>
      <c r="J741" s="74">
        <v>0</v>
      </c>
      <c r="K741" s="67">
        <v>0</v>
      </c>
      <c r="L741" s="67">
        <v>0</v>
      </c>
      <c r="M741" s="74" t="s">
        <v>47</v>
      </c>
      <c r="N741" s="496" t="s">
        <v>48</v>
      </c>
      <c r="O741" s="73">
        <v>0</v>
      </c>
      <c r="P741" s="67">
        <v>0</v>
      </c>
      <c r="Q741" s="67" t="s">
        <v>49</v>
      </c>
      <c r="R741" s="214" t="s">
        <v>47</v>
      </c>
      <c r="S741" s="73">
        <v>0</v>
      </c>
      <c r="T741" s="67">
        <v>0</v>
      </c>
      <c r="U741" s="67">
        <v>0</v>
      </c>
      <c r="V741" s="67">
        <v>0</v>
      </c>
      <c r="W741" s="496">
        <v>0</v>
      </c>
      <c r="X741" s="73">
        <v>0</v>
      </c>
      <c r="Y741" s="67">
        <v>0</v>
      </c>
      <c r="Z741" s="496">
        <v>0</v>
      </c>
      <c r="AA741" s="22">
        <v>0</v>
      </c>
      <c r="AB741" s="496">
        <v>0</v>
      </c>
      <c r="AC741" s="27" t="s">
        <v>48</v>
      </c>
      <c r="AD741" s="75"/>
      <c r="AE741" s="75"/>
    </row>
    <row r="742" spans="1:31" s="141" customFormat="1" ht="30" customHeight="1" x14ac:dyDescent="0.25">
      <c r="A742" s="69" t="s">
        <v>56</v>
      </c>
      <c r="B742" s="69" t="s">
        <v>57</v>
      </c>
      <c r="C742" s="69" t="s">
        <v>1099</v>
      </c>
      <c r="D742" s="67" t="s">
        <v>1262</v>
      </c>
      <c r="E742" s="67" t="s">
        <v>1263</v>
      </c>
      <c r="F742" s="67" t="s">
        <v>1306</v>
      </c>
      <c r="G742" s="67" t="s">
        <v>1263</v>
      </c>
      <c r="H742" s="220" t="s">
        <v>46</v>
      </c>
      <c r="I742" s="73">
        <v>0</v>
      </c>
      <c r="J742" s="74">
        <v>0</v>
      </c>
      <c r="K742" s="67">
        <v>0</v>
      </c>
      <c r="L742" s="67">
        <v>0</v>
      </c>
      <c r="M742" s="74" t="s">
        <v>47</v>
      </c>
      <c r="N742" s="221" t="s">
        <v>48</v>
      </c>
      <c r="O742" s="73">
        <v>0</v>
      </c>
      <c r="P742" s="67">
        <v>0</v>
      </c>
      <c r="Q742" s="67" t="s">
        <v>49</v>
      </c>
      <c r="R742" s="214" t="s">
        <v>47</v>
      </c>
      <c r="S742" s="73">
        <v>0</v>
      </c>
      <c r="T742" s="67">
        <v>0</v>
      </c>
      <c r="U742" s="67">
        <v>0</v>
      </c>
      <c r="V742" s="67">
        <v>0</v>
      </c>
      <c r="W742" s="496">
        <v>0</v>
      </c>
      <c r="X742" s="73">
        <v>0</v>
      </c>
      <c r="Y742" s="67">
        <v>0</v>
      </c>
      <c r="Z742" s="496">
        <v>0</v>
      </c>
      <c r="AA742" s="22">
        <v>0</v>
      </c>
      <c r="AB742" s="496">
        <v>0</v>
      </c>
      <c r="AC742" s="27" t="s">
        <v>48</v>
      </c>
      <c r="AD742" s="75"/>
      <c r="AE742" s="75"/>
    </row>
    <row r="743" spans="1:31" s="141" customFormat="1" ht="30" customHeight="1" x14ac:dyDescent="0.25">
      <c r="A743" s="69" t="s">
        <v>56</v>
      </c>
      <c r="B743" s="69" t="s">
        <v>57</v>
      </c>
      <c r="C743" s="69" t="s">
        <v>1099</v>
      </c>
      <c r="D743" s="67" t="s">
        <v>1262</v>
      </c>
      <c r="E743" s="67" t="s">
        <v>1263</v>
      </c>
      <c r="F743" s="67" t="s">
        <v>1307</v>
      </c>
      <c r="G743" s="67" t="s">
        <v>1263</v>
      </c>
      <c r="H743" s="220" t="s">
        <v>46</v>
      </c>
      <c r="I743" s="73">
        <v>0</v>
      </c>
      <c r="J743" s="74">
        <v>0</v>
      </c>
      <c r="K743" s="67">
        <v>0</v>
      </c>
      <c r="L743" s="67">
        <v>0</v>
      </c>
      <c r="M743" s="74" t="s">
        <v>47</v>
      </c>
      <c r="N743" s="496" t="s">
        <v>48</v>
      </c>
      <c r="O743" s="73">
        <v>0</v>
      </c>
      <c r="P743" s="67">
        <v>0</v>
      </c>
      <c r="Q743" s="67" t="s">
        <v>49</v>
      </c>
      <c r="R743" s="214" t="s">
        <v>47</v>
      </c>
      <c r="S743" s="73">
        <v>0</v>
      </c>
      <c r="T743" s="67">
        <v>0</v>
      </c>
      <c r="U743" s="67">
        <v>0</v>
      </c>
      <c r="V743" s="67">
        <v>0</v>
      </c>
      <c r="W743" s="496">
        <v>0</v>
      </c>
      <c r="X743" s="73">
        <v>0</v>
      </c>
      <c r="Y743" s="67">
        <v>0</v>
      </c>
      <c r="Z743" s="496">
        <v>0</v>
      </c>
      <c r="AA743" s="22">
        <v>0</v>
      </c>
      <c r="AB743" s="496">
        <v>0</v>
      </c>
      <c r="AC743" s="27" t="s">
        <v>48</v>
      </c>
      <c r="AD743" s="75"/>
      <c r="AE743" s="75"/>
    </row>
    <row r="744" spans="1:31" s="141" customFormat="1" ht="30" customHeight="1" x14ac:dyDescent="0.25">
      <c r="A744" s="69" t="s">
        <v>56</v>
      </c>
      <c r="B744" s="69" t="s">
        <v>57</v>
      </c>
      <c r="C744" s="69" t="s">
        <v>1099</v>
      </c>
      <c r="D744" s="67" t="s">
        <v>1308</v>
      </c>
      <c r="E744" s="67" t="s">
        <v>1124</v>
      </c>
      <c r="F744" s="67" t="s">
        <v>1309</v>
      </c>
      <c r="G744" s="67" t="s">
        <v>1124</v>
      </c>
      <c r="H744" s="220" t="s">
        <v>46</v>
      </c>
      <c r="I744" s="73">
        <v>0</v>
      </c>
      <c r="J744" s="74">
        <v>0</v>
      </c>
      <c r="K744" s="67">
        <v>0</v>
      </c>
      <c r="L744" s="67">
        <v>0</v>
      </c>
      <c r="M744" s="74" t="s">
        <v>47</v>
      </c>
      <c r="N744" s="496" t="s">
        <v>48</v>
      </c>
      <c r="O744" s="73">
        <v>0</v>
      </c>
      <c r="P744" s="67">
        <v>0</v>
      </c>
      <c r="Q744" s="67" t="s">
        <v>49</v>
      </c>
      <c r="R744" s="214" t="s">
        <v>47</v>
      </c>
      <c r="S744" s="73">
        <v>0</v>
      </c>
      <c r="T744" s="67">
        <v>0</v>
      </c>
      <c r="U744" s="67">
        <v>0</v>
      </c>
      <c r="V744" s="67">
        <v>0</v>
      </c>
      <c r="W744" s="496">
        <v>0</v>
      </c>
      <c r="X744" s="73">
        <v>0</v>
      </c>
      <c r="Y744" s="67">
        <v>0</v>
      </c>
      <c r="Z744" s="496">
        <v>0</v>
      </c>
      <c r="AA744" s="22">
        <v>0</v>
      </c>
      <c r="AB744" s="496">
        <v>0</v>
      </c>
      <c r="AC744" s="27" t="s">
        <v>48</v>
      </c>
      <c r="AD744" s="75"/>
      <c r="AE744" s="75"/>
    </row>
    <row r="745" spans="1:31" s="141" customFormat="1" ht="30" customHeight="1" x14ac:dyDescent="0.25">
      <c r="A745" s="69" t="s">
        <v>56</v>
      </c>
      <c r="B745" s="69" t="s">
        <v>57</v>
      </c>
      <c r="C745" s="69" t="s">
        <v>1099</v>
      </c>
      <c r="D745" s="67" t="s">
        <v>1308</v>
      </c>
      <c r="E745" s="67" t="s">
        <v>1124</v>
      </c>
      <c r="F745" s="67" t="s">
        <v>1310</v>
      </c>
      <c r="G745" s="67" t="s">
        <v>1124</v>
      </c>
      <c r="H745" s="220" t="s">
        <v>46</v>
      </c>
      <c r="I745" s="73">
        <v>0</v>
      </c>
      <c r="J745" s="74">
        <v>0</v>
      </c>
      <c r="K745" s="67">
        <v>0</v>
      </c>
      <c r="L745" s="67">
        <v>0</v>
      </c>
      <c r="M745" s="74" t="s">
        <v>47</v>
      </c>
      <c r="N745" s="221" t="s">
        <v>48</v>
      </c>
      <c r="O745" s="73">
        <v>0</v>
      </c>
      <c r="P745" s="67">
        <v>0</v>
      </c>
      <c r="Q745" s="67" t="s">
        <v>49</v>
      </c>
      <c r="R745" s="214" t="s">
        <v>47</v>
      </c>
      <c r="S745" s="73">
        <v>0</v>
      </c>
      <c r="T745" s="67">
        <v>0</v>
      </c>
      <c r="U745" s="67">
        <v>0</v>
      </c>
      <c r="V745" s="67">
        <v>0</v>
      </c>
      <c r="W745" s="496">
        <v>0</v>
      </c>
      <c r="X745" s="73">
        <v>0</v>
      </c>
      <c r="Y745" s="67">
        <v>0</v>
      </c>
      <c r="Z745" s="496">
        <v>0</v>
      </c>
      <c r="AA745" s="22">
        <v>0</v>
      </c>
      <c r="AB745" s="496">
        <v>0</v>
      </c>
      <c r="AC745" s="27" t="s">
        <v>48</v>
      </c>
      <c r="AD745" s="75"/>
      <c r="AE745" s="75"/>
    </row>
    <row r="746" spans="1:31" s="141" customFormat="1" ht="30" customHeight="1" x14ac:dyDescent="0.25">
      <c r="A746" s="69" t="s">
        <v>56</v>
      </c>
      <c r="B746" s="69" t="s">
        <v>57</v>
      </c>
      <c r="C746" s="69" t="s">
        <v>1099</v>
      </c>
      <c r="D746" s="67" t="s">
        <v>1311</v>
      </c>
      <c r="E746" s="67" t="s">
        <v>1243</v>
      </c>
      <c r="F746" s="67" t="s">
        <v>1312</v>
      </c>
      <c r="G746" s="67" t="s">
        <v>1313</v>
      </c>
      <c r="H746" s="220" t="s">
        <v>46</v>
      </c>
      <c r="I746" s="73">
        <v>0</v>
      </c>
      <c r="J746" s="74">
        <v>0</v>
      </c>
      <c r="K746" s="67">
        <v>0</v>
      </c>
      <c r="L746" s="67">
        <v>0</v>
      </c>
      <c r="M746" s="74" t="s">
        <v>47</v>
      </c>
      <c r="N746" s="496" t="s">
        <v>48</v>
      </c>
      <c r="O746" s="73">
        <v>0</v>
      </c>
      <c r="P746" s="67">
        <v>0</v>
      </c>
      <c r="Q746" s="67" t="s">
        <v>49</v>
      </c>
      <c r="R746" s="214" t="s">
        <v>47</v>
      </c>
      <c r="S746" s="73">
        <v>0</v>
      </c>
      <c r="T746" s="67">
        <v>0</v>
      </c>
      <c r="U746" s="67">
        <v>0</v>
      </c>
      <c r="V746" s="67">
        <v>0</v>
      </c>
      <c r="W746" s="496">
        <v>0</v>
      </c>
      <c r="X746" s="73">
        <v>0</v>
      </c>
      <c r="Y746" s="67">
        <v>0</v>
      </c>
      <c r="Z746" s="496">
        <v>0</v>
      </c>
      <c r="AA746" s="22">
        <v>0</v>
      </c>
      <c r="AB746" s="496">
        <v>0</v>
      </c>
      <c r="AC746" s="27" t="s">
        <v>48</v>
      </c>
      <c r="AD746" s="75"/>
      <c r="AE746" s="75"/>
    </row>
    <row r="747" spans="1:31" s="141" customFormat="1" ht="30" customHeight="1" x14ac:dyDescent="0.25">
      <c r="A747" s="69" t="s">
        <v>56</v>
      </c>
      <c r="B747" s="69" t="s">
        <v>57</v>
      </c>
      <c r="C747" s="69" t="s">
        <v>1099</v>
      </c>
      <c r="D747" s="67" t="s">
        <v>1311</v>
      </c>
      <c r="E747" s="67" t="s">
        <v>1243</v>
      </c>
      <c r="F747" s="67" t="s">
        <v>1314</v>
      </c>
      <c r="G747" s="67" t="s">
        <v>1313</v>
      </c>
      <c r="H747" s="220" t="s">
        <v>46</v>
      </c>
      <c r="I747" s="73">
        <v>0</v>
      </c>
      <c r="J747" s="74">
        <v>0</v>
      </c>
      <c r="K747" s="67">
        <v>0</v>
      </c>
      <c r="L747" s="67">
        <v>0</v>
      </c>
      <c r="M747" s="74" t="s">
        <v>47</v>
      </c>
      <c r="N747" s="496" t="s">
        <v>48</v>
      </c>
      <c r="O747" s="73">
        <v>0</v>
      </c>
      <c r="P747" s="67">
        <v>0</v>
      </c>
      <c r="Q747" s="67" t="s">
        <v>49</v>
      </c>
      <c r="R747" s="214" t="s">
        <v>47</v>
      </c>
      <c r="S747" s="73">
        <v>0</v>
      </c>
      <c r="T747" s="67">
        <v>0</v>
      </c>
      <c r="U747" s="67">
        <v>0</v>
      </c>
      <c r="V747" s="67">
        <v>0</v>
      </c>
      <c r="W747" s="496">
        <v>0</v>
      </c>
      <c r="X747" s="73">
        <v>0</v>
      </c>
      <c r="Y747" s="67">
        <v>0</v>
      </c>
      <c r="Z747" s="496">
        <v>0</v>
      </c>
      <c r="AA747" s="22">
        <v>0</v>
      </c>
      <c r="AB747" s="496">
        <v>0</v>
      </c>
      <c r="AC747" s="27" t="s">
        <v>48</v>
      </c>
      <c r="AD747" s="75"/>
      <c r="AE747" s="75"/>
    </row>
    <row r="748" spans="1:31" s="141" customFormat="1" ht="30" customHeight="1" x14ac:dyDescent="0.25">
      <c r="A748" s="69" t="s">
        <v>56</v>
      </c>
      <c r="B748" s="69" t="s">
        <v>57</v>
      </c>
      <c r="C748" s="69" t="s">
        <v>1099</v>
      </c>
      <c r="D748" s="67" t="s">
        <v>1311</v>
      </c>
      <c r="E748" s="67" t="s">
        <v>1243</v>
      </c>
      <c r="F748" s="67" t="s">
        <v>1315</v>
      </c>
      <c r="G748" s="67" t="s">
        <v>1313</v>
      </c>
      <c r="H748" s="220" t="s">
        <v>46</v>
      </c>
      <c r="I748" s="73">
        <v>0</v>
      </c>
      <c r="J748" s="74">
        <v>0</v>
      </c>
      <c r="K748" s="67">
        <v>0</v>
      </c>
      <c r="L748" s="67">
        <v>0</v>
      </c>
      <c r="M748" s="74" t="s">
        <v>47</v>
      </c>
      <c r="N748" s="221" t="s">
        <v>48</v>
      </c>
      <c r="O748" s="73">
        <v>0</v>
      </c>
      <c r="P748" s="67">
        <v>0</v>
      </c>
      <c r="Q748" s="67" t="s">
        <v>49</v>
      </c>
      <c r="R748" s="214" t="s">
        <v>47</v>
      </c>
      <c r="S748" s="73">
        <v>0</v>
      </c>
      <c r="T748" s="67">
        <v>0</v>
      </c>
      <c r="U748" s="67">
        <v>0</v>
      </c>
      <c r="V748" s="67">
        <v>0</v>
      </c>
      <c r="W748" s="496">
        <v>0</v>
      </c>
      <c r="X748" s="73">
        <v>0</v>
      </c>
      <c r="Y748" s="67">
        <v>0</v>
      </c>
      <c r="Z748" s="496">
        <v>0</v>
      </c>
      <c r="AA748" s="22">
        <v>0</v>
      </c>
      <c r="AB748" s="496">
        <v>0</v>
      </c>
      <c r="AC748" s="27" t="s">
        <v>48</v>
      </c>
      <c r="AD748" s="75"/>
      <c r="AE748" s="75"/>
    </row>
    <row r="749" spans="1:31" s="141" customFormat="1" ht="30" customHeight="1" x14ac:dyDescent="0.25">
      <c r="A749" s="69" t="s">
        <v>56</v>
      </c>
      <c r="B749" s="69" t="s">
        <v>57</v>
      </c>
      <c r="C749" s="69" t="s">
        <v>1099</v>
      </c>
      <c r="D749" s="67" t="s">
        <v>1311</v>
      </c>
      <c r="E749" s="67" t="s">
        <v>1243</v>
      </c>
      <c r="F749" s="67" t="s">
        <v>1316</v>
      </c>
      <c r="G749" s="67" t="s">
        <v>1317</v>
      </c>
      <c r="H749" s="220" t="s">
        <v>46</v>
      </c>
      <c r="I749" s="73">
        <v>0</v>
      </c>
      <c r="J749" s="74">
        <v>0</v>
      </c>
      <c r="K749" s="67">
        <v>0</v>
      </c>
      <c r="L749" s="67">
        <v>0</v>
      </c>
      <c r="M749" s="74" t="s">
        <v>47</v>
      </c>
      <c r="N749" s="496" t="s">
        <v>48</v>
      </c>
      <c r="O749" s="73">
        <v>0</v>
      </c>
      <c r="P749" s="67">
        <v>0</v>
      </c>
      <c r="Q749" s="67" t="s">
        <v>49</v>
      </c>
      <c r="R749" s="214" t="s">
        <v>47</v>
      </c>
      <c r="S749" s="73">
        <v>0</v>
      </c>
      <c r="T749" s="67">
        <v>0</v>
      </c>
      <c r="U749" s="67">
        <v>0</v>
      </c>
      <c r="V749" s="67">
        <v>0</v>
      </c>
      <c r="W749" s="496">
        <v>0</v>
      </c>
      <c r="X749" s="73">
        <v>0</v>
      </c>
      <c r="Y749" s="67">
        <v>0</v>
      </c>
      <c r="Z749" s="496">
        <v>0</v>
      </c>
      <c r="AA749" s="22">
        <v>0</v>
      </c>
      <c r="AB749" s="496">
        <v>0</v>
      </c>
      <c r="AC749" s="27" t="s">
        <v>48</v>
      </c>
      <c r="AD749" s="75"/>
      <c r="AE749" s="75"/>
    </row>
    <row r="750" spans="1:31" s="141" customFormat="1" ht="30" customHeight="1" x14ac:dyDescent="0.25">
      <c r="A750" s="69" t="s">
        <v>56</v>
      </c>
      <c r="B750" s="69" t="s">
        <v>57</v>
      </c>
      <c r="C750" s="69" t="s">
        <v>1099</v>
      </c>
      <c r="D750" s="67" t="s">
        <v>1311</v>
      </c>
      <c r="E750" s="67" t="s">
        <v>1243</v>
      </c>
      <c r="F750" s="67" t="s">
        <v>1318</v>
      </c>
      <c r="G750" s="67" t="s">
        <v>1243</v>
      </c>
      <c r="H750" s="220" t="s">
        <v>46</v>
      </c>
      <c r="I750" s="73">
        <v>0</v>
      </c>
      <c r="J750" s="74">
        <v>0</v>
      </c>
      <c r="K750" s="67">
        <v>0</v>
      </c>
      <c r="L750" s="67">
        <v>0</v>
      </c>
      <c r="M750" s="74" t="s">
        <v>47</v>
      </c>
      <c r="N750" s="496" t="s">
        <v>48</v>
      </c>
      <c r="O750" s="73">
        <v>0</v>
      </c>
      <c r="P750" s="67">
        <v>0</v>
      </c>
      <c r="Q750" s="67" t="s">
        <v>49</v>
      </c>
      <c r="R750" s="214" t="s">
        <v>47</v>
      </c>
      <c r="S750" s="73">
        <v>0</v>
      </c>
      <c r="T750" s="67">
        <v>0</v>
      </c>
      <c r="U750" s="67">
        <v>0</v>
      </c>
      <c r="V750" s="67">
        <v>0</v>
      </c>
      <c r="W750" s="496">
        <v>0</v>
      </c>
      <c r="X750" s="73">
        <v>0</v>
      </c>
      <c r="Y750" s="67">
        <v>0</v>
      </c>
      <c r="Z750" s="496">
        <v>0</v>
      </c>
      <c r="AA750" s="22">
        <v>0</v>
      </c>
      <c r="AB750" s="496">
        <v>0</v>
      </c>
      <c r="AC750" s="27" t="s">
        <v>48</v>
      </c>
      <c r="AD750" s="75"/>
      <c r="AE750" s="75"/>
    </row>
    <row r="751" spans="1:31" s="141" customFormat="1" ht="30" customHeight="1" x14ac:dyDescent="0.25">
      <c r="A751" s="69" t="s">
        <v>56</v>
      </c>
      <c r="B751" s="69" t="s">
        <v>57</v>
      </c>
      <c r="C751" s="69" t="s">
        <v>1099</v>
      </c>
      <c r="D751" s="67" t="s">
        <v>1319</v>
      </c>
      <c r="E751" s="67" t="s">
        <v>1320</v>
      </c>
      <c r="F751" s="67" t="s">
        <v>1321</v>
      </c>
      <c r="G751" s="67" t="s">
        <v>1322</v>
      </c>
      <c r="H751" s="220" t="s">
        <v>46</v>
      </c>
      <c r="I751" s="73">
        <v>0</v>
      </c>
      <c r="J751" s="74">
        <v>0</v>
      </c>
      <c r="K751" s="67">
        <v>0</v>
      </c>
      <c r="L751" s="67">
        <v>0</v>
      </c>
      <c r="M751" s="74" t="s">
        <v>47</v>
      </c>
      <c r="N751" s="221" t="s">
        <v>48</v>
      </c>
      <c r="O751" s="73">
        <v>0</v>
      </c>
      <c r="P751" s="67">
        <v>0</v>
      </c>
      <c r="Q751" s="67" t="s">
        <v>49</v>
      </c>
      <c r="R751" s="214" t="s">
        <v>47</v>
      </c>
      <c r="S751" s="73">
        <v>0</v>
      </c>
      <c r="T751" s="67">
        <v>0</v>
      </c>
      <c r="U751" s="67">
        <v>0</v>
      </c>
      <c r="V751" s="67">
        <v>0</v>
      </c>
      <c r="W751" s="496">
        <v>0</v>
      </c>
      <c r="X751" s="73">
        <v>0</v>
      </c>
      <c r="Y751" s="67">
        <v>0</v>
      </c>
      <c r="Z751" s="496">
        <v>0</v>
      </c>
      <c r="AA751" s="22">
        <v>0</v>
      </c>
      <c r="AB751" s="496">
        <v>0</v>
      </c>
      <c r="AC751" s="27" t="s">
        <v>48</v>
      </c>
      <c r="AD751" s="75"/>
      <c r="AE751" s="75"/>
    </row>
    <row r="752" spans="1:31" s="141" customFormat="1" ht="30" customHeight="1" x14ac:dyDescent="0.25">
      <c r="A752" s="69" t="s">
        <v>56</v>
      </c>
      <c r="B752" s="69" t="s">
        <v>57</v>
      </c>
      <c r="C752" s="69" t="s">
        <v>1099</v>
      </c>
      <c r="D752" s="67" t="s">
        <v>1323</v>
      </c>
      <c r="E752" s="67" t="s">
        <v>1263</v>
      </c>
      <c r="F752" s="67" t="s">
        <v>1324</v>
      </c>
      <c r="G752" s="67" t="s">
        <v>1325</v>
      </c>
      <c r="H752" s="220" t="s">
        <v>46</v>
      </c>
      <c r="I752" s="73">
        <v>0</v>
      </c>
      <c r="J752" s="74">
        <v>0</v>
      </c>
      <c r="K752" s="67">
        <v>0</v>
      </c>
      <c r="L752" s="67">
        <v>0</v>
      </c>
      <c r="M752" s="74" t="s">
        <v>47</v>
      </c>
      <c r="N752" s="496" t="s">
        <v>48</v>
      </c>
      <c r="O752" s="73">
        <v>0</v>
      </c>
      <c r="P752" s="67">
        <v>0</v>
      </c>
      <c r="Q752" s="67" t="s">
        <v>49</v>
      </c>
      <c r="R752" s="214" t="s">
        <v>47</v>
      </c>
      <c r="S752" s="73">
        <v>0</v>
      </c>
      <c r="T752" s="67">
        <v>0</v>
      </c>
      <c r="U752" s="67">
        <v>0</v>
      </c>
      <c r="V752" s="67">
        <v>0</v>
      </c>
      <c r="W752" s="496">
        <v>0</v>
      </c>
      <c r="X752" s="73">
        <v>0</v>
      </c>
      <c r="Y752" s="67">
        <v>0</v>
      </c>
      <c r="Z752" s="496">
        <v>0</v>
      </c>
      <c r="AA752" s="22">
        <v>0</v>
      </c>
      <c r="AB752" s="496">
        <v>0</v>
      </c>
      <c r="AC752" s="27" t="s">
        <v>48</v>
      </c>
      <c r="AD752" s="75"/>
      <c r="AE752" s="75"/>
    </row>
    <row r="753" spans="1:31" s="141" customFormat="1" ht="30" customHeight="1" x14ac:dyDescent="0.25">
      <c r="A753" s="69" t="s">
        <v>56</v>
      </c>
      <c r="B753" s="69" t="s">
        <v>57</v>
      </c>
      <c r="C753" s="69" t="s">
        <v>1099</v>
      </c>
      <c r="D753" s="67" t="s">
        <v>1239</v>
      </c>
      <c r="E753" s="67" t="s">
        <v>1191</v>
      </c>
      <c r="F753" s="67" t="s">
        <v>1326</v>
      </c>
      <c r="G753" s="67" t="s">
        <v>1327</v>
      </c>
      <c r="H753" s="220" t="s">
        <v>46</v>
      </c>
      <c r="I753" s="73">
        <v>0</v>
      </c>
      <c r="J753" s="74">
        <v>0</v>
      </c>
      <c r="K753" s="67">
        <v>0</v>
      </c>
      <c r="L753" s="67">
        <v>0</v>
      </c>
      <c r="M753" s="74" t="s">
        <v>47</v>
      </c>
      <c r="N753" s="496" t="s">
        <v>48</v>
      </c>
      <c r="O753" s="73">
        <v>0</v>
      </c>
      <c r="P753" s="67">
        <v>0</v>
      </c>
      <c r="Q753" s="67" t="s">
        <v>49</v>
      </c>
      <c r="R753" s="214" t="s">
        <v>47</v>
      </c>
      <c r="S753" s="73">
        <v>0</v>
      </c>
      <c r="T753" s="67">
        <v>0</v>
      </c>
      <c r="U753" s="67">
        <v>0</v>
      </c>
      <c r="V753" s="67">
        <v>0</v>
      </c>
      <c r="W753" s="496">
        <v>0</v>
      </c>
      <c r="X753" s="73">
        <v>0</v>
      </c>
      <c r="Y753" s="67">
        <v>0</v>
      </c>
      <c r="Z753" s="496">
        <v>0</v>
      </c>
      <c r="AA753" s="22">
        <v>0</v>
      </c>
      <c r="AB753" s="496">
        <v>0</v>
      </c>
      <c r="AC753" s="27" t="s">
        <v>48</v>
      </c>
      <c r="AD753" s="75"/>
      <c r="AE753" s="75"/>
    </row>
    <row r="754" spans="1:31" s="141" customFormat="1" ht="30" customHeight="1" x14ac:dyDescent="0.25">
      <c r="A754" s="69" t="s">
        <v>56</v>
      </c>
      <c r="B754" s="69" t="s">
        <v>57</v>
      </c>
      <c r="C754" s="69" t="s">
        <v>1099</v>
      </c>
      <c r="D754" s="67" t="s">
        <v>1239</v>
      </c>
      <c r="E754" s="67" t="s">
        <v>1191</v>
      </c>
      <c r="F754" s="67" t="s">
        <v>1328</v>
      </c>
      <c r="G754" s="67" t="s">
        <v>1191</v>
      </c>
      <c r="H754" s="220" t="s">
        <v>46</v>
      </c>
      <c r="I754" s="73">
        <v>0</v>
      </c>
      <c r="J754" s="74">
        <v>0</v>
      </c>
      <c r="K754" s="67">
        <v>0</v>
      </c>
      <c r="L754" s="67">
        <v>0</v>
      </c>
      <c r="M754" s="74" t="s">
        <v>47</v>
      </c>
      <c r="N754" s="221" t="s">
        <v>48</v>
      </c>
      <c r="O754" s="73">
        <v>0</v>
      </c>
      <c r="P754" s="67">
        <v>0</v>
      </c>
      <c r="Q754" s="67" t="s">
        <v>49</v>
      </c>
      <c r="R754" s="214" t="s">
        <v>47</v>
      </c>
      <c r="S754" s="73">
        <v>0</v>
      </c>
      <c r="T754" s="67">
        <v>0</v>
      </c>
      <c r="U754" s="67">
        <v>0</v>
      </c>
      <c r="V754" s="67">
        <v>0</v>
      </c>
      <c r="W754" s="496">
        <v>0</v>
      </c>
      <c r="X754" s="73">
        <v>0</v>
      </c>
      <c r="Y754" s="67">
        <v>0</v>
      </c>
      <c r="Z754" s="496">
        <v>0</v>
      </c>
      <c r="AA754" s="22">
        <v>0</v>
      </c>
      <c r="AB754" s="496">
        <v>0</v>
      </c>
      <c r="AC754" s="27" t="s">
        <v>48</v>
      </c>
      <c r="AD754" s="75"/>
      <c r="AE754" s="75"/>
    </row>
    <row r="755" spans="1:31" s="141" customFormat="1" ht="30" customHeight="1" x14ac:dyDescent="0.25">
      <c r="A755" s="69" t="s">
        <v>56</v>
      </c>
      <c r="B755" s="69" t="s">
        <v>57</v>
      </c>
      <c r="C755" s="69" t="s">
        <v>1099</v>
      </c>
      <c r="D755" s="67" t="s">
        <v>1239</v>
      </c>
      <c r="E755" s="67" t="s">
        <v>1191</v>
      </c>
      <c r="F755" s="67" t="s">
        <v>1329</v>
      </c>
      <c r="G755" s="67" t="s">
        <v>1330</v>
      </c>
      <c r="H755" s="220" t="s">
        <v>46</v>
      </c>
      <c r="I755" s="73">
        <v>0</v>
      </c>
      <c r="J755" s="74">
        <v>0</v>
      </c>
      <c r="K755" s="67">
        <v>0</v>
      </c>
      <c r="L755" s="67">
        <v>0</v>
      </c>
      <c r="M755" s="74" t="s">
        <v>47</v>
      </c>
      <c r="N755" s="496" t="s">
        <v>48</v>
      </c>
      <c r="O755" s="73">
        <v>0</v>
      </c>
      <c r="P755" s="67">
        <v>0</v>
      </c>
      <c r="Q755" s="67" t="s">
        <v>49</v>
      </c>
      <c r="R755" s="214" t="s">
        <v>47</v>
      </c>
      <c r="S755" s="73">
        <v>0</v>
      </c>
      <c r="T755" s="67">
        <v>0</v>
      </c>
      <c r="U755" s="67">
        <v>0</v>
      </c>
      <c r="V755" s="67">
        <v>0</v>
      </c>
      <c r="W755" s="496">
        <v>0</v>
      </c>
      <c r="X755" s="73">
        <v>0</v>
      </c>
      <c r="Y755" s="67">
        <v>0</v>
      </c>
      <c r="Z755" s="496">
        <v>0</v>
      </c>
      <c r="AA755" s="22">
        <v>0</v>
      </c>
      <c r="AB755" s="496">
        <v>0</v>
      </c>
      <c r="AC755" s="27" t="s">
        <v>48</v>
      </c>
      <c r="AD755" s="75"/>
      <c r="AE755" s="75"/>
    </row>
    <row r="756" spans="1:31" s="141" customFormat="1" ht="30" customHeight="1" x14ac:dyDescent="0.25">
      <c r="A756" s="69" t="s">
        <v>56</v>
      </c>
      <c r="B756" s="69" t="s">
        <v>57</v>
      </c>
      <c r="C756" s="69" t="s">
        <v>1099</v>
      </c>
      <c r="D756" s="67" t="s">
        <v>1239</v>
      </c>
      <c r="E756" s="67" t="s">
        <v>1191</v>
      </c>
      <c r="F756" s="67" t="s">
        <v>1331</v>
      </c>
      <c r="G756" s="67" t="s">
        <v>1332</v>
      </c>
      <c r="H756" s="220" t="s">
        <v>46</v>
      </c>
      <c r="I756" s="73">
        <v>0</v>
      </c>
      <c r="J756" s="74">
        <v>0</v>
      </c>
      <c r="K756" s="67">
        <v>0</v>
      </c>
      <c r="L756" s="67">
        <v>0</v>
      </c>
      <c r="M756" s="74" t="s">
        <v>47</v>
      </c>
      <c r="N756" s="496" t="s">
        <v>48</v>
      </c>
      <c r="O756" s="73">
        <v>0</v>
      </c>
      <c r="P756" s="67">
        <v>0</v>
      </c>
      <c r="Q756" s="67" t="s">
        <v>49</v>
      </c>
      <c r="R756" s="214" t="s">
        <v>47</v>
      </c>
      <c r="S756" s="73">
        <v>0</v>
      </c>
      <c r="T756" s="67">
        <v>0</v>
      </c>
      <c r="U756" s="67">
        <v>0</v>
      </c>
      <c r="V756" s="67">
        <v>0</v>
      </c>
      <c r="W756" s="496">
        <v>0</v>
      </c>
      <c r="X756" s="73">
        <v>0</v>
      </c>
      <c r="Y756" s="67">
        <v>0</v>
      </c>
      <c r="Z756" s="496">
        <v>0</v>
      </c>
      <c r="AA756" s="22">
        <v>0</v>
      </c>
      <c r="AB756" s="496">
        <v>0</v>
      </c>
      <c r="AC756" s="27" t="s">
        <v>48</v>
      </c>
      <c r="AD756" s="75"/>
      <c r="AE756" s="75"/>
    </row>
    <row r="757" spans="1:31" s="141" customFormat="1" ht="30" customHeight="1" x14ac:dyDescent="0.25">
      <c r="A757" s="69" t="s">
        <v>56</v>
      </c>
      <c r="B757" s="69" t="s">
        <v>57</v>
      </c>
      <c r="C757" s="69" t="s">
        <v>1099</v>
      </c>
      <c r="D757" s="67" t="s">
        <v>1239</v>
      </c>
      <c r="E757" s="67" t="s">
        <v>1191</v>
      </c>
      <c r="F757" s="67" t="s">
        <v>1333</v>
      </c>
      <c r="G757" s="67" t="s">
        <v>1330</v>
      </c>
      <c r="H757" s="220" t="s">
        <v>46</v>
      </c>
      <c r="I757" s="73">
        <v>0</v>
      </c>
      <c r="J757" s="74">
        <v>0</v>
      </c>
      <c r="K757" s="67">
        <v>0</v>
      </c>
      <c r="L757" s="67">
        <v>0</v>
      </c>
      <c r="M757" s="74" t="s">
        <v>47</v>
      </c>
      <c r="N757" s="221" t="s">
        <v>48</v>
      </c>
      <c r="O757" s="73">
        <v>0</v>
      </c>
      <c r="P757" s="67">
        <v>0</v>
      </c>
      <c r="Q757" s="67" t="s">
        <v>49</v>
      </c>
      <c r="R757" s="214" t="s">
        <v>47</v>
      </c>
      <c r="S757" s="73">
        <v>0</v>
      </c>
      <c r="T757" s="67">
        <v>0</v>
      </c>
      <c r="U757" s="67">
        <v>0</v>
      </c>
      <c r="V757" s="67">
        <v>0</v>
      </c>
      <c r="W757" s="496">
        <v>0</v>
      </c>
      <c r="X757" s="73">
        <v>0</v>
      </c>
      <c r="Y757" s="67">
        <v>0</v>
      </c>
      <c r="Z757" s="496">
        <v>0</v>
      </c>
      <c r="AA757" s="22">
        <v>0</v>
      </c>
      <c r="AB757" s="496">
        <v>0</v>
      </c>
      <c r="AC757" s="27" t="s">
        <v>48</v>
      </c>
      <c r="AD757" s="75"/>
      <c r="AE757" s="75"/>
    </row>
    <row r="758" spans="1:31" s="141" customFormat="1" ht="30" customHeight="1" x14ac:dyDescent="0.25">
      <c r="A758" s="69" t="s">
        <v>56</v>
      </c>
      <c r="B758" s="69" t="s">
        <v>57</v>
      </c>
      <c r="C758" s="69" t="s">
        <v>1099</v>
      </c>
      <c r="D758" s="67" t="s">
        <v>1239</v>
      </c>
      <c r="E758" s="67" t="s">
        <v>1191</v>
      </c>
      <c r="F758" s="67" t="s">
        <v>1334</v>
      </c>
      <c r="G758" s="67" t="s">
        <v>1282</v>
      </c>
      <c r="H758" s="220" t="s">
        <v>46</v>
      </c>
      <c r="I758" s="73">
        <v>0</v>
      </c>
      <c r="J758" s="74">
        <v>0</v>
      </c>
      <c r="K758" s="67">
        <v>0</v>
      </c>
      <c r="L758" s="67">
        <v>0</v>
      </c>
      <c r="M758" s="74" t="s">
        <v>47</v>
      </c>
      <c r="N758" s="496" t="s">
        <v>48</v>
      </c>
      <c r="O758" s="73">
        <v>0</v>
      </c>
      <c r="P758" s="67">
        <v>0</v>
      </c>
      <c r="Q758" s="67" t="s">
        <v>49</v>
      </c>
      <c r="R758" s="214" t="s">
        <v>47</v>
      </c>
      <c r="S758" s="73">
        <v>0</v>
      </c>
      <c r="T758" s="67">
        <v>0</v>
      </c>
      <c r="U758" s="67">
        <v>0</v>
      </c>
      <c r="V758" s="67">
        <v>0</v>
      </c>
      <c r="W758" s="496">
        <v>0</v>
      </c>
      <c r="X758" s="73">
        <v>0</v>
      </c>
      <c r="Y758" s="67">
        <v>0</v>
      </c>
      <c r="Z758" s="496">
        <v>0</v>
      </c>
      <c r="AA758" s="22">
        <v>0</v>
      </c>
      <c r="AB758" s="496">
        <v>0</v>
      </c>
      <c r="AC758" s="27" t="s">
        <v>48</v>
      </c>
      <c r="AD758" s="75"/>
      <c r="AE758" s="75"/>
    </row>
    <row r="759" spans="1:31" s="141" customFormat="1" ht="30" customHeight="1" x14ac:dyDescent="0.25">
      <c r="A759" s="69" t="s">
        <v>56</v>
      </c>
      <c r="B759" s="69" t="s">
        <v>57</v>
      </c>
      <c r="C759" s="69" t="s">
        <v>1099</v>
      </c>
      <c r="D759" s="67" t="s">
        <v>1335</v>
      </c>
      <c r="E759" s="67" t="s">
        <v>1204</v>
      </c>
      <c r="F759" s="67" t="s">
        <v>1336</v>
      </c>
      <c r="G759" s="67" t="s">
        <v>1133</v>
      </c>
      <c r="H759" s="220" t="s">
        <v>46</v>
      </c>
      <c r="I759" s="73">
        <v>0</v>
      </c>
      <c r="J759" s="74">
        <v>0</v>
      </c>
      <c r="K759" s="67">
        <v>0</v>
      </c>
      <c r="L759" s="67">
        <v>0</v>
      </c>
      <c r="M759" s="74" t="s">
        <v>47</v>
      </c>
      <c r="N759" s="496" t="s">
        <v>48</v>
      </c>
      <c r="O759" s="73">
        <v>0</v>
      </c>
      <c r="P759" s="67">
        <v>0</v>
      </c>
      <c r="Q759" s="67" t="s">
        <v>49</v>
      </c>
      <c r="R759" s="214" t="s">
        <v>47</v>
      </c>
      <c r="S759" s="73">
        <v>0</v>
      </c>
      <c r="T759" s="67">
        <v>0</v>
      </c>
      <c r="U759" s="67">
        <v>0</v>
      </c>
      <c r="V759" s="67">
        <v>0</v>
      </c>
      <c r="W759" s="496">
        <v>0</v>
      </c>
      <c r="X759" s="73">
        <v>0</v>
      </c>
      <c r="Y759" s="67">
        <v>0</v>
      </c>
      <c r="Z759" s="496">
        <v>0</v>
      </c>
      <c r="AA759" s="22">
        <v>0</v>
      </c>
      <c r="AB759" s="496">
        <v>0</v>
      </c>
      <c r="AC759" s="27" t="s">
        <v>48</v>
      </c>
      <c r="AD759" s="75"/>
      <c r="AE759" s="75"/>
    </row>
    <row r="760" spans="1:31" s="141" customFormat="1" ht="30" customHeight="1" x14ac:dyDescent="0.25">
      <c r="A760" s="69" t="s">
        <v>56</v>
      </c>
      <c r="B760" s="69" t="s">
        <v>57</v>
      </c>
      <c r="C760" s="69" t="s">
        <v>1099</v>
      </c>
      <c r="D760" s="67" t="s">
        <v>1335</v>
      </c>
      <c r="E760" s="67" t="s">
        <v>1204</v>
      </c>
      <c r="F760" s="67" t="s">
        <v>1337</v>
      </c>
      <c r="G760" s="67" t="s">
        <v>1133</v>
      </c>
      <c r="H760" s="220" t="s">
        <v>46</v>
      </c>
      <c r="I760" s="73">
        <v>0</v>
      </c>
      <c r="J760" s="74">
        <v>0</v>
      </c>
      <c r="K760" s="67">
        <v>0</v>
      </c>
      <c r="L760" s="67">
        <v>0</v>
      </c>
      <c r="M760" s="74" t="s">
        <v>47</v>
      </c>
      <c r="N760" s="221" t="s">
        <v>48</v>
      </c>
      <c r="O760" s="73">
        <v>0</v>
      </c>
      <c r="P760" s="67">
        <v>0</v>
      </c>
      <c r="Q760" s="67" t="s">
        <v>49</v>
      </c>
      <c r="R760" s="214" t="s">
        <v>47</v>
      </c>
      <c r="S760" s="73">
        <v>0</v>
      </c>
      <c r="T760" s="67">
        <v>0</v>
      </c>
      <c r="U760" s="67">
        <v>0</v>
      </c>
      <c r="V760" s="67">
        <v>0</v>
      </c>
      <c r="W760" s="496">
        <v>0</v>
      </c>
      <c r="X760" s="73">
        <v>0</v>
      </c>
      <c r="Y760" s="67">
        <v>0</v>
      </c>
      <c r="Z760" s="496">
        <v>0</v>
      </c>
      <c r="AA760" s="22">
        <v>0</v>
      </c>
      <c r="AB760" s="496">
        <v>0</v>
      </c>
      <c r="AC760" s="27" t="s">
        <v>48</v>
      </c>
      <c r="AD760" s="75"/>
      <c r="AE760" s="75"/>
    </row>
    <row r="761" spans="1:31" s="141" customFormat="1" ht="30" customHeight="1" x14ac:dyDescent="0.25">
      <c r="A761" s="69" t="s">
        <v>56</v>
      </c>
      <c r="B761" s="69" t="s">
        <v>57</v>
      </c>
      <c r="C761" s="69" t="s">
        <v>1099</v>
      </c>
      <c r="D761" s="67" t="s">
        <v>1338</v>
      </c>
      <c r="E761" s="67" t="s">
        <v>1191</v>
      </c>
      <c r="F761" s="67" t="s">
        <v>1339</v>
      </c>
      <c r="G761" s="67" t="s">
        <v>1191</v>
      </c>
      <c r="H761" s="220" t="s">
        <v>46</v>
      </c>
      <c r="I761" s="73">
        <v>0</v>
      </c>
      <c r="J761" s="74">
        <v>0</v>
      </c>
      <c r="K761" s="67">
        <v>0</v>
      </c>
      <c r="L761" s="67">
        <v>0</v>
      </c>
      <c r="M761" s="74" t="s">
        <v>47</v>
      </c>
      <c r="N761" s="496" t="s">
        <v>48</v>
      </c>
      <c r="O761" s="73">
        <v>0</v>
      </c>
      <c r="P761" s="67">
        <v>0</v>
      </c>
      <c r="Q761" s="67" t="s">
        <v>49</v>
      </c>
      <c r="R761" s="214" t="s">
        <v>47</v>
      </c>
      <c r="S761" s="73">
        <v>0</v>
      </c>
      <c r="T761" s="67">
        <v>0</v>
      </c>
      <c r="U761" s="67">
        <v>0</v>
      </c>
      <c r="V761" s="67">
        <v>0</v>
      </c>
      <c r="W761" s="496">
        <v>0</v>
      </c>
      <c r="X761" s="73">
        <v>0</v>
      </c>
      <c r="Y761" s="67">
        <v>0</v>
      </c>
      <c r="Z761" s="496">
        <v>0</v>
      </c>
      <c r="AA761" s="22">
        <v>0</v>
      </c>
      <c r="AB761" s="496">
        <v>0</v>
      </c>
      <c r="AC761" s="27" t="s">
        <v>48</v>
      </c>
      <c r="AD761" s="75"/>
      <c r="AE761" s="75"/>
    </row>
    <row r="762" spans="1:31" s="141" customFormat="1" ht="30" customHeight="1" x14ac:dyDescent="0.25">
      <c r="A762" s="69" t="s">
        <v>56</v>
      </c>
      <c r="B762" s="69" t="s">
        <v>57</v>
      </c>
      <c r="C762" s="69" t="s">
        <v>1099</v>
      </c>
      <c r="D762" s="67" t="s">
        <v>1338</v>
      </c>
      <c r="E762" s="67" t="s">
        <v>1191</v>
      </c>
      <c r="F762" s="67" t="s">
        <v>1340</v>
      </c>
      <c r="G762" s="67" t="s">
        <v>1191</v>
      </c>
      <c r="H762" s="220" t="s">
        <v>46</v>
      </c>
      <c r="I762" s="73">
        <v>0</v>
      </c>
      <c r="J762" s="74">
        <v>0</v>
      </c>
      <c r="K762" s="67">
        <v>0</v>
      </c>
      <c r="L762" s="67">
        <v>0</v>
      </c>
      <c r="M762" s="74" t="s">
        <v>47</v>
      </c>
      <c r="N762" s="496" t="s">
        <v>48</v>
      </c>
      <c r="O762" s="73">
        <v>0</v>
      </c>
      <c r="P762" s="67">
        <v>0</v>
      </c>
      <c r="Q762" s="67" t="s">
        <v>49</v>
      </c>
      <c r="R762" s="214" t="s">
        <v>47</v>
      </c>
      <c r="S762" s="73">
        <v>0</v>
      </c>
      <c r="T762" s="67">
        <v>0</v>
      </c>
      <c r="U762" s="67">
        <v>0</v>
      </c>
      <c r="V762" s="67">
        <v>0</v>
      </c>
      <c r="W762" s="496">
        <v>0</v>
      </c>
      <c r="X762" s="73">
        <v>0</v>
      </c>
      <c r="Y762" s="67">
        <v>0</v>
      </c>
      <c r="Z762" s="496">
        <v>0</v>
      </c>
      <c r="AA762" s="22">
        <v>0</v>
      </c>
      <c r="AB762" s="496">
        <v>0</v>
      </c>
      <c r="AC762" s="27" t="s">
        <v>48</v>
      </c>
      <c r="AD762" s="75"/>
      <c r="AE762" s="75"/>
    </row>
    <row r="763" spans="1:31" s="141" customFormat="1" ht="30" customHeight="1" x14ac:dyDescent="0.25">
      <c r="A763" s="69" t="s">
        <v>56</v>
      </c>
      <c r="B763" s="69" t="s">
        <v>57</v>
      </c>
      <c r="C763" s="69" t="s">
        <v>1099</v>
      </c>
      <c r="D763" s="67" t="s">
        <v>1341</v>
      </c>
      <c r="E763" s="67" t="s">
        <v>1248</v>
      </c>
      <c r="F763" s="67" t="s">
        <v>1342</v>
      </c>
      <c r="G763" s="67" t="s">
        <v>1248</v>
      </c>
      <c r="H763" s="220" t="s">
        <v>46</v>
      </c>
      <c r="I763" s="73">
        <v>0</v>
      </c>
      <c r="J763" s="74">
        <v>0</v>
      </c>
      <c r="K763" s="67">
        <v>0</v>
      </c>
      <c r="L763" s="67">
        <v>0</v>
      </c>
      <c r="M763" s="74" t="s">
        <v>47</v>
      </c>
      <c r="N763" s="221" t="s">
        <v>48</v>
      </c>
      <c r="O763" s="73">
        <v>0</v>
      </c>
      <c r="P763" s="67">
        <v>0</v>
      </c>
      <c r="Q763" s="67" t="s">
        <v>49</v>
      </c>
      <c r="R763" s="214" t="s">
        <v>47</v>
      </c>
      <c r="S763" s="73">
        <v>0</v>
      </c>
      <c r="T763" s="67">
        <v>0</v>
      </c>
      <c r="U763" s="67">
        <v>0</v>
      </c>
      <c r="V763" s="67">
        <v>0</v>
      </c>
      <c r="W763" s="496">
        <v>0</v>
      </c>
      <c r="X763" s="73">
        <v>0</v>
      </c>
      <c r="Y763" s="67">
        <v>0</v>
      </c>
      <c r="Z763" s="496">
        <v>0</v>
      </c>
      <c r="AA763" s="22">
        <v>0</v>
      </c>
      <c r="AB763" s="496">
        <v>0</v>
      </c>
      <c r="AC763" s="27" t="s">
        <v>48</v>
      </c>
      <c r="AD763" s="75"/>
      <c r="AE763" s="75"/>
    </row>
    <row r="764" spans="1:31" s="141" customFormat="1" ht="30" customHeight="1" x14ac:dyDescent="0.25">
      <c r="A764" s="69" t="s">
        <v>56</v>
      </c>
      <c r="B764" s="69" t="s">
        <v>57</v>
      </c>
      <c r="C764" s="69" t="s">
        <v>1099</v>
      </c>
      <c r="D764" s="67" t="s">
        <v>1341</v>
      </c>
      <c r="E764" s="67" t="s">
        <v>1248</v>
      </c>
      <c r="F764" s="67" t="s">
        <v>1343</v>
      </c>
      <c r="G764" s="67" t="s">
        <v>1248</v>
      </c>
      <c r="H764" s="220" t="s">
        <v>46</v>
      </c>
      <c r="I764" s="73">
        <v>0</v>
      </c>
      <c r="J764" s="74">
        <v>0</v>
      </c>
      <c r="K764" s="67">
        <v>0</v>
      </c>
      <c r="L764" s="67">
        <v>0</v>
      </c>
      <c r="M764" s="74" t="s">
        <v>47</v>
      </c>
      <c r="N764" s="496" t="s">
        <v>48</v>
      </c>
      <c r="O764" s="73">
        <v>0</v>
      </c>
      <c r="P764" s="67">
        <v>0</v>
      </c>
      <c r="Q764" s="67" t="s">
        <v>49</v>
      </c>
      <c r="R764" s="214" t="s">
        <v>47</v>
      </c>
      <c r="S764" s="73">
        <v>0</v>
      </c>
      <c r="T764" s="67">
        <v>0</v>
      </c>
      <c r="U764" s="67">
        <v>0</v>
      </c>
      <c r="V764" s="67">
        <v>0</v>
      </c>
      <c r="W764" s="496">
        <v>0</v>
      </c>
      <c r="X764" s="73">
        <v>0</v>
      </c>
      <c r="Y764" s="67">
        <v>0</v>
      </c>
      <c r="Z764" s="496">
        <v>0</v>
      </c>
      <c r="AA764" s="22">
        <v>0</v>
      </c>
      <c r="AB764" s="496">
        <v>0</v>
      </c>
      <c r="AC764" s="27" t="s">
        <v>48</v>
      </c>
      <c r="AD764" s="75"/>
      <c r="AE764" s="75"/>
    </row>
    <row r="765" spans="1:31" s="141" customFormat="1" ht="30" customHeight="1" x14ac:dyDescent="0.25">
      <c r="A765" s="69" t="s">
        <v>56</v>
      </c>
      <c r="B765" s="69" t="s">
        <v>57</v>
      </c>
      <c r="C765" s="69" t="s">
        <v>1099</v>
      </c>
      <c r="D765" s="67" t="s">
        <v>1341</v>
      </c>
      <c r="E765" s="67" t="s">
        <v>1248</v>
      </c>
      <c r="F765" s="67" t="s">
        <v>1344</v>
      </c>
      <c r="G765" s="67" t="s">
        <v>1248</v>
      </c>
      <c r="H765" s="220" t="s">
        <v>46</v>
      </c>
      <c r="I765" s="73">
        <v>0</v>
      </c>
      <c r="J765" s="74">
        <v>0</v>
      </c>
      <c r="K765" s="67">
        <v>0</v>
      </c>
      <c r="L765" s="67">
        <v>0</v>
      </c>
      <c r="M765" s="74" t="s">
        <v>47</v>
      </c>
      <c r="N765" s="496" t="s">
        <v>48</v>
      </c>
      <c r="O765" s="73">
        <v>0</v>
      </c>
      <c r="P765" s="67">
        <v>0</v>
      </c>
      <c r="Q765" s="67" t="s">
        <v>49</v>
      </c>
      <c r="R765" s="214" t="s">
        <v>47</v>
      </c>
      <c r="S765" s="73">
        <v>0</v>
      </c>
      <c r="T765" s="67">
        <v>0</v>
      </c>
      <c r="U765" s="67">
        <v>0</v>
      </c>
      <c r="V765" s="67">
        <v>0</v>
      </c>
      <c r="W765" s="496">
        <v>0</v>
      </c>
      <c r="X765" s="73">
        <v>0</v>
      </c>
      <c r="Y765" s="67">
        <v>0</v>
      </c>
      <c r="Z765" s="496">
        <v>0</v>
      </c>
      <c r="AA765" s="22">
        <v>0</v>
      </c>
      <c r="AB765" s="496">
        <v>0</v>
      </c>
      <c r="AC765" s="27" t="s">
        <v>48</v>
      </c>
      <c r="AD765" s="75"/>
      <c r="AE765" s="75"/>
    </row>
    <row r="766" spans="1:31" s="141" customFormat="1" ht="30" customHeight="1" x14ac:dyDescent="0.25">
      <c r="A766" s="69" t="s">
        <v>56</v>
      </c>
      <c r="B766" s="69" t="s">
        <v>57</v>
      </c>
      <c r="C766" s="69" t="s">
        <v>1099</v>
      </c>
      <c r="D766" s="67" t="s">
        <v>1341</v>
      </c>
      <c r="E766" s="67" t="s">
        <v>1248</v>
      </c>
      <c r="F766" s="67" t="s">
        <v>1345</v>
      </c>
      <c r="G766" s="67" t="s">
        <v>1248</v>
      </c>
      <c r="H766" s="220" t="s">
        <v>46</v>
      </c>
      <c r="I766" s="73">
        <v>0</v>
      </c>
      <c r="J766" s="74">
        <v>0</v>
      </c>
      <c r="K766" s="67">
        <v>0</v>
      </c>
      <c r="L766" s="67">
        <v>0</v>
      </c>
      <c r="M766" s="74" t="s">
        <v>47</v>
      </c>
      <c r="N766" s="221" t="s">
        <v>48</v>
      </c>
      <c r="O766" s="73">
        <v>0</v>
      </c>
      <c r="P766" s="67">
        <v>0</v>
      </c>
      <c r="Q766" s="67" t="s">
        <v>49</v>
      </c>
      <c r="R766" s="214" t="s">
        <v>47</v>
      </c>
      <c r="S766" s="73">
        <v>0</v>
      </c>
      <c r="T766" s="67">
        <v>0</v>
      </c>
      <c r="U766" s="67">
        <v>0</v>
      </c>
      <c r="V766" s="67">
        <v>0</v>
      </c>
      <c r="W766" s="496">
        <v>0</v>
      </c>
      <c r="X766" s="73">
        <v>0</v>
      </c>
      <c r="Y766" s="67">
        <v>0</v>
      </c>
      <c r="Z766" s="496">
        <v>0</v>
      </c>
      <c r="AA766" s="22">
        <v>0</v>
      </c>
      <c r="AB766" s="496">
        <v>0</v>
      </c>
      <c r="AC766" s="27" t="s">
        <v>48</v>
      </c>
      <c r="AD766" s="75"/>
      <c r="AE766" s="75"/>
    </row>
    <row r="767" spans="1:31" s="141" customFormat="1" ht="30" customHeight="1" x14ac:dyDescent="0.25">
      <c r="A767" s="69" t="s">
        <v>56</v>
      </c>
      <c r="B767" s="69" t="s">
        <v>57</v>
      </c>
      <c r="C767" s="69" t="s">
        <v>1099</v>
      </c>
      <c r="D767" s="67" t="s">
        <v>1253</v>
      </c>
      <c r="E767" s="67" t="s">
        <v>1101</v>
      </c>
      <c r="F767" s="67" t="s">
        <v>1346</v>
      </c>
      <c r="G767" s="67" t="s">
        <v>1156</v>
      </c>
      <c r="H767" s="220" t="s">
        <v>46</v>
      </c>
      <c r="I767" s="73">
        <v>0</v>
      </c>
      <c r="J767" s="74">
        <v>0</v>
      </c>
      <c r="K767" s="67">
        <v>0</v>
      </c>
      <c r="L767" s="67">
        <v>0</v>
      </c>
      <c r="M767" s="74" t="s">
        <v>47</v>
      </c>
      <c r="N767" s="496" t="s">
        <v>48</v>
      </c>
      <c r="O767" s="73">
        <v>0</v>
      </c>
      <c r="P767" s="67">
        <v>0</v>
      </c>
      <c r="Q767" s="67" t="s">
        <v>49</v>
      </c>
      <c r="R767" s="214" t="s">
        <v>47</v>
      </c>
      <c r="S767" s="73">
        <v>0</v>
      </c>
      <c r="T767" s="67">
        <v>0</v>
      </c>
      <c r="U767" s="67">
        <v>0</v>
      </c>
      <c r="V767" s="67">
        <v>0</v>
      </c>
      <c r="W767" s="496">
        <v>0</v>
      </c>
      <c r="X767" s="73">
        <v>0</v>
      </c>
      <c r="Y767" s="67">
        <v>0</v>
      </c>
      <c r="Z767" s="496">
        <v>0</v>
      </c>
      <c r="AA767" s="22">
        <v>0</v>
      </c>
      <c r="AB767" s="496">
        <v>0</v>
      </c>
      <c r="AC767" s="27" t="s">
        <v>48</v>
      </c>
      <c r="AD767" s="75"/>
      <c r="AE767" s="75"/>
    </row>
    <row r="768" spans="1:31" s="141" customFormat="1" ht="30" customHeight="1" x14ac:dyDescent="0.25">
      <c r="A768" s="69" t="s">
        <v>56</v>
      </c>
      <c r="B768" s="69" t="s">
        <v>57</v>
      </c>
      <c r="C768" s="69" t="s">
        <v>1099</v>
      </c>
      <c r="D768" s="67" t="s">
        <v>1253</v>
      </c>
      <c r="E768" s="67" t="s">
        <v>1101</v>
      </c>
      <c r="F768" s="67" t="s">
        <v>1347</v>
      </c>
      <c r="G768" s="67" t="s">
        <v>1156</v>
      </c>
      <c r="H768" s="220" t="s">
        <v>46</v>
      </c>
      <c r="I768" s="73">
        <v>0</v>
      </c>
      <c r="J768" s="74">
        <v>0</v>
      </c>
      <c r="K768" s="67">
        <v>0</v>
      </c>
      <c r="L768" s="67">
        <v>0</v>
      </c>
      <c r="M768" s="74" t="s">
        <v>47</v>
      </c>
      <c r="N768" s="496" t="s">
        <v>48</v>
      </c>
      <c r="O768" s="73">
        <v>0</v>
      </c>
      <c r="P768" s="67">
        <v>0</v>
      </c>
      <c r="Q768" s="67" t="s">
        <v>49</v>
      </c>
      <c r="R768" s="214" t="s">
        <v>47</v>
      </c>
      <c r="S768" s="73">
        <v>0</v>
      </c>
      <c r="T768" s="67">
        <v>0</v>
      </c>
      <c r="U768" s="67">
        <v>0</v>
      </c>
      <c r="V768" s="67">
        <v>0</v>
      </c>
      <c r="W768" s="496">
        <v>0</v>
      </c>
      <c r="X768" s="73">
        <v>0</v>
      </c>
      <c r="Y768" s="67">
        <v>0</v>
      </c>
      <c r="Z768" s="496">
        <v>0</v>
      </c>
      <c r="AA768" s="22">
        <v>0</v>
      </c>
      <c r="AB768" s="496">
        <v>0</v>
      </c>
      <c r="AC768" s="27" t="s">
        <v>48</v>
      </c>
      <c r="AD768" s="75"/>
      <c r="AE768" s="75"/>
    </row>
    <row r="769" spans="1:31" s="141" customFormat="1" ht="30" customHeight="1" x14ac:dyDescent="0.25">
      <c r="A769" s="69" t="s">
        <v>56</v>
      </c>
      <c r="B769" s="69" t="s">
        <v>57</v>
      </c>
      <c r="C769" s="69" t="s">
        <v>1099</v>
      </c>
      <c r="D769" s="67" t="s">
        <v>1253</v>
      </c>
      <c r="E769" s="67" t="s">
        <v>1101</v>
      </c>
      <c r="F769" s="67" t="s">
        <v>1348</v>
      </c>
      <c r="G769" s="67" t="s">
        <v>1156</v>
      </c>
      <c r="H769" s="220" t="s">
        <v>46</v>
      </c>
      <c r="I769" s="73">
        <v>0</v>
      </c>
      <c r="J769" s="74">
        <v>0</v>
      </c>
      <c r="K769" s="67">
        <v>0</v>
      </c>
      <c r="L769" s="67">
        <v>0</v>
      </c>
      <c r="M769" s="74" t="s">
        <v>47</v>
      </c>
      <c r="N769" s="221" t="s">
        <v>48</v>
      </c>
      <c r="O769" s="73">
        <v>0</v>
      </c>
      <c r="P769" s="67">
        <v>0</v>
      </c>
      <c r="Q769" s="67" t="s">
        <v>49</v>
      </c>
      <c r="R769" s="214" t="s">
        <v>47</v>
      </c>
      <c r="S769" s="73">
        <v>0</v>
      </c>
      <c r="T769" s="67">
        <v>0</v>
      </c>
      <c r="U769" s="67">
        <v>0</v>
      </c>
      <c r="V769" s="67">
        <v>0</v>
      </c>
      <c r="W769" s="496">
        <v>0</v>
      </c>
      <c r="X769" s="73">
        <v>0</v>
      </c>
      <c r="Y769" s="67">
        <v>0</v>
      </c>
      <c r="Z769" s="496">
        <v>0</v>
      </c>
      <c r="AA769" s="22">
        <v>0</v>
      </c>
      <c r="AB769" s="496">
        <v>0</v>
      </c>
      <c r="AC769" s="27" t="s">
        <v>48</v>
      </c>
      <c r="AD769" s="75"/>
      <c r="AE769" s="75"/>
    </row>
    <row r="770" spans="1:31" s="141" customFormat="1" ht="30" customHeight="1" x14ac:dyDescent="0.25">
      <c r="A770" s="69" t="s">
        <v>56</v>
      </c>
      <c r="B770" s="69" t="s">
        <v>57</v>
      </c>
      <c r="C770" s="69" t="s">
        <v>1099</v>
      </c>
      <c r="D770" s="67" t="s">
        <v>1253</v>
      </c>
      <c r="E770" s="67" t="s">
        <v>1101</v>
      </c>
      <c r="F770" s="67" t="s">
        <v>1349</v>
      </c>
      <c r="G770" s="67" t="s">
        <v>1156</v>
      </c>
      <c r="H770" s="220" t="s">
        <v>46</v>
      </c>
      <c r="I770" s="73">
        <v>0</v>
      </c>
      <c r="J770" s="74">
        <v>0</v>
      </c>
      <c r="K770" s="67">
        <v>0</v>
      </c>
      <c r="L770" s="67">
        <v>0</v>
      </c>
      <c r="M770" s="74" t="s">
        <v>47</v>
      </c>
      <c r="N770" s="496" t="s">
        <v>48</v>
      </c>
      <c r="O770" s="73">
        <v>0</v>
      </c>
      <c r="P770" s="67">
        <v>0</v>
      </c>
      <c r="Q770" s="67" t="s">
        <v>49</v>
      </c>
      <c r="R770" s="214" t="s">
        <v>47</v>
      </c>
      <c r="S770" s="73">
        <v>0</v>
      </c>
      <c r="T770" s="67">
        <v>0</v>
      </c>
      <c r="U770" s="67">
        <v>0</v>
      </c>
      <c r="V770" s="67">
        <v>0</v>
      </c>
      <c r="W770" s="496">
        <v>0</v>
      </c>
      <c r="X770" s="73">
        <v>0</v>
      </c>
      <c r="Y770" s="67">
        <v>0</v>
      </c>
      <c r="Z770" s="496">
        <v>0</v>
      </c>
      <c r="AA770" s="22">
        <v>0</v>
      </c>
      <c r="AB770" s="496">
        <v>0</v>
      </c>
      <c r="AC770" s="27" t="s">
        <v>48</v>
      </c>
      <c r="AD770" s="75"/>
      <c r="AE770" s="75"/>
    </row>
    <row r="771" spans="1:31" s="141" customFormat="1" ht="30" customHeight="1" x14ac:dyDescent="0.25">
      <c r="A771" s="69" t="s">
        <v>56</v>
      </c>
      <c r="B771" s="69" t="s">
        <v>57</v>
      </c>
      <c r="C771" s="69" t="s">
        <v>1099</v>
      </c>
      <c r="D771" s="67" t="s">
        <v>1253</v>
      </c>
      <c r="E771" s="67" t="s">
        <v>1101</v>
      </c>
      <c r="F771" s="67" t="s">
        <v>1350</v>
      </c>
      <c r="G771" s="67" t="s">
        <v>1296</v>
      </c>
      <c r="H771" s="220" t="s">
        <v>46</v>
      </c>
      <c r="I771" s="73">
        <v>0</v>
      </c>
      <c r="J771" s="74">
        <v>0</v>
      </c>
      <c r="K771" s="67">
        <v>0</v>
      </c>
      <c r="L771" s="67">
        <v>0</v>
      </c>
      <c r="M771" s="74" t="s">
        <v>47</v>
      </c>
      <c r="N771" s="496" t="s">
        <v>48</v>
      </c>
      <c r="O771" s="73">
        <v>0</v>
      </c>
      <c r="P771" s="67">
        <v>0</v>
      </c>
      <c r="Q771" s="67" t="s">
        <v>49</v>
      </c>
      <c r="R771" s="214" t="s">
        <v>47</v>
      </c>
      <c r="S771" s="73">
        <v>0</v>
      </c>
      <c r="T771" s="67">
        <v>0</v>
      </c>
      <c r="U771" s="67">
        <v>0</v>
      </c>
      <c r="V771" s="67">
        <v>0</v>
      </c>
      <c r="W771" s="496">
        <v>0</v>
      </c>
      <c r="X771" s="73">
        <v>0</v>
      </c>
      <c r="Y771" s="67">
        <v>0</v>
      </c>
      <c r="Z771" s="496">
        <v>0</v>
      </c>
      <c r="AA771" s="22">
        <v>0</v>
      </c>
      <c r="AB771" s="496">
        <v>0</v>
      </c>
      <c r="AC771" s="27" t="s">
        <v>48</v>
      </c>
      <c r="AD771" s="75"/>
      <c r="AE771" s="75"/>
    </row>
    <row r="772" spans="1:31" s="141" customFormat="1" ht="30" customHeight="1" x14ac:dyDescent="0.25">
      <c r="A772" s="69" t="s">
        <v>56</v>
      </c>
      <c r="B772" s="69" t="s">
        <v>57</v>
      </c>
      <c r="C772" s="69" t="s">
        <v>1099</v>
      </c>
      <c r="D772" s="67" t="s">
        <v>1253</v>
      </c>
      <c r="E772" s="67" t="s">
        <v>1101</v>
      </c>
      <c r="F772" s="67" t="s">
        <v>1351</v>
      </c>
      <c r="G772" s="67" t="s">
        <v>1156</v>
      </c>
      <c r="H772" s="220" t="s">
        <v>46</v>
      </c>
      <c r="I772" s="73">
        <v>0</v>
      </c>
      <c r="J772" s="74">
        <v>0</v>
      </c>
      <c r="K772" s="67">
        <v>0</v>
      </c>
      <c r="L772" s="67">
        <v>0</v>
      </c>
      <c r="M772" s="74" t="s">
        <v>47</v>
      </c>
      <c r="N772" s="221" t="s">
        <v>48</v>
      </c>
      <c r="O772" s="73">
        <v>0</v>
      </c>
      <c r="P772" s="67">
        <v>0</v>
      </c>
      <c r="Q772" s="67" t="s">
        <v>49</v>
      </c>
      <c r="R772" s="214" t="s">
        <v>47</v>
      </c>
      <c r="S772" s="73">
        <v>0</v>
      </c>
      <c r="T772" s="67">
        <v>0</v>
      </c>
      <c r="U772" s="67">
        <v>0</v>
      </c>
      <c r="V772" s="67">
        <v>0</v>
      </c>
      <c r="W772" s="496">
        <v>0</v>
      </c>
      <c r="X772" s="73">
        <v>0</v>
      </c>
      <c r="Y772" s="67">
        <v>0</v>
      </c>
      <c r="Z772" s="496">
        <v>0</v>
      </c>
      <c r="AA772" s="22">
        <v>0</v>
      </c>
      <c r="AB772" s="496">
        <v>0</v>
      </c>
      <c r="AC772" s="27" t="s">
        <v>48</v>
      </c>
      <c r="AD772" s="75"/>
      <c r="AE772" s="75"/>
    </row>
    <row r="773" spans="1:31" s="141" customFormat="1" ht="30" customHeight="1" x14ac:dyDescent="0.25">
      <c r="A773" s="69" t="s">
        <v>56</v>
      </c>
      <c r="B773" s="69" t="s">
        <v>57</v>
      </c>
      <c r="C773" s="69" t="s">
        <v>1099</v>
      </c>
      <c r="D773" s="67" t="s">
        <v>1253</v>
      </c>
      <c r="E773" s="67" t="s">
        <v>1101</v>
      </c>
      <c r="F773" s="67" t="s">
        <v>1352</v>
      </c>
      <c r="G773" s="67" t="s">
        <v>1296</v>
      </c>
      <c r="H773" s="220" t="s">
        <v>46</v>
      </c>
      <c r="I773" s="73">
        <v>0</v>
      </c>
      <c r="J773" s="74">
        <v>0</v>
      </c>
      <c r="K773" s="67">
        <v>0</v>
      </c>
      <c r="L773" s="67">
        <v>0</v>
      </c>
      <c r="M773" s="74" t="s">
        <v>47</v>
      </c>
      <c r="N773" s="496" t="s">
        <v>48</v>
      </c>
      <c r="O773" s="73">
        <v>0</v>
      </c>
      <c r="P773" s="67">
        <v>0</v>
      </c>
      <c r="Q773" s="67" t="s">
        <v>49</v>
      </c>
      <c r="R773" s="214" t="s">
        <v>47</v>
      </c>
      <c r="S773" s="73">
        <v>0</v>
      </c>
      <c r="T773" s="67">
        <v>0</v>
      </c>
      <c r="U773" s="67">
        <v>0</v>
      </c>
      <c r="V773" s="67">
        <v>0</v>
      </c>
      <c r="W773" s="496">
        <v>0</v>
      </c>
      <c r="X773" s="73">
        <v>0</v>
      </c>
      <c r="Y773" s="67">
        <v>0</v>
      </c>
      <c r="Z773" s="496">
        <v>0</v>
      </c>
      <c r="AA773" s="22">
        <v>0</v>
      </c>
      <c r="AB773" s="496">
        <v>0</v>
      </c>
      <c r="AC773" s="27" t="s">
        <v>48</v>
      </c>
      <c r="AD773" s="75"/>
      <c r="AE773" s="75"/>
    </row>
    <row r="774" spans="1:31" s="141" customFormat="1" ht="30" customHeight="1" x14ac:dyDescent="0.25">
      <c r="A774" s="69" t="s">
        <v>56</v>
      </c>
      <c r="B774" s="69" t="s">
        <v>57</v>
      </c>
      <c r="C774" s="69" t="s">
        <v>1099</v>
      </c>
      <c r="D774" s="67" t="s">
        <v>1253</v>
      </c>
      <c r="E774" s="67" t="s">
        <v>1101</v>
      </c>
      <c r="F774" s="67" t="s">
        <v>1353</v>
      </c>
      <c r="G774" s="67" t="s">
        <v>1112</v>
      </c>
      <c r="H774" s="220" t="s">
        <v>46</v>
      </c>
      <c r="I774" s="73">
        <v>0</v>
      </c>
      <c r="J774" s="74">
        <v>0</v>
      </c>
      <c r="K774" s="67">
        <v>0</v>
      </c>
      <c r="L774" s="67">
        <v>0</v>
      </c>
      <c r="M774" s="74" t="s">
        <v>47</v>
      </c>
      <c r="N774" s="496" t="s">
        <v>48</v>
      </c>
      <c r="O774" s="73">
        <v>0</v>
      </c>
      <c r="P774" s="67">
        <v>0</v>
      </c>
      <c r="Q774" s="67" t="s">
        <v>49</v>
      </c>
      <c r="R774" s="214" t="s">
        <v>47</v>
      </c>
      <c r="S774" s="73">
        <v>0</v>
      </c>
      <c r="T774" s="67">
        <v>0</v>
      </c>
      <c r="U774" s="67">
        <v>0</v>
      </c>
      <c r="V774" s="67">
        <v>0</v>
      </c>
      <c r="W774" s="496">
        <v>0</v>
      </c>
      <c r="X774" s="73">
        <v>0</v>
      </c>
      <c r="Y774" s="67">
        <v>0</v>
      </c>
      <c r="Z774" s="496">
        <v>0</v>
      </c>
      <c r="AA774" s="22">
        <v>0</v>
      </c>
      <c r="AB774" s="496">
        <v>0</v>
      </c>
      <c r="AC774" s="27" t="s">
        <v>48</v>
      </c>
      <c r="AD774" s="75"/>
      <c r="AE774" s="75"/>
    </row>
    <row r="775" spans="1:31" s="141" customFormat="1" ht="30" customHeight="1" x14ac:dyDescent="0.25">
      <c r="A775" s="69" t="s">
        <v>56</v>
      </c>
      <c r="B775" s="69" t="s">
        <v>57</v>
      </c>
      <c r="C775" s="69" t="s">
        <v>1099</v>
      </c>
      <c r="D775" s="67" t="s">
        <v>1253</v>
      </c>
      <c r="E775" s="67" t="s">
        <v>1101</v>
      </c>
      <c r="F775" s="67" t="s">
        <v>1354</v>
      </c>
      <c r="G775" s="67" t="s">
        <v>1112</v>
      </c>
      <c r="H775" s="220" t="s">
        <v>46</v>
      </c>
      <c r="I775" s="73">
        <v>0</v>
      </c>
      <c r="J775" s="74">
        <v>0</v>
      </c>
      <c r="K775" s="67">
        <v>0</v>
      </c>
      <c r="L775" s="67">
        <v>0</v>
      </c>
      <c r="M775" s="74" t="s">
        <v>47</v>
      </c>
      <c r="N775" s="221" t="s">
        <v>48</v>
      </c>
      <c r="O775" s="73">
        <v>0</v>
      </c>
      <c r="P775" s="67">
        <v>0</v>
      </c>
      <c r="Q775" s="67" t="s">
        <v>49</v>
      </c>
      <c r="R775" s="214" t="s">
        <v>47</v>
      </c>
      <c r="S775" s="73">
        <v>0</v>
      </c>
      <c r="T775" s="67">
        <v>0</v>
      </c>
      <c r="U775" s="67">
        <v>0</v>
      </c>
      <c r="V775" s="67">
        <v>0</v>
      </c>
      <c r="W775" s="496">
        <v>0</v>
      </c>
      <c r="X775" s="73">
        <v>0</v>
      </c>
      <c r="Y775" s="67">
        <v>0</v>
      </c>
      <c r="Z775" s="496">
        <v>0</v>
      </c>
      <c r="AA775" s="22">
        <v>0</v>
      </c>
      <c r="AB775" s="496">
        <v>0</v>
      </c>
      <c r="AC775" s="27" t="s">
        <v>48</v>
      </c>
      <c r="AD775" s="75"/>
      <c r="AE775" s="75"/>
    </row>
    <row r="776" spans="1:31" s="141" customFormat="1" ht="30" customHeight="1" x14ac:dyDescent="0.25">
      <c r="A776" s="69" t="s">
        <v>56</v>
      </c>
      <c r="B776" s="69" t="s">
        <v>57</v>
      </c>
      <c r="C776" s="69" t="s">
        <v>1099</v>
      </c>
      <c r="D776" s="67" t="s">
        <v>1253</v>
      </c>
      <c r="E776" s="67" t="s">
        <v>1101</v>
      </c>
      <c r="F776" s="67" t="s">
        <v>1355</v>
      </c>
      <c r="G776" s="67" t="s">
        <v>1356</v>
      </c>
      <c r="H776" s="220" t="s">
        <v>46</v>
      </c>
      <c r="I776" s="73">
        <v>0</v>
      </c>
      <c r="J776" s="74">
        <v>0</v>
      </c>
      <c r="K776" s="67">
        <v>0</v>
      </c>
      <c r="L776" s="67">
        <v>0</v>
      </c>
      <c r="M776" s="74" t="s">
        <v>47</v>
      </c>
      <c r="N776" s="496" t="s">
        <v>48</v>
      </c>
      <c r="O776" s="73">
        <v>0</v>
      </c>
      <c r="P776" s="67">
        <v>0</v>
      </c>
      <c r="Q776" s="67" t="s">
        <v>49</v>
      </c>
      <c r="R776" s="214" t="s">
        <v>47</v>
      </c>
      <c r="S776" s="73">
        <v>0</v>
      </c>
      <c r="T776" s="67">
        <v>0</v>
      </c>
      <c r="U776" s="67">
        <v>0</v>
      </c>
      <c r="V776" s="67">
        <v>0</v>
      </c>
      <c r="W776" s="496">
        <v>0</v>
      </c>
      <c r="X776" s="73">
        <v>0</v>
      </c>
      <c r="Y776" s="67">
        <v>0</v>
      </c>
      <c r="Z776" s="496">
        <v>0</v>
      </c>
      <c r="AA776" s="22">
        <v>0</v>
      </c>
      <c r="AB776" s="496">
        <v>0</v>
      </c>
      <c r="AC776" s="27" t="s">
        <v>48</v>
      </c>
      <c r="AD776" s="75"/>
      <c r="AE776" s="75"/>
    </row>
    <row r="777" spans="1:31" s="141" customFormat="1" ht="30" customHeight="1" x14ac:dyDescent="0.25">
      <c r="A777" s="69" t="s">
        <v>56</v>
      </c>
      <c r="B777" s="69" t="s">
        <v>57</v>
      </c>
      <c r="C777" s="69" t="s">
        <v>1099</v>
      </c>
      <c r="D777" s="67" t="s">
        <v>1253</v>
      </c>
      <c r="E777" s="67" t="s">
        <v>1101</v>
      </c>
      <c r="F777" s="67" t="s">
        <v>1357</v>
      </c>
      <c r="G777" s="67" t="s">
        <v>1101</v>
      </c>
      <c r="H777" s="220" t="s">
        <v>46</v>
      </c>
      <c r="I777" s="73">
        <v>0</v>
      </c>
      <c r="J777" s="74">
        <v>0</v>
      </c>
      <c r="K777" s="67">
        <v>0</v>
      </c>
      <c r="L777" s="67">
        <v>0</v>
      </c>
      <c r="M777" s="74" t="s">
        <v>47</v>
      </c>
      <c r="N777" s="496" t="s">
        <v>48</v>
      </c>
      <c r="O777" s="73">
        <v>0</v>
      </c>
      <c r="P777" s="67">
        <v>0</v>
      </c>
      <c r="Q777" s="67" t="s">
        <v>49</v>
      </c>
      <c r="R777" s="214" t="s">
        <v>47</v>
      </c>
      <c r="S777" s="73">
        <v>0</v>
      </c>
      <c r="T777" s="67">
        <v>0</v>
      </c>
      <c r="U777" s="67">
        <v>0</v>
      </c>
      <c r="V777" s="67">
        <v>0</v>
      </c>
      <c r="W777" s="496">
        <v>0</v>
      </c>
      <c r="X777" s="73">
        <v>0</v>
      </c>
      <c r="Y777" s="67">
        <v>0</v>
      </c>
      <c r="Z777" s="496">
        <v>0</v>
      </c>
      <c r="AA777" s="22">
        <v>0</v>
      </c>
      <c r="AB777" s="496">
        <v>0</v>
      </c>
      <c r="AC777" s="27" t="s">
        <v>48</v>
      </c>
      <c r="AD777" s="75"/>
      <c r="AE777" s="75"/>
    </row>
    <row r="778" spans="1:31" s="141" customFormat="1" ht="30" customHeight="1" x14ac:dyDescent="0.25">
      <c r="A778" s="69" t="s">
        <v>56</v>
      </c>
      <c r="B778" s="69" t="s">
        <v>57</v>
      </c>
      <c r="C778" s="69" t="s">
        <v>1099</v>
      </c>
      <c r="D778" s="67" t="s">
        <v>1253</v>
      </c>
      <c r="E778" s="67" t="s">
        <v>1101</v>
      </c>
      <c r="F778" s="67" t="s">
        <v>1358</v>
      </c>
      <c r="G778" s="67" t="s">
        <v>1156</v>
      </c>
      <c r="H778" s="220" t="s">
        <v>46</v>
      </c>
      <c r="I778" s="73">
        <v>0</v>
      </c>
      <c r="J778" s="74">
        <v>0</v>
      </c>
      <c r="K778" s="67">
        <v>0</v>
      </c>
      <c r="L778" s="67">
        <v>0</v>
      </c>
      <c r="M778" s="74" t="s">
        <v>47</v>
      </c>
      <c r="N778" s="221" t="s">
        <v>48</v>
      </c>
      <c r="O778" s="73">
        <v>0</v>
      </c>
      <c r="P778" s="67">
        <v>0</v>
      </c>
      <c r="Q778" s="67" t="s">
        <v>49</v>
      </c>
      <c r="R778" s="214" t="s">
        <v>47</v>
      </c>
      <c r="S778" s="73">
        <v>0</v>
      </c>
      <c r="T778" s="67">
        <v>0</v>
      </c>
      <c r="U778" s="67">
        <v>0</v>
      </c>
      <c r="V778" s="67">
        <v>0</v>
      </c>
      <c r="W778" s="496">
        <v>0</v>
      </c>
      <c r="X778" s="73">
        <v>0</v>
      </c>
      <c r="Y778" s="67">
        <v>0</v>
      </c>
      <c r="Z778" s="496">
        <v>0</v>
      </c>
      <c r="AA778" s="22">
        <v>0</v>
      </c>
      <c r="AB778" s="496">
        <v>0</v>
      </c>
      <c r="AC778" s="27" t="s">
        <v>48</v>
      </c>
      <c r="AD778" s="75"/>
      <c r="AE778" s="75"/>
    </row>
    <row r="779" spans="1:31" s="141" customFormat="1" ht="30" customHeight="1" x14ac:dyDescent="0.25">
      <c r="A779" s="69" t="s">
        <v>56</v>
      </c>
      <c r="B779" s="69" t="s">
        <v>57</v>
      </c>
      <c r="C779" s="69" t="s">
        <v>1099</v>
      </c>
      <c r="D779" s="67" t="s">
        <v>1253</v>
      </c>
      <c r="E779" s="67" t="s">
        <v>1101</v>
      </c>
      <c r="F779" s="67" t="s">
        <v>1359</v>
      </c>
      <c r="G779" s="67" t="s">
        <v>1147</v>
      </c>
      <c r="H779" s="220" t="s">
        <v>46</v>
      </c>
      <c r="I779" s="73">
        <v>0</v>
      </c>
      <c r="J779" s="74">
        <v>0</v>
      </c>
      <c r="K779" s="67">
        <v>0</v>
      </c>
      <c r="L779" s="67">
        <v>0</v>
      </c>
      <c r="M779" s="74" t="s">
        <v>47</v>
      </c>
      <c r="N779" s="496" t="s">
        <v>48</v>
      </c>
      <c r="O779" s="73">
        <v>0</v>
      </c>
      <c r="P779" s="67">
        <v>0</v>
      </c>
      <c r="Q779" s="67" t="s">
        <v>49</v>
      </c>
      <c r="R779" s="214" t="s">
        <v>47</v>
      </c>
      <c r="S779" s="73">
        <v>0</v>
      </c>
      <c r="T779" s="67">
        <v>0</v>
      </c>
      <c r="U779" s="67">
        <v>0</v>
      </c>
      <c r="V779" s="67">
        <v>0</v>
      </c>
      <c r="W779" s="496">
        <v>0</v>
      </c>
      <c r="X779" s="73">
        <v>0</v>
      </c>
      <c r="Y779" s="67">
        <v>0</v>
      </c>
      <c r="Z779" s="496">
        <v>0</v>
      </c>
      <c r="AA779" s="22">
        <v>0</v>
      </c>
      <c r="AB779" s="496">
        <v>0</v>
      </c>
      <c r="AC779" s="27" t="s">
        <v>48</v>
      </c>
      <c r="AD779" s="75"/>
      <c r="AE779" s="75"/>
    </row>
    <row r="780" spans="1:31" s="141" customFormat="1" ht="30" customHeight="1" x14ac:dyDescent="0.25">
      <c r="A780" s="69" t="s">
        <v>56</v>
      </c>
      <c r="B780" s="69" t="s">
        <v>57</v>
      </c>
      <c r="C780" s="69" t="s">
        <v>1099</v>
      </c>
      <c r="D780" s="67" t="s">
        <v>1253</v>
      </c>
      <c r="E780" s="67" t="s">
        <v>1101</v>
      </c>
      <c r="F780" s="67" t="s">
        <v>1360</v>
      </c>
      <c r="G780" s="67" t="s">
        <v>1156</v>
      </c>
      <c r="H780" s="220" t="s">
        <v>46</v>
      </c>
      <c r="I780" s="73">
        <v>0</v>
      </c>
      <c r="J780" s="74">
        <v>0</v>
      </c>
      <c r="K780" s="67">
        <v>0</v>
      </c>
      <c r="L780" s="67">
        <v>0</v>
      </c>
      <c r="M780" s="74" t="s">
        <v>47</v>
      </c>
      <c r="N780" s="496" t="s">
        <v>48</v>
      </c>
      <c r="O780" s="73">
        <v>0</v>
      </c>
      <c r="P780" s="67">
        <v>0</v>
      </c>
      <c r="Q780" s="67" t="s">
        <v>49</v>
      </c>
      <c r="R780" s="214" t="s">
        <v>47</v>
      </c>
      <c r="S780" s="73">
        <v>0</v>
      </c>
      <c r="T780" s="67">
        <v>0</v>
      </c>
      <c r="U780" s="67">
        <v>0</v>
      </c>
      <c r="V780" s="67">
        <v>0</v>
      </c>
      <c r="W780" s="496">
        <v>0</v>
      </c>
      <c r="X780" s="73">
        <v>0</v>
      </c>
      <c r="Y780" s="67">
        <v>0</v>
      </c>
      <c r="Z780" s="496">
        <v>0</v>
      </c>
      <c r="AA780" s="22">
        <v>0</v>
      </c>
      <c r="AB780" s="496">
        <v>0</v>
      </c>
      <c r="AC780" s="27" t="s">
        <v>48</v>
      </c>
      <c r="AD780" s="75"/>
      <c r="AE780" s="75"/>
    </row>
    <row r="781" spans="1:31" s="141" customFormat="1" ht="30" customHeight="1" x14ac:dyDescent="0.25">
      <c r="A781" s="69" t="s">
        <v>56</v>
      </c>
      <c r="B781" s="69" t="s">
        <v>57</v>
      </c>
      <c r="C781" s="69" t="s">
        <v>1099</v>
      </c>
      <c r="D781" s="67" t="s">
        <v>1361</v>
      </c>
      <c r="E781" s="67" t="s">
        <v>1191</v>
      </c>
      <c r="F781" s="67" t="s">
        <v>1362</v>
      </c>
      <c r="G781" s="67" t="s">
        <v>1191</v>
      </c>
      <c r="H781" s="220" t="s">
        <v>46</v>
      </c>
      <c r="I781" s="73">
        <v>0</v>
      </c>
      <c r="J781" s="74">
        <v>0</v>
      </c>
      <c r="K781" s="67">
        <v>0</v>
      </c>
      <c r="L781" s="67">
        <v>0</v>
      </c>
      <c r="M781" s="74" t="s">
        <v>47</v>
      </c>
      <c r="N781" s="221" t="s">
        <v>48</v>
      </c>
      <c r="O781" s="73">
        <v>0</v>
      </c>
      <c r="P781" s="67">
        <v>0</v>
      </c>
      <c r="Q781" s="67" t="s">
        <v>49</v>
      </c>
      <c r="R781" s="214" t="s">
        <v>47</v>
      </c>
      <c r="S781" s="73">
        <v>0</v>
      </c>
      <c r="T781" s="67">
        <v>0</v>
      </c>
      <c r="U781" s="67">
        <v>0</v>
      </c>
      <c r="V781" s="67">
        <v>0</v>
      </c>
      <c r="W781" s="496">
        <v>0</v>
      </c>
      <c r="X781" s="73">
        <v>0</v>
      </c>
      <c r="Y781" s="67">
        <v>0</v>
      </c>
      <c r="Z781" s="496">
        <v>0</v>
      </c>
      <c r="AA781" s="22">
        <v>0</v>
      </c>
      <c r="AB781" s="496">
        <v>0</v>
      </c>
      <c r="AC781" s="27" t="s">
        <v>48</v>
      </c>
      <c r="AD781" s="75"/>
      <c r="AE781" s="75"/>
    </row>
    <row r="782" spans="1:31" s="141" customFormat="1" ht="30" customHeight="1" x14ac:dyDescent="0.25">
      <c r="A782" s="69" t="s">
        <v>56</v>
      </c>
      <c r="B782" s="69" t="s">
        <v>57</v>
      </c>
      <c r="C782" s="69" t="s">
        <v>1099</v>
      </c>
      <c r="D782" s="67" t="s">
        <v>1361</v>
      </c>
      <c r="E782" s="67" t="s">
        <v>1191</v>
      </c>
      <c r="F782" s="67" t="s">
        <v>1363</v>
      </c>
      <c r="G782" s="67" t="s">
        <v>1191</v>
      </c>
      <c r="H782" s="220" t="s">
        <v>46</v>
      </c>
      <c r="I782" s="73">
        <v>0</v>
      </c>
      <c r="J782" s="74">
        <v>0</v>
      </c>
      <c r="K782" s="67">
        <v>0</v>
      </c>
      <c r="L782" s="67">
        <v>0</v>
      </c>
      <c r="M782" s="74" t="s">
        <v>47</v>
      </c>
      <c r="N782" s="496" t="s">
        <v>48</v>
      </c>
      <c r="O782" s="73">
        <v>0</v>
      </c>
      <c r="P782" s="67">
        <v>0</v>
      </c>
      <c r="Q782" s="67" t="s">
        <v>49</v>
      </c>
      <c r="R782" s="214" t="s">
        <v>47</v>
      </c>
      <c r="S782" s="73">
        <v>0</v>
      </c>
      <c r="T782" s="67">
        <v>0</v>
      </c>
      <c r="U782" s="67">
        <v>0</v>
      </c>
      <c r="V782" s="67">
        <v>0</v>
      </c>
      <c r="W782" s="496">
        <v>0</v>
      </c>
      <c r="X782" s="73">
        <v>0</v>
      </c>
      <c r="Y782" s="67">
        <v>0</v>
      </c>
      <c r="Z782" s="496">
        <v>0</v>
      </c>
      <c r="AA782" s="22">
        <v>0</v>
      </c>
      <c r="AB782" s="496">
        <v>0</v>
      </c>
      <c r="AC782" s="27" t="s">
        <v>48</v>
      </c>
      <c r="AD782" s="75"/>
      <c r="AE782" s="75"/>
    </row>
    <row r="783" spans="1:31" s="141" customFormat="1" ht="30" customHeight="1" x14ac:dyDescent="0.25">
      <c r="A783" s="69" t="s">
        <v>56</v>
      </c>
      <c r="B783" s="69" t="s">
        <v>57</v>
      </c>
      <c r="C783" s="69" t="s">
        <v>1099</v>
      </c>
      <c r="D783" s="67" t="s">
        <v>1361</v>
      </c>
      <c r="E783" s="67" t="s">
        <v>1191</v>
      </c>
      <c r="F783" s="67" t="s">
        <v>1364</v>
      </c>
      <c r="G783" s="67" t="s">
        <v>1191</v>
      </c>
      <c r="H783" s="220" t="s">
        <v>46</v>
      </c>
      <c r="I783" s="73">
        <v>0</v>
      </c>
      <c r="J783" s="74">
        <v>0</v>
      </c>
      <c r="K783" s="67">
        <v>0</v>
      </c>
      <c r="L783" s="67">
        <v>0</v>
      </c>
      <c r="M783" s="74" t="s">
        <v>47</v>
      </c>
      <c r="N783" s="496" t="s">
        <v>48</v>
      </c>
      <c r="O783" s="73">
        <v>0</v>
      </c>
      <c r="P783" s="67">
        <v>0</v>
      </c>
      <c r="Q783" s="67" t="s">
        <v>49</v>
      </c>
      <c r="R783" s="214" t="s">
        <v>47</v>
      </c>
      <c r="S783" s="73">
        <v>0</v>
      </c>
      <c r="T783" s="67">
        <v>0</v>
      </c>
      <c r="U783" s="67">
        <v>0</v>
      </c>
      <c r="V783" s="67">
        <v>0</v>
      </c>
      <c r="W783" s="496">
        <v>0</v>
      </c>
      <c r="X783" s="73">
        <v>0</v>
      </c>
      <c r="Y783" s="67">
        <v>0</v>
      </c>
      <c r="Z783" s="496">
        <v>0</v>
      </c>
      <c r="AA783" s="22">
        <v>0</v>
      </c>
      <c r="AB783" s="496">
        <v>0</v>
      </c>
      <c r="AC783" s="27" t="s">
        <v>48</v>
      </c>
      <c r="AD783" s="75"/>
      <c r="AE783" s="75"/>
    </row>
    <row r="784" spans="1:31" s="141" customFormat="1" ht="30" customHeight="1" x14ac:dyDescent="0.25">
      <c r="A784" s="69" t="s">
        <v>56</v>
      </c>
      <c r="B784" s="69" t="s">
        <v>57</v>
      </c>
      <c r="C784" s="69" t="s">
        <v>1099</v>
      </c>
      <c r="D784" s="67" t="s">
        <v>1361</v>
      </c>
      <c r="E784" s="67" t="s">
        <v>1191</v>
      </c>
      <c r="F784" s="67" t="s">
        <v>1365</v>
      </c>
      <c r="G784" s="67" t="s">
        <v>1191</v>
      </c>
      <c r="H784" s="220" t="s">
        <v>46</v>
      </c>
      <c r="I784" s="73">
        <v>0</v>
      </c>
      <c r="J784" s="74">
        <v>0</v>
      </c>
      <c r="K784" s="67">
        <v>0</v>
      </c>
      <c r="L784" s="67">
        <v>0</v>
      </c>
      <c r="M784" s="74" t="s">
        <v>47</v>
      </c>
      <c r="N784" s="221" t="s">
        <v>48</v>
      </c>
      <c r="O784" s="73">
        <v>0</v>
      </c>
      <c r="P784" s="67">
        <v>0</v>
      </c>
      <c r="Q784" s="67" t="s">
        <v>49</v>
      </c>
      <c r="R784" s="214" t="s">
        <v>47</v>
      </c>
      <c r="S784" s="73">
        <v>0</v>
      </c>
      <c r="T784" s="67">
        <v>0</v>
      </c>
      <c r="U784" s="67">
        <v>0</v>
      </c>
      <c r="V784" s="67">
        <v>0</v>
      </c>
      <c r="W784" s="496">
        <v>0</v>
      </c>
      <c r="X784" s="73">
        <v>0</v>
      </c>
      <c r="Y784" s="67">
        <v>0</v>
      </c>
      <c r="Z784" s="496">
        <v>0</v>
      </c>
      <c r="AA784" s="22">
        <v>0</v>
      </c>
      <c r="AB784" s="496">
        <v>0</v>
      </c>
      <c r="AC784" s="27" t="s">
        <v>48</v>
      </c>
      <c r="AD784" s="75"/>
      <c r="AE784" s="75"/>
    </row>
    <row r="785" spans="1:31" s="141" customFormat="1" ht="30" customHeight="1" x14ac:dyDescent="0.25">
      <c r="A785" s="69" t="s">
        <v>56</v>
      </c>
      <c r="B785" s="69" t="s">
        <v>57</v>
      </c>
      <c r="C785" s="69" t="s">
        <v>1099</v>
      </c>
      <c r="D785" s="67" t="s">
        <v>1361</v>
      </c>
      <c r="E785" s="67" t="s">
        <v>1191</v>
      </c>
      <c r="F785" s="67" t="s">
        <v>1366</v>
      </c>
      <c r="G785" s="67" t="s">
        <v>1191</v>
      </c>
      <c r="H785" s="220" t="s">
        <v>46</v>
      </c>
      <c r="I785" s="73">
        <v>0</v>
      </c>
      <c r="J785" s="74">
        <v>0</v>
      </c>
      <c r="K785" s="67">
        <v>0</v>
      </c>
      <c r="L785" s="67">
        <v>0</v>
      </c>
      <c r="M785" s="74" t="s">
        <v>47</v>
      </c>
      <c r="N785" s="496" t="s">
        <v>48</v>
      </c>
      <c r="O785" s="73" t="s">
        <v>48</v>
      </c>
      <c r="P785" s="67" t="s">
        <v>48</v>
      </c>
      <c r="Q785" s="67" t="s">
        <v>49</v>
      </c>
      <c r="R785" s="214" t="s">
        <v>47</v>
      </c>
      <c r="S785" s="73">
        <v>0</v>
      </c>
      <c r="T785" s="67">
        <v>0</v>
      </c>
      <c r="U785" s="67">
        <v>0</v>
      </c>
      <c r="V785" s="67">
        <v>0</v>
      </c>
      <c r="W785" s="496">
        <v>0</v>
      </c>
      <c r="X785" s="73">
        <v>0</v>
      </c>
      <c r="Y785" s="67">
        <v>0</v>
      </c>
      <c r="Z785" s="496">
        <v>0</v>
      </c>
      <c r="AA785" s="22">
        <v>0</v>
      </c>
      <c r="AB785" s="496">
        <v>0</v>
      </c>
      <c r="AC785" s="27" t="s">
        <v>48</v>
      </c>
      <c r="AD785" s="75"/>
      <c r="AE785" s="75"/>
    </row>
    <row r="786" spans="1:31" s="141" customFormat="1" ht="30" customHeight="1" x14ac:dyDescent="0.25">
      <c r="A786" s="69" t="s">
        <v>56</v>
      </c>
      <c r="B786" s="69" t="s">
        <v>57</v>
      </c>
      <c r="C786" s="69" t="s">
        <v>1099</v>
      </c>
      <c r="D786" s="67" t="s">
        <v>1361</v>
      </c>
      <c r="E786" s="67" t="s">
        <v>1191</v>
      </c>
      <c r="F786" s="67" t="s">
        <v>1367</v>
      </c>
      <c r="G786" s="67" t="s">
        <v>1191</v>
      </c>
      <c r="H786" s="220" t="s">
        <v>46</v>
      </c>
      <c r="I786" s="73">
        <v>0</v>
      </c>
      <c r="J786" s="74">
        <v>0</v>
      </c>
      <c r="K786" s="67">
        <v>0</v>
      </c>
      <c r="L786" s="67">
        <v>0</v>
      </c>
      <c r="M786" s="74" t="s">
        <v>47</v>
      </c>
      <c r="N786" s="496" t="s">
        <v>48</v>
      </c>
      <c r="O786" s="73">
        <v>0</v>
      </c>
      <c r="P786" s="67">
        <v>0</v>
      </c>
      <c r="Q786" s="67" t="s">
        <v>49</v>
      </c>
      <c r="R786" s="214" t="s">
        <v>47</v>
      </c>
      <c r="S786" s="73">
        <v>0</v>
      </c>
      <c r="T786" s="67">
        <v>0</v>
      </c>
      <c r="U786" s="67">
        <v>0</v>
      </c>
      <c r="V786" s="67">
        <v>0</v>
      </c>
      <c r="W786" s="496">
        <v>0</v>
      </c>
      <c r="X786" s="73">
        <v>0</v>
      </c>
      <c r="Y786" s="67">
        <v>0</v>
      </c>
      <c r="Z786" s="496">
        <v>0</v>
      </c>
      <c r="AA786" s="22">
        <v>0</v>
      </c>
      <c r="AB786" s="496">
        <v>0</v>
      </c>
      <c r="AC786" s="27" t="s">
        <v>48</v>
      </c>
      <c r="AD786" s="75"/>
      <c r="AE786" s="75"/>
    </row>
    <row r="787" spans="1:31" s="141" customFormat="1" ht="30" customHeight="1" x14ac:dyDescent="0.25">
      <c r="A787" s="69" t="s">
        <v>56</v>
      </c>
      <c r="B787" s="69" t="s">
        <v>57</v>
      </c>
      <c r="C787" s="69" t="s">
        <v>1099</v>
      </c>
      <c r="D787" s="67" t="s">
        <v>1368</v>
      </c>
      <c r="E787" s="67" t="s">
        <v>1124</v>
      </c>
      <c r="F787" s="67" t="s">
        <v>1369</v>
      </c>
      <c r="G787" s="67" t="s">
        <v>1124</v>
      </c>
      <c r="H787" s="220" t="s">
        <v>46</v>
      </c>
      <c r="I787" s="73">
        <v>0</v>
      </c>
      <c r="J787" s="74">
        <v>0</v>
      </c>
      <c r="K787" s="67">
        <v>0</v>
      </c>
      <c r="L787" s="67">
        <v>0</v>
      </c>
      <c r="M787" s="74" t="s">
        <v>47</v>
      </c>
      <c r="N787" s="221" t="s">
        <v>48</v>
      </c>
      <c r="O787" s="73">
        <v>0</v>
      </c>
      <c r="P787" s="67">
        <v>0</v>
      </c>
      <c r="Q787" s="67" t="s">
        <v>49</v>
      </c>
      <c r="R787" s="214" t="s">
        <v>47</v>
      </c>
      <c r="S787" s="73">
        <v>0</v>
      </c>
      <c r="T787" s="67">
        <v>0</v>
      </c>
      <c r="U787" s="67">
        <v>0</v>
      </c>
      <c r="V787" s="67">
        <v>0</v>
      </c>
      <c r="W787" s="496">
        <v>0</v>
      </c>
      <c r="X787" s="73">
        <v>0</v>
      </c>
      <c r="Y787" s="67">
        <v>0</v>
      </c>
      <c r="Z787" s="496">
        <v>0</v>
      </c>
      <c r="AA787" s="22">
        <v>0</v>
      </c>
      <c r="AB787" s="496">
        <v>0</v>
      </c>
      <c r="AC787" s="27" t="s">
        <v>48</v>
      </c>
      <c r="AD787" s="75"/>
      <c r="AE787" s="75"/>
    </row>
    <row r="788" spans="1:31" s="141" customFormat="1" ht="30" customHeight="1" x14ac:dyDescent="0.25">
      <c r="A788" s="69" t="s">
        <v>56</v>
      </c>
      <c r="B788" s="69" t="s">
        <v>57</v>
      </c>
      <c r="C788" s="69" t="s">
        <v>1099</v>
      </c>
      <c r="D788" s="67" t="s">
        <v>1368</v>
      </c>
      <c r="E788" s="67" t="s">
        <v>1124</v>
      </c>
      <c r="F788" s="67" t="s">
        <v>1370</v>
      </c>
      <c r="G788" s="67" t="s">
        <v>1124</v>
      </c>
      <c r="H788" s="220" t="s">
        <v>46</v>
      </c>
      <c r="I788" s="73">
        <v>0</v>
      </c>
      <c r="J788" s="74">
        <v>0</v>
      </c>
      <c r="K788" s="67">
        <v>0</v>
      </c>
      <c r="L788" s="67">
        <v>0</v>
      </c>
      <c r="M788" s="74" t="s">
        <v>47</v>
      </c>
      <c r="N788" s="496" t="s">
        <v>48</v>
      </c>
      <c r="O788" s="73">
        <v>0</v>
      </c>
      <c r="P788" s="67">
        <v>0</v>
      </c>
      <c r="Q788" s="67" t="s">
        <v>49</v>
      </c>
      <c r="R788" s="214" t="s">
        <v>47</v>
      </c>
      <c r="S788" s="73">
        <v>0</v>
      </c>
      <c r="T788" s="67">
        <v>0</v>
      </c>
      <c r="U788" s="67">
        <v>0</v>
      </c>
      <c r="V788" s="67">
        <v>0</v>
      </c>
      <c r="W788" s="496">
        <v>0</v>
      </c>
      <c r="X788" s="73">
        <v>0</v>
      </c>
      <c r="Y788" s="67">
        <v>0</v>
      </c>
      <c r="Z788" s="496">
        <v>0</v>
      </c>
      <c r="AA788" s="22">
        <v>0</v>
      </c>
      <c r="AB788" s="496">
        <v>0</v>
      </c>
      <c r="AC788" s="27" t="s">
        <v>48</v>
      </c>
      <c r="AD788" s="75"/>
      <c r="AE788" s="75"/>
    </row>
    <row r="789" spans="1:31" s="141" customFormat="1" ht="30" customHeight="1" x14ac:dyDescent="0.25">
      <c r="A789" s="69" t="s">
        <v>56</v>
      </c>
      <c r="B789" s="69" t="s">
        <v>57</v>
      </c>
      <c r="C789" s="69" t="s">
        <v>1099</v>
      </c>
      <c r="D789" s="67" t="s">
        <v>1371</v>
      </c>
      <c r="E789" s="67" t="s">
        <v>1372</v>
      </c>
      <c r="F789" s="67" t="s">
        <v>1373</v>
      </c>
      <c r="G789" s="67" t="s">
        <v>1372</v>
      </c>
      <c r="H789" s="220" t="s">
        <v>46</v>
      </c>
      <c r="I789" s="73">
        <v>0</v>
      </c>
      <c r="J789" s="74">
        <v>0</v>
      </c>
      <c r="K789" s="67">
        <v>0</v>
      </c>
      <c r="L789" s="67">
        <v>0</v>
      </c>
      <c r="M789" s="74" t="s">
        <v>47</v>
      </c>
      <c r="N789" s="496" t="s">
        <v>48</v>
      </c>
      <c r="O789" s="73">
        <v>0</v>
      </c>
      <c r="P789" s="67">
        <v>0</v>
      </c>
      <c r="Q789" s="67" t="s">
        <v>49</v>
      </c>
      <c r="R789" s="214" t="s">
        <v>47</v>
      </c>
      <c r="S789" s="73">
        <v>0</v>
      </c>
      <c r="T789" s="67">
        <v>0</v>
      </c>
      <c r="U789" s="67">
        <v>0</v>
      </c>
      <c r="V789" s="67">
        <v>0</v>
      </c>
      <c r="W789" s="496">
        <v>0</v>
      </c>
      <c r="X789" s="73">
        <v>0</v>
      </c>
      <c r="Y789" s="67">
        <v>0</v>
      </c>
      <c r="Z789" s="496">
        <v>0</v>
      </c>
      <c r="AA789" s="22">
        <v>0</v>
      </c>
      <c r="AB789" s="496">
        <v>0</v>
      </c>
      <c r="AC789" s="27" t="s">
        <v>48</v>
      </c>
      <c r="AD789" s="75"/>
      <c r="AE789" s="75"/>
    </row>
    <row r="790" spans="1:31" s="141" customFormat="1" ht="30" customHeight="1" x14ac:dyDescent="0.25">
      <c r="A790" s="69" t="s">
        <v>56</v>
      </c>
      <c r="B790" s="69" t="s">
        <v>57</v>
      </c>
      <c r="C790" s="69" t="s">
        <v>1099</v>
      </c>
      <c r="D790" s="67" t="s">
        <v>1371</v>
      </c>
      <c r="E790" s="67" t="s">
        <v>1372</v>
      </c>
      <c r="F790" s="67" t="s">
        <v>1374</v>
      </c>
      <c r="G790" s="67" t="s">
        <v>1372</v>
      </c>
      <c r="H790" s="220" t="s">
        <v>46</v>
      </c>
      <c r="I790" s="73">
        <v>0</v>
      </c>
      <c r="J790" s="74">
        <v>0</v>
      </c>
      <c r="K790" s="67">
        <v>0</v>
      </c>
      <c r="L790" s="67">
        <v>0</v>
      </c>
      <c r="M790" s="74" t="s">
        <v>47</v>
      </c>
      <c r="N790" s="221" t="s">
        <v>48</v>
      </c>
      <c r="O790" s="73">
        <v>0</v>
      </c>
      <c r="P790" s="67">
        <v>0</v>
      </c>
      <c r="Q790" s="67" t="s">
        <v>49</v>
      </c>
      <c r="R790" s="214" t="s">
        <v>47</v>
      </c>
      <c r="S790" s="73">
        <v>0</v>
      </c>
      <c r="T790" s="67">
        <v>0</v>
      </c>
      <c r="U790" s="67">
        <v>0</v>
      </c>
      <c r="V790" s="67">
        <v>0</v>
      </c>
      <c r="W790" s="496">
        <v>0</v>
      </c>
      <c r="X790" s="73">
        <v>0</v>
      </c>
      <c r="Y790" s="67">
        <v>0</v>
      </c>
      <c r="Z790" s="496">
        <v>0</v>
      </c>
      <c r="AA790" s="22">
        <v>0</v>
      </c>
      <c r="AB790" s="496">
        <v>0</v>
      </c>
      <c r="AC790" s="27" t="s">
        <v>48</v>
      </c>
      <c r="AD790" s="75"/>
      <c r="AE790" s="75"/>
    </row>
    <row r="791" spans="1:31" s="141" customFormat="1" ht="30" customHeight="1" x14ac:dyDescent="0.25">
      <c r="A791" s="69" t="s">
        <v>56</v>
      </c>
      <c r="B791" s="69" t="s">
        <v>57</v>
      </c>
      <c r="C791" s="69" t="s">
        <v>1099</v>
      </c>
      <c r="D791" s="67" t="s">
        <v>1371</v>
      </c>
      <c r="E791" s="67" t="s">
        <v>1372</v>
      </c>
      <c r="F791" s="67" t="s">
        <v>1375</v>
      </c>
      <c r="G791" s="67" t="s">
        <v>1372</v>
      </c>
      <c r="H791" s="220" t="s">
        <v>46</v>
      </c>
      <c r="I791" s="73">
        <v>0</v>
      </c>
      <c r="J791" s="74">
        <v>0</v>
      </c>
      <c r="K791" s="67">
        <v>0</v>
      </c>
      <c r="L791" s="67">
        <v>0</v>
      </c>
      <c r="M791" s="74" t="s">
        <v>47</v>
      </c>
      <c r="N791" s="496" t="s">
        <v>48</v>
      </c>
      <c r="O791" s="73">
        <v>0</v>
      </c>
      <c r="P791" s="67">
        <v>0</v>
      </c>
      <c r="Q791" s="67" t="s">
        <v>49</v>
      </c>
      <c r="R791" s="214" t="s">
        <v>47</v>
      </c>
      <c r="S791" s="73">
        <v>0</v>
      </c>
      <c r="T791" s="67">
        <v>0</v>
      </c>
      <c r="U791" s="67">
        <v>0</v>
      </c>
      <c r="V791" s="67">
        <v>0</v>
      </c>
      <c r="W791" s="496">
        <v>0</v>
      </c>
      <c r="X791" s="73">
        <v>0</v>
      </c>
      <c r="Y791" s="67">
        <v>0</v>
      </c>
      <c r="Z791" s="496">
        <v>0</v>
      </c>
      <c r="AA791" s="22">
        <v>0</v>
      </c>
      <c r="AB791" s="496">
        <v>0</v>
      </c>
      <c r="AC791" s="27" t="s">
        <v>48</v>
      </c>
      <c r="AD791" s="75"/>
      <c r="AE791" s="75"/>
    </row>
    <row r="792" spans="1:31" s="141" customFormat="1" ht="30" customHeight="1" x14ac:dyDescent="0.25">
      <c r="A792" s="69" t="s">
        <v>56</v>
      </c>
      <c r="B792" s="69" t="s">
        <v>57</v>
      </c>
      <c r="C792" s="69" t="s">
        <v>1099</v>
      </c>
      <c r="D792" s="67" t="s">
        <v>1371</v>
      </c>
      <c r="E792" s="67" t="s">
        <v>1372</v>
      </c>
      <c r="F792" s="67" t="s">
        <v>1376</v>
      </c>
      <c r="G792" s="67" t="s">
        <v>1372</v>
      </c>
      <c r="H792" s="220" t="s">
        <v>46</v>
      </c>
      <c r="I792" s="73">
        <v>0</v>
      </c>
      <c r="J792" s="74">
        <v>0</v>
      </c>
      <c r="K792" s="67">
        <v>0</v>
      </c>
      <c r="L792" s="67">
        <v>0</v>
      </c>
      <c r="M792" s="74" t="s">
        <v>47</v>
      </c>
      <c r="N792" s="496" t="s">
        <v>48</v>
      </c>
      <c r="O792" s="73">
        <v>0</v>
      </c>
      <c r="P792" s="67">
        <v>0</v>
      </c>
      <c r="Q792" s="67" t="s">
        <v>49</v>
      </c>
      <c r="R792" s="214" t="s">
        <v>47</v>
      </c>
      <c r="S792" s="73">
        <v>0</v>
      </c>
      <c r="T792" s="67">
        <v>0</v>
      </c>
      <c r="U792" s="67">
        <v>0</v>
      </c>
      <c r="V792" s="67">
        <v>0</v>
      </c>
      <c r="W792" s="496">
        <v>0</v>
      </c>
      <c r="X792" s="73">
        <v>0</v>
      </c>
      <c r="Y792" s="67">
        <v>0</v>
      </c>
      <c r="Z792" s="496">
        <v>0</v>
      </c>
      <c r="AA792" s="22">
        <v>0</v>
      </c>
      <c r="AB792" s="496">
        <v>0</v>
      </c>
      <c r="AC792" s="27" t="s">
        <v>48</v>
      </c>
      <c r="AD792" s="75"/>
      <c r="AE792" s="75"/>
    </row>
    <row r="793" spans="1:31" s="141" customFormat="1" ht="30" customHeight="1" x14ac:dyDescent="0.25">
      <c r="A793" s="69" t="s">
        <v>56</v>
      </c>
      <c r="B793" s="69" t="s">
        <v>57</v>
      </c>
      <c r="C793" s="69" t="s">
        <v>1099</v>
      </c>
      <c r="D793" s="67" t="s">
        <v>1371</v>
      </c>
      <c r="E793" s="67" t="s">
        <v>1372</v>
      </c>
      <c r="F793" s="67" t="s">
        <v>1377</v>
      </c>
      <c r="G793" s="67" t="s">
        <v>1372</v>
      </c>
      <c r="H793" s="220" t="s">
        <v>46</v>
      </c>
      <c r="I793" s="73">
        <v>0</v>
      </c>
      <c r="J793" s="74">
        <v>0</v>
      </c>
      <c r="K793" s="67">
        <v>0</v>
      </c>
      <c r="L793" s="67">
        <v>0</v>
      </c>
      <c r="M793" s="74" t="s">
        <v>47</v>
      </c>
      <c r="N793" s="221" t="s">
        <v>48</v>
      </c>
      <c r="O793" s="73">
        <v>0</v>
      </c>
      <c r="P793" s="67">
        <v>0</v>
      </c>
      <c r="Q793" s="67" t="s">
        <v>49</v>
      </c>
      <c r="R793" s="214" t="s">
        <v>47</v>
      </c>
      <c r="S793" s="73">
        <v>0</v>
      </c>
      <c r="T793" s="67">
        <v>0</v>
      </c>
      <c r="U793" s="67">
        <v>0</v>
      </c>
      <c r="V793" s="67">
        <v>0</v>
      </c>
      <c r="W793" s="496">
        <v>0</v>
      </c>
      <c r="X793" s="73">
        <v>0</v>
      </c>
      <c r="Y793" s="67">
        <v>0</v>
      </c>
      <c r="Z793" s="496">
        <v>0</v>
      </c>
      <c r="AA793" s="22">
        <v>0</v>
      </c>
      <c r="AB793" s="496">
        <v>0</v>
      </c>
      <c r="AC793" s="27" t="s">
        <v>48</v>
      </c>
      <c r="AD793" s="75"/>
      <c r="AE793" s="75"/>
    </row>
    <row r="794" spans="1:31" s="141" customFormat="1" ht="30" customHeight="1" x14ac:dyDescent="0.25">
      <c r="A794" s="69" t="s">
        <v>56</v>
      </c>
      <c r="B794" s="69" t="s">
        <v>57</v>
      </c>
      <c r="C794" s="69" t="s">
        <v>1099</v>
      </c>
      <c r="D794" s="67" t="s">
        <v>1280</v>
      </c>
      <c r="E794" s="67" t="s">
        <v>1191</v>
      </c>
      <c r="F794" s="67" t="s">
        <v>1378</v>
      </c>
      <c r="G794" s="67" t="s">
        <v>1191</v>
      </c>
      <c r="H794" s="220" t="s">
        <v>46</v>
      </c>
      <c r="I794" s="73">
        <v>0</v>
      </c>
      <c r="J794" s="74">
        <v>0</v>
      </c>
      <c r="K794" s="67">
        <v>0</v>
      </c>
      <c r="L794" s="67">
        <v>0</v>
      </c>
      <c r="M794" s="74" t="s">
        <v>47</v>
      </c>
      <c r="N794" s="496" t="s">
        <v>48</v>
      </c>
      <c r="O794" s="73">
        <v>0</v>
      </c>
      <c r="P794" s="67">
        <v>0</v>
      </c>
      <c r="Q794" s="67" t="s">
        <v>49</v>
      </c>
      <c r="R794" s="214" t="s">
        <v>47</v>
      </c>
      <c r="S794" s="73">
        <v>0</v>
      </c>
      <c r="T794" s="67">
        <v>0</v>
      </c>
      <c r="U794" s="67">
        <v>0</v>
      </c>
      <c r="V794" s="67">
        <v>0</v>
      </c>
      <c r="W794" s="496">
        <v>0</v>
      </c>
      <c r="X794" s="73">
        <v>0</v>
      </c>
      <c r="Y794" s="67">
        <v>0</v>
      </c>
      <c r="Z794" s="496">
        <v>0</v>
      </c>
      <c r="AA794" s="22">
        <v>0</v>
      </c>
      <c r="AB794" s="496">
        <v>0</v>
      </c>
      <c r="AC794" s="27" t="s">
        <v>48</v>
      </c>
      <c r="AD794" s="75"/>
      <c r="AE794" s="75"/>
    </row>
    <row r="795" spans="1:31" s="141" customFormat="1" ht="30" customHeight="1" x14ac:dyDescent="0.25">
      <c r="A795" s="69" t="s">
        <v>56</v>
      </c>
      <c r="B795" s="69" t="s">
        <v>57</v>
      </c>
      <c r="C795" s="69" t="s">
        <v>1099</v>
      </c>
      <c r="D795" s="67" t="s">
        <v>1280</v>
      </c>
      <c r="E795" s="67" t="s">
        <v>1191</v>
      </c>
      <c r="F795" s="67" t="s">
        <v>1379</v>
      </c>
      <c r="G795" s="67" t="s">
        <v>1282</v>
      </c>
      <c r="H795" s="220" t="s">
        <v>46</v>
      </c>
      <c r="I795" s="73">
        <v>0</v>
      </c>
      <c r="J795" s="74">
        <v>0</v>
      </c>
      <c r="K795" s="67">
        <v>0</v>
      </c>
      <c r="L795" s="67">
        <v>0</v>
      </c>
      <c r="M795" s="74" t="s">
        <v>47</v>
      </c>
      <c r="N795" s="496" t="s">
        <v>48</v>
      </c>
      <c r="O795" s="73">
        <v>0</v>
      </c>
      <c r="P795" s="67">
        <v>0</v>
      </c>
      <c r="Q795" s="67" t="s">
        <v>49</v>
      </c>
      <c r="R795" s="214" t="s">
        <v>47</v>
      </c>
      <c r="S795" s="73">
        <v>0</v>
      </c>
      <c r="T795" s="67">
        <v>0</v>
      </c>
      <c r="U795" s="67">
        <v>0</v>
      </c>
      <c r="V795" s="67">
        <v>0</v>
      </c>
      <c r="W795" s="496">
        <v>0</v>
      </c>
      <c r="X795" s="73">
        <v>0</v>
      </c>
      <c r="Y795" s="67">
        <v>0</v>
      </c>
      <c r="Z795" s="496">
        <v>0</v>
      </c>
      <c r="AA795" s="22">
        <v>0</v>
      </c>
      <c r="AB795" s="496">
        <v>0</v>
      </c>
      <c r="AC795" s="27" t="s">
        <v>48</v>
      </c>
      <c r="AD795" s="75"/>
      <c r="AE795" s="75"/>
    </row>
    <row r="796" spans="1:31" s="141" customFormat="1" ht="30" customHeight="1" x14ac:dyDescent="0.25">
      <c r="A796" s="69" t="s">
        <v>56</v>
      </c>
      <c r="B796" s="69" t="s">
        <v>57</v>
      </c>
      <c r="C796" s="69" t="s">
        <v>1099</v>
      </c>
      <c r="D796" s="67" t="s">
        <v>1280</v>
      </c>
      <c r="E796" s="67" t="s">
        <v>1191</v>
      </c>
      <c r="F796" s="67" t="s">
        <v>1380</v>
      </c>
      <c r="G796" s="67" t="s">
        <v>1191</v>
      </c>
      <c r="H796" s="220" t="s">
        <v>46</v>
      </c>
      <c r="I796" s="73">
        <v>0</v>
      </c>
      <c r="J796" s="74">
        <v>0</v>
      </c>
      <c r="K796" s="67">
        <v>0</v>
      </c>
      <c r="L796" s="67">
        <v>0</v>
      </c>
      <c r="M796" s="74" t="s">
        <v>47</v>
      </c>
      <c r="N796" s="221" t="s">
        <v>48</v>
      </c>
      <c r="O796" s="73">
        <v>0</v>
      </c>
      <c r="P796" s="67">
        <v>0</v>
      </c>
      <c r="Q796" s="67" t="s">
        <v>49</v>
      </c>
      <c r="R796" s="214" t="s">
        <v>47</v>
      </c>
      <c r="S796" s="73">
        <v>0</v>
      </c>
      <c r="T796" s="67">
        <v>0</v>
      </c>
      <c r="U796" s="67">
        <v>0</v>
      </c>
      <c r="V796" s="67">
        <v>0</v>
      </c>
      <c r="W796" s="496">
        <v>0</v>
      </c>
      <c r="X796" s="73">
        <v>0</v>
      </c>
      <c r="Y796" s="67">
        <v>0</v>
      </c>
      <c r="Z796" s="496">
        <v>0</v>
      </c>
      <c r="AA796" s="22">
        <v>0</v>
      </c>
      <c r="AB796" s="496">
        <v>0</v>
      </c>
      <c r="AC796" s="27" t="s">
        <v>48</v>
      </c>
      <c r="AD796" s="75"/>
      <c r="AE796" s="75"/>
    </row>
    <row r="797" spans="1:31" s="141" customFormat="1" ht="30" customHeight="1" x14ac:dyDescent="0.25">
      <c r="A797" s="69" t="s">
        <v>56</v>
      </c>
      <c r="B797" s="69" t="s">
        <v>57</v>
      </c>
      <c r="C797" s="69" t="s">
        <v>1099</v>
      </c>
      <c r="D797" s="67" t="s">
        <v>1276</v>
      </c>
      <c r="E797" s="67" t="s">
        <v>1243</v>
      </c>
      <c r="F797" s="67" t="s">
        <v>1381</v>
      </c>
      <c r="G797" s="67" t="s">
        <v>1163</v>
      </c>
      <c r="H797" s="220" t="s">
        <v>46</v>
      </c>
      <c r="I797" s="73">
        <v>0</v>
      </c>
      <c r="J797" s="74">
        <v>0</v>
      </c>
      <c r="K797" s="67">
        <v>0</v>
      </c>
      <c r="L797" s="67">
        <v>0</v>
      </c>
      <c r="M797" s="74" t="s">
        <v>47</v>
      </c>
      <c r="N797" s="496" t="s">
        <v>48</v>
      </c>
      <c r="O797" s="73">
        <v>0</v>
      </c>
      <c r="P797" s="67">
        <v>0</v>
      </c>
      <c r="Q797" s="67" t="s">
        <v>49</v>
      </c>
      <c r="R797" s="214" t="s">
        <v>47</v>
      </c>
      <c r="S797" s="73">
        <v>0</v>
      </c>
      <c r="T797" s="67">
        <v>0</v>
      </c>
      <c r="U797" s="67">
        <v>0</v>
      </c>
      <c r="V797" s="67">
        <v>0</v>
      </c>
      <c r="W797" s="496">
        <v>0</v>
      </c>
      <c r="X797" s="73">
        <v>0</v>
      </c>
      <c r="Y797" s="67">
        <v>0</v>
      </c>
      <c r="Z797" s="496">
        <v>0</v>
      </c>
      <c r="AA797" s="22">
        <v>0</v>
      </c>
      <c r="AB797" s="496">
        <v>0</v>
      </c>
      <c r="AC797" s="27" t="s">
        <v>48</v>
      </c>
      <c r="AD797" s="75"/>
      <c r="AE797" s="75"/>
    </row>
    <row r="798" spans="1:31" s="141" customFormat="1" ht="30" customHeight="1" x14ac:dyDescent="0.25">
      <c r="A798" s="69" t="s">
        <v>56</v>
      </c>
      <c r="B798" s="69" t="s">
        <v>57</v>
      </c>
      <c r="C798" s="69" t="s">
        <v>1099</v>
      </c>
      <c r="D798" s="67" t="s">
        <v>1276</v>
      </c>
      <c r="E798" s="67" t="s">
        <v>1243</v>
      </c>
      <c r="F798" s="67" t="s">
        <v>1382</v>
      </c>
      <c r="G798" s="67" t="s">
        <v>1243</v>
      </c>
      <c r="H798" s="220" t="s">
        <v>46</v>
      </c>
      <c r="I798" s="73">
        <v>0</v>
      </c>
      <c r="J798" s="74">
        <v>0</v>
      </c>
      <c r="K798" s="67">
        <v>0</v>
      </c>
      <c r="L798" s="67">
        <v>0</v>
      </c>
      <c r="M798" s="74" t="s">
        <v>47</v>
      </c>
      <c r="N798" s="496" t="s">
        <v>48</v>
      </c>
      <c r="O798" s="73" t="s">
        <v>48</v>
      </c>
      <c r="P798" s="67" t="s">
        <v>48</v>
      </c>
      <c r="Q798" s="67" t="s">
        <v>49</v>
      </c>
      <c r="R798" s="214" t="s">
        <v>47</v>
      </c>
      <c r="S798" s="73">
        <v>0</v>
      </c>
      <c r="T798" s="67">
        <v>0</v>
      </c>
      <c r="U798" s="67">
        <v>0</v>
      </c>
      <c r="V798" s="67">
        <v>0</v>
      </c>
      <c r="W798" s="496">
        <v>0</v>
      </c>
      <c r="X798" s="73">
        <v>0</v>
      </c>
      <c r="Y798" s="67">
        <v>0</v>
      </c>
      <c r="Z798" s="496">
        <v>0</v>
      </c>
      <c r="AA798" s="22">
        <v>0</v>
      </c>
      <c r="AB798" s="496">
        <v>0</v>
      </c>
      <c r="AC798" s="27" t="s">
        <v>48</v>
      </c>
      <c r="AD798" s="75"/>
      <c r="AE798" s="75"/>
    </row>
    <row r="799" spans="1:31" s="141" customFormat="1" ht="30" customHeight="1" x14ac:dyDescent="0.25">
      <c r="A799" s="69" t="s">
        <v>56</v>
      </c>
      <c r="B799" s="69" t="s">
        <v>57</v>
      </c>
      <c r="C799" s="69" t="s">
        <v>1099</v>
      </c>
      <c r="D799" s="67" t="s">
        <v>1276</v>
      </c>
      <c r="E799" s="67" t="s">
        <v>1243</v>
      </c>
      <c r="F799" s="67" t="s">
        <v>1383</v>
      </c>
      <c r="G799" s="67" t="s">
        <v>1243</v>
      </c>
      <c r="H799" s="220" t="s">
        <v>46</v>
      </c>
      <c r="I799" s="73">
        <v>0</v>
      </c>
      <c r="J799" s="74">
        <v>0</v>
      </c>
      <c r="K799" s="67">
        <v>0</v>
      </c>
      <c r="L799" s="67">
        <v>0</v>
      </c>
      <c r="M799" s="74" t="s">
        <v>47</v>
      </c>
      <c r="N799" s="221" t="s">
        <v>48</v>
      </c>
      <c r="O799" s="73">
        <v>0</v>
      </c>
      <c r="P799" s="67">
        <v>0</v>
      </c>
      <c r="Q799" s="67" t="s">
        <v>49</v>
      </c>
      <c r="R799" s="214" t="s">
        <v>47</v>
      </c>
      <c r="S799" s="73">
        <v>0</v>
      </c>
      <c r="T799" s="67">
        <v>0</v>
      </c>
      <c r="U799" s="67">
        <v>0</v>
      </c>
      <c r="V799" s="67">
        <v>0</v>
      </c>
      <c r="W799" s="496">
        <v>0</v>
      </c>
      <c r="X799" s="73">
        <v>0</v>
      </c>
      <c r="Y799" s="67">
        <v>0</v>
      </c>
      <c r="Z799" s="496">
        <v>0</v>
      </c>
      <c r="AA799" s="22">
        <v>0</v>
      </c>
      <c r="AB799" s="496">
        <v>0</v>
      </c>
      <c r="AC799" s="27" t="s">
        <v>48</v>
      </c>
      <c r="AD799" s="75"/>
      <c r="AE799" s="75"/>
    </row>
    <row r="800" spans="1:31" s="141" customFormat="1" ht="30" customHeight="1" x14ac:dyDescent="0.25">
      <c r="A800" s="69" t="s">
        <v>56</v>
      </c>
      <c r="B800" s="69" t="s">
        <v>57</v>
      </c>
      <c r="C800" s="69" t="s">
        <v>1099</v>
      </c>
      <c r="D800" s="67" t="s">
        <v>1276</v>
      </c>
      <c r="E800" s="67" t="s">
        <v>1243</v>
      </c>
      <c r="F800" s="67" t="s">
        <v>1384</v>
      </c>
      <c r="G800" s="67" t="s">
        <v>1243</v>
      </c>
      <c r="H800" s="220" t="s">
        <v>46</v>
      </c>
      <c r="I800" s="73">
        <v>0</v>
      </c>
      <c r="J800" s="74">
        <v>0</v>
      </c>
      <c r="K800" s="67">
        <v>0</v>
      </c>
      <c r="L800" s="67">
        <v>0</v>
      </c>
      <c r="M800" s="74" t="s">
        <v>47</v>
      </c>
      <c r="N800" s="496" t="s">
        <v>48</v>
      </c>
      <c r="O800" s="73">
        <v>0</v>
      </c>
      <c r="P800" s="67">
        <v>0</v>
      </c>
      <c r="Q800" s="67" t="s">
        <v>49</v>
      </c>
      <c r="R800" s="214" t="s">
        <v>47</v>
      </c>
      <c r="S800" s="73">
        <v>0</v>
      </c>
      <c r="T800" s="67">
        <v>0</v>
      </c>
      <c r="U800" s="67">
        <v>0</v>
      </c>
      <c r="V800" s="67">
        <v>0</v>
      </c>
      <c r="W800" s="496">
        <v>0</v>
      </c>
      <c r="X800" s="73">
        <v>0</v>
      </c>
      <c r="Y800" s="67">
        <v>0</v>
      </c>
      <c r="Z800" s="496">
        <v>0</v>
      </c>
      <c r="AA800" s="22">
        <v>0</v>
      </c>
      <c r="AB800" s="496">
        <v>0</v>
      </c>
      <c r="AC800" s="27" t="s">
        <v>48</v>
      </c>
      <c r="AD800" s="75"/>
      <c r="AE800" s="75"/>
    </row>
    <row r="801" spans="1:31" s="141" customFormat="1" ht="30" customHeight="1" x14ac:dyDescent="0.25">
      <c r="A801" s="69" t="s">
        <v>56</v>
      </c>
      <c r="B801" s="69" t="s">
        <v>57</v>
      </c>
      <c r="C801" s="69" t="s">
        <v>1099</v>
      </c>
      <c r="D801" s="67" t="s">
        <v>1276</v>
      </c>
      <c r="E801" s="67" t="s">
        <v>1243</v>
      </c>
      <c r="F801" s="67" t="s">
        <v>1385</v>
      </c>
      <c r="G801" s="67" t="s">
        <v>1243</v>
      </c>
      <c r="H801" s="220" t="s">
        <v>46</v>
      </c>
      <c r="I801" s="73">
        <v>0</v>
      </c>
      <c r="J801" s="74">
        <v>0</v>
      </c>
      <c r="K801" s="67">
        <v>0</v>
      </c>
      <c r="L801" s="67">
        <v>0</v>
      </c>
      <c r="M801" s="74" t="s">
        <v>47</v>
      </c>
      <c r="N801" s="496" t="s">
        <v>48</v>
      </c>
      <c r="O801" s="73" t="s">
        <v>48</v>
      </c>
      <c r="P801" s="67" t="s">
        <v>48</v>
      </c>
      <c r="Q801" s="67" t="s">
        <v>49</v>
      </c>
      <c r="R801" s="214" t="s">
        <v>47</v>
      </c>
      <c r="S801" s="73">
        <v>0</v>
      </c>
      <c r="T801" s="67">
        <v>0</v>
      </c>
      <c r="U801" s="67">
        <v>0</v>
      </c>
      <c r="V801" s="67">
        <v>0</v>
      </c>
      <c r="W801" s="496">
        <v>0</v>
      </c>
      <c r="X801" s="73">
        <v>0</v>
      </c>
      <c r="Y801" s="67">
        <v>0</v>
      </c>
      <c r="Z801" s="496">
        <v>0</v>
      </c>
      <c r="AA801" s="22">
        <v>0</v>
      </c>
      <c r="AB801" s="496">
        <v>0</v>
      </c>
      <c r="AC801" s="27" t="s">
        <v>48</v>
      </c>
      <c r="AD801" s="75"/>
      <c r="AE801" s="75"/>
    </row>
    <row r="802" spans="1:31" s="141" customFormat="1" ht="30" customHeight="1" x14ac:dyDescent="0.25">
      <c r="A802" s="69" t="s">
        <v>56</v>
      </c>
      <c r="B802" s="69" t="s">
        <v>57</v>
      </c>
      <c r="C802" s="69" t="s">
        <v>1099</v>
      </c>
      <c r="D802" s="67" t="s">
        <v>1386</v>
      </c>
      <c r="E802" s="67" t="s">
        <v>1124</v>
      </c>
      <c r="F802" s="67" t="s">
        <v>1387</v>
      </c>
      <c r="G802" s="67" t="s">
        <v>1124</v>
      </c>
      <c r="H802" s="220" t="s">
        <v>46</v>
      </c>
      <c r="I802" s="73">
        <v>0</v>
      </c>
      <c r="J802" s="74">
        <v>0</v>
      </c>
      <c r="K802" s="67">
        <v>0</v>
      </c>
      <c r="L802" s="67">
        <v>0</v>
      </c>
      <c r="M802" s="74" t="s">
        <v>47</v>
      </c>
      <c r="N802" s="221" t="s">
        <v>48</v>
      </c>
      <c r="O802" s="73">
        <v>0</v>
      </c>
      <c r="P802" s="67">
        <v>0</v>
      </c>
      <c r="Q802" s="67" t="s">
        <v>49</v>
      </c>
      <c r="R802" s="214" t="s">
        <v>47</v>
      </c>
      <c r="S802" s="73">
        <v>0</v>
      </c>
      <c r="T802" s="67">
        <v>0</v>
      </c>
      <c r="U802" s="67">
        <v>0</v>
      </c>
      <c r="V802" s="67">
        <v>0</v>
      </c>
      <c r="W802" s="496">
        <v>0</v>
      </c>
      <c r="X802" s="73">
        <v>0</v>
      </c>
      <c r="Y802" s="67">
        <v>0</v>
      </c>
      <c r="Z802" s="496">
        <v>0</v>
      </c>
      <c r="AA802" s="22">
        <v>0</v>
      </c>
      <c r="AB802" s="496">
        <v>0</v>
      </c>
      <c r="AC802" s="27" t="s">
        <v>48</v>
      </c>
      <c r="AD802" s="75"/>
      <c r="AE802" s="75"/>
    </row>
    <row r="803" spans="1:31" s="141" customFormat="1" ht="30" customHeight="1" x14ac:dyDescent="0.25">
      <c r="A803" s="69" t="s">
        <v>56</v>
      </c>
      <c r="B803" s="69" t="s">
        <v>57</v>
      </c>
      <c r="C803" s="69" t="s">
        <v>1099</v>
      </c>
      <c r="D803" s="67" t="s">
        <v>1276</v>
      </c>
      <c r="E803" s="67" t="s">
        <v>1243</v>
      </c>
      <c r="F803" s="67" t="s">
        <v>1388</v>
      </c>
      <c r="G803" s="67" t="s">
        <v>1243</v>
      </c>
      <c r="H803" s="220" t="s">
        <v>46</v>
      </c>
      <c r="I803" s="73">
        <v>0</v>
      </c>
      <c r="J803" s="74">
        <v>0</v>
      </c>
      <c r="K803" s="67">
        <v>0</v>
      </c>
      <c r="L803" s="67">
        <v>0</v>
      </c>
      <c r="M803" s="74" t="s">
        <v>47</v>
      </c>
      <c r="N803" s="496" t="s">
        <v>48</v>
      </c>
      <c r="O803" s="73">
        <v>0</v>
      </c>
      <c r="P803" s="67">
        <v>0</v>
      </c>
      <c r="Q803" s="67" t="s">
        <v>49</v>
      </c>
      <c r="R803" s="214" t="s">
        <v>47</v>
      </c>
      <c r="S803" s="73">
        <v>0</v>
      </c>
      <c r="T803" s="67">
        <v>0</v>
      </c>
      <c r="U803" s="67">
        <v>0</v>
      </c>
      <c r="V803" s="67">
        <v>0</v>
      </c>
      <c r="W803" s="496">
        <v>0</v>
      </c>
      <c r="X803" s="73">
        <v>0</v>
      </c>
      <c r="Y803" s="67">
        <v>0</v>
      </c>
      <c r="Z803" s="496">
        <v>0</v>
      </c>
      <c r="AA803" s="22">
        <v>0</v>
      </c>
      <c r="AB803" s="496">
        <v>0</v>
      </c>
      <c r="AC803" s="27" t="s">
        <v>48</v>
      </c>
      <c r="AD803" s="75"/>
      <c r="AE803" s="75"/>
    </row>
    <row r="804" spans="1:31" s="141" customFormat="1" ht="30" customHeight="1" x14ac:dyDescent="0.25">
      <c r="A804" s="69" t="s">
        <v>56</v>
      </c>
      <c r="B804" s="69" t="s">
        <v>57</v>
      </c>
      <c r="C804" s="69" t="s">
        <v>1099</v>
      </c>
      <c r="D804" s="67" t="s">
        <v>1276</v>
      </c>
      <c r="E804" s="67" t="s">
        <v>1243</v>
      </c>
      <c r="F804" s="67" t="s">
        <v>1389</v>
      </c>
      <c r="G804" s="67" t="s">
        <v>1243</v>
      </c>
      <c r="H804" s="220" t="s">
        <v>46</v>
      </c>
      <c r="I804" s="73">
        <v>0</v>
      </c>
      <c r="J804" s="74">
        <v>0</v>
      </c>
      <c r="K804" s="67">
        <v>0</v>
      </c>
      <c r="L804" s="67">
        <v>0</v>
      </c>
      <c r="M804" s="74" t="s">
        <v>47</v>
      </c>
      <c r="N804" s="496" t="s">
        <v>48</v>
      </c>
      <c r="O804" s="73">
        <v>0</v>
      </c>
      <c r="P804" s="67">
        <v>0</v>
      </c>
      <c r="Q804" s="67" t="s">
        <v>49</v>
      </c>
      <c r="R804" s="214" t="s">
        <v>47</v>
      </c>
      <c r="S804" s="73">
        <v>0</v>
      </c>
      <c r="T804" s="67">
        <v>0</v>
      </c>
      <c r="U804" s="67">
        <v>0</v>
      </c>
      <c r="V804" s="67">
        <v>0</v>
      </c>
      <c r="W804" s="496">
        <v>0</v>
      </c>
      <c r="X804" s="73">
        <v>0</v>
      </c>
      <c r="Y804" s="67">
        <v>0</v>
      </c>
      <c r="Z804" s="496">
        <v>0</v>
      </c>
      <c r="AA804" s="22">
        <v>0</v>
      </c>
      <c r="AB804" s="496">
        <v>0</v>
      </c>
      <c r="AC804" s="27" t="s">
        <v>48</v>
      </c>
      <c r="AD804" s="75"/>
      <c r="AE804" s="75"/>
    </row>
    <row r="805" spans="1:31" s="141" customFormat="1" ht="30" customHeight="1" x14ac:dyDescent="0.25">
      <c r="A805" s="69" t="s">
        <v>56</v>
      </c>
      <c r="B805" s="69" t="s">
        <v>57</v>
      </c>
      <c r="C805" s="69" t="s">
        <v>1099</v>
      </c>
      <c r="D805" s="67" t="s">
        <v>1390</v>
      </c>
      <c r="E805" s="67" t="s">
        <v>1116</v>
      </c>
      <c r="F805" s="67" t="s">
        <v>1391</v>
      </c>
      <c r="G805" s="67" t="s">
        <v>1116</v>
      </c>
      <c r="H805" s="220" t="s">
        <v>46</v>
      </c>
      <c r="I805" s="73">
        <v>0</v>
      </c>
      <c r="J805" s="74">
        <v>0</v>
      </c>
      <c r="K805" s="67">
        <v>0</v>
      </c>
      <c r="L805" s="67">
        <v>0</v>
      </c>
      <c r="M805" s="74" t="s">
        <v>47</v>
      </c>
      <c r="N805" s="221" t="s">
        <v>48</v>
      </c>
      <c r="O805" s="73">
        <v>0</v>
      </c>
      <c r="P805" s="67">
        <v>0</v>
      </c>
      <c r="Q805" s="67" t="s">
        <v>49</v>
      </c>
      <c r="R805" s="214" t="s">
        <v>47</v>
      </c>
      <c r="S805" s="73">
        <v>0</v>
      </c>
      <c r="T805" s="67">
        <v>0</v>
      </c>
      <c r="U805" s="67">
        <v>0</v>
      </c>
      <c r="V805" s="67">
        <v>0</v>
      </c>
      <c r="W805" s="496">
        <v>0</v>
      </c>
      <c r="X805" s="73">
        <v>0</v>
      </c>
      <c r="Y805" s="67">
        <v>0</v>
      </c>
      <c r="Z805" s="496">
        <v>0</v>
      </c>
      <c r="AA805" s="22">
        <v>0</v>
      </c>
      <c r="AB805" s="496">
        <v>0</v>
      </c>
      <c r="AC805" s="27" t="s">
        <v>48</v>
      </c>
      <c r="AD805" s="75"/>
      <c r="AE805" s="75"/>
    </row>
    <row r="806" spans="1:31" s="141" customFormat="1" ht="30" customHeight="1" x14ac:dyDescent="0.25">
      <c r="A806" s="69" t="s">
        <v>56</v>
      </c>
      <c r="B806" s="69" t="s">
        <v>57</v>
      </c>
      <c r="C806" s="69" t="s">
        <v>1099</v>
      </c>
      <c r="D806" s="67" t="s">
        <v>1390</v>
      </c>
      <c r="E806" s="67" t="s">
        <v>1116</v>
      </c>
      <c r="F806" s="67" t="s">
        <v>1392</v>
      </c>
      <c r="G806" s="67" t="s">
        <v>1116</v>
      </c>
      <c r="H806" s="220" t="s">
        <v>46</v>
      </c>
      <c r="I806" s="73">
        <v>0</v>
      </c>
      <c r="J806" s="74">
        <v>0</v>
      </c>
      <c r="K806" s="67">
        <v>0</v>
      </c>
      <c r="L806" s="67">
        <v>0</v>
      </c>
      <c r="M806" s="74" t="s">
        <v>47</v>
      </c>
      <c r="N806" s="496" t="s">
        <v>48</v>
      </c>
      <c r="O806" s="73">
        <v>0</v>
      </c>
      <c r="P806" s="67">
        <v>0</v>
      </c>
      <c r="Q806" s="67" t="s">
        <v>49</v>
      </c>
      <c r="R806" s="214" t="s">
        <v>47</v>
      </c>
      <c r="S806" s="73">
        <v>0</v>
      </c>
      <c r="T806" s="67">
        <v>0</v>
      </c>
      <c r="U806" s="67">
        <v>0</v>
      </c>
      <c r="V806" s="67">
        <v>0</v>
      </c>
      <c r="W806" s="496">
        <v>0</v>
      </c>
      <c r="X806" s="73">
        <v>0</v>
      </c>
      <c r="Y806" s="67">
        <v>0</v>
      </c>
      <c r="Z806" s="496">
        <v>0</v>
      </c>
      <c r="AA806" s="22">
        <v>0</v>
      </c>
      <c r="AB806" s="496">
        <v>0</v>
      </c>
      <c r="AC806" s="27" t="s">
        <v>48</v>
      </c>
      <c r="AD806" s="75"/>
      <c r="AE806" s="75"/>
    </row>
    <row r="807" spans="1:31" s="141" customFormat="1" ht="30" customHeight="1" x14ac:dyDescent="0.25">
      <c r="A807" s="69" t="s">
        <v>56</v>
      </c>
      <c r="B807" s="69" t="s">
        <v>57</v>
      </c>
      <c r="C807" s="69" t="s">
        <v>1099</v>
      </c>
      <c r="D807" s="67" t="s">
        <v>1390</v>
      </c>
      <c r="E807" s="67" t="s">
        <v>1116</v>
      </c>
      <c r="F807" s="67" t="s">
        <v>1393</v>
      </c>
      <c r="G807" s="67" t="s">
        <v>1183</v>
      </c>
      <c r="H807" s="220" t="s">
        <v>46</v>
      </c>
      <c r="I807" s="73">
        <v>0</v>
      </c>
      <c r="J807" s="74">
        <v>0</v>
      </c>
      <c r="K807" s="67">
        <v>0</v>
      </c>
      <c r="L807" s="67">
        <v>0</v>
      </c>
      <c r="M807" s="74" t="s">
        <v>47</v>
      </c>
      <c r="N807" s="496" t="s">
        <v>48</v>
      </c>
      <c r="O807" s="73">
        <v>0</v>
      </c>
      <c r="P807" s="67">
        <v>0</v>
      </c>
      <c r="Q807" s="67" t="s">
        <v>49</v>
      </c>
      <c r="R807" s="214" t="s">
        <v>47</v>
      </c>
      <c r="S807" s="73">
        <v>0</v>
      </c>
      <c r="T807" s="67">
        <v>0</v>
      </c>
      <c r="U807" s="67">
        <v>0</v>
      </c>
      <c r="V807" s="67">
        <v>0</v>
      </c>
      <c r="W807" s="496">
        <v>0</v>
      </c>
      <c r="X807" s="73">
        <v>0</v>
      </c>
      <c r="Y807" s="67">
        <v>0</v>
      </c>
      <c r="Z807" s="496">
        <v>0</v>
      </c>
      <c r="AA807" s="22">
        <v>0</v>
      </c>
      <c r="AB807" s="496">
        <v>0</v>
      </c>
      <c r="AC807" s="27" t="s">
        <v>48</v>
      </c>
      <c r="AD807" s="75"/>
      <c r="AE807" s="75"/>
    </row>
    <row r="808" spans="1:31" s="141" customFormat="1" ht="30" customHeight="1" x14ac:dyDescent="0.25">
      <c r="A808" s="69" t="s">
        <v>56</v>
      </c>
      <c r="B808" s="69" t="s">
        <v>57</v>
      </c>
      <c r="C808" s="69" t="s">
        <v>1099</v>
      </c>
      <c r="D808" s="67" t="s">
        <v>1390</v>
      </c>
      <c r="E808" s="67" t="s">
        <v>1116</v>
      </c>
      <c r="F808" s="67" t="s">
        <v>1394</v>
      </c>
      <c r="G808" s="67" t="s">
        <v>1395</v>
      </c>
      <c r="H808" s="220" t="s">
        <v>46</v>
      </c>
      <c r="I808" s="73">
        <v>0</v>
      </c>
      <c r="J808" s="74">
        <v>0</v>
      </c>
      <c r="K808" s="67">
        <v>0</v>
      </c>
      <c r="L808" s="67">
        <v>0</v>
      </c>
      <c r="M808" s="74" t="s">
        <v>47</v>
      </c>
      <c r="N808" s="221" t="s">
        <v>48</v>
      </c>
      <c r="O808" s="73">
        <v>0</v>
      </c>
      <c r="P808" s="67">
        <v>0</v>
      </c>
      <c r="Q808" s="67" t="s">
        <v>49</v>
      </c>
      <c r="R808" s="214" t="s">
        <v>47</v>
      </c>
      <c r="S808" s="73">
        <v>0</v>
      </c>
      <c r="T808" s="67">
        <v>0</v>
      </c>
      <c r="U808" s="67">
        <v>0</v>
      </c>
      <c r="V808" s="67">
        <v>0</v>
      </c>
      <c r="W808" s="496">
        <v>0</v>
      </c>
      <c r="X808" s="73">
        <v>0</v>
      </c>
      <c r="Y808" s="67">
        <v>0</v>
      </c>
      <c r="Z808" s="496">
        <v>0</v>
      </c>
      <c r="AA808" s="22">
        <v>0</v>
      </c>
      <c r="AB808" s="496">
        <v>0</v>
      </c>
      <c r="AC808" s="27" t="s">
        <v>48</v>
      </c>
      <c r="AD808" s="75"/>
      <c r="AE808" s="75"/>
    </row>
    <row r="809" spans="1:31" s="141" customFormat="1" ht="30" customHeight="1" x14ac:dyDescent="0.25">
      <c r="A809" s="69" t="s">
        <v>56</v>
      </c>
      <c r="B809" s="69" t="s">
        <v>57</v>
      </c>
      <c r="C809" s="69" t="s">
        <v>1099</v>
      </c>
      <c r="D809" s="67" t="s">
        <v>1390</v>
      </c>
      <c r="E809" s="67" t="s">
        <v>1116</v>
      </c>
      <c r="F809" s="67" t="s">
        <v>1396</v>
      </c>
      <c r="G809" s="67" t="s">
        <v>1397</v>
      </c>
      <c r="H809" s="220" t="s">
        <v>46</v>
      </c>
      <c r="I809" s="73">
        <v>0</v>
      </c>
      <c r="J809" s="74">
        <v>0</v>
      </c>
      <c r="K809" s="67">
        <v>0</v>
      </c>
      <c r="L809" s="67">
        <v>0</v>
      </c>
      <c r="M809" s="74" t="s">
        <v>47</v>
      </c>
      <c r="N809" s="496" t="s">
        <v>48</v>
      </c>
      <c r="O809" s="73">
        <v>0</v>
      </c>
      <c r="P809" s="67">
        <v>0</v>
      </c>
      <c r="Q809" s="67" t="s">
        <v>49</v>
      </c>
      <c r="R809" s="214" t="s">
        <v>47</v>
      </c>
      <c r="S809" s="73">
        <v>0</v>
      </c>
      <c r="T809" s="67">
        <v>0</v>
      </c>
      <c r="U809" s="67">
        <v>0</v>
      </c>
      <c r="V809" s="67">
        <v>0</v>
      </c>
      <c r="W809" s="496">
        <v>0</v>
      </c>
      <c r="X809" s="73">
        <v>0</v>
      </c>
      <c r="Y809" s="67">
        <v>0</v>
      </c>
      <c r="Z809" s="496">
        <v>0</v>
      </c>
      <c r="AA809" s="22">
        <v>0</v>
      </c>
      <c r="AB809" s="496">
        <v>0</v>
      </c>
      <c r="AC809" s="27" t="s">
        <v>48</v>
      </c>
      <c r="AD809" s="75"/>
      <c r="AE809" s="75"/>
    </row>
    <row r="810" spans="1:31" s="141" customFormat="1" ht="30" customHeight="1" x14ac:dyDescent="0.25">
      <c r="A810" s="69" t="s">
        <v>56</v>
      </c>
      <c r="B810" s="69" t="s">
        <v>57</v>
      </c>
      <c r="C810" s="69" t="s">
        <v>1099</v>
      </c>
      <c r="D810" s="67" t="s">
        <v>1390</v>
      </c>
      <c r="E810" s="67" t="s">
        <v>1116</v>
      </c>
      <c r="F810" s="67" t="s">
        <v>1398</v>
      </c>
      <c r="G810" s="67" t="s">
        <v>1399</v>
      </c>
      <c r="H810" s="220" t="s">
        <v>46</v>
      </c>
      <c r="I810" s="73">
        <v>0</v>
      </c>
      <c r="J810" s="74">
        <v>0</v>
      </c>
      <c r="K810" s="67">
        <v>0</v>
      </c>
      <c r="L810" s="67">
        <v>0</v>
      </c>
      <c r="M810" s="74" t="s">
        <v>47</v>
      </c>
      <c r="N810" s="496" t="s">
        <v>48</v>
      </c>
      <c r="O810" s="73">
        <v>0</v>
      </c>
      <c r="P810" s="67">
        <v>0</v>
      </c>
      <c r="Q810" s="67" t="s">
        <v>49</v>
      </c>
      <c r="R810" s="214" t="s">
        <v>47</v>
      </c>
      <c r="S810" s="73">
        <v>0</v>
      </c>
      <c r="T810" s="67">
        <v>0</v>
      </c>
      <c r="U810" s="67">
        <v>0</v>
      </c>
      <c r="V810" s="67">
        <v>0</v>
      </c>
      <c r="W810" s="496">
        <v>0</v>
      </c>
      <c r="X810" s="73">
        <v>0</v>
      </c>
      <c r="Y810" s="67">
        <v>0</v>
      </c>
      <c r="Z810" s="496">
        <v>0</v>
      </c>
      <c r="AA810" s="22">
        <v>0</v>
      </c>
      <c r="AB810" s="496">
        <v>0</v>
      </c>
      <c r="AC810" s="27" t="s">
        <v>48</v>
      </c>
      <c r="AD810" s="75"/>
      <c r="AE810" s="75"/>
    </row>
    <row r="811" spans="1:31" s="141" customFormat="1" ht="30" customHeight="1" x14ac:dyDescent="0.25">
      <c r="A811" s="69" t="s">
        <v>56</v>
      </c>
      <c r="B811" s="69" t="s">
        <v>57</v>
      </c>
      <c r="C811" s="69" t="s">
        <v>1099</v>
      </c>
      <c r="D811" s="67" t="s">
        <v>1400</v>
      </c>
      <c r="E811" s="67" t="s">
        <v>1263</v>
      </c>
      <c r="F811" s="67" t="s">
        <v>1401</v>
      </c>
      <c r="G811" s="67" t="s">
        <v>1263</v>
      </c>
      <c r="H811" s="220" t="s">
        <v>46</v>
      </c>
      <c r="I811" s="73">
        <v>0</v>
      </c>
      <c r="J811" s="74">
        <v>0</v>
      </c>
      <c r="K811" s="67">
        <v>0</v>
      </c>
      <c r="L811" s="67">
        <v>0</v>
      </c>
      <c r="M811" s="74" t="s">
        <v>47</v>
      </c>
      <c r="N811" s="221" t="s">
        <v>48</v>
      </c>
      <c r="O811" s="73">
        <v>0</v>
      </c>
      <c r="P811" s="67">
        <v>0</v>
      </c>
      <c r="Q811" s="67" t="s">
        <v>49</v>
      </c>
      <c r="R811" s="214" t="s">
        <v>47</v>
      </c>
      <c r="S811" s="73">
        <v>0</v>
      </c>
      <c r="T811" s="67">
        <v>0</v>
      </c>
      <c r="U811" s="67">
        <v>0</v>
      </c>
      <c r="V811" s="67">
        <v>0</v>
      </c>
      <c r="W811" s="496">
        <v>0</v>
      </c>
      <c r="X811" s="73">
        <v>0</v>
      </c>
      <c r="Y811" s="67">
        <v>0</v>
      </c>
      <c r="Z811" s="496">
        <v>0</v>
      </c>
      <c r="AA811" s="22">
        <v>0</v>
      </c>
      <c r="AB811" s="496">
        <v>0</v>
      </c>
      <c r="AC811" s="27" t="s">
        <v>48</v>
      </c>
      <c r="AD811" s="75"/>
      <c r="AE811" s="75"/>
    </row>
    <row r="812" spans="1:31" s="141" customFormat="1" ht="30" customHeight="1" x14ac:dyDescent="0.25">
      <c r="A812" s="69" t="s">
        <v>56</v>
      </c>
      <c r="B812" s="69" t="s">
        <v>57</v>
      </c>
      <c r="C812" s="69" t="s">
        <v>1099</v>
      </c>
      <c r="D812" s="67" t="s">
        <v>1400</v>
      </c>
      <c r="E812" s="67" t="s">
        <v>1263</v>
      </c>
      <c r="F812" s="67" t="s">
        <v>1402</v>
      </c>
      <c r="G812" s="67" t="s">
        <v>1263</v>
      </c>
      <c r="H812" s="220" t="s">
        <v>46</v>
      </c>
      <c r="I812" s="73">
        <v>0</v>
      </c>
      <c r="J812" s="74">
        <v>0</v>
      </c>
      <c r="K812" s="67">
        <v>0</v>
      </c>
      <c r="L812" s="67">
        <v>0</v>
      </c>
      <c r="M812" s="74" t="s">
        <v>47</v>
      </c>
      <c r="N812" s="496" t="s">
        <v>48</v>
      </c>
      <c r="O812" s="73">
        <v>0</v>
      </c>
      <c r="P812" s="67">
        <v>0</v>
      </c>
      <c r="Q812" s="67" t="s">
        <v>49</v>
      </c>
      <c r="R812" s="214" t="s">
        <v>47</v>
      </c>
      <c r="S812" s="73">
        <v>0</v>
      </c>
      <c r="T812" s="67">
        <v>0</v>
      </c>
      <c r="U812" s="67">
        <v>0</v>
      </c>
      <c r="V812" s="67">
        <v>0</v>
      </c>
      <c r="W812" s="496">
        <v>0</v>
      </c>
      <c r="X812" s="73">
        <v>0</v>
      </c>
      <c r="Y812" s="67">
        <v>0</v>
      </c>
      <c r="Z812" s="496">
        <v>0</v>
      </c>
      <c r="AA812" s="22">
        <v>0</v>
      </c>
      <c r="AB812" s="496">
        <v>0</v>
      </c>
      <c r="AC812" s="27" t="s">
        <v>48</v>
      </c>
      <c r="AD812" s="75"/>
      <c r="AE812" s="75"/>
    </row>
    <row r="813" spans="1:31" s="141" customFormat="1" ht="30" customHeight="1" x14ac:dyDescent="0.25">
      <c r="A813" s="69" t="s">
        <v>56</v>
      </c>
      <c r="B813" s="69" t="s">
        <v>57</v>
      </c>
      <c r="C813" s="69" t="s">
        <v>1099</v>
      </c>
      <c r="D813" s="67" t="s">
        <v>1400</v>
      </c>
      <c r="E813" s="67" t="s">
        <v>1263</v>
      </c>
      <c r="F813" s="67" t="s">
        <v>1403</v>
      </c>
      <c r="G813" s="67" t="s">
        <v>1279</v>
      </c>
      <c r="H813" s="220" t="s">
        <v>46</v>
      </c>
      <c r="I813" s="73">
        <v>0</v>
      </c>
      <c r="J813" s="74">
        <v>0</v>
      </c>
      <c r="K813" s="67">
        <v>0</v>
      </c>
      <c r="L813" s="67">
        <v>0</v>
      </c>
      <c r="M813" s="74" t="s">
        <v>47</v>
      </c>
      <c r="N813" s="496" t="s">
        <v>48</v>
      </c>
      <c r="O813" s="73">
        <v>0</v>
      </c>
      <c r="P813" s="67">
        <v>0</v>
      </c>
      <c r="Q813" s="67" t="s">
        <v>49</v>
      </c>
      <c r="R813" s="214" t="s">
        <v>47</v>
      </c>
      <c r="S813" s="73">
        <v>0</v>
      </c>
      <c r="T813" s="67">
        <v>0</v>
      </c>
      <c r="U813" s="67">
        <v>0</v>
      </c>
      <c r="V813" s="67">
        <v>0</v>
      </c>
      <c r="W813" s="496">
        <v>0</v>
      </c>
      <c r="X813" s="73">
        <v>0</v>
      </c>
      <c r="Y813" s="67">
        <v>0</v>
      </c>
      <c r="Z813" s="496">
        <v>0</v>
      </c>
      <c r="AA813" s="22">
        <v>0</v>
      </c>
      <c r="AB813" s="496">
        <v>0</v>
      </c>
      <c r="AC813" s="27" t="s">
        <v>48</v>
      </c>
      <c r="AD813" s="75"/>
      <c r="AE813" s="75"/>
    </row>
    <row r="814" spans="1:31" s="141" customFormat="1" ht="30" customHeight="1" x14ac:dyDescent="0.25">
      <c r="A814" s="69" t="s">
        <v>56</v>
      </c>
      <c r="B814" s="69" t="s">
        <v>57</v>
      </c>
      <c r="C814" s="69" t="s">
        <v>1099</v>
      </c>
      <c r="D814" s="67" t="s">
        <v>1251</v>
      </c>
      <c r="E814" s="67" t="s">
        <v>1147</v>
      </c>
      <c r="F814" s="67" t="s">
        <v>1404</v>
      </c>
      <c r="G814" s="67" t="s">
        <v>1112</v>
      </c>
      <c r="H814" s="220" t="s">
        <v>46</v>
      </c>
      <c r="I814" s="73">
        <v>0</v>
      </c>
      <c r="J814" s="74">
        <v>0</v>
      </c>
      <c r="K814" s="67">
        <v>0</v>
      </c>
      <c r="L814" s="67">
        <v>0</v>
      </c>
      <c r="M814" s="74" t="s">
        <v>47</v>
      </c>
      <c r="N814" s="221" t="s">
        <v>48</v>
      </c>
      <c r="O814" s="73">
        <v>0</v>
      </c>
      <c r="P814" s="67">
        <v>0</v>
      </c>
      <c r="Q814" s="67" t="s">
        <v>49</v>
      </c>
      <c r="R814" s="214" t="s">
        <v>47</v>
      </c>
      <c r="S814" s="73">
        <v>0</v>
      </c>
      <c r="T814" s="67">
        <v>0</v>
      </c>
      <c r="U814" s="67">
        <v>0</v>
      </c>
      <c r="V814" s="67">
        <v>0</v>
      </c>
      <c r="W814" s="496">
        <v>0</v>
      </c>
      <c r="X814" s="73">
        <v>0</v>
      </c>
      <c r="Y814" s="67">
        <v>0</v>
      </c>
      <c r="Z814" s="496">
        <v>0</v>
      </c>
      <c r="AA814" s="22">
        <v>0</v>
      </c>
      <c r="AB814" s="496">
        <v>0</v>
      </c>
      <c r="AC814" s="27" t="s">
        <v>48</v>
      </c>
      <c r="AD814" s="75"/>
      <c r="AE814" s="75"/>
    </row>
    <row r="815" spans="1:31" s="141" customFormat="1" ht="30" customHeight="1" x14ac:dyDescent="0.25">
      <c r="A815" s="69" t="s">
        <v>56</v>
      </c>
      <c r="B815" s="69" t="s">
        <v>57</v>
      </c>
      <c r="C815" s="69" t="s">
        <v>1099</v>
      </c>
      <c r="D815" s="67" t="s">
        <v>1251</v>
      </c>
      <c r="E815" s="67" t="s">
        <v>1147</v>
      </c>
      <c r="F815" s="67" t="s">
        <v>1405</v>
      </c>
      <c r="G815" s="67" t="s">
        <v>1147</v>
      </c>
      <c r="H815" s="220" t="s">
        <v>46</v>
      </c>
      <c r="I815" s="73">
        <v>0</v>
      </c>
      <c r="J815" s="74">
        <v>0</v>
      </c>
      <c r="K815" s="67">
        <v>0</v>
      </c>
      <c r="L815" s="67">
        <v>0</v>
      </c>
      <c r="M815" s="74" t="s">
        <v>47</v>
      </c>
      <c r="N815" s="496" t="s">
        <v>48</v>
      </c>
      <c r="O815" s="73">
        <v>0</v>
      </c>
      <c r="P815" s="67">
        <v>0</v>
      </c>
      <c r="Q815" s="67" t="s">
        <v>49</v>
      </c>
      <c r="R815" s="214" t="s">
        <v>47</v>
      </c>
      <c r="S815" s="73">
        <v>0</v>
      </c>
      <c r="T815" s="67">
        <v>0</v>
      </c>
      <c r="U815" s="67">
        <v>0</v>
      </c>
      <c r="V815" s="67">
        <v>0</v>
      </c>
      <c r="W815" s="496">
        <v>0</v>
      </c>
      <c r="X815" s="73">
        <v>0</v>
      </c>
      <c r="Y815" s="67">
        <v>0</v>
      </c>
      <c r="Z815" s="496">
        <v>0</v>
      </c>
      <c r="AA815" s="22">
        <v>0</v>
      </c>
      <c r="AB815" s="496">
        <v>0</v>
      </c>
      <c r="AC815" s="27" t="s">
        <v>48</v>
      </c>
      <c r="AD815" s="75"/>
      <c r="AE815" s="75"/>
    </row>
    <row r="816" spans="1:31" s="141" customFormat="1" ht="30" customHeight="1" x14ac:dyDescent="0.25">
      <c r="A816" s="69" t="s">
        <v>56</v>
      </c>
      <c r="B816" s="69" t="s">
        <v>57</v>
      </c>
      <c r="C816" s="69" t="s">
        <v>1099</v>
      </c>
      <c r="D816" s="67" t="s">
        <v>1251</v>
      </c>
      <c r="E816" s="67" t="s">
        <v>1147</v>
      </c>
      <c r="F816" s="67" t="s">
        <v>1406</v>
      </c>
      <c r="G816" s="67" t="s">
        <v>1147</v>
      </c>
      <c r="H816" s="220" t="s">
        <v>46</v>
      </c>
      <c r="I816" s="73">
        <v>0</v>
      </c>
      <c r="J816" s="74">
        <v>0</v>
      </c>
      <c r="K816" s="67">
        <v>0</v>
      </c>
      <c r="L816" s="67">
        <v>0</v>
      </c>
      <c r="M816" s="74" t="s">
        <v>47</v>
      </c>
      <c r="N816" s="496" t="s">
        <v>48</v>
      </c>
      <c r="O816" s="73">
        <v>0</v>
      </c>
      <c r="P816" s="67">
        <v>0</v>
      </c>
      <c r="Q816" s="67" t="s">
        <v>49</v>
      </c>
      <c r="R816" s="214" t="s">
        <v>47</v>
      </c>
      <c r="S816" s="73">
        <v>0</v>
      </c>
      <c r="T816" s="67">
        <v>0</v>
      </c>
      <c r="U816" s="67">
        <v>0</v>
      </c>
      <c r="V816" s="67">
        <v>0</v>
      </c>
      <c r="W816" s="496">
        <v>0</v>
      </c>
      <c r="X816" s="73">
        <v>0</v>
      </c>
      <c r="Y816" s="67">
        <v>0</v>
      </c>
      <c r="Z816" s="496">
        <v>0</v>
      </c>
      <c r="AA816" s="22">
        <v>0</v>
      </c>
      <c r="AB816" s="496">
        <v>0</v>
      </c>
      <c r="AC816" s="27" t="s">
        <v>48</v>
      </c>
      <c r="AD816" s="75"/>
      <c r="AE816" s="75"/>
    </row>
    <row r="817" spans="1:31" s="141" customFormat="1" ht="30" customHeight="1" x14ac:dyDescent="0.25">
      <c r="A817" s="69" t="s">
        <v>56</v>
      </c>
      <c r="B817" s="69" t="s">
        <v>57</v>
      </c>
      <c r="C817" s="69" t="s">
        <v>1099</v>
      </c>
      <c r="D817" s="67" t="s">
        <v>1251</v>
      </c>
      <c r="E817" s="67" t="s">
        <v>1147</v>
      </c>
      <c r="F817" s="67" t="s">
        <v>1407</v>
      </c>
      <c r="G817" s="67" t="s">
        <v>1147</v>
      </c>
      <c r="H817" s="220" t="s">
        <v>46</v>
      </c>
      <c r="I817" s="73">
        <v>0</v>
      </c>
      <c r="J817" s="74">
        <v>0</v>
      </c>
      <c r="K817" s="67">
        <v>0</v>
      </c>
      <c r="L817" s="67">
        <v>0</v>
      </c>
      <c r="M817" s="74" t="s">
        <v>47</v>
      </c>
      <c r="N817" s="221" t="s">
        <v>48</v>
      </c>
      <c r="O817" s="73" t="s">
        <v>48</v>
      </c>
      <c r="P817" s="67" t="s">
        <v>48</v>
      </c>
      <c r="Q817" s="67" t="s">
        <v>49</v>
      </c>
      <c r="R817" s="214" t="s">
        <v>47</v>
      </c>
      <c r="S817" s="73">
        <v>0</v>
      </c>
      <c r="T817" s="67">
        <v>0</v>
      </c>
      <c r="U817" s="67">
        <v>0</v>
      </c>
      <c r="V817" s="67">
        <v>0</v>
      </c>
      <c r="W817" s="496">
        <v>0</v>
      </c>
      <c r="X817" s="73">
        <v>0</v>
      </c>
      <c r="Y817" s="67">
        <v>0</v>
      </c>
      <c r="Z817" s="496">
        <v>0</v>
      </c>
      <c r="AA817" s="22">
        <v>0</v>
      </c>
      <c r="AB817" s="496">
        <v>0</v>
      </c>
      <c r="AC817" s="27" t="s">
        <v>48</v>
      </c>
      <c r="AD817" s="75"/>
      <c r="AE817" s="75"/>
    </row>
    <row r="818" spans="1:31" s="141" customFormat="1" ht="30" customHeight="1" x14ac:dyDescent="0.25">
      <c r="A818" s="69" t="s">
        <v>56</v>
      </c>
      <c r="B818" s="69" t="s">
        <v>57</v>
      </c>
      <c r="C818" s="69" t="s">
        <v>1099</v>
      </c>
      <c r="D818" s="67" t="s">
        <v>1251</v>
      </c>
      <c r="E818" s="67" t="s">
        <v>1147</v>
      </c>
      <c r="F818" s="67" t="s">
        <v>1408</v>
      </c>
      <c r="G818" s="67" t="s">
        <v>1147</v>
      </c>
      <c r="H818" s="220" t="s">
        <v>46</v>
      </c>
      <c r="I818" s="73">
        <v>0</v>
      </c>
      <c r="J818" s="74">
        <v>0</v>
      </c>
      <c r="K818" s="67">
        <v>0</v>
      </c>
      <c r="L818" s="67">
        <v>0</v>
      </c>
      <c r="M818" s="74" t="s">
        <v>47</v>
      </c>
      <c r="N818" s="496" t="s">
        <v>48</v>
      </c>
      <c r="O818" s="73" t="s">
        <v>48</v>
      </c>
      <c r="P818" s="67" t="s">
        <v>48</v>
      </c>
      <c r="Q818" s="67" t="s">
        <v>49</v>
      </c>
      <c r="R818" s="214" t="s">
        <v>47</v>
      </c>
      <c r="S818" s="73">
        <v>0</v>
      </c>
      <c r="T818" s="67">
        <v>0</v>
      </c>
      <c r="U818" s="67">
        <v>0</v>
      </c>
      <c r="V818" s="67">
        <v>0</v>
      </c>
      <c r="W818" s="496">
        <v>0</v>
      </c>
      <c r="X818" s="73">
        <v>0</v>
      </c>
      <c r="Y818" s="67">
        <v>0</v>
      </c>
      <c r="Z818" s="496">
        <v>0</v>
      </c>
      <c r="AA818" s="22">
        <v>0</v>
      </c>
      <c r="AB818" s="496">
        <v>0</v>
      </c>
      <c r="AC818" s="27" t="s">
        <v>48</v>
      </c>
      <c r="AD818" s="75"/>
      <c r="AE818" s="75"/>
    </row>
    <row r="819" spans="1:31" s="141" customFormat="1" ht="30" customHeight="1" x14ac:dyDescent="0.25">
      <c r="A819" s="69" t="s">
        <v>56</v>
      </c>
      <c r="B819" s="69" t="s">
        <v>57</v>
      </c>
      <c r="C819" s="69" t="s">
        <v>1099</v>
      </c>
      <c r="D819" s="67" t="s">
        <v>1251</v>
      </c>
      <c r="E819" s="67" t="s">
        <v>1147</v>
      </c>
      <c r="F819" s="67" t="s">
        <v>1409</v>
      </c>
      <c r="G819" s="67" t="s">
        <v>1147</v>
      </c>
      <c r="H819" s="220" t="s">
        <v>46</v>
      </c>
      <c r="I819" s="73">
        <v>0</v>
      </c>
      <c r="J819" s="74">
        <v>0</v>
      </c>
      <c r="K819" s="67">
        <v>0</v>
      </c>
      <c r="L819" s="67">
        <v>0</v>
      </c>
      <c r="M819" s="74" t="s">
        <v>47</v>
      </c>
      <c r="N819" s="496" t="s">
        <v>48</v>
      </c>
      <c r="O819" s="73" t="s">
        <v>48</v>
      </c>
      <c r="P819" s="67" t="s">
        <v>48</v>
      </c>
      <c r="Q819" s="67" t="s">
        <v>49</v>
      </c>
      <c r="R819" s="214" t="s">
        <v>47</v>
      </c>
      <c r="S819" s="73">
        <v>0</v>
      </c>
      <c r="T819" s="67">
        <v>0</v>
      </c>
      <c r="U819" s="67">
        <v>0</v>
      </c>
      <c r="V819" s="67">
        <v>0</v>
      </c>
      <c r="W819" s="496">
        <v>0</v>
      </c>
      <c r="X819" s="73">
        <v>0</v>
      </c>
      <c r="Y819" s="67">
        <v>0</v>
      </c>
      <c r="Z819" s="496">
        <v>0</v>
      </c>
      <c r="AA819" s="22">
        <v>0</v>
      </c>
      <c r="AB819" s="496">
        <v>0</v>
      </c>
      <c r="AC819" s="27" t="s">
        <v>48</v>
      </c>
      <c r="AD819" s="75"/>
      <c r="AE819" s="75"/>
    </row>
    <row r="820" spans="1:31" s="141" customFormat="1" ht="30" customHeight="1" x14ac:dyDescent="0.25">
      <c r="A820" s="69" t="s">
        <v>56</v>
      </c>
      <c r="B820" s="69" t="s">
        <v>57</v>
      </c>
      <c r="C820" s="69" t="s">
        <v>1099</v>
      </c>
      <c r="D820" s="67" t="s">
        <v>1251</v>
      </c>
      <c r="E820" s="67" t="s">
        <v>1147</v>
      </c>
      <c r="F820" s="67" t="s">
        <v>1410</v>
      </c>
      <c r="G820" s="67" t="s">
        <v>1147</v>
      </c>
      <c r="H820" s="220" t="s">
        <v>46</v>
      </c>
      <c r="I820" s="73">
        <v>0</v>
      </c>
      <c r="J820" s="74">
        <v>0</v>
      </c>
      <c r="K820" s="67">
        <v>0</v>
      </c>
      <c r="L820" s="67">
        <v>0</v>
      </c>
      <c r="M820" s="74" t="s">
        <v>47</v>
      </c>
      <c r="N820" s="221" t="s">
        <v>48</v>
      </c>
      <c r="O820" s="73" t="s">
        <v>48</v>
      </c>
      <c r="P820" s="67" t="s">
        <v>48</v>
      </c>
      <c r="Q820" s="67" t="s">
        <v>49</v>
      </c>
      <c r="R820" s="214" t="s">
        <v>47</v>
      </c>
      <c r="S820" s="73">
        <v>0</v>
      </c>
      <c r="T820" s="67">
        <v>0</v>
      </c>
      <c r="U820" s="67">
        <v>0</v>
      </c>
      <c r="V820" s="67">
        <v>0</v>
      </c>
      <c r="W820" s="496">
        <v>0</v>
      </c>
      <c r="X820" s="73">
        <v>0</v>
      </c>
      <c r="Y820" s="67">
        <v>0</v>
      </c>
      <c r="Z820" s="496">
        <v>0</v>
      </c>
      <c r="AA820" s="22">
        <v>0</v>
      </c>
      <c r="AB820" s="496">
        <v>0</v>
      </c>
      <c r="AC820" s="27" t="s">
        <v>48</v>
      </c>
      <c r="AD820" s="75"/>
      <c r="AE820" s="75"/>
    </row>
    <row r="821" spans="1:31" s="141" customFormat="1" ht="30" customHeight="1" x14ac:dyDescent="0.25">
      <c r="A821" s="69" t="s">
        <v>56</v>
      </c>
      <c r="B821" s="69" t="s">
        <v>57</v>
      </c>
      <c r="C821" s="69" t="s">
        <v>1099</v>
      </c>
      <c r="D821" s="67" t="s">
        <v>1251</v>
      </c>
      <c r="E821" s="67" t="s">
        <v>1147</v>
      </c>
      <c r="F821" s="67" t="s">
        <v>1411</v>
      </c>
      <c r="G821" s="67" t="s">
        <v>1147</v>
      </c>
      <c r="H821" s="220" t="s">
        <v>46</v>
      </c>
      <c r="I821" s="73">
        <v>0</v>
      </c>
      <c r="J821" s="74">
        <v>0</v>
      </c>
      <c r="K821" s="67">
        <v>0</v>
      </c>
      <c r="L821" s="67">
        <v>0</v>
      </c>
      <c r="M821" s="74" t="s">
        <v>47</v>
      </c>
      <c r="N821" s="496" t="s">
        <v>48</v>
      </c>
      <c r="O821" s="73">
        <v>0</v>
      </c>
      <c r="P821" s="67">
        <v>0</v>
      </c>
      <c r="Q821" s="67" t="s">
        <v>49</v>
      </c>
      <c r="R821" s="214" t="s">
        <v>47</v>
      </c>
      <c r="S821" s="73">
        <v>0</v>
      </c>
      <c r="T821" s="67">
        <v>0</v>
      </c>
      <c r="U821" s="67">
        <v>0</v>
      </c>
      <c r="V821" s="67">
        <v>0</v>
      </c>
      <c r="W821" s="496">
        <v>0</v>
      </c>
      <c r="X821" s="73">
        <v>0</v>
      </c>
      <c r="Y821" s="67">
        <v>0</v>
      </c>
      <c r="Z821" s="496">
        <v>0</v>
      </c>
      <c r="AA821" s="22">
        <v>0</v>
      </c>
      <c r="AB821" s="496">
        <v>0</v>
      </c>
      <c r="AC821" s="27" t="s">
        <v>48</v>
      </c>
      <c r="AD821" s="75"/>
      <c r="AE821" s="75"/>
    </row>
    <row r="822" spans="1:31" s="141" customFormat="1" ht="30" customHeight="1" x14ac:dyDescent="0.25">
      <c r="A822" s="69" t="s">
        <v>56</v>
      </c>
      <c r="B822" s="69" t="s">
        <v>57</v>
      </c>
      <c r="C822" s="69" t="s">
        <v>1099</v>
      </c>
      <c r="D822" s="67" t="s">
        <v>1251</v>
      </c>
      <c r="E822" s="67" t="s">
        <v>1147</v>
      </c>
      <c r="F822" s="67" t="s">
        <v>1412</v>
      </c>
      <c r="G822" s="67" t="s">
        <v>1112</v>
      </c>
      <c r="H822" s="220" t="s">
        <v>46</v>
      </c>
      <c r="I822" s="73">
        <v>0</v>
      </c>
      <c r="J822" s="74">
        <v>0</v>
      </c>
      <c r="K822" s="67">
        <v>0</v>
      </c>
      <c r="L822" s="67">
        <v>0</v>
      </c>
      <c r="M822" s="74" t="s">
        <v>47</v>
      </c>
      <c r="N822" s="496" t="s">
        <v>48</v>
      </c>
      <c r="O822" s="73">
        <v>0</v>
      </c>
      <c r="P822" s="67">
        <v>0</v>
      </c>
      <c r="Q822" s="67" t="s">
        <v>49</v>
      </c>
      <c r="R822" s="214" t="s">
        <v>47</v>
      </c>
      <c r="S822" s="73">
        <v>0</v>
      </c>
      <c r="T822" s="67">
        <v>0</v>
      </c>
      <c r="U822" s="67">
        <v>0</v>
      </c>
      <c r="V822" s="67">
        <v>0</v>
      </c>
      <c r="W822" s="496">
        <v>0</v>
      </c>
      <c r="X822" s="73">
        <v>0</v>
      </c>
      <c r="Y822" s="67">
        <v>0</v>
      </c>
      <c r="Z822" s="496">
        <v>0</v>
      </c>
      <c r="AA822" s="22">
        <v>0</v>
      </c>
      <c r="AB822" s="496">
        <v>0</v>
      </c>
      <c r="AC822" s="27" t="s">
        <v>48</v>
      </c>
      <c r="AD822" s="75"/>
      <c r="AE822" s="75"/>
    </row>
    <row r="823" spans="1:31" s="141" customFormat="1" ht="30" customHeight="1" x14ac:dyDescent="0.25">
      <c r="A823" s="69" t="s">
        <v>56</v>
      </c>
      <c r="B823" s="69" t="s">
        <v>57</v>
      </c>
      <c r="C823" s="69" t="s">
        <v>1099</v>
      </c>
      <c r="D823" s="67" t="s">
        <v>1251</v>
      </c>
      <c r="E823" s="67" t="s">
        <v>1147</v>
      </c>
      <c r="F823" s="67" t="s">
        <v>1413</v>
      </c>
      <c r="G823" s="67" t="s">
        <v>1147</v>
      </c>
      <c r="H823" s="220" t="s">
        <v>46</v>
      </c>
      <c r="I823" s="73">
        <v>0</v>
      </c>
      <c r="J823" s="74">
        <v>0</v>
      </c>
      <c r="K823" s="67">
        <v>0</v>
      </c>
      <c r="L823" s="67">
        <v>0</v>
      </c>
      <c r="M823" s="74" t="s">
        <v>47</v>
      </c>
      <c r="N823" s="221" t="s">
        <v>48</v>
      </c>
      <c r="O823" s="67" t="s">
        <v>48</v>
      </c>
      <c r="P823" s="67" t="s">
        <v>48</v>
      </c>
      <c r="Q823" s="67" t="s">
        <v>49</v>
      </c>
      <c r="R823" s="214" t="s">
        <v>47</v>
      </c>
      <c r="S823" s="73">
        <v>0</v>
      </c>
      <c r="T823" s="67">
        <v>0</v>
      </c>
      <c r="U823" s="67">
        <v>0</v>
      </c>
      <c r="V823" s="67">
        <v>0</v>
      </c>
      <c r="W823" s="496">
        <v>0</v>
      </c>
      <c r="X823" s="73">
        <v>0</v>
      </c>
      <c r="Y823" s="67">
        <v>0</v>
      </c>
      <c r="Z823" s="496">
        <v>0</v>
      </c>
      <c r="AA823" s="22">
        <v>0</v>
      </c>
      <c r="AB823" s="496">
        <v>0</v>
      </c>
      <c r="AC823" s="27" t="s">
        <v>48</v>
      </c>
      <c r="AD823" s="75"/>
      <c r="AE823" s="75"/>
    </row>
    <row r="824" spans="1:31" s="141" customFormat="1" ht="30" customHeight="1" x14ac:dyDescent="0.25">
      <c r="A824" s="69" t="s">
        <v>56</v>
      </c>
      <c r="B824" s="69" t="s">
        <v>57</v>
      </c>
      <c r="C824" s="69" t="s">
        <v>1099</v>
      </c>
      <c r="D824" s="67" t="s">
        <v>1414</v>
      </c>
      <c r="E824" s="67" t="s">
        <v>1108</v>
      </c>
      <c r="F824" s="67" t="s">
        <v>1415</v>
      </c>
      <c r="G824" s="67" t="s">
        <v>1108</v>
      </c>
      <c r="H824" s="220" t="s">
        <v>46</v>
      </c>
      <c r="I824" s="73">
        <v>0</v>
      </c>
      <c r="J824" s="74">
        <v>0</v>
      </c>
      <c r="K824" s="67">
        <v>0</v>
      </c>
      <c r="L824" s="67">
        <v>0</v>
      </c>
      <c r="M824" s="74" t="s">
        <v>47</v>
      </c>
      <c r="N824" s="496" t="s">
        <v>48</v>
      </c>
      <c r="O824" s="73">
        <v>0</v>
      </c>
      <c r="P824" s="67">
        <v>0</v>
      </c>
      <c r="Q824" s="67" t="s">
        <v>49</v>
      </c>
      <c r="R824" s="214" t="s">
        <v>47</v>
      </c>
      <c r="S824" s="73">
        <v>0</v>
      </c>
      <c r="T824" s="67">
        <v>0</v>
      </c>
      <c r="U824" s="67">
        <v>0</v>
      </c>
      <c r="V824" s="67">
        <v>0</v>
      </c>
      <c r="W824" s="496">
        <v>0</v>
      </c>
      <c r="X824" s="73">
        <v>0</v>
      </c>
      <c r="Y824" s="67">
        <v>0</v>
      </c>
      <c r="Z824" s="496">
        <v>0</v>
      </c>
      <c r="AA824" s="22">
        <v>0</v>
      </c>
      <c r="AB824" s="496">
        <v>0</v>
      </c>
      <c r="AC824" s="27" t="s">
        <v>48</v>
      </c>
      <c r="AD824" s="75"/>
      <c r="AE824" s="75"/>
    </row>
    <row r="825" spans="1:31" s="141" customFormat="1" ht="30" customHeight="1" x14ac:dyDescent="0.25">
      <c r="A825" s="69" t="s">
        <v>56</v>
      </c>
      <c r="B825" s="69" t="s">
        <v>57</v>
      </c>
      <c r="C825" s="69" t="s">
        <v>1099</v>
      </c>
      <c r="D825" s="67" t="s">
        <v>1414</v>
      </c>
      <c r="E825" s="67" t="s">
        <v>1108</v>
      </c>
      <c r="F825" s="67" t="s">
        <v>1416</v>
      </c>
      <c r="G825" s="67" t="s">
        <v>1108</v>
      </c>
      <c r="H825" s="220" t="s">
        <v>46</v>
      </c>
      <c r="I825" s="73">
        <v>0</v>
      </c>
      <c r="J825" s="74">
        <v>0</v>
      </c>
      <c r="K825" s="67">
        <v>0</v>
      </c>
      <c r="L825" s="67">
        <v>0</v>
      </c>
      <c r="M825" s="74" t="s">
        <v>47</v>
      </c>
      <c r="N825" s="496" t="s">
        <v>48</v>
      </c>
      <c r="O825" s="73">
        <v>0</v>
      </c>
      <c r="P825" s="67">
        <v>0</v>
      </c>
      <c r="Q825" s="67" t="s">
        <v>49</v>
      </c>
      <c r="R825" s="214" t="s">
        <v>47</v>
      </c>
      <c r="S825" s="73">
        <v>0</v>
      </c>
      <c r="T825" s="67">
        <v>0</v>
      </c>
      <c r="U825" s="67">
        <v>0</v>
      </c>
      <c r="V825" s="67">
        <v>0</v>
      </c>
      <c r="W825" s="496">
        <v>0</v>
      </c>
      <c r="X825" s="73">
        <v>0</v>
      </c>
      <c r="Y825" s="67">
        <v>0</v>
      </c>
      <c r="Z825" s="496">
        <v>0</v>
      </c>
      <c r="AA825" s="22">
        <v>0</v>
      </c>
      <c r="AB825" s="496">
        <v>0</v>
      </c>
      <c r="AC825" s="27" t="s">
        <v>48</v>
      </c>
      <c r="AD825" s="75"/>
      <c r="AE825" s="75"/>
    </row>
    <row r="826" spans="1:31" s="141" customFormat="1" ht="30" customHeight="1" x14ac:dyDescent="0.25">
      <c r="A826" s="69" t="s">
        <v>56</v>
      </c>
      <c r="B826" s="69" t="s">
        <v>57</v>
      </c>
      <c r="C826" s="69" t="s">
        <v>1099</v>
      </c>
      <c r="D826" s="67" t="s">
        <v>1414</v>
      </c>
      <c r="E826" s="67" t="s">
        <v>1108</v>
      </c>
      <c r="F826" s="67" t="s">
        <v>1417</v>
      </c>
      <c r="G826" s="67" t="s">
        <v>1108</v>
      </c>
      <c r="H826" s="220" t="s">
        <v>46</v>
      </c>
      <c r="I826" s="73">
        <v>0</v>
      </c>
      <c r="J826" s="74">
        <v>0</v>
      </c>
      <c r="K826" s="67">
        <v>0</v>
      </c>
      <c r="L826" s="67">
        <v>0</v>
      </c>
      <c r="M826" s="74" t="s">
        <v>47</v>
      </c>
      <c r="N826" s="221" t="s">
        <v>48</v>
      </c>
      <c r="O826" s="73">
        <v>0</v>
      </c>
      <c r="P826" s="67">
        <v>0</v>
      </c>
      <c r="Q826" s="67" t="s">
        <v>49</v>
      </c>
      <c r="R826" s="214" t="s">
        <v>47</v>
      </c>
      <c r="S826" s="73">
        <v>0</v>
      </c>
      <c r="T826" s="67">
        <v>0</v>
      </c>
      <c r="U826" s="67">
        <v>0</v>
      </c>
      <c r="V826" s="67">
        <v>0</v>
      </c>
      <c r="W826" s="496">
        <v>0</v>
      </c>
      <c r="X826" s="73">
        <v>0</v>
      </c>
      <c r="Y826" s="67">
        <v>0</v>
      </c>
      <c r="Z826" s="496">
        <v>0</v>
      </c>
      <c r="AA826" s="22">
        <v>0</v>
      </c>
      <c r="AB826" s="496">
        <v>0</v>
      </c>
      <c r="AC826" s="27" t="s">
        <v>48</v>
      </c>
      <c r="AD826" s="75"/>
      <c r="AE826" s="75"/>
    </row>
    <row r="827" spans="1:31" s="141" customFormat="1" ht="30" customHeight="1" x14ac:dyDescent="0.25">
      <c r="A827" s="69" t="s">
        <v>56</v>
      </c>
      <c r="B827" s="69" t="s">
        <v>57</v>
      </c>
      <c r="C827" s="69" t="s">
        <v>1099</v>
      </c>
      <c r="D827" s="67" t="s">
        <v>1414</v>
      </c>
      <c r="E827" s="67" t="s">
        <v>1108</v>
      </c>
      <c r="F827" s="67" t="s">
        <v>1418</v>
      </c>
      <c r="G827" s="67" t="s">
        <v>1108</v>
      </c>
      <c r="H827" s="220" t="s">
        <v>46</v>
      </c>
      <c r="I827" s="73">
        <v>0</v>
      </c>
      <c r="J827" s="74">
        <v>0</v>
      </c>
      <c r="K827" s="67">
        <v>0</v>
      </c>
      <c r="L827" s="67">
        <v>0</v>
      </c>
      <c r="M827" s="74" t="s">
        <v>47</v>
      </c>
      <c r="N827" s="496" t="s">
        <v>48</v>
      </c>
      <c r="O827" s="73">
        <v>0</v>
      </c>
      <c r="P827" s="67">
        <v>0</v>
      </c>
      <c r="Q827" s="67" t="s">
        <v>49</v>
      </c>
      <c r="R827" s="214" t="s">
        <v>47</v>
      </c>
      <c r="S827" s="73">
        <v>0</v>
      </c>
      <c r="T827" s="67">
        <v>0</v>
      </c>
      <c r="U827" s="67">
        <v>0</v>
      </c>
      <c r="V827" s="67">
        <v>0</v>
      </c>
      <c r="W827" s="496">
        <v>0</v>
      </c>
      <c r="X827" s="73">
        <v>0</v>
      </c>
      <c r="Y827" s="67">
        <v>0</v>
      </c>
      <c r="Z827" s="496">
        <v>0</v>
      </c>
      <c r="AA827" s="22">
        <v>0</v>
      </c>
      <c r="AB827" s="496">
        <v>0</v>
      </c>
      <c r="AC827" s="27" t="s">
        <v>48</v>
      </c>
      <c r="AD827" s="75"/>
      <c r="AE827" s="75"/>
    </row>
    <row r="828" spans="1:31" s="141" customFormat="1" ht="30" customHeight="1" x14ac:dyDescent="0.25">
      <c r="A828" s="69" t="s">
        <v>56</v>
      </c>
      <c r="B828" s="69" t="s">
        <v>57</v>
      </c>
      <c r="C828" s="69" t="s">
        <v>1099</v>
      </c>
      <c r="D828" s="67" t="s">
        <v>1414</v>
      </c>
      <c r="E828" s="67" t="s">
        <v>1108</v>
      </c>
      <c r="F828" s="67" t="s">
        <v>1419</v>
      </c>
      <c r="G828" s="67" t="s">
        <v>1108</v>
      </c>
      <c r="H828" s="220" t="s">
        <v>46</v>
      </c>
      <c r="I828" s="73">
        <v>0</v>
      </c>
      <c r="J828" s="74">
        <v>0</v>
      </c>
      <c r="K828" s="67">
        <v>0</v>
      </c>
      <c r="L828" s="67">
        <v>0</v>
      </c>
      <c r="M828" s="74" t="s">
        <v>47</v>
      </c>
      <c r="N828" s="496" t="s">
        <v>48</v>
      </c>
      <c r="O828" s="73">
        <v>0</v>
      </c>
      <c r="P828" s="67">
        <v>0</v>
      </c>
      <c r="Q828" s="67" t="s">
        <v>49</v>
      </c>
      <c r="R828" s="214" t="s">
        <v>47</v>
      </c>
      <c r="S828" s="73">
        <v>0</v>
      </c>
      <c r="T828" s="67">
        <v>0</v>
      </c>
      <c r="U828" s="67">
        <v>0</v>
      </c>
      <c r="V828" s="67">
        <v>0</v>
      </c>
      <c r="W828" s="496">
        <v>0</v>
      </c>
      <c r="X828" s="73">
        <v>0</v>
      </c>
      <c r="Y828" s="67">
        <v>0</v>
      </c>
      <c r="Z828" s="496">
        <v>0</v>
      </c>
      <c r="AA828" s="22">
        <v>0</v>
      </c>
      <c r="AB828" s="496">
        <v>0</v>
      </c>
      <c r="AC828" s="27" t="s">
        <v>48</v>
      </c>
      <c r="AD828" s="75"/>
      <c r="AE828" s="75"/>
    </row>
    <row r="829" spans="1:31" s="141" customFormat="1" ht="30" customHeight="1" x14ac:dyDescent="0.25">
      <c r="A829" s="69" t="s">
        <v>56</v>
      </c>
      <c r="B829" s="69" t="s">
        <v>57</v>
      </c>
      <c r="C829" s="69" t="s">
        <v>1099</v>
      </c>
      <c r="D829" s="67" t="s">
        <v>1420</v>
      </c>
      <c r="E829" s="67" t="s">
        <v>1243</v>
      </c>
      <c r="F829" s="67" t="s">
        <v>1421</v>
      </c>
      <c r="G829" s="67" t="s">
        <v>1422</v>
      </c>
      <c r="H829" s="220" t="s">
        <v>46</v>
      </c>
      <c r="I829" s="73">
        <v>0</v>
      </c>
      <c r="J829" s="74">
        <v>0</v>
      </c>
      <c r="K829" s="67">
        <v>0</v>
      </c>
      <c r="L829" s="67">
        <v>0</v>
      </c>
      <c r="M829" s="74" t="s">
        <v>47</v>
      </c>
      <c r="N829" s="221" t="s">
        <v>48</v>
      </c>
      <c r="O829" s="73">
        <v>0</v>
      </c>
      <c r="P829" s="67">
        <v>0</v>
      </c>
      <c r="Q829" s="67" t="s">
        <v>49</v>
      </c>
      <c r="R829" s="214" t="s">
        <v>47</v>
      </c>
      <c r="S829" s="73">
        <v>0</v>
      </c>
      <c r="T829" s="67">
        <v>0</v>
      </c>
      <c r="U829" s="67">
        <v>0</v>
      </c>
      <c r="V829" s="67">
        <v>0</v>
      </c>
      <c r="W829" s="496">
        <v>0</v>
      </c>
      <c r="X829" s="73">
        <v>0</v>
      </c>
      <c r="Y829" s="67">
        <v>0</v>
      </c>
      <c r="Z829" s="496">
        <v>0</v>
      </c>
      <c r="AA829" s="22">
        <v>0</v>
      </c>
      <c r="AB829" s="496">
        <v>0</v>
      </c>
      <c r="AC829" s="27" t="s">
        <v>48</v>
      </c>
      <c r="AD829" s="75"/>
      <c r="AE829" s="75"/>
    </row>
    <row r="830" spans="1:31" s="141" customFormat="1" ht="30" customHeight="1" x14ac:dyDescent="0.25">
      <c r="A830" s="69" t="s">
        <v>56</v>
      </c>
      <c r="B830" s="69" t="s">
        <v>57</v>
      </c>
      <c r="C830" s="69" t="s">
        <v>1099</v>
      </c>
      <c r="D830" s="67" t="s">
        <v>1420</v>
      </c>
      <c r="E830" s="67" t="s">
        <v>1243</v>
      </c>
      <c r="F830" s="67" t="s">
        <v>1423</v>
      </c>
      <c r="G830" s="67" t="s">
        <v>1163</v>
      </c>
      <c r="H830" s="220" t="s">
        <v>46</v>
      </c>
      <c r="I830" s="73">
        <v>0</v>
      </c>
      <c r="J830" s="74">
        <v>0</v>
      </c>
      <c r="K830" s="67">
        <v>0</v>
      </c>
      <c r="L830" s="67">
        <v>0</v>
      </c>
      <c r="M830" s="74" t="s">
        <v>47</v>
      </c>
      <c r="N830" s="496" t="s">
        <v>48</v>
      </c>
      <c r="O830" s="73">
        <v>0</v>
      </c>
      <c r="P830" s="67">
        <v>0</v>
      </c>
      <c r="Q830" s="67" t="s">
        <v>49</v>
      </c>
      <c r="R830" s="214" t="s">
        <v>47</v>
      </c>
      <c r="S830" s="73">
        <v>0</v>
      </c>
      <c r="T830" s="67">
        <v>0</v>
      </c>
      <c r="U830" s="67">
        <v>0</v>
      </c>
      <c r="V830" s="67">
        <v>0</v>
      </c>
      <c r="W830" s="496">
        <v>0</v>
      </c>
      <c r="X830" s="73">
        <v>0</v>
      </c>
      <c r="Y830" s="67">
        <v>0</v>
      </c>
      <c r="Z830" s="496">
        <v>0</v>
      </c>
      <c r="AA830" s="22">
        <v>0</v>
      </c>
      <c r="AB830" s="496">
        <v>0</v>
      </c>
      <c r="AC830" s="27" t="s">
        <v>48</v>
      </c>
      <c r="AD830" s="75"/>
      <c r="AE830" s="75"/>
    </row>
    <row r="831" spans="1:31" s="141" customFormat="1" ht="30" customHeight="1" x14ac:dyDescent="0.25">
      <c r="A831" s="69" t="s">
        <v>56</v>
      </c>
      <c r="B831" s="69" t="s">
        <v>57</v>
      </c>
      <c r="C831" s="69" t="s">
        <v>1099</v>
      </c>
      <c r="D831" s="67" t="s">
        <v>1420</v>
      </c>
      <c r="E831" s="67" t="s">
        <v>1243</v>
      </c>
      <c r="F831" s="67" t="s">
        <v>1424</v>
      </c>
      <c r="G831" s="67" t="s">
        <v>1243</v>
      </c>
      <c r="H831" s="220" t="s">
        <v>46</v>
      </c>
      <c r="I831" s="73">
        <v>0</v>
      </c>
      <c r="J831" s="74">
        <v>0</v>
      </c>
      <c r="K831" s="67">
        <v>0</v>
      </c>
      <c r="L831" s="67">
        <v>0</v>
      </c>
      <c r="M831" s="74" t="s">
        <v>47</v>
      </c>
      <c r="N831" s="496" t="s">
        <v>48</v>
      </c>
      <c r="O831" s="73">
        <v>0</v>
      </c>
      <c r="P831" s="67">
        <v>0</v>
      </c>
      <c r="Q831" s="67" t="s">
        <v>49</v>
      </c>
      <c r="R831" s="214" t="s">
        <v>47</v>
      </c>
      <c r="S831" s="73">
        <v>0</v>
      </c>
      <c r="T831" s="67">
        <v>0</v>
      </c>
      <c r="U831" s="67">
        <v>0</v>
      </c>
      <c r="V831" s="67">
        <v>0</v>
      </c>
      <c r="W831" s="496">
        <v>0</v>
      </c>
      <c r="X831" s="73">
        <v>0</v>
      </c>
      <c r="Y831" s="67">
        <v>0</v>
      </c>
      <c r="Z831" s="496">
        <v>0</v>
      </c>
      <c r="AA831" s="22">
        <v>0</v>
      </c>
      <c r="AB831" s="496">
        <v>0</v>
      </c>
      <c r="AC831" s="27" t="s">
        <v>48</v>
      </c>
      <c r="AD831" s="75"/>
      <c r="AE831" s="75"/>
    </row>
    <row r="832" spans="1:31" s="141" customFormat="1" ht="30" customHeight="1" x14ac:dyDescent="0.25">
      <c r="A832" s="69" t="s">
        <v>56</v>
      </c>
      <c r="B832" s="69" t="s">
        <v>57</v>
      </c>
      <c r="C832" s="69" t="s">
        <v>1099</v>
      </c>
      <c r="D832" s="67" t="s">
        <v>1420</v>
      </c>
      <c r="E832" s="67" t="s">
        <v>1243</v>
      </c>
      <c r="F832" s="67" t="s">
        <v>1425</v>
      </c>
      <c r="G832" s="67" t="s">
        <v>1422</v>
      </c>
      <c r="H832" s="220" t="s">
        <v>46</v>
      </c>
      <c r="I832" s="73">
        <v>0</v>
      </c>
      <c r="J832" s="74">
        <v>0</v>
      </c>
      <c r="K832" s="67">
        <v>0</v>
      </c>
      <c r="L832" s="67">
        <v>0</v>
      </c>
      <c r="M832" s="74" t="s">
        <v>47</v>
      </c>
      <c r="N832" s="221" t="s">
        <v>48</v>
      </c>
      <c r="O832" s="73">
        <v>0</v>
      </c>
      <c r="P832" s="67">
        <v>0</v>
      </c>
      <c r="Q832" s="67" t="s">
        <v>49</v>
      </c>
      <c r="R832" s="214" t="s">
        <v>47</v>
      </c>
      <c r="S832" s="73">
        <v>0</v>
      </c>
      <c r="T832" s="67">
        <v>0</v>
      </c>
      <c r="U832" s="67">
        <v>0</v>
      </c>
      <c r="V832" s="67">
        <v>0</v>
      </c>
      <c r="W832" s="496">
        <v>0</v>
      </c>
      <c r="X832" s="73">
        <v>0</v>
      </c>
      <c r="Y832" s="67">
        <v>0</v>
      </c>
      <c r="Z832" s="496">
        <v>0</v>
      </c>
      <c r="AA832" s="22">
        <v>0</v>
      </c>
      <c r="AB832" s="496">
        <v>0</v>
      </c>
      <c r="AC832" s="27" t="s">
        <v>48</v>
      </c>
      <c r="AD832" s="75"/>
      <c r="AE832" s="75"/>
    </row>
    <row r="833" spans="1:31" s="141" customFormat="1" ht="30" customHeight="1" x14ac:dyDescent="0.25">
      <c r="A833" s="69" t="s">
        <v>56</v>
      </c>
      <c r="B833" s="69" t="s">
        <v>57</v>
      </c>
      <c r="C833" s="69" t="s">
        <v>1099</v>
      </c>
      <c r="D833" s="67" t="s">
        <v>1426</v>
      </c>
      <c r="E833" s="67" t="s">
        <v>1124</v>
      </c>
      <c r="F833" s="67" t="s">
        <v>1427</v>
      </c>
      <c r="G833" s="67" t="s">
        <v>1124</v>
      </c>
      <c r="H833" s="220" t="s">
        <v>46</v>
      </c>
      <c r="I833" s="73">
        <v>0</v>
      </c>
      <c r="J833" s="74">
        <v>0</v>
      </c>
      <c r="K833" s="67">
        <v>0</v>
      </c>
      <c r="L833" s="67">
        <v>0</v>
      </c>
      <c r="M833" s="74" t="s">
        <v>47</v>
      </c>
      <c r="N833" s="496" t="s">
        <v>48</v>
      </c>
      <c r="O833" s="73">
        <v>0</v>
      </c>
      <c r="P833" s="67">
        <v>0</v>
      </c>
      <c r="Q833" s="67" t="s">
        <v>49</v>
      </c>
      <c r="R833" s="214" t="s">
        <v>47</v>
      </c>
      <c r="S833" s="73">
        <v>0</v>
      </c>
      <c r="T833" s="67">
        <v>0</v>
      </c>
      <c r="U833" s="67">
        <v>0</v>
      </c>
      <c r="V833" s="67">
        <v>0</v>
      </c>
      <c r="W833" s="496">
        <v>0</v>
      </c>
      <c r="X833" s="73">
        <v>0</v>
      </c>
      <c r="Y833" s="67">
        <v>0</v>
      </c>
      <c r="Z833" s="496">
        <v>0</v>
      </c>
      <c r="AA833" s="22">
        <v>0</v>
      </c>
      <c r="AB833" s="496">
        <v>0</v>
      </c>
      <c r="AC833" s="27" t="s">
        <v>48</v>
      </c>
      <c r="AD833" s="75"/>
      <c r="AE833" s="75"/>
    </row>
    <row r="834" spans="1:31" s="141" customFormat="1" ht="30" customHeight="1" x14ac:dyDescent="0.25">
      <c r="A834" s="69" t="s">
        <v>56</v>
      </c>
      <c r="B834" s="69" t="s">
        <v>57</v>
      </c>
      <c r="C834" s="69" t="s">
        <v>1099</v>
      </c>
      <c r="D834" s="67" t="s">
        <v>1426</v>
      </c>
      <c r="E834" s="67" t="s">
        <v>1124</v>
      </c>
      <c r="F834" s="67" t="s">
        <v>1428</v>
      </c>
      <c r="G834" s="67" t="s">
        <v>1124</v>
      </c>
      <c r="H834" s="220" t="s">
        <v>46</v>
      </c>
      <c r="I834" s="73">
        <v>0</v>
      </c>
      <c r="J834" s="74">
        <v>0</v>
      </c>
      <c r="K834" s="67">
        <v>0</v>
      </c>
      <c r="L834" s="67">
        <v>0</v>
      </c>
      <c r="M834" s="74" t="s">
        <v>47</v>
      </c>
      <c r="N834" s="496" t="s">
        <v>48</v>
      </c>
      <c r="O834" s="73">
        <v>0</v>
      </c>
      <c r="P834" s="67">
        <v>0</v>
      </c>
      <c r="Q834" s="67" t="s">
        <v>49</v>
      </c>
      <c r="R834" s="214" t="s">
        <v>47</v>
      </c>
      <c r="S834" s="73">
        <v>0</v>
      </c>
      <c r="T834" s="67">
        <v>0</v>
      </c>
      <c r="U834" s="67">
        <v>0</v>
      </c>
      <c r="V834" s="67">
        <v>0</v>
      </c>
      <c r="W834" s="496">
        <v>0</v>
      </c>
      <c r="X834" s="73">
        <v>0</v>
      </c>
      <c r="Y834" s="67">
        <v>0</v>
      </c>
      <c r="Z834" s="496">
        <v>0</v>
      </c>
      <c r="AA834" s="22">
        <v>0</v>
      </c>
      <c r="AB834" s="496">
        <v>0</v>
      </c>
      <c r="AC834" s="27" t="s">
        <v>48</v>
      </c>
      <c r="AD834" s="75"/>
      <c r="AE834" s="75"/>
    </row>
    <row r="835" spans="1:31" s="141" customFormat="1" ht="30" customHeight="1" x14ac:dyDescent="0.25">
      <c r="A835" s="69" t="s">
        <v>56</v>
      </c>
      <c r="B835" s="69" t="s">
        <v>57</v>
      </c>
      <c r="C835" s="69" t="s">
        <v>1099</v>
      </c>
      <c r="D835" s="67" t="s">
        <v>1257</v>
      </c>
      <c r="E835" s="67" t="s">
        <v>1116</v>
      </c>
      <c r="F835" s="67" t="s">
        <v>1429</v>
      </c>
      <c r="G835" s="67" t="s">
        <v>1116</v>
      </c>
      <c r="H835" s="220" t="s">
        <v>46</v>
      </c>
      <c r="I835" s="73">
        <v>0</v>
      </c>
      <c r="J835" s="74">
        <v>0</v>
      </c>
      <c r="K835" s="67">
        <v>0</v>
      </c>
      <c r="L835" s="67">
        <v>0</v>
      </c>
      <c r="M835" s="74" t="s">
        <v>47</v>
      </c>
      <c r="N835" s="221" t="s">
        <v>48</v>
      </c>
      <c r="O835" s="73">
        <v>0</v>
      </c>
      <c r="P835" s="67">
        <v>0</v>
      </c>
      <c r="Q835" s="67" t="s">
        <v>49</v>
      </c>
      <c r="R835" s="214" t="s">
        <v>47</v>
      </c>
      <c r="S835" s="73">
        <v>0</v>
      </c>
      <c r="T835" s="67">
        <v>0</v>
      </c>
      <c r="U835" s="67">
        <v>0</v>
      </c>
      <c r="V835" s="67">
        <v>0</v>
      </c>
      <c r="W835" s="496">
        <v>0</v>
      </c>
      <c r="X835" s="73">
        <v>0</v>
      </c>
      <c r="Y835" s="67">
        <v>0</v>
      </c>
      <c r="Z835" s="496">
        <v>0</v>
      </c>
      <c r="AA835" s="22">
        <v>0</v>
      </c>
      <c r="AB835" s="496">
        <v>0</v>
      </c>
      <c r="AC835" s="27" t="s">
        <v>48</v>
      </c>
      <c r="AD835" s="75"/>
      <c r="AE835" s="75"/>
    </row>
    <row r="836" spans="1:31" s="141" customFormat="1" ht="30" customHeight="1" x14ac:dyDescent="0.25">
      <c r="A836" s="69" t="s">
        <v>56</v>
      </c>
      <c r="B836" s="69" t="s">
        <v>57</v>
      </c>
      <c r="C836" s="69" t="s">
        <v>1099</v>
      </c>
      <c r="D836" s="67" t="s">
        <v>1430</v>
      </c>
      <c r="E836" s="67" t="s">
        <v>1431</v>
      </c>
      <c r="F836" s="67" t="s">
        <v>1432</v>
      </c>
      <c r="G836" s="67" t="s">
        <v>1431</v>
      </c>
      <c r="H836" s="220" t="s">
        <v>46</v>
      </c>
      <c r="I836" s="73">
        <v>0</v>
      </c>
      <c r="J836" s="74">
        <v>0</v>
      </c>
      <c r="K836" s="67">
        <v>0</v>
      </c>
      <c r="L836" s="67">
        <v>0</v>
      </c>
      <c r="M836" s="74" t="s">
        <v>47</v>
      </c>
      <c r="N836" s="496" t="s">
        <v>48</v>
      </c>
      <c r="O836" s="73">
        <v>0</v>
      </c>
      <c r="P836" s="67">
        <v>0</v>
      </c>
      <c r="Q836" s="67" t="s">
        <v>49</v>
      </c>
      <c r="R836" s="214" t="s">
        <v>47</v>
      </c>
      <c r="S836" s="73">
        <v>0</v>
      </c>
      <c r="T836" s="67">
        <v>0</v>
      </c>
      <c r="U836" s="67">
        <v>0</v>
      </c>
      <c r="V836" s="67">
        <v>0</v>
      </c>
      <c r="W836" s="496">
        <v>0</v>
      </c>
      <c r="X836" s="73">
        <v>0</v>
      </c>
      <c r="Y836" s="67">
        <v>0</v>
      </c>
      <c r="Z836" s="496">
        <v>0</v>
      </c>
      <c r="AA836" s="22">
        <v>0</v>
      </c>
      <c r="AB836" s="496">
        <v>0</v>
      </c>
      <c r="AC836" s="27" t="s">
        <v>48</v>
      </c>
      <c r="AD836" s="75"/>
      <c r="AE836" s="75"/>
    </row>
    <row r="837" spans="1:31" s="141" customFormat="1" ht="30" customHeight="1" x14ac:dyDescent="0.25">
      <c r="A837" s="69" t="s">
        <v>56</v>
      </c>
      <c r="B837" s="69" t="s">
        <v>57</v>
      </c>
      <c r="C837" s="69" t="s">
        <v>1099</v>
      </c>
      <c r="D837" s="67" t="s">
        <v>1430</v>
      </c>
      <c r="E837" s="67" t="s">
        <v>1431</v>
      </c>
      <c r="F837" s="67" t="s">
        <v>1433</v>
      </c>
      <c r="G837" s="67" t="s">
        <v>1431</v>
      </c>
      <c r="H837" s="220" t="s">
        <v>46</v>
      </c>
      <c r="I837" s="73">
        <v>0</v>
      </c>
      <c r="J837" s="74">
        <v>0</v>
      </c>
      <c r="K837" s="67">
        <v>0</v>
      </c>
      <c r="L837" s="67">
        <v>0</v>
      </c>
      <c r="M837" s="74" t="s">
        <v>47</v>
      </c>
      <c r="N837" s="496" t="s">
        <v>48</v>
      </c>
      <c r="O837" s="73">
        <v>0</v>
      </c>
      <c r="P837" s="67">
        <v>0</v>
      </c>
      <c r="Q837" s="67" t="s">
        <v>49</v>
      </c>
      <c r="R837" s="214" t="s">
        <v>47</v>
      </c>
      <c r="S837" s="73">
        <v>0</v>
      </c>
      <c r="T837" s="67">
        <v>0</v>
      </c>
      <c r="U837" s="67">
        <v>0</v>
      </c>
      <c r="V837" s="67">
        <v>0</v>
      </c>
      <c r="W837" s="496">
        <v>0</v>
      </c>
      <c r="X837" s="73">
        <v>0</v>
      </c>
      <c r="Y837" s="67">
        <v>0</v>
      </c>
      <c r="Z837" s="496">
        <v>0</v>
      </c>
      <c r="AA837" s="22">
        <v>0</v>
      </c>
      <c r="AB837" s="496">
        <v>0</v>
      </c>
      <c r="AC837" s="27" t="s">
        <v>48</v>
      </c>
      <c r="AD837" s="75"/>
      <c r="AE837" s="75"/>
    </row>
    <row r="838" spans="1:31" s="141" customFormat="1" ht="30" customHeight="1" x14ac:dyDescent="0.25">
      <c r="A838" s="69" t="s">
        <v>56</v>
      </c>
      <c r="B838" s="69" t="s">
        <v>57</v>
      </c>
      <c r="C838" s="69" t="s">
        <v>1099</v>
      </c>
      <c r="D838" s="67" t="s">
        <v>1247</v>
      </c>
      <c r="E838" s="67" t="s">
        <v>1248</v>
      </c>
      <c r="F838" s="67" t="s">
        <v>1434</v>
      </c>
      <c r="G838" s="67" t="s">
        <v>1248</v>
      </c>
      <c r="H838" s="220" t="s">
        <v>46</v>
      </c>
      <c r="I838" s="73">
        <v>0</v>
      </c>
      <c r="J838" s="74">
        <v>0</v>
      </c>
      <c r="K838" s="67">
        <v>0</v>
      </c>
      <c r="L838" s="67">
        <v>0</v>
      </c>
      <c r="M838" s="74" t="s">
        <v>47</v>
      </c>
      <c r="N838" s="221" t="s">
        <v>48</v>
      </c>
      <c r="O838" s="73">
        <v>0</v>
      </c>
      <c r="P838" s="67">
        <v>0</v>
      </c>
      <c r="Q838" s="67" t="s">
        <v>49</v>
      </c>
      <c r="R838" s="214" t="s">
        <v>47</v>
      </c>
      <c r="S838" s="73">
        <v>0</v>
      </c>
      <c r="T838" s="67">
        <v>0</v>
      </c>
      <c r="U838" s="67">
        <v>0</v>
      </c>
      <c r="V838" s="67">
        <v>0</v>
      </c>
      <c r="W838" s="496">
        <v>0</v>
      </c>
      <c r="X838" s="73">
        <v>0</v>
      </c>
      <c r="Y838" s="67">
        <v>0</v>
      </c>
      <c r="Z838" s="496">
        <v>0</v>
      </c>
      <c r="AA838" s="22">
        <v>0</v>
      </c>
      <c r="AB838" s="496">
        <v>0</v>
      </c>
      <c r="AC838" s="27" t="s">
        <v>48</v>
      </c>
      <c r="AD838" s="75"/>
      <c r="AE838" s="75"/>
    </row>
    <row r="839" spans="1:31" s="141" customFormat="1" ht="30" customHeight="1" x14ac:dyDescent="0.25">
      <c r="A839" s="69" t="s">
        <v>56</v>
      </c>
      <c r="B839" s="69" t="s">
        <v>57</v>
      </c>
      <c r="C839" s="69" t="s">
        <v>1099</v>
      </c>
      <c r="D839" s="67" t="s">
        <v>1247</v>
      </c>
      <c r="E839" s="67" t="s">
        <v>1248</v>
      </c>
      <c r="F839" s="67" t="s">
        <v>1435</v>
      </c>
      <c r="G839" s="67" t="s">
        <v>1248</v>
      </c>
      <c r="H839" s="220" t="s">
        <v>46</v>
      </c>
      <c r="I839" s="73">
        <v>0</v>
      </c>
      <c r="J839" s="74">
        <v>0</v>
      </c>
      <c r="K839" s="67">
        <v>0</v>
      </c>
      <c r="L839" s="67">
        <v>0</v>
      </c>
      <c r="M839" s="74" t="s">
        <v>47</v>
      </c>
      <c r="N839" s="496" t="s">
        <v>48</v>
      </c>
      <c r="O839" s="73">
        <v>0</v>
      </c>
      <c r="P839" s="67">
        <v>0</v>
      </c>
      <c r="Q839" s="67" t="s">
        <v>49</v>
      </c>
      <c r="R839" s="214" t="s">
        <v>47</v>
      </c>
      <c r="S839" s="73">
        <v>0</v>
      </c>
      <c r="T839" s="67">
        <v>0</v>
      </c>
      <c r="U839" s="67">
        <v>0</v>
      </c>
      <c r="V839" s="67">
        <v>0</v>
      </c>
      <c r="W839" s="496">
        <v>0</v>
      </c>
      <c r="X839" s="73">
        <v>0</v>
      </c>
      <c r="Y839" s="67">
        <v>0</v>
      </c>
      <c r="Z839" s="496">
        <v>0</v>
      </c>
      <c r="AA839" s="22">
        <v>0</v>
      </c>
      <c r="AB839" s="496">
        <v>0</v>
      </c>
      <c r="AC839" s="27" t="s">
        <v>48</v>
      </c>
      <c r="AD839" s="75"/>
      <c r="AE839" s="75"/>
    </row>
    <row r="840" spans="1:31" s="141" customFormat="1" ht="30" customHeight="1" x14ac:dyDescent="0.25">
      <c r="A840" s="69" t="s">
        <v>56</v>
      </c>
      <c r="B840" s="69" t="s">
        <v>57</v>
      </c>
      <c r="C840" s="69" t="s">
        <v>1099</v>
      </c>
      <c r="D840" s="67" t="s">
        <v>1247</v>
      </c>
      <c r="E840" s="67" t="s">
        <v>1248</v>
      </c>
      <c r="F840" s="67" t="s">
        <v>1436</v>
      </c>
      <c r="G840" s="67" t="s">
        <v>1248</v>
      </c>
      <c r="H840" s="220" t="s">
        <v>46</v>
      </c>
      <c r="I840" s="73">
        <v>0</v>
      </c>
      <c r="J840" s="74">
        <v>0</v>
      </c>
      <c r="K840" s="67">
        <v>0</v>
      </c>
      <c r="L840" s="67">
        <v>0</v>
      </c>
      <c r="M840" s="74" t="s">
        <v>47</v>
      </c>
      <c r="N840" s="496" t="s">
        <v>48</v>
      </c>
      <c r="O840" s="73">
        <v>0</v>
      </c>
      <c r="P840" s="67">
        <v>0</v>
      </c>
      <c r="Q840" s="67" t="s">
        <v>49</v>
      </c>
      <c r="R840" s="214" t="s">
        <v>47</v>
      </c>
      <c r="S840" s="73">
        <v>0</v>
      </c>
      <c r="T840" s="67">
        <v>0</v>
      </c>
      <c r="U840" s="67">
        <v>0</v>
      </c>
      <c r="V840" s="67">
        <v>0</v>
      </c>
      <c r="W840" s="496">
        <v>0</v>
      </c>
      <c r="X840" s="73">
        <v>0</v>
      </c>
      <c r="Y840" s="67">
        <v>0</v>
      </c>
      <c r="Z840" s="496">
        <v>0</v>
      </c>
      <c r="AA840" s="22">
        <v>0</v>
      </c>
      <c r="AB840" s="496">
        <v>0</v>
      </c>
      <c r="AC840" s="27" t="s">
        <v>48</v>
      </c>
      <c r="AD840" s="75"/>
      <c r="AE840" s="75"/>
    </row>
    <row r="841" spans="1:31" s="141" customFormat="1" ht="30" customHeight="1" x14ac:dyDescent="0.25">
      <c r="A841" s="69" t="s">
        <v>56</v>
      </c>
      <c r="B841" s="69" t="s">
        <v>57</v>
      </c>
      <c r="C841" s="69" t="s">
        <v>1099</v>
      </c>
      <c r="D841" s="67" t="s">
        <v>1247</v>
      </c>
      <c r="E841" s="67" t="s">
        <v>1248</v>
      </c>
      <c r="F841" s="67" t="s">
        <v>1437</v>
      </c>
      <c r="G841" s="67" t="s">
        <v>1248</v>
      </c>
      <c r="H841" s="220" t="s">
        <v>46</v>
      </c>
      <c r="I841" s="73">
        <v>0</v>
      </c>
      <c r="J841" s="74">
        <v>0</v>
      </c>
      <c r="K841" s="67">
        <v>0</v>
      </c>
      <c r="L841" s="67">
        <v>0</v>
      </c>
      <c r="M841" s="74" t="s">
        <v>47</v>
      </c>
      <c r="N841" s="221" t="s">
        <v>48</v>
      </c>
      <c r="O841" s="73">
        <v>0</v>
      </c>
      <c r="P841" s="67">
        <v>0</v>
      </c>
      <c r="Q841" s="67" t="s">
        <v>49</v>
      </c>
      <c r="R841" s="214" t="s">
        <v>47</v>
      </c>
      <c r="S841" s="73">
        <v>0</v>
      </c>
      <c r="T841" s="67">
        <v>0</v>
      </c>
      <c r="U841" s="67">
        <v>0</v>
      </c>
      <c r="V841" s="67">
        <v>0</v>
      </c>
      <c r="W841" s="496">
        <v>0</v>
      </c>
      <c r="X841" s="73">
        <v>0</v>
      </c>
      <c r="Y841" s="67">
        <v>0</v>
      </c>
      <c r="Z841" s="496">
        <v>0</v>
      </c>
      <c r="AA841" s="22">
        <v>0</v>
      </c>
      <c r="AB841" s="496">
        <v>0</v>
      </c>
      <c r="AC841" s="27" t="s">
        <v>48</v>
      </c>
      <c r="AD841" s="75"/>
      <c r="AE841" s="75"/>
    </row>
    <row r="842" spans="1:31" s="141" customFormat="1" ht="30" customHeight="1" x14ac:dyDescent="0.25">
      <c r="A842" s="69" t="s">
        <v>56</v>
      </c>
      <c r="B842" s="69" t="s">
        <v>57</v>
      </c>
      <c r="C842" s="69" t="s">
        <v>1099</v>
      </c>
      <c r="D842" s="67" t="s">
        <v>1247</v>
      </c>
      <c r="E842" s="67" t="s">
        <v>1248</v>
      </c>
      <c r="F842" s="67" t="s">
        <v>1438</v>
      </c>
      <c r="G842" s="67" t="s">
        <v>1248</v>
      </c>
      <c r="H842" s="220" t="s">
        <v>46</v>
      </c>
      <c r="I842" s="73">
        <v>0</v>
      </c>
      <c r="J842" s="74">
        <v>0</v>
      </c>
      <c r="K842" s="67">
        <v>0</v>
      </c>
      <c r="L842" s="67">
        <v>0</v>
      </c>
      <c r="M842" s="74" t="s">
        <v>47</v>
      </c>
      <c r="N842" s="496" t="s">
        <v>48</v>
      </c>
      <c r="O842" s="73">
        <v>0</v>
      </c>
      <c r="P842" s="67">
        <v>0</v>
      </c>
      <c r="Q842" s="67" t="s">
        <v>49</v>
      </c>
      <c r="R842" s="214" t="s">
        <v>47</v>
      </c>
      <c r="S842" s="73">
        <v>0</v>
      </c>
      <c r="T842" s="67">
        <v>0</v>
      </c>
      <c r="U842" s="67">
        <v>0</v>
      </c>
      <c r="V842" s="67">
        <v>0</v>
      </c>
      <c r="W842" s="496">
        <v>0</v>
      </c>
      <c r="X842" s="73">
        <v>0</v>
      </c>
      <c r="Y842" s="67">
        <v>0</v>
      </c>
      <c r="Z842" s="496">
        <v>0</v>
      </c>
      <c r="AA842" s="22">
        <v>0</v>
      </c>
      <c r="AB842" s="496">
        <v>0</v>
      </c>
      <c r="AC842" s="27" t="s">
        <v>48</v>
      </c>
      <c r="AD842" s="75"/>
      <c r="AE842" s="75"/>
    </row>
    <row r="843" spans="1:31" s="141" customFormat="1" ht="30" customHeight="1" x14ac:dyDescent="0.25">
      <c r="A843" s="69" t="s">
        <v>56</v>
      </c>
      <c r="B843" s="69" t="s">
        <v>57</v>
      </c>
      <c r="C843" s="69" t="s">
        <v>1099</v>
      </c>
      <c r="D843" s="67" t="s">
        <v>1247</v>
      </c>
      <c r="E843" s="67" t="s">
        <v>1248</v>
      </c>
      <c r="F843" s="67" t="s">
        <v>1439</v>
      </c>
      <c r="G843" s="67" t="s">
        <v>1248</v>
      </c>
      <c r="H843" s="220" t="s">
        <v>46</v>
      </c>
      <c r="I843" s="73">
        <v>0</v>
      </c>
      <c r="J843" s="74">
        <v>0</v>
      </c>
      <c r="K843" s="67">
        <v>0</v>
      </c>
      <c r="L843" s="67">
        <v>0</v>
      </c>
      <c r="M843" s="74" t="s">
        <v>47</v>
      </c>
      <c r="N843" s="496" t="s">
        <v>48</v>
      </c>
      <c r="O843" s="73">
        <v>0</v>
      </c>
      <c r="P843" s="67">
        <v>0</v>
      </c>
      <c r="Q843" s="67" t="s">
        <v>49</v>
      </c>
      <c r="R843" s="214" t="s">
        <v>47</v>
      </c>
      <c r="S843" s="73">
        <v>0</v>
      </c>
      <c r="T843" s="67">
        <v>0</v>
      </c>
      <c r="U843" s="67">
        <v>0</v>
      </c>
      <c r="V843" s="67">
        <v>0</v>
      </c>
      <c r="W843" s="496">
        <v>0</v>
      </c>
      <c r="X843" s="73">
        <v>0</v>
      </c>
      <c r="Y843" s="67">
        <v>0</v>
      </c>
      <c r="Z843" s="496">
        <v>0</v>
      </c>
      <c r="AA843" s="22">
        <v>0</v>
      </c>
      <c r="AB843" s="496">
        <v>0</v>
      </c>
      <c r="AC843" s="27" t="s">
        <v>48</v>
      </c>
      <c r="AD843" s="75"/>
      <c r="AE843" s="75"/>
    </row>
    <row r="844" spans="1:31" s="141" customFormat="1" ht="30" customHeight="1" x14ac:dyDescent="0.25">
      <c r="A844" s="69" t="s">
        <v>56</v>
      </c>
      <c r="B844" s="69" t="s">
        <v>57</v>
      </c>
      <c r="C844" s="69" t="s">
        <v>1099</v>
      </c>
      <c r="D844" s="67" t="s">
        <v>1440</v>
      </c>
      <c r="E844" s="67" t="s">
        <v>1124</v>
      </c>
      <c r="F844" s="67" t="s">
        <v>1441</v>
      </c>
      <c r="G844" s="67" t="s">
        <v>1124</v>
      </c>
      <c r="H844" s="220" t="s">
        <v>46</v>
      </c>
      <c r="I844" s="73">
        <v>0</v>
      </c>
      <c r="J844" s="74">
        <v>0</v>
      </c>
      <c r="K844" s="67">
        <v>0</v>
      </c>
      <c r="L844" s="67">
        <v>0</v>
      </c>
      <c r="M844" s="74" t="s">
        <v>47</v>
      </c>
      <c r="N844" s="221" t="s">
        <v>48</v>
      </c>
      <c r="O844" s="73">
        <v>0</v>
      </c>
      <c r="P844" s="67">
        <v>0</v>
      </c>
      <c r="Q844" s="67" t="s">
        <v>49</v>
      </c>
      <c r="R844" s="214" t="s">
        <v>47</v>
      </c>
      <c r="S844" s="73">
        <v>0</v>
      </c>
      <c r="T844" s="67">
        <v>0</v>
      </c>
      <c r="U844" s="67">
        <v>0</v>
      </c>
      <c r="V844" s="67">
        <v>0</v>
      </c>
      <c r="W844" s="496">
        <v>0</v>
      </c>
      <c r="X844" s="73">
        <v>0</v>
      </c>
      <c r="Y844" s="67">
        <v>0</v>
      </c>
      <c r="Z844" s="496">
        <v>0</v>
      </c>
      <c r="AA844" s="22">
        <v>0</v>
      </c>
      <c r="AB844" s="496">
        <v>0</v>
      </c>
      <c r="AC844" s="27" t="s">
        <v>48</v>
      </c>
      <c r="AD844" s="75"/>
      <c r="AE844" s="75"/>
    </row>
    <row r="845" spans="1:31" s="141" customFormat="1" ht="30" customHeight="1" x14ac:dyDescent="0.25">
      <c r="A845" s="69" t="s">
        <v>56</v>
      </c>
      <c r="B845" s="69" t="s">
        <v>57</v>
      </c>
      <c r="C845" s="69" t="s">
        <v>1099</v>
      </c>
      <c r="D845" s="67" t="s">
        <v>1440</v>
      </c>
      <c r="E845" s="67" t="s">
        <v>1124</v>
      </c>
      <c r="F845" s="67" t="s">
        <v>1442</v>
      </c>
      <c r="G845" s="67" t="s">
        <v>1124</v>
      </c>
      <c r="H845" s="220" t="s">
        <v>46</v>
      </c>
      <c r="I845" s="73">
        <v>0</v>
      </c>
      <c r="J845" s="74">
        <v>0</v>
      </c>
      <c r="K845" s="67">
        <v>0</v>
      </c>
      <c r="L845" s="67">
        <v>0</v>
      </c>
      <c r="M845" s="74" t="s">
        <v>47</v>
      </c>
      <c r="N845" s="496" t="s">
        <v>48</v>
      </c>
      <c r="O845" s="73">
        <v>0</v>
      </c>
      <c r="P845" s="67">
        <v>0</v>
      </c>
      <c r="Q845" s="67" t="s">
        <v>49</v>
      </c>
      <c r="R845" s="214" t="s">
        <v>47</v>
      </c>
      <c r="S845" s="73">
        <v>0</v>
      </c>
      <c r="T845" s="67">
        <v>0</v>
      </c>
      <c r="U845" s="67">
        <v>0</v>
      </c>
      <c r="V845" s="67">
        <v>0</v>
      </c>
      <c r="W845" s="496">
        <v>0</v>
      </c>
      <c r="X845" s="73">
        <v>0</v>
      </c>
      <c r="Y845" s="67">
        <v>0</v>
      </c>
      <c r="Z845" s="496">
        <v>0</v>
      </c>
      <c r="AA845" s="22">
        <v>0</v>
      </c>
      <c r="AB845" s="496">
        <v>0</v>
      </c>
      <c r="AC845" s="27" t="s">
        <v>48</v>
      </c>
      <c r="AD845" s="75"/>
      <c r="AE845" s="75"/>
    </row>
    <row r="846" spans="1:31" s="141" customFormat="1" ht="30" customHeight="1" x14ac:dyDescent="0.25">
      <c r="A846" s="69" t="s">
        <v>56</v>
      </c>
      <c r="B846" s="69" t="s">
        <v>57</v>
      </c>
      <c r="C846" s="69" t="s">
        <v>1099</v>
      </c>
      <c r="D846" s="67" t="s">
        <v>1440</v>
      </c>
      <c r="E846" s="67" t="s">
        <v>1124</v>
      </c>
      <c r="F846" s="67" t="s">
        <v>1443</v>
      </c>
      <c r="G846" s="67" t="s">
        <v>1444</v>
      </c>
      <c r="H846" s="220" t="s">
        <v>46</v>
      </c>
      <c r="I846" s="73">
        <v>0</v>
      </c>
      <c r="J846" s="74">
        <v>0</v>
      </c>
      <c r="K846" s="67">
        <v>0</v>
      </c>
      <c r="L846" s="67">
        <v>0</v>
      </c>
      <c r="M846" s="74" t="s">
        <v>47</v>
      </c>
      <c r="N846" s="496" t="s">
        <v>48</v>
      </c>
      <c r="O846" s="73">
        <v>0</v>
      </c>
      <c r="P846" s="67">
        <v>0</v>
      </c>
      <c r="Q846" s="67" t="s">
        <v>49</v>
      </c>
      <c r="R846" s="214" t="s">
        <v>47</v>
      </c>
      <c r="S846" s="73">
        <v>0</v>
      </c>
      <c r="T846" s="67">
        <v>0</v>
      </c>
      <c r="U846" s="67">
        <v>0</v>
      </c>
      <c r="V846" s="67">
        <v>0</v>
      </c>
      <c r="W846" s="496">
        <v>0</v>
      </c>
      <c r="X846" s="73">
        <v>0</v>
      </c>
      <c r="Y846" s="67">
        <v>0</v>
      </c>
      <c r="Z846" s="496">
        <v>0</v>
      </c>
      <c r="AA846" s="22">
        <v>0</v>
      </c>
      <c r="AB846" s="496">
        <v>0</v>
      </c>
      <c r="AC846" s="27" t="s">
        <v>48</v>
      </c>
      <c r="AD846" s="75"/>
      <c r="AE846" s="75"/>
    </row>
    <row r="847" spans="1:31" s="141" customFormat="1" ht="30" customHeight="1" x14ac:dyDescent="0.25">
      <c r="A847" s="69" t="s">
        <v>56</v>
      </c>
      <c r="B847" s="69" t="s">
        <v>57</v>
      </c>
      <c r="C847" s="69" t="s">
        <v>1099</v>
      </c>
      <c r="D847" s="67" t="s">
        <v>1247</v>
      </c>
      <c r="E847" s="67" t="s">
        <v>1248</v>
      </c>
      <c r="F847" s="67" t="s">
        <v>1445</v>
      </c>
      <c r="G847" s="67" t="s">
        <v>1248</v>
      </c>
      <c r="H847" s="220" t="s">
        <v>46</v>
      </c>
      <c r="I847" s="73">
        <v>0</v>
      </c>
      <c r="J847" s="74">
        <v>0</v>
      </c>
      <c r="K847" s="67">
        <v>0</v>
      </c>
      <c r="L847" s="67">
        <v>0</v>
      </c>
      <c r="M847" s="74" t="s">
        <v>47</v>
      </c>
      <c r="N847" s="221" t="s">
        <v>48</v>
      </c>
      <c r="O847" s="73">
        <v>0</v>
      </c>
      <c r="P847" s="67">
        <v>0</v>
      </c>
      <c r="Q847" s="67" t="s">
        <v>49</v>
      </c>
      <c r="R847" s="214" t="s">
        <v>47</v>
      </c>
      <c r="S847" s="73">
        <v>0</v>
      </c>
      <c r="T847" s="67">
        <v>0</v>
      </c>
      <c r="U847" s="67">
        <v>0</v>
      </c>
      <c r="V847" s="67">
        <v>0</v>
      </c>
      <c r="W847" s="496">
        <v>0</v>
      </c>
      <c r="X847" s="73">
        <v>0</v>
      </c>
      <c r="Y847" s="67">
        <v>0</v>
      </c>
      <c r="Z847" s="496">
        <v>0</v>
      </c>
      <c r="AA847" s="22">
        <v>0</v>
      </c>
      <c r="AB847" s="496">
        <v>0</v>
      </c>
      <c r="AC847" s="27" t="s">
        <v>48</v>
      </c>
      <c r="AD847" s="75"/>
      <c r="AE847" s="75"/>
    </row>
    <row r="848" spans="1:31" s="141" customFormat="1" ht="30" customHeight="1" x14ac:dyDescent="0.25">
      <c r="A848" s="69" t="s">
        <v>56</v>
      </c>
      <c r="B848" s="69" t="s">
        <v>57</v>
      </c>
      <c r="C848" s="69" t="s">
        <v>1099</v>
      </c>
      <c r="D848" s="67" t="s">
        <v>1247</v>
      </c>
      <c r="E848" s="67" t="s">
        <v>1248</v>
      </c>
      <c r="F848" s="67" t="s">
        <v>1446</v>
      </c>
      <c r="G848" s="67" t="s">
        <v>1248</v>
      </c>
      <c r="H848" s="220" t="s">
        <v>46</v>
      </c>
      <c r="I848" s="73">
        <v>0</v>
      </c>
      <c r="J848" s="74">
        <v>0</v>
      </c>
      <c r="K848" s="67">
        <v>0</v>
      </c>
      <c r="L848" s="67">
        <v>0</v>
      </c>
      <c r="M848" s="74" t="s">
        <v>47</v>
      </c>
      <c r="N848" s="496" t="s">
        <v>48</v>
      </c>
      <c r="O848" s="73">
        <v>0</v>
      </c>
      <c r="P848" s="67">
        <v>0</v>
      </c>
      <c r="Q848" s="67" t="s">
        <v>49</v>
      </c>
      <c r="R848" s="214" t="s">
        <v>47</v>
      </c>
      <c r="S848" s="73">
        <v>0</v>
      </c>
      <c r="T848" s="67">
        <v>0</v>
      </c>
      <c r="U848" s="67">
        <v>0</v>
      </c>
      <c r="V848" s="67">
        <v>0</v>
      </c>
      <c r="W848" s="496">
        <v>0</v>
      </c>
      <c r="X848" s="73">
        <v>0</v>
      </c>
      <c r="Y848" s="67">
        <v>0</v>
      </c>
      <c r="Z848" s="496">
        <v>0</v>
      </c>
      <c r="AA848" s="22">
        <v>0</v>
      </c>
      <c r="AB848" s="496">
        <v>0</v>
      </c>
      <c r="AC848" s="27" t="s">
        <v>48</v>
      </c>
      <c r="AD848" s="75"/>
      <c r="AE848" s="75"/>
    </row>
    <row r="849" spans="1:31" s="141" customFormat="1" ht="30" customHeight="1" x14ac:dyDescent="0.25">
      <c r="A849" s="69" t="s">
        <v>56</v>
      </c>
      <c r="B849" s="69" t="s">
        <v>57</v>
      </c>
      <c r="C849" s="69" t="s">
        <v>1099</v>
      </c>
      <c r="D849" s="67" t="s">
        <v>1247</v>
      </c>
      <c r="E849" s="67" t="s">
        <v>1248</v>
      </c>
      <c r="F849" s="67" t="s">
        <v>1447</v>
      </c>
      <c r="G849" s="67" t="s">
        <v>1248</v>
      </c>
      <c r="H849" s="220" t="s">
        <v>46</v>
      </c>
      <c r="I849" s="73">
        <v>0</v>
      </c>
      <c r="J849" s="74">
        <v>0</v>
      </c>
      <c r="K849" s="67">
        <v>0</v>
      </c>
      <c r="L849" s="67">
        <v>0</v>
      </c>
      <c r="M849" s="74" t="s">
        <v>47</v>
      </c>
      <c r="N849" s="496" t="s">
        <v>48</v>
      </c>
      <c r="O849" s="73">
        <v>0</v>
      </c>
      <c r="P849" s="67">
        <v>0</v>
      </c>
      <c r="Q849" s="67" t="s">
        <v>49</v>
      </c>
      <c r="R849" s="214" t="s">
        <v>47</v>
      </c>
      <c r="S849" s="73">
        <v>0</v>
      </c>
      <c r="T849" s="67">
        <v>0</v>
      </c>
      <c r="U849" s="67">
        <v>0</v>
      </c>
      <c r="V849" s="67">
        <v>0</v>
      </c>
      <c r="W849" s="496">
        <v>0</v>
      </c>
      <c r="X849" s="73">
        <v>0</v>
      </c>
      <c r="Y849" s="67">
        <v>0</v>
      </c>
      <c r="Z849" s="496">
        <v>0</v>
      </c>
      <c r="AA849" s="22">
        <v>0</v>
      </c>
      <c r="AB849" s="496">
        <v>0</v>
      </c>
      <c r="AC849" s="27" t="s">
        <v>48</v>
      </c>
      <c r="AD849" s="75"/>
      <c r="AE849" s="75"/>
    </row>
    <row r="850" spans="1:31" s="141" customFormat="1" ht="30" customHeight="1" x14ac:dyDescent="0.25">
      <c r="A850" s="69" t="s">
        <v>56</v>
      </c>
      <c r="B850" s="69" t="s">
        <v>57</v>
      </c>
      <c r="C850" s="69" t="s">
        <v>1099</v>
      </c>
      <c r="D850" s="67" t="s">
        <v>1247</v>
      </c>
      <c r="E850" s="67" t="s">
        <v>1248</v>
      </c>
      <c r="F850" s="67" t="s">
        <v>1448</v>
      </c>
      <c r="G850" s="67" t="s">
        <v>1248</v>
      </c>
      <c r="H850" s="220" t="s">
        <v>46</v>
      </c>
      <c r="I850" s="73">
        <v>0</v>
      </c>
      <c r="J850" s="74">
        <v>0</v>
      </c>
      <c r="K850" s="67">
        <v>0</v>
      </c>
      <c r="L850" s="67">
        <v>0</v>
      </c>
      <c r="M850" s="74" t="s">
        <v>47</v>
      </c>
      <c r="N850" s="221" t="s">
        <v>48</v>
      </c>
      <c r="O850" s="73">
        <v>0</v>
      </c>
      <c r="P850" s="67">
        <v>0</v>
      </c>
      <c r="Q850" s="67" t="s">
        <v>49</v>
      </c>
      <c r="R850" s="214" t="s">
        <v>47</v>
      </c>
      <c r="S850" s="73">
        <v>0</v>
      </c>
      <c r="T850" s="67">
        <v>0</v>
      </c>
      <c r="U850" s="67">
        <v>0</v>
      </c>
      <c r="V850" s="67">
        <v>0</v>
      </c>
      <c r="W850" s="496">
        <v>0</v>
      </c>
      <c r="X850" s="73">
        <v>0</v>
      </c>
      <c r="Y850" s="67">
        <v>0</v>
      </c>
      <c r="Z850" s="496">
        <v>0</v>
      </c>
      <c r="AA850" s="22">
        <v>0</v>
      </c>
      <c r="AB850" s="496">
        <v>0</v>
      </c>
      <c r="AC850" s="27" t="s">
        <v>48</v>
      </c>
      <c r="AD850" s="75"/>
      <c r="AE850" s="75"/>
    </row>
    <row r="851" spans="1:31" s="141" customFormat="1" ht="30" customHeight="1" x14ac:dyDescent="0.25">
      <c r="A851" s="69" t="s">
        <v>56</v>
      </c>
      <c r="B851" s="69" t="s">
        <v>57</v>
      </c>
      <c r="C851" s="69" t="s">
        <v>1099</v>
      </c>
      <c r="D851" s="67" t="s">
        <v>1449</v>
      </c>
      <c r="E851" s="67" t="s">
        <v>1101</v>
      </c>
      <c r="F851" s="67" t="s">
        <v>1450</v>
      </c>
      <c r="G851" s="67" t="s">
        <v>1101</v>
      </c>
      <c r="H851" s="220" t="s">
        <v>46</v>
      </c>
      <c r="I851" s="73">
        <v>0</v>
      </c>
      <c r="J851" s="74">
        <v>0</v>
      </c>
      <c r="K851" s="67">
        <v>0</v>
      </c>
      <c r="L851" s="67">
        <v>0</v>
      </c>
      <c r="M851" s="74" t="s">
        <v>47</v>
      </c>
      <c r="N851" s="496" t="s">
        <v>48</v>
      </c>
      <c r="O851" s="73">
        <v>0</v>
      </c>
      <c r="P851" s="67">
        <v>0</v>
      </c>
      <c r="Q851" s="67" t="s">
        <v>49</v>
      </c>
      <c r="R851" s="214" t="s">
        <v>47</v>
      </c>
      <c r="S851" s="73">
        <v>0</v>
      </c>
      <c r="T851" s="67">
        <v>0</v>
      </c>
      <c r="U851" s="67">
        <v>0</v>
      </c>
      <c r="V851" s="67">
        <v>0</v>
      </c>
      <c r="W851" s="496">
        <v>0</v>
      </c>
      <c r="X851" s="73">
        <v>0</v>
      </c>
      <c r="Y851" s="67">
        <v>0</v>
      </c>
      <c r="Z851" s="496">
        <v>0</v>
      </c>
      <c r="AA851" s="22">
        <v>0</v>
      </c>
      <c r="AB851" s="496">
        <v>0</v>
      </c>
      <c r="AC851" s="27" t="s">
        <v>48</v>
      </c>
      <c r="AD851" s="75"/>
      <c r="AE851" s="75"/>
    </row>
    <row r="852" spans="1:31" s="141" customFormat="1" ht="30" customHeight="1" x14ac:dyDescent="0.25">
      <c r="A852" s="69" t="s">
        <v>56</v>
      </c>
      <c r="B852" s="69" t="s">
        <v>57</v>
      </c>
      <c r="C852" s="69" t="s">
        <v>1099</v>
      </c>
      <c r="D852" s="67" t="s">
        <v>1451</v>
      </c>
      <c r="E852" s="67" t="s">
        <v>1225</v>
      </c>
      <c r="F852" s="67" t="s">
        <v>1452</v>
      </c>
      <c r="G852" s="67" t="s">
        <v>1225</v>
      </c>
      <c r="H852" s="220" t="s">
        <v>46</v>
      </c>
      <c r="I852" s="73">
        <v>0</v>
      </c>
      <c r="J852" s="74">
        <v>0</v>
      </c>
      <c r="K852" s="67">
        <v>0</v>
      </c>
      <c r="L852" s="67">
        <v>0</v>
      </c>
      <c r="M852" s="74" t="s">
        <v>47</v>
      </c>
      <c r="N852" s="496" t="s">
        <v>48</v>
      </c>
      <c r="O852" s="73">
        <v>0</v>
      </c>
      <c r="P852" s="67">
        <v>0</v>
      </c>
      <c r="Q852" s="67" t="s">
        <v>49</v>
      </c>
      <c r="R852" s="214" t="s">
        <v>47</v>
      </c>
      <c r="S852" s="73">
        <v>0</v>
      </c>
      <c r="T852" s="67">
        <v>0</v>
      </c>
      <c r="U852" s="67">
        <v>0</v>
      </c>
      <c r="V852" s="67">
        <v>0</v>
      </c>
      <c r="W852" s="496">
        <v>0</v>
      </c>
      <c r="X852" s="73">
        <v>0</v>
      </c>
      <c r="Y852" s="67">
        <v>0</v>
      </c>
      <c r="Z852" s="496">
        <v>0</v>
      </c>
      <c r="AA852" s="22">
        <v>0</v>
      </c>
      <c r="AB852" s="496">
        <v>0</v>
      </c>
      <c r="AC852" s="27" t="s">
        <v>48</v>
      </c>
      <c r="AD852" s="75"/>
      <c r="AE852" s="75"/>
    </row>
    <row r="853" spans="1:31" s="141" customFormat="1" ht="30" customHeight="1" x14ac:dyDescent="0.25">
      <c r="A853" s="69" t="s">
        <v>56</v>
      </c>
      <c r="B853" s="69" t="s">
        <v>57</v>
      </c>
      <c r="C853" s="69" t="s">
        <v>1099</v>
      </c>
      <c r="D853" s="67" t="s">
        <v>1453</v>
      </c>
      <c r="E853" s="67" t="s">
        <v>1108</v>
      </c>
      <c r="F853" s="67" t="s">
        <v>1454</v>
      </c>
      <c r="G853" s="67" t="s">
        <v>1108</v>
      </c>
      <c r="H853" s="220" t="s">
        <v>46</v>
      </c>
      <c r="I853" s="73">
        <v>0</v>
      </c>
      <c r="J853" s="74">
        <v>0</v>
      </c>
      <c r="K853" s="67">
        <v>0</v>
      </c>
      <c r="L853" s="67">
        <v>0</v>
      </c>
      <c r="M853" s="74" t="s">
        <v>47</v>
      </c>
      <c r="N853" s="221" t="s">
        <v>48</v>
      </c>
      <c r="O853" s="73">
        <v>0</v>
      </c>
      <c r="P853" s="67">
        <v>0</v>
      </c>
      <c r="Q853" s="67" t="s">
        <v>49</v>
      </c>
      <c r="R853" s="214" t="s">
        <v>47</v>
      </c>
      <c r="S853" s="73">
        <v>0</v>
      </c>
      <c r="T853" s="67">
        <v>0</v>
      </c>
      <c r="U853" s="67">
        <v>0</v>
      </c>
      <c r="V853" s="67">
        <v>0</v>
      </c>
      <c r="W853" s="496">
        <v>0</v>
      </c>
      <c r="X853" s="73">
        <v>0</v>
      </c>
      <c r="Y853" s="67">
        <v>0</v>
      </c>
      <c r="Z853" s="496">
        <v>0</v>
      </c>
      <c r="AA853" s="22">
        <v>0</v>
      </c>
      <c r="AB853" s="496">
        <v>0</v>
      </c>
      <c r="AC853" s="27" t="s">
        <v>48</v>
      </c>
      <c r="AD853" s="75"/>
      <c r="AE853" s="75"/>
    </row>
    <row r="854" spans="1:31" s="141" customFormat="1" ht="30" customHeight="1" x14ac:dyDescent="0.25">
      <c r="A854" s="69" t="s">
        <v>56</v>
      </c>
      <c r="B854" s="69" t="s">
        <v>57</v>
      </c>
      <c r="C854" s="69" t="s">
        <v>1099</v>
      </c>
      <c r="D854" s="67" t="s">
        <v>1453</v>
      </c>
      <c r="E854" s="67" t="s">
        <v>1108</v>
      </c>
      <c r="F854" s="67" t="s">
        <v>1455</v>
      </c>
      <c r="G854" s="67" t="s">
        <v>1108</v>
      </c>
      <c r="H854" s="220" t="s">
        <v>46</v>
      </c>
      <c r="I854" s="73">
        <v>0</v>
      </c>
      <c r="J854" s="74">
        <v>0</v>
      </c>
      <c r="K854" s="67">
        <v>0</v>
      </c>
      <c r="L854" s="67">
        <v>0</v>
      </c>
      <c r="M854" s="74" t="s">
        <v>47</v>
      </c>
      <c r="N854" s="496" t="s">
        <v>48</v>
      </c>
      <c r="O854" s="73">
        <v>0</v>
      </c>
      <c r="P854" s="67">
        <v>0</v>
      </c>
      <c r="Q854" s="67" t="s">
        <v>49</v>
      </c>
      <c r="R854" s="214" t="s">
        <v>47</v>
      </c>
      <c r="S854" s="73">
        <v>0</v>
      </c>
      <c r="T854" s="67">
        <v>0</v>
      </c>
      <c r="U854" s="67">
        <v>0</v>
      </c>
      <c r="V854" s="67">
        <v>0</v>
      </c>
      <c r="W854" s="496">
        <v>0</v>
      </c>
      <c r="X854" s="73">
        <v>0</v>
      </c>
      <c r="Y854" s="67">
        <v>0</v>
      </c>
      <c r="Z854" s="496">
        <v>0</v>
      </c>
      <c r="AA854" s="22">
        <v>0</v>
      </c>
      <c r="AB854" s="496">
        <v>0</v>
      </c>
      <c r="AC854" s="27" t="s">
        <v>48</v>
      </c>
      <c r="AD854" s="75"/>
      <c r="AE854" s="75"/>
    </row>
    <row r="855" spans="1:31" s="141" customFormat="1" ht="30" customHeight="1" x14ac:dyDescent="0.25">
      <c r="A855" s="69" t="s">
        <v>56</v>
      </c>
      <c r="B855" s="69" t="s">
        <v>57</v>
      </c>
      <c r="C855" s="69" t="s">
        <v>1099</v>
      </c>
      <c r="D855" s="67" t="s">
        <v>1453</v>
      </c>
      <c r="E855" s="67" t="s">
        <v>1108</v>
      </c>
      <c r="F855" s="67" t="s">
        <v>1456</v>
      </c>
      <c r="G855" s="67" t="s">
        <v>1108</v>
      </c>
      <c r="H855" s="220" t="s">
        <v>46</v>
      </c>
      <c r="I855" s="73">
        <v>0</v>
      </c>
      <c r="J855" s="74">
        <v>0</v>
      </c>
      <c r="K855" s="67">
        <v>0</v>
      </c>
      <c r="L855" s="67">
        <v>0</v>
      </c>
      <c r="M855" s="74" t="s">
        <v>47</v>
      </c>
      <c r="N855" s="496" t="s">
        <v>48</v>
      </c>
      <c r="O855" s="73">
        <v>0</v>
      </c>
      <c r="P855" s="67">
        <v>0</v>
      </c>
      <c r="Q855" s="67" t="s">
        <v>49</v>
      </c>
      <c r="R855" s="214" t="s">
        <v>47</v>
      </c>
      <c r="S855" s="73">
        <v>0</v>
      </c>
      <c r="T855" s="67">
        <v>0</v>
      </c>
      <c r="U855" s="67">
        <v>0</v>
      </c>
      <c r="V855" s="67">
        <v>0</v>
      </c>
      <c r="W855" s="496">
        <v>0</v>
      </c>
      <c r="X855" s="73">
        <v>0</v>
      </c>
      <c r="Y855" s="67">
        <v>0</v>
      </c>
      <c r="Z855" s="496">
        <v>0</v>
      </c>
      <c r="AA855" s="22">
        <v>0</v>
      </c>
      <c r="AB855" s="496">
        <v>0</v>
      </c>
      <c r="AC855" s="27" t="s">
        <v>48</v>
      </c>
      <c r="AD855" s="75"/>
      <c r="AE855" s="75"/>
    </row>
    <row r="856" spans="1:31" s="141" customFormat="1" ht="30" customHeight="1" x14ac:dyDescent="0.25">
      <c r="A856" s="69" t="s">
        <v>56</v>
      </c>
      <c r="B856" s="69" t="s">
        <v>57</v>
      </c>
      <c r="C856" s="69" t="s">
        <v>1099</v>
      </c>
      <c r="D856" s="67" t="s">
        <v>1453</v>
      </c>
      <c r="E856" s="67" t="s">
        <v>1108</v>
      </c>
      <c r="F856" s="67" t="s">
        <v>1457</v>
      </c>
      <c r="G856" s="67" t="s">
        <v>1108</v>
      </c>
      <c r="H856" s="220" t="s">
        <v>46</v>
      </c>
      <c r="I856" s="73">
        <v>0</v>
      </c>
      <c r="J856" s="74">
        <v>0</v>
      </c>
      <c r="K856" s="67">
        <v>0</v>
      </c>
      <c r="L856" s="67">
        <v>0</v>
      </c>
      <c r="M856" s="74" t="s">
        <v>47</v>
      </c>
      <c r="N856" s="221" t="s">
        <v>48</v>
      </c>
      <c r="O856" s="73">
        <v>0</v>
      </c>
      <c r="P856" s="67">
        <v>0</v>
      </c>
      <c r="Q856" s="67" t="s">
        <v>49</v>
      </c>
      <c r="R856" s="214" t="s">
        <v>47</v>
      </c>
      <c r="S856" s="73">
        <v>0</v>
      </c>
      <c r="T856" s="67">
        <v>0</v>
      </c>
      <c r="U856" s="67">
        <v>0</v>
      </c>
      <c r="V856" s="67">
        <v>0</v>
      </c>
      <c r="W856" s="496">
        <v>0</v>
      </c>
      <c r="X856" s="73">
        <v>0</v>
      </c>
      <c r="Y856" s="67">
        <v>0</v>
      </c>
      <c r="Z856" s="496">
        <v>0</v>
      </c>
      <c r="AA856" s="22">
        <v>0</v>
      </c>
      <c r="AB856" s="496">
        <v>0</v>
      </c>
      <c r="AC856" s="27" t="s">
        <v>48</v>
      </c>
      <c r="AD856" s="75"/>
      <c r="AE856" s="75"/>
    </row>
    <row r="857" spans="1:31" s="141" customFormat="1" ht="30" customHeight="1" x14ac:dyDescent="0.25">
      <c r="A857" s="69" t="s">
        <v>56</v>
      </c>
      <c r="B857" s="69" t="s">
        <v>57</v>
      </c>
      <c r="C857" s="69" t="s">
        <v>1099</v>
      </c>
      <c r="D857" s="67" t="s">
        <v>1453</v>
      </c>
      <c r="E857" s="67" t="s">
        <v>1108</v>
      </c>
      <c r="F857" s="67" t="s">
        <v>1458</v>
      </c>
      <c r="G857" s="67" t="s">
        <v>1108</v>
      </c>
      <c r="H857" s="220" t="s">
        <v>46</v>
      </c>
      <c r="I857" s="73">
        <v>0</v>
      </c>
      <c r="J857" s="74">
        <v>0</v>
      </c>
      <c r="K857" s="67">
        <v>0</v>
      </c>
      <c r="L857" s="67">
        <v>0</v>
      </c>
      <c r="M857" s="74" t="s">
        <v>47</v>
      </c>
      <c r="N857" s="496" t="s">
        <v>48</v>
      </c>
      <c r="O857" s="73">
        <v>0</v>
      </c>
      <c r="P857" s="67">
        <v>0</v>
      </c>
      <c r="Q857" s="67" t="s">
        <v>49</v>
      </c>
      <c r="R857" s="214" t="s">
        <v>47</v>
      </c>
      <c r="S857" s="73">
        <v>0</v>
      </c>
      <c r="T857" s="67">
        <v>0</v>
      </c>
      <c r="U857" s="67">
        <v>0</v>
      </c>
      <c r="V857" s="67">
        <v>0</v>
      </c>
      <c r="W857" s="496">
        <v>0</v>
      </c>
      <c r="X857" s="73">
        <v>0</v>
      </c>
      <c r="Y857" s="67">
        <v>0</v>
      </c>
      <c r="Z857" s="496">
        <v>0</v>
      </c>
      <c r="AA857" s="22">
        <v>0</v>
      </c>
      <c r="AB857" s="496">
        <v>0</v>
      </c>
      <c r="AC857" s="27" t="s">
        <v>48</v>
      </c>
      <c r="AD857" s="75"/>
      <c r="AE857" s="75"/>
    </row>
    <row r="858" spans="1:31" s="141" customFormat="1" ht="30" customHeight="1" x14ac:dyDescent="0.25">
      <c r="A858" s="69" t="s">
        <v>56</v>
      </c>
      <c r="B858" s="69" t="s">
        <v>57</v>
      </c>
      <c r="C858" s="69" t="s">
        <v>1099</v>
      </c>
      <c r="D858" s="67" t="s">
        <v>1453</v>
      </c>
      <c r="E858" s="67" t="s">
        <v>1108</v>
      </c>
      <c r="F858" s="67" t="s">
        <v>1459</v>
      </c>
      <c r="G858" s="67" t="s">
        <v>1108</v>
      </c>
      <c r="H858" s="220" t="s">
        <v>46</v>
      </c>
      <c r="I858" s="73">
        <v>0</v>
      </c>
      <c r="J858" s="74">
        <v>0</v>
      </c>
      <c r="K858" s="67">
        <v>0</v>
      </c>
      <c r="L858" s="67">
        <v>0</v>
      </c>
      <c r="M858" s="74" t="s">
        <v>47</v>
      </c>
      <c r="N858" s="496" t="s">
        <v>48</v>
      </c>
      <c r="O858" s="73">
        <v>0</v>
      </c>
      <c r="P858" s="67">
        <v>0</v>
      </c>
      <c r="Q858" s="67" t="s">
        <v>49</v>
      </c>
      <c r="R858" s="214" t="s">
        <v>47</v>
      </c>
      <c r="S858" s="73">
        <v>0</v>
      </c>
      <c r="T858" s="67">
        <v>0</v>
      </c>
      <c r="U858" s="67">
        <v>0</v>
      </c>
      <c r="V858" s="67">
        <v>0</v>
      </c>
      <c r="W858" s="496">
        <v>0</v>
      </c>
      <c r="X858" s="73">
        <v>0</v>
      </c>
      <c r="Y858" s="67">
        <v>0</v>
      </c>
      <c r="Z858" s="496">
        <v>0</v>
      </c>
      <c r="AA858" s="22">
        <v>0</v>
      </c>
      <c r="AB858" s="496">
        <v>0</v>
      </c>
      <c r="AC858" s="27" t="s">
        <v>48</v>
      </c>
      <c r="AD858" s="75"/>
      <c r="AE858" s="75"/>
    </row>
    <row r="859" spans="1:31" s="141" customFormat="1" ht="30" customHeight="1" x14ac:dyDescent="0.25">
      <c r="A859" s="69" t="s">
        <v>56</v>
      </c>
      <c r="B859" s="69" t="s">
        <v>57</v>
      </c>
      <c r="C859" s="69" t="s">
        <v>1099</v>
      </c>
      <c r="D859" s="67" t="s">
        <v>1453</v>
      </c>
      <c r="E859" s="67" t="s">
        <v>1108</v>
      </c>
      <c r="F859" s="67" t="s">
        <v>1460</v>
      </c>
      <c r="G859" s="67" t="s">
        <v>1108</v>
      </c>
      <c r="H859" s="220" t="s">
        <v>46</v>
      </c>
      <c r="I859" s="73">
        <v>0</v>
      </c>
      <c r="J859" s="74">
        <v>0</v>
      </c>
      <c r="K859" s="67">
        <v>0</v>
      </c>
      <c r="L859" s="67">
        <v>0</v>
      </c>
      <c r="M859" s="74" t="s">
        <v>47</v>
      </c>
      <c r="N859" s="221" t="s">
        <v>48</v>
      </c>
      <c r="O859" s="73">
        <v>0</v>
      </c>
      <c r="P859" s="67">
        <v>0</v>
      </c>
      <c r="Q859" s="67" t="s">
        <v>49</v>
      </c>
      <c r="R859" s="214" t="s">
        <v>47</v>
      </c>
      <c r="S859" s="73">
        <v>0</v>
      </c>
      <c r="T859" s="67">
        <v>0</v>
      </c>
      <c r="U859" s="67">
        <v>0</v>
      </c>
      <c r="V859" s="67">
        <v>0</v>
      </c>
      <c r="W859" s="496">
        <v>0</v>
      </c>
      <c r="X859" s="73">
        <v>0</v>
      </c>
      <c r="Y859" s="67">
        <v>0</v>
      </c>
      <c r="Z859" s="496">
        <v>0</v>
      </c>
      <c r="AA859" s="22">
        <v>0</v>
      </c>
      <c r="AB859" s="496">
        <v>0</v>
      </c>
      <c r="AC859" s="27" t="s">
        <v>48</v>
      </c>
      <c r="AD859" s="75"/>
      <c r="AE859" s="75"/>
    </row>
    <row r="860" spans="1:31" s="141" customFormat="1" ht="30" customHeight="1" x14ac:dyDescent="0.25">
      <c r="A860" s="69" t="s">
        <v>56</v>
      </c>
      <c r="B860" s="69" t="s">
        <v>57</v>
      </c>
      <c r="C860" s="69" t="s">
        <v>1099</v>
      </c>
      <c r="D860" s="67" t="s">
        <v>1461</v>
      </c>
      <c r="E860" s="67" t="s">
        <v>1204</v>
      </c>
      <c r="F860" s="67" t="s">
        <v>1462</v>
      </c>
      <c r="G860" s="67" t="s">
        <v>1204</v>
      </c>
      <c r="H860" s="220" t="s">
        <v>46</v>
      </c>
      <c r="I860" s="73">
        <v>0</v>
      </c>
      <c r="J860" s="74">
        <v>0</v>
      </c>
      <c r="K860" s="67">
        <v>0</v>
      </c>
      <c r="L860" s="67">
        <v>0</v>
      </c>
      <c r="M860" s="74" t="s">
        <v>47</v>
      </c>
      <c r="N860" s="496" t="s">
        <v>48</v>
      </c>
      <c r="O860" s="73">
        <v>0</v>
      </c>
      <c r="P860" s="67">
        <v>0</v>
      </c>
      <c r="Q860" s="67" t="s">
        <v>49</v>
      </c>
      <c r="R860" s="214" t="s">
        <v>47</v>
      </c>
      <c r="S860" s="73">
        <v>0</v>
      </c>
      <c r="T860" s="67">
        <v>0</v>
      </c>
      <c r="U860" s="67">
        <v>0</v>
      </c>
      <c r="V860" s="67">
        <v>0</v>
      </c>
      <c r="W860" s="496">
        <v>0</v>
      </c>
      <c r="X860" s="73">
        <v>0</v>
      </c>
      <c r="Y860" s="67">
        <v>0</v>
      </c>
      <c r="Z860" s="496">
        <v>0</v>
      </c>
      <c r="AA860" s="22">
        <v>0</v>
      </c>
      <c r="AB860" s="496">
        <v>0</v>
      </c>
      <c r="AC860" s="27" t="s">
        <v>48</v>
      </c>
      <c r="AD860" s="75"/>
      <c r="AE860" s="75"/>
    </row>
    <row r="861" spans="1:31" s="141" customFormat="1" ht="30" customHeight="1" x14ac:dyDescent="0.25">
      <c r="A861" s="69" t="s">
        <v>56</v>
      </c>
      <c r="B861" s="69" t="s">
        <v>57</v>
      </c>
      <c r="C861" s="69" t="s">
        <v>1099</v>
      </c>
      <c r="D861" s="67" t="s">
        <v>1461</v>
      </c>
      <c r="E861" s="67" t="s">
        <v>1204</v>
      </c>
      <c r="F861" s="67" t="s">
        <v>1463</v>
      </c>
      <c r="G861" s="67" t="s">
        <v>1204</v>
      </c>
      <c r="H861" s="220" t="s">
        <v>46</v>
      </c>
      <c r="I861" s="73">
        <v>0</v>
      </c>
      <c r="J861" s="74">
        <v>0</v>
      </c>
      <c r="K861" s="67">
        <v>0</v>
      </c>
      <c r="L861" s="67">
        <v>0</v>
      </c>
      <c r="M861" s="74" t="s">
        <v>47</v>
      </c>
      <c r="N861" s="496" t="s">
        <v>48</v>
      </c>
      <c r="O861" s="73">
        <v>0</v>
      </c>
      <c r="P861" s="67">
        <v>0</v>
      </c>
      <c r="Q861" s="67" t="s">
        <v>49</v>
      </c>
      <c r="R861" s="214" t="s">
        <v>47</v>
      </c>
      <c r="S861" s="73">
        <v>0</v>
      </c>
      <c r="T861" s="67">
        <v>0</v>
      </c>
      <c r="U861" s="67">
        <v>0</v>
      </c>
      <c r="V861" s="67">
        <v>0</v>
      </c>
      <c r="W861" s="496">
        <v>0</v>
      </c>
      <c r="X861" s="73">
        <v>0</v>
      </c>
      <c r="Y861" s="67">
        <v>0</v>
      </c>
      <c r="Z861" s="496">
        <v>0</v>
      </c>
      <c r="AA861" s="22">
        <v>0</v>
      </c>
      <c r="AB861" s="496">
        <v>0</v>
      </c>
      <c r="AC861" s="27" t="s">
        <v>48</v>
      </c>
      <c r="AD861" s="75"/>
      <c r="AE861" s="75"/>
    </row>
    <row r="862" spans="1:31" s="141" customFormat="1" ht="30" customHeight="1" x14ac:dyDescent="0.25">
      <c r="A862" s="69" t="s">
        <v>56</v>
      </c>
      <c r="B862" s="69" t="s">
        <v>57</v>
      </c>
      <c r="C862" s="69" t="s">
        <v>1464</v>
      </c>
      <c r="D862" s="67" t="s">
        <v>1465</v>
      </c>
      <c r="E862" s="67" t="s">
        <v>1466</v>
      </c>
      <c r="F862" s="67" t="s">
        <v>1467</v>
      </c>
      <c r="G862" s="67" t="s">
        <v>1468</v>
      </c>
      <c r="H862" s="220" t="s">
        <v>46</v>
      </c>
      <c r="I862" s="73">
        <v>0</v>
      </c>
      <c r="J862" s="74">
        <v>0</v>
      </c>
      <c r="K862" s="67">
        <v>0</v>
      </c>
      <c r="L862" s="67">
        <v>0</v>
      </c>
      <c r="M862" s="74" t="s">
        <v>47</v>
      </c>
      <c r="N862" s="221" t="s">
        <v>48</v>
      </c>
      <c r="O862" s="73">
        <v>0</v>
      </c>
      <c r="P862" s="67">
        <v>0</v>
      </c>
      <c r="Q862" s="67" t="s">
        <v>49</v>
      </c>
      <c r="R862" s="214" t="s">
        <v>47</v>
      </c>
      <c r="S862" s="73">
        <v>0</v>
      </c>
      <c r="T862" s="67">
        <v>0</v>
      </c>
      <c r="U862" s="67">
        <v>0</v>
      </c>
      <c r="V862" s="67">
        <v>0</v>
      </c>
      <c r="W862" s="496">
        <v>0</v>
      </c>
      <c r="X862" s="73">
        <v>0</v>
      </c>
      <c r="Y862" s="67">
        <v>0</v>
      </c>
      <c r="Z862" s="496">
        <v>0</v>
      </c>
      <c r="AA862" s="22">
        <v>0</v>
      </c>
      <c r="AB862" s="496">
        <v>0</v>
      </c>
      <c r="AC862" s="27" t="s">
        <v>48</v>
      </c>
      <c r="AD862" s="75"/>
      <c r="AE862" s="75"/>
    </row>
    <row r="863" spans="1:31" s="141" customFormat="1" ht="30" customHeight="1" x14ac:dyDescent="0.25">
      <c r="A863" s="69" t="s">
        <v>56</v>
      </c>
      <c r="B863" s="69" t="s">
        <v>57</v>
      </c>
      <c r="C863" s="69" t="s">
        <v>1464</v>
      </c>
      <c r="D863" s="67" t="s">
        <v>1469</v>
      </c>
      <c r="E863" s="67" t="s">
        <v>1470</v>
      </c>
      <c r="F863" s="67" t="s">
        <v>1471</v>
      </c>
      <c r="G863" s="67" t="s">
        <v>1470</v>
      </c>
      <c r="H863" s="220" t="s">
        <v>46</v>
      </c>
      <c r="I863" s="73">
        <v>0</v>
      </c>
      <c r="J863" s="74">
        <v>0</v>
      </c>
      <c r="K863" s="67">
        <v>0</v>
      </c>
      <c r="L863" s="67">
        <v>0</v>
      </c>
      <c r="M863" s="74" t="s">
        <v>47</v>
      </c>
      <c r="N863" s="496" t="s">
        <v>48</v>
      </c>
      <c r="O863" s="73">
        <v>0</v>
      </c>
      <c r="P863" s="67">
        <v>0</v>
      </c>
      <c r="Q863" s="67" t="s">
        <v>49</v>
      </c>
      <c r="R863" s="214" t="s">
        <v>47</v>
      </c>
      <c r="S863" s="73">
        <v>0</v>
      </c>
      <c r="T863" s="67">
        <v>0</v>
      </c>
      <c r="U863" s="67">
        <v>0</v>
      </c>
      <c r="V863" s="67">
        <v>0</v>
      </c>
      <c r="W863" s="496">
        <v>0</v>
      </c>
      <c r="X863" s="73">
        <v>0</v>
      </c>
      <c r="Y863" s="67">
        <v>0</v>
      </c>
      <c r="Z863" s="496">
        <v>0</v>
      </c>
      <c r="AA863" s="22">
        <v>0</v>
      </c>
      <c r="AB863" s="496">
        <v>0</v>
      </c>
      <c r="AC863" s="27" t="s">
        <v>48</v>
      </c>
      <c r="AD863" s="75"/>
      <c r="AE863" s="75"/>
    </row>
    <row r="864" spans="1:31" s="141" customFormat="1" ht="30" customHeight="1" x14ac:dyDescent="0.25">
      <c r="A864" s="69" t="s">
        <v>56</v>
      </c>
      <c r="B864" s="69" t="s">
        <v>57</v>
      </c>
      <c r="C864" s="69" t="s">
        <v>1464</v>
      </c>
      <c r="D864" s="67" t="s">
        <v>1472</v>
      </c>
      <c r="E864" s="67" t="s">
        <v>1473</v>
      </c>
      <c r="F864" s="67" t="s">
        <v>1474</v>
      </c>
      <c r="G864" s="67" t="s">
        <v>1473</v>
      </c>
      <c r="H864" s="220" t="s">
        <v>46</v>
      </c>
      <c r="I864" s="73">
        <v>0</v>
      </c>
      <c r="J864" s="74">
        <v>0</v>
      </c>
      <c r="K864" s="67">
        <v>0</v>
      </c>
      <c r="L864" s="67">
        <v>0</v>
      </c>
      <c r="M864" s="74" t="s">
        <v>47</v>
      </c>
      <c r="N864" s="496" t="s">
        <v>48</v>
      </c>
      <c r="O864" s="73">
        <v>0</v>
      </c>
      <c r="P864" s="67">
        <v>0</v>
      </c>
      <c r="Q864" s="67" t="s">
        <v>49</v>
      </c>
      <c r="R864" s="214" t="s">
        <v>47</v>
      </c>
      <c r="S864" s="73">
        <v>0</v>
      </c>
      <c r="T864" s="67">
        <v>0</v>
      </c>
      <c r="U864" s="67">
        <v>0</v>
      </c>
      <c r="V864" s="67">
        <v>0</v>
      </c>
      <c r="W864" s="496">
        <v>0</v>
      </c>
      <c r="X864" s="73">
        <v>0</v>
      </c>
      <c r="Y864" s="67">
        <v>0</v>
      </c>
      <c r="Z864" s="496">
        <v>0</v>
      </c>
      <c r="AA864" s="22">
        <v>0</v>
      </c>
      <c r="AB864" s="496">
        <v>0</v>
      </c>
      <c r="AC864" s="27" t="s">
        <v>48</v>
      </c>
      <c r="AD864" s="75"/>
      <c r="AE864" s="75"/>
    </row>
    <row r="865" spans="1:31" s="141" customFormat="1" ht="30" customHeight="1" x14ac:dyDescent="0.25">
      <c r="A865" s="69" t="s">
        <v>56</v>
      </c>
      <c r="B865" s="69" t="s">
        <v>57</v>
      </c>
      <c r="C865" s="69" t="s">
        <v>1464</v>
      </c>
      <c r="D865" s="67" t="s">
        <v>1469</v>
      </c>
      <c r="E865" s="67" t="s">
        <v>1470</v>
      </c>
      <c r="F865" s="67" t="s">
        <v>1475</v>
      </c>
      <c r="G865" s="67" t="s">
        <v>1470</v>
      </c>
      <c r="H865" s="220" t="s">
        <v>46</v>
      </c>
      <c r="I865" s="73">
        <v>0</v>
      </c>
      <c r="J865" s="74">
        <v>0</v>
      </c>
      <c r="K865" s="67">
        <v>0</v>
      </c>
      <c r="L865" s="67">
        <v>0</v>
      </c>
      <c r="M865" s="74" t="s">
        <v>47</v>
      </c>
      <c r="N865" s="221" t="s">
        <v>48</v>
      </c>
      <c r="O865" s="67" t="s">
        <v>48</v>
      </c>
      <c r="P865" s="67" t="s">
        <v>48</v>
      </c>
      <c r="Q865" s="67" t="s">
        <v>49</v>
      </c>
      <c r="R865" s="214" t="s">
        <v>47</v>
      </c>
      <c r="S865" s="73">
        <v>0</v>
      </c>
      <c r="T865" s="67">
        <v>0</v>
      </c>
      <c r="U865" s="67">
        <v>0</v>
      </c>
      <c r="V865" s="67">
        <v>0</v>
      </c>
      <c r="W865" s="496">
        <v>0</v>
      </c>
      <c r="X865" s="73">
        <v>0</v>
      </c>
      <c r="Y865" s="67">
        <v>0</v>
      </c>
      <c r="Z865" s="496">
        <v>0</v>
      </c>
      <c r="AA865" s="22">
        <v>0</v>
      </c>
      <c r="AB865" s="496">
        <v>0</v>
      </c>
      <c r="AC865" s="27" t="s">
        <v>48</v>
      </c>
      <c r="AD865" s="75"/>
      <c r="AE865" s="75"/>
    </row>
    <row r="866" spans="1:31" s="141" customFormat="1" ht="30" customHeight="1" x14ac:dyDescent="0.25">
      <c r="A866" s="69" t="s">
        <v>56</v>
      </c>
      <c r="B866" s="69" t="s">
        <v>57</v>
      </c>
      <c r="C866" s="69" t="s">
        <v>1464</v>
      </c>
      <c r="D866" s="67" t="s">
        <v>1469</v>
      </c>
      <c r="E866" s="67" t="s">
        <v>1470</v>
      </c>
      <c r="F866" s="67" t="s">
        <v>1476</v>
      </c>
      <c r="G866" s="67" t="s">
        <v>1470</v>
      </c>
      <c r="H866" s="220" t="s">
        <v>46</v>
      </c>
      <c r="I866" s="73">
        <v>0</v>
      </c>
      <c r="J866" s="74">
        <v>0</v>
      </c>
      <c r="K866" s="67">
        <v>0</v>
      </c>
      <c r="L866" s="67">
        <v>0</v>
      </c>
      <c r="M866" s="74" t="s">
        <v>47</v>
      </c>
      <c r="N866" s="496" t="s">
        <v>48</v>
      </c>
      <c r="O866" s="67" t="s">
        <v>48</v>
      </c>
      <c r="P866" s="67" t="s">
        <v>48</v>
      </c>
      <c r="Q866" s="67" t="s">
        <v>49</v>
      </c>
      <c r="R866" s="214" t="s">
        <v>47</v>
      </c>
      <c r="S866" s="73">
        <v>0</v>
      </c>
      <c r="T866" s="67">
        <v>0</v>
      </c>
      <c r="U866" s="67">
        <v>0</v>
      </c>
      <c r="V866" s="67">
        <v>0</v>
      </c>
      <c r="W866" s="496">
        <v>0</v>
      </c>
      <c r="X866" s="73">
        <v>0</v>
      </c>
      <c r="Y866" s="67">
        <v>0</v>
      </c>
      <c r="Z866" s="496">
        <v>0</v>
      </c>
      <c r="AA866" s="22">
        <v>0</v>
      </c>
      <c r="AB866" s="496">
        <v>0</v>
      </c>
      <c r="AC866" s="27" t="s">
        <v>48</v>
      </c>
      <c r="AD866" s="75"/>
      <c r="AE866" s="75"/>
    </row>
    <row r="867" spans="1:31" s="141" customFormat="1" ht="30" customHeight="1" x14ac:dyDescent="0.25">
      <c r="A867" s="69" t="s">
        <v>56</v>
      </c>
      <c r="B867" s="69" t="s">
        <v>57</v>
      </c>
      <c r="C867" s="69" t="s">
        <v>1464</v>
      </c>
      <c r="D867" s="67" t="s">
        <v>1472</v>
      </c>
      <c r="E867" s="67" t="s">
        <v>1473</v>
      </c>
      <c r="F867" s="67" t="s">
        <v>1477</v>
      </c>
      <c r="G867" s="67" t="s">
        <v>1473</v>
      </c>
      <c r="H867" s="220" t="s">
        <v>46</v>
      </c>
      <c r="I867" s="73">
        <v>0</v>
      </c>
      <c r="J867" s="74">
        <v>0</v>
      </c>
      <c r="K867" s="67">
        <v>0</v>
      </c>
      <c r="L867" s="67">
        <v>0</v>
      </c>
      <c r="M867" s="74" t="s">
        <v>47</v>
      </c>
      <c r="N867" s="496" t="s">
        <v>48</v>
      </c>
      <c r="O867" s="73">
        <v>0</v>
      </c>
      <c r="P867" s="67">
        <v>0</v>
      </c>
      <c r="Q867" s="67" t="s">
        <v>49</v>
      </c>
      <c r="R867" s="214" t="s">
        <v>47</v>
      </c>
      <c r="S867" s="73">
        <v>0</v>
      </c>
      <c r="T867" s="67">
        <v>0</v>
      </c>
      <c r="U867" s="67">
        <v>0</v>
      </c>
      <c r="V867" s="67">
        <v>0</v>
      </c>
      <c r="W867" s="496">
        <v>0</v>
      </c>
      <c r="X867" s="73">
        <v>0</v>
      </c>
      <c r="Y867" s="67">
        <v>0</v>
      </c>
      <c r="Z867" s="496">
        <v>0</v>
      </c>
      <c r="AA867" s="22">
        <v>0</v>
      </c>
      <c r="AB867" s="496">
        <v>0</v>
      </c>
      <c r="AC867" s="27" t="s">
        <v>48</v>
      </c>
      <c r="AD867" s="75"/>
      <c r="AE867" s="75"/>
    </row>
    <row r="868" spans="1:31" s="141" customFormat="1" ht="30" customHeight="1" x14ac:dyDescent="0.25">
      <c r="A868" s="69" t="s">
        <v>56</v>
      </c>
      <c r="B868" s="69" t="s">
        <v>57</v>
      </c>
      <c r="C868" s="69" t="s">
        <v>1464</v>
      </c>
      <c r="D868" s="67" t="s">
        <v>1469</v>
      </c>
      <c r="E868" s="67" t="s">
        <v>1470</v>
      </c>
      <c r="F868" s="67" t="s">
        <v>1478</v>
      </c>
      <c r="G868" s="67" t="s">
        <v>1470</v>
      </c>
      <c r="H868" s="220" t="s">
        <v>46</v>
      </c>
      <c r="I868" s="73">
        <v>0</v>
      </c>
      <c r="J868" s="74">
        <v>0</v>
      </c>
      <c r="K868" s="67">
        <v>0</v>
      </c>
      <c r="L868" s="67">
        <v>0</v>
      </c>
      <c r="M868" s="74" t="s">
        <v>47</v>
      </c>
      <c r="N868" s="221" t="s">
        <v>48</v>
      </c>
      <c r="O868" s="73">
        <v>0</v>
      </c>
      <c r="P868" s="67">
        <v>0</v>
      </c>
      <c r="Q868" s="67" t="s">
        <v>49</v>
      </c>
      <c r="R868" s="214" t="s">
        <v>47</v>
      </c>
      <c r="S868" s="73">
        <v>0</v>
      </c>
      <c r="T868" s="67">
        <v>0</v>
      </c>
      <c r="U868" s="67">
        <v>0</v>
      </c>
      <c r="V868" s="67">
        <v>0</v>
      </c>
      <c r="W868" s="496">
        <v>0</v>
      </c>
      <c r="X868" s="73">
        <v>0</v>
      </c>
      <c r="Y868" s="67">
        <v>0</v>
      </c>
      <c r="Z868" s="496">
        <v>0</v>
      </c>
      <c r="AA868" s="22">
        <v>0</v>
      </c>
      <c r="AB868" s="496">
        <v>0</v>
      </c>
      <c r="AC868" s="27" t="s">
        <v>48</v>
      </c>
      <c r="AD868" s="75"/>
      <c r="AE868" s="75"/>
    </row>
    <row r="869" spans="1:31" s="141" customFormat="1" ht="30" customHeight="1" x14ac:dyDescent="0.25">
      <c r="A869" s="69" t="s">
        <v>56</v>
      </c>
      <c r="B869" s="69" t="s">
        <v>57</v>
      </c>
      <c r="C869" s="69" t="s">
        <v>1464</v>
      </c>
      <c r="D869" s="67" t="s">
        <v>1469</v>
      </c>
      <c r="E869" s="67" t="s">
        <v>1470</v>
      </c>
      <c r="F869" s="67" t="s">
        <v>1479</v>
      </c>
      <c r="G869" s="67" t="s">
        <v>1470</v>
      </c>
      <c r="H869" s="220" t="s">
        <v>46</v>
      </c>
      <c r="I869" s="73">
        <v>0</v>
      </c>
      <c r="J869" s="74">
        <v>0</v>
      </c>
      <c r="K869" s="67">
        <v>0</v>
      </c>
      <c r="L869" s="67">
        <v>0</v>
      </c>
      <c r="M869" s="74" t="s">
        <v>47</v>
      </c>
      <c r="N869" s="496" t="s">
        <v>48</v>
      </c>
      <c r="O869" s="67" t="s">
        <v>48</v>
      </c>
      <c r="P869" s="67" t="s">
        <v>48</v>
      </c>
      <c r="Q869" s="67" t="s">
        <v>49</v>
      </c>
      <c r="R869" s="214" t="s">
        <v>47</v>
      </c>
      <c r="S869" s="73">
        <v>0</v>
      </c>
      <c r="T869" s="67">
        <v>0</v>
      </c>
      <c r="U869" s="67">
        <v>0</v>
      </c>
      <c r="V869" s="67">
        <v>0</v>
      </c>
      <c r="W869" s="496">
        <v>0</v>
      </c>
      <c r="X869" s="73">
        <v>0</v>
      </c>
      <c r="Y869" s="67">
        <v>0</v>
      </c>
      <c r="Z869" s="496">
        <v>0</v>
      </c>
      <c r="AA869" s="22">
        <v>0</v>
      </c>
      <c r="AB869" s="496">
        <v>0</v>
      </c>
      <c r="AC869" s="27" t="s">
        <v>48</v>
      </c>
      <c r="AD869" s="75"/>
      <c r="AE869" s="75"/>
    </row>
    <row r="870" spans="1:31" s="141" customFormat="1" ht="30" customHeight="1" x14ac:dyDescent="0.25">
      <c r="A870" s="69" t="s">
        <v>56</v>
      </c>
      <c r="B870" s="69" t="s">
        <v>57</v>
      </c>
      <c r="C870" s="69" t="s">
        <v>1464</v>
      </c>
      <c r="D870" s="67" t="s">
        <v>1469</v>
      </c>
      <c r="E870" s="67" t="s">
        <v>1470</v>
      </c>
      <c r="F870" s="67" t="s">
        <v>1480</v>
      </c>
      <c r="G870" s="67" t="s">
        <v>1470</v>
      </c>
      <c r="H870" s="220" t="s">
        <v>46</v>
      </c>
      <c r="I870" s="73">
        <v>0</v>
      </c>
      <c r="J870" s="74">
        <v>0</v>
      </c>
      <c r="K870" s="67">
        <v>0</v>
      </c>
      <c r="L870" s="67">
        <v>0</v>
      </c>
      <c r="M870" s="74" t="s">
        <v>47</v>
      </c>
      <c r="N870" s="496" t="s">
        <v>48</v>
      </c>
      <c r="O870" s="73">
        <v>0</v>
      </c>
      <c r="P870" s="67">
        <v>0</v>
      </c>
      <c r="Q870" s="67" t="s">
        <v>49</v>
      </c>
      <c r="R870" s="214" t="s">
        <v>47</v>
      </c>
      <c r="S870" s="73">
        <v>0</v>
      </c>
      <c r="T870" s="67">
        <v>0</v>
      </c>
      <c r="U870" s="67">
        <v>0</v>
      </c>
      <c r="V870" s="67">
        <v>0</v>
      </c>
      <c r="W870" s="496">
        <v>0</v>
      </c>
      <c r="X870" s="73">
        <v>0</v>
      </c>
      <c r="Y870" s="67">
        <v>0</v>
      </c>
      <c r="Z870" s="496">
        <v>0</v>
      </c>
      <c r="AA870" s="22">
        <v>0</v>
      </c>
      <c r="AB870" s="496">
        <v>0</v>
      </c>
      <c r="AC870" s="27" t="s">
        <v>48</v>
      </c>
      <c r="AD870" s="75"/>
      <c r="AE870" s="75"/>
    </row>
    <row r="871" spans="1:31" s="141" customFormat="1" ht="30" customHeight="1" x14ac:dyDescent="0.25">
      <c r="A871" s="69" t="s">
        <v>56</v>
      </c>
      <c r="B871" s="69" t="s">
        <v>57</v>
      </c>
      <c r="C871" s="69" t="s">
        <v>1464</v>
      </c>
      <c r="D871" s="67" t="s">
        <v>1469</v>
      </c>
      <c r="E871" s="67" t="s">
        <v>1470</v>
      </c>
      <c r="F871" s="67" t="s">
        <v>1481</v>
      </c>
      <c r="G871" s="67" t="s">
        <v>1470</v>
      </c>
      <c r="H871" s="220" t="s">
        <v>46</v>
      </c>
      <c r="I871" s="73">
        <v>0</v>
      </c>
      <c r="J871" s="74">
        <v>0</v>
      </c>
      <c r="K871" s="67">
        <v>0</v>
      </c>
      <c r="L871" s="67">
        <v>0</v>
      </c>
      <c r="M871" s="74" t="s">
        <v>47</v>
      </c>
      <c r="N871" s="221" t="s">
        <v>48</v>
      </c>
      <c r="O871" s="73">
        <v>0</v>
      </c>
      <c r="P871" s="67">
        <v>0</v>
      </c>
      <c r="Q871" s="67" t="s">
        <v>49</v>
      </c>
      <c r="R871" s="214" t="s">
        <v>47</v>
      </c>
      <c r="S871" s="73">
        <v>0</v>
      </c>
      <c r="T871" s="67">
        <v>0</v>
      </c>
      <c r="U871" s="67">
        <v>0</v>
      </c>
      <c r="V871" s="67">
        <v>0</v>
      </c>
      <c r="W871" s="496">
        <v>0</v>
      </c>
      <c r="X871" s="73">
        <v>0</v>
      </c>
      <c r="Y871" s="67">
        <v>0</v>
      </c>
      <c r="Z871" s="496">
        <v>0</v>
      </c>
      <c r="AA871" s="22">
        <v>0</v>
      </c>
      <c r="AB871" s="496">
        <v>0</v>
      </c>
      <c r="AC871" s="27" t="s">
        <v>48</v>
      </c>
      <c r="AD871" s="75"/>
      <c r="AE871" s="75"/>
    </row>
    <row r="872" spans="1:31" s="141" customFormat="1" ht="30" customHeight="1" x14ac:dyDescent="0.25">
      <c r="A872" s="69" t="s">
        <v>56</v>
      </c>
      <c r="B872" s="69" t="s">
        <v>57</v>
      </c>
      <c r="C872" s="69" t="s">
        <v>1464</v>
      </c>
      <c r="D872" s="67" t="s">
        <v>1469</v>
      </c>
      <c r="E872" s="67" t="s">
        <v>1470</v>
      </c>
      <c r="F872" s="67" t="s">
        <v>1482</v>
      </c>
      <c r="G872" s="67" t="s">
        <v>1470</v>
      </c>
      <c r="H872" s="220" t="s">
        <v>46</v>
      </c>
      <c r="I872" s="73">
        <v>0</v>
      </c>
      <c r="J872" s="74">
        <v>0</v>
      </c>
      <c r="K872" s="67">
        <v>0</v>
      </c>
      <c r="L872" s="67">
        <v>0</v>
      </c>
      <c r="M872" s="74" t="s">
        <v>47</v>
      </c>
      <c r="N872" s="496" t="s">
        <v>48</v>
      </c>
      <c r="O872" s="73">
        <v>0</v>
      </c>
      <c r="P872" s="67">
        <v>0</v>
      </c>
      <c r="Q872" s="67" t="s">
        <v>49</v>
      </c>
      <c r="R872" s="214" t="s">
        <v>47</v>
      </c>
      <c r="S872" s="73">
        <v>0</v>
      </c>
      <c r="T872" s="67">
        <v>0</v>
      </c>
      <c r="U872" s="67">
        <v>0</v>
      </c>
      <c r="V872" s="67">
        <v>0</v>
      </c>
      <c r="W872" s="496">
        <v>0</v>
      </c>
      <c r="X872" s="73">
        <v>0</v>
      </c>
      <c r="Y872" s="67">
        <v>0</v>
      </c>
      <c r="Z872" s="496">
        <v>0</v>
      </c>
      <c r="AA872" s="22">
        <v>0</v>
      </c>
      <c r="AB872" s="496">
        <v>0</v>
      </c>
      <c r="AC872" s="27" t="s">
        <v>48</v>
      </c>
      <c r="AD872" s="75"/>
      <c r="AE872" s="75"/>
    </row>
    <row r="873" spans="1:31" s="141" customFormat="1" ht="30" customHeight="1" x14ac:dyDescent="0.25">
      <c r="A873" s="69" t="s">
        <v>56</v>
      </c>
      <c r="B873" s="69" t="s">
        <v>57</v>
      </c>
      <c r="C873" s="69" t="s">
        <v>1464</v>
      </c>
      <c r="D873" s="67" t="s">
        <v>1483</v>
      </c>
      <c r="E873" s="67" t="s">
        <v>1484</v>
      </c>
      <c r="F873" s="67" t="s">
        <v>1485</v>
      </c>
      <c r="G873" s="67" t="s">
        <v>1484</v>
      </c>
      <c r="H873" s="220" t="s">
        <v>46</v>
      </c>
      <c r="I873" s="73">
        <v>0</v>
      </c>
      <c r="J873" s="74">
        <v>0</v>
      </c>
      <c r="K873" s="67">
        <v>0</v>
      </c>
      <c r="L873" s="67">
        <v>0</v>
      </c>
      <c r="M873" s="74" t="s">
        <v>47</v>
      </c>
      <c r="N873" s="496" t="s">
        <v>48</v>
      </c>
      <c r="O873" s="67" t="s">
        <v>48</v>
      </c>
      <c r="P873" s="67" t="s">
        <v>48</v>
      </c>
      <c r="Q873" s="67" t="s">
        <v>49</v>
      </c>
      <c r="R873" s="214" t="s">
        <v>47</v>
      </c>
      <c r="S873" s="73">
        <v>0</v>
      </c>
      <c r="T873" s="67">
        <v>0</v>
      </c>
      <c r="U873" s="67">
        <v>0</v>
      </c>
      <c r="V873" s="67">
        <v>0</v>
      </c>
      <c r="W873" s="496">
        <v>0</v>
      </c>
      <c r="X873" s="73">
        <v>0</v>
      </c>
      <c r="Y873" s="67">
        <v>0</v>
      </c>
      <c r="Z873" s="496">
        <v>0</v>
      </c>
      <c r="AA873" s="22">
        <v>0</v>
      </c>
      <c r="AB873" s="496">
        <v>0</v>
      </c>
      <c r="AC873" s="27" t="s">
        <v>48</v>
      </c>
      <c r="AD873" s="75"/>
      <c r="AE873" s="75"/>
    </row>
    <row r="874" spans="1:31" s="141" customFormat="1" ht="30" customHeight="1" x14ac:dyDescent="0.25">
      <c r="A874" s="69" t="s">
        <v>56</v>
      </c>
      <c r="B874" s="69" t="s">
        <v>57</v>
      </c>
      <c r="C874" s="69" t="s">
        <v>1464</v>
      </c>
      <c r="D874" s="67" t="s">
        <v>1483</v>
      </c>
      <c r="E874" s="67" t="s">
        <v>1484</v>
      </c>
      <c r="F874" s="67" t="s">
        <v>1486</v>
      </c>
      <c r="G874" s="67" t="s">
        <v>1484</v>
      </c>
      <c r="H874" s="220" t="s">
        <v>46</v>
      </c>
      <c r="I874" s="73">
        <v>0</v>
      </c>
      <c r="J874" s="74">
        <v>0</v>
      </c>
      <c r="K874" s="67">
        <v>0</v>
      </c>
      <c r="L874" s="67">
        <v>0</v>
      </c>
      <c r="M874" s="74" t="s">
        <v>47</v>
      </c>
      <c r="N874" s="221" t="s">
        <v>48</v>
      </c>
      <c r="O874" s="73">
        <v>0</v>
      </c>
      <c r="P874" s="67">
        <v>0</v>
      </c>
      <c r="Q874" s="67" t="s">
        <v>49</v>
      </c>
      <c r="R874" s="214" t="s">
        <v>47</v>
      </c>
      <c r="S874" s="73">
        <v>0</v>
      </c>
      <c r="T874" s="67">
        <v>0</v>
      </c>
      <c r="U874" s="67">
        <v>0</v>
      </c>
      <c r="V874" s="67">
        <v>0</v>
      </c>
      <c r="W874" s="496">
        <v>0</v>
      </c>
      <c r="X874" s="73">
        <v>0</v>
      </c>
      <c r="Y874" s="67">
        <v>0</v>
      </c>
      <c r="Z874" s="496">
        <v>0</v>
      </c>
      <c r="AA874" s="22">
        <v>0</v>
      </c>
      <c r="AB874" s="496">
        <v>0</v>
      </c>
      <c r="AC874" s="27" t="s">
        <v>48</v>
      </c>
      <c r="AD874" s="75"/>
      <c r="AE874" s="75"/>
    </row>
    <row r="875" spans="1:31" s="141" customFormat="1" ht="30" customHeight="1" x14ac:dyDescent="0.25">
      <c r="A875" s="69" t="s">
        <v>56</v>
      </c>
      <c r="B875" s="69" t="s">
        <v>57</v>
      </c>
      <c r="C875" s="69" t="s">
        <v>1464</v>
      </c>
      <c r="D875" s="67" t="s">
        <v>1483</v>
      </c>
      <c r="E875" s="67" t="s">
        <v>1484</v>
      </c>
      <c r="F875" s="67" t="s">
        <v>1487</v>
      </c>
      <c r="G875" s="67" t="s">
        <v>1484</v>
      </c>
      <c r="H875" s="220" t="s">
        <v>46</v>
      </c>
      <c r="I875" s="73">
        <v>0</v>
      </c>
      <c r="J875" s="74">
        <v>0</v>
      </c>
      <c r="K875" s="67">
        <v>0</v>
      </c>
      <c r="L875" s="67">
        <v>0</v>
      </c>
      <c r="M875" s="74" t="s">
        <v>47</v>
      </c>
      <c r="N875" s="496" t="s">
        <v>48</v>
      </c>
      <c r="O875" s="67" t="s">
        <v>48</v>
      </c>
      <c r="P875" s="67" t="s">
        <v>48</v>
      </c>
      <c r="Q875" s="67" t="s">
        <v>49</v>
      </c>
      <c r="R875" s="214" t="s">
        <v>47</v>
      </c>
      <c r="S875" s="73">
        <v>0</v>
      </c>
      <c r="T875" s="67">
        <v>0</v>
      </c>
      <c r="U875" s="67">
        <v>0</v>
      </c>
      <c r="V875" s="67">
        <v>0</v>
      </c>
      <c r="W875" s="496">
        <v>0</v>
      </c>
      <c r="X875" s="73">
        <v>0</v>
      </c>
      <c r="Y875" s="67">
        <v>0</v>
      </c>
      <c r="Z875" s="496">
        <v>0</v>
      </c>
      <c r="AA875" s="22">
        <v>0</v>
      </c>
      <c r="AB875" s="496">
        <v>0</v>
      </c>
      <c r="AC875" s="27" t="s">
        <v>48</v>
      </c>
      <c r="AD875" s="75"/>
      <c r="AE875" s="75"/>
    </row>
    <row r="876" spans="1:31" s="141" customFormat="1" ht="30" customHeight="1" x14ac:dyDescent="0.25">
      <c r="A876" s="69" t="s">
        <v>56</v>
      </c>
      <c r="B876" s="69" t="s">
        <v>57</v>
      </c>
      <c r="C876" s="69" t="s">
        <v>1464</v>
      </c>
      <c r="D876" s="67" t="s">
        <v>1483</v>
      </c>
      <c r="E876" s="67" t="s">
        <v>1484</v>
      </c>
      <c r="F876" s="67" t="s">
        <v>1488</v>
      </c>
      <c r="G876" s="67" t="s">
        <v>1484</v>
      </c>
      <c r="H876" s="220" t="s">
        <v>46</v>
      </c>
      <c r="I876" s="73">
        <v>0</v>
      </c>
      <c r="J876" s="74">
        <v>0</v>
      </c>
      <c r="K876" s="67">
        <v>0</v>
      </c>
      <c r="L876" s="67">
        <v>0</v>
      </c>
      <c r="M876" s="74" t="s">
        <v>47</v>
      </c>
      <c r="N876" s="496" t="s">
        <v>48</v>
      </c>
      <c r="O876" s="73">
        <v>0</v>
      </c>
      <c r="P876" s="67">
        <v>0</v>
      </c>
      <c r="Q876" s="67" t="s">
        <v>49</v>
      </c>
      <c r="R876" s="214" t="s">
        <v>47</v>
      </c>
      <c r="S876" s="73">
        <v>0</v>
      </c>
      <c r="T876" s="67">
        <v>0</v>
      </c>
      <c r="U876" s="67">
        <v>0</v>
      </c>
      <c r="V876" s="67">
        <v>0</v>
      </c>
      <c r="W876" s="496">
        <v>0</v>
      </c>
      <c r="X876" s="73">
        <v>0</v>
      </c>
      <c r="Y876" s="67">
        <v>0</v>
      </c>
      <c r="Z876" s="496">
        <v>0</v>
      </c>
      <c r="AA876" s="22">
        <v>0</v>
      </c>
      <c r="AB876" s="496">
        <v>0</v>
      </c>
      <c r="AC876" s="27" t="s">
        <v>48</v>
      </c>
      <c r="AD876" s="75"/>
      <c r="AE876" s="75"/>
    </row>
    <row r="877" spans="1:31" s="141" customFormat="1" ht="30" customHeight="1" x14ac:dyDescent="0.25">
      <c r="A877" s="69" t="s">
        <v>56</v>
      </c>
      <c r="B877" s="69" t="s">
        <v>57</v>
      </c>
      <c r="C877" s="69" t="s">
        <v>1464</v>
      </c>
      <c r="D877" s="67" t="s">
        <v>1483</v>
      </c>
      <c r="E877" s="67" t="s">
        <v>1484</v>
      </c>
      <c r="F877" s="67" t="s">
        <v>1489</v>
      </c>
      <c r="G877" s="67" t="s">
        <v>1484</v>
      </c>
      <c r="H877" s="220" t="s">
        <v>46</v>
      </c>
      <c r="I877" s="73">
        <v>0</v>
      </c>
      <c r="J877" s="74">
        <v>0</v>
      </c>
      <c r="K877" s="67">
        <v>0</v>
      </c>
      <c r="L877" s="67">
        <v>0</v>
      </c>
      <c r="M877" s="74" t="s">
        <v>47</v>
      </c>
      <c r="N877" s="221" t="s">
        <v>48</v>
      </c>
      <c r="O877" s="73">
        <v>0</v>
      </c>
      <c r="P877" s="67">
        <v>0</v>
      </c>
      <c r="Q877" s="67" t="s">
        <v>49</v>
      </c>
      <c r="R877" s="214" t="s">
        <v>47</v>
      </c>
      <c r="S877" s="73">
        <v>0</v>
      </c>
      <c r="T877" s="67">
        <v>0</v>
      </c>
      <c r="U877" s="67">
        <v>0</v>
      </c>
      <c r="V877" s="67">
        <v>0</v>
      </c>
      <c r="W877" s="496">
        <v>0</v>
      </c>
      <c r="X877" s="73">
        <v>0</v>
      </c>
      <c r="Y877" s="67">
        <v>0</v>
      </c>
      <c r="Z877" s="496">
        <v>0</v>
      </c>
      <c r="AA877" s="22">
        <v>0</v>
      </c>
      <c r="AB877" s="496">
        <v>0</v>
      </c>
      <c r="AC877" s="27" t="s">
        <v>48</v>
      </c>
      <c r="AD877" s="75"/>
      <c r="AE877" s="75"/>
    </row>
    <row r="878" spans="1:31" s="141" customFormat="1" ht="30" customHeight="1" x14ac:dyDescent="0.25">
      <c r="A878" s="69" t="s">
        <v>56</v>
      </c>
      <c r="B878" s="69" t="s">
        <v>57</v>
      </c>
      <c r="C878" s="69" t="s">
        <v>1464</v>
      </c>
      <c r="D878" s="67" t="s">
        <v>1483</v>
      </c>
      <c r="E878" s="67" t="s">
        <v>1484</v>
      </c>
      <c r="F878" s="67" t="s">
        <v>1490</v>
      </c>
      <c r="G878" s="67" t="s">
        <v>1484</v>
      </c>
      <c r="H878" s="220" t="s">
        <v>46</v>
      </c>
      <c r="I878" s="73">
        <v>0</v>
      </c>
      <c r="J878" s="74">
        <v>0</v>
      </c>
      <c r="K878" s="67">
        <v>0</v>
      </c>
      <c r="L878" s="67">
        <v>0</v>
      </c>
      <c r="M878" s="74" t="s">
        <v>47</v>
      </c>
      <c r="N878" s="496" t="s">
        <v>48</v>
      </c>
      <c r="O878" s="73">
        <v>0</v>
      </c>
      <c r="P878" s="67">
        <v>0</v>
      </c>
      <c r="Q878" s="67" t="s">
        <v>49</v>
      </c>
      <c r="R878" s="214" t="s">
        <v>47</v>
      </c>
      <c r="S878" s="73">
        <v>0</v>
      </c>
      <c r="T878" s="67">
        <v>0</v>
      </c>
      <c r="U878" s="67">
        <v>0</v>
      </c>
      <c r="V878" s="67">
        <v>0</v>
      </c>
      <c r="W878" s="496">
        <v>0</v>
      </c>
      <c r="X878" s="73">
        <v>0</v>
      </c>
      <c r="Y878" s="67">
        <v>0</v>
      </c>
      <c r="Z878" s="496">
        <v>0</v>
      </c>
      <c r="AA878" s="22">
        <v>0</v>
      </c>
      <c r="AB878" s="496">
        <v>0</v>
      </c>
      <c r="AC878" s="27" t="s">
        <v>48</v>
      </c>
      <c r="AD878" s="75"/>
      <c r="AE878" s="75"/>
    </row>
    <row r="879" spans="1:31" s="141" customFormat="1" ht="30" customHeight="1" x14ac:dyDescent="0.25">
      <c r="A879" s="69" t="s">
        <v>56</v>
      </c>
      <c r="B879" s="69" t="s">
        <v>57</v>
      </c>
      <c r="C879" s="69" t="s">
        <v>1464</v>
      </c>
      <c r="D879" s="67" t="s">
        <v>1483</v>
      </c>
      <c r="E879" s="67" t="s">
        <v>1484</v>
      </c>
      <c r="F879" s="67" t="s">
        <v>1491</v>
      </c>
      <c r="G879" s="67" t="s">
        <v>1484</v>
      </c>
      <c r="H879" s="220" t="s">
        <v>46</v>
      </c>
      <c r="I879" s="73">
        <v>0</v>
      </c>
      <c r="J879" s="74">
        <v>0</v>
      </c>
      <c r="K879" s="67">
        <v>0</v>
      </c>
      <c r="L879" s="67">
        <v>0</v>
      </c>
      <c r="M879" s="74" t="s">
        <v>47</v>
      </c>
      <c r="N879" s="496" t="s">
        <v>48</v>
      </c>
      <c r="O879" s="67" t="s">
        <v>48</v>
      </c>
      <c r="P879" s="67" t="s">
        <v>48</v>
      </c>
      <c r="Q879" s="67" t="s">
        <v>49</v>
      </c>
      <c r="R879" s="214" t="s">
        <v>47</v>
      </c>
      <c r="S879" s="73">
        <v>0</v>
      </c>
      <c r="T879" s="67">
        <v>0</v>
      </c>
      <c r="U879" s="67">
        <v>0</v>
      </c>
      <c r="V879" s="67">
        <v>0</v>
      </c>
      <c r="W879" s="496">
        <v>0</v>
      </c>
      <c r="X879" s="73">
        <v>0</v>
      </c>
      <c r="Y879" s="67">
        <v>0</v>
      </c>
      <c r="Z879" s="496">
        <v>0</v>
      </c>
      <c r="AA879" s="22">
        <v>0</v>
      </c>
      <c r="AB879" s="496">
        <v>0</v>
      </c>
      <c r="AC879" s="27" t="s">
        <v>48</v>
      </c>
      <c r="AD879" s="75"/>
      <c r="AE879" s="75"/>
    </row>
    <row r="880" spans="1:31" s="141" customFormat="1" ht="30" customHeight="1" x14ac:dyDescent="0.25">
      <c r="A880" s="69" t="s">
        <v>56</v>
      </c>
      <c r="B880" s="69" t="s">
        <v>57</v>
      </c>
      <c r="C880" s="69" t="s">
        <v>1464</v>
      </c>
      <c r="D880" s="67" t="s">
        <v>1483</v>
      </c>
      <c r="E880" s="67" t="s">
        <v>1484</v>
      </c>
      <c r="F880" s="67" t="s">
        <v>1492</v>
      </c>
      <c r="G880" s="67" t="s">
        <v>1484</v>
      </c>
      <c r="H880" s="220" t="s">
        <v>46</v>
      </c>
      <c r="I880" s="73">
        <v>0</v>
      </c>
      <c r="J880" s="74">
        <v>0</v>
      </c>
      <c r="K880" s="67">
        <v>0</v>
      </c>
      <c r="L880" s="67">
        <v>0</v>
      </c>
      <c r="M880" s="74" t="s">
        <v>47</v>
      </c>
      <c r="N880" s="221" t="s">
        <v>48</v>
      </c>
      <c r="O880" s="73">
        <v>0</v>
      </c>
      <c r="P880" s="67">
        <v>0</v>
      </c>
      <c r="Q880" s="67" t="s">
        <v>49</v>
      </c>
      <c r="R880" s="214" t="s">
        <v>47</v>
      </c>
      <c r="S880" s="73">
        <v>0</v>
      </c>
      <c r="T880" s="67">
        <v>0</v>
      </c>
      <c r="U880" s="67">
        <v>0</v>
      </c>
      <c r="V880" s="67">
        <v>0</v>
      </c>
      <c r="W880" s="496">
        <v>0</v>
      </c>
      <c r="X880" s="73">
        <v>0</v>
      </c>
      <c r="Y880" s="67">
        <v>0</v>
      </c>
      <c r="Z880" s="496">
        <v>0</v>
      </c>
      <c r="AA880" s="22">
        <v>0</v>
      </c>
      <c r="AB880" s="496">
        <v>0</v>
      </c>
      <c r="AC880" s="27" t="s">
        <v>48</v>
      </c>
      <c r="AD880" s="75"/>
      <c r="AE880" s="75"/>
    </row>
    <row r="881" spans="1:31" s="141" customFormat="1" ht="30" customHeight="1" x14ac:dyDescent="0.25">
      <c r="A881" s="69" t="s">
        <v>56</v>
      </c>
      <c r="B881" s="69" t="s">
        <v>57</v>
      </c>
      <c r="C881" s="69" t="s">
        <v>1464</v>
      </c>
      <c r="D881" s="67" t="s">
        <v>1493</v>
      </c>
      <c r="E881" s="67" t="s">
        <v>1466</v>
      </c>
      <c r="F881" s="67" t="s">
        <v>1494</v>
      </c>
      <c r="G881" s="67" t="s">
        <v>1466</v>
      </c>
      <c r="H881" s="220" t="s">
        <v>46</v>
      </c>
      <c r="I881" s="73">
        <v>0</v>
      </c>
      <c r="J881" s="74">
        <v>0</v>
      </c>
      <c r="K881" s="67">
        <v>0</v>
      </c>
      <c r="L881" s="67">
        <v>0</v>
      </c>
      <c r="M881" s="74" t="s">
        <v>47</v>
      </c>
      <c r="N881" s="496" t="s">
        <v>48</v>
      </c>
      <c r="O881" s="73">
        <v>0</v>
      </c>
      <c r="P881" s="67">
        <v>0</v>
      </c>
      <c r="Q881" s="67" t="s">
        <v>49</v>
      </c>
      <c r="R881" s="214" t="s">
        <v>47</v>
      </c>
      <c r="S881" s="73">
        <v>0</v>
      </c>
      <c r="T881" s="67">
        <v>0</v>
      </c>
      <c r="U881" s="67">
        <v>0</v>
      </c>
      <c r="V881" s="67">
        <v>0</v>
      </c>
      <c r="W881" s="496">
        <v>0</v>
      </c>
      <c r="X881" s="73">
        <v>0</v>
      </c>
      <c r="Y881" s="67">
        <v>0</v>
      </c>
      <c r="Z881" s="496">
        <v>0</v>
      </c>
      <c r="AA881" s="22">
        <v>0</v>
      </c>
      <c r="AB881" s="496">
        <v>0</v>
      </c>
      <c r="AC881" s="27" t="s">
        <v>48</v>
      </c>
      <c r="AD881" s="75"/>
      <c r="AE881" s="75"/>
    </row>
    <row r="882" spans="1:31" s="141" customFormat="1" ht="30" customHeight="1" x14ac:dyDescent="0.25">
      <c r="A882" s="69" t="s">
        <v>56</v>
      </c>
      <c r="B882" s="69" t="s">
        <v>57</v>
      </c>
      <c r="C882" s="69" t="s">
        <v>1464</v>
      </c>
      <c r="D882" s="67" t="s">
        <v>1493</v>
      </c>
      <c r="E882" s="67" t="s">
        <v>1466</v>
      </c>
      <c r="F882" s="67" t="s">
        <v>1495</v>
      </c>
      <c r="G882" s="67" t="s">
        <v>1466</v>
      </c>
      <c r="H882" s="220" t="s">
        <v>46</v>
      </c>
      <c r="I882" s="73">
        <v>0</v>
      </c>
      <c r="J882" s="74">
        <v>0</v>
      </c>
      <c r="K882" s="67">
        <v>0</v>
      </c>
      <c r="L882" s="67">
        <v>0</v>
      </c>
      <c r="M882" s="74" t="s">
        <v>47</v>
      </c>
      <c r="N882" s="496" t="s">
        <v>48</v>
      </c>
      <c r="O882" s="73">
        <v>0</v>
      </c>
      <c r="P882" s="67">
        <v>0</v>
      </c>
      <c r="Q882" s="67" t="s">
        <v>49</v>
      </c>
      <c r="R882" s="214" t="s">
        <v>47</v>
      </c>
      <c r="S882" s="73">
        <v>0</v>
      </c>
      <c r="T882" s="67">
        <v>0</v>
      </c>
      <c r="U882" s="67">
        <v>0</v>
      </c>
      <c r="V882" s="67">
        <v>0</v>
      </c>
      <c r="W882" s="496">
        <v>0</v>
      </c>
      <c r="X882" s="73">
        <v>0</v>
      </c>
      <c r="Y882" s="67">
        <v>0</v>
      </c>
      <c r="Z882" s="496">
        <v>0</v>
      </c>
      <c r="AA882" s="22">
        <v>0</v>
      </c>
      <c r="AB882" s="496">
        <v>0</v>
      </c>
      <c r="AC882" s="27" t="s">
        <v>48</v>
      </c>
      <c r="AD882" s="75"/>
      <c r="AE882" s="75"/>
    </row>
    <row r="883" spans="1:31" s="141" customFormat="1" ht="30" customHeight="1" x14ac:dyDescent="0.25">
      <c r="A883" s="69" t="s">
        <v>56</v>
      </c>
      <c r="B883" s="69" t="s">
        <v>57</v>
      </c>
      <c r="C883" s="69" t="s">
        <v>1464</v>
      </c>
      <c r="D883" s="67" t="s">
        <v>1493</v>
      </c>
      <c r="E883" s="67" t="s">
        <v>1466</v>
      </c>
      <c r="F883" s="67" t="s">
        <v>1496</v>
      </c>
      <c r="G883" s="67" t="s">
        <v>1466</v>
      </c>
      <c r="H883" s="220" t="s">
        <v>46</v>
      </c>
      <c r="I883" s="73">
        <v>0</v>
      </c>
      <c r="J883" s="74">
        <v>0</v>
      </c>
      <c r="K883" s="67">
        <v>0</v>
      </c>
      <c r="L883" s="67">
        <v>0</v>
      </c>
      <c r="M883" s="74" t="s">
        <v>47</v>
      </c>
      <c r="N883" s="221" t="s">
        <v>48</v>
      </c>
      <c r="O883" s="73">
        <v>0</v>
      </c>
      <c r="P883" s="67">
        <v>0</v>
      </c>
      <c r="Q883" s="67" t="s">
        <v>49</v>
      </c>
      <c r="R883" s="214" t="s">
        <v>47</v>
      </c>
      <c r="S883" s="73">
        <v>0</v>
      </c>
      <c r="T883" s="67">
        <v>0</v>
      </c>
      <c r="U883" s="67">
        <v>0</v>
      </c>
      <c r="V883" s="67">
        <v>0</v>
      </c>
      <c r="W883" s="496">
        <v>0</v>
      </c>
      <c r="X883" s="73">
        <v>0</v>
      </c>
      <c r="Y883" s="67">
        <v>0</v>
      </c>
      <c r="Z883" s="496">
        <v>0</v>
      </c>
      <c r="AA883" s="22">
        <v>0</v>
      </c>
      <c r="AB883" s="496">
        <v>0</v>
      </c>
      <c r="AC883" s="27" t="s">
        <v>48</v>
      </c>
      <c r="AD883" s="75"/>
      <c r="AE883" s="75"/>
    </row>
    <row r="884" spans="1:31" s="141" customFormat="1" ht="30" customHeight="1" x14ac:dyDescent="0.25">
      <c r="A884" s="69" t="s">
        <v>56</v>
      </c>
      <c r="B884" s="69" t="s">
        <v>57</v>
      </c>
      <c r="C884" s="69" t="s">
        <v>1464</v>
      </c>
      <c r="D884" s="67" t="s">
        <v>1497</v>
      </c>
      <c r="E884" s="67" t="s">
        <v>1498</v>
      </c>
      <c r="F884" s="67" t="s">
        <v>1499</v>
      </c>
      <c r="G884" s="67" t="s">
        <v>1500</v>
      </c>
      <c r="H884" s="220" t="s">
        <v>46</v>
      </c>
      <c r="I884" s="73">
        <v>0</v>
      </c>
      <c r="J884" s="74">
        <v>0</v>
      </c>
      <c r="K884" s="67">
        <v>0</v>
      </c>
      <c r="L884" s="67">
        <v>0</v>
      </c>
      <c r="M884" s="74" t="s">
        <v>47</v>
      </c>
      <c r="N884" s="496" t="s">
        <v>48</v>
      </c>
      <c r="O884" s="73">
        <v>0</v>
      </c>
      <c r="P884" s="67">
        <v>0</v>
      </c>
      <c r="Q884" s="67" t="s">
        <v>49</v>
      </c>
      <c r="R884" s="214" t="s">
        <v>47</v>
      </c>
      <c r="S884" s="73">
        <v>0</v>
      </c>
      <c r="T884" s="67">
        <v>0</v>
      </c>
      <c r="U884" s="67">
        <v>0</v>
      </c>
      <c r="V884" s="67">
        <v>0</v>
      </c>
      <c r="W884" s="496">
        <v>0</v>
      </c>
      <c r="X884" s="73">
        <v>0</v>
      </c>
      <c r="Y884" s="67">
        <v>0</v>
      </c>
      <c r="Z884" s="496">
        <v>0</v>
      </c>
      <c r="AA884" s="22">
        <v>0</v>
      </c>
      <c r="AB884" s="496">
        <v>0</v>
      </c>
      <c r="AC884" s="27" t="s">
        <v>48</v>
      </c>
      <c r="AD884" s="75"/>
      <c r="AE884" s="75"/>
    </row>
    <row r="885" spans="1:31" s="141" customFormat="1" ht="30" customHeight="1" x14ac:dyDescent="0.25">
      <c r="A885" s="69" t="s">
        <v>56</v>
      </c>
      <c r="B885" s="69" t="s">
        <v>57</v>
      </c>
      <c r="C885" s="69" t="s">
        <v>1464</v>
      </c>
      <c r="D885" s="67" t="s">
        <v>1497</v>
      </c>
      <c r="E885" s="67" t="s">
        <v>1498</v>
      </c>
      <c r="F885" s="67" t="s">
        <v>1501</v>
      </c>
      <c r="G885" s="67" t="s">
        <v>1500</v>
      </c>
      <c r="H885" s="220" t="s">
        <v>46</v>
      </c>
      <c r="I885" s="73">
        <v>0</v>
      </c>
      <c r="J885" s="74">
        <v>0</v>
      </c>
      <c r="K885" s="67">
        <v>0</v>
      </c>
      <c r="L885" s="67">
        <v>0</v>
      </c>
      <c r="M885" s="74" t="s">
        <v>47</v>
      </c>
      <c r="N885" s="496" t="s">
        <v>48</v>
      </c>
      <c r="O885" s="73">
        <v>0</v>
      </c>
      <c r="P885" s="67">
        <v>0</v>
      </c>
      <c r="Q885" s="67" t="s">
        <v>49</v>
      </c>
      <c r="R885" s="214" t="s">
        <v>47</v>
      </c>
      <c r="S885" s="73">
        <v>0</v>
      </c>
      <c r="T885" s="67">
        <v>0</v>
      </c>
      <c r="U885" s="67">
        <v>0</v>
      </c>
      <c r="V885" s="67">
        <v>0</v>
      </c>
      <c r="W885" s="496">
        <v>0</v>
      </c>
      <c r="X885" s="73">
        <v>0</v>
      </c>
      <c r="Y885" s="67">
        <v>0</v>
      </c>
      <c r="Z885" s="496">
        <v>0</v>
      </c>
      <c r="AA885" s="22">
        <v>0</v>
      </c>
      <c r="AB885" s="496">
        <v>0</v>
      </c>
      <c r="AC885" s="27" t="s">
        <v>48</v>
      </c>
      <c r="AD885" s="75"/>
      <c r="AE885" s="75"/>
    </row>
    <row r="886" spans="1:31" s="141" customFormat="1" ht="30" customHeight="1" x14ac:dyDescent="0.25">
      <c r="A886" s="69" t="s">
        <v>56</v>
      </c>
      <c r="B886" s="69" t="s">
        <v>57</v>
      </c>
      <c r="C886" s="69" t="s">
        <v>1464</v>
      </c>
      <c r="D886" s="67" t="s">
        <v>1497</v>
      </c>
      <c r="E886" s="67" t="s">
        <v>1498</v>
      </c>
      <c r="F886" s="67" t="s">
        <v>1502</v>
      </c>
      <c r="G886" s="67" t="s">
        <v>1500</v>
      </c>
      <c r="H886" s="220" t="s">
        <v>46</v>
      </c>
      <c r="I886" s="73">
        <v>0</v>
      </c>
      <c r="J886" s="74">
        <v>0</v>
      </c>
      <c r="K886" s="67">
        <v>0</v>
      </c>
      <c r="L886" s="67">
        <v>0</v>
      </c>
      <c r="M886" s="74" t="s">
        <v>47</v>
      </c>
      <c r="N886" s="221" t="s">
        <v>48</v>
      </c>
      <c r="O886" s="73">
        <v>0</v>
      </c>
      <c r="P886" s="67">
        <v>0</v>
      </c>
      <c r="Q886" s="67" t="s">
        <v>49</v>
      </c>
      <c r="R886" s="214" t="s">
        <v>47</v>
      </c>
      <c r="S886" s="73">
        <v>0</v>
      </c>
      <c r="T886" s="67">
        <v>0</v>
      </c>
      <c r="U886" s="67">
        <v>0</v>
      </c>
      <c r="V886" s="67">
        <v>0</v>
      </c>
      <c r="W886" s="496">
        <v>0</v>
      </c>
      <c r="X886" s="73">
        <v>0</v>
      </c>
      <c r="Y886" s="67">
        <v>0</v>
      </c>
      <c r="Z886" s="496">
        <v>0</v>
      </c>
      <c r="AA886" s="22">
        <v>0</v>
      </c>
      <c r="AB886" s="496">
        <v>0</v>
      </c>
      <c r="AC886" s="27" t="s">
        <v>48</v>
      </c>
      <c r="AD886" s="75"/>
      <c r="AE886" s="75"/>
    </row>
    <row r="887" spans="1:31" s="141" customFormat="1" ht="30" customHeight="1" x14ac:dyDescent="0.25">
      <c r="A887" s="69" t="s">
        <v>56</v>
      </c>
      <c r="B887" s="69" t="s">
        <v>57</v>
      </c>
      <c r="C887" s="69" t="s">
        <v>1464</v>
      </c>
      <c r="D887" s="67" t="s">
        <v>1497</v>
      </c>
      <c r="E887" s="67" t="s">
        <v>1498</v>
      </c>
      <c r="F887" s="67" t="s">
        <v>1503</v>
      </c>
      <c r="G887" s="67" t="s">
        <v>1500</v>
      </c>
      <c r="H887" s="220" t="s">
        <v>46</v>
      </c>
      <c r="I887" s="73">
        <v>0</v>
      </c>
      <c r="J887" s="74">
        <v>0</v>
      </c>
      <c r="K887" s="67">
        <v>0</v>
      </c>
      <c r="L887" s="67">
        <v>0</v>
      </c>
      <c r="M887" s="74" t="s">
        <v>47</v>
      </c>
      <c r="N887" s="496" t="s">
        <v>48</v>
      </c>
      <c r="O887" s="73">
        <v>0</v>
      </c>
      <c r="P887" s="67">
        <v>0</v>
      </c>
      <c r="Q887" s="67" t="s">
        <v>49</v>
      </c>
      <c r="R887" s="214" t="s">
        <v>47</v>
      </c>
      <c r="S887" s="73">
        <v>0</v>
      </c>
      <c r="T887" s="67">
        <v>0</v>
      </c>
      <c r="U887" s="67">
        <v>0</v>
      </c>
      <c r="V887" s="67">
        <v>0</v>
      </c>
      <c r="W887" s="496">
        <v>0</v>
      </c>
      <c r="X887" s="73">
        <v>0</v>
      </c>
      <c r="Y887" s="67">
        <v>0</v>
      </c>
      <c r="Z887" s="496">
        <v>0</v>
      </c>
      <c r="AA887" s="22">
        <v>0</v>
      </c>
      <c r="AB887" s="496">
        <v>0</v>
      </c>
      <c r="AC887" s="27" t="s">
        <v>48</v>
      </c>
      <c r="AD887" s="75"/>
      <c r="AE887" s="75"/>
    </row>
    <row r="888" spans="1:31" s="141" customFormat="1" ht="30" customHeight="1" x14ac:dyDescent="0.25">
      <c r="A888" s="69" t="s">
        <v>56</v>
      </c>
      <c r="B888" s="69" t="s">
        <v>57</v>
      </c>
      <c r="C888" s="69" t="s">
        <v>1464</v>
      </c>
      <c r="D888" s="67" t="s">
        <v>1497</v>
      </c>
      <c r="E888" s="67" t="s">
        <v>1498</v>
      </c>
      <c r="F888" s="67" t="s">
        <v>1504</v>
      </c>
      <c r="G888" s="67" t="s">
        <v>1500</v>
      </c>
      <c r="H888" s="220" t="s">
        <v>617</v>
      </c>
      <c r="I888" s="73">
        <v>0</v>
      </c>
      <c r="J888" s="74">
        <v>0</v>
      </c>
      <c r="K888" s="67">
        <v>0</v>
      </c>
      <c r="L888" s="67">
        <v>0</v>
      </c>
      <c r="M888" s="74" t="s">
        <v>47</v>
      </c>
      <c r="N888" s="496" t="s">
        <v>48</v>
      </c>
      <c r="O888" s="73">
        <v>0</v>
      </c>
      <c r="P888" s="67">
        <v>0</v>
      </c>
      <c r="Q888" s="67" t="s">
        <v>49</v>
      </c>
      <c r="R888" s="214" t="s">
        <v>47</v>
      </c>
      <c r="S888" s="73">
        <v>0</v>
      </c>
      <c r="T888" s="67">
        <v>0</v>
      </c>
      <c r="U888" s="67">
        <v>0</v>
      </c>
      <c r="V888" s="67">
        <v>0</v>
      </c>
      <c r="W888" s="496">
        <v>0</v>
      </c>
      <c r="X888" s="73">
        <v>0</v>
      </c>
      <c r="Y888" s="67">
        <v>0</v>
      </c>
      <c r="Z888" s="496">
        <v>0</v>
      </c>
      <c r="AA888" s="22">
        <v>0</v>
      </c>
      <c r="AB888" s="496">
        <v>0</v>
      </c>
      <c r="AC888" s="27" t="s">
        <v>48</v>
      </c>
      <c r="AD888" s="75"/>
      <c r="AE888" s="75"/>
    </row>
    <row r="889" spans="1:31" s="141" customFormat="1" ht="30" customHeight="1" x14ac:dyDescent="0.25">
      <c r="A889" s="69" t="s">
        <v>56</v>
      </c>
      <c r="B889" s="69" t="s">
        <v>57</v>
      </c>
      <c r="C889" s="69" t="s">
        <v>1464</v>
      </c>
      <c r="D889" s="67" t="s">
        <v>1497</v>
      </c>
      <c r="E889" s="67" t="s">
        <v>1498</v>
      </c>
      <c r="F889" s="67" t="s">
        <v>1505</v>
      </c>
      <c r="G889" s="67" t="s">
        <v>1500</v>
      </c>
      <c r="H889" s="220" t="s">
        <v>617</v>
      </c>
      <c r="I889" s="73">
        <v>0</v>
      </c>
      <c r="J889" s="74">
        <v>0</v>
      </c>
      <c r="K889" s="67">
        <v>0</v>
      </c>
      <c r="L889" s="67">
        <v>0</v>
      </c>
      <c r="M889" s="74" t="s">
        <v>47</v>
      </c>
      <c r="N889" s="221" t="s">
        <v>48</v>
      </c>
      <c r="O889" s="73">
        <v>0</v>
      </c>
      <c r="P889" s="67">
        <v>0</v>
      </c>
      <c r="Q889" s="67" t="s">
        <v>49</v>
      </c>
      <c r="R889" s="214" t="s">
        <v>47</v>
      </c>
      <c r="S889" s="73">
        <v>0</v>
      </c>
      <c r="T889" s="67">
        <v>0</v>
      </c>
      <c r="U889" s="67">
        <v>0</v>
      </c>
      <c r="V889" s="67">
        <v>0</v>
      </c>
      <c r="W889" s="496">
        <v>0</v>
      </c>
      <c r="X889" s="73">
        <v>0</v>
      </c>
      <c r="Y889" s="67">
        <v>0</v>
      </c>
      <c r="Z889" s="496">
        <v>0</v>
      </c>
      <c r="AA889" s="22">
        <v>0</v>
      </c>
      <c r="AB889" s="496">
        <v>0</v>
      </c>
      <c r="AC889" s="27" t="s">
        <v>48</v>
      </c>
      <c r="AD889" s="75"/>
      <c r="AE889" s="75"/>
    </row>
    <row r="890" spans="1:31" s="141" customFormat="1" ht="30" customHeight="1" x14ac:dyDescent="0.25">
      <c r="A890" s="69" t="s">
        <v>56</v>
      </c>
      <c r="B890" s="69" t="s">
        <v>57</v>
      </c>
      <c r="C890" s="69" t="s">
        <v>1464</v>
      </c>
      <c r="D890" s="67" t="s">
        <v>1497</v>
      </c>
      <c r="E890" s="67" t="s">
        <v>1498</v>
      </c>
      <c r="F890" s="67" t="s">
        <v>1506</v>
      </c>
      <c r="G890" s="67" t="s">
        <v>1498</v>
      </c>
      <c r="H890" s="220" t="s">
        <v>46</v>
      </c>
      <c r="I890" s="73">
        <v>0</v>
      </c>
      <c r="J890" s="74">
        <v>0</v>
      </c>
      <c r="K890" s="67">
        <v>0</v>
      </c>
      <c r="L890" s="67">
        <v>0</v>
      </c>
      <c r="M890" s="74" t="s">
        <v>47</v>
      </c>
      <c r="N890" s="496" t="s">
        <v>48</v>
      </c>
      <c r="O890" s="73">
        <v>0</v>
      </c>
      <c r="P890" s="67">
        <v>0</v>
      </c>
      <c r="Q890" s="67" t="s">
        <v>49</v>
      </c>
      <c r="R890" s="214" t="s">
        <v>47</v>
      </c>
      <c r="S890" s="73">
        <v>0</v>
      </c>
      <c r="T890" s="67">
        <v>0</v>
      </c>
      <c r="U890" s="67">
        <v>0</v>
      </c>
      <c r="V890" s="67">
        <v>0</v>
      </c>
      <c r="W890" s="496">
        <v>0</v>
      </c>
      <c r="X890" s="73">
        <v>0</v>
      </c>
      <c r="Y890" s="67">
        <v>0</v>
      </c>
      <c r="Z890" s="496">
        <v>0</v>
      </c>
      <c r="AA890" s="22">
        <v>0</v>
      </c>
      <c r="AB890" s="496">
        <v>0</v>
      </c>
      <c r="AC890" s="27" t="s">
        <v>48</v>
      </c>
      <c r="AD890" s="75"/>
      <c r="AE890" s="75"/>
    </row>
    <row r="891" spans="1:31" s="141" customFormat="1" ht="30" customHeight="1" x14ac:dyDescent="0.25">
      <c r="A891" s="69" t="s">
        <v>56</v>
      </c>
      <c r="B891" s="69" t="s">
        <v>57</v>
      </c>
      <c r="C891" s="69" t="s">
        <v>1464</v>
      </c>
      <c r="D891" s="67" t="s">
        <v>1507</v>
      </c>
      <c r="E891" s="67" t="s">
        <v>1508</v>
      </c>
      <c r="F891" s="67" t="s">
        <v>1509</v>
      </c>
      <c r="G891" s="67" t="s">
        <v>1508</v>
      </c>
      <c r="H891" s="220" t="s">
        <v>46</v>
      </c>
      <c r="I891" s="73">
        <v>0</v>
      </c>
      <c r="J891" s="74">
        <v>0</v>
      </c>
      <c r="K891" s="67">
        <v>0</v>
      </c>
      <c r="L891" s="67">
        <v>0</v>
      </c>
      <c r="M891" s="74" t="s">
        <v>47</v>
      </c>
      <c r="N891" s="496" t="s">
        <v>48</v>
      </c>
      <c r="O891" s="73">
        <v>0</v>
      </c>
      <c r="P891" s="67">
        <v>0</v>
      </c>
      <c r="Q891" s="67" t="s">
        <v>49</v>
      </c>
      <c r="R891" s="214" t="s">
        <v>47</v>
      </c>
      <c r="S891" s="73">
        <v>0</v>
      </c>
      <c r="T891" s="67">
        <v>0</v>
      </c>
      <c r="U891" s="67">
        <v>0</v>
      </c>
      <c r="V891" s="67">
        <v>0</v>
      </c>
      <c r="W891" s="496">
        <v>0</v>
      </c>
      <c r="X891" s="73">
        <v>0</v>
      </c>
      <c r="Y891" s="67">
        <v>0</v>
      </c>
      <c r="Z891" s="496">
        <v>0</v>
      </c>
      <c r="AA891" s="22">
        <v>0</v>
      </c>
      <c r="AB891" s="496">
        <v>0</v>
      </c>
      <c r="AC891" s="27" t="s">
        <v>48</v>
      </c>
      <c r="AD891" s="75"/>
      <c r="AE891" s="75"/>
    </row>
    <row r="892" spans="1:31" s="141" customFormat="1" ht="30" customHeight="1" x14ac:dyDescent="0.25">
      <c r="A892" s="69" t="s">
        <v>56</v>
      </c>
      <c r="B892" s="69" t="s">
        <v>57</v>
      </c>
      <c r="C892" s="69" t="s">
        <v>1464</v>
      </c>
      <c r="D892" s="67" t="s">
        <v>1507</v>
      </c>
      <c r="E892" s="67" t="s">
        <v>1508</v>
      </c>
      <c r="F892" s="67" t="s">
        <v>1510</v>
      </c>
      <c r="G892" s="67" t="s">
        <v>1508</v>
      </c>
      <c r="H892" s="220" t="s">
        <v>46</v>
      </c>
      <c r="I892" s="73">
        <v>0</v>
      </c>
      <c r="J892" s="74">
        <v>0</v>
      </c>
      <c r="K892" s="67">
        <v>0</v>
      </c>
      <c r="L892" s="67">
        <v>0</v>
      </c>
      <c r="M892" s="74" t="s">
        <v>47</v>
      </c>
      <c r="N892" s="221" t="s">
        <v>48</v>
      </c>
      <c r="O892" s="73">
        <v>0</v>
      </c>
      <c r="P892" s="67">
        <v>0</v>
      </c>
      <c r="Q892" s="67" t="s">
        <v>49</v>
      </c>
      <c r="R892" s="214" t="s">
        <v>47</v>
      </c>
      <c r="S892" s="73">
        <v>0</v>
      </c>
      <c r="T892" s="67">
        <v>0</v>
      </c>
      <c r="U892" s="67">
        <v>0</v>
      </c>
      <c r="V892" s="67">
        <v>0</v>
      </c>
      <c r="W892" s="496">
        <v>0</v>
      </c>
      <c r="X892" s="73">
        <v>0</v>
      </c>
      <c r="Y892" s="67">
        <v>0</v>
      </c>
      <c r="Z892" s="496">
        <v>0</v>
      </c>
      <c r="AA892" s="22">
        <v>0</v>
      </c>
      <c r="AB892" s="496">
        <v>0</v>
      </c>
      <c r="AC892" s="27" t="s">
        <v>48</v>
      </c>
      <c r="AD892" s="75"/>
      <c r="AE892" s="75"/>
    </row>
    <row r="893" spans="1:31" s="141" customFormat="1" ht="30" customHeight="1" x14ac:dyDescent="0.25">
      <c r="A893" s="69" t="s">
        <v>56</v>
      </c>
      <c r="B893" s="69" t="s">
        <v>57</v>
      </c>
      <c r="C893" s="69" t="s">
        <v>1464</v>
      </c>
      <c r="D893" s="67" t="s">
        <v>1507</v>
      </c>
      <c r="E893" s="67" t="s">
        <v>1508</v>
      </c>
      <c r="F893" s="67" t="s">
        <v>1511</v>
      </c>
      <c r="G893" s="67" t="s">
        <v>1508</v>
      </c>
      <c r="H893" s="220" t="s">
        <v>46</v>
      </c>
      <c r="I893" s="73">
        <v>0</v>
      </c>
      <c r="J893" s="74">
        <v>0</v>
      </c>
      <c r="K893" s="67">
        <v>0</v>
      </c>
      <c r="L893" s="67">
        <v>0</v>
      </c>
      <c r="M893" s="74" t="s">
        <v>47</v>
      </c>
      <c r="N893" s="496" t="s">
        <v>48</v>
      </c>
      <c r="O893" s="73">
        <v>0</v>
      </c>
      <c r="P893" s="67">
        <v>0</v>
      </c>
      <c r="Q893" s="67" t="s">
        <v>49</v>
      </c>
      <c r="R893" s="214" t="s">
        <v>47</v>
      </c>
      <c r="S893" s="73">
        <v>0</v>
      </c>
      <c r="T893" s="67">
        <v>0</v>
      </c>
      <c r="U893" s="67">
        <v>0</v>
      </c>
      <c r="V893" s="67">
        <v>0</v>
      </c>
      <c r="W893" s="496">
        <v>0</v>
      </c>
      <c r="X893" s="73">
        <v>0</v>
      </c>
      <c r="Y893" s="67">
        <v>0</v>
      </c>
      <c r="Z893" s="496">
        <v>0</v>
      </c>
      <c r="AA893" s="22">
        <v>0</v>
      </c>
      <c r="AB893" s="496">
        <v>0</v>
      </c>
      <c r="AC893" s="27" t="s">
        <v>48</v>
      </c>
      <c r="AD893" s="75"/>
      <c r="AE893" s="75"/>
    </row>
    <row r="894" spans="1:31" s="141" customFormat="1" ht="30" customHeight="1" x14ac:dyDescent="0.25">
      <c r="A894" s="69" t="s">
        <v>56</v>
      </c>
      <c r="B894" s="69" t="s">
        <v>57</v>
      </c>
      <c r="C894" s="69" t="s">
        <v>1464</v>
      </c>
      <c r="D894" s="67" t="s">
        <v>1507</v>
      </c>
      <c r="E894" s="67" t="s">
        <v>1508</v>
      </c>
      <c r="F894" s="67" t="s">
        <v>1512</v>
      </c>
      <c r="G894" s="67" t="s">
        <v>1508</v>
      </c>
      <c r="H894" s="220" t="s">
        <v>46</v>
      </c>
      <c r="I894" s="73">
        <v>0</v>
      </c>
      <c r="J894" s="74">
        <v>0</v>
      </c>
      <c r="K894" s="67">
        <v>0</v>
      </c>
      <c r="L894" s="67">
        <v>0</v>
      </c>
      <c r="M894" s="74" t="s">
        <v>47</v>
      </c>
      <c r="N894" s="496" t="s">
        <v>48</v>
      </c>
      <c r="O894" s="73">
        <v>0</v>
      </c>
      <c r="P894" s="67">
        <v>0</v>
      </c>
      <c r="Q894" s="67" t="s">
        <v>49</v>
      </c>
      <c r="R894" s="214" t="s">
        <v>47</v>
      </c>
      <c r="S894" s="73">
        <v>0</v>
      </c>
      <c r="T894" s="67">
        <v>0</v>
      </c>
      <c r="U894" s="67">
        <v>0</v>
      </c>
      <c r="V894" s="67">
        <v>0</v>
      </c>
      <c r="W894" s="496">
        <v>0</v>
      </c>
      <c r="X894" s="73">
        <v>0</v>
      </c>
      <c r="Y894" s="67">
        <v>0</v>
      </c>
      <c r="Z894" s="496">
        <v>0</v>
      </c>
      <c r="AA894" s="22">
        <v>0</v>
      </c>
      <c r="AB894" s="496">
        <v>0</v>
      </c>
      <c r="AC894" s="27" t="s">
        <v>48</v>
      </c>
      <c r="AD894" s="75"/>
      <c r="AE894" s="75"/>
    </row>
    <row r="895" spans="1:31" s="141" customFormat="1" ht="30" customHeight="1" x14ac:dyDescent="0.25">
      <c r="A895" s="69" t="s">
        <v>56</v>
      </c>
      <c r="B895" s="69" t="s">
        <v>57</v>
      </c>
      <c r="C895" s="69" t="s">
        <v>1464</v>
      </c>
      <c r="D895" s="67" t="s">
        <v>1469</v>
      </c>
      <c r="E895" s="67" t="s">
        <v>1470</v>
      </c>
      <c r="F895" s="67" t="s">
        <v>1513</v>
      </c>
      <c r="G895" s="67" t="s">
        <v>1470</v>
      </c>
      <c r="H895" s="220" t="s">
        <v>46</v>
      </c>
      <c r="I895" s="73">
        <v>0</v>
      </c>
      <c r="J895" s="74">
        <v>0</v>
      </c>
      <c r="K895" s="67">
        <v>0</v>
      </c>
      <c r="L895" s="67">
        <v>0</v>
      </c>
      <c r="M895" s="74" t="s">
        <v>47</v>
      </c>
      <c r="N895" s="221" t="s">
        <v>48</v>
      </c>
      <c r="O895" s="73">
        <v>0</v>
      </c>
      <c r="P895" s="67">
        <v>0</v>
      </c>
      <c r="Q895" s="67" t="s">
        <v>49</v>
      </c>
      <c r="R895" s="214" t="s">
        <v>47</v>
      </c>
      <c r="S895" s="73">
        <v>0</v>
      </c>
      <c r="T895" s="67">
        <v>0</v>
      </c>
      <c r="U895" s="67">
        <v>0</v>
      </c>
      <c r="V895" s="67">
        <v>0</v>
      </c>
      <c r="W895" s="496">
        <v>0</v>
      </c>
      <c r="X895" s="73">
        <v>0</v>
      </c>
      <c r="Y895" s="67">
        <v>0</v>
      </c>
      <c r="Z895" s="496">
        <v>0</v>
      </c>
      <c r="AA895" s="22">
        <v>0</v>
      </c>
      <c r="AB895" s="496">
        <v>0</v>
      </c>
      <c r="AC895" s="27" t="s">
        <v>48</v>
      </c>
      <c r="AD895" s="75"/>
      <c r="AE895" s="75"/>
    </row>
    <row r="896" spans="1:31" s="141" customFormat="1" ht="30" customHeight="1" x14ac:dyDescent="0.25">
      <c r="A896" s="69" t="s">
        <v>56</v>
      </c>
      <c r="B896" s="69" t="s">
        <v>57</v>
      </c>
      <c r="C896" s="69" t="s">
        <v>1464</v>
      </c>
      <c r="D896" s="67" t="s">
        <v>1469</v>
      </c>
      <c r="E896" s="67" t="s">
        <v>1470</v>
      </c>
      <c r="F896" s="67" t="s">
        <v>1514</v>
      </c>
      <c r="G896" s="67" t="s">
        <v>1470</v>
      </c>
      <c r="H896" s="220" t="s">
        <v>46</v>
      </c>
      <c r="I896" s="73">
        <v>0</v>
      </c>
      <c r="J896" s="74">
        <v>0</v>
      </c>
      <c r="K896" s="67">
        <v>0</v>
      </c>
      <c r="L896" s="67">
        <v>0</v>
      </c>
      <c r="M896" s="74" t="s">
        <v>47</v>
      </c>
      <c r="N896" s="496" t="s">
        <v>48</v>
      </c>
      <c r="O896" s="73">
        <v>0</v>
      </c>
      <c r="P896" s="67">
        <v>0</v>
      </c>
      <c r="Q896" s="67" t="s">
        <v>49</v>
      </c>
      <c r="R896" s="214" t="s">
        <v>47</v>
      </c>
      <c r="S896" s="73">
        <v>0</v>
      </c>
      <c r="T896" s="67">
        <v>0</v>
      </c>
      <c r="U896" s="67">
        <v>0</v>
      </c>
      <c r="V896" s="67">
        <v>0</v>
      </c>
      <c r="W896" s="496">
        <v>0</v>
      </c>
      <c r="X896" s="73">
        <v>0</v>
      </c>
      <c r="Y896" s="67">
        <v>0</v>
      </c>
      <c r="Z896" s="496">
        <v>0</v>
      </c>
      <c r="AA896" s="22">
        <v>0</v>
      </c>
      <c r="AB896" s="496">
        <v>0</v>
      </c>
      <c r="AC896" s="27" t="s">
        <v>48</v>
      </c>
      <c r="AD896" s="75"/>
      <c r="AE896" s="75"/>
    </row>
    <row r="897" spans="1:31" s="141" customFormat="1" ht="30" customHeight="1" x14ac:dyDescent="0.25">
      <c r="A897" s="69" t="s">
        <v>56</v>
      </c>
      <c r="B897" s="69" t="s">
        <v>57</v>
      </c>
      <c r="C897" s="69" t="s">
        <v>1464</v>
      </c>
      <c r="D897" s="67" t="s">
        <v>1469</v>
      </c>
      <c r="E897" s="67" t="s">
        <v>1470</v>
      </c>
      <c r="F897" s="67" t="s">
        <v>1515</v>
      </c>
      <c r="G897" s="67" t="s">
        <v>1470</v>
      </c>
      <c r="H897" s="220" t="s">
        <v>46</v>
      </c>
      <c r="I897" s="73">
        <v>0</v>
      </c>
      <c r="J897" s="74">
        <v>0</v>
      </c>
      <c r="K897" s="67">
        <v>0</v>
      </c>
      <c r="L897" s="67">
        <v>0</v>
      </c>
      <c r="M897" s="74" t="s">
        <v>47</v>
      </c>
      <c r="N897" s="496" t="s">
        <v>48</v>
      </c>
      <c r="O897" s="73">
        <v>0</v>
      </c>
      <c r="P897" s="67">
        <v>0</v>
      </c>
      <c r="Q897" s="67" t="s">
        <v>49</v>
      </c>
      <c r="R897" s="214" t="s">
        <v>47</v>
      </c>
      <c r="S897" s="73">
        <v>0</v>
      </c>
      <c r="T897" s="67">
        <v>0</v>
      </c>
      <c r="U897" s="67">
        <v>0</v>
      </c>
      <c r="V897" s="67">
        <v>0</v>
      </c>
      <c r="W897" s="496">
        <v>0</v>
      </c>
      <c r="X897" s="73">
        <v>0</v>
      </c>
      <c r="Y897" s="67">
        <v>0</v>
      </c>
      <c r="Z897" s="496">
        <v>0</v>
      </c>
      <c r="AA897" s="22">
        <v>0</v>
      </c>
      <c r="AB897" s="496">
        <v>0</v>
      </c>
      <c r="AC897" s="27" t="s">
        <v>48</v>
      </c>
      <c r="AD897" s="75"/>
      <c r="AE897" s="75"/>
    </row>
    <row r="898" spans="1:31" s="141" customFormat="1" ht="30" customHeight="1" x14ac:dyDescent="0.25">
      <c r="A898" s="69" t="s">
        <v>56</v>
      </c>
      <c r="B898" s="69" t="s">
        <v>57</v>
      </c>
      <c r="C898" s="69" t="s">
        <v>1464</v>
      </c>
      <c r="D898" s="67" t="s">
        <v>1469</v>
      </c>
      <c r="E898" s="67" t="s">
        <v>1470</v>
      </c>
      <c r="F898" s="67" t="s">
        <v>1516</v>
      </c>
      <c r="G898" s="67" t="s">
        <v>1470</v>
      </c>
      <c r="H898" s="220" t="s">
        <v>46</v>
      </c>
      <c r="I898" s="73">
        <v>0</v>
      </c>
      <c r="J898" s="74">
        <v>0</v>
      </c>
      <c r="K898" s="67">
        <v>0</v>
      </c>
      <c r="L898" s="67">
        <v>0</v>
      </c>
      <c r="M898" s="74" t="s">
        <v>47</v>
      </c>
      <c r="N898" s="221" t="s">
        <v>48</v>
      </c>
      <c r="O898" s="73">
        <v>0</v>
      </c>
      <c r="P898" s="67">
        <v>0</v>
      </c>
      <c r="Q898" s="67" t="s">
        <v>49</v>
      </c>
      <c r="R898" s="214" t="s">
        <v>47</v>
      </c>
      <c r="S898" s="73">
        <v>0</v>
      </c>
      <c r="T898" s="67">
        <v>0</v>
      </c>
      <c r="U898" s="67">
        <v>0</v>
      </c>
      <c r="V898" s="67">
        <v>0</v>
      </c>
      <c r="W898" s="496">
        <v>0</v>
      </c>
      <c r="X898" s="73">
        <v>0</v>
      </c>
      <c r="Y898" s="67">
        <v>0</v>
      </c>
      <c r="Z898" s="496">
        <v>0</v>
      </c>
      <c r="AA898" s="22">
        <v>0</v>
      </c>
      <c r="AB898" s="496">
        <v>0</v>
      </c>
      <c r="AC898" s="27" t="s">
        <v>48</v>
      </c>
      <c r="AD898" s="75"/>
      <c r="AE898" s="75"/>
    </row>
    <row r="899" spans="1:31" s="141" customFormat="1" ht="30" customHeight="1" x14ac:dyDescent="0.25">
      <c r="A899" s="69" t="s">
        <v>56</v>
      </c>
      <c r="B899" s="69" t="s">
        <v>57</v>
      </c>
      <c r="C899" s="69" t="s">
        <v>1464</v>
      </c>
      <c r="D899" s="67" t="s">
        <v>1469</v>
      </c>
      <c r="E899" s="67" t="s">
        <v>1470</v>
      </c>
      <c r="F899" s="67" t="s">
        <v>1517</v>
      </c>
      <c r="G899" s="67" t="s">
        <v>1470</v>
      </c>
      <c r="H899" s="220" t="s">
        <v>46</v>
      </c>
      <c r="I899" s="73">
        <v>0</v>
      </c>
      <c r="J899" s="74">
        <v>0</v>
      </c>
      <c r="K899" s="67">
        <v>0</v>
      </c>
      <c r="L899" s="67">
        <v>0</v>
      </c>
      <c r="M899" s="74" t="s">
        <v>47</v>
      </c>
      <c r="N899" s="496" t="s">
        <v>48</v>
      </c>
      <c r="O899" s="73">
        <v>0</v>
      </c>
      <c r="P899" s="67">
        <v>0</v>
      </c>
      <c r="Q899" s="67" t="s">
        <v>49</v>
      </c>
      <c r="R899" s="214" t="s">
        <v>47</v>
      </c>
      <c r="S899" s="73">
        <v>0</v>
      </c>
      <c r="T899" s="67">
        <v>0</v>
      </c>
      <c r="U899" s="67">
        <v>0</v>
      </c>
      <c r="V899" s="67">
        <v>0</v>
      </c>
      <c r="W899" s="496">
        <v>0</v>
      </c>
      <c r="X899" s="73">
        <v>0</v>
      </c>
      <c r="Y899" s="67">
        <v>0</v>
      </c>
      <c r="Z899" s="496">
        <v>0</v>
      </c>
      <c r="AA899" s="22">
        <v>0</v>
      </c>
      <c r="AB899" s="496">
        <v>0</v>
      </c>
      <c r="AC899" s="27" t="s">
        <v>48</v>
      </c>
      <c r="AD899" s="75"/>
      <c r="AE899" s="75"/>
    </row>
    <row r="900" spans="1:31" s="141" customFormat="1" ht="30" customHeight="1" x14ac:dyDescent="0.25">
      <c r="A900" s="69" t="s">
        <v>56</v>
      </c>
      <c r="B900" s="69" t="s">
        <v>57</v>
      </c>
      <c r="C900" s="69" t="s">
        <v>1464</v>
      </c>
      <c r="D900" s="67" t="s">
        <v>1469</v>
      </c>
      <c r="E900" s="67" t="s">
        <v>1470</v>
      </c>
      <c r="F900" s="67" t="s">
        <v>1518</v>
      </c>
      <c r="G900" s="67" t="s">
        <v>1470</v>
      </c>
      <c r="H900" s="220" t="s">
        <v>46</v>
      </c>
      <c r="I900" s="73">
        <v>0</v>
      </c>
      <c r="J900" s="74">
        <v>0</v>
      </c>
      <c r="K900" s="67">
        <v>0</v>
      </c>
      <c r="L900" s="67">
        <v>0</v>
      </c>
      <c r="M900" s="74" t="s">
        <v>47</v>
      </c>
      <c r="N900" s="496" t="s">
        <v>48</v>
      </c>
      <c r="O900" s="73">
        <v>0</v>
      </c>
      <c r="P900" s="67">
        <v>0</v>
      </c>
      <c r="Q900" s="67" t="s">
        <v>49</v>
      </c>
      <c r="R900" s="214" t="s">
        <v>47</v>
      </c>
      <c r="S900" s="73">
        <v>0</v>
      </c>
      <c r="T900" s="67">
        <v>0</v>
      </c>
      <c r="U900" s="67">
        <v>0</v>
      </c>
      <c r="V900" s="67">
        <v>0</v>
      </c>
      <c r="W900" s="496">
        <v>0</v>
      </c>
      <c r="X900" s="73">
        <v>0</v>
      </c>
      <c r="Y900" s="67">
        <v>0</v>
      </c>
      <c r="Z900" s="496">
        <v>0</v>
      </c>
      <c r="AA900" s="22">
        <v>0</v>
      </c>
      <c r="AB900" s="496">
        <v>0</v>
      </c>
      <c r="AC900" s="27" t="s">
        <v>48</v>
      </c>
      <c r="AD900" s="75"/>
      <c r="AE900" s="75"/>
    </row>
    <row r="901" spans="1:31" s="141" customFormat="1" ht="30" customHeight="1" x14ac:dyDescent="0.25">
      <c r="A901" s="69" t="s">
        <v>56</v>
      </c>
      <c r="B901" s="69" t="s">
        <v>57</v>
      </c>
      <c r="C901" s="69" t="s">
        <v>1464</v>
      </c>
      <c r="D901" s="67" t="s">
        <v>1469</v>
      </c>
      <c r="E901" s="67" t="s">
        <v>1470</v>
      </c>
      <c r="F901" s="67" t="s">
        <v>1519</v>
      </c>
      <c r="G901" s="67" t="s">
        <v>1470</v>
      </c>
      <c r="H901" s="220" t="s">
        <v>46</v>
      </c>
      <c r="I901" s="73">
        <v>0</v>
      </c>
      <c r="J901" s="74">
        <v>0</v>
      </c>
      <c r="K901" s="67">
        <v>0</v>
      </c>
      <c r="L901" s="67">
        <v>0</v>
      </c>
      <c r="M901" s="74" t="s">
        <v>47</v>
      </c>
      <c r="N901" s="221" t="s">
        <v>48</v>
      </c>
      <c r="O901" s="73">
        <v>0</v>
      </c>
      <c r="P901" s="67">
        <v>0</v>
      </c>
      <c r="Q901" s="67" t="s">
        <v>49</v>
      </c>
      <c r="R901" s="214" t="s">
        <v>47</v>
      </c>
      <c r="S901" s="73">
        <v>0</v>
      </c>
      <c r="T901" s="67">
        <v>0</v>
      </c>
      <c r="U901" s="67">
        <v>0</v>
      </c>
      <c r="V901" s="67">
        <v>0</v>
      </c>
      <c r="W901" s="496">
        <v>0</v>
      </c>
      <c r="X901" s="73">
        <v>0</v>
      </c>
      <c r="Y901" s="67">
        <v>0</v>
      </c>
      <c r="Z901" s="496">
        <v>0</v>
      </c>
      <c r="AA901" s="22">
        <v>0</v>
      </c>
      <c r="AB901" s="496">
        <v>0</v>
      </c>
      <c r="AC901" s="27" t="s">
        <v>48</v>
      </c>
      <c r="AD901" s="75"/>
      <c r="AE901" s="75"/>
    </row>
    <row r="902" spans="1:31" s="141" customFormat="1" ht="30" customHeight="1" x14ac:dyDescent="0.25">
      <c r="A902" s="69" t="s">
        <v>56</v>
      </c>
      <c r="B902" s="69" t="s">
        <v>57</v>
      </c>
      <c r="C902" s="69" t="s">
        <v>1464</v>
      </c>
      <c r="D902" s="67" t="s">
        <v>1469</v>
      </c>
      <c r="E902" s="67" t="s">
        <v>1470</v>
      </c>
      <c r="F902" s="67" t="s">
        <v>1520</v>
      </c>
      <c r="G902" s="67" t="s">
        <v>1470</v>
      </c>
      <c r="H902" s="220" t="s">
        <v>46</v>
      </c>
      <c r="I902" s="73">
        <v>0</v>
      </c>
      <c r="J902" s="74">
        <v>0</v>
      </c>
      <c r="K902" s="67">
        <v>0</v>
      </c>
      <c r="L902" s="67">
        <v>0</v>
      </c>
      <c r="M902" s="74" t="s">
        <v>47</v>
      </c>
      <c r="N902" s="496" t="s">
        <v>48</v>
      </c>
      <c r="O902" s="73">
        <v>0</v>
      </c>
      <c r="P902" s="67">
        <v>0</v>
      </c>
      <c r="Q902" s="67" t="s">
        <v>49</v>
      </c>
      <c r="R902" s="214" t="s">
        <v>47</v>
      </c>
      <c r="S902" s="73">
        <v>0</v>
      </c>
      <c r="T902" s="67">
        <v>0</v>
      </c>
      <c r="U902" s="67">
        <v>0</v>
      </c>
      <c r="V902" s="67">
        <v>0</v>
      </c>
      <c r="W902" s="496">
        <v>0</v>
      </c>
      <c r="X902" s="73">
        <v>0</v>
      </c>
      <c r="Y902" s="67">
        <v>0</v>
      </c>
      <c r="Z902" s="496">
        <v>0</v>
      </c>
      <c r="AA902" s="22">
        <v>0</v>
      </c>
      <c r="AB902" s="496">
        <v>0</v>
      </c>
      <c r="AC902" s="27" t="s">
        <v>48</v>
      </c>
      <c r="AD902" s="75"/>
      <c r="AE902" s="75"/>
    </row>
    <row r="903" spans="1:31" s="141" customFormat="1" ht="30" customHeight="1" x14ac:dyDescent="0.25">
      <c r="A903" s="69" t="s">
        <v>56</v>
      </c>
      <c r="B903" s="69" t="s">
        <v>57</v>
      </c>
      <c r="C903" s="69" t="s">
        <v>1464</v>
      </c>
      <c r="D903" s="67" t="s">
        <v>1521</v>
      </c>
      <c r="E903" s="67" t="s">
        <v>1522</v>
      </c>
      <c r="F903" s="67" t="s">
        <v>1523</v>
      </c>
      <c r="G903" s="67" t="s">
        <v>1522</v>
      </c>
      <c r="H903" s="220" t="s">
        <v>46</v>
      </c>
      <c r="I903" s="73">
        <v>0</v>
      </c>
      <c r="J903" s="74">
        <v>0</v>
      </c>
      <c r="K903" s="67">
        <v>0</v>
      </c>
      <c r="L903" s="67">
        <v>0</v>
      </c>
      <c r="M903" s="74" t="s">
        <v>47</v>
      </c>
      <c r="N903" s="496" t="s">
        <v>48</v>
      </c>
      <c r="O903" s="73">
        <v>0</v>
      </c>
      <c r="P903" s="67">
        <v>0</v>
      </c>
      <c r="Q903" s="67" t="s">
        <v>49</v>
      </c>
      <c r="R903" s="214" t="s">
        <v>47</v>
      </c>
      <c r="S903" s="73">
        <v>0</v>
      </c>
      <c r="T903" s="67">
        <v>0</v>
      </c>
      <c r="U903" s="67">
        <v>0</v>
      </c>
      <c r="V903" s="67">
        <v>0</v>
      </c>
      <c r="W903" s="496">
        <v>0</v>
      </c>
      <c r="X903" s="73">
        <v>0</v>
      </c>
      <c r="Y903" s="67">
        <v>0</v>
      </c>
      <c r="Z903" s="496">
        <v>0</v>
      </c>
      <c r="AA903" s="22">
        <v>0</v>
      </c>
      <c r="AB903" s="496">
        <v>0</v>
      </c>
      <c r="AC903" s="27" t="s">
        <v>48</v>
      </c>
      <c r="AD903" s="75"/>
      <c r="AE903" s="75"/>
    </row>
    <row r="904" spans="1:31" s="141" customFormat="1" ht="30" customHeight="1" x14ac:dyDescent="0.25">
      <c r="A904" s="69" t="s">
        <v>56</v>
      </c>
      <c r="B904" s="69" t="s">
        <v>57</v>
      </c>
      <c r="C904" s="69" t="s">
        <v>1464</v>
      </c>
      <c r="D904" s="67" t="s">
        <v>1521</v>
      </c>
      <c r="E904" s="67" t="s">
        <v>1522</v>
      </c>
      <c r="F904" s="67" t="s">
        <v>1524</v>
      </c>
      <c r="G904" s="67" t="s">
        <v>1525</v>
      </c>
      <c r="H904" s="220" t="s">
        <v>46</v>
      </c>
      <c r="I904" s="73">
        <v>0</v>
      </c>
      <c r="J904" s="74">
        <v>0</v>
      </c>
      <c r="K904" s="67">
        <v>0</v>
      </c>
      <c r="L904" s="67">
        <v>0</v>
      </c>
      <c r="M904" s="74" t="s">
        <v>47</v>
      </c>
      <c r="N904" s="221" t="s">
        <v>48</v>
      </c>
      <c r="O904" s="73">
        <v>0</v>
      </c>
      <c r="P904" s="67">
        <v>0</v>
      </c>
      <c r="Q904" s="67" t="s">
        <v>49</v>
      </c>
      <c r="R904" s="214" t="s">
        <v>47</v>
      </c>
      <c r="S904" s="73">
        <v>0</v>
      </c>
      <c r="T904" s="67">
        <v>0</v>
      </c>
      <c r="U904" s="67">
        <v>0</v>
      </c>
      <c r="V904" s="67">
        <v>0</v>
      </c>
      <c r="W904" s="496">
        <v>0</v>
      </c>
      <c r="X904" s="73">
        <v>0</v>
      </c>
      <c r="Y904" s="67">
        <v>0</v>
      </c>
      <c r="Z904" s="496">
        <v>0</v>
      </c>
      <c r="AA904" s="22">
        <v>0</v>
      </c>
      <c r="AB904" s="496">
        <v>0</v>
      </c>
      <c r="AC904" s="27" t="s">
        <v>48</v>
      </c>
      <c r="AD904" s="75"/>
      <c r="AE904" s="75"/>
    </row>
    <row r="905" spans="1:31" s="141" customFormat="1" ht="30" customHeight="1" x14ac:dyDescent="0.25">
      <c r="A905" s="69" t="s">
        <v>56</v>
      </c>
      <c r="B905" s="69" t="s">
        <v>57</v>
      </c>
      <c r="C905" s="69" t="s">
        <v>1464</v>
      </c>
      <c r="D905" s="67" t="s">
        <v>1526</v>
      </c>
      <c r="E905" s="67" t="s">
        <v>1527</v>
      </c>
      <c r="F905" s="67" t="s">
        <v>1528</v>
      </c>
      <c r="G905" s="67" t="s">
        <v>1529</v>
      </c>
      <c r="H905" s="220" t="s">
        <v>46</v>
      </c>
      <c r="I905" s="73">
        <v>0</v>
      </c>
      <c r="J905" s="74">
        <v>0</v>
      </c>
      <c r="K905" s="67">
        <v>0</v>
      </c>
      <c r="L905" s="67">
        <v>0</v>
      </c>
      <c r="M905" s="74" t="s">
        <v>47</v>
      </c>
      <c r="N905" s="496" t="s">
        <v>48</v>
      </c>
      <c r="O905" s="73">
        <v>0</v>
      </c>
      <c r="P905" s="67">
        <v>0</v>
      </c>
      <c r="Q905" s="67" t="s">
        <v>49</v>
      </c>
      <c r="R905" s="214" t="s">
        <v>47</v>
      </c>
      <c r="S905" s="73">
        <v>0</v>
      </c>
      <c r="T905" s="67">
        <v>0</v>
      </c>
      <c r="U905" s="67">
        <v>0</v>
      </c>
      <c r="V905" s="67">
        <v>0</v>
      </c>
      <c r="W905" s="496">
        <v>0</v>
      </c>
      <c r="X905" s="73">
        <v>0</v>
      </c>
      <c r="Y905" s="67">
        <v>0</v>
      </c>
      <c r="Z905" s="496">
        <v>0</v>
      </c>
      <c r="AA905" s="22">
        <v>0</v>
      </c>
      <c r="AB905" s="496">
        <v>0</v>
      </c>
      <c r="AC905" s="27" t="s">
        <v>48</v>
      </c>
      <c r="AD905" s="75"/>
      <c r="AE905" s="75"/>
    </row>
    <row r="906" spans="1:31" s="141" customFormat="1" ht="30" customHeight="1" x14ac:dyDescent="0.25">
      <c r="A906" s="69" t="s">
        <v>56</v>
      </c>
      <c r="B906" s="69" t="s">
        <v>57</v>
      </c>
      <c r="C906" s="69" t="s">
        <v>1464</v>
      </c>
      <c r="D906" s="67" t="s">
        <v>1526</v>
      </c>
      <c r="E906" s="67" t="s">
        <v>1527</v>
      </c>
      <c r="F906" s="67" t="s">
        <v>1530</v>
      </c>
      <c r="G906" s="67" t="s">
        <v>1531</v>
      </c>
      <c r="H906" s="220" t="s">
        <v>46</v>
      </c>
      <c r="I906" s="73">
        <v>0</v>
      </c>
      <c r="J906" s="74">
        <v>0</v>
      </c>
      <c r="K906" s="67">
        <v>0</v>
      </c>
      <c r="L906" s="67">
        <v>0</v>
      </c>
      <c r="M906" s="74" t="s">
        <v>47</v>
      </c>
      <c r="N906" s="496" t="s">
        <v>48</v>
      </c>
      <c r="O906" s="73">
        <v>0</v>
      </c>
      <c r="P906" s="67">
        <v>0</v>
      </c>
      <c r="Q906" s="67" t="s">
        <v>49</v>
      </c>
      <c r="R906" s="214" t="s">
        <v>47</v>
      </c>
      <c r="S906" s="73">
        <v>0</v>
      </c>
      <c r="T906" s="67">
        <v>0</v>
      </c>
      <c r="U906" s="67">
        <v>0</v>
      </c>
      <c r="V906" s="67">
        <v>0</v>
      </c>
      <c r="W906" s="496">
        <v>0</v>
      </c>
      <c r="X906" s="73">
        <v>0</v>
      </c>
      <c r="Y906" s="67">
        <v>0</v>
      </c>
      <c r="Z906" s="496">
        <v>0</v>
      </c>
      <c r="AA906" s="22">
        <v>0</v>
      </c>
      <c r="AB906" s="496">
        <v>0</v>
      </c>
      <c r="AC906" s="27" t="s">
        <v>48</v>
      </c>
      <c r="AD906" s="75"/>
      <c r="AE906" s="75"/>
    </row>
    <row r="907" spans="1:31" s="141" customFormat="1" ht="30" customHeight="1" x14ac:dyDescent="0.25">
      <c r="A907" s="69" t="s">
        <v>56</v>
      </c>
      <c r="B907" s="69" t="s">
        <v>57</v>
      </c>
      <c r="C907" s="69" t="s">
        <v>1464</v>
      </c>
      <c r="D907" s="67" t="s">
        <v>1526</v>
      </c>
      <c r="E907" s="67" t="s">
        <v>1527</v>
      </c>
      <c r="F907" s="67" t="s">
        <v>1532</v>
      </c>
      <c r="G907" s="67" t="s">
        <v>1531</v>
      </c>
      <c r="H907" s="220" t="s">
        <v>46</v>
      </c>
      <c r="I907" s="73">
        <v>0</v>
      </c>
      <c r="J907" s="74">
        <v>0</v>
      </c>
      <c r="K907" s="67">
        <v>0</v>
      </c>
      <c r="L907" s="67">
        <v>0</v>
      </c>
      <c r="M907" s="74" t="s">
        <v>47</v>
      </c>
      <c r="N907" s="221" t="s">
        <v>48</v>
      </c>
      <c r="O907" s="73">
        <v>0</v>
      </c>
      <c r="P907" s="67">
        <v>0</v>
      </c>
      <c r="Q907" s="67" t="s">
        <v>49</v>
      </c>
      <c r="R907" s="214" t="s">
        <v>47</v>
      </c>
      <c r="S907" s="73">
        <v>0</v>
      </c>
      <c r="T907" s="67">
        <v>0</v>
      </c>
      <c r="U907" s="67">
        <v>0</v>
      </c>
      <c r="V907" s="67">
        <v>0</v>
      </c>
      <c r="W907" s="496">
        <v>0</v>
      </c>
      <c r="X907" s="73">
        <v>0</v>
      </c>
      <c r="Y907" s="67">
        <v>0</v>
      </c>
      <c r="Z907" s="496">
        <v>0</v>
      </c>
      <c r="AA907" s="22">
        <v>0</v>
      </c>
      <c r="AB907" s="496">
        <v>0</v>
      </c>
      <c r="AC907" s="27" t="s">
        <v>48</v>
      </c>
      <c r="AD907" s="75"/>
      <c r="AE907" s="75"/>
    </row>
    <row r="908" spans="1:31" s="141" customFormat="1" ht="30" customHeight="1" x14ac:dyDescent="0.25">
      <c r="A908" s="69" t="s">
        <v>56</v>
      </c>
      <c r="B908" s="69" t="s">
        <v>57</v>
      </c>
      <c r="C908" s="69" t="s">
        <v>1464</v>
      </c>
      <c r="D908" s="67" t="s">
        <v>1533</v>
      </c>
      <c r="E908" s="67" t="s">
        <v>1534</v>
      </c>
      <c r="F908" s="67" t="s">
        <v>1535</v>
      </c>
      <c r="G908" s="67" t="s">
        <v>1536</v>
      </c>
      <c r="H908" s="220" t="s">
        <v>46</v>
      </c>
      <c r="I908" s="73">
        <v>0</v>
      </c>
      <c r="J908" s="74">
        <v>0</v>
      </c>
      <c r="K908" s="67">
        <v>0</v>
      </c>
      <c r="L908" s="67">
        <v>0</v>
      </c>
      <c r="M908" s="74" t="s">
        <v>47</v>
      </c>
      <c r="N908" s="496" t="s">
        <v>48</v>
      </c>
      <c r="O908" s="73">
        <v>0</v>
      </c>
      <c r="P908" s="67">
        <v>0</v>
      </c>
      <c r="Q908" s="67" t="s">
        <v>49</v>
      </c>
      <c r="R908" s="214" t="s">
        <v>47</v>
      </c>
      <c r="S908" s="73">
        <v>0</v>
      </c>
      <c r="T908" s="67">
        <v>0</v>
      </c>
      <c r="U908" s="67">
        <v>0</v>
      </c>
      <c r="V908" s="67">
        <v>0</v>
      </c>
      <c r="W908" s="496">
        <v>0</v>
      </c>
      <c r="X908" s="73">
        <v>0</v>
      </c>
      <c r="Y908" s="67">
        <v>0</v>
      </c>
      <c r="Z908" s="496">
        <v>0</v>
      </c>
      <c r="AA908" s="22">
        <v>0</v>
      </c>
      <c r="AB908" s="496">
        <v>0</v>
      </c>
      <c r="AC908" s="27" t="s">
        <v>48</v>
      </c>
      <c r="AD908" s="75"/>
      <c r="AE908" s="75"/>
    </row>
    <row r="909" spans="1:31" s="141" customFormat="1" ht="30" customHeight="1" x14ac:dyDescent="0.25">
      <c r="A909" s="69" t="s">
        <v>56</v>
      </c>
      <c r="B909" s="69" t="s">
        <v>57</v>
      </c>
      <c r="C909" s="69" t="s">
        <v>1464</v>
      </c>
      <c r="D909" s="67" t="s">
        <v>1533</v>
      </c>
      <c r="E909" s="67" t="s">
        <v>1534</v>
      </c>
      <c r="F909" s="67" t="s">
        <v>1537</v>
      </c>
      <c r="G909" s="67" t="s">
        <v>1534</v>
      </c>
      <c r="H909" s="220" t="s">
        <v>46</v>
      </c>
      <c r="I909" s="73">
        <v>0</v>
      </c>
      <c r="J909" s="74">
        <v>0</v>
      </c>
      <c r="K909" s="67">
        <v>0</v>
      </c>
      <c r="L909" s="67">
        <v>0</v>
      </c>
      <c r="M909" s="74" t="s">
        <v>47</v>
      </c>
      <c r="N909" s="496" t="s">
        <v>48</v>
      </c>
      <c r="O909" s="73">
        <v>0</v>
      </c>
      <c r="P909" s="67">
        <v>0</v>
      </c>
      <c r="Q909" s="67" t="s">
        <v>49</v>
      </c>
      <c r="R909" s="214" t="s">
        <v>47</v>
      </c>
      <c r="S909" s="73">
        <v>0</v>
      </c>
      <c r="T909" s="67">
        <v>0</v>
      </c>
      <c r="U909" s="67">
        <v>0</v>
      </c>
      <c r="V909" s="67">
        <v>0</v>
      </c>
      <c r="W909" s="496">
        <v>0</v>
      </c>
      <c r="X909" s="73">
        <v>0</v>
      </c>
      <c r="Y909" s="67">
        <v>0</v>
      </c>
      <c r="Z909" s="496">
        <v>0</v>
      </c>
      <c r="AA909" s="22">
        <v>0</v>
      </c>
      <c r="AB909" s="496">
        <v>0</v>
      </c>
      <c r="AC909" s="27" t="s">
        <v>48</v>
      </c>
      <c r="AD909" s="75"/>
      <c r="AE909" s="75"/>
    </row>
    <row r="910" spans="1:31" s="141" customFormat="1" ht="30" customHeight="1" x14ac:dyDescent="0.25">
      <c r="A910" s="69" t="s">
        <v>56</v>
      </c>
      <c r="B910" s="69" t="s">
        <v>57</v>
      </c>
      <c r="C910" s="69" t="s">
        <v>1464</v>
      </c>
      <c r="D910" s="67" t="s">
        <v>1538</v>
      </c>
      <c r="E910" s="67" t="s">
        <v>1539</v>
      </c>
      <c r="F910" s="67" t="s">
        <v>1540</v>
      </c>
      <c r="G910" s="67" t="s">
        <v>1541</v>
      </c>
      <c r="H910" s="220" t="s">
        <v>46</v>
      </c>
      <c r="I910" s="73">
        <v>0</v>
      </c>
      <c r="J910" s="74">
        <v>0</v>
      </c>
      <c r="K910" s="67">
        <v>0</v>
      </c>
      <c r="L910" s="67">
        <v>0</v>
      </c>
      <c r="M910" s="74" t="s">
        <v>47</v>
      </c>
      <c r="N910" s="221" t="s">
        <v>48</v>
      </c>
      <c r="O910" s="73">
        <v>0</v>
      </c>
      <c r="P910" s="67">
        <v>0</v>
      </c>
      <c r="Q910" s="67" t="s">
        <v>49</v>
      </c>
      <c r="R910" s="214" t="s">
        <v>47</v>
      </c>
      <c r="S910" s="73">
        <v>0</v>
      </c>
      <c r="T910" s="67">
        <v>0</v>
      </c>
      <c r="U910" s="67">
        <v>0</v>
      </c>
      <c r="V910" s="67">
        <v>0</v>
      </c>
      <c r="W910" s="496">
        <v>0</v>
      </c>
      <c r="X910" s="73">
        <v>0</v>
      </c>
      <c r="Y910" s="67">
        <v>0</v>
      </c>
      <c r="Z910" s="496">
        <v>0</v>
      </c>
      <c r="AA910" s="22">
        <v>0</v>
      </c>
      <c r="AB910" s="496">
        <v>0</v>
      </c>
      <c r="AC910" s="27" t="s">
        <v>48</v>
      </c>
      <c r="AD910" s="75"/>
      <c r="AE910" s="75"/>
    </row>
    <row r="911" spans="1:31" s="141" customFormat="1" ht="30" customHeight="1" x14ac:dyDescent="0.25">
      <c r="A911" s="69" t="s">
        <v>56</v>
      </c>
      <c r="B911" s="69" t="s">
        <v>57</v>
      </c>
      <c r="C911" s="69" t="s">
        <v>1464</v>
      </c>
      <c r="D911" s="67" t="s">
        <v>1533</v>
      </c>
      <c r="E911" s="67" t="s">
        <v>1534</v>
      </c>
      <c r="F911" s="67" t="s">
        <v>1542</v>
      </c>
      <c r="G911" s="67" t="s">
        <v>1534</v>
      </c>
      <c r="H911" s="220" t="s">
        <v>46</v>
      </c>
      <c r="I911" s="73">
        <v>0</v>
      </c>
      <c r="J911" s="74">
        <v>0</v>
      </c>
      <c r="K911" s="67">
        <v>0</v>
      </c>
      <c r="L911" s="67">
        <v>0</v>
      </c>
      <c r="M911" s="74" t="s">
        <v>47</v>
      </c>
      <c r="N911" s="496" t="s">
        <v>48</v>
      </c>
      <c r="O911" s="73">
        <v>0</v>
      </c>
      <c r="P911" s="67">
        <v>0</v>
      </c>
      <c r="Q911" s="67" t="s">
        <v>49</v>
      </c>
      <c r="R911" s="214" t="s">
        <v>47</v>
      </c>
      <c r="S911" s="73">
        <v>0</v>
      </c>
      <c r="T911" s="67">
        <v>0</v>
      </c>
      <c r="U911" s="67">
        <v>0</v>
      </c>
      <c r="V911" s="67">
        <v>0</v>
      </c>
      <c r="W911" s="496">
        <v>0</v>
      </c>
      <c r="X911" s="73">
        <v>0</v>
      </c>
      <c r="Y911" s="67">
        <v>0</v>
      </c>
      <c r="Z911" s="496">
        <v>0</v>
      </c>
      <c r="AA911" s="22">
        <v>0</v>
      </c>
      <c r="AB911" s="496">
        <v>0</v>
      </c>
      <c r="AC911" s="27" t="s">
        <v>48</v>
      </c>
      <c r="AD911" s="75"/>
      <c r="AE911" s="75"/>
    </row>
    <row r="912" spans="1:31" s="141" customFormat="1" ht="30" customHeight="1" x14ac:dyDescent="0.25">
      <c r="A912" s="69" t="s">
        <v>56</v>
      </c>
      <c r="B912" s="69" t="s">
        <v>57</v>
      </c>
      <c r="C912" s="69" t="s">
        <v>1464</v>
      </c>
      <c r="D912" s="67" t="s">
        <v>1543</v>
      </c>
      <c r="E912" s="67" t="s">
        <v>1544</v>
      </c>
      <c r="F912" s="67" t="s">
        <v>1545</v>
      </c>
      <c r="G912" s="67" t="s">
        <v>1546</v>
      </c>
      <c r="H912" s="220" t="s">
        <v>46</v>
      </c>
      <c r="I912" s="73">
        <v>0</v>
      </c>
      <c r="J912" s="74">
        <v>0</v>
      </c>
      <c r="K912" s="67">
        <v>0</v>
      </c>
      <c r="L912" s="67">
        <v>0</v>
      </c>
      <c r="M912" s="74" t="s">
        <v>47</v>
      </c>
      <c r="N912" s="496" t="s">
        <v>48</v>
      </c>
      <c r="O912" s="73">
        <v>0</v>
      </c>
      <c r="P912" s="67">
        <v>0</v>
      </c>
      <c r="Q912" s="67" t="s">
        <v>49</v>
      </c>
      <c r="R912" s="214" t="s">
        <v>47</v>
      </c>
      <c r="S912" s="73">
        <v>0</v>
      </c>
      <c r="T912" s="67">
        <v>0</v>
      </c>
      <c r="U912" s="67">
        <v>0</v>
      </c>
      <c r="V912" s="67">
        <v>0</v>
      </c>
      <c r="W912" s="496">
        <v>0</v>
      </c>
      <c r="X912" s="73">
        <v>0</v>
      </c>
      <c r="Y912" s="67">
        <v>0</v>
      </c>
      <c r="Z912" s="496">
        <v>0</v>
      </c>
      <c r="AA912" s="22">
        <v>0</v>
      </c>
      <c r="AB912" s="496">
        <v>0</v>
      </c>
      <c r="AC912" s="27" t="s">
        <v>48</v>
      </c>
      <c r="AD912" s="75"/>
      <c r="AE912" s="75"/>
    </row>
    <row r="913" spans="1:31" s="141" customFormat="1" ht="30" customHeight="1" x14ac:dyDescent="0.25">
      <c r="A913" s="69" t="s">
        <v>56</v>
      </c>
      <c r="B913" s="69" t="s">
        <v>57</v>
      </c>
      <c r="C913" s="69" t="s">
        <v>1464</v>
      </c>
      <c r="D913" s="67" t="s">
        <v>1547</v>
      </c>
      <c r="E913" s="67" t="s">
        <v>1548</v>
      </c>
      <c r="F913" s="67" t="s">
        <v>1549</v>
      </c>
      <c r="G913" s="67" t="s">
        <v>1550</v>
      </c>
      <c r="H913" s="220" t="s">
        <v>46</v>
      </c>
      <c r="I913" s="73">
        <v>0</v>
      </c>
      <c r="J913" s="74">
        <v>0</v>
      </c>
      <c r="K913" s="67">
        <v>0</v>
      </c>
      <c r="L913" s="67">
        <v>0</v>
      </c>
      <c r="M913" s="74" t="s">
        <v>47</v>
      </c>
      <c r="N913" s="221" t="s">
        <v>48</v>
      </c>
      <c r="O913" s="73">
        <v>0</v>
      </c>
      <c r="P913" s="67">
        <v>0</v>
      </c>
      <c r="Q913" s="67" t="s">
        <v>49</v>
      </c>
      <c r="R913" s="214" t="s">
        <v>47</v>
      </c>
      <c r="S913" s="73">
        <v>0</v>
      </c>
      <c r="T913" s="67">
        <v>0</v>
      </c>
      <c r="U913" s="67">
        <v>0</v>
      </c>
      <c r="V913" s="67">
        <v>0</v>
      </c>
      <c r="W913" s="496">
        <v>0</v>
      </c>
      <c r="X913" s="73">
        <v>0</v>
      </c>
      <c r="Y913" s="67">
        <v>0</v>
      </c>
      <c r="Z913" s="496">
        <v>0</v>
      </c>
      <c r="AA913" s="22">
        <v>0</v>
      </c>
      <c r="AB913" s="496">
        <v>0</v>
      </c>
      <c r="AC913" s="27" t="s">
        <v>48</v>
      </c>
      <c r="AD913" s="75"/>
      <c r="AE913" s="75"/>
    </row>
    <row r="914" spans="1:31" s="141" customFormat="1" ht="30" customHeight="1" x14ac:dyDescent="0.25">
      <c r="A914" s="69" t="s">
        <v>56</v>
      </c>
      <c r="B914" s="69" t="s">
        <v>57</v>
      </c>
      <c r="C914" s="69" t="s">
        <v>1464</v>
      </c>
      <c r="D914" s="67" t="s">
        <v>1533</v>
      </c>
      <c r="E914" s="67" t="s">
        <v>1534</v>
      </c>
      <c r="F914" s="67" t="s">
        <v>1551</v>
      </c>
      <c r="G914" s="67" t="s">
        <v>1534</v>
      </c>
      <c r="H914" s="220" t="s">
        <v>46</v>
      </c>
      <c r="I914" s="73">
        <v>0</v>
      </c>
      <c r="J914" s="74">
        <v>0</v>
      </c>
      <c r="K914" s="67">
        <v>0</v>
      </c>
      <c r="L914" s="67">
        <v>0</v>
      </c>
      <c r="M914" s="74" t="s">
        <v>47</v>
      </c>
      <c r="N914" s="496" t="s">
        <v>48</v>
      </c>
      <c r="O914" s="73">
        <v>0</v>
      </c>
      <c r="P914" s="67">
        <v>0</v>
      </c>
      <c r="Q914" s="67" t="s">
        <v>49</v>
      </c>
      <c r="R914" s="214" t="s">
        <v>47</v>
      </c>
      <c r="S914" s="73">
        <v>0</v>
      </c>
      <c r="T914" s="67">
        <v>0</v>
      </c>
      <c r="U914" s="67">
        <v>0</v>
      </c>
      <c r="V914" s="67">
        <v>0</v>
      </c>
      <c r="W914" s="496">
        <v>0</v>
      </c>
      <c r="X914" s="73">
        <v>0</v>
      </c>
      <c r="Y914" s="67">
        <v>0</v>
      </c>
      <c r="Z914" s="496">
        <v>0</v>
      </c>
      <c r="AA914" s="22">
        <v>0</v>
      </c>
      <c r="AB914" s="496">
        <v>0</v>
      </c>
      <c r="AC914" s="27" t="s">
        <v>48</v>
      </c>
      <c r="AD914" s="75"/>
      <c r="AE914" s="75"/>
    </row>
    <row r="915" spans="1:31" s="141" customFormat="1" ht="30" customHeight="1" x14ac:dyDescent="0.25">
      <c r="A915" s="69" t="s">
        <v>56</v>
      </c>
      <c r="B915" s="69" t="s">
        <v>57</v>
      </c>
      <c r="C915" s="69" t="s">
        <v>1464</v>
      </c>
      <c r="D915" s="67" t="s">
        <v>1552</v>
      </c>
      <c r="E915" s="67" t="s">
        <v>1470</v>
      </c>
      <c r="F915" s="67" t="s">
        <v>1553</v>
      </c>
      <c r="G915" s="67" t="s">
        <v>1554</v>
      </c>
      <c r="H915" s="220" t="s">
        <v>46</v>
      </c>
      <c r="I915" s="73">
        <v>0</v>
      </c>
      <c r="J915" s="74">
        <v>0</v>
      </c>
      <c r="K915" s="67">
        <v>0</v>
      </c>
      <c r="L915" s="67">
        <v>0</v>
      </c>
      <c r="M915" s="74" t="s">
        <v>47</v>
      </c>
      <c r="N915" s="496" t="s">
        <v>48</v>
      </c>
      <c r="O915" s="73">
        <v>0</v>
      </c>
      <c r="P915" s="67">
        <v>0</v>
      </c>
      <c r="Q915" s="67" t="s">
        <v>49</v>
      </c>
      <c r="R915" s="214" t="s">
        <v>47</v>
      </c>
      <c r="S915" s="73">
        <v>0</v>
      </c>
      <c r="T915" s="67">
        <v>0</v>
      </c>
      <c r="U915" s="67">
        <v>0</v>
      </c>
      <c r="V915" s="67">
        <v>0</v>
      </c>
      <c r="W915" s="496">
        <v>0</v>
      </c>
      <c r="X915" s="73">
        <v>0</v>
      </c>
      <c r="Y915" s="67">
        <v>0</v>
      </c>
      <c r="Z915" s="496">
        <v>0</v>
      </c>
      <c r="AA915" s="22">
        <v>0</v>
      </c>
      <c r="AB915" s="496">
        <v>0</v>
      </c>
      <c r="AC915" s="27" t="s">
        <v>48</v>
      </c>
      <c r="AD915" s="75"/>
      <c r="AE915" s="75"/>
    </row>
    <row r="916" spans="1:31" s="141" customFormat="1" ht="30" customHeight="1" x14ac:dyDescent="0.25">
      <c r="A916" s="69" t="s">
        <v>56</v>
      </c>
      <c r="B916" s="69" t="s">
        <v>57</v>
      </c>
      <c r="C916" s="69" t="s">
        <v>1464</v>
      </c>
      <c r="D916" s="67" t="s">
        <v>1555</v>
      </c>
      <c r="E916" s="67" t="s">
        <v>1556</v>
      </c>
      <c r="F916" s="67" t="s">
        <v>1557</v>
      </c>
      <c r="G916" s="67" t="s">
        <v>1558</v>
      </c>
      <c r="H916" s="220" t="s">
        <v>46</v>
      </c>
      <c r="I916" s="73">
        <v>0</v>
      </c>
      <c r="J916" s="74">
        <v>0</v>
      </c>
      <c r="K916" s="67">
        <v>0</v>
      </c>
      <c r="L916" s="67">
        <v>0</v>
      </c>
      <c r="M916" s="74" t="s">
        <v>47</v>
      </c>
      <c r="N916" s="221" t="s">
        <v>48</v>
      </c>
      <c r="O916" s="73">
        <v>0</v>
      </c>
      <c r="P916" s="67">
        <v>0</v>
      </c>
      <c r="Q916" s="67" t="s">
        <v>49</v>
      </c>
      <c r="R916" s="214" t="s">
        <v>47</v>
      </c>
      <c r="S916" s="73">
        <v>0</v>
      </c>
      <c r="T916" s="67">
        <v>0</v>
      </c>
      <c r="U916" s="67">
        <v>0</v>
      </c>
      <c r="V916" s="67">
        <v>0</v>
      </c>
      <c r="W916" s="496">
        <v>0</v>
      </c>
      <c r="X916" s="73">
        <v>0</v>
      </c>
      <c r="Y916" s="67">
        <v>0</v>
      </c>
      <c r="Z916" s="496">
        <v>0</v>
      </c>
      <c r="AA916" s="22">
        <v>0</v>
      </c>
      <c r="AB916" s="496">
        <v>0</v>
      </c>
      <c r="AC916" s="27" t="s">
        <v>48</v>
      </c>
      <c r="AD916" s="75"/>
      <c r="AE916" s="75"/>
    </row>
    <row r="917" spans="1:31" s="141" customFormat="1" ht="30" customHeight="1" x14ac:dyDescent="0.25">
      <c r="A917" s="69" t="s">
        <v>56</v>
      </c>
      <c r="B917" s="69" t="s">
        <v>57</v>
      </c>
      <c r="C917" s="69" t="s">
        <v>1464</v>
      </c>
      <c r="D917" s="67" t="s">
        <v>1497</v>
      </c>
      <c r="E917" s="67" t="s">
        <v>1498</v>
      </c>
      <c r="F917" s="67" t="s">
        <v>1559</v>
      </c>
      <c r="G917" s="67" t="s">
        <v>1500</v>
      </c>
      <c r="H917" s="220" t="s">
        <v>46</v>
      </c>
      <c r="I917" s="73">
        <v>0</v>
      </c>
      <c r="J917" s="74">
        <v>0</v>
      </c>
      <c r="K917" s="67">
        <v>0</v>
      </c>
      <c r="L917" s="67">
        <v>0</v>
      </c>
      <c r="M917" s="74" t="s">
        <v>47</v>
      </c>
      <c r="N917" s="496" t="s">
        <v>48</v>
      </c>
      <c r="O917" s="73">
        <v>0</v>
      </c>
      <c r="P917" s="67">
        <v>0</v>
      </c>
      <c r="Q917" s="67" t="s">
        <v>49</v>
      </c>
      <c r="R917" s="214" t="s">
        <v>47</v>
      </c>
      <c r="S917" s="73">
        <v>0</v>
      </c>
      <c r="T917" s="67">
        <v>0</v>
      </c>
      <c r="U917" s="67">
        <v>0</v>
      </c>
      <c r="V917" s="67">
        <v>0</v>
      </c>
      <c r="W917" s="496">
        <v>0</v>
      </c>
      <c r="X917" s="73">
        <v>0</v>
      </c>
      <c r="Y917" s="67">
        <v>0</v>
      </c>
      <c r="Z917" s="496">
        <v>0</v>
      </c>
      <c r="AA917" s="22">
        <v>0</v>
      </c>
      <c r="AB917" s="496">
        <v>0</v>
      </c>
      <c r="AC917" s="27" t="s">
        <v>48</v>
      </c>
      <c r="AD917" s="75"/>
      <c r="AE917" s="75"/>
    </row>
    <row r="918" spans="1:31" s="141" customFormat="1" ht="30" customHeight="1" x14ac:dyDescent="0.25">
      <c r="A918" s="69" t="s">
        <v>56</v>
      </c>
      <c r="B918" s="69" t="s">
        <v>57</v>
      </c>
      <c r="C918" s="69" t="s">
        <v>1464</v>
      </c>
      <c r="D918" s="67" t="s">
        <v>1497</v>
      </c>
      <c r="E918" s="67" t="s">
        <v>1498</v>
      </c>
      <c r="F918" s="67" t="s">
        <v>1560</v>
      </c>
      <c r="G918" s="67" t="s">
        <v>1498</v>
      </c>
      <c r="H918" s="220" t="s">
        <v>46</v>
      </c>
      <c r="I918" s="73">
        <v>0</v>
      </c>
      <c r="J918" s="74">
        <v>0</v>
      </c>
      <c r="K918" s="67">
        <v>0</v>
      </c>
      <c r="L918" s="67">
        <v>0</v>
      </c>
      <c r="M918" s="74" t="s">
        <v>47</v>
      </c>
      <c r="N918" s="496" t="s">
        <v>48</v>
      </c>
      <c r="O918" s="73">
        <v>0</v>
      </c>
      <c r="P918" s="67">
        <v>0</v>
      </c>
      <c r="Q918" s="67" t="s">
        <v>49</v>
      </c>
      <c r="R918" s="214" t="s">
        <v>47</v>
      </c>
      <c r="S918" s="73">
        <v>0</v>
      </c>
      <c r="T918" s="67">
        <v>0</v>
      </c>
      <c r="U918" s="67">
        <v>0</v>
      </c>
      <c r="V918" s="67">
        <v>0</v>
      </c>
      <c r="W918" s="496">
        <v>0</v>
      </c>
      <c r="X918" s="73">
        <v>0</v>
      </c>
      <c r="Y918" s="67">
        <v>0</v>
      </c>
      <c r="Z918" s="496">
        <v>0</v>
      </c>
      <c r="AA918" s="22">
        <v>0</v>
      </c>
      <c r="AB918" s="496">
        <v>0</v>
      </c>
      <c r="AC918" s="27" t="s">
        <v>48</v>
      </c>
      <c r="AD918" s="75"/>
      <c r="AE918" s="75"/>
    </row>
    <row r="919" spans="1:31" s="141" customFormat="1" ht="30" customHeight="1" x14ac:dyDescent="0.25">
      <c r="A919" s="69" t="s">
        <v>56</v>
      </c>
      <c r="B919" s="69" t="s">
        <v>57</v>
      </c>
      <c r="C919" s="69" t="s">
        <v>1464</v>
      </c>
      <c r="D919" s="67" t="s">
        <v>1561</v>
      </c>
      <c r="E919" s="67" t="s">
        <v>1562</v>
      </c>
      <c r="F919" s="67" t="s">
        <v>1563</v>
      </c>
      <c r="G919" s="67" t="s">
        <v>1498</v>
      </c>
      <c r="H919" s="220" t="s">
        <v>46</v>
      </c>
      <c r="I919" s="73">
        <v>0</v>
      </c>
      <c r="J919" s="74">
        <v>0</v>
      </c>
      <c r="K919" s="67">
        <v>0</v>
      </c>
      <c r="L919" s="67">
        <v>0</v>
      </c>
      <c r="M919" s="74" t="s">
        <v>47</v>
      </c>
      <c r="N919" s="221" t="s">
        <v>48</v>
      </c>
      <c r="O919" s="73">
        <v>0</v>
      </c>
      <c r="P919" s="67">
        <v>0</v>
      </c>
      <c r="Q919" s="67" t="s">
        <v>49</v>
      </c>
      <c r="R919" s="214" t="s">
        <v>47</v>
      </c>
      <c r="S919" s="73">
        <v>0</v>
      </c>
      <c r="T919" s="67">
        <v>0</v>
      </c>
      <c r="U919" s="67">
        <v>0</v>
      </c>
      <c r="V919" s="67">
        <v>0</v>
      </c>
      <c r="W919" s="496">
        <v>0</v>
      </c>
      <c r="X919" s="73">
        <v>0</v>
      </c>
      <c r="Y919" s="67">
        <v>0</v>
      </c>
      <c r="Z919" s="496">
        <v>0</v>
      </c>
      <c r="AA919" s="22">
        <v>0</v>
      </c>
      <c r="AB919" s="496">
        <v>0</v>
      </c>
      <c r="AC919" s="27" t="s">
        <v>48</v>
      </c>
      <c r="AD919" s="75"/>
      <c r="AE919" s="75"/>
    </row>
    <row r="920" spans="1:31" s="141" customFormat="1" ht="30" customHeight="1" x14ac:dyDescent="0.25">
      <c r="A920" s="69" t="s">
        <v>56</v>
      </c>
      <c r="B920" s="69" t="s">
        <v>57</v>
      </c>
      <c r="C920" s="69" t="s">
        <v>1464</v>
      </c>
      <c r="D920" s="67" t="s">
        <v>1564</v>
      </c>
      <c r="E920" s="67" t="s">
        <v>1508</v>
      </c>
      <c r="F920" s="67" t="s">
        <v>1565</v>
      </c>
      <c r="G920" s="67" t="s">
        <v>1566</v>
      </c>
      <c r="H920" s="220" t="s">
        <v>46</v>
      </c>
      <c r="I920" s="73">
        <v>0</v>
      </c>
      <c r="J920" s="74">
        <v>0</v>
      </c>
      <c r="K920" s="67">
        <v>0</v>
      </c>
      <c r="L920" s="67">
        <v>0</v>
      </c>
      <c r="M920" s="74" t="s">
        <v>47</v>
      </c>
      <c r="N920" s="496" t="s">
        <v>48</v>
      </c>
      <c r="O920" s="73">
        <v>0</v>
      </c>
      <c r="P920" s="67">
        <v>0</v>
      </c>
      <c r="Q920" s="67" t="s">
        <v>49</v>
      </c>
      <c r="R920" s="214" t="s">
        <v>47</v>
      </c>
      <c r="S920" s="73">
        <v>0</v>
      </c>
      <c r="T920" s="67">
        <v>0</v>
      </c>
      <c r="U920" s="67">
        <v>0</v>
      </c>
      <c r="V920" s="67">
        <v>0</v>
      </c>
      <c r="W920" s="496">
        <v>0</v>
      </c>
      <c r="X920" s="73">
        <v>0</v>
      </c>
      <c r="Y920" s="67">
        <v>0</v>
      </c>
      <c r="Z920" s="496">
        <v>0</v>
      </c>
      <c r="AA920" s="22">
        <v>0</v>
      </c>
      <c r="AB920" s="496">
        <v>0</v>
      </c>
      <c r="AC920" s="27" t="s">
        <v>48</v>
      </c>
      <c r="AD920" s="75"/>
      <c r="AE920" s="75"/>
    </row>
    <row r="921" spans="1:31" s="141" customFormat="1" ht="30" customHeight="1" x14ac:dyDescent="0.25">
      <c r="A921" s="69" t="s">
        <v>56</v>
      </c>
      <c r="B921" s="69" t="s">
        <v>57</v>
      </c>
      <c r="C921" s="69" t="s">
        <v>1464</v>
      </c>
      <c r="D921" s="67" t="s">
        <v>1564</v>
      </c>
      <c r="E921" s="67" t="s">
        <v>1508</v>
      </c>
      <c r="F921" s="67" t="s">
        <v>1567</v>
      </c>
      <c r="G921" s="67" t="s">
        <v>1568</v>
      </c>
      <c r="H921" s="220" t="s">
        <v>46</v>
      </c>
      <c r="I921" s="73">
        <v>0</v>
      </c>
      <c r="J921" s="74">
        <v>0</v>
      </c>
      <c r="K921" s="67">
        <v>0</v>
      </c>
      <c r="L921" s="67">
        <v>0</v>
      </c>
      <c r="M921" s="74" t="s">
        <v>47</v>
      </c>
      <c r="N921" s="496" t="s">
        <v>48</v>
      </c>
      <c r="O921" s="73">
        <v>0</v>
      </c>
      <c r="P921" s="67">
        <v>0</v>
      </c>
      <c r="Q921" s="67" t="s">
        <v>49</v>
      </c>
      <c r="R921" s="214" t="s">
        <v>47</v>
      </c>
      <c r="S921" s="73">
        <v>0</v>
      </c>
      <c r="T921" s="67">
        <v>0</v>
      </c>
      <c r="U921" s="67">
        <v>0</v>
      </c>
      <c r="V921" s="67">
        <v>0</v>
      </c>
      <c r="W921" s="496">
        <v>0</v>
      </c>
      <c r="X921" s="73">
        <v>0</v>
      </c>
      <c r="Y921" s="67">
        <v>0</v>
      </c>
      <c r="Z921" s="496">
        <v>0</v>
      </c>
      <c r="AA921" s="22">
        <v>0</v>
      </c>
      <c r="AB921" s="496">
        <v>0</v>
      </c>
      <c r="AC921" s="27" t="s">
        <v>48</v>
      </c>
      <c r="AD921" s="75"/>
      <c r="AE921" s="75"/>
    </row>
    <row r="922" spans="1:31" s="141" customFormat="1" ht="30" customHeight="1" x14ac:dyDescent="0.25">
      <c r="A922" s="69" t="s">
        <v>56</v>
      </c>
      <c r="B922" s="69" t="s">
        <v>57</v>
      </c>
      <c r="C922" s="69" t="s">
        <v>1464</v>
      </c>
      <c r="D922" s="67" t="s">
        <v>1569</v>
      </c>
      <c r="E922" s="67" t="s">
        <v>1484</v>
      </c>
      <c r="F922" s="67" t="s">
        <v>1570</v>
      </c>
      <c r="G922" s="67" t="s">
        <v>1571</v>
      </c>
      <c r="H922" s="220" t="s">
        <v>46</v>
      </c>
      <c r="I922" s="73">
        <v>0</v>
      </c>
      <c r="J922" s="74">
        <v>0</v>
      </c>
      <c r="K922" s="67">
        <v>0</v>
      </c>
      <c r="L922" s="67">
        <v>0</v>
      </c>
      <c r="M922" s="74" t="s">
        <v>47</v>
      </c>
      <c r="N922" s="221" t="s">
        <v>48</v>
      </c>
      <c r="O922" s="73">
        <v>0</v>
      </c>
      <c r="P922" s="67">
        <v>0</v>
      </c>
      <c r="Q922" s="67" t="s">
        <v>49</v>
      </c>
      <c r="R922" s="214" t="s">
        <v>47</v>
      </c>
      <c r="S922" s="73">
        <v>0</v>
      </c>
      <c r="T922" s="67">
        <v>0</v>
      </c>
      <c r="U922" s="67">
        <v>0</v>
      </c>
      <c r="V922" s="67">
        <v>0</v>
      </c>
      <c r="W922" s="496">
        <v>0</v>
      </c>
      <c r="X922" s="73">
        <v>0</v>
      </c>
      <c r="Y922" s="67">
        <v>0</v>
      </c>
      <c r="Z922" s="496">
        <v>0</v>
      </c>
      <c r="AA922" s="22">
        <v>0</v>
      </c>
      <c r="AB922" s="496">
        <v>0</v>
      </c>
      <c r="AC922" s="27" t="s">
        <v>48</v>
      </c>
      <c r="AD922" s="75"/>
      <c r="AE922" s="75"/>
    </row>
    <row r="923" spans="1:31" s="141" customFormat="1" ht="30" customHeight="1" x14ac:dyDescent="0.25">
      <c r="A923" s="69" t="s">
        <v>56</v>
      </c>
      <c r="B923" s="69" t="s">
        <v>57</v>
      </c>
      <c r="C923" s="69" t="s">
        <v>1464</v>
      </c>
      <c r="D923" s="67" t="s">
        <v>1572</v>
      </c>
      <c r="E923" s="67" t="s">
        <v>106</v>
      </c>
      <c r="F923" s="67" t="s">
        <v>1573</v>
      </c>
      <c r="G923" s="67" t="s">
        <v>1562</v>
      </c>
      <c r="H923" s="220" t="s">
        <v>46</v>
      </c>
      <c r="I923" s="73">
        <v>0</v>
      </c>
      <c r="J923" s="74">
        <v>0</v>
      </c>
      <c r="K923" s="67">
        <v>0</v>
      </c>
      <c r="L923" s="67">
        <v>0</v>
      </c>
      <c r="M923" s="74" t="s">
        <v>47</v>
      </c>
      <c r="N923" s="496" t="s">
        <v>48</v>
      </c>
      <c r="O923" s="73">
        <v>0</v>
      </c>
      <c r="P923" s="67">
        <v>0</v>
      </c>
      <c r="Q923" s="67" t="s">
        <v>49</v>
      </c>
      <c r="R923" s="214" t="s">
        <v>47</v>
      </c>
      <c r="S923" s="73">
        <v>0</v>
      </c>
      <c r="T923" s="67">
        <v>0</v>
      </c>
      <c r="U923" s="67">
        <v>0</v>
      </c>
      <c r="V923" s="67">
        <v>0</v>
      </c>
      <c r="W923" s="496">
        <v>0</v>
      </c>
      <c r="X923" s="73">
        <v>0</v>
      </c>
      <c r="Y923" s="67">
        <v>0</v>
      </c>
      <c r="Z923" s="496">
        <v>0</v>
      </c>
      <c r="AA923" s="22">
        <v>0</v>
      </c>
      <c r="AB923" s="496">
        <v>0</v>
      </c>
      <c r="AC923" s="27" t="s">
        <v>48</v>
      </c>
      <c r="AD923" s="75"/>
      <c r="AE923" s="75"/>
    </row>
    <row r="924" spans="1:31" s="141" customFormat="1" ht="30" customHeight="1" x14ac:dyDescent="0.25">
      <c r="A924" s="69" t="s">
        <v>56</v>
      </c>
      <c r="B924" s="69" t="s">
        <v>57</v>
      </c>
      <c r="C924" s="69" t="s">
        <v>1464</v>
      </c>
      <c r="D924" s="67" t="s">
        <v>1564</v>
      </c>
      <c r="E924" s="67" t="s">
        <v>1508</v>
      </c>
      <c r="F924" s="67" t="s">
        <v>1574</v>
      </c>
      <c r="G924" s="67" t="s">
        <v>1508</v>
      </c>
      <c r="H924" s="220" t="s">
        <v>46</v>
      </c>
      <c r="I924" s="73">
        <v>0</v>
      </c>
      <c r="J924" s="74">
        <v>0</v>
      </c>
      <c r="K924" s="67">
        <v>0</v>
      </c>
      <c r="L924" s="67">
        <v>0</v>
      </c>
      <c r="M924" s="74" t="s">
        <v>47</v>
      </c>
      <c r="N924" s="496" t="s">
        <v>48</v>
      </c>
      <c r="O924" s="73">
        <v>0</v>
      </c>
      <c r="P924" s="67">
        <v>0</v>
      </c>
      <c r="Q924" s="67" t="s">
        <v>49</v>
      </c>
      <c r="R924" s="214" t="s">
        <v>47</v>
      </c>
      <c r="S924" s="73">
        <v>0</v>
      </c>
      <c r="T924" s="67">
        <v>0</v>
      </c>
      <c r="U924" s="67">
        <v>0</v>
      </c>
      <c r="V924" s="67">
        <v>0</v>
      </c>
      <c r="W924" s="496">
        <v>0</v>
      </c>
      <c r="X924" s="73">
        <v>0</v>
      </c>
      <c r="Y924" s="67">
        <v>0</v>
      </c>
      <c r="Z924" s="496">
        <v>0</v>
      </c>
      <c r="AA924" s="22">
        <v>0</v>
      </c>
      <c r="AB924" s="496">
        <v>0</v>
      </c>
      <c r="AC924" s="27" t="s">
        <v>48</v>
      </c>
      <c r="AD924" s="75"/>
      <c r="AE924" s="75"/>
    </row>
    <row r="925" spans="1:31" s="141" customFormat="1" ht="30" customHeight="1" x14ac:dyDescent="0.25">
      <c r="A925" s="69" t="s">
        <v>56</v>
      </c>
      <c r="B925" s="69" t="s">
        <v>57</v>
      </c>
      <c r="C925" s="69" t="s">
        <v>1464</v>
      </c>
      <c r="D925" s="67" t="s">
        <v>1555</v>
      </c>
      <c r="E925" s="67" t="s">
        <v>1556</v>
      </c>
      <c r="F925" s="67" t="s">
        <v>1575</v>
      </c>
      <c r="G925" s="67" t="s">
        <v>1558</v>
      </c>
      <c r="H925" s="220" t="s">
        <v>46</v>
      </c>
      <c r="I925" s="73">
        <v>0</v>
      </c>
      <c r="J925" s="74">
        <v>0</v>
      </c>
      <c r="K925" s="67">
        <v>0</v>
      </c>
      <c r="L925" s="67">
        <v>0</v>
      </c>
      <c r="M925" s="74" t="s">
        <v>47</v>
      </c>
      <c r="N925" s="221" t="s">
        <v>48</v>
      </c>
      <c r="O925" s="73">
        <v>0</v>
      </c>
      <c r="P925" s="67">
        <v>0</v>
      </c>
      <c r="Q925" s="67" t="s">
        <v>49</v>
      </c>
      <c r="R925" s="214" t="s">
        <v>47</v>
      </c>
      <c r="S925" s="73">
        <v>0</v>
      </c>
      <c r="T925" s="67">
        <v>0</v>
      </c>
      <c r="U925" s="67">
        <v>0</v>
      </c>
      <c r="V925" s="67">
        <v>0</v>
      </c>
      <c r="W925" s="496">
        <v>0</v>
      </c>
      <c r="X925" s="73">
        <v>0</v>
      </c>
      <c r="Y925" s="67">
        <v>0</v>
      </c>
      <c r="Z925" s="496">
        <v>0</v>
      </c>
      <c r="AA925" s="22">
        <v>0</v>
      </c>
      <c r="AB925" s="496">
        <v>0</v>
      </c>
      <c r="AC925" s="27" t="s">
        <v>48</v>
      </c>
      <c r="AD925" s="75"/>
      <c r="AE925" s="75"/>
    </row>
    <row r="926" spans="1:31" s="141" customFormat="1" ht="30" customHeight="1" x14ac:dyDescent="0.25">
      <c r="A926" s="69" t="s">
        <v>56</v>
      </c>
      <c r="B926" s="69" t="s">
        <v>57</v>
      </c>
      <c r="C926" s="69" t="s">
        <v>1464</v>
      </c>
      <c r="D926" s="67" t="s">
        <v>1547</v>
      </c>
      <c r="E926" s="67" t="s">
        <v>1534</v>
      </c>
      <c r="F926" s="67" t="s">
        <v>1576</v>
      </c>
      <c r="G926" s="67" t="s">
        <v>1577</v>
      </c>
      <c r="H926" s="220" t="s">
        <v>46</v>
      </c>
      <c r="I926" s="73">
        <v>0</v>
      </c>
      <c r="J926" s="74">
        <v>0</v>
      </c>
      <c r="K926" s="67">
        <v>0</v>
      </c>
      <c r="L926" s="67">
        <v>0</v>
      </c>
      <c r="M926" s="74" t="s">
        <v>47</v>
      </c>
      <c r="N926" s="496" t="s">
        <v>48</v>
      </c>
      <c r="O926" s="73">
        <v>0</v>
      </c>
      <c r="P926" s="67">
        <v>0</v>
      </c>
      <c r="Q926" s="67" t="s">
        <v>49</v>
      </c>
      <c r="R926" s="214" t="s">
        <v>47</v>
      </c>
      <c r="S926" s="73">
        <v>0</v>
      </c>
      <c r="T926" s="67">
        <v>0</v>
      </c>
      <c r="U926" s="67">
        <v>0</v>
      </c>
      <c r="V926" s="67">
        <v>0</v>
      </c>
      <c r="W926" s="496">
        <v>0</v>
      </c>
      <c r="X926" s="73">
        <v>0</v>
      </c>
      <c r="Y926" s="67">
        <v>0</v>
      </c>
      <c r="Z926" s="496">
        <v>0</v>
      </c>
      <c r="AA926" s="22">
        <v>0</v>
      </c>
      <c r="AB926" s="496">
        <v>0</v>
      </c>
      <c r="AC926" s="27" t="s">
        <v>48</v>
      </c>
      <c r="AD926" s="75"/>
      <c r="AE926" s="75"/>
    </row>
    <row r="927" spans="1:31" s="141" customFormat="1" ht="30" customHeight="1" x14ac:dyDescent="0.25">
      <c r="A927" s="69" t="s">
        <v>56</v>
      </c>
      <c r="B927" s="69" t="s">
        <v>57</v>
      </c>
      <c r="C927" s="69" t="s">
        <v>1464</v>
      </c>
      <c r="D927" s="67" t="s">
        <v>1547</v>
      </c>
      <c r="E927" s="67" t="s">
        <v>1534</v>
      </c>
      <c r="F927" s="67" t="s">
        <v>1578</v>
      </c>
      <c r="G927" s="67" t="s">
        <v>1579</v>
      </c>
      <c r="H927" s="220" t="s">
        <v>46</v>
      </c>
      <c r="I927" s="73">
        <v>0</v>
      </c>
      <c r="J927" s="74">
        <v>0</v>
      </c>
      <c r="K927" s="67">
        <v>0</v>
      </c>
      <c r="L927" s="67">
        <v>0</v>
      </c>
      <c r="M927" s="74" t="s">
        <v>47</v>
      </c>
      <c r="N927" s="496" t="s">
        <v>48</v>
      </c>
      <c r="O927" s="73">
        <v>0</v>
      </c>
      <c r="P927" s="67">
        <v>0</v>
      </c>
      <c r="Q927" s="67" t="s">
        <v>49</v>
      </c>
      <c r="R927" s="214" t="s">
        <v>47</v>
      </c>
      <c r="S927" s="73">
        <v>0</v>
      </c>
      <c r="T927" s="67">
        <v>0</v>
      </c>
      <c r="U927" s="67">
        <v>0</v>
      </c>
      <c r="V927" s="67">
        <v>0</v>
      </c>
      <c r="W927" s="496">
        <v>0</v>
      </c>
      <c r="X927" s="73">
        <v>0</v>
      </c>
      <c r="Y927" s="67">
        <v>0</v>
      </c>
      <c r="Z927" s="496">
        <v>0</v>
      </c>
      <c r="AA927" s="22">
        <v>0</v>
      </c>
      <c r="AB927" s="496">
        <v>0</v>
      </c>
      <c r="AC927" s="27" t="s">
        <v>48</v>
      </c>
      <c r="AD927" s="75"/>
      <c r="AE927" s="75"/>
    </row>
    <row r="928" spans="1:31" s="141" customFormat="1" ht="30" customHeight="1" x14ac:dyDescent="0.25">
      <c r="A928" s="69" t="s">
        <v>56</v>
      </c>
      <c r="B928" s="69" t="s">
        <v>57</v>
      </c>
      <c r="C928" s="69" t="s">
        <v>1464</v>
      </c>
      <c r="D928" s="67" t="s">
        <v>1580</v>
      </c>
      <c r="E928" s="67" t="s">
        <v>1498</v>
      </c>
      <c r="F928" s="67" t="s">
        <v>1581</v>
      </c>
      <c r="G928" s="67" t="s">
        <v>1498</v>
      </c>
      <c r="H928" s="220" t="s">
        <v>46</v>
      </c>
      <c r="I928" s="73">
        <v>0</v>
      </c>
      <c r="J928" s="74">
        <v>0</v>
      </c>
      <c r="K928" s="67">
        <v>0</v>
      </c>
      <c r="L928" s="67">
        <v>0</v>
      </c>
      <c r="M928" s="74" t="s">
        <v>47</v>
      </c>
      <c r="N928" s="221" t="s">
        <v>48</v>
      </c>
      <c r="O928" s="73">
        <v>0</v>
      </c>
      <c r="P928" s="67">
        <v>0</v>
      </c>
      <c r="Q928" s="67" t="s">
        <v>49</v>
      </c>
      <c r="R928" s="214" t="s">
        <v>47</v>
      </c>
      <c r="S928" s="73">
        <v>0</v>
      </c>
      <c r="T928" s="67">
        <v>0</v>
      </c>
      <c r="U928" s="67">
        <v>0</v>
      </c>
      <c r="V928" s="67">
        <v>0</v>
      </c>
      <c r="W928" s="496">
        <v>0</v>
      </c>
      <c r="X928" s="73">
        <v>0</v>
      </c>
      <c r="Y928" s="67">
        <v>0</v>
      </c>
      <c r="Z928" s="496">
        <v>0</v>
      </c>
      <c r="AA928" s="22">
        <v>0</v>
      </c>
      <c r="AB928" s="496">
        <v>0</v>
      </c>
      <c r="AC928" s="27" t="s">
        <v>48</v>
      </c>
      <c r="AD928" s="75"/>
      <c r="AE928" s="75"/>
    </row>
    <row r="929" spans="1:31" s="141" customFormat="1" ht="30" customHeight="1" x14ac:dyDescent="0.25">
      <c r="A929" s="69" t="s">
        <v>56</v>
      </c>
      <c r="B929" s="69" t="s">
        <v>57</v>
      </c>
      <c r="C929" s="69" t="s">
        <v>1464</v>
      </c>
      <c r="D929" s="67" t="s">
        <v>1580</v>
      </c>
      <c r="E929" s="67" t="s">
        <v>1498</v>
      </c>
      <c r="F929" s="67" t="s">
        <v>1582</v>
      </c>
      <c r="G929" s="67" t="s">
        <v>1583</v>
      </c>
      <c r="H929" s="220" t="s">
        <v>46</v>
      </c>
      <c r="I929" s="73">
        <v>0</v>
      </c>
      <c r="J929" s="74">
        <v>0</v>
      </c>
      <c r="K929" s="67">
        <v>0</v>
      </c>
      <c r="L929" s="67">
        <v>0</v>
      </c>
      <c r="M929" s="74" t="s">
        <v>47</v>
      </c>
      <c r="N929" s="496" t="s">
        <v>48</v>
      </c>
      <c r="O929" s="73">
        <v>0</v>
      </c>
      <c r="P929" s="67">
        <v>0</v>
      </c>
      <c r="Q929" s="67" t="s">
        <v>49</v>
      </c>
      <c r="R929" s="214" t="s">
        <v>47</v>
      </c>
      <c r="S929" s="73">
        <v>0</v>
      </c>
      <c r="T929" s="67">
        <v>0</v>
      </c>
      <c r="U929" s="67">
        <v>0</v>
      </c>
      <c r="V929" s="67">
        <v>0</v>
      </c>
      <c r="W929" s="496">
        <v>0</v>
      </c>
      <c r="X929" s="73">
        <v>0</v>
      </c>
      <c r="Y929" s="67">
        <v>0</v>
      </c>
      <c r="Z929" s="496">
        <v>0</v>
      </c>
      <c r="AA929" s="22">
        <v>0</v>
      </c>
      <c r="AB929" s="496">
        <v>0</v>
      </c>
      <c r="AC929" s="27" t="s">
        <v>48</v>
      </c>
      <c r="AD929" s="75"/>
      <c r="AE929" s="75"/>
    </row>
    <row r="930" spans="1:31" s="141" customFormat="1" ht="30" customHeight="1" x14ac:dyDescent="0.25">
      <c r="A930" s="69" t="s">
        <v>56</v>
      </c>
      <c r="B930" s="69" t="s">
        <v>57</v>
      </c>
      <c r="C930" s="69" t="s">
        <v>1464</v>
      </c>
      <c r="D930" s="67" t="s">
        <v>1580</v>
      </c>
      <c r="E930" s="67" t="s">
        <v>1498</v>
      </c>
      <c r="F930" s="67" t="s">
        <v>1584</v>
      </c>
      <c r="G930" s="67" t="s">
        <v>1585</v>
      </c>
      <c r="H930" s="220" t="s">
        <v>46</v>
      </c>
      <c r="I930" s="73">
        <v>0</v>
      </c>
      <c r="J930" s="74">
        <v>0</v>
      </c>
      <c r="K930" s="67">
        <v>0</v>
      </c>
      <c r="L930" s="67">
        <v>0</v>
      </c>
      <c r="M930" s="74" t="s">
        <v>47</v>
      </c>
      <c r="N930" s="496" t="s">
        <v>48</v>
      </c>
      <c r="O930" s="73">
        <v>0</v>
      </c>
      <c r="P930" s="67">
        <v>0</v>
      </c>
      <c r="Q930" s="67" t="s">
        <v>49</v>
      </c>
      <c r="R930" s="214" t="s">
        <v>47</v>
      </c>
      <c r="S930" s="73">
        <v>0</v>
      </c>
      <c r="T930" s="67">
        <v>0</v>
      </c>
      <c r="U930" s="67">
        <v>0</v>
      </c>
      <c r="V930" s="67">
        <v>0</v>
      </c>
      <c r="W930" s="496">
        <v>0</v>
      </c>
      <c r="X930" s="73">
        <v>0</v>
      </c>
      <c r="Y930" s="67">
        <v>0</v>
      </c>
      <c r="Z930" s="496">
        <v>0</v>
      </c>
      <c r="AA930" s="22">
        <v>0</v>
      </c>
      <c r="AB930" s="496">
        <v>0</v>
      </c>
      <c r="AC930" s="27" t="s">
        <v>48</v>
      </c>
      <c r="AD930" s="75"/>
      <c r="AE930" s="75"/>
    </row>
    <row r="931" spans="1:31" s="141" customFormat="1" ht="30" customHeight="1" x14ac:dyDescent="0.25">
      <c r="A931" s="69" t="s">
        <v>56</v>
      </c>
      <c r="B931" s="69" t="s">
        <v>57</v>
      </c>
      <c r="C931" s="69" t="s">
        <v>1464</v>
      </c>
      <c r="D931" s="67" t="s">
        <v>1555</v>
      </c>
      <c r="E931" s="67" t="s">
        <v>1556</v>
      </c>
      <c r="F931" s="67" t="s">
        <v>1586</v>
      </c>
      <c r="G931" s="67" t="s">
        <v>1556</v>
      </c>
      <c r="H931" s="220" t="s">
        <v>46</v>
      </c>
      <c r="I931" s="73">
        <v>0</v>
      </c>
      <c r="J931" s="74">
        <v>0</v>
      </c>
      <c r="K931" s="67">
        <v>0</v>
      </c>
      <c r="L931" s="67">
        <v>0</v>
      </c>
      <c r="M931" s="74" t="s">
        <v>47</v>
      </c>
      <c r="N931" s="221" t="s">
        <v>48</v>
      </c>
      <c r="O931" s="73">
        <v>0</v>
      </c>
      <c r="P931" s="67">
        <v>0</v>
      </c>
      <c r="Q931" s="67" t="s">
        <v>49</v>
      </c>
      <c r="R931" s="214" t="s">
        <v>47</v>
      </c>
      <c r="S931" s="73">
        <v>0</v>
      </c>
      <c r="T931" s="67">
        <v>0</v>
      </c>
      <c r="U931" s="67">
        <v>0</v>
      </c>
      <c r="V931" s="67">
        <v>0</v>
      </c>
      <c r="W931" s="496">
        <v>0</v>
      </c>
      <c r="X931" s="73">
        <v>0</v>
      </c>
      <c r="Y931" s="67">
        <v>0</v>
      </c>
      <c r="Z931" s="496">
        <v>0</v>
      </c>
      <c r="AA931" s="22">
        <v>0</v>
      </c>
      <c r="AB931" s="496">
        <v>0</v>
      </c>
      <c r="AC931" s="27" t="s">
        <v>48</v>
      </c>
      <c r="AD931" s="75"/>
      <c r="AE931" s="75"/>
    </row>
    <row r="932" spans="1:31" s="141" customFormat="1" ht="30" customHeight="1" x14ac:dyDescent="0.25">
      <c r="A932" s="69" t="s">
        <v>56</v>
      </c>
      <c r="B932" s="69" t="s">
        <v>57</v>
      </c>
      <c r="C932" s="69" t="s">
        <v>1464</v>
      </c>
      <c r="D932" s="67" t="s">
        <v>1555</v>
      </c>
      <c r="E932" s="67" t="s">
        <v>1556</v>
      </c>
      <c r="F932" s="67" t="s">
        <v>1587</v>
      </c>
      <c r="G932" s="67" t="s">
        <v>1558</v>
      </c>
      <c r="H932" s="220" t="s">
        <v>46</v>
      </c>
      <c r="I932" s="73">
        <v>0</v>
      </c>
      <c r="J932" s="74">
        <v>0</v>
      </c>
      <c r="K932" s="67">
        <v>0</v>
      </c>
      <c r="L932" s="67">
        <v>0</v>
      </c>
      <c r="M932" s="74" t="s">
        <v>47</v>
      </c>
      <c r="N932" s="496" t="s">
        <v>48</v>
      </c>
      <c r="O932" s="73">
        <v>0</v>
      </c>
      <c r="P932" s="67">
        <v>0</v>
      </c>
      <c r="Q932" s="67" t="s">
        <v>49</v>
      </c>
      <c r="R932" s="214" t="s">
        <v>47</v>
      </c>
      <c r="S932" s="73">
        <v>0</v>
      </c>
      <c r="T932" s="67">
        <v>0</v>
      </c>
      <c r="U932" s="67">
        <v>0</v>
      </c>
      <c r="V932" s="67">
        <v>0</v>
      </c>
      <c r="W932" s="496">
        <v>0</v>
      </c>
      <c r="X932" s="73">
        <v>0</v>
      </c>
      <c r="Y932" s="67">
        <v>0</v>
      </c>
      <c r="Z932" s="496">
        <v>0</v>
      </c>
      <c r="AA932" s="22">
        <v>0</v>
      </c>
      <c r="AB932" s="496">
        <v>0</v>
      </c>
      <c r="AC932" s="27" t="s">
        <v>48</v>
      </c>
      <c r="AD932" s="75"/>
      <c r="AE932" s="75"/>
    </row>
    <row r="933" spans="1:31" s="141" customFormat="1" ht="30" customHeight="1" x14ac:dyDescent="0.25">
      <c r="A933" s="69" t="s">
        <v>56</v>
      </c>
      <c r="B933" s="69" t="s">
        <v>57</v>
      </c>
      <c r="C933" s="69" t="s">
        <v>1464</v>
      </c>
      <c r="D933" s="67" t="s">
        <v>1588</v>
      </c>
      <c r="E933" s="67" t="s">
        <v>1470</v>
      </c>
      <c r="F933" s="67" t="s">
        <v>1589</v>
      </c>
      <c r="G933" s="67" t="s">
        <v>1470</v>
      </c>
      <c r="H933" s="220" t="s">
        <v>46</v>
      </c>
      <c r="I933" s="73">
        <v>0</v>
      </c>
      <c r="J933" s="74">
        <v>0</v>
      </c>
      <c r="K933" s="67">
        <v>0</v>
      </c>
      <c r="L933" s="67">
        <v>0</v>
      </c>
      <c r="M933" s="74" t="s">
        <v>47</v>
      </c>
      <c r="N933" s="496" t="s">
        <v>48</v>
      </c>
      <c r="O933" s="67" t="s">
        <v>48</v>
      </c>
      <c r="P933" s="67" t="s">
        <v>48</v>
      </c>
      <c r="Q933" s="67" t="s">
        <v>49</v>
      </c>
      <c r="R933" s="214" t="s">
        <v>47</v>
      </c>
      <c r="S933" s="73">
        <v>0</v>
      </c>
      <c r="T933" s="67">
        <v>0</v>
      </c>
      <c r="U933" s="67">
        <v>0</v>
      </c>
      <c r="V933" s="67">
        <v>0</v>
      </c>
      <c r="W933" s="496">
        <v>0</v>
      </c>
      <c r="X933" s="73">
        <v>0</v>
      </c>
      <c r="Y933" s="67">
        <v>0</v>
      </c>
      <c r="Z933" s="496">
        <v>0</v>
      </c>
      <c r="AA933" s="22">
        <v>0</v>
      </c>
      <c r="AB933" s="496">
        <v>0</v>
      </c>
      <c r="AC933" s="27" t="s">
        <v>48</v>
      </c>
      <c r="AD933" s="75"/>
      <c r="AE933" s="75"/>
    </row>
    <row r="934" spans="1:31" s="141" customFormat="1" ht="30" customHeight="1" x14ac:dyDescent="0.25">
      <c r="A934" s="69" t="s">
        <v>56</v>
      </c>
      <c r="B934" s="69" t="s">
        <v>57</v>
      </c>
      <c r="C934" s="69" t="s">
        <v>1464</v>
      </c>
      <c r="D934" s="67" t="s">
        <v>1588</v>
      </c>
      <c r="E934" s="67" t="s">
        <v>1470</v>
      </c>
      <c r="F934" s="67" t="s">
        <v>1590</v>
      </c>
      <c r="G934" s="67" t="s">
        <v>1470</v>
      </c>
      <c r="H934" s="220" t="s">
        <v>46</v>
      </c>
      <c r="I934" s="73">
        <v>0</v>
      </c>
      <c r="J934" s="74">
        <v>0</v>
      </c>
      <c r="K934" s="67">
        <v>0</v>
      </c>
      <c r="L934" s="67">
        <v>0</v>
      </c>
      <c r="M934" s="74" t="s">
        <v>47</v>
      </c>
      <c r="N934" s="221" t="s">
        <v>48</v>
      </c>
      <c r="O934" s="67" t="s">
        <v>48</v>
      </c>
      <c r="P934" s="67" t="s">
        <v>48</v>
      </c>
      <c r="Q934" s="67" t="s">
        <v>49</v>
      </c>
      <c r="R934" s="214" t="s">
        <v>47</v>
      </c>
      <c r="S934" s="73">
        <v>0</v>
      </c>
      <c r="T934" s="67">
        <v>0</v>
      </c>
      <c r="U934" s="67">
        <v>0</v>
      </c>
      <c r="V934" s="67">
        <v>0</v>
      </c>
      <c r="W934" s="496">
        <v>0</v>
      </c>
      <c r="X934" s="73">
        <v>0</v>
      </c>
      <c r="Y934" s="67">
        <v>0</v>
      </c>
      <c r="Z934" s="496">
        <v>0</v>
      </c>
      <c r="AA934" s="22">
        <v>0</v>
      </c>
      <c r="AB934" s="496">
        <v>0</v>
      </c>
      <c r="AC934" s="27" t="s">
        <v>48</v>
      </c>
      <c r="AD934" s="75"/>
      <c r="AE934" s="75"/>
    </row>
    <row r="935" spans="1:31" s="141" customFormat="1" ht="30" customHeight="1" x14ac:dyDescent="0.25">
      <c r="A935" s="69" t="s">
        <v>56</v>
      </c>
      <c r="B935" s="69" t="s">
        <v>57</v>
      </c>
      <c r="C935" s="69" t="s">
        <v>1464</v>
      </c>
      <c r="D935" s="67" t="s">
        <v>1588</v>
      </c>
      <c r="E935" s="67" t="s">
        <v>1470</v>
      </c>
      <c r="F935" s="67" t="s">
        <v>1591</v>
      </c>
      <c r="G935" s="67" t="s">
        <v>1470</v>
      </c>
      <c r="H935" s="220" t="s">
        <v>46</v>
      </c>
      <c r="I935" s="73">
        <v>0</v>
      </c>
      <c r="J935" s="74">
        <v>0</v>
      </c>
      <c r="K935" s="67">
        <v>0</v>
      </c>
      <c r="L935" s="67">
        <v>0</v>
      </c>
      <c r="M935" s="74" t="s">
        <v>47</v>
      </c>
      <c r="N935" s="496" t="s">
        <v>48</v>
      </c>
      <c r="O935" s="67" t="s">
        <v>48</v>
      </c>
      <c r="P935" s="67" t="s">
        <v>48</v>
      </c>
      <c r="Q935" s="67" t="s">
        <v>49</v>
      </c>
      <c r="R935" s="214" t="s">
        <v>47</v>
      </c>
      <c r="S935" s="73">
        <v>0</v>
      </c>
      <c r="T935" s="67">
        <v>0</v>
      </c>
      <c r="U935" s="67">
        <v>0</v>
      </c>
      <c r="V935" s="67">
        <v>0</v>
      </c>
      <c r="W935" s="496">
        <v>0</v>
      </c>
      <c r="X935" s="73">
        <v>0</v>
      </c>
      <c r="Y935" s="67">
        <v>0</v>
      </c>
      <c r="Z935" s="496">
        <v>0</v>
      </c>
      <c r="AA935" s="22">
        <v>0</v>
      </c>
      <c r="AB935" s="496">
        <v>0</v>
      </c>
      <c r="AC935" s="27" t="s">
        <v>48</v>
      </c>
      <c r="AD935" s="75"/>
      <c r="AE935" s="75"/>
    </row>
    <row r="936" spans="1:31" s="141" customFormat="1" ht="30" customHeight="1" x14ac:dyDescent="0.25">
      <c r="A936" s="69" t="s">
        <v>56</v>
      </c>
      <c r="B936" s="69" t="s">
        <v>57</v>
      </c>
      <c r="C936" s="69" t="s">
        <v>1464</v>
      </c>
      <c r="D936" s="67" t="s">
        <v>1588</v>
      </c>
      <c r="E936" s="67" t="s">
        <v>1470</v>
      </c>
      <c r="F936" s="67" t="s">
        <v>1592</v>
      </c>
      <c r="G936" s="67" t="s">
        <v>1470</v>
      </c>
      <c r="H936" s="220" t="s">
        <v>46</v>
      </c>
      <c r="I936" s="73">
        <v>0</v>
      </c>
      <c r="J936" s="74">
        <v>0</v>
      </c>
      <c r="K936" s="67">
        <v>0</v>
      </c>
      <c r="L936" s="67">
        <v>0</v>
      </c>
      <c r="M936" s="74" t="s">
        <v>47</v>
      </c>
      <c r="N936" s="496" t="s">
        <v>48</v>
      </c>
      <c r="O936" s="73">
        <v>0</v>
      </c>
      <c r="P936" s="67">
        <v>0</v>
      </c>
      <c r="Q936" s="67" t="s">
        <v>49</v>
      </c>
      <c r="R936" s="214" t="s">
        <v>47</v>
      </c>
      <c r="S936" s="73">
        <v>0</v>
      </c>
      <c r="T936" s="67">
        <v>0</v>
      </c>
      <c r="U936" s="67">
        <v>0</v>
      </c>
      <c r="V936" s="67">
        <v>0</v>
      </c>
      <c r="W936" s="496">
        <v>0</v>
      </c>
      <c r="X936" s="73">
        <v>0</v>
      </c>
      <c r="Y936" s="67">
        <v>0</v>
      </c>
      <c r="Z936" s="496">
        <v>0</v>
      </c>
      <c r="AA936" s="22">
        <v>0</v>
      </c>
      <c r="AB936" s="496">
        <v>0</v>
      </c>
      <c r="AC936" s="27" t="s">
        <v>48</v>
      </c>
      <c r="AD936" s="75"/>
      <c r="AE936" s="75"/>
    </row>
    <row r="937" spans="1:31" s="141" customFormat="1" ht="30" customHeight="1" x14ac:dyDescent="0.25">
      <c r="A937" s="69" t="s">
        <v>56</v>
      </c>
      <c r="B937" s="69" t="s">
        <v>57</v>
      </c>
      <c r="C937" s="69" t="s">
        <v>1464</v>
      </c>
      <c r="D937" s="67" t="s">
        <v>1588</v>
      </c>
      <c r="E937" s="67" t="s">
        <v>1470</v>
      </c>
      <c r="F937" s="67" t="s">
        <v>1593</v>
      </c>
      <c r="G937" s="67" t="s">
        <v>1470</v>
      </c>
      <c r="H937" s="220" t="s">
        <v>46</v>
      </c>
      <c r="I937" s="73">
        <v>0</v>
      </c>
      <c r="J937" s="74">
        <v>0</v>
      </c>
      <c r="K937" s="67">
        <v>0</v>
      </c>
      <c r="L937" s="67">
        <v>0</v>
      </c>
      <c r="M937" s="74" t="s">
        <v>47</v>
      </c>
      <c r="N937" s="221" t="s">
        <v>48</v>
      </c>
      <c r="O937" s="67" t="s">
        <v>48</v>
      </c>
      <c r="P937" s="67" t="s">
        <v>48</v>
      </c>
      <c r="Q937" s="67" t="s">
        <v>49</v>
      </c>
      <c r="R937" s="214" t="s">
        <v>47</v>
      </c>
      <c r="S937" s="73">
        <v>0</v>
      </c>
      <c r="T937" s="67">
        <v>0</v>
      </c>
      <c r="U937" s="67">
        <v>0</v>
      </c>
      <c r="V937" s="67">
        <v>0</v>
      </c>
      <c r="W937" s="496">
        <v>0</v>
      </c>
      <c r="X937" s="73">
        <v>0</v>
      </c>
      <c r="Y937" s="67">
        <v>0</v>
      </c>
      <c r="Z937" s="496">
        <v>0</v>
      </c>
      <c r="AA937" s="22">
        <v>0</v>
      </c>
      <c r="AB937" s="496">
        <v>0</v>
      </c>
      <c r="AC937" s="27" t="s">
        <v>48</v>
      </c>
      <c r="AD937" s="75"/>
      <c r="AE937" s="75"/>
    </row>
    <row r="938" spans="1:31" s="141" customFormat="1" ht="30" customHeight="1" x14ac:dyDescent="0.25">
      <c r="A938" s="69" t="s">
        <v>56</v>
      </c>
      <c r="B938" s="69" t="s">
        <v>57</v>
      </c>
      <c r="C938" s="69" t="s">
        <v>1464</v>
      </c>
      <c r="D938" s="67" t="s">
        <v>1588</v>
      </c>
      <c r="E938" s="67" t="s">
        <v>1470</v>
      </c>
      <c r="F938" s="67" t="s">
        <v>1594</v>
      </c>
      <c r="G938" s="67" t="s">
        <v>1470</v>
      </c>
      <c r="H938" s="220" t="s">
        <v>46</v>
      </c>
      <c r="I938" s="73">
        <v>0</v>
      </c>
      <c r="J938" s="74">
        <v>0</v>
      </c>
      <c r="K938" s="67">
        <v>0</v>
      </c>
      <c r="L938" s="67">
        <v>0</v>
      </c>
      <c r="M938" s="74" t="s">
        <v>47</v>
      </c>
      <c r="N938" s="496" t="s">
        <v>48</v>
      </c>
      <c r="O938" s="67" t="s">
        <v>48</v>
      </c>
      <c r="P938" s="67" t="s">
        <v>48</v>
      </c>
      <c r="Q938" s="67" t="s">
        <v>49</v>
      </c>
      <c r="R938" s="214" t="s">
        <v>47</v>
      </c>
      <c r="S938" s="73">
        <v>0</v>
      </c>
      <c r="T938" s="67">
        <v>0</v>
      </c>
      <c r="U938" s="67">
        <v>0</v>
      </c>
      <c r="V938" s="67">
        <v>0</v>
      </c>
      <c r="W938" s="496">
        <v>0</v>
      </c>
      <c r="X938" s="73">
        <v>0</v>
      </c>
      <c r="Y938" s="67">
        <v>0</v>
      </c>
      <c r="Z938" s="496">
        <v>0</v>
      </c>
      <c r="AA938" s="22">
        <v>0</v>
      </c>
      <c r="AB938" s="496">
        <v>0</v>
      </c>
      <c r="AC938" s="27" t="s">
        <v>48</v>
      </c>
      <c r="AD938" s="75"/>
      <c r="AE938" s="75"/>
    </row>
    <row r="939" spans="1:31" s="141" customFormat="1" ht="30" customHeight="1" x14ac:dyDescent="0.25">
      <c r="A939" s="69" t="s">
        <v>56</v>
      </c>
      <c r="B939" s="69" t="s">
        <v>57</v>
      </c>
      <c r="C939" s="69" t="s">
        <v>1464</v>
      </c>
      <c r="D939" s="67" t="s">
        <v>1588</v>
      </c>
      <c r="E939" s="67" t="s">
        <v>1470</v>
      </c>
      <c r="F939" s="67" t="s">
        <v>1595</v>
      </c>
      <c r="G939" s="67" t="s">
        <v>1470</v>
      </c>
      <c r="H939" s="220" t="s">
        <v>46</v>
      </c>
      <c r="I939" s="73">
        <v>0</v>
      </c>
      <c r="J939" s="74">
        <v>0</v>
      </c>
      <c r="K939" s="67">
        <v>0</v>
      </c>
      <c r="L939" s="67">
        <v>0</v>
      </c>
      <c r="M939" s="74" t="s">
        <v>47</v>
      </c>
      <c r="N939" s="496" t="s">
        <v>48</v>
      </c>
      <c r="O939" s="67" t="s">
        <v>48</v>
      </c>
      <c r="P939" s="67" t="s">
        <v>48</v>
      </c>
      <c r="Q939" s="67" t="s">
        <v>49</v>
      </c>
      <c r="R939" s="214" t="s">
        <v>47</v>
      </c>
      <c r="S939" s="73">
        <v>0</v>
      </c>
      <c r="T939" s="67">
        <v>0</v>
      </c>
      <c r="U939" s="67">
        <v>0</v>
      </c>
      <c r="V939" s="67">
        <v>0</v>
      </c>
      <c r="W939" s="496">
        <v>0</v>
      </c>
      <c r="X939" s="73">
        <v>0</v>
      </c>
      <c r="Y939" s="67">
        <v>0</v>
      </c>
      <c r="Z939" s="496">
        <v>0</v>
      </c>
      <c r="AA939" s="22">
        <v>0</v>
      </c>
      <c r="AB939" s="496">
        <v>0</v>
      </c>
      <c r="AC939" s="27" t="s">
        <v>48</v>
      </c>
      <c r="AD939" s="75"/>
      <c r="AE939" s="75"/>
    </row>
    <row r="940" spans="1:31" s="141" customFormat="1" ht="30" customHeight="1" x14ac:dyDescent="0.25">
      <c r="A940" s="69" t="s">
        <v>56</v>
      </c>
      <c r="B940" s="69" t="s">
        <v>57</v>
      </c>
      <c r="C940" s="69" t="s">
        <v>1464</v>
      </c>
      <c r="D940" s="67" t="s">
        <v>1588</v>
      </c>
      <c r="E940" s="67" t="s">
        <v>1470</v>
      </c>
      <c r="F940" s="67" t="s">
        <v>1596</v>
      </c>
      <c r="G940" s="67" t="s">
        <v>1470</v>
      </c>
      <c r="H940" s="220" t="s">
        <v>46</v>
      </c>
      <c r="I940" s="73">
        <v>0</v>
      </c>
      <c r="J940" s="74">
        <v>0</v>
      </c>
      <c r="K940" s="67">
        <v>0</v>
      </c>
      <c r="L940" s="67">
        <v>0</v>
      </c>
      <c r="M940" s="74" t="s">
        <v>47</v>
      </c>
      <c r="N940" s="221" t="s">
        <v>48</v>
      </c>
      <c r="O940" s="73">
        <v>0</v>
      </c>
      <c r="P940" s="67">
        <v>0</v>
      </c>
      <c r="Q940" s="67" t="s">
        <v>49</v>
      </c>
      <c r="R940" s="214" t="s">
        <v>47</v>
      </c>
      <c r="S940" s="73">
        <v>0</v>
      </c>
      <c r="T940" s="67">
        <v>0</v>
      </c>
      <c r="U940" s="67">
        <v>0</v>
      </c>
      <c r="V940" s="67">
        <v>0</v>
      </c>
      <c r="W940" s="496">
        <v>0</v>
      </c>
      <c r="X940" s="73">
        <v>0</v>
      </c>
      <c r="Y940" s="67">
        <v>0</v>
      </c>
      <c r="Z940" s="496">
        <v>0</v>
      </c>
      <c r="AA940" s="22">
        <v>0</v>
      </c>
      <c r="AB940" s="496">
        <v>0</v>
      </c>
      <c r="AC940" s="27" t="s">
        <v>48</v>
      </c>
      <c r="AD940" s="75"/>
      <c r="AE940" s="75"/>
    </row>
    <row r="941" spans="1:31" s="141" customFormat="1" ht="30" customHeight="1" x14ac:dyDescent="0.25">
      <c r="A941" s="69" t="s">
        <v>56</v>
      </c>
      <c r="B941" s="69" t="s">
        <v>57</v>
      </c>
      <c r="C941" s="69" t="s">
        <v>1464</v>
      </c>
      <c r="D941" s="67" t="s">
        <v>1597</v>
      </c>
      <c r="E941" s="67" t="s">
        <v>1498</v>
      </c>
      <c r="F941" s="67" t="s">
        <v>1598</v>
      </c>
      <c r="G941" s="67" t="s">
        <v>1599</v>
      </c>
      <c r="H941" s="220" t="s">
        <v>46</v>
      </c>
      <c r="I941" s="73">
        <v>0</v>
      </c>
      <c r="J941" s="74">
        <v>0</v>
      </c>
      <c r="K941" s="67">
        <v>0</v>
      </c>
      <c r="L941" s="67">
        <v>0</v>
      </c>
      <c r="M941" s="74" t="s">
        <v>47</v>
      </c>
      <c r="N941" s="496" t="s">
        <v>48</v>
      </c>
      <c r="O941" s="73">
        <v>0</v>
      </c>
      <c r="P941" s="67">
        <v>0</v>
      </c>
      <c r="Q941" s="67" t="s">
        <v>49</v>
      </c>
      <c r="R941" s="214" t="s">
        <v>47</v>
      </c>
      <c r="S941" s="73">
        <v>0</v>
      </c>
      <c r="T941" s="67">
        <v>0</v>
      </c>
      <c r="U941" s="67">
        <v>0</v>
      </c>
      <c r="V941" s="67">
        <v>0</v>
      </c>
      <c r="W941" s="496">
        <v>0</v>
      </c>
      <c r="X941" s="73">
        <v>0</v>
      </c>
      <c r="Y941" s="67">
        <v>0</v>
      </c>
      <c r="Z941" s="496">
        <v>0</v>
      </c>
      <c r="AA941" s="22">
        <v>0</v>
      </c>
      <c r="AB941" s="496">
        <v>0</v>
      </c>
      <c r="AC941" s="27" t="s">
        <v>48</v>
      </c>
      <c r="AD941" s="75"/>
      <c r="AE941" s="75"/>
    </row>
    <row r="942" spans="1:31" s="141" customFormat="1" ht="30" customHeight="1" x14ac:dyDescent="0.25">
      <c r="A942" s="69" t="s">
        <v>56</v>
      </c>
      <c r="B942" s="69" t="s">
        <v>57</v>
      </c>
      <c r="C942" s="69" t="s">
        <v>1464</v>
      </c>
      <c r="D942" s="67" t="s">
        <v>1597</v>
      </c>
      <c r="E942" s="67" t="s">
        <v>1498</v>
      </c>
      <c r="F942" s="67" t="s">
        <v>1600</v>
      </c>
      <c r="G942" s="67" t="s">
        <v>1500</v>
      </c>
      <c r="H942" s="220" t="s">
        <v>46</v>
      </c>
      <c r="I942" s="73">
        <v>0</v>
      </c>
      <c r="J942" s="74">
        <v>0</v>
      </c>
      <c r="K942" s="67">
        <v>0</v>
      </c>
      <c r="L942" s="67">
        <v>0</v>
      </c>
      <c r="M942" s="74" t="s">
        <v>47</v>
      </c>
      <c r="N942" s="496" t="s">
        <v>48</v>
      </c>
      <c r="O942" s="73">
        <v>0</v>
      </c>
      <c r="P942" s="67">
        <v>0</v>
      </c>
      <c r="Q942" s="67" t="s">
        <v>49</v>
      </c>
      <c r="R942" s="214" t="s">
        <v>47</v>
      </c>
      <c r="S942" s="73">
        <v>0</v>
      </c>
      <c r="T942" s="67">
        <v>0</v>
      </c>
      <c r="U942" s="67">
        <v>0</v>
      </c>
      <c r="V942" s="67">
        <v>0</v>
      </c>
      <c r="W942" s="496">
        <v>0</v>
      </c>
      <c r="X942" s="73">
        <v>0</v>
      </c>
      <c r="Y942" s="67">
        <v>0</v>
      </c>
      <c r="Z942" s="496">
        <v>0</v>
      </c>
      <c r="AA942" s="22">
        <v>0</v>
      </c>
      <c r="AB942" s="496">
        <v>0</v>
      </c>
      <c r="AC942" s="27" t="s">
        <v>48</v>
      </c>
      <c r="AD942" s="75"/>
      <c r="AE942" s="75"/>
    </row>
    <row r="943" spans="1:31" s="141" customFormat="1" ht="30" customHeight="1" x14ac:dyDescent="0.25">
      <c r="A943" s="69" t="s">
        <v>56</v>
      </c>
      <c r="B943" s="69" t="s">
        <v>57</v>
      </c>
      <c r="C943" s="69" t="s">
        <v>1464</v>
      </c>
      <c r="D943" s="67" t="s">
        <v>1597</v>
      </c>
      <c r="E943" s="67" t="s">
        <v>1498</v>
      </c>
      <c r="F943" s="67" t="s">
        <v>1601</v>
      </c>
      <c r="G943" s="67" t="s">
        <v>1500</v>
      </c>
      <c r="H943" s="220" t="s">
        <v>46</v>
      </c>
      <c r="I943" s="73">
        <v>0</v>
      </c>
      <c r="J943" s="74">
        <v>0</v>
      </c>
      <c r="K943" s="67">
        <v>0</v>
      </c>
      <c r="L943" s="67">
        <v>0</v>
      </c>
      <c r="M943" s="74" t="s">
        <v>47</v>
      </c>
      <c r="N943" s="221" t="s">
        <v>48</v>
      </c>
      <c r="O943" s="73">
        <v>0</v>
      </c>
      <c r="P943" s="67">
        <v>0</v>
      </c>
      <c r="Q943" s="67" t="s">
        <v>49</v>
      </c>
      <c r="R943" s="214" t="s">
        <v>47</v>
      </c>
      <c r="S943" s="73">
        <v>0</v>
      </c>
      <c r="T943" s="67">
        <v>0</v>
      </c>
      <c r="U943" s="67">
        <v>0</v>
      </c>
      <c r="V943" s="67">
        <v>0</v>
      </c>
      <c r="W943" s="496">
        <v>0</v>
      </c>
      <c r="X943" s="73">
        <v>0</v>
      </c>
      <c r="Y943" s="67">
        <v>0</v>
      </c>
      <c r="Z943" s="496">
        <v>0</v>
      </c>
      <c r="AA943" s="22">
        <v>0</v>
      </c>
      <c r="AB943" s="496">
        <v>0</v>
      </c>
      <c r="AC943" s="27" t="s">
        <v>48</v>
      </c>
      <c r="AD943" s="75"/>
      <c r="AE943" s="75"/>
    </row>
    <row r="944" spans="1:31" s="141" customFormat="1" ht="30" customHeight="1" x14ac:dyDescent="0.25">
      <c r="A944" s="69" t="s">
        <v>56</v>
      </c>
      <c r="B944" s="69" t="s">
        <v>57</v>
      </c>
      <c r="C944" s="69" t="s">
        <v>1464</v>
      </c>
      <c r="D944" s="67" t="s">
        <v>1597</v>
      </c>
      <c r="E944" s="67" t="s">
        <v>1498</v>
      </c>
      <c r="F944" s="67" t="s">
        <v>1602</v>
      </c>
      <c r="G944" s="67" t="s">
        <v>1500</v>
      </c>
      <c r="H944" s="220" t="s">
        <v>46</v>
      </c>
      <c r="I944" s="73">
        <v>0</v>
      </c>
      <c r="J944" s="74">
        <v>0</v>
      </c>
      <c r="K944" s="67">
        <v>0</v>
      </c>
      <c r="L944" s="67">
        <v>0</v>
      </c>
      <c r="M944" s="74" t="s">
        <v>47</v>
      </c>
      <c r="N944" s="496" t="s">
        <v>48</v>
      </c>
      <c r="O944" s="73">
        <v>0</v>
      </c>
      <c r="P944" s="67">
        <v>0</v>
      </c>
      <c r="Q944" s="67" t="s">
        <v>49</v>
      </c>
      <c r="R944" s="214" t="s">
        <v>47</v>
      </c>
      <c r="S944" s="73">
        <v>0</v>
      </c>
      <c r="T944" s="67">
        <v>0</v>
      </c>
      <c r="U944" s="67">
        <v>0</v>
      </c>
      <c r="V944" s="67">
        <v>0</v>
      </c>
      <c r="W944" s="496">
        <v>0</v>
      </c>
      <c r="X944" s="73">
        <v>0</v>
      </c>
      <c r="Y944" s="67">
        <v>0</v>
      </c>
      <c r="Z944" s="496">
        <v>0</v>
      </c>
      <c r="AA944" s="22">
        <v>0</v>
      </c>
      <c r="AB944" s="496">
        <v>0</v>
      </c>
      <c r="AC944" s="27" t="s">
        <v>48</v>
      </c>
      <c r="AD944" s="75"/>
      <c r="AE944" s="75"/>
    </row>
    <row r="945" spans="1:31" s="141" customFormat="1" ht="30" customHeight="1" x14ac:dyDescent="0.25">
      <c r="A945" s="69" t="s">
        <v>56</v>
      </c>
      <c r="B945" s="69" t="s">
        <v>57</v>
      </c>
      <c r="C945" s="69" t="s">
        <v>1464</v>
      </c>
      <c r="D945" s="67" t="s">
        <v>1603</v>
      </c>
      <c r="E945" s="67" t="s">
        <v>1484</v>
      </c>
      <c r="F945" s="67" t="s">
        <v>1604</v>
      </c>
      <c r="G945" s="67" t="s">
        <v>1484</v>
      </c>
      <c r="H945" s="220" t="s">
        <v>617</v>
      </c>
      <c r="I945" s="73">
        <v>0</v>
      </c>
      <c r="J945" s="74">
        <v>0</v>
      </c>
      <c r="K945" s="67">
        <v>0</v>
      </c>
      <c r="L945" s="67">
        <v>0</v>
      </c>
      <c r="M945" s="74" t="s">
        <v>47</v>
      </c>
      <c r="N945" s="496" t="s">
        <v>48</v>
      </c>
      <c r="O945" s="67" t="s">
        <v>48</v>
      </c>
      <c r="P945" s="67" t="s">
        <v>48</v>
      </c>
      <c r="Q945" s="67" t="s">
        <v>49</v>
      </c>
      <c r="R945" s="214" t="s">
        <v>47</v>
      </c>
      <c r="S945" s="73">
        <v>0</v>
      </c>
      <c r="T945" s="67">
        <v>0</v>
      </c>
      <c r="U945" s="67">
        <v>0</v>
      </c>
      <c r="V945" s="67">
        <v>0</v>
      </c>
      <c r="W945" s="496">
        <v>0</v>
      </c>
      <c r="X945" s="73">
        <v>0</v>
      </c>
      <c r="Y945" s="67">
        <v>0</v>
      </c>
      <c r="Z945" s="496">
        <v>0</v>
      </c>
      <c r="AA945" s="22">
        <v>0</v>
      </c>
      <c r="AB945" s="496">
        <v>0</v>
      </c>
      <c r="AC945" s="27" t="s">
        <v>48</v>
      </c>
      <c r="AD945" s="75"/>
      <c r="AE945" s="75"/>
    </row>
    <row r="946" spans="1:31" s="141" customFormat="1" ht="30" customHeight="1" x14ac:dyDescent="0.25">
      <c r="A946" s="69" t="s">
        <v>56</v>
      </c>
      <c r="B946" s="69" t="s">
        <v>57</v>
      </c>
      <c r="C946" s="69" t="s">
        <v>1464</v>
      </c>
      <c r="D946" s="67" t="s">
        <v>1603</v>
      </c>
      <c r="E946" s="67" t="s">
        <v>1484</v>
      </c>
      <c r="F946" s="67" t="s">
        <v>1605</v>
      </c>
      <c r="G946" s="67" t="s">
        <v>1484</v>
      </c>
      <c r="H946" s="220" t="s">
        <v>46</v>
      </c>
      <c r="I946" s="73">
        <v>0</v>
      </c>
      <c r="J946" s="74">
        <v>0</v>
      </c>
      <c r="K946" s="67">
        <v>0</v>
      </c>
      <c r="L946" s="67">
        <v>0</v>
      </c>
      <c r="M946" s="74" t="s">
        <v>47</v>
      </c>
      <c r="N946" s="221" t="s">
        <v>48</v>
      </c>
      <c r="O946" s="67" t="s">
        <v>48</v>
      </c>
      <c r="P946" s="67" t="s">
        <v>48</v>
      </c>
      <c r="Q946" s="67" t="s">
        <v>49</v>
      </c>
      <c r="R946" s="214" t="s">
        <v>47</v>
      </c>
      <c r="S946" s="73">
        <v>0</v>
      </c>
      <c r="T946" s="67">
        <v>0</v>
      </c>
      <c r="U946" s="67">
        <v>0</v>
      </c>
      <c r="V946" s="67">
        <v>0</v>
      </c>
      <c r="W946" s="496">
        <v>0</v>
      </c>
      <c r="X946" s="73">
        <v>0</v>
      </c>
      <c r="Y946" s="67">
        <v>0</v>
      </c>
      <c r="Z946" s="496">
        <v>0</v>
      </c>
      <c r="AA946" s="22">
        <v>0</v>
      </c>
      <c r="AB946" s="496">
        <v>0</v>
      </c>
      <c r="AC946" s="27" t="s">
        <v>48</v>
      </c>
      <c r="AD946" s="75"/>
      <c r="AE946" s="75"/>
    </row>
    <row r="947" spans="1:31" s="141" customFormat="1" ht="30" customHeight="1" x14ac:dyDescent="0.25">
      <c r="A947" s="69" t="s">
        <v>56</v>
      </c>
      <c r="B947" s="69" t="s">
        <v>57</v>
      </c>
      <c r="C947" s="69" t="s">
        <v>1464</v>
      </c>
      <c r="D947" s="67" t="s">
        <v>1603</v>
      </c>
      <c r="E947" s="67" t="s">
        <v>1484</v>
      </c>
      <c r="F947" s="67" t="s">
        <v>1606</v>
      </c>
      <c r="G947" s="67" t="s">
        <v>1484</v>
      </c>
      <c r="H947" s="220" t="s">
        <v>46</v>
      </c>
      <c r="I947" s="73">
        <v>0</v>
      </c>
      <c r="J947" s="74">
        <v>0</v>
      </c>
      <c r="K947" s="67">
        <v>0</v>
      </c>
      <c r="L947" s="67">
        <v>0</v>
      </c>
      <c r="M947" s="74" t="s">
        <v>47</v>
      </c>
      <c r="N947" s="496" t="s">
        <v>48</v>
      </c>
      <c r="O947" s="73">
        <v>0</v>
      </c>
      <c r="P947" s="67">
        <v>0</v>
      </c>
      <c r="Q947" s="67" t="s">
        <v>49</v>
      </c>
      <c r="R947" s="214" t="s">
        <v>47</v>
      </c>
      <c r="S947" s="73">
        <v>0</v>
      </c>
      <c r="T947" s="67">
        <v>0</v>
      </c>
      <c r="U947" s="67">
        <v>0</v>
      </c>
      <c r="V947" s="67">
        <v>0</v>
      </c>
      <c r="W947" s="496">
        <v>0</v>
      </c>
      <c r="X947" s="73">
        <v>0</v>
      </c>
      <c r="Y947" s="67">
        <v>0</v>
      </c>
      <c r="Z947" s="496">
        <v>0</v>
      </c>
      <c r="AA947" s="22">
        <v>0</v>
      </c>
      <c r="AB947" s="496">
        <v>0</v>
      </c>
      <c r="AC947" s="27" t="s">
        <v>48</v>
      </c>
      <c r="AD947" s="75"/>
      <c r="AE947" s="75"/>
    </row>
    <row r="948" spans="1:31" s="141" customFormat="1" ht="30" customHeight="1" x14ac:dyDescent="0.25">
      <c r="A948" s="69" t="s">
        <v>56</v>
      </c>
      <c r="B948" s="69" t="s">
        <v>57</v>
      </c>
      <c r="C948" s="69" t="s">
        <v>1464</v>
      </c>
      <c r="D948" s="67" t="s">
        <v>1603</v>
      </c>
      <c r="E948" s="67" t="s">
        <v>1484</v>
      </c>
      <c r="F948" s="67" t="s">
        <v>1607</v>
      </c>
      <c r="G948" s="67" t="s">
        <v>1608</v>
      </c>
      <c r="H948" s="220" t="s">
        <v>46</v>
      </c>
      <c r="I948" s="73">
        <v>0</v>
      </c>
      <c r="J948" s="74">
        <v>0</v>
      </c>
      <c r="K948" s="67">
        <v>0</v>
      </c>
      <c r="L948" s="67">
        <v>0</v>
      </c>
      <c r="M948" s="74" t="s">
        <v>47</v>
      </c>
      <c r="N948" s="496" t="s">
        <v>48</v>
      </c>
      <c r="O948" s="73">
        <v>0</v>
      </c>
      <c r="P948" s="67">
        <v>0</v>
      </c>
      <c r="Q948" s="67" t="s">
        <v>49</v>
      </c>
      <c r="R948" s="214" t="s">
        <v>47</v>
      </c>
      <c r="S948" s="73">
        <v>0</v>
      </c>
      <c r="T948" s="67">
        <v>0</v>
      </c>
      <c r="U948" s="67">
        <v>0</v>
      </c>
      <c r="V948" s="67">
        <v>0</v>
      </c>
      <c r="W948" s="496">
        <v>0</v>
      </c>
      <c r="X948" s="73">
        <v>0</v>
      </c>
      <c r="Y948" s="67">
        <v>0</v>
      </c>
      <c r="Z948" s="496">
        <v>0</v>
      </c>
      <c r="AA948" s="22">
        <v>0</v>
      </c>
      <c r="AB948" s="496">
        <v>0</v>
      </c>
      <c r="AC948" s="27" t="s">
        <v>48</v>
      </c>
      <c r="AD948" s="75"/>
      <c r="AE948" s="75"/>
    </row>
    <row r="949" spans="1:31" s="141" customFormat="1" ht="30" customHeight="1" x14ac:dyDescent="0.25">
      <c r="A949" s="69" t="s">
        <v>56</v>
      </c>
      <c r="B949" s="69" t="s">
        <v>57</v>
      </c>
      <c r="C949" s="69" t="s">
        <v>1464</v>
      </c>
      <c r="D949" s="67" t="s">
        <v>1603</v>
      </c>
      <c r="E949" s="67" t="s">
        <v>1484</v>
      </c>
      <c r="F949" s="67" t="s">
        <v>1609</v>
      </c>
      <c r="G949" s="67" t="s">
        <v>1484</v>
      </c>
      <c r="H949" s="220" t="s">
        <v>46</v>
      </c>
      <c r="I949" s="73">
        <v>0</v>
      </c>
      <c r="J949" s="74">
        <v>0</v>
      </c>
      <c r="K949" s="67">
        <v>0</v>
      </c>
      <c r="L949" s="67">
        <v>0</v>
      </c>
      <c r="M949" s="74" t="s">
        <v>47</v>
      </c>
      <c r="N949" s="221" t="s">
        <v>48</v>
      </c>
      <c r="O949" s="67" t="s">
        <v>48</v>
      </c>
      <c r="P949" s="67" t="s">
        <v>48</v>
      </c>
      <c r="Q949" s="67" t="s">
        <v>49</v>
      </c>
      <c r="R949" s="214" t="s">
        <v>47</v>
      </c>
      <c r="S949" s="73">
        <v>0</v>
      </c>
      <c r="T949" s="67">
        <v>0</v>
      </c>
      <c r="U949" s="67">
        <v>0</v>
      </c>
      <c r="V949" s="67">
        <v>0</v>
      </c>
      <c r="W949" s="496">
        <v>0</v>
      </c>
      <c r="X949" s="73">
        <v>0</v>
      </c>
      <c r="Y949" s="67">
        <v>0</v>
      </c>
      <c r="Z949" s="496">
        <v>0</v>
      </c>
      <c r="AA949" s="22">
        <v>0</v>
      </c>
      <c r="AB949" s="496">
        <v>0</v>
      </c>
      <c r="AC949" s="27" t="s">
        <v>48</v>
      </c>
      <c r="AD949" s="75"/>
      <c r="AE949" s="75"/>
    </row>
    <row r="950" spans="1:31" s="141" customFormat="1" ht="30" customHeight="1" x14ac:dyDescent="0.25">
      <c r="A950" s="69" t="s">
        <v>56</v>
      </c>
      <c r="B950" s="69" t="s">
        <v>57</v>
      </c>
      <c r="C950" s="69" t="s">
        <v>1464</v>
      </c>
      <c r="D950" s="67" t="s">
        <v>1603</v>
      </c>
      <c r="E950" s="67" t="s">
        <v>1484</v>
      </c>
      <c r="F950" s="67" t="s">
        <v>1610</v>
      </c>
      <c r="G950" s="67" t="s">
        <v>1484</v>
      </c>
      <c r="H950" s="220" t="s">
        <v>46</v>
      </c>
      <c r="I950" s="73">
        <v>0</v>
      </c>
      <c r="J950" s="74">
        <v>0</v>
      </c>
      <c r="K950" s="67">
        <v>0</v>
      </c>
      <c r="L950" s="67">
        <v>0</v>
      </c>
      <c r="M950" s="74" t="s">
        <v>47</v>
      </c>
      <c r="N950" s="496" t="s">
        <v>48</v>
      </c>
      <c r="O950" s="73">
        <v>0</v>
      </c>
      <c r="P950" s="67">
        <v>0</v>
      </c>
      <c r="Q950" s="67" t="s">
        <v>49</v>
      </c>
      <c r="R950" s="214" t="s">
        <v>47</v>
      </c>
      <c r="S950" s="73">
        <v>0</v>
      </c>
      <c r="T950" s="67">
        <v>0</v>
      </c>
      <c r="U950" s="67">
        <v>0</v>
      </c>
      <c r="V950" s="67">
        <v>0</v>
      </c>
      <c r="W950" s="496">
        <v>0</v>
      </c>
      <c r="X950" s="73">
        <v>0</v>
      </c>
      <c r="Y950" s="67">
        <v>0</v>
      </c>
      <c r="Z950" s="496">
        <v>0</v>
      </c>
      <c r="AA950" s="22">
        <v>0</v>
      </c>
      <c r="AB950" s="496">
        <v>0</v>
      </c>
      <c r="AC950" s="27" t="s">
        <v>48</v>
      </c>
      <c r="AD950" s="75"/>
      <c r="AE950" s="75"/>
    </row>
    <row r="951" spans="1:31" s="141" customFormat="1" ht="30" customHeight="1" x14ac:dyDescent="0.25">
      <c r="A951" s="69" t="s">
        <v>56</v>
      </c>
      <c r="B951" s="69" t="s">
        <v>57</v>
      </c>
      <c r="C951" s="69" t="s">
        <v>1464</v>
      </c>
      <c r="D951" s="67" t="s">
        <v>1603</v>
      </c>
      <c r="E951" s="67" t="s">
        <v>1484</v>
      </c>
      <c r="F951" s="67" t="s">
        <v>1611</v>
      </c>
      <c r="G951" s="67" t="s">
        <v>1484</v>
      </c>
      <c r="H951" s="220" t="s">
        <v>46</v>
      </c>
      <c r="I951" s="73">
        <v>0</v>
      </c>
      <c r="J951" s="74">
        <v>0</v>
      </c>
      <c r="K951" s="67">
        <v>0</v>
      </c>
      <c r="L951" s="67">
        <v>0</v>
      </c>
      <c r="M951" s="74" t="s">
        <v>47</v>
      </c>
      <c r="N951" s="496" t="s">
        <v>48</v>
      </c>
      <c r="O951" s="67" t="s">
        <v>48</v>
      </c>
      <c r="P951" s="67" t="s">
        <v>48</v>
      </c>
      <c r="Q951" s="67" t="s">
        <v>49</v>
      </c>
      <c r="R951" s="214" t="s">
        <v>47</v>
      </c>
      <c r="S951" s="73">
        <v>0</v>
      </c>
      <c r="T951" s="67">
        <v>0</v>
      </c>
      <c r="U951" s="67">
        <v>0</v>
      </c>
      <c r="V951" s="67">
        <v>0</v>
      </c>
      <c r="W951" s="496">
        <v>0</v>
      </c>
      <c r="X951" s="73">
        <v>0</v>
      </c>
      <c r="Y951" s="67">
        <v>0</v>
      </c>
      <c r="Z951" s="496">
        <v>0</v>
      </c>
      <c r="AA951" s="22">
        <v>0</v>
      </c>
      <c r="AB951" s="496">
        <v>0</v>
      </c>
      <c r="AC951" s="27" t="s">
        <v>48</v>
      </c>
      <c r="AD951" s="75"/>
      <c r="AE951" s="75"/>
    </row>
    <row r="952" spans="1:31" s="141" customFormat="1" ht="30" customHeight="1" x14ac:dyDescent="0.25">
      <c r="A952" s="69" t="s">
        <v>56</v>
      </c>
      <c r="B952" s="69" t="s">
        <v>57</v>
      </c>
      <c r="C952" s="69" t="s">
        <v>1464</v>
      </c>
      <c r="D952" s="67" t="s">
        <v>1612</v>
      </c>
      <c r="E952" s="67" t="s">
        <v>1484</v>
      </c>
      <c r="F952" s="67" t="s">
        <v>1613</v>
      </c>
      <c r="G952" s="67" t="s">
        <v>1484</v>
      </c>
      <c r="H952" s="220" t="s">
        <v>46</v>
      </c>
      <c r="I952" s="73">
        <v>0</v>
      </c>
      <c r="J952" s="74">
        <v>0</v>
      </c>
      <c r="K952" s="67">
        <v>0</v>
      </c>
      <c r="L952" s="67">
        <v>0</v>
      </c>
      <c r="M952" s="74" t="s">
        <v>47</v>
      </c>
      <c r="N952" s="221" t="s">
        <v>48</v>
      </c>
      <c r="O952" s="73">
        <v>0</v>
      </c>
      <c r="P952" s="67">
        <v>0</v>
      </c>
      <c r="Q952" s="67" t="s">
        <v>49</v>
      </c>
      <c r="R952" s="214" t="s">
        <v>47</v>
      </c>
      <c r="S952" s="73">
        <v>0</v>
      </c>
      <c r="T952" s="67">
        <v>0</v>
      </c>
      <c r="U952" s="67">
        <v>0</v>
      </c>
      <c r="V952" s="67">
        <v>0</v>
      </c>
      <c r="W952" s="496">
        <v>0</v>
      </c>
      <c r="X952" s="73">
        <v>0</v>
      </c>
      <c r="Y952" s="67">
        <v>0</v>
      </c>
      <c r="Z952" s="496">
        <v>0</v>
      </c>
      <c r="AA952" s="22">
        <v>0</v>
      </c>
      <c r="AB952" s="496">
        <v>0</v>
      </c>
      <c r="AC952" s="27" t="s">
        <v>48</v>
      </c>
      <c r="AD952" s="75"/>
      <c r="AE952" s="75"/>
    </row>
    <row r="953" spans="1:31" s="141" customFormat="1" ht="30" customHeight="1" x14ac:dyDescent="0.25">
      <c r="A953" s="69" t="s">
        <v>56</v>
      </c>
      <c r="B953" s="69" t="s">
        <v>57</v>
      </c>
      <c r="C953" s="69" t="s">
        <v>1464</v>
      </c>
      <c r="D953" s="67" t="s">
        <v>1612</v>
      </c>
      <c r="E953" s="67" t="s">
        <v>1484</v>
      </c>
      <c r="F953" s="67" t="s">
        <v>1614</v>
      </c>
      <c r="G953" s="67" t="s">
        <v>1484</v>
      </c>
      <c r="H953" s="220" t="s">
        <v>46</v>
      </c>
      <c r="I953" s="73">
        <v>0</v>
      </c>
      <c r="J953" s="74">
        <v>0</v>
      </c>
      <c r="K953" s="67">
        <v>0</v>
      </c>
      <c r="L953" s="67">
        <v>0</v>
      </c>
      <c r="M953" s="74" t="s">
        <v>47</v>
      </c>
      <c r="N953" s="496" t="s">
        <v>48</v>
      </c>
      <c r="O953" s="73">
        <v>0</v>
      </c>
      <c r="P953" s="67">
        <v>0</v>
      </c>
      <c r="Q953" s="67" t="s">
        <v>49</v>
      </c>
      <c r="R953" s="214" t="s">
        <v>47</v>
      </c>
      <c r="S953" s="73">
        <v>0</v>
      </c>
      <c r="T953" s="67">
        <v>0</v>
      </c>
      <c r="U953" s="67">
        <v>0</v>
      </c>
      <c r="V953" s="67">
        <v>0</v>
      </c>
      <c r="W953" s="496">
        <v>0</v>
      </c>
      <c r="X953" s="73">
        <v>0</v>
      </c>
      <c r="Y953" s="67">
        <v>0</v>
      </c>
      <c r="Z953" s="496">
        <v>0</v>
      </c>
      <c r="AA953" s="22">
        <v>0</v>
      </c>
      <c r="AB953" s="496">
        <v>0</v>
      </c>
      <c r="AC953" s="27" t="s">
        <v>48</v>
      </c>
      <c r="AD953" s="75"/>
      <c r="AE953" s="75"/>
    </row>
    <row r="954" spans="1:31" s="141" customFormat="1" ht="30" customHeight="1" x14ac:dyDescent="0.25">
      <c r="A954" s="69" t="s">
        <v>56</v>
      </c>
      <c r="B954" s="69" t="s">
        <v>57</v>
      </c>
      <c r="C954" s="69" t="s">
        <v>1464</v>
      </c>
      <c r="D954" s="67" t="s">
        <v>1615</v>
      </c>
      <c r="E954" s="67" t="s">
        <v>1534</v>
      </c>
      <c r="F954" s="67" t="s">
        <v>1616</v>
      </c>
      <c r="G954" s="67" t="s">
        <v>1534</v>
      </c>
      <c r="H954" s="220" t="s">
        <v>46</v>
      </c>
      <c r="I954" s="73">
        <v>0</v>
      </c>
      <c r="J954" s="74">
        <v>0</v>
      </c>
      <c r="K954" s="67">
        <v>0</v>
      </c>
      <c r="L954" s="67">
        <v>0</v>
      </c>
      <c r="M954" s="74" t="s">
        <v>47</v>
      </c>
      <c r="N954" s="496" t="s">
        <v>48</v>
      </c>
      <c r="O954" s="67" t="s">
        <v>48</v>
      </c>
      <c r="P954" s="67" t="s">
        <v>48</v>
      </c>
      <c r="Q954" s="67" t="s">
        <v>49</v>
      </c>
      <c r="R954" s="214" t="s">
        <v>47</v>
      </c>
      <c r="S954" s="73">
        <v>0</v>
      </c>
      <c r="T954" s="67">
        <v>0</v>
      </c>
      <c r="U954" s="67">
        <v>0</v>
      </c>
      <c r="V954" s="67">
        <v>0</v>
      </c>
      <c r="W954" s="496">
        <v>0</v>
      </c>
      <c r="X954" s="73">
        <v>0</v>
      </c>
      <c r="Y954" s="67">
        <v>0</v>
      </c>
      <c r="Z954" s="496">
        <v>0</v>
      </c>
      <c r="AA954" s="22">
        <v>0</v>
      </c>
      <c r="AB954" s="496">
        <v>0</v>
      </c>
      <c r="AC954" s="27" t="s">
        <v>48</v>
      </c>
      <c r="AD954" s="75"/>
      <c r="AE954" s="75"/>
    </row>
    <row r="955" spans="1:31" s="141" customFormat="1" ht="30" customHeight="1" x14ac:dyDescent="0.25">
      <c r="A955" s="69" t="s">
        <v>56</v>
      </c>
      <c r="B955" s="69" t="s">
        <v>57</v>
      </c>
      <c r="C955" s="69" t="s">
        <v>1464</v>
      </c>
      <c r="D955" s="67" t="s">
        <v>1615</v>
      </c>
      <c r="E955" s="67" t="s">
        <v>1534</v>
      </c>
      <c r="F955" s="67" t="s">
        <v>1617</v>
      </c>
      <c r="G955" s="67" t="s">
        <v>1534</v>
      </c>
      <c r="H955" s="220" t="s">
        <v>46</v>
      </c>
      <c r="I955" s="73">
        <v>0</v>
      </c>
      <c r="J955" s="74">
        <v>0</v>
      </c>
      <c r="K955" s="67">
        <v>0</v>
      </c>
      <c r="L955" s="67">
        <v>0</v>
      </c>
      <c r="M955" s="74" t="s">
        <v>47</v>
      </c>
      <c r="N955" s="221" t="s">
        <v>48</v>
      </c>
      <c r="O955" s="67" t="s">
        <v>48</v>
      </c>
      <c r="P955" s="67" t="s">
        <v>48</v>
      </c>
      <c r="Q955" s="67" t="s">
        <v>49</v>
      </c>
      <c r="R955" s="214" t="s">
        <v>47</v>
      </c>
      <c r="S955" s="73">
        <v>0</v>
      </c>
      <c r="T955" s="67">
        <v>0</v>
      </c>
      <c r="U955" s="67">
        <v>0</v>
      </c>
      <c r="V955" s="67">
        <v>0</v>
      </c>
      <c r="W955" s="496">
        <v>0</v>
      </c>
      <c r="X955" s="73">
        <v>0</v>
      </c>
      <c r="Y955" s="67">
        <v>0</v>
      </c>
      <c r="Z955" s="496">
        <v>0</v>
      </c>
      <c r="AA955" s="22">
        <v>0</v>
      </c>
      <c r="AB955" s="496">
        <v>0</v>
      </c>
      <c r="AC955" s="27" t="s">
        <v>48</v>
      </c>
      <c r="AD955" s="75"/>
      <c r="AE955" s="75"/>
    </row>
    <row r="956" spans="1:31" s="141" customFormat="1" ht="30" customHeight="1" x14ac:dyDescent="0.25">
      <c r="A956" s="69" t="s">
        <v>56</v>
      </c>
      <c r="B956" s="69" t="s">
        <v>57</v>
      </c>
      <c r="C956" s="69" t="s">
        <v>1464</v>
      </c>
      <c r="D956" s="67" t="s">
        <v>1615</v>
      </c>
      <c r="E956" s="67" t="s">
        <v>1534</v>
      </c>
      <c r="F956" s="67" t="s">
        <v>1618</v>
      </c>
      <c r="G956" s="67" t="s">
        <v>1534</v>
      </c>
      <c r="H956" s="220" t="s">
        <v>46</v>
      </c>
      <c r="I956" s="73">
        <v>0</v>
      </c>
      <c r="J956" s="74">
        <v>0</v>
      </c>
      <c r="K956" s="67">
        <v>0</v>
      </c>
      <c r="L956" s="67">
        <v>0</v>
      </c>
      <c r="M956" s="74" t="s">
        <v>47</v>
      </c>
      <c r="N956" s="496" t="s">
        <v>48</v>
      </c>
      <c r="O956" s="73">
        <v>0</v>
      </c>
      <c r="P956" s="67">
        <v>0</v>
      </c>
      <c r="Q956" s="67" t="s">
        <v>49</v>
      </c>
      <c r="R956" s="214" t="s">
        <v>47</v>
      </c>
      <c r="S956" s="73">
        <v>0</v>
      </c>
      <c r="T956" s="67">
        <v>0</v>
      </c>
      <c r="U956" s="67">
        <v>0</v>
      </c>
      <c r="V956" s="67">
        <v>0</v>
      </c>
      <c r="W956" s="496">
        <v>0</v>
      </c>
      <c r="X956" s="73">
        <v>0</v>
      </c>
      <c r="Y956" s="67">
        <v>0</v>
      </c>
      <c r="Z956" s="496">
        <v>0</v>
      </c>
      <c r="AA956" s="22">
        <v>0</v>
      </c>
      <c r="AB956" s="496">
        <v>0</v>
      </c>
      <c r="AC956" s="27" t="s">
        <v>48</v>
      </c>
      <c r="AD956" s="75"/>
      <c r="AE956" s="75"/>
    </row>
    <row r="957" spans="1:31" s="141" customFormat="1" ht="30" customHeight="1" x14ac:dyDescent="0.25">
      <c r="A957" s="69" t="s">
        <v>56</v>
      </c>
      <c r="B957" s="69" t="s">
        <v>57</v>
      </c>
      <c r="C957" s="69" t="s">
        <v>1464</v>
      </c>
      <c r="D957" s="67" t="s">
        <v>1615</v>
      </c>
      <c r="E957" s="67" t="s">
        <v>1534</v>
      </c>
      <c r="F957" s="67" t="s">
        <v>1619</v>
      </c>
      <c r="G957" s="67" t="s">
        <v>1534</v>
      </c>
      <c r="H957" s="220" t="s">
        <v>46</v>
      </c>
      <c r="I957" s="73">
        <v>0</v>
      </c>
      <c r="J957" s="74">
        <v>0</v>
      </c>
      <c r="K957" s="67">
        <v>0</v>
      </c>
      <c r="L957" s="67">
        <v>0</v>
      </c>
      <c r="M957" s="74" t="s">
        <v>47</v>
      </c>
      <c r="N957" s="496" t="s">
        <v>48</v>
      </c>
      <c r="O957" s="73">
        <v>0</v>
      </c>
      <c r="P957" s="67">
        <v>0</v>
      </c>
      <c r="Q957" s="67" t="s">
        <v>49</v>
      </c>
      <c r="R957" s="214" t="s">
        <v>47</v>
      </c>
      <c r="S957" s="73">
        <v>0</v>
      </c>
      <c r="T957" s="67">
        <v>0</v>
      </c>
      <c r="U957" s="67">
        <v>0</v>
      </c>
      <c r="V957" s="67">
        <v>0</v>
      </c>
      <c r="W957" s="496">
        <v>0</v>
      </c>
      <c r="X957" s="73">
        <v>0</v>
      </c>
      <c r="Y957" s="67">
        <v>0</v>
      </c>
      <c r="Z957" s="496">
        <v>0</v>
      </c>
      <c r="AA957" s="22">
        <v>0</v>
      </c>
      <c r="AB957" s="496">
        <v>0</v>
      </c>
      <c r="AC957" s="27" t="s">
        <v>48</v>
      </c>
      <c r="AD957" s="75"/>
      <c r="AE957" s="75"/>
    </row>
    <row r="958" spans="1:31" s="141" customFormat="1" ht="30" customHeight="1" x14ac:dyDescent="0.25">
      <c r="A958" s="69" t="s">
        <v>56</v>
      </c>
      <c r="B958" s="69" t="s">
        <v>57</v>
      </c>
      <c r="C958" s="69" t="s">
        <v>1464</v>
      </c>
      <c r="D958" s="67" t="s">
        <v>1615</v>
      </c>
      <c r="E958" s="67" t="s">
        <v>1534</v>
      </c>
      <c r="F958" s="67" t="s">
        <v>1620</v>
      </c>
      <c r="G958" s="67" t="s">
        <v>1534</v>
      </c>
      <c r="H958" s="220" t="s">
        <v>46</v>
      </c>
      <c r="I958" s="73">
        <v>0</v>
      </c>
      <c r="J958" s="74">
        <v>0</v>
      </c>
      <c r="K958" s="67">
        <v>0</v>
      </c>
      <c r="L958" s="67">
        <v>0</v>
      </c>
      <c r="M958" s="74" t="s">
        <v>47</v>
      </c>
      <c r="N958" s="221" t="s">
        <v>48</v>
      </c>
      <c r="O958" s="73">
        <v>0</v>
      </c>
      <c r="P958" s="67">
        <v>0</v>
      </c>
      <c r="Q958" s="67" t="s">
        <v>49</v>
      </c>
      <c r="R958" s="214" t="s">
        <v>47</v>
      </c>
      <c r="S958" s="73">
        <v>0</v>
      </c>
      <c r="T958" s="67">
        <v>0</v>
      </c>
      <c r="U958" s="67">
        <v>0</v>
      </c>
      <c r="V958" s="67">
        <v>0</v>
      </c>
      <c r="W958" s="496">
        <v>0</v>
      </c>
      <c r="X958" s="73">
        <v>0</v>
      </c>
      <c r="Y958" s="67">
        <v>0</v>
      </c>
      <c r="Z958" s="496">
        <v>0</v>
      </c>
      <c r="AA958" s="22">
        <v>0</v>
      </c>
      <c r="AB958" s="496">
        <v>0</v>
      </c>
      <c r="AC958" s="27" t="s">
        <v>48</v>
      </c>
      <c r="AD958" s="75"/>
      <c r="AE958" s="75"/>
    </row>
    <row r="959" spans="1:31" s="141" customFormat="1" ht="30" customHeight="1" x14ac:dyDescent="0.25">
      <c r="A959" s="69" t="s">
        <v>56</v>
      </c>
      <c r="B959" s="69" t="s">
        <v>57</v>
      </c>
      <c r="C959" s="69" t="s">
        <v>1464</v>
      </c>
      <c r="D959" s="67" t="s">
        <v>1615</v>
      </c>
      <c r="E959" s="67" t="s">
        <v>1534</v>
      </c>
      <c r="F959" s="67" t="s">
        <v>1621</v>
      </c>
      <c r="G959" s="67" t="s">
        <v>1534</v>
      </c>
      <c r="H959" s="220" t="s">
        <v>46</v>
      </c>
      <c r="I959" s="73">
        <v>0</v>
      </c>
      <c r="J959" s="74">
        <v>0</v>
      </c>
      <c r="K959" s="67">
        <v>0</v>
      </c>
      <c r="L959" s="67">
        <v>0</v>
      </c>
      <c r="M959" s="74" t="s">
        <v>47</v>
      </c>
      <c r="N959" s="496" t="s">
        <v>48</v>
      </c>
      <c r="O959" s="73">
        <v>0</v>
      </c>
      <c r="P959" s="67">
        <v>0</v>
      </c>
      <c r="Q959" s="67" t="s">
        <v>49</v>
      </c>
      <c r="R959" s="214" t="s">
        <v>47</v>
      </c>
      <c r="S959" s="73">
        <v>0</v>
      </c>
      <c r="T959" s="67">
        <v>0</v>
      </c>
      <c r="U959" s="67">
        <v>0</v>
      </c>
      <c r="V959" s="67">
        <v>0</v>
      </c>
      <c r="W959" s="496">
        <v>0</v>
      </c>
      <c r="X959" s="73">
        <v>0</v>
      </c>
      <c r="Y959" s="67">
        <v>0</v>
      </c>
      <c r="Z959" s="496">
        <v>0</v>
      </c>
      <c r="AA959" s="22">
        <v>0</v>
      </c>
      <c r="AB959" s="496">
        <v>0</v>
      </c>
      <c r="AC959" s="27" t="s">
        <v>48</v>
      </c>
      <c r="AD959" s="75"/>
      <c r="AE959" s="75"/>
    </row>
    <row r="960" spans="1:31" s="141" customFormat="1" ht="30" customHeight="1" x14ac:dyDescent="0.25">
      <c r="A960" s="69" t="s">
        <v>56</v>
      </c>
      <c r="B960" s="69" t="s">
        <v>57</v>
      </c>
      <c r="C960" s="69" t="s">
        <v>1464</v>
      </c>
      <c r="D960" s="67" t="s">
        <v>1622</v>
      </c>
      <c r="E960" s="67" t="s">
        <v>1534</v>
      </c>
      <c r="F960" s="67" t="s">
        <v>1623</v>
      </c>
      <c r="G960" s="67" t="s">
        <v>1534</v>
      </c>
      <c r="H960" s="220" t="s">
        <v>46</v>
      </c>
      <c r="I960" s="73">
        <v>0</v>
      </c>
      <c r="J960" s="74">
        <v>0</v>
      </c>
      <c r="K960" s="67">
        <v>0</v>
      </c>
      <c r="L960" s="67">
        <v>0</v>
      </c>
      <c r="M960" s="74" t="s">
        <v>47</v>
      </c>
      <c r="N960" s="496" t="s">
        <v>48</v>
      </c>
      <c r="O960" s="67" t="s">
        <v>48</v>
      </c>
      <c r="P960" s="67" t="s">
        <v>48</v>
      </c>
      <c r="Q960" s="67" t="s">
        <v>49</v>
      </c>
      <c r="R960" s="214" t="s">
        <v>47</v>
      </c>
      <c r="S960" s="73">
        <v>0</v>
      </c>
      <c r="T960" s="67">
        <v>0</v>
      </c>
      <c r="U960" s="67">
        <v>0</v>
      </c>
      <c r="V960" s="67">
        <v>0</v>
      </c>
      <c r="W960" s="496">
        <v>0</v>
      </c>
      <c r="X960" s="73">
        <v>0</v>
      </c>
      <c r="Y960" s="67">
        <v>0</v>
      </c>
      <c r="Z960" s="496">
        <v>0</v>
      </c>
      <c r="AA960" s="22">
        <v>0</v>
      </c>
      <c r="AB960" s="496">
        <v>0</v>
      </c>
      <c r="AC960" s="27" t="s">
        <v>48</v>
      </c>
      <c r="AD960" s="75"/>
      <c r="AE960" s="75"/>
    </row>
    <row r="961" spans="1:31" s="141" customFormat="1" ht="30" customHeight="1" x14ac:dyDescent="0.25">
      <c r="A961" s="69" t="s">
        <v>56</v>
      </c>
      <c r="B961" s="69" t="s">
        <v>57</v>
      </c>
      <c r="C961" s="69" t="s">
        <v>1464</v>
      </c>
      <c r="D961" s="67" t="s">
        <v>1622</v>
      </c>
      <c r="E961" s="67" t="s">
        <v>1534</v>
      </c>
      <c r="F961" s="67" t="s">
        <v>1624</v>
      </c>
      <c r="G961" s="67" t="s">
        <v>1534</v>
      </c>
      <c r="H961" s="220" t="s">
        <v>46</v>
      </c>
      <c r="I961" s="73">
        <v>0</v>
      </c>
      <c r="J961" s="74">
        <v>0</v>
      </c>
      <c r="K961" s="67">
        <v>0</v>
      </c>
      <c r="L961" s="67">
        <v>0</v>
      </c>
      <c r="M961" s="74" t="s">
        <v>47</v>
      </c>
      <c r="N961" s="221" t="s">
        <v>48</v>
      </c>
      <c r="O961" s="67" t="s">
        <v>48</v>
      </c>
      <c r="P961" s="67" t="s">
        <v>48</v>
      </c>
      <c r="Q961" s="67" t="s">
        <v>49</v>
      </c>
      <c r="R961" s="214" t="s">
        <v>47</v>
      </c>
      <c r="S961" s="73">
        <v>0</v>
      </c>
      <c r="T961" s="67">
        <v>0</v>
      </c>
      <c r="U961" s="67">
        <v>0</v>
      </c>
      <c r="V961" s="67">
        <v>0</v>
      </c>
      <c r="W961" s="496">
        <v>0</v>
      </c>
      <c r="X961" s="73">
        <v>0</v>
      </c>
      <c r="Y961" s="67">
        <v>0</v>
      </c>
      <c r="Z961" s="496">
        <v>0</v>
      </c>
      <c r="AA961" s="22">
        <v>0</v>
      </c>
      <c r="AB961" s="496">
        <v>0</v>
      </c>
      <c r="AC961" s="27" t="s">
        <v>48</v>
      </c>
      <c r="AD961" s="75"/>
      <c r="AE961" s="75"/>
    </row>
    <row r="962" spans="1:31" s="141" customFormat="1" ht="30" customHeight="1" x14ac:dyDescent="0.25">
      <c r="A962" s="69" t="s">
        <v>56</v>
      </c>
      <c r="B962" s="69" t="s">
        <v>57</v>
      </c>
      <c r="C962" s="69" t="s">
        <v>1464</v>
      </c>
      <c r="D962" s="67" t="s">
        <v>1622</v>
      </c>
      <c r="E962" s="67" t="s">
        <v>1534</v>
      </c>
      <c r="F962" s="67" t="s">
        <v>1625</v>
      </c>
      <c r="G962" s="67" t="s">
        <v>1534</v>
      </c>
      <c r="H962" s="220" t="s">
        <v>46</v>
      </c>
      <c r="I962" s="73">
        <v>0</v>
      </c>
      <c r="J962" s="74">
        <v>0</v>
      </c>
      <c r="K962" s="67">
        <v>0</v>
      </c>
      <c r="L962" s="67">
        <v>0</v>
      </c>
      <c r="M962" s="74" t="s">
        <v>47</v>
      </c>
      <c r="N962" s="496" t="s">
        <v>48</v>
      </c>
      <c r="O962" s="67" t="s">
        <v>48</v>
      </c>
      <c r="P962" s="67" t="s">
        <v>48</v>
      </c>
      <c r="Q962" s="67" t="s">
        <v>49</v>
      </c>
      <c r="R962" s="214" t="s">
        <v>47</v>
      </c>
      <c r="S962" s="73">
        <v>0</v>
      </c>
      <c r="T962" s="67">
        <v>0</v>
      </c>
      <c r="U962" s="67">
        <v>0</v>
      </c>
      <c r="V962" s="67">
        <v>0</v>
      </c>
      <c r="W962" s="496">
        <v>0</v>
      </c>
      <c r="X962" s="73">
        <v>0</v>
      </c>
      <c r="Y962" s="67">
        <v>0</v>
      </c>
      <c r="Z962" s="496">
        <v>0</v>
      </c>
      <c r="AA962" s="22">
        <v>0</v>
      </c>
      <c r="AB962" s="496">
        <v>0</v>
      </c>
      <c r="AC962" s="27" t="s">
        <v>48</v>
      </c>
      <c r="AD962" s="75"/>
      <c r="AE962" s="75"/>
    </row>
    <row r="963" spans="1:31" s="141" customFormat="1" ht="30" customHeight="1" x14ac:dyDescent="0.25">
      <c r="A963" s="69" t="s">
        <v>56</v>
      </c>
      <c r="B963" s="69" t="s">
        <v>57</v>
      </c>
      <c r="C963" s="69" t="s">
        <v>1464</v>
      </c>
      <c r="D963" s="67" t="s">
        <v>1622</v>
      </c>
      <c r="E963" s="67" t="s">
        <v>1534</v>
      </c>
      <c r="F963" s="67" t="s">
        <v>1626</v>
      </c>
      <c r="G963" s="67" t="s">
        <v>1534</v>
      </c>
      <c r="H963" s="220" t="s">
        <v>46</v>
      </c>
      <c r="I963" s="73">
        <v>0</v>
      </c>
      <c r="J963" s="74">
        <v>0</v>
      </c>
      <c r="K963" s="67">
        <v>0</v>
      </c>
      <c r="L963" s="67">
        <v>0</v>
      </c>
      <c r="M963" s="74" t="s">
        <v>47</v>
      </c>
      <c r="N963" s="496" t="s">
        <v>48</v>
      </c>
      <c r="O963" s="67" t="s">
        <v>48</v>
      </c>
      <c r="P963" s="67" t="s">
        <v>48</v>
      </c>
      <c r="Q963" s="67" t="s">
        <v>49</v>
      </c>
      <c r="R963" s="214" t="s">
        <v>47</v>
      </c>
      <c r="S963" s="73">
        <v>0</v>
      </c>
      <c r="T963" s="67">
        <v>0</v>
      </c>
      <c r="U963" s="67">
        <v>0</v>
      </c>
      <c r="V963" s="67">
        <v>0</v>
      </c>
      <c r="W963" s="496">
        <v>0</v>
      </c>
      <c r="X963" s="73">
        <v>0</v>
      </c>
      <c r="Y963" s="67">
        <v>0</v>
      </c>
      <c r="Z963" s="496">
        <v>0</v>
      </c>
      <c r="AA963" s="22">
        <v>0</v>
      </c>
      <c r="AB963" s="496">
        <v>0</v>
      </c>
      <c r="AC963" s="27" t="s">
        <v>48</v>
      </c>
      <c r="AD963" s="75"/>
      <c r="AE963" s="75"/>
    </row>
    <row r="964" spans="1:31" s="141" customFormat="1" ht="30" customHeight="1" x14ac:dyDescent="0.25">
      <c r="A964" s="69" t="s">
        <v>56</v>
      </c>
      <c r="B964" s="69" t="s">
        <v>57</v>
      </c>
      <c r="C964" s="69" t="s">
        <v>1464</v>
      </c>
      <c r="D964" s="67" t="s">
        <v>1622</v>
      </c>
      <c r="E964" s="67" t="s">
        <v>1534</v>
      </c>
      <c r="F964" s="67" t="s">
        <v>1627</v>
      </c>
      <c r="G964" s="67" t="s">
        <v>1534</v>
      </c>
      <c r="H964" s="220" t="s">
        <v>46</v>
      </c>
      <c r="I964" s="73">
        <v>0</v>
      </c>
      <c r="J964" s="74">
        <v>0</v>
      </c>
      <c r="K964" s="67">
        <v>0</v>
      </c>
      <c r="L964" s="67">
        <v>0</v>
      </c>
      <c r="M964" s="74" t="s">
        <v>47</v>
      </c>
      <c r="N964" s="221" t="s">
        <v>48</v>
      </c>
      <c r="O964" s="67" t="s">
        <v>48</v>
      </c>
      <c r="P964" s="67" t="s">
        <v>48</v>
      </c>
      <c r="Q964" s="67" t="s">
        <v>49</v>
      </c>
      <c r="R964" s="214" t="s">
        <v>47</v>
      </c>
      <c r="S964" s="73">
        <v>0</v>
      </c>
      <c r="T964" s="67">
        <v>0</v>
      </c>
      <c r="U964" s="67">
        <v>0</v>
      </c>
      <c r="V964" s="67">
        <v>0</v>
      </c>
      <c r="W964" s="496">
        <v>0</v>
      </c>
      <c r="X964" s="73">
        <v>0</v>
      </c>
      <c r="Y964" s="67">
        <v>0</v>
      </c>
      <c r="Z964" s="496">
        <v>0</v>
      </c>
      <c r="AA964" s="22">
        <v>0</v>
      </c>
      <c r="AB964" s="496">
        <v>0</v>
      </c>
      <c r="AC964" s="27" t="s">
        <v>48</v>
      </c>
      <c r="AD964" s="75"/>
      <c r="AE964" s="75"/>
    </row>
    <row r="965" spans="1:31" s="141" customFormat="1" ht="30" customHeight="1" x14ac:dyDescent="0.25">
      <c r="A965" s="69" t="s">
        <v>56</v>
      </c>
      <c r="B965" s="69" t="s">
        <v>57</v>
      </c>
      <c r="C965" s="69" t="s">
        <v>1464</v>
      </c>
      <c r="D965" s="67" t="s">
        <v>1622</v>
      </c>
      <c r="E965" s="67" t="s">
        <v>1534</v>
      </c>
      <c r="F965" s="67" t="s">
        <v>1628</v>
      </c>
      <c r="G965" s="67" t="s">
        <v>1534</v>
      </c>
      <c r="H965" s="220" t="s">
        <v>46</v>
      </c>
      <c r="I965" s="73">
        <v>0</v>
      </c>
      <c r="J965" s="74">
        <v>0</v>
      </c>
      <c r="K965" s="67">
        <v>0</v>
      </c>
      <c r="L965" s="67">
        <v>0</v>
      </c>
      <c r="M965" s="74" t="s">
        <v>47</v>
      </c>
      <c r="N965" s="496" t="s">
        <v>48</v>
      </c>
      <c r="O965" s="67" t="s">
        <v>48</v>
      </c>
      <c r="P965" s="67" t="s">
        <v>48</v>
      </c>
      <c r="Q965" s="67" t="s">
        <v>49</v>
      </c>
      <c r="R965" s="214" t="s">
        <v>47</v>
      </c>
      <c r="S965" s="73">
        <v>0</v>
      </c>
      <c r="T965" s="67">
        <v>0</v>
      </c>
      <c r="U965" s="67">
        <v>0</v>
      </c>
      <c r="V965" s="67">
        <v>0</v>
      </c>
      <c r="W965" s="496">
        <v>0</v>
      </c>
      <c r="X965" s="73">
        <v>0</v>
      </c>
      <c r="Y965" s="67">
        <v>0</v>
      </c>
      <c r="Z965" s="496">
        <v>0</v>
      </c>
      <c r="AA965" s="22">
        <v>0</v>
      </c>
      <c r="AB965" s="496">
        <v>0</v>
      </c>
      <c r="AC965" s="27" t="s">
        <v>48</v>
      </c>
      <c r="AD965" s="75"/>
      <c r="AE965" s="75"/>
    </row>
    <row r="966" spans="1:31" s="141" customFormat="1" ht="30" customHeight="1" x14ac:dyDescent="0.25">
      <c r="A966" s="69" t="s">
        <v>56</v>
      </c>
      <c r="B966" s="69" t="s">
        <v>57</v>
      </c>
      <c r="C966" s="69" t="s">
        <v>1464</v>
      </c>
      <c r="D966" s="67" t="s">
        <v>1622</v>
      </c>
      <c r="E966" s="67" t="s">
        <v>1534</v>
      </c>
      <c r="F966" s="67" t="s">
        <v>1629</v>
      </c>
      <c r="G966" s="67" t="s">
        <v>1534</v>
      </c>
      <c r="H966" s="220" t="s">
        <v>46</v>
      </c>
      <c r="I966" s="73">
        <v>0</v>
      </c>
      <c r="J966" s="74">
        <v>0</v>
      </c>
      <c r="K966" s="67">
        <v>0</v>
      </c>
      <c r="L966" s="67">
        <v>0</v>
      </c>
      <c r="M966" s="74" t="s">
        <v>47</v>
      </c>
      <c r="N966" s="496" t="s">
        <v>48</v>
      </c>
      <c r="O966" s="67" t="s">
        <v>48</v>
      </c>
      <c r="P966" s="67" t="s">
        <v>48</v>
      </c>
      <c r="Q966" s="67" t="s">
        <v>49</v>
      </c>
      <c r="R966" s="214" t="s">
        <v>47</v>
      </c>
      <c r="S966" s="73">
        <v>0</v>
      </c>
      <c r="T966" s="67">
        <v>0</v>
      </c>
      <c r="U966" s="67">
        <v>0</v>
      </c>
      <c r="V966" s="67">
        <v>0</v>
      </c>
      <c r="W966" s="496">
        <v>0</v>
      </c>
      <c r="X966" s="73">
        <v>0</v>
      </c>
      <c r="Y966" s="67">
        <v>0</v>
      </c>
      <c r="Z966" s="496">
        <v>0</v>
      </c>
      <c r="AA966" s="22">
        <v>0</v>
      </c>
      <c r="AB966" s="496">
        <v>0</v>
      </c>
      <c r="AC966" s="27" t="s">
        <v>48</v>
      </c>
      <c r="AD966" s="75"/>
      <c r="AE966" s="75"/>
    </row>
    <row r="967" spans="1:31" s="141" customFormat="1" ht="30" customHeight="1" x14ac:dyDescent="0.25">
      <c r="A967" s="69" t="s">
        <v>56</v>
      </c>
      <c r="B967" s="69" t="s">
        <v>57</v>
      </c>
      <c r="C967" s="69" t="s">
        <v>1464</v>
      </c>
      <c r="D967" s="67" t="s">
        <v>1622</v>
      </c>
      <c r="E967" s="67" t="s">
        <v>1534</v>
      </c>
      <c r="F967" s="67" t="s">
        <v>1630</v>
      </c>
      <c r="G967" s="67" t="s">
        <v>1534</v>
      </c>
      <c r="H967" s="220" t="s">
        <v>46</v>
      </c>
      <c r="I967" s="73">
        <v>0</v>
      </c>
      <c r="J967" s="74">
        <v>0</v>
      </c>
      <c r="K967" s="67">
        <v>0</v>
      </c>
      <c r="L967" s="67">
        <v>0</v>
      </c>
      <c r="M967" s="74" t="s">
        <v>47</v>
      </c>
      <c r="N967" s="221" t="s">
        <v>48</v>
      </c>
      <c r="O967" s="67" t="s">
        <v>48</v>
      </c>
      <c r="P967" s="67" t="s">
        <v>48</v>
      </c>
      <c r="Q967" s="67" t="s">
        <v>49</v>
      </c>
      <c r="R967" s="214" t="s">
        <v>47</v>
      </c>
      <c r="S967" s="73">
        <v>0</v>
      </c>
      <c r="T967" s="67">
        <v>0</v>
      </c>
      <c r="U967" s="67">
        <v>0</v>
      </c>
      <c r="V967" s="67">
        <v>0</v>
      </c>
      <c r="W967" s="496">
        <v>0</v>
      </c>
      <c r="X967" s="73">
        <v>0</v>
      </c>
      <c r="Y967" s="67">
        <v>0</v>
      </c>
      <c r="Z967" s="496">
        <v>0</v>
      </c>
      <c r="AA967" s="22">
        <v>0</v>
      </c>
      <c r="AB967" s="496">
        <v>0</v>
      </c>
      <c r="AC967" s="27" t="s">
        <v>48</v>
      </c>
      <c r="AD967" s="75"/>
      <c r="AE967" s="75"/>
    </row>
    <row r="968" spans="1:31" s="141" customFormat="1" ht="30" customHeight="1" x14ac:dyDescent="0.25">
      <c r="A968" s="69" t="s">
        <v>56</v>
      </c>
      <c r="B968" s="69" t="s">
        <v>57</v>
      </c>
      <c r="C968" s="69" t="s">
        <v>1464</v>
      </c>
      <c r="D968" s="67" t="s">
        <v>1631</v>
      </c>
      <c r="E968" s="67" t="s">
        <v>1632</v>
      </c>
      <c r="F968" s="67" t="s">
        <v>1633</v>
      </c>
      <c r="G968" s="67" t="s">
        <v>1634</v>
      </c>
      <c r="H968" s="220" t="s">
        <v>46</v>
      </c>
      <c r="I968" s="73">
        <v>0</v>
      </c>
      <c r="J968" s="74">
        <v>0</v>
      </c>
      <c r="K968" s="67">
        <v>0</v>
      </c>
      <c r="L968" s="67">
        <v>0</v>
      </c>
      <c r="M968" s="74" t="s">
        <v>47</v>
      </c>
      <c r="N968" s="496" t="s">
        <v>48</v>
      </c>
      <c r="O968" s="73">
        <v>0</v>
      </c>
      <c r="P968" s="67">
        <v>0</v>
      </c>
      <c r="Q968" s="67" t="s">
        <v>49</v>
      </c>
      <c r="R968" s="214" t="s">
        <v>47</v>
      </c>
      <c r="S968" s="73">
        <v>0</v>
      </c>
      <c r="T968" s="67">
        <v>0</v>
      </c>
      <c r="U968" s="67">
        <v>0</v>
      </c>
      <c r="V968" s="67">
        <v>0</v>
      </c>
      <c r="W968" s="496">
        <v>0</v>
      </c>
      <c r="X968" s="73">
        <v>0</v>
      </c>
      <c r="Y968" s="67">
        <v>0</v>
      </c>
      <c r="Z968" s="496">
        <v>0</v>
      </c>
      <c r="AA968" s="22">
        <v>0</v>
      </c>
      <c r="AB968" s="496">
        <v>0</v>
      </c>
      <c r="AC968" s="27" t="s">
        <v>48</v>
      </c>
      <c r="AD968" s="75"/>
      <c r="AE968" s="75"/>
    </row>
    <row r="969" spans="1:31" s="141" customFormat="1" ht="30" customHeight="1" x14ac:dyDescent="0.25">
      <c r="A969" s="69" t="s">
        <v>56</v>
      </c>
      <c r="B969" s="69" t="s">
        <v>57</v>
      </c>
      <c r="C969" s="69" t="s">
        <v>1464</v>
      </c>
      <c r="D969" s="67" t="s">
        <v>1631</v>
      </c>
      <c r="E969" s="67" t="s">
        <v>1632</v>
      </c>
      <c r="F969" s="67" t="s">
        <v>1635</v>
      </c>
      <c r="G969" s="67" t="s">
        <v>1632</v>
      </c>
      <c r="H969" s="220" t="s">
        <v>46</v>
      </c>
      <c r="I969" s="73">
        <v>0</v>
      </c>
      <c r="J969" s="74">
        <v>0</v>
      </c>
      <c r="K969" s="67">
        <v>0</v>
      </c>
      <c r="L969" s="67">
        <v>0</v>
      </c>
      <c r="M969" s="74" t="s">
        <v>47</v>
      </c>
      <c r="N969" s="496" t="s">
        <v>48</v>
      </c>
      <c r="O969" s="73">
        <v>0</v>
      </c>
      <c r="P969" s="67">
        <v>0</v>
      </c>
      <c r="Q969" s="67" t="s">
        <v>49</v>
      </c>
      <c r="R969" s="214" t="s">
        <v>47</v>
      </c>
      <c r="S969" s="73">
        <v>0</v>
      </c>
      <c r="T969" s="67">
        <v>0</v>
      </c>
      <c r="U969" s="67">
        <v>0</v>
      </c>
      <c r="V969" s="67">
        <v>0</v>
      </c>
      <c r="W969" s="496">
        <v>0</v>
      </c>
      <c r="X969" s="73">
        <v>0</v>
      </c>
      <c r="Y969" s="67">
        <v>0</v>
      </c>
      <c r="Z969" s="496">
        <v>0</v>
      </c>
      <c r="AA969" s="22">
        <v>0</v>
      </c>
      <c r="AB969" s="496">
        <v>0</v>
      </c>
      <c r="AC969" s="27" t="s">
        <v>48</v>
      </c>
      <c r="AD969" s="75"/>
      <c r="AE969" s="75"/>
    </row>
    <row r="970" spans="1:31" s="141" customFormat="1" ht="30" customHeight="1" x14ac:dyDescent="0.25">
      <c r="A970" s="69" t="s">
        <v>56</v>
      </c>
      <c r="B970" s="69" t="s">
        <v>57</v>
      </c>
      <c r="C970" s="69" t="s">
        <v>1464</v>
      </c>
      <c r="D970" s="67" t="s">
        <v>1636</v>
      </c>
      <c r="E970" s="67" t="s">
        <v>1637</v>
      </c>
      <c r="F970" s="67" t="s">
        <v>1638</v>
      </c>
      <c r="G970" s="67" t="s">
        <v>1639</v>
      </c>
      <c r="H970" s="220" t="s">
        <v>46</v>
      </c>
      <c r="I970" s="73">
        <v>0</v>
      </c>
      <c r="J970" s="74">
        <v>0</v>
      </c>
      <c r="K970" s="67">
        <v>0</v>
      </c>
      <c r="L970" s="67">
        <v>0</v>
      </c>
      <c r="M970" s="74" t="s">
        <v>47</v>
      </c>
      <c r="N970" s="221" t="s">
        <v>48</v>
      </c>
      <c r="O970" s="73">
        <v>0</v>
      </c>
      <c r="P970" s="67">
        <v>0</v>
      </c>
      <c r="Q970" s="67" t="s">
        <v>49</v>
      </c>
      <c r="R970" s="214" t="s">
        <v>47</v>
      </c>
      <c r="S970" s="73">
        <v>0</v>
      </c>
      <c r="T970" s="67">
        <v>0</v>
      </c>
      <c r="U970" s="67">
        <v>0</v>
      </c>
      <c r="V970" s="67">
        <v>0</v>
      </c>
      <c r="W970" s="496">
        <v>0</v>
      </c>
      <c r="X970" s="73">
        <v>0</v>
      </c>
      <c r="Y970" s="67">
        <v>0</v>
      </c>
      <c r="Z970" s="496">
        <v>0</v>
      </c>
      <c r="AA970" s="22">
        <v>0</v>
      </c>
      <c r="AB970" s="496">
        <v>0</v>
      </c>
      <c r="AC970" s="27" t="s">
        <v>48</v>
      </c>
      <c r="AD970" s="75"/>
      <c r="AE970" s="75"/>
    </row>
    <row r="971" spans="1:31" s="141" customFormat="1" ht="30" customHeight="1" x14ac:dyDescent="0.25">
      <c r="A971" s="69" t="s">
        <v>56</v>
      </c>
      <c r="B971" s="69" t="s">
        <v>57</v>
      </c>
      <c r="C971" s="69" t="s">
        <v>1464</v>
      </c>
      <c r="D971" s="67" t="s">
        <v>1640</v>
      </c>
      <c r="E971" s="67" t="s">
        <v>1641</v>
      </c>
      <c r="F971" s="67" t="s">
        <v>1642</v>
      </c>
      <c r="G971" s="67" t="s">
        <v>1641</v>
      </c>
      <c r="H971" s="220" t="s">
        <v>46</v>
      </c>
      <c r="I971" s="73">
        <v>0</v>
      </c>
      <c r="J971" s="74">
        <v>0</v>
      </c>
      <c r="K971" s="67">
        <v>0</v>
      </c>
      <c r="L971" s="67">
        <v>0</v>
      </c>
      <c r="M971" s="74" t="s">
        <v>47</v>
      </c>
      <c r="N971" s="496" t="s">
        <v>48</v>
      </c>
      <c r="O971" s="73">
        <v>0</v>
      </c>
      <c r="P971" s="67">
        <v>0</v>
      </c>
      <c r="Q971" s="67" t="s">
        <v>49</v>
      </c>
      <c r="R971" s="214" t="s">
        <v>47</v>
      </c>
      <c r="S971" s="73">
        <v>0</v>
      </c>
      <c r="T971" s="67">
        <v>0</v>
      </c>
      <c r="U971" s="67">
        <v>0</v>
      </c>
      <c r="V971" s="67">
        <v>0</v>
      </c>
      <c r="W971" s="496">
        <v>0</v>
      </c>
      <c r="X971" s="73">
        <v>0</v>
      </c>
      <c r="Y971" s="67">
        <v>0</v>
      </c>
      <c r="Z971" s="496">
        <v>0</v>
      </c>
      <c r="AA971" s="22">
        <v>0</v>
      </c>
      <c r="AB971" s="496">
        <v>0</v>
      </c>
      <c r="AC971" s="27" t="s">
        <v>48</v>
      </c>
      <c r="AD971" s="75"/>
      <c r="AE971" s="75"/>
    </row>
    <row r="972" spans="1:31" s="141" customFormat="1" ht="30" customHeight="1" x14ac:dyDescent="0.25">
      <c r="A972" s="69" t="s">
        <v>56</v>
      </c>
      <c r="B972" s="69" t="s">
        <v>57</v>
      </c>
      <c r="C972" s="69" t="s">
        <v>1464</v>
      </c>
      <c r="D972" s="67" t="s">
        <v>1640</v>
      </c>
      <c r="E972" s="67" t="s">
        <v>1641</v>
      </c>
      <c r="F972" s="67" t="s">
        <v>1643</v>
      </c>
      <c r="G972" s="67" t="s">
        <v>1641</v>
      </c>
      <c r="H972" s="220" t="s">
        <v>46</v>
      </c>
      <c r="I972" s="73">
        <v>0</v>
      </c>
      <c r="J972" s="74">
        <v>0</v>
      </c>
      <c r="K972" s="67">
        <v>0</v>
      </c>
      <c r="L972" s="67">
        <v>0</v>
      </c>
      <c r="M972" s="74" t="s">
        <v>47</v>
      </c>
      <c r="N972" s="496" t="s">
        <v>48</v>
      </c>
      <c r="O972" s="73">
        <v>0</v>
      </c>
      <c r="P972" s="67">
        <v>0</v>
      </c>
      <c r="Q972" s="67" t="s">
        <v>49</v>
      </c>
      <c r="R972" s="214" t="s">
        <v>47</v>
      </c>
      <c r="S972" s="73">
        <v>0</v>
      </c>
      <c r="T972" s="67">
        <v>0</v>
      </c>
      <c r="U972" s="67">
        <v>0</v>
      </c>
      <c r="V972" s="67">
        <v>0</v>
      </c>
      <c r="W972" s="496">
        <v>0</v>
      </c>
      <c r="X972" s="73">
        <v>0</v>
      </c>
      <c r="Y972" s="67">
        <v>0</v>
      </c>
      <c r="Z972" s="496">
        <v>0</v>
      </c>
      <c r="AA972" s="22">
        <v>0</v>
      </c>
      <c r="AB972" s="496">
        <v>0</v>
      </c>
      <c r="AC972" s="27" t="s">
        <v>48</v>
      </c>
      <c r="AD972" s="75"/>
      <c r="AE972" s="75"/>
    </row>
    <row r="973" spans="1:31" s="141" customFormat="1" ht="30" customHeight="1" x14ac:dyDescent="0.25">
      <c r="A973" s="69" t="s">
        <v>56</v>
      </c>
      <c r="B973" s="69" t="s">
        <v>57</v>
      </c>
      <c r="C973" s="69" t="s">
        <v>1464</v>
      </c>
      <c r="D973" s="67" t="s">
        <v>1640</v>
      </c>
      <c r="E973" s="67" t="s">
        <v>1641</v>
      </c>
      <c r="F973" s="67" t="s">
        <v>1644</v>
      </c>
      <c r="G973" s="67" t="s">
        <v>1641</v>
      </c>
      <c r="H973" s="220" t="s">
        <v>46</v>
      </c>
      <c r="I973" s="73">
        <v>0</v>
      </c>
      <c r="J973" s="74">
        <v>0</v>
      </c>
      <c r="K973" s="67">
        <v>0</v>
      </c>
      <c r="L973" s="67">
        <v>0</v>
      </c>
      <c r="M973" s="74" t="s">
        <v>47</v>
      </c>
      <c r="N973" s="221" t="s">
        <v>48</v>
      </c>
      <c r="O973" s="73">
        <v>0</v>
      </c>
      <c r="P973" s="67">
        <v>0</v>
      </c>
      <c r="Q973" s="67" t="s">
        <v>49</v>
      </c>
      <c r="R973" s="214" t="s">
        <v>47</v>
      </c>
      <c r="S973" s="73">
        <v>0</v>
      </c>
      <c r="T973" s="67">
        <v>0</v>
      </c>
      <c r="U973" s="67">
        <v>0</v>
      </c>
      <c r="V973" s="67">
        <v>0</v>
      </c>
      <c r="W973" s="496">
        <v>0</v>
      </c>
      <c r="X973" s="73">
        <v>0</v>
      </c>
      <c r="Y973" s="67">
        <v>0</v>
      </c>
      <c r="Z973" s="496">
        <v>0</v>
      </c>
      <c r="AA973" s="22">
        <v>0</v>
      </c>
      <c r="AB973" s="496">
        <v>0</v>
      </c>
      <c r="AC973" s="27" t="s">
        <v>48</v>
      </c>
      <c r="AD973" s="75"/>
      <c r="AE973" s="75"/>
    </row>
    <row r="974" spans="1:31" s="141" customFormat="1" ht="30" customHeight="1" x14ac:dyDescent="0.25">
      <c r="A974" s="69" t="s">
        <v>56</v>
      </c>
      <c r="B974" s="69" t="s">
        <v>57</v>
      </c>
      <c r="C974" s="69" t="s">
        <v>1464</v>
      </c>
      <c r="D974" s="67" t="s">
        <v>1640</v>
      </c>
      <c r="E974" s="67" t="s">
        <v>1641</v>
      </c>
      <c r="F974" s="67" t="s">
        <v>1645</v>
      </c>
      <c r="G974" s="67" t="s">
        <v>1641</v>
      </c>
      <c r="H974" s="220" t="s">
        <v>46</v>
      </c>
      <c r="I974" s="73">
        <v>0</v>
      </c>
      <c r="J974" s="74">
        <v>0</v>
      </c>
      <c r="K974" s="67">
        <v>0</v>
      </c>
      <c r="L974" s="67">
        <v>0</v>
      </c>
      <c r="M974" s="74" t="s">
        <v>47</v>
      </c>
      <c r="N974" s="496" t="s">
        <v>48</v>
      </c>
      <c r="O974" s="73">
        <v>0</v>
      </c>
      <c r="P974" s="67">
        <v>0</v>
      </c>
      <c r="Q974" s="67" t="s">
        <v>49</v>
      </c>
      <c r="R974" s="214" t="s">
        <v>47</v>
      </c>
      <c r="S974" s="73">
        <v>0</v>
      </c>
      <c r="T974" s="67">
        <v>0</v>
      </c>
      <c r="U974" s="67">
        <v>0</v>
      </c>
      <c r="V974" s="67">
        <v>0</v>
      </c>
      <c r="W974" s="496">
        <v>0</v>
      </c>
      <c r="X974" s="73">
        <v>0</v>
      </c>
      <c r="Y974" s="67">
        <v>0</v>
      </c>
      <c r="Z974" s="496">
        <v>0</v>
      </c>
      <c r="AA974" s="22">
        <v>0</v>
      </c>
      <c r="AB974" s="496">
        <v>0</v>
      </c>
      <c r="AC974" s="27" t="s">
        <v>48</v>
      </c>
      <c r="AD974" s="75"/>
      <c r="AE974" s="75"/>
    </row>
    <row r="975" spans="1:31" s="141" customFormat="1" ht="30" customHeight="1" x14ac:dyDescent="0.25">
      <c r="A975" s="69" t="s">
        <v>56</v>
      </c>
      <c r="B975" s="69" t="s">
        <v>57</v>
      </c>
      <c r="C975" s="69" t="s">
        <v>1464</v>
      </c>
      <c r="D975" s="67" t="s">
        <v>1640</v>
      </c>
      <c r="E975" s="67" t="s">
        <v>1641</v>
      </c>
      <c r="F975" s="67" t="s">
        <v>1646</v>
      </c>
      <c r="G975" s="67" t="s">
        <v>1641</v>
      </c>
      <c r="H975" s="220" t="s">
        <v>46</v>
      </c>
      <c r="I975" s="73">
        <v>0</v>
      </c>
      <c r="J975" s="74">
        <v>0</v>
      </c>
      <c r="K975" s="67">
        <v>0</v>
      </c>
      <c r="L975" s="67">
        <v>0</v>
      </c>
      <c r="M975" s="74" t="s">
        <v>47</v>
      </c>
      <c r="N975" s="496" t="s">
        <v>48</v>
      </c>
      <c r="O975" s="73">
        <v>0</v>
      </c>
      <c r="P975" s="67">
        <v>0</v>
      </c>
      <c r="Q975" s="67" t="s">
        <v>49</v>
      </c>
      <c r="R975" s="214" t="s">
        <v>47</v>
      </c>
      <c r="S975" s="73">
        <v>0</v>
      </c>
      <c r="T975" s="67">
        <v>0</v>
      </c>
      <c r="U975" s="67">
        <v>0</v>
      </c>
      <c r="V975" s="67">
        <v>0</v>
      </c>
      <c r="W975" s="496">
        <v>0</v>
      </c>
      <c r="X975" s="73">
        <v>0</v>
      </c>
      <c r="Y975" s="67">
        <v>0</v>
      </c>
      <c r="Z975" s="496">
        <v>0</v>
      </c>
      <c r="AA975" s="22">
        <v>0</v>
      </c>
      <c r="AB975" s="496">
        <v>0</v>
      </c>
      <c r="AC975" s="27" t="s">
        <v>48</v>
      </c>
      <c r="AD975" s="75"/>
      <c r="AE975" s="75"/>
    </row>
    <row r="976" spans="1:31" s="141" customFormat="1" ht="30" customHeight="1" x14ac:dyDescent="0.25">
      <c r="A976" s="69" t="s">
        <v>56</v>
      </c>
      <c r="B976" s="69" t="s">
        <v>57</v>
      </c>
      <c r="C976" s="69" t="s">
        <v>1464</v>
      </c>
      <c r="D976" s="67" t="s">
        <v>1640</v>
      </c>
      <c r="E976" s="67" t="s">
        <v>1641</v>
      </c>
      <c r="F976" s="67" t="s">
        <v>1647</v>
      </c>
      <c r="G976" s="67" t="s">
        <v>1641</v>
      </c>
      <c r="H976" s="220" t="s">
        <v>46</v>
      </c>
      <c r="I976" s="73">
        <v>0</v>
      </c>
      <c r="J976" s="74">
        <v>0</v>
      </c>
      <c r="K976" s="67">
        <v>0</v>
      </c>
      <c r="L976" s="67">
        <v>0</v>
      </c>
      <c r="M976" s="74" t="s">
        <v>47</v>
      </c>
      <c r="N976" s="221" t="s">
        <v>48</v>
      </c>
      <c r="O976" s="73">
        <v>0</v>
      </c>
      <c r="P976" s="67">
        <v>0</v>
      </c>
      <c r="Q976" s="67" t="s">
        <v>49</v>
      </c>
      <c r="R976" s="214" t="s">
        <v>47</v>
      </c>
      <c r="S976" s="73">
        <v>0</v>
      </c>
      <c r="T976" s="67">
        <v>0</v>
      </c>
      <c r="U976" s="67">
        <v>0</v>
      </c>
      <c r="V976" s="67">
        <v>0</v>
      </c>
      <c r="W976" s="496">
        <v>0</v>
      </c>
      <c r="X976" s="73">
        <v>0</v>
      </c>
      <c r="Y976" s="67">
        <v>0</v>
      </c>
      <c r="Z976" s="496">
        <v>0</v>
      </c>
      <c r="AA976" s="22">
        <v>0</v>
      </c>
      <c r="AB976" s="496">
        <v>0</v>
      </c>
      <c r="AC976" s="27" t="s">
        <v>48</v>
      </c>
      <c r="AD976" s="75"/>
      <c r="AE976" s="75"/>
    </row>
    <row r="977" spans="1:31" s="141" customFormat="1" ht="30" customHeight="1" x14ac:dyDescent="0.25">
      <c r="A977" s="69" t="s">
        <v>56</v>
      </c>
      <c r="B977" s="69" t="s">
        <v>57</v>
      </c>
      <c r="C977" s="69" t="s">
        <v>1464</v>
      </c>
      <c r="D977" s="67" t="s">
        <v>1640</v>
      </c>
      <c r="E977" s="67" t="s">
        <v>1641</v>
      </c>
      <c r="F977" s="67" t="s">
        <v>1648</v>
      </c>
      <c r="G977" s="67" t="s">
        <v>1641</v>
      </c>
      <c r="H977" s="220" t="s">
        <v>46</v>
      </c>
      <c r="I977" s="73">
        <v>0</v>
      </c>
      <c r="J977" s="74">
        <v>0</v>
      </c>
      <c r="K977" s="67">
        <v>0</v>
      </c>
      <c r="L977" s="67">
        <v>0</v>
      </c>
      <c r="M977" s="74" t="s">
        <v>47</v>
      </c>
      <c r="N977" s="496" t="s">
        <v>48</v>
      </c>
      <c r="O977" s="73">
        <v>0</v>
      </c>
      <c r="P977" s="67">
        <v>0</v>
      </c>
      <c r="Q977" s="67" t="s">
        <v>49</v>
      </c>
      <c r="R977" s="214" t="s">
        <v>47</v>
      </c>
      <c r="S977" s="73">
        <v>0</v>
      </c>
      <c r="T977" s="67">
        <v>0</v>
      </c>
      <c r="U977" s="67">
        <v>0</v>
      </c>
      <c r="V977" s="67">
        <v>0</v>
      </c>
      <c r="W977" s="496">
        <v>0</v>
      </c>
      <c r="X977" s="73">
        <v>0</v>
      </c>
      <c r="Y977" s="67">
        <v>0</v>
      </c>
      <c r="Z977" s="496">
        <v>0</v>
      </c>
      <c r="AA977" s="22">
        <v>0</v>
      </c>
      <c r="AB977" s="496">
        <v>0</v>
      </c>
      <c r="AC977" s="27" t="s">
        <v>48</v>
      </c>
      <c r="AD977" s="75"/>
      <c r="AE977" s="75"/>
    </row>
    <row r="978" spans="1:31" s="141" customFormat="1" ht="30" customHeight="1" x14ac:dyDescent="0.25">
      <c r="A978" s="69" t="s">
        <v>56</v>
      </c>
      <c r="B978" s="69" t="s">
        <v>57</v>
      </c>
      <c r="C978" s="69" t="s">
        <v>1464</v>
      </c>
      <c r="D978" s="67" t="s">
        <v>1640</v>
      </c>
      <c r="E978" s="67" t="s">
        <v>1641</v>
      </c>
      <c r="F978" s="67" t="s">
        <v>1649</v>
      </c>
      <c r="G978" s="67" t="s">
        <v>1650</v>
      </c>
      <c r="H978" s="220" t="s">
        <v>46</v>
      </c>
      <c r="I978" s="73">
        <v>0</v>
      </c>
      <c r="J978" s="74">
        <v>0</v>
      </c>
      <c r="K978" s="67">
        <v>0</v>
      </c>
      <c r="L978" s="67">
        <v>0</v>
      </c>
      <c r="M978" s="74" t="s">
        <v>47</v>
      </c>
      <c r="N978" s="496" t="s">
        <v>48</v>
      </c>
      <c r="O978" s="73">
        <v>0</v>
      </c>
      <c r="P978" s="67">
        <v>0</v>
      </c>
      <c r="Q978" s="67" t="s">
        <v>49</v>
      </c>
      <c r="R978" s="214" t="s">
        <v>47</v>
      </c>
      <c r="S978" s="73">
        <v>0</v>
      </c>
      <c r="T978" s="67">
        <v>0</v>
      </c>
      <c r="U978" s="67">
        <v>0</v>
      </c>
      <c r="V978" s="67">
        <v>0</v>
      </c>
      <c r="W978" s="496">
        <v>0</v>
      </c>
      <c r="X978" s="73">
        <v>0</v>
      </c>
      <c r="Y978" s="67">
        <v>0</v>
      </c>
      <c r="Z978" s="496">
        <v>0</v>
      </c>
      <c r="AA978" s="22">
        <v>0</v>
      </c>
      <c r="AB978" s="496">
        <v>0</v>
      </c>
      <c r="AC978" s="27" t="s">
        <v>48</v>
      </c>
      <c r="AD978" s="75"/>
      <c r="AE978" s="75"/>
    </row>
    <row r="979" spans="1:31" s="141" customFormat="1" ht="30" customHeight="1" x14ac:dyDescent="0.25">
      <c r="A979" s="69" t="s">
        <v>56</v>
      </c>
      <c r="B979" s="69" t="s">
        <v>57</v>
      </c>
      <c r="C979" s="69" t="s">
        <v>1464</v>
      </c>
      <c r="D979" s="67" t="s">
        <v>1603</v>
      </c>
      <c r="E979" s="67" t="s">
        <v>1484</v>
      </c>
      <c r="F979" s="67" t="s">
        <v>1651</v>
      </c>
      <c r="G979" s="67" t="s">
        <v>1484</v>
      </c>
      <c r="H979" s="220" t="s">
        <v>46</v>
      </c>
      <c r="I979" s="73">
        <v>0</v>
      </c>
      <c r="J979" s="74">
        <v>0</v>
      </c>
      <c r="K979" s="67">
        <v>0</v>
      </c>
      <c r="L979" s="67">
        <v>0</v>
      </c>
      <c r="M979" s="74" t="s">
        <v>47</v>
      </c>
      <c r="N979" s="221" t="s">
        <v>48</v>
      </c>
      <c r="O979" s="73">
        <v>0</v>
      </c>
      <c r="P979" s="67">
        <v>0</v>
      </c>
      <c r="Q979" s="67" t="s">
        <v>49</v>
      </c>
      <c r="R979" s="214" t="s">
        <v>47</v>
      </c>
      <c r="S979" s="73">
        <v>0</v>
      </c>
      <c r="T979" s="67">
        <v>0</v>
      </c>
      <c r="U979" s="67">
        <v>0</v>
      </c>
      <c r="V979" s="67">
        <v>0</v>
      </c>
      <c r="W979" s="496">
        <v>0</v>
      </c>
      <c r="X979" s="73">
        <v>0</v>
      </c>
      <c r="Y979" s="67">
        <v>0</v>
      </c>
      <c r="Z979" s="496">
        <v>0</v>
      </c>
      <c r="AA979" s="22">
        <v>0</v>
      </c>
      <c r="AB979" s="496">
        <v>0</v>
      </c>
      <c r="AC979" s="27" t="s">
        <v>48</v>
      </c>
      <c r="AD979" s="75"/>
      <c r="AE979" s="75"/>
    </row>
    <row r="980" spans="1:31" s="141" customFormat="1" ht="30" customHeight="1" x14ac:dyDescent="0.25">
      <c r="A980" s="69" t="s">
        <v>56</v>
      </c>
      <c r="B980" s="69" t="s">
        <v>57</v>
      </c>
      <c r="C980" s="69" t="s">
        <v>1464</v>
      </c>
      <c r="D980" s="67" t="s">
        <v>1603</v>
      </c>
      <c r="E980" s="67" t="s">
        <v>1484</v>
      </c>
      <c r="F980" s="67" t="s">
        <v>1652</v>
      </c>
      <c r="G980" s="67" t="s">
        <v>1484</v>
      </c>
      <c r="H980" s="220" t="s">
        <v>46</v>
      </c>
      <c r="I980" s="73">
        <v>0</v>
      </c>
      <c r="J980" s="74">
        <v>0</v>
      </c>
      <c r="K980" s="67">
        <v>0</v>
      </c>
      <c r="L980" s="67">
        <v>0</v>
      </c>
      <c r="M980" s="74" t="s">
        <v>47</v>
      </c>
      <c r="N980" s="496" t="s">
        <v>48</v>
      </c>
      <c r="O980" s="67" t="s">
        <v>48</v>
      </c>
      <c r="P980" s="67" t="s">
        <v>48</v>
      </c>
      <c r="Q980" s="67" t="s">
        <v>49</v>
      </c>
      <c r="R980" s="214" t="s">
        <v>47</v>
      </c>
      <c r="S980" s="73">
        <v>0</v>
      </c>
      <c r="T980" s="67">
        <v>0</v>
      </c>
      <c r="U980" s="67">
        <v>0</v>
      </c>
      <c r="V980" s="67">
        <v>0</v>
      </c>
      <c r="W980" s="496">
        <v>0</v>
      </c>
      <c r="X980" s="73">
        <v>0</v>
      </c>
      <c r="Y980" s="67">
        <v>0</v>
      </c>
      <c r="Z980" s="496">
        <v>0</v>
      </c>
      <c r="AA980" s="22">
        <v>0</v>
      </c>
      <c r="AB980" s="496">
        <v>0</v>
      </c>
      <c r="AC980" s="27" t="s">
        <v>48</v>
      </c>
      <c r="AD980" s="75"/>
      <c r="AE980" s="75"/>
    </row>
    <row r="981" spans="1:31" s="141" customFormat="1" ht="30" customHeight="1" x14ac:dyDescent="0.25">
      <c r="A981" s="69" t="s">
        <v>56</v>
      </c>
      <c r="B981" s="69" t="s">
        <v>57</v>
      </c>
      <c r="C981" s="69" t="s">
        <v>1464</v>
      </c>
      <c r="D981" s="67" t="s">
        <v>1603</v>
      </c>
      <c r="E981" s="67" t="s">
        <v>1484</v>
      </c>
      <c r="F981" s="67" t="s">
        <v>1653</v>
      </c>
      <c r="G981" s="67" t="s">
        <v>1484</v>
      </c>
      <c r="H981" s="220" t="s">
        <v>46</v>
      </c>
      <c r="I981" s="73">
        <v>0</v>
      </c>
      <c r="J981" s="74">
        <v>0</v>
      </c>
      <c r="K981" s="67">
        <v>0</v>
      </c>
      <c r="L981" s="67">
        <v>0</v>
      </c>
      <c r="M981" s="74" t="s">
        <v>47</v>
      </c>
      <c r="N981" s="496" t="s">
        <v>48</v>
      </c>
      <c r="O981" s="73">
        <v>0</v>
      </c>
      <c r="P981" s="67">
        <v>0</v>
      </c>
      <c r="Q981" s="67" t="s">
        <v>49</v>
      </c>
      <c r="R981" s="214" t="s">
        <v>47</v>
      </c>
      <c r="S981" s="73">
        <v>0</v>
      </c>
      <c r="T981" s="67">
        <v>0</v>
      </c>
      <c r="U981" s="67">
        <v>0</v>
      </c>
      <c r="V981" s="67">
        <v>0</v>
      </c>
      <c r="W981" s="496">
        <v>0</v>
      </c>
      <c r="X981" s="73">
        <v>0</v>
      </c>
      <c r="Y981" s="67">
        <v>0</v>
      </c>
      <c r="Z981" s="496">
        <v>0</v>
      </c>
      <c r="AA981" s="22">
        <v>0</v>
      </c>
      <c r="AB981" s="496">
        <v>0</v>
      </c>
      <c r="AC981" s="27" t="s">
        <v>48</v>
      </c>
      <c r="AD981" s="75"/>
      <c r="AE981" s="75"/>
    </row>
    <row r="982" spans="1:31" s="141" customFormat="1" ht="30" customHeight="1" x14ac:dyDescent="0.25">
      <c r="A982" s="69" t="s">
        <v>56</v>
      </c>
      <c r="B982" s="69" t="s">
        <v>57</v>
      </c>
      <c r="C982" s="69" t="s">
        <v>1464</v>
      </c>
      <c r="D982" s="67" t="s">
        <v>1603</v>
      </c>
      <c r="E982" s="67" t="s">
        <v>1484</v>
      </c>
      <c r="F982" s="67" t="s">
        <v>1654</v>
      </c>
      <c r="G982" s="67" t="s">
        <v>1484</v>
      </c>
      <c r="H982" s="220" t="s">
        <v>46</v>
      </c>
      <c r="I982" s="73">
        <v>0</v>
      </c>
      <c r="J982" s="74">
        <v>0</v>
      </c>
      <c r="K982" s="67">
        <v>0</v>
      </c>
      <c r="L982" s="67">
        <v>0</v>
      </c>
      <c r="M982" s="74" t="s">
        <v>47</v>
      </c>
      <c r="N982" s="221" t="s">
        <v>48</v>
      </c>
      <c r="O982" s="73">
        <v>0</v>
      </c>
      <c r="P982" s="67">
        <v>0</v>
      </c>
      <c r="Q982" s="67" t="s">
        <v>49</v>
      </c>
      <c r="R982" s="214" t="s">
        <v>47</v>
      </c>
      <c r="S982" s="73">
        <v>0</v>
      </c>
      <c r="T982" s="67">
        <v>0</v>
      </c>
      <c r="U982" s="67">
        <v>0</v>
      </c>
      <c r="V982" s="67">
        <v>0</v>
      </c>
      <c r="W982" s="496">
        <v>0</v>
      </c>
      <c r="X982" s="73">
        <v>0</v>
      </c>
      <c r="Y982" s="67">
        <v>0</v>
      </c>
      <c r="Z982" s="496">
        <v>0</v>
      </c>
      <c r="AA982" s="22">
        <v>0</v>
      </c>
      <c r="AB982" s="496">
        <v>0</v>
      </c>
      <c r="AC982" s="27" t="s">
        <v>48</v>
      </c>
      <c r="AD982" s="75"/>
      <c r="AE982" s="75"/>
    </row>
    <row r="983" spans="1:31" s="141" customFormat="1" ht="30" customHeight="1" x14ac:dyDescent="0.25">
      <c r="A983" s="69" t="s">
        <v>56</v>
      </c>
      <c r="B983" s="69" t="s">
        <v>57</v>
      </c>
      <c r="C983" s="69" t="s">
        <v>1464</v>
      </c>
      <c r="D983" s="67" t="s">
        <v>1472</v>
      </c>
      <c r="E983" s="67" t="s">
        <v>1473</v>
      </c>
      <c r="F983" s="67" t="s">
        <v>1655</v>
      </c>
      <c r="G983" s="67" t="s">
        <v>1473</v>
      </c>
      <c r="H983" s="220" t="s">
        <v>46</v>
      </c>
      <c r="I983" s="73">
        <v>0</v>
      </c>
      <c r="J983" s="74">
        <v>0</v>
      </c>
      <c r="K983" s="67">
        <v>0</v>
      </c>
      <c r="L983" s="67">
        <v>0</v>
      </c>
      <c r="M983" s="74" t="s">
        <v>47</v>
      </c>
      <c r="N983" s="496" t="s">
        <v>48</v>
      </c>
      <c r="O983" s="73">
        <v>0</v>
      </c>
      <c r="P983" s="67">
        <v>0</v>
      </c>
      <c r="Q983" s="67" t="s">
        <v>49</v>
      </c>
      <c r="R983" s="214" t="s">
        <v>47</v>
      </c>
      <c r="S983" s="73">
        <v>0</v>
      </c>
      <c r="T983" s="67">
        <v>0</v>
      </c>
      <c r="U983" s="67">
        <v>0</v>
      </c>
      <c r="V983" s="67">
        <v>0</v>
      </c>
      <c r="W983" s="496">
        <v>0</v>
      </c>
      <c r="X983" s="73">
        <v>0</v>
      </c>
      <c r="Y983" s="67">
        <v>0</v>
      </c>
      <c r="Z983" s="496">
        <v>0</v>
      </c>
      <c r="AA983" s="22">
        <v>0</v>
      </c>
      <c r="AB983" s="496">
        <v>0</v>
      </c>
      <c r="AC983" s="27" t="s">
        <v>48</v>
      </c>
      <c r="AD983" s="75"/>
      <c r="AE983" s="75"/>
    </row>
    <row r="984" spans="1:31" s="141" customFormat="1" ht="30" customHeight="1" x14ac:dyDescent="0.25">
      <c r="A984" s="69" t="s">
        <v>56</v>
      </c>
      <c r="B984" s="69" t="s">
        <v>57</v>
      </c>
      <c r="C984" s="69" t="s">
        <v>1464</v>
      </c>
      <c r="D984" s="67" t="s">
        <v>1472</v>
      </c>
      <c r="E984" s="67" t="s">
        <v>1473</v>
      </c>
      <c r="F984" s="67" t="s">
        <v>1656</v>
      </c>
      <c r="G984" s="67" t="s">
        <v>1473</v>
      </c>
      <c r="H984" s="220" t="s">
        <v>46</v>
      </c>
      <c r="I984" s="73">
        <v>0</v>
      </c>
      <c r="J984" s="74">
        <v>0</v>
      </c>
      <c r="K984" s="67">
        <v>0</v>
      </c>
      <c r="L984" s="67">
        <v>0</v>
      </c>
      <c r="M984" s="74" t="s">
        <v>47</v>
      </c>
      <c r="N984" s="496" t="s">
        <v>48</v>
      </c>
      <c r="O984" s="73">
        <v>0</v>
      </c>
      <c r="P984" s="67">
        <v>0</v>
      </c>
      <c r="Q984" s="67" t="s">
        <v>49</v>
      </c>
      <c r="R984" s="214" t="s">
        <v>47</v>
      </c>
      <c r="S984" s="73">
        <v>0</v>
      </c>
      <c r="T984" s="67">
        <v>0</v>
      </c>
      <c r="U984" s="67">
        <v>0</v>
      </c>
      <c r="V984" s="67">
        <v>0</v>
      </c>
      <c r="W984" s="496">
        <v>0</v>
      </c>
      <c r="X984" s="73">
        <v>0</v>
      </c>
      <c r="Y984" s="67">
        <v>0</v>
      </c>
      <c r="Z984" s="496">
        <v>0</v>
      </c>
      <c r="AA984" s="22">
        <v>0</v>
      </c>
      <c r="AB984" s="496">
        <v>0</v>
      </c>
      <c r="AC984" s="27" t="s">
        <v>48</v>
      </c>
      <c r="AD984" s="75"/>
      <c r="AE984" s="75"/>
    </row>
    <row r="985" spans="1:31" s="141" customFormat="1" ht="30" customHeight="1" x14ac:dyDescent="0.25">
      <c r="A985" s="69" t="s">
        <v>56</v>
      </c>
      <c r="B985" s="69" t="s">
        <v>57</v>
      </c>
      <c r="C985" s="69" t="s">
        <v>1464</v>
      </c>
      <c r="D985" s="67" t="s">
        <v>1472</v>
      </c>
      <c r="E985" s="67" t="s">
        <v>1473</v>
      </c>
      <c r="F985" s="67" t="s">
        <v>1657</v>
      </c>
      <c r="G985" s="67" t="s">
        <v>1473</v>
      </c>
      <c r="H985" s="220" t="s">
        <v>46</v>
      </c>
      <c r="I985" s="73">
        <v>0</v>
      </c>
      <c r="J985" s="74">
        <v>0</v>
      </c>
      <c r="K985" s="67">
        <v>0</v>
      </c>
      <c r="L985" s="67">
        <v>0</v>
      </c>
      <c r="M985" s="74" t="s">
        <v>47</v>
      </c>
      <c r="N985" s="221" t="s">
        <v>48</v>
      </c>
      <c r="O985" s="73">
        <v>0</v>
      </c>
      <c r="P985" s="67">
        <v>0</v>
      </c>
      <c r="Q985" s="67" t="s">
        <v>49</v>
      </c>
      <c r="R985" s="214" t="s">
        <v>47</v>
      </c>
      <c r="S985" s="73">
        <v>0</v>
      </c>
      <c r="T985" s="67">
        <v>0</v>
      </c>
      <c r="U985" s="67">
        <v>0</v>
      </c>
      <c r="V985" s="67">
        <v>0</v>
      </c>
      <c r="W985" s="496">
        <v>0</v>
      </c>
      <c r="X985" s="73">
        <v>0</v>
      </c>
      <c r="Y985" s="67">
        <v>0</v>
      </c>
      <c r="Z985" s="496">
        <v>0</v>
      </c>
      <c r="AA985" s="22">
        <v>0</v>
      </c>
      <c r="AB985" s="496">
        <v>0</v>
      </c>
      <c r="AC985" s="27" t="s">
        <v>48</v>
      </c>
      <c r="AD985" s="75"/>
      <c r="AE985" s="75"/>
    </row>
    <row r="986" spans="1:31" s="141" customFormat="1" ht="30" customHeight="1" x14ac:dyDescent="0.25">
      <c r="A986" s="69" t="s">
        <v>56</v>
      </c>
      <c r="B986" s="69" t="s">
        <v>57</v>
      </c>
      <c r="C986" s="69" t="s">
        <v>1464</v>
      </c>
      <c r="D986" s="67" t="s">
        <v>1472</v>
      </c>
      <c r="E986" s="67" t="s">
        <v>1473</v>
      </c>
      <c r="F986" s="67" t="s">
        <v>1658</v>
      </c>
      <c r="G986" s="67" t="s">
        <v>1473</v>
      </c>
      <c r="H986" s="220" t="s">
        <v>46</v>
      </c>
      <c r="I986" s="73">
        <v>0</v>
      </c>
      <c r="J986" s="74">
        <v>0</v>
      </c>
      <c r="K986" s="67">
        <v>0</v>
      </c>
      <c r="L986" s="67">
        <v>0</v>
      </c>
      <c r="M986" s="74" t="s">
        <v>47</v>
      </c>
      <c r="N986" s="496" t="s">
        <v>48</v>
      </c>
      <c r="O986" s="73">
        <v>0</v>
      </c>
      <c r="P986" s="67">
        <v>0</v>
      </c>
      <c r="Q986" s="67" t="s">
        <v>49</v>
      </c>
      <c r="R986" s="214" t="s">
        <v>47</v>
      </c>
      <c r="S986" s="73">
        <v>0</v>
      </c>
      <c r="T986" s="67">
        <v>0</v>
      </c>
      <c r="U986" s="67">
        <v>0</v>
      </c>
      <c r="V986" s="67">
        <v>0</v>
      </c>
      <c r="W986" s="496">
        <v>0</v>
      </c>
      <c r="X986" s="73">
        <v>0</v>
      </c>
      <c r="Y986" s="67">
        <v>0</v>
      </c>
      <c r="Z986" s="496">
        <v>0</v>
      </c>
      <c r="AA986" s="22">
        <v>0</v>
      </c>
      <c r="AB986" s="496">
        <v>0</v>
      </c>
      <c r="AC986" s="27" t="s">
        <v>48</v>
      </c>
      <c r="AD986" s="75"/>
      <c r="AE986" s="75"/>
    </row>
    <row r="987" spans="1:31" s="141" customFormat="1" ht="30" customHeight="1" x14ac:dyDescent="0.25">
      <c r="A987" s="69" t="s">
        <v>56</v>
      </c>
      <c r="B987" s="69" t="s">
        <v>57</v>
      </c>
      <c r="C987" s="69" t="s">
        <v>1464</v>
      </c>
      <c r="D987" s="67" t="s">
        <v>1472</v>
      </c>
      <c r="E987" s="67" t="s">
        <v>1473</v>
      </c>
      <c r="F987" s="67" t="s">
        <v>1659</v>
      </c>
      <c r="G987" s="67" t="s">
        <v>1473</v>
      </c>
      <c r="H987" s="220" t="s">
        <v>46</v>
      </c>
      <c r="I987" s="73">
        <v>0</v>
      </c>
      <c r="J987" s="74">
        <v>0</v>
      </c>
      <c r="K987" s="67">
        <v>0</v>
      </c>
      <c r="L987" s="67">
        <v>0</v>
      </c>
      <c r="M987" s="74" t="s">
        <v>47</v>
      </c>
      <c r="N987" s="496" t="s">
        <v>48</v>
      </c>
      <c r="O987" s="73">
        <v>0</v>
      </c>
      <c r="P987" s="67">
        <v>0</v>
      </c>
      <c r="Q987" s="67" t="s">
        <v>49</v>
      </c>
      <c r="R987" s="214" t="s">
        <v>47</v>
      </c>
      <c r="S987" s="73">
        <v>0</v>
      </c>
      <c r="T987" s="67">
        <v>0</v>
      </c>
      <c r="U987" s="67">
        <v>0</v>
      </c>
      <c r="V987" s="67">
        <v>0</v>
      </c>
      <c r="W987" s="496">
        <v>0</v>
      </c>
      <c r="X987" s="73">
        <v>0</v>
      </c>
      <c r="Y987" s="67">
        <v>0</v>
      </c>
      <c r="Z987" s="496">
        <v>0</v>
      </c>
      <c r="AA987" s="22">
        <v>0</v>
      </c>
      <c r="AB987" s="496">
        <v>0</v>
      </c>
      <c r="AC987" s="27" t="s">
        <v>48</v>
      </c>
      <c r="AD987" s="75"/>
      <c r="AE987" s="75"/>
    </row>
    <row r="988" spans="1:31" s="141" customFormat="1" ht="30" customHeight="1" x14ac:dyDescent="0.25">
      <c r="A988" s="69" t="s">
        <v>56</v>
      </c>
      <c r="B988" s="69" t="s">
        <v>57</v>
      </c>
      <c r="C988" s="69" t="s">
        <v>1464</v>
      </c>
      <c r="D988" s="67" t="s">
        <v>1472</v>
      </c>
      <c r="E988" s="67" t="s">
        <v>1473</v>
      </c>
      <c r="F988" s="67" t="s">
        <v>1660</v>
      </c>
      <c r="G988" s="67" t="s">
        <v>1473</v>
      </c>
      <c r="H988" s="220" t="s">
        <v>46</v>
      </c>
      <c r="I988" s="73">
        <v>0</v>
      </c>
      <c r="J988" s="74">
        <v>0</v>
      </c>
      <c r="K988" s="67">
        <v>0</v>
      </c>
      <c r="L988" s="67">
        <v>0</v>
      </c>
      <c r="M988" s="74" t="s">
        <v>47</v>
      </c>
      <c r="N988" s="221" t="s">
        <v>48</v>
      </c>
      <c r="O988" s="73">
        <v>0</v>
      </c>
      <c r="P988" s="67">
        <v>0</v>
      </c>
      <c r="Q988" s="67" t="s">
        <v>49</v>
      </c>
      <c r="R988" s="214" t="s">
        <v>47</v>
      </c>
      <c r="S988" s="73">
        <v>0</v>
      </c>
      <c r="T988" s="67">
        <v>0</v>
      </c>
      <c r="U988" s="67">
        <v>0</v>
      </c>
      <c r="V988" s="67">
        <v>0</v>
      </c>
      <c r="W988" s="496">
        <v>0</v>
      </c>
      <c r="X988" s="73">
        <v>0</v>
      </c>
      <c r="Y988" s="67">
        <v>0</v>
      </c>
      <c r="Z988" s="496">
        <v>0</v>
      </c>
      <c r="AA988" s="22">
        <v>0</v>
      </c>
      <c r="AB988" s="496">
        <v>0</v>
      </c>
      <c r="AC988" s="27" t="s">
        <v>48</v>
      </c>
      <c r="AD988" s="75"/>
      <c r="AE988" s="75"/>
    </row>
    <row r="989" spans="1:31" s="141" customFormat="1" ht="30" customHeight="1" x14ac:dyDescent="0.25">
      <c r="A989" s="69" t="s">
        <v>56</v>
      </c>
      <c r="B989" s="69" t="s">
        <v>57</v>
      </c>
      <c r="C989" s="69" t="s">
        <v>1464</v>
      </c>
      <c r="D989" s="67" t="s">
        <v>1603</v>
      </c>
      <c r="E989" s="67" t="s">
        <v>1484</v>
      </c>
      <c r="F989" s="67" t="s">
        <v>1661</v>
      </c>
      <c r="G989" s="67" t="s">
        <v>1484</v>
      </c>
      <c r="H989" s="220" t="s">
        <v>46</v>
      </c>
      <c r="I989" s="73">
        <v>0</v>
      </c>
      <c r="J989" s="74">
        <v>0</v>
      </c>
      <c r="K989" s="67">
        <v>0</v>
      </c>
      <c r="L989" s="67">
        <v>0</v>
      </c>
      <c r="M989" s="74" t="s">
        <v>47</v>
      </c>
      <c r="N989" s="496" t="s">
        <v>48</v>
      </c>
      <c r="O989" s="67" t="s">
        <v>48</v>
      </c>
      <c r="P989" s="67" t="s">
        <v>48</v>
      </c>
      <c r="Q989" s="67" t="s">
        <v>49</v>
      </c>
      <c r="R989" s="214" t="s">
        <v>47</v>
      </c>
      <c r="S989" s="73">
        <v>0</v>
      </c>
      <c r="T989" s="67">
        <v>0</v>
      </c>
      <c r="U989" s="67">
        <v>0</v>
      </c>
      <c r="V989" s="67">
        <v>0</v>
      </c>
      <c r="W989" s="496">
        <v>0</v>
      </c>
      <c r="X989" s="73">
        <v>0</v>
      </c>
      <c r="Y989" s="67">
        <v>0</v>
      </c>
      <c r="Z989" s="496">
        <v>0</v>
      </c>
      <c r="AA989" s="22">
        <v>0</v>
      </c>
      <c r="AB989" s="496">
        <v>0</v>
      </c>
      <c r="AC989" s="27" t="s">
        <v>48</v>
      </c>
      <c r="AD989" s="75"/>
      <c r="AE989" s="75"/>
    </row>
    <row r="990" spans="1:31" s="141" customFormat="1" ht="30" customHeight="1" x14ac:dyDescent="0.25">
      <c r="A990" s="69" t="s">
        <v>56</v>
      </c>
      <c r="B990" s="69" t="s">
        <v>57</v>
      </c>
      <c r="C990" s="69" t="s">
        <v>1464</v>
      </c>
      <c r="D990" s="67" t="s">
        <v>1603</v>
      </c>
      <c r="E990" s="67" t="s">
        <v>1484</v>
      </c>
      <c r="F990" s="67" t="s">
        <v>1662</v>
      </c>
      <c r="G990" s="67" t="s">
        <v>1484</v>
      </c>
      <c r="H990" s="220" t="s">
        <v>46</v>
      </c>
      <c r="I990" s="73">
        <v>0</v>
      </c>
      <c r="J990" s="74">
        <v>0</v>
      </c>
      <c r="K990" s="67">
        <v>0</v>
      </c>
      <c r="L990" s="67">
        <v>0</v>
      </c>
      <c r="M990" s="74" t="s">
        <v>47</v>
      </c>
      <c r="N990" s="496" t="s">
        <v>48</v>
      </c>
      <c r="O990" s="67" t="s">
        <v>48</v>
      </c>
      <c r="P990" s="67" t="s">
        <v>48</v>
      </c>
      <c r="Q990" s="67" t="s">
        <v>49</v>
      </c>
      <c r="R990" s="214" t="s">
        <v>47</v>
      </c>
      <c r="S990" s="73">
        <v>0</v>
      </c>
      <c r="T990" s="67">
        <v>0</v>
      </c>
      <c r="U990" s="67">
        <v>0</v>
      </c>
      <c r="V990" s="67">
        <v>0</v>
      </c>
      <c r="W990" s="496">
        <v>0</v>
      </c>
      <c r="X990" s="73">
        <v>0</v>
      </c>
      <c r="Y990" s="67">
        <v>0</v>
      </c>
      <c r="Z990" s="496">
        <v>0</v>
      </c>
      <c r="AA990" s="22">
        <v>0</v>
      </c>
      <c r="AB990" s="496">
        <v>0</v>
      </c>
      <c r="AC990" s="27" t="s">
        <v>48</v>
      </c>
      <c r="AD990" s="75"/>
      <c r="AE990" s="75"/>
    </row>
    <row r="991" spans="1:31" s="141" customFormat="1" ht="30" customHeight="1" x14ac:dyDescent="0.25">
      <c r="A991" s="69" t="s">
        <v>56</v>
      </c>
      <c r="B991" s="69" t="s">
        <v>57</v>
      </c>
      <c r="C991" s="69" t="s">
        <v>1464</v>
      </c>
      <c r="D991" s="67" t="s">
        <v>1603</v>
      </c>
      <c r="E991" s="67" t="s">
        <v>1484</v>
      </c>
      <c r="F991" s="67" t="s">
        <v>1663</v>
      </c>
      <c r="G991" s="67" t="s">
        <v>1484</v>
      </c>
      <c r="H991" s="220" t="s">
        <v>46</v>
      </c>
      <c r="I991" s="73">
        <v>0</v>
      </c>
      <c r="J991" s="74">
        <v>0</v>
      </c>
      <c r="K991" s="67">
        <v>0</v>
      </c>
      <c r="L991" s="67">
        <v>0</v>
      </c>
      <c r="M991" s="74" t="s">
        <v>47</v>
      </c>
      <c r="N991" s="221" t="s">
        <v>48</v>
      </c>
      <c r="O991" s="73">
        <v>0</v>
      </c>
      <c r="P991" s="67">
        <v>0</v>
      </c>
      <c r="Q991" s="67" t="s">
        <v>49</v>
      </c>
      <c r="R991" s="214" t="s">
        <v>47</v>
      </c>
      <c r="S991" s="73">
        <v>0</v>
      </c>
      <c r="T991" s="67">
        <v>0</v>
      </c>
      <c r="U991" s="67">
        <v>0</v>
      </c>
      <c r="V991" s="67">
        <v>0</v>
      </c>
      <c r="W991" s="496">
        <v>0</v>
      </c>
      <c r="X991" s="73">
        <v>0</v>
      </c>
      <c r="Y991" s="67">
        <v>0</v>
      </c>
      <c r="Z991" s="496">
        <v>0</v>
      </c>
      <c r="AA991" s="22">
        <v>0</v>
      </c>
      <c r="AB991" s="496">
        <v>0</v>
      </c>
      <c r="AC991" s="27" t="s">
        <v>48</v>
      </c>
      <c r="AD991" s="75"/>
      <c r="AE991" s="75"/>
    </row>
    <row r="992" spans="1:31" s="141" customFormat="1" ht="30" customHeight="1" x14ac:dyDescent="0.25">
      <c r="A992" s="69" t="s">
        <v>56</v>
      </c>
      <c r="B992" s="69" t="s">
        <v>57</v>
      </c>
      <c r="C992" s="69" t="s">
        <v>1464</v>
      </c>
      <c r="D992" s="67" t="s">
        <v>1603</v>
      </c>
      <c r="E992" s="67" t="s">
        <v>1484</v>
      </c>
      <c r="F992" s="67" t="s">
        <v>1664</v>
      </c>
      <c r="G992" s="67" t="s">
        <v>1484</v>
      </c>
      <c r="H992" s="220" t="s">
        <v>46</v>
      </c>
      <c r="I992" s="73">
        <v>0</v>
      </c>
      <c r="J992" s="74">
        <v>0</v>
      </c>
      <c r="K992" s="67">
        <v>0</v>
      </c>
      <c r="L992" s="67">
        <v>0</v>
      </c>
      <c r="M992" s="74" t="s">
        <v>47</v>
      </c>
      <c r="N992" s="496" t="s">
        <v>48</v>
      </c>
      <c r="O992" s="73">
        <v>0</v>
      </c>
      <c r="P992" s="67">
        <v>0</v>
      </c>
      <c r="Q992" s="67" t="s">
        <v>49</v>
      </c>
      <c r="R992" s="214" t="s">
        <v>47</v>
      </c>
      <c r="S992" s="73">
        <v>0</v>
      </c>
      <c r="T992" s="67">
        <v>0</v>
      </c>
      <c r="U992" s="67">
        <v>0</v>
      </c>
      <c r="V992" s="67">
        <v>0</v>
      </c>
      <c r="W992" s="496">
        <v>0</v>
      </c>
      <c r="X992" s="73">
        <v>0</v>
      </c>
      <c r="Y992" s="67">
        <v>0</v>
      </c>
      <c r="Z992" s="496">
        <v>0</v>
      </c>
      <c r="AA992" s="22">
        <v>0</v>
      </c>
      <c r="AB992" s="496">
        <v>0</v>
      </c>
      <c r="AC992" s="27" t="s">
        <v>48</v>
      </c>
      <c r="AD992" s="75"/>
      <c r="AE992" s="75"/>
    </row>
    <row r="993" spans="1:31" s="141" customFormat="1" ht="30" customHeight="1" x14ac:dyDescent="0.25">
      <c r="A993" s="69" t="s">
        <v>56</v>
      </c>
      <c r="B993" s="69" t="s">
        <v>57</v>
      </c>
      <c r="C993" s="69" t="s">
        <v>1464</v>
      </c>
      <c r="D993" s="67" t="s">
        <v>1603</v>
      </c>
      <c r="E993" s="67" t="s">
        <v>1484</v>
      </c>
      <c r="F993" s="67" t="s">
        <v>1665</v>
      </c>
      <c r="G993" s="67" t="s">
        <v>1608</v>
      </c>
      <c r="H993" s="220" t="s">
        <v>46</v>
      </c>
      <c r="I993" s="73">
        <v>0</v>
      </c>
      <c r="J993" s="74">
        <v>0</v>
      </c>
      <c r="K993" s="67">
        <v>0</v>
      </c>
      <c r="L993" s="67">
        <v>0</v>
      </c>
      <c r="M993" s="74" t="s">
        <v>47</v>
      </c>
      <c r="N993" s="496" t="s">
        <v>48</v>
      </c>
      <c r="O993" s="73">
        <v>0</v>
      </c>
      <c r="P993" s="67">
        <v>0</v>
      </c>
      <c r="Q993" s="67" t="s">
        <v>49</v>
      </c>
      <c r="R993" s="214" t="s">
        <v>47</v>
      </c>
      <c r="S993" s="73">
        <v>0</v>
      </c>
      <c r="T993" s="67">
        <v>0</v>
      </c>
      <c r="U993" s="67">
        <v>0</v>
      </c>
      <c r="V993" s="67">
        <v>0</v>
      </c>
      <c r="W993" s="496">
        <v>0</v>
      </c>
      <c r="X993" s="73">
        <v>0</v>
      </c>
      <c r="Y993" s="67">
        <v>0</v>
      </c>
      <c r="Z993" s="496">
        <v>0</v>
      </c>
      <c r="AA993" s="22">
        <v>0</v>
      </c>
      <c r="AB993" s="496">
        <v>0</v>
      </c>
      <c r="AC993" s="27" t="s">
        <v>48</v>
      </c>
      <c r="AD993" s="75"/>
      <c r="AE993" s="75"/>
    </row>
    <row r="994" spans="1:31" s="141" customFormat="1" ht="30" customHeight="1" x14ac:dyDescent="0.25">
      <c r="A994" s="69" t="s">
        <v>56</v>
      </c>
      <c r="B994" s="69" t="s">
        <v>57</v>
      </c>
      <c r="C994" s="69" t="s">
        <v>1464</v>
      </c>
      <c r="D994" s="67" t="s">
        <v>1603</v>
      </c>
      <c r="E994" s="67" t="s">
        <v>1484</v>
      </c>
      <c r="F994" s="67" t="s">
        <v>1666</v>
      </c>
      <c r="G994" s="67" t="s">
        <v>1667</v>
      </c>
      <c r="H994" s="220" t="s">
        <v>46</v>
      </c>
      <c r="I994" s="73">
        <v>0</v>
      </c>
      <c r="J994" s="74">
        <v>0</v>
      </c>
      <c r="K994" s="67">
        <v>0</v>
      </c>
      <c r="L994" s="67">
        <v>0</v>
      </c>
      <c r="M994" s="74" t="s">
        <v>47</v>
      </c>
      <c r="N994" s="221" t="s">
        <v>48</v>
      </c>
      <c r="O994" s="73">
        <v>0</v>
      </c>
      <c r="P994" s="67">
        <v>0</v>
      </c>
      <c r="Q994" s="67" t="s">
        <v>49</v>
      </c>
      <c r="R994" s="214" t="s">
        <v>47</v>
      </c>
      <c r="S994" s="73">
        <v>0</v>
      </c>
      <c r="T994" s="67">
        <v>0</v>
      </c>
      <c r="U994" s="67">
        <v>0</v>
      </c>
      <c r="V994" s="67">
        <v>0</v>
      </c>
      <c r="W994" s="496">
        <v>0</v>
      </c>
      <c r="X994" s="73">
        <v>0</v>
      </c>
      <c r="Y994" s="67">
        <v>0</v>
      </c>
      <c r="Z994" s="496">
        <v>0</v>
      </c>
      <c r="AA994" s="22">
        <v>0</v>
      </c>
      <c r="AB994" s="496">
        <v>0</v>
      </c>
      <c r="AC994" s="27" t="s">
        <v>48</v>
      </c>
      <c r="AD994" s="75"/>
      <c r="AE994" s="75"/>
    </row>
    <row r="995" spans="1:31" s="141" customFormat="1" ht="30" customHeight="1" x14ac:dyDescent="0.25">
      <c r="A995" s="69" t="s">
        <v>56</v>
      </c>
      <c r="B995" s="69" t="s">
        <v>57</v>
      </c>
      <c r="C995" s="69" t="s">
        <v>1464</v>
      </c>
      <c r="D995" s="67" t="s">
        <v>1603</v>
      </c>
      <c r="E995" s="67" t="s">
        <v>1484</v>
      </c>
      <c r="F995" s="67" t="s">
        <v>1668</v>
      </c>
      <c r="G995" s="67" t="s">
        <v>1484</v>
      </c>
      <c r="H995" s="220" t="s">
        <v>46</v>
      </c>
      <c r="I995" s="73">
        <v>0</v>
      </c>
      <c r="J995" s="74">
        <v>0</v>
      </c>
      <c r="K995" s="67">
        <v>0</v>
      </c>
      <c r="L995" s="67">
        <v>0</v>
      </c>
      <c r="M995" s="74" t="s">
        <v>47</v>
      </c>
      <c r="N995" s="496" t="s">
        <v>48</v>
      </c>
      <c r="O995" s="73">
        <v>0</v>
      </c>
      <c r="P995" s="67">
        <v>0</v>
      </c>
      <c r="Q995" s="67" t="s">
        <v>49</v>
      </c>
      <c r="R995" s="214" t="s">
        <v>47</v>
      </c>
      <c r="S995" s="73">
        <v>0</v>
      </c>
      <c r="T995" s="67">
        <v>0</v>
      </c>
      <c r="U995" s="67">
        <v>0</v>
      </c>
      <c r="V995" s="67">
        <v>0</v>
      </c>
      <c r="W995" s="496">
        <v>0</v>
      </c>
      <c r="X995" s="73">
        <v>0</v>
      </c>
      <c r="Y995" s="67">
        <v>0</v>
      </c>
      <c r="Z995" s="496">
        <v>0</v>
      </c>
      <c r="AA995" s="22">
        <v>0</v>
      </c>
      <c r="AB995" s="496">
        <v>0</v>
      </c>
      <c r="AC995" s="27" t="s">
        <v>48</v>
      </c>
      <c r="AD995" s="75"/>
      <c r="AE995" s="75"/>
    </row>
    <row r="996" spans="1:31" s="141" customFormat="1" ht="30" customHeight="1" x14ac:dyDescent="0.25">
      <c r="A996" s="69" t="s">
        <v>56</v>
      </c>
      <c r="B996" s="69" t="s">
        <v>57</v>
      </c>
      <c r="C996" s="69" t="s">
        <v>1464</v>
      </c>
      <c r="D996" s="67" t="s">
        <v>1533</v>
      </c>
      <c r="E996" s="67" t="s">
        <v>1534</v>
      </c>
      <c r="F996" s="67" t="s">
        <v>1669</v>
      </c>
      <c r="G996" s="67" t="s">
        <v>1670</v>
      </c>
      <c r="H996" s="220" t="s">
        <v>46</v>
      </c>
      <c r="I996" s="73">
        <v>0</v>
      </c>
      <c r="J996" s="74">
        <v>0</v>
      </c>
      <c r="K996" s="67">
        <v>0</v>
      </c>
      <c r="L996" s="67">
        <v>0</v>
      </c>
      <c r="M996" s="74" t="s">
        <v>47</v>
      </c>
      <c r="N996" s="496" t="s">
        <v>48</v>
      </c>
      <c r="O996" s="73">
        <v>0</v>
      </c>
      <c r="P996" s="67">
        <v>0</v>
      </c>
      <c r="Q996" s="67" t="s">
        <v>49</v>
      </c>
      <c r="R996" s="214" t="s">
        <v>47</v>
      </c>
      <c r="S996" s="73">
        <v>0</v>
      </c>
      <c r="T996" s="67">
        <v>0</v>
      </c>
      <c r="U996" s="67">
        <v>0</v>
      </c>
      <c r="V996" s="67">
        <v>0</v>
      </c>
      <c r="W996" s="496">
        <v>0</v>
      </c>
      <c r="X996" s="73">
        <v>0</v>
      </c>
      <c r="Y996" s="67">
        <v>0</v>
      </c>
      <c r="Z996" s="496">
        <v>0</v>
      </c>
      <c r="AA996" s="22">
        <v>0</v>
      </c>
      <c r="AB996" s="496">
        <v>0</v>
      </c>
      <c r="AC996" s="27" t="s">
        <v>48</v>
      </c>
      <c r="AD996" s="75"/>
      <c r="AE996" s="75"/>
    </row>
    <row r="997" spans="1:31" s="141" customFormat="1" ht="30" customHeight="1" x14ac:dyDescent="0.25">
      <c r="A997" s="69" t="s">
        <v>56</v>
      </c>
      <c r="B997" s="69" t="s">
        <v>57</v>
      </c>
      <c r="C997" s="69" t="s">
        <v>1464</v>
      </c>
      <c r="D997" s="67" t="s">
        <v>1533</v>
      </c>
      <c r="E997" s="67" t="s">
        <v>1534</v>
      </c>
      <c r="F997" s="67" t="s">
        <v>1671</v>
      </c>
      <c r="G997" s="67" t="s">
        <v>1534</v>
      </c>
      <c r="H997" s="220" t="s">
        <v>46</v>
      </c>
      <c r="I997" s="73">
        <v>0</v>
      </c>
      <c r="J997" s="74">
        <v>0</v>
      </c>
      <c r="K997" s="67">
        <v>0</v>
      </c>
      <c r="L997" s="67">
        <v>0</v>
      </c>
      <c r="M997" s="74" t="s">
        <v>47</v>
      </c>
      <c r="N997" s="221" t="s">
        <v>48</v>
      </c>
      <c r="O997" s="73">
        <v>0</v>
      </c>
      <c r="P997" s="67">
        <v>0</v>
      </c>
      <c r="Q997" s="67" t="s">
        <v>49</v>
      </c>
      <c r="R997" s="214" t="s">
        <v>47</v>
      </c>
      <c r="S997" s="73">
        <v>0</v>
      </c>
      <c r="T997" s="67">
        <v>0</v>
      </c>
      <c r="U997" s="67">
        <v>0</v>
      </c>
      <c r="V997" s="67">
        <v>0</v>
      </c>
      <c r="W997" s="496">
        <v>0</v>
      </c>
      <c r="X997" s="73">
        <v>0</v>
      </c>
      <c r="Y997" s="67">
        <v>0</v>
      </c>
      <c r="Z997" s="496">
        <v>0</v>
      </c>
      <c r="AA997" s="22">
        <v>0</v>
      </c>
      <c r="AB997" s="496">
        <v>0</v>
      </c>
      <c r="AC997" s="27" t="s">
        <v>48</v>
      </c>
      <c r="AD997" s="75"/>
      <c r="AE997" s="75"/>
    </row>
    <row r="998" spans="1:31" s="141" customFormat="1" ht="30" customHeight="1" x14ac:dyDescent="0.25">
      <c r="A998" s="69" t="s">
        <v>56</v>
      </c>
      <c r="B998" s="69" t="s">
        <v>57</v>
      </c>
      <c r="C998" s="69" t="s">
        <v>1464</v>
      </c>
      <c r="D998" s="67" t="s">
        <v>1533</v>
      </c>
      <c r="E998" s="67" t="s">
        <v>1534</v>
      </c>
      <c r="F998" s="67" t="s">
        <v>1672</v>
      </c>
      <c r="G998" s="67" t="s">
        <v>1673</v>
      </c>
      <c r="H998" s="220" t="s">
        <v>46</v>
      </c>
      <c r="I998" s="73">
        <v>0</v>
      </c>
      <c r="J998" s="74">
        <v>0</v>
      </c>
      <c r="K998" s="67">
        <v>0</v>
      </c>
      <c r="L998" s="67">
        <v>0</v>
      </c>
      <c r="M998" s="74" t="s">
        <v>47</v>
      </c>
      <c r="N998" s="496" t="s">
        <v>48</v>
      </c>
      <c r="O998" s="73">
        <v>0</v>
      </c>
      <c r="P998" s="67">
        <v>0</v>
      </c>
      <c r="Q998" s="67" t="s">
        <v>49</v>
      </c>
      <c r="R998" s="214" t="s">
        <v>47</v>
      </c>
      <c r="S998" s="73">
        <v>0</v>
      </c>
      <c r="T998" s="67">
        <v>0</v>
      </c>
      <c r="U998" s="67">
        <v>0</v>
      </c>
      <c r="V998" s="67">
        <v>0</v>
      </c>
      <c r="W998" s="496">
        <v>0</v>
      </c>
      <c r="X998" s="73">
        <v>0</v>
      </c>
      <c r="Y998" s="67">
        <v>0</v>
      </c>
      <c r="Z998" s="496">
        <v>0</v>
      </c>
      <c r="AA998" s="22">
        <v>0</v>
      </c>
      <c r="AB998" s="496">
        <v>0</v>
      </c>
      <c r="AC998" s="27" t="s">
        <v>48</v>
      </c>
      <c r="AD998" s="75"/>
      <c r="AE998" s="75"/>
    </row>
    <row r="999" spans="1:31" s="141" customFormat="1" ht="30" customHeight="1" x14ac:dyDescent="0.25">
      <c r="A999" s="69" t="s">
        <v>56</v>
      </c>
      <c r="B999" s="69" t="s">
        <v>57</v>
      </c>
      <c r="C999" s="69" t="s">
        <v>1464</v>
      </c>
      <c r="D999" s="67" t="s">
        <v>1533</v>
      </c>
      <c r="E999" s="67" t="s">
        <v>1534</v>
      </c>
      <c r="F999" s="67" t="s">
        <v>1674</v>
      </c>
      <c r="G999" s="67" t="s">
        <v>1534</v>
      </c>
      <c r="H999" s="220" t="s">
        <v>46</v>
      </c>
      <c r="I999" s="73">
        <v>0</v>
      </c>
      <c r="J999" s="74">
        <v>0</v>
      </c>
      <c r="K999" s="67">
        <v>0</v>
      </c>
      <c r="L999" s="67">
        <v>0</v>
      </c>
      <c r="M999" s="74" t="s">
        <v>47</v>
      </c>
      <c r="N999" s="496" t="s">
        <v>48</v>
      </c>
      <c r="O999" s="73">
        <v>0</v>
      </c>
      <c r="P999" s="67">
        <v>0</v>
      </c>
      <c r="Q999" s="67" t="s">
        <v>49</v>
      </c>
      <c r="R999" s="214" t="s">
        <v>47</v>
      </c>
      <c r="S999" s="73">
        <v>0</v>
      </c>
      <c r="T999" s="67">
        <v>0</v>
      </c>
      <c r="U999" s="67">
        <v>0</v>
      </c>
      <c r="V999" s="67">
        <v>0</v>
      </c>
      <c r="W999" s="496">
        <v>0</v>
      </c>
      <c r="X999" s="73">
        <v>0</v>
      </c>
      <c r="Y999" s="67">
        <v>0</v>
      </c>
      <c r="Z999" s="496">
        <v>0</v>
      </c>
      <c r="AA999" s="22">
        <v>0</v>
      </c>
      <c r="AB999" s="496">
        <v>0</v>
      </c>
      <c r="AC999" s="27" t="s">
        <v>48</v>
      </c>
      <c r="AD999" s="75"/>
      <c r="AE999" s="75"/>
    </row>
    <row r="1000" spans="1:31" s="141" customFormat="1" ht="30" customHeight="1" x14ac:dyDescent="0.25">
      <c r="A1000" s="69" t="s">
        <v>56</v>
      </c>
      <c r="B1000" s="69" t="s">
        <v>57</v>
      </c>
      <c r="C1000" s="69" t="s">
        <v>1464</v>
      </c>
      <c r="D1000" s="67" t="s">
        <v>1533</v>
      </c>
      <c r="E1000" s="67" t="s">
        <v>1534</v>
      </c>
      <c r="F1000" s="67" t="s">
        <v>1675</v>
      </c>
      <c r="G1000" s="67" t="s">
        <v>1676</v>
      </c>
      <c r="H1000" s="220" t="s">
        <v>46</v>
      </c>
      <c r="I1000" s="73">
        <v>0</v>
      </c>
      <c r="J1000" s="74">
        <v>0</v>
      </c>
      <c r="K1000" s="67">
        <v>0</v>
      </c>
      <c r="L1000" s="67">
        <v>0</v>
      </c>
      <c r="M1000" s="74" t="s">
        <v>47</v>
      </c>
      <c r="N1000" s="221" t="s">
        <v>48</v>
      </c>
      <c r="O1000" s="73">
        <v>0</v>
      </c>
      <c r="P1000" s="67">
        <v>0</v>
      </c>
      <c r="Q1000" s="67" t="s">
        <v>49</v>
      </c>
      <c r="R1000" s="214" t="s">
        <v>47</v>
      </c>
      <c r="S1000" s="73">
        <v>0</v>
      </c>
      <c r="T1000" s="67">
        <v>0</v>
      </c>
      <c r="U1000" s="67">
        <v>0</v>
      </c>
      <c r="V1000" s="67">
        <v>0</v>
      </c>
      <c r="W1000" s="496">
        <v>0</v>
      </c>
      <c r="X1000" s="73">
        <v>0</v>
      </c>
      <c r="Y1000" s="67">
        <v>0</v>
      </c>
      <c r="Z1000" s="496">
        <v>0</v>
      </c>
      <c r="AA1000" s="22">
        <v>0</v>
      </c>
      <c r="AB1000" s="496">
        <v>0</v>
      </c>
      <c r="AC1000" s="27" t="s">
        <v>48</v>
      </c>
      <c r="AD1000" s="75"/>
      <c r="AE1000" s="75"/>
    </row>
    <row r="1001" spans="1:31" s="141" customFormat="1" ht="30" customHeight="1" x14ac:dyDescent="0.25">
      <c r="A1001" s="69" t="s">
        <v>56</v>
      </c>
      <c r="B1001" s="69" t="s">
        <v>57</v>
      </c>
      <c r="C1001" s="69" t="s">
        <v>1464</v>
      </c>
      <c r="D1001" s="67" t="s">
        <v>1533</v>
      </c>
      <c r="E1001" s="67" t="s">
        <v>1534</v>
      </c>
      <c r="F1001" s="67" t="s">
        <v>1677</v>
      </c>
      <c r="G1001" s="67" t="s">
        <v>1534</v>
      </c>
      <c r="H1001" s="220" t="s">
        <v>46</v>
      </c>
      <c r="I1001" s="73">
        <v>0</v>
      </c>
      <c r="J1001" s="74">
        <v>0</v>
      </c>
      <c r="K1001" s="67">
        <v>0</v>
      </c>
      <c r="L1001" s="67">
        <v>0</v>
      </c>
      <c r="M1001" s="74" t="s">
        <v>47</v>
      </c>
      <c r="N1001" s="496" t="s">
        <v>48</v>
      </c>
      <c r="O1001" s="73">
        <v>0</v>
      </c>
      <c r="P1001" s="67">
        <v>0</v>
      </c>
      <c r="Q1001" s="67" t="s">
        <v>49</v>
      </c>
      <c r="R1001" s="214" t="s">
        <v>47</v>
      </c>
      <c r="S1001" s="73">
        <v>0</v>
      </c>
      <c r="T1001" s="67">
        <v>0</v>
      </c>
      <c r="U1001" s="67">
        <v>0</v>
      </c>
      <c r="V1001" s="67">
        <v>0</v>
      </c>
      <c r="W1001" s="496">
        <v>0</v>
      </c>
      <c r="X1001" s="73">
        <v>0</v>
      </c>
      <c r="Y1001" s="67">
        <v>0</v>
      </c>
      <c r="Z1001" s="496">
        <v>0</v>
      </c>
      <c r="AA1001" s="22">
        <v>0</v>
      </c>
      <c r="AB1001" s="496">
        <v>0</v>
      </c>
      <c r="AC1001" s="27" t="s">
        <v>48</v>
      </c>
      <c r="AD1001" s="75"/>
      <c r="AE1001" s="75"/>
    </row>
    <row r="1002" spans="1:31" s="141" customFormat="1" ht="30" customHeight="1" x14ac:dyDescent="0.25">
      <c r="A1002" s="69" t="s">
        <v>56</v>
      </c>
      <c r="B1002" s="69" t="s">
        <v>57</v>
      </c>
      <c r="C1002" s="69" t="s">
        <v>1464</v>
      </c>
      <c r="D1002" s="67" t="s">
        <v>1678</v>
      </c>
      <c r="E1002" s="67" t="s">
        <v>1679</v>
      </c>
      <c r="F1002" s="67" t="s">
        <v>1680</v>
      </c>
      <c r="G1002" s="67" t="s">
        <v>1681</v>
      </c>
      <c r="H1002" s="220" t="s">
        <v>46</v>
      </c>
      <c r="I1002" s="73">
        <v>0</v>
      </c>
      <c r="J1002" s="74">
        <v>0</v>
      </c>
      <c r="K1002" s="67">
        <v>0</v>
      </c>
      <c r="L1002" s="67">
        <v>0</v>
      </c>
      <c r="M1002" s="74" t="s">
        <v>47</v>
      </c>
      <c r="N1002" s="496" t="s">
        <v>48</v>
      </c>
      <c r="O1002" s="73">
        <v>0</v>
      </c>
      <c r="P1002" s="67">
        <v>0</v>
      </c>
      <c r="Q1002" s="67" t="s">
        <v>49</v>
      </c>
      <c r="R1002" s="214" t="s">
        <v>47</v>
      </c>
      <c r="S1002" s="73">
        <v>0</v>
      </c>
      <c r="T1002" s="67">
        <v>0</v>
      </c>
      <c r="U1002" s="67">
        <v>0</v>
      </c>
      <c r="V1002" s="67">
        <v>0</v>
      </c>
      <c r="W1002" s="496">
        <v>0</v>
      </c>
      <c r="X1002" s="73">
        <v>0</v>
      </c>
      <c r="Y1002" s="67">
        <v>0</v>
      </c>
      <c r="Z1002" s="496">
        <v>0</v>
      </c>
      <c r="AA1002" s="22">
        <v>0</v>
      </c>
      <c r="AB1002" s="496">
        <v>0</v>
      </c>
      <c r="AC1002" s="27" t="s">
        <v>48</v>
      </c>
      <c r="AD1002" s="75"/>
      <c r="AE1002" s="75"/>
    </row>
    <row r="1003" spans="1:31" s="141" customFormat="1" ht="30" customHeight="1" x14ac:dyDescent="0.25">
      <c r="A1003" s="69" t="s">
        <v>56</v>
      </c>
      <c r="B1003" s="69" t="s">
        <v>57</v>
      </c>
      <c r="C1003" s="69" t="s">
        <v>1464</v>
      </c>
      <c r="D1003" s="67" t="s">
        <v>1678</v>
      </c>
      <c r="E1003" s="67" t="s">
        <v>1679</v>
      </c>
      <c r="F1003" s="67" t="s">
        <v>1682</v>
      </c>
      <c r="G1003" s="67" t="s">
        <v>1683</v>
      </c>
      <c r="H1003" s="220" t="s">
        <v>46</v>
      </c>
      <c r="I1003" s="73">
        <v>0</v>
      </c>
      <c r="J1003" s="74">
        <v>0</v>
      </c>
      <c r="K1003" s="67">
        <v>0</v>
      </c>
      <c r="L1003" s="67">
        <v>0</v>
      </c>
      <c r="M1003" s="74" t="s">
        <v>47</v>
      </c>
      <c r="N1003" s="221" t="s">
        <v>48</v>
      </c>
      <c r="O1003" s="73">
        <v>0</v>
      </c>
      <c r="P1003" s="67">
        <v>0</v>
      </c>
      <c r="Q1003" s="67" t="s">
        <v>49</v>
      </c>
      <c r="R1003" s="214" t="s">
        <v>47</v>
      </c>
      <c r="S1003" s="73">
        <v>0</v>
      </c>
      <c r="T1003" s="67">
        <v>0</v>
      </c>
      <c r="U1003" s="67">
        <v>0</v>
      </c>
      <c r="V1003" s="67">
        <v>0</v>
      </c>
      <c r="W1003" s="496">
        <v>0</v>
      </c>
      <c r="X1003" s="73">
        <v>0</v>
      </c>
      <c r="Y1003" s="67">
        <v>0</v>
      </c>
      <c r="Z1003" s="496">
        <v>0</v>
      </c>
      <c r="AA1003" s="22">
        <v>0</v>
      </c>
      <c r="AB1003" s="496">
        <v>0</v>
      </c>
      <c r="AC1003" s="27" t="s">
        <v>48</v>
      </c>
      <c r="AD1003" s="75"/>
      <c r="AE1003" s="75"/>
    </row>
    <row r="1004" spans="1:31" s="141" customFormat="1" ht="30" customHeight="1" x14ac:dyDescent="0.25">
      <c r="A1004" s="69" t="s">
        <v>56</v>
      </c>
      <c r="B1004" s="69" t="s">
        <v>57</v>
      </c>
      <c r="C1004" s="69" t="s">
        <v>1464</v>
      </c>
      <c r="D1004" s="67" t="s">
        <v>1684</v>
      </c>
      <c r="E1004" s="67" t="s">
        <v>1534</v>
      </c>
      <c r="F1004" s="67" t="s">
        <v>1685</v>
      </c>
      <c r="G1004" s="67" t="s">
        <v>1534</v>
      </c>
      <c r="H1004" s="220" t="s">
        <v>46</v>
      </c>
      <c r="I1004" s="73">
        <v>0</v>
      </c>
      <c r="J1004" s="74">
        <v>0</v>
      </c>
      <c r="K1004" s="67">
        <v>0</v>
      </c>
      <c r="L1004" s="67">
        <v>0</v>
      </c>
      <c r="M1004" s="74" t="s">
        <v>47</v>
      </c>
      <c r="N1004" s="496" t="s">
        <v>48</v>
      </c>
      <c r="O1004" s="73">
        <v>0</v>
      </c>
      <c r="P1004" s="67">
        <v>0</v>
      </c>
      <c r="Q1004" s="67" t="s">
        <v>49</v>
      </c>
      <c r="R1004" s="214" t="s">
        <v>47</v>
      </c>
      <c r="S1004" s="73">
        <v>0</v>
      </c>
      <c r="T1004" s="67">
        <v>0</v>
      </c>
      <c r="U1004" s="67">
        <v>0</v>
      </c>
      <c r="V1004" s="67">
        <v>0</v>
      </c>
      <c r="W1004" s="496">
        <v>0</v>
      </c>
      <c r="X1004" s="73">
        <v>0</v>
      </c>
      <c r="Y1004" s="67">
        <v>0</v>
      </c>
      <c r="Z1004" s="496">
        <v>0</v>
      </c>
      <c r="AA1004" s="22">
        <v>0</v>
      </c>
      <c r="AB1004" s="496">
        <v>0</v>
      </c>
      <c r="AC1004" s="27" t="s">
        <v>48</v>
      </c>
      <c r="AD1004" s="75"/>
      <c r="AE1004" s="75"/>
    </row>
    <row r="1005" spans="1:31" s="141" customFormat="1" ht="30" customHeight="1" x14ac:dyDescent="0.25">
      <c r="A1005" s="69" t="s">
        <v>56</v>
      </c>
      <c r="B1005" s="69" t="s">
        <v>57</v>
      </c>
      <c r="C1005" s="69" t="s">
        <v>1464</v>
      </c>
      <c r="D1005" s="67" t="s">
        <v>1684</v>
      </c>
      <c r="E1005" s="67" t="s">
        <v>1534</v>
      </c>
      <c r="F1005" s="67" t="s">
        <v>1686</v>
      </c>
      <c r="G1005" s="67" t="s">
        <v>1534</v>
      </c>
      <c r="H1005" s="220" t="s">
        <v>46</v>
      </c>
      <c r="I1005" s="73">
        <v>0</v>
      </c>
      <c r="J1005" s="74">
        <v>0</v>
      </c>
      <c r="K1005" s="67">
        <v>0</v>
      </c>
      <c r="L1005" s="67">
        <v>0</v>
      </c>
      <c r="M1005" s="74" t="s">
        <v>47</v>
      </c>
      <c r="N1005" s="496" t="s">
        <v>48</v>
      </c>
      <c r="O1005" s="73">
        <v>0</v>
      </c>
      <c r="P1005" s="67">
        <v>0</v>
      </c>
      <c r="Q1005" s="67" t="s">
        <v>49</v>
      </c>
      <c r="R1005" s="214" t="s">
        <v>47</v>
      </c>
      <c r="S1005" s="73">
        <v>0</v>
      </c>
      <c r="T1005" s="67">
        <v>0</v>
      </c>
      <c r="U1005" s="67">
        <v>0</v>
      </c>
      <c r="V1005" s="67">
        <v>0</v>
      </c>
      <c r="W1005" s="496">
        <v>0</v>
      </c>
      <c r="X1005" s="73">
        <v>0</v>
      </c>
      <c r="Y1005" s="67">
        <v>0</v>
      </c>
      <c r="Z1005" s="496">
        <v>0</v>
      </c>
      <c r="AA1005" s="22">
        <v>0</v>
      </c>
      <c r="AB1005" s="496">
        <v>0</v>
      </c>
      <c r="AC1005" s="27" t="s">
        <v>48</v>
      </c>
      <c r="AD1005" s="75"/>
      <c r="AE1005" s="75"/>
    </row>
    <row r="1006" spans="1:31" s="141" customFormat="1" ht="30" customHeight="1" x14ac:dyDescent="0.25">
      <c r="A1006" s="69" t="s">
        <v>56</v>
      </c>
      <c r="B1006" s="69" t="s">
        <v>57</v>
      </c>
      <c r="C1006" s="69" t="s">
        <v>1464</v>
      </c>
      <c r="D1006" s="67" t="s">
        <v>1684</v>
      </c>
      <c r="E1006" s="67" t="s">
        <v>1534</v>
      </c>
      <c r="F1006" s="67" t="s">
        <v>1687</v>
      </c>
      <c r="G1006" s="67" t="s">
        <v>1534</v>
      </c>
      <c r="H1006" s="220" t="s">
        <v>46</v>
      </c>
      <c r="I1006" s="73">
        <v>0</v>
      </c>
      <c r="J1006" s="74">
        <v>0</v>
      </c>
      <c r="K1006" s="67">
        <v>0</v>
      </c>
      <c r="L1006" s="67">
        <v>0</v>
      </c>
      <c r="M1006" s="74" t="s">
        <v>47</v>
      </c>
      <c r="N1006" s="221" t="s">
        <v>48</v>
      </c>
      <c r="O1006" s="73">
        <v>0</v>
      </c>
      <c r="P1006" s="67">
        <v>0</v>
      </c>
      <c r="Q1006" s="67" t="s">
        <v>49</v>
      </c>
      <c r="R1006" s="214" t="s">
        <v>47</v>
      </c>
      <c r="S1006" s="73">
        <v>0</v>
      </c>
      <c r="T1006" s="67">
        <v>0</v>
      </c>
      <c r="U1006" s="67">
        <v>0</v>
      </c>
      <c r="V1006" s="67">
        <v>0</v>
      </c>
      <c r="W1006" s="496">
        <v>0</v>
      </c>
      <c r="X1006" s="73">
        <v>0</v>
      </c>
      <c r="Y1006" s="67">
        <v>0</v>
      </c>
      <c r="Z1006" s="496">
        <v>0</v>
      </c>
      <c r="AA1006" s="22">
        <v>0</v>
      </c>
      <c r="AB1006" s="496">
        <v>0</v>
      </c>
      <c r="AC1006" s="27" t="s">
        <v>48</v>
      </c>
      <c r="AD1006" s="75"/>
      <c r="AE1006" s="75"/>
    </row>
    <row r="1007" spans="1:31" s="141" customFormat="1" ht="30" customHeight="1" x14ac:dyDescent="0.25">
      <c r="A1007" s="69" t="s">
        <v>56</v>
      </c>
      <c r="B1007" s="69" t="s">
        <v>57</v>
      </c>
      <c r="C1007" s="69" t="s">
        <v>1464</v>
      </c>
      <c r="D1007" s="67" t="s">
        <v>1684</v>
      </c>
      <c r="E1007" s="67" t="s">
        <v>1534</v>
      </c>
      <c r="F1007" s="67" t="s">
        <v>1688</v>
      </c>
      <c r="G1007" s="67" t="s">
        <v>1534</v>
      </c>
      <c r="H1007" s="220" t="s">
        <v>46</v>
      </c>
      <c r="I1007" s="73">
        <v>0</v>
      </c>
      <c r="J1007" s="74">
        <v>0</v>
      </c>
      <c r="K1007" s="67">
        <v>0</v>
      </c>
      <c r="L1007" s="67">
        <v>0</v>
      </c>
      <c r="M1007" s="74" t="s">
        <v>47</v>
      </c>
      <c r="N1007" s="496" t="s">
        <v>48</v>
      </c>
      <c r="O1007" s="73">
        <v>0</v>
      </c>
      <c r="P1007" s="67">
        <v>0</v>
      </c>
      <c r="Q1007" s="67" t="s">
        <v>49</v>
      </c>
      <c r="R1007" s="214" t="s">
        <v>47</v>
      </c>
      <c r="S1007" s="73">
        <v>0</v>
      </c>
      <c r="T1007" s="67">
        <v>0</v>
      </c>
      <c r="U1007" s="67">
        <v>0</v>
      </c>
      <c r="V1007" s="67">
        <v>0</v>
      </c>
      <c r="W1007" s="496">
        <v>0</v>
      </c>
      <c r="X1007" s="73">
        <v>0</v>
      </c>
      <c r="Y1007" s="67">
        <v>0</v>
      </c>
      <c r="Z1007" s="496">
        <v>0</v>
      </c>
      <c r="AA1007" s="22">
        <v>0</v>
      </c>
      <c r="AB1007" s="496">
        <v>0</v>
      </c>
      <c r="AC1007" s="27" t="s">
        <v>48</v>
      </c>
      <c r="AD1007" s="75"/>
      <c r="AE1007" s="75"/>
    </row>
    <row r="1008" spans="1:31" s="141" customFormat="1" ht="30" customHeight="1" x14ac:dyDescent="0.25">
      <c r="A1008" s="69" t="s">
        <v>56</v>
      </c>
      <c r="B1008" s="69" t="s">
        <v>57</v>
      </c>
      <c r="C1008" s="69" t="s">
        <v>1464</v>
      </c>
      <c r="D1008" s="67" t="s">
        <v>1689</v>
      </c>
      <c r="E1008" s="67" t="s">
        <v>1473</v>
      </c>
      <c r="F1008" s="67" t="s">
        <v>1690</v>
      </c>
      <c r="G1008" s="67" t="s">
        <v>1473</v>
      </c>
      <c r="H1008" s="220" t="s">
        <v>46</v>
      </c>
      <c r="I1008" s="73">
        <v>0</v>
      </c>
      <c r="J1008" s="74">
        <v>0</v>
      </c>
      <c r="K1008" s="67">
        <v>0</v>
      </c>
      <c r="L1008" s="67">
        <v>0</v>
      </c>
      <c r="M1008" s="74" t="s">
        <v>47</v>
      </c>
      <c r="N1008" s="496" t="s">
        <v>48</v>
      </c>
      <c r="O1008" s="73">
        <v>0</v>
      </c>
      <c r="P1008" s="67">
        <v>0</v>
      </c>
      <c r="Q1008" s="67" t="s">
        <v>49</v>
      </c>
      <c r="R1008" s="214" t="s">
        <v>47</v>
      </c>
      <c r="S1008" s="73">
        <v>0</v>
      </c>
      <c r="T1008" s="67">
        <v>0</v>
      </c>
      <c r="U1008" s="67">
        <v>0</v>
      </c>
      <c r="V1008" s="67">
        <v>0</v>
      </c>
      <c r="W1008" s="496">
        <v>0</v>
      </c>
      <c r="X1008" s="73">
        <v>0</v>
      </c>
      <c r="Y1008" s="67">
        <v>0</v>
      </c>
      <c r="Z1008" s="496">
        <v>0</v>
      </c>
      <c r="AA1008" s="22">
        <v>0</v>
      </c>
      <c r="AB1008" s="496">
        <v>0</v>
      </c>
      <c r="AC1008" s="27" t="s">
        <v>48</v>
      </c>
      <c r="AD1008" s="75"/>
      <c r="AE1008" s="75"/>
    </row>
    <row r="1009" spans="1:31" s="141" customFormat="1" ht="30" customHeight="1" x14ac:dyDescent="0.25">
      <c r="A1009" s="69" t="s">
        <v>56</v>
      </c>
      <c r="B1009" s="69" t="s">
        <v>57</v>
      </c>
      <c r="C1009" s="69" t="s">
        <v>1464</v>
      </c>
      <c r="D1009" s="67" t="s">
        <v>1689</v>
      </c>
      <c r="E1009" s="67" t="s">
        <v>1473</v>
      </c>
      <c r="F1009" s="67" t="s">
        <v>1691</v>
      </c>
      <c r="G1009" s="67" t="s">
        <v>1473</v>
      </c>
      <c r="H1009" s="220" t="s">
        <v>46</v>
      </c>
      <c r="I1009" s="73">
        <v>0</v>
      </c>
      <c r="J1009" s="74">
        <v>0</v>
      </c>
      <c r="K1009" s="67">
        <v>0</v>
      </c>
      <c r="L1009" s="67">
        <v>0</v>
      </c>
      <c r="M1009" s="74" t="s">
        <v>47</v>
      </c>
      <c r="N1009" s="221" t="s">
        <v>48</v>
      </c>
      <c r="O1009" s="73">
        <v>0</v>
      </c>
      <c r="P1009" s="67">
        <v>0</v>
      </c>
      <c r="Q1009" s="67" t="s">
        <v>49</v>
      </c>
      <c r="R1009" s="214" t="s">
        <v>47</v>
      </c>
      <c r="S1009" s="73">
        <v>0</v>
      </c>
      <c r="T1009" s="67">
        <v>0</v>
      </c>
      <c r="U1009" s="67">
        <v>0</v>
      </c>
      <c r="V1009" s="67">
        <v>0</v>
      </c>
      <c r="W1009" s="496">
        <v>0</v>
      </c>
      <c r="X1009" s="73">
        <v>0</v>
      </c>
      <c r="Y1009" s="67">
        <v>0</v>
      </c>
      <c r="Z1009" s="496">
        <v>0</v>
      </c>
      <c r="AA1009" s="22">
        <v>0</v>
      </c>
      <c r="AB1009" s="496">
        <v>0</v>
      </c>
      <c r="AC1009" s="27" t="s">
        <v>48</v>
      </c>
      <c r="AD1009" s="75"/>
      <c r="AE1009" s="75"/>
    </row>
    <row r="1010" spans="1:31" s="141" customFormat="1" ht="30" customHeight="1" x14ac:dyDescent="0.25">
      <c r="A1010" s="69" t="s">
        <v>56</v>
      </c>
      <c r="B1010" s="69" t="s">
        <v>57</v>
      </c>
      <c r="C1010" s="69" t="s">
        <v>1464</v>
      </c>
      <c r="D1010" s="67" t="s">
        <v>1689</v>
      </c>
      <c r="E1010" s="67" t="s">
        <v>1473</v>
      </c>
      <c r="F1010" s="67" t="s">
        <v>1692</v>
      </c>
      <c r="G1010" s="67" t="s">
        <v>1473</v>
      </c>
      <c r="H1010" s="220" t="s">
        <v>46</v>
      </c>
      <c r="I1010" s="73">
        <v>0</v>
      </c>
      <c r="J1010" s="74">
        <v>0</v>
      </c>
      <c r="K1010" s="67">
        <v>0</v>
      </c>
      <c r="L1010" s="67">
        <v>0</v>
      </c>
      <c r="M1010" s="74" t="s">
        <v>47</v>
      </c>
      <c r="N1010" s="496" t="s">
        <v>48</v>
      </c>
      <c r="O1010" s="73">
        <v>0</v>
      </c>
      <c r="P1010" s="67">
        <v>0</v>
      </c>
      <c r="Q1010" s="67" t="s">
        <v>49</v>
      </c>
      <c r="R1010" s="214" t="s">
        <v>47</v>
      </c>
      <c r="S1010" s="73">
        <v>0</v>
      </c>
      <c r="T1010" s="67">
        <v>0</v>
      </c>
      <c r="U1010" s="67">
        <v>0</v>
      </c>
      <c r="V1010" s="67">
        <v>0</v>
      </c>
      <c r="W1010" s="496">
        <v>0</v>
      </c>
      <c r="X1010" s="73">
        <v>0</v>
      </c>
      <c r="Y1010" s="67">
        <v>0</v>
      </c>
      <c r="Z1010" s="496">
        <v>0</v>
      </c>
      <c r="AA1010" s="22">
        <v>0</v>
      </c>
      <c r="AB1010" s="496">
        <v>0</v>
      </c>
      <c r="AC1010" s="27" t="s">
        <v>48</v>
      </c>
      <c r="AD1010" s="75"/>
      <c r="AE1010" s="75"/>
    </row>
    <row r="1011" spans="1:31" s="141" customFormat="1" ht="30" customHeight="1" x14ac:dyDescent="0.25">
      <c r="A1011" s="69" t="s">
        <v>56</v>
      </c>
      <c r="B1011" s="69" t="s">
        <v>57</v>
      </c>
      <c r="C1011" s="69" t="s">
        <v>1464</v>
      </c>
      <c r="D1011" s="67" t="s">
        <v>1693</v>
      </c>
      <c r="E1011" s="67" t="s">
        <v>1470</v>
      </c>
      <c r="F1011" s="67" t="s">
        <v>1694</v>
      </c>
      <c r="G1011" s="67" t="s">
        <v>1470</v>
      </c>
      <c r="H1011" s="220" t="s">
        <v>46</v>
      </c>
      <c r="I1011" s="73">
        <v>0</v>
      </c>
      <c r="J1011" s="74">
        <v>0</v>
      </c>
      <c r="K1011" s="67">
        <v>0</v>
      </c>
      <c r="L1011" s="67">
        <v>0</v>
      </c>
      <c r="M1011" s="74" t="s">
        <v>47</v>
      </c>
      <c r="N1011" s="496" t="s">
        <v>48</v>
      </c>
      <c r="O1011" s="73">
        <v>0</v>
      </c>
      <c r="P1011" s="67">
        <v>0</v>
      </c>
      <c r="Q1011" s="67" t="s">
        <v>49</v>
      </c>
      <c r="R1011" s="214" t="s">
        <v>47</v>
      </c>
      <c r="S1011" s="73">
        <v>0</v>
      </c>
      <c r="T1011" s="67">
        <v>0</v>
      </c>
      <c r="U1011" s="67">
        <v>0</v>
      </c>
      <c r="V1011" s="67">
        <v>0</v>
      </c>
      <c r="W1011" s="496">
        <v>0</v>
      </c>
      <c r="X1011" s="73">
        <v>0</v>
      </c>
      <c r="Y1011" s="67">
        <v>0</v>
      </c>
      <c r="Z1011" s="496">
        <v>0</v>
      </c>
      <c r="AA1011" s="22">
        <v>0</v>
      </c>
      <c r="AB1011" s="496">
        <v>0</v>
      </c>
      <c r="AC1011" s="27" t="s">
        <v>48</v>
      </c>
      <c r="AD1011" s="75"/>
      <c r="AE1011" s="75"/>
    </row>
    <row r="1012" spans="1:31" s="141" customFormat="1" ht="30" customHeight="1" x14ac:dyDescent="0.25">
      <c r="A1012" s="69" t="s">
        <v>56</v>
      </c>
      <c r="B1012" s="69" t="s">
        <v>57</v>
      </c>
      <c r="C1012" s="69" t="s">
        <v>1464</v>
      </c>
      <c r="D1012" s="67" t="s">
        <v>1693</v>
      </c>
      <c r="E1012" s="67" t="s">
        <v>1470</v>
      </c>
      <c r="F1012" s="67" t="s">
        <v>1695</v>
      </c>
      <c r="G1012" s="67" t="s">
        <v>1470</v>
      </c>
      <c r="H1012" s="220" t="s">
        <v>46</v>
      </c>
      <c r="I1012" s="73">
        <v>0</v>
      </c>
      <c r="J1012" s="74">
        <v>0</v>
      </c>
      <c r="K1012" s="67">
        <v>0</v>
      </c>
      <c r="L1012" s="67">
        <v>0</v>
      </c>
      <c r="M1012" s="74" t="s">
        <v>47</v>
      </c>
      <c r="N1012" s="221" t="s">
        <v>48</v>
      </c>
      <c r="O1012" s="73">
        <v>0</v>
      </c>
      <c r="P1012" s="67">
        <v>0</v>
      </c>
      <c r="Q1012" s="67" t="s">
        <v>49</v>
      </c>
      <c r="R1012" s="214" t="s">
        <v>47</v>
      </c>
      <c r="S1012" s="73">
        <v>0</v>
      </c>
      <c r="T1012" s="67">
        <v>0</v>
      </c>
      <c r="U1012" s="67">
        <v>0</v>
      </c>
      <c r="V1012" s="67">
        <v>0</v>
      </c>
      <c r="W1012" s="496">
        <v>0</v>
      </c>
      <c r="X1012" s="73">
        <v>0</v>
      </c>
      <c r="Y1012" s="67">
        <v>0</v>
      </c>
      <c r="Z1012" s="496">
        <v>0</v>
      </c>
      <c r="AA1012" s="22">
        <v>0</v>
      </c>
      <c r="AB1012" s="496">
        <v>0</v>
      </c>
      <c r="AC1012" s="27" t="s">
        <v>48</v>
      </c>
      <c r="AD1012" s="75"/>
      <c r="AE1012" s="75"/>
    </row>
    <row r="1013" spans="1:31" s="141" customFormat="1" ht="30" customHeight="1" x14ac:dyDescent="0.25">
      <c r="A1013" s="69" t="s">
        <v>56</v>
      </c>
      <c r="B1013" s="69" t="s">
        <v>57</v>
      </c>
      <c r="C1013" s="69" t="s">
        <v>1464</v>
      </c>
      <c r="D1013" s="67" t="s">
        <v>1693</v>
      </c>
      <c r="E1013" s="67" t="s">
        <v>1470</v>
      </c>
      <c r="F1013" s="67" t="s">
        <v>1696</v>
      </c>
      <c r="G1013" s="67" t="s">
        <v>1470</v>
      </c>
      <c r="H1013" s="220" t="s">
        <v>46</v>
      </c>
      <c r="I1013" s="73">
        <v>0</v>
      </c>
      <c r="J1013" s="74">
        <v>0</v>
      </c>
      <c r="K1013" s="67">
        <v>0</v>
      </c>
      <c r="L1013" s="67">
        <v>0</v>
      </c>
      <c r="M1013" s="74" t="s">
        <v>47</v>
      </c>
      <c r="N1013" s="496" t="s">
        <v>48</v>
      </c>
      <c r="O1013" s="73">
        <v>0</v>
      </c>
      <c r="P1013" s="67">
        <v>0</v>
      </c>
      <c r="Q1013" s="67" t="s">
        <v>49</v>
      </c>
      <c r="R1013" s="214" t="s">
        <v>47</v>
      </c>
      <c r="S1013" s="73">
        <v>0</v>
      </c>
      <c r="T1013" s="67">
        <v>0</v>
      </c>
      <c r="U1013" s="67">
        <v>0</v>
      </c>
      <c r="V1013" s="67">
        <v>0</v>
      </c>
      <c r="W1013" s="496">
        <v>0</v>
      </c>
      <c r="X1013" s="73">
        <v>0</v>
      </c>
      <c r="Y1013" s="67">
        <v>0</v>
      </c>
      <c r="Z1013" s="496">
        <v>0</v>
      </c>
      <c r="AA1013" s="22">
        <v>0</v>
      </c>
      <c r="AB1013" s="496">
        <v>0</v>
      </c>
      <c r="AC1013" s="27" t="s">
        <v>48</v>
      </c>
      <c r="AD1013" s="75"/>
      <c r="AE1013" s="75"/>
    </row>
    <row r="1014" spans="1:31" s="141" customFormat="1" ht="30" customHeight="1" x14ac:dyDescent="0.25">
      <c r="A1014" s="69" t="s">
        <v>56</v>
      </c>
      <c r="B1014" s="69" t="s">
        <v>57</v>
      </c>
      <c r="C1014" s="69" t="s">
        <v>1464</v>
      </c>
      <c r="D1014" s="67" t="s">
        <v>1693</v>
      </c>
      <c r="E1014" s="67" t="s">
        <v>1470</v>
      </c>
      <c r="F1014" s="67" t="s">
        <v>1697</v>
      </c>
      <c r="G1014" s="67" t="s">
        <v>1541</v>
      </c>
      <c r="H1014" s="220" t="s">
        <v>46</v>
      </c>
      <c r="I1014" s="73">
        <v>0</v>
      </c>
      <c r="J1014" s="74">
        <v>0</v>
      </c>
      <c r="K1014" s="67">
        <v>0</v>
      </c>
      <c r="L1014" s="67">
        <v>0</v>
      </c>
      <c r="M1014" s="74" t="s">
        <v>47</v>
      </c>
      <c r="N1014" s="496" t="s">
        <v>48</v>
      </c>
      <c r="O1014" s="73">
        <v>0</v>
      </c>
      <c r="P1014" s="67">
        <v>0</v>
      </c>
      <c r="Q1014" s="67" t="s">
        <v>49</v>
      </c>
      <c r="R1014" s="214" t="s">
        <v>47</v>
      </c>
      <c r="S1014" s="73">
        <v>0</v>
      </c>
      <c r="T1014" s="67">
        <v>0</v>
      </c>
      <c r="U1014" s="67">
        <v>0</v>
      </c>
      <c r="V1014" s="67">
        <v>0</v>
      </c>
      <c r="W1014" s="496">
        <v>0</v>
      </c>
      <c r="X1014" s="73">
        <v>0</v>
      </c>
      <c r="Y1014" s="67">
        <v>0</v>
      </c>
      <c r="Z1014" s="496">
        <v>0</v>
      </c>
      <c r="AA1014" s="22">
        <v>0</v>
      </c>
      <c r="AB1014" s="496">
        <v>0</v>
      </c>
      <c r="AC1014" s="27" t="s">
        <v>48</v>
      </c>
      <c r="AD1014" s="75"/>
      <c r="AE1014" s="75"/>
    </row>
    <row r="1015" spans="1:31" s="141" customFormat="1" ht="30" customHeight="1" x14ac:dyDescent="0.25">
      <c r="A1015" s="69" t="s">
        <v>56</v>
      </c>
      <c r="B1015" s="69" t="s">
        <v>57</v>
      </c>
      <c r="C1015" s="69" t="s">
        <v>1464</v>
      </c>
      <c r="D1015" s="67" t="s">
        <v>1693</v>
      </c>
      <c r="E1015" s="67" t="s">
        <v>1470</v>
      </c>
      <c r="F1015" s="67" t="s">
        <v>1698</v>
      </c>
      <c r="G1015" s="67" t="s">
        <v>1541</v>
      </c>
      <c r="H1015" s="220" t="s">
        <v>46</v>
      </c>
      <c r="I1015" s="73">
        <v>0</v>
      </c>
      <c r="J1015" s="74">
        <v>0</v>
      </c>
      <c r="K1015" s="67">
        <v>0</v>
      </c>
      <c r="L1015" s="67">
        <v>0</v>
      </c>
      <c r="M1015" s="74" t="s">
        <v>47</v>
      </c>
      <c r="N1015" s="221" t="s">
        <v>48</v>
      </c>
      <c r="O1015" s="73">
        <v>0</v>
      </c>
      <c r="P1015" s="67">
        <v>0</v>
      </c>
      <c r="Q1015" s="67" t="s">
        <v>49</v>
      </c>
      <c r="R1015" s="214" t="s">
        <v>47</v>
      </c>
      <c r="S1015" s="73">
        <v>0</v>
      </c>
      <c r="T1015" s="67">
        <v>0</v>
      </c>
      <c r="U1015" s="67">
        <v>0</v>
      </c>
      <c r="V1015" s="67">
        <v>0</v>
      </c>
      <c r="W1015" s="496">
        <v>0</v>
      </c>
      <c r="X1015" s="73">
        <v>0</v>
      </c>
      <c r="Y1015" s="67">
        <v>0</v>
      </c>
      <c r="Z1015" s="496">
        <v>0</v>
      </c>
      <c r="AA1015" s="22">
        <v>0</v>
      </c>
      <c r="AB1015" s="496">
        <v>0</v>
      </c>
      <c r="AC1015" s="27" t="s">
        <v>48</v>
      </c>
      <c r="AD1015" s="75"/>
      <c r="AE1015" s="75"/>
    </row>
    <row r="1016" spans="1:31" s="141" customFormat="1" ht="30" customHeight="1" x14ac:dyDescent="0.25">
      <c r="A1016" s="69" t="s">
        <v>56</v>
      </c>
      <c r="B1016" s="69" t="s">
        <v>57</v>
      </c>
      <c r="C1016" s="69" t="s">
        <v>1464</v>
      </c>
      <c r="D1016" s="67" t="s">
        <v>1699</v>
      </c>
      <c r="E1016" s="67" t="s">
        <v>1473</v>
      </c>
      <c r="F1016" s="67" t="s">
        <v>1700</v>
      </c>
      <c r="G1016" s="67" t="s">
        <v>1701</v>
      </c>
      <c r="H1016" s="220" t="s">
        <v>46</v>
      </c>
      <c r="I1016" s="73">
        <v>0</v>
      </c>
      <c r="J1016" s="74">
        <v>0</v>
      </c>
      <c r="K1016" s="67">
        <v>0</v>
      </c>
      <c r="L1016" s="67">
        <v>0</v>
      </c>
      <c r="M1016" s="74" t="s">
        <v>47</v>
      </c>
      <c r="N1016" s="496" t="s">
        <v>48</v>
      </c>
      <c r="O1016" s="73">
        <v>0</v>
      </c>
      <c r="P1016" s="67">
        <v>0</v>
      </c>
      <c r="Q1016" s="67" t="s">
        <v>49</v>
      </c>
      <c r="R1016" s="214" t="s">
        <v>47</v>
      </c>
      <c r="S1016" s="73">
        <v>0</v>
      </c>
      <c r="T1016" s="67">
        <v>0</v>
      </c>
      <c r="U1016" s="67">
        <v>0</v>
      </c>
      <c r="V1016" s="67">
        <v>0</v>
      </c>
      <c r="W1016" s="496">
        <v>0</v>
      </c>
      <c r="X1016" s="73">
        <v>0</v>
      </c>
      <c r="Y1016" s="67">
        <v>0</v>
      </c>
      <c r="Z1016" s="496">
        <v>0</v>
      </c>
      <c r="AA1016" s="22">
        <v>0</v>
      </c>
      <c r="AB1016" s="496">
        <v>0</v>
      </c>
      <c r="AC1016" s="27" t="s">
        <v>48</v>
      </c>
      <c r="AD1016" s="75"/>
      <c r="AE1016" s="75"/>
    </row>
    <row r="1017" spans="1:31" s="141" customFormat="1" ht="30" customHeight="1" x14ac:dyDescent="0.25">
      <c r="A1017" s="69" t="s">
        <v>56</v>
      </c>
      <c r="B1017" s="69" t="s">
        <v>57</v>
      </c>
      <c r="C1017" s="69" t="s">
        <v>1464</v>
      </c>
      <c r="D1017" s="67" t="s">
        <v>1699</v>
      </c>
      <c r="E1017" s="67" t="s">
        <v>1473</v>
      </c>
      <c r="F1017" s="67" t="s">
        <v>1702</v>
      </c>
      <c r="G1017" s="67" t="s">
        <v>1473</v>
      </c>
      <c r="H1017" s="220" t="s">
        <v>46</v>
      </c>
      <c r="I1017" s="73">
        <v>0</v>
      </c>
      <c r="J1017" s="74">
        <v>0</v>
      </c>
      <c r="K1017" s="67">
        <v>0</v>
      </c>
      <c r="L1017" s="67">
        <v>0</v>
      </c>
      <c r="M1017" s="74" t="s">
        <v>47</v>
      </c>
      <c r="N1017" s="496" t="s">
        <v>48</v>
      </c>
      <c r="O1017" s="73">
        <v>0</v>
      </c>
      <c r="P1017" s="67">
        <v>0</v>
      </c>
      <c r="Q1017" s="67" t="s">
        <v>49</v>
      </c>
      <c r="R1017" s="214" t="s">
        <v>47</v>
      </c>
      <c r="S1017" s="73">
        <v>0</v>
      </c>
      <c r="T1017" s="67">
        <v>0</v>
      </c>
      <c r="U1017" s="67">
        <v>0</v>
      </c>
      <c r="V1017" s="67">
        <v>0</v>
      </c>
      <c r="W1017" s="496">
        <v>0</v>
      </c>
      <c r="X1017" s="73">
        <v>0</v>
      </c>
      <c r="Y1017" s="67">
        <v>0</v>
      </c>
      <c r="Z1017" s="496">
        <v>0</v>
      </c>
      <c r="AA1017" s="22">
        <v>0</v>
      </c>
      <c r="AB1017" s="496">
        <v>0</v>
      </c>
      <c r="AC1017" s="27" t="s">
        <v>48</v>
      </c>
      <c r="AD1017" s="75"/>
      <c r="AE1017" s="75"/>
    </row>
    <row r="1018" spans="1:31" s="141" customFormat="1" ht="30" customHeight="1" x14ac:dyDescent="0.25">
      <c r="A1018" s="69" t="s">
        <v>56</v>
      </c>
      <c r="B1018" s="69" t="s">
        <v>57</v>
      </c>
      <c r="C1018" s="69" t="s">
        <v>1464</v>
      </c>
      <c r="D1018" s="67" t="s">
        <v>1699</v>
      </c>
      <c r="E1018" s="67" t="s">
        <v>1473</v>
      </c>
      <c r="F1018" s="67" t="s">
        <v>1703</v>
      </c>
      <c r="G1018" s="67" t="s">
        <v>1704</v>
      </c>
      <c r="H1018" s="220" t="s">
        <v>46</v>
      </c>
      <c r="I1018" s="73">
        <v>0</v>
      </c>
      <c r="J1018" s="74">
        <v>0</v>
      </c>
      <c r="K1018" s="67">
        <v>0</v>
      </c>
      <c r="L1018" s="67">
        <v>0</v>
      </c>
      <c r="M1018" s="74" t="s">
        <v>47</v>
      </c>
      <c r="N1018" s="221" t="s">
        <v>48</v>
      </c>
      <c r="O1018" s="73">
        <v>0</v>
      </c>
      <c r="P1018" s="67">
        <v>0</v>
      </c>
      <c r="Q1018" s="67" t="s">
        <v>49</v>
      </c>
      <c r="R1018" s="214" t="s">
        <v>47</v>
      </c>
      <c r="S1018" s="73">
        <v>0</v>
      </c>
      <c r="T1018" s="67">
        <v>0</v>
      </c>
      <c r="U1018" s="67">
        <v>0</v>
      </c>
      <c r="V1018" s="67">
        <v>0</v>
      </c>
      <c r="W1018" s="496">
        <v>0</v>
      </c>
      <c r="X1018" s="73">
        <v>0</v>
      </c>
      <c r="Y1018" s="67">
        <v>0</v>
      </c>
      <c r="Z1018" s="496">
        <v>0</v>
      </c>
      <c r="AA1018" s="22">
        <v>0</v>
      </c>
      <c r="AB1018" s="496">
        <v>0</v>
      </c>
      <c r="AC1018" s="27" t="s">
        <v>48</v>
      </c>
      <c r="AD1018" s="75"/>
      <c r="AE1018" s="75"/>
    </row>
    <row r="1019" spans="1:31" s="141" customFormat="1" ht="30" customHeight="1" x14ac:dyDescent="0.25">
      <c r="A1019" s="69" t="s">
        <v>56</v>
      </c>
      <c r="B1019" s="69" t="s">
        <v>57</v>
      </c>
      <c r="C1019" s="69" t="s">
        <v>1464</v>
      </c>
      <c r="D1019" s="67" t="s">
        <v>1699</v>
      </c>
      <c r="E1019" s="67" t="s">
        <v>1473</v>
      </c>
      <c r="F1019" s="67" t="s">
        <v>1705</v>
      </c>
      <c r="G1019" s="67" t="s">
        <v>1473</v>
      </c>
      <c r="H1019" s="220" t="s">
        <v>46</v>
      </c>
      <c r="I1019" s="73">
        <v>0</v>
      </c>
      <c r="J1019" s="74">
        <v>0</v>
      </c>
      <c r="K1019" s="67">
        <v>0</v>
      </c>
      <c r="L1019" s="67">
        <v>0</v>
      </c>
      <c r="M1019" s="74" t="s">
        <v>47</v>
      </c>
      <c r="N1019" s="496" t="s">
        <v>48</v>
      </c>
      <c r="O1019" s="73">
        <v>0</v>
      </c>
      <c r="P1019" s="67">
        <v>0</v>
      </c>
      <c r="Q1019" s="67" t="s">
        <v>49</v>
      </c>
      <c r="R1019" s="214" t="s">
        <v>47</v>
      </c>
      <c r="S1019" s="73">
        <v>0</v>
      </c>
      <c r="T1019" s="67">
        <v>0</v>
      </c>
      <c r="U1019" s="67">
        <v>0</v>
      </c>
      <c r="V1019" s="67">
        <v>0</v>
      </c>
      <c r="W1019" s="496">
        <v>0</v>
      </c>
      <c r="X1019" s="73">
        <v>0</v>
      </c>
      <c r="Y1019" s="67">
        <v>0</v>
      </c>
      <c r="Z1019" s="496">
        <v>0</v>
      </c>
      <c r="AA1019" s="22">
        <v>0</v>
      </c>
      <c r="AB1019" s="496">
        <v>0</v>
      </c>
      <c r="AC1019" s="27" t="s">
        <v>48</v>
      </c>
      <c r="AD1019" s="75"/>
      <c r="AE1019" s="75"/>
    </row>
    <row r="1020" spans="1:31" s="141" customFormat="1" ht="30" customHeight="1" x14ac:dyDescent="0.25">
      <c r="A1020" s="69" t="s">
        <v>56</v>
      </c>
      <c r="B1020" s="69" t="s">
        <v>57</v>
      </c>
      <c r="C1020" s="69" t="s">
        <v>1464</v>
      </c>
      <c r="D1020" s="67" t="s">
        <v>1706</v>
      </c>
      <c r="E1020" s="67" t="s">
        <v>1544</v>
      </c>
      <c r="F1020" s="67" t="s">
        <v>1707</v>
      </c>
      <c r="G1020" s="67" t="s">
        <v>1544</v>
      </c>
      <c r="H1020" s="220" t="s">
        <v>46</v>
      </c>
      <c r="I1020" s="73">
        <v>0</v>
      </c>
      <c r="J1020" s="74">
        <v>0</v>
      </c>
      <c r="K1020" s="67">
        <v>0</v>
      </c>
      <c r="L1020" s="67">
        <v>0</v>
      </c>
      <c r="M1020" s="74" t="s">
        <v>47</v>
      </c>
      <c r="N1020" s="496" t="s">
        <v>48</v>
      </c>
      <c r="O1020" s="73">
        <v>0</v>
      </c>
      <c r="P1020" s="67">
        <v>0</v>
      </c>
      <c r="Q1020" s="67" t="s">
        <v>49</v>
      </c>
      <c r="R1020" s="214" t="s">
        <v>47</v>
      </c>
      <c r="S1020" s="73">
        <v>0</v>
      </c>
      <c r="T1020" s="67">
        <v>0</v>
      </c>
      <c r="U1020" s="67">
        <v>0</v>
      </c>
      <c r="V1020" s="67">
        <v>0</v>
      </c>
      <c r="W1020" s="496">
        <v>0</v>
      </c>
      <c r="X1020" s="73">
        <v>0</v>
      </c>
      <c r="Y1020" s="67">
        <v>0</v>
      </c>
      <c r="Z1020" s="496">
        <v>0</v>
      </c>
      <c r="AA1020" s="22">
        <v>0</v>
      </c>
      <c r="AB1020" s="496">
        <v>0</v>
      </c>
      <c r="AC1020" s="27" t="s">
        <v>48</v>
      </c>
      <c r="AD1020" s="75"/>
      <c r="AE1020" s="75"/>
    </row>
    <row r="1021" spans="1:31" s="141" customFormat="1" ht="30" customHeight="1" x14ac:dyDescent="0.25">
      <c r="A1021" s="69" t="s">
        <v>56</v>
      </c>
      <c r="B1021" s="69" t="s">
        <v>57</v>
      </c>
      <c r="C1021" s="69" t="s">
        <v>1464</v>
      </c>
      <c r="D1021" s="67" t="s">
        <v>1706</v>
      </c>
      <c r="E1021" s="67" t="s">
        <v>1544</v>
      </c>
      <c r="F1021" s="67" t="s">
        <v>1708</v>
      </c>
      <c r="G1021" s="67" t="s">
        <v>1544</v>
      </c>
      <c r="H1021" s="220" t="s">
        <v>46</v>
      </c>
      <c r="I1021" s="73">
        <v>0</v>
      </c>
      <c r="J1021" s="74">
        <v>0</v>
      </c>
      <c r="K1021" s="67">
        <v>0</v>
      </c>
      <c r="L1021" s="67">
        <v>0</v>
      </c>
      <c r="M1021" s="74" t="s">
        <v>47</v>
      </c>
      <c r="N1021" s="221" t="s">
        <v>48</v>
      </c>
      <c r="O1021" s="73">
        <v>0</v>
      </c>
      <c r="P1021" s="67">
        <v>0</v>
      </c>
      <c r="Q1021" s="67" t="s">
        <v>49</v>
      </c>
      <c r="R1021" s="214" t="s">
        <v>47</v>
      </c>
      <c r="S1021" s="73">
        <v>0</v>
      </c>
      <c r="T1021" s="67">
        <v>0</v>
      </c>
      <c r="U1021" s="67">
        <v>0</v>
      </c>
      <c r="V1021" s="67">
        <v>0</v>
      </c>
      <c r="W1021" s="496">
        <v>0</v>
      </c>
      <c r="X1021" s="73">
        <v>0</v>
      </c>
      <c r="Y1021" s="67">
        <v>0</v>
      </c>
      <c r="Z1021" s="496">
        <v>0</v>
      </c>
      <c r="AA1021" s="22">
        <v>0</v>
      </c>
      <c r="AB1021" s="496">
        <v>0</v>
      </c>
      <c r="AC1021" s="27" t="s">
        <v>48</v>
      </c>
      <c r="AD1021" s="75"/>
      <c r="AE1021" s="75"/>
    </row>
    <row r="1022" spans="1:31" s="141" customFormat="1" ht="30" customHeight="1" x14ac:dyDescent="0.25">
      <c r="A1022" s="69" t="s">
        <v>56</v>
      </c>
      <c r="B1022" s="69" t="s">
        <v>57</v>
      </c>
      <c r="C1022" s="69" t="s">
        <v>1464</v>
      </c>
      <c r="D1022" s="67" t="s">
        <v>1709</v>
      </c>
      <c r="E1022" s="67" t="s">
        <v>1544</v>
      </c>
      <c r="F1022" s="67" t="s">
        <v>1710</v>
      </c>
      <c r="G1022" s="67" t="s">
        <v>1704</v>
      </c>
      <c r="H1022" s="220" t="s">
        <v>46</v>
      </c>
      <c r="I1022" s="73">
        <v>0</v>
      </c>
      <c r="J1022" s="74">
        <v>0</v>
      </c>
      <c r="K1022" s="67">
        <v>0</v>
      </c>
      <c r="L1022" s="67">
        <v>0</v>
      </c>
      <c r="M1022" s="74" t="s">
        <v>47</v>
      </c>
      <c r="N1022" s="496" t="s">
        <v>48</v>
      </c>
      <c r="O1022" s="73">
        <v>0</v>
      </c>
      <c r="P1022" s="67">
        <v>0</v>
      </c>
      <c r="Q1022" s="67" t="s">
        <v>49</v>
      </c>
      <c r="R1022" s="214" t="s">
        <v>47</v>
      </c>
      <c r="S1022" s="73">
        <v>0</v>
      </c>
      <c r="T1022" s="67">
        <v>0</v>
      </c>
      <c r="U1022" s="67">
        <v>0</v>
      </c>
      <c r="V1022" s="67">
        <v>0</v>
      </c>
      <c r="W1022" s="496">
        <v>0</v>
      </c>
      <c r="X1022" s="73">
        <v>0</v>
      </c>
      <c r="Y1022" s="67">
        <v>0</v>
      </c>
      <c r="Z1022" s="496">
        <v>0</v>
      </c>
      <c r="AA1022" s="22">
        <v>0</v>
      </c>
      <c r="AB1022" s="496">
        <v>0</v>
      </c>
      <c r="AC1022" s="27" t="s">
        <v>48</v>
      </c>
      <c r="AD1022" s="75"/>
      <c r="AE1022" s="75"/>
    </row>
    <row r="1023" spans="1:31" s="141" customFormat="1" ht="30" customHeight="1" x14ac:dyDescent="0.25">
      <c r="A1023" s="69" t="s">
        <v>56</v>
      </c>
      <c r="B1023" s="69" t="s">
        <v>57</v>
      </c>
      <c r="C1023" s="69" t="s">
        <v>1464</v>
      </c>
      <c r="D1023" s="67" t="s">
        <v>1709</v>
      </c>
      <c r="E1023" s="67" t="s">
        <v>1544</v>
      </c>
      <c r="F1023" s="67" t="s">
        <v>1711</v>
      </c>
      <c r="G1023" s="67" t="s">
        <v>1712</v>
      </c>
      <c r="H1023" s="220" t="s">
        <v>46</v>
      </c>
      <c r="I1023" s="73">
        <v>0</v>
      </c>
      <c r="J1023" s="74">
        <v>0</v>
      </c>
      <c r="K1023" s="67">
        <v>0</v>
      </c>
      <c r="L1023" s="67">
        <v>0</v>
      </c>
      <c r="M1023" s="74" t="s">
        <v>47</v>
      </c>
      <c r="N1023" s="496" t="s">
        <v>48</v>
      </c>
      <c r="O1023" s="73">
        <v>0</v>
      </c>
      <c r="P1023" s="67">
        <v>0</v>
      </c>
      <c r="Q1023" s="67" t="s">
        <v>49</v>
      </c>
      <c r="R1023" s="214" t="s">
        <v>47</v>
      </c>
      <c r="S1023" s="73">
        <v>0</v>
      </c>
      <c r="T1023" s="67">
        <v>0</v>
      </c>
      <c r="U1023" s="67">
        <v>0</v>
      </c>
      <c r="V1023" s="67">
        <v>0</v>
      </c>
      <c r="W1023" s="496">
        <v>0</v>
      </c>
      <c r="X1023" s="73">
        <v>0</v>
      </c>
      <c r="Y1023" s="67">
        <v>0</v>
      </c>
      <c r="Z1023" s="496">
        <v>0</v>
      </c>
      <c r="AA1023" s="22">
        <v>0</v>
      </c>
      <c r="AB1023" s="496">
        <v>0</v>
      </c>
      <c r="AC1023" s="27" t="s">
        <v>48</v>
      </c>
      <c r="AD1023" s="75"/>
      <c r="AE1023" s="75"/>
    </row>
    <row r="1024" spans="1:31" s="141" customFormat="1" ht="30" customHeight="1" x14ac:dyDescent="0.25">
      <c r="A1024" s="69" t="s">
        <v>56</v>
      </c>
      <c r="B1024" s="69" t="s">
        <v>57</v>
      </c>
      <c r="C1024" s="69" t="s">
        <v>1464</v>
      </c>
      <c r="D1024" s="67" t="s">
        <v>1709</v>
      </c>
      <c r="E1024" s="67" t="s">
        <v>1544</v>
      </c>
      <c r="F1024" s="67" t="s">
        <v>1713</v>
      </c>
      <c r="G1024" s="67" t="s">
        <v>1712</v>
      </c>
      <c r="H1024" s="220" t="s">
        <v>46</v>
      </c>
      <c r="I1024" s="73">
        <v>0</v>
      </c>
      <c r="J1024" s="74">
        <v>0</v>
      </c>
      <c r="K1024" s="67">
        <v>0</v>
      </c>
      <c r="L1024" s="67">
        <v>0</v>
      </c>
      <c r="M1024" s="74" t="s">
        <v>47</v>
      </c>
      <c r="N1024" s="221" t="s">
        <v>48</v>
      </c>
      <c r="O1024" s="73">
        <v>0</v>
      </c>
      <c r="P1024" s="67">
        <v>0</v>
      </c>
      <c r="Q1024" s="67" t="s">
        <v>49</v>
      </c>
      <c r="R1024" s="214" t="s">
        <v>47</v>
      </c>
      <c r="S1024" s="73">
        <v>0</v>
      </c>
      <c r="T1024" s="67">
        <v>0</v>
      </c>
      <c r="U1024" s="67">
        <v>0</v>
      </c>
      <c r="V1024" s="67">
        <v>0</v>
      </c>
      <c r="W1024" s="496">
        <v>0</v>
      </c>
      <c r="X1024" s="73">
        <v>0</v>
      </c>
      <c r="Y1024" s="67">
        <v>0</v>
      </c>
      <c r="Z1024" s="496">
        <v>0</v>
      </c>
      <c r="AA1024" s="22">
        <v>0</v>
      </c>
      <c r="AB1024" s="496">
        <v>0</v>
      </c>
      <c r="AC1024" s="27" t="s">
        <v>48</v>
      </c>
      <c r="AD1024" s="75"/>
      <c r="AE1024" s="75"/>
    </row>
    <row r="1025" spans="1:31" s="141" customFormat="1" ht="30" customHeight="1" x14ac:dyDescent="0.25">
      <c r="A1025" s="69" t="s">
        <v>56</v>
      </c>
      <c r="B1025" s="69" t="s">
        <v>57</v>
      </c>
      <c r="C1025" s="69" t="s">
        <v>1464</v>
      </c>
      <c r="D1025" s="67" t="s">
        <v>1714</v>
      </c>
      <c r="E1025" s="67" t="s">
        <v>1562</v>
      </c>
      <c r="F1025" s="67" t="s">
        <v>1715</v>
      </c>
      <c r="G1025" s="67" t="s">
        <v>1716</v>
      </c>
      <c r="H1025" s="220" t="s">
        <v>46</v>
      </c>
      <c r="I1025" s="73">
        <v>0</v>
      </c>
      <c r="J1025" s="74">
        <v>0</v>
      </c>
      <c r="K1025" s="67">
        <v>0</v>
      </c>
      <c r="L1025" s="67">
        <v>0</v>
      </c>
      <c r="M1025" s="74" t="s">
        <v>47</v>
      </c>
      <c r="N1025" s="496" t="s">
        <v>48</v>
      </c>
      <c r="O1025" s="73">
        <v>0</v>
      </c>
      <c r="P1025" s="67">
        <v>0</v>
      </c>
      <c r="Q1025" s="67" t="s">
        <v>49</v>
      </c>
      <c r="R1025" s="214" t="s">
        <v>47</v>
      </c>
      <c r="S1025" s="73">
        <v>0</v>
      </c>
      <c r="T1025" s="67">
        <v>0</v>
      </c>
      <c r="U1025" s="67">
        <v>0</v>
      </c>
      <c r="V1025" s="67">
        <v>0</v>
      </c>
      <c r="W1025" s="496">
        <v>0</v>
      </c>
      <c r="X1025" s="73">
        <v>0</v>
      </c>
      <c r="Y1025" s="67">
        <v>0</v>
      </c>
      <c r="Z1025" s="496">
        <v>0</v>
      </c>
      <c r="AA1025" s="22">
        <v>0</v>
      </c>
      <c r="AB1025" s="496">
        <v>0</v>
      </c>
      <c r="AC1025" s="27" t="s">
        <v>48</v>
      </c>
      <c r="AD1025" s="75"/>
      <c r="AE1025" s="75"/>
    </row>
    <row r="1026" spans="1:31" s="141" customFormat="1" ht="30" customHeight="1" x14ac:dyDescent="0.25">
      <c r="A1026" s="69" t="s">
        <v>56</v>
      </c>
      <c r="B1026" s="69" t="s">
        <v>57</v>
      </c>
      <c r="C1026" s="69" t="s">
        <v>1464</v>
      </c>
      <c r="D1026" s="67" t="s">
        <v>1714</v>
      </c>
      <c r="E1026" s="67" t="s">
        <v>1562</v>
      </c>
      <c r="F1026" s="67" t="s">
        <v>1717</v>
      </c>
      <c r="G1026" s="67" t="s">
        <v>1718</v>
      </c>
      <c r="H1026" s="220" t="s">
        <v>46</v>
      </c>
      <c r="I1026" s="73">
        <v>0</v>
      </c>
      <c r="J1026" s="74">
        <v>0</v>
      </c>
      <c r="K1026" s="67">
        <v>0</v>
      </c>
      <c r="L1026" s="67">
        <v>0</v>
      </c>
      <c r="M1026" s="74" t="s">
        <v>47</v>
      </c>
      <c r="N1026" s="496" t="s">
        <v>48</v>
      </c>
      <c r="O1026" s="73">
        <v>0</v>
      </c>
      <c r="P1026" s="67">
        <v>0</v>
      </c>
      <c r="Q1026" s="67" t="s">
        <v>49</v>
      </c>
      <c r="R1026" s="214" t="s">
        <v>47</v>
      </c>
      <c r="S1026" s="73">
        <v>0</v>
      </c>
      <c r="T1026" s="67">
        <v>0</v>
      </c>
      <c r="U1026" s="67">
        <v>0</v>
      </c>
      <c r="V1026" s="67">
        <v>0</v>
      </c>
      <c r="W1026" s="496">
        <v>0</v>
      </c>
      <c r="X1026" s="73">
        <v>0</v>
      </c>
      <c r="Y1026" s="67">
        <v>0</v>
      </c>
      <c r="Z1026" s="496">
        <v>0</v>
      </c>
      <c r="AA1026" s="22">
        <v>0</v>
      </c>
      <c r="AB1026" s="496">
        <v>0</v>
      </c>
      <c r="AC1026" s="27" t="s">
        <v>48</v>
      </c>
      <c r="AD1026" s="75"/>
      <c r="AE1026" s="75"/>
    </row>
    <row r="1027" spans="1:31" s="141" customFormat="1" ht="30" customHeight="1" x14ac:dyDescent="0.25">
      <c r="A1027" s="69" t="s">
        <v>56</v>
      </c>
      <c r="B1027" s="69" t="s">
        <v>57</v>
      </c>
      <c r="C1027" s="69" t="s">
        <v>1464</v>
      </c>
      <c r="D1027" s="67" t="s">
        <v>1714</v>
      </c>
      <c r="E1027" s="67" t="s">
        <v>1562</v>
      </c>
      <c r="F1027" s="67" t="s">
        <v>1719</v>
      </c>
      <c r="G1027" s="67" t="s">
        <v>1720</v>
      </c>
      <c r="H1027" s="220" t="s">
        <v>46</v>
      </c>
      <c r="I1027" s="73">
        <v>0</v>
      </c>
      <c r="J1027" s="74">
        <v>0</v>
      </c>
      <c r="K1027" s="67">
        <v>0</v>
      </c>
      <c r="L1027" s="67">
        <v>0</v>
      </c>
      <c r="M1027" s="74" t="s">
        <v>47</v>
      </c>
      <c r="N1027" s="221" t="s">
        <v>48</v>
      </c>
      <c r="O1027" s="73">
        <v>0</v>
      </c>
      <c r="P1027" s="67">
        <v>0</v>
      </c>
      <c r="Q1027" s="67" t="s">
        <v>49</v>
      </c>
      <c r="R1027" s="214" t="s">
        <v>47</v>
      </c>
      <c r="S1027" s="73">
        <v>0</v>
      </c>
      <c r="T1027" s="67">
        <v>0</v>
      </c>
      <c r="U1027" s="67">
        <v>0</v>
      </c>
      <c r="V1027" s="67">
        <v>0</v>
      </c>
      <c r="W1027" s="496">
        <v>0</v>
      </c>
      <c r="X1027" s="73">
        <v>0</v>
      </c>
      <c r="Y1027" s="67">
        <v>0</v>
      </c>
      <c r="Z1027" s="496">
        <v>0</v>
      </c>
      <c r="AA1027" s="22">
        <v>0</v>
      </c>
      <c r="AB1027" s="496">
        <v>0</v>
      </c>
      <c r="AC1027" s="27" t="s">
        <v>48</v>
      </c>
      <c r="AD1027" s="75"/>
      <c r="AE1027" s="75"/>
    </row>
    <row r="1028" spans="1:31" s="141" customFormat="1" ht="30" customHeight="1" x14ac:dyDescent="0.25">
      <c r="A1028" s="69" t="s">
        <v>56</v>
      </c>
      <c r="B1028" s="69" t="s">
        <v>57</v>
      </c>
      <c r="C1028" s="69" t="s">
        <v>1464</v>
      </c>
      <c r="D1028" s="67" t="s">
        <v>1714</v>
      </c>
      <c r="E1028" s="67" t="s">
        <v>1562</v>
      </c>
      <c r="F1028" s="67" t="s">
        <v>1721</v>
      </c>
      <c r="G1028" s="67" t="s">
        <v>1562</v>
      </c>
      <c r="H1028" s="220" t="s">
        <v>46</v>
      </c>
      <c r="I1028" s="73">
        <v>0</v>
      </c>
      <c r="J1028" s="74">
        <v>0</v>
      </c>
      <c r="K1028" s="67">
        <v>0</v>
      </c>
      <c r="L1028" s="67">
        <v>0</v>
      </c>
      <c r="M1028" s="74" t="s">
        <v>47</v>
      </c>
      <c r="N1028" s="496" t="s">
        <v>48</v>
      </c>
      <c r="O1028" s="73">
        <v>0</v>
      </c>
      <c r="P1028" s="67">
        <v>0</v>
      </c>
      <c r="Q1028" s="67" t="s">
        <v>49</v>
      </c>
      <c r="R1028" s="214" t="s">
        <v>47</v>
      </c>
      <c r="S1028" s="73">
        <v>0</v>
      </c>
      <c r="T1028" s="67">
        <v>0</v>
      </c>
      <c r="U1028" s="67">
        <v>0</v>
      </c>
      <c r="V1028" s="67">
        <v>0</v>
      </c>
      <c r="W1028" s="496">
        <v>0</v>
      </c>
      <c r="X1028" s="73">
        <v>0</v>
      </c>
      <c r="Y1028" s="67">
        <v>0</v>
      </c>
      <c r="Z1028" s="496">
        <v>0</v>
      </c>
      <c r="AA1028" s="22">
        <v>0</v>
      </c>
      <c r="AB1028" s="496">
        <v>0</v>
      </c>
      <c r="AC1028" s="27" t="s">
        <v>48</v>
      </c>
      <c r="AD1028" s="75"/>
      <c r="AE1028" s="75"/>
    </row>
    <row r="1029" spans="1:31" s="141" customFormat="1" ht="30" customHeight="1" x14ac:dyDescent="0.25">
      <c r="A1029" s="69" t="s">
        <v>56</v>
      </c>
      <c r="B1029" s="69" t="s">
        <v>57</v>
      </c>
      <c r="C1029" s="69" t="s">
        <v>1464</v>
      </c>
      <c r="D1029" s="67" t="s">
        <v>1561</v>
      </c>
      <c r="E1029" s="67" t="s">
        <v>1562</v>
      </c>
      <c r="F1029" s="67" t="s">
        <v>1722</v>
      </c>
      <c r="G1029" s="67" t="s">
        <v>1583</v>
      </c>
      <c r="H1029" s="220" t="s">
        <v>46</v>
      </c>
      <c r="I1029" s="73">
        <v>0</v>
      </c>
      <c r="J1029" s="74">
        <v>0</v>
      </c>
      <c r="K1029" s="67">
        <v>0</v>
      </c>
      <c r="L1029" s="67">
        <v>0</v>
      </c>
      <c r="M1029" s="74" t="s">
        <v>47</v>
      </c>
      <c r="N1029" s="496" t="s">
        <v>48</v>
      </c>
      <c r="O1029" s="73">
        <v>0</v>
      </c>
      <c r="P1029" s="67">
        <v>0</v>
      </c>
      <c r="Q1029" s="67" t="s">
        <v>49</v>
      </c>
      <c r="R1029" s="214" t="s">
        <v>47</v>
      </c>
      <c r="S1029" s="73">
        <v>0</v>
      </c>
      <c r="T1029" s="67">
        <v>0</v>
      </c>
      <c r="U1029" s="67">
        <v>0</v>
      </c>
      <c r="V1029" s="67">
        <v>0</v>
      </c>
      <c r="W1029" s="496">
        <v>0</v>
      </c>
      <c r="X1029" s="73">
        <v>0</v>
      </c>
      <c r="Y1029" s="67">
        <v>0</v>
      </c>
      <c r="Z1029" s="496">
        <v>0</v>
      </c>
      <c r="AA1029" s="22">
        <v>0</v>
      </c>
      <c r="AB1029" s="496">
        <v>0</v>
      </c>
      <c r="AC1029" s="27" t="s">
        <v>48</v>
      </c>
      <c r="AD1029" s="75"/>
      <c r="AE1029" s="75"/>
    </row>
    <row r="1030" spans="1:31" s="141" customFormat="1" ht="30" customHeight="1" x14ac:dyDescent="0.25">
      <c r="A1030" s="69" t="s">
        <v>56</v>
      </c>
      <c r="B1030" s="69" t="s">
        <v>57</v>
      </c>
      <c r="C1030" s="69" t="s">
        <v>1464</v>
      </c>
      <c r="D1030" s="67" t="s">
        <v>1561</v>
      </c>
      <c r="E1030" s="67" t="s">
        <v>1562</v>
      </c>
      <c r="F1030" s="67" t="s">
        <v>1723</v>
      </c>
      <c r="G1030" s="67" t="s">
        <v>1583</v>
      </c>
      <c r="H1030" s="220" t="s">
        <v>46</v>
      </c>
      <c r="I1030" s="73">
        <v>0</v>
      </c>
      <c r="J1030" s="74">
        <v>0</v>
      </c>
      <c r="K1030" s="67">
        <v>0</v>
      </c>
      <c r="L1030" s="67">
        <v>0</v>
      </c>
      <c r="M1030" s="74" t="s">
        <v>47</v>
      </c>
      <c r="N1030" s="221" t="s">
        <v>48</v>
      </c>
      <c r="O1030" s="73">
        <v>0</v>
      </c>
      <c r="P1030" s="67">
        <v>0</v>
      </c>
      <c r="Q1030" s="67" t="s">
        <v>49</v>
      </c>
      <c r="R1030" s="214" t="s">
        <v>47</v>
      </c>
      <c r="S1030" s="73">
        <v>0</v>
      </c>
      <c r="T1030" s="67">
        <v>0</v>
      </c>
      <c r="U1030" s="67">
        <v>0</v>
      </c>
      <c r="V1030" s="67">
        <v>0</v>
      </c>
      <c r="W1030" s="496">
        <v>0</v>
      </c>
      <c r="X1030" s="73">
        <v>0</v>
      </c>
      <c r="Y1030" s="67">
        <v>0</v>
      </c>
      <c r="Z1030" s="496">
        <v>0</v>
      </c>
      <c r="AA1030" s="22">
        <v>0</v>
      </c>
      <c r="AB1030" s="496">
        <v>0</v>
      </c>
      <c r="AC1030" s="27" t="s">
        <v>48</v>
      </c>
      <c r="AD1030" s="75"/>
      <c r="AE1030" s="75"/>
    </row>
    <row r="1031" spans="1:31" s="141" customFormat="1" ht="30" customHeight="1" x14ac:dyDescent="0.25">
      <c r="A1031" s="69" t="s">
        <v>56</v>
      </c>
      <c r="B1031" s="69" t="s">
        <v>57</v>
      </c>
      <c r="C1031" s="69" t="s">
        <v>1464</v>
      </c>
      <c r="D1031" s="67" t="s">
        <v>1561</v>
      </c>
      <c r="E1031" s="67" t="s">
        <v>1562</v>
      </c>
      <c r="F1031" s="67" t="s">
        <v>1724</v>
      </c>
      <c r="G1031" s="67" t="s">
        <v>1562</v>
      </c>
      <c r="H1031" s="220" t="s">
        <v>46</v>
      </c>
      <c r="I1031" s="73">
        <v>0</v>
      </c>
      <c r="J1031" s="74">
        <v>0</v>
      </c>
      <c r="K1031" s="67">
        <v>0</v>
      </c>
      <c r="L1031" s="67">
        <v>0</v>
      </c>
      <c r="M1031" s="74" t="s">
        <v>47</v>
      </c>
      <c r="N1031" s="496" t="s">
        <v>48</v>
      </c>
      <c r="O1031" s="73">
        <v>0</v>
      </c>
      <c r="P1031" s="67">
        <v>0</v>
      </c>
      <c r="Q1031" s="67" t="s">
        <v>49</v>
      </c>
      <c r="R1031" s="214" t="s">
        <v>47</v>
      </c>
      <c r="S1031" s="73">
        <v>0</v>
      </c>
      <c r="T1031" s="67">
        <v>0</v>
      </c>
      <c r="U1031" s="67">
        <v>0</v>
      </c>
      <c r="V1031" s="67">
        <v>0</v>
      </c>
      <c r="W1031" s="496">
        <v>0</v>
      </c>
      <c r="X1031" s="73">
        <v>0</v>
      </c>
      <c r="Y1031" s="67">
        <v>0</v>
      </c>
      <c r="Z1031" s="496">
        <v>0</v>
      </c>
      <c r="AA1031" s="22">
        <v>0</v>
      </c>
      <c r="AB1031" s="496">
        <v>0</v>
      </c>
      <c r="AC1031" s="27" t="s">
        <v>48</v>
      </c>
      <c r="AD1031" s="75"/>
      <c r="AE1031" s="75"/>
    </row>
    <row r="1032" spans="1:31" s="141" customFormat="1" ht="30" customHeight="1" x14ac:dyDescent="0.25">
      <c r="A1032" s="69" t="s">
        <v>56</v>
      </c>
      <c r="B1032" s="69" t="s">
        <v>57</v>
      </c>
      <c r="C1032" s="69" t="s">
        <v>1464</v>
      </c>
      <c r="D1032" s="67" t="s">
        <v>1725</v>
      </c>
      <c r="E1032" s="67" t="s">
        <v>1466</v>
      </c>
      <c r="F1032" s="67" t="s">
        <v>1726</v>
      </c>
      <c r="G1032" s="67" t="s">
        <v>1468</v>
      </c>
      <c r="H1032" s="220" t="s">
        <v>46</v>
      </c>
      <c r="I1032" s="73">
        <v>0</v>
      </c>
      <c r="J1032" s="74">
        <v>0</v>
      </c>
      <c r="K1032" s="67">
        <v>0</v>
      </c>
      <c r="L1032" s="67">
        <v>0</v>
      </c>
      <c r="M1032" s="74" t="s">
        <v>47</v>
      </c>
      <c r="N1032" s="496" t="s">
        <v>48</v>
      </c>
      <c r="O1032" s="73">
        <v>0</v>
      </c>
      <c r="P1032" s="67">
        <v>0</v>
      </c>
      <c r="Q1032" s="67" t="s">
        <v>49</v>
      </c>
      <c r="R1032" s="214" t="s">
        <v>47</v>
      </c>
      <c r="S1032" s="73">
        <v>0</v>
      </c>
      <c r="T1032" s="67">
        <v>0</v>
      </c>
      <c r="U1032" s="67">
        <v>0</v>
      </c>
      <c r="V1032" s="67">
        <v>0</v>
      </c>
      <c r="W1032" s="496">
        <v>0</v>
      </c>
      <c r="X1032" s="73">
        <v>0</v>
      </c>
      <c r="Y1032" s="67">
        <v>0</v>
      </c>
      <c r="Z1032" s="496">
        <v>0</v>
      </c>
      <c r="AA1032" s="22">
        <v>0</v>
      </c>
      <c r="AB1032" s="496">
        <v>0</v>
      </c>
      <c r="AC1032" s="27" t="s">
        <v>48</v>
      </c>
      <c r="AD1032" s="75"/>
      <c r="AE1032" s="75"/>
    </row>
    <row r="1033" spans="1:31" s="141" customFormat="1" ht="30" customHeight="1" x14ac:dyDescent="0.25">
      <c r="A1033" s="69" t="s">
        <v>56</v>
      </c>
      <c r="B1033" s="69" t="s">
        <v>57</v>
      </c>
      <c r="C1033" s="69" t="s">
        <v>1464</v>
      </c>
      <c r="D1033" s="67" t="s">
        <v>1725</v>
      </c>
      <c r="E1033" s="67" t="s">
        <v>1466</v>
      </c>
      <c r="F1033" s="67" t="s">
        <v>1727</v>
      </c>
      <c r="G1033" s="67" t="s">
        <v>1728</v>
      </c>
      <c r="H1033" s="220" t="s">
        <v>46</v>
      </c>
      <c r="I1033" s="73">
        <v>0</v>
      </c>
      <c r="J1033" s="74">
        <v>0</v>
      </c>
      <c r="K1033" s="67">
        <v>0</v>
      </c>
      <c r="L1033" s="67">
        <v>0</v>
      </c>
      <c r="M1033" s="74" t="s">
        <v>47</v>
      </c>
      <c r="N1033" s="221" t="s">
        <v>48</v>
      </c>
      <c r="O1033" s="73">
        <v>0</v>
      </c>
      <c r="P1033" s="67">
        <v>0</v>
      </c>
      <c r="Q1033" s="67" t="s">
        <v>49</v>
      </c>
      <c r="R1033" s="214" t="s">
        <v>47</v>
      </c>
      <c r="S1033" s="73">
        <v>0</v>
      </c>
      <c r="T1033" s="67">
        <v>0</v>
      </c>
      <c r="U1033" s="67">
        <v>0</v>
      </c>
      <c r="V1033" s="67">
        <v>0</v>
      </c>
      <c r="W1033" s="496">
        <v>0</v>
      </c>
      <c r="X1033" s="73">
        <v>0</v>
      </c>
      <c r="Y1033" s="67">
        <v>0</v>
      </c>
      <c r="Z1033" s="496">
        <v>0</v>
      </c>
      <c r="AA1033" s="22">
        <v>0</v>
      </c>
      <c r="AB1033" s="496">
        <v>0</v>
      </c>
      <c r="AC1033" s="27" t="s">
        <v>48</v>
      </c>
      <c r="AD1033" s="75"/>
      <c r="AE1033" s="75"/>
    </row>
    <row r="1034" spans="1:31" s="141" customFormat="1" ht="30" customHeight="1" x14ac:dyDescent="0.25">
      <c r="A1034" s="69" t="s">
        <v>56</v>
      </c>
      <c r="B1034" s="69" t="s">
        <v>57</v>
      </c>
      <c r="C1034" s="69" t="s">
        <v>1464</v>
      </c>
      <c r="D1034" s="67" t="s">
        <v>1725</v>
      </c>
      <c r="E1034" s="67" t="s">
        <v>1466</v>
      </c>
      <c r="F1034" s="67" t="s">
        <v>1729</v>
      </c>
      <c r="G1034" s="67" t="s">
        <v>1468</v>
      </c>
      <c r="H1034" s="220" t="s">
        <v>46</v>
      </c>
      <c r="I1034" s="73">
        <v>0</v>
      </c>
      <c r="J1034" s="74">
        <v>0</v>
      </c>
      <c r="K1034" s="67">
        <v>0</v>
      </c>
      <c r="L1034" s="67">
        <v>0</v>
      </c>
      <c r="M1034" s="74" t="s">
        <v>47</v>
      </c>
      <c r="N1034" s="496" t="s">
        <v>48</v>
      </c>
      <c r="O1034" s="73">
        <v>0</v>
      </c>
      <c r="P1034" s="67">
        <v>0</v>
      </c>
      <c r="Q1034" s="67" t="s">
        <v>49</v>
      </c>
      <c r="R1034" s="214" t="s">
        <v>47</v>
      </c>
      <c r="S1034" s="73">
        <v>0</v>
      </c>
      <c r="T1034" s="67">
        <v>0</v>
      </c>
      <c r="U1034" s="67">
        <v>0</v>
      </c>
      <c r="V1034" s="67">
        <v>0</v>
      </c>
      <c r="W1034" s="496">
        <v>0</v>
      </c>
      <c r="X1034" s="73">
        <v>0</v>
      </c>
      <c r="Y1034" s="67">
        <v>0</v>
      </c>
      <c r="Z1034" s="496">
        <v>0</v>
      </c>
      <c r="AA1034" s="22">
        <v>0</v>
      </c>
      <c r="AB1034" s="496">
        <v>0</v>
      </c>
      <c r="AC1034" s="27" t="s">
        <v>48</v>
      </c>
      <c r="AD1034" s="75"/>
      <c r="AE1034" s="75"/>
    </row>
    <row r="1035" spans="1:31" s="141" customFormat="1" ht="30" customHeight="1" x14ac:dyDescent="0.25">
      <c r="A1035" s="69" t="s">
        <v>56</v>
      </c>
      <c r="B1035" s="69" t="s">
        <v>57</v>
      </c>
      <c r="C1035" s="69" t="s">
        <v>1464</v>
      </c>
      <c r="D1035" s="67" t="s">
        <v>1725</v>
      </c>
      <c r="E1035" s="67" t="s">
        <v>1466</v>
      </c>
      <c r="F1035" s="67" t="s">
        <v>1730</v>
      </c>
      <c r="G1035" s="67" t="s">
        <v>1468</v>
      </c>
      <c r="H1035" s="220" t="s">
        <v>46</v>
      </c>
      <c r="I1035" s="73">
        <v>0</v>
      </c>
      <c r="J1035" s="74">
        <v>0</v>
      </c>
      <c r="K1035" s="67">
        <v>0</v>
      </c>
      <c r="L1035" s="67">
        <v>0</v>
      </c>
      <c r="M1035" s="74" t="s">
        <v>47</v>
      </c>
      <c r="N1035" s="496" t="s">
        <v>48</v>
      </c>
      <c r="O1035" s="73">
        <v>0</v>
      </c>
      <c r="P1035" s="67">
        <v>0</v>
      </c>
      <c r="Q1035" s="67" t="s">
        <v>49</v>
      </c>
      <c r="R1035" s="214" t="s">
        <v>47</v>
      </c>
      <c r="S1035" s="73">
        <v>0</v>
      </c>
      <c r="T1035" s="67">
        <v>0</v>
      </c>
      <c r="U1035" s="67">
        <v>0</v>
      </c>
      <c r="V1035" s="67">
        <v>0</v>
      </c>
      <c r="W1035" s="496">
        <v>0</v>
      </c>
      <c r="X1035" s="73">
        <v>0</v>
      </c>
      <c r="Y1035" s="67">
        <v>0</v>
      </c>
      <c r="Z1035" s="496">
        <v>0</v>
      </c>
      <c r="AA1035" s="22">
        <v>0</v>
      </c>
      <c r="AB1035" s="496">
        <v>0</v>
      </c>
      <c r="AC1035" s="27" t="s">
        <v>48</v>
      </c>
      <c r="AD1035" s="75"/>
      <c r="AE1035" s="75"/>
    </row>
    <row r="1036" spans="1:31" s="141" customFormat="1" ht="30" customHeight="1" x14ac:dyDescent="0.25">
      <c r="A1036" s="69" t="s">
        <v>56</v>
      </c>
      <c r="B1036" s="69" t="s">
        <v>57</v>
      </c>
      <c r="C1036" s="69" t="s">
        <v>1464</v>
      </c>
      <c r="D1036" s="67" t="s">
        <v>1725</v>
      </c>
      <c r="E1036" s="67" t="s">
        <v>1466</v>
      </c>
      <c r="F1036" s="67" t="s">
        <v>1731</v>
      </c>
      <c r="G1036" s="67" t="s">
        <v>1732</v>
      </c>
      <c r="H1036" s="220" t="s">
        <v>46</v>
      </c>
      <c r="I1036" s="73">
        <v>0</v>
      </c>
      <c r="J1036" s="74">
        <v>0</v>
      </c>
      <c r="K1036" s="67">
        <v>0</v>
      </c>
      <c r="L1036" s="67">
        <v>0</v>
      </c>
      <c r="M1036" s="74" t="s">
        <v>47</v>
      </c>
      <c r="N1036" s="221" t="s">
        <v>48</v>
      </c>
      <c r="O1036" s="73">
        <v>0</v>
      </c>
      <c r="P1036" s="67">
        <v>0</v>
      </c>
      <c r="Q1036" s="67" t="s">
        <v>49</v>
      </c>
      <c r="R1036" s="214" t="s">
        <v>47</v>
      </c>
      <c r="S1036" s="73">
        <v>0</v>
      </c>
      <c r="T1036" s="67">
        <v>0</v>
      </c>
      <c r="U1036" s="67">
        <v>0</v>
      </c>
      <c r="V1036" s="67">
        <v>0</v>
      </c>
      <c r="W1036" s="496">
        <v>0</v>
      </c>
      <c r="X1036" s="73">
        <v>0</v>
      </c>
      <c r="Y1036" s="67">
        <v>0</v>
      </c>
      <c r="Z1036" s="496">
        <v>0</v>
      </c>
      <c r="AA1036" s="22">
        <v>0</v>
      </c>
      <c r="AB1036" s="496">
        <v>0</v>
      </c>
      <c r="AC1036" s="27" t="s">
        <v>48</v>
      </c>
      <c r="AD1036" s="75"/>
      <c r="AE1036" s="75"/>
    </row>
    <row r="1037" spans="1:31" s="141" customFormat="1" ht="30" customHeight="1" x14ac:dyDescent="0.25">
      <c r="A1037" s="69" t="s">
        <v>56</v>
      </c>
      <c r="B1037" s="69" t="s">
        <v>57</v>
      </c>
      <c r="C1037" s="69" t="s">
        <v>1464</v>
      </c>
      <c r="D1037" s="67" t="s">
        <v>1733</v>
      </c>
      <c r="E1037" s="67" t="s">
        <v>1556</v>
      </c>
      <c r="F1037" s="67" t="s">
        <v>1734</v>
      </c>
      <c r="G1037" s="67" t="s">
        <v>1556</v>
      </c>
      <c r="H1037" s="220" t="s">
        <v>46</v>
      </c>
      <c r="I1037" s="73">
        <v>0</v>
      </c>
      <c r="J1037" s="74">
        <v>0</v>
      </c>
      <c r="K1037" s="67">
        <v>0</v>
      </c>
      <c r="L1037" s="67">
        <v>0</v>
      </c>
      <c r="M1037" s="74" t="s">
        <v>47</v>
      </c>
      <c r="N1037" s="496" t="s">
        <v>48</v>
      </c>
      <c r="O1037" s="73">
        <v>0</v>
      </c>
      <c r="P1037" s="67">
        <v>0</v>
      </c>
      <c r="Q1037" s="67" t="s">
        <v>49</v>
      </c>
      <c r="R1037" s="214" t="s">
        <v>47</v>
      </c>
      <c r="S1037" s="73">
        <v>0</v>
      </c>
      <c r="T1037" s="67">
        <v>0</v>
      </c>
      <c r="U1037" s="67">
        <v>0</v>
      </c>
      <c r="V1037" s="67">
        <v>0</v>
      </c>
      <c r="W1037" s="496">
        <v>0</v>
      </c>
      <c r="X1037" s="73">
        <v>0</v>
      </c>
      <c r="Y1037" s="67">
        <v>0</v>
      </c>
      <c r="Z1037" s="496">
        <v>0</v>
      </c>
      <c r="AA1037" s="22">
        <v>0</v>
      </c>
      <c r="AB1037" s="496">
        <v>0</v>
      </c>
      <c r="AC1037" s="27" t="s">
        <v>48</v>
      </c>
      <c r="AD1037" s="75"/>
      <c r="AE1037" s="75"/>
    </row>
    <row r="1038" spans="1:31" s="141" customFormat="1" ht="30" customHeight="1" x14ac:dyDescent="0.25">
      <c r="A1038" s="69" t="s">
        <v>56</v>
      </c>
      <c r="B1038" s="69" t="s">
        <v>57</v>
      </c>
      <c r="C1038" s="69" t="s">
        <v>1464</v>
      </c>
      <c r="D1038" s="67" t="s">
        <v>1733</v>
      </c>
      <c r="E1038" s="67" t="s">
        <v>1556</v>
      </c>
      <c r="F1038" s="67" t="s">
        <v>1735</v>
      </c>
      <c r="G1038" s="67" t="s">
        <v>1556</v>
      </c>
      <c r="H1038" s="220" t="s">
        <v>46</v>
      </c>
      <c r="I1038" s="73">
        <v>0</v>
      </c>
      <c r="J1038" s="74">
        <v>0</v>
      </c>
      <c r="K1038" s="67">
        <v>0</v>
      </c>
      <c r="L1038" s="67">
        <v>0</v>
      </c>
      <c r="M1038" s="74" t="s">
        <v>47</v>
      </c>
      <c r="N1038" s="496" t="s">
        <v>48</v>
      </c>
      <c r="O1038" s="73">
        <v>0</v>
      </c>
      <c r="P1038" s="67">
        <v>0</v>
      </c>
      <c r="Q1038" s="67" t="s">
        <v>49</v>
      </c>
      <c r="R1038" s="214" t="s">
        <v>47</v>
      </c>
      <c r="S1038" s="73">
        <v>0</v>
      </c>
      <c r="T1038" s="67">
        <v>0</v>
      </c>
      <c r="U1038" s="67">
        <v>0</v>
      </c>
      <c r="V1038" s="67">
        <v>0</v>
      </c>
      <c r="W1038" s="496">
        <v>0</v>
      </c>
      <c r="X1038" s="73">
        <v>0</v>
      </c>
      <c r="Y1038" s="67">
        <v>0</v>
      </c>
      <c r="Z1038" s="496">
        <v>0</v>
      </c>
      <c r="AA1038" s="22">
        <v>0</v>
      </c>
      <c r="AB1038" s="496">
        <v>0</v>
      </c>
      <c r="AC1038" s="27" t="s">
        <v>48</v>
      </c>
      <c r="AD1038" s="75"/>
      <c r="AE1038" s="75"/>
    </row>
    <row r="1039" spans="1:31" s="141" customFormat="1" ht="30" customHeight="1" x14ac:dyDescent="0.25">
      <c r="A1039" s="69" t="s">
        <v>56</v>
      </c>
      <c r="B1039" s="69" t="s">
        <v>57</v>
      </c>
      <c r="C1039" s="69" t="s">
        <v>1464</v>
      </c>
      <c r="D1039" s="67" t="s">
        <v>1733</v>
      </c>
      <c r="E1039" s="67" t="s">
        <v>1556</v>
      </c>
      <c r="F1039" s="67" t="s">
        <v>1736</v>
      </c>
      <c r="G1039" s="67" t="s">
        <v>1556</v>
      </c>
      <c r="H1039" s="220" t="s">
        <v>46</v>
      </c>
      <c r="I1039" s="73">
        <v>0</v>
      </c>
      <c r="J1039" s="74">
        <v>0</v>
      </c>
      <c r="K1039" s="67">
        <v>0</v>
      </c>
      <c r="L1039" s="67">
        <v>0</v>
      </c>
      <c r="M1039" s="74" t="s">
        <v>47</v>
      </c>
      <c r="N1039" s="221" t="s">
        <v>48</v>
      </c>
      <c r="O1039" s="73">
        <v>0</v>
      </c>
      <c r="P1039" s="67">
        <v>0</v>
      </c>
      <c r="Q1039" s="67" t="s">
        <v>49</v>
      </c>
      <c r="R1039" s="214" t="s">
        <v>47</v>
      </c>
      <c r="S1039" s="73">
        <v>0</v>
      </c>
      <c r="T1039" s="67">
        <v>0</v>
      </c>
      <c r="U1039" s="67">
        <v>0</v>
      </c>
      <c r="V1039" s="67">
        <v>0</v>
      </c>
      <c r="W1039" s="496">
        <v>0</v>
      </c>
      <c r="X1039" s="73">
        <v>0</v>
      </c>
      <c r="Y1039" s="67">
        <v>0</v>
      </c>
      <c r="Z1039" s="496">
        <v>0</v>
      </c>
      <c r="AA1039" s="22">
        <v>0</v>
      </c>
      <c r="AB1039" s="496">
        <v>0</v>
      </c>
      <c r="AC1039" s="27" t="s">
        <v>48</v>
      </c>
      <c r="AD1039" s="75"/>
      <c r="AE1039" s="75"/>
    </row>
    <row r="1040" spans="1:31" s="141" customFormat="1" ht="30" customHeight="1" x14ac:dyDescent="0.25">
      <c r="A1040" s="69" t="s">
        <v>56</v>
      </c>
      <c r="B1040" s="69" t="s">
        <v>57</v>
      </c>
      <c r="C1040" s="69" t="s">
        <v>1464</v>
      </c>
      <c r="D1040" s="67" t="s">
        <v>1733</v>
      </c>
      <c r="E1040" s="67" t="s">
        <v>1556</v>
      </c>
      <c r="F1040" s="67" t="s">
        <v>1737</v>
      </c>
      <c r="G1040" s="67" t="s">
        <v>1556</v>
      </c>
      <c r="H1040" s="220" t="s">
        <v>46</v>
      </c>
      <c r="I1040" s="73">
        <v>0</v>
      </c>
      <c r="J1040" s="74">
        <v>0</v>
      </c>
      <c r="K1040" s="67">
        <v>0</v>
      </c>
      <c r="L1040" s="67">
        <v>0</v>
      </c>
      <c r="M1040" s="74" t="s">
        <v>47</v>
      </c>
      <c r="N1040" s="496" t="s">
        <v>48</v>
      </c>
      <c r="O1040" s="73">
        <v>0</v>
      </c>
      <c r="P1040" s="67">
        <v>0</v>
      </c>
      <c r="Q1040" s="67" t="s">
        <v>49</v>
      </c>
      <c r="R1040" s="214" t="s">
        <v>47</v>
      </c>
      <c r="S1040" s="73">
        <v>0</v>
      </c>
      <c r="T1040" s="67">
        <v>0</v>
      </c>
      <c r="U1040" s="67">
        <v>0</v>
      </c>
      <c r="V1040" s="67">
        <v>0</v>
      </c>
      <c r="W1040" s="496">
        <v>0</v>
      </c>
      <c r="X1040" s="73">
        <v>0</v>
      </c>
      <c r="Y1040" s="67">
        <v>0</v>
      </c>
      <c r="Z1040" s="496">
        <v>0</v>
      </c>
      <c r="AA1040" s="22">
        <v>0</v>
      </c>
      <c r="AB1040" s="496">
        <v>0</v>
      </c>
      <c r="AC1040" s="27" t="s">
        <v>48</v>
      </c>
      <c r="AD1040" s="75"/>
      <c r="AE1040" s="75"/>
    </row>
    <row r="1041" spans="1:31" s="141" customFormat="1" ht="30" customHeight="1" x14ac:dyDescent="0.25">
      <c r="A1041" s="69" t="s">
        <v>56</v>
      </c>
      <c r="B1041" s="69" t="s">
        <v>57</v>
      </c>
      <c r="C1041" s="69" t="s">
        <v>1464</v>
      </c>
      <c r="D1041" s="67" t="s">
        <v>1733</v>
      </c>
      <c r="E1041" s="67" t="s">
        <v>1556</v>
      </c>
      <c r="F1041" s="67" t="s">
        <v>1738</v>
      </c>
      <c r="G1041" s="67" t="s">
        <v>1556</v>
      </c>
      <c r="H1041" s="220" t="s">
        <v>46</v>
      </c>
      <c r="I1041" s="73">
        <v>0</v>
      </c>
      <c r="J1041" s="74">
        <v>0</v>
      </c>
      <c r="K1041" s="67">
        <v>0</v>
      </c>
      <c r="L1041" s="67">
        <v>0</v>
      </c>
      <c r="M1041" s="74" t="s">
        <v>47</v>
      </c>
      <c r="N1041" s="496" t="s">
        <v>48</v>
      </c>
      <c r="O1041" s="73">
        <v>0</v>
      </c>
      <c r="P1041" s="67">
        <v>0</v>
      </c>
      <c r="Q1041" s="67" t="s">
        <v>49</v>
      </c>
      <c r="R1041" s="214" t="s">
        <v>47</v>
      </c>
      <c r="S1041" s="73">
        <v>0</v>
      </c>
      <c r="T1041" s="67">
        <v>0</v>
      </c>
      <c r="U1041" s="67">
        <v>0</v>
      </c>
      <c r="V1041" s="67">
        <v>0</v>
      </c>
      <c r="W1041" s="496">
        <v>0</v>
      </c>
      <c r="X1041" s="73">
        <v>0</v>
      </c>
      <c r="Y1041" s="67">
        <v>0</v>
      </c>
      <c r="Z1041" s="496">
        <v>0</v>
      </c>
      <c r="AA1041" s="22">
        <v>0</v>
      </c>
      <c r="AB1041" s="496">
        <v>0</v>
      </c>
      <c r="AC1041" s="27" t="s">
        <v>48</v>
      </c>
      <c r="AD1041" s="75"/>
      <c r="AE1041" s="75"/>
    </row>
    <row r="1042" spans="1:31" s="141" customFormat="1" ht="30" customHeight="1" x14ac:dyDescent="0.25">
      <c r="A1042" s="69" t="s">
        <v>56</v>
      </c>
      <c r="B1042" s="69" t="s">
        <v>57</v>
      </c>
      <c r="C1042" s="69" t="s">
        <v>1464</v>
      </c>
      <c r="D1042" s="67" t="s">
        <v>1733</v>
      </c>
      <c r="E1042" s="67" t="s">
        <v>1556</v>
      </c>
      <c r="F1042" s="67" t="s">
        <v>1739</v>
      </c>
      <c r="G1042" s="67" t="s">
        <v>1556</v>
      </c>
      <c r="H1042" s="220" t="s">
        <v>46</v>
      </c>
      <c r="I1042" s="73">
        <v>0</v>
      </c>
      <c r="J1042" s="74">
        <v>0</v>
      </c>
      <c r="K1042" s="67">
        <v>0</v>
      </c>
      <c r="L1042" s="67">
        <v>0</v>
      </c>
      <c r="M1042" s="74" t="s">
        <v>47</v>
      </c>
      <c r="N1042" s="221" t="s">
        <v>48</v>
      </c>
      <c r="O1042" s="73">
        <v>0</v>
      </c>
      <c r="P1042" s="67">
        <v>0</v>
      </c>
      <c r="Q1042" s="67" t="s">
        <v>49</v>
      </c>
      <c r="R1042" s="214" t="s">
        <v>47</v>
      </c>
      <c r="S1042" s="73">
        <v>0</v>
      </c>
      <c r="T1042" s="67">
        <v>0</v>
      </c>
      <c r="U1042" s="67">
        <v>0</v>
      </c>
      <c r="V1042" s="67">
        <v>0</v>
      </c>
      <c r="W1042" s="496">
        <v>0</v>
      </c>
      <c r="X1042" s="73">
        <v>0</v>
      </c>
      <c r="Y1042" s="67">
        <v>0</v>
      </c>
      <c r="Z1042" s="496">
        <v>0</v>
      </c>
      <c r="AA1042" s="22">
        <v>0</v>
      </c>
      <c r="AB1042" s="496">
        <v>0</v>
      </c>
      <c r="AC1042" s="27" t="s">
        <v>48</v>
      </c>
      <c r="AD1042" s="75"/>
      <c r="AE1042" s="75"/>
    </row>
    <row r="1043" spans="1:31" s="141" customFormat="1" ht="30" customHeight="1" x14ac:dyDescent="0.25">
      <c r="A1043" s="69" t="s">
        <v>56</v>
      </c>
      <c r="B1043" s="69" t="s">
        <v>57</v>
      </c>
      <c r="C1043" s="69" t="s">
        <v>1464</v>
      </c>
      <c r="D1043" s="67" t="s">
        <v>1538</v>
      </c>
      <c r="E1043" s="67" t="s">
        <v>1539</v>
      </c>
      <c r="F1043" s="67" t="s">
        <v>1740</v>
      </c>
      <c r="G1043" s="67" t="s">
        <v>1539</v>
      </c>
      <c r="H1043" s="220" t="s">
        <v>46</v>
      </c>
      <c r="I1043" s="73">
        <v>0</v>
      </c>
      <c r="J1043" s="74">
        <v>0</v>
      </c>
      <c r="K1043" s="67">
        <v>0</v>
      </c>
      <c r="L1043" s="67">
        <v>0</v>
      </c>
      <c r="M1043" s="74" t="s">
        <v>47</v>
      </c>
      <c r="N1043" s="496" t="s">
        <v>48</v>
      </c>
      <c r="O1043" s="73">
        <v>0</v>
      </c>
      <c r="P1043" s="67">
        <v>0</v>
      </c>
      <c r="Q1043" s="67" t="s">
        <v>49</v>
      </c>
      <c r="R1043" s="214" t="s">
        <v>47</v>
      </c>
      <c r="S1043" s="73">
        <v>0</v>
      </c>
      <c r="T1043" s="67">
        <v>0</v>
      </c>
      <c r="U1043" s="67">
        <v>0</v>
      </c>
      <c r="V1043" s="67">
        <v>0</v>
      </c>
      <c r="W1043" s="496">
        <v>0</v>
      </c>
      <c r="X1043" s="73">
        <v>0</v>
      </c>
      <c r="Y1043" s="67">
        <v>0</v>
      </c>
      <c r="Z1043" s="496">
        <v>0</v>
      </c>
      <c r="AA1043" s="22">
        <v>0</v>
      </c>
      <c r="AB1043" s="496">
        <v>0</v>
      </c>
      <c r="AC1043" s="27" t="s">
        <v>48</v>
      </c>
      <c r="AD1043" s="75"/>
      <c r="AE1043" s="75"/>
    </row>
    <row r="1044" spans="1:31" s="141" customFormat="1" ht="30" customHeight="1" x14ac:dyDescent="0.25">
      <c r="A1044" s="69" t="s">
        <v>56</v>
      </c>
      <c r="B1044" s="69" t="s">
        <v>57</v>
      </c>
      <c r="C1044" s="69" t="s">
        <v>1464</v>
      </c>
      <c r="D1044" s="67" t="s">
        <v>1538</v>
      </c>
      <c r="E1044" s="67" t="s">
        <v>1539</v>
      </c>
      <c r="F1044" s="67" t="s">
        <v>1741</v>
      </c>
      <c r="G1044" s="67" t="s">
        <v>1539</v>
      </c>
      <c r="H1044" s="220" t="s">
        <v>46</v>
      </c>
      <c r="I1044" s="73">
        <v>0</v>
      </c>
      <c r="J1044" s="74">
        <v>0</v>
      </c>
      <c r="K1044" s="67">
        <v>0</v>
      </c>
      <c r="L1044" s="67">
        <v>0</v>
      </c>
      <c r="M1044" s="74" t="s">
        <v>47</v>
      </c>
      <c r="N1044" s="496" t="s">
        <v>48</v>
      </c>
      <c r="O1044" s="73">
        <v>0</v>
      </c>
      <c r="P1044" s="67">
        <v>0</v>
      </c>
      <c r="Q1044" s="67" t="s">
        <v>49</v>
      </c>
      <c r="R1044" s="214" t="s">
        <v>47</v>
      </c>
      <c r="S1044" s="73">
        <v>0</v>
      </c>
      <c r="T1044" s="67">
        <v>0</v>
      </c>
      <c r="U1044" s="67">
        <v>0</v>
      </c>
      <c r="V1044" s="67">
        <v>0</v>
      </c>
      <c r="W1044" s="496">
        <v>0</v>
      </c>
      <c r="X1044" s="73">
        <v>0</v>
      </c>
      <c r="Y1044" s="67">
        <v>0</v>
      </c>
      <c r="Z1044" s="496">
        <v>0</v>
      </c>
      <c r="AA1044" s="22">
        <v>0</v>
      </c>
      <c r="AB1044" s="496">
        <v>0</v>
      </c>
      <c r="AC1044" s="27" t="s">
        <v>48</v>
      </c>
      <c r="AD1044" s="75"/>
      <c r="AE1044" s="75"/>
    </row>
    <row r="1045" spans="1:31" s="141" customFormat="1" ht="30" customHeight="1" x14ac:dyDescent="0.25">
      <c r="A1045" s="69" t="s">
        <v>56</v>
      </c>
      <c r="B1045" s="69" t="s">
        <v>57</v>
      </c>
      <c r="C1045" s="69" t="s">
        <v>1464</v>
      </c>
      <c r="D1045" s="67" t="s">
        <v>1538</v>
      </c>
      <c r="E1045" s="67" t="s">
        <v>1539</v>
      </c>
      <c r="F1045" s="67" t="s">
        <v>1742</v>
      </c>
      <c r="G1045" s="67" t="s">
        <v>1539</v>
      </c>
      <c r="H1045" s="220" t="s">
        <v>46</v>
      </c>
      <c r="I1045" s="73">
        <v>0</v>
      </c>
      <c r="J1045" s="74">
        <v>0</v>
      </c>
      <c r="K1045" s="67">
        <v>0</v>
      </c>
      <c r="L1045" s="67">
        <v>0</v>
      </c>
      <c r="M1045" s="74" t="s">
        <v>47</v>
      </c>
      <c r="N1045" s="221" t="s">
        <v>48</v>
      </c>
      <c r="O1045" s="73">
        <v>0</v>
      </c>
      <c r="P1045" s="67">
        <v>0</v>
      </c>
      <c r="Q1045" s="67" t="s">
        <v>49</v>
      </c>
      <c r="R1045" s="214" t="s">
        <v>47</v>
      </c>
      <c r="S1045" s="73">
        <v>0</v>
      </c>
      <c r="T1045" s="67">
        <v>0</v>
      </c>
      <c r="U1045" s="67">
        <v>0</v>
      </c>
      <c r="V1045" s="67">
        <v>0</v>
      </c>
      <c r="W1045" s="496">
        <v>0</v>
      </c>
      <c r="X1045" s="73">
        <v>0</v>
      </c>
      <c r="Y1045" s="67">
        <v>0</v>
      </c>
      <c r="Z1045" s="496">
        <v>0</v>
      </c>
      <c r="AA1045" s="22">
        <v>0</v>
      </c>
      <c r="AB1045" s="496">
        <v>0</v>
      </c>
      <c r="AC1045" s="27" t="s">
        <v>48</v>
      </c>
      <c r="AD1045" s="75"/>
      <c r="AE1045" s="75"/>
    </row>
    <row r="1046" spans="1:31" s="141" customFormat="1" ht="30" customHeight="1" x14ac:dyDescent="0.25">
      <c r="A1046" s="69" t="s">
        <v>56</v>
      </c>
      <c r="B1046" s="69" t="s">
        <v>57</v>
      </c>
      <c r="C1046" s="69" t="s">
        <v>1464</v>
      </c>
      <c r="D1046" s="67" t="s">
        <v>1538</v>
      </c>
      <c r="E1046" s="67" t="s">
        <v>1539</v>
      </c>
      <c r="F1046" s="67" t="s">
        <v>1743</v>
      </c>
      <c r="G1046" s="67" t="s">
        <v>1539</v>
      </c>
      <c r="H1046" s="220" t="s">
        <v>46</v>
      </c>
      <c r="I1046" s="73">
        <v>0</v>
      </c>
      <c r="J1046" s="74">
        <v>0</v>
      </c>
      <c r="K1046" s="67">
        <v>0</v>
      </c>
      <c r="L1046" s="67">
        <v>0</v>
      </c>
      <c r="M1046" s="74" t="s">
        <v>47</v>
      </c>
      <c r="N1046" s="496" t="s">
        <v>48</v>
      </c>
      <c r="O1046" s="73">
        <v>0</v>
      </c>
      <c r="P1046" s="67">
        <v>0</v>
      </c>
      <c r="Q1046" s="67" t="s">
        <v>49</v>
      </c>
      <c r="R1046" s="214" t="s">
        <v>47</v>
      </c>
      <c r="S1046" s="73">
        <v>0</v>
      </c>
      <c r="T1046" s="67">
        <v>0</v>
      </c>
      <c r="U1046" s="67">
        <v>0</v>
      </c>
      <c r="V1046" s="67">
        <v>0</v>
      </c>
      <c r="W1046" s="496">
        <v>0</v>
      </c>
      <c r="X1046" s="73">
        <v>0</v>
      </c>
      <c r="Y1046" s="67">
        <v>0</v>
      </c>
      <c r="Z1046" s="496">
        <v>0</v>
      </c>
      <c r="AA1046" s="22">
        <v>0</v>
      </c>
      <c r="AB1046" s="496">
        <v>0</v>
      </c>
      <c r="AC1046" s="27" t="s">
        <v>48</v>
      </c>
      <c r="AD1046" s="75"/>
      <c r="AE1046" s="75"/>
    </row>
    <row r="1047" spans="1:31" s="141" customFormat="1" ht="30" customHeight="1" x14ac:dyDescent="0.25">
      <c r="A1047" s="69" t="s">
        <v>56</v>
      </c>
      <c r="B1047" s="69" t="s">
        <v>57</v>
      </c>
      <c r="C1047" s="69" t="s">
        <v>1464</v>
      </c>
      <c r="D1047" s="67" t="s">
        <v>1538</v>
      </c>
      <c r="E1047" s="67" t="s">
        <v>1539</v>
      </c>
      <c r="F1047" s="67" t="s">
        <v>1744</v>
      </c>
      <c r="G1047" s="67" t="s">
        <v>1539</v>
      </c>
      <c r="H1047" s="220" t="s">
        <v>46</v>
      </c>
      <c r="I1047" s="73">
        <v>0</v>
      </c>
      <c r="J1047" s="74">
        <v>0</v>
      </c>
      <c r="K1047" s="67">
        <v>0</v>
      </c>
      <c r="L1047" s="67">
        <v>0</v>
      </c>
      <c r="M1047" s="74" t="s">
        <v>47</v>
      </c>
      <c r="N1047" s="496" t="s">
        <v>48</v>
      </c>
      <c r="O1047" s="73">
        <v>0</v>
      </c>
      <c r="P1047" s="67">
        <v>0</v>
      </c>
      <c r="Q1047" s="67" t="s">
        <v>49</v>
      </c>
      <c r="R1047" s="214" t="s">
        <v>47</v>
      </c>
      <c r="S1047" s="73">
        <v>0</v>
      </c>
      <c r="T1047" s="67">
        <v>0</v>
      </c>
      <c r="U1047" s="67">
        <v>0</v>
      </c>
      <c r="V1047" s="67">
        <v>0</v>
      </c>
      <c r="W1047" s="496">
        <v>0</v>
      </c>
      <c r="X1047" s="73">
        <v>0</v>
      </c>
      <c r="Y1047" s="67">
        <v>0</v>
      </c>
      <c r="Z1047" s="496">
        <v>0</v>
      </c>
      <c r="AA1047" s="22">
        <v>0</v>
      </c>
      <c r="AB1047" s="496">
        <v>0</v>
      </c>
      <c r="AC1047" s="27" t="s">
        <v>48</v>
      </c>
      <c r="AD1047" s="75"/>
      <c r="AE1047" s="75"/>
    </row>
    <row r="1048" spans="1:31" s="141" customFormat="1" ht="30" customHeight="1" x14ac:dyDescent="0.25">
      <c r="A1048" s="69" t="s">
        <v>56</v>
      </c>
      <c r="B1048" s="69" t="s">
        <v>57</v>
      </c>
      <c r="C1048" s="69" t="s">
        <v>1464</v>
      </c>
      <c r="D1048" s="67" t="s">
        <v>1538</v>
      </c>
      <c r="E1048" s="67" t="s">
        <v>1539</v>
      </c>
      <c r="F1048" s="67" t="s">
        <v>1745</v>
      </c>
      <c r="G1048" s="67" t="s">
        <v>1539</v>
      </c>
      <c r="H1048" s="220" t="s">
        <v>46</v>
      </c>
      <c r="I1048" s="73">
        <v>0</v>
      </c>
      <c r="J1048" s="74">
        <v>0</v>
      </c>
      <c r="K1048" s="67">
        <v>0</v>
      </c>
      <c r="L1048" s="67">
        <v>0</v>
      </c>
      <c r="M1048" s="74" t="s">
        <v>47</v>
      </c>
      <c r="N1048" s="221" t="s">
        <v>48</v>
      </c>
      <c r="O1048" s="73">
        <v>0</v>
      </c>
      <c r="P1048" s="67">
        <v>0</v>
      </c>
      <c r="Q1048" s="67" t="s">
        <v>49</v>
      </c>
      <c r="R1048" s="214" t="s">
        <v>47</v>
      </c>
      <c r="S1048" s="73">
        <v>0</v>
      </c>
      <c r="T1048" s="67">
        <v>0</v>
      </c>
      <c r="U1048" s="67">
        <v>0</v>
      </c>
      <c r="V1048" s="67">
        <v>0</v>
      </c>
      <c r="W1048" s="496">
        <v>0</v>
      </c>
      <c r="X1048" s="73">
        <v>0</v>
      </c>
      <c r="Y1048" s="67">
        <v>0</v>
      </c>
      <c r="Z1048" s="496">
        <v>0</v>
      </c>
      <c r="AA1048" s="22">
        <v>0</v>
      </c>
      <c r="AB1048" s="496">
        <v>0</v>
      </c>
      <c r="AC1048" s="27" t="s">
        <v>48</v>
      </c>
      <c r="AD1048" s="75"/>
      <c r="AE1048" s="75"/>
    </row>
    <row r="1049" spans="1:31" s="141" customFormat="1" ht="30" customHeight="1" x14ac:dyDescent="0.25">
      <c r="A1049" s="69" t="s">
        <v>56</v>
      </c>
      <c r="B1049" s="69" t="s">
        <v>57</v>
      </c>
      <c r="C1049" s="69" t="s">
        <v>1464</v>
      </c>
      <c r="D1049" s="67" t="s">
        <v>1746</v>
      </c>
      <c r="E1049" s="67" t="s">
        <v>1637</v>
      </c>
      <c r="F1049" s="67" t="s">
        <v>1747</v>
      </c>
      <c r="G1049" s="67" t="s">
        <v>1650</v>
      </c>
      <c r="H1049" s="220" t="s">
        <v>46</v>
      </c>
      <c r="I1049" s="73">
        <v>0</v>
      </c>
      <c r="J1049" s="74">
        <v>0</v>
      </c>
      <c r="K1049" s="67">
        <v>0</v>
      </c>
      <c r="L1049" s="67">
        <v>0</v>
      </c>
      <c r="M1049" s="74" t="s">
        <v>47</v>
      </c>
      <c r="N1049" s="496" t="s">
        <v>48</v>
      </c>
      <c r="O1049" s="73">
        <v>0</v>
      </c>
      <c r="P1049" s="67">
        <v>0</v>
      </c>
      <c r="Q1049" s="67" t="s">
        <v>49</v>
      </c>
      <c r="R1049" s="214" t="s">
        <v>47</v>
      </c>
      <c r="S1049" s="73">
        <v>0</v>
      </c>
      <c r="T1049" s="67">
        <v>0</v>
      </c>
      <c r="U1049" s="67">
        <v>0</v>
      </c>
      <c r="V1049" s="67">
        <v>0</v>
      </c>
      <c r="W1049" s="496">
        <v>0</v>
      </c>
      <c r="X1049" s="73">
        <v>0</v>
      </c>
      <c r="Y1049" s="67">
        <v>0</v>
      </c>
      <c r="Z1049" s="496">
        <v>0</v>
      </c>
      <c r="AA1049" s="22">
        <v>0</v>
      </c>
      <c r="AB1049" s="496">
        <v>0</v>
      </c>
      <c r="AC1049" s="27" t="s">
        <v>48</v>
      </c>
      <c r="AD1049" s="75"/>
      <c r="AE1049" s="75"/>
    </row>
    <row r="1050" spans="1:31" s="141" customFormat="1" ht="30" customHeight="1" x14ac:dyDescent="0.25">
      <c r="A1050" s="69" t="s">
        <v>56</v>
      </c>
      <c r="B1050" s="69" t="s">
        <v>57</v>
      </c>
      <c r="C1050" s="69" t="s">
        <v>1464</v>
      </c>
      <c r="D1050" s="67" t="s">
        <v>1746</v>
      </c>
      <c r="E1050" s="67" t="s">
        <v>1637</v>
      </c>
      <c r="F1050" s="67" t="s">
        <v>1748</v>
      </c>
      <c r="G1050" s="67" t="s">
        <v>1637</v>
      </c>
      <c r="H1050" s="220" t="s">
        <v>46</v>
      </c>
      <c r="I1050" s="73">
        <v>0</v>
      </c>
      <c r="J1050" s="74">
        <v>0</v>
      </c>
      <c r="K1050" s="67">
        <v>0</v>
      </c>
      <c r="L1050" s="67">
        <v>0</v>
      </c>
      <c r="M1050" s="74" t="s">
        <v>47</v>
      </c>
      <c r="N1050" s="496" t="s">
        <v>48</v>
      </c>
      <c r="O1050" s="73">
        <v>0</v>
      </c>
      <c r="P1050" s="67">
        <v>0</v>
      </c>
      <c r="Q1050" s="67" t="s">
        <v>49</v>
      </c>
      <c r="R1050" s="214" t="s">
        <v>47</v>
      </c>
      <c r="S1050" s="73">
        <v>0</v>
      </c>
      <c r="T1050" s="67">
        <v>0</v>
      </c>
      <c r="U1050" s="67">
        <v>0</v>
      </c>
      <c r="V1050" s="67">
        <v>0</v>
      </c>
      <c r="W1050" s="496">
        <v>0</v>
      </c>
      <c r="X1050" s="73">
        <v>0</v>
      </c>
      <c r="Y1050" s="67">
        <v>0</v>
      </c>
      <c r="Z1050" s="496">
        <v>0</v>
      </c>
      <c r="AA1050" s="22">
        <v>0</v>
      </c>
      <c r="AB1050" s="496">
        <v>0</v>
      </c>
      <c r="AC1050" s="27" t="s">
        <v>48</v>
      </c>
      <c r="AD1050" s="75"/>
      <c r="AE1050" s="75"/>
    </row>
    <row r="1051" spans="1:31" s="141" customFormat="1" ht="30" customHeight="1" x14ac:dyDescent="0.25">
      <c r="A1051" s="69" t="s">
        <v>56</v>
      </c>
      <c r="B1051" s="69" t="s">
        <v>57</v>
      </c>
      <c r="C1051" s="69" t="s">
        <v>1464</v>
      </c>
      <c r="D1051" s="67" t="s">
        <v>1746</v>
      </c>
      <c r="E1051" s="67" t="s">
        <v>1637</v>
      </c>
      <c r="F1051" s="67" t="s">
        <v>1749</v>
      </c>
      <c r="G1051" s="67" t="s">
        <v>1650</v>
      </c>
      <c r="H1051" s="220" t="s">
        <v>46</v>
      </c>
      <c r="I1051" s="73">
        <v>0</v>
      </c>
      <c r="J1051" s="74">
        <v>0</v>
      </c>
      <c r="K1051" s="67">
        <v>0</v>
      </c>
      <c r="L1051" s="67">
        <v>0</v>
      </c>
      <c r="M1051" s="74" t="s">
        <v>47</v>
      </c>
      <c r="N1051" s="221" t="s">
        <v>48</v>
      </c>
      <c r="O1051" s="73">
        <v>0</v>
      </c>
      <c r="P1051" s="67">
        <v>0</v>
      </c>
      <c r="Q1051" s="67" t="s">
        <v>49</v>
      </c>
      <c r="R1051" s="214" t="s">
        <v>47</v>
      </c>
      <c r="S1051" s="73">
        <v>0</v>
      </c>
      <c r="T1051" s="67">
        <v>0</v>
      </c>
      <c r="U1051" s="67">
        <v>0</v>
      </c>
      <c r="V1051" s="67">
        <v>0</v>
      </c>
      <c r="W1051" s="496">
        <v>0</v>
      </c>
      <c r="X1051" s="73">
        <v>0</v>
      </c>
      <c r="Y1051" s="67">
        <v>0</v>
      </c>
      <c r="Z1051" s="496">
        <v>0</v>
      </c>
      <c r="AA1051" s="22">
        <v>0</v>
      </c>
      <c r="AB1051" s="496">
        <v>0</v>
      </c>
      <c r="AC1051" s="27" t="s">
        <v>48</v>
      </c>
      <c r="AD1051" s="75"/>
      <c r="AE1051" s="75"/>
    </row>
    <row r="1052" spans="1:31" s="141" customFormat="1" ht="30" customHeight="1" x14ac:dyDescent="0.25">
      <c r="A1052" s="69" t="s">
        <v>56</v>
      </c>
      <c r="B1052" s="69" t="s">
        <v>57</v>
      </c>
      <c r="C1052" s="69" t="s">
        <v>1464</v>
      </c>
      <c r="D1052" s="67" t="s">
        <v>1746</v>
      </c>
      <c r="E1052" s="67" t="s">
        <v>1637</v>
      </c>
      <c r="F1052" s="67" t="s">
        <v>1750</v>
      </c>
      <c r="G1052" s="67" t="s">
        <v>1650</v>
      </c>
      <c r="H1052" s="220" t="s">
        <v>46</v>
      </c>
      <c r="I1052" s="73">
        <v>0</v>
      </c>
      <c r="J1052" s="74">
        <v>0</v>
      </c>
      <c r="K1052" s="67">
        <v>0</v>
      </c>
      <c r="L1052" s="67">
        <v>0</v>
      </c>
      <c r="M1052" s="74" t="s">
        <v>47</v>
      </c>
      <c r="N1052" s="496" t="s">
        <v>48</v>
      </c>
      <c r="O1052" s="73">
        <v>0</v>
      </c>
      <c r="P1052" s="67">
        <v>0</v>
      </c>
      <c r="Q1052" s="67" t="s">
        <v>49</v>
      </c>
      <c r="R1052" s="214" t="s">
        <v>47</v>
      </c>
      <c r="S1052" s="73">
        <v>0</v>
      </c>
      <c r="T1052" s="67">
        <v>0</v>
      </c>
      <c r="U1052" s="67">
        <v>0</v>
      </c>
      <c r="V1052" s="67">
        <v>0</v>
      </c>
      <c r="W1052" s="496">
        <v>0</v>
      </c>
      <c r="X1052" s="73">
        <v>0</v>
      </c>
      <c r="Y1052" s="67">
        <v>0</v>
      </c>
      <c r="Z1052" s="496">
        <v>0</v>
      </c>
      <c r="AA1052" s="22">
        <v>0</v>
      </c>
      <c r="AB1052" s="496">
        <v>0</v>
      </c>
      <c r="AC1052" s="27" t="s">
        <v>48</v>
      </c>
      <c r="AD1052" s="75"/>
      <c r="AE1052" s="75"/>
    </row>
    <row r="1053" spans="1:31" s="141" customFormat="1" ht="30" customHeight="1" x14ac:dyDescent="0.25">
      <c r="A1053" s="69" t="s">
        <v>56</v>
      </c>
      <c r="B1053" s="69" t="s">
        <v>57</v>
      </c>
      <c r="C1053" s="69" t="s">
        <v>1464</v>
      </c>
      <c r="D1053" s="67" t="s">
        <v>1751</v>
      </c>
      <c r="E1053" s="67" t="s">
        <v>1470</v>
      </c>
      <c r="F1053" s="67" t="s">
        <v>1752</v>
      </c>
      <c r="G1053" s="67" t="s">
        <v>1470</v>
      </c>
      <c r="H1053" s="220" t="s">
        <v>46</v>
      </c>
      <c r="I1053" s="73">
        <v>0</v>
      </c>
      <c r="J1053" s="74">
        <v>0</v>
      </c>
      <c r="K1053" s="67">
        <v>0</v>
      </c>
      <c r="L1053" s="67">
        <v>0</v>
      </c>
      <c r="M1053" s="74" t="s">
        <v>47</v>
      </c>
      <c r="N1053" s="496" t="s">
        <v>48</v>
      </c>
      <c r="O1053" s="73">
        <v>0</v>
      </c>
      <c r="P1053" s="67">
        <v>0</v>
      </c>
      <c r="Q1053" s="67" t="s">
        <v>49</v>
      </c>
      <c r="R1053" s="214" t="s">
        <v>47</v>
      </c>
      <c r="S1053" s="73">
        <v>0</v>
      </c>
      <c r="T1053" s="67">
        <v>0</v>
      </c>
      <c r="U1053" s="67">
        <v>0</v>
      </c>
      <c r="V1053" s="67">
        <v>0</v>
      </c>
      <c r="W1053" s="496">
        <v>0</v>
      </c>
      <c r="X1053" s="73">
        <v>0</v>
      </c>
      <c r="Y1053" s="67">
        <v>0</v>
      </c>
      <c r="Z1053" s="496">
        <v>0</v>
      </c>
      <c r="AA1053" s="22">
        <v>0</v>
      </c>
      <c r="AB1053" s="496">
        <v>0</v>
      </c>
      <c r="AC1053" s="27" t="s">
        <v>48</v>
      </c>
      <c r="AD1053" s="75"/>
      <c r="AE1053" s="75"/>
    </row>
    <row r="1054" spans="1:31" s="141" customFormat="1" ht="30" customHeight="1" x14ac:dyDescent="0.25">
      <c r="A1054" s="69" t="s">
        <v>56</v>
      </c>
      <c r="B1054" s="69" t="s">
        <v>57</v>
      </c>
      <c r="C1054" s="69" t="s">
        <v>1464</v>
      </c>
      <c r="D1054" s="67" t="s">
        <v>1751</v>
      </c>
      <c r="E1054" s="67" t="s">
        <v>1470</v>
      </c>
      <c r="F1054" s="67" t="s">
        <v>1753</v>
      </c>
      <c r="G1054" s="67" t="s">
        <v>1754</v>
      </c>
      <c r="H1054" s="220" t="s">
        <v>46</v>
      </c>
      <c r="I1054" s="73">
        <v>0</v>
      </c>
      <c r="J1054" s="74">
        <v>0</v>
      </c>
      <c r="K1054" s="67">
        <v>0</v>
      </c>
      <c r="L1054" s="67">
        <v>0</v>
      </c>
      <c r="M1054" s="74" t="s">
        <v>47</v>
      </c>
      <c r="N1054" s="221" t="s">
        <v>48</v>
      </c>
      <c r="O1054" s="73">
        <v>0</v>
      </c>
      <c r="P1054" s="67">
        <v>0</v>
      </c>
      <c r="Q1054" s="67" t="s">
        <v>49</v>
      </c>
      <c r="R1054" s="214" t="s">
        <v>47</v>
      </c>
      <c r="S1054" s="73">
        <v>0</v>
      </c>
      <c r="T1054" s="67">
        <v>0</v>
      </c>
      <c r="U1054" s="67">
        <v>0</v>
      </c>
      <c r="V1054" s="67">
        <v>0</v>
      </c>
      <c r="W1054" s="496">
        <v>0</v>
      </c>
      <c r="X1054" s="73">
        <v>0</v>
      </c>
      <c r="Y1054" s="67">
        <v>0</v>
      </c>
      <c r="Z1054" s="496">
        <v>0</v>
      </c>
      <c r="AA1054" s="22">
        <v>0</v>
      </c>
      <c r="AB1054" s="496">
        <v>0</v>
      </c>
      <c r="AC1054" s="27" t="s">
        <v>48</v>
      </c>
      <c r="AD1054" s="75"/>
      <c r="AE1054" s="75"/>
    </row>
    <row r="1055" spans="1:31" s="141" customFormat="1" ht="30" customHeight="1" x14ac:dyDescent="0.25">
      <c r="A1055" s="69" t="s">
        <v>56</v>
      </c>
      <c r="B1055" s="69" t="s">
        <v>57</v>
      </c>
      <c r="C1055" s="69" t="s">
        <v>1464</v>
      </c>
      <c r="D1055" s="67" t="s">
        <v>1751</v>
      </c>
      <c r="E1055" s="67" t="s">
        <v>1470</v>
      </c>
      <c r="F1055" s="67" t="s">
        <v>1755</v>
      </c>
      <c r="G1055" s="67" t="s">
        <v>1554</v>
      </c>
      <c r="H1055" s="220" t="s">
        <v>46</v>
      </c>
      <c r="I1055" s="73">
        <v>0</v>
      </c>
      <c r="J1055" s="74">
        <v>0</v>
      </c>
      <c r="K1055" s="67">
        <v>0</v>
      </c>
      <c r="L1055" s="67">
        <v>0</v>
      </c>
      <c r="M1055" s="74" t="s">
        <v>47</v>
      </c>
      <c r="N1055" s="496" t="s">
        <v>48</v>
      </c>
      <c r="O1055" s="73">
        <v>0</v>
      </c>
      <c r="P1055" s="67">
        <v>0</v>
      </c>
      <c r="Q1055" s="67" t="s">
        <v>49</v>
      </c>
      <c r="R1055" s="214" t="s">
        <v>47</v>
      </c>
      <c r="S1055" s="73">
        <v>0</v>
      </c>
      <c r="T1055" s="67">
        <v>0</v>
      </c>
      <c r="U1055" s="67">
        <v>0</v>
      </c>
      <c r="V1055" s="67">
        <v>0</v>
      </c>
      <c r="W1055" s="496">
        <v>0</v>
      </c>
      <c r="X1055" s="73">
        <v>0</v>
      </c>
      <c r="Y1055" s="67">
        <v>0</v>
      </c>
      <c r="Z1055" s="496">
        <v>0</v>
      </c>
      <c r="AA1055" s="22">
        <v>0</v>
      </c>
      <c r="AB1055" s="496">
        <v>0</v>
      </c>
      <c r="AC1055" s="27" t="s">
        <v>48</v>
      </c>
      <c r="AD1055" s="75"/>
      <c r="AE1055" s="75"/>
    </row>
    <row r="1056" spans="1:31" s="141" customFormat="1" ht="30" customHeight="1" x14ac:dyDescent="0.25">
      <c r="A1056" s="69" t="s">
        <v>56</v>
      </c>
      <c r="B1056" s="69" t="s">
        <v>57</v>
      </c>
      <c r="C1056" s="69" t="s">
        <v>1464</v>
      </c>
      <c r="D1056" s="67" t="s">
        <v>1756</v>
      </c>
      <c r="E1056" s="67" t="s">
        <v>1473</v>
      </c>
      <c r="F1056" s="67" t="s">
        <v>1757</v>
      </c>
      <c r="G1056" s="67" t="s">
        <v>1473</v>
      </c>
      <c r="H1056" s="220" t="s">
        <v>46</v>
      </c>
      <c r="I1056" s="73">
        <v>0</v>
      </c>
      <c r="J1056" s="74">
        <v>0</v>
      </c>
      <c r="K1056" s="67">
        <v>0</v>
      </c>
      <c r="L1056" s="67">
        <v>0</v>
      </c>
      <c r="M1056" s="74" t="s">
        <v>47</v>
      </c>
      <c r="N1056" s="496" t="s">
        <v>48</v>
      </c>
      <c r="O1056" s="73">
        <v>0</v>
      </c>
      <c r="P1056" s="67">
        <v>0</v>
      </c>
      <c r="Q1056" s="67" t="s">
        <v>49</v>
      </c>
      <c r="R1056" s="214" t="s">
        <v>47</v>
      </c>
      <c r="S1056" s="73">
        <v>0</v>
      </c>
      <c r="T1056" s="67">
        <v>0</v>
      </c>
      <c r="U1056" s="67">
        <v>0</v>
      </c>
      <c r="V1056" s="67">
        <v>0</v>
      </c>
      <c r="W1056" s="496">
        <v>0</v>
      </c>
      <c r="X1056" s="73">
        <v>0</v>
      </c>
      <c r="Y1056" s="67">
        <v>0</v>
      </c>
      <c r="Z1056" s="496">
        <v>0</v>
      </c>
      <c r="AA1056" s="22">
        <v>0</v>
      </c>
      <c r="AB1056" s="496">
        <v>0</v>
      </c>
      <c r="AC1056" s="27" t="s">
        <v>48</v>
      </c>
      <c r="AD1056" s="75"/>
      <c r="AE1056" s="75"/>
    </row>
    <row r="1057" spans="1:31" s="141" customFormat="1" ht="30" customHeight="1" x14ac:dyDescent="0.25">
      <c r="A1057" s="69" t="s">
        <v>56</v>
      </c>
      <c r="B1057" s="69" t="s">
        <v>57</v>
      </c>
      <c r="C1057" s="69" t="s">
        <v>1464</v>
      </c>
      <c r="D1057" s="67" t="s">
        <v>1758</v>
      </c>
      <c r="E1057" s="67" t="s">
        <v>1539</v>
      </c>
      <c r="F1057" s="67" t="s">
        <v>1759</v>
      </c>
      <c r="G1057" s="67" t="s">
        <v>1541</v>
      </c>
      <c r="H1057" s="220" t="s">
        <v>46</v>
      </c>
      <c r="I1057" s="73">
        <v>0</v>
      </c>
      <c r="J1057" s="74">
        <v>0</v>
      </c>
      <c r="K1057" s="67">
        <v>0</v>
      </c>
      <c r="L1057" s="67">
        <v>0</v>
      </c>
      <c r="M1057" s="74" t="s">
        <v>47</v>
      </c>
      <c r="N1057" s="221" t="s">
        <v>48</v>
      </c>
      <c r="O1057" s="73">
        <v>0</v>
      </c>
      <c r="P1057" s="67">
        <v>0</v>
      </c>
      <c r="Q1057" s="67" t="s">
        <v>49</v>
      </c>
      <c r="R1057" s="214" t="s">
        <v>47</v>
      </c>
      <c r="S1057" s="73">
        <v>0</v>
      </c>
      <c r="T1057" s="67">
        <v>0</v>
      </c>
      <c r="U1057" s="67">
        <v>0</v>
      </c>
      <c r="V1057" s="67">
        <v>0</v>
      </c>
      <c r="W1057" s="496">
        <v>0</v>
      </c>
      <c r="X1057" s="73">
        <v>0</v>
      </c>
      <c r="Y1057" s="67">
        <v>0</v>
      </c>
      <c r="Z1057" s="496">
        <v>0</v>
      </c>
      <c r="AA1057" s="22">
        <v>0</v>
      </c>
      <c r="AB1057" s="496">
        <v>0</v>
      </c>
      <c r="AC1057" s="27" t="s">
        <v>48</v>
      </c>
      <c r="AD1057" s="75"/>
      <c r="AE1057" s="75"/>
    </row>
    <row r="1058" spans="1:31" s="141" customFormat="1" ht="30" customHeight="1" x14ac:dyDescent="0.25">
      <c r="A1058" s="69" t="s">
        <v>56</v>
      </c>
      <c r="B1058" s="69" t="s">
        <v>57</v>
      </c>
      <c r="C1058" s="69" t="s">
        <v>1464</v>
      </c>
      <c r="D1058" s="67" t="s">
        <v>1758</v>
      </c>
      <c r="E1058" s="67" t="s">
        <v>1539</v>
      </c>
      <c r="F1058" s="67" t="s">
        <v>1760</v>
      </c>
      <c r="G1058" s="67" t="s">
        <v>1539</v>
      </c>
      <c r="H1058" s="220" t="s">
        <v>46</v>
      </c>
      <c r="I1058" s="73">
        <v>0</v>
      </c>
      <c r="J1058" s="74">
        <v>0</v>
      </c>
      <c r="K1058" s="67">
        <v>0</v>
      </c>
      <c r="L1058" s="67">
        <v>0</v>
      </c>
      <c r="M1058" s="74" t="s">
        <v>47</v>
      </c>
      <c r="N1058" s="496" t="s">
        <v>48</v>
      </c>
      <c r="O1058" s="73">
        <v>0</v>
      </c>
      <c r="P1058" s="67">
        <v>0</v>
      </c>
      <c r="Q1058" s="67" t="s">
        <v>49</v>
      </c>
      <c r="R1058" s="214" t="s">
        <v>47</v>
      </c>
      <c r="S1058" s="73">
        <v>0</v>
      </c>
      <c r="T1058" s="67">
        <v>0</v>
      </c>
      <c r="U1058" s="67">
        <v>0</v>
      </c>
      <c r="V1058" s="67">
        <v>0</v>
      </c>
      <c r="W1058" s="496">
        <v>0</v>
      </c>
      <c r="X1058" s="73">
        <v>0</v>
      </c>
      <c r="Y1058" s="67">
        <v>0</v>
      </c>
      <c r="Z1058" s="496">
        <v>0</v>
      </c>
      <c r="AA1058" s="22">
        <v>0</v>
      </c>
      <c r="AB1058" s="496">
        <v>0</v>
      </c>
      <c r="AC1058" s="27" t="s">
        <v>48</v>
      </c>
      <c r="AD1058" s="75"/>
      <c r="AE1058" s="75"/>
    </row>
    <row r="1059" spans="1:31" s="141" customFormat="1" ht="30" customHeight="1" x14ac:dyDescent="0.25">
      <c r="A1059" s="69" t="s">
        <v>56</v>
      </c>
      <c r="B1059" s="69" t="s">
        <v>57</v>
      </c>
      <c r="C1059" s="69" t="s">
        <v>1464</v>
      </c>
      <c r="D1059" s="67" t="s">
        <v>1761</v>
      </c>
      <c r="E1059" s="67" t="s">
        <v>1534</v>
      </c>
      <c r="F1059" s="67" t="s">
        <v>1762</v>
      </c>
      <c r="G1059" s="67" t="s">
        <v>1534</v>
      </c>
      <c r="H1059" s="220" t="s">
        <v>46</v>
      </c>
      <c r="I1059" s="73">
        <v>0</v>
      </c>
      <c r="J1059" s="74">
        <v>0</v>
      </c>
      <c r="K1059" s="67">
        <v>0</v>
      </c>
      <c r="L1059" s="67">
        <v>0</v>
      </c>
      <c r="M1059" s="74" t="s">
        <v>47</v>
      </c>
      <c r="N1059" s="496" t="s">
        <v>48</v>
      </c>
      <c r="O1059" s="73">
        <v>0</v>
      </c>
      <c r="P1059" s="67">
        <v>0</v>
      </c>
      <c r="Q1059" s="67" t="s">
        <v>49</v>
      </c>
      <c r="R1059" s="214" t="s">
        <v>47</v>
      </c>
      <c r="S1059" s="73">
        <v>0</v>
      </c>
      <c r="T1059" s="67">
        <v>0</v>
      </c>
      <c r="U1059" s="67">
        <v>0</v>
      </c>
      <c r="V1059" s="67">
        <v>0</v>
      </c>
      <c r="W1059" s="496">
        <v>0</v>
      </c>
      <c r="X1059" s="73">
        <v>0</v>
      </c>
      <c r="Y1059" s="67">
        <v>0</v>
      </c>
      <c r="Z1059" s="496">
        <v>0</v>
      </c>
      <c r="AA1059" s="22">
        <v>0</v>
      </c>
      <c r="AB1059" s="496">
        <v>0</v>
      </c>
      <c r="AC1059" s="27" t="s">
        <v>48</v>
      </c>
      <c r="AD1059" s="75"/>
      <c r="AE1059" s="75"/>
    </row>
    <row r="1060" spans="1:31" s="141" customFormat="1" ht="30" customHeight="1" x14ac:dyDescent="0.25">
      <c r="A1060" s="69" t="s">
        <v>56</v>
      </c>
      <c r="B1060" s="69" t="s">
        <v>57</v>
      </c>
      <c r="C1060" s="69" t="s">
        <v>1464</v>
      </c>
      <c r="D1060" s="67" t="s">
        <v>1761</v>
      </c>
      <c r="E1060" s="67" t="s">
        <v>1534</v>
      </c>
      <c r="F1060" s="67" t="s">
        <v>1763</v>
      </c>
      <c r="G1060" s="67" t="s">
        <v>1764</v>
      </c>
      <c r="H1060" s="220" t="s">
        <v>46</v>
      </c>
      <c r="I1060" s="73">
        <v>0</v>
      </c>
      <c r="J1060" s="74">
        <v>0</v>
      </c>
      <c r="K1060" s="67">
        <v>0</v>
      </c>
      <c r="L1060" s="67">
        <v>0</v>
      </c>
      <c r="M1060" s="74" t="s">
        <v>47</v>
      </c>
      <c r="N1060" s="221" t="s">
        <v>48</v>
      </c>
      <c r="O1060" s="73">
        <v>0</v>
      </c>
      <c r="P1060" s="67">
        <v>0</v>
      </c>
      <c r="Q1060" s="67" t="s">
        <v>49</v>
      </c>
      <c r="R1060" s="214" t="s">
        <v>47</v>
      </c>
      <c r="S1060" s="73">
        <v>0</v>
      </c>
      <c r="T1060" s="67">
        <v>0</v>
      </c>
      <c r="U1060" s="67">
        <v>0</v>
      </c>
      <c r="V1060" s="67">
        <v>0</v>
      </c>
      <c r="W1060" s="496">
        <v>0</v>
      </c>
      <c r="X1060" s="73">
        <v>0</v>
      </c>
      <c r="Y1060" s="67">
        <v>0</v>
      </c>
      <c r="Z1060" s="496">
        <v>0</v>
      </c>
      <c r="AA1060" s="22">
        <v>0</v>
      </c>
      <c r="AB1060" s="496">
        <v>0</v>
      </c>
      <c r="AC1060" s="27" t="s">
        <v>48</v>
      </c>
      <c r="AD1060" s="75"/>
      <c r="AE1060" s="75"/>
    </row>
    <row r="1061" spans="1:31" s="141" customFormat="1" ht="30" customHeight="1" x14ac:dyDescent="0.25">
      <c r="A1061" s="69" t="s">
        <v>56</v>
      </c>
      <c r="B1061" s="69" t="s">
        <v>57</v>
      </c>
      <c r="C1061" s="69" t="s">
        <v>1464</v>
      </c>
      <c r="D1061" s="67" t="s">
        <v>1765</v>
      </c>
      <c r="E1061" s="67" t="s">
        <v>1556</v>
      </c>
      <c r="F1061" s="67" t="s">
        <v>1766</v>
      </c>
      <c r="G1061" s="67" t="s">
        <v>1556</v>
      </c>
      <c r="H1061" s="220" t="s">
        <v>46</v>
      </c>
      <c r="I1061" s="73">
        <v>0</v>
      </c>
      <c r="J1061" s="74">
        <v>0</v>
      </c>
      <c r="K1061" s="67">
        <v>0</v>
      </c>
      <c r="L1061" s="67">
        <v>0</v>
      </c>
      <c r="M1061" s="74" t="s">
        <v>47</v>
      </c>
      <c r="N1061" s="496" t="s">
        <v>48</v>
      </c>
      <c r="O1061" s="73">
        <v>0</v>
      </c>
      <c r="P1061" s="67">
        <v>0</v>
      </c>
      <c r="Q1061" s="67" t="s">
        <v>49</v>
      </c>
      <c r="R1061" s="214" t="s">
        <v>47</v>
      </c>
      <c r="S1061" s="73">
        <v>0</v>
      </c>
      <c r="T1061" s="67">
        <v>0</v>
      </c>
      <c r="U1061" s="67">
        <v>0</v>
      </c>
      <c r="V1061" s="67">
        <v>0</v>
      </c>
      <c r="W1061" s="496">
        <v>0</v>
      </c>
      <c r="X1061" s="73">
        <v>0</v>
      </c>
      <c r="Y1061" s="67">
        <v>0</v>
      </c>
      <c r="Z1061" s="496">
        <v>0</v>
      </c>
      <c r="AA1061" s="22">
        <v>0</v>
      </c>
      <c r="AB1061" s="496">
        <v>0</v>
      </c>
      <c r="AC1061" s="27" t="s">
        <v>48</v>
      </c>
      <c r="AD1061" s="75"/>
      <c r="AE1061" s="75"/>
    </row>
    <row r="1062" spans="1:31" s="141" customFormat="1" ht="30" customHeight="1" x14ac:dyDescent="0.25">
      <c r="A1062" s="69" t="s">
        <v>56</v>
      </c>
      <c r="B1062" s="69" t="s">
        <v>57</v>
      </c>
      <c r="C1062" s="69" t="s">
        <v>1464</v>
      </c>
      <c r="D1062" s="67" t="s">
        <v>1765</v>
      </c>
      <c r="E1062" s="67" t="s">
        <v>1556</v>
      </c>
      <c r="F1062" s="67" t="s">
        <v>1767</v>
      </c>
      <c r="G1062" s="67" t="s">
        <v>1556</v>
      </c>
      <c r="H1062" s="220" t="s">
        <v>46</v>
      </c>
      <c r="I1062" s="73">
        <v>0</v>
      </c>
      <c r="J1062" s="74">
        <v>0</v>
      </c>
      <c r="K1062" s="67">
        <v>0</v>
      </c>
      <c r="L1062" s="67">
        <v>0</v>
      </c>
      <c r="M1062" s="74" t="s">
        <v>47</v>
      </c>
      <c r="N1062" s="496" t="s">
        <v>48</v>
      </c>
      <c r="O1062" s="73">
        <v>0</v>
      </c>
      <c r="P1062" s="67">
        <v>0</v>
      </c>
      <c r="Q1062" s="67" t="s">
        <v>49</v>
      </c>
      <c r="R1062" s="214" t="s">
        <v>47</v>
      </c>
      <c r="S1062" s="73">
        <v>0</v>
      </c>
      <c r="T1062" s="67">
        <v>0</v>
      </c>
      <c r="U1062" s="67">
        <v>0</v>
      </c>
      <c r="V1062" s="67">
        <v>0</v>
      </c>
      <c r="W1062" s="496">
        <v>0</v>
      </c>
      <c r="X1062" s="73">
        <v>0</v>
      </c>
      <c r="Y1062" s="67">
        <v>0</v>
      </c>
      <c r="Z1062" s="496">
        <v>0</v>
      </c>
      <c r="AA1062" s="22">
        <v>0</v>
      </c>
      <c r="AB1062" s="496">
        <v>0</v>
      </c>
      <c r="AC1062" s="27" t="s">
        <v>48</v>
      </c>
      <c r="AD1062" s="75"/>
      <c r="AE1062" s="75"/>
    </row>
    <row r="1063" spans="1:31" s="141" customFormat="1" ht="30" customHeight="1" x14ac:dyDescent="0.25">
      <c r="A1063" s="69" t="s">
        <v>56</v>
      </c>
      <c r="B1063" s="69" t="s">
        <v>57</v>
      </c>
      <c r="C1063" s="69" t="s">
        <v>1464</v>
      </c>
      <c r="D1063" s="67" t="s">
        <v>1768</v>
      </c>
      <c r="E1063" s="67" t="s">
        <v>1470</v>
      </c>
      <c r="F1063" s="67" t="s">
        <v>1769</v>
      </c>
      <c r="G1063" s="67" t="s">
        <v>1470</v>
      </c>
      <c r="H1063" s="220" t="s">
        <v>46</v>
      </c>
      <c r="I1063" s="73">
        <v>0</v>
      </c>
      <c r="J1063" s="74">
        <v>0</v>
      </c>
      <c r="K1063" s="67">
        <v>0</v>
      </c>
      <c r="L1063" s="67">
        <v>0</v>
      </c>
      <c r="M1063" s="74" t="s">
        <v>47</v>
      </c>
      <c r="N1063" s="221" t="s">
        <v>48</v>
      </c>
      <c r="O1063" s="73">
        <v>0</v>
      </c>
      <c r="P1063" s="67">
        <v>0</v>
      </c>
      <c r="Q1063" s="67" t="s">
        <v>49</v>
      </c>
      <c r="R1063" s="214" t="s">
        <v>47</v>
      </c>
      <c r="S1063" s="73">
        <v>0</v>
      </c>
      <c r="T1063" s="67">
        <v>0</v>
      </c>
      <c r="U1063" s="67">
        <v>0</v>
      </c>
      <c r="V1063" s="67">
        <v>0</v>
      </c>
      <c r="W1063" s="496">
        <v>0</v>
      </c>
      <c r="X1063" s="73">
        <v>0</v>
      </c>
      <c r="Y1063" s="67">
        <v>0</v>
      </c>
      <c r="Z1063" s="496">
        <v>0</v>
      </c>
      <c r="AA1063" s="22">
        <v>0</v>
      </c>
      <c r="AB1063" s="496">
        <v>0</v>
      </c>
      <c r="AC1063" s="27" t="s">
        <v>48</v>
      </c>
      <c r="AD1063" s="75"/>
      <c r="AE1063" s="75"/>
    </row>
    <row r="1064" spans="1:31" s="141" customFormat="1" ht="30" customHeight="1" x14ac:dyDescent="0.25">
      <c r="A1064" s="69" t="s">
        <v>56</v>
      </c>
      <c r="B1064" s="69" t="s">
        <v>57</v>
      </c>
      <c r="C1064" s="69" t="s">
        <v>1464</v>
      </c>
      <c r="D1064" s="67" t="s">
        <v>1768</v>
      </c>
      <c r="E1064" s="67" t="s">
        <v>1470</v>
      </c>
      <c r="F1064" s="67" t="s">
        <v>1770</v>
      </c>
      <c r="G1064" s="67" t="s">
        <v>1470</v>
      </c>
      <c r="H1064" s="220" t="s">
        <v>46</v>
      </c>
      <c r="I1064" s="73">
        <v>0</v>
      </c>
      <c r="J1064" s="74">
        <v>0</v>
      </c>
      <c r="K1064" s="67">
        <v>0</v>
      </c>
      <c r="L1064" s="67">
        <v>0</v>
      </c>
      <c r="M1064" s="74" t="s">
        <v>47</v>
      </c>
      <c r="N1064" s="496" t="s">
        <v>48</v>
      </c>
      <c r="O1064" s="73">
        <v>0</v>
      </c>
      <c r="P1064" s="67">
        <v>0</v>
      </c>
      <c r="Q1064" s="67" t="s">
        <v>49</v>
      </c>
      <c r="R1064" s="214" t="s">
        <v>47</v>
      </c>
      <c r="S1064" s="73">
        <v>0</v>
      </c>
      <c r="T1064" s="67">
        <v>0</v>
      </c>
      <c r="U1064" s="67">
        <v>0</v>
      </c>
      <c r="V1064" s="67">
        <v>0</v>
      </c>
      <c r="W1064" s="496">
        <v>0</v>
      </c>
      <c r="X1064" s="73">
        <v>0</v>
      </c>
      <c r="Y1064" s="67">
        <v>0</v>
      </c>
      <c r="Z1064" s="496">
        <v>0</v>
      </c>
      <c r="AA1064" s="22">
        <v>0</v>
      </c>
      <c r="AB1064" s="496">
        <v>0</v>
      </c>
      <c r="AC1064" s="27" t="s">
        <v>48</v>
      </c>
      <c r="AD1064" s="75"/>
      <c r="AE1064" s="75"/>
    </row>
    <row r="1065" spans="1:31" s="141" customFormat="1" ht="30" customHeight="1" x14ac:dyDescent="0.25">
      <c r="A1065" s="69" t="s">
        <v>56</v>
      </c>
      <c r="B1065" s="69" t="s">
        <v>57</v>
      </c>
      <c r="C1065" s="69" t="s">
        <v>1464</v>
      </c>
      <c r="D1065" s="67" t="s">
        <v>1768</v>
      </c>
      <c r="E1065" s="67" t="s">
        <v>1470</v>
      </c>
      <c r="F1065" s="67" t="s">
        <v>1771</v>
      </c>
      <c r="G1065" s="67" t="s">
        <v>1470</v>
      </c>
      <c r="H1065" s="220" t="s">
        <v>46</v>
      </c>
      <c r="I1065" s="73">
        <v>0</v>
      </c>
      <c r="J1065" s="74">
        <v>0</v>
      </c>
      <c r="K1065" s="67">
        <v>0</v>
      </c>
      <c r="L1065" s="67">
        <v>0</v>
      </c>
      <c r="M1065" s="74" t="s">
        <v>47</v>
      </c>
      <c r="N1065" s="496" t="s">
        <v>48</v>
      </c>
      <c r="O1065" s="73">
        <v>0</v>
      </c>
      <c r="P1065" s="67">
        <v>0</v>
      </c>
      <c r="Q1065" s="67" t="s">
        <v>49</v>
      </c>
      <c r="R1065" s="214" t="s">
        <v>47</v>
      </c>
      <c r="S1065" s="73">
        <v>0</v>
      </c>
      <c r="T1065" s="67">
        <v>0</v>
      </c>
      <c r="U1065" s="67">
        <v>0</v>
      </c>
      <c r="V1065" s="67">
        <v>0</v>
      </c>
      <c r="W1065" s="496">
        <v>0</v>
      </c>
      <c r="X1065" s="73">
        <v>0</v>
      </c>
      <c r="Y1065" s="67">
        <v>0</v>
      </c>
      <c r="Z1065" s="496">
        <v>0</v>
      </c>
      <c r="AA1065" s="22">
        <v>0</v>
      </c>
      <c r="AB1065" s="496">
        <v>0</v>
      </c>
      <c r="AC1065" s="27" t="s">
        <v>48</v>
      </c>
      <c r="AD1065" s="75"/>
      <c r="AE1065" s="75"/>
    </row>
    <row r="1066" spans="1:31" s="141" customFormat="1" ht="30" customHeight="1" x14ac:dyDescent="0.25">
      <c r="A1066" s="69" t="s">
        <v>56</v>
      </c>
      <c r="B1066" s="69" t="s">
        <v>57</v>
      </c>
      <c r="C1066" s="69" t="s">
        <v>1464</v>
      </c>
      <c r="D1066" s="67" t="s">
        <v>1768</v>
      </c>
      <c r="E1066" s="67" t="s">
        <v>1470</v>
      </c>
      <c r="F1066" s="67" t="s">
        <v>1772</v>
      </c>
      <c r="G1066" s="67" t="s">
        <v>1470</v>
      </c>
      <c r="H1066" s="220" t="s">
        <v>46</v>
      </c>
      <c r="I1066" s="73">
        <v>0</v>
      </c>
      <c r="J1066" s="74">
        <v>0</v>
      </c>
      <c r="K1066" s="67">
        <v>0</v>
      </c>
      <c r="L1066" s="67">
        <v>0</v>
      </c>
      <c r="M1066" s="74" t="s">
        <v>47</v>
      </c>
      <c r="N1066" s="221" t="s">
        <v>48</v>
      </c>
      <c r="O1066" s="73">
        <v>0</v>
      </c>
      <c r="P1066" s="67">
        <v>0</v>
      </c>
      <c r="Q1066" s="67" t="s">
        <v>49</v>
      </c>
      <c r="R1066" s="214" t="s">
        <v>47</v>
      </c>
      <c r="S1066" s="73">
        <v>0</v>
      </c>
      <c r="T1066" s="67">
        <v>0</v>
      </c>
      <c r="U1066" s="67">
        <v>0</v>
      </c>
      <c r="V1066" s="67">
        <v>0</v>
      </c>
      <c r="W1066" s="496">
        <v>0</v>
      </c>
      <c r="X1066" s="73">
        <v>0</v>
      </c>
      <c r="Y1066" s="67">
        <v>0</v>
      </c>
      <c r="Z1066" s="496">
        <v>0</v>
      </c>
      <c r="AA1066" s="22">
        <v>0</v>
      </c>
      <c r="AB1066" s="496">
        <v>0</v>
      </c>
      <c r="AC1066" s="27" t="s">
        <v>48</v>
      </c>
      <c r="AD1066" s="75"/>
      <c r="AE1066" s="75"/>
    </row>
    <row r="1067" spans="1:31" s="141" customFormat="1" ht="30" customHeight="1" x14ac:dyDescent="0.25">
      <c r="A1067" s="69" t="s">
        <v>56</v>
      </c>
      <c r="B1067" s="69" t="s">
        <v>57</v>
      </c>
      <c r="C1067" s="69" t="s">
        <v>1464</v>
      </c>
      <c r="D1067" s="67" t="s">
        <v>1768</v>
      </c>
      <c r="E1067" s="67" t="s">
        <v>1470</v>
      </c>
      <c r="F1067" s="67" t="s">
        <v>1773</v>
      </c>
      <c r="G1067" s="67" t="s">
        <v>1470</v>
      </c>
      <c r="H1067" s="220" t="s">
        <v>46</v>
      </c>
      <c r="I1067" s="73">
        <v>0</v>
      </c>
      <c r="J1067" s="74">
        <v>0</v>
      </c>
      <c r="K1067" s="67">
        <v>0</v>
      </c>
      <c r="L1067" s="67">
        <v>0</v>
      </c>
      <c r="M1067" s="74" t="s">
        <v>47</v>
      </c>
      <c r="N1067" s="496" t="s">
        <v>48</v>
      </c>
      <c r="O1067" s="73">
        <v>0</v>
      </c>
      <c r="P1067" s="67">
        <v>0</v>
      </c>
      <c r="Q1067" s="67" t="s">
        <v>49</v>
      </c>
      <c r="R1067" s="214" t="s">
        <v>47</v>
      </c>
      <c r="S1067" s="73">
        <v>0</v>
      </c>
      <c r="T1067" s="67">
        <v>0</v>
      </c>
      <c r="U1067" s="67">
        <v>0</v>
      </c>
      <c r="V1067" s="67">
        <v>0</v>
      </c>
      <c r="W1067" s="496">
        <v>0</v>
      </c>
      <c r="X1067" s="73">
        <v>0</v>
      </c>
      <c r="Y1067" s="67">
        <v>0</v>
      </c>
      <c r="Z1067" s="496">
        <v>0</v>
      </c>
      <c r="AA1067" s="22">
        <v>0</v>
      </c>
      <c r="AB1067" s="496">
        <v>0</v>
      </c>
      <c r="AC1067" s="27" t="s">
        <v>48</v>
      </c>
      <c r="AD1067" s="75"/>
      <c r="AE1067" s="75"/>
    </row>
    <row r="1068" spans="1:31" s="141" customFormat="1" ht="30" customHeight="1" x14ac:dyDescent="0.25">
      <c r="A1068" s="69" t="s">
        <v>56</v>
      </c>
      <c r="B1068" s="69" t="s">
        <v>57</v>
      </c>
      <c r="C1068" s="69" t="s">
        <v>1464</v>
      </c>
      <c r="D1068" s="67" t="s">
        <v>1768</v>
      </c>
      <c r="E1068" s="67" t="s">
        <v>1470</v>
      </c>
      <c r="F1068" s="67" t="s">
        <v>1774</v>
      </c>
      <c r="G1068" s="67" t="s">
        <v>1470</v>
      </c>
      <c r="H1068" s="220" t="s">
        <v>46</v>
      </c>
      <c r="I1068" s="73">
        <v>0</v>
      </c>
      <c r="J1068" s="74">
        <v>0</v>
      </c>
      <c r="K1068" s="67">
        <v>0</v>
      </c>
      <c r="L1068" s="67">
        <v>0</v>
      </c>
      <c r="M1068" s="74" t="s">
        <v>47</v>
      </c>
      <c r="N1068" s="496" t="s">
        <v>48</v>
      </c>
      <c r="O1068" s="73">
        <v>0</v>
      </c>
      <c r="P1068" s="67">
        <v>0</v>
      </c>
      <c r="Q1068" s="67" t="s">
        <v>49</v>
      </c>
      <c r="R1068" s="214" t="s">
        <v>47</v>
      </c>
      <c r="S1068" s="73">
        <v>0</v>
      </c>
      <c r="T1068" s="67">
        <v>0</v>
      </c>
      <c r="U1068" s="67">
        <v>0</v>
      </c>
      <c r="V1068" s="67">
        <v>0</v>
      </c>
      <c r="W1068" s="496">
        <v>0</v>
      </c>
      <c r="X1068" s="73">
        <v>0</v>
      </c>
      <c r="Y1068" s="67">
        <v>0</v>
      </c>
      <c r="Z1068" s="496">
        <v>0</v>
      </c>
      <c r="AA1068" s="22">
        <v>0</v>
      </c>
      <c r="AB1068" s="496">
        <v>0</v>
      </c>
      <c r="AC1068" s="27" t="s">
        <v>48</v>
      </c>
      <c r="AD1068" s="75"/>
      <c r="AE1068" s="75"/>
    </row>
    <row r="1069" spans="1:31" s="141" customFormat="1" ht="30" customHeight="1" x14ac:dyDescent="0.25">
      <c r="A1069" s="69" t="s">
        <v>56</v>
      </c>
      <c r="B1069" s="69" t="s">
        <v>57</v>
      </c>
      <c r="C1069" s="69" t="s">
        <v>1464</v>
      </c>
      <c r="D1069" s="67" t="s">
        <v>1768</v>
      </c>
      <c r="E1069" s="67" t="s">
        <v>1470</v>
      </c>
      <c r="F1069" s="67" t="s">
        <v>1775</v>
      </c>
      <c r="G1069" s="67" t="s">
        <v>1541</v>
      </c>
      <c r="H1069" s="220" t="s">
        <v>46</v>
      </c>
      <c r="I1069" s="73">
        <v>0</v>
      </c>
      <c r="J1069" s="74">
        <v>0</v>
      </c>
      <c r="K1069" s="67">
        <v>0</v>
      </c>
      <c r="L1069" s="67">
        <v>0</v>
      </c>
      <c r="M1069" s="74" t="s">
        <v>47</v>
      </c>
      <c r="N1069" s="221" t="s">
        <v>48</v>
      </c>
      <c r="O1069" s="73">
        <v>0</v>
      </c>
      <c r="P1069" s="67">
        <v>0</v>
      </c>
      <c r="Q1069" s="67" t="s">
        <v>49</v>
      </c>
      <c r="R1069" s="214" t="s">
        <v>47</v>
      </c>
      <c r="S1069" s="73">
        <v>0</v>
      </c>
      <c r="T1069" s="67">
        <v>0</v>
      </c>
      <c r="U1069" s="67">
        <v>0</v>
      </c>
      <c r="V1069" s="67">
        <v>0</v>
      </c>
      <c r="W1069" s="496">
        <v>0</v>
      </c>
      <c r="X1069" s="73">
        <v>0</v>
      </c>
      <c r="Y1069" s="67">
        <v>0</v>
      </c>
      <c r="Z1069" s="496">
        <v>0</v>
      </c>
      <c r="AA1069" s="22">
        <v>0</v>
      </c>
      <c r="AB1069" s="496">
        <v>0</v>
      </c>
      <c r="AC1069" s="27" t="s">
        <v>48</v>
      </c>
      <c r="AD1069" s="75"/>
      <c r="AE1069" s="75"/>
    </row>
    <row r="1070" spans="1:31" s="141" customFormat="1" ht="30" customHeight="1" x14ac:dyDescent="0.25">
      <c r="A1070" s="69" t="s">
        <v>56</v>
      </c>
      <c r="B1070" s="69" t="s">
        <v>57</v>
      </c>
      <c r="C1070" s="69" t="s">
        <v>1464</v>
      </c>
      <c r="D1070" s="67" t="s">
        <v>1564</v>
      </c>
      <c r="E1070" s="67" t="s">
        <v>1508</v>
      </c>
      <c r="F1070" s="67" t="s">
        <v>1776</v>
      </c>
      <c r="G1070" s="67" t="s">
        <v>1568</v>
      </c>
      <c r="H1070" s="220" t="s">
        <v>46</v>
      </c>
      <c r="I1070" s="73">
        <v>0</v>
      </c>
      <c r="J1070" s="74">
        <v>0</v>
      </c>
      <c r="K1070" s="67">
        <v>0</v>
      </c>
      <c r="L1070" s="67">
        <v>0</v>
      </c>
      <c r="M1070" s="74" t="s">
        <v>47</v>
      </c>
      <c r="N1070" s="496" t="s">
        <v>48</v>
      </c>
      <c r="O1070" s="73">
        <v>0</v>
      </c>
      <c r="P1070" s="67">
        <v>0</v>
      </c>
      <c r="Q1070" s="67" t="s">
        <v>49</v>
      </c>
      <c r="R1070" s="214" t="s">
        <v>47</v>
      </c>
      <c r="S1070" s="73">
        <v>0</v>
      </c>
      <c r="T1070" s="67">
        <v>0</v>
      </c>
      <c r="U1070" s="67">
        <v>0</v>
      </c>
      <c r="V1070" s="67">
        <v>0</v>
      </c>
      <c r="W1070" s="496">
        <v>0</v>
      </c>
      <c r="X1070" s="73">
        <v>0</v>
      </c>
      <c r="Y1070" s="67">
        <v>0</v>
      </c>
      <c r="Z1070" s="496">
        <v>0</v>
      </c>
      <c r="AA1070" s="22">
        <v>0</v>
      </c>
      <c r="AB1070" s="496">
        <v>0</v>
      </c>
      <c r="AC1070" s="27" t="s">
        <v>48</v>
      </c>
      <c r="AD1070" s="75"/>
      <c r="AE1070" s="75"/>
    </row>
    <row r="1071" spans="1:31" s="141" customFormat="1" ht="30" customHeight="1" x14ac:dyDescent="0.25">
      <c r="A1071" s="69" t="s">
        <v>56</v>
      </c>
      <c r="B1071" s="69" t="s">
        <v>57</v>
      </c>
      <c r="C1071" s="69" t="s">
        <v>1464</v>
      </c>
      <c r="D1071" s="67" t="s">
        <v>1564</v>
      </c>
      <c r="E1071" s="67" t="s">
        <v>1508</v>
      </c>
      <c r="F1071" s="67" t="s">
        <v>1777</v>
      </c>
      <c r="G1071" s="67" t="s">
        <v>1508</v>
      </c>
      <c r="H1071" s="220" t="s">
        <v>46</v>
      </c>
      <c r="I1071" s="73">
        <v>0</v>
      </c>
      <c r="J1071" s="74">
        <v>0</v>
      </c>
      <c r="K1071" s="67">
        <v>0</v>
      </c>
      <c r="L1071" s="67">
        <v>0</v>
      </c>
      <c r="M1071" s="74" t="s">
        <v>47</v>
      </c>
      <c r="N1071" s="496" t="s">
        <v>48</v>
      </c>
      <c r="O1071" s="73">
        <v>0</v>
      </c>
      <c r="P1071" s="67">
        <v>0</v>
      </c>
      <c r="Q1071" s="67" t="s">
        <v>49</v>
      </c>
      <c r="R1071" s="214" t="s">
        <v>47</v>
      </c>
      <c r="S1071" s="73">
        <v>0</v>
      </c>
      <c r="T1071" s="67">
        <v>0</v>
      </c>
      <c r="U1071" s="67">
        <v>0</v>
      </c>
      <c r="V1071" s="67">
        <v>0</v>
      </c>
      <c r="W1071" s="496">
        <v>0</v>
      </c>
      <c r="X1071" s="73">
        <v>0</v>
      </c>
      <c r="Y1071" s="67">
        <v>0</v>
      </c>
      <c r="Z1071" s="496">
        <v>0</v>
      </c>
      <c r="AA1071" s="22">
        <v>0</v>
      </c>
      <c r="AB1071" s="496">
        <v>0</v>
      </c>
      <c r="AC1071" s="27" t="s">
        <v>48</v>
      </c>
      <c r="AD1071" s="75"/>
      <c r="AE1071" s="75"/>
    </row>
    <row r="1072" spans="1:31" s="141" customFormat="1" ht="30" customHeight="1" x14ac:dyDescent="0.25">
      <c r="A1072" s="69" t="s">
        <v>56</v>
      </c>
      <c r="B1072" s="69" t="s">
        <v>57</v>
      </c>
      <c r="C1072" s="69" t="s">
        <v>1464</v>
      </c>
      <c r="D1072" s="67" t="s">
        <v>1564</v>
      </c>
      <c r="E1072" s="67" t="s">
        <v>1508</v>
      </c>
      <c r="F1072" s="67" t="s">
        <v>1778</v>
      </c>
      <c r="G1072" s="67" t="s">
        <v>1779</v>
      </c>
      <c r="H1072" s="220" t="s">
        <v>46</v>
      </c>
      <c r="I1072" s="73">
        <v>0</v>
      </c>
      <c r="J1072" s="74">
        <v>0</v>
      </c>
      <c r="K1072" s="67">
        <v>0</v>
      </c>
      <c r="L1072" s="67">
        <v>0</v>
      </c>
      <c r="M1072" s="74" t="s">
        <v>47</v>
      </c>
      <c r="N1072" s="221" t="s">
        <v>48</v>
      </c>
      <c r="O1072" s="73">
        <v>0</v>
      </c>
      <c r="P1072" s="67">
        <v>0</v>
      </c>
      <c r="Q1072" s="67" t="s">
        <v>49</v>
      </c>
      <c r="R1072" s="214" t="s">
        <v>47</v>
      </c>
      <c r="S1072" s="73">
        <v>0</v>
      </c>
      <c r="T1072" s="67">
        <v>0</v>
      </c>
      <c r="U1072" s="67">
        <v>0</v>
      </c>
      <c r="V1072" s="67">
        <v>0</v>
      </c>
      <c r="W1072" s="496">
        <v>0</v>
      </c>
      <c r="X1072" s="73">
        <v>0</v>
      </c>
      <c r="Y1072" s="67">
        <v>0</v>
      </c>
      <c r="Z1072" s="496">
        <v>0</v>
      </c>
      <c r="AA1072" s="22">
        <v>0</v>
      </c>
      <c r="AB1072" s="496">
        <v>0</v>
      </c>
      <c r="AC1072" s="27" t="s">
        <v>48</v>
      </c>
      <c r="AD1072" s="75"/>
      <c r="AE1072" s="75"/>
    </row>
    <row r="1073" spans="1:31" s="141" customFormat="1" ht="30" customHeight="1" x14ac:dyDescent="0.25">
      <c r="A1073" s="69" t="s">
        <v>56</v>
      </c>
      <c r="B1073" s="69" t="s">
        <v>57</v>
      </c>
      <c r="C1073" s="69" t="s">
        <v>1464</v>
      </c>
      <c r="D1073" s="67" t="s">
        <v>1564</v>
      </c>
      <c r="E1073" s="67" t="s">
        <v>1508</v>
      </c>
      <c r="F1073" s="67" t="s">
        <v>1780</v>
      </c>
      <c r="G1073" s="67" t="s">
        <v>1508</v>
      </c>
      <c r="H1073" s="220" t="s">
        <v>46</v>
      </c>
      <c r="I1073" s="73">
        <v>0</v>
      </c>
      <c r="J1073" s="74">
        <v>0</v>
      </c>
      <c r="K1073" s="67">
        <v>0</v>
      </c>
      <c r="L1073" s="67">
        <v>0</v>
      </c>
      <c r="M1073" s="74" t="s">
        <v>47</v>
      </c>
      <c r="N1073" s="496" t="s">
        <v>48</v>
      </c>
      <c r="O1073" s="73">
        <v>0</v>
      </c>
      <c r="P1073" s="67">
        <v>0</v>
      </c>
      <c r="Q1073" s="67" t="s">
        <v>49</v>
      </c>
      <c r="R1073" s="214" t="s">
        <v>47</v>
      </c>
      <c r="S1073" s="73">
        <v>0</v>
      </c>
      <c r="T1073" s="67">
        <v>0</v>
      </c>
      <c r="U1073" s="67">
        <v>0</v>
      </c>
      <c r="V1073" s="67">
        <v>0</v>
      </c>
      <c r="W1073" s="496">
        <v>0</v>
      </c>
      <c r="X1073" s="73">
        <v>0</v>
      </c>
      <c r="Y1073" s="67">
        <v>0</v>
      </c>
      <c r="Z1073" s="496">
        <v>0</v>
      </c>
      <c r="AA1073" s="22">
        <v>0</v>
      </c>
      <c r="AB1073" s="496">
        <v>0</v>
      </c>
      <c r="AC1073" s="27" t="s">
        <v>48</v>
      </c>
      <c r="AD1073" s="75"/>
      <c r="AE1073" s="75"/>
    </row>
    <row r="1074" spans="1:31" s="141" customFormat="1" ht="30" customHeight="1" x14ac:dyDescent="0.25">
      <c r="A1074" s="69" t="s">
        <v>56</v>
      </c>
      <c r="B1074" s="69" t="s">
        <v>57</v>
      </c>
      <c r="C1074" s="69" t="s">
        <v>1464</v>
      </c>
      <c r="D1074" s="67" t="s">
        <v>1564</v>
      </c>
      <c r="E1074" s="67" t="s">
        <v>1508</v>
      </c>
      <c r="F1074" s="67" t="s">
        <v>1781</v>
      </c>
      <c r="G1074" s="67" t="s">
        <v>1508</v>
      </c>
      <c r="H1074" s="220" t="s">
        <v>46</v>
      </c>
      <c r="I1074" s="73">
        <v>0</v>
      </c>
      <c r="J1074" s="74">
        <v>0</v>
      </c>
      <c r="K1074" s="67">
        <v>0</v>
      </c>
      <c r="L1074" s="67">
        <v>0</v>
      </c>
      <c r="M1074" s="74" t="s">
        <v>47</v>
      </c>
      <c r="N1074" s="496" t="s">
        <v>48</v>
      </c>
      <c r="O1074" s="73">
        <v>0</v>
      </c>
      <c r="P1074" s="67">
        <v>0</v>
      </c>
      <c r="Q1074" s="67" t="s">
        <v>49</v>
      </c>
      <c r="R1074" s="214" t="s">
        <v>47</v>
      </c>
      <c r="S1074" s="73">
        <v>0</v>
      </c>
      <c r="T1074" s="67">
        <v>0</v>
      </c>
      <c r="U1074" s="67">
        <v>0</v>
      </c>
      <c r="V1074" s="67">
        <v>0</v>
      </c>
      <c r="W1074" s="496">
        <v>0</v>
      </c>
      <c r="X1074" s="73">
        <v>0</v>
      </c>
      <c r="Y1074" s="67">
        <v>0</v>
      </c>
      <c r="Z1074" s="496">
        <v>0</v>
      </c>
      <c r="AA1074" s="22">
        <v>0</v>
      </c>
      <c r="AB1074" s="496">
        <v>0</v>
      </c>
      <c r="AC1074" s="27" t="s">
        <v>48</v>
      </c>
      <c r="AD1074" s="75"/>
      <c r="AE1074" s="75"/>
    </row>
    <row r="1075" spans="1:31" s="141" customFormat="1" ht="30" customHeight="1" x14ac:dyDescent="0.25">
      <c r="A1075" s="69" t="s">
        <v>56</v>
      </c>
      <c r="B1075" s="69" t="s">
        <v>57</v>
      </c>
      <c r="C1075" s="69" t="s">
        <v>1464</v>
      </c>
      <c r="D1075" s="67" t="s">
        <v>1564</v>
      </c>
      <c r="E1075" s="67" t="s">
        <v>1508</v>
      </c>
      <c r="F1075" s="67" t="s">
        <v>1782</v>
      </c>
      <c r="G1075" s="67" t="s">
        <v>1508</v>
      </c>
      <c r="H1075" s="220" t="s">
        <v>46</v>
      </c>
      <c r="I1075" s="73">
        <v>0</v>
      </c>
      <c r="J1075" s="74">
        <v>0</v>
      </c>
      <c r="K1075" s="67">
        <v>0</v>
      </c>
      <c r="L1075" s="67">
        <v>0</v>
      </c>
      <c r="M1075" s="74" t="s">
        <v>47</v>
      </c>
      <c r="N1075" s="221" t="s">
        <v>48</v>
      </c>
      <c r="O1075" s="73">
        <v>0</v>
      </c>
      <c r="P1075" s="67">
        <v>0</v>
      </c>
      <c r="Q1075" s="67" t="s">
        <v>49</v>
      </c>
      <c r="R1075" s="214" t="s">
        <v>47</v>
      </c>
      <c r="S1075" s="73">
        <v>0</v>
      </c>
      <c r="T1075" s="67">
        <v>0</v>
      </c>
      <c r="U1075" s="67">
        <v>0</v>
      </c>
      <c r="V1075" s="67">
        <v>0</v>
      </c>
      <c r="W1075" s="496">
        <v>0</v>
      </c>
      <c r="X1075" s="73">
        <v>0</v>
      </c>
      <c r="Y1075" s="67">
        <v>0</v>
      </c>
      <c r="Z1075" s="496">
        <v>0</v>
      </c>
      <c r="AA1075" s="22">
        <v>0</v>
      </c>
      <c r="AB1075" s="496">
        <v>0</v>
      </c>
      <c r="AC1075" s="27" t="s">
        <v>48</v>
      </c>
      <c r="AD1075" s="75"/>
      <c r="AE1075" s="75"/>
    </row>
    <row r="1076" spans="1:31" s="141" customFormat="1" ht="30" customHeight="1" x14ac:dyDescent="0.25">
      <c r="A1076" s="69" t="s">
        <v>56</v>
      </c>
      <c r="B1076" s="69" t="s">
        <v>57</v>
      </c>
      <c r="C1076" s="69" t="s">
        <v>1464</v>
      </c>
      <c r="D1076" s="67" t="s">
        <v>1564</v>
      </c>
      <c r="E1076" s="67" t="s">
        <v>1508</v>
      </c>
      <c r="F1076" s="67" t="s">
        <v>1783</v>
      </c>
      <c r="G1076" s="67" t="s">
        <v>1784</v>
      </c>
      <c r="H1076" s="220" t="s">
        <v>46</v>
      </c>
      <c r="I1076" s="73">
        <v>0</v>
      </c>
      <c r="J1076" s="74">
        <v>0</v>
      </c>
      <c r="K1076" s="67">
        <v>0</v>
      </c>
      <c r="L1076" s="67">
        <v>0</v>
      </c>
      <c r="M1076" s="74" t="s">
        <v>47</v>
      </c>
      <c r="N1076" s="496" t="s">
        <v>48</v>
      </c>
      <c r="O1076" s="73">
        <v>0</v>
      </c>
      <c r="P1076" s="67">
        <v>0</v>
      </c>
      <c r="Q1076" s="67" t="s">
        <v>49</v>
      </c>
      <c r="R1076" s="214" t="s">
        <v>47</v>
      </c>
      <c r="S1076" s="73">
        <v>0</v>
      </c>
      <c r="T1076" s="67">
        <v>0</v>
      </c>
      <c r="U1076" s="67">
        <v>0</v>
      </c>
      <c r="V1076" s="67">
        <v>0</v>
      </c>
      <c r="W1076" s="496">
        <v>0</v>
      </c>
      <c r="X1076" s="73">
        <v>0</v>
      </c>
      <c r="Y1076" s="67">
        <v>0</v>
      </c>
      <c r="Z1076" s="496">
        <v>0</v>
      </c>
      <c r="AA1076" s="22">
        <v>0</v>
      </c>
      <c r="AB1076" s="496">
        <v>0</v>
      </c>
      <c r="AC1076" s="27" t="s">
        <v>48</v>
      </c>
      <c r="AD1076" s="75"/>
      <c r="AE1076" s="75"/>
    </row>
    <row r="1077" spans="1:31" s="141" customFormat="1" ht="30" customHeight="1" x14ac:dyDescent="0.25">
      <c r="A1077" s="69" t="s">
        <v>56</v>
      </c>
      <c r="B1077" s="69" t="s">
        <v>57</v>
      </c>
      <c r="C1077" s="69" t="s">
        <v>1464</v>
      </c>
      <c r="D1077" s="67" t="s">
        <v>1543</v>
      </c>
      <c r="E1077" s="67" t="s">
        <v>1544</v>
      </c>
      <c r="F1077" s="67" t="s">
        <v>1785</v>
      </c>
      <c r="G1077" s="67" t="s">
        <v>1754</v>
      </c>
      <c r="H1077" s="220" t="s">
        <v>46</v>
      </c>
      <c r="I1077" s="73">
        <v>0</v>
      </c>
      <c r="J1077" s="74">
        <v>0</v>
      </c>
      <c r="K1077" s="67">
        <v>0</v>
      </c>
      <c r="L1077" s="67">
        <v>0</v>
      </c>
      <c r="M1077" s="74" t="s">
        <v>47</v>
      </c>
      <c r="N1077" s="496" t="s">
        <v>48</v>
      </c>
      <c r="O1077" s="73">
        <v>0</v>
      </c>
      <c r="P1077" s="67">
        <v>0</v>
      </c>
      <c r="Q1077" s="67" t="s">
        <v>49</v>
      </c>
      <c r="R1077" s="214" t="s">
        <v>47</v>
      </c>
      <c r="S1077" s="73">
        <v>0</v>
      </c>
      <c r="T1077" s="67">
        <v>0</v>
      </c>
      <c r="U1077" s="67">
        <v>0</v>
      </c>
      <c r="V1077" s="67">
        <v>0</v>
      </c>
      <c r="W1077" s="496">
        <v>0</v>
      </c>
      <c r="X1077" s="73">
        <v>0</v>
      </c>
      <c r="Y1077" s="67">
        <v>0</v>
      </c>
      <c r="Z1077" s="496">
        <v>0</v>
      </c>
      <c r="AA1077" s="22">
        <v>0</v>
      </c>
      <c r="AB1077" s="496">
        <v>0</v>
      </c>
      <c r="AC1077" s="27" t="s">
        <v>48</v>
      </c>
      <c r="AD1077" s="75"/>
      <c r="AE1077" s="75"/>
    </row>
    <row r="1078" spans="1:31" s="141" customFormat="1" ht="30" customHeight="1" x14ac:dyDescent="0.25">
      <c r="A1078" s="69" t="s">
        <v>56</v>
      </c>
      <c r="B1078" s="69" t="s">
        <v>57</v>
      </c>
      <c r="C1078" s="69" t="s">
        <v>1464</v>
      </c>
      <c r="D1078" s="67" t="s">
        <v>1543</v>
      </c>
      <c r="E1078" s="67" t="s">
        <v>1544</v>
      </c>
      <c r="F1078" s="67" t="s">
        <v>1786</v>
      </c>
      <c r="G1078" s="67" t="s">
        <v>1544</v>
      </c>
      <c r="H1078" s="220" t="s">
        <v>46</v>
      </c>
      <c r="I1078" s="73">
        <v>0</v>
      </c>
      <c r="J1078" s="74">
        <v>0</v>
      </c>
      <c r="K1078" s="67">
        <v>0</v>
      </c>
      <c r="L1078" s="67">
        <v>0</v>
      </c>
      <c r="M1078" s="74" t="s">
        <v>47</v>
      </c>
      <c r="N1078" s="221" t="s">
        <v>48</v>
      </c>
      <c r="O1078" s="73">
        <v>0</v>
      </c>
      <c r="P1078" s="67">
        <v>0</v>
      </c>
      <c r="Q1078" s="67" t="s">
        <v>49</v>
      </c>
      <c r="R1078" s="214" t="s">
        <v>47</v>
      </c>
      <c r="S1078" s="73">
        <v>0</v>
      </c>
      <c r="T1078" s="67">
        <v>0</v>
      </c>
      <c r="U1078" s="67">
        <v>0</v>
      </c>
      <c r="V1078" s="67">
        <v>0</v>
      </c>
      <c r="W1078" s="496">
        <v>0</v>
      </c>
      <c r="X1078" s="73">
        <v>0</v>
      </c>
      <c r="Y1078" s="67">
        <v>0</v>
      </c>
      <c r="Z1078" s="496">
        <v>0</v>
      </c>
      <c r="AA1078" s="22">
        <v>0</v>
      </c>
      <c r="AB1078" s="496">
        <v>0</v>
      </c>
      <c r="AC1078" s="27" t="s">
        <v>48</v>
      </c>
      <c r="AD1078" s="75"/>
      <c r="AE1078" s="75"/>
    </row>
    <row r="1079" spans="1:31" s="141" customFormat="1" ht="30" customHeight="1" x14ac:dyDescent="0.25">
      <c r="A1079" s="69" t="s">
        <v>56</v>
      </c>
      <c r="B1079" s="69" t="s">
        <v>57</v>
      </c>
      <c r="C1079" s="69" t="s">
        <v>1464</v>
      </c>
      <c r="D1079" s="67" t="s">
        <v>1787</v>
      </c>
      <c r="E1079" s="67" t="s">
        <v>1498</v>
      </c>
      <c r="F1079" s="67" t="s">
        <v>1788</v>
      </c>
      <c r="G1079" s="67" t="s">
        <v>1583</v>
      </c>
      <c r="H1079" s="220" t="s">
        <v>46</v>
      </c>
      <c r="I1079" s="73">
        <v>0</v>
      </c>
      <c r="J1079" s="74">
        <v>0</v>
      </c>
      <c r="K1079" s="67">
        <v>0</v>
      </c>
      <c r="L1079" s="67">
        <v>0</v>
      </c>
      <c r="M1079" s="74" t="s">
        <v>47</v>
      </c>
      <c r="N1079" s="496" t="s">
        <v>48</v>
      </c>
      <c r="O1079" s="73">
        <v>0</v>
      </c>
      <c r="P1079" s="67">
        <v>0</v>
      </c>
      <c r="Q1079" s="67" t="s">
        <v>49</v>
      </c>
      <c r="R1079" s="214" t="s">
        <v>47</v>
      </c>
      <c r="S1079" s="73">
        <v>0</v>
      </c>
      <c r="T1079" s="67">
        <v>0</v>
      </c>
      <c r="U1079" s="67">
        <v>0</v>
      </c>
      <c r="V1079" s="67">
        <v>0</v>
      </c>
      <c r="W1079" s="496">
        <v>0</v>
      </c>
      <c r="X1079" s="73">
        <v>0</v>
      </c>
      <c r="Y1079" s="67">
        <v>0</v>
      </c>
      <c r="Z1079" s="496">
        <v>0</v>
      </c>
      <c r="AA1079" s="22">
        <v>0</v>
      </c>
      <c r="AB1079" s="496">
        <v>0</v>
      </c>
      <c r="AC1079" s="27" t="s">
        <v>48</v>
      </c>
      <c r="AD1079" s="75"/>
      <c r="AE1079" s="75"/>
    </row>
    <row r="1080" spans="1:31" s="141" customFormat="1" ht="30" customHeight="1" x14ac:dyDescent="0.25">
      <c r="A1080" s="69" t="s">
        <v>56</v>
      </c>
      <c r="B1080" s="69" t="s">
        <v>57</v>
      </c>
      <c r="C1080" s="69" t="s">
        <v>1464</v>
      </c>
      <c r="D1080" s="67" t="s">
        <v>1787</v>
      </c>
      <c r="E1080" s="67" t="s">
        <v>1498</v>
      </c>
      <c r="F1080" s="67" t="s">
        <v>1789</v>
      </c>
      <c r="G1080" s="67" t="s">
        <v>1583</v>
      </c>
      <c r="H1080" s="220" t="s">
        <v>46</v>
      </c>
      <c r="I1080" s="73">
        <v>0</v>
      </c>
      <c r="J1080" s="74">
        <v>0</v>
      </c>
      <c r="K1080" s="67">
        <v>0</v>
      </c>
      <c r="L1080" s="67">
        <v>0</v>
      </c>
      <c r="M1080" s="74" t="s">
        <v>47</v>
      </c>
      <c r="N1080" s="496" t="s">
        <v>48</v>
      </c>
      <c r="O1080" s="73">
        <v>0</v>
      </c>
      <c r="P1080" s="67">
        <v>0</v>
      </c>
      <c r="Q1080" s="67" t="s">
        <v>49</v>
      </c>
      <c r="R1080" s="214" t="s">
        <v>47</v>
      </c>
      <c r="S1080" s="73">
        <v>0</v>
      </c>
      <c r="T1080" s="67">
        <v>0</v>
      </c>
      <c r="U1080" s="67">
        <v>0</v>
      </c>
      <c r="V1080" s="67">
        <v>0</v>
      </c>
      <c r="W1080" s="496">
        <v>0</v>
      </c>
      <c r="X1080" s="73">
        <v>0</v>
      </c>
      <c r="Y1080" s="67">
        <v>0</v>
      </c>
      <c r="Z1080" s="496">
        <v>0</v>
      </c>
      <c r="AA1080" s="22">
        <v>0</v>
      </c>
      <c r="AB1080" s="496">
        <v>0</v>
      </c>
      <c r="AC1080" s="27" t="s">
        <v>48</v>
      </c>
      <c r="AD1080" s="75"/>
      <c r="AE1080" s="75"/>
    </row>
    <row r="1081" spans="1:31" s="141" customFormat="1" ht="30" customHeight="1" x14ac:dyDescent="0.25">
      <c r="A1081" s="69" t="s">
        <v>56</v>
      </c>
      <c r="B1081" s="69" t="s">
        <v>57</v>
      </c>
      <c r="C1081" s="69" t="s">
        <v>1464</v>
      </c>
      <c r="D1081" s="67" t="s">
        <v>1790</v>
      </c>
      <c r="E1081" s="67" t="s">
        <v>1539</v>
      </c>
      <c r="F1081" s="67" t="s">
        <v>1791</v>
      </c>
      <c r="G1081" s="67" t="s">
        <v>1670</v>
      </c>
      <c r="H1081" s="220" t="s">
        <v>46</v>
      </c>
      <c r="I1081" s="73">
        <v>0</v>
      </c>
      <c r="J1081" s="74">
        <v>0</v>
      </c>
      <c r="K1081" s="67">
        <v>0</v>
      </c>
      <c r="L1081" s="67">
        <v>0</v>
      </c>
      <c r="M1081" s="74" t="s">
        <v>47</v>
      </c>
      <c r="N1081" s="221" t="s">
        <v>48</v>
      </c>
      <c r="O1081" s="73">
        <v>0</v>
      </c>
      <c r="P1081" s="67">
        <v>0</v>
      </c>
      <c r="Q1081" s="67" t="s">
        <v>49</v>
      </c>
      <c r="R1081" s="214" t="s">
        <v>47</v>
      </c>
      <c r="S1081" s="73">
        <v>0</v>
      </c>
      <c r="T1081" s="67">
        <v>0</v>
      </c>
      <c r="U1081" s="67">
        <v>0</v>
      </c>
      <c r="V1081" s="67">
        <v>0</v>
      </c>
      <c r="W1081" s="496">
        <v>0</v>
      </c>
      <c r="X1081" s="73">
        <v>0</v>
      </c>
      <c r="Y1081" s="67">
        <v>0</v>
      </c>
      <c r="Z1081" s="496">
        <v>0</v>
      </c>
      <c r="AA1081" s="22">
        <v>0</v>
      </c>
      <c r="AB1081" s="496">
        <v>0</v>
      </c>
      <c r="AC1081" s="27" t="s">
        <v>48</v>
      </c>
      <c r="AD1081" s="75"/>
      <c r="AE1081" s="75"/>
    </row>
    <row r="1082" spans="1:31" s="141" customFormat="1" ht="30" customHeight="1" x14ac:dyDescent="0.25">
      <c r="A1082" s="69" t="s">
        <v>56</v>
      </c>
      <c r="B1082" s="69" t="s">
        <v>57</v>
      </c>
      <c r="C1082" s="69" t="s">
        <v>1464</v>
      </c>
      <c r="D1082" s="67" t="s">
        <v>1790</v>
      </c>
      <c r="E1082" s="67" t="s">
        <v>1539</v>
      </c>
      <c r="F1082" s="67" t="s">
        <v>1792</v>
      </c>
      <c r="G1082" s="67" t="s">
        <v>1539</v>
      </c>
      <c r="H1082" s="220" t="s">
        <v>46</v>
      </c>
      <c r="I1082" s="73">
        <v>0</v>
      </c>
      <c r="J1082" s="74">
        <v>0</v>
      </c>
      <c r="K1082" s="67">
        <v>0</v>
      </c>
      <c r="L1082" s="67">
        <v>0</v>
      </c>
      <c r="M1082" s="74" t="s">
        <v>47</v>
      </c>
      <c r="N1082" s="496" t="s">
        <v>48</v>
      </c>
      <c r="O1082" s="73">
        <v>0</v>
      </c>
      <c r="P1082" s="67">
        <v>0</v>
      </c>
      <c r="Q1082" s="67" t="s">
        <v>49</v>
      </c>
      <c r="R1082" s="214" t="s">
        <v>47</v>
      </c>
      <c r="S1082" s="73">
        <v>0</v>
      </c>
      <c r="T1082" s="67">
        <v>0</v>
      </c>
      <c r="U1082" s="67">
        <v>0</v>
      </c>
      <c r="V1082" s="67">
        <v>0</v>
      </c>
      <c r="W1082" s="496">
        <v>0</v>
      </c>
      <c r="X1082" s="73">
        <v>0</v>
      </c>
      <c r="Y1082" s="67">
        <v>0</v>
      </c>
      <c r="Z1082" s="496">
        <v>0</v>
      </c>
      <c r="AA1082" s="22">
        <v>0</v>
      </c>
      <c r="AB1082" s="496">
        <v>0</v>
      </c>
      <c r="AC1082" s="27" t="s">
        <v>48</v>
      </c>
      <c r="AD1082" s="75"/>
      <c r="AE1082" s="75"/>
    </row>
    <row r="1083" spans="1:31" s="141" customFormat="1" ht="30" customHeight="1" x14ac:dyDescent="0.25">
      <c r="A1083" s="69" t="s">
        <v>56</v>
      </c>
      <c r="B1083" s="69" t="s">
        <v>57</v>
      </c>
      <c r="C1083" s="69" t="s">
        <v>1464</v>
      </c>
      <c r="D1083" s="67" t="s">
        <v>1790</v>
      </c>
      <c r="E1083" s="67" t="s">
        <v>1539</v>
      </c>
      <c r="F1083" s="67" t="s">
        <v>1793</v>
      </c>
      <c r="G1083" s="67" t="s">
        <v>1541</v>
      </c>
      <c r="H1083" s="220" t="s">
        <v>46</v>
      </c>
      <c r="I1083" s="73">
        <v>0</v>
      </c>
      <c r="J1083" s="74">
        <v>0</v>
      </c>
      <c r="K1083" s="67">
        <v>0</v>
      </c>
      <c r="L1083" s="67">
        <v>0</v>
      </c>
      <c r="M1083" s="74" t="s">
        <v>47</v>
      </c>
      <c r="N1083" s="496" t="s">
        <v>48</v>
      </c>
      <c r="O1083" s="73">
        <v>0</v>
      </c>
      <c r="P1083" s="67">
        <v>0</v>
      </c>
      <c r="Q1083" s="67" t="s">
        <v>49</v>
      </c>
      <c r="R1083" s="214" t="s">
        <v>47</v>
      </c>
      <c r="S1083" s="73">
        <v>0</v>
      </c>
      <c r="T1083" s="67">
        <v>0</v>
      </c>
      <c r="U1083" s="67">
        <v>0</v>
      </c>
      <c r="V1083" s="67">
        <v>0</v>
      </c>
      <c r="W1083" s="496">
        <v>0</v>
      </c>
      <c r="X1083" s="73">
        <v>0</v>
      </c>
      <c r="Y1083" s="67">
        <v>0</v>
      </c>
      <c r="Z1083" s="496">
        <v>0</v>
      </c>
      <c r="AA1083" s="22">
        <v>0</v>
      </c>
      <c r="AB1083" s="496">
        <v>0</v>
      </c>
      <c r="AC1083" s="27" t="s">
        <v>48</v>
      </c>
      <c r="AD1083" s="75"/>
      <c r="AE1083" s="75"/>
    </row>
    <row r="1084" spans="1:31" s="141" customFormat="1" ht="30" customHeight="1" x14ac:dyDescent="0.25">
      <c r="A1084" s="69" t="s">
        <v>56</v>
      </c>
      <c r="B1084" s="69" t="s">
        <v>57</v>
      </c>
      <c r="C1084" s="69" t="s">
        <v>1464</v>
      </c>
      <c r="D1084" s="67" t="s">
        <v>1790</v>
      </c>
      <c r="E1084" s="67" t="s">
        <v>1539</v>
      </c>
      <c r="F1084" s="67" t="s">
        <v>1794</v>
      </c>
      <c r="G1084" s="67" t="s">
        <v>1541</v>
      </c>
      <c r="H1084" s="220" t="s">
        <v>46</v>
      </c>
      <c r="I1084" s="73">
        <v>0</v>
      </c>
      <c r="J1084" s="74">
        <v>0</v>
      </c>
      <c r="K1084" s="67">
        <v>0</v>
      </c>
      <c r="L1084" s="67">
        <v>0</v>
      </c>
      <c r="M1084" s="74" t="s">
        <v>47</v>
      </c>
      <c r="N1084" s="221" t="s">
        <v>48</v>
      </c>
      <c r="O1084" s="73">
        <v>0</v>
      </c>
      <c r="P1084" s="67">
        <v>0</v>
      </c>
      <c r="Q1084" s="67" t="s">
        <v>49</v>
      </c>
      <c r="R1084" s="214" t="s">
        <v>47</v>
      </c>
      <c r="S1084" s="73">
        <v>0</v>
      </c>
      <c r="T1084" s="67">
        <v>0</v>
      </c>
      <c r="U1084" s="67">
        <v>0</v>
      </c>
      <c r="V1084" s="67">
        <v>0</v>
      </c>
      <c r="W1084" s="496">
        <v>0</v>
      </c>
      <c r="X1084" s="73">
        <v>0</v>
      </c>
      <c r="Y1084" s="67">
        <v>0</v>
      </c>
      <c r="Z1084" s="496">
        <v>0</v>
      </c>
      <c r="AA1084" s="22">
        <v>0</v>
      </c>
      <c r="AB1084" s="496">
        <v>0</v>
      </c>
      <c r="AC1084" s="27" t="s">
        <v>48</v>
      </c>
      <c r="AD1084" s="75"/>
      <c r="AE1084" s="75"/>
    </row>
    <row r="1085" spans="1:31" s="141" customFormat="1" ht="30" customHeight="1" x14ac:dyDescent="0.25">
      <c r="A1085" s="69" t="s">
        <v>56</v>
      </c>
      <c r="B1085" s="69" t="s">
        <v>57</v>
      </c>
      <c r="C1085" s="69" t="s">
        <v>1464</v>
      </c>
      <c r="D1085" s="67" t="s">
        <v>1790</v>
      </c>
      <c r="E1085" s="67" t="s">
        <v>1539</v>
      </c>
      <c r="F1085" s="67" t="s">
        <v>1795</v>
      </c>
      <c r="G1085" s="67" t="s">
        <v>1670</v>
      </c>
      <c r="H1085" s="220" t="s">
        <v>46</v>
      </c>
      <c r="I1085" s="73">
        <v>0</v>
      </c>
      <c r="J1085" s="74">
        <v>0</v>
      </c>
      <c r="K1085" s="67">
        <v>0</v>
      </c>
      <c r="L1085" s="67">
        <v>0</v>
      </c>
      <c r="M1085" s="74" t="s">
        <v>47</v>
      </c>
      <c r="N1085" s="496" t="s">
        <v>48</v>
      </c>
      <c r="O1085" s="73">
        <v>0</v>
      </c>
      <c r="P1085" s="67">
        <v>0</v>
      </c>
      <c r="Q1085" s="67" t="s">
        <v>49</v>
      </c>
      <c r="R1085" s="214" t="s">
        <v>47</v>
      </c>
      <c r="S1085" s="73">
        <v>0</v>
      </c>
      <c r="T1085" s="67">
        <v>0</v>
      </c>
      <c r="U1085" s="67">
        <v>0</v>
      </c>
      <c r="V1085" s="67">
        <v>0</v>
      </c>
      <c r="W1085" s="496">
        <v>0</v>
      </c>
      <c r="X1085" s="73">
        <v>0</v>
      </c>
      <c r="Y1085" s="67">
        <v>0</v>
      </c>
      <c r="Z1085" s="496">
        <v>0</v>
      </c>
      <c r="AA1085" s="22">
        <v>0</v>
      </c>
      <c r="AB1085" s="496">
        <v>0</v>
      </c>
      <c r="AC1085" s="27" t="s">
        <v>48</v>
      </c>
      <c r="AD1085" s="75"/>
      <c r="AE1085" s="75"/>
    </row>
    <row r="1086" spans="1:31" s="141" customFormat="1" ht="30" customHeight="1" x14ac:dyDescent="0.25">
      <c r="A1086" s="69" t="s">
        <v>56</v>
      </c>
      <c r="B1086" s="69" t="s">
        <v>57</v>
      </c>
      <c r="C1086" s="69" t="s">
        <v>1464</v>
      </c>
      <c r="D1086" s="67" t="s">
        <v>1790</v>
      </c>
      <c r="E1086" s="67" t="s">
        <v>1539</v>
      </c>
      <c r="F1086" s="67" t="s">
        <v>1796</v>
      </c>
      <c r="G1086" s="67" t="s">
        <v>1541</v>
      </c>
      <c r="H1086" s="220" t="s">
        <v>46</v>
      </c>
      <c r="I1086" s="73">
        <v>0</v>
      </c>
      <c r="J1086" s="74">
        <v>0</v>
      </c>
      <c r="K1086" s="67">
        <v>0</v>
      </c>
      <c r="L1086" s="67">
        <v>0</v>
      </c>
      <c r="M1086" s="74" t="s">
        <v>47</v>
      </c>
      <c r="N1086" s="496" t="s">
        <v>48</v>
      </c>
      <c r="O1086" s="73">
        <v>0</v>
      </c>
      <c r="P1086" s="67">
        <v>0</v>
      </c>
      <c r="Q1086" s="67" t="s">
        <v>49</v>
      </c>
      <c r="R1086" s="214" t="s">
        <v>47</v>
      </c>
      <c r="S1086" s="73">
        <v>0</v>
      </c>
      <c r="T1086" s="67">
        <v>0</v>
      </c>
      <c r="U1086" s="67">
        <v>0</v>
      </c>
      <c r="V1086" s="67">
        <v>0</v>
      </c>
      <c r="W1086" s="496">
        <v>0</v>
      </c>
      <c r="X1086" s="73">
        <v>0</v>
      </c>
      <c r="Y1086" s="67">
        <v>0</v>
      </c>
      <c r="Z1086" s="496">
        <v>0</v>
      </c>
      <c r="AA1086" s="22">
        <v>0</v>
      </c>
      <c r="AB1086" s="496">
        <v>0</v>
      </c>
      <c r="AC1086" s="27" t="s">
        <v>48</v>
      </c>
      <c r="AD1086" s="75"/>
      <c r="AE1086" s="75"/>
    </row>
    <row r="1087" spans="1:31" s="141" customFormat="1" ht="30" customHeight="1" x14ac:dyDescent="0.25">
      <c r="A1087" s="69" t="s">
        <v>56</v>
      </c>
      <c r="B1087" s="69" t="s">
        <v>57</v>
      </c>
      <c r="C1087" s="69" t="s">
        <v>1464</v>
      </c>
      <c r="D1087" s="67" t="s">
        <v>1797</v>
      </c>
      <c r="E1087" s="67" t="s">
        <v>1527</v>
      </c>
      <c r="F1087" s="67" t="s">
        <v>1798</v>
      </c>
      <c r="G1087" s="67" t="s">
        <v>1531</v>
      </c>
      <c r="H1087" s="220" t="s">
        <v>46</v>
      </c>
      <c r="I1087" s="73">
        <v>0</v>
      </c>
      <c r="J1087" s="74">
        <v>0</v>
      </c>
      <c r="K1087" s="67">
        <v>0</v>
      </c>
      <c r="L1087" s="67">
        <v>0</v>
      </c>
      <c r="M1087" s="74" t="s">
        <v>47</v>
      </c>
      <c r="N1087" s="221" t="s">
        <v>48</v>
      </c>
      <c r="O1087" s="73">
        <v>0</v>
      </c>
      <c r="P1087" s="67">
        <v>0</v>
      </c>
      <c r="Q1087" s="67" t="s">
        <v>49</v>
      </c>
      <c r="R1087" s="214" t="s">
        <v>47</v>
      </c>
      <c r="S1087" s="73">
        <v>0</v>
      </c>
      <c r="T1087" s="67">
        <v>0</v>
      </c>
      <c r="U1087" s="67">
        <v>0</v>
      </c>
      <c r="V1087" s="67">
        <v>0</v>
      </c>
      <c r="W1087" s="496">
        <v>0</v>
      </c>
      <c r="X1087" s="73">
        <v>0</v>
      </c>
      <c r="Y1087" s="67">
        <v>0</v>
      </c>
      <c r="Z1087" s="496">
        <v>0</v>
      </c>
      <c r="AA1087" s="22">
        <v>0</v>
      </c>
      <c r="AB1087" s="496">
        <v>0</v>
      </c>
      <c r="AC1087" s="27" t="s">
        <v>48</v>
      </c>
      <c r="AD1087" s="75"/>
      <c r="AE1087" s="75"/>
    </row>
    <row r="1088" spans="1:31" s="141" customFormat="1" ht="30" customHeight="1" x14ac:dyDescent="0.25">
      <c r="A1088" s="69" t="s">
        <v>56</v>
      </c>
      <c r="B1088" s="69" t="s">
        <v>57</v>
      </c>
      <c r="C1088" s="69" t="s">
        <v>1464</v>
      </c>
      <c r="D1088" s="67" t="s">
        <v>1797</v>
      </c>
      <c r="E1088" s="67" t="s">
        <v>1527</v>
      </c>
      <c r="F1088" s="67" t="s">
        <v>1799</v>
      </c>
      <c r="G1088" s="67" t="s">
        <v>1800</v>
      </c>
      <c r="H1088" s="220" t="s">
        <v>46</v>
      </c>
      <c r="I1088" s="73">
        <v>0</v>
      </c>
      <c r="J1088" s="74">
        <v>0</v>
      </c>
      <c r="K1088" s="67">
        <v>0</v>
      </c>
      <c r="L1088" s="67">
        <v>0</v>
      </c>
      <c r="M1088" s="74" t="s">
        <v>47</v>
      </c>
      <c r="N1088" s="496" t="s">
        <v>48</v>
      </c>
      <c r="O1088" s="73">
        <v>0</v>
      </c>
      <c r="P1088" s="67">
        <v>0</v>
      </c>
      <c r="Q1088" s="67" t="s">
        <v>49</v>
      </c>
      <c r="R1088" s="214" t="s">
        <v>47</v>
      </c>
      <c r="S1088" s="73">
        <v>0</v>
      </c>
      <c r="T1088" s="67">
        <v>0</v>
      </c>
      <c r="U1088" s="67">
        <v>0</v>
      </c>
      <c r="V1088" s="67">
        <v>0</v>
      </c>
      <c r="W1088" s="496">
        <v>0</v>
      </c>
      <c r="X1088" s="73">
        <v>0</v>
      </c>
      <c r="Y1088" s="67">
        <v>0</v>
      </c>
      <c r="Z1088" s="496">
        <v>0</v>
      </c>
      <c r="AA1088" s="22">
        <v>0</v>
      </c>
      <c r="AB1088" s="496">
        <v>0</v>
      </c>
      <c r="AC1088" s="27" t="s">
        <v>48</v>
      </c>
      <c r="AD1088" s="75"/>
      <c r="AE1088" s="75"/>
    </row>
    <row r="1089" spans="1:31" s="141" customFormat="1" ht="30" customHeight="1" x14ac:dyDescent="0.25">
      <c r="A1089" s="69" t="s">
        <v>56</v>
      </c>
      <c r="B1089" s="69" t="s">
        <v>57</v>
      </c>
      <c r="C1089" s="69" t="s">
        <v>1464</v>
      </c>
      <c r="D1089" s="67" t="s">
        <v>1797</v>
      </c>
      <c r="E1089" s="67" t="s">
        <v>1527</v>
      </c>
      <c r="F1089" s="67" t="s">
        <v>1801</v>
      </c>
      <c r="G1089" s="67" t="s">
        <v>1802</v>
      </c>
      <c r="H1089" s="220" t="s">
        <v>46</v>
      </c>
      <c r="I1089" s="73">
        <v>0</v>
      </c>
      <c r="J1089" s="74">
        <v>0</v>
      </c>
      <c r="K1089" s="67">
        <v>0</v>
      </c>
      <c r="L1089" s="67">
        <v>0</v>
      </c>
      <c r="M1089" s="74" t="s">
        <v>47</v>
      </c>
      <c r="N1089" s="496" t="s">
        <v>48</v>
      </c>
      <c r="O1089" s="73">
        <v>0</v>
      </c>
      <c r="P1089" s="67">
        <v>0</v>
      </c>
      <c r="Q1089" s="67" t="s">
        <v>49</v>
      </c>
      <c r="R1089" s="214" t="s">
        <v>47</v>
      </c>
      <c r="S1089" s="73">
        <v>0</v>
      </c>
      <c r="T1089" s="67">
        <v>0</v>
      </c>
      <c r="U1089" s="67">
        <v>0</v>
      </c>
      <c r="V1089" s="67">
        <v>0</v>
      </c>
      <c r="W1089" s="496">
        <v>0</v>
      </c>
      <c r="X1089" s="73">
        <v>0</v>
      </c>
      <c r="Y1089" s="67">
        <v>0</v>
      </c>
      <c r="Z1089" s="496">
        <v>0</v>
      </c>
      <c r="AA1089" s="22">
        <v>0</v>
      </c>
      <c r="AB1089" s="496">
        <v>0</v>
      </c>
      <c r="AC1089" s="27" t="s">
        <v>48</v>
      </c>
      <c r="AD1089" s="75"/>
      <c r="AE1089" s="75"/>
    </row>
    <row r="1090" spans="1:31" s="141" customFormat="1" ht="30" customHeight="1" x14ac:dyDescent="0.25">
      <c r="A1090" s="69" t="s">
        <v>56</v>
      </c>
      <c r="B1090" s="69" t="s">
        <v>57</v>
      </c>
      <c r="C1090" s="69" t="s">
        <v>1464</v>
      </c>
      <c r="D1090" s="67" t="s">
        <v>1797</v>
      </c>
      <c r="E1090" s="67" t="s">
        <v>1527</v>
      </c>
      <c r="F1090" s="67" t="s">
        <v>1803</v>
      </c>
      <c r="G1090" s="67" t="s">
        <v>1802</v>
      </c>
      <c r="H1090" s="220" t="s">
        <v>46</v>
      </c>
      <c r="I1090" s="73">
        <v>0</v>
      </c>
      <c r="J1090" s="74">
        <v>0</v>
      </c>
      <c r="K1090" s="67">
        <v>0</v>
      </c>
      <c r="L1090" s="67">
        <v>0</v>
      </c>
      <c r="M1090" s="74" t="s">
        <v>47</v>
      </c>
      <c r="N1090" s="221" t="s">
        <v>48</v>
      </c>
      <c r="O1090" s="73">
        <v>0</v>
      </c>
      <c r="P1090" s="67">
        <v>0</v>
      </c>
      <c r="Q1090" s="67" t="s">
        <v>49</v>
      </c>
      <c r="R1090" s="214" t="s">
        <v>47</v>
      </c>
      <c r="S1090" s="73">
        <v>0</v>
      </c>
      <c r="T1090" s="67">
        <v>0</v>
      </c>
      <c r="U1090" s="67">
        <v>0</v>
      </c>
      <c r="V1090" s="67">
        <v>0</v>
      </c>
      <c r="W1090" s="496">
        <v>0</v>
      </c>
      <c r="X1090" s="73">
        <v>0</v>
      </c>
      <c r="Y1090" s="67">
        <v>0</v>
      </c>
      <c r="Z1090" s="496">
        <v>0</v>
      </c>
      <c r="AA1090" s="22">
        <v>0</v>
      </c>
      <c r="AB1090" s="496">
        <v>0</v>
      </c>
      <c r="AC1090" s="27" t="s">
        <v>48</v>
      </c>
      <c r="AD1090" s="75"/>
      <c r="AE1090" s="75"/>
    </row>
    <row r="1091" spans="1:31" s="141" customFormat="1" ht="30" customHeight="1" x14ac:dyDescent="0.25">
      <c r="A1091" s="69" t="s">
        <v>56</v>
      </c>
      <c r="B1091" s="69" t="s">
        <v>57</v>
      </c>
      <c r="C1091" s="69" t="s">
        <v>1464</v>
      </c>
      <c r="D1091" s="67" t="s">
        <v>1797</v>
      </c>
      <c r="E1091" s="67" t="s">
        <v>1527</v>
      </c>
      <c r="F1091" s="67" t="s">
        <v>1804</v>
      </c>
      <c r="G1091" s="67" t="s">
        <v>1531</v>
      </c>
      <c r="H1091" s="220" t="s">
        <v>46</v>
      </c>
      <c r="I1091" s="73">
        <v>0</v>
      </c>
      <c r="J1091" s="74">
        <v>0</v>
      </c>
      <c r="K1091" s="67">
        <v>0</v>
      </c>
      <c r="L1091" s="67">
        <v>0</v>
      </c>
      <c r="M1091" s="74" t="s">
        <v>47</v>
      </c>
      <c r="N1091" s="496" t="s">
        <v>48</v>
      </c>
      <c r="O1091" s="73">
        <v>0</v>
      </c>
      <c r="P1091" s="67">
        <v>0</v>
      </c>
      <c r="Q1091" s="67" t="s">
        <v>49</v>
      </c>
      <c r="R1091" s="214" t="s">
        <v>47</v>
      </c>
      <c r="S1091" s="73">
        <v>0</v>
      </c>
      <c r="T1091" s="67">
        <v>0</v>
      </c>
      <c r="U1091" s="67">
        <v>0</v>
      </c>
      <c r="V1091" s="67">
        <v>0</v>
      </c>
      <c r="W1091" s="496">
        <v>0</v>
      </c>
      <c r="X1091" s="73">
        <v>0</v>
      </c>
      <c r="Y1091" s="67">
        <v>0</v>
      </c>
      <c r="Z1091" s="496">
        <v>0</v>
      </c>
      <c r="AA1091" s="22">
        <v>0</v>
      </c>
      <c r="AB1091" s="496">
        <v>0</v>
      </c>
      <c r="AC1091" s="27" t="s">
        <v>48</v>
      </c>
      <c r="AD1091" s="75"/>
      <c r="AE1091" s="75"/>
    </row>
    <row r="1092" spans="1:31" s="141" customFormat="1" ht="30" customHeight="1" x14ac:dyDescent="0.25">
      <c r="A1092" s="69" t="s">
        <v>56</v>
      </c>
      <c r="B1092" s="69" t="s">
        <v>57</v>
      </c>
      <c r="C1092" s="69" t="s">
        <v>1464</v>
      </c>
      <c r="D1092" s="67" t="s">
        <v>1797</v>
      </c>
      <c r="E1092" s="67" t="s">
        <v>1527</v>
      </c>
      <c r="F1092" s="67" t="s">
        <v>1805</v>
      </c>
      <c r="G1092" s="67" t="s">
        <v>1802</v>
      </c>
      <c r="H1092" s="220" t="s">
        <v>46</v>
      </c>
      <c r="I1092" s="73">
        <v>0</v>
      </c>
      <c r="J1092" s="74">
        <v>0</v>
      </c>
      <c r="K1092" s="67">
        <v>0</v>
      </c>
      <c r="L1092" s="67">
        <v>0</v>
      </c>
      <c r="M1092" s="74" t="s">
        <v>47</v>
      </c>
      <c r="N1092" s="496" t="s">
        <v>48</v>
      </c>
      <c r="O1092" s="73">
        <v>0</v>
      </c>
      <c r="P1092" s="67">
        <v>0</v>
      </c>
      <c r="Q1092" s="67" t="s">
        <v>49</v>
      </c>
      <c r="R1092" s="214" t="s">
        <v>47</v>
      </c>
      <c r="S1092" s="73">
        <v>0</v>
      </c>
      <c r="T1092" s="67">
        <v>0</v>
      </c>
      <c r="U1092" s="67">
        <v>0</v>
      </c>
      <c r="V1092" s="67">
        <v>0</v>
      </c>
      <c r="W1092" s="496">
        <v>0</v>
      </c>
      <c r="X1092" s="73">
        <v>0</v>
      </c>
      <c r="Y1092" s="67">
        <v>0</v>
      </c>
      <c r="Z1092" s="496">
        <v>0</v>
      </c>
      <c r="AA1092" s="22">
        <v>0</v>
      </c>
      <c r="AB1092" s="496">
        <v>0</v>
      </c>
      <c r="AC1092" s="27" t="s">
        <v>48</v>
      </c>
      <c r="AD1092" s="75"/>
      <c r="AE1092" s="75"/>
    </row>
    <row r="1093" spans="1:31" s="141" customFormat="1" ht="30" customHeight="1" x14ac:dyDescent="0.25">
      <c r="A1093" s="69" t="s">
        <v>56</v>
      </c>
      <c r="B1093" s="69" t="s">
        <v>57</v>
      </c>
      <c r="C1093" s="69" t="s">
        <v>1464</v>
      </c>
      <c r="D1093" s="67" t="s">
        <v>1806</v>
      </c>
      <c r="E1093" s="67" t="s">
        <v>1534</v>
      </c>
      <c r="F1093" s="67" t="s">
        <v>1807</v>
      </c>
      <c r="G1093" s="67" t="s">
        <v>1534</v>
      </c>
      <c r="H1093" s="220" t="s">
        <v>46</v>
      </c>
      <c r="I1093" s="73">
        <v>0</v>
      </c>
      <c r="J1093" s="74">
        <v>0</v>
      </c>
      <c r="K1093" s="67">
        <v>0</v>
      </c>
      <c r="L1093" s="67">
        <v>0</v>
      </c>
      <c r="M1093" s="74" t="s">
        <v>47</v>
      </c>
      <c r="N1093" s="221" t="s">
        <v>48</v>
      </c>
      <c r="O1093" s="73">
        <v>0</v>
      </c>
      <c r="P1093" s="67">
        <v>0</v>
      </c>
      <c r="Q1093" s="67" t="s">
        <v>49</v>
      </c>
      <c r="R1093" s="214" t="s">
        <v>47</v>
      </c>
      <c r="S1093" s="73">
        <v>0</v>
      </c>
      <c r="T1093" s="67">
        <v>0</v>
      </c>
      <c r="U1093" s="67">
        <v>0</v>
      </c>
      <c r="V1093" s="67">
        <v>0</v>
      </c>
      <c r="W1093" s="496">
        <v>0</v>
      </c>
      <c r="X1093" s="73">
        <v>0</v>
      </c>
      <c r="Y1093" s="67">
        <v>0</v>
      </c>
      <c r="Z1093" s="496">
        <v>0</v>
      </c>
      <c r="AA1093" s="22">
        <v>0</v>
      </c>
      <c r="AB1093" s="496">
        <v>0</v>
      </c>
      <c r="AC1093" s="27" t="s">
        <v>48</v>
      </c>
      <c r="AD1093" s="75"/>
      <c r="AE1093" s="75"/>
    </row>
    <row r="1094" spans="1:31" s="141" customFormat="1" ht="30" customHeight="1" x14ac:dyDescent="0.25">
      <c r="A1094" s="69" t="s">
        <v>56</v>
      </c>
      <c r="B1094" s="69" t="s">
        <v>57</v>
      </c>
      <c r="C1094" s="69" t="s">
        <v>1464</v>
      </c>
      <c r="D1094" s="67" t="s">
        <v>1806</v>
      </c>
      <c r="E1094" s="67" t="s">
        <v>1534</v>
      </c>
      <c r="F1094" s="67" t="s">
        <v>1808</v>
      </c>
      <c r="G1094" s="67" t="s">
        <v>1534</v>
      </c>
      <c r="H1094" s="220" t="s">
        <v>46</v>
      </c>
      <c r="I1094" s="73">
        <v>0</v>
      </c>
      <c r="J1094" s="74">
        <v>0</v>
      </c>
      <c r="K1094" s="67">
        <v>0</v>
      </c>
      <c r="L1094" s="67">
        <v>0</v>
      </c>
      <c r="M1094" s="74" t="s">
        <v>47</v>
      </c>
      <c r="N1094" s="496" t="s">
        <v>48</v>
      </c>
      <c r="O1094" s="73">
        <v>0</v>
      </c>
      <c r="P1094" s="67">
        <v>0</v>
      </c>
      <c r="Q1094" s="67" t="s">
        <v>49</v>
      </c>
      <c r="R1094" s="214" t="s">
        <v>47</v>
      </c>
      <c r="S1094" s="73">
        <v>0</v>
      </c>
      <c r="T1094" s="67">
        <v>0</v>
      </c>
      <c r="U1094" s="67">
        <v>0</v>
      </c>
      <c r="V1094" s="67">
        <v>0</v>
      </c>
      <c r="W1094" s="496">
        <v>0</v>
      </c>
      <c r="X1094" s="73">
        <v>0</v>
      </c>
      <c r="Y1094" s="67">
        <v>0</v>
      </c>
      <c r="Z1094" s="496">
        <v>0</v>
      </c>
      <c r="AA1094" s="22">
        <v>0</v>
      </c>
      <c r="AB1094" s="496">
        <v>0</v>
      </c>
      <c r="AC1094" s="27" t="s">
        <v>48</v>
      </c>
      <c r="AD1094" s="75"/>
      <c r="AE1094" s="75"/>
    </row>
    <row r="1095" spans="1:31" s="141" customFormat="1" ht="30" customHeight="1" x14ac:dyDescent="0.25">
      <c r="A1095" s="69" t="s">
        <v>56</v>
      </c>
      <c r="B1095" s="69" t="s">
        <v>57</v>
      </c>
      <c r="C1095" s="69" t="s">
        <v>1464</v>
      </c>
      <c r="D1095" s="67" t="s">
        <v>1569</v>
      </c>
      <c r="E1095" s="67" t="s">
        <v>1484</v>
      </c>
      <c r="F1095" s="67" t="s">
        <v>1809</v>
      </c>
      <c r="G1095" s="67" t="s">
        <v>1484</v>
      </c>
      <c r="H1095" s="220" t="s">
        <v>46</v>
      </c>
      <c r="I1095" s="73">
        <v>0</v>
      </c>
      <c r="J1095" s="74">
        <v>0</v>
      </c>
      <c r="K1095" s="67">
        <v>0</v>
      </c>
      <c r="L1095" s="67">
        <v>0</v>
      </c>
      <c r="M1095" s="74" t="s">
        <v>47</v>
      </c>
      <c r="N1095" s="496" t="s">
        <v>48</v>
      </c>
      <c r="O1095" s="73">
        <v>0</v>
      </c>
      <c r="P1095" s="67">
        <v>0</v>
      </c>
      <c r="Q1095" s="67" t="s">
        <v>49</v>
      </c>
      <c r="R1095" s="214" t="s">
        <v>47</v>
      </c>
      <c r="S1095" s="73">
        <v>0</v>
      </c>
      <c r="T1095" s="67">
        <v>0</v>
      </c>
      <c r="U1095" s="67">
        <v>0</v>
      </c>
      <c r="V1095" s="67">
        <v>0</v>
      </c>
      <c r="W1095" s="496">
        <v>0</v>
      </c>
      <c r="X1095" s="73">
        <v>0</v>
      </c>
      <c r="Y1095" s="67">
        <v>0</v>
      </c>
      <c r="Z1095" s="496">
        <v>0</v>
      </c>
      <c r="AA1095" s="22">
        <v>0</v>
      </c>
      <c r="AB1095" s="496">
        <v>0</v>
      </c>
      <c r="AC1095" s="27" t="s">
        <v>48</v>
      </c>
      <c r="AD1095" s="75"/>
      <c r="AE1095" s="75"/>
    </row>
    <row r="1096" spans="1:31" s="141" customFormat="1" ht="30" customHeight="1" x14ac:dyDescent="0.25">
      <c r="A1096" s="69" t="s">
        <v>56</v>
      </c>
      <c r="B1096" s="69" t="s">
        <v>57</v>
      </c>
      <c r="C1096" s="69" t="s">
        <v>1464</v>
      </c>
      <c r="D1096" s="67" t="s">
        <v>1569</v>
      </c>
      <c r="E1096" s="67" t="s">
        <v>1484</v>
      </c>
      <c r="F1096" s="67" t="s">
        <v>1810</v>
      </c>
      <c r="G1096" s="67" t="s">
        <v>1484</v>
      </c>
      <c r="H1096" s="220" t="s">
        <v>46</v>
      </c>
      <c r="I1096" s="73">
        <v>0</v>
      </c>
      <c r="J1096" s="74">
        <v>0</v>
      </c>
      <c r="K1096" s="67">
        <v>0</v>
      </c>
      <c r="L1096" s="67">
        <v>0</v>
      </c>
      <c r="M1096" s="74" t="s">
        <v>47</v>
      </c>
      <c r="N1096" s="221" t="s">
        <v>48</v>
      </c>
      <c r="O1096" s="73">
        <v>0</v>
      </c>
      <c r="P1096" s="67">
        <v>0</v>
      </c>
      <c r="Q1096" s="67" t="s">
        <v>49</v>
      </c>
      <c r="R1096" s="214" t="s">
        <v>47</v>
      </c>
      <c r="S1096" s="73">
        <v>0</v>
      </c>
      <c r="T1096" s="67">
        <v>0</v>
      </c>
      <c r="U1096" s="67">
        <v>0</v>
      </c>
      <c r="V1096" s="67">
        <v>0</v>
      </c>
      <c r="W1096" s="496">
        <v>0</v>
      </c>
      <c r="X1096" s="73">
        <v>0</v>
      </c>
      <c r="Y1096" s="67">
        <v>0</v>
      </c>
      <c r="Z1096" s="496">
        <v>0</v>
      </c>
      <c r="AA1096" s="22">
        <v>0</v>
      </c>
      <c r="AB1096" s="496">
        <v>0</v>
      </c>
      <c r="AC1096" s="27" t="s">
        <v>48</v>
      </c>
      <c r="AD1096" s="75"/>
      <c r="AE1096" s="75"/>
    </row>
    <row r="1097" spans="1:31" s="141" customFormat="1" ht="30" customHeight="1" x14ac:dyDescent="0.25">
      <c r="A1097" s="69" t="s">
        <v>56</v>
      </c>
      <c r="B1097" s="69" t="s">
        <v>57</v>
      </c>
      <c r="C1097" s="69" t="s">
        <v>1464</v>
      </c>
      <c r="D1097" s="67" t="s">
        <v>1569</v>
      </c>
      <c r="E1097" s="67" t="s">
        <v>1484</v>
      </c>
      <c r="F1097" s="67" t="s">
        <v>1811</v>
      </c>
      <c r="G1097" s="67" t="s">
        <v>1812</v>
      </c>
      <c r="H1097" s="220" t="s">
        <v>46</v>
      </c>
      <c r="I1097" s="73">
        <v>0</v>
      </c>
      <c r="J1097" s="74">
        <v>0</v>
      </c>
      <c r="K1097" s="67">
        <v>0</v>
      </c>
      <c r="L1097" s="67">
        <v>0</v>
      </c>
      <c r="M1097" s="74" t="s">
        <v>47</v>
      </c>
      <c r="N1097" s="496" t="s">
        <v>48</v>
      </c>
      <c r="O1097" s="73">
        <v>0</v>
      </c>
      <c r="P1097" s="67">
        <v>0</v>
      </c>
      <c r="Q1097" s="67" t="s">
        <v>49</v>
      </c>
      <c r="R1097" s="214" t="s">
        <v>47</v>
      </c>
      <c r="S1097" s="73">
        <v>0</v>
      </c>
      <c r="T1097" s="67">
        <v>0</v>
      </c>
      <c r="U1097" s="67">
        <v>0</v>
      </c>
      <c r="V1097" s="67">
        <v>0</v>
      </c>
      <c r="W1097" s="496">
        <v>0</v>
      </c>
      <c r="X1097" s="73">
        <v>0</v>
      </c>
      <c r="Y1097" s="67">
        <v>0</v>
      </c>
      <c r="Z1097" s="496">
        <v>0</v>
      </c>
      <c r="AA1097" s="22">
        <v>0</v>
      </c>
      <c r="AB1097" s="496">
        <v>0</v>
      </c>
      <c r="AC1097" s="27" t="s">
        <v>48</v>
      </c>
      <c r="AD1097" s="75"/>
      <c r="AE1097" s="75"/>
    </row>
    <row r="1098" spans="1:31" s="141" customFormat="1" ht="30" customHeight="1" x14ac:dyDescent="0.25">
      <c r="A1098" s="69" t="s">
        <v>56</v>
      </c>
      <c r="B1098" s="69" t="s">
        <v>57</v>
      </c>
      <c r="C1098" s="69" t="s">
        <v>1464</v>
      </c>
      <c r="D1098" s="67" t="s">
        <v>1813</v>
      </c>
      <c r="E1098" s="67" t="s">
        <v>1527</v>
      </c>
      <c r="F1098" s="67" t="s">
        <v>1814</v>
      </c>
      <c r="G1098" s="67" t="s">
        <v>1527</v>
      </c>
      <c r="H1098" s="220" t="s">
        <v>46</v>
      </c>
      <c r="I1098" s="73">
        <v>0</v>
      </c>
      <c r="J1098" s="74">
        <v>0</v>
      </c>
      <c r="K1098" s="67">
        <v>0</v>
      </c>
      <c r="L1098" s="67">
        <v>0</v>
      </c>
      <c r="M1098" s="74" t="s">
        <v>47</v>
      </c>
      <c r="N1098" s="496" t="s">
        <v>48</v>
      </c>
      <c r="O1098" s="73">
        <v>0</v>
      </c>
      <c r="P1098" s="67">
        <v>0</v>
      </c>
      <c r="Q1098" s="67" t="s">
        <v>49</v>
      </c>
      <c r="R1098" s="214" t="s">
        <v>47</v>
      </c>
      <c r="S1098" s="73">
        <v>0</v>
      </c>
      <c r="T1098" s="67">
        <v>0</v>
      </c>
      <c r="U1098" s="67">
        <v>0</v>
      </c>
      <c r="V1098" s="67">
        <v>0</v>
      </c>
      <c r="W1098" s="496">
        <v>0</v>
      </c>
      <c r="X1098" s="73">
        <v>0</v>
      </c>
      <c r="Y1098" s="67">
        <v>0</v>
      </c>
      <c r="Z1098" s="496">
        <v>0</v>
      </c>
      <c r="AA1098" s="22">
        <v>0</v>
      </c>
      <c r="AB1098" s="496">
        <v>0</v>
      </c>
      <c r="AC1098" s="27" t="s">
        <v>48</v>
      </c>
      <c r="AD1098" s="75"/>
      <c r="AE1098" s="75"/>
    </row>
    <row r="1099" spans="1:31" s="141" customFormat="1" ht="30" customHeight="1" x14ac:dyDescent="0.25">
      <c r="A1099" s="69" t="s">
        <v>56</v>
      </c>
      <c r="B1099" s="69" t="s">
        <v>57</v>
      </c>
      <c r="C1099" s="69" t="s">
        <v>1464</v>
      </c>
      <c r="D1099" s="67" t="s">
        <v>1813</v>
      </c>
      <c r="E1099" s="67" t="s">
        <v>1527</v>
      </c>
      <c r="F1099" s="67" t="s">
        <v>1815</v>
      </c>
      <c r="G1099" s="67" t="s">
        <v>1527</v>
      </c>
      <c r="H1099" s="220" t="s">
        <v>46</v>
      </c>
      <c r="I1099" s="73">
        <v>0</v>
      </c>
      <c r="J1099" s="74">
        <v>0</v>
      </c>
      <c r="K1099" s="67">
        <v>0</v>
      </c>
      <c r="L1099" s="67">
        <v>0</v>
      </c>
      <c r="M1099" s="74" t="s">
        <v>47</v>
      </c>
      <c r="N1099" s="221" t="s">
        <v>48</v>
      </c>
      <c r="O1099" s="73">
        <v>0</v>
      </c>
      <c r="P1099" s="67">
        <v>0</v>
      </c>
      <c r="Q1099" s="67" t="s">
        <v>49</v>
      </c>
      <c r="R1099" s="214" t="s">
        <v>47</v>
      </c>
      <c r="S1099" s="73">
        <v>0</v>
      </c>
      <c r="T1099" s="67">
        <v>0</v>
      </c>
      <c r="U1099" s="67">
        <v>0</v>
      </c>
      <c r="V1099" s="67">
        <v>0</v>
      </c>
      <c r="W1099" s="496">
        <v>0</v>
      </c>
      <c r="X1099" s="73">
        <v>0</v>
      </c>
      <c r="Y1099" s="67">
        <v>0</v>
      </c>
      <c r="Z1099" s="496">
        <v>0</v>
      </c>
      <c r="AA1099" s="22">
        <v>0</v>
      </c>
      <c r="AB1099" s="496">
        <v>0</v>
      </c>
      <c r="AC1099" s="27" t="s">
        <v>48</v>
      </c>
      <c r="AD1099" s="75"/>
      <c r="AE1099" s="75"/>
    </row>
    <row r="1100" spans="1:31" s="141" customFormat="1" ht="30" customHeight="1" x14ac:dyDescent="0.25">
      <c r="A1100" s="69" t="s">
        <v>56</v>
      </c>
      <c r="B1100" s="69" t="s">
        <v>57</v>
      </c>
      <c r="C1100" s="69" t="s">
        <v>1464</v>
      </c>
      <c r="D1100" s="67" t="s">
        <v>1813</v>
      </c>
      <c r="E1100" s="67" t="s">
        <v>1527</v>
      </c>
      <c r="F1100" s="67" t="s">
        <v>1816</v>
      </c>
      <c r="G1100" s="67" t="s">
        <v>1527</v>
      </c>
      <c r="H1100" s="220" t="s">
        <v>46</v>
      </c>
      <c r="I1100" s="73">
        <v>0</v>
      </c>
      <c r="J1100" s="74">
        <v>0</v>
      </c>
      <c r="K1100" s="67">
        <v>0</v>
      </c>
      <c r="L1100" s="67">
        <v>0</v>
      </c>
      <c r="M1100" s="74" t="s">
        <v>47</v>
      </c>
      <c r="N1100" s="496" t="s">
        <v>48</v>
      </c>
      <c r="O1100" s="73">
        <v>0</v>
      </c>
      <c r="P1100" s="67">
        <v>0</v>
      </c>
      <c r="Q1100" s="67" t="s">
        <v>49</v>
      </c>
      <c r="R1100" s="214" t="s">
        <v>47</v>
      </c>
      <c r="S1100" s="73">
        <v>0</v>
      </c>
      <c r="T1100" s="67">
        <v>0</v>
      </c>
      <c r="U1100" s="67">
        <v>0</v>
      </c>
      <c r="V1100" s="67">
        <v>0</v>
      </c>
      <c r="W1100" s="496">
        <v>0</v>
      </c>
      <c r="X1100" s="73">
        <v>0</v>
      </c>
      <c r="Y1100" s="67">
        <v>0</v>
      </c>
      <c r="Z1100" s="496">
        <v>0</v>
      </c>
      <c r="AA1100" s="22">
        <v>0</v>
      </c>
      <c r="AB1100" s="496">
        <v>0</v>
      </c>
      <c r="AC1100" s="27" t="s">
        <v>48</v>
      </c>
      <c r="AD1100" s="75"/>
      <c r="AE1100" s="75"/>
    </row>
    <row r="1101" spans="1:31" s="141" customFormat="1" ht="30" customHeight="1" x14ac:dyDescent="0.25">
      <c r="A1101" s="69" t="s">
        <v>56</v>
      </c>
      <c r="B1101" s="69" t="s">
        <v>57</v>
      </c>
      <c r="C1101" s="69" t="s">
        <v>1464</v>
      </c>
      <c r="D1101" s="67" t="s">
        <v>1817</v>
      </c>
      <c r="E1101" s="67" t="s">
        <v>1544</v>
      </c>
      <c r="F1101" s="67" t="s">
        <v>1818</v>
      </c>
      <c r="G1101" s="67" t="s">
        <v>1544</v>
      </c>
      <c r="H1101" s="220" t="s">
        <v>46</v>
      </c>
      <c r="I1101" s="73">
        <v>0</v>
      </c>
      <c r="J1101" s="74">
        <v>0</v>
      </c>
      <c r="K1101" s="67">
        <v>0</v>
      </c>
      <c r="L1101" s="67">
        <v>0</v>
      </c>
      <c r="M1101" s="74" t="s">
        <v>47</v>
      </c>
      <c r="N1101" s="496" t="s">
        <v>48</v>
      </c>
      <c r="O1101" s="73">
        <v>0</v>
      </c>
      <c r="P1101" s="67">
        <v>0</v>
      </c>
      <c r="Q1101" s="67" t="s">
        <v>49</v>
      </c>
      <c r="R1101" s="214" t="s">
        <v>47</v>
      </c>
      <c r="S1101" s="73">
        <v>0</v>
      </c>
      <c r="T1101" s="67">
        <v>0</v>
      </c>
      <c r="U1101" s="67">
        <v>0</v>
      </c>
      <c r="V1101" s="67">
        <v>0</v>
      </c>
      <c r="W1101" s="496">
        <v>0</v>
      </c>
      <c r="X1101" s="73">
        <v>0</v>
      </c>
      <c r="Y1101" s="67">
        <v>0</v>
      </c>
      <c r="Z1101" s="496">
        <v>0</v>
      </c>
      <c r="AA1101" s="22">
        <v>0</v>
      </c>
      <c r="AB1101" s="496">
        <v>0</v>
      </c>
      <c r="AC1101" s="27" t="s">
        <v>48</v>
      </c>
      <c r="AD1101" s="75"/>
      <c r="AE1101" s="75"/>
    </row>
    <row r="1102" spans="1:31" s="141" customFormat="1" ht="30" customHeight="1" x14ac:dyDescent="0.25">
      <c r="A1102" s="69" t="s">
        <v>56</v>
      </c>
      <c r="B1102" s="69" t="s">
        <v>57</v>
      </c>
      <c r="C1102" s="69" t="s">
        <v>1464</v>
      </c>
      <c r="D1102" s="67" t="s">
        <v>1817</v>
      </c>
      <c r="E1102" s="67" t="s">
        <v>1544</v>
      </c>
      <c r="F1102" s="67" t="s">
        <v>1819</v>
      </c>
      <c r="G1102" s="67" t="s">
        <v>1544</v>
      </c>
      <c r="H1102" s="220" t="s">
        <v>46</v>
      </c>
      <c r="I1102" s="73">
        <v>0</v>
      </c>
      <c r="J1102" s="74">
        <v>0</v>
      </c>
      <c r="K1102" s="67">
        <v>0</v>
      </c>
      <c r="L1102" s="67">
        <v>0</v>
      </c>
      <c r="M1102" s="74" t="s">
        <v>47</v>
      </c>
      <c r="N1102" s="221" t="s">
        <v>48</v>
      </c>
      <c r="O1102" s="67" t="s">
        <v>48</v>
      </c>
      <c r="P1102" s="67" t="s">
        <v>48</v>
      </c>
      <c r="Q1102" s="67" t="s">
        <v>49</v>
      </c>
      <c r="R1102" s="214" t="s">
        <v>47</v>
      </c>
      <c r="S1102" s="73">
        <v>0</v>
      </c>
      <c r="T1102" s="67">
        <v>0</v>
      </c>
      <c r="U1102" s="67">
        <v>0</v>
      </c>
      <c r="V1102" s="67">
        <v>0</v>
      </c>
      <c r="W1102" s="496">
        <v>0</v>
      </c>
      <c r="X1102" s="73">
        <v>0</v>
      </c>
      <c r="Y1102" s="67">
        <v>0</v>
      </c>
      <c r="Z1102" s="496">
        <v>0</v>
      </c>
      <c r="AA1102" s="22">
        <v>0</v>
      </c>
      <c r="AB1102" s="496">
        <v>0</v>
      </c>
      <c r="AC1102" s="27" t="s">
        <v>48</v>
      </c>
      <c r="AD1102" s="75"/>
      <c r="AE1102" s="75"/>
    </row>
    <row r="1103" spans="1:31" s="141" customFormat="1" ht="30" customHeight="1" x14ac:dyDescent="0.25">
      <c r="A1103" s="69" t="s">
        <v>56</v>
      </c>
      <c r="B1103" s="69" t="s">
        <v>57</v>
      </c>
      <c r="C1103" s="69" t="s">
        <v>1464</v>
      </c>
      <c r="D1103" s="67" t="s">
        <v>1817</v>
      </c>
      <c r="E1103" s="67" t="s">
        <v>1544</v>
      </c>
      <c r="F1103" s="67" t="s">
        <v>1820</v>
      </c>
      <c r="G1103" s="67" t="s">
        <v>1544</v>
      </c>
      <c r="H1103" s="220" t="s">
        <v>46</v>
      </c>
      <c r="I1103" s="73">
        <v>0</v>
      </c>
      <c r="J1103" s="74">
        <v>0</v>
      </c>
      <c r="K1103" s="67">
        <v>0</v>
      </c>
      <c r="L1103" s="67">
        <v>0</v>
      </c>
      <c r="M1103" s="74" t="s">
        <v>47</v>
      </c>
      <c r="N1103" s="496" t="s">
        <v>48</v>
      </c>
      <c r="O1103" s="73">
        <v>0</v>
      </c>
      <c r="P1103" s="67">
        <v>0</v>
      </c>
      <c r="Q1103" s="67" t="s">
        <v>49</v>
      </c>
      <c r="R1103" s="214" t="s">
        <v>47</v>
      </c>
      <c r="S1103" s="73">
        <v>0</v>
      </c>
      <c r="T1103" s="67">
        <v>0</v>
      </c>
      <c r="U1103" s="67">
        <v>0</v>
      </c>
      <c r="V1103" s="67">
        <v>0</v>
      </c>
      <c r="W1103" s="496">
        <v>0</v>
      </c>
      <c r="X1103" s="73">
        <v>0</v>
      </c>
      <c r="Y1103" s="67">
        <v>0</v>
      </c>
      <c r="Z1103" s="496">
        <v>0</v>
      </c>
      <c r="AA1103" s="22">
        <v>0</v>
      </c>
      <c r="AB1103" s="496">
        <v>0</v>
      </c>
      <c r="AC1103" s="27" t="s">
        <v>48</v>
      </c>
      <c r="AD1103" s="75"/>
      <c r="AE1103" s="75"/>
    </row>
    <row r="1104" spans="1:31" s="141" customFormat="1" ht="30" customHeight="1" x14ac:dyDescent="0.25">
      <c r="A1104" s="69" t="s">
        <v>56</v>
      </c>
      <c r="B1104" s="69" t="s">
        <v>57</v>
      </c>
      <c r="C1104" s="69" t="s">
        <v>1464</v>
      </c>
      <c r="D1104" s="67" t="s">
        <v>1817</v>
      </c>
      <c r="E1104" s="67" t="s">
        <v>1544</v>
      </c>
      <c r="F1104" s="67" t="s">
        <v>1821</v>
      </c>
      <c r="G1104" s="67" t="s">
        <v>1544</v>
      </c>
      <c r="H1104" s="220" t="s">
        <v>617</v>
      </c>
      <c r="I1104" s="73">
        <v>0</v>
      </c>
      <c r="J1104" s="74">
        <v>0</v>
      </c>
      <c r="K1104" s="67">
        <v>0</v>
      </c>
      <c r="L1104" s="67">
        <v>0</v>
      </c>
      <c r="M1104" s="74" t="s">
        <v>47</v>
      </c>
      <c r="N1104" s="496" t="s">
        <v>48</v>
      </c>
      <c r="O1104" s="73">
        <v>0</v>
      </c>
      <c r="P1104" s="67">
        <v>0</v>
      </c>
      <c r="Q1104" s="67" t="s">
        <v>49</v>
      </c>
      <c r="R1104" s="214" t="s">
        <v>47</v>
      </c>
      <c r="S1104" s="73">
        <v>0</v>
      </c>
      <c r="T1104" s="67">
        <v>0</v>
      </c>
      <c r="U1104" s="67">
        <v>0</v>
      </c>
      <c r="V1104" s="67">
        <v>0</v>
      </c>
      <c r="W1104" s="496">
        <v>0</v>
      </c>
      <c r="X1104" s="73">
        <v>0</v>
      </c>
      <c r="Y1104" s="67">
        <v>0</v>
      </c>
      <c r="Z1104" s="496">
        <v>0</v>
      </c>
      <c r="AA1104" s="22">
        <v>0</v>
      </c>
      <c r="AB1104" s="496">
        <v>0</v>
      </c>
      <c r="AC1104" s="27" t="s">
        <v>48</v>
      </c>
      <c r="AD1104" s="75"/>
      <c r="AE1104" s="75"/>
    </row>
    <row r="1105" spans="1:31" s="141" customFormat="1" ht="30" customHeight="1" x14ac:dyDescent="0.25">
      <c r="A1105" s="69" t="s">
        <v>56</v>
      </c>
      <c r="B1105" s="69" t="s">
        <v>57</v>
      </c>
      <c r="C1105" s="69" t="s">
        <v>1464</v>
      </c>
      <c r="D1105" s="67" t="s">
        <v>1822</v>
      </c>
      <c r="E1105" s="67" t="s">
        <v>1823</v>
      </c>
      <c r="F1105" s="67" t="s">
        <v>1824</v>
      </c>
      <c r="G1105" s="67" t="s">
        <v>1823</v>
      </c>
      <c r="H1105" s="220" t="s">
        <v>46</v>
      </c>
      <c r="I1105" s="73">
        <v>0</v>
      </c>
      <c r="J1105" s="74">
        <v>0</v>
      </c>
      <c r="K1105" s="67">
        <v>0</v>
      </c>
      <c r="L1105" s="67">
        <v>0</v>
      </c>
      <c r="M1105" s="74" t="s">
        <v>47</v>
      </c>
      <c r="N1105" s="221" t="s">
        <v>48</v>
      </c>
      <c r="O1105" s="73">
        <v>0</v>
      </c>
      <c r="P1105" s="67">
        <v>0</v>
      </c>
      <c r="Q1105" s="67" t="s">
        <v>49</v>
      </c>
      <c r="R1105" s="214" t="s">
        <v>47</v>
      </c>
      <c r="S1105" s="73">
        <v>0</v>
      </c>
      <c r="T1105" s="67">
        <v>0</v>
      </c>
      <c r="U1105" s="67">
        <v>0</v>
      </c>
      <c r="V1105" s="67">
        <v>0</v>
      </c>
      <c r="W1105" s="496">
        <v>0</v>
      </c>
      <c r="X1105" s="73">
        <v>0</v>
      </c>
      <c r="Y1105" s="67">
        <v>0</v>
      </c>
      <c r="Z1105" s="496">
        <v>0</v>
      </c>
      <c r="AA1105" s="22">
        <v>0</v>
      </c>
      <c r="AB1105" s="496">
        <v>0</v>
      </c>
      <c r="AC1105" s="27" t="s">
        <v>48</v>
      </c>
      <c r="AD1105" s="75"/>
      <c r="AE1105" s="75"/>
    </row>
    <row r="1106" spans="1:31" s="141" customFormat="1" ht="30" customHeight="1" x14ac:dyDescent="0.25">
      <c r="A1106" s="69" t="s">
        <v>56</v>
      </c>
      <c r="B1106" s="69" t="s">
        <v>57</v>
      </c>
      <c r="C1106" s="69" t="s">
        <v>1464</v>
      </c>
      <c r="D1106" s="67" t="s">
        <v>1822</v>
      </c>
      <c r="E1106" s="67" t="s">
        <v>1823</v>
      </c>
      <c r="F1106" s="67" t="s">
        <v>1825</v>
      </c>
      <c r="G1106" s="67" t="s">
        <v>1823</v>
      </c>
      <c r="H1106" s="220" t="s">
        <v>46</v>
      </c>
      <c r="I1106" s="73">
        <v>0</v>
      </c>
      <c r="J1106" s="74">
        <v>0</v>
      </c>
      <c r="K1106" s="67">
        <v>0</v>
      </c>
      <c r="L1106" s="67">
        <v>0</v>
      </c>
      <c r="M1106" s="74" t="s">
        <v>47</v>
      </c>
      <c r="N1106" s="496" t="s">
        <v>48</v>
      </c>
      <c r="O1106" s="73">
        <v>0</v>
      </c>
      <c r="P1106" s="67">
        <v>0</v>
      </c>
      <c r="Q1106" s="67" t="s">
        <v>49</v>
      </c>
      <c r="R1106" s="214" t="s">
        <v>47</v>
      </c>
      <c r="S1106" s="73">
        <v>0</v>
      </c>
      <c r="T1106" s="67">
        <v>0</v>
      </c>
      <c r="U1106" s="67">
        <v>0</v>
      </c>
      <c r="V1106" s="67">
        <v>0</v>
      </c>
      <c r="W1106" s="496">
        <v>0</v>
      </c>
      <c r="X1106" s="73">
        <v>0</v>
      </c>
      <c r="Y1106" s="67">
        <v>0</v>
      </c>
      <c r="Z1106" s="496">
        <v>0</v>
      </c>
      <c r="AA1106" s="22">
        <v>0</v>
      </c>
      <c r="AB1106" s="496">
        <v>0</v>
      </c>
      <c r="AC1106" s="27" t="s">
        <v>48</v>
      </c>
      <c r="AD1106" s="75"/>
      <c r="AE1106" s="75"/>
    </row>
    <row r="1107" spans="1:31" s="141" customFormat="1" ht="30" customHeight="1" x14ac:dyDescent="0.25">
      <c r="A1107" s="69" t="s">
        <v>56</v>
      </c>
      <c r="B1107" s="69" t="s">
        <v>57</v>
      </c>
      <c r="C1107" s="69" t="s">
        <v>1464</v>
      </c>
      <c r="D1107" s="67" t="s">
        <v>1822</v>
      </c>
      <c r="E1107" s="67" t="s">
        <v>1823</v>
      </c>
      <c r="F1107" s="67" t="s">
        <v>1826</v>
      </c>
      <c r="G1107" s="67" t="s">
        <v>1823</v>
      </c>
      <c r="H1107" s="220" t="s">
        <v>46</v>
      </c>
      <c r="I1107" s="73">
        <v>0</v>
      </c>
      <c r="J1107" s="74">
        <v>0</v>
      </c>
      <c r="K1107" s="67">
        <v>0</v>
      </c>
      <c r="L1107" s="67">
        <v>0</v>
      </c>
      <c r="M1107" s="74" t="s">
        <v>47</v>
      </c>
      <c r="N1107" s="496" t="s">
        <v>48</v>
      </c>
      <c r="O1107" s="73">
        <v>0</v>
      </c>
      <c r="P1107" s="67">
        <v>0</v>
      </c>
      <c r="Q1107" s="67" t="s">
        <v>49</v>
      </c>
      <c r="R1107" s="214" t="s">
        <v>47</v>
      </c>
      <c r="S1107" s="73">
        <v>0</v>
      </c>
      <c r="T1107" s="67">
        <v>0</v>
      </c>
      <c r="U1107" s="67">
        <v>0</v>
      </c>
      <c r="V1107" s="67">
        <v>0</v>
      </c>
      <c r="W1107" s="496">
        <v>0</v>
      </c>
      <c r="X1107" s="73">
        <v>0</v>
      </c>
      <c r="Y1107" s="67">
        <v>0</v>
      </c>
      <c r="Z1107" s="496">
        <v>0</v>
      </c>
      <c r="AA1107" s="22">
        <v>0</v>
      </c>
      <c r="AB1107" s="496">
        <v>0</v>
      </c>
      <c r="AC1107" s="27" t="s">
        <v>48</v>
      </c>
      <c r="AD1107" s="75"/>
      <c r="AE1107" s="75"/>
    </row>
    <row r="1108" spans="1:31" s="141" customFormat="1" ht="30" customHeight="1" x14ac:dyDescent="0.25">
      <c r="A1108" s="69" t="s">
        <v>56</v>
      </c>
      <c r="B1108" s="69" t="s">
        <v>57</v>
      </c>
      <c r="C1108" s="69" t="s">
        <v>1464</v>
      </c>
      <c r="D1108" s="67" t="s">
        <v>1827</v>
      </c>
      <c r="E1108" s="67" t="s">
        <v>1473</v>
      </c>
      <c r="F1108" s="67" t="s">
        <v>1828</v>
      </c>
      <c r="G1108" s="67" t="s">
        <v>1554</v>
      </c>
      <c r="H1108" s="220" t="s">
        <v>46</v>
      </c>
      <c r="I1108" s="73">
        <v>0</v>
      </c>
      <c r="J1108" s="74">
        <v>0</v>
      </c>
      <c r="K1108" s="67">
        <v>0</v>
      </c>
      <c r="L1108" s="67">
        <v>0</v>
      </c>
      <c r="M1108" s="74" t="s">
        <v>47</v>
      </c>
      <c r="N1108" s="221" t="s">
        <v>48</v>
      </c>
      <c r="O1108" s="73">
        <v>0</v>
      </c>
      <c r="P1108" s="67">
        <v>0</v>
      </c>
      <c r="Q1108" s="67" t="s">
        <v>49</v>
      </c>
      <c r="R1108" s="214" t="s">
        <v>47</v>
      </c>
      <c r="S1108" s="73">
        <v>0</v>
      </c>
      <c r="T1108" s="67">
        <v>0</v>
      </c>
      <c r="U1108" s="67">
        <v>0</v>
      </c>
      <c r="V1108" s="67">
        <v>0</v>
      </c>
      <c r="W1108" s="496">
        <v>0</v>
      </c>
      <c r="X1108" s="73">
        <v>0</v>
      </c>
      <c r="Y1108" s="67">
        <v>0</v>
      </c>
      <c r="Z1108" s="496">
        <v>0</v>
      </c>
      <c r="AA1108" s="22">
        <v>0</v>
      </c>
      <c r="AB1108" s="496">
        <v>0</v>
      </c>
      <c r="AC1108" s="27" t="s">
        <v>48</v>
      </c>
      <c r="AD1108" s="75"/>
      <c r="AE1108" s="75"/>
    </row>
    <row r="1109" spans="1:31" s="141" customFormat="1" ht="30" customHeight="1" x14ac:dyDescent="0.25">
      <c r="A1109" s="69" t="s">
        <v>56</v>
      </c>
      <c r="B1109" s="69" t="s">
        <v>57</v>
      </c>
      <c r="C1109" s="69" t="s">
        <v>1464</v>
      </c>
      <c r="D1109" s="67" t="s">
        <v>1827</v>
      </c>
      <c r="E1109" s="67" t="s">
        <v>1473</v>
      </c>
      <c r="F1109" s="67" t="s">
        <v>1829</v>
      </c>
      <c r="G1109" s="67" t="s">
        <v>1830</v>
      </c>
      <c r="H1109" s="220" t="s">
        <v>46</v>
      </c>
      <c r="I1109" s="73">
        <v>0</v>
      </c>
      <c r="J1109" s="74">
        <v>0</v>
      </c>
      <c r="K1109" s="67">
        <v>0</v>
      </c>
      <c r="L1109" s="67">
        <v>0</v>
      </c>
      <c r="M1109" s="74" t="s">
        <v>47</v>
      </c>
      <c r="N1109" s="496" t="s">
        <v>48</v>
      </c>
      <c r="O1109" s="73">
        <v>0</v>
      </c>
      <c r="P1109" s="67">
        <v>0</v>
      </c>
      <c r="Q1109" s="67" t="s">
        <v>49</v>
      </c>
      <c r="R1109" s="214" t="s">
        <v>47</v>
      </c>
      <c r="S1109" s="73">
        <v>0</v>
      </c>
      <c r="T1109" s="67">
        <v>0</v>
      </c>
      <c r="U1109" s="67">
        <v>0</v>
      </c>
      <c r="V1109" s="67">
        <v>0</v>
      </c>
      <c r="W1109" s="496">
        <v>0</v>
      </c>
      <c r="X1109" s="73">
        <v>0</v>
      </c>
      <c r="Y1109" s="67">
        <v>0</v>
      </c>
      <c r="Z1109" s="496">
        <v>0</v>
      </c>
      <c r="AA1109" s="22">
        <v>0</v>
      </c>
      <c r="AB1109" s="496">
        <v>0</v>
      </c>
      <c r="AC1109" s="27" t="s">
        <v>48</v>
      </c>
      <c r="AD1109" s="75"/>
      <c r="AE1109" s="75"/>
    </row>
    <row r="1110" spans="1:31" s="141" customFormat="1" ht="30" customHeight="1" x14ac:dyDescent="0.25">
      <c r="A1110" s="69" t="s">
        <v>56</v>
      </c>
      <c r="B1110" s="69" t="s">
        <v>57</v>
      </c>
      <c r="C1110" s="69" t="s">
        <v>1464</v>
      </c>
      <c r="D1110" s="67" t="s">
        <v>1827</v>
      </c>
      <c r="E1110" s="67" t="s">
        <v>1473</v>
      </c>
      <c r="F1110" s="67" t="s">
        <v>1831</v>
      </c>
      <c r="G1110" s="67" t="s">
        <v>1554</v>
      </c>
      <c r="H1110" s="220" t="s">
        <v>46</v>
      </c>
      <c r="I1110" s="73">
        <v>0</v>
      </c>
      <c r="J1110" s="74">
        <v>0</v>
      </c>
      <c r="K1110" s="67">
        <v>0</v>
      </c>
      <c r="L1110" s="67">
        <v>0</v>
      </c>
      <c r="M1110" s="74" t="s">
        <v>47</v>
      </c>
      <c r="N1110" s="496" t="s">
        <v>48</v>
      </c>
      <c r="O1110" s="73">
        <v>0</v>
      </c>
      <c r="P1110" s="67">
        <v>0</v>
      </c>
      <c r="Q1110" s="67" t="s">
        <v>49</v>
      </c>
      <c r="R1110" s="214" t="s">
        <v>47</v>
      </c>
      <c r="S1110" s="73">
        <v>0</v>
      </c>
      <c r="T1110" s="67">
        <v>0</v>
      </c>
      <c r="U1110" s="67">
        <v>0</v>
      </c>
      <c r="V1110" s="67">
        <v>0</v>
      </c>
      <c r="W1110" s="496">
        <v>0</v>
      </c>
      <c r="X1110" s="73">
        <v>0</v>
      </c>
      <c r="Y1110" s="67">
        <v>0</v>
      </c>
      <c r="Z1110" s="496">
        <v>0</v>
      </c>
      <c r="AA1110" s="22">
        <v>0</v>
      </c>
      <c r="AB1110" s="496">
        <v>0</v>
      </c>
      <c r="AC1110" s="27" t="s">
        <v>48</v>
      </c>
      <c r="AD1110" s="75"/>
      <c r="AE1110" s="75"/>
    </row>
    <row r="1111" spans="1:31" s="141" customFormat="1" ht="30" customHeight="1" x14ac:dyDescent="0.25">
      <c r="A1111" s="69" t="s">
        <v>56</v>
      </c>
      <c r="B1111" s="69" t="s">
        <v>57</v>
      </c>
      <c r="C1111" s="69" t="s">
        <v>1464</v>
      </c>
      <c r="D1111" s="67" t="s">
        <v>1827</v>
      </c>
      <c r="E1111" s="67" t="s">
        <v>1473</v>
      </c>
      <c r="F1111" s="67" t="s">
        <v>1832</v>
      </c>
      <c r="G1111" s="67" t="s">
        <v>1554</v>
      </c>
      <c r="H1111" s="220" t="s">
        <v>46</v>
      </c>
      <c r="I1111" s="73">
        <v>0</v>
      </c>
      <c r="J1111" s="74">
        <v>0</v>
      </c>
      <c r="K1111" s="67">
        <v>0</v>
      </c>
      <c r="L1111" s="67">
        <v>0</v>
      </c>
      <c r="M1111" s="74" t="s">
        <v>47</v>
      </c>
      <c r="N1111" s="221" t="s">
        <v>48</v>
      </c>
      <c r="O1111" s="73">
        <v>0</v>
      </c>
      <c r="P1111" s="67">
        <v>0</v>
      </c>
      <c r="Q1111" s="67" t="s">
        <v>49</v>
      </c>
      <c r="R1111" s="214" t="s">
        <v>47</v>
      </c>
      <c r="S1111" s="73">
        <v>0</v>
      </c>
      <c r="T1111" s="67">
        <v>0</v>
      </c>
      <c r="U1111" s="67">
        <v>0</v>
      </c>
      <c r="V1111" s="67">
        <v>0</v>
      </c>
      <c r="W1111" s="496">
        <v>0</v>
      </c>
      <c r="X1111" s="73">
        <v>0</v>
      </c>
      <c r="Y1111" s="67">
        <v>0</v>
      </c>
      <c r="Z1111" s="496">
        <v>0</v>
      </c>
      <c r="AA1111" s="22">
        <v>0</v>
      </c>
      <c r="AB1111" s="496">
        <v>0</v>
      </c>
      <c r="AC1111" s="27" t="s">
        <v>48</v>
      </c>
      <c r="AD1111" s="75"/>
      <c r="AE1111" s="75"/>
    </row>
    <row r="1112" spans="1:31" s="141" customFormat="1" ht="30" customHeight="1" x14ac:dyDescent="0.25">
      <c r="A1112" s="69" t="s">
        <v>56</v>
      </c>
      <c r="B1112" s="69" t="s">
        <v>57</v>
      </c>
      <c r="C1112" s="69" t="s">
        <v>1464</v>
      </c>
      <c r="D1112" s="67" t="s">
        <v>1827</v>
      </c>
      <c r="E1112" s="67" t="s">
        <v>1473</v>
      </c>
      <c r="F1112" s="67" t="s">
        <v>1833</v>
      </c>
      <c r="G1112" s="67" t="s">
        <v>1554</v>
      </c>
      <c r="H1112" s="220" t="s">
        <v>46</v>
      </c>
      <c r="I1112" s="73">
        <v>0</v>
      </c>
      <c r="J1112" s="74">
        <v>0</v>
      </c>
      <c r="K1112" s="67">
        <v>0</v>
      </c>
      <c r="L1112" s="67">
        <v>0</v>
      </c>
      <c r="M1112" s="74" t="s">
        <v>47</v>
      </c>
      <c r="N1112" s="496" t="s">
        <v>48</v>
      </c>
      <c r="O1112" s="73">
        <v>0</v>
      </c>
      <c r="P1112" s="67">
        <v>0</v>
      </c>
      <c r="Q1112" s="67" t="s">
        <v>49</v>
      </c>
      <c r="R1112" s="214" t="s">
        <v>47</v>
      </c>
      <c r="S1112" s="73">
        <v>0</v>
      </c>
      <c r="T1112" s="67">
        <v>0</v>
      </c>
      <c r="U1112" s="67">
        <v>0</v>
      </c>
      <c r="V1112" s="67">
        <v>0</v>
      </c>
      <c r="W1112" s="496">
        <v>0</v>
      </c>
      <c r="X1112" s="73">
        <v>0</v>
      </c>
      <c r="Y1112" s="67">
        <v>0</v>
      </c>
      <c r="Z1112" s="496">
        <v>0</v>
      </c>
      <c r="AA1112" s="22">
        <v>0</v>
      </c>
      <c r="AB1112" s="496">
        <v>0</v>
      </c>
      <c r="AC1112" s="27" t="s">
        <v>48</v>
      </c>
      <c r="AD1112" s="75"/>
      <c r="AE1112" s="75"/>
    </row>
    <row r="1113" spans="1:31" s="141" customFormat="1" ht="30" customHeight="1" x14ac:dyDescent="0.25">
      <c r="A1113" s="69" t="s">
        <v>56</v>
      </c>
      <c r="B1113" s="69" t="s">
        <v>57</v>
      </c>
      <c r="C1113" s="69" t="s">
        <v>1464</v>
      </c>
      <c r="D1113" s="67" t="s">
        <v>1834</v>
      </c>
      <c r="E1113" s="67" t="s">
        <v>1508</v>
      </c>
      <c r="F1113" s="67" t="s">
        <v>1835</v>
      </c>
      <c r="G1113" s="67" t="s">
        <v>1508</v>
      </c>
      <c r="H1113" s="220" t="s">
        <v>46</v>
      </c>
      <c r="I1113" s="73">
        <v>0</v>
      </c>
      <c r="J1113" s="74">
        <v>0</v>
      </c>
      <c r="K1113" s="67">
        <v>0</v>
      </c>
      <c r="L1113" s="67">
        <v>0</v>
      </c>
      <c r="M1113" s="74" t="s">
        <v>47</v>
      </c>
      <c r="N1113" s="496" t="s">
        <v>48</v>
      </c>
      <c r="O1113" s="73">
        <v>0</v>
      </c>
      <c r="P1113" s="67">
        <v>0</v>
      </c>
      <c r="Q1113" s="67" t="s">
        <v>49</v>
      </c>
      <c r="R1113" s="214" t="s">
        <v>47</v>
      </c>
      <c r="S1113" s="73">
        <v>0</v>
      </c>
      <c r="T1113" s="67">
        <v>0</v>
      </c>
      <c r="U1113" s="67">
        <v>0</v>
      </c>
      <c r="V1113" s="67">
        <v>0</v>
      </c>
      <c r="W1113" s="496">
        <v>0</v>
      </c>
      <c r="X1113" s="73">
        <v>0</v>
      </c>
      <c r="Y1113" s="67">
        <v>0</v>
      </c>
      <c r="Z1113" s="496">
        <v>0</v>
      </c>
      <c r="AA1113" s="22">
        <v>0</v>
      </c>
      <c r="AB1113" s="496">
        <v>0</v>
      </c>
      <c r="AC1113" s="27" t="s">
        <v>48</v>
      </c>
      <c r="AD1113" s="75"/>
      <c r="AE1113" s="75"/>
    </row>
    <row r="1114" spans="1:31" s="141" customFormat="1" ht="30" customHeight="1" x14ac:dyDescent="0.25">
      <c r="A1114" s="69" t="s">
        <v>56</v>
      </c>
      <c r="B1114" s="69" t="s">
        <v>57</v>
      </c>
      <c r="C1114" s="69" t="s">
        <v>1464</v>
      </c>
      <c r="D1114" s="67" t="s">
        <v>1834</v>
      </c>
      <c r="E1114" s="67" t="s">
        <v>1508</v>
      </c>
      <c r="F1114" s="67" t="s">
        <v>1836</v>
      </c>
      <c r="G1114" s="67" t="s">
        <v>1508</v>
      </c>
      <c r="H1114" s="220" t="s">
        <v>46</v>
      </c>
      <c r="I1114" s="73">
        <v>0</v>
      </c>
      <c r="J1114" s="74">
        <v>0</v>
      </c>
      <c r="K1114" s="67">
        <v>0</v>
      </c>
      <c r="L1114" s="67">
        <v>0</v>
      </c>
      <c r="M1114" s="74" t="s">
        <v>47</v>
      </c>
      <c r="N1114" s="221" t="s">
        <v>48</v>
      </c>
      <c r="O1114" s="73">
        <v>0</v>
      </c>
      <c r="P1114" s="67">
        <v>0</v>
      </c>
      <c r="Q1114" s="67" t="s">
        <v>49</v>
      </c>
      <c r="R1114" s="214" t="s">
        <v>47</v>
      </c>
      <c r="S1114" s="73">
        <v>0</v>
      </c>
      <c r="T1114" s="67">
        <v>0</v>
      </c>
      <c r="U1114" s="67">
        <v>0</v>
      </c>
      <c r="V1114" s="67">
        <v>0</v>
      </c>
      <c r="W1114" s="496">
        <v>0</v>
      </c>
      <c r="X1114" s="73">
        <v>0</v>
      </c>
      <c r="Y1114" s="67">
        <v>0</v>
      </c>
      <c r="Z1114" s="496">
        <v>0</v>
      </c>
      <c r="AA1114" s="22">
        <v>0</v>
      </c>
      <c r="AB1114" s="496">
        <v>0</v>
      </c>
      <c r="AC1114" s="27" t="s">
        <v>48</v>
      </c>
      <c r="AD1114" s="75"/>
      <c r="AE1114" s="75"/>
    </row>
    <row r="1115" spans="1:31" s="141" customFormat="1" ht="30" customHeight="1" x14ac:dyDescent="0.25">
      <c r="A1115" s="69" t="s">
        <v>56</v>
      </c>
      <c r="B1115" s="69" t="s">
        <v>57</v>
      </c>
      <c r="C1115" s="69" t="s">
        <v>1464</v>
      </c>
      <c r="D1115" s="67" t="s">
        <v>1834</v>
      </c>
      <c r="E1115" s="67" t="s">
        <v>1508</v>
      </c>
      <c r="F1115" s="67" t="s">
        <v>1837</v>
      </c>
      <c r="G1115" s="67" t="s">
        <v>1508</v>
      </c>
      <c r="H1115" s="220" t="s">
        <v>46</v>
      </c>
      <c r="I1115" s="73">
        <v>0</v>
      </c>
      <c r="J1115" s="74">
        <v>0</v>
      </c>
      <c r="K1115" s="67">
        <v>0</v>
      </c>
      <c r="L1115" s="67">
        <v>0</v>
      </c>
      <c r="M1115" s="74" t="s">
        <v>47</v>
      </c>
      <c r="N1115" s="496" t="s">
        <v>48</v>
      </c>
      <c r="O1115" s="73">
        <v>0</v>
      </c>
      <c r="P1115" s="67">
        <v>0</v>
      </c>
      <c r="Q1115" s="67" t="s">
        <v>49</v>
      </c>
      <c r="R1115" s="214" t="s">
        <v>47</v>
      </c>
      <c r="S1115" s="73">
        <v>0</v>
      </c>
      <c r="T1115" s="67">
        <v>0</v>
      </c>
      <c r="U1115" s="67">
        <v>0</v>
      </c>
      <c r="V1115" s="67">
        <v>0</v>
      </c>
      <c r="W1115" s="496">
        <v>0</v>
      </c>
      <c r="X1115" s="73">
        <v>0</v>
      </c>
      <c r="Y1115" s="67">
        <v>0</v>
      </c>
      <c r="Z1115" s="496">
        <v>0</v>
      </c>
      <c r="AA1115" s="22">
        <v>0</v>
      </c>
      <c r="AB1115" s="496">
        <v>0</v>
      </c>
      <c r="AC1115" s="27" t="s">
        <v>48</v>
      </c>
      <c r="AD1115" s="75"/>
      <c r="AE1115" s="75"/>
    </row>
    <row r="1116" spans="1:31" s="141" customFormat="1" ht="30" customHeight="1" x14ac:dyDescent="0.25">
      <c r="A1116" s="69" t="s">
        <v>56</v>
      </c>
      <c r="B1116" s="69" t="s">
        <v>57</v>
      </c>
      <c r="C1116" s="69" t="s">
        <v>1464</v>
      </c>
      <c r="D1116" s="67" t="s">
        <v>1834</v>
      </c>
      <c r="E1116" s="67" t="s">
        <v>1508</v>
      </c>
      <c r="F1116" s="67" t="s">
        <v>1838</v>
      </c>
      <c r="G1116" s="67" t="s">
        <v>1508</v>
      </c>
      <c r="H1116" s="220" t="s">
        <v>46</v>
      </c>
      <c r="I1116" s="73">
        <v>0</v>
      </c>
      <c r="J1116" s="74">
        <v>0</v>
      </c>
      <c r="K1116" s="67">
        <v>0</v>
      </c>
      <c r="L1116" s="67">
        <v>0</v>
      </c>
      <c r="M1116" s="74" t="s">
        <v>47</v>
      </c>
      <c r="N1116" s="496" t="s">
        <v>48</v>
      </c>
      <c r="O1116" s="73">
        <v>0</v>
      </c>
      <c r="P1116" s="67">
        <v>0</v>
      </c>
      <c r="Q1116" s="67" t="s">
        <v>49</v>
      </c>
      <c r="R1116" s="214" t="s">
        <v>47</v>
      </c>
      <c r="S1116" s="73">
        <v>0</v>
      </c>
      <c r="T1116" s="67">
        <v>0</v>
      </c>
      <c r="U1116" s="67">
        <v>0</v>
      </c>
      <c r="V1116" s="67">
        <v>0</v>
      </c>
      <c r="W1116" s="496">
        <v>0</v>
      </c>
      <c r="X1116" s="73">
        <v>0</v>
      </c>
      <c r="Y1116" s="67">
        <v>0</v>
      </c>
      <c r="Z1116" s="496">
        <v>0</v>
      </c>
      <c r="AA1116" s="22">
        <v>0</v>
      </c>
      <c r="AB1116" s="496">
        <v>0</v>
      </c>
      <c r="AC1116" s="27" t="s">
        <v>48</v>
      </c>
      <c r="AD1116" s="75"/>
      <c r="AE1116" s="75"/>
    </row>
    <row r="1117" spans="1:31" s="141" customFormat="1" ht="30" customHeight="1" x14ac:dyDescent="0.25">
      <c r="A1117" s="69" t="s">
        <v>56</v>
      </c>
      <c r="B1117" s="69" t="s">
        <v>57</v>
      </c>
      <c r="C1117" s="69" t="s">
        <v>1464</v>
      </c>
      <c r="D1117" s="67" t="s">
        <v>1834</v>
      </c>
      <c r="E1117" s="67" t="s">
        <v>1508</v>
      </c>
      <c r="F1117" s="67" t="s">
        <v>1839</v>
      </c>
      <c r="G1117" s="67" t="s">
        <v>1508</v>
      </c>
      <c r="H1117" s="220" t="s">
        <v>46</v>
      </c>
      <c r="I1117" s="73">
        <v>0</v>
      </c>
      <c r="J1117" s="74">
        <v>0</v>
      </c>
      <c r="K1117" s="67">
        <v>0</v>
      </c>
      <c r="L1117" s="67">
        <v>0</v>
      </c>
      <c r="M1117" s="74" t="s">
        <v>47</v>
      </c>
      <c r="N1117" s="221" t="s">
        <v>48</v>
      </c>
      <c r="O1117" s="73">
        <v>0</v>
      </c>
      <c r="P1117" s="67">
        <v>0</v>
      </c>
      <c r="Q1117" s="67" t="s">
        <v>49</v>
      </c>
      <c r="R1117" s="214" t="s">
        <v>47</v>
      </c>
      <c r="S1117" s="73">
        <v>0</v>
      </c>
      <c r="T1117" s="67">
        <v>0</v>
      </c>
      <c r="U1117" s="67">
        <v>0</v>
      </c>
      <c r="V1117" s="67">
        <v>0</v>
      </c>
      <c r="W1117" s="496">
        <v>0</v>
      </c>
      <c r="X1117" s="73">
        <v>0</v>
      </c>
      <c r="Y1117" s="67">
        <v>0</v>
      </c>
      <c r="Z1117" s="496">
        <v>0</v>
      </c>
      <c r="AA1117" s="22">
        <v>0</v>
      </c>
      <c r="AB1117" s="496">
        <v>0</v>
      </c>
      <c r="AC1117" s="27" t="s">
        <v>48</v>
      </c>
      <c r="AD1117" s="75"/>
      <c r="AE1117" s="75"/>
    </row>
    <row r="1118" spans="1:31" s="141" customFormat="1" ht="30" customHeight="1" x14ac:dyDescent="0.25">
      <c r="A1118" s="69" t="s">
        <v>56</v>
      </c>
      <c r="B1118" s="69" t="s">
        <v>57</v>
      </c>
      <c r="C1118" s="69" t="s">
        <v>1464</v>
      </c>
      <c r="D1118" s="67" t="s">
        <v>1840</v>
      </c>
      <c r="E1118" s="67" t="s">
        <v>1498</v>
      </c>
      <c r="F1118" s="67" t="s">
        <v>1841</v>
      </c>
      <c r="G1118" s="67" t="s">
        <v>1498</v>
      </c>
      <c r="H1118" s="220" t="s">
        <v>46</v>
      </c>
      <c r="I1118" s="73">
        <v>0</v>
      </c>
      <c r="J1118" s="74">
        <v>0</v>
      </c>
      <c r="K1118" s="67">
        <v>0</v>
      </c>
      <c r="L1118" s="67">
        <v>0</v>
      </c>
      <c r="M1118" s="74" t="s">
        <v>47</v>
      </c>
      <c r="N1118" s="496" t="s">
        <v>48</v>
      </c>
      <c r="O1118" s="73">
        <v>0</v>
      </c>
      <c r="P1118" s="67">
        <v>0</v>
      </c>
      <c r="Q1118" s="67" t="s">
        <v>49</v>
      </c>
      <c r="R1118" s="214" t="s">
        <v>47</v>
      </c>
      <c r="S1118" s="73">
        <v>0</v>
      </c>
      <c r="T1118" s="67">
        <v>0</v>
      </c>
      <c r="U1118" s="67">
        <v>0</v>
      </c>
      <c r="V1118" s="67">
        <v>0</v>
      </c>
      <c r="W1118" s="496">
        <v>0</v>
      </c>
      <c r="X1118" s="73">
        <v>0</v>
      </c>
      <c r="Y1118" s="67">
        <v>0</v>
      </c>
      <c r="Z1118" s="496">
        <v>0</v>
      </c>
      <c r="AA1118" s="22">
        <v>0</v>
      </c>
      <c r="AB1118" s="496">
        <v>0</v>
      </c>
      <c r="AC1118" s="27" t="s">
        <v>48</v>
      </c>
      <c r="AD1118" s="75"/>
      <c r="AE1118" s="75"/>
    </row>
    <row r="1119" spans="1:31" s="141" customFormat="1" ht="30" customHeight="1" x14ac:dyDescent="0.25">
      <c r="A1119" s="69" t="s">
        <v>56</v>
      </c>
      <c r="B1119" s="69" t="s">
        <v>57</v>
      </c>
      <c r="C1119" s="69" t="s">
        <v>1464</v>
      </c>
      <c r="D1119" s="67" t="s">
        <v>1840</v>
      </c>
      <c r="E1119" s="67" t="s">
        <v>1498</v>
      </c>
      <c r="F1119" s="67" t="s">
        <v>1842</v>
      </c>
      <c r="G1119" s="67" t="s">
        <v>1498</v>
      </c>
      <c r="H1119" s="220" t="s">
        <v>46</v>
      </c>
      <c r="I1119" s="73">
        <v>0</v>
      </c>
      <c r="J1119" s="74">
        <v>0</v>
      </c>
      <c r="K1119" s="67">
        <v>0</v>
      </c>
      <c r="L1119" s="67">
        <v>0</v>
      </c>
      <c r="M1119" s="74" t="s">
        <v>47</v>
      </c>
      <c r="N1119" s="496" t="s">
        <v>48</v>
      </c>
      <c r="O1119" s="73">
        <v>0</v>
      </c>
      <c r="P1119" s="67">
        <v>0</v>
      </c>
      <c r="Q1119" s="67" t="s">
        <v>49</v>
      </c>
      <c r="R1119" s="214" t="s">
        <v>47</v>
      </c>
      <c r="S1119" s="73">
        <v>0</v>
      </c>
      <c r="T1119" s="67">
        <v>0</v>
      </c>
      <c r="U1119" s="67">
        <v>0</v>
      </c>
      <c r="V1119" s="67">
        <v>0</v>
      </c>
      <c r="W1119" s="496">
        <v>0</v>
      </c>
      <c r="X1119" s="73">
        <v>0</v>
      </c>
      <c r="Y1119" s="67">
        <v>0</v>
      </c>
      <c r="Z1119" s="496">
        <v>0</v>
      </c>
      <c r="AA1119" s="22">
        <v>0</v>
      </c>
      <c r="AB1119" s="496">
        <v>0</v>
      </c>
      <c r="AC1119" s="27" t="s">
        <v>48</v>
      </c>
      <c r="AD1119" s="75"/>
      <c r="AE1119" s="75"/>
    </row>
    <row r="1120" spans="1:31" s="141" customFormat="1" ht="30" customHeight="1" x14ac:dyDescent="0.25">
      <c r="A1120" s="69" t="s">
        <v>56</v>
      </c>
      <c r="B1120" s="69" t="s">
        <v>57</v>
      </c>
      <c r="C1120" s="69" t="s">
        <v>1464</v>
      </c>
      <c r="D1120" s="67" t="s">
        <v>1840</v>
      </c>
      <c r="E1120" s="67" t="s">
        <v>1498</v>
      </c>
      <c r="F1120" s="67" t="s">
        <v>1843</v>
      </c>
      <c r="G1120" s="67" t="s">
        <v>1498</v>
      </c>
      <c r="H1120" s="220" t="s">
        <v>46</v>
      </c>
      <c r="I1120" s="73">
        <v>0</v>
      </c>
      <c r="J1120" s="74">
        <v>0</v>
      </c>
      <c r="K1120" s="67">
        <v>0</v>
      </c>
      <c r="L1120" s="67">
        <v>0</v>
      </c>
      <c r="M1120" s="74" t="s">
        <v>47</v>
      </c>
      <c r="N1120" s="221" t="s">
        <v>48</v>
      </c>
      <c r="O1120" s="73">
        <v>0</v>
      </c>
      <c r="P1120" s="67">
        <v>0</v>
      </c>
      <c r="Q1120" s="67" t="s">
        <v>49</v>
      </c>
      <c r="R1120" s="214" t="s">
        <v>47</v>
      </c>
      <c r="S1120" s="73">
        <v>0</v>
      </c>
      <c r="T1120" s="67">
        <v>0</v>
      </c>
      <c r="U1120" s="67">
        <v>0</v>
      </c>
      <c r="V1120" s="67">
        <v>0</v>
      </c>
      <c r="W1120" s="496">
        <v>0</v>
      </c>
      <c r="X1120" s="73">
        <v>0</v>
      </c>
      <c r="Y1120" s="67">
        <v>0</v>
      </c>
      <c r="Z1120" s="496">
        <v>0</v>
      </c>
      <c r="AA1120" s="22">
        <v>0</v>
      </c>
      <c r="AB1120" s="496">
        <v>0</v>
      </c>
      <c r="AC1120" s="27" t="s">
        <v>48</v>
      </c>
      <c r="AD1120" s="75"/>
      <c r="AE1120" s="75"/>
    </row>
    <row r="1121" spans="1:32" s="141" customFormat="1" ht="30" customHeight="1" x14ac:dyDescent="0.25">
      <c r="A1121" s="69" t="s">
        <v>56</v>
      </c>
      <c r="B1121" s="69" t="s">
        <v>57</v>
      </c>
      <c r="C1121" s="69" t="s">
        <v>1464</v>
      </c>
      <c r="D1121" s="67" t="s">
        <v>1844</v>
      </c>
      <c r="E1121" s="67" t="s">
        <v>1844</v>
      </c>
      <c r="F1121" s="67" t="s">
        <v>1845</v>
      </c>
      <c r="G1121" s="67" t="s">
        <v>1473</v>
      </c>
      <c r="H1121" s="220" t="s">
        <v>46</v>
      </c>
      <c r="I1121" s="499">
        <v>0</v>
      </c>
      <c r="J1121" s="74">
        <v>0</v>
      </c>
      <c r="K1121" s="500">
        <v>0</v>
      </c>
      <c r="L1121" s="500">
        <v>0</v>
      </c>
      <c r="M1121" s="74" t="s">
        <v>47</v>
      </c>
      <c r="N1121" s="497" t="s">
        <v>48</v>
      </c>
      <c r="O1121" s="499">
        <v>0</v>
      </c>
      <c r="P1121" s="500">
        <v>0</v>
      </c>
      <c r="Q1121" s="500" t="s">
        <v>49</v>
      </c>
      <c r="R1121" s="558" t="s">
        <v>47</v>
      </c>
      <c r="S1121" s="499">
        <v>0</v>
      </c>
      <c r="T1121" s="67">
        <v>0</v>
      </c>
      <c r="U1121" s="67">
        <v>0</v>
      </c>
      <c r="V1121" s="67">
        <v>0</v>
      </c>
      <c r="W1121" s="496">
        <v>0</v>
      </c>
      <c r="X1121" s="73">
        <v>0</v>
      </c>
      <c r="Y1121" s="67">
        <v>0</v>
      </c>
      <c r="Z1121" s="496">
        <v>0</v>
      </c>
      <c r="AA1121" s="22">
        <v>0</v>
      </c>
      <c r="AB1121" s="496">
        <v>0</v>
      </c>
      <c r="AC1121" s="27" t="s">
        <v>48</v>
      </c>
      <c r="AD1121" s="75"/>
      <c r="AE1121" s="75"/>
    </row>
    <row r="1122" spans="1:32" x14ac:dyDescent="0.25">
      <c r="A1122" s="250" t="s">
        <v>1846</v>
      </c>
      <c r="B1122" s="629"/>
      <c r="C1122" s="630"/>
      <c r="D1122" s="630"/>
      <c r="E1122" s="630"/>
      <c r="F1122" s="630"/>
      <c r="G1122" s="630"/>
      <c r="H1122" s="630"/>
      <c r="I1122" s="498">
        <f>SUM(I1121)</f>
        <v>0</v>
      </c>
      <c r="J1122" s="498">
        <f t="shared" ref="J1122:O1122" si="0">SUM(J1121)</f>
        <v>0</v>
      </c>
      <c r="K1122" s="498">
        <f t="shared" si="0"/>
        <v>0</v>
      </c>
      <c r="L1122" s="498">
        <f t="shared" si="0"/>
        <v>0</v>
      </c>
      <c r="M1122" s="559"/>
      <c r="N1122" s="559"/>
      <c r="O1122" s="498">
        <f t="shared" si="0"/>
        <v>0</v>
      </c>
      <c r="P1122" s="498">
        <f t="shared" ref="P1122" si="1">SUM(P1121)</f>
        <v>0</v>
      </c>
      <c r="Q1122" s="559"/>
      <c r="R1122" s="559"/>
      <c r="S1122" s="498">
        <f t="shared" ref="S1122" si="2">SUM(S1121)</f>
        <v>0</v>
      </c>
      <c r="T1122" s="498">
        <f t="shared" ref="T1122" si="3">SUM(T1121)</f>
        <v>0</v>
      </c>
      <c r="U1122" s="498">
        <f t="shared" ref="U1122" si="4">SUM(U1121)</f>
        <v>0</v>
      </c>
      <c r="V1122" s="498">
        <f t="shared" ref="V1122" si="5">SUM(V1121)</f>
        <v>0</v>
      </c>
      <c r="W1122" s="498">
        <f t="shared" ref="W1122" si="6">SUM(W1121)</f>
        <v>0</v>
      </c>
      <c r="X1122" s="498">
        <f t="shared" ref="X1122" si="7">SUM(X1121)</f>
        <v>0</v>
      </c>
      <c r="Y1122" s="498">
        <f t="shared" ref="Y1122" si="8">SUM(Y1121)</f>
        <v>0</v>
      </c>
      <c r="Z1122" s="498">
        <f t="shared" ref="Z1122" si="9">SUM(Z1121)</f>
        <v>0</v>
      </c>
      <c r="AA1122" s="498">
        <f t="shared" ref="AA1122" si="10">SUM(AA1121)</f>
        <v>0</v>
      </c>
      <c r="AB1122" s="498">
        <f t="shared" ref="AB1122" si="11">SUM(AB1121)</f>
        <v>0</v>
      </c>
      <c r="AC1122" s="628"/>
      <c r="AF1122" s="141"/>
    </row>
    <row r="1123" spans="1:32" x14ac:dyDescent="0.25">
      <c r="D1123" s="142"/>
      <c r="E1123" s="142"/>
      <c r="F1123" s="142"/>
      <c r="G1123" s="142"/>
      <c r="H1123" s="142"/>
      <c r="I1123" s="489"/>
      <c r="J1123" s="489"/>
      <c r="K1123" s="489"/>
      <c r="L1123" s="489"/>
      <c r="M1123" s="489"/>
      <c r="N1123" s="489"/>
      <c r="O1123" s="517"/>
      <c r="P1123" s="517"/>
      <c r="Q1123" s="517"/>
      <c r="R1123" s="489"/>
      <c r="S1123" s="75"/>
      <c r="T1123" s="141"/>
      <c r="U1123" s="141"/>
      <c r="V1123" s="141"/>
      <c r="W1123" s="75"/>
      <c r="X1123" s="489"/>
      <c r="Y1123" s="489"/>
      <c r="Z1123" s="489"/>
      <c r="AA1123" s="489"/>
      <c r="AB1123" s="489"/>
      <c r="AC1123" s="489"/>
      <c r="AF1123" s="141"/>
    </row>
    <row r="1124" spans="1:32" x14ac:dyDescent="0.25">
      <c r="A1124" s="47" t="s">
        <v>1847</v>
      </c>
      <c r="C1124" s="70"/>
      <c r="D1124" s="142"/>
      <c r="E1124" s="142"/>
      <c r="F1124" s="142"/>
      <c r="G1124" s="142"/>
      <c r="H1124" s="142"/>
      <c r="I1124" s="489"/>
      <c r="J1124" s="489"/>
      <c r="K1124" s="489"/>
      <c r="L1124" s="489"/>
      <c r="M1124" s="489"/>
      <c r="N1124" s="489"/>
      <c r="O1124" s="517"/>
      <c r="P1124" s="517"/>
      <c r="Q1124" s="517"/>
      <c r="R1124" s="489"/>
      <c r="S1124" s="75"/>
      <c r="T1124" s="141"/>
      <c r="U1124" s="141"/>
      <c r="V1124" s="141"/>
      <c r="W1124" s="75"/>
      <c r="X1124" s="489"/>
      <c r="Y1124" s="489"/>
      <c r="Z1124" s="489"/>
      <c r="AA1124" s="489"/>
      <c r="AB1124" s="489"/>
      <c r="AC1124" s="489"/>
      <c r="AF1124" s="141"/>
    </row>
    <row r="1125" spans="1:32" s="141" customFormat="1" x14ac:dyDescent="0.25">
      <c r="A1125" s="212" t="s">
        <v>1848</v>
      </c>
      <c r="B1125" s="170"/>
      <c r="C1125" s="222"/>
      <c r="D1125" s="164"/>
      <c r="E1125" s="164"/>
      <c r="F1125" s="164"/>
      <c r="G1125" s="164"/>
      <c r="H1125" s="164"/>
      <c r="I1125" s="489"/>
      <c r="J1125" s="489"/>
      <c r="K1125" s="489"/>
      <c r="L1125" s="489"/>
      <c r="M1125" s="489"/>
      <c r="N1125" s="489"/>
      <c r="O1125" s="517"/>
      <c r="P1125" s="517"/>
      <c r="Q1125" s="517"/>
      <c r="R1125" s="489"/>
      <c r="S1125" s="75"/>
      <c r="W1125" s="75"/>
      <c r="X1125" s="489"/>
      <c r="Y1125" s="489"/>
      <c r="Z1125" s="489"/>
      <c r="AA1125" s="489"/>
      <c r="AB1125" s="489"/>
      <c r="AC1125" s="489"/>
      <c r="AD1125" s="75"/>
      <c r="AE1125" s="75"/>
    </row>
    <row r="1126" spans="1:32" ht="15" customHeight="1" x14ac:dyDescent="0.25">
      <c r="A1126" s="182" t="s">
        <v>1849</v>
      </c>
      <c r="B1126" s="381"/>
      <c r="C1126" s="178"/>
      <c r="D1126" s="178"/>
      <c r="E1126" s="178"/>
      <c r="F1126" s="178"/>
      <c r="G1126" s="178"/>
      <c r="H1126" s="178"/>
      <c r="I1126" s="489"/>
      <c r="J1126" s="489"/>
      <c r="K1126" s="489"/>
      <c r="L1126" s="489"/>
      <c r="M1126" s="489"/>
      <c r="N1126" s="489"/>
      <c r="O1126" s="517"/>
      <c r="P1126" s="517"/>
      <c r="Q1126" s="517"/>
      <c r="R1126" s="489"/>
      <c r="S1126" s="75"/>
      <c r="T1126" s="141"/>
      <c r="U1126" s="141"/>
      <c r="V1126" s="141"/>
      <c r="W1126" s="75"/>
      <c r="X1126" s="489"/>
      <c r="Y1126" s="489"/>
      <c r="Z1126" s="489"/>
      <c r="AA1126" s="489"/>
      <c r="AB1126" s="489"/>
      <c r="AC1126" s="489"/>
      <c r="AF1126" s="141"/>
    </row>
    <row r="1127" spans="1:32" ht="15" customHeight="1" x14ac:dyDescent="0.25">
      <c r="A1127" s="182" t="s">
        <v>1850</v>
      </c>
      <c r="B1127" s="381"/>
      <c r="C1127" s="178"/>
      <c r="D1127" s="178"/>
      <c r="E1127" s="178"/>
      <c r="F1127" s="178"/>
      <c r="G1127" s="178"/>
      <c r="H1127" s="178"/>
      <c r="I1127" s="489"/>
      <c r="J1127" s="489"/>
      <c r="K1127" s="489"/>
      <c r="L1127" s="489"/>
      <c r="M1127" s="489"/>
      <c r="N1127" s="489"/>
      <c r="O1127" s="517"/>
      <c r="P1127" s="517"/>
      <c r="Q1127" s="517"/>
      <c r="R1127" s="489"/>
      <c r="S1127" s="75"/>
      <c r="T1127" s="141"/>
      <c r="U1127" s="141"/>
      <c r="V1127" s="141"/>
      <c r="W1127" s="75"/>
      <c r="X1127" s="489"/>
      <c r="Y1127" s="489"/>
      <c r="Z1127" s="489"/>
      <c r="AA1127" s="489"/>
      <c r="AB1127" s="489"/>
      <c r="AC1127" s="489"/>
      <c r="AF1127" s="141"/>
    </row>
    <row r="1128" spans="1:32" ht="15" customHeight="1" x14ac:dyDescent="0.25">
      <c r="A1128" s="182" t="s">
        <v>1851</v>
      </c>
      <c r="B1128" s="381"/>
      <c r="C1128" s="178"/>
      <c r="D1128" s="178"/>
      <c r="E1128" s="178"/>
      <c r="F1128" s="178"/>
      <c r="G1128" s="178"/>
      <c r="H1128" s="178"/>
      <c r="I1128" s="489"/>
      <c r="J1128" s="489"/>
      <c r="K1128" s="489"/>
      <c r="L1128" s="489"/>
      <c r="M1128" s="489"/>
      <c r="N1128" s="489"/>
      <c r="O1128" s="517"/>
      <c r="P1128" s="517"/>
      <c r="Q1128" s="517"/>
      <c r="R1128" s="489"/>
      <c r="S1128" s="75"/>
      <c r="T1128" s="141"/>
      <c r="U1128" s="141"/>
      <c r="V1128" s="141"/>
      <c r="W1128" s="75"/>
      <c r="X1128" s="489"/>
      <c r="Y1128" s="489"/>
      <c r="Z1128" s="489"/>
      <c r="AA1128" s="489"/>
      <c r="AB1128" s="489"/>
      <c r="AC1128" s="489"/>
      <c r="AF1128" s="141"/>
    </row>
    <row r="1129" spans="1:32" ht="15" customHeight="1" x14ac:dyDescent="0.25">
      <c r="A1129" s="185" t="s">
        <v>1852</v>
      </c>
      <c r="B1129" s="382"/>
      <c r="C1129" s="189"/>
      <c r="D1129" s="189"/>
      <c r="E1129" s="189"/>
      <c r="F1129" s="189"/>
      <c r="G1129" s="189"/>
      <c r="H1129" s="189"/>
      <c r="I1129" s="489"/>
      <c r="J1129" s="489"/>
      <c r="K1129" s="489"/>
      <c r="L1129" s="489"/>
      <c r="M1129" s="489"/>
      <c r="N1129" s="489"/>
      <c r="O1129" s="517"/>
      <c r="P1129" s="517"/>
      <c r="Q1129" s="517"/>
      <c r="R1129" s="489"/>
      <c r="S1129" s="75"/>
      <c r="T1129" s="141"/>
      <c r="U1129" s="141"/>
      <c r="V1129" s="141"/>
      <c r="W1129" s="75"/>
      <c r="X1129" s="489"/>
      <c r="Y1129" s="489"/>
      <c r="Z1129" s="489"/>
      <c r="AA1129" s="489"/>
      <c r="AB1129" s="489"/>
      <c r="AC1129" s="489"/>
      <c r="AF1129" s="141"/>
    </row>
    <row r="1130" spans="1:32" x14ac:dyDescent="0.25">
      <c r="D1130" s="142"/>
      <c r="E1130" s="142"/>
      <c r="F1130" s="142"/>
      <c r="G1130" s="142"/>
      <c r="H1130" s="142"/>
      <c r="I1130" s="489"/>
      <c r="J1130" s="489"/>
      <c r="K1130" s="489"/>
      <c r="L1130" s="489"/>
      <c r="M1130" s="489"/>
      <c r="N1130" s="489"/>
      <c r="O1130" s="517"/>
      <c r="P1130" s="517"/>
      <c r="Q1130" s="517"/>
      <c r="R1130" s="489"/>
      <c r="S1130" s="75"/>
      <c r="T1130" s="141"/>
      <c r="U1130" s="141"/>
      <c r="V1130" s="141"/>
      <c r="W1130" s="75"/>
      <c r="X1130" s="489"/>
      <c r="Y1130" s="489"/>
      <c r="Z1130" s="489"/>
      <c r="AA1130" s="489"/>
      <c r="AB1130" s="489"/>
      <c r="AC1130" s="489"/>
      <c r="AF1130" s="141"/>
    </row>
    <row r="1131" spans="1:32" x14ac:dyDescent="0.25">
      <c r="D1131" s="142"/>
      <c r="E1131" s="142"/>
      <c r="F1131" s="142"/>
      <c r="G1131" s="142"/>
      <c r="H1131" s="142"/>
      <c r="I1131" s="489"/>
      <c r="J1131" s="489"/>
      <c r="K1131" s="489"/>
      <c r="L1131" s="489"/>
      <c r="M1131" s="489"/>
      <c r="N1131" s="489"/>
      <c r="O1131" s="517"/>
      <c r="P1131" s="517"/>
      <c r="Q1131" s="517"/>
      <c r="R1131" s="489"/>
      <c r="S1131" s="75"/>
      <c r="T1131" s="141"/>
      <c r="U1131" s="141"/>
      <c r="V1131" s="141"/>
      <c r="W1131" s="75"/>
      <c r="X1131" s="489"/>
      <c r="Y1131" s="489"/>
      <c r="Z1131" s="489"/>
      <c r="AA1131" s="489"/>
      <c r="AB1131" s="489"/>
      <c r="AC1131" s="489"/>
      <c r="AF1131" s="141"/>
    </row>
    <row r="1132" spans="1:32" x14ac:dyDescent="0.25">
      <c r="D1132" s="142"/>
      <c r="E1132" s="142"/>
      <c r="F1132" s="142"/>
      <c r="G1132" s="142"/>
      <c r="H1132" s="142"/>
      <c r="I1132" s="489"/>
      <c r="J1132" s="489"/>
      <c r="K1132" s="489"/>
      <c r="L1132" s="489"/>
      <c r="M1132" s="489"/>
      <c r="N1132" s="489"/>
      <c r="O1132" s="517"/>
      <c r="P1132" s="517"/>
      <c r="Q1132" s="517"/>
      <c r="R1132" s="489"/>
      <c r="S1132" s="75"/>
      <c r="T1132" s="141"/>
      <c r="U1132" s="141"/>
      <c r="V1132" s="141"/>
      <c r="W1132" s="75"/>
      <c r="X1132" s="489"/>
      <c r="Y1132" s="489"/>
      <c r="Z1132" s="489"/>
      <c r="AA1132" s="489"/>
      <c r="AB1132" s="489"/>
      <c r="AC1132" s="489"/>
      <c r="AF1132" s="141"/>
    </row>
    <row r="1133" spans="1:32" x14ac:dyDescent="0.25">
      <c r="D1133" s="142"/>
      <c r="E1133" s="142"/>
      <c r="F1133" s="142"/>
      <c r="G1133" s="142"/>
      <c r="H1133" s="142"/>
      <c r="I1133" s="489"/>
      <c r="J1133" s="489"/>
      <c r="K1133" s="489"/>
      <c r="L1133" s="489"/>
      <c r="M1133" s="489"/>
      <c r="N1133" s="489"/>
      <c r="O1133" s="517"/>
      <c r="P1133" s="517"/>
      <c r="Q1133" s="517"/>
      <c r="R1133" s="489"/>
      <c r="S1133" s="75"/>
      <c r="T1133" s="141"/>
      <c r="U1133" s="141"/>
      <c r="V1133" s="141"/>
      <c r="W1133" s="75"/>
      <c r="X1133" s="489"/>
      <c r="Y1133" s="489"/>
      <c r="Z1133" s="489"/>
      <c r="AA1133" s="489"/>
      <c r="AB1133" s="489"/>
      <c r="AC1133" s="489"/>
      <c r="AF1133" s="141"/>
    </row>
    <row r="1134" spans="1:32" x14ac:dyDescent="0.25">
      <c r="D1134" s="142"/>
      <c r="E1134" s="142"/>
      <c r="F1134" s="142"/>
      <c r="G1134" s="142"/>
      <c r="H1134" s="142"/>
      <c r="I1134" s="489"/>
      <c r="J1134" s="489"/>
      <c r="K1134" s="489"/>
      <c r="L1134" s="489"/>
      <c r="M1134" s="489"/>
      <c r="N1134" s="489"/>
      <c r="O1134" s="489"/>
      <c r="P1134" s="489"/>
      <c r="Q1134" s="517"/>
      <c r="R1134" s="489"/>
      <c r="S1134" s="75"/>
      <c r="T1134" s="141"/>
      <c r="U1134" s="141"/>
      <c r="V1134" s="141"/>
      <c r="W1134" s="75"/>
      <c r="X1134" s="489"/>
      <c r="Y1134" s="489"/>
      <c r="Z1134" s="489"/>
      <c r="AA1134" s="489"/>
      <c r="AB1134" s="489"/>
      <c r="AC1134" s="489"/>
      <c r="AF1134" s="141"/>
    </row>
    <row r="1135" spans="1:32" x14ac:dyDescent="0.25">
      <c r="D1135" s="142"/>
      <c r="E1135" s="142"/>
      <c r="F1135" s="142"/>
      <c r="G1135" s="142"/>
      <c r="H1135" s="142"/>
      <c r="I1135" s="489"/>
      <c r="J1135" s="489"/>
      <c r="K1135" s="489"/>
      <c r="L1135" s="489"/>
      <c r="M1135" s="489"/>
      <c r="N1135" s="489"/>
      <c r="O1135" s="489"/>
      <c r="P1135" s="489"/>
      <c r="Q1135" s="517"/>
      <c r="R1135" s="489"/>
      <c r="S1135" s="75"/>
      <c r="T1135" s="141"/>
      <c r="U1135" s="141"/>
      <c r="V1135" s="141"/>
      <c r="W1135" s="75"/>
      <c r="X1135" s="489"/>
      <c r="Y1135" s="489"/>
      <c r="Z1135" s="489"/>
      <c r="AA1135" s="489"/>
      <c r="AB1135" s="489"/>
      <c r="AC1135" s="489"/>
      <c r="AF1135" s="141"/>
    </row>
    <row r="1136" spans="1:32" x14ac:dyDescent="0.25">
      <c r="D1136" s="142"/>
      <c r="E1136" s="142"/>
      <c r="F1136" s="142"/>
      <c r="G1136" s="142"/>
      <c r="H1136" s="142"/>
      <c r="I1136" s="489"/>
      <c r="J1136" s="489"/>
      <c r="K1136" s="489"/>
      <c r="L1136" s="489"/>
      <c r="M1136" s="489"/>
      <c r="N1136" s="489"/>
      <c r="O1136" s="489"/>
      <c r="P1136" s="489"/>
      <c r="Q1136" s="517"/>
      <c r="R1136" s="489"/>
      <c r="S1136" s="75"/>
      <c r="T1136" s="141"/>
      <c r="U1136" s="141"/>
      <c r="V1136" s="141"/>
      <c r="W1136" s="75"/>
      <c r="X1136" s="489"/>
      <c r="Y1136" s="489"/>
      <c r="Z1136" s="489"/>
      <c r="AA1136" s="489"/>
      <c r="AB1136" s="489"/>
      <c r="AC1136" s="489"/>
      <c r="AF1136" s="141"/>
    </row>
    <row r="1137" spans="8:32" x14ac:dyDescent="0.25">
      <c r="H1137" s="142"/>
      <c r="I1137" s="489"/>
      <c r="J1137" s="489"/>
      <c r="K1137" s="489"/>
      <c r="L1137" s="489"/>
      <c r="M1137" s="489"/>
      <c r="N1137" s="489"/>
      <c r="O1137" s="489"/>
      <c r="P1137" s="489"/>
      <c r="Q1137" s="517"/>
      <c r="R1137" s="489"/>
      <c r="S1137" s="75"/>
      <c r="T1137" s="141"/>
      <c r="U1137" s="141"/>
      <c r="V1137" s="141"/>
      <c r="W1137" s="75"/>
      <c r="X1137" s="489"/>
      <c r="Y1137" s="489"/>
      <c r="Z1137" s="489"/>
      <c r="AA1137" s="489"/>
      <c r="AB1137" s="489"/>
      <c r="AC1137" s="489"/>
      <c r="AF1137" s="141"/>
    </row>
    <row r="1138" spans="8:32" x14ac:dyDescent="0.25">
      <c r="H1138" s="142"/>
      <c r="I1138" s="489"/>
      <c r="J1138" s="489"/>
      <c r="K1138" s="489"/>
      <c r="L1138" s="489"/>
      <c r="M1138" s="489"/>
      <c r="N1138" s="489"/>
      <c r="O1138" s="489"/>
      <c r="P1138" s="489"/>
      <c r="Q1138" s="517"/>
      <c r="R1138" s="489"/>
      <c r="S1138" s="75"/>
      <c r="T1138" s="141"/>
      <c r="U1138" s="141"/>
      <c r="V1138" s="141"/>
      <c r="W1138" s="75"/>
      <c r="X1138" s="489"/>
      <c r="Y1138" s="489"/>
      <c r="Z1138" s="489"/>
      <c r="AA1138" s="489"/>
      <c r="AB1138" s="489"/>
      <c r="AC1138" s="489"/>
      <c r="AF1138" s="141"/>
    </row>
    <row r="1139" spans="8:32" x14ac:dyDescent="0.25">
      <c r="H1139" s="142"/>
      <c r="I1139" s="489"/>
      <c r="J1139" s="489"/>
      <c r="K1139" s="489"/>
      <c r="L1139" s="489"/>
      <c r="M1139" s="489"/>
      <c r="N1139" s="489"/>
      <c r="O1139" s="489"/>
      <c r="P1139" s="489"/>
      <c r="Q1139" s="517"/>
      <c r="R1139" s="489"/>
      <c r="S1139" s="75"/>
      <c r="T1139" s="141"/>
      <c r="U1139" s="141"/>
      <c r="V1139" s="141"/>
      <c r="W1139" s="75"/>
      <c r="X1139" s="489"/>
      <c r="Y1139" s="489"/>
      <c r="Z1139" s="489"/>
      <c r="AA1139" s="489"/>
      <c r="AB1139" s="489"/>
      <c r="AC1139" s="489"/>
      <c r="AF1139" s="141"/>
    </row>
    <row r="1140" spans="8:32" x14ac:dyDescent="0.25">
      <c r="H1140" s="142"/>
      <c r="I1140" s="489"/>
      <c r="J1140" s="489"/>
      <c r="K1140" s="489"/>
      <c r="L1140" s="489"/>
      <c r="M1140" s="489"/>
      <c r="N1140" s="489"/>
      <c r="O1140" s="489"/>
      <c r="P1140" s="489"/>
      <c r="Q1140" s="517"/>
      <c r="R1140" s="489"/>
      <c r="S1140" s="75"/>
      <c r="T1140" s="141"/>
      <c r="U1140" s="141"/>
      <c r="V1140" s="141"/>
      <c r="W1140" s="75"/>
      <c r="X1140" s="489"/>
      <c r="Y1140" s="489"/>
      <c r="Z1140" s="489"/>
      <c r="AA1140" s="489"/>
      <c r="AB1140" s="489"/>
      <c r="AC1140" s="489"/>
      <c r="AF1140" s="141"/>
    </row>
    <row r="1141" spans="8:32" x14ac:dyDescent="0.25">
      <c r="H1141" s="142"/>
      <c r="I1141" s="489"/>
      <c r="J1141" s="489"/>
      <c r="K1141" s="489"/>
      <c r="L1141" s="489"/>
      <c r="M1141" s="489"/>
      <c r="N1141" s="489"/>
      <c r="O1141" s="489"/>
      <c r="P1141" s="489"/>
      <c r="Q1141" s="517"/>
      <c r="R1141" s="489"/>
      <c r="S1141" s="75"/>
      <c r="T1141" s="141"/>
      <c r="U1141" s="141"/>
      <c r="V1141" s="141"/>
      <c r="W1141" s="75"/>
      <c r="X1141" s="489"/>
      <c r="Y1141" s="489"/>
      <c r="Z1141" s="489"/>
      <c r="AA1141" s="489"/>
      <c r="AB1141" s="489"/>
      <c r="AC1141" s="489"/>
      <c r="AF1141" s="141"/>
    </row>
    <row r="1142" spans="8:32" x14ac:dyDescent="0.25">
      <c r="H1142" s="142"/>
      <c r="I1142" s="489"/>
      <c r="J1142" s="489"/>
      <c r="K1142" s="489"/>
      <c r="L1142" s="489"/>
      <c r="M1142" s="489"/>
      <c r="N1142" s="489"/>
      <c r="O1142" s="489"/>
      <c r="P1142" s="489"/>
      <c r="Q1142" s="517"/>
      <c r="R1142" s="489"/>
      <c r="S1142" s="75"/>
      <c r="T1142" s="141"/>
      <c r="U1142" s="141"/>
      <c r="V1142" s="141"/>
      <c r="W1142" s="75"/>
      <c r="X1142" s="489"/>
      <c r="Y1142" s="489"/>
      <c r="Z1142" s="489"/>
      <c r="AA1142" s="489"/>
      <c r="AB1142" s="489"/>
      <c r="AC1142" s="489"/>
      <c r="AF1142" s="141"/>
    </row>
    <row r="1143" spans="8:32" x14ac:dyDescent="0.25">
      <c r="H1143" s="142"/>
      <c r="I1143" s="489"/>
      <c r="J1143" s="489"/>
      <c r="K1143" s="489"/>
      <c r="L1143" s="489"/>
      <c r="M1143" s="489"/>
      <c r="N1143" s="489"/>
      <c r="O1143" s="489"/>
      <c r="P1143" s="489"/>
      <c r="Q1143" s="517"/>
      <c r="R1143" s="489"/>
      <c r="S1143" s="75"/>
      <c r="T1143" s="141"/>
      <c r="U1143" s="141"/>
      <c r="V1143" s="141"/>
      <c r="W1143" s="75"/>
      <c r="X1143" s="489"/>
      <c r="Y1143" s="489"/>
      <c r="Z1143" s="489"/>
      <c r="AA1143" s="489"/>
      <c r="AB1143" s="489"/>
      <c r="AC1143" s="489"/>
      <c r="AF1143" s="141"/>
    </row>
    <row r="1144" spans="8:32" x14ac:dyDescent="0.25">
      <c r="H1144" s="142"/>
      <c r="I1144" s="489"/>
      <c r="J1144" s="489"/>
      <c r="K1144" s="489"/>
      <c r="L1144" s="489"/>
      <c r="M1144" s="489"/>
      <c r="N1144" s="489"/>
      <c r="O1144" s="489"/>
      <c r="P1144" s="489"/>
      <c r="Q1144" s="517"/>
      <c r="R1144" s="489"/>
      <c r="S1144" s="75"/>
      <c r="T1144" s="141"/>
      <c r="U1144" s="141"/>
      <c r="V1144" s="141"/>
      <c r="W1144" s="75"/>
      <c r="X1144" s="489"/>
      <c r="Y1144" s="489"/>
      <c r="Z1144" s="489"/>
      <c r="AA1144" s="489"/>
      <c r="AB1144" s="489"/>
      <c r="AC1144" s="489"/>
      <c r="AF1144" s="141"/>
    </row>
    <row r="1145" spans="8:32" x14ac:dyDescent="0.25">
      <c r="H1145" s="142"/>
      <c r="I1145" s="489"/>
      <c r="J1145" s="489"/>
      <c r="K1145" s="489"/>
      <c r="L1145" s="489"/>
      <c r="M1145" s="489"/>
      <c r="N1145" s="489"/>
      <c r="O1145" s="489"/>
      <c r="P1145" s="489"/>
      <c r="Q1145" s="517"/>
      <c r="R1145" s="489"/>
      <c r="S1145" s="75"/>
      <c r="T1145" s="141"/>
      <c r="U1145" s="141"/>
      <c r="V1145" s="141"/>
      <c r="W1145" s="75"/>
      <c r="X1145" s="489"/>
      <c r="Y1145" s="489"/>
      <c r="Z1145" s="489"/>
      <c r="AA1145" s="489"/>
      <c r="AB1145" s="489"/>
      <c r="AC1145" s="489"/>
      <c r="AF1145" s="141"/>
    </row>
    <row r="1146" spans="8:32" x14ac:dyDescent="0.25">
      <c r="H1146" s="142"/>
      <c r="I1146" s="489"/>
      <c r="J1146" s="489"/>
      <c r="K1146" s="489"/>
      <c r="L1146" s="489"/>
      <c r="M1146" s="489"/>
      <c r="N1146" s="489"/>
      <c r="O1146" s="489"/>
      <c r="P1146" s="489"/>
      <c r="Q1146" s="517"/>
      <c r="R1146" s="489"/>
      <c r="S1146" s="75"/>
      <c r="T1146" s="141"/>
      <c r="U1146" s="141"/>
      <c r="V1146" s="141"/>
      <c r="W1146" s="75"/>
      <c r="X1146" s="489"/>
      <c r="Y1146" s="489"/>
      <c r="Z1146" s="489"/>
      <c r="AA1146" s="489"/>
      <c r="AB1146" s="489"/>
      <c r="AC1146" s="489"/>
      <c r="AF1146" s="141"/>
    </row>
    <row r="1147" spans="8:32" x14ac:dyDescent="0.25">
      <c r="H1147" s="142"/>
      <c r="I1147" s="489"/>
      <c r="J1147" s="489"/>
      <c r="K1147" s="489"/>
      <c r="L1147" s="489"/>
      <c r="M1147" s="489"/>
      <c r="N1147" s="489"/>
      <c r="O1147" s="489"/>
      <c r="P1147" s="489"/>
      <c r="Q1147" s="517"/>
      <c r="R1147" s="489"/>
      <c r="S1147" s="75"/>
      <c r="T1147" s="141"/>
      <c r="U1147" s="141"/>
      <c r="V1147" s="141"/>
      <c r="W1147" s="75"/>
      <c r="X1147" s="489"/>
      <c r="Y1147" s="489"/>
      <c r="Z1147" s="489"/>
      <c r="AA1147" s="489"/>
      <c r="AB1147" s="489"/>
      <c r="AC1147" s="489"/>
      <c r="AF1147" s="141"/>
    </row>
    <row r="1148" spans="8:32" x14ac:dyDescent="0.25">
      <c r="H1148" s="142"/>
      <c r="I1148" s="489"/>
      <c r="J1148" s="489"/>
      <c r="K1148" s="489"/>
      <c r="L1148" s="489"/>
      <c r="M1148" s="489"/>
      <c r="N1148" s="489"/>
      <c r="O1148" s="489"/>
      <c r="P1148" s="489"/>
      <c r="Q1148" s="517"/>
      <c r="R1148" s="489"/>
      <c r="S1148" s="75"/>
      <c r="T1148" s="141"/>
      <c r="U1148" s="141"/>
      <c r="V1148" s="141"/>
      <c r="W1148" s="75"/>
      <c r="X1148" s="489"/>
      <c r="Y1148" s="489"/>
      <c r="Z1148" s="489"/>
      <c r="AA1148" s="489"/>
      <c r="AB1148" s="489"/>
      <c r="AC1148" s="489"/>
      <c r="AF1148" s="141"/>
    </row>
    <row r="1149" spans="8:32" x14ac:dyDescent="0.25">
      <c r="H1149" s="142"/>
      <c r="I1149" s="489"/>
      <c r="J1149" s="489"/>
      <c r="K1149" s="489"/>
      <c r="L1149" s="489"/>
      <c r="M1149" s="489"/>
      <c r="N1149" s="489"/>
      <c r="O1149" s="489"/>
      <c r="P1149" s="489"/>
      <c r="Q1149" s="517"/>
      <c r="R1149" s="489"/>
      <c r="S1149" s="75"/>
      <c r="T1149" s="141"/>
      <c r="U1149" s="141"/>
      <c r="V1149" s="141"/>
      <c r="W1149" s="75"/>
      <c r="X1149" s="489"/>
      <c r="Y1149" s="489"/>
      <c r="Z1149" s="489"/>
      <c r="AA1149" s="489"/>
      <c r="AB1149" s="489"/>
      <c r="AC1149" s="489"/>
      <c r="AF1149" s="141"/>
    </row>
    <row r="1150" spans="8:32" x14ac:dyDescent="0.25">
      <c r="H1150" s="142"/>
      <c r="I1150" s="489"/>
      <c r="J1150" s="489"/>
      <c r="K1150" s="489"/>
      <c r="L1150" s="489"/>
      <c r="M1150" s="489"/>
      <c r="N1150" s="489"/>
      <c r="O1150" s="489"/>
      <c r="P1150" s="489"/>
      <c r="Q1150" s="517"/>
      <c r="R1150" s="489"/>
      <c r="S1150" s="75"/>
      <c r="T1150" s="141"/>
      <c r="U1150" s="141"/>
      <c r="V1150" s="141"/>
      <c r="W1150" s="75"/>
      <c r="X1150" s="489"/>
      <c r="Y1150" s="489"/>
      <c r="Z1150" s="489"/>
      <c r="AA1150" s="489"/>
      <c r="AB1150" s="489"/>
      <c r="AC1150" s="489"/>
      <c r="AF1150" s="141"/>
    </row>
    <row r="1151" spans="8:32" x14ac:dyDescent="0.25">
      <c r="H1151" s="142"/>
      <c r="I1151" s="489"/>
      <c r="J1151" s="489"/>
      <c r="K1151" s="489"/>
      <c r="L1151" s="489"/>
      <c r="M1151" s="489"/>
      <c r="N1151" s="489"/>
      <c r="O1151" s="489"/>
      <c r="P1151" s="489"/>
      <c r="Q1151" s="517"/>
      <c r="R1151" s="489"/>
      <c r="S1151" s="75"/>
      <c r="T1151" s="141"/>
      <c r="U1151" s="141"/>
      <c r="V1151" s="141"/>
      <c r="W1151" s="75"/>
      <c r="X1151" s="489"/>
      <c r="Y1151" s="489"/>
      <c r="Z1151" s="489"/>
      <c r="AA1151" s="489"/>
      <c r="AB1151" s="489"/>
      <c r="AC1151" s="489"/>
      <c r="AF1151" s="141"/>
    </row>
    <row r="1152" spans="8:32" x14ac:dyDescent="0.25">
      <c r="H1152" s="142"/>
      <c r="I1152" s="489"/>
      <c r="J1152" s="489"/>
      <c r="K1152" s="489"/>
      <c r="L1152" s="489"/>
      <c r="M1152" s="489"/>
      <c r="N1152" s="489"/>
      <c r="O1152" s="489"/>
      <c r="P1152" s="489"/>
      <c r="Q1152" s="517"/>
      <c r="R1152" s="489"/>
      <c r="S1152" s="75"/>
      <c r="T1152" s="141"/>
      <c r="U1152" s="141"/>
      <c r="V1152" s="141"/>
      <c r="W1152" s="75"/>
      <c r="X1152" s="489"/>
      <c r="Y1152" s="489"/>
      <c r="Z1152" s="489"/>
      <c r="AA1152" s="489"/>
      <c r="AB1152" s="489"/>
      <c r="AC1152" s="489"/>
      <c r="AF1152" s="141"/>
    </row>
    <row r="1153" spans="8:32" x14ac:dyDescent="0.25">
      <c r="H1153" s="142"/>
      <c r="I1153" s="489"/>
      <c r="J1153" s="489"/>
      <c r="K1153" s="489"/>
      <c r="L1153" s="489"/>
      <c r="M1153" s="489"/>
      <c r="N1153" s="489"/>
      <c r="O1153" s="489"/>
      <c r="P1153" s="489"/>
      <c r="Q1153" s="517"/>
      <c r="R1153" s="489"/>
      <c r="S1153" s="75"/>
      <c r="T1153" s="141"/>
      <c r="U1153" s="141"/>
      <c r="V1153" s="141"/>
      <c r="W1153" s="75"/>
      <c r="X1153" s="489"/>
      <c r="Y1153" s="489"/>
      <c r="Z1153" s="489"/>
      <c r="AA1153" s="489"/>
      <c r="AB1153" s="489"/>
      <c r="AC1153" s="489"/>
      <c r="AF1153" s="141"/>
    </row>
    <row r="1154" spans="8:32" x14ac:dyDescent="0.25">
      <c r="H1154" s="142"/>
      <c r="I1154" s="489"/>
      <c r="J1154" s="489"/>
      <c r="K1154" s="489"/>
      <c r="L1154" s="489"/>
      <c r="M1154" s="489"/>
      <c r="N1154" s="489"/>
      <c r="O1154" s="489"/>
      <c r="P1154" s="489"/>
      <c r="Q1154" s="517"/>
      <c r="R1154" s="489"/>
      <c r="S1154" s="75"/>
      <c r="T1154" s="141"/>
      <c r="U1154" s="141"/>
      <c r="V1154" s="141"/>
      <c r="W1154" s="75"/>
      <c r="X1154" s="489"/>
      <c r="Y1154" s="489"/>
      <c r="Z1154" s="489"/>
      <c r="AA1154" s="489"/>
      <c r="AB1154" s="489"/>
      <c r="AC1154" s="489"/>
      <c r="AF1154" s="141"/>
    </row>
    <row r="1155" spans="8:32" x14ac:dyDescent="0.25">
      <c r="H1155" s="142"/>
      <c r="I1155" s="489"/>
      <c r="J1155" s="489"/>
      <c r="K1155" s="489"/>
      <c r="L1155" s="489"/>
      <c r="M1155" s="489"/>
      <c r="N1155" s="489"/>
      <c r="O1155" s="489"/>
      <c r="P1155" s="489"/>
      <c r="Q1155" s="517"/>
      <c r="R1155" s="489"/>
      <c r="S1155" s="75"/>
      <c r="T1155" s="141"/>
      <c r="U1155" s="141"/>
      <c r="V1155" s="141"/>
      <c r="W1155" s="75"/>
      <c r="X1155" s="489"/>
      <c r="Y1155" s="489"/>
      <c r="Z1155" s="489"/>
      <c r="AA1155" s="489"/>
      <c r="AB1155" s="489"/>
      <c r="AC1155" s="489"/>
      <c r="AF1155" s="141"/>
    </row>
    <row r="1156" spans="8:32" x14ac:dyDescent="0.25">
      <c r="H1156" s="142"/>
      <c r="I1156" s="489"/>
      <c r="J1156" s="489"/>
      <c r="K1156" s="489"/>
      <c r="L1156" s="489"/>
      <c r="M1156" s="489"/>
      <c r="N1156" s="489"/>
      <c r="O1156" s="489"/>
      <c r="P1156" s="489"/>
      <c r="Q1156" s="517"/>
      <c r="R1156" s="489"/>
      <c r="S1156" s="75"/>
      <c r="T1156" s="141"/>
      <c r="U1156" s="141"/>
      <c r="V1156" s="141"/>
      <c r="W1156" s="75"/>
      <c r="X1156" s="489"/>
      <c r="Y1156" s="489"/>
      <c r="Z1156" s="489"/>
      <c r="AA1156" s="489"/>
      <c r="AB1156" s="489"/>
      <c r="AC1156" s="489"/>
      <c r="AF1156" s="141"/>
    </row>
    <row r="1157" spans="8:32" x14ac:dyDescent="0.25">
      <c r="H1157" s="142"/>
      <c r="I1157" s="489"/>
      <c r="J1157" s="489"/>
      <c r="K1157" s="489"/>
      <c r="L1157" s="489"/>
      <c r="M1157" s="489"/>
      <c r="N1157" s="489"/>
      <c r="O1157" s="489"/>
      <c r="P1157" s="489"/>
      <c r="Q1157" s="517"/>
      <c r="R1157" s="489"/>
      <c r="S1157" s="75"/>
      <c r="T1157" s="141"/>
      <c r="U1157" s="141"/>
      <c r="V1157" s="141"/>
      <c r="W1157" s="75"/>
      <c r="X1157" s="489"/>
      <c r="Y1157" s="489"/>
      <c r="Z1157" s="489"/>
      <c r="AA1157" s="489"/>
      <c r="AB1157" s="489"/>
      <c r="AC1157" s="489"/>
      <c r="AF1157" s="141"/>
    </row>
    <row r="1158" spans="8:32" x14ac:dyDescent="0.25">
      <c r="H1158" s="142"/>
      <c r="I1158" s="489"/>
      <c r="J1158" s="489"/>
      <c r="K1158" s="489"/>
      <c r="L1158" s="489"/>
      <c r="M1158" s="489"/>
      <c r="N1158" s="489"/>
      <c r="O1158" s="489"/>
      <c r="P1158" s="489"/>
      <c r="Q1158" s="517"/>
      <c r="R1158" s="489"/>
      <c r="S1158" s="75"/>
      <c r="T1158" s="141"/>
      <c r="U1158" s="141"/>
      <c r="V1158" s="141"/>
      <c r="W1158" s="75"/>
      <c r="X1158" s="489"/>
      <c r="Y1158" s="489"/>
      <c r="Z1158" s="489"/>
      <c r="AA1158" s="489"/>
      <c r="AB1158" s="489"/>
      <c r="AC1158" s="489"/>
      <c r="AF1158" s="141"/>
    </row>
    <row r="1159" spans="8:32" x14ac:dyDescent="0.25">
      <c r="H1159" s="142"/>
      <c r="I1159" s="489"/>
      <c r="J1159" s="489"/>
      <c r="K1159" s="489"/>
      <c r="L1159" s="489"/>
      <c r="M1159" s="489"/>
      <c r="N1159" s="489"/>
      <c r="O1159" s="489"/>
      <c r="P1159" s="489"/>
      <c r="Q1159" s="517"/>
      <c r="R1159" s="489"/>
      <c r="S1159" s="75"/>
      <c r="T1159" s="141"/>
      <c r="U1159" s="141"/>
      <c r="V1159" s="141"/>
      <c r="W1159" s="75"/>
      <c r="X1159" s="489"/>
      <c r="Y1159" s="489"/>
      <c r="Z1159" s="489"/>
      <c r="AA1159" s="489"/>
      <c r="AB1159" s="489"/>
      <c r="AC1159" s="489"/>
      <c r="AF1159" s="141"/>
    </row>
    <row r="1160" spans="8:32" x14ac:dyDescent="0.25">
      <c r="H1160" s="142"/>
      <c r="I1160" s="489"/>
      <c r="J1160" s="489"/>
      <c r="K1160" s="489"/>
      <c r="L1160" s="489"/>
      <c r="M1160" s="489"/>
      <c r="N1160" s="489"/>
      <c r="O1160" s="489"/>
      <c r="P1160" s="489"/>
      <c r="Q1160" s="489"/>
      <c r="R1160" s="489"/>
      <c r="S1160" s="75"/>
      <c r="T1160" s="141"/>
      <c r="U1160" s="141"/>
      <c r="V1160" s="141"/>
      <c r="W1160" s="75"/>
      <c r="X1160" s="489"/>
      <c r="Y1160" s="489"/>
      <c r="Z1160" s="489"/>
      <c r="AA1160" s="489"/>
      <c r="AB1160" s="489"/>
      <c r="AC1160" s="489"/>
      <c r="AF1160" s="141"/>
    </row>
    <row r="1161" spans="8:32" x14ac:dyDescent="0.25">
      <c r="H1161" s="142"/>
      <c r="I1161" s="489"/>
      <c r="J1161" s="489"/>
      <c r="K1161" s="489"/>
      <c r="L1161" s="489"/>
      <c r="M1161" s="489"/>
      <c r="N1161" s="489"/>
      <c r="O1161" s="489"/>
      <c r="P1161" s="489"/>
      <c r="Q1161" s="489"/>
      <c r="R1161" s="489"/>
      <c r="S1161" s="75"/>
      <c r="T1161" s="141"/>
      <c r="U1161" s="141"/>
      <c r="V1161" s="141"/>
      <c r="W1161" s="75"/>
      <c r="X1161" s="489"/>
      <c r="Y1161" s="489"/>
      <c r="Z1161" s="489"/>
      <c r="AA1161" s="489"/>
      <c r="AB1161" s="489"/>
      <c r="AC1161" s="489"/>
      <c r="AF1161" s="141"/>
    </row>
    <row r="1162" spans="8:32" x14ac:dyDescent="0.25">
      <c r="H1162" s="142"/>
      <c r="I1162" s="489"/>
      <c r="J1162" s="489"/>
      <c r="K1162" s="489"/>
      <c r="L1162" s="489"/>
      <c r="M1162" s="489"/>
      <c r="N1162" s="489"/>
      <c r="O1162" s="489"/>
      <c r="P1162" s="489"/>
      <c r="Q1162" s="489"/>
      <c r="R1162" s="489"/>
      <c r="S1162" s="75"/>
      <c r="T1162" s="141"/>
      <c r="U1162" s="141"/>
      <c r="V1162" s="141"/>
      <c r="W1162" s="75"/>
      <c r="X1162" s="489"/>
      <c r="Y1162" s="489"/>
      <c r="Z1162" s="489"/>
      <c r="AA1162" s="489"/>
      <c r="AB1162" s="489"/>
      <c r="AC1162" s="489"/>
      <c r="AF1162" s="141"/>
    </row>
    <row r="1163" spans="8:32" x14ac:dyDescent="0.25">
      <c r="H1163" s="142"/>
      <c r="I1163" s="489"/>
      <c r="J1163" s="489"/>
      <c r="K1163" s="489"/>
      <c r="L1163" s="489"/>
      <c r="M1163" s="489"/>
      <c r="N1163" s="489"/>
      <c r="O1163" s="489"/>
      <c r="P1163" s="489"/>
      <c r="Q1163" s="489"/>
      <c r="R1163" s="489"/>
      <c r="S1163" s="75"/>
      <c r="T1163" s="141"/>
      <c r="U1163" s="141"/>
      <c r="V1163" s="141"/>
      <c r="W1163" s="75"/>
      <c r="X1163" s="489"/>
      <c r="Y1163" s="489"/>
      <c r="Z1163" s="489"/>
      <c r="AA1163" s="489"/>
      <c r="AB1163" s="489"/>
      <c r="AC1163" s="489"/>
      <c r="AF1163" s="141"/>
    </row>
    <row r="1164" spans="8:32" x14ac:dyDescent="0.25">
      <c r="H1164" s="142"/>
      <c r="I1164" s="489"/>
      <c r="J1164" s="489"/>
      <c r="K1164" s="489"/>
      <c r="L1164" s="489"/>
      <c r="M1164" s="489"/>
      <c r="N1164" s="489"/>
      <c r="O1164" s="489"/>
      <c r="P1164" s="489"/>
      <c r="Q1164" s="489"/>
      <c r="R1164" s="489"/>
      <c r="S1164" s="75"/>
      <c r="T1164" s="141"/>
      <c r="U1164" s="141"/>
      <c r="V1164" s="141"/>
      <c r="W1164" s="141"/>
      <c r="X1164" s="141"/>
      <c r="Y1164" s="141"/>
      <c r="Z1164" s="141"/>
      <c r="AA1164" s="141"/>
      <c r="AB1164" s="141"/>
      <c r="AC1164" s="141"/>
      <c r="AF1164" s="141"/>
    </row>
    <row r="1165" spans="8:32" x14ac:dyDescent="0.25">
      <c r="H1165" s="142"/>
      <c r="I1165" s="489"/>
      <c r="J1165" s="489"/>
      <c r="K1165" s="489"/>
      <c r="L1165" s="489"/>
      <c r="M1165" s="489"/>
      <c r="N1165" s="489"/>
      <c r="O1165" s="489"/>
      <c r="P1165" s="489"/>
      <c r="Q1165" s="489"/>
      <c r="R1165" s="489"/>
      <c r="S1165" s="75"/>
      <c r="T1165" s="141"/>
      <c r="U1165" s="141"/>
      <c r="V1165" s="141"/>
      <c r="W1165" s="141"/>
      <c r="X1165" s="141"/>
      <c r="Y1165" s="141"/>
      <c r="Z1165" s="141"/>
      <c r="AA1165" s="141"/>
      <c r="AB1165" s="141"/>
      <c r="AC1165" s="141"/>
      <c r="AF1165" s="141"/>
    </row>
    <row r="1166" spans="8:32" x14ac:dyDescent="0.25">
      <c r="H1166" s="142"/>
      <c r="I1166" s="489"/>
      <c r="J1166" s="489"/>
      <c r="K1166" s="489"/>
      <c r="L1166" s="489"/>
      <c r="M1166" s="489"/>
      <c r="N1166" s="489"/>
      <c r="O1166" s="489"/>
      <c r="P1166" s="489"/>
      <c r="Q1166" s="489"/>
      <c r="R1166" s="489"/>
      <c r="S1166" s="75"/>
      <c r="T1166" s="141"/>
      <c r="U1166" s="141"/>
      <c r="V1166" s="141"/>
      <c r="W1166" s="141"/>
      <c r="X1166" s="141"/>
      <c r="Y1166" s="141"/>
      <c r="Z1166" s="141"/>
      <c r="AA1166" s="141"/>
      <c r="AB1166" s="141"/>
      <c r="AC1166" s="141"/>
      <c r="AF1166" s="141"/>
    </row>
    <row r="1167" spans="8:32" x14ac:dyDescent="0.25">
      <c r="H1167" s="142"/>
      <c r="I1167" s="489"/>
      <c r="J1167" s="489"/>
      <c r="K1167" s="489"/>
      <c r="L1167" s="489"/>
      <c r="M1167" s="489"/>
      <c r="N1167" s="489"/>
      <c r="O1167" s="489"/>
      <c r="P1167" s="489"/>
      <c r="Q1167" s="489"/>
      <c r="R1167" s="489"/>
      <c r="S1167" s="75"/>
      <c r="T1167" s="141"/>
      <c r="U1167" s="141"/>
      <c r="V1167" s="141"/>
      <c r="W1167" s="141"/>
      <c r="X1167" s="141"/>
      <c r="Y1167" s="141"/>
      <c r="Z1167" s="141"/>
      <c r="AA1167" s="141"/>
      <c r="AB1167" s="141"/>
      <c r="AC1167" s="141"/>
      <c r="AF1167" s="141"/>
    </row>
    <row r="1168" spans="8:32" x14ac:dyDescent="0.25">
      <c r="H1168" s="142"/>
      <c r="I1168" s="489"/>
      <c r="J1168" s="489"/>
      <c r="K1168" s="489"/>
      <c r="L1168" s="489"/>
      <c r="M1168" s="489"/>
      <c r="N1168" s="489"/>
      <c r="O1168" s="489"/>
      <c r="P1168" s="489"/>
      <c r="Q1168" s="489"/>
      <c r="R1168" s="489"/>
      <c r="S1168" s="75"/>
      <c r="T1168" s="141"/>
      <c r="U1168" s="141"/>
      <c r="V1168" s="141"/>
      <c r="W1168" s="141"/>
      <c r="X1168" s="141"/>
      <c r="Y1168" s="141"/>
      <c r="Z1168" s="141"/>
      <c r="AA1168" s="141"/>
      <c r="AB1168" s="141"/>
      <c r="AC1168" s="141"/>
      <c r="AF1168" s="141"/>
    </row>
    <row r="1169" spans="8:32" x14ac:dyDescent="0.25">
      <c r="H1169" s="142"/>
      <c r="I1169" s="489"/>
      <c r="J1169" s="489"/>
      <c r="K1169" s="489"/>
      <c r="L1169" s="489"/>
      <c r="M1169" s="489"/>
      <c r="N1169" s="489"/>
      <c r="O1169" s="489"/>
      <c r="P1169" s="489"/>
      <c r="Q1169" s="489"/>
      <c r="R1169" s="489"/>
      <c r="S1169" s="75"/>
      <c r="T1169" s="141"/>
      <c r="U1169" s="141"/>
      <c r="V1169" s="141"/>
      <c r="W1169" s="141"/>
      <c r="X1169" s="141"/>
      <c r="Y1169" s="141"/>
      <c r="Z1169" s="141"/>
      <c r="AA1169" s="141"/>
      <c r="AB1169" s="141"/>
      <c r="AC1169" s="141"/>
      <c r="AF1169" s="141"/>
    </row>
    <row r="1170" spans="8:32" x14ac:dyDescent="0.25">
      <c r="H1170" s="142"/>
      <c r="I1170" s="489"/>
      <c r="J1170" s="489"/>
      <c r="K1170" s="489"/>
      <c r="L1170" s="489"/>
      <c r="M1170" s="489"/>
      <c r="N1170" s="489"/>
      <c r="O1170" s="489"/>
      <c r="P1170" s="489"/>
      <c r="Q1170" s="489"/>
      <c r="R1170" s="489"/>
      <c r="S1170" s="75"/>
      <c r="T1170" s="141"/>
      <c r="U1170" s="141"/>
      <c r="V1170" s="141"/>
      <c r="W1170" s="141"/>
      <c r="X1170" s="141"/>
      <c r="Y1170" s="141"/>
      <c r="Z1170" s="141"/>
      <c r="AA1170" s="141"/>
      <c r="AB1170" s="141"/>
      <c r="AC1170" s="141"/>
      <c r="AF1170" s="141"/>
    </row>
    <row r="1171" spans="8:32" x14ac:dyDescent="0.25">
      <c r="H1171" s="142"/>
      <c r="I1171" s="489"/>
      <c r="J1171" s="489"/>
      <c r="K1171" s="489"/>
      <c r="L1171" s="489"/>
      <c r="M1171" s="489"/>
      <c r="N1171" s="489"/>
      <c r="O1171" s="489"/>
      <c r="P1171" s="489"/>
      <c r="Q1171" s="489"/>
      <c r="R1171" s="489"/>
      <c r="S1171" s="75"/>
      <c r="T1171" s="141"/>
      <c r="U1171" s="141"/>
      <c r="V1171" s="141"/>
      <c r="W1171" s="141"/>
      <c r="X1171" s="141"/>
      <c r="Y1171" s="141"/>
      <c r="Z1171" s="141"/>
      <c r="AA1171" s="141"/>
      <c r="AB1171" s="141"/>
      <c r="AC1171" s="141"/>
      <c r="AF1171" s="141"/>
    </row>
    <row r="1172" spans="8:32" x14ac:dyDescent="0.25">
      <c r="H1172" s="142"/>
      <c r="I1172" s="489"/>
      <c r="J1172" s="489"/>
      <c r="K1172" s="489"/>
      <c r="L1172" s="489"/>
      <c r="M1172" s="489"/>
      <c r="N1172" s="489"/>
      <c r="O1172" s="489"/>
      <c r="P1172" s="489"/>
      <c r="Q1172" s="489"/>
      <c r="R1172" s="489"/>
      <c r="S1172" s="75"/>
      <c r="T1172" s="141"/>
      <c r="U1172" s="141"/>
      <c r="V1172" s="141"/>
      <c r="W1172" s="141"/>
      <c r="X1172" s="141"/>
      <c r="Y1172" s="141"/>
      <c r="Z1172" s="141"/>
      <c r="AA1172" s="141"/>
      <c r="AB1172" s="141"/>
      <c r="AC1172" s="141"/>
      <c r="AF1172" s="141"/>
    </row>
    <row r="1173" spans="8:32" x14ac:dyDescent="0.25">
      <c r="H1173" s="142"/>
      <c r="I1173" s="489"/>
      <c r="J1173" s="489"/>
      <c r="K1173" s="489"/>
      <c r="L1173" s="489"/>
      <c r="M1173" s="489"/>
      <c r="N1173" s="489"/>
      <c r="O1173" s="489"/>
      <c r="P1173" s="489"/>
      <c r="Q1173" s="489"/>
      <c r="R1173" s="489"/>
      <c r="S1173" s="75"/>
      <c r="T1173" s="141"/>
      <c r="U1173" s="141"/>
      <c r="V1173" s="141"/>
      <c r="W1173" s="141"/>
      <c r="X1173" s="141"/>
      <c r="Y1173" s="141"/>
      <c r="Z1173" s="141"/>
      <c r="AA1173" s="141"/>
      <c r="AB1173" s="141"/>
      <c r="AC1173" s="141"/>
      <c r="AF1173" s="141"/>
    </row>
    <row r="1174" spans="8:32" x14ac:dyDescent="0.25">
      <c r="H1174" s="142"/>
      <c r="I1174" s="489"/>
      <c r="J1174" s="489"/>
      <c r="K1174" s="489"/>
      <c r="L1174" s="489"/>
      <c r="M1174" s="489"/>
      <c r="N1174" s="489"/>
      <c r="O1174" s="489"/>
      <c r="P1174" s="489"/>
      <c r="Q1174" s="489"/>
      <c r="R1174" s="489"/>
      <c r="S1174" s="75"/>
      <c r="T1174" s="141"/>
      <c r="U1174" s="141"/>
      <c r="V1174" s="141"/>
      <c r="W1174" s="141"/>
      <c r="X1174" s="141"/>
      <c r="Y1174" s="141"/>
      <c r="Z1174" s="141"/>
      <c r="AA1174" s="141"/>
      <c r="AB1174" s="141"/>
      <c r="AC1174" s="141"/>
      <c r="AF1174" s="141"/>
    </row>
    <row r="1175" spans="8:32" x14ac:dyDescent="0.25">
      <c r="H1175" s="142"/>
      <c r="I1175" s="489"/>
      <c r="J1175" s="489"/>
      <c r="K1175" s="489"/>
      <c r="L1175" s="489"/>
      <c r="M1175" s="489"/>
      <c r="N1175" s="489"/>
      <c r="O1175" s="489"/>
      <c r="P1175" s="489"/>
      <c r="Q1175" s="489"/>
      <c r="R1175" s="489"/>
      <c r="S1175" s="75"/>
      <c r="T1175" s="141"/>
      <c r="U1175" s="141"/>
      <c r="V1175" s="141"/>
      <c r="W1175" s="141"/>
      <c r="X1175" s="141"/>
      <c r="Y1175" s="141"/>
      <c r="Z1175" s="141"/>
      <c r="AA1175" s="141"/>
      <c r="AB1175" s="141"/>
      <c r="AC1175" s="141"/>
      <c r="AF1175" s="141"/>
    </row>
    <row r="1176" spans="8:32" x14ac:dyDescent="0.25">
      <c r="H1176" s="142"/>
      <c r="I1176" s="489"/>
      <c r="J1176" s="489"/>
      <c r="K1176" s="489"/>
      <c r="L1176" s="489"/>
      <c r="M1176" s="489"/>
      <c r="N1176" s="489"/>
      <c r="O1176" s="489"/>
      <c r="P1176" s="489"/>
      <c r="Q1176" s="489"/>
      <c r="R1176" s="489"/>
      <c r="S1176" s="75"/>
      <c r="T1176" s="141"/>
      <c r="U1176" s="141"/>
      <c r="V1176" s="141"/>
      <c r="W1176" s="141"/>
      <c r="X1176" s="141"/>
      <c r="Y1176" s="141"/>
      <c r="Z1176" s="141"/>
      <c r="AA1176" s="141"/>
      <c r="AB1176" s="141"/>
      <c r="AC1176" s="141"/>
      <c r="AF1176" s="141"/>
    </row>
    <row r="1177" spans="8:32" x14ac:dyDescent="0.25">
      <c r="H1177" s="142"/>
      <c r="I1177" s="489"/>
      <c r="J1177" s="489"/>
      <c r="K1177" s="489"/>
      <c r="L1177" s="489"/>
      <c r="M1177" s="489"/>
      <c r="N1177" s="489"/>
      <c r="O1177" s="489"/>
      <c r="P1177" s="489"/>
      <c r="Q1177" s="489"/>
      <c r="R1177" s="489"/>
      <c r="S1177" s="75"/>
      <c r="T1177" s="141"/>
      <c r="U1177" s="141"/>
      <c r="V1177" s="141"/>
      <c r="W1177" s="141"/>
      <c r="X1177" s="141"/>
      <c r="Y1177" s="141"/>
      <c r="Z1177" s="141"/>
      <c r="AA1177" s="141"/>
      <c r="AB1177" s="141"/>
      <c r="AC1177" s="141"/>
      <c r="AF1177" s="141"/>
    </row>
    <row r="1178" spans="8:32" x14ac:dyDescent="0.25">
      <c r="H1178" s="142"/>
      <c r="I1178" s="489"/>
      <c r="J1178" s="489"/>
      <c r="K1178" s="489"/>
      <c r="L1178" s="489"/>
      <c r="M1178" s="489"/>
      <c r="N1178" s="489"/>
      <c r="O1178" s="489"/>
      <c r="P1178" s="489"/>
      <c r="Q1178" s="489"/>
      <c r="R1178" s="489"/>
      <c r="S1178" s="75"/>
      <c r="T1178" s="141"/>
      <c r="U1178" s="141"/>
      <c r="V1178" s="141"/>
      <c r="W1178" s="141"/>
      <c r="X1178" s="141"/>
      <c r="Y1178" s="141"/>
      <c r="Z1178" s="141"/>
      <c r="AA1178" s="141"/>
      <c r="AB1178" s="141"/>
      <c r="AC1178" s="141"/>
      <c r="AF1178" s="141"/>
    </row>
    <row r="1179" spans="8:32" x14ac:dyDescent="0.25">
      <c r="H1179" s="142"/>
      <c r="I1179" s="489"/>
      <c r="J1179" s="489"/>
      <c r="K1179" s="489"/>
      <c r="L1179" s="489"/>
      <c r="M1179" s="489"/>
      <c r="N1179" s="489"/>
      <c r="O1179" s="489"/>
      <c r="P1179" s="489"/>
      <c r="Q1179" s="489"/>
      <c r="R1179" s="489"/>
      <c r="S1179" s="75"/>
      <c r="T1179" s="141"/>
      <c r="U1179" s="141"/>
      <c r="V1179" s="141"/>
      <c r="W1179" s="141"/>
      <c r="X1179" s="141"/>
      <c r="Y1179" s="141"/>
      <c r="Z1179" s="141"/>
      <c r="AA1179" s="141"/>
      <c r="AB1179" s="141"/>
      <c r="AC1179" s="141"/>
      <c r="AF1179" s="141"/>
    </row>
    <row r="1180" spans="8:32" x14ac:dyDescent="0.25">
      <c r="H1180" s="142"/>
      <c r="I1180" s="489"/>
      <c r="J1180" s="489"/>
      <c r="K1180" s="489"/>
      <c r="L1180" s="489"/>
      <c r="M1180" s="489"/>
      <c r="N1180" s="489"/>
      <c r="O1180" s="489"/>
      <c r="P1180" s="489"/>
      <c r="Q1180" s="489"/>
      <c r="R1180" s="489"/>
      <c r="S1180" s="75"/>
      <c r="T1180" s="141"/>
      <c r="U1180" s="141"/>
      <c r="V1180" s="141"/>
      <c r="W1180" s="141"/>
      <c r="X1180" s="141"/>
      <c r="Y1180" s="141"/>
      <c r="Z1180" s="141"/>
      <c r="AA1180" s="141"/>
      <c r="AB1180" s="141"/>
      <c r="AC1180" s="141"/>
      <c r="AF1180" s="141"/>
    </row>
    <row r="1181" spans="8:32" x14ac:dyDescent="0.25">
      <c r="H1181" s="142"/>
      <c r="I1181" s="489"/>
      <c r="J1181" s="489"/>
      <c r="K1181" s="489"/>
      <c r="L1181" s="489"/>
      <c r="M1181" s="489"/>
      <c r="N1181" s="489"/>
      <c r="O1181" s="489"/>
      <c r="P1181" s="489"/>
      <c r="Q1181" s="489"/>
      <c r="R1181" s="489"/>
      <c r="S1181" s="75"/>
      <c r="T1181" s="141"/>
      <c r="U1181" s="141"/>
      <c r="V1181" s="141"/>
      <c r="W1181" s="141"/>
      <c r="X1181" s="141"/>
      <c r="Y1181" s="141"/>
      <c r="Z1181" s="141"/>
      <c r="AA1181" s="141"/>
      <c r="AB1181" s="141"/>
      <c r="AC1181" s="141"/>
      <c r="AF1181" s="141"/>
    </row>
    <row r="1182" spans="8:32" x14ac:dyDescent="0.25">
      <c r="H1182" s="142"/>
      <c r="I1182" s="489"/>
      <c r="J1182" s="489"/>
      <c r="K1182" s="489"/>
      <c r="L1182" s="489"/>
      <c r="M1182" s="489"/>
      <c r="N1182" s="489"/>
      <c r="O1182" s="489"/>
      <c r="P1182" s="489"/>
      <c r="Q1182" s="489"/>
      <c r="R1182" s="489"/>
      <c r="S1182" s="75"/>
      <c r="T1182" s="141"/>
      <c r="U1182" s="141"/>
      <c r="V1182" s="141"/>
      <c r="W1182" s="141"/>
      <c r="X1182" s="141"/>
      <c r="Y1182" s="141"/>
      <c r="Z1182" s="141"/>
      <c r="AA1182" s="141"/>
      <c r="AB1182" s="141"/>
      <c r="AC1182" s="141"/>
      <c r="AF1182" s="141"/>
    </row>
    <row r="1183" spans="8:32" x14ac:dyDescent="0.25">
      <c r="H1183" s="142"/>
      <c r="I1183" s="489"/>
      <c r="J1183" s="489"/>
      <c r="K1183" s="489"/>
      <c r="L1183" s="489"/>
      <c r="M1183" s="489"/>
      <c r="N1183" s="489"/>
      <c r="O1183" s="489"/>
      <c r="P1183" s="489"/>
      <c r="Q1183" s="489"/>
      <c r="R1183" s="489"/>
      <c r="S1183" s="75"/>
      <c r="T1183" s="141"/>
      <c r="U1183" s="141"/>
      <c r="V1183" s="141"/>
      <c r="W1183" s="141"/>
      <c r="X1183" s="141"/>
      <c r="Y1183" s="141"/>
      <c r="Z1183" s="141"/>
      <c r="AA1183" s="141"/>
      <c r="AB1183" s="141"/>
      <c r="AC1183" s="141"/>
      <c r="AF1183" s="141"/>
    </row>
    <row r="1184" spans="8:32" x14ac:dyDescent="0.25">
      <c r="H1184" s="142"/>
      <c r="I1184" s="489"/>
      <c r="J1184" s="489"/>
      <c r="K1184" s="489"/>
      <c r="L1184" s="489"/>
      <c r="M1184" s="489"/>
      <c r="N1184" s="489"/>
      <c r="O1184" s="489"/>
      <c r="P1184" s="489"/>
      <c r="Q1184" s="489"/>
      <c r="R1184" s="489"/>
      <c r="S1184" s="75"/>
      <c r="T1184" s="141"/>
      <c r="U1184" s="141"/>
      <c r="V1184" s="141"/>
      <c r="W1184" s="141"/>
      <c r="X1184" s="141"/>
      <c r="Y1184" s="141"/>
      <c r="Z1184" s="141"/>
      <c r="AA1184" s="141"/>
      <c r="AB1184" s="141"/>
      <c r="AC1184" s="141"/>
      <c r="AF1184" s="141"/>
    </row>
    <row r="1185" spans="8:32" x14ac:dyDescent="0.25">
      <c r="H1185" s="142"/>
      <c r="I1185" s="489"/>
      <c r="J1185" s="489"/>
      <c r="K1185" s="489"/>
      <c r="L1185" s="489"/>
      <c r="M1185" s="489"/>
      <c r="N1185" s="489"/>
      <c r="O1185" s="489"/>
      <c r="P1185" s="489"/>
      <c r="Q1185" s="489"/>
      <c r="R1185" s="489"/>
      <c r="S1185" s="75"/>
      <c r="T1185" s="141"/>
      <c r="U1185" s="141"/>
      <c r="V1185" s="141"/>
      <c r="W1185" s="141"/>
      <c r="X1185" s="141"/>
      <c r="Y1185" s="141"/>
      <c r="Z1185" s="141"/>
      <c r="AA1185" s="141"/>
      <c r="AB1185" s="141"/>
      <c r="AC1185" s="141"/>
      <c r="AF1185" s="141"/>
    </row>
    <row r="1186" spans="8:32" x14ac:dyDescent="0.25">
      <c r="H1186" s="142"/>
      <c r="I1186" s="489"/>
      <c r="J1186" s="489"/>
      <c r="K1186" s="489"/>
      <c r="L1186" s="489"/>
      <c r="M1186" s="489"/>
      <c r="N1186" s="489"/>
      <c r="O1186" s="489"/>
      <c r="P1186" s="489"/>
      <c r="Q1186" s="489"/>
      <c r="R1186" s="489"/>
      <c r="S1186" s="75"/>
      <c r="T1186" s="141"/>
      <c r="U1186" s="141"/>
      <c r="V1186" s="141"/>
      <c r="W1186" s="141"/>
      <c r="X1186" s="141"/>
      <c r="Y1186" s="141"/>
      <c r="Z1186" s="141"/>
      <c r="AA1186" s="141"/>
      <c r="AB1186" s="141"/>
      <c r="AC1186" s="141"/>
      <c r="AF1186" s="141"/>
    </row>
    <row r="1187" spans="8:32" x14ac:dyDescent="0.25">
      <c r="H1187" s="142"/>
      <c r="I1187" s="489"/>
      <c r="J1187" s="489"/>
      <c r="K1187" s="489"/>
      <c r="L1187" s="489"/>
      <c r="M1187" s="489"/>
      <c r="N1187" s="489"/>
      <c r="O1187" s="489"/>
      <c r="P1187" s="489"/>
      <c r="Q1187" s="489"/>
      <c r="R1187" s="489"/>
      <c r="S1187" s="75"/>
      <c r="T1187" s="141"/>
      <c r="U1187" s="141"/>
      <c r="V1187" s="141"/>
      <c r="W1187" s="141"/>
      <c r="X1187" s="141"/>
      <c r="Y1187" s="141"/>
      <c r="Z1187" s="141"/>
      <c r="AA1187" s="141"/>
      <c r="AB1187" s="141"/>
      <c r="AC1187" s="141"/>
      <c r="AF1187" s="141"/>
    </row>
    <row r="1188" spans="8:32" x14ac:dyDescent="0.25">
      <c r="H1188" s="142"/>
      <c r="I1188" s="489"/>
      <c r="J1188" s="489"/>
      <c r="K1188" s="489"/>
      <c r="L1188" s="489"/>
      <c r="M1188" s="489"/>
      <c r="N1188" s="489"/>
      <c r="O1188" s="489"/>
      <c r="P1188" s="489"/>
      <c r="Q1188" s="489"/>
      <c r="R1188" s="489"/>
      <c r="S1188" s="75"/>
      <c r="T1188" s="141"/>
      <c r="U1188" s="141"/>
      <c r="V1188" s="141"/>
      <c r="W1188" s="141"/>
      <c r="X1188" s="141"/>
      <c r="Y1188" s="141"/>
      <c r="Z1188" s="141"/>
      <c r="AA1188" s="141"/>
      <c r="AB1188" s="141"/>
      <c r="AC1188" s="141"/>
      <c r="AF1188" s="141"/>
    </row>
    <row r="1189" spans="8:32" x14ac:dyDescent="0.25">
      <c r="H1189" s="142"/>
      <c r="I1189" s="489"/>
      <c r="J1189" s="489"/>
      <c r="K1189" s="489"/>
      <c r="L1189" s="489"/>
      <c r="M1189" s="489"/>
      <c r="N1189" s="489"/>
      <c r="O1189" s="489"/>
      <c r="P1189" s="489"/>
      <c r="Q1189" s="489"/>
      <c r="R1189" s="489"/>
      <c r="S1189" s="75"/>
      <c r="T1189" s="141"/>
      <c r="U1189" s="141"/>
      <c r="V1189" s="141"/>
      <c r="W1189" s="141"/>
      <c r="X1189" s="141"/>
      <c r="Y1189" s="141"/>
      <c r="Z1189" s="141"/>
      <c r="AA1189" s="141"/>
      <c r="AB1189" s="141"/>
      <c r="AC1189" s="141"/>
      <c r="AF1189" s="141"/>
    </row>
    <row r="1190" spans="8:32" x14ac:dyDescent="0.25">
      <c r="H1190" s="142"/>
      <c r="I1190" s="489"/>
      <c r="J1190" s="489"/>
      <c r="K1190" s="489"/>
      <c r="L1190" s="489"/>
      <c r="M1190" s="489"/>
      <c r="N1190" s="489"/>
      <c r="O1190" s="489"/>
      <c r="P1190" s="489"/>
      <c r="Q1190" s="489"/>
      <c r="R1190" s="489"/>
      <c r="S1190" s="75"/>
      <c r="T1190" s="141"/>
      <c r="U1190" s="141"/>
      <c r="V1190" s="141"/>
      <c r="W1190" s="141"/>
      <c r="X1190" s="141"/>
      <c r="Y1190" s="141"/>
      <c r="Z1190" s="141"/>
      <c r="AA1190" s="141"/>
      <c r="AB1190" s="141"/>
      <c r="AC1190" s="141"/>
      <c r="AF1190" s="141"/>
    </row>
    <row r="1191" spans="8:32" x14ac:dyDescent="0.25">
      <c r="H1191" s="142"/>
      <c r="I1191" s="489"/>
      <c r="J1191" s="489"/>
      <c r="K1191" s="489"/>
      <c r="L1191" s="489"/>
      <c r="M1191" s="489"/>
      <c r="N1191" s="489"/>
      <c r="O1191" s="489"/>
      <c r="P1191" s="489"/>
      <c r="Q1191" s="489"/>
      <c r="R1191" s="489"/>
      <c r="S1191" s="75"/>
      <c r="T1191" s="141"/>
      <c r="U1191" s="141"/>
      <c r="V1191" s="141"/>
      <c r="W1191" s="141"/>
      <c r="X1191" s="141"/>
      <c r="Y1191" s="141"/>
      <c r="Z1191" s="141"/>
      <c r="AA1191" s="141"/>
      <c r="AB1191" s="141"/>
      <c r="AC1191" s="141"/>
      <c r="AF1191" s="141"/>
    </row>
    <row r="1192" spans="8:32" x14ac:dyDescent="0.25">
      <c r="H1192" s="142"/>
      <c r="I1192" s="489"/>
      <c r="J1192" s="489"/>
      <c r="K1192" s="489"/>
      <c r="L1192" s="489"/>
      <c r="M1192" s="489"/>
      <c r="N1192" s="489"/>
      <c r="O1192" s="489"/>
      <c r="P1192" s="489"/>
      <c r="Q1192" s="489"/>
      <c r="R1192" s="489"/>
      <c r="S1192" s="75"/>
      <c r="T1192" s="141"/>
      <c r="U1192" s="141"/>
      <c r="V1192" s="141"/>
      <c r="W1192" s="141"/>
      <c r="X1192" s="141"/>
      <c r="Y1192" s="141"/>
      <c r="Z1192" s="141"/>
      <c r="AA1192" s="141"/>
      <c r="AB1192" s="141"/>
      <c r="AC1192" s="141"/>
      <c r="AF1192" s="141"/>
    </row>
    <row r="1193" spans="8:32" x14ac:dyDescent="0.25">
      <c r="H1193" s="142"/>
      <c r="I1193" s="489"/>
      <c r="J1193" s="489"/>
      <c r="K1193" s="489"/>
      <c r="L1193" s="489"/>
      <c r="M1193" s="489"/>
      <c r="N1193" s="489"/>
      <c r="O1193" s="489"/>
      <c r="P1193" s="489"/>
      <c r="Q1193" s="489"/>
      <c r="R1193" s="489"/>
      <c r="S1193" s="75"/>
      <c r="T1193" s="141"/>
      <c r="U1193" s="141"/>
      <c r="V1193" s="141"/>
      <c r="W1193" s="141"/>
      <c r="X1193" s="141"/>
      <c r="Y1193" s="141"/>
      <c r="Z1193" s="141"/>
      <c r="AA1193" s="141"/>
      <c r="AB1193" s="141"/>
      <c r="AC1193" s="141"/>
      <c r="AF1193" s="141"/>
    </row>
    <row r="1194" spans="8:32" x14ac:dyDescent="0.25">
      <c r="H1194" s="142"/>
      <c r="I1194" s="489"/>
      <c r="J1194" s="489"/>
      <c r="K1194" s="489"/>
      <c r="L1194" s="489"/>
      <c r="M1194" s="489"/>
      <c r="N1194" s="489"/>
      <c r="O1194" s="489"/>
      <c r="P1194" s="489"/>
      <c r="Q1194" s="489"/>
      <c r="R1194" s="489"/>
      <c r="S1194" s="75"/>
      <c r="T1194" s="141"/>
      <c r="U1194" s="141"/>
      <c r="V1194" s="141"/>
      <c r="W1194" s="141"/>
      <c r="X1194" s="141"/>
      <c r="Y1194" s="141"/>
      <c r="Z1194" s="141"/>
      <c r="AA1194" s="141"/>
      <c r="AB1194" s="141"/>
      <c r="AC1194" s="141"/>
      <c r="AF1194" s="141"/>
    </row>
    <row r="1195" spans="8:32" x14ac:dyDescent="0.25">
      <c r="H1195" s="142"/>
      <c r="I1195" s="489"/>
      <c r="J1195" s="489"/>
      <c r="K1195" s="489"/>
      <c r="L1195" s="489"/>
      <c r="M1195" s="489"/>
      <c r="N1195" s="489"/>
      <c r="O1195" s="489"/>
      <c r="P1195" s="489"/>
      <c r="Q1195" s="489"/>
      <c r="R1195" s="489"/>
      <c r="S1195" s="75"/>
      <c r="T1195" s="141"/>
      <c r="U1195" s="141"/>
      <c r="V1195" s="141"/>
      <c r="W1195" s="141"/>
      <c r="X1195" s="141"/>
      <c r="Y1195" s="141"/>
      <c r="Z1195" s="141"/>
      <c r="AA1195" s="141"/>
      <c r="AB1195" s="141"/>
      <c r="AC1195" s="141"/>
      <c r="AF1195" s="141"/>
    </row>
    <row r="1196" spans="8:32" x14ac:dyDescent="0.25">
      <c r="H1196" s="142"/>
      <c r="I1196" s="141"/>
      <c r="J1196" s="141"/>
      <c r="K1196" s="141"/>
      <c r="L1196" s="141"/>
      <c r="M1196" s="141"/>
      <c r="N1196" s="141"/>
      <c r="O1196" s="141"/>
      <c r="P1196" s="141"/>
      <c r="Q1196" s="141"/>
      <c r="R1196" s="141"/>
      <c r="S1196" s="141"/>
      <c r="T1196" s="141"/>
      <c r="U1196" s="141"/>
      <c r="V1196" s="141"/>
      <c r="W1196" s="141"/>
      <c r="X1196" s="141"/>
      <c r="Y1196" s="141"/>
      <c r="Z1196" s="141"/>
      <c r="AA1196" s="141"/>
      <c r="AB1196" s="141"/>
      <c r="AC1196" s="141"/>
      <c r="AF1196" s="141"/>
    </row>
  </sheetData>
  <autoFilter ref="A7:AE1122" xr:uid="{0BED987C-CA95-4D8A-AB11-BD9408E475F5}"/>
  <mergeCells count="7">
    <mergeCell ref="B1122:H1122"/>
    <mergeCell ref="A6:H6"/>
    <mergeCell ref="AA6:AB6"/>
    <mergeCell ref="I6:N6"/>
    <mergeCell ref="O6:R6"/>
    <mergeCell ref="S6:W6"/>
    <mergeCell ref="X6:Z6"/>
  </mergeCells>
  <printOptions headings="1" gridLines="1"/>
  <pageMargins left="0.7" right="0.7" top="0.75" bottom="0.75" header="0.3" footer="0.3"/>
  <pageSetup scale="28"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DF1160"/>
  <sheetViews>
    <sheetView zoomScale="90" zoomScaleNormal="90" workbookViewId="0">
      <pane xSplit="6" ySplit="8" topLeftCell="CS95" activePane="bottomRight" state="frozen"/>
      <selection pane="topRight" activeCell="G1" sqref="G1"/>
      <selection pane="bottomLeft" activeCell="A9" sqref="A9"/>
      <selection pane="bottomRight" activeCell="CQ102" sqref="CQ102"/>
    </sheetView>
  </sheetViews>
  <sheetFormatPr defaultColWidth="18" defaultRowHeight="35.25" customHeight="1" x14ac:dyDescent="0.25"/>
  <cols>
    <col min="1" max="32" width="18" style="141"/>
    <col min="33" max="33" width="18" style="525"/>
    <col min="34" max="100" width="18" style="141"/>
    <col min="101" max="101" width="48.5703125" style="141" customWidth="1"/>
    <col min="102" max="16384" width="18" style="141"/>
  </cols>
  <sheetData>
    <row r="1" spans="1:110" ht="35.25" customHeight="1" x14ac:dyDescent="0.25">
      <c r="A1" s="1" t="s">
        <v>2156</v>
      </c>
      <c r="B1" s="1" t="s">
        <v>2157</v>
      </c>
      <c r="G1" s="267" t="s">
        <v>2</v>
      </c>
      <c r="H1" s="267" t="str">
        <f>'1.Feeder Deployment Incremental'!E1</f>
        <v>National Grid</v>
      </c>
    </row>
    <row r="2" spans="1:110" ht="35.25" customHeight="1" x14ac:dyDescent="0.25">
      <c r="A2" s="1"/>
      <c r="B2" s="1"/>
      <c r="G2" s="267" t="s">
        <v>2158</v>
      </c>
      <c r="H2" s="284">
        <v>2018</v>
      </c>
    </row>
    <row r="3" spans="1:110" ht="35.25" customHeight="1" x14ac:dyDescent="0.25">
      <c r="BJ3" s="141">
        <v>0.73299999999999998</v>
      </c>
      <c r="BK3" s="141">
        <f>BJ3</f>
        <v>0.73299999999999998</v>
      </c>
      <c r="BL3" s="141">
        <v>0.4</v>
      </c>
      <c r="BM3" s="141">
        <f>BL3</f>
        <v>0.4</v>
      </c>
      <c r="BN3" s="141">
        <v>0.4</v>
      </c>
      <c r="BO3" s="141">
        <f>BN3</f>
        <v>0.4</v>
      </c>
      <c r="BP3" s="141">
        <v>0.374</v>
      </c>
      <c r="BQ3" s="141">
        <f>BP3</f>
        <v>0.374</v>
      </c>
      <c r="BR3" s="141">
        <v>0.73299999999999998</v>
      </c>
      <c r="BS3" s="141">
        <f>BR3</f>
        <v>0.73299999999999998</v>
      </c>
      <c r="BT3" s="141">
        <v>0.57599999999999996</v>
      </c>
      <c r="BU3" s="141">
        <f>BT3</f>
        <v>0.57599999999999996</v>
      </c>
      <c r="BV3" s="141">
        <v>0.57599999999999996</v>
      </c>
      <c r="BW3" s="141">
        <f>BV3</f>
        <v>0.57599999999999996</v>
      </c>
      <c r="BX3" s="141">
        <v>0.57599999999999996</v>
      </c>
      <c r="BY3" s="141">
        <f>BX3</f>
        <v>0.57599999999999996</v>
      </c>
      <c r="BZ3" s="141">
        <v>0.13400000000000001</v>
      </c>
      <c r="CA3" s="141">
        <f>BZ3</f>
        <v>0.13400000000000001</v>
      </c>
      <c r="CB3" s="141">
        <v>0.13400000000000001</v>
      </c>
      <c r="CC3" s="141">
        <f>CB3</f>
        <v>0.13400000000000001</v>
      </c>
      <c r="CD3" s="141">
        <v>0.374</v>
      </c>
      <c r="CE3" s="141">
        <f>CD3</f>
        <v>0.374</v>
      </c>
    </row>
    <row r="4" spans="1:110" ht="35.25" customHeight="1" x14ac:dyDescent="0.25">
      <c r="A4" s="673" t="s">
        <v>1864</v>
      </c>
      <c r="B4" s="674"/>
      <c r="C4" s="674"/>
      <c r="D4" s="674"/>
      <c r="E4" s="674"/>
      <c r="F4" s="674"/>
      <c r="G4" s="675"/>
      <c r="H4" s="771" t="s">
        <v>2159</v>
      </c>
      <c r="I4" s="702"/>
      <c r="J4" s="702"/>
      <c r="K4" s="702"/>
      <c r="L4" s="703"/>
      <c r="M4" s="709" t="s">
        <v>2160</v>
      </c>
      <c r="N4" s="709"/>
      <c r="O4" s="709"/>
      <c r="P4" s="709"/>
      <c r="Q4" s="709"/>
      <c r="R4" s="709"/>
      <c r="S4" s="709"/>
      <c r="T4" s="709"/>
      <c r="U4" s="709"/>
      <c r="V4" s="709"/>
      <c r="W4" s="709"/>
      <c r="X4" s="709"/>
      <c r="Y4" s="709"/>
      <c r="Z4" s="709"/>
      <c r="AA4" s="709"/>
      <c r="AB4" s="709"/>
      <c r="AC4" s="709"/>
      <c r="AD4" s="709"/>
      <c r="AE4" s="709"/>
      <c r="AF4" s="709"/>
      <c r="AG4" s="709"/>
      <c r="AH4" s="709"/>
      <c r="AI4" s="709"/>
      <c r="AJ4" s="709"/>
      <c r="AK4" s="709"/>
      <c r="AL4" s="709"/>
      <c r="AM4" s="709"/>
      <c r="AN4" s="709"/>
      <c r="AO4" s="709"/>
      <c r="AP4" s="709"/>
      <c r="AQ4" s="709"/>
      <c r="AR4" s="709"/>
      <c r="AS4" s="709"/>
      <c r="AT4" s="709"/>
      <c r="AU4" s="709"/>
      <c r="AV4" s="709"/>
      <c r="AW4" s="709"/>
      <c r="AX4" s="709"/>
      <c r="AY4" s="709"/>
      <c r="AZ4" s="709"/>
      <c r="BA4" s="709"/>
      <c r="BB4" s="709"/>
      <c r="BC4" s="709"/>
      <c r="BD4" s="709"/>
      <c r="BE4" s="709"/>
      <c r="BF4" s="709"/>
      <c r="BG4" s="709"/>
      <c r="BH4" s="709"/>
      <c r="BI4" s="709"/>
      <c r="BJ4" s="709"/>
      <c r="BK4" s="709"/>
      <c r="BL4" s="709"/>
      <c r="BM4" s="709"/>
      <c r="BN4" s="709"/>
      <c r="BO4" s="709"/>
      <c r="BP4" s="709"/>
      <c r="BQ4" s="709"/>
      <c r="BR4" s="709"/>
      <c r="BS4" s="709"/>
      <c r="BT4" s="709"/>
      <c r="BU4" s="709"/>
      <c r="BV4" s="709"/>
      <c r="BW4" s="709"/>
      <c r="BX4" s="709"/>
      <c r="BY4" s="709"/>
      <c r="BZ4" s="709"/>
      <c r="CA4" s="709"/>
      <c r="CB4" s="709"/>
      <c r="CC4" s="709"/>
      <c r="CD4" s="709"/>
      <c r="CE4" s="709"/>
      <c r="CF4" s="709"/>
      <c r="CG4" s="710"/>
      <c r="CH4" s="774" t="s">
        <v>2161</v>
      </c>
      <c r="CI4" s="775"/>
      <c r="CJ4" s="775"/>
      <c r="CK4" s="775"/>
      <c r="CL4" s="775"/>
      <c r="CM4" s="775"/>
      <c r="CN4" s="775"/>
      <c r="CO4" s="775"/>
      <c r="CP4" s="775"/>
      <c r="CQ4" s="775"/>
      <c r="CR4" s="775"/>
      <c r="CS4" s="775"/>
      <c r="CT4" s="775"/>
      <c r="CU4" s="775"/>
      <c r="CV4" s="775"/>
      <c r="CW4" s="775"/>
      <c r="CX4" s="657" t="s">
        <v>2162</v>
      </c>
      <c r="CY4" s="658"/>
      <c r="CZ4" s="658"/>
      <c r="DA4" s="658"/>
      <c r="DB4" s="658"/>
      <c r="DC4" s="783"/>
      <c r="DD4" s="783"/>
      <c r="DE4" s="783"/>
      <c r="DF4" s="784"/>
    </row>
    <row r="5" spans="1:110" ht="35.25" customHeight="1" x14ac:dyDescent="0.25">
      <c r="A5" s="676"/>
      <c r="B5" s="677"/>
      <c r="C5" s="677"/>
      <c r="D5" s="677"/>
      <c r="E5" s="677"/>
      <c r="F5" s="677"/>
      <c r="G5" s="678"/>
      <c r="H5" s="772"/>
      <c r="I5" s="704"/>
      <c r="J5" s="704"/>
      <c r="K5" s="704"/>
      <c r="L5" s="705"/>
      <c r="M5" s="699" t="s">
        <v>1871</v>
      </c>
      <c r="N5" s="700"/>
      <c r="O5" s="700"/>
      <c r="P5" s="700"/>
      <c r="Q5" s="700"/>
      <c r="R5" s="700"/>
      <c r="S5" s="700"/>
      <c r="T5" s="700"/>
      <c r="U5" s="700"/>
      <c r="V5" s="700"/>
      <c r="W5" s="700"/>
      <c r="X5" s="700"/>
      <c r="Y5" s="700"/>
      <c r="Z5" s="700"/>
      <c r="AA5" s="700"/>
      <c r="AB5" s="700"/>
      <c r="AC5" s="700"/>
      <c r="AD5" s="700"/>
      <c r="AE5" s="700"/>
      <c r="AF5" s="700"/>
      <c r="AG5" s="700"/>
      <c r="AH5" s="700"/>
      <c r="AI5" s="700"/>
      <c r="AJ5" s="701"/>
      <c r="AK5" s="699" t="s">
        <v>1872</v>
      </c>
      <c r="AL5" s="700"/>
      <c r="AM5" s="700"/>
      <c r="AN5" s="700"/>
      <c r="AO5" s="700"/>
      <c r="AP5" s="700"/>
      <c r="AQ5" s="700"/>
      <c r="AR5" s="700"/>
      <c r="AS5" s="700"/>
      <c r="AT5" s="700"/>
      <c r="AU5" s="700"/>
      <c r="AV5" s="700"/>
      <c r="AW5" s="700"/>
      <c r="AX5" s="700"/>
      <c r="AY5" s="700"/>
      <c r="AZ5" s="700"/>
      <c r="BA5" s="700"/>
      <c r="BB5" s="700"/>
      <c r="BC5" s="700"/>
      <c r="BD5" s="700"/>
      <c r="BE5" s="700"/>
      <c r="BF5" s="700"/>
      <c r="BG5" s="700"/>
      <c r="BH5" s="700"/>
      <c r="BI5" s="701"/>
      <c r="BJ5" s="699" t="s">
        <v>1873</v>
      </c>
      <c r="BK5" s="700"/>
      <c r="BL5" s="700"/>
      <c r="BM5" s="700"/>
      <c r="BN5" s="700"/>
      <c r="BO5" s="700"/>
      <c r="BP5" s="700"/>
      <c r="BQ5" s="700"/>
      <c r="BR5" s="700"/>
      <c r="BS5" s="700"/>
      <c r="BT5" s="700"/>
      <c r="BU5" s="700"/>
      <c r="BV5" s="700"/>
      <c r="BW5" s="700"/>
      <c r="BX5" s="700"/>
      <c r="BY5" s="700"/>
      <c r="BZ5" s="700"/>
      <c r="CA5" s="700"/>
      <c r="CB5" s="700"/>
      <c r="CC5" s="700"/>
      <c r="CD5" s="700"/>
      <c r="CE5" s="700"/>
      <c r="CF5" s="700"/>
      <c r="CG5" s="701"/>
      <c r="CH5" s="776" t="s">
        <v>1874</v>
      </c>
      <c r="CI5" s="777"/>
      <c r="CJ5" s="777"/>
      <c r="CK5" s="777"/>
      <c r="CL5" s="777"/>
      <c r="CM5" s="777"/>
      <c r="CN5" s="777"/>
      <c r="CO5" s="624"/>
      <c r="CP5" s="624"/>
      <c r="CQ5" s="624"/>
      <c r="CR5" s="624"/>
      <c r="CS5" s="654" t="s">
        <v>2163</v>
      </c>
      <c r="CT5" s="655"/>
      <c r="CU5" s="655"/>
      <c r="CV5" s="655"/>
      <c r="CW5" s="655"/>
      <c r="CX5" s="645" t="s">
        <v>1879</v>
      </c>
      <c r="CY5" s="648"/>
      <c r="CZ5" s="648"/>
      <c r="DA5" s="648"/>
      <c r="DB5" s="648"/>
      <c r="DC5" s="645" t="s">
        <v>3</v>
      </c>
      <c r="DD5" s="648"/>
      <c r="DE5" s="648"/>
      <c r="DF5" s="646"/>
    </row>
    <row r="6" spans="1:110" ht="35.25" customHeight="1" x14ac:dyDescent="0.25">
      <c r="A6" s="676"/>
      <c r="B6" s="677"/>
      <c r="C6" s="677"/>
      <c r="D6" s="677"/>
      <c r="E6" s="677"/>
      <c r="F6" s="677"/>
      <c r="G6" s="678"/>
      <c r="H6" s="772"/>
      <c r="I6" s="704"/>
      <c r="J6" s="704"/>
      <c r="K6" s="704"/>
      <c r="L6" s="704"/>
      <c r="M6" s="764" t="s">
        <v>1881</v>
      </c>
      <c r="N6" s="778"/>
      <c r="O6" s="764" t="s">
        <v>1882</v>
      </c>
      <c r="P6" s="765"/>
      <c r="Q6" s="764" t="s">
        <v>1883</v>
      </c>
      <c r="R6" s="765"/>
      <c r="S6" s="764" t="s">
        <v>2164</v>
      </c>
      <c r="T6" s="765"/>
      <c r="U6" s="764" t="s">
        <v>2165</v>
      </c>
      <c r="V6" s="765"/>
      <c r="W6" s="764" t="s">
        <v>2166</v>
      </c>
      <c r="X6" s="765"/>
      <c r="Y6" s="764" t="s">
        <v>1887</v>
      </c>
      <c r="Z6" s="765"/>
      <c r="AA6" s="764" t="s">
        <v>2167</v>
      </c>
      <c r="AB6" s="765"/>
      <c r="AC6" s="764" t="s">
        <v>1898</v>
      </c>
      <c r="AD6" s="765"/>
      <c r="AE6" s="764" t="s">
        <v>1890</v>
      </c>
      <c r="AF6" s="765"/>
      <c r="AG6" s="764" t="s">
        <v>1891</v>
      </c>
      <c r="AH6" s="765"/>
      <c r="AI6" s="764" t="s">
        <v>1892</v>
      </c>
      <c r="AJ6" s="765"/>
      <c r="AK6" s="764" t="s">
        <v>1881</v>
      </c>
      <c r="AL6" s="765"/>
      <c r="AM6" s="764" t="s">
        <v>1882</v>
      </c>
      <c r="AN6" s="765"/>
      <c r="AO6" s="764" t="s">
        <v>1883</v>
      </c>
      <c r="AP6" s="765"/>
      <c r="AQ6" s="764" t="s">
        <v>1902</v>
      </c>
      <c r="AR6" s="765"/>
      <c r="AS6" s="764" t="s">
        <v>1894</v>
      </c>
      <c r="AT6" s="765"/>
      <c r="AU6" s="764" t="s">
        <v>1904</v>
      </c>
      <c r="AV6" s="765"/>
      <c r="AW6" s="764" t="s">
        <v>2168</v>
      </c>
      <c r="AX6" s="765"/>
      <c r="AY6" s="764" t="s">
        <v>1906</v>
      </c>
      <c r="AZ6" s="765"/>
      <c r="BA6" s="764" t="s">
        <v>1898</v>
      </c>
      <c r="BB6" s="765"/>
      <c r="BC6" s="764" t="s">
        <v>1890</v>
      </c>
      <c r="BD6" s="765"/>
      <c r="BE6" s="764" t="s">
        <v>1891</v>
      </c>
      <c r="BF6" s="765"/>
      <c r="BG6" s="764" t="s">
        <v>1892</v>
      </c>
      <c r="BH6" s="765"/>
      <c r="BI6" s="781" t="s">
        <v>1899</v>
      </c>
      <c r="BJ6" s="764" t="s">
        <v>1900</v>
      </c>
      <c r="BK6" s="765"/>
      <c r="BL6" s="764" t="s">
        <v>1882</v>
      </c>
      <c r="BM6" s="765"/>
      <c r="BN6" s="764" t="s">
        <v>1901</v>
      </c>
      <c r="BO6" s="765"/>
      <c r="BP6" s="764" t="s">
        <v>1902</v>
      </c>
      <c r="BQ6" s="765"/>
      <c r="BR6" s="764" t="s">
        <v>2169</v>
      </c>
      <c r="BS6" s="765"/>
      <c r="BT6" s="764" t="s">
        <v>1904</v>
      </c>
      <c r="BU6" s="765"/>
      <c r="BV6" s="764" t="s">
        <v>2170</v>
      </c>
      <c r="BW6" s="765"/>
      <c r="BX6" s="764" t="s">
        <v>1906</v>
      </c>
      <c r="BY6" s="765"/>
      <c r="BZ6" s="764" t="s">
        <v>1898</v>
      </c>
      <c r="CA6" s="765"/>
      <c r="CB6" s="764" t="s">
        <v>1890</v>
      </c>
      <c r="CC6" s="765"/>
      <c r="CD6" s="764" t="s">
        <v>1907</v>
      </c>
      <c r="CE6" s="765"/>
      <c r="CF6" s="764" t="s">
        <v>1892</v>
      </c>
      <c r="CG6" s="765"/>
      <c r="CH6" s="651" t="s">
        <v>2171</v>
      </c>
      <c r="CI6" s="652"/>
      <c r="CJ6" s="652"/>
      <c r="CK6" s="652"/>
      <c r="CL6" s="651" t="s">
        <v>2172</v>
      </c>
      <c r="CM6" s="652"/>
      <c r="CN6" s="653"/>
      <c r="CO6" s="652" t="s">
        <v>2173</v>
      </c>
      <c r="CP6" s="652"/>
      <c r="CQ6" s="652"/>
      <c r="CR6" s="780"/>
      <c r="CS6" s="651" t="s">
        <v>2174</v>
      </c>
      <c r="CT6" s="652"/>
      <c r="CU6" s="652"/>
      <c r="CV6" s="652"/>
      <c r="CW6" s="653"/>
      <c r="CX6" s="645" t="s">
        <v>2175</v>
      </c>
      <c r="CY6" s="665"/>
      <c r="CZ6" s="665"/>
      <c r="DA6" s="647"/>
      <c r="DB6" s="649" t="s">
        <v>2176</v>
      </c>
      <c r="DC6" s="651" t="s">
        <v>2177</v>
      </c>
      <c r="DD6" s="652"/>
      <c r="DE6" s="652"/>
      <c r="DF6" s="653"/>
    </row>
    <row r="7" spans="1:110" ht="26.25" customHeight="1" x14ac:dyDescent="0.25">
      <c r="A7" s="768"/>
      <c r="B7" s="769"/>
      <c r="C7" s="769"/>
      <c r="D7" s="769"/>
      <c r="E7" s="769"/>
      <c r="F7" s="769"/>
      <c r="G7" s="770"/>
      <c r="H7" s="773"/>
      <c r="I7" s="706"/>
      <c r="J7" s="706"/>
      <c r="K7" s="706"/>
      <c r="L7" s="706"/>
      <c r="M7" s="766"/>
      <c r="N7" s="779"/>
      <c r="O7" s="766"/>
      <c r="P7" s="767"/>
      <c r="Q7" s="766"/>
      <c r="R7" s="767"/>
      <c r="S7" s="766"/>
      <c r="T7" s="767"/>
      <c r="U7" s="766"/>
      <c r="V7" s="767"/>
      <c r="W7" s="766"/>
      <c r="X7" s="767"/>
      <c r="Y7" s="766"/>
      <c r="Z7" s="767"/>
      <c r="AA7" s="766"/>
      <c r="AB7" s="767"/>
      <c r="AC7" s="766"/>
      <c r="AD7" s="767"/>
      <c r="AE7" s="766"/>
      <c r="AF7" s="767"/>
      <c r="AG7" s="766"/>
      <c r="AH7" s="767"/>
      <c r="AI7" s="766"/>
      <c r="AJ7" s="767"/>
      <c r="AK7" s="766"/>
      <c r="AL7" s="767"/>
      <c r="AM7" s="766"/>
      <c r="AN7" s="767"/>
      <c r="AO7" s="766"/>
      <c r="AP7" s="767"/>
      <c r="AQ7" s="766"/>
      <c r="AR7" s="767"/>
      <c r="AS7" s="766"/>
      <c r="AT7" s="767"/>
      <c r="AU7" s="766"/>
      <c r="AV7" s="767"/>
      <c r="AW7" s="766"/>
      <c r="AX7" s="767"/>
      <c r="AY7" s="766"/>
      <c r="AZ7" s="767"/>
      <c r="BA7" s="766"/>
      <c r="BB7" s="767"/>
      <c r="BC7" s="766"/>
      <c r="BD7" s="767"/>
      <c r="BE7" s="766"/>
      <c r="BF7" s="767"/>
      <c r="BG7" s="766"/>
      <c r="BH7" s="767"/>
      <c r="BI7" s="782"/>
      <c r="BJ7" s="766"/>
      <c r="BK7" s="767"/>
      <c r="BL7" s="766"/>
      <c r="BM7" s="767"/>
      <c r="BN7" s="766"/>
      <c r="BO7" s="767"/>
      <c r="BP7" s="766"/>
      <c r="BQ7" s="767"/>
      <c r="BR7" s="766"/>
      <c r="BS7" s="767"/>
      <c r="BT7" s="766"/>
      <c r="BU7" s="767"/>
      <c r="BV7" s="766"/>
      <c r="BW7" s="767"/>
      <c r="BX7" s="766"/>
      <c r="BY7" s="767"/>
      <c r="BZ7" s="766"/>
      <c r="CA7" s="767"/>
      <c r="CB7" s="766"/>
      <c r="CC7" s="767"/>
      <c r="CD7" s="766"/>
      <c r="CE7" s="767"/>
      <c r="CF7" s="766"/>
      <c r="CG7" s="767"/>
      <c r="CH7" s="645" t="s">
        <v>2178</v>
      </c>
      <c r="CI7" s="665"/>
      <c r="CJ7" s="665"/>
      <c r="CK7" s="665"/>
      <c r="CL7" s="645" t="s">
        <v>1919</v>
      </c>
      <c r="CM7" s="665"/>
      <c r="CN7" s="647"/>
      <c r="CO7" s="665" t="s">
        <v>2179</v>
      </c>
      <c r="CP7" s="648"/>
      <c r="CQ7" s="648"/>
      <c r="CR7" s="646"/>
      <c r="CS7" s="762"/>
      <c r="CT7" s="763"/>
      <c r="CU7" s="763"/>
      <c r="CV7" s="763"/>
      <c r="CW7" s="656"/>
      <c r="CX7" s="762" t="s">
        <v>2180</v>
      </c>
      <c r="CY7" s="763"/>
      <c r="CZ7" s="763"/>
      <c r="DA7" s="763"/>
      <c r="DB7" s="650"/>
      <c r="DC7" s="654"/>
      <c r="DD7" s="655"/>
      <c r="DE7" s="655"/>
      <c r="DF7" s="656"/>
    </row>
    <row r="8" spans="1:110" ht="66.75" customHeight="1" x14ac:dyDescent="0.25">
      <c r="A8" s="392" t="s">
        <v>2</v>
      </c>
      <c r="B8" s="258" t="s">
        <v>13</v>
      </c>
      <c r="C8" s="258" t="s">
        <v>14</v>
      </c>
      <c r="D8" s="100" t="s">
        <v>15</v>
      </c>
      <c r="E8" s="100" t="s">
        <v>16</v>
      </c>
      <c r="F8" s="100" t="s">
        <v>17</v>
      </c>
      <c r="G8" s="101" t="s">
        <v>18</v>
      </c>
      <c r="H8" s="268" t="s">
        <v>1912</v>
      </c>
      <c r="I8" s="80" t="s">
        <v>1913</v>
      </c>
      <c r="J8" s="80" t="s">
        <v>1914</v>
      </c>
      <c r="K8" s="80" t="s">
        <v>1915</v>
      </c>
      <c r="L8" s="269" t="s">
        <v>1916</v>
      </c>
      <c r="M8" s="587" t="s">
        <v>2181</v>
      </c>
      <c r="N8" s="588" t="s">
        <v>2182</v>
      </c>
      <c r="O8" s="587" t="s">
        <v>2183</v>
      </c>
      <c r="P8" s="589" t="s">
        <v>2184</v>
      </c>
      <c r="Q8" s="587" t="s">
        <v>2181</v>
      </c>
      <c r="R8" s="589" t="s">
        <v>2184</v>
      </c>
      <c r="S8" s="587" t="s">
        <v>2181</v>
      </c>
      <c r="T8" s="589" t="s">
        <v>2184</v>
      </c>
      <c r="U8" s="587" t="s">
        <v>2181</v>
      </c>
      <c r="V8" s="589" t="s">
        <v>2184</v>
      </c>
      <c r="W8" s="587" t="s">
        <v>2181</v>
      </c>
      <c r="X8" s="589" t="s">
        <v>2184</v>
      </c>
      <c r="Y8" s="587" t="s">
        <v>2181</v>
      </c>
      <c r="Z8" s="589" t="s">
        <v>2184</v>
      </c>
      <c r="AA8" s="587" t="s">
        <v>2181</v>
      </c>
      <c r="AB8" s="589" t="s">
        <v>2184</v>
      </c>
      <c r="AC8" s="587" t="s">
        <v>2181</v>
      </c>
      <c r="AD8" s="589" t="s">
        <v>2184</v>
      </c>
      <c r="AE8" s="587" t="s">
        <v>2181</v>
      </c>
      <c r="AF8" s="589" t="s">
        <v>2184</v>
      </c>
      <c r="AG8" s="587" t="s">
        <v>2181</v>
      </c>
      <c r="AH8" s="589" t="s">
        <v>2184</v>
      </c>
      <c r="AI8" s="587" t="s">
        <v>1924</v>
      </c>
      <c r="AJ8" s="589" t="s">
        <v>1925</v>
      </c>
      <c r="AK8" s="587" t="s">
        <v>2185</v>
      </c>
      <c r="AL8" s="589" t="s">
        <v>1927</v>
      </c>
      <c r="AM8" s="587" t="s">
        <v>2185</v>
      </c>
      <c r="AN8" s="589" t="s">
        <v>2186</v>
      </c>
      <c r="AO8" s="587" t="s">
        <v>2185</v>
      </c>
      <c r="AP8" s="589" t="s">
        <v>2186</v>
      </c>
      <c r="AQ8" s="587" t="s">
        <v>2185</v>
      </c>
      <c r="AR8" s="589" t="s">
        <v>2186</v>
      </c>
      <c r="AS8" s="587" t="s">
        <v>2185</v>
      </c>
      <c r="AT8" s="589" t="s">
        <v>2186</v>
      </c>
      <c r="AU8" s="587" t="s">
        <v>2185</v>
      </c>
      <c r="AV8" s="589" t="s">
        <v>2186</v>
      </c>
      <c r="AW8" s="587" t="s">
        <v>2185</v>
      </c>
      <c r="AX8" s="589" t="s">
        <v>2186</v>
      </c>
      <c r="AY8" s="587" t="s">
        <v>2185</v>
      </c>
      <c r="AZ8" s="589" t="s">
        <v>2186</v>
      </c>
      <c r="BA8" s="587" t="s">
        <v>2185</v>
      </c>
      <c r="BB8" s="589" t="s">
        <v>2186</v>
      </c>
      <c r="BC8" s="587" t="s">
        <v>2185</v>
      </c>
      <c r="BD8" s="589" t="s">
        <v>2186</v>
      </c>
      <c r="BE8" s="587" t="s">
        <v>2185</v>
      </c>
      <c r="BF8" s="589" t="s">
        <v>2186</v>
      </c>
      <c r="BG8" s="230" t="s">
        <v>1926</v>
      </c>
      <c r="BH8" s="231" t="s">
        <v>1928</v>
      </c>
      <c r="BI8" s="374" t="s">
        <v>1929</v>
      </c>
      <c r="BJ8" s="230" t="s">
        <v>2187</v>
      </c>
      <c r="BK8" s="231" t="s">
        <v>2188</v>
      </c>
      <c r="BL8" s="230" t="s">
        <v>2187</v>
      </c>
      <c r="BM8" s="231" t="s">
        <v>2188</v>
      </c>
      <c r="BN8" s="230" t="s">
        <v>2189</v>
      </c>
      <c r="BO8" s="231" t="s">
        <v>2190</v>
      </c>
      <c r="BP8" s="230" t="s">
        <v>2189</v>
      </c>
      <c r="BQ8" s="231" t="s">
        <v>2190</v>
      </c>
      <c r="BR8" s="230" t="s">
        <v>2189</v>
      </c>
      <c r="BS8" s="231" t="s">
        <v>2190</v>
      </c>
      <c r="BT8" s="230" t="s">
        <v>2189</v>
      </c>
      <c r="BU8" s="231" t="s">
        <v>2190</v>
      </c>
      <c r="BV8" s="230" t="s">
        <v>2189</v>
      </c>
      <c r="BW8" s="231" t="s">
        <v>2190</v>
      </c>
      <c r="BX8" s="230" t="s">
        <v>2189</v>
      </c>
      <c r="BY8" s="231" t="s">
        <v>2190</v>
      </c>
      <c r="BZ8" s="230" t="s">
        <v>2189</v>
      </c>
      <c r="CA8" s="231" t="s">
        <v>2190</v>
      </c>
      <c r="CB8" s="230" t="s">
        <v>2189</v>
      </c>
      <c r="CC8" s="231" t="s">
        <v>2190</v>
      </c>
      <c r="CD8" s="230" t="s">
        <v>2189</v>
      </c>
      <c r="CE8" s="231" t="s">
        <v>2190</v>
      </c>
      <c r="CF8" s="230" t="s">
        <v>1930</v>
      </c>
      <c r="CG8" s="231" t="s">
        <v>1931</v>
      </c>
      <c r="CH8" s="271">
        <v>2015</v>
      </c>
      <c r="CI8" s="272">
        <v>2016</v>
      </c>
      <c r="CJ8" s="272">
        <v>2017</v>
      </c>
      <c r="CK8" s="612" t="s">
        <v>2191</v>
      </c>
      <c r="CL8" s="271">
        <v>2015</v>
      </c>
      <c r="CM8" s="272">
        <v>2016</v>
      </c>
      <c r="CN8" s="613">
        <v>2017</v>
      </c>
      <c r="CO8" s="272" t="s">
        <v>2192</v>
      </c>
      <c r="CP8" s="272">
        <v>2016</v>
      </c>
      <c r="CQ8" s="272">
        <v>2017</v>
      </c>
      <c r="CR8" s="612" t="s">
        <v>2193</v>
      </c>
      <c r="CS8" s="104" t="s">
        <v>2194</v>
      </c>
      <c r="CT8" s="102" t="s">
        <v>2195</v>
      </c>
      <c r="CU8" s="102" t="s">
        <v>2196</v>
      </c>
      <c r="CV8" s="103" t="s">
        <v>2197</v>
      </c>
      <c r="CW8" s="99" t="s">
        <v>2198</v>
      </c>
      <c r="CX8" s="104" t="s">
        <v>2199</v>
      </c>
      <c r="CY8" s="105" t="s">
        <v>2200</v>
      </c>
      <c r="CZ8" s="105" t="s">
        <v>2201</v>
      </c>
      <c r="DA8" s="608" t="s">
        <v>2202</v>
      </c>
      <c r="DB8" s="99" t="s">
        <v>2203</v>
      </c>
      <c r="DC8" s="83">
        <v>2015</v>
      </c>
      <c r="DD8" s="84">
        <v>2016</v>
      </c>
      <c r="DE8" s="85">
        <v>2017</v>
      </c>
      <c r="DF8" s="154" t="s">
        <v>2204</v>
      </c>
    </row>
    <row r="9" spans="1:110" ht="35.25" customHeight="1" x14ac:dyDescent="0.25">
      <c r="A9" s="386" t="s">
        <v>41</v>
      </c>
      <c r="B9" s="390" t="s">
        <v>42</v>
      </c>
      <c r="C9" s="390" t="s">
        <v>43</v>
      </c>
      <c r="D9" s="106" t="s">
        <v>44</v>
      </c>
      <c r="E9" s="106" t="s">
        <v>43</v>
      </c>
      <c r="F9" s="106" t="s">
        <v>45</v>
      </c>
      <c r="G9" s="107" t="s">
        <v>43</v>
      </c>
      <c r="H9" s="22" t="s">
        <v>1974</v>
      </c>
      <c r="I9" s="145" t="s">
        <v>1975</v>
      </c>
      <c r="J9" s="426">
        <v>22.86307065990918</v>
      </c>
      <c r="K9" s="426">
        <v>0.40094696886300002</v>
      </c>
      <c r="L9" s="488">
        <v>31.7</v>
      </c>
      <c r="M9" s="498"/>
      <c r="N9" s="498"/>
      <c r="O9" s="498"/>
      <c r="P9" s="498"/>
      <c r="Q9" s="498"/>
      <c r="R9" s="498"/>
      <c r="S9" s="498"/>
      <c r="T9" s="498"/>
      <c r="U9" s="498"/>
      <c r="V9" s="498"/>
      <c r="W9" s="498"/>
      <c r="X9" s="498"/>
      <c r="Y9" s="498"/>
      <c r="Z9" s="498"/>
      <c r="AA9" s="498"/>
      <c r="AB9" s="498"/>
      <c r="AC9" s="498"/>
      <c r="AD9" s="498"/>
      <c r="AE9" s="498"/>
      <c r="AF9" s="498"/>
      <c r="AG9" s="585"/>
      <c r="AH9" s="498"/>
      <c r="AI9" s="498">
        <f>SUM(M9,O9,Q9,S9,U9,W9,Y9,AA9,AC9,AE9,AG9)</f>
        <v>0</v>
      </c>
      <c r="AJ9" s="498">
        <f>SUM(N9,P9,R9,T9,V9,X9,Z9,AB9,AD9,AF9,AH9)</f>
        <v>0</v>
      </c>
      <c r="AK9" s="498"/>
      <c r="AL9" s="498"/>
      <c r="AM9" s="498"/>
      <c r="AN9" s="498"/>
      <c r="AO9" s="498"/>
      <c r="AP9" s="498"/>
      <c r="AQ9" s="498"/>
      <c r="AR9" s="498"/>
      <c r="AS9" s="498"/>
      <c r="AT9" s="498"/>
      <c r="AU9" s="498"/>
      <c r="AV9" s="498"/>
      <c r="AW9" s="498"/>
      <c r="AX9" s="498"/>
      <c r="AY9" s="498"/>
      <c r="AZ9" s="498"/>
      <c r="BA9" s="498"/>
      <c r="BB9" s="498"/>
      <c r="BC9" s="498"/>
      <c r="BD9" s="498"/>
      <c r="BE9" s="498"/>
      <c r="BF9" s="498"/>
      <c r="BG9" s="256">
        <f>SUM(AK9,AM9,AO9,AQ9,AS9,AU9,AW9,AY9,BA9,BC9,BE9)</f>
        <v>0</v>
      </c>
      <c r="BH9" s="26">
        <f>SUM(AL9,AN9,AP9,AR9,AT9,AV9,AX9,AZ9,BB9,BD9,BF9)</f>
        <v>0</v>
      </c>
      <c r="BI9" s="514">
        <f t="shared" ref="BI9:BI72" si="0">IF(CN9=0,0,BG9/1000/CN9)</f>
        <v>0</v>
      </c>
      <c r="BJ9" s="515">
        <v>0</v>
      </c>
      <c r="BK9" s="515">
        <v>0</v>
      </c>
      <c r="BL9" s="515">
        <v>0</v>
      </c>
      <c r="BM9" s="515">
        <v>0</v>
      </c>
      <c r="BN9" s="515">
        <v>0</v>
      </c>
      <c r="BO9" s="515">
        <v>0</v>
      </c>
      <c r="BP9" s="515">
        <v>0</v>
      </c>
      <c r="BQ9" s="515">
        <v>0</v>
      </c>
      <c r="BR9" s="515">
        <v>0</v>
      </c>
      <c r="BS9" s="515">
        <v>0</v>
      </c>
      <c r="BT9" s="515">
        <v>0</v>
      </c>
      <c r="BU9" s="515">
        <v>0</v>
      </c>
      <c r="BV9" s="515">
        <v>0</v>
      </c>
      <c r="BW9" s="515">
        <v>0</v>
      </c>
      <c r="BX9" s="515">
        <v>0</v>
      </c>
      <c r="BY9" s="515">
        <v>0</v>
      </c>
      <c r="BZ9" s="515">
        <v>0</v>
      </c>
      <c r="CA9" s="515">
        <v>0</v>
      </c>
      <c r="CB9" s="515">
        <v>0</v>
      </c>
      <c r="CC9" s="515">
        <v>0</v>
      </c>
      <c r="CD9" s="515">
        <v>0</v>
      </c>
      <c r="CE9" s="515">
        <v>0</v>
      </c>
      <c r="CF9" s="515">
        <v>0</v>
      </c>
      <c r="CG9" s="516">
        <v>0</v>
      </c>
      <c r="CH9" s="501">
        <v>4730400.0000000009</v>
      </c>
      <c r="CI9" s="501">
        <v>4730400.0000000009</v>
      </c>
      <c r="CJ9" s="501">
        <v>4555200</v>
      </c>
      <c r="CK9" s="257" t="s">
        <v>1976</v>
      </c>
      <c r="CL9" s="108">
        <v>1.35</v>
      </c>
      <c r="CM9" s="245">
        <v>1.35</v>
      </c>
      <c r="CN9" s="109">
        <v>1.3</v>
      </c>
      <c r="CO9" s="245"/>
      <c r="CP9" s="245"/>
      <c r="CQ9" s="245"/>
      <c r="CR9" s="273">
        <f>IFERROR(0, AVERAGE(CO9:CQ9))</f>
        <v>0</v>
      </c>
      <c r="CS9" s="443">
        <v>123.99321615787854</v>
      </c>
      <c r="CT9" s="444">
        <v>0</v>
      </c>
      <c r="CU9" s="431">
        <v>0.52220166512488431</v>
      </c>
      <c r="CV9" s="439">
        <v>0</v>
      </c>
      <c r="CW9" s="449" t="s">
        <v>2205</v>
      </c>
      <c r="CX9" s="108"/>
      <c r="CY9" s="245"/>
      <c r="CZ9" s="245"/>
      <c r="DA9" s="265"/>
      <c r="DB9" s="277"/>
      <c r="DC9" s="451">
        <v>0</v>
      </c>
      <c r="DD9" s="452">
        <v>0</v>
      </c>
      <c r="DE9" s="453">
        <v>0</v>
      </c>
      <c r="DF9" s="278">
        <f>AVERAGE(DC9:DE9)</f>
        <v>0</v>
      </c>
    </row>
    <row r="10" spans="1:110" ht="35.25" customHeight="1" x14ac:dyDescent="0.25">
      <c r="A10" s="401" t="s">
        <v>41</v>
      </c>
      <c r="B10" s="48" t="s">
        <v>42</v>
      </c>
      <c r="C10" s="48" t="s">
        <v>43</v>
      </c>
      <c r="D10" s="145" t="s">
        <v>44</v>
      </c>
      <c r="E10" s="145" t="s">
        <v>43</v>
      </c>
      <c r="F10" s="145" t="s">
        <v>50</v>
      </c>
      <c r="G10" s="14" t="s">
        <v>43</v>
      </c>
      <c r="H10" s="22" t="s">
        <v>1978</v>
      </c>
      <c r="I10" s="145" t="s">
        <v>1975</v>
      </c>
      <c r="J10" s="426">
        <v>11.08858927005595</v>
      </c>
      <c r="K10" s="426">
        <v>86.425568002052998</v>
      </c>
      <c r="L10" s="488">
        <v>2631.8</v>
      </c>
      <c r="M10" s="498"/>
      <c r="N10" s="498"/>
      <c r="O10" s="498"/>
      <c r="P10" s="498"/>
      <c r="Q10" s="498"/>
      <c r="R10" s="498"/>
      <c r="S10" s="498"/>
      <c r="T10" s="498"/>
      <c r="U10" s="498"/>
      <c r="V10" s="498"/>
      <c r="W10" s="498"/>
      <c r="X10" s="498"/>
      <c r="Y10" s="498"/>
      <c r="Z10" s="498"/>
      <c r="AA10" s="498"/>
      <c r="AB10" s="498"/>
      <c r="AC10" s="498">
        <v>12</v>
      </c>
      <c r="AD10" s="498">
        <v>12</v>
      </c>
      <c r="AE10" s="498"/>
      <c r="AF10" s="498"/>
      <c r="AG10" s="585"/>
      <c r="AH10" s="498"/>
      <c r="AI10" s="498">
        <f t="shared" ref="AI10:AI73" si="1">SUM(M10,O10,Q10,S10,U10,W10,Y10,AA10,AC10,AE10,AG10)</f>
        <v>12</v>
      </c>
      <c r="AJ10" s="498">
        <f t="shared" ref="AJ10:AJ73" si="2">SUM(N10,P10,R10,T10,V10,X10,Z10,AB10,AD10,AF10,AH10)</f>
        <v>12</v>
      </c>
      <c r="AK10" s="498"/>
      <c r="AL10" s="498"/>
      <c r="AM10" s="498"/>
      <c r="AN10" s="498"/>
      <c r="AO10" s="498"/>
      <c r="AP10" s="498"/>
      <c r="AQ10" s="498"/>
      <c r="AR10" s="498"/>
      <c r="AS10" s="498"/>
      <c r="AT10" s="498"/>
      <c r="AU10" s="498"/>
      <c r="AV10" s="498"/>
      <c r="AW10" s="498"/>
      <c r="AX10" s="498"/>
      <c r="AY10" s="498"/>
      <c r="AZ10" s="498"/>
      <c r="BA10" s="586">
        <v>97.41</v>
      </c>
      <c r="BB10" s="586">
        <v>97.41</v>
      </c>
      <c r="BC10" s="498"/>
      <c r="BD10" s="498"/>
      <c r="BE10" s="498"/>
      <c r="BF10" s="498"/>
      <c r="BG10" s="256">
        <f t="shared" ref="BG10:BG73" si="3">SUM(AK10,AM10,AO10,AQ10,AS10,AU10,AW10,AY10,BA10,BC10,BE10)</f>
        <v>97.41</v>
      </c>
      <c r="BH10" s="26">
        <f t="shared" ref="BH10:BH73" si="4">SUM(AL10,AN10,AP10,AR10,AT10,AV10,AX10,AZ10,BB10,BD10,BF10)</f>
        <v>97.41</v>
      </c>
      <c r="BI10" s="514">
        <f t="shared" si="0"/>
        <v>1.0115264797507788E-2</v>
      </c>
      <c r="BJ10" s="515">
        <v>0</v>
      </c>
      <c r="BK10" s="515">
        <v>0</v>
      </c>
      <c r="BL10" s="515">
        <v>0</v>
      </c>
      <c r="BM10" s="515">
        <v>0</v>
      </c>
      <c r="BN10" s="515">
        <v>0</v>
      </c>
      <c r="BO10" s="515">
        <v>0</v>
      </c>
      <c r="BP10" s="515">
        <v>0</v>
      </c>
      <c r="BQ10" s="515">
        <v>0</v>
      </c>
      <c r="BR10" s="515">
        <v>0</v>
      </c>
      <c r="BS10" s="515">
        <v>0</v>
      </c>
      <c r="BT10" s="515">
        <v>0</v>
      </c>
      <c r="BU10" s="515">
        <v>0</v>
      </c>
      <c r="BV10" s="515">
        <v>0</v>
      </c>
      <c r="BW10" s="515">
        <v>0</v>
      </c>
      <c r="BX10" s="515">
        <v>0</v>
      </c>
      <c r="BY10" s="515">
        <v>0</v>
      </c>
      <c r="BZ10" s="515">
        <v>114343.75440000001</v>
      </c>
      <c r="CA10" s="515">
        <v>114343.75440000001</v>
      </c>
      <c r="CB10" s="515">
        <v>0</v>
      </c>
      <c r="CC10" s="515">
        <v>0</v>
      </c>
      <c r="CD10" s="515">
        <v>0</v>
      </c>
      <c r="CE10" s="515">
        <v>0</v>
      </c>
      <c r="CF10" s="515">
        <v>114343.75440000001</v>
      </c>
      <c r="CG10" s="516">
        <v>114343.75440000001</v>
      </c>
      <c r="CH10" s="501">
        <v>34689600.000000007</v>
      </c>
      <c r="CI10" s="501">
        <v>35810880</v>
      </c>
      <c r="CJ10" s="501">
        <v>33743520.000000007</v>
      </c>
      <c r="CK10" s="257" t="s">
        <v>1976</v>
      </c>
      <c r="CL10" s="108">
        <v>9.9</v>
      </c>
      <c r="CM10" s="245">
        <v>10.220000000000001</v>
      </c>
      <c r="CN10" s="109">
        <v>9.6300000000000008</v>
      </c>
      <c r="CO10" s="96"/>
      <c r="CP10" s="96"/>
      <c r="CQ10" s="96"/>
      <c r="CR10" s="273">
        <f t="shared" ref="CR10:CR12" si="5">IFERROR(0, AVERAGE(CO10:CQ10))</f>
        <v>0</v>
      </c>
      <c r="CS10" s="445">
        <v>561.43046170078298</v>
      </c>
      <c r="CT10" s="446">
        <v>48.740968570509835</v>
      </c>
      <c r="CU10" s="434">
        <v>1.4356671616536232</v>
      </c>
      <c r="CV10" s="440">
        <v>0.677032522358607</v>
      </c>
      <c r="CW10" s="450" t="s">
        <v>2206</v>
      </c>
      <c r="CX10" s="50"/>
      <c r="CY10" s="96"/>
      <c r="CZ10" s="96"/>
      <c r="DA10" s="28"/>
      <c r="DB10" s="252"/>
      <c r="DC10" s="454">
        <v>8648</v>
      </c>
      <c r="DD10" s="455">
        <v>70890</v>
      </c>
      <c r="DE10" s="456">
        <v>20824</v>
      </c>
      <c r="DF10" s="279">
        <f t="shared" ref="DF10:DF15" si="6">AVERAGE(DC10:DE10)</f>
        <v>33454</v>
      </c>
    </row>
    <row r="11" spans="1:110" ht="35.25" customHeight="1" x14ac:dyDescent="0.25">
      <c r="A11" s="401" t="s">
        <v>41</v>
      </c>
      <c r="B11" s="48" t="s">
        <v>42</v>
      </c>
      <c r="C11" s="48" t="s">
        <v>43</v>
      </c>
      <c r="D11" s="145" t="s">
        <v>44</v>
      </c>
      <c r="E11" s="145" t="s">
        <v>43</v>
      </c>
      <c r="F11" s="145" t="s">
        <v>51</v>
      </c>
      <c r="G11" s="14" t="s">
        <v>43</v>
      </c>
      <c r="H11" s="22" t="s">
        <v>1978</v>
      </c>
      <c r="I11" s="145" t="s">
        <v>1975</v>
      </c>
      <c r="J11" s="426">
        <v>10.26551872629922</v>
      </c>
      <c r="K11" s="426">
        <v>13.124999972700001</v>
      </c>
      <c r="L11" s="488">
        <v>1374.5</v>
      </c>
      <c r="M11" s="498"/>
      <c r="N11" s="498"/>
      <c r="O11" s="498"/>
      <c r="P11" s="498"/>
      <c r="Q11" s="498"/>
      <c r="R11" s="498"/>
      <c r="S11" s="498"/>
      <c r="T11" s="498"/>
      <c r="U11" s="498"/>
      <c r="V11" s="498"/>
      <c r="W11" s="498"/>
      <c r="X11" s="498"/>
      <c r="Y11" s="498"/>
      <c r="Z11" s="498"/>
      <c r="AA11" s="498"/>
      <c r="AB11" s="498"/>
      <c r="AC11" s="498">
        <v>3</v>
      </c>
      <c r="AD11" s="498">
        <v>3</v>
      </c>
      <c r="AE11" s="498"/>
      <c r="AF11" s="498"/>
      <c r="AG11" s="585"/>
      <c r="AH11" s="498"/>
      <c r="AI11" s="498">
        <f t="shared" si="1"/>
        <v>3</v>
      </c>
      <c r="AJ11" s="498">
        <f t="shared" si="2"/>
        <v>3</v>
      </c>
      <c r="AK11" s="498"/>
      <c r="AL11" s="498"/>
      <c r="AM11" s="498"/>
      <c r="AN11" s="498"/>
      <c r="AO11" s="498"/>
      <c r="AP11" s="498"/>
      <c r="AQ11" s="498"/>
      <c r="AR11" s="498"/>
      <c r="AS11" s="498"/>
      <c r="AT11" s="498"/>
      <c r="AU11" s="498"/>
      <c r="AV11" s="498"/>
      <c r="AW11" s="498"/>
      <c r="AX11" s="498"/>
      <c r="AY11" s="498"/>
      <c r="AZ11" s="498"/>
      <c r="BA11" s="498">
        <v>17.38</v>
      </c>
      <c r="BB11" s="498">
        <v>17.38</v>
      </c>
      <c r="BC11" s="498"/>
      <c r="BD11" s="498"/>
      <c r="BE11" s="498"/>
      <c r="BF11" s="498"/>
      <c r="BG11" s="256">
        <f t="shared" si="3"/>
        <v>17.38</v>
      </c>
      <c r="BH11" s="26">
        <f t="shared" si="4"/>
        <v>17.38</v>
      </c>
      <c r="BI11" s="514">
        <f t="shared" si="0"/>
        <v>2.3550135501355014E-3</v>
      </c>
      <c r="BJ11" s="515">
        <v>0</v>
      </c>
      <c r="BK11" s="515">
        <v>0</v>
      </c>
      <c r="BL11" s="515">
        <v>0</v>
      </c>
      <c r="BM11" s="515">
        <v>0</v>
      </c>
      <c r="BN11" s="515">
        <v>0</v>
      </c>
      <c r="BO11" s="515">
        <v>0</v>
      </c>
      <c r="BP11" s="515">
        <v>0</v>
      </c>
      <c r="BQ11" s="515">
        <v>0</v>
      </c>
      <c r="BR11" s="515">
        <v>0</v>
      </c>
      <c r="BS11" s="515">
        <v>0</v>
      </c>
      <c r="BT11" s="515">
        <v>0</v>
      </c>
      <c r="BU11" s="515">
        <v>0</v>
      </c>
      <c r="BV11" s="515">
        <v>0</v>
      </c>
      <c r="BW11" s="515">
        <v>0</v>
      </c>
      <c r="BX11" s="515">
        <v>0</v>
      </c>
      <c r="BY11" s="515">
        <v>0</v>
      </c>
      <c r="BZ11" s="515">
        <v>20401.339199999999</v>
      </c>
      <c r="CA11" s="515">
        <v>20401.339199999999</v>
      </c>
      <c r="CB11" s="515">
        <v>0</v>
      </c>
      <c r="CC11" s="515">
        <v>0</v>
      </c>
      <c r="CD11" s="515">
        <v>0</v>
      </c>
      <c r="CE11" s="515">
        <v>0</v>
      </c>
      <c r="CF11" s="515">
        <v>20401.339199999999</v>
      </c>
      <c r="CG11" s="516">
        <v>20401.339199999999</v>
      </c>
      <c r="CH11" s="501">
        <v>25474079.999999996</v>
      </c>
      <c r="CI11" s="501">
        <v>27471360</v>
      </c>
      <c r="CJ11" s="501">
        <v>25859520</v>
      </c>
      <c r="CK11" s="257" t="s">
        <v>1976</v>
      </c>
      <c r="CL11" s="108">
        <v>7.27</v>
      </c>
      <c r="CM11" s="245">
        <v>7.84</v>
      </c>
      <c r="CN11" s="109">
        <v>7.38</v>
      </c>
      <c r="CO11" s="96"/>
      <c r="CP11" s="96"/>
      <c r="CQ11" s="96"/>
      <c r="CR11" s="273">
        <f t="shared" si="5"/>
        <v>0</v>
      </c>
      <c r="CS11" s="445">
        <v>653.32093968483684</v>
      </c>
      <c r="CT11" s="446">
        <v>27.701330025263022</v>
      </c>
      <c r="CU11" s="434">
        <v>0.88346005101932867</v>
      </c>
      <c r="CV11" s="440">
        <v>0.13993607918727111</v>
      </c>
      <c r="CW11" s="450" t="s">
        <v>2206</v>
      </c>
      <c r="CX11" s="50"/>
      <c r="CY11" s="96"/>
      <c r="CZ11" s="96"/>
      <c r="DA11" s="28"/>
      <c r="DB11" s="252"/>
      <c r="DC11" s="454">
        <v>0</v>
      </c>
      <c r="DD11" s="455">
        <v>0</v>
      </c>
      <c r="DE11" s="456">
        <v>0</v>
      </c>
      <c r="DF11" s="279">
        <f t="shared" si="6"/>
        <v>0</v>
      </c>
    </row>
    <row r="12" spans="1:110" ht="35.25" customHeight="1" x14ac:dyDescent="0.25">
      <c r="A12" s="401" t="s">
        <v>41</v>
      </c>
      <c r="B12" s="48" t="s">
        <v>42</v>
      </c>
      <c r="C12" s="48" t="s">
        <v>43</v>
      </c>
      <c r="D12" s="145" t="s">
        <v>44</v>
      </c>
      <c r="E12" s="145" t="s">
        <v>43</v>
      </c>
      <c r="F12" s="145" t="s">
        <v>52</v>
      </c>
      <c r="G12" s="14" t="s">
        <v>43</v>
      </c>
      <c r="H12" s="22" t="s">
        <v>1978</v>
      </c>
      <c r="I12" s="145" t="s">
        <v>1975</v>
      </c>
      <c r="J12" s="426">
        <v>10.059751090360038</v>
      </c>
      <c r="K12" s="426">
        <v>25.228787826312001</v>
      </c>
      <c r="L12" s="488">
        <v>2808.3</v>
      </c>
      <c r="M12" s="498"/>
      <c r="N12" s="498"/>
      <c r="O12" s="498"/>
      <c r="P12" s="498"/>
      <c r="Q12" s="498"/>
      <c r="R12" s="498"/>
      <c r="S12" s="498"/>
      <c r="T12" s="498"/>
      <c r="U12" s="498"/>
      <c r="V12" s="498"/>
      <c r="W12" s="498"/>
      <c r="X12" s="498"/>
      <c r="Y12" s="498"/>
      <c r="Z12" s="498"/>
      <c r="AA12" s="498"/>
      <c r="AB12" s="498"/>
      <c r="AC12" s="498">
        <v>5</v>
      </c>
      <c r="AD12" s="498">
        <v>5</v>
      </c>
      <c r="AE12" s="498"/>
      <c r="AF12" s="498"/>
      <c r="AG12" s="585">
        <v>1</v>
      </c>
      <c r="AH12" s="498">
        <v>1</v>
      </c>
      <c r="AI12" s="498">
        <f t="shared" si="1"/>
        <v>6</v>
      </c>
      <c r="AJ12" s="498">
        <f t="shared" si="2"/>
        <v>6</v>
      </c>
      <c r="AK12" s="498"/>
      <c r="AL12" s="498"/>
      <c r="AM12" s="498"/>
      <c r="AN12" s="498"/>
      <c r="AO12" s="498"/>
      <c r="AP12" s="498"/>
      <c r="AQ12" s="498"/>
      <c r="AR12" s="498"/>
      <c r="AS12" s="498"/>
      <c r="AT12" s="498"/>
      <c r="AU12" s="498"/>
      <c r="AV12" s="498"/>
      <c r="AW12" s="498"/>
      <c r="AX12" s="498"/>
      <c r="AY12" s="498"/>
      <c r="AZ12" s="498"/>
      <c r="BA12" s="498">
        <v>330.38</v>
      </c>
      <c r="BB12" s="498">
        <v>330.38</v>
      </c>
      <c r="BC12" s="498"/>
      <c r="BD12" s="498"/>
      <c r="BE12" s="498">
        <v>100</v>
      </c>
      <c r="BF12" s="498">
        <v>100</v>
      </c>
      <c r="BG12" s="256">
        <f t="shared" si="3"/>
        <v>430.38</v>
      </c>
      <c r="BH12" s="26">
        <f t="shared" si="4"/>
        <v>430.38</v>
      </c>
      <c r="BI12" s="514">
        <f t="shared" si="0"/>
        <v>5.5532903225806451E-2</v>
      </c>
      <c r="BJ12" s="515">
        <v>0</v>
      </c>
      <c r="BK12" s="515">
        <v>0</v>
      </c>
      <c r="BL12" s="515">
        <v>0</v>
      </c>
      <c r="BM12" s="515">
        <v>0</v>
      </c>
      <c r="BN12" s="515">
        <v>0</v>
      </c>
      <c r="BO12" s="515">
        <v>0</v>
      </c>
      <c r="BP12" s="515">
        <v>0</v>
      </c>
      <c r="BQ12" s="515">
        <v>0</v>
      </c>
      <c r="BR12" s="515">
        <v>0</v>
      </c>
      <c r="BS12" s="515">
        <v>0</v>
      </c>
      <c r="BT12" s="515">
        <v>0</v>
      </c>
      <c r="BU12" s="515">
        <v>0</v>
      </c>
      <c r="BV12" s="515">
        <v>0</v>
      </c>
      <c r="BW12" s="515">
        <v>0</v>
      </c>
      <c r="BX12" s="515">
        <v>0</v>
      </c>
      <c r="BY12" s="515">
        <v>0</v>
      </c>
      <c r="BZ12" s="515">
        <v>387813.25919999997</v>
      </c>
      <c r="CA12" s="515">
        <v>387813.25919999997</v>
      </c>
      <c r="CB12" s="515">
        <v>0</v>
      </c>
      <c r="CC12" s="515">
        <v>0</v>
      </c>
      <c r="CD12" s="515">
        <v>327624</v>
      </c>
      <c r="CE12" s="515">
        <v>327624</v>
      </c>
      <c r="CF12" s="515">
        <v>715437.25919999997</v>
      </c>
      <c r="CG12" s="516">
        <v>715437.25919999997</v>
      </c>
      <c r="CH12" s="501">
        <v>26910720</v>
      </c>
      <c r="CI12" s="501">
        <v>28837920.000000004</v>
      </c>
      <c r="CJ12" s="501">
        <v>27156000</v>
      </c>
      <c r="CK12" s="257" t="s">
        <v>1976</v>
      </c>
      <c r="CL12" s="108">
        <v>7.68</v>
      </c>
      <c r="CM12" s="245">
        <v>8.23</v>
      </c>
      <c r="CN12" s="109">
        <v>7.75</v>
      </c>
      <c r="CO12" s="96"/>
      <c r="CP12" s="96"/>
      <c r="CQ12" s="96"/>
      <c r="CR12" s="273">
        <f t="shared" si="5"/>
        <v>0</v>
      </c>
      <c r="CS12" s="445">
        <v>428.43923535679556</v>
      </c>
      <c r="CT12" s="446">
        <v>10.343880257910639</v>
      </c>
      <c r="CU12" s="434">
        <v>1.3853471809215587</v>
      </c>
      <c r="CV12" s="440">
        <v>0.12844555561818935</v>
      </c>
      <c r="CW12" s="450" t="s">
        <v>2206</v>
      </c>
      <c r="CX12" s="50"/>
      <c r="CY12" s="96"/>
      <c r="CZ12" s="96"/>
      <c r="DA12" s="28"/>
      <c r="DB12" s="252"/>
      <c r="DC12" s="454">
        <v>0</v>
      </c>
      <c r="DD12" s="455">
        <v>0</v>
      </c>
      <c r="DE12" s="456">
        <v>0</v>
      </c>
      <c r="DF12" s="279">
        <f t="shared" si="6"/>
        <v>0</v>
      </c>
    </row>
    <row r="13" spans="1:110" ht="35.25" customHeight="1" x14ac:dyDescent="0.25">
      <c r="A13" s="401" t="s">
        <v>41</v>
      </c>
      <c r="B13" s="48" t="s">
        <v>42</v>
      </c>
      <c r="C13" s="48" t="s">
        <v>43</v>
      </c>
      <c r="D13" s="145" t="s">
        <v>44</v>
      </c>
      <c r="E13" s="145" t="s">
        <v>43</v>
      </c>
      <c r="F13" s="145" t="s">
        <v>53</v>
      </c>
      <c r="G13" s="14" t="s">
        <v>43</v>
      </c>
      <c r="H13" s="22" t="s">
        <v>1978</v>
      </c>
      <c r="I13" s="145" t="s">
        <v>1975</v>
      </c>
      <c r="J13" s="426">
        <v>9.808257313101036</v>
      </c>
      <c r="K13" s="426">
        <v>31.716477206756998</v>
      </c>
      <c r="L13" s="488">
        <v>1671.9</v>
      </c>
      <c r="M13" s="498"/>
      <c r="N13" s="498"/>
      <c r="O13" s="498"/>
      <c r="P13" s="498"/>
      <c r="Q13" s="498"/>
      <c r="R13" s="498"/>
      <c r="S13" s="498"/>
      <c r="T13" s="498"/>
      <c r="U13" s="498"/>
      <c r="V13" s="498"/>
      <c r="W13" s="498"/>
      <c r="X13" s="498"/>
      <c r="Y13" s="498"/>
      <c r="Z13" s="498"/>
      <c r="AA13" s="498"/>
      <c r="AB13" s="498"/>
      <c r="AC13" s="498">
        <v>3</v>
      </c>
      <c r="AD13" s="498">
        <v>3</v>
      </c>
      <c r="AE13" s="498"/>
      <c r="AF13" s="498"/>
      <c r="AG13" s="585">
        <v>2</v>
      </c>
      <c r="AH13" s="498">
        <v>2</v>
      </c>
      <c r="AI13" s="498">
        <f t="shared" si="1"/>
        <v>5</v>
      </c>
      <c r="AJ13" s="498">
        <f t="shared" si="2"/>
        <v>5</v>
      </c>
      <c r="AK13" s="498"/>
      <c r="AL13" s="498"/>
      <c r="AM13" s="498"/>
      <c r="AN13" s="498"/>
      <c r="AO13" s="498"/>
      <c r="AP13" s="498"/>
      <c r="AQ13" s="498"/>
      <c r="AR13" s="498"/>
      <c r="AS13" s="498"/>
      <c r="AT13" s="498"/>
      <c r="AU13" s="498"/>
      <c r="AV13" s="498"/>
      <c r="AW13" s="498"/>
      <c r="AX13" s="498"/>
      <c r="AY13" s="498"/>
      <c r="AZ13" s="498"/>
      <c r="BA13" s="498">
        <v>405.24</v>
      </c>
      <c r="BB13" s="498">
        <v>405.24</v>
      </c>
      <c r="BC13" s="498"/>
      <c r="BD13" s="498"/>
      <c r="BE13" s="498">
        <v>301.2</v>
      </c>
      <c r="BF13" s="498">
        <v>301.2</v>
      </c>
      <c r="BG13" s="256">
        <f t="shared" si="3"/>
        <v>706.44</v>
      </c>
      <c r="BH13" s="26">
        <f t="shared" si="4"/>
        <v>706.44</v>
      </c>
      <c r="BI13" s="514">
        <f t="shared" si="0"/>
        <v>0.14100598802395212</v>
      </c>
      <c r="BJ13" s="515">
        <v>0</v>
      </c>
      <c r="BK13" s="515">
        <v>0</v>
      </c>
      <c r="BL13" s="515">
        <v>0</v>
      </c>
      <c r="BM13" s="515">
        <v>0</v>
      </c>
      <c r="BN13" s="515">
        <v>0</v>
      </c>
      <c r="BO13" s="515">
        <v>0</v>
      </c>
      <c r="BP13" s="515">
        <v>0</v>
      </c>
      <c r="BQ13" s="515">
        <v>0</v>
      </c>
      <c r="BR13" s="515">
        <v>0</v>
      </c>
      <c r="BS13" s="515">
        <v>0</v>
      </c>
      <c r="BT13" s="515">
        <v>0</v>
      </c>
      <c r="BU13" s="515">
        <v>0</v>
      </c>
      <c r="BV13" s="515">
        <v>0</v>
      </c>
      <c r="BW13" s="515">
        <v>0</v>
      </c>
      <c r="BX13" s="515">
        <v>0</v>
      </c>
      <c r="BY13" s="515">
        <v>0</v>
      </c>
      <c r="BZ13" s="515">
        <v>475686.9216</v>
      </c>
      <c r="CA13" s="515">
        <v>475686.9216</v>
      </c>
      <c r="CB13" s="515">
        <v>0</v>
      </c>
      <c r="CC13" s="515">
        <v>0</v>
      </c>
      <c r="CD13" s="515">
        <v>986803.48800000001</v>
      </c>
      <c r="CE13" s="515">
        <v>986803.48800000001</v>
      </c>
      <c r="CF13" s="515">
        <v>1462490.4095999999</v>
      </c>
      <c r="CG13" s="516">
        <v>1462490.4095999999</v>
      </c>
      <c r="CH13" s="501">
        <v>15312480.000000002</v>
      </c>
      <c r="CI13" s="501">
        <v>16819200</v>
      </c>
      <c r="CJ13" s="501">
        <v>17555040</v>
      </c>
      <c r="CK13" s="257" t="s">
        <v>1976</v>
      </c>
      <c r="CL13" s="108">
        <v>4.37</v>
      </c>
      <c r="CM13" s="245">
        <v>4.8</v>
      </c>
      <c r="CN13" s="109">
        <v>5.01</v>
      </c>
      <c r="CO13" s="96"/>
      <c r="CP13" s="96"/>
      <c r="CQ13" s="96"/>
      <c r="CR13" s="273">
        <f>IFERROR(0, AVERAGE(CO13:CQ13))</f>
        <v>0</v>
      </c>
      <c r="CS13" s="445">
        <v>333.40965151726249</v>
      </c>
      <c r="CT13" s="446">
        <v>124.05990587694787</v>
      </c>
      <c r="CU13" s="434">
        <v>2.166178451178403</v>
      </c>
      <c r="CV13" s="440">
        <v>1.1508530165756916</v>
      </c>
      <c r="CW13" s="450" t="s">
        <v>2206</v>
      </c>
      <c r="CX13" s="50"/>
      <c r="CY13" s="96"/>
      <c r="CZ13" s="96"/>
      <c r="DA13" s="28"/>
      <c r="DB13" s="252"/>
      <c r="DC13" s="454">
        <v>121804</v>
      </c>
      <c r="DD13" s="455">
        <v>0</v>
      </c>
      <c r="DE13" s="456">
        <v>49770</v>
      </c>
      <c r="DF13" s="279">
        <f t="shared" si="6"/>
        <v>57191.333333333336</v>
      </c>
    </row>
    <row r="14" spans="1:110" ht="35.25" customHeight="1" x14ac:dyDescent="0.25">
      <c r="A14" s="401" t="s">
        <v>41</v>
      </c>
      <c r="B14" s="48" t="s">
        <v>42</v>
      </c>
      <c r="C14" s="48" t="s">
        <v>43</v>
      </c>
      <c r="D14" s="145" t="s">
        <v>44</v>
      </c>
      <c r="E14" s="145" t="s">
        <v>43</v>
      </c>
      <c r="F14" s="145" t="s">
        <v>54</v>
      </c>
      <c r="G14" s="14" t="s">
        <v>43</v>
      </c>
      <c r="H14" s="22" t="s">
        <v>1978</v>
      </c>
      <c r="I14" s="145" t="s">
        <v>1975</v>
      </c>
      <c r="J14" s="426">
        <v>10.082614161019947</v>
      </c>
      <c r="K14" s="426">
        <v>45.106818087995997</v>
      </c>
      <c r="L14" s="488">
        <v>1598.7</v>
      </c>
      <c r="M14" s="498"/>
      <c r="N14" s="498"/>
      <c r="O14" s="498"/>
      <c r="P14" s="498"/>
      <c r="Q14" s="498"/>
      <c r="R14" s="498"/>
      <c r="S14" s="498"/>
      <c r="T14" s="498"/>
      <c r="U14" s="498"/>
      <c r="V14" s="498"/>
      <c r="W14" s="498"/>
      <c r="X14" s="498"/>
      <c r="Y14" s="498"/>
      <c r="Z14" s="498"/>
      <c r="AA14" s="498"/>
      <c r="AB14" s="498"/>
      <c r="AC14" s="498">
        <v>7</v>
      </c>
      <c r="AD14" s="498">
        <v>7</v>
      </c>
      <c r="AE14" s="498"/>
      <c r="AF14" s="498"/>
      <c r="AG14" s="585"/>
      <c r="AH14" s="498"/>
      <c r="AI14" s="498">
        <f t="shared" si="1"/>
        <v>7</v>
      </c>
      <c r="AJ14" s="498">
        <f t="shared" si="2"/>
        <v>7</v>
      </c>
      <c r="AK14" s="498"/>
      <c r="AL14" s="498"/>
      <c r="AM14" s="498"/>
      <c r="AN14" s="498"/>
      <c r="AO14" s="498"/>
      <c r="AP14" s="498"/>
      <c r="AQ14" s="498"/>
      <c r="AR14" s="498"/>
      <c r="AS14" s="498"/>
      <c r="AT14" s="498"/>
      <c r="AU14" s="498"/>
      <c r="AV14" s="498"/>
      <c r="AW14" s="498"/>
      <c r="AX14" s="498"/>
      <c r="AY14" s="498"/>
      <c r="AZ14" s="498"/>
      <c r="BA14" s="498">
        <v>56.3</v>
      </c>
      <c r="BB14" s="498">
        <v>56.3</v>
      </c>
      <c r="BC14" s="498"/>
      <c r="BD14" s="498"/>
      <c r="BE14" s="498"/>
      <c r="BF14" s="498"/>
      <c r="BG14" s="256">
        <f t="shared" si="3"/>
        <v>56.3</v>
      </c>
      <c r="BH14" s="26">
        <f t="shared" si="4"/>
        <v>56.3</v>
      </c>
      <c r="BI14" s="514">
        <f t="shared" si="0"/>
        <v>1.1305220883534134E-2</v>
      </c>
      <c r="BJ14" s="515">
        <v>0</v>
      </c>
      <c r="BK14" s="515">
        <v>0</v>
      </c>
      <c r="BL14" s="515">
        <v>0</v>
      </c>
      <c r="BM14" s="515">
        <v>0</v>
      </c>
      <c r="BN14" s="515">
        <v>0</v>
      </c>
      <c r="BO14" s="515">
        <v>0</v>
      </c>
      <c r="BP14" s="515">
        <v>0</v>
      </c>
      <c r="BQ14" s="515">
        <v>0</v>
      </c>
      <c r="BR14" s="515">
        <v>0</v>
      </c>
      <c r="BS14" s="515">
        <v>0</v>
      </c>
      <c r="BT14" s="515">
        <v>0</v>
      </c>
      <c r="BU14" s="515">
        <v>0</v>
      </c>
      <c r="BV14" s="515">
        <v>0</v>
      </c>
      <c r="BW14" s="515">
        <v>0</v>
      </c>
      <c r="BX14" s="515">
        <v>0</v>
      </c>
      <c r="BY14" s="515">
        <v>0</v>
      </c>
      <c r="BZ14" s="515">
        <v>66087.19200000001</v>
      </c>
      <c r="CA14" s="515">
        <v>66087.19200000001</v>
      </c>
      <c r="CB14" s="515">
        <v>0</v>
      </c>
      <c r="CC14" s="515">
        <v>0</v>
      </c>
      <c r="CD14" s="515">
        <v>0</v>
      </c>
      <c r="CE14" s="515">
        <v>0</v>
      </c>
      <c r="CF14" s="515">
        <v>66087.19200000001</v>
      </c>
      <c r="CG14" s="516">
        <v>66087.19200000001</v>
      </c>
      <c r="CH14" s="501">
        <v>17379840</v>
      </c>
      <c r="CI14" s="501">
        <v>19482239.999999996</v>
      </c>
      <c r="CJ14" s="501">
        <v>17449920.000000004</v>
      </c>
      <c r="CK14" s="257" t="s">
        <v>1976</v>
      </c>
      <c r="CL14" s="108">
        <v>4.96</v>
      </c>
      <c r="CM14" s="245">
        <v>5.56</v>
      </c>
      <c r="CN14" s="109">
        <v>4.9800000000000004</v>
      </c>
      <c r="CO14" s="436"/>
      <c r="CP14" s="436"/>
      <c r="CQ14" s="436"/>
      <c r="CR14" s="273"/>
      <c r="CS14" s="447">
        <v>996.13189522030996</v>
      </c>
      <c r="CT14" s="448">
        <v>101.61865034522657</v>
      </c>
      <c r="CU14" s="441">
        <v>1.6840596677382733</v>
      </c>
      <c r="CV14" s="442">
        <v>0.64905669960971135</v>
      </c>
      <c r="CW14" s="450" t="s">
        <v>2206</v>
      </c>
      <c r="CX14" s="242"/>
      <c r="CY14" s="436"/>
      <c r="CZ14" s="436"/>
      <c r="DA14" s="437"/>
      <c r="DB14" s="438"/>
      <c r="DC14" s="457">
        <v>0</v>
      </c>
      <c r="DD14" s="458">
        <v>57890</v>
      </c>
      <c r="DE14" s="459">
        <v>322174</v>
      </c>
      <c r="DF14" s="357">
        <f t="shared" si="6"/>
        <v>126688</v>
      </c>
    </row>
    <row r="15" spans="1:110" ht="35.25" customHeight="1" x14ac:dyDescent="0.25">
      <c r="A15" s="401" t="s">
        <v>41</v>
      </c>
      <c r="B15" s="48" t="s">
        <v>42</v>
      </c>
      <c r="C15" s="48" t="s">
        <v>43</v>
      </c>
      <c r="D15" s="145" t="s">
        <v>44</v>
      </c>
      <c r="E15" s="145" t="s">
        <v>43</v>
      </c>
      <c r="F15" s="145" t="s">
        <v>55</v>
      </c>
      <c r="G15" s="14" t="s">
        <v>43</v>
      </c>
      <c r="H15" s="22" t="s">
        <v>1978</v>
      </c>
      <c r="I15" s="145" t="s">
        <v>1975</v>
      </c>
      <c r="J15" s="426">
        <v>11.065726199396043</v>
      </c>
      <c r="K15" s="426">
        <v>71.328030154667999</v>
      </c>
      <c r="L15" s="488">
        <v>2969.3</v>
      </c>
      <c r="M15" s="498"/>
      <c r="N15" s="498"/>
      <c r="O15" s="498"/>
      <c r="P15" s="498"/>
      <c r="Q15" s="498"/>
      <c r="R15" s="498"/>
      <c r="S15" s="498"/>
      <c r="T15" s="498"/>
      <c r="U15" s="498"/>
      <c r="V15" s="498"/>
      <c r="W15" s="498"/>
      <c r="X15" s="498"/>
      <c r="Y15" s="498"/>
      <c r="Z15" s="498"/>
      <c r="AA15" s="498"/>
      <c r="AB15" s="498"/>
      <c r="AC15" s="498">
        <v>13</v>
      </c>
      <c r="AD15" s="498">
        <v>13</v>
      </c>
      <c r="AE15" s="498"/>
      <c r="AF15" s="498"/>
      <c r="AG15" s="585"/>
      <c r="AH15" s="498"/>
      <c r="AI15" s="498">
        <f t="shared" si="1"/>
        <v>13</v>
      </c>
      <c r="AJ15" s="498">
        <f t="shared" si="2"/>
        <v>13</v>
      </c>
      <c r="AK15" s="498"/>
      <c r="AL15" s="498"/>
      <c r="AM15" s="498"/>
      <c r="AN15" s="498"/>
      <c r="AO15" s="498"/>
      <c r="AP15" s="498"/>
      <c r="AQ15" s="498"/>
      <c r="AR15" s="498"/>
      <c r="AS15" s="498"/>
      <c r="AT15" s="498"/>
      <c r="AU15" s="498"/>
      <c r="AV15" s="498"/>
      <c r="AW15" s="498"/>
      <c r="AX15" s="498"/>
      <c r="AY15" s="498"/>
      <c r="AZ15" s="498"/>
      <c r="BA15" s="498">
        <v>189.59</v>
      </c>
      <c r="BB15" s="498">
        <v>189.59</v>
      </c>
      <c r="BC15" s="498"/>
      <c r="BD15" s="498"/>
      <c r="BE15" s="498"/>
      <c r="BF15" s="498"/>
      <c r="BG15" s="256">
        <f t="shared" si="3"/>
        <v>189.59</v>
      </c>
      <c r="BH15" s="26">
        <f t="shared" si="4"/>
        <v>189.59</v>
      </c>
      <c r="BI15" s="514">
        <f t="shared" si="0"/>
        <v>2.1642694063926941E-2</v>
      </c>
      <c r="BJ15" s="515">
        <v>0</v>
      </c>
      <c r="BK15" s="515">
        <v>0</v>
      </c>
      <c r="BL15" s="515">
        <v>0</v>
      </c>
      <c r="BM15" s="515">
        <v>0</v>
      </c>
      <c r="BN15" s="515">
        <v>0</v>
      </c>
      <c r="BO15" s="515">
        <v>0</v>
      </c>
      <c r="BP15" s="515">
        <v>0</v>
      </c>
      <c r="BQ15" s="515">
        <v>0</v>
      </c>
      <c r="BR15" s="515">
        <v>0</v>
      </c>
      <c r="BS15" s="515">
        <v>0</v>
      </c>
      <c r="BT15" s="515">
        <v>0</v>
      </c>
      <c r="BU15" s="515">
        <v>0</v>
      </c>
      <c r="BV15" s="515">
        <v>0</v>
      </c>
      <c r="BW15" s="515">
        <v>0</v>
      </c>
      <c r="BX15" s="515">
        <v>0</v>
      </c>
      <c r="BY15" s="515">
        <v>0</v>
      </c>
      <c r="BZ15" s="515">
        <v>222548.32560000004</v>
      </c>
      <c r="CA15" s="515">
        <v>222548.32560000004</v>
      </c>
      <c r="CB15" s="515">
        <v>0</v>
      </c>
      <c r="CC15" s="515">
        <v>0</v>
      </c>
      <c r="CD15" s="515">
        <v>0</v>
      </c>
      <c r="CE15" s="515">
        <v>0</v>
      </c>
      <c r="CF15" s="515">
        <v>222548.32560000004</v>
      </c>
      <c r="CG15" s="516">
        <v>222548.32560000004</v>
      </c>
      <c r="CH15" s="501">
        <v>31816320</v>
      </c>
      <c r="CI15" s="501">
        <v>32622240</v>
      </c>
      <c r="CJ15" s="501">
        <v>30695040</v>
      </c>
      <c r="CK15" s="257" t="s">
        <v>1976</v>
      </c>
      <c r="CL15" s="108">
        <v>9.08</v>
      </c>
      <c r="CM15" s="245">
        <v>9.31</v>
      </c>
      <c r="CN15" s="109">
        <v>8.76</v>
      </c>
      <c r="CO15" s="436"/>
      <c r="CP15" s="436"/>
      <c r="CQ15" s="436"/>
      <c r="CR15" s="273">
        <f>IFERROR(0, AVERAGE(CO15:CQ15))</f>
        <v>0</v>
      </c>
      <c r="CS15" s="447">
        <v>453.51903391412753</v>
      </c>
      <c r="CT15" s="448">
        <v>35.272419508127349</v>
      </c>
      <c r="CU15" s="441">
        <v>1.331082988224557</v>
      </c>
      <c r="CV15" s="442">
        <v>0.33842258116740559</v>
      </c>
      <c r="CW15" s="450" t="s">
        <v>2207</v>
      </c>
      <c r="CX15" s="242"/>
      <c r="CY15" s="436"/>
      <c r="CZ15" s="436"/>
      <c r="DA15" s="437"/>
      <c r="DB15" s="438"/>
      <c r="DC15" s="457">
        <v>0</v>
      </c>
      <c r="DD15" s="458">
        <v>0</v>
      </c>
      <c r="DE15" s="459">
        <v>168255</v>
      </c>
      <c r="DF15" s="357">
        <f t="shared" si="6"/>
        <v>56085</v>
      </c>
    </row>
    <row r="16" spans="1:110" ht="35.25" customHeight="1" x14ac:dyDescent="0.25">
      <c r="A16" s="401" t="s">
        <v>56</v>
      </c>
      <c r="B16" s="48" t="s">
        <v>57</v>
      </c>
      <c r="C16" s="48" t="s">
        <v>58</v>
      </c>
      <c r="D16" s="145" t="s">
        <v>59</v>
      </c>
      <c r="E16" s="145" t="s">
        <v>60</v>
      </c>
      <c r="F16" s="145" t="s">
        <v>61</v>
      </c>
      <c r="G16" s="14" t="s">
        <v>60</v>
      </c>
      <c r="H16" s="22" t="s">
        <v>1979</v>
      </c>
      <c r="I16" s="145" t="s">
        <v>1980</v>
      </c>
      <c r="J16" s="426">
        <v>10.4397</v>
      </c>
      <c r="K16" s="426">
        <v>2.470643934255</v>
      </c>
      <c r="L16" s="488">
        <v>1</v>
      </c>
      <c r="M16" s="498"/>
      <c r="N16" s="498"/>
      <c r="O16" s="498"/>
      <c r="P16" s="498"/>
      <c r="Q16" s="498"/>
      <c r="R16" s="498"/>
      <c r="S16" s="498"/>
      <c r="T16" s="498"/>
      <c r="U16" s="498"/>
      <c r="V16" s="498"/>
      <c r="W16" s="498"/>
      <c r="X16" s="498"/>
      <c r="Y16" s="498"/>
      <c r="Z16" s="498"/>
      <c r="AA16" s="498"/>
      <c r="AB16" s="498"/>
      <c r="AC16" s="498"/>
      <c r="AD16" s="498"/>
      <c r="AE16" s="498"/>
      <c r="AF16" s="498"/>
      <c r="AG16" s="585"/>
      <c r="AH16" s="498"/>
      <c r="AI16" s="498">
        <f t="shared" si="1"/>
        <v>0</v>
      </c>
      <c r="AJ16" s="498">
        <f t="shared" si="2"/>
        <v>0</v>
      </c>
      <c r="AK16" s="498"/>
      <c r="AL16" s="498"/>
      <c r="AM16" s="498"/>
      <c r="AN16" s="498"/>
      <c r="AO16" s="498"/>
      <c r="AP16" s="498"/>
      <c r="AQ16" s="498"/>
      <c r="AR16" s="498"/>
      <c r="AS16" s="498"/>
      <c r="AT16" s="498"/>
      <c r="AU16" s="498"/>
      <c r="AV16" s="498"/>
      <c r="AW16" s="498"/>
      <c r="AX16" s="498"/>
      <c r="AY16" s="498"/>
      <c r="AZ16" s="498"/>
      <c r="BA16" s="498"/>
      <c r="BB16" s="498"/>
      <c r="BC16" s="498"/>
      <c r="BD16" s="498"/>
      <c r="BE16" s="498"/>
      <c r="BF16" s="498"/>
      <c r="BG16" s="256">
        <f t="shared" si="3"/>
        <v>0</v>
      </c>
      <c r="BH16" s="26">
        <f t="shared" si="4"/>
        <v>0</v>
      </c>
      <c r="BI16" s="514">
        <f t="shared" si="0"/>
        <v>0</v>
      </c>
      <c r="BJ16" s="515">
        <v>0</v>
      </c>
      <c r="BK16" s="515">
        <v>0</v>
      </c>
      <c r="BL16" s="515">
        <v>0</v>
      </c>
      <c r="BM16" s="515">
        <v>0</v>
      </c>
      <c r="BN16" s="515">
        <v>0</v>
      </c>
      <c r="BO16" s="515">
        <v>0</v>
      </c>
      <c r="BP16" s="515">
        <v>0</v>
      </c>
      <c r="BQ16" s="515">
        <v>0</v>
      </c>
      <c r="BR16" s="515">
        <v>0</v>
      </c>
      <c r="BS16" s="515">
        <v>0</v>
      </c>
      <c r="BT16" s="515">
        <v>0</v>
      </c>
      <c r="BU16" s="515">
        <v>0</v>
      </c>
      <c r="BV16" s="515">
        <v>0</v>
      </c>
      <c r="BW16" s="515">
        <v>0</v>
      </c>
      <c r="BX16" s="515">
        <v>0</v>
      </c>
      <c r="BY16" s="515">
        <v>0</v>
      </c>
      <c r="BZ16" s="515">
        <v>0</v>
      </c>
      <c r="CA16" s="515">
        <v>0</v>
      </c>
      <c r="CB16" s="515">
        <v>0</v>
      </c>
      <c r="CC16" s="515">
        <v>0</v>
      </c>
      <c r="CD16" s="515">
        <v>0</v>
      </c>
      <c r="CE16" s="515">
        <v>0</v>
      </c>
      <c r="CF16" s="515">
        <v>0</v>
      </c>
      <c r="CG16" s="516">
        <v>0</v>
      </c>
      <c r="CH16" s="501">
        <v>11037600</v>
      </c>
      <c r="CI16" s="501">
        <v>12964800.000000002</v>
      </c>
      <c r="CJ16" s="501">
        <v>12859680</v>
      </c>
      <c r="CK16" s="257" t="s">
        <v>1976</v>
      </c>
      <c r="CL16" s="108">
        <v>3.15</v>
      </c>
      <c r="CM16" s="245">
        <v>3.7</v>
      </c>
      <c r="CN16" s="109">
        <v>3.67</v>
      </c>
      <c r="CO16" s="436"/>
      <c r="CP16" s="436"/>
      <c r="CQ16" s="436"/>
      <c r="CR16" s="273"/>
      <c r="CS16" s="447">
        <v>49.333333333333336</v>
      </c>
      <c r="CT16" s="448">
        <v>49.333333333333336</v>
      </c>
      <c r="CU16" s="441">
        <v>0.66666666666666663</v>
      </c>
      <c r="CV16" s="442">
        <v>0.66666666666666663</v>
      </c>
      <c r="CW16" s="450" t="s">
        <v>2208</v>
      </c>
      <c r="CX16" s="242"/>
      <c r="CY16" s="436"/>
      <c r="CZ16" s="436"/>
      <c r="DA16" s="437"/>
      <c r="DB16" s="438"/>
      <c r="DC16" s="457">
        <v>0</v>
      </c>
      <c r="DD16" s="458">
        <v>0</v>
      </c>
      <c r="DE16" s="459">
        <v>148</v>
      </c>
      <c r="DF16" s="357">
        <v>49.333333333333336</v>
      </c>
    </row>
    <row r="17" spans="1:110" ht="35.25" customHeight="1" x14ac:dyDescent="0.25">
      <c r="A17" s="401" t="s">
        <v>56</v>
      </c>
      <c r="B17" s="48" t="s">
        <v>57</v>
      </c>
      <c r="C17" s="48" t="s">
        <v>58</v>
      </c>
      <c r="D17" s="145" t="s">
        <v>62</v>
      </c>
      <c r="E17" s="145" t="s">
        <v>63</v>
      </c>
      <c r="F17" s="145" t="s">
        <v>64</v>
      </c>
      <c r="G17" s="14" t="s">
        <v>63</v>
      </c>
      <c r="H17" s="22" t="s">
        <v>1979</v>
      </c>
      <c r="I17" s="145" t="s">
        <v>1981</v>
      </c>
      <c r="J17" s="426">
        <v>2.7092045911669351</v>
      </c>
      <c r="K17" s="426">
        <v>6.006249987507001</v>
      </c>
      <c r="L17" s="488">
        <v>727.4</v>
      </c>
      <c r="M17" s="498"/>
      <c r="N17" s="498"/>
      <c r="O17" s="498"/>
      <c r="P17" s="498"/>
      <c r="Q17" s="498"/>
      <c r="R17" s="498"/>
      <c r="S17" s="498"/>
      <c r="T17" s="498"/>
      <c r="U17" s="498"/>
      <c r="V17" s="498"/>
      <c r="W17" s="498"/>
      <c r="X17" s="498"/>
      <c r="Y17" s="498"/>
      <c r="Z17" s="498"/>
      <c r="AA17" s="498"/>
      <c r="AB17" s="498"/>
      <c r="AC17" s="498">
        <v>4</v>
      </c>
      <c r="AD17" s="498">
        <v>4</v>
      </c>
      <c r="AE17" s="498"/>
      <c r="AF17" s="498"/>
      <c r="AG17" s="585"/>
      <c r="AH17" s="498"/>
      <c r="AI17" s="498">
        <f t="shared" si="1"/>
        <v>4</v>
      </c>
      <c r="AJ17" s="498">
        <f t="shared" si="2"/>
        <v>4</v>
      </c>
      <c r="AK17" s="498"/>
      <c r="AL17" s="498"/>
      <c r="AM17" s="498"/>
      <c r="AN17" s="498"/>
      <c r="AO17" s="498"/>
      <c r="AP17" s="498"/>
      <c r="AQ17" s="498"/>
      <c r="AR17" s="498"/>
      <c r="AS17" s="498"/>
      <c r="AT17" s="498"/>
      <c r="AU17" s="498"/>
      <c r="AV17" s="498"/>
      <c r="AW17" s="498"/>
      <c r="AX17" s="498"/>
      <c r="AY17" s="498"/>
      <c r="AZ17" s="498"/>
      <c r="BA17" s="498">
        <v>164.95</v>
      </c>
      <c r="BB17" s="498">
        <v>164.95</v>
      </c>
      <c r="BC17" s="498"/>
      <c r="BD17" s="498"/>
      <c r="BE17" s="498"/>
      <c r="BF17" s="498"/>
      <c r="BG17" s="256">
        <f t="shared" si="3"/>
        <v>164.95</v>
      </c>
      <c r="BH17" s="26">
        <f t="shared" si="4"/>
        <v>164.95</v>
      </c>
      <c r="BI17" s="514">
        <f t="shared" si="0"/>
        <v>7.363839285714284E-2</v>
      </c>
      <c r="BJ17" s="515">
        <v>0</v>
      </c>
      <c r="BK17" s="515">
        <v>0</v>
      </c>
      <c r="BL17" s="515">
        <v>0</v>
      </c>
      <c r="BM17" s="515">
        <v>0</v>
      </c>
      <c r="BN17" s="515">
        <v>0</v>
      </c>
      <c r="BO17" s="515">
        <v>0</v>
      </c>
      <c r="BP17" s="515">
        <v>0</v>
      </c>
      <c r="BQ17" s="515">
        <v>0</v>
      </c>
      <c r="BR17" s="515">
        <v>0</v>
      </c>
      <c r="BS17" s="515">
        <v>0</v>
      </c>
      <c r="BT17" s="515">
        <v>0</v>
      </c>
      <c r="BU17" s="515">
        <v>0</v>
      </c>
      <c r="BV17" s="515">
        <v>0</v>
      </c>
      <c r="BW17" s="515">
        <v>0</v>
      </c>
      <c r="BX17" s="515">
        <v>0</v>
      </c>
      <c r="BY17" s="515">
        <v>0</v>
      </c>
      <c r="BZ17" s="515">
        <v>193624.90800000002</v>
      </c>
      <c r="CA17" s="515">
        <v>193624.90800000002</v>
      </c>
      <c r="CB17" s="515">
        <v>0</v>
      </c>
      <c r="CC17" s="515">
        <v>0</v>
      </c>
      <c r="CD17" s="515">
        <v>0</v>
      </c>
      <c r="CE17" s="515">
        <v>0</v>
      </c>
      <c r="CF17" s="515">
        <v>193624.90800000002</v>
      </c>
      <c r="CG17" s="516">
        <v>193624.90800000002</v>
      </c>
      <c r="CH17" s="501">
        <v>9034979.239116</v>
      </c>
      <c r="CI17" s="501">
        <v>9034979.239116</v>
      </c>
      <c r="CJ17" s="501">
        <v>11059209.560448002</v>
      </c>
      <c r="CK17" s="257" t="s">
        <v>1976</v>
      </c>
      <c r="CL17" s="108">
        <v>1.83</v>
      </c>
      <c r="CM17" s="245">
        <v>1.83</v>
      </c>
      <c r="CN17" s="109">
        <v>2.2400000000000002</v>
      </c>
      <c r="CO17" s="436"/>
      <c r="CP17" s="436"/>
      <c r="CQ17" s="436"/>
      <c r="CR17" s="273"/>
      <c r="CS17" s="447">
        <v>74.087700002917231</v>
      </c>
      <c r="CT17" s="448">
        <v>74.087700002917231</v>
      </c>
      <c r="CU17" s="441">
        <v>1.0560904476575204</v>
      </c>
      <c r="CV17" s="442">
        <v>1.0560904476575204</v>
      </c>
      <c r="CW17" s="450" t="s">
        <v>2209</v>
      </c>
      <c r="CX17" s="242"/>
      <c r="CY17" s="436"/>
      <c r="CZ17" s="436"/>
      <c r="DA17" s="437"/>
      <c r="DB17" s="438"/>
      <c r="DC17" s="457">
        <v>63180</v>
      </c>
      <c r="DD17" s="458">
        <v>0</v>
      </c>
      <c r="DE17" s="459">
        <v>0</v>
      </c>
      <c r="DF17" s="357">
        <v>21060</v>
      </c>
    </row>
    <row r="18" spans="1:110" ht="35.25" customHeight="1" x14ac:dyDescent="0.25">
      <c r="A18" s="401" t="s">
        <v>56</v>
      </c>
      <c r="B18" s="48" t="s">
        <v>57</v>
      </c>
      <c r="C18" s="48" t="s">
        <v>58</v>
      </c>
      <c r="D18" s="145" t="s">
        <v>62</v>
      </c>
      <c r="E18" s="145" t="s">
        <v>63</v>
      </c>
      <c r="F18" s="145" t="s">
        <v>65</v>
      </c>
      <c r="G18" s="14" t="s">
        <v>63</v>
      </c>
      <c r="H18" s="22" t="s">
        <v>1979</v>
      </c>
      <c r="I18" s="145" t="s">
        <v>1981</v>
      </c>
      <c r="J18" s="426">
        <v>2.2985007036762033</v>
      </c>
      <c r="K18" s="426">
        <v>6.7321969556939996</v>
      </c>
      <c r="L18" s="488">
        <v>1142.8</v>
      </c>
      <c r="M18" s="498"/>
      <c r="N18" s="498"/>
      <c r="O18" s="498"/>
      <c r="P18" s="498"/>
      <c r="Q18" s="498"/>
      <c r="R18" s="498"/>
      <c r="S18" s="498"/>
      <c r="T18" s="498"/>
      <c r="U18" s="498"/>
      <c r="V18" s="498"/>
      <c r="W18" s="498"/>
      <c r="X18" s="498"/>
      <c r="Y18" s="498"/>
      <c r="Z18" s="498"/>
      <c r="AA18" s="498"/>
      <c r="AB18" s="498"/>
      <c r="AC18" s="498">
        <v>5</v>
      </c>
      <c r="AD18" s="498">
        <v>5</v>
      </c>
      <c r="AE18" s="498"/>
      <c r="AF18" s="498"/>
      <c r="AG18" s="585"/>
      <c r="AH18" s="498"/>
      <c r="AI18" s="498">
        <f t="shared" si="1"/>
        <v>5</v>
      </c>
      <c r="AJ18" s="498">
        <f t="shared" si="2"/>
        <v>5</v>
      </c>
      <c r="AK18" s="498"/>
      <c r="AL18" s="498"/>
      <c r="AM18" s="498"/>
      <c r="AN18" s="498"/>
      <c r="AO18" s="498"/>
      <c r="AP18" s="498"/>
      <c r="AQ18" s="498"/>
      <c r="AR18" s="498"/>
      <c r="AS18" s="498"/>
      <c r="AT18" s="498"/>
      <c r="AU18" s="498"/>
      <c r="AV18" s="498"/>
      <c r="AW18" s="498"/>
      <c r="AX18" s="498"/>
      <c r="AY18" s="498"/>
      <c r="AZ18" s="498"/>
      <c r="BA18" s="498">
        <v>22.16</v>
      </c>
      <c r="BB18" s="498">
        <v>22.16</v>
      </c>
      <c r="BC18" s="498"/>
      <c r="BD18" s="498"/>
      <c r="BE18" s="498"/>
      <c r="BF18" s="498"/>
      <c r="BG18" s="256">
        <f t="shared" si="3"/>
        <v>22.16</v>
      </c>
      <c r="BH18" s="26">
        <f t="shared" si="4"/>
        <v>22.16</v>
      </c>
      <c r="BI18" s="514">
        <f t="shared" si="0"/>
        <v>1.0862745098039216E-2</v>
      </c>
      <c r="BJ18" s="515">
        <v>0</v>
      </c>
      <c r="BK18" s="515">
        <v>0</v>
      </c>
      <c r="BL18" s="515">
        <v>0</v>
      </c>
      <c r="BM18" s="515">
        <v>0</v>
      </c>
      <c r="BN18" s="515">
        <v>0</v>
      </c>
      <c r="BO18" s="515">
        <v>0</v>
      </c>
      <c r="BP18" s="515">
        <v>0</v>
      </c>
      <c r="BQ18" s="515">
        <v>0</v>
      </c>
      <c r="BR18" s="515">
        <v>0</v>
      </c>
      <c r="BS18" s="515">
        <v>0</v>
      </c>
      <c r="BT18" s="515">
        <v>0</v>
      </c>
      <c r="BU18" s="515">
        <v>0</v>
      </c>
      <c r="BV18" s="515">
        <v>0</v>
      </c>
      <c r="BW18" s="515">
        <v>0</v>
      </c>
      <c r="BX18" s="515">
        <v>0</v>
      </c>
      <c r="BY18" s="515">
        <v>0</v>
      </c>
      <c r="BZ18" s="515">
        <v>26012.294400000002</v>
      </c>
      <c r="CA18" s="515">
        <v>26012.294400000002</v>
      </c>
      <c r="CB18" s="515">
        <v>0</v>
      </c>
      <c r="CC18" s="515">
        <v>0</v>
      </c>
      <c r="CD18" s="515">
        <v>0</v>
      </c>
      <c r="CE18" s="515">
        <v>0</v>
      </c>
      <c r="CF18" s="515">
        <v>26012.294400000002</v>
      </c>
      <c r="CG18" s="516">
        <v>26012.294400000002</v>
      </c>
      <c r="CH18" s="501">
        <v>6110288.3258964</v>
      </c>
      <c r="CI18" s="501">
        <v>6110288.3258964</v>
      </c>
      <c r="CJ18" s="501">
        <v>7289466.7747536004</v>
      </c>
      <c r="CK18" s="257" t="s">
        <v>1976</v>
      </c>
      <c r="CL18" s="108">
        <v>1.71</v>
      </c>
      <c r="CM18" s="245">
        <v>1.71</v>
      </c>
      <c r="CN18" s="109">
        <v>2.04</v>
      </c>
      <c r="CO18" s="436"/>
      <c r="CP18" s="436"/>
      <c r="CQ18" s="436"/>
      <c r="CR18" s="273"/>
      <c r="CS18" s="447">
        <v>48.339590338289931</v>
      </c>
      <c r="CT18" s="448">
        <v>39.744469780871974</v>
      </c>
      <c r="CU18" s="441">
        <v>0.82113885993689362</v>
      </c>
      <c r="CV18" s="442">
        <v>0.80976967767202568</v>
      </c>
      <c r="CW18" s="450" t="s">
        <v>2210</v>
      </c>
      <c r="CX18" s="242"/>
      <c r="CY18" s="436"/>
      <c r="CZ18" s="436"/>
      <c r="DA18" s="437"/>
      <c r="DB18" s="438"/>
      <c r="DC18" s="457">
        <v>0</v>
      </c>
      <c r="DD18" s="458">
        <v>0</v>
      </c>
      <c r="DE18" s="459">
        <v>0</v>
      </c>
      <c r="DF18" s="357">
        <v>0</v>
      </c>
    </row>
    <row r="19" spans="1:110" ht="35.25" customHeight="1" x14ac:dyDescent="0.25">
      <c r="A19" s="401" t="s">
        <v>56</v>
      </c>
      <c r="B19" s="48" t="s">
        <v>57</v>
      </c>
      <c r="C19" s="48" t="s">
        <v>58</v>
      </c>
      <c r="D19" s="145" t="s">
        <v>62</v>
      </c>
      <c r="E19" s="145" t="s">
        <v>63</v>
      </c>
      <c r="F19" s="145" t="s">
        <v>66</v>
      </c>
      <c r="G19" s="14" t="s">
        <v>63</v>
      </c>
      <c r="H19" s="22" t="s">
        <v>1978</v>
      </c>
      <c r="I19" s="145" t="s">
        <v>1981</v>
      </c>
      <c r="J19" s="426">
        <v>2.1976260646433912</v>
      </c>
      <c r="K19" s="426">
        <v>8.0935605892260014</v>
      </c>
      <c r="L19" s="488">
        <v>905.5</v>
      </c>
      <c r="M19" s="498"/>
      <c r="N19" s="498"/>
      <c r="O19" s="498"/>
      <c r="P19" s="498"/>
      <c r="Q19" s="498"/>
      <c r="R19" s="498"/>
      <c r="S19" s="498"/>
      <c r="T19" s="498"/>
      <c r="U19" s="498"/>
      <c r="V19" s="498"/>
      <c r="W19" s="498"/>
      <c r="X19" s="498"/>
      <c r="Y19" s="498">
        <v>1</v>
      </c>
      <c r="Z19" s="498">
        <v>1</v>
      </c>
      <c r="AA19" s="498"/>
      <c r="AB19" s="498"/>
      <c r="AC19" s="498">
        <v>24</v>
      </c>
      <c r="AD19" s="498">
        <v>24</v>
      </c>
      <c r="AE19" s="498"/>
      <c r="AF19" s="498"/>
      <c r="AG19" s="585"/>
      <c r="AH19" s="498"/>
      <c r="AI19" s="498">
        <f t="shared" si="1"/>
        <v>25</v>
      </c>
      <c r="AJ19" s="498">
        <f t="shared" si="2"/>
        <v>25</v>
      </c>
      <c r="AK19" s="498"/>
      <c r="AL19" s="498"/>
      <c r="AM19" s="498"/>
      <c r="AN19" s="498"/>
      <c r="AO19" s="498"/>
      <c r="AP19" s="498"/>
      <c r="AQ19" s="498"/>
      <c r="AR19" s="498"/>
      <c r="AS19" s="498"/>
      <c r="AT19" s="498"/>
      <c r="AU19" s="498"/>
      <c r="AV19" s="498"/>
      <c r="AW19" s="498">
        <v>1200</v>
      </c>
      <c r="AX19" s="498">
        <v>1200</v>
      </c>
      <c r="AY19" s="498"/>
      <c r="AZ19" s="498"/>
      <c r="BA19" s="498">
        <v>210.4</v>
      </c>
      <c r="BB19" s="498">
        <v>210.4</v>
      </c>
      <c r="BC19" s="498"/>
      <c r="BD19" s="498"/>
      <c r="BE19" s="498"/>
      <c r="BF19" s="498"/>
      <c r="BG19" s="256">
        <f t="shared" si="3"/>
        <v>1410.4</v>
      </c>
      <c r="BH19" s="26">
        <f t="shared" si="4"/>
        <v>1410.4</v>
      </c>
      <c r="BI19" s="514">
        <f t="shared" si="0"/>
        <v>0.68800000000000006</v>
      </c>
      <c r="BJ19" s="515">
        <v>0</v>
      </c>
      <c r="BK19" s="515">
        <v>0</v>
      </c>
      <c r="BL19" s="515">
        <v>0</v>
      </c>
      <c r="BM19" s="515">
        <v>0</v>
      </c>
      <c r="BN19" s="515">
        <v>0</v>
      </c>
      <c r="BO19" s="515">
        <v>0</v>
      </c>
      <c r="BP19" s="515">
        <v>0</v>
      </c>
      <c r="BQ19" s="515">
        <v>0</v>
      </c>
      <c r="BR19" s="515">
        <v>0</v>
      </c>
      <c r="BS19" s="515">
        <v>0</v>
      </c>
      <c r="BT19" s="515">
        <v>0</v>
      </c>
      <c r="BU19" s="515">
        <v>0</v>
      </c>
      <c r="BV19" s="515">
        <v>6054912</v>
      </c>
      <c r="BW19" s="515">
        <v>6054912</v>
      </c>
      <c r="BX19" s="515">
        <v>0</v>
      </c>
      <c r="BY19" s="515">
        <v>0</v>
      </c>
      <c r="BZ19" s="515">
        <v>246975.93600000002</v>
      </c>
      <c r="CA19" s="515">
        <v>246975.93600000002</v>
      </c>
      <c r="CB19" s="515">
        <v>0</v>
      </c>
      <c r="CC19" s="515">
        <v>0</v>
      </c>
      <c r="CD19" s="515">
        <v>0</v>
      </c>
      <c r="CE19" s="515">
        <v>0</v>
      </c>
      <c r="CF19" s="515">
        <v>6301887.9359999998</v>
      </c>
      <c r="CG19" s="516">
        <v>6301887.9359999998</v>
      </c>
      <c r="CH19" s="501">
        <v>7281191.822786401</v>
      </c>
      <c r="CI19" s="501">
        <v>7281191.822786401</v>
      </c>
      <c r="CJ19" s="501">
        <v>7389328.3350060005</v>
      </c>
      <c r="CK19" s="257" t="s">
        <v>1976</v>
      </c>
      <c r="CL19" s="108">
        <v>2.02</v>
      </c>
      <c r="CM19" s="245">
        <v>2.02</v>
      </c>
      <c r="CN19" s="109">
        <v>2.0499999999999998</v>
      </c>
      <c r="CO19" s="436"/>
      <c r="CP19" s="436"/>
      <c r="CQ19" s="436"/>
      <c r="CR19" s="273"/>
      <c r="CS19" s="447">
        <v>147.53186521652185</v>
      </c>
      <c r="CT19" s="448">
        <v>143.71080966610131</v>
      </c>
      <c r="CU19" s="441">
        <v>1.0487550566113635</v>
      </c>
      <c r="CV19" s="442">
        <v>1.0247232606967687</v>
      </c>
      <c r="CW19" s="450" t="s">
        <v>2211</v>
      </c>
      <c r="CX19" s="242"/>
      <c r="CY19" s="436"/>
      <c r="CZ19" s="436"/>
      <c r="DA19" s="437"/>
      <c r="DB19" s="438"/>
      <c r="DC19" s="457">
        <v>47422</v>
      </c>
      <c r="DD19" s="458">
        <v>0</v>
      </c>
      <c r="DE19" s="459">
        <v>0</v>
      </c>
      <c r="DF19" s="357">
        <v>15807.333333333334</v>
      </c>
    </row>
    <row r="20" spans="1:110" ht="35.25" customHeight="1" x14ac:dyDescent="0.25">
      <c r="A20" s="401" t="s">
        <v>56</v>
      </c>
      <c r="B20" s="48" t="s">
        <v>57</v>
      </c>
      <c r="C20" s="48" t="s">
        <v>58</v>
      </c>
      <c r="D20" s="145" t="s">
        <v>67</v>
      </c>
      <c r="E20" s="145" t="s">
        <v>63</v>
      </c>
      <c r="F20" s="145" t="s">
        <v>68</v>
      </c>
      <c r="G20" s="14" t="s">
        <v>63</v>
      </c>
      <c r="H20" s="22" t="s">
        <v>1979</v>
      </c>
      <c r="I20" s="145" t="s">
        <v>1981</v>
      </c>
      <c r="J20" s="426">
        <v>1.8950021475449572</v>
      </c>
      <c r="K20" s="426">
        <v>5.0537878682760002</v>
      </c>
      <c r="L20" s="488">
        <v>429.2</v>
      </c>
      <c r="M20" s="498"/>
      <c r="N20" s="498"/>
      <c r="O20" s="498"/>
      <c r="P20" s="498"/>
      <c r="Q20" s="498"/>
      <c r="R20" s="498"/>
      <c r="S20" s="498"/>
      <c r="T20" s="498"/>
      <c r="U20" s="498"/>
      <c r="V20" s="498"/>
      <c r="W20" s="498"/>
      <c r="X20" s="498"/>
      <c r="Y20" s="498"/>
      <c r="Z20" s="498"/>
      <c r="AA20" s="498"/>
      <c r="AB20" s="498"/>
      <c r="AC20" s="498">
        <v>1</v>
      </c>
      <c r="AD20" s="498">
        <v>1</v>
      </c>
      <c r="AE20" s="498"/>
      <c r="AF20" s="498"/>
      <c r="AG20" s="585"/>
      <c r="AH20" s="498"/>
      <c r="AI20" s="498">
        <f t="shared" si="1"/>
        <v>1</v>
      </c>
      <c r="AJ20" s="498">
        <f t="shared" si="2"/>
        <v>1</v>
      </c>
      <c r="AK20" s="498"/>
      <c r="AL20" s="498"/>
      <c r="AM20" s="498"/>
      <c r="AN20" s="498"/>
      <c r="AO20" s="498"/>
      <c r="AP20" s="498"/>
      <c r="AQ20" s="498"/>
      <c r="AR20" s="498"/>
      <c r="AS20" s="498"/>
      <c r="AT20" s="498"/>
      <c r="AU20" s="498"/>
      <c r="AV20" s="498"/>
      <c r="AW20" s="498"/>
      <c r="AX20" s="498"/>
      <c r="AY20" s="498"/>
      <c r="AZ20" s="498"/>
      <c r="BA20" s="498">
        <v>6.4</v>
      </c>
      <c r="BB20" s="498">
        <v>6.4</v>
      </c>
      <c r="BC20" s="498"/>
      <c r="BD20" s="498"/>
      <c r="BE20" s="498"/>
      <c r="BF20" s="498"/>
      <c r="BG20" s="256">
        <f t="shared" si="3"/>
        <v>6.4</v>
      </c>
      <c r="BH20" s="26">
        <f t="shared" si="4"/>
        <v>6.4</v>
      </c>
      <c r="BI20" s="514">
        <f t="shared" si="0"/>
        <v>4.3243243243243244E-3</v>
      </c>
      <c r="BJ20" s="515">
        <v>0</v>
      </c>
      <c r="BK20" s="515">
        <v>0</v>
      </c>
      <c r="BL20" s="515">
        <v>0</v>
      </c>
      <c r="BM20" s="515">
        <v>0</v>
      </c>
      <c r="BN20" s="515">
        <v>0</v>
      </c>
      <c r="BO20" s="515">
        <v>0</v>
      </c>
      <c r="BP20" s="515">
        <v>0</v>
      </c>
      <c r="BQ20" s="515">
        <v>0</v>
      </c>
      <c r="BR20" s="515">
        <v>0</v>
      </c>
      <c r="BS20" s="515">
        <v>0</v>
      </c>
      <c r="BT20" s="515">
        <v>0</v>
      </c>
      <c r="BU20" s="515">
        <v>0</v>
      </c>
      <c r="BV20" s="515">
        <v>0</v>
      </c>
      <c r="BW20" s="515">
        <v>0</v>
      </c>
      <c r="BX20" s="515">
        <v>0</v>
      </c>
      <c r="BY20" s="515">
        <v>0</v>
      </c>
      <c r="BZ20" s="515">
        <v>7512.576</v>
      </c>
      <c r="CA20" s="515">
        <v>7512.576</v>
      </c>
      <c r="CB20" s="515">
        <v>0</v>
      </c>
      <c r="CC20" s="515">
        <v>0</v>
      </c>
      <c r="CD20" s="515">
        <v>0</v>
      </c>
      <c r="CE20" s="515">
        <v>0</v>
      </c>
      <c r="CF20" s="515">
        <v>7512.576</v>
      </c>
      <c r="CG20" s="516">
        <v>7512.576</v>
      </c>
      <c r="CH20" s="501">
        <v>3928843.5955860005</v>
      </c>
      <c r="CI20" s="501">
        <v>3928843.5955860005</v>
      </c>
      <c r="CJ20" s="501">
        <v>6389767.6060080007</v>
      </c>
      <c r="CK20" s="257" t="s">
        <v>1976</v>
      </c>
      <c r="CL20" s="108">
        <v>0.91</v>
      </c>
      <c r="CM20" s="245">
        <v>0.91</v>
      </c>
      <c r="CN20" s="109">
        <v>1.48</v>
      </c>
      <c r="CO20" s="436"/>
      <c r="CP20" s="436"/>
      <c r="CQ20" s="436"/>
      <c r="CR20" s="273"/>
      <c r="CS20" s="447">
        <v>141.57174433054919</v>
      </c>
      <c r="CT20" s="448">
        <v>141.46922005870454</v>
      </c>
      <c r="CU20" s="441">
        <v>0.8987781861599814</v>
      </c>
      <c r="CV20" s="442">
        <v>0.89800148713085515</v>
      </c>
      <c r="CW20" s="450" t="s">
        <v>2212</v>
      </c>
      <c r="CX20" s="242"/>
      <c r="CY20" s="436"/>
      <c r="CZ20" s="436"/>
      <c r="DA20" s="437"/>
      <c r="DB20" s="438"/>
      <c r="DC20" s="457">
        <v>53106</v>
      </c>
      <c r="DD20" s="458">
        <v>55454</v>
      </c>
      <c r="DE20" s="459">
        <v>40827</v>
      </c>
      <c r="DF20" s="357">
        <v>49795.666666666664</v>
      </c>
    </row>
    <row r="21" spans="1:110" ht="35.25" customHeight="1" x14ac:dyDescent="0.25">
      <c r="A21" s="401" t="s">
        <v>56</v>
      </c>
      <c r="B21" s="48" t="s">
        <v>57</v>
      </c>
      <c r="C21" s="48" t="s">
        <v>58</v>
      </c>
      <c r="D21" s="145" t="s">
        <v>67</v>
      </c>
      <c r="E21" s="145" t="s">
        <v>63</v>
      </c>
      <c r="F21" s="145" t="s">
        <v>69</v>
      </c>
      <c r="G21" s="14" t="s">
        <v>63</v>
      </c>
      <c r="H21" s="22" t="s">
        <v>1979</v>
      </c>
      <c r="I21" s="145" t="s">
        <v>1981</v>
      </c>
      <c r="J21" s="426">
        <v>1.0807997039229795</v>
      </c>
      <c r="K21" s="426">
        <v>1.905492420279</v>
      </c>
      <c r="L21" s="488">
        <v>270.60000000000002</v>
      </c>
      <c r="M21" s="498"/>
      <c r="N21" s="498"/>
      <c r="O21" s="498"/>
      <c r="P21" s="498"/>
      <c r="Q21" s="498"/>
      <c r="R21" s="498"/>
      <c r="S21" s="498"/>
      <c r="T21" s="498"/>
      <c r="U21" s="498"/>
      <c r="V21" s="498"/>
      <c r="W21" s="498"/>
      <c r="X21" s="498"/>
      <c r="Y21" s="498"/>
      <c r="Z21" s="498"/>
      <c r="AA21" s="498"/>
      <c r="AB21" s="498"/>
      <c r="AC21" s="498"/>
      <c r="AD21" s="498"/>
      <c r="AE21" s="498"/>
      <c r="AF21" s="498"/>
      <c r="AG21" s="585"/>
      <c r="AH21" s="498"/>
      <c r="AI21" s="498">
        <f t="shared" si="1"/>
        <v>0</v>
      </c>
      <c r="AJ21" s="498">
        <f t="shared" si="2"/>
        <v>0</v>
      </c>
      <c r="AK21" s="498"/>
      <c r="AL21" s="498"/>
      <c r="AM21" s="498"/>
      <c r="AN21" s="498"/>
      <c r="AO21" s="498"/>
      <c r="AP21" s="498"/>
      <c r="AQ21" s="498"/>
      <c r="AR21" s="498"/>
      <c r="AS21" s="498"/>
      <c r="AT21" s="498"/>
      <c r="AU21" s="498"/>
      <c r="AV21" s="498"/>
      <c r="AW21" s="498"/>
      <c r="AX21" s="498"/>
      <c r="AY21" s="498"/>
      <c r="AZ21" s="498"/>
      <c r="BA21" s="498"/>
      <c r="BB21" s="498"/>
      <c r="BC21" s="498"/>
      <c r="BD21" s="498"/>
      <c r="BE21" s="498"/>
      <c r="BF21" s="498"/>
      <c r="BG21" s="256">
        <f t="shared" si="3"/>
        <v>0</v>
      </c>
      <c r="BH21" s="26">
        <f t="shared" si="4"/>
        <v>0</v>
      </c>
      <c r="BI21" s="514">
        <f t="shared" si="0"/>
        <v>0</v>
      </c>
      <c r="BJ21" s="515">
        <v>0</v>
      </c>
      <c r="BK21" s="515">
        <v>0</v>
      </c>
      <c r="BL21" s="515">
        <v>0</v>
      </c>
      <c r="BM21" s="515">
        <v>0</v>
      </c>
      <c r="BN21" s="515">
        <v>0</v>
      </c>
      <c r="BO21" s="515">
        <v>0</v>
      </c>
      <c r="BP21" s="515">
        <v>0</v>
      </c>
      <c r="BQ21" s="515">
        <v>0</v>
      </c>
      <c r="BR21" s="515">
        <v>0</v>
      </c>
      <c r="BS21" s="515">
        <v>0</v>
      </c>
      <c r="BT21" s="515">
        <v>0</v>
      </c>
      <c r="BU21" s="515">
        <v>0</v>
      </c>
      <c r="BV21" s="515">
        <v>0</v>
      </c>
      <c r="BW21" s="515">
        <v>0</v>
      </c>
      <c r="BX21" s="515">
        <v>0</v>
      </c>
      <c r="BY21" s="515">
        <v>0</v>
      </c>
      <c r="BZ21" s="515">
        <v>0</v>
      </c>
      <c r="CA21" s="515">
        <v>0</v>
      </c>
      <c r="CB21" s="515">
        <v>0</v>
      </c>
      <c r="CC21" s="515">
        <v>0</v>
      </c>
      <c r="CD21" s="515">
        <v>0</v>
      </c>
      <c r="CE21" s="515">
        <v>0</v>
      </c>
      <c r="CF21" s="515">
        <v>0</v>
      </c>
      <c r="CG21" s="516">
        <v>0</v>
      </c>
      <c r="CH21" s="501">
        <v>3651382.8754416001</v>
      </c>
      <c r="CI21" s="501">
        <v>3651382.8754416001</v>
      </c>
      <c r="CJ21" s="501">
        <v>3604570.2744744001</v>
      </c>
      <c r="CK21" s="257" t="s">
        <v>1976</v>
      </c>
      <c r="CL21" s="108">
        <v>0.78</v>
      </c>
      <c r="CM21" s="245">
        <v>0.78</v>
      </c>
      <c r="CN21" s="109">
        <v>0.77</v>
      </c>
      <c r="CO21" s="436"/>
      <c r="CP21" s="436"/>
      <c r="CQ21" s="436"/>
      <c r="CR21" s="273"/>
      <c r="CS21" s="447">
        <v>0.53218355404989293</v>
      </c>
      <c r="CT21" s="448">
        <v>0.53218355404989293</v>
      </c>
      <c r="CU21" s="441">
        <v>7.391438250692957E-3</v>
      </c>
      <c r="CV21" s="442">
        <v>7.391438250692957E-3</v>
      </c>
      <c r="CW21" s="450" t="s">
        <v>2213</v>
      </c>
      <c r="CX21" s="242"/>
      <c r="CY21" s="436"/>
      <c r="CZ21" s="436"/>
      <c r="DA21" s="437"/>
      <c r="DB21" s="438"/>
      <c r="DC21" s="457">
        <v>0</v>
      </c>
      <c r="DD21" s="458">
        <v>0</v>
      </c>
      <c r="DE21" s="459">
        <v>0</v>
      </c>
      <c r="DF21" s="357">
        <v>0</v>
      </c>
    </row>
    <row r="22" spans="1:110" ht="35.25" customHeight="1" x14ac:dyDescent="0.25">
      <c r="A22" s="401" t="s">
        <v>56</v>
      </c>
      <c r="B22" s="48" t="s">
        <v>57</v>
      </c>
      <c r="C22" s="48" t="s">
        <v>58</v>
      </c>
      <c r="D22" s="145" t="s">
        <v>67</v>
      </c>
      <c r="E22" s="145" t="s">
        <v>63</v>
      </c>
      <c r="F22" s="145" t="s">
        <v>70</v>
      </c>
      <c r="G22" s="14" t="s">
        <v>63</v>
      </c>
      <c r="H22" s="22" t="s">
        <v>1979</v>
      </c>
      <c r="I22" s="145" t="s">
        <v>1981</v>
      </c>
      <c r="J22" s="426">
        <v>2.0535194374536609</v>
      </c>
      <c r="K22" s="426">
        <v>3.6291666591180003</v>
      </c>
      <c r="L22" s="488">
        <v>445.6</v>
      </c>
      <c r="M22" s="498"/>
      <c r="N22" s="498"/>
      <c r="O22" s="498"/>
      <c r="P22" s="498"/>
      <c r="Q22" s="498"/>
      <c r="R22" s="498"/>
      <c r="S22" s="498"/>
      <c r="T22" s="498"/>
      <c r="U22" s="498"/>
      <c r="V22" s="498"/>
      <c r="W22" s="498"/>
      <c r="X22" s="498"/>
      <c r="Y22" s="498"/>
      <c r="Z22" s="498"/>
      <c r="AA22" s="498"/>
      <c r="AB22" s="498"/>
      <c r="AC22" s="498"/>
      <c r="AD22" s="498"/>
      <c r="AE22" s="498"/>
      <c r="AF22" s="498"/>
      <c r="AG22" s="585"/>
      <c r="AH22" s="498"/>
      <c r="AI22" s="498">
        <f t="shared" si="1"/>
        <v>0</v>
      </c>
      <c r="AJ22" s="498">
        <f t="shared" si="2"/>
        <v>0</v>
      </c>
      <c r="AK22" s="498"/>
      <c r="AL22" s="498"/>
      <c r="AM22" s="498"/>
      <c r="AN22" s="498"/>
      <c r="AO22" s="498"/>
      <c r="AP22" s="498"/>
      <c r="AQ22" s="498"/>
      <c r="AR22" s="498"/>
      <c r="AS22" s="498"/>
      <c r="AT22" s="498"/>
      <c r="AU22" s="498"/>
      <c r="AV22" s="498"/>
      <c r="AW22" s="498"/>
      <c r="AX22" s="498"/>
      <c r="AY22" s="498"/>
      <c r="AZ22" s="498"/>
      <c r="BA22" s="498"/>
      <c r="BB22" s="498"/>
      <c r="BC22" s="498"/>
      <c r="BD22" s="498"/>
      <c r="BE22" s="498"/>
      <c r="BF22" s="498"/>
      <c r="BG22" s="256">
        <f t="shared" si="3"/>
        <v>0</v>
      </c>
      <c r="BH22" s="26">
        <f t="shared" si="4"/>
        <v>0</v>
      </c>
      <c r="BI22" s="514">
        <f t="shared" si="0"/>
        <v>0</v>
      </c>
      <c r="BJ22" s="515">
        <v>0</v>
      </c>
      <c r="BK22" s="515">
        <v>0</v>
      </c>
      <c r="BL22" s="515">
        <v>0</v>
      </c>
      <c r="BM22" s="515">
        <v>0</v>
      </c>
      <c r="BN22" s="515">
        <v>0</v>
      </c>
      <c r="BO22" s="515">
        <v>0</v>
      </c>
      <c r="BP22" s="515">
        <v>0</v>
      </c>
      <c r="BQ22" s="515">
        <v>0</v>
      </c>
      <c r="BR22" s="515">
        <v>0</v>
      </c>
      <c r="BS22" s="515">
        <v>0</v>
      </c>
      <c r="BT22" s="515">
        <v>0</v>
      </c>
      <c r="BU22" s="515">
        <v>0</v>
      </c>
      <c r="BV22" s="515">
        <v>0</v>
      </c>
      <c r="BW22" s="515">
        <v>0</v>
      </c>
      <c r="BX22" s="515">
        <v>0</v>
      </c>
      <c r="BY22" s="515">
        <v>0</v>
      </c>
      <c r="BZ22" s="515">
        <v>0</v>
      </c>
      <c r="CA22" s="515">
        <v>0</v>
      </c>
      <c r="CB22" s="515">
        <v>0</v>
      </c>
      <c r="CC22" s="515">
        <v>0</v>
      </c>
      <c r="CD22" s="515">
        <v>0</v>
      </c>
      <c r="CE22" s="515">
        <v>0</v>
      </c>
      <c r="CF22" s="515">
        <v>0</v>
      </c>
      <c r="CG22" s="516">
        <v>0</v>
      </c>
      <c r="CH22" s="501">
        <v>6249086.4758856008</v>
      </c>
      <c r="CI22" s="501">
        <v>6249086.4758856008</v>
      </c>
      <c r="CJ22" s="501">
        <v>3673127.1652151998</v>
      </c>
      <c r="CK22" s="257" t="s">
        <v>1976</v>
      </c>
      <c r="CL22" s="108">
        <v>1.31</v>
      </c>
      <c r="CM22" s="245">
        <v>1.31</v>
      </c>
      <c r="CN22" s="109">
        <v>0.77</v>
      </c>
      <c r="CO22" s="436"/>
      <c r="CP22" s="436"/>
      <c r="CQ22" s="436"/>
      <c r="CR22" s="273"/>
      <c r="CS22" s="447">
        <v>217.6404175077696</v>
      </c>
      <c r="CT22" s="448">
        <v>217.6404175077696</v>
      </c>
      <c r="CU22" s="441">
        <v>0.90723584312873629</v>
      </c>
      <c r="CV22" s="442">
        <v>0.90723584312873629</v>
      </c>
      <c r="CW22" s="450" t="s">
        <v>2214</v>
      </c>
      <c r="CX22" s="242"/>
      <c r="CY22" s="436"/>
      <c r="CZ22" s="436"/>
      <c r="DA22" s="437"/>
      <c r="DB22" s="438"/>
      <c r="DC22" s="457">
        <v>0</v>
      </c>
      <c r="DD22" s="458">
        <v>129663</v>
      </c>
      <c r="DE22" s="459">
        <v>72920</v>
      </c>
      <c r="DF22" s="357">
        <v>67527.666666666672</v>
      </c>
    </row>
    <row r="23" spans="1:110" ht="35.25" customHeight="1" x14ac:dyDescent="0.25">
      <c r="A23" s="401" t="s">
        <v>56</v>
      </c>
      <c r="B23" s="48" t="s">
        <v>57</v>
      </c>
      <c r="C23" s="48" t="s">
        <v>58</v>
      </c>
      <c r="D23" s="145" t="s">
        <v>67</v>
      </c>
      <c r="E23" s="145" t="s">
        <v>63</v>
      </c>
      <c r="F23" s="145" t="s">
        <v>71</v>
      </c>
      <c r="G23" s="14" t="s">
        <v>63</v>
      </c>
      <c r="H23" s="22" t="s">
        <v>1979</v>
      </c>
      <c r="I23" s="145" t="s">
        <v>1981</v>
      </c>
      <c r="J23" s="426">
        <v>2.557892632617718</v>
      </c>
      <c r="K23" s="426">
        <v>5.6124999883260003</v>
      </c>
      <c r="L23" s="488">
        <v>1278.7</v>
      </c>
      <c r="M23" s="498"/>
      <c r="N23" s="498"/>
      <c r="O23" s="498"/>
      <c r="P23" s="498"/>
      <c r="Q23" s="498"/>
      <c r="R23" s="498"/>
      <c r="S23" s="498"/>
      <c r="T23" s="498"/>
      <c r="U23" s="498"/>
      <c r="V23" s="498"/>
      <c r="W23" s="498"/>
      <c r="X23" s="498"/>
      <c r="Y23" s="498"/>
      <c r="Z23" s="498"/>
      <c r="AA23" s="498"/>
      <c r="AB23" s="498"/>
      <c r="AC23" s="498"/>
      <c r="AD23" s="498"/>
      <c r="AE23" s="498"/>
      <c r="AF23" s="498"/>
      <c r="AG23" s="585"/>
      <c r="AH23" s="498"/>
      <c r="AI23" s="498">
        <f t="shared" si="1"/>
        <v>0</v>
      </c>
      <c r="AJ23" s="498">
        <f t="shared" si="2"/>
        <v>0</v>
      </c>
      <c r="AK23" s="498"/>
      <c r="AL23" s="498"/>
      <c r="AM23" s="498"/>
      <c r="AN23" s="498"/>
      <c r="AO23" s="498"/>
      <c r="AP23" s="498"/>
      <c r="AQ23" s="498"/>
      <c r="AR23" s="498"/>
      <c r="AS23" s="498"/>
      <c r="AT23" s="498"/>
      <c r="AU23" s="498"/>
      <c r="AV23" s="498"/>
      <c r="AW23" s="498"/>
      <c r="AX23" s="498"/>
      <c r="AY23" s="498"/>
      <c r="AZ23" s="498"/>
      <c r="BA23" s="498"/>
      <c r="BB23" s="498"/>
      <c r="BC23" s="498"/>
      <c r="BD23" s="498"/>
      <c r="BE23" s="498"/>
      <c r="BF23" s="498"/>
      <c r="BG23" s="256">
        <f t="shared" si="3"/>
        <v>0</v>
      </c>
      <c r="BH23" s="26">
        <f t="shared" si="4"/>
        <v>0</v>
      </c>
      <c r="BI23" s="514">
        <f t="shared" si="0"/>
        <v>0</v>
      </c>
      <c r="BJ23" s="515">
        <v>0</v>
      </c>
      <c r="BK23" s="515">
        <v>0</v>
      </c>
      <c r="BL23" s="515">
        <v>0</v>
      </c>
      <c r="BM23" s="515">
        <v>0</v>
      </c>
      <c r="BN23" s="515">
        <v>0</v>
      </c>
      <c r="BO23" s="515">
        <v>0</v>
      </c>
      <c r="BP23" s="515">
        <v>0</v>
      </c>
      <c r="BQ23" s="515">
        <v>0</v>
      </c>
      <c r="BR23" s="515">
        <v>0</v>
      </c>
      <c r="BS23" s="515">
        <v>0</v>
      </c>
      <c r="BT23" s="515">
        <v>0</v>
      </c>
      <c r="BU23" s="515">
        <v>0</v>
      </c>
      <c r="BV23" s="515">
        <v>0</v>
      </c>
      <c r="BW23" s="515">
        <v>0</v>
      </c>
      <c r="BX23" s="515">
        <v>0</v>
      </c>
      <c r="BY23" s="515">
        <v>0</v>
      </c>
      <c r="BZ23" s="515">
        <v>0</v>
      </c>
      <c r="CA23" s="515">
        <v>0</v>
      </c>
      <c r="CB23" s="515">
        <v>0</v>
      </c>
      <c r="CC23" s="515">
        <v>0</v>
      </c>
      <c r="CD23" s="515">
        <v>0</v>
      </c>
      <c r="CE23" s="515">
        <v>0</v>
      </c>
      <c r="CF23" s="515">
        <v>0</v>
      </c>
      <c r="CG23" s="516">
        <v>0</v>
      </c>
      <c r="CH23" s="501">
        <v>9579587.1185459998</v>
      </c>
      <c r="CI23" s="501">
        <v>9579587.1185459998</v>
      </c>
      <c r="CJ23" s="501">
        <v>9532857.4252847992</v>
      </c>
      <c r="CK23" s="257" t="s">
        <v>1976</v>
      </c>
      <c r="CL23" s="108">
        <v>2.0499999999999998</v>
      </c>
      <c r="CM23" s="245">
        <v>2.0499999999999998</v>
      </c>
      <c r="CN23" s="109">
        <v>2.04</v>
      </c>
      <c r="CO23" s="436"/>
      <c r="CP23" s="436"/>
      <c r="CQ23" s="436"/>
      <c r="CR23" s="273"/>
      <c r="CS23" s="447">
        <v>104.004319427987</v>
      </c>
      <c r="CT23" s="448">
        <v>101.40072338665516</v>
      </c>
      <c r="CU23" s="441">
        <v>1.1048882539919325</v>
      </c>
      <c r="CV23" s="442">
        <v>1.0960699366782558</v>
      </c>
      <c r="CW23" s="450" t="s">
        <v>2215</v>
      </c>
      <c r="CX23" s="242"/>
      <c r="CY23" s="436"/>
      <c r="CZ23" s="436"/>
      <c r="DA23" s="437"/>
      <c r="DB23" s="438"/>
      <c r="DC23" s="457">
        <v>29600</v>
      </c>
      <c r="DD23" s="458">
        <v>164338</v>
      </c>
      <c r="DE23" s="459">
        <v>153447</v>
      </c>
      <c r="DF23" s="357">
        <v>115795</v>
      </c>
    </row>
    <row r="24" spans="1:110" ht="35.25" customHeight="1" x14ac:dyDescent="0.25">
      <c r="A24" s="401" t="s">
        <v>56</v>
      </c>
      <c r="B24" s="48" t="s">
        <v>57</v>
      </c>
      <c r="C24" s="48" t="s">
        <v>58</v>
      </c>
      <c r="D24" s="145" t="s">
        <v>67</v>
      </c>
      <c r="E24" s="145" t="s">
        <v>63</v>
      </c>
      <c r="F24" s="145" t="s">
        <v>72</v>
      </c>
      <c r="G24" s="14" t="s">
        <v>63</v>
      </c>
      <c r="H24" s="22" t="s">
        <v>1978</v>
      </c>
      <c r="I24" s="145" t="s">
        <v>1981</v>
      </c>
      <c r="J24" s="426">
        <v>2.557892632617718</v>
      </c>
      <c r="K24" s="426">
        <v>2.8143939335400003</v>
      </c>
      <c r="L24" s="488">
        <v>725</v>
      </c>
      <c r="M24" s="498"/>
      <c r="N24" s="498"/>
      <c r="O24" s="498"/>
      <c r="P24" s="498"/>
      <c r="Q24" s="498"/>
      <c r="R24" s="498"/>
      <c r="S24" s="498"/>
      <c r="T24" s="498"/>
      <c r="U24" s="498"/>
      <c r="V24" s="498"/>
      <c r="W24" s="498"/>
      <c r="X24" s="498"/>
      <c r="Y24" s="498"/>
      <c r="Z24" s="498"/>
      <c r="AA24" s="498"/>
      <c r="AB24" s="498"/>
      <c r="AC24" s="498"/>
      <c r="AD24" s="498"/>
      <c r="AE24" s="498"/>
      <c r="AF24" s="498"/>
      <c r="AG24" s="585"/>
      <c r="AH24" s="498"/>
      <c r="AI24" s="498">
        <f t="shared" si="1"/>
        <v>0</v>
      </c>
      <c r="AJ24" s="498">
        <f t="shared" si="2"/>
        <v>0</v>
      </c>
      <c r="AK24" s="498"/>
      <c r="AL24" s="498"/>
      <c r="AM24" s="498"/>
      <c r="AN24" s="498"/>
      <c r="AO24" s="498"/>
      <c r="AP24" s="498"/>
      <c r="AQ24" s="498"/>
      <c r="AR24" s="498"/>
      <c r="AS24" s="498"/>
      <c r="AT24" s="498"/>
      <c r="AU24" s="498"/>
      <c r="AV24" s="498"/>
      <c r="AW24" s="498"/>
      <c r="AX24" s="498"/>
      <c r="AY24" s="498"/>
      <c r="AZ24" s="498"/>
      <c r="BA24" s="498"/>
      <c r="BB24" s="498"/>
      <c r="BC24" s="498"/>
      <c r="BD24" s="498"/>
      <c r="BE24" s="498"/>
      <c r="BF24" s="498"/>
      <c r="BG24" s="256">
        <f t="shared" si="3"/>
        <v>0</v>
      </c>
      <c r="BH24" s="26">
        <f t="shared" si="4"/>
        <v>0</v>
      </c>
      <c r="BI24" s="514">
        <f t="shared" si="0"/>
        <v>0</v>
      </c>
      <c r="BJ24" s="515">
        <v>0</v>
      </c>
      <c r="BK24" s="515">
        <v>0</v>
      </c>
      <c r="BL24" s="515">
        <v>0</v>
      </c>
      <c r="BM24" s="515">
        <v>0</v>
      </c>
      <c r="BN24" s="515">
        <v>0</v>
      </c>
      <c r="BO24" s="515">
        <v>0</v>
      </c>
      <c r="BP24" s="515">
        <v>0</v>
      </c>
      <c r="BQ24" s="515">
        <v>0</v>
      </c>
      <c r="BR24" s="515">
        <v>0</v>
      </c>
      <c r="BS24" s="515">
        <v>0</v>
      </c>
      <c r="BT24" s="515">
        <v>0</v>
      </c>
      <c r="BU24" s="515">
        <v>0</v>
      </c>
      <c r="BV24" s="515">
        <v>0</v>
      </c>
      <c r="BW24" s="515">
        <v>0</v>
      </c>
      <c r="BX24" s="515">
        <v>0</v>
      </c>
      <c r="BY24" s="515">
        <v>0</v>
      </c>
      <c r="BZ24" s="515">
        <v>0</v>
      </c>
      <c r="CA24" s="515">
        <v>0</v>
      </c>
      <c r="CB24" s="515">
        <v>0</v>
      </c>
      <c r="CC24" s="515">
        <v>0</v>
      </c>
      <c r="CD24" s="515">
        <v>0</v>
      </c>
      <c r="CE24" s="515">
        <v>0</v>
      </c>
      <c r="CF24" s="515">
        <v>0</v>
      </c>
      <c r="CG24" s="516">
        <v>0</v>
      </c>
      <c r="CH24" s="501">
        <v>5127229.5379931992</v>
      </c>
      <c r="CI24" s="501">
        <v>5127229.5379931992</v>
      </c>
      <c r="CJ24" s="501">
        <v>5053456.4511156008</v>
      </c>
      <c r="CK24" s="257" t="s">
        <v>1976</v>
      </c>
      <c r="CL24" s="108">
        <v>1.39</v>
      </c>
      <c r="CM24" s="245">
        <v>1.39</v>
      </c>
      <c r="CN24" s="109">
        <v>1.37</v>
      </c>
      <c r="CO24" s="436"/>
      <c r="CP24" s="436"/>
      <c r="CQ24" s="436"/>
      <c r="CR24" s="273"/>
      <c r="CS24" s="447">
        <v>33.797849652356604</v>
      </c>
      <c r="CT24" s="448">
        <v>33.092839644417019</v>
      </c>
      <c r="CU24" s="441">
        <v>8.3118873729747897E-2</v>
      </c>
      <c r="CV24" s="442">
        <v>8.2153989332699046E-2</v>
      </c>
      <c r="CW24" s="450" t="s">
        <v>2216</v>
      </c>
      <c r="CX24" s="242"/>
      <c r="CY24" s="436"/>
      <c r="CZ24" s="436"/>
      <c r="DA24" s="437"/>
      <c r="DB24" s="438"/>
      <c r="DC24" s="457">
        <v>0</v>
      </c>
      <c r="DD24" s="458">
        <v>0</v>
      </c>
      <c r="DE24" s="459">
        <v>0</v>
      </c>
      <c r="DF24" s="357">
        <v>0</v>
      </c>
    </row>
    <row r="25" spans="1:110" ht="35.25" customHeight="1" x14ac:dyDescent="0.25">
      <c r="A25" s="401" t="s">
        <v>56</v>
      </c>
      <c r="B25" s="48" t="s">
        <v>57</v>
      </c>
      <c r="C25" s="48" t="s">
        <v>58</v>
      </c>
      <c r="D25" s="145" t="s">
        <v>67</v>
      </c>
      <c r="E25" s="145" t="s">
        <v>63</v>
      </c>
      <c r="F25" s="145" t="s">
        <v>73</v>
      </c>
      <c r="G25" s="14" t="s">
        <v>63</v>
      </c>
      <c r="H25" s="22" t="s">
        <v>1979</v>
      </c>
      <c r="I25" s="145" t="s">
        <v>1981</v>
      </c>
      <c r="J25" s="426">
        <v>2.0102874492967415</v>
      </c>
      <c r="K25" s="426">
        <v>1.9964015109990001</v>
      </c>
      <c r="L25" s="488">
        <v>55</v>
      </c>
      <c r="M25" s="498"/>
      <c r="N25" s="498"/>
      <c r="O25" s="498"/>
      <c r="P25" s="498"/>
      <c r="Q25" s="498"/>
      <c r="R25" s="498"/>
      <c r="S25" s="498"/>
      <c r="T25" s="498"/>
      <c r="U25" s="498"/>
      <c r="V25" s="498"/>
      <c r="W25" s="498"/>
      <c r="X25" s="498"/>
      <c r="Y25" s="498"/>
      <c r="Z25" s="498"/>
      <c r="AA25" s="498"/>
      <c r="AB25" s="498"/>
      <c r="AC25" s="498"/>
      <c r="AD25" s="498"/>
      <c r="AE25" s="498"/>
      <c r="AF25" s="498"/>
      <c r="AG25" s="585"/>
      <c r="AH25" s="498"/>
      <c r="AI25" s="498">
        <f t="shared" si="1"/>
        <v>0</v>
      </c>
      <c r="AJ25" s="498">
        <f t="shared" si="2"/>
        <v>0</v>
      </c>
      <c r="AK25" s="498"/>
      <c r="AL25" s="498"/>
      <c r="AM25" s="498"/>
      <c r="AN25" s="498"/>
      <c r="AO25" s="498"/>
      <c r="AP25" s="498"/>
      <c r="AQ25" s="498"/>
      <c r="AR25" s="498"/>
      <c r="AS25" s="498"/>
      <c r="AT25" s="498"/>
      <c r="AU25" s="498"/>
      <c r="AV25" s="498"/>
      <c r="AW25" s="498"/>
      <c r="AX25" s="498"/>
      <c r="AY25" s="498"/>
      <c r="AZ25" s="498"/>
      <c r="BA25" s="498"/>
      <c r="BB25" s="498"/>
      <c r="BC25" s="498"/>
      <c r="BD25" s="498"/>
      <c r="BE25" s="498"/>
      <c r="BF25" s="498"/>
      <c r="BG25" s="256">
        <f t="shared" si="3"/>
        <v>0</v>
      </c>
      <c r="BH25" s="26">
        <f t="shared" si="4"/>
        <v>0</v>
      </c>
      <c r="BI25" s="514">
        <f t="shared" si="0"/>
        <v>0</v>
      </c>
      <c r="BJ25" s="515">
        <v>0</v>
      </c>
      <c r="BK25" s="515">
        <v>0</v>
      </c>
      <c r="BL25" s="515">
        <v>0</v>
      </c>
      <c r="BM25" s="515">
        <v>0</v>
      </c>
      <c r="BN25" s="515">
        <v>0</v>
      </c>
      <c r="BO25" s="515">
        <v>0</v>
      </c>
      <c r="BP25" s="515">
        <v>0</v>
      </c>
      <c r="BQ25" s="515">
        <v>0</v>
      </c>
      <c r="BR25" s="515">
        <v>0</v>
      </c>
      <c r="BS25" s="515">
        <v>0</v>
      </c>
      <c r="BT25" s="515">
        <v>0</v>
      </c>
      <c r="BU25" s="515">
        <v>0</v>
      </c>
      <c r="BV25" s="515">
        <v>0</v>
      </c>
      <c r="BW25" s="515">
        <v>0</v>
      </c>
      <c r="BX25" s="515">
        <v>0</v>
      </c>
      <c r="BY25" s="515">
        <v>0</v>
      </c>
      <c r="BZ25" s="515">
        <v>0</v>
      </c>
      <c r="CA25" s="515">
        <v>0</v>
      </c>
      <c r="CB25" s="515">
        <v>0</v>
      </c>
      <c r="CC25" s="515">
        <v>0</v>
      </c>
      <c r="CD25" s="515">
        <v>0</v>
      </c>
      <c r="CE25" s="515">
        <v>0</v>
      </c>
      <c r="CF25" s="515">
        <v>0</v>
      </c>
      <c r="CG25" s="516">
        <v>0</v>
      </c>
      <c r="CH25" s="501">
        <v>2204610.0679847999</v>
      </c>
      <c r="CI25" s="501">
        <v>2204610.0679847999</v>
      </c>
      <c r="CJ25" s="501">
        <v>777348.05865359993</v>
      </c>
      <c r="CK25" s="257" t="s">
        <v>1976</v>
      </c>
      <c r="CL25" s="108">
        <v>1.73</v>
      </c>
      <c r="CM25" s="245">
        <v>1.73</v>
      </c>
      <c r="CN25" s="109">
        <v>0.61</v>
      </c>
      <c r="CO25" s="436"/>
      <c r="CP25" s="436"/>
      <c r="CQ25" s="436"/>
      <c r="CR25" s="273"/>
      <c r="CS25" s="447">
        <v>0</v>
      </c>
      <c r="CT25" s="448">
        <v>0</v>
      </c>
      <c r="CU25" s="441">
        <v>0</v>
      </c>
      <c r="CV25" s="442">
        <v>0</v>
      </c>
      <c r="CW25" s="450" t="s">
        <v>2217</v>
      </c>
      <c r="CX25" s="242"/>
      <c r="CY25" s="436"/>
      <c r="CZ25" s="436"/>
      <c r="DA25" s="437"/>
      <c r="DB25" s="438"/>
      <c r="DC25" s="457">
        <v>0</v>
      </c>
      <c r="DD25" s="458">
        <v>0</v>
      </c>
      <c r="DE25" s="459">
        <v>0</v>
      </c>
      <c r="DF25" s="357">
        <v>0</v>
      </c>
    </row>
    <row r="26" spans="1:110" ht="35.25" customHeight="1" x14ac:dyDescent="0.25">
      <c r="A26" s="401" t="s">
        <v>56</v>
      </c>
      <c r="B26" s="48" t="s">
        <v>57</v>
      </c>
      <c r="C26" s="48" t="s">
        <v>58</v>
      </c>
      <c r="D26" s="145" t="s">
        <v>67</v>
      </c>
      <c r="E26" s="145" t="s">
        <v>63</v>
      </c>
      <c r="F26" s="145" t="s">
        <v>74</v>
      </c>
      <c r="G26" s="14" t="s">
        <v>63</v>
      </c>
      <c r="H26" s="22" t="s">
        <v>1979</v>
      </c>
      <c r="I26" s="145" t="s">
        <v>1981</v>
      </c>
      <c r="J26" s="426">
        <v>2.5362766385392583</v>
      </c>
      <c r="K26" s="426">
        <v>5.3704545342839998</v>
      </c>
      <c r="L26" s="488">
        <v>1074.0999999999999</v>
      </c>
      <c r="M26" s="498"/>
      <c r="N26" s="498"/>
      <c r="O26" s="498"/>
      <c r="P26" s="498"/>
      <c r="Q26" s="498"/>
      <c r="R26" s="498"/>
      <c r="S26" s="498"/>
      <c r="T26" s="498"/>
      <c r="U26" s="498"/>
      <c r="V26" s="498"/>
      <c r="W26" s="498"/>
      <c r="X26" s="498"/>
      <c r="Y26" s="498"/>
      <c r="Z26" s="498"/>
      <c r="AA26" s="498"/>
      <c r="AB26" s="498"/>
      <c r="AC26" s="498">
        <v>3</v>
      </c>
      <c r="AD26" s="498">
        <v>3</v>
      </c>
      <c r="AE26" s="498"/>
      <c r="AF26" s="498"/>
      <c r="AG26" s="585"/>
      <c r="AH26" s="498"/>
      <c r="AI26" s="498">
        <f t="shared" si="1"/>
        <v>3</v>
      </c>
      <c r="AJ26" s="498">
        <f t="shared" si="2"/>
        <v>3</v>
      </c>
      <c r="AK26" s="498"/>
      <c r="AL26" s="498"/>
      <c r="AM26" s="498"/>
      <c r="AN26" s="498"/>
      <c r="AO26" s="498"/>
      <c r="AP26" s="498"/>
      <c r="AQ26" s="498"/>
      <c r="AR26" s="498"/>
      <c r="AS26" s="498"/>
      <c r="AT26" s="498"/>
      <c r="AU26" s="498"/>
      <c r="AV26" s="498"/>
      <c r="AW26" s="498"/>
      <c r="AX26" s="498"/>
      <c r="AY26" s="498"/>
      <c r="AZ26" s="498"/>
      <c r="BA26" s="498">
        <v>16.8</v>
      </c>
      <c r="BB26" s="498">
        <v>16.8</v>
      </c>
      <c r="BC26" s="498"/>
      <c r="BD26" s="498"/>
      <c r="BE26" s="498"/>
      <c r="BF26" s="498"/>
      <c r="BG26" s="256">
        <f t="shared" si="3"/>
        <v>16.8</v>
      </c>
      <c r="BH26" s="26">
        <f t="shared" si="4"/>
        <v>16.8</v>
      </c>
      <c r="BI26" s="514">
        <f t="shared" si="0"/>
        <v>7.2103004291845501E-3</v>
      </c>
      <c r="BJ26" s="515">
        <v>0</v>
      </c>
      <c r="BK26" s="515">
        <v>0</v>
      </c>
      <c r="BL26" s="515">
        <v>0</v>
      </c>
      <c r="BM26" s="515">
        <v>0</v>
      </c>
      <c r="BN26" s="515">
        <v>0</v>
      </c>
      <c r="BO26" s="515">
        <v>0</v>
      </c>
      <c r="BP26" s="515">
        <v>0</v>
      </c>
      <c r="BQ26" s="515">
        <v>0</v>
      </c>
      <c r="BR26" s="515">
        <v>0</v>
      </c>
      <c r="BS26" s="515">
        <v>0</v>
      </c>
      <c r="BT26" s="515">
        <v>0</v>
      </c>
      <c r="BU26" s="515">
        <v>0</v>
      </c>
      <c r="BV26" s="515">
        <v>0</v>
      </c>
      <c r="BW26" s="515">
        <v>0</v>
      </c>
      <c r="BX26" s="515">
        <v>0</v>
      </c>
      <c r="BY26" s="515">
        <v>0</v>
      </c>
      <c r="BZ26" s="515">
        <v>19720.512000000002</v>
      </c>
      <c r="CA26" s="515">
        <v>19720.512000000002</v>
      </c>
      <c r="CB26" s="515">
        <v>0</v>
      </c>
      <c r="CC26" s="515">
        <v>0</v>
      </c>
      <c r="CD26" s="515">
        <v>0</v>
      </c>
      <c r="CE26" s="515">
        <v>0</v>
      </c>
      <c r="CF26" s="515">
        <v>19720.512000000002</v>
      </c>
      <c r="CG26" s="516">
        <v>19720.512000000002</v>
      </c>
      <c r="CH26" s="501">
        <v>9170586.6649259999</v>
      </c>
      <c r="CI26" s="501">
        <v>9170586.6649259999</v>
      </c>
      <c r="CJ26" s="501">
        <v>10423154.5996476</v>
      </c>
      <c r="CK26" s="257" t="s">
        <v>1976</v>
      </c>
      <c r="CL26" s="108">
        <v>2.0499999999999998</v>
      </c>
      <c r="CM26" s="245">
        <v>2.0499999999999998</v>
      </c>
      <c r="CN26" s="109">
        <v>2.33</v>
      </c>
      <c r="CO26" s="436"/>
      <c r="CP26" s="436"/>
      <c r="CQ26" s="436"/>
      <c r="CR26" s="273"/>
      <c r="CS26" s="447">
        <v>80.289058875958062</v>
      </c>
      <c r="CT26" s="448">
        <v>30.523339091335743</v>
      </c>
      <c r="CU26" s="441">
        <v>0.43851617891164896</v>
      </c>
      <c r="CV26" s="442">
        <v>0.10349980815526155</v>
      </c>
      <c r="CW26" s="450" t="s">
        <v>2218</v>
      </c>
      <c r="CX26" s="242"/>
      <c r="CY26" s="436"/>
      <c r="CZ26" s="436"/>
      <c r="DA26" s="437"/>
      <c r="DB26" s="438"/>
      <c r="DC26" s="457">
        <v>0</v>
      </c>
      <c r="DD26" s="458">
        <v>0</v>
      </c>
      <c r="DE26" s="459">
        <v>0</v>
      </c>
      <c r="DF26" s="357">
        <v>0</v>
      </c>
    </row>
    <row r="27" spans="1:110" ht="35.25" customHeight="1" x14ac:dyDescent="0.25">
      <c r="A27" s="401" t="s">
        <v>56</v>
      </c>
      <c r="B27" s="48" t="s">
        <v>57</v>
      </c>
      <c r="C27" s="48" t="s">
        <v>58</v>
      </c>
      <c r="D27" s="145" t="s">
        <v>67</v>
      </c>
      <c r="E27" s="145" t="s">
        <v>63</v>
      </c>
      <c r="F27" s="145" t="s">
        <v>75</v>
      </c>
      <c r="G27" s="14" t="s">
        <v>63</v>
      </c>
      <c r="H27" s="22" t="s">
        <v>1979</v>
      </c>
      <c r="I27" s="145" t="s">
        <v>1981</v>
      </c>
      <c r="J27" s="426">
        <v>2.442607330865934</v>
      </c>
      <c r="K27" s="426">
        <v>5.8825757453400005</v>
      </c>
      <c r="L27" s="488">
        <v>513.20000000000005</v>
      </c>
      <c r="M27" s="498"/>
      <c r="N27" s="498"/>
      <c r="O27" s="498"/>
      <c r="P27" s="498"/>
      <c r="Q27" s="498"/>
      <c r="R27" s="498"/>
      <c r="S27" s="498"/>
      <c r="T27" s="498"/>
      <c r="U27" s="498"/>
      <c r="V27" s="498"/>
      <c r="W27" s="498"/>
      <c r="X27" s="498"/>
      <c r="Y27" s="498"/>
      <c r="Z27" s="498"/>
      <c r="AA27" s="498"/>
      <c r="AB27" s="498"/>
      <c r="AC27" s="498">
        <v>2</v>
      </c>
      <c r="AD27" s="498">
        <v>2</v>
      </c>
      <c r="AE27" s="498"/>
      <c r="AF27" s="498"/>
      <c r="AG27" s="585"/>
      <c r="AH27" s="498"/>
      <c r="AI27" s="498">
        <f t="shared" si="1"/>
        <v>2</v>
      </c>
      <c r="AJ27" s="498">
        <f t="shared" si="2"/>
        <v>2</v>
      </c>
      <c r="AK27" s="498"/>
      <c r="AL27" s="498"/>
      <c r="AM27" s="498"/>
      <c r="AN27" s="498"/>
      <c r="AO27" s="498"/>
      <c r="AP27" s="498"/>
      <c r="AQ27" s="498"/>
      <c r="AR27" s="498"/>
      <c r="AS27" s="498"/>
      <c r="AT27" s="498"/>
      <c r="AU27" s="498"/>
      <c r="AV27" s="498"/>
      <c r="AW27" s="498"/>
      <c r="AX27" s="498"/>
      <c r="AY27" s="498"/>
      <c r="AZ27" s="498"/>
      <c r="BA27" s="498">
        <v>12.6</v>
      </c>
      <c r="BB27" s="498">
        <v>12.6</v>
      </c>
      <c r="BC27" s="498"/>
      <c r="BD27" s="498"/>
      <c r="BE27" s="498"/>
      <c r="BF27" s="498"/>
      <c r="BG27" s="256">
        <f t="shared" si="3"/>
        <v>12.6</v>
      </c>
      <c r="BH27" s="26">
        <f t="shared" si="4"/>
        <v>12.6</v>
      </c>
      <c r="BI27" s="514">
        <f t="shared" si="0"/>
        <v>8.6301369863013705E-3</v>
      </c>
      <c r="BJ27" s="515">
        <v>0</v>
      </c>
      <c r="BK27" s="515">
        <v>0</v>
      </c>
      <c r="BL27" s="515">
        <v>0</v>
      </c>
      <c r="BM27" s="515">
        <v>0</v>
      </c>
      <c r="BN27" s="515">
        <v>0</v>
      </c>
      <c r="BO27" s="515">
        <v>0</v>
      </c>
      <c r="BP27" s="515">
        <v>0</v>
      </c>
      <c r="BQ27" s="515">
        <v>0</v>
      </c>
      <c r="BR27" s="515">
        <v>0</v>
      </c>
      <c r="BS27" s="515">
        <v>0</v>
      </c>
      <c r="BT27" s="515">
        <v>0</v>
      </c>
      <c r="BU27" s="515">
        <v>0</v>
      </c>
      <c r="BV27" s="515">
        <v>0</v>
      </c>
      <c r="BW27" s="515">
        <v>0</v>
      </c>
      <c r="BX27" s="515">
        <v>0</v>
      </c>
      <c r="BY27" s="515">
        <v>0</v>
      </c>
      <c r="BZ27" s="515">
        <v>14790.384</v>
      </c>
      <c r="CA27" s="515">
        <v>14790.384</v>
      </c>
      <c r="CB27" s="515">
        <v>0</v>
      </c>
      <c r="CC27" s="515">
        <v>0</v>
      </c>
      <c r="CD27" s="515">
        <v>0</v>
      </c>
      <c r="CE27" s="515">
        <v>0</v>
      </c>
      <c r="CF27" s="515">
        <v>14790.384</v>
      </c>
      <c r="CG27" s="516">
        <v>14790.384</v>
      </c>
      <c r="CH27" s="501">
        <v>4627427.0655755997</v>
      </c>
      <c r="CI27" s="501">
        <v>4627427.0655755997</v>
      </c>
      <c r="CJ27" s="501">
        <v>4724505.9550632006</v>
      </c>
      <c r="CK27" s="257" t="s">
        <v>1976</v>
      </c>
      <c r="CL27" s="108">
        <v>1.43</v>
      </c>
      <c r="CM27" s="245">
        <v>1.43</v>
      </c>
      <c r="CN27" s="109">
        <v>1.46</v>
      </c>
      <c r="CO27" s="436"/>
      <c r="CP27" s="436"/>
      <c r="CQ27" s="436"/>
      <c r="CR27" s="273"/>
      <c r="CS27" s="447">
        <v>600.95352947793174</v>
      </c>
      <c r="CT27" s="448">
        <v>598.95818961085308</v>
      </c>
      <c r="CU27" s="441">
        <v>1.6133108651656309</v>
      </c>
      <c r="CV27" s="442">
        <v>1.2759530888376722</v>
      </c>
      <c r="CW27" s="450" t="s">
        <v>2219</v>
      </c>
      <c r="CX27" s="242"/>
      <c r="CY27" s="436"/>
      <c r="CZ27" s="436"/>
      <c r="DA27" s="437"/>
      <c r="DB27" s="438"/>
      <c r="DC27" s="457">
        <v>330710</v>
      </c>
      <c r="DD27" s="458">
        <v>329375</v>
      </c>
      <c r="DE27" s="459">
        <v>218107</v>
      </c>
      <c r="DF27" s="357">
        <v>292730.66666666669</v>
      </c>
    </row>
    <row r="28" spans="1:110" ht="35.25" customHeight="1" x14ac:dyDescent="0.25">
      <c r="A28" s="401" t="s">
        <v>56</v>
      </c>
      <c r="B28" s="48" t="s">
        <v>57</v>
      </c>
      <c r="C28" s="48" t="s">
        <v>58</v>
      </c>
      <c r="D28" s="145" t="s">
        <v>67</v>
      </c>
      <c r="E28" s="145" t="s">
        <v>63</v>
      </c>
      <c r="F28" s="145" t="s">
        <v>76</v>
      </c>
      <c r="G28" s="14" t="s">
        <v>63</v>
      </c>
      <c r="H28" s="22" t="s">
        <v>1979</v>
      </c>
      <c r="I28" s="145" t="s">
        <v>1981</v>
      </c>
      <c r="J28" s="426">
        <v>2.2120367273623645</v>
      </c>
      <c r="K28" s="426">
        <v>5.0206439289510003</v>
      </c>
      <c r="L28" s="488">
        <v>1038.3</v>
      </c>
      <c r="M28" s="498"/>
      <c r="N28" s="498"/>
      <c r="O28" s="498"/>
      <c r="P28" s="498"/>
      <c r="Q28" s="498"/>
      <c r="R28" s="498"/>
      <c r="S28" s="498"/>
      <c r="T28" s="498"/>
      <c r="U28" s="498"/>
      <c r="V28" s="498"/>
      <c r="W28" s="498"/>
      <c r="X28" s="498"/>
      <c r="Y28" s="498"/>
      <c r="Z28" s="498"/>
      <c r="AA28" s="498"/>
      <c r="AB28" s="498"/>
      <c r="AC28" s="498">
        <v>4</v>
      </c>
      <c r="AD28" s="498">
        <v>4</v>
      </c>
      <c r="AE28" s="498"/>
      <c r="AF28" s="498"/>
      <c r="AG28" s="585"/>
      <c r="AH28" s="498"/>
      <c r="AI28" s="498">
        <f t="shared" si="1"/>
        <v>4</v>
      </c>
      <c r="AJ28" s="498">
        <f t="shared" si="2"/>
        <v>4</v>
      </c>
      <c r="AK28" s="498"/>
      <c r="AL28" s="498"/>
      <c r="AM28" s="498"/>
      <c r="AN28" s="498"/>
      <c r="AO28" s="498"/>
      <c r="AP28" s="498"/>
      <c r="AQ28" s="498"/>
      <c r="AR28" s="498"/>
      <c r="AS28" s="498"/>
      <c r="AT28" s="498"/>
      <c r="AU28" s="498"/>
      <c r="AV28" s="498"/>
      <c r="AW28" s="498"/>
      <c r="AX28" s="498"/>
      <c r="AY28" s="498"/>
      <c r="AZ28" s="498"/>
      <c r="BA28" s="498">
        <v>22.24</v>
      </c>
      <c r="BB28" s="498">
        <v>22.24</v>
      </c>
      <c r="BC28" s="498"/>
      <c r="BD28" s="498"/>
      <c r="BE28" s="498"/>
      <c r="BF28" s="498"/>
      <c r="BG28" s="256">
        <f t="shared" si="3"/>
        <v>22.24</v>
      </c>
      <c r="BH28" s="26">
        <f t="shared" si="4"/>
        <v>22.24</v>
      </c>
      <c r="BI28" s="514">
        <f t="shared" si="0"/>
        <v>1.3005847953216375E-2</v>
      </c>
      <c r="BJ28" s="515">
        <v>0</v>
      </c>
      <c r="BK28" s="515">
        <v>0</v>
      </c>
      <c r="BL28" s="515">
        <v>0</v>
      </c>
      <c r="BM28" s="515">
        <v>0</v>
      </c>
      <c r="BN28" s="515">
        <v>0</v>
      </c>
      <c r="BO28" s="515">
        <v>0</v>
      </c>
      <c r="BP28" s="515">
        <v>0</v>
      </c>
      <c r="BQ28" s="515">
        <v>0</v>
      </c>
      <c r="BR28" s="515">
        <v>0</v>
      </c>
      <c r="BS28" s="515">
        <v>0</v>
      </c>
      <c r="BT28" s="515">
        <v>0</v>
      </c>
      <c r="BU28" s="515">
        <v>0</v>
      </c>
      <c r="BV28" s="515">
        <v>0</v>
      </c>
      <c r="BW28" s="515">
        <v>0</v>
      </c>
      <c r="BX28" s="515">
        <v>0</v>
      </c>
      <c r="BY28" s="515">
        <v>0</v>
      </c>
      <c r="BZ28" s="515">
        <v>26106.2016</v>
      </c>
      <c r="CA28" s="515">
        <v>26106.2016</v>
      </c>
      <c r="CB28" s="515">
        <v>0</v>
      </c>
      <c r="CC28" s="515">
        <v>0</v>
      </c>
      <c r="CD28" s="515">
        <v>0</v>
      </c>
      <c r="CE28" s="515">
        <v>0</v>
      </c>
      <c r="CF28" s="515">
        <v>26106.2016</v>
      </c>
      <c r="CG28" s="516">
        <v>26106.2016</v>
      </c>
      <c r="CH28" s="501">
        <v>4629574.2255840003</v>
      </c>
      <c r="CI28" s="501">
        <v>4629574.2255840003</v>
      </c>
      <c r="CJ28" s="501">
        <v>5654694.2326776003</v>
      </c>
      <c r="CK28" s="257" t="s">
        <v>1976</v>
      </c>
      <c r="CL28" s="108">
        <v>1.4</v>
      </c>
      <c r="CM28" s="245">
        <v>1.4</v>
      </c>
      <c r="CN28" s="109">
        <v>1.71</v>
      </c>
      <c r="CO28" s="436"/>
      <c r="CP28" s="436"/>
      <c r="CQ28" s="436"/>
      <c r="CR28" s="273"/>
      <c r="CS28" s="447">
        <v>170.44480040918572</v>
      </c>
      <c r="CT28" s="448">
        <v>30.896647477198794</v>
      </c>
      <c r="CU28" s="441">
        <v>0.23461589593584775</v>
      </c>
      <c r="CV28" s="442">
        <v>0.16805922789319713</v>
      </c>
      <c r="CW28" s="450" t="s">
        <v>2220</v>
      </c>
      <c r="CX28" s="242"/>
      <c r="CY28" s="436"/>
      <c r="CZ28" s="436"/>
      <c r="DA28" s="437"/>
      <c r="DB28" s="438"/>
      <c r="DC28" s="457">
        <v>0</v>
      </c>
      <c r="DD28" s="458">
        <v>0</v>
      </c>
      <c r="DE28" s="459">
        <v>0</v>
      </c>
      <c r="DF28" s="357">
        <v>0</v>
      </c>
    </row>
    <row r="29" spans="1:110" ht="35.25" customHeight="1" x14ac:dyDescent="0.25">
      <c r="A29" s="401" t="s">
        <v>56</v>
      </c>
      <c r="B29" s="48" t="s">
        <v>57</v>
      </c>
      <c r="C29" s="48" t="s">
        <v>58</v>
      </c>
      <c r="D29" s="145" t="s">
        <v>67</v>
      </c>
      <c r="E29" s="145" t="s">
        <v>63</v>
      </c>
      <c r="F29" s="145" t="s">
        <v>77</v>
      </c>
      <c r="G29" s="14" t="s">
        <v>63</v>
      </c>
      <c r="H29" s="22" t="s">
        <v>1979</v>
      </c>
      <c r="I29" s="145" t="s">
        <v>1981</v>
      </c>
      <c r="J29" s="426">
        <v>1.8229488339500919</v>
      </c>
      <c r="K29" s="426">
        <v>7.3672348331610005</v>
      </c>
      <c r="L29" s="488">
        <v>482.3</v>
      </c>
      <c r="M29" s="498"/>
      <c r="N29" s="498"/>
      <c r="O29" s="498"/>
      <c r="P29" s="498"/>
      <c r="Q29" s="498"/>
      <c r="R29" s="498"/>
      <c r="S29" s="498"/>
      <c r="T29" s="498"/>
      <c r="U29" s="498"/>
      <c r="V29" s="498"/>
      <c r="W29" s="498"/>
      <c r="X29" s="498"/>
      <c r="Y29" s="498"/>
      <c r="Z29" s="498"/>
      <c r="AA29" s="498"/>
      <c r="AB29" s="498"/>
      <c r="AC29" s="498">
        <v>7</v>
      </c>
      <c r="AD29" s="498">
        <v>7</v>
      </c>
      <c r="AE29" s="498"/>
      <c r="AF29" s="498"/>
      <c r="AG29" s="585"/>
      <c r="AH29" s="498"/>
      <c r="AI29" s="498">
        <f t="shared" si="1"/>
        <v>7</v>
      </c>
      <c r="AJ29" s="498">
        <f t="shared" si="2"/>
        <v>7</v>
      </c>
      <c r="AK29" s="498"/>
      <c r="AL29" s="498"/>
      <c r="AM29" s="498"/>
      <c r="AN29" s="498"/>
      <c r="AO29" s="498"/>
      <c r="AP29" s="498"/>
      <c r="AQ29" s="498"/>
      <c r="AR29" s="498"/>
      <c r="AS29" s="498"/>
      <c r="AT29" s="498"/>
      <c r="AU29" s="498"/>
      <c r="AV29" s="498"/>
      <c r="AW29" s="498"/>
      <c r="AX29" s="498"/>
      <c r="AY29" s="498"/>
      <c r="AZ29" s="498"/>
      <c r="BA29" s="498">
        <v>43.6</v>
      </c>
      <c r="BB29" s="498">
        <v>43.6</v>
      </c>
      <c r="BC29" s="498"/>
      <c r="BD29" s="498"/>
      <c r="BE29" s="498"/>
      <c r="BF29" s="498"/>
      <c r="BG29" s="256">
        <f t="shared" si="3"/>
        <v>43.6</v>
      </c>
      <c r="BH29" s="26">
        <f t="shared" si="4"/>
        <v>43.6</v>
      </c>
      <c r="BI29" s="514">
        <f t="shared" si="0"/>
        <v>3.1142857142857146E-2</v>
      </c>
      <c r="BJ29" s="515">
        <v>0</v>
      </c>
      <c r="BK29" s="515">
        <v>0</v>
      </c>
      <c r="BL29" s="515">
        <v>0</v>
      </c>
      <c r="BM29" s="515">
        <v>0</v>
      </c>
      <c r="BN29" s="515">
        <v>0</v>
      </c>
      <c r="BO29" s="515">
        <v>0</v>
      </c>
      <c r="BP29" s="515">
        <v>0</v>
      </c>
      <c r="BQ29" s="515">
        <v>0</v>
      </c>
      <c r="BR29" s="515">
        <v>0</v>
      </c>
      <c r="BS29" s="515">
        <v>0</v>
      </c>
      <c r="BT29" s="515">
        <v>0</v>
      </c>
      <c r="BU29" s="515">
        <v>0</v>
      </c>
      <c r="BV29" s="515">
        <v>0</v>
      </c>
      <c r="BW29" s="515">
        <v>0</v>
      </c>
      <c r="BX29" s="515">
        <v>0</v>
      </c>
      <c r="BY29" s="515">
        <v>0</v>
      </c>
      <c r="BZ29" s="515">
        <v>51179.424000000006</v>
      </c>
      <c r="CA29" s="515">
        <v>51179.424000000006</v>
      </c>
      <c r="CB29" s="515">
        <v>0</v>
      </c>
      <c r="CC29" s="515">
        <v>0</v>
      </c>
      <c r="CD29" s="515">
        <v>0</v>
      </c>
      <c r="CE29" s="515">
        <v>0</v>
      </c>
      <c r="CF29" s="515">
        <v>51179.424000000006</v>
      </c>
      <c r="CG29" s="516">
        <v>51179.424000000006</v>
      </c>
      <c r="CH29" s="501">
        <v>5009677.6535567995</v>
      </c>
      <c r="CI29" s="501">
        <v>5009677.6535567995</v>
      </c>
      <c r="CJ29" s="501">
        <v>5566308.5039520003</v>
      </c>
      <c r="CK29" s="257" t="s">
        <v>1976</v>
      </c>
      <c r="CL29" s="108">
        <v>1.26</v>
      </c>
      <c r="CM29" s="245">
        <v>1.26</v>
      </c>
      <c r="CN29" s="109">
        <v>1.4</v>
      </c>
      <c r="CO29" s="436"/>
      <c r="CP29" s="436"/>
      <c r="CQ29" s="436"/>
      <c r="CR29" s="273"/>
      <c r="CS29" s="447">
        <v>338.58183493357569</v>
      </c>
      <c r="CT29" s="448">
        <v>295.56818364620744</v>
      </c>
      <c r="CU29" s="441">
        <v>0.94630671511319309</v>
      </c>
      <c r="CV29" s="442">
        <v>0.93386503548644351</v>
      </c>
      <c r="CW29" s="450" t="s">
        <v>2218</v>
      </c>
      <c r="CX29" s="242"/>
      <c r="CY29" s="436"/>
      <c r="CZ29" s="436"/>
      <c r="DA29" s="437"/>
      <c r="DB29" s="438"/>
      <c r="DC29" s="457">
        <v>373407</v>
      </c>
      <c r="DD29" s="458">
        <v>7665</v>
      </c>
      <c r="DE29" s="459">
        <v>0</v>
      </c>
      <c r="DF29" s="357">
        <v>127024</v>
      </c>
    </row>
    <row r="30" spans="1:110" ht="35.25" customHeight="1" x14ac:dyDescent="0.25">
      <c r="A30" s="401" t="s">
        <v>56</v>
      </c>
      <c r="B30" s="48" t="s">
        <v>57</v>
      </c>
      <c r="C30" s="48" t="s">
        <v>58</v>
      </c>
      <c r="D30" s="145" t="s">
        <v>67</v>
      </c>
      <c r="E30" s="145" t="s">
        <v>63</v>
      </c>
      <c r="F30" s="145" t="s">
        <v>78</v>
      </c>
      <c r="G30" s="14" t="s">
        <v>63</v>
      </c>
      <c r="H30" s="22" t="s">
        <v>1978</v>
      </c>
      <c r="I30" s="145" t="s">
        <v>1981</v>
      </c>
      <c r="J30" s="426">
        <v>2.5146606444607986</v>
      </c>
      <c r="K30" s="426">
        <v>6.7410984708270005</v>
      </c>
      <c r="L30" s="488">
        <v>952.3</v>
      </c>
      <c r="M30" s="498"/>
      <c r="N30" s="498"/>
      <c r="O30" s="498"/>
      <c r="P30" s="498"/>
      <c r="Q30" s="498"/>
      <c r="R30" s="498"/>
      <c r="S30" s="498"/>
      <c r="T30" s="498"/>
      <c r="U30" s="498"/>
      <c r="V30" s="498"/>
      <c r="W30" s="498"/>
      <c r="X30" s="498"/>
      <c r="Y30" s="498"/>
      <c r="Z30" s="498"/>
      <c r="AA30" s="498"/>
      <c r="AB30" s="498"/>
      <c r="AC30" s="498">
        <v>22</v>
      </c>
      <c r="AD30" s="498">
        <v>22</v>
      </c>
      <c r="AE30" s="498"/>
      <c r="AF30" s="498"/>
      <c r="AG30" s="585"/>
      <c r="AH30" s="498"/>
      <c r="AI30" s="498">
        <f t="shared" si="1"/>
        <v>22</v>
      </c>
      <c r="AJ30" s="498">
        <f t="shared" si="2"/>
        <v>22</v>
      </c>
      <c r="AK30" s="498"/>
      <c r="AL30" s="498"/>
      <c r="AM30" s="498"/>
      <c r="AN30" s="498"/>
      <c r="AO30" s="498"/>
      <c r="AP30" s="498"/>
      <c r="AQ30" s="498"/>
      <c r="AR30" s="498"/>
      <c r="AS30" s="498"/>
      <c r="AT30" s="498"/>
      <c r="AU30" s="498"/>
      <c r="AV30" s="498"/>
      <c r="AW30" s="498"/>
      <c r="AX30" s="498"/>
      <c r="AY30" s="498"/>
      <c r="AZ30" s="498"/>
      <c r="BA30" s="498">
        <v>121.01</v>
      </c>
      <c r="BB30" s="498">
        <v>121.01</v>
      </c>
      <c r="BC30" s="498"/>
      <c r="BD30" s="498"/>
      <c r="BE30" s="498"/>
      <c r="BF30" s="498"/>
      <c r="BG30" s="256">
        <f t="shared" si="3"/>
        <v>121.01</v>
      </c>
      <c r="BH30" s="26">
        <f t="shared" si="4"/>
        <v>121.01</v>
      </c>
      <c r="BI30" s="514">
        <f t="shared" si="0"/>
        <v>4.7269531250000003E-2</v>
      </c>
      <c r="BJ30" s="515">
        <v>0</v>
      </c>
      <c r="BK30" s="515">
        <v>0</v>
      </c>
      <c r="BL30" s="515">
        <v>0</v>
      </c>
      <c r="BM30" s="515">
        <v>0</v>
      </c>
      <c r="BN30" s="515">
        <v>0</v>
      </c>
      <c r="BO30" s="515">
        <v>0</v>
      </c>
      <c r="BP30" s="515">
        <v>0</v>
      </c>
      <c r="BQ30" s="515">
        <v>0</v>
      </c>
      <c r="BR30" s="515">
        <v>0</v>
      </c>
      <c r="BS30" s="515">
        <v>0</v>
      </c>
      <c r="BT30" s="515">
        <v>0</v>
      </c>
      <c r="BU30" s="515">
        <v>0</v>
      </c>
      <c r="BV30" s="515">
        <v>0</v>
      </c>
      <c r="BW30" s="515">
        <v>0</v>
      </c>
      <c r="BX30" s="515">
        <v>0</v>
      </c>
      <c r="BY30" s="515">
        <v>0</v>
      </c>
      <c r="BZ30" s="515">
        <v>142046.37840000002</v>
      </c>
      <c r="CA30" s="515">
        <v>142046.37840000002</v>
      </c>
      <c r="CB30" s="515">
        <v>0</v>
      </c>
      <c r="CC30" s="515">
        <v>0</v>
      </c>
      <c r="CD30" s="515">
        <v>0</v>
      </c>
      <c r="CE30" s="515">
        <v>0</v>
      </c>
      <c r="CF30" s="515">
        <v>142046.37840000002</v>
      </c>
      <c r="CG30" s="516">
        <v>142046.37840000002</v>
      </c>
      <c r="CH30" s="501">
        <v>6692530.6871136008</v>
      </c>
      <c r="CI30" s="501">
        <v>6692530.6871136008</v>
      </c>
      <c r="CJ30" s="501">
        <v>9679592.4062208012</v>
      </c>
      <c r="CK30" s="257" t="s">
        <v>1976</v>
      </c>
      <c r="CL30" s="108">
        <v>1.77</v>
      </c>
      <c r="CM30" s="245">
        <v>1.77</v>
      </c>
      <c r="CN30" s="109">
        <v>2.56</v>
      </c>
      <c r="CO30" s="436"/>
      <c r="CP30" s="436"/>
      <c r="CQ30" s="436"/>
      <c r="CR30" s="273"/>
      <c r="CS30" s="447">
        <v>111.3980316633377</v>
      </c>
      <c r="CT30" s="448">
        <v>110.71788814360376</v>
      </c>
      <c r="CU30" s="441">
        <v>0.41604093908877232</v>
      </c>
      <c r="CV30" s="442">
        <v>0.41534084282553613</v>
      </c>
      <c r="CW30" s="450" t="s">
        <v>2221</v>
      </c>
      <c r="CX30" s="242"/>
      <c r="CY30" s="436"/>
      <c r="CZ30" s="436"/>
      <c r="DA30" s="437"/>
      <c r="DB30" s="438"/>
      <c r="DC30" s="457">
        <v>178638</v>
      </c>
      <c r="DD30" s="458">
        <v>0</v>
      </c>
      <c r="DE30" s="459">
        <v>60006</v>
      </c>
      <c r="DF30" s="357">
        <v>79548</v>
      </c>
    </row>
    <row r="31" spans="1:110" ht="35.25" customHeight="1" x14ac:dyDescent="0.25">
      <c r="A31" s="401" t="s">
        <v>56</v>
      </c>
      <c r="B31" s="48" t="s">
        <v>57</v>
      </c>
      <c r="C31" s="48" t="s">
        <v>58</v>
      </c>
      <c r="D31" s="145" t="s">
        <v>67</v>
      </c>
      <c r="E31" s="145" t="s">
        <v>63</v>
      </c>
      <c r="F31" s="145" t="s">
        <v>79</v>
      </c>
      <c r="G31" s="14" t="s">
        <v>63</v>
      </c>
      <c r="H31" s="22" t="s">
        <v>1979</v>
      </c>
      <c r="I31" s="145" t="s">
        <v>1981</v>
      </c>
      <c r="J31" s="426">
        <v>2.1615994078459591</v>
      </c>
      <c r="K31" s="426">
        <v>3.3257575688400003</v>
      </c>
      <c r="L31" s="488">
        <v>141.9</v>
      </c>
      <c r="M31" s="498"/>
      <c r="N31" s="498"/>
      <c r="O31" s="498"/>
      <c r="P31" s="498"/>
      <c r="Q31" s="498"/>
      <c r="R31" s="498"/>
      <c r="S31" s="498"/>
      <c r="T31" s="498"/>
      <c r="U31" s="498"/>
      <c r="V31" s="498"/>
      <c r="W31" s="498"/>
      <c r="X31" s="498"/>
      <c r="Y31" s="498"/>
      <c r="Z31" s="498"/>
      <c r="AA31" s="498"/>
      <c r="AB31" s="498"/>
      <c r="AC31" s="498"/>
      <c r="AD31" s="498"/>
      <c r="AE31" s="498"/>
      <c r="AF31" s="498"/>
      <c r="AG31" s="585"/>
      <c r="AH31" s="498"/>
      <c r="AI31" s="498">
        <f t="shared" si="1"/>
        <v>0</v>
      </c>
      <c r="AJ31" s="498">
        <f t="shared" si="2"/>
        <v>0</v>
      </c>
      <c r="AK31" s="498"/>
      <c r="AL31" s="498"/>
      <c r="AM31" s="498"/>
      <c r="AN31" s="498"/>
      <c r="AO31" s="498"/>
      <c r="AP31" s="498"/>
      <c r="AQ31" s="498"/>
      <c r="AR31" s="498"/>
      <c r="AS31" s="498"/>
      <c r="AT31" s="498"/>
      <c r="AU31" s="498"/>
      <c r="AV31" s="498"/>
      <c r="AW31" s="498"/>
      <c r="AX31" s="498"/>
      <c r="AY31" s="498"/>
      <c r="AZ31" s="498"/>
      <c r="BA31" s="498"/>
      <c r="BB31" s="498"/>
      <c r="BC31" s="498"/>
      <c r="BD31" s="498"/>
      <c r="BE31" s="498"/>
      <c r="BF31" s="498"/>
      <c r="BG31" s="256">
        <f t="shared" si="3"/>
        <v>0</v>
      </c>
      <c r="BH31" s="26">
        <f t="shared" si="4"/>
        <v>0</v>
      </c>
      <c r="BI31" s="514">
        <f t="shared" si="0"/>
        <v>0</v>
      </c>
      <c r="BJ31" s="515">
        <v>0</v>
      </c>
      <c r="BK31" s="515">
        <v>0</v>
      </c>
      <c r="BL31" s="515">
        <v>0</v>
      </c>
      <c r="BM31" s="515">
        <v>0</v>
      </c>
      <c r="BN31" s="515">
        <v>0</v>
      </c>
      <c r="BO31" s="515">
        <v>0</v>
      </c>
      <c r="BP31" s="515">
        <v>0</v>
      </c>
      <c r="BQ31" s="515">
        <v>0</v>
      </c>
      <c r="BR31" s="515">
        <v>0</v>
      </c>
      <c r="BS31" s="515">
        <v>0</v>
      </c>
      <c r="BT31" s="515">
        <v>0</v>
      </c>
      <c r="BU31" s="515">
        <v>0</v>
      </c>
      <c r="BV31" s="515">
        <v>0</v>
      </c>
      <c r="BW31" s="515">
        <v>0</v>
      </c>
      <c r="BX31" s="515">
        <v>0</v>
      </c>
      <c r="BY31" s="515">
        <v>0</v>
      </c>
      <c r="BZ31" s="515">
        <v>0</v>
      </c>
      <c r="CA31" s="515">
        <v>0</v>
      </c>
      <c r="CB31" s="515">
        <v>0</v>
      </c>
      <c r="CC31" s="515">
        <v>0</v>
      </c>
      <c r="CD31" s="515">
        <v>0</v>
      </c>
      <c r="CE31" s="515">
        <v>0</v>
      </c>
      <c r="CF31" s="515">
        <v>0</v>
      </c>
      <c r="CG31" s="516">
        <v>0</v>
      </c>
      <c r="CH31" s="501">
        <v>7419898.7522676</v>
      </c>
      <c r="CI31" s="501">
        <v>7419898.7522676</v>
      </c>
      <c r="CJ31" s="501">
        <v>7892503.7683355985</v>
      </c>
      <c r="CK31" s="257" t="s">
        <v>1976</v>
      </c>
      <c r="CL31" s="108">
        <v>1.57</v>
      </c>
      <c r="CM31" s="245">
        <v>1.57</v>
      </c>
      <c r="CN31" s="109">
        <v>1.67</v>
      </c>
      <c r="CO31" s="436"/>
      <c r="CP31" s="436"/>
      <c r="CQ31" s="436"/>
      <c r="CR31" s="273"/>
      <c r="CS31" s="447">
        <v>13.733229374481121</v>
      </c>
      <c r="CT31" s="448">
        <v>13.733229374481121</v>
      </c>
      <c r="CU31" s="441">
        <v>6.9746768900938574E-2</v>
      </c>
      <c r="CV31" s="442">
        <v>6.9746768900938574E-2</v>
      </c>
      <c r="CW31" s="450" t="s">
        <v>2210</v>
      </c>
      <c r="CX31" s="242"/>
      <c r="CY31" s="436"/>
      <c r="CZ31" s="436"/>
      <c r="DA31" s="437"/>
      <c r="DB31" s="438"/>
      <c r="DC31" s="457">
        <v>0</v>
      </c>
      <c r="DD31" s="458">
        <v>0</v>
      </c>
      <c r="DE31" s="459">
        <v>715</v>
      </c>
      <c r="DF31" s="357">
        <v>238.33333333333334</v>
      </c>
    </row>
    <row r="32" spans="1:110" ht="35.25" customHeight="1" x14ac:dyDescent="0.25">
      <c r="A32" s="401" t="s">
        <v>56</v>
      </c>
      <c r="B32" s="48" t="s">
        <v>57</v>
      </c>
      <c r="C32" s="48" t="s">
        <v>58</v>
      </c>
      <c r="D32" s="145" t="s">
        <v>80</v>
      </c>
      <c r="E32" s="145" t="s">
        <v>63</v>
      </c>
      <c r="F32" s="145" t="s">
        <v>81</v>
      </c>
      <c r="G32" s="14" t="s">
        <v>63</v>
      </c>
      <c r="H32" s="22" t="s">
        <v>1978</v>
      </c>
      <c r="I32" s="145" t="s">
        <v>1981</v>
      </c>
      <c r="J32" s="426">
        <v>2.9397751946705037</v>
      </c>
      <c r="K32" s="426">
        <v>2.7123106004189999</v>
      </c>
      <c r="L32" s="488">
        <v>253.9</v>
      </c>
      <c r="M32" s="498"/>
      <c r="N32" s="498"/>
      <c r="O32" s="498"/>
      <c r="P32" s="498"/>
      <c r="Q32" s="498"/>
      <c r="R32" s="498"/>
      <c r="S32" s="498"/>
      <c r="T32" s="498"/>
      <c r="U32" s="498"/>
      <c r="V32" s="498"/>
      <c r="W32" s="498"/>
      <c r="X32" s="498"/>
      <c r="Y32" s="498"/>
      <c r="Z32" s="498"/>
      <c r="AA32" s="498"/>
      <c r="AB32" s="498"/>
      <c r="AC32" s="498">
        <v>5</v>
      </c>
      <c r="AD32" s="498">
        <v>5</v>
      </c>
      <c r="AE32" s="498"/>
      <c r="AF32" s="498"/>
      <c r="AG32" s="585"/>
      <c r="AH32" s="498"/>
      <c r="AI32" s="498">
        <f t="shared" si="1"/>
        <v>5</v>
      </c>
      <c r="AJ32" s="498">
        <f t="shared" si="2"/>
        <v>5</v>
      </c>
      <c r="AK32" s="498"/>
      <c r="AL32" s="498"/>
      <c r="AM32" s="498"/>
      <c r="AN32" s="498"/>
      <c r="AO32" s="498"/>
      <c r="AP32" s="498"/>
      <c r="AQ32" s="498"/>
      <c r="AR32" s="498"/>
      <c r="AS32" s="498"/>
      <c r="AT32" s="498"/>
      <c r="AU32" s="498"/>
      <c r="AV32" s="498"/>
      <c r="AW32" s="498"/>
      <c r="AX32" s="498"/>
      <c r="AY32" s="498"/>
      <c r="AZ32" s="498"/>
      <c r="BA32" s="498">
        <v>63.02</v>
      </c>
      <c r="BB32" s="498">
        <v>63.02</v>
      </c>
      <c r="BC32" s="498"/>
      <c r="BD32" s="498"/>
      <c r="BE32" s="498"/>
      <c r="BF32" s="498"/>
      <c r="BG32" s="256">
        <f t="shared" si="3"/>
        <v>63.02</v>
      </c>
      <c r="BH32" s="26">
        <f t="shared" si="4"/>
        <v>63.02</v>
      </c>
      <c r="BI32" s="514">
        <f t="shared" si="0"/>
        <v>0.10681355932203392</v>
      </c>
      <c r="BJ32" s="515">
        <v>0</v>
      </c>
      <c r="BK32" s="515">
        <v>0</v>
      </c>
      <c r="BL32" s="515">
        <v>0</v>
      </c>
      <c r="BM32" s="515">
        <v>0</v>
      </c>
      <c r="BN32" s="515">
        <v>0</v>
      </c>
      <c r="BO32" s="515">
        <v>0</v>
      </c>
      <c r="BP32" s="515">
        <v>0</v>
      </c>
      <c r="BQ32" s="515">
        <v>0</v>
      </c>
      <c r="BR32" s="515">
        <v>0</v>
      </c>
      <c r="BS32" s="515">
        <v>0</v>
      </c>
      <c r="BT32" s="515">
        <v>0</v>
      </c>
      <c r="BU32" s="515">
        <v>0</v>
      </c>
      <c r="BV32" s="515">
        <v>0</v>
      </c>
      <c r="BW32" s="515">
        <v>0</v>
      </c>
      <c r="BX32" s="515">
        <v>0</v>
      </c>
      <c r="BY32" s="515">
        <v>0</v>
      </c>
      <c r="BZ32" s="515">
        <v>73975.396800000017</v>
      </c>
      <c r="CA32" s="515">
        <v>73975.396800000017</v>
      </c>
      <c r="CB32" s="515">
        <v>0</v>
      </c>
      <c r="CC32" s="515">
        <v>0</v>
      </c>
      <c r="CD32" s="515">
        <v>0</v>
      </c>
      <c r="CE32" s="515">
        <v>0</v>
      </c>
      <c r="CF32" s="515">
        <v>73975.396800000017</v>
      </c>
      <c r="CG32" s="516">
        <v>73975.396800000017</v>
      </c>
      <c r="CH32" s="501">
        <v>3223680.0000000005</v>
      </c>
      <c r="CI32" s="501">
        <v>3223680.0000000005</v>
      </c>
      <c r="CJ32" s="501">
        <v>2067359.9999999998</v>
      </c>
      <c r="CK32" s="257" t="s">
        <v>1976</v>
      </c>
      <c r="CL32" s="108">
        <v>0.92</v>
      </c>
      <c r="CM32" s="245">
        <v>0.92</v>
      </c>
      <c r="CN32" s="109">
        <v>0.59</v>
      </c>
      <c r="CO32" s="436"/>
      <c r="CP32" s="436"/>
      <c r="CQ32" s="436"/>
      <c r="CR32" s="273"/>
      <c r="CS32" s="447">
        <v>62.675316250405359</v>
      </c>
      <c r="CT32" s="448">
        <v>62.675316250405359</v>
      </c>
      <c r="CU32" s="441">
        <v>0.3230619526435286</v>
      </c>
      <c r="CV32" s="442">
        <v>0.3230619526435286</v>
      </c>
      <c r="CW32" s="450" t="s">
        <v>2213</v>
      </c>
      <c r="CX32" s="242"/>
      <c r="CY32" s="436"/>
      <c r="CZ32" s="436"/>
      <c r="DA32" s="437"/>
      <c r="DB32" s="438"/>
      <c r="DC32" s="457">
        <v>0</v>
      </c>
      <c r="DD32" s="458">
        <v>44603</v>
      </c>
      <c r="DE32" s="459">
        <v>0</v>
      </c>
      <c r="DF32" s="357">
        <v>14867.666666666666</v>
      </c>
    </row>
    <row r="33" spans="1:110" ht="35.25" customHeight="1" x14ac:dyDescent="0.25">
      <c r="A33" s="401" t="s">
        <v>56</v>
      </c>
      <c r="B33" s="48" t="s">
        <v>57</v>
      </c>
      <c r="C33" s="48" t="s">
        <v>58</v>
      </c>
      <c r="D33" s="145" t="s">
        <v>80</v>
      </c>
      <c r="E33" s="145" t="s">
        <v>63</v>
      </c>
      <c r="F33" s="145" t="s">
        <v>82</v>
      </c>
      <c r="G33" s="14" t="s">
        <v>63</v>
      </c>
      <c r="H33" s="22" t="s">
        <v>1979</v>
      </c>
      <c r="I33" s="145" t="s">
        <v>1981</v>
      </c>
      <c r="J33" s="426">
        <v>2.6947939284479623</v>
      </c>
      <c r="K33" s="426">
        <v>7.5282196813109996</v>
      </c>
      <c r="L33" s="488">
        <v>577.4</v>
      </c>
      <c r="M33" s="498"/>
      <c r="N33" s="498"/>
      <c r="O33" s="498"/>
      <c r="P33" s="498"/>
      <c r="Q33" s="498"/>
      <c r="R33" s="498"/>
      <c r="S33" s="498"/>
      <c r="T33" s="498"/>
      <c r="U33" s="498"/>
      <c r="V33" s="498"/>
      <c r="W33" s="498"/>
      <c r="X33" s="498"/>
      <c r="Y33" s="498"/>
      <c r="Z33" s="498"/>
      <c r="AA33" s="498"/>
      <c r="AB33" s="498"/>
      <c r="AC33" s="498">
        <v>5</v>
      </c>
      <c r="AD33" s="498">
        <v>5</v>
      </c>
      <c r="AE33" s="498"/>
      <c r="AF33" s="498"/>
      <c r="AG33" s="585"/>
      <c r="AH33" s="498"/>
      <c r="AI33" s="498">
        <f t="shared" si="1"/>
        <v>5</v>
      </c>
      <c r="AJ33" s="498">
        <f t="shared" si="2"/>
        <v>5</v>
      </c>
      <c r="AK33" s="498"/>
      <c r="AL33" s="498"/>
      <c r="AM33" s="498"/>
      <c r="AN33" s="498"/>
      <c r="AO33" s="498"/>
      <c r="AP33" s="498"/>
      <c r="AQ33" s="498"/>
      <c r="AR33" s="498"/>
      <c r="AS33" s="498"/>
      <c r="AT33" s="498"/>
      <c r="AU33" s="498"/>
      <c r="AV33" s="498"/>
      <c r="AW33" s="498"/>
      <c r="AX33" s="498"/>
      <c r="AY33" s="498"/>
      <c r="AZ33" s="498"/>
      <c r="BA33" s="498">
        <v>27.48</v>
      </c>
      <c r="BB33" s="498">
        <v>27.48</v>
      </c>
      <c r="BC33" s="498"/>
      <c r="BD33" s="498"/>
      <c r="BE33" s="498"/>
      <c r="BF33" s="498"/>
      <c r="BG33" s="256">
        <f t="shared" si="3"/>
        <v>27.48</v>
      </c>
      <c r="BH33" s="26">
        <f t="shared" si="4"/>
        <v>27.48</v>
      </c>
      <c r="BI33" s="514">
        <f t="shared" si="0"/>
        <v>1.0861660079051384E-2</v>
      </c>
      <c r="BJ33" s="515">
        <v>0</v>
      </c>
      <c r="BK33" s="515">
        <v>0</v>
      </c>
      <c r="BL33" s="515">
        <v>0</v>
      </c>
      <c r="BM33" s="515">
        <v>0</v>
      </c>
      <c r="BN33" s="515">
        <v>0</v>
      </c>
      <c r="BO33" s="515">
        <v>0</v>
      </c>
      <c r="BP33" s="515">
        <v>0</v>
      </c>
      <c r="BQ33" s="515">
        <v>0</v>
      </c>
      <c r="BR33" s="515">
        <v>0</v>
      </c>
      <c r="BS33" s="515">
        <v>0</v>
      </c>
      <c r="BT33" s="515">
        <v>0</v>
      </c>
      <c r="BU33" s="515">
        <v>0</v>
      </c>
      <c r="BV33" s="515">
        <v>0</v>
      </c>
      <c r="BW33" s="515">
        <v>0</v>
      </c>
      <c r="BX33" s="515">
        <v>0</v>
      </c>
      <c r="BY33" s="515">
        <v>0</v>
      </c>
      <c r="BZ33" s="515">
        <v>32257.123200000005</v>
      </c>
      <c r="CA33" s="515">
        <v>32257.123200000005</v>
      </c>
      <c r="CB33" s="515">
        <v>0</v>
      </c>
      <c r="CC33" s="515">
        <v>0</v>
      </c>
      <c r="CD33" s="515">
        <v>0</v>
      </c>
      <c r="CE33" s="515">
        <v>0</v>
      </c>
      <c r="CF33" s="515">
        <v>32257.123200000005</v>
      </c>
      <c r="CG33" s="516">
        <v>32257.123200000005</v>
      </c>
      <c r="CH33" s="501">
        <v>7568640.0000000009</v>
      </c>
      <c r="CI33" s="501">
        <v>7568640.0000000009</v>
      </c>
      <c r="CJ33" s="501">
        <v>8865120</v>
      </c>
      <c r="CK33" s="257" t="s">
        <v>1976</v>
      </c>
      <c r="CL33" s="108">
        <v>2.16</v>
      </c>
      <c r="CM33" s="245">
        <v>2.16</v>
      </c>
      <c r="CN33" s="109">
        <v>2.5299999999999998</v>
      </c>
      <c r="CO33" s="436"/>
      <c r="CP33" s="436"/>
      <c r="CQ33" s="436"/>
      <c r="CR33" s="273"/>
      <c r="CS33" s="447">
        <v>23.867075122000966</v>
      </c>
      <c r="CT33" s="448">
        <v>23.867075122000966</v>
      </c>
      <c r="CU33" s="441">
        <v>0.15299792627875469</v>
      </c>
      <c r="CV33" s="442">
        <v>0.15299792627875469</v>
      </c>
      <c r="CW33" s="450" t="s">
        <v>2222</v>
      </c>
      <c r="CX33" s="242"/>
      <c r="CY33" s="436"/>
      <c r="CZ33" s="436"/>
      <c r="DA33" s="437"/>
      <c r="DB33" s="438"/>
      <c r="DC33" s="457">
        <v>0</v>
      </c>
      <c r="DD33" s="458">
        <v>22125</v>
      </c>
      <c r="DE33" s="459">
        <v>0</v>
      </c>
      <c r="DF33" s="357">
        <v>7375</v>
      </c>
    </row>
    <row r="34" spans="1:110" ht="35.25" customHeight="1" x14ac:dyDescent="0.25">
      <c r="A34" s="401" t="s">
        <v>56</v>
      </c>
      <c r="B34" s="48" t="s">
        <v>57</v>
      </c>
      <c r="C34" s="48" t="s">
        <v>58</v>
      </c>
      <c r="D34" s="145" t="s">
        <v>80</v>
      </c>
      <c r="E34" s="145" t="s">
        <v>63</v>
      </c>
      <c r="F34" s="145" t="s">
        <v>83</v>
      </c>
      <c r="G34" s="14" t="s">
        <v>63</v>
      </c>
      <c r="H34" s="22" t="s">
        <v>1978</v>
      </c>
      <c r="I34" s="145" t="s">
        <v>1981</v>
      </c>
      <c r="J34" s="426">
        <v>2.0030821179372555</v>
      </c>
      <c r="K34" s="426">
        <v>5.0606060500799996</v>
      </c>
      <c r="L34" s="488">
        <v>832.5</v>
      </c>
      <c r="M34" s="498"/>
      <c r="N34" s="498"/>
      <c r="O34" s="498"/>
      <c r="P34" s="498"/>
      <c r="Q34" s="498"/>
      <c r="R34" s="498"/>
      <c r="S34" s="498"/>
      <c r="T34" s="498"/>
      <c r="U34" s="498"/>
      <c r="V34" s="498"/>
      <c r="W34" s="498"/>
      <c r="X34" s="498"/>
      <c r="Y34" s="498"/>
      <c r="Z34" s="498"/>
      <c r="AA34" s="498"/>
      <c r="AB34" s="498"/>
      <c r="AC34" s="498">
        <v>7</v>
      </c>
      <c r="AD34" s="498">
        <v>7</v>
      </c>
      <c r="AE34" s="498"/>
      <c r="AF34" s="498"/>
      <c r="AG34" s="585"/>
      <c r="AH34" s="498"/>
      <c r="AI34" s="498">
        <f t="shared" si="1"/>
        <v>7</v>
      </c>
      <c r="AJ34" s="498">
        <f t="shared" si="2"/>
        <v>7</v>
      </c>
      <c r="AK34" s="498"/>
      <c r="AL34" s="498"/>
      <c r="AM34" s="498"/>
      <c r="AN34" s="498"/>
      <c r="AO34" s="498"/>
      <c r="AP34" s="498"/>
      <c r="AQ34" s="498"/>
      <c r="AR34" s="498"/>
      <c r="AS34" s="498"/>
      <c r="AT34" s="498"/>
      <c r="AU34" s="498"/>
      <c r="AV34" s="498"/>
      <c r="AW34" s="498"/>
      <c r="AX34" s="498"/>
      <c r="AY34" s="498"/>
      <c r="AZ34" s="498"/>
      <c r="BA34" s="498">
        <v>44.35</v>
      </c>
      <c r="BB34" s="498">
        <v>44.35</v>
      </c>
      <c r="BC34" s="498"/>
      <c r="BD34" s="498"/>
      <c r="BE34" s="498"/>
      <c r="BF34" s="498"/>
      <c r="BG34" s="256">
        <f t="shared" si="3"/>
        <v>44.35</v>
      </c>
      <c r="BH34" s="26">
        <f t="shared" si="4"/>
        <v>44.35</v>
      </c>
      <c r="BI34" s="514">
        <f t="shared" si="0"/>
        <v>3.5479999999999998E-2</v>
      </c>
      <c r="BJ34" s="515">
        <v>0</v>
      </c>
      <c r="BK34" s="515">
        <v>0</v>
      </c>
      <c r="BL34" s="515">
        <v>0</v>
      </c>
      <c r="BM34" s="515">
        <v>0</v>
      </c>
      <c r="BN34" s="515">
        <v>0</v>
      </c>
      <c r="BO34" s="515">
        <v>0</v>
      </c>
      <c r="BP34" s="515">
        <v>0</v>
      </c>
      <c r="BQ34" s="515">
        <v>0</v>
      </c>
      <c r="BR34" s="515">
        <v>0</v>
      </c>
      <c r="BS34" s="515">
        <v>0</v>
      </c>
      <c r="BT34" s="515">
        <v>0</v>
      </c>
      <c r="BU34" s="515">
        <v>0</v>
      </c>
      <c r="BV34" s="515">
        <v>0</v>
      </c>
      <c r="BW34" s="515">
        <v>0</v>
      </c>
      <c r="BX34" s="515">
        <v>0</v>
      </c>
      <c r="BY34" s="515">
        <v>0</v>
      </c>
      <c r="BZ34" s="515">
        <v>52059.804000000004</v>
      </c>
      <c r="CA34" s="515">
        <v>52059.804000000004</v>
      </c>
      <c r="CB34" s="515">
        <v>0</v>
      </c>
      <c r="CC34" s="515">
        <v>0</v>
      </c>
      <c r="CD34" s="515">
        <v>0</v>
      </c>
      <c r="CE34" s="515">
        <v>0</v>
      </c>
      <c r="CF34" s="515">
        <v>52059.804000000004</v>
      </c>
      <c r="CG34" s="516">
        <v>52059.804000000004</v>
      </c>
      <c r="CH34" s="501">
        <v>3889440.0000000005</v>
      </c>
      <c r="CI34" s="501">
        <v>3889440.0000000005</v>
      </c>
      <c r="CJ34" s="501">
        <v>4380000</v>
      </c>
      <c r="CK34" s="257" t="s">
        <v>1976</v>
      </c>
      <c r="CL34" s="108">
        <v>1.1100000000000001</v>
      </c>
      <c r="CM34" s="245">
        <v>1.1100000000000001</v>
      </c>
      <c r="CN34" s="109">
        <v>1.25</v>
      </c>
      <c r="CO34" s="436"/>
      <c r="CP34" s="436"/>
      <c r="CQ34" s="436"/>
      <c r="CR34" s="273"/>
      <c r="CS34" s="447">
        <v>35.65039765039765</v>
      </c>
      <c r="CT34" s="448">
        <v>35.463811063811065</v>
      </c>
      <c r="CU34" s="441">
        <v>0.11011671011671011</v>
      </c>
      <c r="CV34" s="442">
        <v>0.1097163097163097</v>
      </c>
      <c r="CW34" s="450" t="s">
        <v>2223</v>
      </c>
      <c r="CX34" s="242"/>
      <c r="CY34" s="436"/>
      <c r="CZ34" s="436"/>
      <c r="DA34" s="437"/>
      <c r="DB34" s="438"/>
      <c r="DC34" s="457">
        <v>0</v>
      </c>
      <c r="DD34" s="458">
        <v>0</v>
      </c>
      <c r="DE34" s="459">
        <v>0</v>
      </c>
      <c r="DF34" s="357">
        <v>0</v>
      </c>
    </row>
    <row r="35" spans="1:110" ht="35.25" customHeight="1" x14ac:dyDescent="0.25">
      <c r="A35" s="401" t="s">
        <v>56</v>
      </c>
      <c r="B35" s="48" t="s">
        <v>57</v>
      </c>
      <c r="C35" s="48" t="s">
        <v>58</v>
      </c>
      <c r="D35" s="145" t="s">
        <v>80</v>
      </c>
      <c r="E35" s="145" t="s">
        <v>63</v>
      </c>
      <c r="F35" s="145" t="s">
        <v>84</v>
      </c>
      <c r="G35" s="14" t="s">
        <v>63</v>
      </c>
      <c r="H35" s="22" t="s">
        <v>1978</v>
      </c>
      <c r="I35" s="145" t="s">
        <v>1981</v>
      </c>
      <c r="J35" s="426">
        <v>2.6515619402910429</v>
      </c>
      <c r="K35" s="426">
        <v>0.48939393837600004</v>
      </c>
      <c r="L35" s="488">
        <v>20.7</v>
      </c>
      <c r="M35" s="498"/>
      <c r="N35" s="498"/>
      <c r="O35" s="498"/>
      <c r="P35" s="498"/>
      <c r="Q35" s="498"/>
      <c r="R35" s="498"/>
      <c r="S35" s="498"/>
      <c r="T35" s="498"/>
      <c r="U35" s="498"/>
      <c r="V35" s="498"/>
      <c r="W35" s="498"/>
      <c r="X35" s="498"/>
      <c r="Y35" s="498"/>
      <c r="Z35" s="498"/>
      <c r="AA35" s="498"/>
      <c r="AB35" s="498"/>
      <c r="AC35" s="498">
        <v>1</v>
      </c>
      <c r="AD35" s="498">
        <v>1</v>
      </c>
      <c r="AE35" s="498"/>
      <c r="AF35" s="498"/>
      <c r="AG35" s="585"/>
      <c r="AH35" s="498"/>
      <c r="AI35" s="498">
        <f t="shared" si="1"/>
        <v>1</v>
      </c>
      <c r="AJ35" s="498">
        <f t="shared" si="2"/>
        <v>1</v>
      </c>
      <c r="AK35" s="498"/>
      <c r="AL35" s="498"/>
      <c r="AM35" s="498"/>
      <c r="AN35" s="498"/>
      <c r="AO35" s="498"/>
      <c r="AP35" s="498"/>
      <c r="AQ35" s="498"/>
      <c r="AR35" s="498"/>
      <c r="AS35" s="498"/>
      <c r="AT35" s="498"/>
      <c r="AU35" s="498"/>
      <c r="AV35" s="498"/>
      <c r="AW35" s="498"/>
      <c r="AX35" s="498"/>
      <c r="AY35" s="498"/>
      <c r="AZ35" s="498"/>
      <c r="BA35" s="498">
        <v>120</v>
      </c>
      <c r="BB35" s="498">
        <v>120</v>
      </c>
      <c r="BC35" s="498"/>
      <c r="BD35" s="498"/>
      <c r="BE35" s="498"/>
      <c r="BF35" s="498"/>
      <c r="BG35" s="256">
        <f t="shared" si="3"/>
        <v>120</v>
      </c>
      <c r="BH35" s="26">
        <f t="shared" si="4"/>
        <v>120</v>
      </c>
      <c r="BI35" s="514">
        <f t="shared" si="0"/>
        <v>0.13636363636363635</v>
      </c>
      <c r="BJ35" s="515">
        <v>0</v>
      </c>
      <c r="BK35" s="515">
        <v>0</v>
      </c>
      <c r="BL35" s="515">
        <v>0</v>
      </c>
      <c r="BM35" s="515">
        <v>0</v>
      </c>
      <c r="BN35" s="515">
        <v>0</v>
      </c>
      <c r="BO35" s="515">
        <v>0</v>
      </c>
      <c r="BP35" s="515">
        <v>0</v>
      </c>
      <c r="BQ35" s="515">
        <v>0</v>
      </c>
      <c r="BR35" s="515">
        <v>0</v>
      </c>
      <c r="BS35" s="515">
        <v>0</v>
      </c>
      <c r="BT35" s="515">
        <v>0</v>
      </c>
      <c r="BU35" s="515">
        <v>0</v>
      </c>
      <c r="BV35" s="515">
        <v>0</v>
      </c>
      <c r="BW35" s="515">
        <v>0</v>
      </c>
      <c r="BX35" s="515">
        <v>0</v>
      </c>
      <c r="BY35" s="515">
        <v>0</v>
      </c>
      <c r="BZ35" s="515">
        <v>140860.80000000002</v>
      </c>
      <c r="CA35" s="515">
        <v>140860.80000000002</v>
      </c>
      <c r="CB35" s="515">
        <v>0</v>
      </c>
      <c r="CC35" s="515">
        <v>0</v>
      </c>
      <c r="CD35" s="515">
        <v>0</v>
      </c>
      <c r="CE35" s="515">
        <v>0</v>
      </c>
      <c r="CF35" s="515">
        <v>140860.80000000002</v>
      </c>
      <c r="CG35" s="516">
        <v>140860.80000000002</v>
      </c>
      <c r="CH35" s="501">
        <v>1857120.0000000002</v>
      </c>
      <c r="CI35" s="501">
        <v>1857120.0000000002</v>
      </c>
      <c r="CJ35" s="501">
        <v>3083520.0000000005</v>
      </c>
      <c r="CK35" s="257" t="s">
        <v>1976</v>
      </c>
      <c r="CL35" s="108">
        <v>0.53</v>
      </c>
      <c r="CM35" s="245">
        <v>0.53</v>
      </c>
      <c r="CN35" s="109">
        <v>0.88</v>
      </c>
      <c r="CO35" s="436"/>
      <c r="CP35" s="436"/>
      <c r="CQ35" s="436"/>
      <c r="CR35" s="273"/>
      <c r="CS35" s="447">
        <v>156.45161290322554</v>
      </c>
      <c r="CT35" s="448">
        <v>156.45161290322554</v>
      </c>
      <c r="CU35" s="441">
        <v>0.32258064516128981</v>
      </c>
      <c r="CV35" s="442">
        <v>0.32258064516128981</v>
      </c>
      <c r="CW35" s="450" t="s">
        <v>2213</v>
      </c>
      <c r="CX35" s="242"/>
      <c r="CY35" s="436"/>
      <c r="CZ35" s="436"/>
      <c r="DA35" s="437"/>
      <c r="DB35" s="438"/>
      <c r="DC35" s="457">
        <v>0</v>
      </c>
      <c r="DD35" s="458">
        <v>0</v>
      </c>
      <c r="DE35" s="459">
        <v>0</v>
      </c>
      <c r="DF35" s="357">
        <v>0</v>
      </c>
    </row>
    <row r="36" spans="1:110" ht="35.25" customHeight="1" x14ac:dyDescent="0.25">
      <c r="A36" s="401" t="s">
        <v>56</v>
      </c>
      <c r="B36" s="48" t="s">
        <v>57</v>
      </c>
      <c r="C36" s="48" t="s">
        <v>58</v>
      </c>
      <c r="D36" s="145" t="s">
        <v>85</v>
      </c>
      <c r="E36" s="145" t="s">
        <v>63</v>
      </c>
      <c r="F36" s="145" t="s">
        <v>86</v>
      </c>
      <c r="G36" s="14" t="s">
        <v>63</v>
      </c>
      <c r="H36" s="22" t="s">
        <v>1978</v>
      </c>
      <c r="I36" s="145" t="s">
        <v>1981</v>
      </c>
      <c r="J36" s="426">
        <v>2.3345273604736358</v>
      </c>
      <c r="K36" s="426">
        <v>2.2647727225619998</v>
      </c>
      <c r="L36" s="488">
        <v>348.2</v>
      </c>
      <c r="M36" s="498"/>
      <c r="N36" s="498"/>
      <c r="O36" s="498"/>
      <c r="P36" s="498"/>
      <c r="Q36" s="498"/>
      <c r="R36" s="498"/>
      <c r="S36" s="498"/>
      <c r="T36" s="498"/>
      <c r="U36" s="498"/>
      <c r="V36" s="498"/>
      <c r="W36" s="498"/>
      <c r="X36" s="498"/>
      <c r="Y36" s="498"/>
      <c r="Z36" s="498"/>
      <c r="AA36" s="498"/>
      <c r="AB36" s="498"/>
      <c r="AC36" s="498">
        <v>4</v>
      </c>
      <c r="AD36" s="498">
        <v>4</v>
      </c>
      <c r="AE36" s="498"/>
      <c r="AF36" s="498"/>
      <c r="AG36" s="585"/>
      <c r="AH36" s="498"/>
      <c r="AI36" s="498">
        <f t="shared" si="1"/>
        <v>4</v>
      </c>
      <c r="AJ36" s="498">
        <f t="shared" si="2"/>
        <v>4</v>
      </c>
      <c r="AK36" s="498"/>
      <c r="AL36" s="498"/>
      <c r="AM36" s="498"/>
      <c r="AN36" s="498"/>
      <c r="AO36" s="498"/>
      <c r="AP36" s="498"/>
      <c r="AQ36" s="498"/>
      <c r="AR36" s="498"/>
      <c r="AS36" s="498"/>
      <c r="AT36" s="498"/>
      <c r="AU36" s="498"/>
      <c r="AV36" s="498"/>
      <c r="AW36" s="498"/>
      <c r="AX36" s="498"/>
      <c r="AY36" s="498"/>
      <c r="AZ36" s="498"/>
      <c r="BA36" s="498">
        <v>20.100000000000001</v>
      </c>
      <c r="BB36" s="498">
        <v>20.100000000000001</v>
      </c>
      <c r="BC36" s="498"/>
      <c r="BD36" s="498"/>
      <c r="BE36" s="498"/>
      <c r="BF36" s="498"/>
      <c r="BG36" s="256">
        <f t="shared" si="3"/>
        <v>20.100000000000001</v>
      </c>
      <c r="BH36" s="26">
        <f t="shared" si="4"/>
        <v>20.100000000000001</v>
      </c>
      <c r="BI36" s="514">
        <f t="shared" si="0"/>
        <v>2.0721649484536083E-2</v>
      </c>
      <c r="BJ36" s="515">
        <v>0</v>
      </c>
      <c r="BK36" s="515">
        <v>0</v>
      </c>
      <c r="BL36" s="515">
        <v>0</v>
      </c>
      <c r="BM36" s="515">
        <v>0</v>
      </c>
      <c r="BN36" s="515">
        <v>0</v>
      </c>
      <c r="BO36" s="515">
        <v>0</v>
      </c>
      <c r="BP36" s="515">
        <v>0</v>
      </c>
      <c r="BQ36" s="515">
        <v>0</v>
      </c>
      <c r="BR36" s="515">
        <v>0</v>
      </c>
      <c r="BS36" s="515">
        <v>0</v>
      </c>
      <c r="BT36" s="515">
        <v>0</v>
      </c>
      <c r="BU36" s="515">
        <v>0</v>
      </c>
      <c r="BV36" s="515">
        <v>0</v>
      </c>
      <c r="BW36" s="515">
        <v>0</v>
      </c>
      <c r="BX36" s="515">
        <v>0</v>
      </c>
      <c r="BY36" s="515">
        <v>0</v>
      </c>
      <c r="BZ36" s="515">
        <v>23594.184000000001</v>
      </c>
      <c r="CA36" s="515">
        <v>23594.184000000001</v>
      </c>
      <c r="CB36" s="515">
        <v>0</v>
      </c>
      <c r="CC36" s="515">
        <v>0</v>
      </c>
      <c r="CD36" s="515">
        <v>0</v>
      </c>
      <c r="CE36" s="515">
        <v>0</v>
      </c>
      <c r="CF36" s="515">
        <v>23594.184000000001</v>
      </c>
      <c r="CG36" s="516">
        <v>23594.184000000001</v>
      </c>
      <c r="CH36" s="501">
        <v>3539040.0000000005</v>
      </c>
      <c r="CI36" s="501">
        <v>3539040.0000000005</v>
      </c>
      <c r="CJ36" s="501">
        <v>3398880</v>
      </c>
      <c r="CK36" s="257" t="s">
        <v>1976</v>
      </c>
      <c r="CL36" s="108">
        <v>1.01</v>
      </c>
      <c r="CM36" s="245">
        <v>1.01</v>
      </c>
      <c r="CN36" s="109">
        <v>0.97</v>
      </c>
      <c r="CO36" s="436"/>
      <c r="CP36" s="436"/>
      <c r="CQ36" s="436"/>
      <c r="CR36" s="273"/>
      <c r="CS36" s="447">
        <v>47.558394275375576</v>
      </c>
      <c r="CT36" s="448">
        <v>47.452123332340626</v>
      </c>
      <c r="CU36" s="441">
        <v>0.68778301989502477</v>
      </c>
      <c r="CV36" s="442">
        <v>0.68682562401182701</v>
      </c>
      <c r="CW36" s="450" t="s">
        <v>2224</v>
      </c>
      <c r="CX36" s="242"/>
      <c r="CY36" s="436"/>
      <c r="CZ36" s="436"/>
      <c r="DA36" s="437"/>
      <c r="DB36" s="438"/>
      <c r="DC36" s="457">
        <v>13416</v>
      </c>
      <c r="DD36" s="458">
        <v>33456</v>
      </c>
      <c r="DE36" s="459">
        <v>0</v>
      </c>
      <c r="DF36" s="357">
        <v>15624</v>
      </c>
    </row>
    <row r="37" spans="1:110" ht="35.25" customHeight="1" x14ac:dyDescent="0.25">
      <c r="A37" s="401" t="s">
        <v>56</v>
      </c>
      <c r="B37" s="48" t="s">
        <v>57</v>
      </c>
      <c r="C37" s="48" t="s">
        <v>58</v>
      </c>
      <c r="D37" s="145" t="s">
        <v>85</v>
      </c>
      <c r="E37" s="145" t="s">
        <v>63</v>
      </c>
      <c r="F37" s="145" t="s">
        <v>87</v>
      </c>
      <c r="G37" s="14" t="s">
        <v>63</v>
      </c>
      <c r="H37" s="22" t="s">
        <v>1978</v>
      </c>
      <c r="I37" s="145" t="s">
        <v>1981</v>
      </c>
      <c r="J37" s="426">
        <v>2.4281966681469602</v>
      </c>
      <c r="K37" s="426">
        <v>4.3047348395310001</v>
      </c>
      <c r="L37" s="488">
        <v>898.2</v>
      </c>
      <c r="M37" s="498"/>
      <c r="N37" s="498"/>
      <c r="O37" s="498"/>
      <c r="P37" s="498"/>
      <c r="Q37" s="498"/>
      <c r="R37" s="498"/>
      <c r="S37" s="498"/>
      <c r="T37" s="498"/>
      <c r="U37" s="498"/>
      <c r="V37" s="498"/>
      <c r="W37" s="498"/>
      <c r="X37" s="498"/>
      <c r="Y37" s="498"/>
      <c r="Z37" s="498"/>
      <c r="AA37" s="498"/>
      <c r="AB37" s="498"/>
      <c r="AC37" s="498">
        <v>18</v>
      </c>
      <c r="AD37" s="498">
        <v>18</v>
      </c>
      <c r="AE37" s="498"/>
      <c r="AF37" s="498"/>
      <c r="AG37" s="585"/>
      <c r="AH37" s="498"/>
      <c r="AI37" s="498">
        <f t="shared" si="1"/>
        <v>18</v>
      </c>
      <c r="AJ37" s="498">
        <f t="shared" si="2"/>
        <v>18</v>
      </c>
      <c r="AK37" s="498"/>
      <c r="AL37" s="498"/>
      <c r="AM37" s="498"/>
      <c r="AN37" s="498"/>
      <c r="AO37" s="498"/>
      <c r="AP37" s="498"/>
      <c r="AQ37" s="498"/>
      <c r="AR37" s="498"/>
      <c r="AS37" s="498"/>
      <c r="AT37" s="498"/>
      <c r="AU37" s="498"/>
      <c r="AV37" s="498"/>
      <c r="AW37" s="498"/>
      <c r="AX37" s="498"/>
      <c r="AY37" s="498"/>
      <c r="AZ37" s="498"/>
      <c r="BA37" s="498">
        <v>121.1</v>
      </c>
      <c r="BB37" s="498">
        <v>121.1</v>
      </c>
      <c r="BC37" s="498"/>
      <c r="BD37" s="498"/>
      <c r="BE37" s="498"/>
      <c r="BF37" s="498"/>
      <c r="BG37" s="256">
        <f t="shared" si="3"/>
        <v>121.1</v>
      </c>
      <c r="BH37" s="26">
        <f t="shared" si="4"/>
        <v>121.1</v>
      </c>
      <c r="BI37" s="514">
        <f t="shared" si="0"/>
        <v>9.1052631578947357E-2</v>
      </c>
      <c r="BJ37" s="515">
        <v>0</v>
      </c>
      <c r="BK37" s="515">
        <v>0</v>
      </c>
      <c r="BL37" s="515">
        <v>0</v>
      </c>
      <c r="BM37" s="515">
        <v>0</v>
      </c>
      <c r="BN37" s="515">
        <v>0</v>
      </c>
      <c r="BO37" s="515">
        <v>0</v>
      </c>
      <c r="BP37" s="515">
        <v>0</v>
      </c>
      <c r="BQ37" s="515">
        <v>0</v>
      </c>
      <c r="BR37" s="515">
        <v>0</v>
      </c>
      <c r="BS37" s="515">
        <v>0</v>
      </c>
      <c r="BT37" s="515">
        <v>0</v>
      </c>
      <c r="BU37" s="515">
        <v>0</v>
      </c>
      <c r="BV37" s="515">
        <v>0</v>
      </c>
      <c r="BW37" s="515">
        <v>0</v>
      </c>
      <c r="BX37" s="515">
        <v>0</v>
      </c>
      <c r="BY37" s="515">
        <v>0</v>
      </c>
      <c r="BZ37" s="515">
        <v>142152.024</v>
      </c>
      <c r="CA37" s="515">
        <v>142152.024</v>
      </c>
      <c r="CB37" s="515">
        <v>0</v>
      </c>
      <c r="CC37" s="515">
        <v>0</v>
      </c>
      <c r="CD37" s="515">
        <v>0</v>
      </c>
      <c r="CE37" s="515">
        <v>0</v>
      </c>
      <c r="CF37" s="515">
        <v>142152.024</v>
      </c>
      <c r="CG37" s="516">
        <v>142152.024</v>
      </c>
      <c r="CH37" s="501">
        <v>3363840</v>
      </c>
      <c r="CI37" s="501">
        <v>3363840</v>
      </c>
      <c r="CJ37" s="501">
        <v>4660320.0000000009</v>
      </c>
      <c r="CK37" s="257" t="s">
        <v>1976</v>
      </c>
      <c r="CL37" s="108">
        <v>0.96</v>
      </c>
      <c r="CM37" s="245">
        <v>0.96</v>
      </c>
      <c r="CN37" s="109">
        <v>1.33</v>
      </c>
      <c r="CO37" s="436"/>
      <c r="CP37" s="436"/>
      <c r="CQ37" s="436"/>
      <c r="CR37" s="273"/>
      <c r="CS37" s="447">
        <v>47.950083114510669</v>
      </c>
      <c r="CT37" s="448">
        <v>47.453887159788081</v>
      </c>
      <c r="CU37" s="441">
        <v>0.6905408745537196</v>
      </c>
      <c r="CV37" s="442">
        <v>0.69016974818519117</v>
      </c>
      <c r="CW37" s="450" t="s">
        <v>2225</v>
      </c>
      <c r="CX37" s="242"/>
      <c r="CY37" s="436"/>
      <c r="CZ37" s="436"/>
      <c r="DA37" s="437"/>
      <c r="DB37" s="438"/>
      <c r="DC37" s="457">
        <v>34632</v>
      </c>
      <c r="DD37" s="458">
        <v>86448</v>
      </c>
      <c r="DE37" s="459">
        <v>0</v>
      </c>
      <c r="DF37" s="357">
        <v>40360</v>
      </c>
    </row>
    <row r="38" spans="1:110" ht="35.25" customHeight="1" x14ac:dyDescent="0.25">
      <c r="A38" s="401" t="s">
        <v>56</v>
      </c>
      <c r="B38" s="48" t="s">
        <v>57</v>
      </c>
      <c r="C38" s="48" t="s">
        <v>58</v>
      </c>
      <c r="D38" s="145" t="s">
        <v>88</v>
      </c>
      <c r="E38" s="145" t="s">
        <v>63</v>
      </c>
      <c r="F38" s="145" t="s">
        <v>89</v>
      </c>
      <c r="G38" s="14" t="s">
        <v>63</v>
      </c>
      <c r="H38" s="22" t="s">
        <v>1978</v>
      </c>
      <c r="I38" s="145" t="s">
        <v>1981</v>
      </c>
      <c r="J38" s="426">
        <v>2.5939192894151506</v>
      </c>
      <c r="K38" s="426">
        <v>3.8143939314600002</v>
      </c>
      <c r="L38" s="488">
        <v>584.29999999999995</v>
      </c>
      <c r="M38" s="498"/>
      <c r="N38" s="498"/>
      <c r="O38" s="498"/>
      <c r="P38" s="498"/>
      <c r="Q38" s="498"/>
      <c r="R38" s="498"/>
      <c r="S38" s="498"/>
      <c r="T38" s="498"/>
      <c r="U38" s="498"/>
      <c r="V38" s="498"/>
      <c r="W38" s="498"/>
      <c r="X38" s="498"/>
      <c r="Y38" s="498"/>
      <c r="Z38" s="498"/>
      <c r="AA38" s="498"/>
      <c r="AB38" s="498"/>
      <c r="AC38" s="498">
        <v>19</v>
      </c>
      <c r="AD38" s="498">
        <v>19</v>
      </c>
      <c r="AE38" s="498"/>
      <c r="AF38" s="498"/>
      <c r="AG38" s="585"/>
      <c r="AH38" s="498"/>
      <c r="AI38" s="498">
        <f t="shared" si="1"/>
        <v>19</v>
      </c>
      <c r="AJ38" s="498">
        <f t="shared" si="2"/>
        <v>19</v>
      </c>
      <c r="AK38" s="498"/>
      <c r="AL38" s="498"/>
      <c r="AM38" s="498"/>
      <c r="AN38" s="498"/>
      <c r="AO38" s="498"/>
      <c r="AP38" s="498"/>
      <c r="AQ38" s="498"/>
      <c r="AR38" s="498"/>
      <c r="AS38" s="498"/>
      <c r="AT38" s="498"/>
      <c r="AU38" s="498"/>
      <c r="AV38" s="498"/>
      <c r="AW38" s="498"/>
      <c r="AX38" s="498"/>
      <c r="AY38" s="498"/>
      <c r="AZ38" s="498"/>
      <c r="BA38" s="498">
        <v>98.68</v>
      </c>
      <c r="BB38" s="498">
        <v>98.68</v>
      </c>
      <c r="BC38" s="498"/>
      <c r="BD38" s="498"/>
      <c r="BE38" s="498"/>
      <c r="BF38" s="498"/>
      <c r="BG38" s="256">
        <f t="shared" si="3"/>
        <v>98.68</v>
      </c>
      <c r="BH38" s="26">
        <f t="shared" si="4"/>
        <v>98.68</v>
      </c>
      <c r="BI38" s="514">
        <f t="shared" si="0"/>
        <v>8.3627118644067799E-2</v>
      </c>
      <c r="BJ38" s="515">
        <v>0</v>
      </c>
      <c r="BK38" s="515">
        <v>0</v>
      </c>
      <c r="BL38" s="515">
        <v>0</v>
      </c>
      <c r="BM38" s="515">
        <v>0</v>
      </c>
      <c r="BN38" s="515">
        <v>0</v>
      </c>
      <c r="BO38" s="515">
        <v>0</v>
      </c>
      <c r="BP38" s="515">
        <v>0</v>
      </c>
      <c r="BQ38" s="515">
        <v>0</v>
      </c>
      <c r="BR38" s="515">
        <v>0</v>
      </c>
      <c r="BS38" s="515">
        <v>0</v>
      </c>
      <c r="BT38" s="515">
        <v>0</v>
      </c>
      <c r="BU38" s="515">
        <v>0</v>
      </c>
      <c r="BV38" s="515">
        <v>0</v>
      </c>
      <c r="BW38" s="515">
        <v>0</v>
      </c>
      <c r="BX38" s="515">
        <v>0</v>
      </c>
      <c r="BY38" s="515">
        <v>0</v>
      </c>
      <c r="BZ38" s="515">
        <v>115834.53120000001</v>
      </c>
      <c r="CA38" s="515">
        <v>115834.53120000001</v>
      </c>
      <c r="CB38" s="515">
        <v>0</v>
      </c>
      <c r="CC38" s="515">
        <v>0</v>
      </c>
      <c r="CD38" s="515">
        <v>0</v>
      </c>
      <c r="CE38" s="515">
        <v>0</v>
      </c>
      <c r="CF38" s="515">
        <v>115834.53120000001</v>
      </c>
      <c r="CG38" s="516">
        <v>115834.53120000001</v>
      </c>
      <c r="CH38" s="501">
        <v>3924480.0000000005</v>
      </c>
      <c r="CI38" s="501">
        <v>3924480.0000000005</v>
      </c>
      <c r="CJ38" s="501">
        <v>4134719.9999999995</v>
      </c>
      <c r="CK38" s="257" t="s">
        <v>1976</v>
      </c>
      <c r="CL38" s="108">
        <v>1.1200000000000001</v>
      </c>
      <c r="CM38" s="245">
        <v>1.1200000000000001</v>
      </c>
      <c r="CN38" s="109">
        <v>1.18</v>
      </c>
      <c r="CO38" s="436"/>
      <c r="CP38" s="436"/>
      <c r="CQ38" s="436"/>
      <c r="CR38" s="273"/>
      <c r="CS38" s="447">
        <v>4.5062515363124351</v>
      </c>
      <c r="CT38" s="448">
        <v>3.39314356312744</v>
      </c>
      <c r="CU38" s="441">
        <v>1.3122236485522749E-2</v>
      </c>
      <c r="CV38" s="442">
        <v>1.2551704464413066E-2</v>
      </c>
      <c r="CW38" s="450" t="s">
        <v>2221</v>
      </c>
      <c r="CX38" s="242"/>
      <c r="CY38" s="436"/>
      <c r="CZ38" s="436"/>
      <c r="DA38" s="437"/>
      <c r="DB38" s="438"/>
      <c r="DC38" s="457">
        <v>0</v>
      </c>
      <c r="DD38" s="458">
        <v>0</v>
      </c>
      <c r="DE38" s="459">
        <v>0</v>
      </c>
      <c r="DF38" s="357">
        <v>0</v>
      </c>
    </row>
    <row r="39" spans="1:110" ht="35.25" customHeight="1" x14ac:dyDescent="0.25">
      <c r="A39" s="401" t="s">
        <v>56</v>
      </c>
      <c r="B39" s="48" t="s">
        <v>57</v>
      </c>
      <c r="C39" s="48" t="s">
        <v>58</v>
      </c>
      <c r="D39" s="145" t="s">
        <v>88</v>
      </c>
      <c r="E39" s="145" t="s">
        <v>63</v>
      </c>
      <c r="F39" s="145" t="s">
        <v>90</v>
      </c>
      <c r="G39" s="14" t="s">
        <v>63</v>
      </c>
      <c r="H39" s="22" t="s">
        <v>1978</v>
      </c>
      <c r="I39" s="145" t="s">
        <v>1981</v>
      </c>
      <c r="J39" s="426">
        <v>2.9397751946705037</v>
      </c>
      <c r="K39" s="426">
        <v>5.0784090803459998</v>
      </c>
      <c r="L39" s="488">
        <v>441.2</v>
      </c>
      <c r="M39" s="498"/>
      <c r="N39" s="498"/>
      <c r="O39" s="498"/>
      <c r="P39" s="498"/>
      <c r="Q39" s="498"/>
      <c r="R39" s="498"/>
      <c r="S39" s="498"/>
      <c r="T39" s="498"/>
      <c r="U39" s="498"/>
      <c r="V39" s="498"/>
      <c r="W39" s="498"/>
      <c r="X39" s="498"/>
      <c r="Y39" s="498"/>
      <c r="Z39" s="498"/>
      <c r="AA39" s="498"/>
      <c r="AB39" s="498"/>
      <c r="AC39" s="498">
        <v>16</v>
      </c>
      <c r="AD39" s="498">
        <v>16</v>
      </c>
      <c r="AE39" s="498"/>
      <c r="AF39" s="498"/>
      <c r="AG39" s="585"/>
      <c r="AH39" s="498"/>
      <c r="AI39" s="498">
        <f t="shared" si="1"/>
        <v>16</v>
      </c>
      <c r="AJ39" s="498">
        <f t="shared" si="2"/>
        <v>16</v>
      </c>
      <c r="AK39" s="498"/>
      <c r="AL39" s="498"/>
      <c r="AM39" s="498"/>
      <c r="AN39" s="498"/>
      <c r="AO39" s="498"/>
      <c r="AP39" s="498"/>
      <c r="AQ39" s="498"/>
      <c r="AR39" s="498"/>
      <c r="AS39" s="498"/>
      <c r="AT39" s="498"/>
      <c r="AU39" s="498"/>
      <c r="AV39" s="498"/>
      <c r="AW39" s="498"/>
      <c r="AX39" s="498"/>
      <c r="AY39" s="498"/>
      <c r="AZ39" s="498"/>
      <c r="BA39" s="498">
        <v>337.45</v>
      </c>
      <c r="BB39" s="498">
        <v>337.45</v>
      </c>
      <c r="BC39" s="498"/>
      <c r="BD39" s="498"/>
      <c r="BE39" s="498"/>
      <c r="BF39" s="498"/>
      <c r="BG39" s="256">
        <f t="shared" si="3"/>
        <v>337.45</v>
      </c>
      <c r="BH39" s="26">
        <f t="shared" si="4"/>
        <v>337.45</v>
      </c>
      <c r="BI39" s="514">
        <f t="shared" si="0"/>
        <v>0.26363281249999998</v>
      </c>
      <c r="BJ39" s="515">
        <v>0</v>
      </c>
      <c r="BK39" s="515">
        <v>0</v>
      </c>
      <c r="BL39" s="515">
        <v>0</v>
      </c>
      <c r="BM39" s="515">
        <v>0</v>
      </c>
      <c r="BN39" s="515">
        <v>0</v>
      </c>
      <c r="BO39" s="515">
        <v>0</v>
      </c>
      <c r="BP39" s="515">
        <v>0</v>
      </c>
      <c r="BQ39" s="515">
        <v>0</v>
      </c>
      <c r="BR39" s="515">
        <v>0</v>
      </c>
      <c r="BS39" s="515">
        <v>0</v>
      </c>
      <c r="BT39" s="515">
        <v>0</v>
      </c>
      <c r="BU39" s="515">
        <v>0</v>
      </c>
      <c r="BV39" s="515">
        <v>0</v>
      </c>
      <c r="BW39" s="515">
        <v>0</v>
      </c>
      <c r="BX39" s="515">
        <v>0</v>
      </c>
      <c r="BY39" s="515">
        <v>0</v>
      </c>
      <c r="BZ39" s="515">
        <v>396112.30800000002</v>
      </c>
      <c r="CA39" s="515">
        <v>396112.30800000002</v>
      </c>
      <c r="CB39" s="515">
        <v>0</v>
      </c>
      <c r="CC39" s="515">
        <v>0</v>
      </c>
      <c r="CD39" s="515">
        <v>0</v>
      </c>
      <c r="CE39" s="515">
        <v>0</v>
      </c>
      <c r="CF39" s="515">
        <v>396112.30800000002</v>
      </c>
      <c r="CG39" s="516">
        <v>396112.30800000002</v>
      </c>
      <c r="CH39" s="501">
        <v>3048480.0000000005</v>
      </c>
      <c r="CI39" s="501">
        <v>3048480.0000000005</v>
      </c>
      <c r="CJ39" s="501">
        <v>4485120</v>
      </c>
      <c r="CK39" s="257" t="s">
        <v>1976</v>
      </c>
      <c r="CL39" s="108">
        <v>0.87</v>
      </c>
      <c r="CM39" s="245">
        <v>0.87</v>
      </c>
      <c r="CN39" s="109">
        <v>1.28</v>
      </c>
      <c r="CO39" s="436"/>
      <c r="CP39" s="436"/>
      <c r="CQ39" s="436"/>
      <c r="CR39" s="273"/>
      <c r="CS39" s="447">
        <v>27.163617351808764</v>
      </c>
      <c r="CT39" s="448">
        <v>27.163617351808764</v>
      </c>
      <c r="CU39" s="441">
        <v>8.9861767910936571E-2</v>
      </c>
      <c r="CV39" s="442">
        <v>8.9861767910936571E-2</v>
      </c>
      <c r="CW39" s="450" t="s">
        <v>2208</v>
      </c>
      <c r="CX39" s="242"/>
      <c r="CY39" s="436"/>
      <c r="CZ39" s="436"/>
      <c r="DA39" s="437"/>
      <c r="DB39" s="438"/>
      <c r="DC39" s="457">
        <v>2048</v>
      </c>
      <c r="DD39" s="458">
        <v>0</v>
      </c>
      <c r="DE39" s="459">
        <v>17240</v>
      </c>
      <c r="DF39" s="357">
        <v>6429.333333333333</v>
      </c>
    </row>
    <row r="40" spans="1:110" ht="35.25" customHeight="1" x14ac:dyDescent="0.25">
      <c r="A40" s="401" t="s">
        <v>56</v>
      </c>
      <c r="B40" s="48" t="s">
        <v>57</v>
      </c>
      <c r="C40" s="48" t="s">
        <v>58</v>
      </c>
      <c r="D40" s="145" t="s">
        <v>91</v>
      </c>
      <c r="E40" s="145" t="s">
        <v>63</v>
      </c>
      <c r="F40" s="145" t="s">
        <v>92</v>
      </c>
      <c r="G40" s="14" t="s">
        <v>63</v>
      </c>
      <c r="H40" s="22" t="s">
        <v>1979</v>
      </c>
      <c r="I40" s="145" t="s">
        <v>1981</v>
      </c>
      <c r="J40" s="426">
        <v>2.9397751946705037</v>
      </c>
      <c r="K40" s="426">
        <v>5.5090908976320003</v>
      </c>
      <c r="L40" s="488">
        <v>804.6</v>
      </c>
      <c r="M40" s="498"/>
      <c r="N40" s="498"/>
      <c r="O40" s="498"/>
      <c r="P40" s="498"/>
      <c r="Q40" s="498"/>
      <c r="R40" s="498"/>
      <c r="S40" s="498"/>
      <c r="T40" s="498"/>
      <c r="U40" s="498"/>
      <c r="V40" s="498"/>
      <c r="W40" s="498"/>
      <c r="X40" s="498"/>
      <c r="Y40" s="498"/>
      <c r="Z40" s="498"/>
      <c r="AA40" s="498"/>
      <c r="AB40" s="498"/>
      <c r="AC40" s="498">
        <v>15</v>
      </c>
      <c r="AD40" s="498">
        <v>15</v>
      </c>
      <c r="AE40" s="498"/>
      <c r="AF40" s="498"/>
      <c r="AG40" s="585"/>
      <c r="AH40" s="498"/>
      <c r="AI40" s="498">
        <f t="shared" si="1"/>
        <v>15</v>
      </c>
      <c r="AJ40" s="498">
        <f t="shared" si="2"/>
        <v>15</v>
      </c>
      <c r="AK40" s="498"/>
      <c r="AL40" s="498"/>
      <c r="AM40" s="498"/>
      <c r="AN40" s="498"/>
      <c r="AO40" s="498"/>
      <c r="AP40" s="498"/>
      <c r="AQ40" s="498"/>
      <c r="AR40" s="498"/>
      <c r="AS40" s="498"/>
      <c r="AT40" s="498"/>
      <c r="AU40" s="498"/>
      <c r="AV40" s="498"/>
      <c r="AW40" s="498"/>
      <c r="AX40" s="498"/>
      <c r="AY40" s="498"/>
      <c r="AZ40" s="498"/>
      <c r="BA40" s="498">
        <v>123.81</v>
      </c>
      <c r="BB40" s="498">
        <v>123.81</v>
      </c>
      <c r="BC40" s="498"/>
      <c r="BD40" s="498"/>
      <c r="BE40" s="498"/>
      <c r="BF40" s="498"/>
      <c r="BG40" s="256">
        <f t="shared" si="3"/>
        <v>123.81</v>
      </c>
      <c r="BH40" s="26">
        <f t="shared" si="4"/>
        <v>123.81</v>
      </c>
      <c r="BI40" s="514">
        <f t="shared" si="0"/>
        <v>6.5163157894736853E-2</v>
      </c>
      <c r="BJ40" s="515">
        <v>0</v>
      </c>
      <c r="BK40" s="515">
        <v>0</v>
      </c>
      <c r="BL40" s="515">
        <v>0</v>
      </c>
      <c r="BM40" s="515">
        <v>0</v>
      </c>
      <c r="BN40" s="515">
        <v>0</v>
      </c>
      <c r="BO40" s="515">
        <v>0</v>
      </c>
      <c r="BP40" s="515">
        <v>0</v>
      </c>
      <c r="BQ40" s="515">
        <v>0</v>
      </c>
      <c r="BR40" s="515">
        <v>0</v>
      </c>
      <c r="BS40" s="515">
        <v>0</v>
      </c>
      <c r="BT40" s="515">
        <v>0</v>
      </c>
      <c r="BU40" s="515">
        <v>0</v>
      </c>
      <c r="BV40" s="515">
        <v>0</v>
      </c>
      <c r="BW40" s="515">
        <v>0</v>
      </c>
      <c r="BX40" s="515">
        <v>0</v>
      </c>
      <c r="BY40" s="515">
        <v>0</v>
      </c>
      <c r="BZ40" s="515">
        <v>145333.13040000002</v>
      </c>
      <c r="CA40" s="515">
        <v>145333.13040000002</v>
      </c>
      <c r="CB40" s="515">
        <v>0</v>
      </c>
      <c r="CC40" s="515">
        <v>0</v>
      </c>
      <c r="CD40" s="515">
        <v>0</v>
      </c>
      <c r="CE40" s="515">
        <v>0</v>
      </c>
      <c r="CF40" s="515">
        <v>145333.13040000002</v>
      </c>
      <c r="CG40" s="516">
        <v>145333.13040000002</v>
      </c>
      <c r="CH40" s="501">
        <v>5536320.0000000009</v>
      </c>
      <c r="CI40" s="501">
        <v>5536320.0000000009</v>
      </c>
      <c r="CJ40" s="501">
        <v>6657600</v>
      </c>
      <c r="CK40" s="257" t="s">
        <v>1976</v>
      </c>
      <c r="CL40" s="108">
        <v>1.58</v>
      </c>
      <c r="CM40" s="245">
        <v>1.58</v>
      </c>
      <c r="CN40" s="109">
        <v>1.9</v>
      </c>
      <c r="CO40" s="436"/>
      <c r="CP40" s="436"/>
      <c r="CQ40" s="436"/>
      <c r="CR40" s="273"/>
      <c r="CS40" s="447">
        <v>31.666639530501126</v>
      </c>
      <c r="CT40" s="448">
        <v>31.666639530501126</v>
      </c>
      <c r="CU40" s="441">
        <v>0.42285516674039481</v>
      </c>
      <c r="CV40" s="442">
        <v>0.42285516674039481</v>
      </c>
      <c r="CW40" s="450" t="s">
        <v>2226</v>
      </c>
      <c r="CX40" s="242"/>
      <c r="CY40" s="436"/>
      <c r="CZ40" s="436"/>
      <c r="DA40" s="437"/>
      <c r="DB40" s="438"/>
      <c r="DC40" s="457">
        <v>50880</v>
      </c>
      <c r="DD40" s="458">
        <v>0</v>
      </c>
      <c r="DE40" s="459">
        <v>0</v>
      </c>
      <c r="DF40" s="357">
        <v>16960</v>
      </c>
    </row>
    <row r="41" spans="1:110" ht="35.25" customHeight="1" x14ac:dyDescent="0.25">
      <c r="A41" s="401" t="s">
        <v>56</v>
      </c>
      <c r="B41" s="48" t="s">
        <v>57</v>
      </c>
      <c r="C41" s="48" t="s">
        <v>58</v>
      </c>
      <c r="D41" s="145" t="s">
        <v>93</v>
      </c>
      <c r="E41" s="145" t="s">
        <v>63</v>
      </c>
      <c r="F41" s="145" t="s">
        <v>94</v>
      </c>
      <c r="G41" s="14" t="s">
        <v>63</v>
      </c>
      <c r="H41" s="22" t="s">
        <v>1978</v>
      </c>
      <c r="I41" s="145" t="s">
        <v>1981</v>
      </c>
      <c r="J41" s="426">
        <v>2.0246981120157148</v>
      </c>
      <c r="K41" s="426">
        <v>3.3392045385090001</v>
      </c>
      <c r="L41" s="488">
        <v>215.3</v>
      </c>
      <c r="M41" s="498"/>
      <c r="N41" s="498"/>
      <c r="O41" s="498"/>
      <c r="P41" s="498"/>
      <c r="Q41" s="498"/>
      <c r="R41" s="498"/>
      <c r="S41" s="498"/>
      <c r="T41" s="498"/>
      <c r="U41" s="498"/>
      <c r="V41" s="498"/>
      <c r="W41" s="498"/>
      <c r="X41" s="498"/>
      <c r="Y41" s="498"/>
      <c r="Z41" s="498"/>
      <c r="AA41" s="498"/>
      <c r="AB41" s="498"/>
      <c r="AC41" s="498">
        <v>4</v>
      </c>
      <c r="AD41" s="498">
        <v>4</v>
      </c>
      <c r="AE41" s="498"/>
      <c r="AF41" s="498"/>
      <c r="AG41" s="585"/>
      <c r="AH41" s="498"/>
      <c r="AI41" s="498">
        <f t="shared" si="1"/>
        <v>4</v>
      </c>
      <c r="AJ41" s="498">
        <f t="shared" si="2"/>
        <v>4</v>
      </c>
      <c r="AK41" s="498"/>
      <c r="AL41" s="498"/>
      <c r="AM41" s="498"/>
      <c r="AN41" s="498"/>
      <c r="AO41" s="498"/>
      <c r="AP41" s="498"/>
      <c r="AQ41" s="498"/>
      <c r="AR41" s="498"/>
      <c r="AS41" s="498"/>
      <c r="AT41" s="498"/>
      <c r="AU41" s="498"/>
      <c r="AV41" s="498"/>
      <c r="AW41" s="498"/>
      <c r="AX41" s="498"/>
      <c r="AY41" s="498"/>
      <c r="AZ41" s="498"/>
      <c r="BA41" s="498">
        <v>20.8</v>
      </c>
      <c r="BB41" s="498">
        <v>20.8</v>
      </c>
      <c r="BC41" s="498"/>
      <c r="BD41" s="498"/>
      <c r="BE41" s="498"/>
      <c r="BF41" s="498"/>
      <c r="BG41" s="256">
        <f t="shared" si="3"/>
        <v>20.8</v>
      </c>
      <c r="BH41" s="26">
        <f t="shared" si="4"/>
        <v>20.8</v>
      </c>
      <c r="BI41" s="514">
        <f t="shared" si="0"/>
        <v>1.3081761006289307E-2</v>
      </c>
      <c r="BJ41" s="515">
        <v>0</v>
      </c>
      <c r="BK41" s="515">
        <v>0</v>
      </c>
      <c r="BL41" s="515">
        <v>0</v>
      </c>
      <c r="BM41" s="515">
        <v>0</v>
      </c>
      <c r="BN41" s="515">
        <v>0</v>
      </c>
      <c r="BO41" s="515">
        <v>0</v>
      </c>
      <c r="BP41" s="515">
        <v>0</v>
      </c>
      <c r="BQ41" s="515">
        <v>0</v>
      </c>
      <c r="BR41" s="515">
        <v>0</v>
      </c>
      <c r="BS41" s="515">
        <v>0</v>
      </c>
      <c r="BT41" s="515">
        <v>0</v>
      </c>
      <c r="BU41" s="515">
        <v>0</v>
      </c>
      <c r="BV41" s="515">
        <v>0</v>
      </c>
      <c r="BW41" s="515">
        <v>0</v>
      </c>
      <c r="BX41" s="515">
        <v>0</v>
      </c>
      <c r="BY41" s="515">
        <v>0</v>
      </c>
      <c r="BZ41" s="515">
        <v>24415.872000000003</v>
      </c>
      <c r="CA41" s="515">
        <v>24415.872000000003</v>
      </c>
      <c r="CB41" s="515">
        <v>0</v>
      </c>
      <c r="CC41" s="515">
        <v>0</v>
      </c>
      <c r="CD41" s="515">
        <v>0</v>
      </c>
      <c r="CE41" s="515">
        <v>0</v>
      </c>
      <c r="CF41" s="515">
        <v>24415.872000000003</v>
      </c>
      <c r="CG41" s="516">
        <v>24415.872000000003</v>
      </c>
      <c r="CH41" s="501">
        <v>1892160.0000000002</v>
      </c>
      <c r="CI41" s="501">
        <v>1892160.0000000002</v>
      </c>
      <c r="CJ41" s="501">
        <v>5571360.0000000019</v>
      </c>
      <c r="CK41" s="257" t="s">
        <v>1976</v>
      </c>
      <c r="CL41" s="108">
        <v>0.54</v>
      </c>
      <c r="CM41" s="245">
        <v>0.54</v>
      </c>
      <c r="CN41" s="109">
        <v>1.59</v>
      </c>
      <c r="CO41" s="436"/>
      <c r="CP41" s="436"/>
      <c r="CQ41" s="436"/>
      <c r="CR41" s="273"/>
      <c r="CS41" s="447">
        <v>48.828152681473853</v>
      </c>
      <c r="CT41" s="448">
        <v>48.656221039837398</v>
      </c>
      <c r="CU41" s="441">
        <v>1.0648559671902293</v>
      </c>
      <c r="CV41" s="442">
        <v>1.0627845016283444</v>
      </c>
      <c r="CW41" s="450" t="s">
        <v>2227</v>
      </c>
      <c r="CX41" s="242"/>
      <c r="CY41" s="436"/>
      <c r="CZ41" s="436"/>
      <c r="DA41" s="437"/>
      <c r="DB41" s="438"/>
      <c r="DC41" s="457">
        <v>14560</v>
      </c>
      <c r="DD41" s="458">
        <v>7992</v>
      </c>
      <c r="DE41" s="459">
        <v>1712</v>
      </c>
      <c r="DF41" s="357">
        <v>8088</v>
      </c>
    </row>
    <row r="42" spans="1:110" ht="35.25" customHeight="1" x14ac:dyDescent="0.25">
      <c r="A42" s="401" t="s">
        <v>56</v>
      </c>
      <c r="B42" s="48" t="s">
        <v>57</v>
      </c>
      <c r="C42" s="48" t="s">
        <v>58</v>
      </c>
      <c r="D42" s="145" t="s">
        <v>93</v>
      </c>
      <c r="E42" s="145" t="s">
        <v>63</v>
      </c>
      <c r="F42" s="145" t="s">
        <v>95</v>
      </c>
      <c r="G42" s="14" t="s">
        <v>63</v>
      </c>
      <c r="H42" s="22" t="s">
        <v>1978</v>
      </c>
      <c r="I42" s="145" t="s">
        <v>1981</v>
      </c>
      <c r="J42" s="426">
        <v>2.7380259166048808</v>
      </c>
      <c r="K42" s="426">
        <v>3.997916658351</v>
      </c>
      <c r="L42" s="488">
        <v>195.7</v>
      </c>
      <c r="M42" s="498"/>
      <c r="N42" s="498"/>
      <c r="O42" s="498"/>
      <c r="P42" s="498"/>
      <c r="Q42" s="498"/>
      <c r="R42" s="498"/>
      <c r="S42" s="498"/>
      <c r="T42" s="498"/>
      <c r="U42" s="498"/>
      <c r="V42" s="498"/>
      <c r="W42" s="498"/>
      <c r="X42" s="498"/>
      <c r="Y42" s="498"/>
      <c r="Z42" s="498"/>
      <c r="AA42" s="498"/>
      <c r="AB42" s="498"/>
      <c r="AC42" s="498">
        <v>3</v>
      </c>
      <c r="AD42" s="498">
        <v>3</v>
      </c>
      <c r="AE42" s="498"/>
      <c r="AF42" s="498"/>
      <c r="AG42" s="585"/>
      <c r="AH42" s="498"/>
      <c r="AI42" s="498">
        <f t="shared" si="1"/>
        <v>3</v>
      </c>
      <c r="AJ42" s="498">
        <f t="shared" si="2"/>
        <v>3</v>
      </c>
      <c r="AK42" s="498"/>
      <c r="AL42" s="498"/>
      <c r="AM42" s="498"/>
      <c r="AN42" s="498"/>
      <c r="AO42" s="498"/>
      <c r="AP42" s="498"/>
      <c r="AQ42" s="498"/>
      <c r="AR42" s="498"/>
      <c r="AS42" s="498"/>
      <c r="AT42" s="498"/>
      <c r="AU42" s="498"/>
      <c r="AV42" s="498"/>
      <c r="AW42" s="498"/>
      <c r="AX42" s="498"/>
      <c r="AY42" s="498"/>
      <c r="AZ42" s="498"/>
      <c r="BA42" s="498">
        <v>39.6</v>
      </c>
      <c r="BB42" s="498">
        <v>39.6</v>
      </c>
      <c r="BC42" s="498"/>
      <c r="BD42" s="498"/>
      <c r="BE42" s="498"/>
      <c r="BF42" s="498"/>
      <c r="BG42" s="256">
        <f t="shared" si="3"/>
        <v>39.6</v>
      </c>
      <c r="BH42" s="26">
        <f t="shared" si="4"/>
        <v>39.6</v>
      </c>
      <c r="BI42" s="514">
        <f t="shared" si="0"/>
        <v>3.1181102362204727E-2</v>
      </c>
      <c r="BJ42" s="515">
        <v>0</v>
      </c>
      <c r="BK42" s="515">
        <v>0</v>
      </c>
      <c r="BL42" s="515">
        <v>0</v>
      </c>
      <c r="BM42" s="515">
        <v>0</v>
      </c>
      <c r="BN42" s="515">
        <v>0</v>
      </c>
      <c r="BO42" s="515">
        <v>0</v>
      </c>
      <c r="BP42" s="515">
        <v>0</v>
      </c>
      <c r="BQ42" s="515">
        <v>0</v>
      </c>
      <c r="BR42" s="515">
        <v>0</v>
      </c>
      <c r="BS42" s="515">
        <v>0</v>
      </c>
      <c r="BT42" s="515">
        <v>0</v>
      </c>
      <c r="BU42" s="515">
        <v>0</v>
      </c>
      <c r="BV42" s="515">
        <v>0</v>
      </c>
      <c r="BW42" s="515">
        <v>0</v>
      </c>
      <c r="BX42" s="515">
        <v>0</v>
      </c>
      <c r="BY42" s="515">
        <v>0</v>
      </c>
      <c r="BZ42" s="515">
        <v>46484.064000000006</v>
      </c>
      <c r="CA42" s="515">
        <v>46484.064000000006</v>
      </c>
      <c r="CB42" s="515">
        <v>0</v>
      </c>
      <c r="CC42" s="515">
        <v>0</v>
      </c>
      <c r="CD42" s="515">
        <v>0</v>
      </c>
      <c r="CE42" s="515">
        <v>0</v>
      </c>
      <c r="CF42" s="515">
        <v>46484.064000000006</v>
      </c>
      <c r="CG42" s="516">
        <v>46484.064000000006</v>
      </c>
      <c r="CH42" s="501">
        <v>2873280</v>
      </c>
      <c r="CI42" s="501">
        <v>2873280</v>
      </c>
      <c r="CJ42" s="501">
        <v>4450080</v>
      </c>
      <c r="CK42" s="257" t="s">
        <v>1976</v>
      </c>
      <c r="CL42" s="108">
        <v>0.82</v>
      </c>
      <c r="CM42" s="245">
        <v>0.82</v>
      </c>
      <c r="CN42" s="109">
        <v>1.27</v>
      </c>
      <c r="CO42" s="436"/>
      <c r="CP42" s="436"/>
      <c r="CQ42" s="436"/>
      <c r="CR42" s="273"/>
      <c r="CS42" s="447">
        <v>56.278433874013295</v>
      </c>
      <c r="CT42" s="448">
        <v>52.794837793911029</v>
      </c>
      <c r="CU42" s="441">
        <v>0.87222173933525937</v>
      </c>
      <c r="CV42" s="442">
        <v>0.86029161577326529</v>
      </c>
      <c r="CW42" s="450" t="s">
        <v>2228</v>
      </c>
      <c r="CX42" s="242"/>
      <c r="CY42" s="436"/>
      <c r="CZ42" s="436"/>
      <c r="DA42" s="437"/>
      <c r="DB42" s="438"/>
      <c r="DC42" s="457">
        <v>0</v>
      </c>
      <c r="DD42" s="458">
        <v>7215</v>
      </c>
      <c r="DE42" s="459">
        <v>1560</v>
      </c>
      <c r="DF42" s="357">
        <v>2925</v>
      </c>
    </row>
    <row r="43" spans="1:110" ht="35.25" customHeight="1" x14ac:dyDescent="0.25">
      <c r="A43" s="401" t="s">
        <v>56</v>
      </c>
      <c r="B43" s="48" t="s">
        <v>57</v>
      </c>
      <c r="C43" s="48" t="s">
        <v>58</v>
      </c>
      <c r="D43" s="145" t="s">
        <v>93</v>
      </c>
      <c r="E43" s="145" t="s">
        <v>63</v>
      </c>
      <c r="F43" s="145" t="s">
        <v>96</v>
      </c>
      <c r="G43" s="14" t="s">
        <v>63</v>
      </c>
      <c r="H43" s="22" t="s">
        <v>1983</v>
      </c>
      <c r="I43" s="145" t="s">
        <v>1981</v>
      </c>
      <c r="J43" s="426">
        <v>2.0246981120157148</v>
      </c>
      <c r="K43" s="426">
        <v>7.878787862400001E-2</v>
      </c>
      <c r="L43" s="488">
        <v>1</v>
      </c>
      <c r="M43" s="498"/>
      <c r="N43" s="498"/>
      <c r="O43" s="498"/>
      <c r="P43" s="498"/>
      <c r="Q43" s="498"/>
      <c r="R43" s="498"/>
      <c r="S43" s="498"/>
      <c r="T43" s="498"/>
      <c r="U43" s="498"/>
      <c r="V43" s="498"/>
      <c r="W43" s="498"/>
      <c r="X43" s="498"/>
      <c r="Y43" s="498">
        <v>1</v>
      </c>
      <c r="Z43" s="498">
        <v>1</v>
      </c>
      <c r="AA43" s="498"/>
      <c r="AB43" s="498"/>
      <c r="AC43" s="498"/>
      <c r="AD43" s="498"/>
      <c r="AE43" s="498"/>
      <c r="AF43" s="498"/>
      <c r="AG43" s="585"/>
      <c r="AH43" s="498"/>
      <c r="AI43" s="498">
        <f t="shared" si="1"/>
        <v>1</v>
      </c>
      <c r="AJ43" s="498">
        <f t="shared" si="2"/>
        <v>1</v>
      </c>
      <c r="AK43" s="498"/>
      <c r="AL43" s="498"/>
      <c r="AM43" s="498"/>
      <c r="AN43" s="498"/>
      <c r="AO43" s="498"/>
      <c r="AP43" s="498"/>
      <c r="AQ43" s="498"/>
      <c r="AR43" s="498"/>
      <c r="AS43" s="498"/>
      <c r="AT43" s="498"/>
      <c r="AU43" s="498"/>
      <c r="AV43" s="498"/>
      <c r="AW43" s="498">
        <v>170</v>
      </c>
      <c r="AX43" s="498">
        <v>170</v>
      </c>
      <c r="AY43" s="498"/>
      <c r="AZ43" s="498"/>
      <c r="BA43" s="498"/>
      <c r="BB43" s="498"/>
      <c r="BC43" s="498"/>
      <c r="BD43" s="498"/>
      <c r="BE43" s="498"/>
      <c r="BF43" s="498"/>
      <c r="BG43" s="256">
        <f t="shared" si="3"/>
        <v>170</v>
      </c>
      <c r="BH43" s="26">
        <f t="shared" si="4"/>
        <v>170</v>
      </c>
      <c r="BI43" s="514">
        <f t="shared" si="0"/>
        <v>0.19540229885057472</v>
      </c>
      <c r="BJ43" s="515">
        <v>0</v>
      </c>
      <c r="BK43" s="515">
        <v>0</v>
      </c>
      <c r="BL43" s="515">
        <v>0</v>
      </c>
      <c r="BM43" s="515">
        <v>0</v>
      </c>
      <c r="BN43" s="515">
        <v>0</v>
      </c>
      <c r="BO43" s="515">
        <v>0</v>
      </c>
      <c r="BP43" s="515">
        <v>0</v>
      </c>
      <c r="BQ43" s="515">
        <v>0</v>
      </c>
      <c r="BR43" s="515">
        <v>0</v>
      </c>
      <c r="BS43" s="515">
        <v>0</v>
      </c>
      <c r="BT43" s="515">
        <v>0</v>
      </c>
      <c r="BU43" s="515">
        <v>0</v>
      </c>
      <c r="BV43" s="515">
        <v>857779.19999999995</v>
      </c>
      <c r="BW43" s="515">
        <v>857779.19999999995</v>
      </c>
      <c r="BX43" s="515">
        <v>0</v>
      </c>
      <c r="BY43" s="515">
        <v>0</v>
      </c>
      <c r="BZ43" s="515">
        <v>0</v>
      </c>
      <c r="CA43" s="515">
        <v>0</v>
      </c>
      <c r="CB43" s="515">
        <v>0</v>
      </c>
      <c r="CC43" s="515">
        <v>0</v>
      </c>
      <c r="CD43" s="515">
        <v>0</v>
      </c>
      <c r="CE43" s="515">
        <v>0</v>
      </c>
      <c r="CF43" s="515">
        <v>857779.19999999995</v>
      </c>
      <c r="CG43" s="516">
        <v>857779.19999999995</v>
      </c>
      <c r="CH43" s="501">
        <v>5185920</v>
      </c>
      <c r="CI43" s="501">
        <v>5185920</v>
      </c>
      <c r="CJ43" s="501">
        <v>3048480.0000000005</v>
      </c>
      <c r="CK43" s="257" t="s">
        <v>1976</v>
      </c>
      <c r="CL43" s="108">
        <v>1.48</v>
      </c>
      <c r="CM43" s="245">
        <v>1.48</v>
      </c>
      <c r="CN43" s="109">
        <v>0.87</v>
      </c>
      <c r="CO43" s="436"/>
      <c r="CP43" s="436"/>
      <c r="CQ43" s="436"/>
      <c r="CR43" s="273"/>
      <c r="CS43" s="447">
        <v>15</v>
      </c>
      <c r="CT43" s="448">
        <v>15</v>
      </c>
      <c r="CU43" s="441">
        <v>0.66666666666666663</v>
      </c>
      <c r="CV43" s="442">
        <v>0.66666666666666663</v>
      </c>
      <c r="CW43" s="450" t="s">
        <v>2229</v>
      </c>
      <c r="CX43" s="242"/>
      <c r="CY43" s="436"/>
      <c r="CZ43" s="436"/>
      <c r="DA43" s="437"/>
      <c r="DB43" s="438"/>
      <c r="DC43" s="457">
        <v>0</v>
      </c>
      <c r="DD43" s="458">
        <v>37</v>
      </c>
      <c r="DE43" s="459">
        <v>8</v>
      </c>
      <c r="DF43" s="357">
        <v>15</v>
      </c>
    </row>
    <row r="44" spans="1:110" ht="35.25" customHeight="1" x14ac:dyDescent="0.25">
      <c r="A44" s="401" t="s">
        <v>56</v>
      </c>
      <c r="B44" s="48" t="s">
        <v>57</v>
      </c>
      <c r="C44" s="48" t="s">
        <v>58</v>
      </c>
      <c r="D44" s="145" t="s">
        <v>97</v>
      </c>
      <c r="E44" s="145" t="s">
        <v>63</v>
      </c>
      <c r="F44" s="145" t="s">
        <v>98</v>
      </c>
      <c r="G44" s="14" t="s">
        <v>63</v>
      </c>
      <c r="H44" s="22" t="s">
        <v>1978</v>
      </c>
      <c r="I44" s="145" t="s">
        <v>1981</v>
      </c>
      <c r="J44" s="426">
        <v>2.0967514256105799</v>
      </c>
      <c r="K44" s="426">
        <v>4.8337121111580004</v>
      </c>
      <c r="L44" s="488">
        <v>883.5</v>
      </c>
      <c r="M44" s="498"/>
      <c r="N44" s="498"/>
      <c r="O44" s="498"/>
      <c r="P44" s="498"/>
      <c r="Q44" s="498"/>
      <c r="R44" s="498"/>
      <c r="S44" s="498"/>
      <c r="T44" s="498"/>
      <c r="U44" s="498"/>
      <c r="V44" s="498"/>
      <c r="W44" s="498"/>
      <c r="X44" s="498"/>
      <c r="Y44" s="498"/>
      <c r="Z44" s="498"/>
      <c r="AA44" s="498"/>
      <c r="AB44" s="498"/>
      <c r="AC44" s="498">
        <v>13</v>
      </c>
      <c r="AD44" s="498">
        <v>13</v>
      </c>
      <c r="AE44" s="498"/>
      <c r="AF44" s="498"/>
      <c r="AG44" s="585"/>
      <c r="AH44" s="498"/>
      <c r="AI44" s="498">
        <f t="shared" si="1"/>
        <v>13</v>
      </c>
      <c r="AJ44" s="498">
        <f t="shared" si="2"/>
        <v>13</v>
      </c>
      <c r="AK44" s="498"/>
      <c r="AL44" s="498"/>
      <c r="AM44" s="498"/>
      <c r="AN44" s="498"/>
      <c r="AO44" s="498"/>
      <c r="AP44" s="498"/>
      <c r="AQ44" s="498"/>
      <c r="AR44" s="498"/>
      <c r="AS44" s="498"/>
      <c r="AT44" s="498"/>
      <c r="AU44" s="498"/>
      <c r="AV44" s="498"/>
      <c r="AW44" s="498"/>
      <c r="AX44" s="498"/>
      <c r="AY44" s="498"/>
      <c r="AZ44" s="498"/>
      <c r="BA44" s="498">
        <v>92.62</v>
      </c>
      <c r="BB44" s="498">
        <v>92.62</v>
      </c>
      <c r="BC44" s="498"/>
      <c r="BD44" s="498"/>
      <c r="BE44" s="498"/>
      <c r="BF44" s="498"/>
      <c r="BG44" s="256">
        <f t="shared" si="3"/>
        <v>92.62</v>
      </c>
      <c r="BH44" s="26">
        <f t="shared" si="4"/>
        <v>92.62</v>
      </c>
      <c r="BI44" s="514">
        <f t="shared" si="0"/>
        <v>6.2581081081081083E-2</v>
      </c>
      <c r="BJ44" s="515">
        <v>0</v>
      </c>
      <c r="BK44" s="515">
        <v>0</v>
      </c>
      <c r="BL44" s="515">
        <v>0</v>
      </c>
      <c r="BM44" s="515">
        <v>0</v>
      </c>
      <c r="BN44" s="515">
        <v>0</v>
      </c>
      <c r="BO44" s="515">
        <v>0</v>
      </c>
      <c r="BP44" s="515">
        <v>0</v>
      </c>
      <c r="BQ44" s="515">
        <v>0</v>
      </c>
      <c r="BR44" s="515">
        <v>0</v>
      </c>
      <c r="BS44" s="515">
        <v>0</v>
      </c>
      <c r="BT44" s="515">
        <v>0</v>
      </c>
      <c r="BU44" s="515">
        <v>0</v>
      </c>
      <c r="BV44" s="515">
        <v>0</v>
      </c>
      <c r="BW44" s="515">
        <v>0</v>
      </c>
      <c r="BX44" s="515">
        <v>0</v>
      </c>
      <c r="BY44" s="515">
        <v>0</v>
      </c>
      <c r="BZ44" s="515">
        <v>108721.06080000002</v>
      </c>
      <c r="CA44" s="515">
        <v>108721.06080000002</v>
      </c>
      <c r="CB44" s="515">
        <v>0</v>
      </c>
      <c r="CC44" s="515">
        <v>0</v>
      </c>
      <c r="CD44" s="515">
        <v>0</v>
      </c>
      <c r="CE44" s="515">
        <v>0</v>
      </c>
      <c r="CF44" s="515">
        <v>108721.06080000002</v>
      </c>
      <c r="CG44" s="516">
        <v>108721.06080000002</v>
      </c>
      <c r="CH44" s="501">
        <v>5080799.9999999991</v>
      </c>
      <c r="CI44" s="501">
        <v>5080799.9999999991</v>
      </c>
      <c r="CJ44" s="501">
        <v>5185920</v>
      </c>
      <c r="CK44" s="257" t="s">
        <v>1976</v>
      </c>
      <c r="CL44" s="108">
        <v>1.45</v>
      </c>
      <c r="CM44" s="245">
        <v>1.45</v>
      </c>
      <c r="CN44" s="109">
        <v>1.48</v>
      </c>
      <c r="CO44" s="436"/>
      <c r="CP44" s="436"/>
      <c r="CQ44" s="436"/>
      <c r="CR44" s="273"/>
      <c r="CS44" s="447">
        <v>11.246482326070977</v>
      </c>
      <c r="CT44" s="448">
        <v>10.806223350202819</v>
      </c>
      <c r="CU44" s="441">
        <v>7.5394323386313036E-2</v>
      </c>
      <c r="CV44" s="442">
        <v>7.1078058917017364E-2</v>
      </c>
      <c r="CW44" s="450" t="s">
        <v>2230</v>
      </c>
      <c r="CX44" s="242"/>
      <c r="CY44" s="436"/>
      <c r="CZ44" s="436"/>
      <c r="DA44" s="437"/>
      <c r="DB44" s="438"/>
      <c r="DC44" s="457">
        <v>0</v>
      </c>
      <c r="DD44" s="458">
        <v>0</v>
      </c>
      <c r="DE44" s="459">
        <v>0</v>
      </c>
      <c r="DF44" s="357">
        <v>0</v>
      </c>
    </row>
    <row r="45" spans="1:110" ht="35.25" customHeight="1" x14ac:dyDescent="0.25">
      <c r="A45" s="401" t="s">
        <v>56</v>
      </c>
      <c r="B45" s="48" t="s">
        <v>57</v>
      </c>
      <c r="C45" s="48" t="s">
        <v>58</v>
      </c>
      <c r="D45" s="145" t="s">
        <v>99</v>
      </c>
      <c r="E45" s="145" t="s">
        <v>63</v>
      </c>
      <c r="F45" s="145" t="s">
        <v>100</v>
      </c>
      <c r="G45" s="14" t="s">
        <v>63</v>
      </c>
      <c r="H45" s="22" t="s">
        <v>1978</v>
      </c>
      <c r="I45" s="145" t="s">
        <v>1981</v>
      </c>
      <c r="J45" s="426">
        <v>2.2480633841597975</v>
      </c>
      <c r="K45" s="426">
        <v>0.76969696809600008</v>
      </c>
      <c r="L45" s="488">
        <v>101</v>
      </c>
      <c r="M45" s="498"/>
      <c r="N45" s="498"/>
      <c r="O45" s="498"/>
      <c r="P45" s="498"/>
      <c r="Q45" s="498"/>
      <c r="R45" s="498"/>
      <c r="S45" s="498"/>
      <c r="T45" s="498"/>
      <c r="U45" s="498"/>
      <c r="V45" s="498"/>
      <c r="W45" s="498"/>
      <c r="X45" s="498"/>
      <c r="Y45" s="498"/>
      <c r="Z45" s="498"/>
      <c r="AA45" s="498"/>
      <c r="AB45" s="498"/>
      <c r="AC45" s="498"/>
      <c r="AD45" s="498"/>
      <c r="AE45" s="498"/>
      <c r="AF45" s="498"/>
      <c r="AG45" s="585"/>
      <c r="AH45" s="498"/>
      <c r="AI45" s="498">
        <f t="shared" si="1"/>
        <v>0</v>
      </c>
      <c r="AJ45" s="498">
        <f t="shared" si="2"/>
        <v>0</v>
      </c>
      <c r="AK45" s="498"/>
      <c r="AL45" s="498"/>
      <c r="AM45" s="498"/>
      <c r="AN45" s="498"/>
      <c r="AO45" s="498"/>
      <c r="AP45" s="498"/>
      <c r="AQ45" s="498"/>
      <c r="AR45" s="498"/>
      <c r="AS45" s="498"/>
      <c r="AT45" s="498"/>
      <c r="AU45" s="498"/>
      <c r="AV45" s="498"/>
      <c r="AW45" s="498"/>
      <c r="AX45" s="498"/>
      <c r="AY45" s="498"/>
      <c r="AZ45" s="498"/>
      <c r="BA45" s="498"/>
      <c r="BB45" s="498"/>
      <c r="BC45" s="498"/>
      <c r="BD45" s="498"/>
      <c r="BE45" s="498"/>
      <c r="BF45" s="498"/>
      <c r="BG45" s="256">
        <f t="shared" si="3"/>
        <v>0</v>
      </c>
      <c r="BH45" s="26">
        <f t="shared" si="4"/>
        <v>0</v>
      </c>
      <c r="BI45" s="514">
        <f t="shared" si="0"/>
        <v>0</v>
      </c>
      <c r="BJ45" s="515">
        <v>0</v>
      </c>
      <c r="BK45" s="515">
        <v>0</v>
      </c>
      <c r="BL45" s="515">
        <v>0</v>
      </c>
      <c r="BM45" s="515">
        <v>0</v>
      </c>
      <c r="BN45" s="515">
        <v>0</v>
      </c>
      <c r="BO45" s="515">
        <v>0</v>
      </c>
      <c r="BP45" s="515">
        <v>0</v>
      </c>
      <c r="BQ45" s="515">
        <v>0</v>
      </c>
      <c r="BR45" s="515">
        <v>0</v>
      </c>
      <c r="BS45" s="515">
        <v>0</v>
      </c>
      <c r="BT45" s="515">
        <v>0</v>
      </c>
      <c r="BU45" s="515">
        <v>0</v>
      </c>
      <c r="BV45" s="515">
        <v>0</v>
      </c>
      <c r="BW45" s="515">
        <v>0</v>
      </c>
      <c r="BX45" s="515">
        <v>0</v>
      </c>
      <c r="BY45" s="515">
        <v>0</v>
      </c>
      <c r="BZ45" s="515">
        <v>0</v>
      </c>
      <c r="CA45" s="515">
        <v>0</v>
      </c>
      <c r="CB45" s="515">
        <v>0</v>
      </c>
      <c r="CC45" s="515">
        <v>0</v>
      </c>
      <c r="CD45" s="515">
        <v>0</v>
      </c>
      <c r="CE45" s="515">
        <v>0</v>
      </c>
      <c r="CF45" s="515">
        <v>0</v>
      </c>
      <c r="CG45" s="516">
        <v>0</v>
      </c>
      <c r="CH45" s="501">
        <v>1296480</v>
      </c>
      <c r="CI45" s="501">
        <v>1296480</v>
      </c>
      <c r="CJ45" s="501">
        <v>1681920</v>
      </c>
      <c r="CK45" s="257" t="s">
        <v>1976</v>
      </c>
      <c r="CL45" s="108">
        <v>0.37</v>
      </c>
      <c r="CM45" s="245">
        <v>0.37</v>
      </c>
      <c r="CN45" s="109">
        <v>0.48</v>
      </c>
      <c r="CO45" s="436"/>
      <c r="CP45" s="436"/>
      <c r="CQ45" s="436"/>
      <c r="CR45" s="273"/>
      <c r="CS45" s="447">
        <v>67.72737740968762</v>
      </c>
      <c r="CT45" s="448">
        <v>67.72737740968762</v>
      </c>
      <c r="CU45" s="441">
        <v>0.55734807093784344</v>
      </c>
      <c r="CV45" s="442">
        <v>0.55734807093784344</v>
      </c>
      <c r="CW45" s="450" t="s">
        <v>2222</v>
      </c>
      <c r="CX45" s="242"/>
      <c r="CY45" s="436"/>
      <c r="CZ45" s="436"/>
      <c r="DA45" s="437"/>
      <c r="DB45" s="438"/>
      <c r="DC45" s="457">
        <v>0</v>
      </c>
      <c r="DD45" s="458">
        <v>0</v>
      </c>
      <c r="DE45" s="459">
        <v>0</v>
      </c>
      <c r="DF45" s="357">
        <v>0</v>
      </c>
    </row>
    <row r="46" spans="1:110" ht="35.25" customHeight="1" x14ac:dyDescent="0.25">
      <c r="A46" s="401" t="s">
        <v>56</v>
      </c>
      <c r="B46" s="48" t="s">
        <v>57</v>
      </c>
      <c r="C46" s="48" t="s">
        <v>58</v>
      </c>
      <c r="D46" s="145" t="s">
        <v>99</v>
      </c>
      <c r="E46" s="145" t="s">
        <v>63</v>
      </c>
      <c r="F46" s="145" t="s">
        <v>101</v>
      </c>
      <c r="G46" s="14" t="s">
        <v>63</v>
      </c>
      <c r="H46" s="22" t="s">
        <v>1978</v>
      </c>
      <c r="I46" s="145" t="s">
        <v>1981</v>
      </c>
      <c r="J46" s="426">
        <v>2.6947939284479623</v>
      </c>
      <c r="K46" s="426">
        <v>6.2725378657409996</v>
      </c>
      <c r="L46" s="488">
        <v>693.8</v>
      </c>
      <c r="M46" s="498"/>
      <c r="N46" s="498"/>
      <c r="O46" s="498"/>
      <c r="P46" s="498"/>
      <c r="Q46" s="498"/>
      <c r="R46" s="498"/>
      <c r="S46" s="498"/>
      <c r="T46" s="498"/>
      <c r="U46" s="498"/>
      <c r="V46" s="498"/>
      <c r="W46" s="498"/>
      <c r="X46" s="498"/>
      <c r="Y46" s="498"/>
      <c r="Z46" s="498"/>
      <c r="AA46" s="498"/>
      <c r="AB46" s="498"/>
      <c r="AC46" s="498">
        <v>15</v>
      </c>
      <c r="AD46" s="498">
        <v>15</v>
      </c>
      <c r="AE46" s="498"/>
      <c r="AF46" s="498"/>
      <c r="AG46" s="585"/>
      <c r="AH46" s="498"/>
      <c r="AI46" s="498">
        <f t="shared" si="1"/>
        <v>15</v>
      </c>
      <c r="AJ46" s="498">
        <f t="shared" si="2"/>
        <v>15</v>
      </c>
      <c r="AK46" s="498"/>
      <c r="AL46" s="498"/>
      <c r="AM46" s="498"/>
      <c r="AN46" s="498"/>
      <c r="AO46" s="498"/>
      <c r="AP46" s="498"/>
      <c r="AQ46" s="498"/>
      <c r="AR46" s="498"/>
      <c r="AS46" s="498"/>
      <c r="AT46" s="498"/>
      <c r="AU46" s="498"/>
      <c r="AV46" s="498"/>
      <c r="AW46" s="498"/>
      <c r="AX46" s="498"/>
      <c r="AY46" s="498"/>
      <c r="AZ46" s="498"/>
      <c r="BA46" s="498">
        <v>170.87</v>
      </c>
      <c r="BB46" s="498">
        <v>170.87</v>
      </c>
      <c r="BC46" s="498"/>
      <c r="BD46" s="498"/>
      <c r="BE46" s="498"/>
      <c r="BF46" s="498"/>
      <c r="BG46" s="256">
        <f t="shared" si="3"/>
        <v>170.87</v>
      </c>
      <c r="BH46" s="26">
        <f t="shared" si="4"/>
        <v>170.87</v>
      </c>
      <c r="BI46" s="514">
        <f t="shared" si="0"/>
        <v>0.13245736434108527</v>
      </c>
      <c r="BJ46" s="515">
        <v>0</v>
      </c>
      <c r="BK46" s="515">
        <v>0</v>
      </c>
      <c r="BL46" s="515">
        <v>0</v>
      </c>
      <c r="BM46" s="515">
        <v>0</v>
      </c>
      <c r="BN46" s="515">
        <v>0</v>
      </c>
      <c r="BO46" s="515">
        <v>0</v>
      </c>
      <c r="BP46" s="515">
        <v>0</v>
      </c>
      <c r="BQ46" s="515">
        <v>0</v>
      </c>
      <c r="BR46" s="515">
        <v>0</v>
      </c>
      <c r="BS46" s="515">
        <v>0</v>
      </c>
      <c r="BT46" s="515">
        <v>0</v>
      </c>
      <c r="BU46" s="515">
        <v>0</v>
      </c>
      <c r="BV46" s="515">
        <v>0</v>
      </c>
      <c r="BW46" s="515">
        <v>0</v>
      </c>
      <c r="BX46" s="515">
        <v>0</v>
      </c>
      <c r="BY46" s="515">
        <v>0</v>
      </c>
      <c r="BZ46" s="515">
        <v>200574.04080000002</v>
      </c>
      <c r="CA46" s="515">
        <v>200574.04080000002</v>
      </c>
      <c r="CB46" s="515">
        <v>0</v>
      </c>
      <c r="CC46" s="515">
        <v>0</v>
      </c>
      <c r="CD46" s="515">
        <v>0</v>
      </c>
      <c r="CE46" s="515">
        <v>0</v>
      </c>
      <c r="CF46" s="515">
        <v>200574.04080000002</v>
      </c>
      <c r="CG46" s="516">
        <v>200574.04080000002</v>
      </c>
      <c r="CH46" s="501">
        <v>4344960</v>
      </c>
      <c r="CI46" s="501">
        <v>4344960</v>
      </c>
      <c r="CJ46" s="501">
        <v>4520160</v>
      </c>
      <c r="CK46" s="257" t="s">
        <v>1976</v>
      </c>
      <c r="CL46" s="108">
        <v>1.24</v>
      </c>
      <c r="CM46" s="245">
        <v>1.24</v>
      </c>
      <c r="CN46" s="109">
        <v>1.29</v>
      </c>
      <c r="CO46" s="436"/>
      <c r="CP46" s="436"/>
      <c r="CQ46" s="436"/>
      <c r="CR46" s="273"/>
      <c r="CS46" s="447">
        <v>120.44794111756751</v>
      </c>
      <c r="CT46" s="448">
        <v>120.44794111756751</v>
      </c>
      <c r="CU46" s="441">
        <v>0.74009244685203823</v>
      </c>
      <c r="CV46" s="442">
        <v>0.74009244685203823</v>
      </c>
      <c r="CW46" s="450" t="s">
        <v>2231</v>
      </c>
      <c r="CX46" s="242"/>
      <c r="CY46" s="436"/>
      <c r="CZ46" s="436"/>
      <c r="DA46" s="437"/>
      <c r="DB46" s="438"/>
      <c r="DC46" s="457">
        <v>0</v>
      </c>
      <c r="DD46" s="458">
        <v>0</v>
      </c>
      <c r="DE46" s="459">
        <v>0</v>
      </c>
      <c r="DF46" s="357">
        <v>0</v>
      </c>
    </row>
    <row r="47" spans="1:110" ht="35.25" customHeight="1" x14ac:dyDescent="0.25">
      <c r="A47" s="401" t="s">
        <v>56</v>
      </c>
      <c r="B47" s="48" t="s">
        <v>57</v>
      </c>
      <c r="C47" s="48" t="s">
        <v>58</v>
      </c>
      <c r="D47" s="145" t="s">
        <v>99</v>
      </c>
      <c r="E47" s="145" t="s">
        <v>63</v>
      </c>
      <c r="F47" s="145" t="s">
        <v>102</v>
      </c>
      <c r="G47" s="14" t="s">
        <v>63</v>
      </c>
      <c r="H47" s="22" t="s">
        <v>1978</v>
      </c>
      <c r="I47" s="145" t="s">
        <v>1981</v>
      </c>
      <c r="J47" s="426">
        <v>2.7236152538859084</v>
      </c>
      <c r="K47" s="426">
        <v>5.8223484727380006</v>
      </c>
      <c r="L47" s="488">
        <v>706.4</v>
      </c>
      <c r="M47" s="498"/>
      <c r="N47" s="498"/>
      <c r="O47" s="498"/>
      <c r="P47" s="498"/>
      <c r="Q47" s="498"/>
      <c r="R47" s="498"/>
      <c r="S47" s="498"/>
      <c r="T47" s="498"/>
      <c r="U47" s="498"/>
      <c r="V47" s="498"/>
      <c r="W47" s="498"/>
      <c r="X47" s="498"/>
      <c r="Y47" s="498"/>
      <c r="Z47" s="498"/>
      <c r="AA47" s="498"/>
      <c r="AB47" s="498"/>
      <c r="AC47" s="498">
        <v>14</v>
      </c>
      <c r="AD47" s="498">
        <v>14</v>
      </c>
      <c r="AE47" s="498"/>
      <c r="AF47" s="498"/>
      <c r="AG47" s="585"/>
      <c r="AH47" s="498"/>
      <c r="AI47" s="498">
        <f t="shared" si="1"/>
        <v>14</v>
      </c>
      <c r="AJ47" s="498">
        <f t="shared" si="2"/>
        <v>14</v>
      </c>
      <c r="AK47" s="498"/>
      <c r="AL47" s="498"/>
      <c r="AM47" s="498"/>
      <c r="AN47" s="498"/>
      <c r="AO47" s="498"/>
      <c r="AP47" s="498"/>
      <c r="AQ47" s="498"/>
      <c r="AR47" s="498"/>
      <c r="AS47" s="498"/>
      <c r="AT47" s="498"/>
      <c r="AU47" s="498"/>
      <c r="AV47" s="498"/>
      <c r="AW47" s="498"/>
      <c r="AX47" s="498"/>
      <c r="AY47" s="498"/>
      <c r="AZ47" s="498"/>
      <c r="BA47" s="498">
        <v>73.17</v>
      </c>
      <c r="BB47" s="498">
        <v>73.17</v>
      </c>
      <c r="BC47" s="498"/>
      <c r="BD47" s="498"/>
      <c r="BE47" s="498"/>
      <c r="BF47" s="498"/>
      <c r="BG47" s="256">
        <f t="shared" si="3"/>
        <v>73.17</v>
      </c>
      <c r="BH47" s="26">
        <f t="shared" si="4"/>
        <v>73.17</v>
      </c>
      <c r="BI47" s="514">
        <f t="shared" si="0"/>
        <v>4.690384615384615E-2</v>
      </c>
      <c r="BJ47" s="515">
        <v>0</v>
      </c>
      <c r="BK47" s="515">
        <v>0</v>
      </c>
      <c r="BL47" s="515">
        <v>0</v>
      </c>
      <c r="BM47" s="515">
        <v>0</v>
      </c>
      <c r="BN47" s="515">
        <v>0</v>
      </c>
      <c r="BO47" s="515">
        <v>0</v>
      </c>
      <c r="BP47" s="515">
        <v>0</v>
      </c>
      <c r="BQ47" s="515">
        <v>0</v>
      </c>
      <c r="BR47" s="515">
        <v>0</v>
      </c>
      <c r="BS47" s="515">
        <v>0</v>
      </c>
      <c r="BT47" s="515">
        <v>0</v>
      </c>
      <c r="BU47" s="515">
        <v>0</v>
      </c>
      <c r="BV47" s="515">
        <v>0</v>
      </c>
      <c r="BW47" s="515">
        <v>0</v>
      </c>
      <c r="BX47" s="515">
        <v>0</v>
      </c>
      <c r="BY47" s="515">
        <v>0</v>
      </c>
      <c r="BZ47" s="515">
        <v>85889.872800000012</v>
      </c>
      <c r="CA47" s="515">
        <v>85889.872800000012</v>
      </c>
      <c r="CB47" s="515">
        <v>0</v>
      </c>
      <c r="CC47" s="515">
        <v>0</v>
      </c>
      <c r="CD47" s="515">
        <v>0</v>
      </c>
      <c r="CE47" s="515">
        <v>0</v>
      </c>
      <c r="CF47" s="515">
        <v>85889.872800000012</v>
      </c>
      <c r="CG47" s="516">
        <v>85889.872800000012</v>
      </c>
      <c r="CH47" s="501">
        <v>3013440</v>
      </c>
      <c r="CI47" s="501">
        <v>3013440</v>
      </c>
      <c r="CJ47" s="501">
        <v>5466240.0000000009</v>
      </c>
      <c r="CK47" s="257" t="s">
        <v>1976</v>
      </c>
      <c r="CL47" s="108">
        <v>0.86</v>
      </c>
      <c r="CM47" s="245">
        <v>0.86</v>
      </c>
      <c r="CN47" s="109">
        <v>1.56</v>
      </c>
      <c r="CO47" s="436"/>
      <c r="CP47" s="436"/>
      <c r="CQ47" s="436"/>
      <c r="CR47" s="273"/>
      <c r="CS47" s="447">
        <v>5.9767606003204747</v>
      </c>
      <c r="CT47" s="448">
        <v>4.5861743080000794</v>
      </c>
      <c r="CU47" s="441">
        <v>1.3619959208678431E-2</v>
      </c>
      <c r="CV47" s="442">
        <v>1.2676229115485084E-2</v>
      </c>
      <c r="CW47" s="450" t="s">
        <v>2221</v>
      </c>
      <c r="CX47" s="242"/>
      <c r="CY47" s="436"/>
      <c r="CZ47" s="436"/>
      <c r="DA47" s="437"/>
      <c r="DB47" s="438"/>
      <c r="DC47" s="457">
        <v>0</v>
      </c>
      <c r="DD47" s="458">
        <v>0</v>
      </c>
      <c r="DE47" s="459">
        <v>0</v>
      </c>
      <c r="DF47" s="357">
        <v>0</v>
      </c>
    </row>
    <row r="48" spans="1:110" ht="35.25" customHeight="1" x14ac:dyDescent="0.25">
      <c r="A48" s="401" t="s">
        <v>56</v>
      </c>
      <c r="B48" s="48" t="s">
        <v>57</v>
      </c>
      <c r="C48" s="48" t="s">
        <v>58</v>
      </c>
      <c r="D48" s="145" t="s">
        <v>99</v>
      </c>
      <c r="E48" s="145" t="s">
        <v>63</v>
      </c>
      <c r="F48" s="145" t="s">
        <v>103</v>
      </c>
      <c r="G48" s="14" t="s">
        <v>63</v>
      </c>
      <c r="H48" s="22" t="s">
        <v>1978</v>
      </c>
      <c r="I48" s="145" t="s">
        <v>1981</v>
      </c>
      <c r="J48" s="426">
        <v>2.7668472420428274</v>
      </c>
      <c r="K48" s="426">
        <v>3.9469696887600003</v>
      </c>
      <c r="L48" s="488">
        <v>415</v>
      </c>
      <c r="M48" s="498"/>
      <c r="N48" s="498"/>
      <c r="O48" s="498"/>
      <c r="P48" s="498"/>
      <c r="Q48" s="498"/>
      <c r="R48" s="498"/>
      <c r="S48" s="498"/>
      <c r="T48" s="498"/>
      <c r="U48" s="498"/>
      <c r="V48" s="498"/>
      <c r="W48" s="498"/>
      <c r="X48" s="498"/>
      <c r="Y48" s="498"/>
      <c r="Z48" s="498"/>
      <c r="AA48" s="498"/>
      <c r="AB48" s="498"/>
      <c r="AC48" s="498">
        <v>6</v>
      </c>
      <c r="AD48" s="498">
        <v>6</v>
      </c>
      <c r="AE48" s="498"/>
      <c r="AF48" s="498"/>
      <c r="AG48" s="585"/>
      <c r="AH48" s="498"/>
      <c r="AI48" s="498">
        <f t="shared" si="1"/>
        <v>6</v>
      </c>
      <c r="AJ48" s="498">
        <f t="shared" si="2"/>
        <v>6</v>
      </c>
      <c r="AK48" s="498"/>
      <c r="AL48" s="498"/>
      <c r="AM48" s="498"/>
      <c r="AN48" s="498"/>
      <c r="AO48" s="498"/>
      <c r="AP48" s="498"/>
      <c r="AQ48" s="498"/>
      <c r="AR48" s="498"/>
      <c r="AS48" s="498"/>
      <c r="AT48" s="498"/>
      <c r="AU48" s="498"/>
      <c r="AV48" s="498"/>
      <c r="AW48" s="498"/>
      <c r="AX48" s="498"/>
      <c r="AY48" s="498"/>
      <c r="AZ48" s="498"/>
      <c r="BA48" s="498">
        <v>31.74</v>
      </c>
      <c r="BB48" s="498">
        <v>31.74</v>
      </c>
      <c r="BC48" s="498"/>
      <c r="BD48" s="498"/>
      <c r="BE48" s="498"/>
      <c r="BF48" s="498"/>
      <c r="BG48" s="256">
        <f t="shared" si="3"/>
        <v>31.74</v>
      </c>
      <c r="BH48" s="26">
        <f t="shared" si="4"/>
        <v>31.74</v>
      </c>
      <c r="BI48" s="514">
        <f t="shared" si="0"/>
        <v>2.36865671641791E-2</v>
      </c>
      <c r="BJ48" s="515">
        <v>0</v>
      </c>
      <c r="BK48" s="515">
        <v>0</v>
      </c>
      <c r="BL48" s="515">
        <v>0</v>
      </c>
      <c r="BM48" s="515">
        <v>0</v>
      </c>
      <c r="BN48" s="515">
        <v>0</v>
      </c>
      <c r="BO48" s="515">
        <v>0</v>
      </c>
      <c r="BP48" s="515">
        <v>0</v>
      </c>
      <c r="BQ48" s="515">
        <v>0</v>
      </c>
      <c r="BR48" s="515">
        <v>0</v>
      </c>
      <c r="BS48" s="515">
        <v>0</v>
      </c>
      <c r="BT48" s="515">
        <v>0</v>
      </c>
      <c r="BU48" s="515">
        <v>0</v>
      </c>
      <c r="BV48" s="515">
        <v>0</v>
      </c>
      <c r="BW48" s="515">
        <v>0</v>
      </c>
      <c r="BX48" s="515">
        <v>0</v>
      </c>
      <c r="BY48" s="515">
        <v>0</v>
      </c>
      <c r="BZ48" s="515">
        <v>37257.681599999996</v>
      </c>
      <c r="CA48" s="515">
        <v>37257.681599999996</v>
      </c>
      <c r="CB48" s="515">
        <v>0</v>
      </c>
      <c r="CC48" s="515">
        <v>0</v>
      </c>
      <c r="CD48" s="515">
        <v>0</v>
      </c>
      <c r="CE48" s="515">
        <v>0</v>
      </c>
      <c r="CF48" s="515">
        <v>37257.681599999996</v>
      </c>
      <c r="CG48" s="516">
        <v>37257.681599999996</v>
      </c>
      <c r="CH48" s="501">
        <v>4204800</v>
      </c>
      <c r="CI48" s="501">
        <v>4204800</v>
      </c>
      <c r="CJ48" s="501">
        <v>4695360.0000000009</v>
      </c>
      <c r="CK48" s="257" t="s">
        <v>1976</v>
      </c>
      <c r="CL48" s="108">
        <v>1.2</v>
      </c>
      <c r="CM48" s="245">
        <v>1.2</v>
      </c>
      <c r="CN48" s="109">
        <v>1.34</v>
      </c>
      <c r="CO48" s="436"/>
      <c r="CP48" s="436"/>
      <c r="CQ48" s="436"/>
      <c r="CR48" s="273"/>
      <c r="CS48" s="447">
        <v>157.93788314562462</v>
      </c>
      <c r="CT48" s="448">
        <v>157.93788314562462</v>
      </c>
      <c r="CU48" s="441">
        <v>0.4240582968567137</v>
      </c>
      <c r="CV48" s="442">
        <v>0.4240582968567137</v>
      </c>
      <c r="CW48" s="450" t="s">
        <v>2232</v>
      </c>
      <c r="CX48" s="242"/>
      <c r="CY48" s="436"/>
      <c r="CZ48" s="436"/>
      <c r="DA48" s="437"/>
      <c r="DB48" s="438"/>
      <c r="DC48" s="457">
        <v>0</v>
      </c>
      <c r="DD48" s="458">
        <v>82530</v>
      </c>
      <c r="DE48" s="459">
        <v>14208</v>
      </c>
      <c r="DF48" s="357">
        <v>32246</v>
      </c>
    </row>
    <row r="49" spans="1:110" ht="35.25" customHeight="1" x14ac:dyDescent="0.25">
      <c r="A49" s="401" t="s">
        <v>56</v>
      </c>
      <c r="B49" s="48" t="s">
        <v>57</v>
      </c>
      <c r="C49" s="48" t="s">
        <v>58</v>
      </c>
      <c r="D49" s="145" t="s">
        <v>99</v>
      </c>
      <c r="E49" s="145" t="s">
        <v>63</v>
      </c>
      <c r="F49" s="145" t="s">
        <v>104</v>
      </c>
      <c r="G49" s="14" t="s">
        <v>63</v>
      </c>
      <c r="H49" s="22" t="s">
        <v>1978</v>
      </c>
      <c r="I49" s="145" t="s">
        <v>1981</v>
      </c>
      <c r="J49" s="426">
        <v>2.370554017271068</v>
      </c>
      <c r="K49" s="426">
        <v>2.0106060564240003</v>
      </c>
      <c r="L49" s="488">
        <v>97.4</v>
      </c>
      <c r="M49" s="498"/>
      <c r="N49" s="498"/>
      <c r="O49" s="498"/>
      <c r="P49" s="498"/>
      <c r="Q49" s="498"/>
      <c r="R49" s="498"/>
      <c r="S49" s="498"/>
      <c r="T49" s="498"/>
      <c r="U49" s="498"/>
      <c r="V49" s="498"/>
      <c r="W49" s="498"/>
      <c r="X49" s="498"/>
      <c r="Y49" s="498"/>
      <c r="Z49" s="498"/>
      <c r="AA49" s="498"/>
      <c r="AB49" s="498"/>
      <c r="AC49" s="498">
        <v>4</v>
      </c>
      <c r="AD49" s="498">
        <v>4</v>
      </c>
      <c r="AE49" s="498"/>
      <c r="AF49" s="498"/>
      <c r="AG49" s="585"/>
      <c r="AH49" s="498"/>
      <c r="AI49" s="498">
        <f t="shared" si="1"/>
        <v>4</v>
      </c>
      <c r="AJ49" s="498">
        <f t="shared" si="2"/>
        <v>4</v>
      </c>
      <c r="AK49" s="498"/>
      <c r="AL49" s="498"/>
      <c r="AM49" s="498"/>
      <c r="AN49" s="498"/>
      <c r="AO49" s="498"/>
      <c r="AP49" s="498"/>
      <c r="AQ49" s="498"/>
      <c r="AR49" s="498"/>
      <c r="AS49" s="498"/>
      <c r="AT49" s="498"/>
      <c r="AU49" s="498"/>
      <c r="AV49" s="498"/>
      <c r="AW49" s="498"/>
      <c r="AX49" s="498"/>
      <c r="AY49" s="498"/>
      <c r="AZ49" s="498"/>
      <c r="BA49" s="498">
        <v>25.45</v>
      </c>
      <c r="BB49" s="498">
        <v>25.45</v>
      </c>
      <c r="BC49" s="498"/>
      <c r="BD49" s="498"/>
      <c r="BE49" s="498"/>
      <c r="BF49" s="498"/>
      <c r="BG49" s="256">
        <f t="shared" si="3"/>
        <v>25.45</v>
      </c>
      <c r="BH49" s="26">
        <f t="shared" si="4"/>
        <v>25.45</v>
      </c>
      <c r="BI49" s="514">
        <f t="shared" si="0"/>
        <v>3.6357142857142859E-2</v>
      </c>
      <c r="BJ49" s="515">
        <v>0</v>
      </c>
      <c r="BK49" s="515">
        <v>0</v>
      </c>
      <c r="BL49" s="515">
        <v>0</v>
      </c>
      <c r="BM49" s="515">
        <v>0</v>
      </c>
      <c r="BN49" s="515">
        <v>0</v>
      </c>
      <c r="BO49" s="515">
        <v>0</v>
      </c>
      <c r="BP49" s="515">
        <v>0</v>
      </c>
      <c r="BQ49" s="515">
        <v>0</v>
      </c>
      <c r="BR49" s="515">
        <v>0</v>
      </c>
      <c r="BS49" s="515">
        <v>0</v>
      </c>
      <c r="BT49" s="515">
        <v>0</v>
      </c>
      <c r="BU49" s="515">
        <v>0</v>
      </c>
      <c r="BV49" s="515">
        <v>0</v>
      </c>
      <c r="BW49" s="515">
        <v>0</v>
      </c>
      <c r="BX49" s="515">
        <v>0</v>
      </c>
      <c r="BY49" s="515">
        <v>0</v>
      </c>
      <c r="BZ49" s="515">
        <v>29874.228000000003</v>
      </c>
      <c r="CA49" s="515">
        <v>29874.228000000003</v>
      </c>
      <c r="CB49" s="515">
        <v>0</v>
      </c>
      <c r="CC49" s="515">
        <v>0</v>
      </c>
      <c r="CD49" s="515">
        <v>0</v>
      </c>
      <c r="CE49" s="515">
        <v>0</v>
      </c>
      <c r="CF49" s="515">
        <v>29874.228000000003</v>
      </c>
      <c r="CG49" s="516">
        <v>29874.228000000003</v>
      </c>
      <c r="CH49" s="501">
        <v>1857120.0000000002</v>
      </c>
      <c r="CI49" s="501">
        <v>1857120.0000000002</v>
      </c>
      <c r="CJ49" s="501">
        <v>2452799.9999999995</v>
      </c>
      <c r="CK49" s="257" t="s">
        <v>1976</v>
      </c>
      <c r="CL49" s="108">
        <v>0.53</v>
      </c>
      <c r="CM49" s="245">
        <v>0.53</v>
      </c>
      <c r="CN49" s="109">
        <v>0.7</v>
      </c>
      <c r="CO49" s="436"/>
      <c r="CP49" s="436"/>
      <c r="CQ49" s="436"/>
      <c r="CR49" s="273"/>
      <c r="CS49" s="447">
        <v>0.1186440677966102</v>
      </c>
      <c r="CT49" s="448">
        <v>0.1186440677966102</v>
      </c>
      <c r="CU49" s="441">
        <v>3.389830508474577E-3</v>
      </c>
      <c r="CV49" s="442">
        <v>3.389830508474577E-3</v>
      </c>
      <c r="CW49" s="450" t="s">
        <v>2233</v>
      </c>
      <c r="CX49" s="242"/>
      <c r="CY49" s="436"/>
      <c r="CZ49" s="436"/>
      <c r="DA49" s="437"/>
      <c r="DB49" s="438"/>
      <c r="DC49" s="457">
        <v>0</v>
      </c>
      <c r="DD49" s="458">
        <v>0</v>
      </c>
      <c r="DE49" s="459">
        <v>0</v>
      </c>
      <c r="DF49" s="357">
        <v>0</v>
      </c>
    </row>
    <row r="50" spans="1:110" ht="35.25" customHeight="1" x14ac:dyDescent="0.25">
      <c r="A50" s="401" t="s">
        <v>56</v>
      </c>
      <c r="B50" s="48" t="s">
        <v>57</v>
      </c>
      <c r="C50" s="48" t="s">
        <v>58</v>
      </c>
      <c r="D50" s="145" t="s">
        <v>105</v>
      </c>
      <c r="E50" s="145" t="s">
        <v>106</v>
      </c>
      <c r="F50" s="145" t="s">
        <v>107</v>
      </c>
      <c r="G50" s="14" t="s">
        <v>108</v>
      </c>
      <c r="H50" s="22" t="s">
        <v>1979</v>
      </c>
      <c r="I50" s="145" t="s">
        <v>1984</v>
      </c>
      <c r="J50" s="426">
        <v>11.8</v>
      </c>
      <c r="K50" s="426">
        <v>17.764583296383002</v>
      </c>
      <c r="L50" s="488">
        <v>1380.5</v>
      </c>
      <c r="M50" s="498"/>
      <c r="N50" s="498"/>
      <c r="O50" s="498"/>
      <c r="P50" s="498"/>
      <c r="Q50" s="498"/>
      <c r="R50" s="498"/>
      <c r="S50" s="498"/>
      <c r="T50" s="498"/>
      <c r="U50" s="498"/>
      <c r="V50" s="498"/>
      <c r="W50" s="498"/>
      <c r="X50" s="498"/>
      <c r="Y50" s="498"/>
      <c r="Z50" s="498"/>
      <c r="AA50" s="498"/>
      <c r="AB50" s="498"/>
      <c r="AC50" s="498">
        <v>53</v>
      </c>
      <c r="AD50" s="498">
        <v>52</v>
      </c>
      <c r="AE50" s="498"/>
      <c r="AF50" s="498"/>
      <c r="AG50" s="585"/>
      <c r="AH50" s="498"/>
      <c r="AI50" s="498">
        <f t="shared" si="1"/>
        <v>53</v>
      </c>
      <c r="AJ50" s="498">
        <f t="shared" si="2"/>
        <v>52</v>
      </c>
      <c r="AK50" s="498"/>
      <c r="AL50" s="498"/>
      <c r="AM50" s="498"/>
      <c r="AN50" s="498"/>
      <c r="AO50" s="498"/>
      <c r="AP50" s="498"/>
      <c r="AQ50" s="498"/>
      <c r="AR50" s="498"/>
      <c r="AS50" s="498"/>
      <c r="AT50" s="498"/>
      <c r="AU50" s="498"/>
      <c r="AV50" s="498"/>
      <c r="AW50" s="498"/>
      <c r="AX50" s="498"/>
      <c r="AY50" s="498"/>
      <c r="AZ50" s="498"/>
      <c r="BA50" s="498">
        <v>5186.47</v>
      </c>
      <c r="BB50" s="498">
        <v>4194.7</v>
      </c>
      <c r="BC50" s="498"/>
      <c r="BD50" s="498"/>
      <c r="BE50" s="498"/>
      <c r="BF50" s="498"/>
      <c r="BG50" s="256">
        <f t="shared" si="3"/>
        <v>5186.47</v>
      </c>
      <c r="BH50" s="26">
        <f t="shared" si="4"/>
        <v>4194.7</v>
      </c>
      <c r="BI50" s="514">
        <f t="shared" si="0"/>
        <v>0.49394952380952378</v>
      </c>
      <c r="BJ50" s="515">
        <v>0</v>
      </c>
      <c r="BK50" s="515">
        <v>0</v>
      </c>
      <c r="BL50" s="515">
        <v>0</v>
      </c>
      <c r="BM50" s="515">
        <v>0</v>
      </c>
      <c r="BN50" s="515">
        <v>0</v>
      </c>
      <c r="BO50" s="515">
        <v>0</v>
      </c>
      <c r="BP50" s="515">
        <v>0</v>
      </c>
      <c r="BQ50" s="515">
        <v>0</v>
      </c>
      <c r="BR50" s="515">
        <v>0</v>
      </c>
      <c r="BS50" s="515">
        <v>0</v>
      </c>
      <c r="BT50" s="515">
        <v>0</v>
      </c>
      <c r="BU50" s="515">
        <v>0</v>
      </c>
      <c r="BV50" s="515">
        <v>0</v>
      </c>
      <c r="BW50" s="515">
        <v>0</v>
      </c>
      <c r="BX50" s="515">
        <v>0</v>
      </c>
      <c r="BY50" s="515">
        <v>0</v>
      </c>
      <c r="BZ50" s="515">
        <v>6088085.9448000006</v>
      </c>
      <c r="CA50" s="515">
        <v>4923906.648</v>
      </c>
      <c r="CB50" s="515">
        <v>0</v>
      </c>
      <c r="CC50" s="515">
        <v>0</v>
      </c>
      <c r="CD50" s="515">
        <v>0</v>
      </c>
      <c r="CE50" s="515">
        <v>0</v>
      </c>
      <c r="CF50" s="515">
        <v>6088085.9448000006</v>
      </c>
      <c r="CG50" s="516">
        <v>4923906.648</v>
      </c>
      <c r="CH50" s="501">
        <v>35565600.000000007</v>
      </c>
      <c r="CI50" s="501">
        <v>35565600.000000007</v>
      </c>
      <c r="CJ50" s="501">
        <v>36792000</v>
      </c>
      <c r="CK50" s="257" t="s">
        <v>1976</v>
      </c>
      <c r="CL50" s="108">
        <v>10.15</v>
      </c>
      <c r="CM50" s="245">
        <v>10.15</v>
      </c>
      <c r="CN50" s="109">
        <v>10.5</v>
      </c>
      <c r="CO50" s="436"/>
      <c r="CP50" s="436"/>
      <c r="CQ50" s="436"/>
      <c r="CR50" s="273"/>
      <c r="CS50" s="447">
        <v>273.34919275570786</v>
      </c>
      <c r="CT50" s="448">
        <v>115.49455071779892</v>
      </c>
      <c r="CU50" s="441">
        <v>1.0047986829513429</v>
      </c>
      <c r="CV50" s="442">
        <v>0.8852767706007455</v>
      </c>
      <c r="CW50" s="450" t="s">
        <v>2234</v>
      </c>
      <c r="CX50" s="242"/>
      <c r="CY50" s="436"/>
      <c r="CZ50" s="436"/>
      <c r="DA50" s="437"/>
      <c r="DB50" s="438"/>
      <c r="DC50" s="457">
        <v>173372</v>
      </c>
      <c r="DD50" s="458">
        <v>0</v>
      </c>
      <c r="DE50" s="459">
        <v>185879</v>
      </c>
      <c r="DF50" s="357">
        <v>119750.33333333333</v>
      </c>
    </row>
    <row r="51" spans="1:110" ht="35.25" customHeight="1" x14ac:dyDescent="0.25">
      <c r="A51" s="401" t="s">
        <v>56</v>
      </c>
      <c r="B51" s="48" t="s">
        <v>57</v>
      </c>
      <c r="C51" s="48" t="s">
        <v>58</v>
      </c>
      <c r="D51" s="145" t="s">
        <v>105</v>
      </c>
      <c r="E51" s="145" t="s">
        <v>106</v>
      </c>
      <c r="F51" s="145" t="s">
        <v>109</v>
      </c>
      <c r="G51" s="14" t="s">
        <v>110</v>
      </c>
      <c r="H51" s="22" t="s">
        <v>1978</v>
      </c>
      <c r="I51" s="145" t="s">
        <v>1984</v>
      </c>
      <c r="J51" s="426">
        <v>11.8</v>
      </c>
      <c r="K51" s="426">
        <v>107.64015129126</v>
      </c>
      <c r="L51" s="488">
        <v>3194.1</v>
      </c>
      <c r="M51" s="498"/>
      <c r="N51" s="498"/>
      <c r="O51" s="498"/>
      <c r="P51" s="498"/>
      <c r="Q51" s="498"/>
      <c r="R51" s="498"/>
      <c r="S51" s="498"/>
      <c r="T51" s="498"/>
      <c r="U51" s="498"/>
      <c r="V51" s="498"/>
      <c r="W51" s="498"/>
      <c r="X51" s="498"/>
      <c r="Y51" s="498"/>
      <c r="Z51" s="498"/>
      <c r="AA51" s="498"/>
      <c r="AB51" s="498"/>
      <c r="AC51" s="498">
        <v>191</v>
      </c>
      <c r="AD51" s="498">
        <v>191</v>
      </c>
      <c r="AE51" s="498"/>
      <c r="AF51" s="498"/>
      <c r="AG51" s="585"/>
      <c r="AH51" s="498"/>
      <c r="AI51" s="498">
        <f t="shared" si="1"/>
        <v>191</v>
      </c>
      <c r="AJ51" s="498">
        <f t="shared" si="2"/>
        <v>191</v>
      </c>
      <c r="AK51" s="498"/>
      <c r="AL51" s="498"/>
      <c r="AM51" s="498"/>
      <c r="AN51" s="498"/>
      <c r="AO51" s="498"/>
      <c r="AP51" s="498"/>
      <c r="AQ51" s="498"/>
      <c r="AR51" s="498"/>
      <c r="AS51" s="498"/>
      <c r="AT51" s="498"/>
      <c r="AU51" s="498"/>
      <c r="AV51" s="498"/>
      <c r="AW51" s="498"/>
      <c r="AX51" s="498"/>
      <c r="AY51" s="498"/>
      <c r="AZ51" s="498"/>
      <c r="BA51" s="498">
        <v>2477.2130000000002</v>
      </c>
      <c r="BB51" s="498">
        <v>2477.2130000000002</v>
      </c>
      <c r="BC51" s="498"/>
      <c r="BD51" s="498"/>
      <c r="BE51" s="498"/>
      <c r="BF51" s="498"/>
      <c r="BG51" s="256">
        <f t="shared" si="3"/>
        <v>2477.2130000000002</v>
      </c>
      <c r="BH51" s="26">
        <f t="shared" si="4"/>
        <v>2477.2130000000002</v>
      </c>
      <c r="BI51" s="514">
        <f t="shared" si="0"/>
        <v>0.23592504761904765</v>
      </c>
      <c r="BJ51" s="515">
        <v>0</v>
      </c>
      <c r="BK51" s="515">
        <v>0</v>
      </c>
      <c r="BL51" s="515">
        <v>0</v>
      </c>
      <c r="BM51" s="515">
        <v>0</v>
      </c>
      <c r="BN51" s="515">
        <v>0</v>
      </c>
      <c r="BO51" s="515">
        <v>0</v>
      </c>
      <c r="BP51" s="515">
        <v>0</v>
      </c>
      <c r="BQ51" s="515">
        <v>0</v>
      </c>
      <c r="BR51" s="515">
        <v>0</v>
      </c>
      <c r="BS51" s="515">
        <v>0</v>
      </c>
      <c r="BT51" s="515">
        <v>0</v>
      </c>
      <c r="BU51" s="515">
        <v>0</v>
      </c>
      <c r="BV51" s="515">
        <v>0</v>
      </c>
      <c r="BW51" s="515">
        <v>0</v>
      </c>
      <c r="BX51" s="515">
        <v>0</v>
      </c>
      <c r="BY51" s="515">
        <v>0</v>
      </c>
      <c r="BZ51" s="515">
        <v>2907851.7079200004</v>
      </c>
      <c r="CA51" s="515">
        <v>2907851.7079200004</v>
      </c>
      <c r="CB51" s="515">
        <v>0</v>
      </c>
      <c r="CC51" s="515">
        <v>0</v>
      </c>
      <c r="CD51" s="515">
        <v>0</v>
      </c>
      <c r="CE51" s="515">
        <v>0</v>
      </c>
      <c r="CF51" s="515">
        <v>2907851.7079200004</v>
      </c>
      <c r="CG51" s="516">
        <v>2907851.7079200004</v>
      </c>
      <c r="CH51" s="501">
        <v>34724640.000000007</v>
      </c>
      <c r="CI51" s="501">
        <v>34724640.000000007</v>
      </c>
      <c r="CJ51" s="501">
        <v>36792000</v>
      </c>
      <c r="CK51" s="257" t="s">
        <v>1976</v>
      </c>
      <c r="CL51" s="108">
        <v>9.91</v>
      </c>
      <c r="CM51" s="245">
        <v>9.91</v>
      </c>
      <c r="CN51" s="109">
        <v>10.5</v>
      </c>
      <c r="CO51" s="436"/>
      <c r="CP51" s="436"/>
      <c r="CQ51" s="436"/>
      <c r="CR51" s="273"/>
      <c r="CS51" s="447">
        <v>337.27174239360301</v>
      </c>
      <c r="CT51" s="448">
        <v>305.32779702820034</v>
      </c>
      <c r="CU51" s="441">
        <v>1.7642128995807838</v>
      </c>
      <c r="CV51" s="442">
        <v>1.7446900871045006</v>
      </c>
      <c r="CW51" s="450" t="s">
        <v>2234</v>
      </c>
      <c r="CX51" s="242"/>
      <c r="CY51" s="436"/>
      <c r="CZ51" s="436"/>
      <c r="DA51" s="437"/>
      <c r="DB51" s="438"/>
      <c r="DC51" s="457">
        <v>214284</v>
      </c>
      <c r="DD51" s="458">
        <v>1469009</v>
      </c>
      <c r="DE51" s="459">
        <v>306558</v>
      </c>
      <c r="DF51" s="357">
        <v>663283.66666666663</v>
      </c>
    </row>
    <row r="52" spans="1:110" ht="35.25" customHeight="1" x14ac:dyDescent="0.25">
      <c r="A52" s="401" t="s">
        <v>56</v>
      </c>
      <c r="B52" s="48" t="s">
        <v>57</v>
      </c>
      <c r="C52" s="48" t="s">
        <v>58</v>
      </c>
      <c r="D52" s="145" t="s">
        <v>105</v>
      </c>
      <c r="E52" s="145" t="s">
        <v>106</v>
      </c>
      <c r="F52" s="145" t="s">
        <v>111</v>
      </c>
      <c r="G52" s="14" t="s">
        <v>106</v>
      </c>
      <c r="H52" s="22" t="s">
        <v>1978</v>
      </c>
      <c r="I52" s="145" t="s">
        <v>1984</v>
      </c>
      <c r="J52" s="426">
        <v>11.8</v>
      </c>
      <c r="K52" s="426">
        <v>19.348295414301003</v>
      </c>
      <c r="L52" s="488">
        <v>1370.5</v>
      </c>
      <c r="M52" s="498"/>
      <c r="N52" s="498"/>
      <c r="O52" s="498"/>
      <c r="P52" s="498"/>
      <c r="Q52" s="498"/>
      <c r="R52" s="498"/>
      <c r="S52" s="498"/>
      <c r="T52" s="498"/>
      <c r="U52" s="498"/>
      <c r="V52" s="498"/>
      <c r="W52" s="498"/>
      <c r="X52" s="498"/>
      <c r="Y52" s="498"/>
      <c r="Z52" s="498"/>
      <c r="AA52" s="498"/>
      <c r="AB52" s="498"/>
      <c r="AC52" s="498">
        <v>64</v>
      </c>
      <c r="AD52" s="498">
        <v>64</v>
      </c>
      <c r="AE52" s="498"/>
      <c r="AF52" s="498"/>
      <c r="AG52" s="585"/>
      <c r="AH52" s="498"/>
      <c r="AI52" s="498">
        <f t="shared" si="1"/>
        <v>64</v>
      </c>
      <c r="AJ52" s="498">
        <f t="shared" si="2"/>
        <v>64</v>
      </c>
      <c r="AK52" s="498"/>
      <c r="AL52" s="498"/>
      <c r="AM52" s="498"/>
      <c r="AN52" s="498"/>
      <c r="AO52" s="498"/>
      <c r="AP52" s="498"/>
      <c r="AQ52" s="498"/>
      <c r="AR52" s="498"/>
      <c r="AS52" s="498"/>
      <c r="AT52" s="498"/>
      <c r="AU52" s="498"/>
      <c r="AV52" s="498"/>
      <c r="AW52" s="498"/>
      <c r="AX52" s="498"/>
      <c r="AY52" s="498"/>
      <c r="AZ52" s="498"/>
      <c r="BA52" s="498">
        <v>424.34500000000003</v>
      </c>
      <c r="BB52" s="498">
        <v>424.34500000000003</v>
      </c>
      <c r="BC52" s="498"/>
      <c r="BD52" s="498"/>
      <c r="BE52" s="498"/>
      <c r="BF52" s="498"/>
      <c r="BG52" s="256">
        <f t="shared" si="3"/>
        <v>424.34500000000003</v>
      </c>
      <c r="BH52" s="26">
        <f t="shared" si="4"/>
        <v>424.34500000000003</v>
      </c>
      <c r="BI52" s="514">
        <f t="shared" si="0"/>
        <v>3.7223245614035089E-2</v>
      </c>
      <c r="BJ52" s="515">
        <v>0</v>
      </c>
      <c r="BK52" s="515">
        <v>0</v>
      </c>
      <c r="BL52" s="515">
        <v>0</v>
      </c>
      <c r="BM52" s="515">
        <v>0</v>
      </c>
      <c r="BN52" s="515">
        <v>0</v>
      </c>
      <c r="BO52" s="515">
        <v>0</v>
      </c>
      <c r="BP52" s="515">
        <v>0</v>
      </c>
      <c r="BQ52" s="515">
        <v>0</v>
      </c>
      <c r="BR52" s="515">
        <v>0</v>
      </c>
      <c r="BS52" s="515">
        <v>0</v>
      </c>
      <c r="BT52" s="515">
        <v>0</v>
      </c>
      <c r="BU52" s="515">
        <v>0</v>
      </c>
      <c r="BV52" s="515">
        <v>0</v>
      </c>
      <c r="BW52" s="515">
        <v>0</v>
      </c>
      <c r="BX52" s="515">
        <v>0</v>
      </c>
      <c r="BY52" s="515">
        <v>0</v>
      </c>
      <c r="BZ52" s="515">
        <v>498113.13480000006</v>
      </c>
      <c r="CA52" s="515">
        <v>498113.13480000006</v>
      </c>
      <c r="CB52" s="515">
        <v>0</v>
      </c>
      <c r="CC52" s="515">
        <v>0</v>
      </c>
      <c r="CD52" s="515">
        <v>0</v>
      </c>
      <c r="CE52" s="515">
        <v>0</v>
      </c>
      <c r="CF52" s="515">
        <v>498113.13480000006</v>
      </c>
      <c r="CG52" s="516">
        <v>498113.13480000006</v>
      </c>
      <c r="CH52" s="501">
        <v>33813600.000000007</v>
      </c>
      <c r="CI52" s="501">
        <v>33813600.000000007</v>
      </c>
      <c r="CJ52" s="501">
        <v>39945600.000000007</v>
      </c>
      <c r="CK52" s="257" t="s">
        <v>1976</v>
      </c>
      <c r="CL52" s="108">
        <v>9.65</v>
      </c>
      <c r="CM52" s="245">
        <v>9.65</v>
      </c>
      <c r="CN52" s="109">
        <v>11.4</v>
      </c>
      <c r="CO52" s="436"/>
      <c r="CP52" s="436"/>
      <c r="CQ52" s="436"/>
      <c r="CR52" s="273"/>
      <c r="CS52" s="447">
        <v>145.73268645492712</v>
      </c>
      <c r="CT52" s="448">
        <v>144.69583858918466</v>
      </c>
      <c r="CU52" s="441">
        <v>0.7996402159846342</v>
      </c>
      <c r="CV52" s="442">
        <v>0.79891055527686339</v>
      </c>
      <c r="CW52" s="450" t="s">
        <v>2235</v>
      </c>
      <c r="CX52" s="242"/>
      <c r="CY52" s="436"/>
      <c r="CZ52" s="436"/>
      <c r="DA52" s="437"/>
      <c r="DB52" s="438"/>
      <c r="DC52" s="457">
        <v>0</v>
      </c>
      <c r="DD52" s="458">
        <v>134046</v>
      </c>
      <c r="DE52" s="459">
        <v>397582</v>
      </c>
      <c r="DF52" s="357">
        <v>177209.33333333334</v>
      </c>
    </row>
    <row r="53" spans="1:110" ht="35.25" customHeight="1" x14ac:dyDescent="0.25">
      <c r="A53" s="401" t="s">
        <v>56</v>
      </c>
      <c r="B53" s="48" t="s">
        <v>57</v>
      </c>
      <c r="C53" s="48" t="s">
        <v>58</v>
      </c>
      <c r="D53" s="145" t="s">
        <v>105</v>
      </c>
      <c r="E53" s="145" t="s">
        <v>106</v>
      </c>
      <c r="F53" s="145" t="s">
        <v>112</v>
      </c>
      <c r="G53" s="14" t="s">
        <v>113</v>
      </c>
      <c r="H53" s="22" t="s">
        <v>1979</v>
      </c>
      <c r="I53" s="145" t="s">
        <v>1984</v>
      </c>
      <c r="J53" s="426">
        <v>8.8000000000000007</v>
      </c>
      <c r="K53" s="426">
        <v>15.619318149330001</v>
      </c>
      <c r="L53" s="488">
        <v>552.5</v>
      </c>
      <c r="M53" s="498"/>
      <c r="N53" s="498"/>
      <c r="O53" s="498"/>
      <c r="P53" s="498"/>
      <c r="Q53" s="498"/>
      <c r="R53" s="498"/>
      <c r="S53" s="498"/>
      <c r="T53" s="498"/>
      <c r="U53" s="498"/>
      <c r="V53" s="498"/>
      <c r="W53" s="498"/>
      <c r="X53" s="498"/>
      <c r="Y53" s="498">
        <v>1</v>
      </c>
      <c r="Z53" s="498">
        <v>1</v>
      </c>
      <c r="AA53" s="498"/>
      <c r="AB53" s="498"/>
      <c r="AC53" s="498">
        <v>32</v>
      </c>
      <c r="AD53" s="498">
        <v>31</v>
      </c>
      <c r="AE53" s="498"/>
      <c r="AF53" s="498"/>
      <c r="AG53" s="585"/>
      <c r="AH53" s="498"/>
      <c r="AI53" s="498">
        <f t="shared" si="1"/>
        <v>33</v>
      </c>
      <c r="AJ53" s="498">
        <f t="shared" si="2"/>
        <v>32</v>
      </c>
      <c r="AK53" s="498"/>
      <c r="AL53" s="498"/>
      <c r="AM53" s="498"/>
      <c r="AN53" s="498"/>
      <c r="AO53" s="498"/>
      <c r="AP53" s="498"/>
      <c r="AQ53" s="498"/>
      <c r="AR53" s="498"/>
      <c r="AS53" s="498"/>
      <c r="AT53" s="498"/>
      <c r="AU53" s="498"/>
      <c r="AV53" s="498"/>
      <c r="AW53" s="498">
        <v>5600</v>
      </c>
      <c r="AX53" s="498">
        <v>5600</v>
      </c>
      <c r="AY53" s="498"/>
      <c r="AZ53" s="498"/>
      <c r="BA53" s="498">
        <v>210.63</v>
      </c>
      <c r="BB53" s="498">
        <v>210.63</v>
      </c>
      <c r="BC53" s="498"/>
      <c r="BD53" s="498"/>
      <c r="BE53" s="498"/>
      <c r="BF53" s="498"/>
      <c r="BG53" s="256">
        <f t="shared" si="3"/>
        <v>5810.63</v>
      </c>
      <c r="BH53" s="26">
        <f t="shared" si="4"/>
        <v>5810.63</v>
      </c>
      <c r="BI53" s="514">
        <f t="shared" si="0"/>
        <v>0.95256229508196721</v>
      </c>
      <c r="BJ53" s="515">
        <v>0</v>
      </c>
      <c r="BK53" s="515">
        <v>0</v>
      </c>
      <c r="BL53" s="515">
        <v>0</v>
      </c>
      <c r="BM53" s="515">
        <v>0</v>
      </c>
      <c r="BN53" s="515">
        <v>0</v>
      </c>
      <c r="BO53" s="515">
        <v>0</v>
      </c>
      <c r="BP53" s="515">
        <v>0</v>
      </c>
      <c r="BQ53" s="515">
        <v>0</v>
      </c>
      <c r="BR53" s="515">
        <v>0</v>
      </c>
      <c r="BS53" s="515">
        <v>0</v>
      </c>
      <c r="BT53" s="515">
        <v>0</v>
      </c>
      <c r="BU53" s="515">
        <v>0</v>
      </c>
      <c r="BV53" s="515">
        <v>28256255.999999996</v>
      </c>
      <c r="BW53" s="515">
        <v>28256255.999999996</v>
      </c>
      <c r="BX53" s="515">
        <v>0</v>
      </c>
      <c r="BY53" s="515">
        <v>0</v>
      </c>
      <c r="BZ53" s="515">
        <v>247245.91920000003</v>
      </c>
      <c r="CA53" s="515">
        <v>247245.91920000003</v>
      </c>
      <c r="CB53" s="515">
        <v>0</v>
      </c>
      <c r="CC53" s="515">
        <v>0</v>
      </c>
      <c r="CD53" s="515">
        <v>0</v>
      </c>
      <c r="CE53" s="515">
        <v>0</v>
      </c>
      <c r="CF53" s="515">
        <v>28503501.919199996</v>
      </c>
      <c r="CG53" s="516">
        <v>28503501.919199996</v>
      </c>
      <c r="CH53" s="501">
        <v>19972800.000000004</v>
      </c>
      <c r="CI53" s="501">
        <v>19972800.000000004</v>
      </c>
      <c r="CJ53" s="501">
        <v>21374399.999999996</v>
      </c>
      <c r="CK53" s="257" t="s">
        <v>1976</v>
      </c>
      <c r="CL53" s="108">
        <v>5.7</v>
      </c>
      <c r="CM53" s="245">
        <v>5.7</v>
      </c>
      <c r="CN53" s="109">
        <v>6.1</v>
      </c>
      <c r="CO53" s="436"/>
      <c r="CP53" s="436"/>
      <c r="CQ53" s="436"/>
      <c r="CR53" s="273"/>
      <c r="CS53" s="447">
        <v>171.19577583933105</v>
      </c>
      <c r="CT53" s="448">
        <v>158.23893913543728</v>
      </c>
      <c r="CU53" s="441">
        <v>0.6317630481788038</v>
      </c>
      <c r="CV53" s="442">
        <v>0.59010895823011689</v>
      </c>
      <c r="CW53" s="450" t="s">
        <v>2236</v>
      </c>
      <c r="CX53" s="242"/>
      <c r="CY53" s="436"/>
      <c r="CZ53" s="436"/>
      <c r="DA53" s="437"/>
      <c r="DB53" s="438"/>
      <c r="DC53" s="457">
        <v>0</v>
      </c>
      <c r="DD53" s="458">
        <v>0</v>
      </c>
      <c r="DE53" s="459">
        <v>180769</v>
      </c>
      <c r="DF53" s="357">
        <v>60256.333333333336</v>
      </c>
    </row>
    <row r="54" spans="1:110" ht="35.25" customHeight="1" x14ac:dyDescent="0.25">
      <c r="A54" s="401" t="s">
        <v>56</v>
      </c>
      <c r="B54" s="48" t="s">
        <v>57</v>
      </c>
      <c r="C54" s="48" t="s">
        <v>58</v>
      </c>
      <c r="D54" s="145" t="s">
        <v>114</v>
      </c>
      <c r="E54" s="145" t="s">
        <v>115</v>
      </c>
      <c r="F54" s="145" t="s">
        <v>116</v>
      </c>
      <c r="G54" s="14" t="s">
        <v>115</v>
      </c>
      <c r="H54" s="22" t="s">
        <v>1979</v>
      </c>
      <c r="I54" s="145" t="s">
        <v>1984</v>
      </c>
      <c r="J54" s="426">
        <v>12.190173583669758</v>
      </c>
      <c r="K54" s="426">
        <v>9.9767045247030008</v>
      </c>
      <c r="L54" s="488">
        <v>2060.1</v>
      </c>
      <c r="M54" s="498"/>
      <c r="N54" s="498"/>
      <c r="O54" s="498"/>
      <c r="P54" s="498"/>
      <c r="Q54" s="498"/>
      <c r="R54" s="498"/>
      <c r="S54" s="498"/>
      <c r="T54" s="498"/>
      <c r="U54" s="498"/>
      <c r="V54" s="498"/>
      <c r="W54" s="498"/>
      <c r="X54" s="498"/>
      <c r="Y54" s="498"/>
      <c r="Z54" s="498"/>
      <c r="AA54" s="498"/>
      <c r="AB54" s="498"/>
      <c r="AC54" s="498">
        <v>27</v>
      </c>
      <c r="AD54" s="498">
        <v>27</v>
      </c>
      <c r="AE54" s="498"/>
      <c r="AF54" s="498"/>
      <c r="AG54" s="585"/>
      <c r="AH54" s="498"/>
      <c r="AI54" s="498">
        <f t="shared" si="1"/>
        <v>27</v>
      </c>
      <c r="AJ54" s="498">
        <f t="shared" si="2"/>
        <v>27</v>
      </c>
      <c r="AK54" s="498"/>
      <c r="AL54" s="498"/>
      <c r="AM54" s="498"/>
      <c r="AN54" s="498"/>
      <c r="AO54" s="498"/>
      <c r="AP54" s="498"/>
      <c r="AQ54" s="498"/>
      <c r="AR54" s="498"/>
      <c r="AS54" s="498"/>
      <c r="AT54" s="498"/>
      <c r="AU54" s="498"/>
      <c r="AV54" s="498"/>
      <c r="AW54" s="498"/>
      <c r="AX54" s="498"/>
      <c r="AY54" s="498"/>
      <c r="AZ54" s="498"/>
      <c r="BA54" s="498">
        <v>166.96</v>
      </c>
      <c r="BB54" s="498">
        <v>166.96</v>
      </c>
      <c r="BC54" s="498"/>
      <c r="BD54" s="498"/>
      <c r="BE54" s="498"/>
      <c r="BF54" s="498"/>
      <c r="BG54" s="256">
        <f t="shared" si="3"/>
        <v>166.96</v>
      </c>
      <c r="BH54" s="26">
        <f t="shared" si="4"/>
        <v>166.96</v>
      </c>
      <c r="BI54" s="514">
        <f t="shared" si="0"/>
        <v>3.7773755656108597E-2</v>
      </c>
      <c r="BJ54" s="515">
        <v>0</v>
      </c>
      <c r="BK54" s="515">
        <v>0</v>
      </c>
      <c r="BL54" s="515">
        <v>0</v>
      </c>
      <c r="BM54" s="515">
        <v>0</v>
      </c>
      <c r="BN54" s="515">
        <v>0</v>
      </c>
      <c r="BO54" s="515">
        <v>0</v>
      </c>
      <c r="BP54" s="515">
        <v>0</v>
      </c>
      <c r="BQ54" s="515">
        <v>0</v>
      </c>
      <c r="BR54" s="515">
        <v>0</v>
      </c>
      <c r="BS54" s="515">
        <v>0</v>
      </c>
      <c r="BT54" s="515">
        <v>0</v>
      </c>
      <c r="BU54" s="515">
        <v>0</v>
      </c>
      <c r="BV54" s="515">
        <v>0</v>
      </c>
      <c r="BW54" s="515">
        <v>0</v>
      </c>
      <c r="BX54" s="515">
        <v>0</v>
      </c>
      <c r="BY54" s="515">
        <v>0</v>
      </c>
      <c r="BZ54" s="515">
        <v>195984.32640000002</v>
      </c>
      <c r="CA54" s="515">
        <v>195984.32640000002</v>
      </c>
      <c r="CB54" s="515">
        <v>0</v>
      </c>
      <c r="CC54" s="515">
        <v>0</v>
      </c>
      <c r="CD54" s="515">
        <v>0</v>
      </c>
      <c r="CE54" s="515">
        <v>0</v>
      </c>
      <c r="CF54" s="515">
        <v>195984.32640000002</v>
      </c>
      <c r="CG54" s="516">
        <v>195984.32640000002</v>
      </c>
      <c r="CH54" s="501">
        <v>18280223.484528001</v>
      </c>
      <c r="CI54" s="501">
        <v>18280223.484528001</v>
      </c>
      <c r="CJ54" s="501">
        <v>19999650.445944</v>
      </c>
      <c r="CK54" s="257" t="s">
        <v>1976</v>
      </c>
      <c r="CL54" s="108">
        <v>4.04</v>
      </c>
      <c r="CM54" s="245">
        <v>4.04</v>
      </c>
      <c r="CN54" s="109">
        <v>4.42</v>
      </c>
      <c r="CO54" s="436"/>
      <c r="CP54" s="436"/>
      <c r="CQ54" s="436"/>
      <c r="CR54" s="273"/>
      <c r="CS54" s="447">
        <v>52.530237955202303</v>
      </c>
      <c r="CT54" s="448">
        <v>52.530237955202303</v>
      </c>
      <c r="CU54" s="441">
        <v>0.4655327338595146</v>
      </c>
      <c r="CV54" s="442">
        <v>0.4655327338595146</v>
      </c>
      <c r="CW54" s="450" t="s">
        <v>2237</v>
      </c>
      <c r="CX54" s="242"/>
      <c r="CY54" s="436"/>
      <c r="CZ54" s="436"/>
      <c r="DA54" s="437"/>
      <c r="DB54" s="438"/>
      <c r="DC54" s="457">
        <v>267076</v>
      </c>
      <c r="DD54" s="458">
        <v>0</v>
      </c>
      <c r="DE54" s="459">
        <v>0</v>
      </c>
      <c r="DF54" s="357">
        <v>89025.333333333328</v>
      </c>
    </row>
    <row r="55" spans="1:110" ht="35.25" customHeight="1" x14ac:dyDescent="0.25">
      <c r="A55" s="401" t="s">
        <v>56</v>
      </c>
      <c r="B55" s="48" t="s">
        <v>57</v>
      </c>
      <c r="C55" s="48" t="s">
        <v>58</v>
      </c>
      <c r="D55" s="145" t="s">
        <v>114</v>
      </c>
      <c r="E55" s="145" t="s">
        <v>115</v>
      </c>
      <c r="F55" s="145" t="s">
        <v>117</v>
      </c>
      <c r="G55" s="14" t="s">
        <v>115</v>
      </c>
      <c r="H55" s="22" t="s">
        <v>1978</v>
      </c>
      <c r="I55" s="145" t="s">
        <v>1984</v>
      </c>
      <c r="J55" s="426">
        <v>11.783834464214101</v>
      </c>
      <c r="K55" s="426">
        <v>33.161174173449005</v>
      </c>
      <c r="L55" s="488">
        <v>3540.3</v>
      </c>
      <c r="M55" s="498"/>
      <c r="N55" s="498"/>
      <c r="O55" s="498"/>
      <c r="P55" s="498"/>
      <c r="Q55" s="498"/>
      <c r="R55" s="498"/>
      <c r="S55" s="498"/>
      <c r="T55" s="498"/>
      <c r="U55" s="498"/>
      <c r="V55" s="498"/>
      <c r="W55" s="498"/>
      <c r="X55" s="498"/>
      <c r="Y55" s="498"/>
      <c r="Z55" s="498"/>
      <c r="AA55" s="498"/>
      <c r="AB55" s="498"/>
      <c r="AC55" s="498">
        <v>111</v>
      </c>
      <c r="AD55" s="498">
        <v>111</v>
      </c>
      <c r="AE55" s="498"/>
      <c r="AF55" s="498"/>
      <c r="AG55" s="585"/>
      <c r="AH55" s="498"/>
      <c r="AI55" s="498">
        <f t="shared" si="1"/>
        <v>111</v>
      </c>
      <c r="AJ55" s="498">
        <f t="shared" si="2"/>
        <v>111</v>
      </c>
      <c r="AK55" s="498"/>
      <c r="AL55" s="498"/>
      <c r="AM55" s="498"/>
      <c r="AN55" s="498"/>
      <c r="AO55" s="498"/>
      <c r="AP55" s="498"/>
      <c r="AQ55" s="498"/>
      <c r="AR55" s="498"/>
      <c r="AS55" s="498"/>
      <c r="AT55" s="498"/>
      <c r="AU55" s="498"/>
      <c r="AV55" s="498"/>
      <c r="AW55" s="498"/>
      <c r="AX55" s="498"/>
      <c r="AY55" s="498"/>
      <c r="AZ55" s="498"/>
      <c r="BA55" s="498">
        <v>761.39</v>
      </c>
      <c r="BB55" s="498">
        <v>761.39</v>
      </c>
      <c r="BC55" s="498"/>
      <c r="BD55" s="498"/>
      <c r="BE55" s="498"/>
      <c r="BF55" s="498"/>
      <c r="BG55" s="256">
        <f t="shared" si="3"/>
        <v>761.39</v>
      </c>
      <c r="BH55" s="26">
        <f t="shared" si="4"/>
        <v>761.39</v>
      </c>
      <c r="BI55" s="514">
        <f t="shared" si="0"/>
        <v>8.2669923995656883E-2</v>
      </c>
      <c r="BJ55" s="515">
        <v>0</v>
      </c>
      <c r="BK55" s="515">
        <v>0</v>
      </c>
      <c r="BL55" s="515">
        <v>0</v>
      </c>
      <c r="BM55" s="515">
        <v>0</v>
      </c>
      <c r="BN55" s="515">
        <v>0</v>
      </c>
      <c r="BO55" s="515">
        <v>0</v>
      </c>
      <c r="BP55" s="515">
        <v>0</v>
      </c>
      <c r="BQ55" s="515">
        <v>0</v>
      </c>
      <c r="BR55" s="515">
        <v>0</v>
      </c>
      <c r="BS55" s="515">
        <v>0</v>
      </c>
      <c r="BT55" s="515">
        <v>0</v>
      </c>
      <c r="BU55" s="515">
        <v>0</v>
      </c>
      <c r="BV55" s="515">
        <v>0</v>
      </c>
      <c r="BW55" s="515">
        <v>0</v>
      </c>
      <c r="BX55" s="515">
        <v>0</v>
      </c>
      <c r="BY55" s="515">
        <v>0</v>
      </c>
      <c r="BZ55" s="515">
        <v>893750.03759999992</v>
      </c>
      <c r="CA55" s="515">
        <v>893750.03759999992</v>
      </c>
      <c r="CB55" s="515">
        <v>0</v>
      </c>
      <c r="CC55" s="515">
        <v>0</v>
      </c>
      <c r="CD55" s="515">
        <v>0</v>
      </c>
      <c r="CE55" s="515">
        <v>0</v>
      </c>
      <c r="CF55" s="515">
        <v>893750.03759999992</v>
      </c>
      <c r="CG55" s="516">
        <v>893750.03759999992</v>
      </c>
      <c r="CH55" s="501">
        <v>37987638.641106002</v>
      </c>
      <c r="CI55" s="501">
        <v>37987638.641106002</v>
      </c>
      <c r="CJ55" s="501">
        <v>41306511.438558005</v>
      </c>
      <c r="CK55" s="257" t="s">
        <v>1976</v>
      </c>
      <c r="CL55" s="108">
        <v>8.4700000000000006</v>
      </c>
      <c r="CM55" s="245">
        <v>8.4700000000000006</v>
      </c>
      <c r="CN55" s="109">
        <v>9.2100000000000009</v>
      </c>
      <c r="CO55" s="436"/>
      <c r="CP55" s="436"/>
      <c r="CQ55" s="436"/>
      <c r="CR55" s="273"/>
      <c r="CS55" s="447">
        <v>109.41256938750873</v>
      </c>
      <c r="CT55" s="448">
        <v>109.36116179876944</v>
      </c>
      <c r="CU55" s="441">
        <v>1.2283276464270281</v>
      </c>
      <c r="CV55" s="442">
        <v>1.2270095031260206</v>
      </c>
      <c r="CW55" s="450" t="s">
        <v>2236</v>
      </c>
      <c r="CX55" s="242"/>
      <c r="CY55" s="436"/>
      <c r="CZ55" s="436"/>
      <c r="DA55" s="437"/>
      <c r="DB55" s="438"/>
      <c r="DC55" s="457">
        <v>35010</v>
      </c>
      <c r="DD55" s="458">
        <v>520515</v>
      </c>
      <c r="DE55" s="459">
        <v>230742</v>
      </c>
      <c r="DF55" s="357">
        <v>262089</v>
      </c>
    </row>
    <row r="56" spans="1:110" ht="35.25" customHeight="1" x14ac:dyDescent="0.25">
      <c r="A56" s="401" t="s">
        <v>56</v>
      </c>
      <c r="B56" s="48" t="s">
        <v>57</v>
      </c>
      <c r="C56" s="48" t="s">
        <v>58</v>
      </c>
      <c r="D56" s="145" t="s">
        <v>114</v>
      </c>
      <c r="E56" s="145" t="s">
        <v>115</v>
      </c>
      <c r="F56" s="145" t="s">
        <v>118</v>
      </c>
      <c r="G56" s="14" t="s">
        <v>119</v>
      </c>
      <c r="H56" s="22" t="s">
        <v>1979</v>
      </c>
      <c r="I56" s="145" t="s">
        <v>1984</v>
      </c>
      <c r="J56" s="426">
        <v>12.190173583669758</v>
      </c>
      <c r="K56" s="426">
        <v>11.652462096975</v>
      </c>
      <c r="L56" s="488">
        <v>746.9</v>
      </c>
      <c r="M56" s="498"/>
      <c r="N56" s="498"/>
      <c r="O56" s="498"/>
      <c r="P56" s="498"/>
      <c r="Q56" s="498"/>
      <c r="R56" s="498"/>
      <c r="S56" s="498"/>
      <c r="T56" s="498"/>
      <c r="U56" s="498"/>
      <c r="V56" s="498"/>
      <c r="W56" s="498"/>
      <c r="X56" s="498"/>
      <c r="Y56" s="498"/>
      <c r="Z56" s="498"/>
      <c r="AA56" s="498"/>
      <c r="AB56" s="498"/>
      <c r="AC56" s="498">
        <v>38</v>
      </c>
      <c r="AD56" s="498">
        <v>38</v>
      </c>
      <c r="AE56" s="498"/>
      <c r="AF56" s="498"/>
      <c r="AG56" s="585"/>
      <c r="AH56" s="498"/>
      <c r="AI56" s="498">
        <f t="shared" si="1"/>
        <v>38</v>
      </c>
      <c r="AJ56" s="498">
        <f t="shared" si="2"/>
        <v>38</v>
      </c>
      <c r="AK56" s="498"/>
      <c r="AL56" s="498"/>
      <c r="AM56" s="498"/>
      <c r="AN56" s="498"/>
      <c r="AO56" s="498"/>
      <c r="AP56" s="498"/>
      <c r="AQ56" s="498"/>
      <c r="AR56" s="498"/>
      <c r="AS56" s="498"/>
      <c r="AT56" s="498"/>
      <c r="AU56" s="498"/>
      <c r="AV56" s="498"/>
      <c r="AW56" s="498"/>
      <c r="AX56" s="498"/>
      <c r="AY56" s="498"/>
      <c r="AZ56" s="498"/>
      <c r="BA56" s="498">
        <v>1689.89</v>
      </c>
      <c r="BB56" s="498">
        <v>1689.89</v>
      </c>
      <c r="BC56" s="498"/>
      <c r="BD56" s="498"/>
      <c r="BE56" s="498"/>
      <c r="BF56" s="498"/>
      <c r="BG56" s="256">
        <f t="shared" si="3"/>
        <v>1689.89</v>
      </c>
      <c r="BH56" s="26">
        <f t="shared" si="4"/>
        <v>1689.89</v>
      </c>
      <c r="BI56" s="514">
        <f t="shared" si="0"/>
        <v>0.24526705370101598</v>
      </c>
      <c r="BJ56" s="515">
        <v>0</v>
      </c>
      <c r="BK56" s="515">
        <v>0</v>
      </c>
      <c r="BL56" s="515">
        <v>0</v>
      </c>
      <c r="BM56" s="515">
        <v>0</v>
      </c>
      <c r="BN56" s="515">
        <v>0</v>
      </c>
      <c r="BO56" s="515">
        <v>0</v>
      </c>
      <c r="BP56" s="515">
        <v>0</v>
      </c>
      <c r="BQ56" s="515">
        <v>0</v>
      </c>
      <c r="BR56" s="515">
        <v>0</v>
      </c>
      <c r="BS56" s="515">
        <v>0</v>
      </c>
      <c r="BT56" s="515">
        <v>0</v>
      </c>
      <c r="BU56" s="515">
        <v>0</v>
      </c>
      <c r="BV56" s="515">
        <v>0</v>
      </c>
      <c r="BW56" s="515">
        <v>0</v>
      </c>
      <c r="BX56" s="515">
        <v>0</v>
      </c>
      <c r="BY56" s="515">
        <v>0</v>
      </c>
      <c r="BZ56" s="515">
        <v>1983660.4776000001</v>
      </c>
      <c r="CA56" s="515">
        <v>1983660.4776000001</v>
      </c>
      <c r="CB56" s="515">
        <v>0</v>
      </c>
      <c r="CC56" s="515">
        <v>0</v>
      </c>
      <c r="CD56" s="515">
        <v>0</v>
      </c>
      <c r="CE56" s="515">
        <v>0</v>
      </c>
      <c r="CF56" s="515">
        <v>1983660.4776000001</v>
      </c>
      <c r="CG56" s="516">
        <v>1983660.4776000001</v>
      </c>
      <c r="CH56" s="501">
        <v>44356619.274580799</v>
      </c>
      <c r="CI56" s="501">
        <v>44356619.274580799</v>
      </c>
      <c r="CJ56" s="501">
        <v>25725345.690392397</v>
      </c>
      <c r="CK56" s="257" t="s">
        <v>1976</v>
      </c>
      <c r="CL56" s="108">
        <v>11.88</v>
      </c>
      <c r="CM56" s="245">
        <v>11.88</v>
      </c>
      <c r="CN56" s="109">
        <v>6.89</v>
      </c>
      <c r="CO56" s="436"/>
      <c r="CP56" s="436"/>
      <c r="CQ56" s="436"/>
      <c r="CR56" s="273"/>
      <c r="CS56" s="447">
        <v>54.932717371966852</v>
      </c>
      <c r="CT56" s="448">
        <v>26.467848370512844</v>
      </c>
      <c r="CU56" s="441">
        <v>0.42601201699046132</v>
      </c>
      <c r="CV56" s="442">
        <v>0.4025325588762943</v>
      </c>
      <c r="CW56" s="450" t="s">
        <v>2236</v>
      </c>
      <c r="CX56" s="242"/>
      <c r="CY56" s="436"/>
      <c r="CZ56" s="436"/>
      <c r="DA56" s="437"/>
      <c r="DB56" s="438"/>
      <c r="DC56" s="457">
        <v>0</v>
      </c>
      <c r="DD56" s="458">
        <v>20626</v>
      </c>
      <c r="DE56" s="459">
        <v>8177</v>
      </c>
      <c r="DF56" s="357">
        <v>9601</v>
      </c>
    </row>
    <row r="57" spans="1:110" ht="35.25" customHeight="1" x14ac:dyDescent="0.25">
      <c r="A57" s="401" t="s">
        <v>56</v>
      </c>
      <c r="B57" s="48" t="s">
        <v>57</v>
      </c>
      <c r="C57" s="48" t="s">
        <v>58</v>
      </c>
      <c r="D57" s="145" t="s">
        <v>114</v>
      </c>
      <c r="E57" s="145" t="s">
        <v>115</v>
      </c>
      <c r="F57" s="145" t="s">
        <v>120</v>
      </c>
      <c r="G57" s="14" t="s">
        <v>115</v>
      </c>
      <c r="H57" s="22" t="s">
        <v>1979</v>
      </c>
      <c r="I57" s="145" t="s">
        <v>1984</v>
      </c>
      <c r="J57" s="426">
        <v>11.783834464214101</v>
      </c>
      <c r="K57" s="426">
        <v>8.6356060426439996</v>
      </c>
      <c r="L57" s="488">
        <v>1420.3</v>
      </c>
      <c r="M57" s="498"/>
      <c r="N57" s="498"/>
      <c r="O57" s="498"/>
      <c r="P57" s="498"/>
      <c r="Q57" s="498"/>
      <c r="R57" s="498"/>
      <c r="S57" s="498"/>
      <c r="T57" s="498"/>
      <c r="U57" s="498"/>
      <c r="V57" s="498"/>
      <c r="W57" s="498"/>
      <c r="X57" s="498"/>
      <c r="Y57" s="498"/>
      <c r="Z57" s="498"/>
      <c r="AA57" s="498"/>
      <c r="AB57" s="498"/>
      <c r="AC57" s="498">
        <v>10</v>
      </c>
      <c r="AD57" s="498">
        <v>10</v>
      </c>
      <c r="AE57" s="498"/>
      <c r="AF57" s="498"/>
      <c r="AG57" s="585"/>
      <c r="AH57" s="498"/>
      <c r="AI57" s="498">
        <f t="shared" si="1"/>
        <v>10</v>
      </c>
      <c r="AJ57" s="498">
        <f t="shared" si="2"/>
        <v>10</v>
      </c>
      <c r="AK57" s="498"/>
      <c r="AL57" s="498"/>
      <c r="AM57" s="498"/>
      <c r="AN57" s="498"/>
      <c r="AO57" s="498"/>
      <c r="AP57" s="498"/>
      <c r="AQ57" s="498"/>
      <c r="AR57" s="498"/>
      <c r="AS57" s="498"/>
      <c r="AT57" s="498"/>
      <c r="AU57" s="498"/>
      <c r="AV57" s="498"/>
      <c r="AW57" s="498"/>
      <c r="AX57" s="498"/>
      <c r="AY57" s="498"/>
      <c r="AZ57" s="498"/>
      <c r="BA57" s="498">
        <v>76.650000000000006</v>
      </c>
      <c r="BB57" s="498">
        <v>76.650000000000006</v>
      </c>
      <c r="BC57" s="498"/>
      <c r="BD57" s="498"/>
      <c r="BE57" s="498"/>
      <c r="BF57" s="498"/>
      <c r="BG57" s="256">
        <f t="shared" si="3"/>
        <v>76.650000000000006</v>
      </c>
      <c r="BH57" s="26">
        <f t="shared" si="4"/>
        <v>76.650000000000006</v>
      </c>
      <c r="BI57" s="514">
        <f t="shared" si="0"/>
        <v>9.1467780429594272E-3</v>
      </c>
      <c r="BJ57" s="515">
        <v>0</v>
      </c>
      <c r="BK57" s="515">
        <v>0</v>
      </c>
      <c r="BL57" s="515">
        <v>0</v>
      </c>
      <c r="BM57" s="515">
        <v>0</v>
      </c>
      <c r="BN57" s="515">
        <v>0</v>
      </c>
      <c r="BO57" s="515">
        <v>0</v>
      </c>
      <c r="BP57" s="515">
        <v>0</v>
      </c>
      <c r="BQ57" s="515">
        <v>0</v>
      </c>
      <c r="BR57" s="515">
        <v>0</v>
      </c>
      <c r="BS57" s="515">
        <v>0</v>
      </c>
      <c r="BT57" s="515">
        <v>0</v>
      </c>
      <c r="BU57" s="515">
        <v>0</v>
      </c>
      <c r="BV57" s="515">
        <v>0</v>
      </c>
      <c r="BW57" s="515">
        <v>0</v>
      </c>
      <c r="BX57" s="515">
        <v>0</v>
      </c>
      <c r="BY57" s="515">
        <v>0</v>
      </c>
      <c r="BZ57" s="515">
        <v>89974.83600000001</v>
      </c>
      <c r="CA57" s="515">
        <v>89974.83600000001</v>
      </c>
      <c r="CB57" s="515">
        <v>0</v>
      </c>
      <c r="CC57" s="515">
        <v>0</v>
      </c>
      <c r="CD57" s="515">
        <v>0</v>
      </c>
      <c r="CE57" s="515">
        <v>0</v>
      </c>
      <c r="CF57" s="515">
        <v>89974.83600000001</v>
      </c>
      <c r="CG57" s="516">
        <v>89974.83600000001</v>
      </c>
      <c r="CH57" s="501">
        <v>32855181.519852005</v>
      </c>
      <c r="CI57" s="501">
        <v>32855181.519852005</v>
      </c>
      <c r="CJ57" s="501">
        <v>39053393.068987206</v>
      </c>
      <c r="CK57" s="257" t="s">
        <v>1976</v>
      </c>
      <c r="CL57" s="108">
        <v>7.05</v>
      </c>
      <c r="CM57" s="245">
        <v>7.05</v>
      </c>
      <c r="CN57" s="109">
        <v>8.3800000000000008</v>
      </c>
      <c r="CO57" s="436"/>
      <c r="CP57" s="436"/>
      <c r="CQ57" s="436"/>
      <c r="CR57" s="273"/>
      <c r="CS57" s="447">
        <v>29.923206700515468</v>
      </c>
      <c r="CT57" s="448">
        <v>29.923206700515468</v>
      </c>
      <c r="CU57" s="441">
        <v>0.36566577386922083</v>
      </c>
      <c r="CV57" s="442">
        <v>0.36566577386922083</v>
      </c>
      <c r="CW57" s="450" t="s">
        <v>2209</v>
      </c>
      <c r="CX57" s="242"/>
      <c r="CY57" s="436"/>
      <c r="CZ57" s="436"/>
      <c r="DA57" s="437"/>
      <c r="DB57" s="438"/>
      <c r="DC57" s="457">
        <v>118469</v>
      </c>
      <c r="DD57" s="458">
        <v>0</v>
      </c>
      <c r="DE57" s="459">
        <v>0</v>
      </c>
      <c r="DF57" s="357">
        <v>39489.666666666664</v>
      </c>
    </row>
    <row r="58" spans="1:110" ht="35.25" customHeight="1" x14ac:dyDescent="0.25">
      <c r="A58" s="401" t="s">
        <v>56</v>
      </c>
      <c r="B58" s="48" t="s">
        <v>57</v>
      </c>
      <c r="C58" s="48" t="s">
        <v>58</v>
      </c>
      <c r="D58" s="145" t="s">
        <v>114</v>
      </c>
      <c r="E58" s="145" t="s">
        <v>115</v>
      </c>
      <c r="F58" s="145" t="s">
        <v>121</v>
      </c>
      <c r="G58" s="14" t="s">
        <v>115</v>
      </c>
      <c r="H58" s="22" t="s">
        <v>1978</v>
      </c>
      <c r="I58" s="145" t="s">
        <v>1984</v>
      </c>
      <c r="J58" s="426">
        <v>11.783834464214101</v>
      </c>
      <c r="K58" s="426">
        <v>31.336363571184002</v>
      </c>
      <c r="L58" s="488">
        <v>2679.1</v>
      </c>
      <c r="M58" s="498"/>
      <c r="N58" s="498"/>
      <c r="O58" s="498"/>
      <c r="P58" s="498"/>
      <c r="Q58" s="498"/>
      <c r="R58" s="498"/>
      <c r="S58" s="498"/>
      <c r="T58" s="498"/>
      <c r="U58" s="498"/>
      <c r="V58" s="498"/>
      <c r="W58" s="498"/>
      <c r="X58" s="498"/>
      <c r="Y58" s="498">
        <v>1</v>
      </c>
      <c r="Z58" s="498">
        <v>1</v>
      </c>
      <c r="AA58" s="498"/>
      <c r="AB58" s="498"/>
      <c r="AC58" s="498">
        <v>153</v>
      </c>
      <c r="AD58" s="498">
        <v>153</v>
      </c>
      <c r="AE58" s="498"/>
      <c r="AF58" s="498"/>
      <c r="AG58" s="585"/>
      <c r="AH58" s="498"/>
      <c r="AI58" s="498">
        <f t="shared" si="1"/>
        <v>154</v>
      </c>
      <c r="AJ58" s="498">
        <f t="shared" si="2"/>
        <v>154</v>
      </c>
      <c r="AK58" s="498"/>
      <c r="AL58" s="498"/>
      <c r="AM58" s="498"/>
      <c r="AN58" s="498"/>
      <c r="AO58" s="498"/>
      <c r="AP58" s="498"/>
      <c r="AQ58" s="498"/>
      <c r="AR58" s="498"/>
      <c r="AS58" s="498"/>
      <c r="AT58" s="498"/>
      <c r="AU58" s="498"/>
      <c r="AV58" s="498"/>
      <c r="AW58" s="498">
        <v>1.2</v>
      </c>
      <c r="AX58" s="498">
        <v>1.2</v>
      </c>
      <c r="AY58" s="498"/>
      <c r="AZ58" s="498"/>
      <c r="BA58" s="498">
        <v>1070.26</v>
      </c>
      <c r="BB58" s="498">
        <v>1070.26</v>
      </c>
      <c r="BC58" s="498"/>
      <c r="BD58" s="498"/>
      <c r="BE58" s="498"/>
      <c r="BF58" s="498"/>
      <c r="BG58" s="256">
        <f t="shared" si="3"/>
        <v>1071.46</v>
      </c>
      <c r="BH58" s="26">
        <f t="shared" si="4"/>
        <v>1071.46</v>
      </c>
      <c r="BI58" s="514">
        <f t="shared" si="0"/>
        <v>0.1509098591549296</v>
      </c>
      <c r="BJ58" s="515">
        <v>0</v>
      </c>
      <c r="BK58" s="515">
        <v>0</v>
      </c>
      <c r="BL58" s="515">
        <v>0</v>
      </c>
      <c r="BM58" s="515">
        <v>0</v>
      </c>
      <c r="BN58" s="515">
        <v>0</v>
      </c>
      <c r="BO58" s="515">
        <v>0</v>
      </c>
      <c r="BP58" s="515">
        <v>0</v>
      </c>
      <c r="BQ58" s="515">
        <v>0</v>
      </c>
      <c r="BR58" s="515">
        <v>0</v>
      </c>
      <c r="BS58" s="515">
        <v>0</v>
      </c>
      <c r="BT58" s="515">
        <v>0</v>
      </c>
      <c r="BU58" s="515">
        <v>0</v>
      </c>
      <c r="BV58" s="515">
        <v>6054.9119999999994</v>
      </c>
      <c r="BW58" s="515">
        <v>6054.9119999999994</v>
      </c>
      <c r="BX58" s="515">
        <v>0</v>
      </c>
      <c r="BY58" s="515">
        <v>0</v>
      </c>
      <c r="BZ58" s="515">
        <v>1256313.9983999999</v>
      </c>
      <c r="CA58" s="515">
        <v>1256313.9983999999</v>
      </c>
      <c r="CB58" s="515">
        <v>0</v>
      </c>
      <c r="CC58" s="515">
        <v>0</v>
      </c>
      <c r="CD58" s="515">
        <v>0</v>
      </c>
      <c r="CE58" s="515">
        <v>0</v>
      </c>
      <c r="CF58" s="515">
        <v>1262368.9103999999</v>
      </c>
      <c r="CG58" s="516">
        <v>1262368.9103999999</v>
      </c>
      <c r="CH58" s="501">
        <v>21535798.517595597</v>
      </c>
      <c r="CI58" s="501">
        <v>21535798.517595597</v>
      </c>
      <c r="CJ58" s="501">
        <v>23632792.809108</v>
      </c>
      <c r="CK58" s="257" t="s">
        <v>1976</v>
      </c>
      <c r="CL58" s="108">
        <v>6.47</v>
      </c>
      <c r="CM58" s="245">
        <v>6.47</v>
      </c>
      <c r="CN58" s="109">
        <v>7.1</v>
      </c>
      <c r="CO58" s="436"/>
      <c r="CP58" s="436"/>
      <c r="CQ58" s="436"/>
      <c r="CR58" s="273"/>
      <c r="CS58" s="447">
        <v>83.609723290533907</v>
      </c>
      <c r="CT58" s="448">
        <v>82.518955276133454</v>
      </c>
      <c r="CU58" s="441">
        <v>0.59651901802937013</v>
      </c>
      <c r="CV58" s="442">
        <v>0.58953601997471528</v>
      </c>
      <c r="CW58" s="450" t="s">
        <v>2236</v>
      </c>
      <c r="CX58" s="242"/>
      <c r="CY58" s="436"/>
      <c r="CZ58" s="436"/>
      <c r="DA58" s="437"/>
      <c r="DB58" s="438"/>
      <c r="DC58" s="457">
        <v>0</v>
      </c>
      <c r="DD58" s="458">
        <v>422603</v>
      </c>
      <c r="DE58" s="459">
        <v>0</v>
      </c>
      <c r="DF58" s="357">
        <v>140867.66666666666</v>
      </c>
    </row>
    <row r="59" spans="1:110" ht="35.25" customHeight="1" x14ac:dyDescent="0.25">
      <c r="A59" s="401" t="s">
        <v>56</v>
      </c>
      <c r="B59" s="48" t="s">
        <v>57</v>
      </c>
      <c r="C59" s="48" t="s">
        <v>58</v>
      </c>
      <c r="D59" s="145" t="s">
        <v>122</v>
      </c>
      <c r="E59" s="145" t="s">
        <v>123</v>
      </c>
      <c r="F59" s="145" t="s">
        <v>124</v>
      </c>
      <c r="G59" s="14" t="s">
        <v>125</v>
      </c>
      <c r="H59" s="22" t="s">
        <v>1978</v>
      </c>
      <c r="I59" s="145" t="s">
        <v>1975</v>
      </c>
      <c r="J59" s="426">
        <v>7.887759377668667</v>
      </c>
      <c r="K59" s="426">
        <v>62.556060475944001</v>
      </c>
      <c r="L59" s="488">
        <v>1806.8</v>
      </c>
      <c r="M59" s="498"/>
      <c r="N59" s="498"/>
      <c r="O59" s="498"/>
      <c r="P59" s="498"/>
      <c r="Q59" s="498"/>
      <c r="R59" s="498"/>
      <c r="S59" s="498"/>
      <c r="T59" s="498"/>
      <c r="U59" s="498"/>
      <c r="V59" s="498"/>
      <c r="W59" s="498"/>
      <c r="X59" s="498"/>
      <c r="Y59" s="498"/>
      <c r="Z59" s="498"/>
      <c r="AA59" s="498"/>
      <c r="AB59" s="498"/>
      <c r="AC59" s="498">
        <v>127</v>
      </c>
      <c r="AD59" s="498">
        <v>127</v>
      </c>
      <c r="AE59" s="498"/>
      <c r="AF59" s="498"/>
      <c r="AG59" s="585"/>
      <c r="AH59" s="498"/>
      <c r="AI59" s="498">
        <f t="shared" si="1"/>
        <v>127</v>
      </c>
      <c r="AJ59" s="498">
        <f t="shared" si="2"/>
        <v>127</v>
      </c>
      <c r="AK59" s="498"/>
      <c r="AL59" s="498"/>
      <c r="AM59" s="498"/>
      <c r="AN59" s="498"/>
      <c r="AO59" s="498"/>
      <c r="AP59" s="498"/>
      <c r="AQ59" s="498"/>
      <c r="AR59" s="498"/>
      <c r="AS59" s="498"/>
      <c r="AT59" s="498"/>
      <c r="AU59" s="498"/>
      <c r="AV59" s="498"/>
      <c r="AW59" s="498"/>
      <c r="AX59" s="498"/>
      <c r="AY59" s="498"/>
      <c r="AZ59" s="498"/>
      <c r="BA59" s="498">
        <v>4052.98</v>
      </c>
      <c r="BB59" s="498">
        <v>4052.98</v>
      </c>
      <c r="BC59" s="498"/>
      <c r="BD59" s="498"/>
      <c r="BE59" s="498"/>
      <c r="BF59" s="498"/>
      <c r="BG59" s="256">
        <f t="shared" si="3"/>
        <v>4052.98</v>
      </c>
      <c r="BH59" s="26">
        <f t="shared" si="4"/>
        <v>4052.98</v>
      </c>
      <c r="BI59" s="514">
        <f t="shared" si="0"/>
        <v>0.66442295081967218</v>
      </c>
      <c r="BJ59" s="515">
        <v>0</v>
      </c>
      <c r="BK59" s="515">
        <v>0</v>
      </c>
      <c r="BL59" s="515">
        <v>0</v>
      </c>
      <c r="BM59" s="515">
        <v>0</v>
      </c>
      <c r="BN59" s="515">
        <v>0</v>
      </c>
      <c r="BO59" s="515">
        <v>0</v>
      </c>
      <c r="BP59" s="515">
        <v>0</v>
      </c>
      <c r="BQ59" s="515">
        <v>0</v>
      </c>
      <c r="BR59" s="515">
        <v>0</v>
      </c>
      <c r="BS59" s="515">
        <v>0</v>
      </c>
      <c r="BT59" s="515">
        <v>0</v>
      </c>
      <c r="BU59" s="515">
        <v>0</v>
      </c>
      <c r="BV59" s="515">
        <v>0</v>
      </c>
      <c r="BW59" s="515">
        <v>0</v>
      </c>
      <c r="BX59" s="515">
        <v>0</v>
      </c>
      <c r="BY59" s="515">
        <v>0</v>
      </c>
      <c r="BZ59" s="515">
        <v>4757550.0432000002</v>
      </c>
      <c r="CA59" s="515">
        <v>4757550.0432000002</v>
      </c>
      <c r="CB59" s="515">
        <v>0</v>
      </c>
      <c r="CC59" s="515">
        <v>0</v>
      </c>
      <c r="CD59" s="515">
        <v>0</v>
      </c>
      <c r="CE59" s="515">
        <v>0</v>
      </c>
      <c r="CF59" s="515">
        <v>4757550.0432000002</v>
      </c>
      <c r="CG59" s="516">
        <v>4757550.0432000002</v>
      </c>
      <c r="CH59" s="501">
        <v>20077920.000000004</v>
      </c>
      <c r="CI59" s="501">
        <v>20077920.000000004</v>
      </c>
      <c r="CJ59" s="501">
        <v>21374399.999999996</v>
      </c>
      <c r="CK59" s="257" t="s">
        <v>1976</v>
      </c>
      <c r="CL59" s="108">
        <v>5.73</v>
      </c>
      <c r="CM59" s="245">
        <v>5.73</v>
      </c>
      <c r="CN59" s="109">
        <v>6.1</v>
      </c>
      <c r="CO59" s="436"/>
      <c r="CP59" s="436"/>
      <c r="CQ59" s="436"/>
      <c r="CR59" s="273"/>
      <c r="CS59" s="447">
        <v>354.76693776397997</v>
      </c>
      <c r="CT59" s="448">
        <v>82.597211723946273</v>
      </c>
      <c r="CU59" s="441">
        <v>0.69854997891191017</v>
      </c>
      <c r="CV59" s="442">
        <v>0.56793472201678952</v>
      </c>
      <c r="CW59" s="450" t="s">
        <v>2238</v>
      </c>
      <c r="CX59" s="242"/>
      <c r="CY59" s="436"/>
      <c r="CZ59" s="436"/>
      <c r="DA59" s="437"/>
      <c r="DB59" s="438"/>
      <c r="DC59" s="457">
        <v>0</v>
      </c>
      <c r="DD59" s="458">
        <v>127763</v>
      </c>
      <c r="DE59" s="459">
        <v>0</v>
      </c>
      <c r="DF59" s="357">
        <v>42587.666666666664</v>
      </c>
    </row>
    <row r="60" spans="1:110" ht="35.25" customHeight="1" x14ac:dyDescent="0.25">
      <c r="A60" s="401" t="s">
        <v>56</v>
      </c>
      <c r="B60" s="48" t="s">
        <v>57</v>
      </c>
      <c r="C60" s="48" t="s">
        <v>58</v>
      </c>
      <c r="D60" s="145" t="s">
        <v>126</v>
      </c>
      <c r="E60" s="145" t="s">
        <v>127</v>
      </c>
      <c r="F60" s="145" t="s">
        <v>128</v>
      </c>
      <c r="G60" s="14" t="s">
        <v>127</v>
      </c>
      <c r="H60" s="22" t="s">
        <v>1979</v>
      </c>
      <c r="I60" s="145" t="s">
        <v>1984</v>
      </c>
      <c r="J60" s="426">
        <v>11.783834464214101</v>
      </c>
      <c r="K60" s="426">
        <v>10.075568160861</v>
      </c>
      <c r="L60" s="488">
        <v>1092.5999999999999</v>
      </c>
      <c r="M60" s="498"/>
      <c r="N60" s="498"/>
      <c r="O60" s="498"/>
      <c r="P60" s="498"/>
      <c r="Q60" s="498"/>
      <c r="R60" s="498"/>
      <c r="S60" s="498">
        <v>1</v>
      </c>
      <c r="T60" s="498">
        <v>1</v>
      </c>
      <c r="U60" s="498"/>
      <c r="V60" s="498"/>
      <c r="W60" s="498"/>
      <c r="X60" s="498"/>
      <c r="Y60" s="498"/>
      <c r="Z60" s="498"/>
      <c r="AA60" s="498"/>
      <c r="AB60" s="498"/>
      <c r="AC60" s="498">
        <v>25</v>
      </c>
      <c r="AD60" s="498">
        <v>25</v>
      </c>
      <c r="AE60" s="498"/>
      <c r="AF60" s="498"/>
      <c r="AG60" s="585"/>
      <c r="AH60" s="498"/>
      <c r="AI60" s="498">
        <f t="shared" si="1"/>
        <v>26</v>
      </c>
      <c r="AJ60" s="498">
        <f t="shared" si="2"/>
        <v>26</v>
      </c>
      <c r="AK60" s="498"/>
      <c r="AL60" s="498"/>
      <c r="AM60" s="498"/>
      <c r="AN60" s="498"/>
      <c r="AO60" s="498"/>
      <c r="AP60" s="498"/>
      <c r="AQ60" s="498">
        <v>690</v>
      </c>
      <c r="AR60" s="498">
        <v>690</v>
      </c>
      <c r="AS60" s="498"/>
      <c r="AT60" s="498"/>
      <c r="AU60" s="498"/>
      <c r="AV60" s="498"/>
      <c r="AW60" s="498"/>
      <c r="AX60" s="498"/>
      <c r="AY60" s="498"/>
      <c r="AZ60" s="498"/>
      <c r="BA60" s="498">
        <v>148.99</v>
      </c>
      <c r="BB60" s="498">
        <v>148.99</v>
      </c>
      <c r="BC60" s="498"/>
      <c r="BD60" s="498"/>
      <c r="BE60" s="498"/>
      <c r="BF60" s="498"/>
      <c r="BG60" s="256">
        <f t="shared" si="3"/>
        <v>838.99</v>
      </c>
      <c r="BH60" s="26">
        <f t="shared" si="4"/>
        <v>838.99</v>
      </c>
      <c r="BI60" s="514">
        <f t="shared" si="0"/>
        <v>9.917139479905436E-2</v>
      </c>
      <c r="BJ60" s="515">
        <v>0</v>
      </c>
      <c r="BK60" s="515">
        <v>0</v>
      </c>
      <c r="BL60" s="515">
        <v>0</v>
      </c>
      <c r="BM60" s="515">
        <v>0</v>
      </c>
      <c r="BN60" s="515">
        <v>0</v>
      </c>
      <c r="BO60" s="515">
        <v>0</v>
      </c>
      <c r="BP60" s="515">
        <v>2260605.6</v>
      </c>
      <c r="BQ60" s="515">
        <v>2260605.6</v>
      </c>
      <c r="BR60" s="515">
        <v>0</v>
      </c>
      <c r="BS60" s="515">
        <v>0</v>
      </c>
      <c r="BT60" s="515">
        <v>0</v>
      </c>
      <c r="BU60" s="515">
        <v>0</v>
      </c>
      <c r="BV60" s="515">
        <v>0</v>
      </c>
      <c r="BW60" s="515">
        <v>0</v>
      </c>
      <c r="BX60" s="515">
        <v>0</v>
      </c>
      <c r="BY60" s="515">
        <v>0</v>
      </c>
      <c r="BZ60" s="515">
        <v>174890.42160000003</v>
      </c>
      <c r="CA60" s="515">
        <v>174890.42160000003</v>
      </c>
      <c r="CB60" s="515">
        <v>0</v>
      </c>
      <c r="CC60" s="515">
        <v>0</v>
      </c>
      <c r="CD60" s="515">
        <v>0</v>
      </c>
      <c r="CE60" s="515">
        <v>0</v>
      </c>
      <c r="CF60" s="515">
        <v>2435496.0216000001</v>
      </c>
      <c r="CG60" s="516">
        <v>2435496.0216000001</v>
      </c>
      <c r="CH60" s="501">
        <v>33988799.999999993</v>
      </c>
      <c r="CI60" s="501">
        <v>33988799.999999993</v>
      </c>
      <c r="CJ60" s="501">
        <v>29643840.000000004</v>
      </c>
      <c r="CK60" s="257" t="s">
        <v>1976</v>
      </c>
      <c r="CL60" s="108">
        <v>9.6999999999999993</v>
      </c>
      <c r="CM60" s="245">
        <v>9.6999999999999993</v>
      </c>
      <c r="CN60" s="109">
        <v>8.4600000000000009</v>
      </c>
      <c r="CO60" s="436"/>
      <c r="CP60" s="436"/>
      <c r="CQ60" s="436"/>
      <c r="CR60" s="273"/>
      <c r="CS60" s="447">
        <v>11.583152855646583</v>
      </c>
      <c r="CT60" s="448">
        <v>11.249387315260647</v>
      </c>
      <c r="CU60" s="441">
        <v>0.13605915080906147</v>
      </c>
      <c r="CV60" s="442">
        <v>0.13575406347781291</v>
      </c>
      <c r="CW60" s="450" t="s">
        <v>2239</v>
      </c>
      <c r="CX60" s="242"/>
      <c r="CY60" s="436"/>
      <c r="CZ60" s="436"/>
      <c r="DA60" s="437"/>
      <c r="DB60" s="438"/>
      <c r="DC60" s="457">
        <v>278</v>
      </c>
      <c r="DD60" s="458">
        <v>4523</v>
      </c>
      <c r="DE60" s="459">
        <v>0</v>
      </c>
      <c r="DF60" s="357">
        <v>1600.3333333333333</v>
      </c>
    </row>
    <row r="61" spans="1:110" ht="35.25" customHeight="1" x14ac:dyDescent="0.25">
      <c r="A61" s="401" t="s">
        <v>56</v>
      </c>
      <c r="B61" s="48" t="s">
        <v>57</v>
      </c>
      <c r="C61" s="48" t="s">
        <v>58</v>
      </c>
      <c r="D61" s="145" t="s">
        <v>126</v>
      </c>
      <c r="E61" s="145" t="s">
        <v>127</v>
      </c>
      <c r="F61" s="145" t="s">
        <v>129</v>
      </c>
      <c r="G61" s="14" t="s">
        <v>127</v>
      </c>
      <c r="H61" s="22" t="s">
        <v>1979</v>
      </c>
      <c r="I61" s="145" t="s">
        <v>1984</v>
      </c>
      <c r="J61" s="426">
        <v>11.783834464214101</v>
      </c>
      <c r="K61" s="426">
        <v>10.103598463833</v>
      </c>
      <c r="L61" s="488">
        <v>1084.5999999999999</v>
      </c>
      <c r="M61" s="498"/>
      <c r="N61" s="498"/>
      <c r="O61" s="498"/>
      <c r="P61" s="498"/>
      <c r="Q61" s="498"/>
      <c r="R61" s="498"/>
      <c r="S61" s="498"/>
      <c r="T61" s="498"/>
      <c r="U61" s="498"/>
      <c r="V61" s="498"/>
      <c r="W61" s="498"/>
      <c r="X61" s="498"/>
      <c r="Y61" s="498"/>
      <c r="Z61" s="498"/>
      <c r="AA61" s="498"/>
      <c r="AB61" s="498"/>
      <c r="AC61" s="498">
        <v>17</v>
      </c>
      <c r="AD61" s="498">
        <v>17</v>
      </c>
      <c r="AE61" s="498"/>
      <c r="AF61" s="498"/>
      <c r="AG61" s="585"/>
      <c r="AH61" s="498"/>
      <c r="AI61" s="498">
        <f t="shared" si="1"/>
        <v>17</v>
      </c>
      <c r="AJ61" s="498">
        <f t="shared" si="2"/>
        <v>17</v>
      </c>
      <c r="AK61" s="498"/>
      <c r="AL61" s="498"/>
      <c r="AM61" s="498"/>
      <c r="AN61" s="498"/>
      <c r="AO61" s="498"/>
      <c r="AP61" s="498"/>
      <c r="AQ61" s="498"/>
      <c r="AR61" s="498"/>
      <c r="AS61" s="498"/>
      <c r="AT61" s="498"/>
      <c r="AU61" s="498"/>
      <c r="AV61" s="498"/>
      <c r="AW61" s="498"/>
      <c r="AX61" s="498"/>
      <c r="AY61" s="498"/>
      <c r="AZ61" s="498"/>
      <c r="BA61" s="498">
        <v>288.48</v>
      </c>
      <c r="BB61" s="498">
        <v>288.48</v>
      </c>
      <c r="BC61" s="498"/>
      <c r="BD61" s="498"/>
      <c r="BE61" s="498"/>
      <c r="BF61" s="498"/>
      <c r="BG61" s="256">
        <f t="shared" si="3"/>
        <v>288.48</v>
      </c>
      <c r="BH61" s="26">
        <f t="shared" si="4"/>
        <v>288.48</v>
      </c>
      <c r="BI61" s="514">
        <f t="shared" si="0"/>
        <v>5.1698924731182795E-2</v>
      </c>
      <c r="BJ61" s="515">
        <v>0</v>
      </c>
      <c r="BK61" s="515">
        <v>0</v>
      </c>
      <c r="BL61" s="515">
        <v>0</v>
      </c>
      <c r="BM61" s="515">
        <v>0</v>
      </c>
      <c r="BN61" s="515">
        <v>0</v>
      </c>
      <c r="BO61" s="515">
        <v>0</v>
      </c>
      <c r="BP61" s="515">
        <v>0</v>
      </c>
      <c r="BQ61" s="515">
        <v>0</v>
      </c>
      <c r="BR61" s="515">
        <v>0</v>
      </c>
      <c r="BS61" s="515">
        <v>0</v>
      </c>
      <c r="BT61" s="515">
        <v>0</v>
      </c>
      <c r="BU61" s="515">
        <v>0</v>
      </c>
      <c r="BV61" s="515">
        <v>0</v>
      </c>
      <c r="BW61" s="515">
        <v>0</v>
      </c>
      <c r="BX61" s="515">
        <v>0</v>
      </c>
      <c r="BY61" s="515">
        <v>0</v>
      </c>
      <c r="BZ61" s="515">
        <v>338629.36320000008</v>
      </c>
      <c r="CA61" s="515">
        <v>338629.36320000008</v>
      </c>
      <c r="CB61" s="515">
        <v>0</v>
      </c>
      <c r="CC61" s="515">
        <v>0</v>
      </c>
      <c r="CD61" s="515">
        <v>0</v>
      </c>
      <c r="CE61" s="515">
        <v>0</v>
      </c>
      <c r="CF61" s="515">
        <v>338629.36320000008</v>
      </c>
      <c r="CG61" s="516">
        <v>338629.36320000008</v>
      </c>
      <c r="CH61" s="501">
        <v>18711360</v>
      </c>
      <c r="CI61" s="501">
        <v>18711360</v>
      </c>
      <c r="CJ61" s="501">
        <v>19552320.000000004</v>
      </c>
      <c r="CK61" s="257" t="s">
        <v>1976</v>
      </c>
      <c r="CL61" s="108">
        <v>5.34</v>
      </c>
      <c r="CM61" s="245">
        <v>5.34</v>
      </c>
      <c r="CN61" s="109">
        <v>5.58</v>
      </c>
      <c r="CO61" s="436"/>
      <c r="CP61" s="436"/>
      <c r="CQ61" s="436"/>
      <c r="CR61" s="273"/>
      <c r="CS61" s="447">
        <v>62.258110557556641</v>
      </c>
      <c r="CT61" s="448">
        <v>61.369289965931586</v>
      </c>
      <c r="CU61" s="441">
        <v>0.38376152950716391</v>
      </c>
      <c r="CV61" s="442">
        <v>0.38345419181988</v>
      </c>
      <c r="CW61" s="450" t="s">
        <v>2225</v>
      </c>
      <c r="CX61" s="242"/>
      <c r="CY61" s="436"/>
      <c r="CZ61" s="436"/>
      <c r="DA61" s="437"/>
      <c r="DB61" s="438"/>
      <c r="DC61" s="457">
        <v>0</v>
      </c>
      <c r="DD61" s="458">
        <v>178606</v>
      </c>
      <c r="DE61" s="459">
        <v>0</v>
      </c>
      <c r="DF61" s="357">
        <v>59535.333333333336</v>
      </c>
    </row>
    <row r="62" spans="1:110" ht="35.25" customHeight="1" x14ac:dyDescent="0.25">
      <c r="A62" s="401" t="s">
        <v>56</v>
      </c>
      <c r="B62" s="48" t="s">
        <v>57</v>
      </c>
      <c r="C62" s="48" t="s">
        <v>58</v>
      </c>
      <c r="D62" s="145" t="s">
        <v>126</v>
      </c>
      <c r="E62" s="145" t="s">
        <v>127</v>
      </c>
      <c r="F62" s="145" t="s">
        <v>130</v>
      </c>
      <c r="G62" s="14" t="s">
        <v>131</v>
      </c>
      <c r="H62" s="22" t="s">
        <v>1978</v>
      </c>
      <c r="I62" s="145" t="s">
        <v>1984</v>
      </c>
      <c r="J62" s="426">
        <v>11.783834464214101</v>
      </c>
      <c r="K62" s="426">
        <v>22.654924195302002</v>
      </c>
      <c r="L62" s="488">
        <v>1709.8</v>
      </c>
      <c r="M62" s="498"/>
      <c r="N62" s="498"/>
      <c r="O62" s="498"/>
      <c r="P62" s="498"/>
      <c r="Q62" s="498"/>
      <c r="R62" s="498"/>
      <c r="S62" s="498"/>
      <c r="T62" s="498"/>
      <c r="U62" s="498"/>
      <c r="V62" s="498"/>
      <c r="W62" s="498"/>
      <c r="X62" s="498"/>
      <c r="Y62" s="498"/>
      <c r="Z62" s="498"/>
      <c r="AA62" s="498"/>
      <c r="AB62" s="498"/>
      <c r="AC62" s="498">
        <v>93</v>
      </c>
      <c r="AD62" s="498">
        <v>93</v>
      </c>
      <c r="AE62" s="498"/>
      <c r="AF62" s="498"/>
      <c r="AG62" s="585"/>
      <c r="AH62" s="498"/>
      <c r="AI62" s="498">
        <f t="shared" si="1"/>
        <v>93</v>
      </c>
      <c r="AJ62" s="498">
        <f t="shared" si="2"/>
        <v>93</v>
      </c>
      <c r="AK62" s="498"/>
      <c r="AL62" s="498"/>
      <c r="AM62" s="498"/>
      <c r="AN62" s="498"/>
      <c r="AO62" s="498"/>
      <c r="AP62" s="498"/>
      <c r="AQ62" s="498"/>
      <c r="AR62" s="498"/>
      <c r="AS62" s="498"/>
      <c r="AT62" s="498"/>
      <c r="AU62" s="498"/>
      <c r="AV62" s="498"/>
      <c r="AW62" s="498"/>
      <c r="AX62" s="498"/>
      <c r="AY62" s="498"/>
      <c r="AZ62" s="498"/>
      <c r="BA62" s="498">
        <v>2565.8200000000002</v>
      </c>
      <c r="BB62" s="498">
        <v>2565.8200000000002</v>
      </c>
      <c r="BC62" s="498"/>
      <c r="BD62" s="498"/>
      <c r="BE62" s="498"/>
      <c r="BF62" s="498"/>
      <c r="BG62" s="256">
        <f t="shared" si="3"/>
        <v>2565.8200000000002</v>
      </c>
      <c r="BH62" s="26">
        <f t="shared" si="4"/>
        <v>2565.8200000000002</v>
      </c>
      <c r="BI62" s="514">
        <f t="shared" si="0"/>
        <v>0.43636394557823127</v>
      </c>
      <c r="BJ62" s="515">
        <v>0</v>
      </c>
      <c r="BK62" s="515">
        <v>0</v>
      </c>
      <c r="BL62" s="515">
        <v>0</v>
      </c>
      <c r="BM62" s="515">
        <v>0</v>
      </c>
      <c r="BN62" s="515">
        <v>0</v>
      </c>
      <c r="BO62" s="515">
        <v>0</v>
      </c>
      <c r="BP62" s="515">
        <v>0</v>
      </c>
      <c r="BQ62" s="515">
        <v>0</v>
      </c>
      <c r="BR62" s="515">
        <v>0</v>
      </c>
      <c r="BS62" s="515">
        <v>0</v>
      </c>
      <c r="BT62" s="515">
        <v>0</v>
      </c>
      <c r="BU62" s="515">
        <v>0</v>
      </c>
      <c r="BV62" s="515">
        <v>0</v>
      </c>
      <c r="BW62" s="515">
        <v>0</v>
      </c>
      <c r="BX62" s="515">
        <v>0</v>
      </c>
      <c r="BY62" s="515">
        <v>0</v>
      </c>
      <c r="BZ62" s="515">
        <v>3011862.1488000005</v>
      </c>
      <c r="CA62" s="515">
        <v>3011862.1488000005</v>
      </c>
      <c r="CB62" s="515">
        <v>0</v>
      </c>
      <c r="CC62" s="515">
        <v>0</v>
      </c>
      <c r="CD62" s="515">
        <v>0</v>
      </c>
      <c r="CE62" s="515">
        <v>0</v>
      </c>
      <c r="CF62" s="515">
        <v>3011862.1488000005</v>
      </c>
      <c r="CG62" s="516">
        <v>3011862.1488000005</v>
      </c>
      <c r="CH62" s="501">
        <v>17975520</v>
      </c>
      <c r="CI62" s="501">
        <v>17975520</v>
      </c>
      <c r="CJ62" s="501">
        <v>20603520</v>
      </c>
      <c r="CK62" s="257" t="s">
        <v>1976</v>
      </c>
      <c r="CL62" s="108">
        <v>5.13</v>
      </c>
      <c r="CM62" s="245">
        <v>5.13</v>
      </c>
      <c r="CN62" s="109">
        <v>5.88</v>
      </c>
      <c r="CO62" s="436"/>
      <c r="CP62" s="436"/>
      <c r="CQ62" s="436"/>
      <c r="CR62" s="273"/>
      <c r="CS62" s="447">
        <v>99.568444746464465</v>
      </c>
      <c r="CT62" s="448">
        <v>99.568444746464465</v>
      </c>
      <c r="CU62" s="441">
        <v>0.6425586474258056</v>
      </c>
      <c r="CV62" s="442">
        <v>0.6425586474258056</v>
      </c>
      <c r="CW62" s="450" t="s">
        <v>2236</v>
      </c>
      <c r="CX62" s="242"/>
      <c r="CY62" s="436"/>
      <c r="CZ62" s="436"/>
      <c r="DA62" s="437"/>
      <c r="DB62" s="438"/>
      <c r="DC62" s="457">
        <v>238280</v>
      </c>
      <c r="DD62" s="458">
        <v>748</v>
      </c>
      <c r="DE62" s="459">
        <v>190400</v>
      </c>
      <c r="DF62" s="357">
        <v>143142.66666666666</v>
      </c>
    </row>
    <row r="63" spans="1:110" ht="35.25" customHeight="1" x14ac:dyDescent="0.25">
      <c r="A63" s="401" t="s">
        <v>56</v>
      </c>
      <c r="B63" s="48" t="s">
        <v>57</v>
      </c>
      <c r="C63" s="48" t="s">
        <v>58</v>
      </c>
      <c r="D63" s="145" t="s">
        <v>126</v>
      </c>
      <c r="E63" s="145" t="s">
        <v>127</v>
      </c>
      <c r="F63" s="145" t="s">
        <v>132</v>
      </c>
      <c r="G63" s="14" t="s">
        <v>133</v>
      </c>
      <c r="H63" s="22" t="s">
        <v>1978</v>
      </c>
      <c r="I63" s="145" t="s">
        <v>1984</v>
      </c>
      <c r="J63" s="426">
        <v>11.783834464214101</v>
      </c>
      <c r="K63" s="426">
        <v>23.024242376351999</v>
      </c>
      <c r="L63" s="488">
        <v>1335</v>
      </c>
      <c r="M63" s="498"/>
      <c r="N63" s="498"/>
      <c r="O63" s="498"/>
      <c r="P63" s="498"/>
      <c r="Q63" s="498"/>
      <c r="R63" s="498"/>
      <c r="S63" s="498"/>
      <c r="T63" s="498"/>
      <c r="U63" s="498"/>
      <c r="V63" s="498"/>
      <c r="W63" s="498"/>
      <c r="X63" s="498"/>
      <c r="Y63" s="498"/>
      <c r="Z63" s="498"/>
      <c r="AA63" s="498"/>
      <c r="AB63" s="498"/>
      <c r="AC63" s="498">
        <v>71</v>
      </c>
      <c r="AD63" s="498">
        <v>71</v>
      </c>
      <c r="AE63" s="498"/>
      <c r="AF63" s="498"/>
      <c r="AG63" s="585"/>
      <c r="AH63" s="498"/>
      <c r="AI63" s="498">
        <f t="shared" si="1"/>
        <v>71</v>
      </c>
      <c r="AJ63" s="498">
        <f t="shared" si="2"/>
        <v>71</v>
      </c>
      <c r="AK63" s="498"/>
      <c r="AL63" s="498"/>
      <c r="AM63" s="498"/>
      <c r="AN63" s="498"/>
      <c r="AO63" s="498"/>
      <c r="AP63" s="498"/>
      <c r="AQ63" s="498"/>
      <c r="AR63" s="498"/>
      <c r="AS63" s="498"/>
      <c r="AT63" s="498"/>
      <c r="AU63" s="498"/>
      <c r="AV63" s="498"/>
      <c r="AW63" s="498"/>
      <c r="AX63" s="498"/>
      <c r="AY63" s="498"/>
      <c r="AZ63" s="498"/>
      <c r="BA63" s="498">
        <v>516.77</v>
      </c>
      <c r="BB63" s="498">
        <v>516.77</v>
      </c>
      <c r="BC63" s="498"/>
      <c r="BD63" s="498"/>
      <c r="BE63" s="498"/>
      <c r="BF63" s="498"/>
      <c r="BG63" s="256">
        <f t="shared" si="3"/>
        <v>516.77</v>
      </c>
      <c r="BH63" s="26">
        <f t="shared" si="4"/>
        <v>516.77</v>
      </c>
      <c r="BI63" s="514">
        <f t="shared" si="0"/>
        <v>9.5345018450184491E-2</v>
      </c>
      <c r="BJ63" s="515">
        <v>0</v>
      </c>
      <c r="BK63" s="515">
        <v>0</v>
      </c>
      <c r="BL63" s="515">
        <v>0</v>
      </c>
      <c r="BM63" s="515">
        <v>0</v>
      </c>
      <c r="BN63" s="515">
        <v>0</v>
      </c>
      <c r="BO63" s="515">
        <v>0</v>
      </c>
      <c r="BP63" s="515">
        <v>0</v>
      </c>
      <c r="BQ63" s="515">
        <v>0</v>
      </c>
      <c r="BR63" s="515">
        <v>0</v>
      </c>
      <c r="BS63" s="515">
        <v>0</v>
      </c>
      <c r="BT63" s="515">
        <v>0</v>
      </c>
      <c r="BU63" s="515">
        <v>0</v>
      </c>
      <c r="BV63" s="515">
        <v>0</v>
      </c>
      <c r="BW63" s="515">
        <v>0</v>
      </c>
      <c r="BX63" s="515">
        <v>0</v>
      </c>
      <c r="BY63" s="515">
        <v>0</v>
      </c>
      <c r="BZ63" s="515">
        <v>606605.29680000001</v>
      </c>
      <c r="CA63" s="515">
        <v>606605.29680000001</v>
      </c>
      <c r="CB63" s="515">
        <v>0</v>
      </c>
      <c r="CC63" s="515">
        <v>0</v>
      </c>
      <c r="CD63" s="515">
        <v>0</v>
      </c>
      <c r="CE63" s="515">
        <v>0</v>
      </c>
      <c r="CF63" s="515">
        <v>606605.29680000001</v>
      </c>
      <c r="CG63" s="516">
        <v>606605.29680000001</v>
      </c>
      <c r="CH63" s="501">
        <v>9048429.2824091986</v>
      </c>
      <c r="CI63" s="501">
        <v>9048429.2824091986</v>
      </c>
      <c r="CJ63" s="501">
        <v>10029138.3866376</v>
      </c>
      <c r="CK63" s="257" t="s">
        <v>1976</v>
      </c>
      <c r="CL63" s="108">
        <v>4.8899999999999997</v>
      </c>
      <c r="CM63" s="245">
        <v>4.8899999999999997</v>
      </c>
      <c r="CN63" s="109">
        <v>5.42</v>
      </c>
      <c r="CO63" s="436"/>
      <c r="CP63" s="436"/>
      <c r="CQ63" s="436"/>
      <c r="CR63" s="273"/>
      <c r="CS63" s="447">
        <v>164.32052544315508</v>
      </c>
      <c r="CT63" s="448">
        <v>163.78844054927242</v>
      </c>
      <c r="CU63" s="441">
        <v>1.9361813055134667</v>
      </c>
      <c r="CV63" s="442">
        <v>1.9359316176233294</v>
      </c>
      <c r="CW63" s="450" t="s">
        <v>2234</v>
      </c>
      <c r="CX63" s="242"/>
      <c r="CY63" s="436"/>
      <c r="CZ63" s="436"/>
      <c r="DA63" s="437"/>
      <c r="DB63" s="438"/>
      <c r="DC63" s="457">
        <v>357508</v>
      </c>
      <c r="DD63" s="458">
        <v>186609</v>
      </c>
      <c r="DE63" s="459">
        <v>47328</v>
      </c>
      <c r="DF63" s="357">
        <v>197148.33333333334</v>
      </c>
    </row>
    <row r="64" spans="1:110" ht="35.25" customHeight="1" x14ac:dyDescent="0.25">
      <c r="A64" s="401" t="s">
        <v>56</v>
      </c>
      <c r="B64" s="48" t="s">
        <v>57</v>
      </c>
      <c r="C64" s="48" t="s">
        <v>58</v>
      </c>
      <c r="D64" s="145" t="s">
        <v>126</v>
      </c>
      <c r="E64" s="145" t="s">
        <v>127</v>
      </c>
      <c r="F64" s="145" t="s">
        <v>134</v>
      </c>
      <c r="G64" s="14" t="s">
        <v>135</v>
      </c>
      <c r="H64" s="22" t="s">
        <v>1978</v>
      </c>
      <c r="I64" s="145" t="s">
        <v>1984</v>
      </c>
      <c r="J64" s="426">
        <v>11.783834464214101</v>
      </c>
      <c r="K64" s="426">
        <v>18.477083294901</v>
      </c>
      <c r="L64" s="488">
        <v>3093.8</v>
      </c>
      <c r="M64" s="498"/>
      <c r="N64" s="498"/>
      <c r="O64" s="498"/>
      <c r="P64" s="498"/>
      <c r="Q64" s="498"/>
      <c r="R64" s="498"/>
      <c r="S64" s="498"/>
      <c r="T64" s="498"/>
      <c r="U64" s="498"/>
      <c r="V64" s="498"/>
      <c r="W64" s="498"/>
      <c r="X64" s="498"/>
      <c r="Y64" s="498"/>
      <c r="Z64" s="498"/>
      <c r="AA64" s="498"/>
      <c r="AB64" s="498"/>
      <c r="AC64" s="498">
        <v>69</v>
      </c>
      <c r="AD64" s="498">
        <v>69</v>
      </c>
      <c r="AE64" s="498"/>
      <c r="AF64" s="498"/>
      <c r="AG64" s="585"/>
      <c r="AH64" s="498"/>
      <c r="AI64" s="498">
        <f t="shared" si="1"/>
        <v>69</v>
      </c>
      <c r="AJ64" s="498">
        <f t="shared" si="2"/>
        <v>69</v>
      </c>
      <c r="AK64" s="498"/>
      <c r="AL64" s="498"/>
      <c r="AM64" s="498"/>
      <c r="AN64" s="498"/>
      <c r="AO64" s="498"/>
      <c r="AP64" s="498"/>
      <c r="AQ64" s="498"/>
      <c r="AR64" s="498"/>
      <c r="AS64" s="498"/>
      <c r="AT64" s="498"/>
      <c r="AU64" s="498"/>
      <c r="AV64" s="498"/>
      <c r="AW64" s="498"/>
      <c r="AX64" s="498"/>
      <c r="AY64" s="498"/>
      <c r="AZ64" s="498"/>
      <c r="BA64" s="498">
        <v>502.22</v>
      </c>
      <c r="BB64" s="498">
        <v>502.22</v>
      </c>
      <c r="BC64" s="498"/>
      <c r="BD64" s="498"/>
      <c r="BE64" s="498"/>
      <c r="BF64" s="498"/>
      <c r="BG64" s="256">
        <f t="shared" si="3"/>
        <v>502.22</v>
      </c>
      <c r="BH64" s="26">
        <f t="shared" si="4"/>
        <v>502.22</v>
      </c>
      <c r="BI64" s="514">
        <f t="shared" si="0"/>
        <v>8.087278582930757E-2</v>
      </c>
      <c r="BJ64" s="515">
        <v>0</v>
      </c>
      <c r="BK64" s="515">
        <v>0</v>
      </c>
      <c r="BL64" s="515">
        <v>0</v>
      </c>
      <c r="BM64" s="515">
        <v>0</v>
      </c>
      <c r="BN64" s="515">
        <v>0</v>
      </c>
      <c r="BO64" s="515">
        <v>0</v>
      </c>
      <c r="BP64" s="515">
        <v>0</v>
      </c>
      <c r="BQ64" s="515">
        <v>0</v>
      </c>
      <c r="BR64" s="515">
        <v>0</v>
      </c>
      <c r="BS64" s="515">
        <v>0</v>
      </c>
      <c r="BT64" s="515">
        <v>0</v>
      </c>
      <c r="BU64" s="515">
        <v>0</v>
      </c>
      <c r="BV64" s="515">
        <v>0</v>
      </c>
      <c r="BW64" s="515">
        <v>0</v>
      </c>
      <c r="BX64" s="515">
        <v>0</v>
      </c>
      <c r="BY64" s="515">
        <v>0</v>
      </c>
      <c r="BZ64" s="515">
        <v>589525.92480000004</v>
      </c>
      <c r="CA64" s="515">
        <v>589525.92480000004</v>
      </c>
      <c r="CB64" s="515">
        <v>0</v>
      </c>
      <c r="CC64" s="515">
        <v>0</v>
      </c>
      <c r="CD64" s="515">
        <v>0</v>
      </c>
      <c r="CE64" s="515">
        <v>0</v>
      </c>
      <c r="CF64" s="515">
        <v>589525.92480000004</v>
      </c>
      <c r="CG64" s="516">
        <v>589525.92480000004</v>
      </c>
      <c r="CH64" s="501">
        <v>21248399.881598398</v>
      </c>
      <c r="CI64" s="501">
        <v>21248399.881598398</v>
      </c>
      <c r="CJ64" s="501">
        <v>16535408.930416798</v>
      </c>
      <c r="CK64" s="257" t="s">
        <v>1976</v>
      </c>
      <c r="CL64" s="108">
        <v>7.98</v>
      </c>
      <c r="CM64" s="245">
        <v>7.98</v>
      </c>
      <c r="CN64" s="109">
        <v>6.21</v>
      </c>
      <c r="CO64" s="436"/>
      <c r="CP64" s="436"/>
      <c r="CQ64" s="436"/>
      <c r="CR64" s="273"/>
      <c r="CS64" s="447">
        <v>69.987819642126652</v>
      </c>
      <c r="CT64" s="448">
        <v>67.037757690933418</v>
      </c>
      <c r="CU64" s="441">
        <v>0.46906923238396625</v>
      </c>
      <c r="CV64" s="442">
        <v>0.46809956153334942</v>
      </c>
      <c r="CW64" s="450" t="s">
        <v>2240</v>
      </c>
      <c r="CX64" s="242"/>
      <c r="CY64" s="436"/>
      <c r="CZ64" s="436"/>
      <c r="DA64" s="437"/>
      <c r="DB64" s="438"/>
      <c r="DC64" s="457">
        <v>0</v>
      </c>
      <c r="DD64" s="458">
        <v>244696</v>
      </c>
      <c r="DE64" s="459">
        <v>122829</v>
      </c>
      <c r="DF64" s="357">
        <v>122508.33333333333</v>
      </c>
    </row>
    <row r="65" spans="1:110" ht="35.25" customHeight="1" x14ac:dyDescent="0.25">
      <c r="A65" s="401" t="s">
        <v>56</v>
      </c>
      <c r="B65" s="48" t="s">
        <v>57</v>
      </c>
      <c r="C65" s="48" t="s">
        <v>58</v>
      </c>
      <c r="D65" s="145" t="s">
        <v>126</v>
      </c>
      <c r="E65" s="145" t="s">
        <v>127</v>
      </c>
      <c r="F65" s="145" t="s">
        <v>136</v>
      </c>
      <c r="G65" s="14" t="s">
        <v>137</v>
      </c>
      <c r="H65" s="22" t="s">
        <v>1978</v>
      </c>
      <c r="I65" s="145" t="s">
        <v>1984</v>
      </c>
      <c r="J65" s="426">
        <v>11.783834464214101</v>
      </c>
      <c r="K65" s="426">
        <v>48.861552928671003</v>
      </c>
      <c r="L65" s="488">
        <v>1343</v>
      </c>
      <c r="M65" s="498"/>
      <c r="N65" s="498"/>
      <c r="O65" s="498"/>
      <c r="P65" s="498"/>
      <c r="Q65" s="498"/>
      <c r="R65" s="498"/>
      <c r="S65" s="498"/>
      <c r="T65" s="498"/>
      <c r="U65" s="498"/>
      <c r="V65" s="498"/>
      <c r="W65" s="498"/>
      <c r="X65" s="498"/>
      <c r="Y65" s="498"/>
      <c r="Z65" s="498"/>
      <c r="AA65" s="498">
        <v>1</v>
      </c>
      <c r="AB65" s="498">
        <v>1</v>
      </c>
      <c r="AC65" s="498">
        <v>85</v>
      </c>
      <c r="AD65" s="498">
        <v>85</v>
      </c>
      <c r="AE65" s="498"/>
      <c r="AF65" s="498"/>
      <c r="AG65" s="585"/>
      <c r="AH65" s="498"/>
      <c r="AI65" s="498">
        <f t="shared" si="1"/>
        <v>86</v>
      </c>
      <c r="AJ65" s="498">
        <f t="shared" si="2"/>
        <v>86</v>
      </c>
      <c r="AK65" s="498"/>
      <c r="AL65" s="498"/>
      <c r="AM65" s="498"/>
      <c r="AN65" s="498"/>
      <c r="AO65" s="498"/>
      <c r="AP65" s="498"/>
      <c r="AQ65" s="498"/>
      <c r="AR65" s="498"/>
      <c r="AS65" s="498"/>
      <c r="AT65" s="498"/>
      <c r="AU65" s="498"/>
      <c r="AV65" s="498"/>
      <c r="AW65" s="498"/>
      <c r="AX65" s="498"/>
      <c r="AY65" s="498">
        <v>5</v>
      </c>
      <c r="AZ65" s="498">
        <v>5</v>
      </c>
      <c r="BA65" s="498">
        <v>1561.2550000000001</v>
      </c>
      <c r="BB65" s="498">
        <v>1561.2550000000001</v>
      </c>
      <c r="BC65" s="498"/>
      <c r="BD65" s="498"/>
      <c r="BE65" s="498"/>
      <c r="BF65" s="498"/>
      <c r="BG65" s="256">
        <f t="shared" si="3"/>
        <v>1566.2550000000001</v>
      </c>
      <c r="BH65" s="26">
        <f t="shared" si="4"/>
        <v>1566.2550000000001</v>
      </c>
      <c r="BI65" s="514">
        <f t="shared" si="0"/>
        <v>0.2733429319371728</v>
      </c>
      <c r="BJ65" s="515">
        <v>0</v>
      </c>
      <c r="BK65" s="515">
        <v>0</v>
      </c>
      <c r="BL65" s="515">
        <v>0</v>
      </c>
      <c r="BM65" s="515">
        <v>0</v>
      </c>
      <c r="BN65" s="515">
        <v>0</v>
      </c>
      <c r="BO65" s="515">
        <v>0</v>
      </c>
      <c r="BP65" s="515">
        <v>0</v>
      </c>
      <c r="BQ65" s="515">
        <v>0</v>
      </c>
      <c r="BR65" s="515">
        <v>0</v>
      </c>
      <c r="BS65" s="515">
        <v>0</v>
      </c>
      <c r="BT65" s="515">
        <v>0</v>
      </c>
      <c r="BU65" s="515">
        <v>0</v>
      </c>
      <c r="BV65" s="515">
        <v>0</v>
      </c>
      <c r="BW65" s="515">
        <v>0</v>
      </c>
      <c r="BX65" s="515">
        <v>25228.799999999999</v>
      </c>
      <c r="BY65" s="515">
        <v>25228.799999999999</v>
      </c>
      <c r="BZ65" s="515">
        <v>1832663.5692000003</v>
      </c>
      <c r="CA65" s="515">
        <v>1832663.5692000003</v>
      </c>
      <c r="CB65" s="515">
        <v>0</v>
      </c>
      <c r="CC65" s="515">
        <v>0</v>
      </c>
      <c r="CD65" s="515">
        <v>0</v>
      </c>
      <c r="CE65" s="515">
        <v>0</v>
      </c>
      <c r="CF65" s="515">
        <v>1857892.3692000003</v>
      </c>
      <c r="CG65" s="516">
        <v>1857892.3692000003</v>
      </c>
      <c r="CH65" s="501">
        <v>28137120</v>
      </c>
      <c r="CI65" s="501">
        <v>28137120</v>
      </c>
      <c r="CJ65" s="501">
        <v>20077920.000000004</v>
      </c>
      <c r="CK65" s="257" t="s">
        <v>1976</v>
      </c>
      <c r="CL65" s="108">
        <v>8.0299999999999994</v>
      </c>
      <c r="CM65" s="245">
        <v>8.0299999999999994</v>
      </c>
      <c r="CN65" s="109">
        <v>5.73</v>
      </c>
      <c r="CO65" s="436"/>
      <c r="CP65" s="436"/>
      <c r="CQ65" s="436"/>
      <c r="CR65" s="273"/>
      <c r="CS65" s="447">
        <v>121.34125603257853</v>
      </c>
      <c r="CT65" s="448">
        <v>106.87488720656711</v>
      </c>
      <c r="CU65" s="441">
        <v>0.55913566843269369</v>
      </c>
      <c r="CV65" s="442">
        <v>0.54399543512418047</v>
      </c>
      <c r="CW65" s="450" t="s">
        <v>2241</v>
      </c>
      <c r="CX65" s="242"/>
      <c r="CY65" s="436"/>
      <c r="CZ65" s="436"/>
      <c r="DA65" s="437"/>
      <c r="DB65" s="438"/>
      <c r="DC65" s="457">
        <v>0</v>
      </c>
      <c r="DD65" s="458">
        <v>45768</v>
      </c>
      <c r="DE65" s="459">
        <v>255218</v>
      </c>
      <c r="DF65" s="357">
        <v>100328.66666666667</v>
      </c>
    </row>
    <row r="66" spans="1:110" ht="35.25" customHeight="1" x14ac:dyDescent="0.25">
      <c r="A66" s="401" t="s">
        <v>56</v>
      </c>
      <c r="B66" s="48" t="s">
        <v>57</v>
      </c>
      <c r="C66" s="48" t="s">
        <v>58</v>
      </c>
      <c r="D66" s="145" t="s">
        <v>138</v>
      </c>
      <c r="E66" s="145" t="s">
        <v>115</v>
      </c>
      <c r="F66" s="145" t="s">
        <v>139</v>
      </c>
      <c r="G66" s="14" t="s">
        <v>115</v>
      </c>
      <c r="H66" s="22" t="s">
        <v>1979</v>
      </c>
      <c r="I66" s="145" t="s">
        <v>1984</v>
      </c>
      <c r="J66" s="426">
        <v>10.158477986391464</v>
      </c>
      <c r="K66" s="426">
        <v>3.3469696900080002</v>
      </c>
      <c r="L66" s="488">
        <v>271.3</v>
      </c>
      <c r="M66" s="498"/>
      <c r="N66" s="498"/>
      <c r="O66" s="498"/>
      <c r="P66" s="498"/>
      <c r="Q66" s="498"/>
      <c r="R66" s="498"/>
      <c r="S66" s="498"/>
      <c r="T66" s="498"/>
      <c r="U66" s="498"/>
      <c r="V66" s="498"/>
      <c r="W66" s="498"/>
      <c r="X66" s="498"/>
      <c r="Y66" s="498"/>
      <c r="Z66" s="498"/>
      <c r="AA66" s="498"/>
      <c r="AB66" s="498"/>
      <c r="AC66" s="498">
        <v>1</v>
      </c>
      <c r="AD66" s="498">
        <v>1</v>
      </c>
      <c r="AE66" s="498"/>
      <c r="AF66" s="498"/>
      <c r="AG66" s="585"/>
      <c r="AH66" s="498"/>
      <c r="AI66" s="498">
        <f t="shared" si="1"/>
        <v>1</v>
      </c>
      <c r="AJ66" s="498">
        <f t="shared" si="2"/>
        <v>1</v>
      </c>
      <c r="AK66" s="498"/>
      <c r="AL66" s="498"/>
      <c r="AM66" s="498"/>
      <c r="AN66" s="498"/>
      <c r="AO66" s="498"/>
      <c r="AP66" s="498"/>
      <c r="AQ66" s="498"/>
      <c r="AR66" s="498"/>
      <c r="AS66" s="498"/>
      <c r="AT66" s="498"/>
      <c r="AU66" s="498"/>
      <c r="AV66" s="498"/>
      <c r="AW66" s="498"/>
      <c r="AX66" s="498"/>
      <c r="AY66" s="498"/>
      <c r="AZ66" s="498"/>
      <c r="BA66" s="498">
        <v>7.53</v>
      </c>
      <c r="BB66" s="498">
        <v>7.53</v>
      </c>
      <c r="BC66" s="498"/>
      <c r="BD66" s="498"/>
      <c r="BE66" s="498"/>
      <c r="BF66" s="498"/>
      <c r="BG66" s="256">
        <f t="shared" si="3"/>
        <v>7.53</v>
      </c>
      <c r="BH66" s="26">
        <f t="shared" si="4"/>
        <v>7.53</v>
      </c>
      <c r="BI66" s="514">
        <f t="shared" si="0"/>
        <v>9.5558375634517776E-4</v>
      </c>
      <c r="BJ66" s="515">
        <v>0</v>
      </c>
      <c r="BK66" s="515">
        <v>0</v>
      </c>
      <c r="BL66" s="515">
        <v>0</v>
      </c>
      <c r="BM66" s="515">
        <v>0</v>
      </c>
      <c r="BN66" s="515">
        <v>0</v>
      </c>
      <c r="BO66" s="515">
        <v>0</v>
      </c>
      <c r="BP66" s="515">
        <v>0</v>
      </c>
      <c r="BQ66" s="515">
        <v>0</v>
      </c>
      <c r="BR66" s="515">
        <v>0</v>
      </c>
      <c r="BS66" s="515">
        <v>0</v>
      </c>
      <c r="BT66" s="515">
        <v>0</v>
      </c>
      <c r="BU66" s="515">
        <v>0</v>
      </c>
      <c r="BV66" s="515">
        <v>0</v>
      </c>
      <c r="BW66" s="515">
        <v>0</v>
      </c>
      <c r="BX66" s="515">
        <v>0</v>
      </c>
      <c r="BY66" s="515">
        <v>0</v>
      </c>
      <c r="BZ66" s="515">
        <v>8839.0152000000016</v>
      </c>
      <c r="CA66" s="515">
        <v>8839.0152000000016</v>
      </c>
      <c r="CB66" s="515">
        <v>0</v>
      </c>
      <c r="CC66" s="515">
        <v>0</v>
      </c>
      <c r="CD66" s="515">
        <v>0</v>
      </c>
      <c r="CE66" s="515">
        <v>0</v>
      </c>
      <c r="CF66" s="515">
        <v>8839.0152000000016</v>
      </c>
      <c r="CG66" s="516">
        <v>8839.0152000000016</v>
      </c>
      <c r="CH66" s="501">
        <v>27296160</v>
      </c>
      <c r="CI66" s="501">
        <v>27296160</v>
      </c>
      <c r="CJ66" s="501">
        <v>27611520</v>
      </c>
      <c r="CK66" s="257" t="s">
        <v>1976</v>
      </c>
      <c r="CL66" s="108">
        <v>7.79</v>
      </c>
      <c r="CM66" s="245">
        <v>7.79</v>
      </c>
      <c r="CN66" s="109">
        <v>7.88</v>
      </c>
      <c r="CO66" s="436"/>
      <c r="CP66" s="436"/>
      <c r="CQ66" s="436"/>
      <c r="CR66" s="273"/>
      <c r="CS66" s="447">
        <v>59.725913893105826</v>
      </c>
      <c r="CT66" s="448">
        <v>59.725913893105826</v>
      </c>
      <c r="CU66" s="441">
        <v>1.1056981017388348</v>
      </c>
      <c r="CV66" s="442">
        <v>1.1056981017388348</v>
      </c>
      <c r="CW66" s="450" t="s">
        <v>2242</v>
      </c>
      <c r="CX66" s="242"/>
      <c r="CY66" s="436"/>
      <c r="CZ66" s="436"/>
      <c r="DA66" s="437"/>
      <c r="DB66" s="438"/>
      <c r="DC66" s="457">
        <v>0</v>
      </c>
      <c r="DD66" s="458">
        <v>0</v>
      </c>
      <c r="DE66" s="459">
        <v>21416</v>
      </c>
      <c r="DF66" s="357">
        <v>7138.666666666667</v>
      </c>
    </row>
    <row r="67" spans="1:110" ht="35.25" customHeight="1" x14ac:dyDescent="0.25">
      <c r="A67" s="401" t="s">
        <v>56</v>
      </c>
      <c r="B67" s="48" t="s">
        <v>57</v>
      </c>
      <c r="C67" s="48" t="s">
        <v>58</v>
      </c>
      <c r="D67" s="145" t="s">
        <v>138</v>
      </c>
      <c r="E67" s="145" t="s">
        <v>115</v>
      </c>
      <c r="F67" s="145" t="s">
        <v>140</v>
      </c>
      <c r="G67" s="14" t="s">
        <v>141</v>
      </c>
      <c r="H67" s="22" t="s">
        <v>1979</v>
      </c>
      <c r="I67" s="145" t="s">
        <v>1984</v>
      </c>
      <c r="J67" s="426">
        <v>11.783834464214101</v>
      </c>
      <c r="K67" s="426">
        <v>22.779166619285999</v>
      </c>
      <c r="L67" s="488">
        <v>2378.5</v>
      </c>
      <c r="M67" s="498"/>
      <c r="N67" s="498"/>
      <c r="O67" s="498"/>
      <c r="P67" s="498"/>
      <c r="Q67" s="498"/>
      <c r="R67" s="498"/>
      <c r="S67" s="498"/>
      <c r="T67" s="498"/>
      <c r="U67" s="498"/>
      <c r="V67" s="498"/>
      <c r="W67" s="498"/>
      <c r="X67" s="498"/>
      <c r="Y67" s="498">
        <v>1</v>
      </c>
      <c r="Z67" s="498">
        <v>1</v>
      </c>
      <c r="AA67" s="498"/>
      <c r="AB67" s="498"/>
      <c r="AC67" s="498">
        <v>122</v>
      </c>
      <c r="AD67" s="498">
        <v>122</v>
      </c>
      <c r="AE67" s="498"/>
      <c r="AF67" s="498"/>
      <c r="AG67" s="585"/>
      <c r="AH67" s="498"/>
      <c r="AI67" s="498">
        <f t="shared" si="1"/>
        <v>123</v>
      </c>
      <c r="AJ67" s="498">
        <f t="shared" si="2"/>
        <v>123</v>
      </c>
      <c r="AK67" s="498"/>
      <c r="AL67" s="498"/>
      <c r="AM67" s="498"/>
      <c r="AN67" s="498"/>
      <c r="AO67" s="498"/>
      <c r="AP67" s="498"/>
      <c r="AQ67" s="498"/>
      <c r="AR67" s="498"/>
      <c r="AS67" s="498"/>
      <c r="AT67" s="498"/>
      <c r="AU67" s="498"/>
      <c r="AV67" s="498"/>
      <c r="AW67" s="498">
        <v>1.2</v>
      </c>
      <c r="AX67" s="498">
        <v>1.2</v>
      </c>
      <c r="AY67" s="498"/>
      <c r="AZ67" s="498"/>
      <c r="BA67" s="498">
        <v>3029.86</v>
      </c>
      <c r="BB67" s="498">
        <v>3029.86</v>
      </c>
      <c r="BC67" s="498"/>
      <c r="BD67" s="498"/>
      <c r="BE67" s="498"/>
      <c r="BF67" s="498"/>
      <c r="BG67" s="256">
        <f t="shared" si="3"/>
        <v>3031.06</v>
      </c>
      <c r="BH67" s="26">
        <f t="shared" si="4"/>
        <v>3031.06</v>
      </c>
      <c r="BI67" s="514">
        <f t="shared" si="0"/>
        <v>0.34404767309875139</v>
      </c>
      <c r="BJ67" s="515">
        <v>0</v>
      </c>
      <c r="BK67" s="515">
        <v>0</v>
      </c>
      <c r="BL67" s="515">
        <v>0</v>
      </c>
      <c r="BM67" s="515">
        <v>0</v>
      </c>
      <c r="BN67" s="515">
        <v>0</v>
      </c>
      <c r="BO67" s="515">
        <v>0</v>
      </c>
      <c r="BP67" s="515">
        <v>0</v>
      </c>
      <c r="BQ67" s="515">
        <v>0</v>
      </c>
      <c r="BR67" s="515">
        <v>0</v>
      </c>
      <c r="BS67" s="515">
        <v>0</v>
      </c>
      <c r="BT67" s="515">
        <v>0</v>
      </c>
      <c r="BU67" s="515">
        <v>0</v>
      </c>
      <c r="BV67" s="515">
        <v>6054.9119999999994</v>
      </c>
      <c r="BW67" s="515">
        <v>6054.9119999999994</v>
      </c>
      <c r="BX67" s="515">
        <v>0</v>
      </c>
      <c r="BY67" s="515">
        <v>0</v>
      </c>
      <c r="BZ67" s="515">
        <v>3556570.8624000004</v>
      </c>
      <c r="CA67" s="515">
        <v>3556570.8624000004</v>
      </c>
      <c r="CB67" s="515">
        <v>0</v>
      </c>
      <c r="CC67" s="515">
        <v>0</v>
      </c>
      <c r="CD67" s="515">
        <v>0</v>
      </c>
      <c r="CE67" s="515">
        <v>0</v>
      </c>
      <c r="CF67" s="515">
        <v>3562625.7744000005</v>
      </c>
      <c r="CG67" s="516">
        <v>3562625.7744000005</v>
      </c>
      <c r="CH67" s="501">
        <v>24708167.933532</v>
      </c>
      <c r="CI67" s="501">
        <v>24708167.933532</v>
      </c>
      <c r="CJ67" s="501">
        <v>36894738.897358805</v>
      </c>
      <c r="CK67" s="257" t="s">
        <v>1976</v>
      </c>
      <c r="CL67" s="108">
        <v>5.9</v>
      </c>
      <c r="CM67" s="245">
        <v>5.9</v>
      </c>
      <c r="CN67" s="109">
        <v>8.81</v>
      </c>
      <c r="CO67" s="436"/>
      <c r="CP67" s="436"/>
      <c r="CQ67" s="436"/>
      <c r="CR67" s="273"/>
      <c r="CS67" s="447">
        <v>122.90683493293955</v>
      </c>
      <c r="CT67" s="448">
        <v>122.90683493293955</v>
      </c>
      <c r="CU67" s="441">
        <v>0.59688789622992544</v>
      </c>
      <c r="CV67" s="442">
        <v>0.59688789622992544</v>
      </c>
      <c r="CW67" s="450" t="s">
        <v>2236</v>
      </c>
      <c r="CX67" s="242"/>
      <c r="CY67" s="436"/>
      <c r="CZ67" s="436"/>
      <c r="DA67" s="437"/>
      <c r="DB67" s="438"/>
      <c r="DC67" s="457">
        <v>0</v>
      </c>
      <c r="DD67" s="458">
        <v>207810</v>
      </c>
      <c r="DE67" s="459">
        <v>0</v>
      </c>
      <c r="DF67" s="357">
        <v>69270</v>
      </c>
    </row>
    <row r="68" spans="1:110" ht="35.25" customHeight="1" x14ac:dyDescent="0.25">
      <c r="A68" s="401" t="s">
        <v>56</v>
      </c>
      <c r="B68" s="48" t="s">
        <v>57</v>
      </c>
      <c r="C68" s="48" t="s">
        <v>58</v>
      </c>
      <c r="D68" s="145" t="s">
        <v>138</v>
      </c>
      <c r="E68" s="145" t="s">
        <v>115</v>
      </c>
      <c r="F68" s="145" t="s">
        <v>142</v>
      </c>
      <c r="G68" s="14" t="s">
        <v>115</v>
      </c>
      <c r="H68" s="22" t="s">
        <v>1978</v>
      </c>
      <c r="I68" s="145" t="s">
        <v>1984</v>
      </c>
      <c r="J68" s="426">
        <v>11.783834464214101</v>
      </c>
      <c r="K68" s="426">
        <v>6.5723484711780005</v>
      </c>
      <c r="L68" s="488">
        <v>476.8</v>
      </c>
      <c r="M68" s="498"/>
      <c r="N68" s="498"/>
      <c r="O68" s="498"/>
      <c r="P68" s="498"/>
      <c r="Q68" s="498"/>
      <c r="R68" s="498"/>
      <c r="S68" s="498"/>
      <c r="T68" s="498"/>
      <c r="U68" s="498"/>
      <c r="V68" s="498"/>
      <c r="W68" s="498"/>
      <c r="X68" s="498"/>
      <c r="Y68" s="498"/>
      <c r="Z68" s="498"/>
      <c r="AA68" s="498"/>
      <c r="AB68" s="498"/>
      <c r="AC68" s="498">
        <v>10</v>
      </c>
      <c r="AD68" s="498">
        <v>10</v>
      </c>
      <c r="AE68" s="498"/>
      <c r="AF68" s="498"/>
      <c r="AG68" s="585"/>
      <c r="AH68" s="498"/>
      <c r="AI68" s="498">
        <f t="shared" si="1"/>
        <v>10</v>
      </c>
      <c r="AJ68" s="498">
        <f t="shared" si="2"/>
        <v>10</v>
      </c>
      <c r="AK68" s="498"/>
      <c r="AL68" s="498"/>
      <c r="AM68" s="498"/>
      <c r="AN68" s="498"/>
      <c r="AO68" s="498"/>
      <c r="AP68" s="498"/>
      <c r="AQ68" s="498"/>
      <c r="AR68" s="498"/>
      <c r="AS68" s="498"/>
      <c r="AT68" s="498"/>
      <c r="AU68" s="498"/>
      <c r="AV68" s="498"/>
      <c r="AW68" s="498"/>
      <c r="AX68" s="498"/>
      <c r="AY68" s="498"/>
      <c r="AZ68" s="498"/>
      <c r="BA68" s="498">
        <v>324.20999999999998</v>
      </c>
      <c r="BB68" s="498">
        <v>324.20999999999998</v>
      </c>
      <c r="BC68" s="498"/>
      <c r="BD68" s="498"/>
      <c r="BE68" s="498"/>
      <c r="BF68" s="498"/>
      <c r="BG68" s="256">
        <f t="shared" si="3"/>
        <v>324.20999999999998</v>
      </c>
      <c r="BH68" s="26">
        <f t="shared" si="4"/>
        <v>324.20999999999998</v>
      </c>
      <c r="BI68" s="514">
        <f t="shared" si="0"/>
        <v>4.9422256097560978E-2</v>
      </c>
      <c r="BJ68" s="515">
        <v>0</v>
      </c>
      <c r="BK68" s="515">
        <v>0</v>
      </c>
      <c r="BL68" s="515">
        <v>0</v>
      </c>
      <c r="BM68" s="515">
        <v>0</v>
      </c>
      <c r="BN68" s="515">
        <v>0</v>
      </c>
      <c r="BO68" s="515">
        <v>0</v>
      </c>
      <c r="BP68" s="515">
        <v>0</v>
      </c>
      <c r="BQ68" s="515">
        <v>0</v>
      </c>
      <c r="BR68" s="515">
        <v>0</v>
      </c>
      <c r="BS68" s="515">
        <v>0</v>
      </c>
      <c r="BT68" s="515">
        <v>0</v>
      </c>
      <c r="BU68" s="515">
        <v>0</v>
      </c>
      <c r="BV68" s="515">
        <v>0</v>
      </c>
      <c r="BW68" s="515">
        <v>0</v>
      </c>
      <c r="BX68" s="515">
        <v>0</v>
      </c>
      <c r="BY68" s="515">
        <v>0</v>
      </c>
      <c r="BZ68" s="515">
        <v>380570.66639999999</v>
      </c>
      <c r="CA68" s="515">
        <v>380570.66639999999</v>
      </c>
      <c r="CB68" s="515">
        <v>0</v>
      </c>
      <c r="CC68" s="515">
        <v>0</v>
      </c>
      <c r="CD68" s="515">
        <v>0</v>
      </c>
      <c r="CE68" s="515">
        <v>0</v>
      </c>
      <c r="CF68" s="515">
        <v>380570.66639999999</v>
      </c>
      <c r="CG68" s="516">
        <v>380570.66639999999</v>
      </c>
      <c r="CH68" s="501">
        <v>28623578.828434806</v>
      </c>
      <c r="CI68" s="501">
        <v>28623578.828434806</v>
      </c>
      <c r="CJ68" s="501">
        <v>28407061.590700798</v>
      </c>
      <c r="CK68" s="257" t="s">
        <v>1976</v>
      </c>
      <c r="CL68" s="108">
        <v>6.61</v>
      </c>
      <c r="CM68" s="245">
        <v>6.61</v>
      </c>
      <c r="CN68" s="109">
        <v>6.56</v>
      </c>
      <c r="CO68" s="436"/>
      <c r="CP68" s="436"/>
      <c r="CQ68" s="436"/>
      <c r="CR68" s="273"/>
      <c r="CS68" s="447">
        <v>141.66779860678281</v>
      </c>
      <c r="CT68" s="448">
        <v>141.66779860678281</v>
      </c>
      <c r="CU68" s="441">
        <v>1.2360180625354584</v>
      </c>
      <c r="CV68" s="442">
        <v>1.2360180625354584</v>
      </c>
      <c r="CW68" s="450" t="s">
        <v>2225</v>
      </c>
      <c r="CX68" s="242"/>
      <c r="CY68" s="436"/>
      <c r="CZ68" s="436"/>
      <c r="DA68" s="437"/>
      <c r="DB68" s="438"/>
      <c r="DC68" s="457">
        <v>0</v>
      </c>
      <c r="DD68" s="458">
        <v>153953</v>
      </c>
      <c r="DE68" s="459">
        <v>8568</v>
      </c>
      <c r="DF68" s="357">
        <v>54173.666666666664</v>
      </c>
    </row>
    <row r="69" spans="1:110" ht="35.25" customHeight="1" x14ac:dyDescent="0.25">
      <c r="A69" s="401" t="s">
        <v>56</v>
      </c>
      <c r="B69" s="48" t="s">
        <v>57</v>
      </c>
      <c r="C69" s="48" t="s">
        <v>58</v>
      </c>
      <c r="D69" s="145" t="s">
        <v>138</v>
      </c>
      <c r="E69" s="145" t="s">
        <v>115</v>
      </c>
      <c r="F69" s="145" t="s">
        <v>143</v>
      </c>
      <c r="G69" s="14" t="s">
        <v>144</v>
      </c>
      <c r="H69" s="22" t="s">
        <v>1978</v>
      </c>
      <c r="I69" s="145" t="s">
        <v>1984</v>
      </c>
      <c r="J69" s="426">
        <v>11.783834464214101</v>
      </c>
      <c r="K69" s="426">
        <v>17.886931780977001</v>
      </c>
      <c r="L69" s="488">
        <v>1405.3</v>
      </c>
      <c r="M69" s="498"/>
      <c r="N69" s="498"/>
      <c r="O69" s="498"/>
      <c r="P69" s="498"/>
      <c r="Q69" s="498"/>
      <c r="R69" s="498"/>
      <c r="S69" s="498"/>
      <c r="T69" s="498"/>
      <c r="U69" s="498"/>
      <c r="V69" s="498"/>
      <c r="W69" s="498"/>
      <c r="X69" s="498"/>
      <c r="Y69" s="498"/>
      <c r="Z69" s="498"/>
      <c r="AA69" s="498"/>
      <c r="AB69" s="498"/>
      <c r="AC69" s="498">
        <v>37</v>
      </c>
      <c r="AD69" s="498">
        <v>37</v>
      </c>
      <c r="AE69" s="498"/>
      <c r="AF69" s="498"/>
      <c r="AG69" s="585"/>
      <c r="AH69" s="498"/>
      <c r="AI69" s="498">
        <f t="shared" si="1"/>
        <v>37</v>
      </c>
      <c r="AJ69" s="498">
        <f t="shared" si="2"/>
        <v>37</v>
      </c>
      <c r="AK69" s="498"/>
      <c r="AL69" s="498"/>
      <c r="AM69" s="498"/>
      <c r="AN69" s="498"/>
      <c r="AO69" s="498"/>
      <c r="AP69" s="498"/>
      <c r="AQ69" s="498"/>
      <c r="AR69" s="498"/>
      <c r="AS69" s="498"/>
      <c r="AT69" s="498"/>
      <c r="AU69" s="498"/>
      <c r="AV69" s="498"/>
      <c r="AW69" s="498"/>
      <c r="AX69" s="498"/>
      <c r="AY69" s="498"/>
      <c r="AZ69" s="498"/>
      <c r="BA69" s="498">
        <v>737.14</v>
      </c>
      <c r="BB69" s="498">
        <v>737.14</v>
      </c>
      <c r="BC69" s="498"/>
      <c r="BD69" s="498"/>
      <c r="BE69" s="498"/>
      <c r="BF69" s="498"/>
      <c r="BG69" s="256">
        <f t="shared" si="3"/>
        <v>737.14</v>
      </c>
      <c r="BH69" s="26">
        <f t="shared" si="4"/>
        <v>737.14</v>
      </c>
      <c r="BI69" s="514">
        <f t="shared" si="0"/>
        <v>9.2027465667915115E-2</v>
      </c>
      <c r="BJ69" s="515">
        <v>0</v>
      </c>
      <c r="BK69" s="515">
        <v>0</v>
      </c>
      <c r="BL69" s="515">
        <v>0</v>
      </c>
      <c r="BM69" s="515">
        <v>0</v>
      </c>
      <c r="BN69" s="515">
        <v>0</v>
      </c>
      <c r="BO69" s="515">
        <v>0</v>
      </c>
      <c r="BP69" s="515">
        <v>0</v>
      </c>
      <c r="BQ69" s="515">
        <v>0</v>
      </c>
      <c r="BR69" s="515">
        <v>0</v>
      </c>
      <c r="BS69" s="515">
        <v>0</v>
      </c>
      <c r="BT69" s="515">
        <v>0</v>
      </c>
      <c r="BU69" s="515">
        <v>0</v>
      </c>
      <c r="BV69" s="515">
        <v>0</v>
      </c>
      <c r="BW69" s="515">
        <v>0</v>
      </c>
      <c r="BX69" s="515">
        <v>0</v>
      </c>
      <c r="BY69" s="515">
        <v>0</v>
      </c>
      <c r="BZ69" s="515">
        <v>865284.41759999993</v>
      </c>
      <c r="CA69" s="515">
        <v>865284.41759999993</v>
      </c>
      <c r="CB69" s="515">
        <v>0</v>
      </c>
      <c r="CC69" s="515">
        <v>0</v>
      </c>
      <c r="CD69" s="515">
        <v>0</v>
      </c>
      <c r="CE69" s="515">
        <v>0</v>
      </c>
      <c r="CF69" s="515">
        <v>865284.41759999993</v>
      </c>
      <c r="CG69" s="516">
        <v>865284.41759999993</v>
      </c>
      <c r="CH69" s="501">
        <v>29517969.0565584</v>
      </c>
      <c r="CI69" s="501">
        <v>29517969.0565584</v>
      </c>
      <c r="CJ69" s="501">
        <v>31151374.458897598</v>
      </c>
      <c r="CK69" s="257" t="s">
        <v>1976</v>
      </c>
      <c r="CL69" s="108">
        <v>7.59</v>
      </c>
      <c r="CM69" s="245">
        <v>7.59</v>
      </c>
      <c r="CN69" s="109">
        <v>8.01</v>
      </c>
      <c r="CO69" s="436"/>
      <c r="CP69" s="436"/>
      <c r="CQ69" s="436"/>
      <c r="CR69" s="273"/>
      <c r="CS69" s="447">
        <v>37.988870189784315</v>
      </c>
      <c r="CT69" s="448">
        <v>37.988870189784315</v>
      </c>
      <c r="CU69" s="441">
        <v>0.29566168178277213</v>
      </c>
      <c r="CV69" s="442">
        <v>0.29566168178277213</v>
      </c>
      <c r="CW69" s="450" t="s">
        <v>2236</v>
      </c>
      <c r="CX69" s="242"/>
      <c r="CY69" s="436"/>
      <c r="CZ69" s="436"/>
      <c r="DA69" s="437"/>
      <c r="DB69" s="438"/>
      <c r="DC69" s="457">
        <v>0</v>
      </c>
      <c r="DD69" s="458">
        <v>17395</v>
      </c>
      <c r="DE69" s="459">
        <v>112903</v>
      </c>
      <c r="DF69" s="357">
        <v>43432.666666666664</v>
      </c>
    </row>
    <row r="70" spans="1:110" ht="35.25" customHeight="1" x14ac:dyDescent="0.25">
      <c r="A70" s="401" t="s">
        <v>56</v>
      </c>
      <c r="B70" s="48" t="s">
        <v>57</v>
      </c>
      <c r="C70" s="48" t="s">
        <v>58</v>
      </c>
      <c r="D70" s="145" t="s">
        <v>138</v>
      </c>
      <c r="E70" s="145" t="s">
        <v>115</v>
      </c>
      <c r="F70" s="145" t="s">
        <v>145</v>
      </c>
      <c r="G70" s="14" t="s">
        <v>141</v>
      </c>
      <c r="H70" s="22" t="s">
        <v>1978</v>
      </c>
      <c r="I70" s="145" t="s">
        <v>1984</v>
      </c>
      <c r="J70" s="426">
        <v>10.158477986391464</v>
      </c>
      <c r="K70" s="426">
        <v>14.537689363701002</v>
      </c>
      <c r="L70" s="488">
        <v>851.1</v>
      </c>
      <c r="M70" s="498"/>
      <c r="N70" s="498"/>
      <c r="O70" s="498"/>
      <c r="P70" s="498"/>
      <c r="Q70" s="498"/>
      <c r="R70" s="498"/>
      <c r="S70" s="498"/>
      <c r="T70" s="498"/>
      <c r="U70" s="498"/>
      <c r="V70" s="498"/>
      <c r="W70" s="498"/>
      <c r="X70" s="498"/>
      <c r="Y70" s="498"/>
      <c r="Z70" s="498"/>
      <c r="AA70" s="498"/>
      <c r="AB70" s="498"/>
      <c r="AC70" s="498">
        <v>58</v>
      </c>
      <c r="AD70" s="498">
        <v>58</v>
      </c>
      <c r="AE70" s="498"/>
      <c r="AF70" s="498"/>
      <c r="AG70" s="585"/>
      <c r="AH70" s="498"/>
      <c r="AI70" s="498">
        <f t="shared" si="1"/>
        <v>58</v>
      </c>
      <c r="AJ70" s="498">
        <f t="shared" si="2"/>
        <v>58</v>
      </c>
      <c r="AK70" s="498"/>
      <c r="AL70" s="498"/>
      <c r="AM70" s="498"/>
      <c r="AN70" s="498"/>
      <c r="AO70" s="498"/>
      <c r="AP70" s="498"/>
      <c r="AQ70" s="498"/>
      <c r="AR70" s="498"/>
      <c r="AS70" s="498"/>
      <c r="AT70" s="498"/>
      <c r="AU70" s="498"/>
      <c r="AV70" s="498"/>
      <c r="AW70" s="498"/>
      <c r="AX70" s="498"/>
      <c r="AY70" s="498"/>
      <c r="AZ70" s="498"/>
      <c r="BA70" s="498">
        <v>385.05</v>
      </c>
      <c r="BB70" s="498">
        <v>385.05</v>
      </c>
      <c r="BC70" s="498"/>
      <c r="BD70" s="498"/>
      <c r="BE70" s="498"/>
      <c r="BF70" s="498"/>
      <c r="BG70" s="256">
        <f t="shared" si="3"/>
        <v>385.05</v>
      </c>
      <c r="BH70" s="26">
        <f t="shared" si="4"/>
        <v>385.05</v>
      </c>
      <c r="BI70" s="514">
        <f t="shared" si="0"/>
        <v>6.2711726384364827E-2</v>
      </c>
      <c r="BJ70" s="515">
        <v>0</v>
      </c>
      <c r="BK70" s="515">
        <v>0</v>
      </c>
      <c r="BL70" s="515">
        <v>0</v>
      </c>
      <c r="BM70" s="515">
        <v>0</v>
      </c>
      <c r="BN70" s="515">
        <v>0</v>
      </c>
      <c r="BO70" s="515">
        <v>0</v>
      </c>
      <c r="BP70" s="515">
        <v>0</v>
      </c>
      <c r="BQ70" s="515">
        <v>0</v>
      </c>
      <c r="BR70" s="515">
        <v>0</v>
      </c>
      <c r="BS70" s="515">
        <v>0</v>
      </c>
      <c r="BT70" s="515">
        <v>0</v>
      </c>
      <c r="BU70" s="515">
        <v>0</v>
      </c>
      <c r="BV70" s="515">
        <v>0</v>
      </c>
      <c r="BW70" s="515">
        <v>0</v>
      </c>
      <c r="BX70" s="515">
        <v>0</v>
      </c>
      <c r="BY70" s="515">
        <v>0</v>
      </c>
      <c r="BZ70" s="515">
        <v>451987.092</v>
      </c>
      <c r="CA70" s="515">
        <v>451987.092</v>
      </c>
      <c r="CB70" s="515">
        <v>0</v>
      </c>
      <c r="CC70" s="515">
        <v>0</v>
      </c>
      <c r="CD70" s="515">
        <v>0</v>
      </c>
      <c r="CE70" s="515">
        <v>0</v>
      </c>
      <c r="CF70" s="515">
        <v>451987.092</v>
      </c>
      <c r="CG70" s="516">
        <v>451987.092</v>
      </c>
      <c r="CH70" s="501">
        <v>26253914.439412802</v>
      </c>
      <c r="CI70" s="501">
        <v>26253914.439412802</v>
      </c>
      <c r="CJ70" s="501">
        <v>27745100.6296032</v>
      </c>
      <c r="CK70" s="257" t="s">
        <v>1976</v>
      </c>
      <c r="CL70" s="108">
        <v>5.81</v>
      </c>
      <c r="CM70" s="245">
        <v>5.81</v>
      </c>
      <c r="CN70" s="109">
        <v>6.14</v>
      </c>
      <c r="CO70" s="436"/>
      <c r="CP70" s="436"/>
      <c r="CQ70" s="436"/>
      <c r="CR70" s="273"/>
      <c r="CS70" s="447">
        <v>32.263204652547522</v>
      </c>
      <c r="CT70" s="448">
        <v>29.824743867273849</v>
      </c>
      <c r="CU70" s="441">
        <v>0.32734088940308198</v>
      </c>
      <c r="CV70" s="442">
        <v>0.3265575740207261</v>
      </c>
      <c r="CW70" s="450" t="s">
        <v>2236</v>
      </c>
      <c r="CX70" s="242"/>
      <c r="CY70" s="436"/>
      <c r="CZ70" s="436"/>
      <c r="DA70" s="437"/>
      <c r="DB70" s="438"/>
      <c r="DC70" s="457">
        <v>0</v>
      </c>
      <c r="DD70" s="458">
        <v>0</v>
      </c>
      <c r="DE70" s="459">
        <v>35203</v>
      </c>
      <c r="DF70" s="357">
        <v>11734.333333333334</v>
      </c>
    </row>
    <row r="71" spans="1:110" ht="35.25" customHeight="1" x14ac:dyDescent="0.25">
      <c r="A71" s="401" t="s">
        <v>56</v>
      </c>
      <c r="B71" s="48" t="s">
        <v>57</v>
      </c>
      <c r="C71" s="48" t="s">
        <v>58</v>
      </c>
      <c r="D71" s="145" t="s">
        <v>138</v>
      </c>
      <c r="E71" s="145" t="s">
        <v>115</v>
      </c>
      <c r="F71" s="145" t="s">
        <v>146</v>
      </c>
      <c r="G71" s="14" t="s">
        <v>115</v>
      </c>
      <c r="H71" s="22" t="s">
        <v>1979</v>
      </c>
      <c r="I71" s="145" t="s">
        <v>1984</v>
      </c>
      <c r="J71" s="426">
        <v>9.2023859406134445</v>
      </c>
      <c r="K71" s="426">
        <v>9.2562499807470004</v>
      </c>
      <c r="L71" s="488">
        <v>1343.4</v>
      </c>
      <c r="M71" s="498"/>
      <c r="N71" s="498"/>
      <c r="O71" s="498"/>
      <c r="P71" s="498"/>
      <c r="Q71" s="498"/>
      <c r="R71" s="498"/>
      <c r="S71" s="498"/>
      <c r="T71" s="498"/>
      <c r="U71" s="498"/>
      <c r="V71" s="498"/>
      <c r="W71" s="498"/>
      <c r="X71" s="498"/>
      <c r="Y71" s="498"/>
      <c r="Z71" s="498"/>
      <c r="AA71" s="498"/>
      <c r="AB71" s="498"/>
      <c r="AC71" s="498">
        <v>22</v>
      </c>
      <c r="AD71" s="498">
        <v>22</v>
      </c>
      <c r="AE71" s="498"/>
      <c r="AF71" s="498"/>
      <c r="AG71" s="585"/>
      <c r="AH71" s="498"/>
      <c r="AI71" s="498">
        <f t="shared" si="1"/>
        <v>22</v>
      </c>
      <c r="AJ71" s="498">
        <f t="shared" si="2"/>
        <v>22</v>
      </c>
      <c r="AK71" s="498"/>
      <c r="AL71" s="498"/>
      <c r="AM71" s="498"/>
      <c r="AN71" s="498"/>
      <c r="AO71" s="498"/>
      <c r="AP71" s="498"/>
      <c r="AQ71" s="498"/>
      <c r="AR71" s="498"/>
      <c r="AS71" s="498"/>
      <c r="AT71" s="498"/>
      <c r="AU71" s="498"/>
      <c r="AV71" s="498"/>
      <c r="AW71" s="498"/>
      <c r="AX71" s="498"/>
      <c r="AY71" s="498"/>
      <c r="AZ71" s="498"/>
      <c r="BA71" s="498">
        <v>135.05000000000001</v>
      </c>
      <c r="BB71" s="498">
        <v>135.05000000000001</v>
      </c>
      <c r="BC71" s="498"/>
      <c r="BD71" s="498"/>
      <c r="BE71" s="498"/>
      <c r="BF71" s="498"/>
      <c r="BG71" s="256">
        <f t="shared" si="3"/>
        <v>135.05000000000001</v>
      </c>
      <c r="BH71" s="26">
        <f t="shared" si="4"/>
        <v>135.05000000000001</v>
      </c>
      <c r="BI71" s="514">
        <f t="shared" si="0"/>
        <v>2.2066993464052286E-2</v>
      </c>
      <c r="BJ71" s="515">
        <v>0</v>
      </c>
      <c r="BK71" s="515">
        <v>0</v>
      </c>
      <c r="BL71" s="515">
        <v>0</v>
      </c>
      <c r="BM71" s="515">
        <v>0</v>
      </c>
      <c r="BN71" s="515">
        <v>0</v>
      </c>
      <c r="BO71" s="515">
        <v>0</v>
      </c>
      <c r="BP71" s="515">
        <v>0</v>
      </c>
      <c r="BQ71" s="515">
        <v>0</v>
      </c>
      <c r="BR71" s="515">
        <v>0</v>
      </c>
      <c r="BS71" s="515">
        <v>0</v>
      </c>
      <c r="BT71" s="515">
        <v>0</v>
      </c>
      <c r="BU71" s="515">
        <v>0</v>
      </c>
      <c r="BV71" s="515">
        <v>0</v>
      </c>
      <c r="BW71" s="515">
        <v>0</v>
      </c>
      <c r="BX71" s="515">
        <v>0</v>
      </c>
      <c r="BY71" s="515">
        <v>0</v>
      </c>
      <c r="BZ71" s="515">
        <v>158527.092</v>
      </c>
      <c r="CA71" s="515">
        <v>158527.092</v>
      </c>
      <c r="CB71" s="515">
        <v>0</v>
      </c>
      <c r="CC71" s="515">
        <v>0</v>
      </c>
      <c r="CD71" s="515">
        <v>0</v>
      </c>
      <c r="CE71" s="515">
        <v>0</v>
      </c>
      <c r="CF71" s="515">
        <v>158527.092</v>
      </c>
      <c r="CG71" s="516">
        <v>158527.092</v>
      </c>
      <c r="CH71" s="501">
        <v>11046791.816754</v>
      </c>
      <c r="CI71" s="501">
        <v>11046791.816754</v>
      </c>
      <c r="CJ71" s="501">
        <v>11881610.881992001</v>
      </c>
      <c r="CK71" s="257" t="s">
        <v>1976</v>
      </c>
      <c r="CL71" s="108">
        <v>5.69</v>
      </c>
      <c r="CM71" s="245">
        <v>5.69</v>
      </c>
      <c r="CN71" s="109">
        <v>6.12</v>
      </c>
      <c r="CO71" s="436"/>
      <c r="CP71" s="436"/>
      <c r="CQ71" s="436"/>
      <c r="CR71" s="273"/>
      <c r="CS71" s="447">
        <v>114.90113910136085</v>
      </c>
      <c r="CT71" s="448">
        <v>114.90113910136085</v>
      </c>
      <c r="CU71" s="441">
        <v>0.38030962411651709</v>
      </c>
      <c r="CV71" s="442">
        <v>0.38030962411651709</v>
      </c>
      <c r="CW71" s="450" t="s">
        <v>2243</v>
      </c>
      <c r="CX71" s="242"/>
      <c r="CY71" s="436"/>
      <c r="CZ71" s="436"/>
      <c r="DA71" s="437"/>
      <c r="DB71" s="438"/>
      <c r="DC71" s="457">
        <v>18876</v>
      </c>
      <c r="DD71" s="458">
        <v>10444</v>
      </c>
      <c r="DE71" s="459">
        <v>0</v>
      </c>
      <c r="DF71" s="357">
        <v>9773.3333333333339</v>
      </c>
    </row>
    <row r="72" spans="1:110" ht="35.25" customHeight="1" x14ac:dyDescent="0.25">
      <c r="A72" s="401" t="s">
        <v>56</v>
      </c>
      <c r="B72" s="48" t="s">
        <v>57</v>
      </c>
      <c r="C72" s="48" t="s">
        <v>58</v>
      </c>
      <c r="D72" s="145" t="s">
        <v>147</v>
      </c>
      <c r="E72" s="145" t="s">
        <v>148</v>
      </c>
      <c r="F72" s="145" t="s">
        <v>149</v>
      </c>
      <c r="G72" s="14" t="s">
        <v>150</v>
      </c>
      <c r="H72" s="22" t="s">
        <v>1979</v>
      </c>
      <c r="I72" s="145" t="s">
        <v>1984</v>
      </c>
      <c r="J72" s="426">
        <v>7.1945926444796022</v>
      </c>
      <c r="K72" s="426">
        <v>38.014015072446</v>
      </c>
      <c r="L72" s="488">
        <v>2172.8000000000002</v>
      </c>
      <c r="M72" s="498"/>
      <c r="N72" s="498"/>
      <c r="O72" s="498"/>
      <c r="P72" s="498"/>
      <c r="Q72" s="498"/>
      <c r="R72" s="498"/>
      <c r="S72" s="498"/>
      <c r="T72" s="498"/>
      <c r="U72" s="498"/>
      <c r="V72" s="498"/>
      <c r="W72" s="498"/>
      <c r="X72" s="498"/>
      <c r="Y72" s="498"/>
      <c r="Z72" s="498"/>
      <c r="AA72" s="498"/>
      <c r="AB72" s="498"/>
      <c r="AC72" s="498">
        <v>85</v>
      </c>
      <c r="AD72" s="498">
        <v>84</v>
      </c>
      <c r="AE72" s="498"/>
      <c r="AF72" s="498"/>
      <c r="AG72" s="585"/>
      <c r="AH72" s="498"/>
      <c r="AI72" s="498">
        <f t="shared" si="1"/>
        <v>85</v>
      </c>
      <c r="AJ72" s="498">
        <f t="shared" si="2"/>
        <v>84</v>
      </c>
      <c r="AK72" s="498"/>
      <c r="AL72" s="498"/>
      <c r="AM72" s="498"/>
      <c r="AN72" s="498"/>
      <c r="AO72" s="498"/>
      <c r="AP72" s="498"/>
      <c r="AQ72" s="498"/>
      <c r="AR72" s="498"/>
      <c r="AS72" s="498"/>
      <c r="AT72" s="498"/>
      <c r="AU72" s="498"/>
      <c r="AV72" s="498"/>
      <c r="AW72" s="498"/>
      <c r="AX72" s="498"/>
      <c r="AY72" s="498"/>
      <c r="AZ72" s="498"/>
      <c r="BA72" s="498">
        <v>2844.18</v>
      </c>
      <c r="BB72" s="498">
        <v>2194.4</v>
      </c>
      <c r="BC72" s="498"/>
      <c r="BD72" s="498"/>
      <c r="BE72" s="498"/>
      <c r="BF72" s="498"/>
      <c r="BG72" s="256">
        <f t="shared" si="3"/>
        <v>2844.18</v>
      </c>
      <c r="BH72" s="26">
        <f t="shared" si="4"/>
        <v>2194.4</v>
      </c>
      <c r="BI72" s="514">
        <f t="shared" si="0"/>
        <v>0.48288285229202033</v>
      </c>
      <c r="BJ72" s="515">
        <v>0</v>
      </c>
      <c r="BK72" s="515">
        <v>0</v>
      </c>
      <c r="BL72" s="515">
        <v>0</v>
      </c>
      <c r="BM72" s="515">
        <v>0</v>
      </c>
      <c r="BN72" s="515">
        <v>0</v>
      </c>
      <c r="BO72" s="515">
        <v>0</v>
      </c>
      <c r="BP72" s="515">
        <v>0</v>
      </c>
      <c r="BQ72" s="515">
        <v>0</v>
      </c>
      <c r="BR72" s="515">
        <v>0</v>
      </c>
      <c r="BS72" s="515">
        <v>0</v>
      </c>
      <c r="BT72" s="515">
        <v>0</v>
      </c>
      <c r="BU72" s="515">
        <v>0</v>
      </c>
      <c r="BV72" s="515">
        <v>0</v>
      </c>
      <c r="BW72" s="515">
        <v>0</v>
      </c>
      <c r="BX72" s="515">
        <v>0</v>
      </c>
      <c r="BY72" s="515">
        <v>0</v>
      </c>
      <c r="BZ72" s="515">
        <v>3338612.2511999998</v>
      </c>
      <c r="CA72" s="515">
        <v>2575874.4960000003</v>
      </c>
      <c r="CB72" s="515">
        <v>0</v>
      </c>
      <c r="CC72" s="515">
        <v>0</v>
      </c>
      <c r="CD72" s="515">
        <v>0</v>
      </c>
      <c r="CE72" s="515">
        <v>0</v>
      </c>
      <c r="CF72" s="515">
        <v>3338612.2511999998</v>
      </c>
      <c r="CG72" s="516">
        <v>2575874.4960000003</v>
      </c>
      <c r="CH72" s="501">
        <v>10179481.3281</v>
      </c>
      <c r="CI72" s="501">
        <v>10179481.3281</v>
      </c>
      <c r="CJ72" s="501">
        <v>11756302.945589997</v>
      </c>
      <c r="CK72" s="257" t="s">
        <v>1976</v>
      </c>
      <c r="CL72" s="108">
        <v>5.0999999999999996</v>
      </c>
      <c r="CM72" s="245">
        <v>5.0999999999999996</v>
      </c>
      <c r="CN72" s="109">
        <v>5.89</v>
      </c>
      <c r="CO72" s="436"/>
      <c r="CP72" s="436"/>
      <c r="CQ72" s="436"/>
      <c r="CR72" s="273"/>
      <c r="CS72" s="447">
        <v>76.259655216947806</v>
      </c>
      <c r="CT72" s="448">
        <v>75.907566849671312</v>
      </c>
      <c r="CU72" s="441">
        <v>0.70056519065125222</v>
      </c>
      <c r="CV72" s="442">
        <v>0.70025835983009621</v>
      </c>
      <c r="CW72" s="450" t="s">
        <v>2236</v>
      </c>
      <c r="CX72" s="242"/>
      <c r="CY72" s="436"/>
      <c r="CZ72" s="436"/>
      <c r="DA72" s="437"/>
      <c r="DB72" s="438"/>
      <c r="DC72" s="457">
        <v>106084</v>
      </c>
      <c r="DD72" s="458">
        <v>56334</v>
      </c>
      <c r="DE72" s="459">
        <v>0</v>
      </c>
      <c r="DF72" s="357">
        <v>54139.333333333336</v>
      </c>
    </row>
    <row r="73" spans="1:110" ht="35.25" customHeight="1" x14ac:dyDescent="0.25">
      <c r="A73" s="401" t="s">
        <v>56</v>
      </c>
      <c r="B73" s="48" t="s">
        <v>57</v>
      </c>
      <c r="C73" s="48" t="s">
        <v>58</v>
      </c>
      <c r="D73" s="145" t="s">
        <v>147</v>
      </c>
      <c r="E73" s="145" t="s">
        <v>148</v>
      </c>
      <c r="F73" s="145" t="s">
        <v>151</v>
      </c>
      <c r="G73" s="14" t="s">
        <v>152</v>
      </c>
      <c r="H73" s="22" t="s">
        <v>1979</v>
      </c>
      <c r="I73" s="145" t="s">
        <v>1984</v>
      </c>
      <c r="J73" s="426">
        <v>7.9594662811020189</v>
      </c>
      <c r="K73" s="426">
        <v>51.624242316863999</v>
      </c>
      <c r="L73" s="488">
        <v>2104.8000000000002</v>
      </c>
      <c r="M73" s="498"/>
      <c r="N73" s="498"/>
      <c r="O73" s="498"/>
      <c r="P73" s="498"/>
      <c r="Q73" s="498"/>
      <c r="R73" s="498"/>
      <c r="S73" s="498"/>
      <c r="T73" s="498"/>
      <c r="U73" s="498"/>
      <c r="V73" s="498"/>
      <c r="W73" s="498"/>
      <c r="X73" s="498"/>
      <c r="Y73" s="498"/>
      <c r="Z73" s="498"/>
      <c r="AA73" s="498"/>
      <c r="AB73" s="498"/>
      <c r="AC73" s="498"/>
      <c r="AD73" s="498"/>
      <c r="AE73" s="498"/>
      <c r="AF73" s="498"/>
      <c r="AG73" s="585"/>
      <c r="AH73" s="498"/>
      <c r="AI73" s="498">
        <f t="shared" si="1"/>
        <v>0</v>
      </c>
      <c r="AJ73" s="498">
        <f t="shared" si="2"/>
        <v>0</v>
      </c>
      <c r="AK73" s="498"/>
      <c r="AL73" s="498"/>
      <c r="AM73" s="498"/>
      <c r="AN73" s="498"/>
      <c r="AO73" s="498"/>
      <c r="AP73" s="498"/>
      <c r="AQ73" s="498"/>
      <c r="AR73" s="498"/>
      <c r="AS73" s="498"/>
      <c r="AT73" s="498"/>
      <c r="AU73" s="498"/>
      <c r="AV73" s="498"/>
      <c r="AW73" s="498"/>
      <c r="AX73" s="498"/>
      <c r="AY73" s="498"/>
      <c r="AZ73" s="498"/>
      <c r="BA73" s="498"/>
      <c r="BB73" s="498"/>
      <c r="BC73" s="498"/>
      <c r="BD73" s="498"/>
      <c r="BE73" s="498"/>
      <c r="BF73" s="498"/>
      <c r="BG73" s="256">
        <f t="shared" si="3"/>
        <v>0</v>
      </c>
      <c r="BH73" s="26">
        <f t="shared" si="4"/>
        <v>0</v>
      </c>
      <c r="BI73" s="514">
        <f t="shared" ref="BI73:BI136" si="7">IF(CN73=0,0,BG73/1000/CN73)</f>
        <v>0</v>
      </c>
      <c r="BJ73" s="515">
        <v>0</v>
      </c>
      <c r="BK73" s="515">
        <v>0</v>
      </c>
      <c r="BL73" s="515">
        <v>0</v>
      </c>
      <c r="BM73" s="515">
        <v>0</v>
      </c>
      <c r="BN73" s="515">
        <v>0</v>
      </c>
      <c r="BO73" s="515">
        <v>0</v>
      </c>
      <c r="BP73" s="515">
        <v>0</v>
      </c>
      <c r="BQ73" s="515">
        <v>0</v>
      </c>
      <c r="BR73" s="515">
        <v>0</v>
      </c>
      <c r="BS73" s="515">
        <v>0</v>
      </c>
      <c r="BT73" s="515">
        <v>0</v>
      </c>
      <c r="BU73" s="515">
        <v>0</v>
      </c>
      <c r="BV73" s="515">
        <v>0</v>
      </c>
      <c r="BW73" s="515">
        <v>0</v>
      </c>
      <c r="BX73" s="515">
        <v>0</v>
      </c>
      <c r="BY73" s="515">
        <v>0</v>
      </c>
      <c r="BZ73" s="515">
        <v>0</v>
      </c>
      <c r="CA73" s="515">
        <v>0</v>
      </c>
      <c r="CB73" s="515">
        <v>0</v>
      </c>
      <c r="CC73" s="515">
        <v>0</v>
      </c>
      <c r="CD73" s="515">
        <v>0</v>
      </c>
      <c r="CE73" s="515">
        <v>0</v>
      </c>
      <c r="CF73" s="515">
        <v>0</v>
      </c>
      <c r="CG73" s="516">
        <v>0</v>
      </c>
      <c r="CH73" s="501">
        <v>17123560.461236399</v>
      </c>
      <c r="CI73" s="501">
        <v>17123560.461236399</v>
      </c>
      <c r="CJ73" s="501">
        <v>19640817.0807648</v>
      </c>
      <c r="CK73" s="257" t="s">
        <v>1976</v>
      </c>
      <c r="CL73" s="108">
        <v>5.51</v>
      </c>
      <c r="CM73" s="245">
        <v>5.51</v>
      </c>
      <c r="CN73" s="109">
        <v>6.32</v>
      </c>
      <c r="CO73" s="436"/>
      <c r="CP73" s="436"/>
      <c r="CQ73" s="436"/>
      <c r="CR73" s="273"/>
      <c r="CS73" s="447">
        <v>177.60510774426413</v>
      </c>
      <c r="CT73" s="448">
        <v>174.27143958390457</v>
      </c>
      <c r="CU73" s="441">
        <v>1.7100597940334321</v>
      </c>
      <c r="CV73" s="442">
        <v>1.7063982092614516</v>
      </c>
      <c r="CW73" s="450" t="s">
        <v>2236</v>
      </c>
      <c r="CX73" s="242"/>
      <c r="CY73" s="436"/>
      <c r="CZ73" s="436"/>
      <c r="DA73" s="437"/>
      <c r="DB73" s="438"/>
      <c r="DC73" s="457">
        <v>121988</v>
      </c>
      <c r="DD73" s="458">
        <v>140566</v>
      </c>
      <c r="DE73" s="459">
        <v>368904</v>
      </c>
      <c r="DF73" s="357">
        <v>210486</v>
      </c>
    </row>
    <row r="74" spans="1:110" ht="35.25" customHeight="1" x14ac:dyDescent="0.25">
      <c r="A74" s="401" t="s">
        <v>56</v>
      </c>
      <c r="B74" s="48" t="s">
        <v>57</v>
      </c>
      <c r="C74" s="48" t="s">
        <v>58</v>
      </c>
      <c r="D74" s="145" t="s">
        <v>153</v>
      </c>
      <c r="E74" s="145" t="s">
        <v>154</v>
      </c>
      <c r="F74" s="145" t="s">
        <v>155</v>
      </c>
      <c r="G74" s="14" t="s">
        <v>156</v>
      </c>
      <c r="H74" s="22" t="s">
        <v>1978</v>
      </c>
      <c r="I74" s="145" t="s">
        <v>1984</v>
      </c>
      <c r="J74" s="426">
        <v>10.158477986391464</v>
      </c>
      <c r="K74" s="426">
        <v>58.414015030013999</v>
      </c>
      <c r="L74" s="488">
        <v>1688</v>
      </c>
      <c r="M74" s="498"/>
      <c r="N74" s="498"/>
      <c r="O74" s="498"/>
      <c r="P74" s="498"/>
      <c r="Q74" s="498"/>
      <c r="R74" s="498"/>
      <c r="S74" s="498"/>
      <c r="T74" s="498"/>
      <c r="U74" s="498"/>
      <c r="V74" s="498"/>
      <c r="W74" s="498"/>
      <c r="X74" s="498"/>
      <c r="Y74" s="498"/>
      <c r="Z74" s="498"/>
      <c r="AA74" s="498"/>
      <c r="AB74" s="498"/>
      <c r="AC74" s="498">
        <v>102</v>
      </c>
      <c r="AD74" s="498">
        <v>102</v>
      </c>
      <c r="AE74" s="498"/>
      <c r="AF74" s="498"/>
      <c r="AG74" s="585"/>
      <c r="AH74" s="498"/>
      <c r="AI74" s="498">
        <f t="shared" ref="AI74:AI137" si="8">SUM(M74,O74,Q74,S74,U74,W74,Y74,AA74,AC74,AE74,AG74)</f>
        <v>102</v>
      </c>
      <c r="AJ74" s="498">
        <f t="shared" ref="AJ74:AJ137" si="9">SUM(N74,P74,R74,T74,V74,X74,Z74,AB74,AD74,AF74,AH74)</f>
        <v>102</v>
      </c>
      <c r="AK74" s="498"/>
      <c r="AL74" s="498"/>
      <c r="AM74" s="498"/>
      <c r="AN74" s="498"/>
      <c r="AO74" s="498"/>
      <c r="AP74" s="498"/>
      <c r="AQ74" s="498"/>
      <c r="AR74" s="498"/>
      <c r="AS74" s="498"/>
      <c r="AT74" s="498"/>
      <c r="AU74" s="498"/>
      <c r="AV74" s="498"/>
      <c r="AW74" s="498"/>
      <c r="AX74" s="498"/>
      <c r="AY74" s="498"/>
      <c r="AZ74" s="498"/>
      <c r="BA74" s="498">
        <v>7800.2</v>
      </c>
      <c r="BB74" s="498">
        <v>7800.2</v>
      </c>
      <c r="BC74" s="498"/>
      <c r="BD74" s="498"/>
      <c r="BE74" s="498"/>
      <c r="BF74" s="498"/>
      <c r="BG74" s="256">
        <f t="shared" ref="BG74:BG137" si="10">SUM(AK74,AM74,AO74,AQ74,AS74,AU74,AW74,AY74,BA74,BC74,BE74)</f>
        <v>7800.2</v>
      </c>
      <c r="BH74" s="26">
        <f t="shared" ref="BH74:BH137" si="11">SUM(AL74,AN74,AP74,AR74,AT74,AV74,AX74,AZ74,BB74,BD74,BF74)</f>
        <v>7800.2</v>
      </c>
      <c r="BI74" s="514">
        <f t="shared" si="7"/>
        <v>1.1836418816388468</v>
      </c>
      <c r="BJ74" s="515">
        <v>0</v>
      </c>
      <c r="BK74" s="515">
        <v>0</v>
      </c>
      <c r="BL74" s="515">
        <v>0</v>
      </c>
      <c r="BM74" s="515">
        <v>0</v>
      </c>
      <c r="BN74" s="515">
        <v>0</v>
      </c>
      <c r="BO74" s="515">
        <v>0</v>
      </c>
      <c r="BP74" s="515">
        <v>0</v>
      </c>
      <c r="BQ74" s="515">
        <v>0</v>
      </c>
      <c r="BR74" s="515">
        <v>0</v>
      </c>
      <c r="BS74" s="515">
        <v>0</v>
      </c>
      <c r="BT74" s="515">
        <v>0</v>
      </c>
      <c r="BU74" s="515">
        <v>0</v>
      </c>
      <c r="BV74" s="515">
        <v>0</v>
      </c>
      <c r="BW74" s="515">
        <v>0</v>
      </c>
      <c r="BX74" s="515">
        <v>0</v>
      </c>
      <c r="BY74" s="515">
        <v>0</v>
      </c>
      <c r="BZ74" s="515">
        <v>9156186.7680000011</v>
      </c>
      <c r="CA74" s="515">
        <v>9156186.7680000011</v>
      </c>
      <c r="CB74" s="515">
        <v>0</v>
      </c>
      <c r="CC74" s="515">
        <v>0</v>
      </c>
      <c r="CD74" s="515">
        <v>0</v>
      </c>
      <c r="CE74" s="515">
        <v>0</v>
      </c>
      <c r="CF74" s="515">
        <v>9156186.7680000011</v>
      </c>
      <c r="CG74" s="516">
        <v>9156186.7680000011</v>
      </c>
      <c r="CH74" s="501">
        <v>13025027.039328</v>
      </c>
      <c r="CI74" s="501">
        <v>13025027.039328</v>
      </c>
      <c r="CJ74" s="501">
        <v>12548966.109528</v>
      </c>
      <c r="CK74" s="257" t="s">
        <v>1976</v>
      </c>
      <c r="CL74" s="108">
        <v>6.84</v>
      </c>
      <c r="CM74" s="245">
        <v>6.84</v>
      </c>
      <c r="CN74" s="109">
        <v>6.59</v>
      </c>
      <c r="CO74" s="436"/>
      <c r="CP74" s="436"/>
      <c r="CQ74" s="436"/>
      <c r="CR74" s="273"/>
      <c r="CS74" s="447">
        <v>192.79456281158346</v>
      </c>
      <c r="CT74" s="448">
        <v>191.51118998377936</v>
      </c>
      <c r="CU74" s="441">
        <v>1.4177208900922782</v>
      </c>
      <c r="CV74" s="442">
        <v>1.414561332430351</v>
      </c>
      <c r="CW74" s="450" t="s">
        <v>2234</v>
      </c>
      <c r="CX74" s="242"/>
      <c r="CY74" s="436"/>
      <c r="CZ74" s="436"/>
      <c r="DA74" s="437"/>
      <c r="DB74" s="438"/>
      <c r="DC74" s="457">
        <v>83825</v>
      </c>
      <c r="DD74" s="458">
        <v>485970</v>
      </c>
      <c r="DE74" s="459">
        <v>104919</v>
      </c>
      <c r="DF74" s="357">
        <v>224904.66666666666</v>
      </c>
    </row>
    <row r="75" spans="1:110" ht="35.25" customHeight="1" x14ac:dyDescent="0.25">
      <c r="A75" s="401" t="s">
        <v>56</v>
      </c>
      <c r="B75" s="48" t="s">
        <v>57</v>
      </c>
      <c r="C75" s="48" t="s">
        <v>58</v>
      </c>
      <c r="D75" s="145" t="s">
        <v>153</v>
      </c>
      <c r="E75" s="145" t="s">
        <v>154</v>
      </c>
      <c r="F75" s="145" t="s">
        <v>157</v>
      </c>
      <c r="G75" s="14" t="s">
        <v>158</v>
      </c>
      <c r="H75" s="22" t="s">
        <v>1979</v>
      </c>
      <c r="I75" s="145" t="s">
        <v>1984</v>
      </c>
      <c r="J75" s="426">
        <v>11.592616055058496</v>
      </c>
      <c r="K75" s="426">
        <v>24.382765100798999</v>
      </c>
      <c r="L75" s="488">
        <v>1642</v>
      </c>
      <c r="M75" s="498"/>
      <c r="N75" s="498"/>
      <c r="O75" s="498"/>
      <c r="P75" s="498"/>
      <c r="Q75" s="498"/>
      <c r="R75" s="498"/>
      <c r="S75" s="498"/>
      <c r="T75" s="498"/>
      <c r="U75" s="498"/>
      <c r="V75" s="498"/>
      <c r="W75" s="498"/>
      <c r="X75" s="498"/>
      <c r="Y75" s="498"/>
      <c r="Z75" s="498"/>
      <c r="AA75" s="498"/>
      <c r="AB75" s="498"/>
      <c r="AC75" s="498">
        <v>78</v>
      </c>
      <c r="AD75" s="498">
        <v>78</v>
      </c>
      <c r="AE75" s="498"/>
      <c r="AF75" s="498"/>
      <c r="AG75" s="585"/>
      <c r="AH75" s="498"/>
      <c r="AI75" s="498">
        <f t="shared" si="8"/>
        <v>78</v>
      </c>
      <c r="AJ75" s="498">
        <f t="shared" si="9"/>
        <v>78</v>
      </c>
      <c r="AK75" s="498"/>
      <c r="AL75" s="498"/>
      <c r="AM75" s="498"/>
      <c r="AN75" s="498"/>
      <c r="AO75" s="498"/>
      <c r="AP75" s="498"/>
      <c r="AQ75" s="498"/>
      <c r="AR75" s="498"/>
      <c r="AS75" s="498"/>
      <c r="AT75" s="498"/>
      <c r="AU75" s="498"/>
      <c r="AV75" s="498"/>
      <c r="AW75" s="498"/>
      <c r="AX75" s="498"/>
      <c r="AY75" s="498"/>
      <c r="AZ75" s="498"/>
      <c r="BA75" s="498">
        <v>3865.72</v>
      </c>
      <c r="BB75" s="498">
        <v>3865.72</v>
      </c>
      <c r="BC75" s="498"/>
      <c r="BD75" s="498"/>
      <c r="BE75" s="498"/>
      <c r="BF75" s="498"/>
      <c r="BG75" s="256">
        <f t="shared" si="10"/>
        <v>3865.72</v>
      </c>
      <c r="BH75" s="26">
        <f t="shared" si="11"/>
        <v>3865.72</v>
      </c>
      <c r="BI75" s="514">
        <f t="shared" si="7"/>
        <v>0.3681638095238095</v>
      </c>
      <c r="BJ75" s="515">
        <v>0</v>
      </c>
      <c r="BK75" s="515">
        <v>0</v>
      </c>
      <c r="BL75" s="515">
        <v>0</v>
      </c>
      <c r="BM75" s="515">
        <v>0</v>
      </c>
      <c r="BN75" s="515">
        <v>0</v>
      </c>
      <c r="BO75" s="515">
        <v>0</v>
      </c>
      <c r="BP75" s="515">
        <v>0</v>
      </c>
      <c r="BQ75" s="515">
        <v>0</v>
      </c>
      <c r="BR75" s="515">
        <v>0</v>
      </c>
      <c r="BS75" s="515">
        <v>0</v>
      </c>
      <c r="BT75" s="515">
        <v>0</v>
      </c>
      <c r="BU75" s="515">
        <v>0</v>
      </c>
      <c r="BV75" s="515">
        <v>0</v>
      </c>
      <c r="BW75" s="515">
        <v>0</v>
      </c>
      <c r="BX75" s="515">
        <v>0</v>
      </c>
      <c r="BY75" s="515">
        <v>0</v>
      </c>
      <c r="BZ75" s="515">
        <v>4537736.7648</v>
      </c>
      <c r="CA75" s="515">
        <v>4537736.7648</v>
      </c>
      <c r="CB75" s="515">
        <v>0</v>
      </c>
      <c r="CC75" s="515">
        <v>0</v>
      </c>
      <c r="CD75" s="515">
        <v>0</v>
      </c>
      <c r="CE75" s="515">
        <v>0</v>
      </c>
      <c r="CF75" s="515">
        <v>4537736.7648</v>
      </c>
      <c r="CG75" s="516">
        <v>4537736.7648</v>
      </c>
      <c r="CH75" s="501">
        <v>34234080</v>
      </c>
      <c r="CI75" s="501">
        <v>34234080</v>
      </c>
      <c r="CJ75" s="501">
        <v>36792000</v>
      </c>
      <c r="CK75" s="257" t="s">
        <v>1976</v>
      </c>
      <c r="CL75" s="108">
        <v>9.77</v>
      </c>
      <c r="CM75" s="245">
        <v>9.77</v>
      </c>
      <c r="CN75" s="109">
        <v>10.5</v>
      </c>
      <c r="CO75" s="436"/>
      <c r="CP75" s="436"/>
      <c r="CQ75" s="436"/>
      <c r="CR75" s="273"/>
      <c r="CS75" s="447">
        <v>47.12129711543151</v>
      </c>
      <c r="CT75" s="448">
        <v>47.12129711543151</v>
      </c>
      <c r="CU75" s="441">
        <v>0.58380643005838373</v>
      </c>
      <c r="CV75" s="442">
        <v>0.58380643005838373</v>
      </c>
      <c r="CW75" s="450" t="s">
        <v>2236</v>
      </c>
      <c r="CX75" s="242"/>
      <c r="CY75" s="436"/>
      <c r="CZ75" s="436"/>
      <c r="DA75" s="437"/>
      <c r="DB75" s="438"/>
      <c r="DC75" s="457">
        <v>11787</v>
      </c>
      <c r="DD75" s="458">
        <v>56213</v>
      </c>
      <c r="DE75" s="459">
        <v>98777</v>
      </c>
      <c r="DF75" s="357">
        <v>55592.333333333336</v>
      </c>
    </row>
    <row r="76" spans="1:110" ht="35.25" customHeight="1" x14ac:dyDescent="0.25">
      <c r="A76" s="401" t="s">
        <v>56</v>
      </c>
      <c r="B76" s="48" t="s">
        <v>57</v>
      </c>
      <c r="C76" s="48" t="s">
        <v>58</v>
      </c>
      <c r="D76" s="145" t="s">
        <v>153</v>
      </c>
      <c r="E76" s="145" t="s">
        <v>154</v>
      </c>
      <c r="F76" s="145" t="s">
        <v>159</v>
      </c>
      <c r="G76" s="14" t="s">
        <v>160</v>
      </c>
      <c r="H76" s="22" t="s">
        <v>1978</v>
      </c>
      <c r="I76" s="145" t="s">
        <v>1984</v>
      </c>
      <c r="J76" s="426">
        <v>11.783834464214101</v>
      </c>
      <c r="K76" s="426">
        <v>10.284659069517001</v>
      </c>
      <c r="L76" s="488">
        <v>528.29999999999995</v>
      </c>
      <c r="M76" s="498"/>
      <c r="N76" s="498"/>
      <c r="O76" s="498"/>
      <c r="P76" s="498"/>
      <c r="Q76" s="498"/>
      <c r="R76" s="498"/>
      <c r="S76" s="498"/>
      <c r="T76" s="498"/>
      <c r="U76" s="498"/>
      <c r="V76" s="498"/>
      <c r="W76" s="498"/>
      <c r="X76" s="498"/>
      <c r="Y76" s="498"/>
      <c r="Z76" s="498"/>
      <c r="AA76" s="498"/>
      <c r="AB76" s="498"/>
      <c r="AC76" s="498">
        <v>61</v>
      </c>
      <c r="AD76" s="498">
        <v>61</v>
      </c>
      <c r="AE76" s="498"/>
      <c r="AF76" s="498"/>
      <c r="AG76" s="585"/>
      <c r="AH76" s="498"/>
      <c r="AI76" s="498">
        <f t="shared" si="8"/>
        <v>61</v>
      </c>
      <c r="AJ76" s="498">
        <f t="shared" si="9"/>
        <v>61</v>
      </c>
      <c r="AK76" s="498"/>
      <c r="AL76" s="498"/>
      <c r="AM76" s="498"/>
      <c r="AN76" s="498"/>
      <c r="AO76" s="498"/>
      <c r="AP76" s="498"/>
      <c r="AQ76" s="498"/>
      <c r="AR76" s="498"/>
      <c r="AS76" s="498"/>
      <c r="AT76" s="498"/>
      <c r="AU76" s="498"/>
      <c r="AV76" s="498"/>
      <c r="AW76" s="498"/>
      <c r="AX76" s="498"/>
      <c r="AY76" s="498"/>
      <c r="AZ76" s="498"/>
      <c r="BA76" s="498">
        <v>454.02</v>
      </c>
      <c r="BB76" s="498">
        <v>454.02</v>
      </c>
      <c r="BC76" s="498"/>
      <c r="BD76" s="498"/>
      <c r="BE76" s="498"/>
      <c r="BF76" s="498"/>
      <c r="BG76" s="256">
        <f t="shared" si="10"/>
        <v>454.02</v>
      </c>
      <c r="BH76" s="26">
        <f t="shared" si="11"/>
        <v>454.02</v>
      </c>
      <c r="BI76" s="514">
        <f t="shared" si="7"/>
        <v>4.1087782805429858E-2</v>
      </c>
      <c r="BJ76" s="515">
        <v>0</v>
      </c>
      <c r="BK76" s="515">
        <v>0</v>
      </c>
      <c r="BL76" s="515">
        <v>0</v>
      </c>
      <c r="BM76" s="515">
        <v>0</v>
      </c>
      <c r="BN76" s="515">
        <v>0</v>
      </c>
      <c r="BO76" s="515">
        <v>0</v>
      </c>
      <c r="BP76" s="515">
        <v>0</v>
      </c>
      <c r="BQ76" s="515">
        <v>0</v>
      </c>
      <c r="BR76" s="515">
        <v>0</v>
      </c>
      <c r="BS76" s="515">
        <v>0</v>
      </c>
      <c r="BT76" s="515">
        <v>0</v>
      </c>
      <c r="BU76" s="515">
        <v>0</v>
      </c>
      <c r="BV76" s="515">
        <v>0</v>
      </c>
      <c r="BW76" s="515">
        <v>0</v>
      </c>
      <c r="BX76" s="515">
        <v>0</v>
      </c>
      <c r="BY76" s="515">
        <v>0</v>
      </c>
      <c r="BZ76" s="515">
        <v>532946.83680000005</v>
      </c>
      <c r="CA76" s="515">
        <v>532946.83680000005</v>
      </c>
      <c r="CB76" s="515">
        <v>0</v>
      </c>
      <c r="CC76" s="515">
        <v>0</v>
      </c>
      <c r="CD76" s="515">
        <v>0</v>
      </c>
      <c r="CE76" s="515">
        <v>0</v>
      </c>
      <c r="CF76" s="515">
        <v>532946.83680000005</v>
      </c>
      <c r="CG76" s="516">
        <v>532946.83680000005</v>
      </c>
      <c r="CH76" s="501">
        <v>30975360</v>
      </c>
      <c r="CI76" s="501">
        <v>30975360</v>
      </c>
      <c r="CJ76" s="501">
        <v>38719200.000000007</v>
      </c>
      <c r="CK76" s="257" t="s">
        <v>1976</v>
      </c>
      <c r="CL76" s="108">
        <v>8.84</v>
      </c>
      <c r="CM76" s="245">
        <v>8.84</v>
      </c>
      <c r="CN76" s="109">
        <v>11.05</v>
      </c>
      <c r="CO76" s="436"/>
      <c r="CP76" s="436"/>
      <c r="CQ76" s="436"/>
      <c r="CR76" s="273"/>
      <c r="CS76" s="447">
        <v>256.06208594166026</v>
      </c>
      <c r="CT76" s="448">
        <v>60.305871939763584</v>
      </c>
      <c r="CU76" s="441">
        <v>0.86367873748415136</v>
      </c>
      <c r="CV76" s="442">
        <v>0.66048258322186981</v>
      </c>
      <c r="CW76" s="450" t="s">
        <v>2209</v>
      </c>
      <c r="CX76" s="242"/>
      <c r="CY76" s="436"/>
      <c r="CZ76" s="436"/>
      <c r="DA76" s="437"/>
      <c r="DB76" s="438"/>
      <c r="DC76" s="457">
        <v>16100</v>
      </c>
      <c r="DD76" s="458">
        <v>33075</v>
      </c>
      <c r="DE76" s="459">
        <v>2292</v>
      </c>
      <c r="DF76" s="357">
        <v>17155.666666666668</v>
      </c>
    </row>
    <row r="77" spans="1:110" ht="35.25" customHeight="1" x14ac:dyDescent="0.25">
      <c r="A77" s="401" t="s">
        <v>56</v>
      </c>
      <c r="B77" s="48" t="s">
        <v>57</v>
      </c>
      <c r="C77" s="48" t="s">
        <v>58</v>
      </c>
      <c r="D77" s="145" t="s">
        <v>161</v>
      </c>
      <c r="E77" s="145" t="s">
        <v>162</v>
      </c>
      <c r="F77" s="145" t="s">
        <v>163</v>
      </c>
      <c r="G77" s="14" t="s">
        <v>164</v>
      </c>
      <c r="H77" s="22" t="s">
        <v>1978</v>
      </c>
      <c r="I77" s="145" t="s">
        <v>1975</v>
      </c>
      <c r="J77" s="426">
        <v>13.992199243864418</v>
      </c>
      <c r="K77" s="426">
        <v>45.467992329669002</v>
      </c>
      <c r="L77" s="488">
        <v>1627.7</v>
      </c>
      <c r="M77" s="498"/>
      <c r="N77" s="498"/>
      <c r="O77" s="498"/>
      <c r="P77" s="498"/>
      <c r="Q77" s="498"/>
      <c r="R77" s="498"/>
      <c r="S77" s="498"/>
      <c r="T77" s="498"/>
      <c r="U77" s="498"/>
      <c r="V77" s="498"/>
      <c r="W77" s="498"/>
      <c r="X77" s="498"/>
      <c r="Y77" s="498"/>
      <c r="Z77" s="498"/>
      <c r="AA77" s="498"/>
      <c r="AB77" s="498"/>
      <c r="AC77" s="498">
        <v>97</v>
      </c>
      <c r="AD77" s="498">
        <v>97</v>
      </c>
      <c r="AE77" s="498"/>
      <c r="AF77" s="498"/>
      <c r="AG77" s="585"/>
      <c r="AH77" s="498"/>
      <c r="AI77" s="498">
        <f t="shared" si="8"/>
        <v>97</v>
      </c>
      <c r="AJ77" s="498">
        <f t="shared" si="9"/>
        <v>97</v>
      </c>
      <c r="AK77" s="498"/>
      <c r="AL77" s="498"/>
      <c r="AM77" s="498"/>
      <c r="AN77" s="498"/>
      <c r="AO77" s="498"/>
      <c r="AP77" s="498"/>
      <c r="AQ77" s="498"/>
      <c r="AR77" s="498"/>
      <c r="AS77" s="498"/>
      <c r="AT77" s="498"/>
      <c r="AU77" s="498"/>
      <c r="AV77" s="498"/>
      <c r="AW77" s="498"/>
      <c r="AX77" s="498"/>
      <c r="AY77" s="498"/>
      <c r="AZ77" s="498"/>
      <c r="BA77" s="498">
        <v>1671.15</v>
      </c>
      <c r="BB77" s="498">
        <v>1671.15</v>
      </c>
      <c r="BC77" s="498"/>
      <c r="BD77" s="498"/>
      <c r="BE77" s="498"/>
      <c r="BF77" s="498"/>
      <c r="BG77" s="256">
        <f t="shared" si="10"/>
        <v>1671.15</v>
      </c>
      <c r="BH77" s="26">
        <f t="shared" si="11"/>
        <v>1671.15</v>
      </c>
      <c r="BI77" s="514">
        <f t="shared" si="7"/>
        <v>0.32576023391812869</v>
      </c>
      <c r="BJ77" s="515">
        <v>0</v>
      </c>
      <c r="BK77" s="515">
        <v>0</v>
      </c>
      <c r="BL77" s="515">
        <v>0</v>
      </c>
      <c r="BM77" s="515">
        <v>0</v>
      </c>
      <c r="BN77" s="515">
        <v>0</v>
      </c>
      <c r="BO77" s="515">
        <v>0</v>
      </c>
      <c r="BP77" s="515">
        <v>0</v>
      </c>
      <c r="BQ77" s="515">
        <v>0</v>
      </c>
      <c r="BR77" s="515">
        <v>0</v>
      </c>
      <c r="BS77" s="515">
        <v>0</v>
      </c>
      <c r="BT77" s="515">
        <v>0</v>
      </c>
      <c r="BU77" s="515">
        <v>0</v>
      </c>
      <c r="BV77" s="515">
        <v>0</v>
      </c>
      <c r="BW77" s="515">
        <v>0</v>
      </c>
      <c r="BX77" s="515">
        <v>0</v>
      </c>
      <c r="BY77" s="515">
        <v>0</v>
      </c>
      <c r="BZ77" s="515">
        <v>1961662.716</v>
      </c>
      <c r="CA77" s="515">
        <v>1961662.716</v>
      </c>
      <c r="CB77" s="515">
        <v>0</v>
      </c>
      <c r="CC77" s="515">
        <v>0</v>
      </c>
      <c r="CD77" s="515">
        <v>0</v>
      </c>
      <c r="CE77" s="515">
        <v>0</v>
      </c>
      <c r="CF77" s="515">
        <v>1961662.716</v>
      </c>
      <c r="CG77" s="516">
        <v>1961662.716</v>
      </c>
      <c r="CH77" s="501">
        <v>17414880</v>
      </c>
      <c r="CI77" s="501">
        <v>17414880</v>
      </c>
      <c r="CJ77" s="501">
        <v>17975520</v>
      </c>
      <c r="CK77" s="257" t="s">
        <v>1976</v>
      </c>
      <c r="CL77" s="108">
        <v>4.97</v>
      </c>
      <c r="CM77" s="245">
        <v>4.97</v>
      </c>
      <c r="CN77" s="109">
        <v>5.13</v>
      </c>
      <c r="CO77" s="436"/>
      <c r="CP77" s="436"/>
      <c r="CQ77" s="436"/>
      <c r="CR77" s="273"/>
      <c r="CS77" s="447">
        <v>154.29338477901911</v>
      </c>
      <c r="CT77" s="448">
        <v>115.15883634567901</v>
      </c>
      <c r="CU77" s="441">
        <v>0.72521927859174884</v>
      </c>
      <c r="CV77" s="442">
        <v>0.70965507625711854</v>
      </c>
      <c r="CW77" s="450" t="s">
        <v>2234</v>
      </c>
      <c r="CX77" s="242"/>
      <c r="CY77" s="436"/>
      <c r="CZ77" s="436"/>
      <c r="DA77" s="437"/>
      <c r="DB77" s="438"/>
      <c r="DC77" s="457">
        <v>0</v>
      </c>
      <c r="DD77" s="458">
        <v>67896</v>
      </c>
      <c r="DE77" s="459">
        <v>101875</v>
      </c>
      <c r="DF77" s="357">
        <v>56590.333333333336</v>
      </c>
    </row>
    <row r="78" spans="1:110" ht="35.25" customHeight="1" x14ac:dyDescent="0.25">
      <c r="A78" s="401" t="s">
        <v>56</v>
      </c>
      <c r="B78" s="48" t="s">
        <v>57</v>
      </c>
      <c r="C78" s="48" t="s">
        <v>58</v>
      </c>
      <c r="D78" s="145" t="s">
        <v>161</v>
      </c>
      <c r="E78" s="145" t="s">
        <v>162</v>
      </c>
      <c r="F78" s="145" t="s">
        <v>165</v>
      </c>
      <c r="G78" s="14" t="s">
        <v>162</v>
      </c>
      <c r="H78" s="22" t="s">
        <v>1979</v>
      </c>
      <c r="I78" s="145" t="s">
        <v>1975</v>
      </c>
      <c r="J78" s="426">
        <v>13.992199243864418</v>
      </c>
      <c r="K78" s="426">
        <v>71.253408942701995</v>
      </c>
      <c r="L78" s="488">
        <v>3075.3</v>
      </c>
      <c r="M78" s="498"/>
      <c r="N78" s="498"/>
      <c r="O78" s="498"/>
      <c r="P78" s="498"/>
      <c r="Q78" s="498"/>
      <c r="R78" s="498"/>
      <c r="S78" s="498">
        <v>1</v>
      </c>
      <c r="T78" s="498">
        <v>1</v>
      </c>
      <c r="U78" s="498"/>
      <c r="V78" s="498"/>
      <c r="W78" s="498"/>
      <c r="X78" s="498"/>
      <c r="Y78" s="498"/>
      <c r="Z78" s="498"/>
      <c r="AA78" s="498"/>
      <c r="AB78" s="498"/>
      <c r="AC78" s="498">
        <v>139</v>
      </c>
      <c r="AD78" s="498">
        <v>139</v>
      </c>
      <c r="AE78" s="498"/>
      <c r="AF78" s="498"/>
      <c r="AG78" s="585"/>
      <c r="AH78" s="498"/>
      <c r="AI78" s="498">
        <f t="shared" si="8"/>
        <v>140</v>
      </c>
      <c r="AJ78" s="498">
        <f t="shared" si="9"/>
        <v>140</v>
      </c>
      <c r="AK78" s="498"/>
      <c r="AL78" s="498"/>
      <c r="AM78" s="498"/>
      <c r="AN78" s="498"/>
      <c r="AO78" s="498"/>
      <c r="AP78" s="498"/>
      <c r="AQ78" s="498">
        <v>1920</v>
      </c>
      <c r="AR78" s="498">
        <v>1920</v>
      </c>
      <c r="AS78" s="498"/>
      <c r="AT78" s="498"/>
      <c r="AU78" s="498"/>
      <c r="AV78" s="498"/>
      <c r="AW78" s="498"/>
      <c r="AX78" s="498"/>
      <c r="AY78" s="498"/>
      <c r="AZ78" s="498"/>
      <c r="BA78" s="498">
        <v>972.49</v>
      </c>
      <c r="BB78" s="498">
        <v>972.49</v>
      </c>
      <c r="BC78" s="498"/>
      <c r="BD78" s="498"/>
      <c r="BE78" s="498"/>
      <c r="BF78" s="498"/>
      <c r="BG78" s="256">
        <f t="shared" si="10"/>
        <v>2892.49</v>
      </c>
      <c r="BH78" s="26">
        <f t="shared" si="11"/>
        <v>2892.49</v>
      </c>
      <c r="BI78" s="514">
        <f t="shared" si="7"/>
        <v>0.35490674846625758</v>
      </c>
      <c r="BJ78" s="515">
        <v>0</v>
      </c>
      <c r="BK78" s="515">
        <v>0</v>
      </c>
      <c r="BL78" s="515">
        <v>0</v>
      </c>
      <c r="BM78" s="515">
        <v>0</v>
      </c>
      <c r="BN78" s="515">
        <v>0</v>
      </c>
      <c r="BO78" s="515">
        <v>0</v>
      </c>
      <c r="BP78" s="515">
        <v>6290380.7999999998</v>
      </c>
      <c r="BQ78" s="515">
        <v>6290380.7999999998</v>
      </c>
      <c r="BR78" s="515">
        <v>0</v>
      </c>
      <c r="BS78" s="515">
        <v>0</v>
      </c>
      <c r="BT78" s="515">
        <v>0</v>
      </c>
      <c r="BU78" s="515">
        <v>0</v>
      </c>
      <c r="BV78" s="515">
        <v>0</v>
      </c>
      <c r="BW78" s="515">
        <v>0</v>
      </c>
      <c r="BX78" s="515">
        <v>0</v>
      </c>
      <c r="BY78" s="515">
        <v>0</v>
      </c>
      <c r="BZ78" s="515">
        <v>1141547.6616000002</v>
      </c>
      <c r="CA78" s="515">
        <v>1141547.6616000002</v>
      </c>
      <c r="CB78" s="515">
        <v>0</v>
      </c>
      <c r="CC78" s="515">
        <v>0</v>
      </c>
      <c r="CD78" s="515">
        <v>0</v>
      </c>
      <c r="CE78" s="515">
        <v>0</v>
      </c>
      <c r="CF78" s="515">
        <v>7431928.4616</v>
      </c>
      <c r="CG78" s="516">
        <v>7431928.4616</v>
      </c>
      <c r="CH78" s="501">
        <v>27576480</v>
      </c>
      <c r="CI78" s="501">
        <v>27576480</v>
      </c>
      <c r="CJ78" s="501">
        <v>28557600.000000004</v>
      </c>
      <c r="CK78" s="257" t="s">
        <v>1976</v>
      </c>
      <c r="CL78" s="108">
        <v>7.87</v>
      </c>
      <c r="CM78" s="245">
        <v>7.87</v>
      </c>
      <c r="CN78" s="109">
        <v>8.15</v>
      </c>
      <c r="CO78" s="436"/>
      <c r="CP78" s="436"/>
      <c r="CQ78" s="436"/>
      <c r="CR78" s="273"/>
      <c r="CS78" s="447">
        <v>195.07789950246396</v>
      </c>
      <c r="CT78" s="448">
        <v>82.315652433261718</v>
      </c>
      <c r="CU78" s="441">
        <v>0.55712751137856131</v>
      </c>
      <c r="CV78" s="442">
        <v>0.44992269302328652</v>
      </c>
      <c r="CW78" s="450" t="s">
        <v>2234</v>
      </c>
      <c r="CX78" s="242"/>
      <c r="CY78" s="436"/>
      <c r="CZ78" s="436"/>
      <c r="DA78" s="437"/>
      <c r="DB78" s="438"/>
      <c r="DC78" s="457">
        <v>0</v>
      </c>
      <c r="DD78" s="458">
        <v>133932</v>
      </c>
      <c r="DE78" s="459">
        <v>91464</v>
      </c>
      <c r="DF78" s="357">
        <v>75132</v>
      </c>
    </row>
    <row r="79" spans="1:110" ht="35.25" customHeight="1" x14ac:dyDescent="0.25">
      <c r="A79" s="401" t="s">
        <v>56</v>
      </c>
      <c r="B79" s="48" t="s">
        <v>57</v>
      </c>
      <c r="C79" s="48" t="s">
        <v>58</v>
      </c>
      <c r="D79" s="145" t="s">
        <v>166</v>
      </c>
      <c r="E79" s="145" t="s">
        <v>167</v>
      </c>
      <c r="F79" s="145" t="s">
        <v>168</v>
      </c>
      <c r="G79" s="14" t="s">
        <v>169</v>
      </c>
      <c r="H79" s="22" t="s">
        <v>1978</v>
      </c>
      <c r="I79" s="145" t="s">
        <v>1984</v>
      </c>
      <c r="J79" s="426">
        <v>11.8</v>
      </c>
      <c r="K79" s="426">
        <v>37.863825678819005</v>
      </c>
      <c r="L79" s="488">
        <v>1427.8</v>
      </c>
      <c r="M79" s="498"/>
      <c r="N79" s="498"/>
      <c r="O79" s="498"/>
      <c r="P79" s="498"/>
      <c r="Q79" s="498"/>
      <c r="R79" s="498"/>
      <c r="S79" s="498"/>
      <c r="T79" s="498"/>
      <c r="U79" s="498"/>
      <c r="V79" s="498"/>
      <c r="W79" s="498"/>
      <c r="X79" s="498"/>
      <c r="Y79" s="498"/>
      <c r="Z79" s="498"/>
      <c r="AA79" s="498"/>
      <c r="AB79" s="498"/>
      <c r="AC79" s="498">
        <v>54</v>
      </c>
      <c r="AD79" s="498">
        <v>54</v>
      </c>
      <c r="AE79" s="498"/>
      <c r="AF79" s="498"/>
      <c r="AG79" s="585"/>
      <c r="AH79" s="498"/>
      <c r="AI79" s="498">
        <f t="shared" si="8"/>
        <v>54</v>
      </c>
      <c r="AJ79" s="498">
        <f t="shared" si="9"/>
        <v>54</v>
      </c>
      <c r="AK79" s="498"/>
      <c r="AL79" s="498"/>
      <c r="AM79" s="498"/>
      <c r="AN79" s="498"/>
      <c r="AO79" s="498"/>
      <c r="AP79" s="498"/>
      <c r="AQ79" s="498"/>
      <c r="AR79" s="498"/>
      <c r="AS79" s="498"/>
      <c r="AT79" s="498"/>
      <c r="AU79" s="498"/>
      <c r="AV79" s="498"/>
      <c r="AW79" s="498"/>
      <c r="AX79" s="498"/>
      <c r="AY79" s="498"/>
      <c r="AZ79" s="498"/>
      <c r="BA79" s="498">
        <v>7246.61</v>
      </c>
      <c r="BB79" s="498">
        <v>7246.61</v>
      </c>
      <c r="BC79" s="498"/>
      <c r="BD79" s="498"/>
      <c r="BE79" s="498"/>
      <c r="BF79" s="498"/>
      <c r="BG79" s="256">
        <f t="shared" si="10"/>
        <v>7246.61</v>
      </c>
      <c r="BH79" s="26">
        <f t="shared" si="11"/>
        <v>7246.61</v>
      </c>
      <c r="BI79" s="514">
        <f t="shared" si="7"/>
        <v>0.95350131578947372</v>
      </c>
      <c r="BJ79" s="515">
        <v>0</v>
      </c>
      <c r="BK79" s="515">
        <v>0</v>
      </c>
      <c r="BL79" s="515">
        <v>0</v>
      </c>
      <c r="BM79" s="515">
        <v>0</v>
      </c>
      <c r="BN79" s="515">
        <v>0</v>
      </c>
      <c r="BO79" s="515">
        <v>0</v>
      </c>
      <c r="BP79" s="515">
        <v>0</v>
      </c>
      <c r="BQ79" s="515">
        <v>0</v>
      </c>
      <c r="BR79" s="515">
        <v>0</v>
      </c>
      <c r="BS79" s="515">
        <v>0</v>
      </c>
      <c r="BT79" s="515">
        <v>0</v>
      </c>
      <c r="BU79" s="515">
        <v>0</v>
      </c>
      <c r="BV79" s="515">
        <v>0</v>
      </c>
      <c r="BW79" s="515">
        <v>0</v>
      </c>
      <c r="BX79" s="515">
        <v>0</v>
      </c>
      <c r="BY79" s="515">
        <v>0</v>
      </c>
      <c r="BZ79" s="515">
        <v>8506360.6823999994</v>
      </c>
      <c r="CA79" s="515">
        <v>8506360.6823999994</v>
      </c>
      <c r="CB79" s="515">
        <v>0</v>
      </c>
      <c r="CC79" s="515">
        <v>0</v>
      </c>
      <c r="CD79" s="515">
        <v>0</v>
      </c>
      <c r="CE79" s="515">
        <v>0</v>
      </c>
      <c r="CF79" s="515">
        <v>8506360.6823999994</v>
      </c>
      <c r="CG79" s="516">
        <v>8506360.6823999994</v>
      </c>
      <c r="CH79" s="501">
        <v>15094221.611876402</v>
      </c>
      <c r="CI79" s="501">
        <v>15094221.611876402</v>
      </c>
      <c r="CJ79" s="501">
        <v>16894857.768816002</v>
      </c>
      <c r="CK79" s="257" t="s">
        <v>1976</v>
      </c>
      <c r="CL79" s="108">
        <v>6.79</v>
      </c>
      <c r="CM79" s="245">
        <v>6.79</v>
      </c>
      <c r="CN79" s="109">
        <v>7.6</v>
      </c>
      <c r="CO79" s="436"/>
      <c r="CP79" s="436"/>
      <c r="CQ79" s="436"/>
      <c r="CR79" s="273"/>
      <c r="CS79" s="447">
        <v>153.69599137106113</v>
      </c>
      <c r="CT79" s="448">
        <v>40.133647424605655</v>
      </c>
      <c r="CU79" s="441">
        <v>0.34540975443519706</v>
      </c>
      <c r="CV79" s="442">
        <v>0.16981937067180117</v>
      </c>
      <c r="CW79" s="450" t="s">
        <v>2236</v>
      </c>
      <c r="CX79" s="242"/>
      <c r="CY79" s="436"/>
      <c r="CZ79" s="436"/>
      <c r="DA79" s="437"/>
      <c r="DB79" s="438"/>
      <c r="DC79" s="457">
        <v>0</v>
      </c>
      <c r="DD79" s="458">
        <v>0</v>
      </c>
      <c r="DE79" s="459">
        <v>0</v>
      </c>
      <c r="DF79" s="357">
        <v>0</v>
      </c>
    </row>
    <row r="80" spans="1:110" ht="35.25" customHeight="1" x14ac:dyDescent="0.25">
      <c r="A80" s="401" t="s">
        <v>56</v>
      </c>
      <c r="B80" s="48" t="s">
        <v>57</v>
      </c>
      <c r="C80" s="48" t="s">
        <v>58</v>
      </c>
      <c r="D80" s="145" t="s">
        <v>166</v>
      </c>
      <c r="E80" s="145" t="s">
        <v>167</v>
      </c>
      <c r="F80" s="145" t="s">
        <v>170</v>
      </c>
      <c r="G80" s="14" t="s">
        <v>171</v>
      </c>
      <c r="H80" s="22" t="s">
        <v>1979</v>
      </c>
      <c r="I80" s="145" t="s">
        <v>1984</v>
      </c>
      <c r="J80" s="426">
        <v>11.8</v>
      </c>
      <c r="K80" s="426">
        <v>46.049431722399007</v>
      </c>
      <c r="L80" s="488">
        <v>1871.1</v>
      </c>
      <c r="M80" s="498"/>
      <c r="N80" s="498"/>
      <c r="O80" s="498"/>
      <c r="P80" s="498"/>
      <c r="Q80" s="498"/>
      <c r="R80" s="498"/>
      <c r="S80" s="498"/>
      <c r="T80" s="498"/>
      <c r="U80" s="498"/>
      <c r="V80" s="498"/>
      <c r="W80" s="498"/>
      <c r="X80" s="498"/>
      <c r="Y80" s="498"/>
      <c r="Z80" s="498"/>
      <c r="AA80" s="498"/>
      <c r="AB80" s="498"/>
      <c r="AC80" s="498">
        <v>104</v>
      </c>
      <c r="AD80" s="498">
        <v>102</v>
      </c>
      <c r="AE80" s="498"/>
      <c r="AF80" s="498"/>
      <c r="AG80" s="585"/>
      <c r="AH80" s="498"/>
      <c r="AI80" s="498">
        <f t="shared" si="8"/>
        <v>104</v>
      </c>
      <c r="AJ80" s="498">
        <f t="shared" si="9"/>
        <v>102</v>
      </c>
      <c r="AK80" s="498"/>
      <c r="AL80" s="498"/>
      <c r="AM80" s="498"/>
      <c r="AN80" s="498"/>
      <c r="AO80" s="498"/>
      <c r="AP80" s="498"/>
      <c r="AQ80" s="498"/>
      <c r="AR80" s="498"/>
      <c r="AS80" s="498"/>
      <c r="AT80" s="498"/>
      <c r="AU80" s="498"/>
      <c r="AV80" s="498"/>
      <c r="AW80" s="498"/>
      <c r="AX80" s="498"/>
      <c r="AY80" s="498"/>
      <c r="AZ80" s="498"/>
      <c r="BA80" s="498">
        <v>3568.68</v>
      </c>
      <c r="BB80" s="498">
        <v>1077.0999999999999</v>
      </c>
      <c r="BC80" s="498"/>
      <c r="BD80" s="498"/>
      <c r="BE80" s="498"/>
      <c r="BF80" s="498"/>
      <c r="BG80" s="256">
        <f t="shared" si="10"/>
        <v>3568.68</v>
      </c>
      <c r="BH80" s="26">
        <f t="shared" si="11"/>
        <v>1077.0999999999999</v>
      </c>
      <c r="BI80" s="514">
        <f t="shared" si="7"/>
        <v>0.37565052631578943</v>
      </c>
      <c r="BJ80" s="515">
        <v>0</v>
      </c>
      <c r="BK80" s="515">
        <v>0</v>
      </c>
      <c r="BL80" s="515">
        <v>0</v>
      </c>
      <c r="BM80" s="515">
        <v>0</v>
      </c>
      <c r="BN80" s="515">
        <v>0</v>
      </c>
      <c r="BO80" s="515">
        <v>0</v>
      </c>
      <c r="BP80" s="515">
        <v>0</v>
      </c>
      <c r="BQ80" s="515">
        <v>0</v>
      </c>
      <c r="BR80" s="515">
        <v>0</v>
      </c>
      <c r="BS80" s="515">
        <v>0</v>
      </c>
      <c r="BT80" s="515">
        <v>0</v>
      </c>
      <c r="BU80" s="515">
        <v>0</v>
      </c>
      <c r="BV80" s="515">
        <v>0</v>
      </c>
      <c r="BW80" s="515">
        <v>0</v>
      </c>
      <c r="BX80" s="515">
        <v>0</v>
      </c>
      <c r="BY80" s="515">
        <v>0</v>
      </c>
      <c r="BZ80" s="515">
        <v>4189059.3311999999</v>
      </c>
      <c r="CA80" s="515">
        <v>1264343.064</v>
      </c>
      <c r="CB80" s="515">
        <v>0</v>
      </c>
      <c r="CC80" s="515">
        <v>0</v>
      </c>
      <c r="CD80" s="515">
        <v>0</v>
      </c>
      <c r="CE80" s="515">
        <v>0</v>
      </c>
      <c r="CF80" s="515">
        <v>4189059.3311999999</v>
      </c>
      <c r="CG80" s="516">
        <v>1264343.064</v>
      </c>
      <c r="CH80" s="501">
        <v>37255478.358384006</v>
      </c>
      <c r="CI80" s="501">
        <v>37255478.358384006</v>
      </c>
      <c r="CJ80" s="501">
        <v>41250238.275600001</v>
      </c>
      <c r="CK80" s="257" t="s">
        <v>1976</v>
      </c>
      <c r="CL80" s="108">
        <v>8.58</v>
      </c>
      <c r="CM80" s="245">
        <v>8.58</v>
      </c>
      <c r="CN80" s="109">
        <v>9.5</v>
      </c>
      <c r="CO80" s="436"/>
      <c r="CP80" s="436"/>
      <c r="CQ80" s="436"/>
      <c r="CR80" s="273"/>
      <c r="CS80" s="447">
        <v>60.859544711593173</v>
      </c>
      <c r="CT80" s="448">
        <v>60.776170552238078</v>
      </c>
      <c r="CU80" s="441">
        <v>0.27374567568462999</v>
      </c>
      <c r="CV80" s="442">
        <v>0.27214232646626274</v>
      </c>
      <c r="CW80" s="450" t="s">
        <v>2236</v>
      </c>
      <c r="CX80" s="242"/>
      <c r="CY80" s="436"/>
      <c r="CZ80" s="436"/>
      <c r="DA80" s="437"/>
      <c r="DB80" s="438"/>
      <c r="DC80" s="457">
        <v>0</v>
      </c>
      <c r="DD80" s="458">
        <v>0</v>
      </c>
      <c r="DE80" s="459">
        <v>68028</v>
      </c>
      <c r="DF80" s="357">
        <v>22676</v>
      </c>
    </row>
    <row r="81" spans="1:110" ht="35.25" customHeight="1" x14ac:dyDescent="0.25">
      <c r="A81" s="401" t="s">
        <v>56</v>
      </c>
      <c r="B81" s="48" t="s">
        <v>57</v>
      </c>
      <c r="C81" s="48" t="s">
        <v>58</v>
      </c>
      <c r="D81" s="145" t="s">
        <v>172</v>
      </c>
      <c r="E81" s="145" t="s">
        <v>63</v>
      </c>
      <c r="F81" s="145" t="s">
        <v>173</v>
      </c>
      <c r="G81" s="14" t="s">
        <v>63</v>
      </c>
      <c r="H81" s="22" t="s">
        <v>1978</v>
      </c>
      <c r="I81" s="145" t="s">
        <v>1984</v>
      </c>
      <c r="J81" s="426">
        <v>9.7521388669358053</v>
      </c>
      <c r="K81" s="426">
        <v>16.298484814584</v>
      </c>
      <c r="L81" s="488">
        <v>874.2</v>
      </c>
      <c r="M81" s="498"/>
      <c r="N81" s="498"/>
      <c r="O81" s="498"/>
      <c r="P81" s="498"/>
      <c r="Q81" s="498"/>
      <c r="R81" s="498"/>
      <c r="S81" s="498"/>
      <c r="T81" s="498"/>
      <c r="U81" s="498"/>
      <c r="V81" s="498"/>
      <c r="W81" s="498"/>
      <c r="X81" s="498"/>
      <c r="Y81" s="498"/>
      <c r="Z81" s="498"/>
      <c r="AA81" s="498"/>
      <c r="AB81" s="498"/>
      <c r="AC81" s="498">
        <v>23</v>
      </c>
      <c r="AD81" s="498">
        <v>23</v>
      </c>
      <c r="AE81" s="498"/>
      <c r="AF81" s="498"/>
      <c r="AG81" s="585"/>
      <c r="AH81" s="498"/>
      <c r="AI81" s="498">
        <f t="shared" si="8"/>
        <v>23</v>
      </c>
      <c r="AJ81" s="498">
        <f t="shared" si="9"/>
        <v>23</v>
      </c>
      <c r="AK81" s="498"/>
      <c r="AL81" s="498"/>
      <c r="AM81" s="498"/>
      <c r="AN81" s="498"/>
      <c r="AO81" s="498"/>
      <c r="AP81" s="498"/>
      <c r="AQ81" s="498"/>
      <c r="AR81" s="498"/>
      <c r="AS81" s="498"/>
      <c r="AT81" s="498"/>
      <c r="AU81" s="498"/>
      <c r="AV81" s="498"/>
      <c r="AW81" s="498"/>
      <c r="AX81" s="498"/>
      <c r="AY81" s="498"/>
      <c r="AZ81" s="498"/>
      <c r="BA81" s="498">
        <v>132.51</v>
      </c>
      <c r="BB81" s="498">
        <v>132.51</v>
      </c>
      <c r="BC81" s="498"/>
      <c r="BD81" s="498"/>
      <c r="BE81" s="498"/>
      <c r="BF81" s="498"/>
      <c r="BG81" s="256">
        <f t="shared" si="10"/>
        <v>132.51</v>
      </c>
      <c r="BH81" s="26">
        <f t="shared" si="11"/>
        <v>132.51</v>
      </c>
      <c r="BI81" s="514">
        <f t="shared" si="7"/>
        <v>2.3125654450261775E-2</v>
      </c>
      <c r="BJ81" s="515">
        <v>0</v>
      </c>
      <c r="BK81" s="515">
        <v>0</v>
      </c>
      <c r="BL81" s="515">
        <v>0</v>
      </c>
      <c r="BM81" s="515">
        <v>0</v>
      </c>
      <c r="BN81" s="515">
        <v>0</v>
      </c>
      <c r="BO81" s="515">
        <v>0</v>
      </c>
      <c r="BP81" s="515">
        <v>0</v>
      </c>
      <c r="BQ81" s="515">
        <v>0</v>
      </c>
      <c r="BR81" s="515">
        <v>0</v>
      </c>
      <c r="BS81" s="515">
        <v>0</v>
      </c>
      <c r="BT81" s="515">
        <v>0</v>
      </c>
      <c r="BU81" s="515">
        <v>0</v>
      </c>
      <c r="BV81" s="515">
        <v>0</v>
      </c>
      <c r="BW81" s="515">
        <v>0</v>
      </c>
      <c r="BX81" s="515">
        <v>0</v>
      </c>
      <c r="BY81" s="515">
        <v>0</v>
      </c>
      <c r="BZ81" s="515">
        <v>155545.53839999999</v>
      </c>
      <c r="CA81" s="515">
        <v>155545.53839999999</v>
      </c>
      <c r="CB81" s="515">
        <v>0</v>
      </c>
      <c r="CC81" s="515">
        <v>0</v>
      </c>
      <c r="CD81" s="515">
        <v>0</v>
      </c>
      <c r="CE81" s="515">
        <v>0</v>
      </c>
      <c r="CF81" s="515">
        <v>155545.53839999999</v>
      </c>
      <c r="CG81" s="516">
        <v>155545.53839999999</v>
      </c>
      <c r="CH81" s="501">
        <v>14892000.000000002</v>
      </c>
      <c r="CI81" s="501">
        <v>14892000.000000002</v>
      </c>
      <c r="CJ81" s="501">
        <v>20077920.000000004</v>
      </c>
      <c r="CK81" s="257" t="s">
        <v>1976</v>
      </c>
      <c r="CL81" s="108">
        <v>4.25</v>
      </c>
      <c r="CM81" s="245">
        <v>4.25</v>
      </c>
      <c r="CN81" s="109">
        <v>5.73</v>
      </c>
      <c r="CO81" s="436"/>
      <c r="CP81" s="436"/>
      <c r="CQ81" s="436"/>
      <c r="CR81" s="273"/>
      <c r="CS81" s="447">
        <v>49.541928723097406</v>
      </c>
      <c r="CT81" s="448">
        <v>49.541928723097406</v>
      </c>
      <c r="CU81" s="441">
        <v>0.25506251934253188</v>
      </c>
      <c r="CV81" s="442">
        <v>0.25506251934253188</v>
      </c>
      <c r="CW81" s="450" t="s">
        <v>2239</v>
      </c>
      <c r="CX81" s="242"/>
      <c r="CY81" s="436"/>
      <c r="CZ81" s="436"/>
      <c r="DA81" s="437"/>
      <c r="DB81" s="438"/>
      <c r="DC81" s="457">
        <v>0</v>
      </c>
      <c r="DD81" s="458">
        <v>6142</v>
      </c>
      <c r="DE81" s="459">
        <v>0</v>
      </c>
      <c r="DF81" s="357">
        <v>2047.3333333333333</v>
      </c>
    </row>
    <row r="82" spans="1:110" ht="35.25" customHeight="1" x14ac:dyDescent="0.25">
      <c r="A82" s="401" t="s">
        <v>56</v>
      </c>
      <c r="B82" s="48" t="s">
        <v>57</v>
      </c>
      <c r="C82" s="48" t="s">
        <v>58</v>
      </c>
      <c r="D82" s="145" t="s">
        <v>172</v>
      </c>
      <c r="E82" s="145" t="s">
        <v>63</v>
      </c>
      <c r="F82" s="145" t="s">
        <v>174</v>
      </c>
      <c r="G82" s="14" t="s">
        <v>63</v>
      </c>
      <c r="H82" s="22" t="s">
        <v>1978</v>
      </c>
      <c r="I82" s="145" t="s">
        <v>1984</v>
      </c>
      <c r="J82" s="426">
        <v>11.783834464214101</v>
      </c>
      <c r="K82" s="426">
        <v>16.342802996309999</v>
      </c>
      <c r="L82" s="488">
        <v>1226.5</v>
      </c>
      <c r="M82" s="498"/>
      <c r="N82" s="498"/>
      <c r="O82" s="498"/>
      <c r="P82" s="498"/>
      <c r="Q82" s="498"/>
      <c r="R82" s="498"/>
      <c r="S82" s="498"/>
      <c r="T82" s="498"/>
      <c r="U82" s="498"/>
      <c r="V82" s="498"/>
      <c r="W82" s="498"/>
      <c r="X82" s="498"/>
      <c r="Y82" s="498"/>
      <c r="Z82" s="498"/>
      <c r="AA82" s="498"/>
      <c r="AB82" s="498"/>
      <c r="AC82" s="498">
        <v>31</v>
      </c>
      <c r="AD82" s="498">
        <v>31</v>
      </c>
      <c r="AE82" s="498"/>
      <c r="AF82" s="498"/>
      <c r="AG82" s="585"/>
      <c r="AH82" s="498"/>
      <c r="AI82" s="498">
        <f t="shared" si="8"/>
        <v>31</v>
      </c>
      <c r="AJ82" s="498">
        <f t="shared" si="9"/>
        <v>31</v>
      </c>
      <c r="AK82" s="498"/>
      <c r="AL82" s="498"/>
      <c r="AM82" s="498"/>
      <c r="AN82" s="498"/>
      <c r="AO82" s="498"/>
      <c r="AP82" s="498"/>
      <c r="AQ82" s="498"/>
      <c r="AR82" s="498"/>
      <c r="AS82" s="498"/>
      <c r="AT82" s="498"/>
      <c r="AU82" s="498"/>
      <c r="AV82" s="498"/>
      <c r="AW82" s="498"/>
      <c r="AX82" s="498"/>
      <c r="AY82" s="498"/>
      <c r="AZ82" s="498"/>
      <c r="BA82" s="498">
        <v>286.31</v>
      </c>
      <c r="BB82" s="498">
        <v>286.31</v>
      </c>
      <c r="BC82" s="498"/>
      <c r="BD82" s="498"/>
      <c r="BE82" s="498"/>
      <c r="BF82" s="498"/>
      <c r="BG82" s="256">
        <f t="shared" si="10"/>
        <v>286.31</v>
      </c>
      <c r="BH82" s="26">
        <f t="shared" si="11"/>
        <v>286.31</v>
      </c>
      <c r="BI82" s="514">
        <f t="shared" si="7"/>
        <v>4.0843081312410844E-2</v>
      </c>
      <c r="BJ82" s="515">
        <v>0</v>
      </c>
      <c r="BK82" s="515">
        <v>0</v>
      </c>
      <c r="BL82" s="515">
        <v>0</v>
      </c>
      <c r="BM82" s="515">
        <v>0</v>
      </c>
      <c r="BN82" s="515">
        <v>0</v>
      </c>
      <c r="BO82" s="515">
        <v>0</v>
      </c>
      <c r="BP82" s="515">
        <v>0</v>
      </c>
      <c r="BQ82" s="515">
        <v>0</v>
      </c>
      <c r="BR82" s="515">
        <v>0</v>
      </c>
      <c r="BS82" s="515">
        <v>0</v>
      </c>
      <c r="BT82" s="515">
        <v>0</v>
      </c>
      <c r="BU82" s="515">
        <v>0</v>
      </c>
      <c r="BV82" s="515">
        <v>0</v>
      </c>
      <c r="BW82" s="515">
        <v>0</v>
      </c>
      <c r="BX82" s="515">
        <v>0</v>
      </c>
      <c r="BY82" s="515">
        <v>0</v>
      </c>
      <c r="BZ82" s="515">
        <v>336082.13040000002</v>
      </c>
      <c r="CA82" s="515">
        <v>336082.13040000002</v>
      </c>
      <c r="CB82" s="515">
        <v>0</v>
      </c>
      <c r="CC82" s="515">
        <v>0</v>
      </c>
      <c r="CD82" s="515">
        <v>0</v>
      </c>
      <c r="CE82" s="515">
        <v>0</v>
      </c>
      <c r="CF82" s="515">
        <v>336082.13040000002</v>
      </c>
      <c r="CG82" s="516">
        <v>336082.13040000002</v>
      </c>
      <c r="CH82" s="501">
        <v>22425600.000000007</v>
      </c>
      <c r="CI82" s="501">
        <v>22425600.000000007</v>
      </c>
      <c r="CJ82" s="501">
        <v>24563040</v>
      </c>
      <c r="CK82" s="257" t="s">
        <v>1976</v>
      </c>
      <c r="CL82" s="108">
        <v>6.4</v>
      </c>
      <c r="CM82" s="245">
        <v>6.4</v>
      </c>
      <c r="CN82" s="109">
        <v>7.01</v>
      </c>
      <c r="CO82" s="436"/>
      <c r="CP82" s="436"/>
      <c r="CQ82" s="436"/>
      <c r="CR82" s="273"/>
      <c r="CS82" s="447">
        <v>40.598458938561031</v>
      </c>
      <c r="CT82" s="448">
        <v>34.17928163323824</v>
      </c>
      <c r="CU82" s="441">
        <v>1.3014786199673811</v>
      </c>
      <c r="CV82" s="442">
        <v>1.29052714942767</v>
      </c>
      <c r="CW82" s="450" t="s">
        <v>2240</v>
      </c>
      <c r="CX82" s="242"/>
      <c r="CY82" s="436"/>
      <c r="CZ82" s="436"/>
      <c r="DA82" s="437"/>
      <c r="DB82" s="438"/>
      <c r="DC82" s="457">
        <v>0</v>
      </c>
      <c r="DD82" s="458">
        <v>74330</v>
      </c>
      <c r="DE82" s="459">
        <v>9268</v>
      </c>
      <c r="DF82" s="357">
        <v>27866</v>
      </c>
    </row>
    <row r="83" spans="1:110" ht="35.25" customHeight="1" x14ac:dyDescent="0.25">
      <c r="A83" s="401" t="s">
        <v>56</v>
      </c>
      <c r="B83" s="48" t="s">
        <v>57</v>
      </c>
      <c r="C83" s="48" t="s">
        <v>58</v>
      </c>
      <c r="D83" s="145" t="s">
        <v>172</v>
      </c>
      <c r="E83" s="145" t="s">
        <v>63</v>
      </c>
      <c r="F83" s="145" t="s">
        <v>175</v>
      </c>
      <c r="G83" s="14" t="s">
        <v>176</v>
      </c>
      <c r="H83" s="22" t="s">
        <v>1979</v>
      </c>
      <c r="I83" s="145" t="s">
        <v>1984</v>
      </c>
      <c r="J83" s="426">
        <v>8.0028518225810696</v>
      </c>
      <c r="K83" s="426">
        <v>15.953598451665</v>
      </c>
      <c r="L83" s="488">
        <v>1299.9000000000001</v>
      </c>
      <c r="M83" s="498"/>
      <c r="N83" s="498"/>
      <c r="O83" s="498"/>
      <c r="P83" s="498"/>
      <c r="Q83" s="498"/>
      <c r="R83" s="498"/>
      <c r="S83" s="498"/>
      <c r="T83" s="498"/>
      <c r="U83" s="498"/>
      <c r="V83" s="498"/>
      <c r="W83" s="498"/>
      <c r="X83" s="498"/>
      <c r="Y83" s="498"/>
      <c r="Z83" s="498"/>
      <c r="AA83" s="498"/>
      <c r="AB83" s="498"/>
      <c r="AC83" s="498">
        <v>36</v>
      </c>
      <c r="AD83" s="498">
        <v>36</v>
      </c>
      <c r="AE83" s="498"/>
      <c r="AF83" s="498"/>
      <c r="AG83" s="585"/>
      <c r="AH83" s="498"/>
      <c r="AI83" s="498">
        <f t="shared" si="8"/>
        <v>36</v>
      </c>
      <c r="AJ83" s="498">
        <f t="shared" si="9"/>
        <v>36</v>
      </c>
      <c r="AK83" s="498"/>
      <c r="AL83" s="498"/>
      <c r="AM83" s="498"/>
      <c r="AN83" s="498"/>
      <c r="AO83" s="498"/>
      <c r="AP83" s="498"/>
      <c r="AQ83" s="498"/>
      <c r="AR83" s="498"/>
      <c r="AS83" s="498"/>
      <c r="AT83" s="498"/>
      <c r="AU83" s="498"/>
      <c r="AV83" s="498"/>
      <c r="AW83" s="498"/>
      <c r="AX83" s="498"/>
      <c r="AY83" s="498"/>
      <c r="AZ83" s="498"/>
      <c r="BA83" s="498">
        <v>206.53</v>
      </c>
      <c r="BB83" s="498">
        <v>206.53</v>
      </c>
      <c r="BC83" s="498"/>
      <c r="BD83" s="498"/>
      <c r="BE83" s="498"/>
      <c r="BF83" s="498"/>
      <c r="BG83" s="256">
        <f t="shared" si="10"/>
        <v>206.53</v>
      </c>
      <c r="BH83" s="26">
        <f t="shared" si="11"/>
        <v>206.53</v>
      </c>
      <c r="BI83" s="514">
        <f t="shared" si="7"/>
        <v>2.7175000000000001E-2</v>
      </c>
      <c r="BJ83" s="515">
        <v>0</v>
      </c>
      <c r="BK83" s="515">
        <v>0</v>
      </c>
      <c r="BL83" s="515">
        <v>0</v>
      </c>
      <c r="BM83" s="515">
        <v>0</v>
      </c>
      <c r="BN83" s="515">
        <v>0</v>
      </c>
      <c r="BO83" s="515">
        <v>0</v>
      </c>
      <c r="BP83" s="515">
        <v>0</v>
      </c>
      <c r="BQ83" s="515">
        <v>0</v>
      </c>
      <c r="BR83" s="515">
        <v>0</v>
      </c>
      <c r="BS83" s="515">
        <v>0</v>
      </c>
      <c r="BT83" s="515">
        <v>0</v>
      </c>
      <c r="BU83" s="515">
        <v>0</v>
      </c>
      <c r="BV83" s="515">
        <v>0</v>
      </c>
      <c r="BW83" s="515">
        <v>0</v>
      </c>
      <c r="BX83" s="515">
        <v>0</v>
      </c>
      <c r="BY83" s="515">
        <v>0</v>
      </c>
      <c r="BZ83" s="515">
        <v>242433.17520000003</v>
      </c>
      <c r="CA83" s="515">
        <v>242433.17520000003</v>
      </c>
      <c r="CB83" s="515">
        <v>0</v>
      </c>
      <c r="CC83" s="515">
        <v>0</v>
      </c>
      <c r="CD83" s="515">
        <v>0</v>
      </c>
      <c r="CE83" s="515">
        <v>0</v>
      </c>
      <c r="CF83" s="515">
        <v>242433.17520000003</v>
      </c>
      <c r="CG83" s="516">
        <v>242433.17520000003</v>
      </c>
      <c r="CH83" s="501">
        <v>22846080</v>
      </c>
      <c r="CI83" s="501">
        <v>22846080</v>
      </c>
      <c r="CJ83" s="501">
        <v>26630400</v>
      </c>
      <c r="CK83" s="257" t="s">
        <v>1976</v>
      </c>
      <c r="CL83" s="108">
        <v>6.52</v>
      </c>
      <c r="CM83" s="245">
        <v>6.52</v>
      </c>
      <c r="CN83" s="109">
        <v>7.6</v>
      </c>
      <c r="CO83" s="436"/>
      <c r="CP83" s="436"/>
      <c r="CQ83" s="436"/>
      <c r="CR83" s="273"/>
      <c r="CS83" s="447">
        <v>135.58356805745353</v>
      </c>
      <c r="CT83" s="448">
        <v>135.58356805745353</v>
      </c>
      <c r="CU83" s="441">
        <v>0.89877956214318611</v>
      </c>
      <c r="CV83" s="442">
        <v>0.89877956214318611</v>
      </c>
      <c r="CW83" s="450" t="s">
        <v>2243</v>
      </c>
      <c r="CX83" s="242"/>
      <c r="CY83" s="436"/>
      <c r="CZ83" s="436"/>
      <c r="DA83" s="437"/>
      <c r="DB83" s="438"/>
      <c r="DC83" s="457">
        <v>0</v>
      </c>
      <c r="DD83" s="458">
        <v>69867</v>
      </c>
      <c r="DE83" s="459">
        <v>432200</v>
      </c>
      <c r="DF83" s="357">
        <v>167355.66666666666</v>
      </c>
    </row>
    <row r="84" spans="1:110" ht="35.25" customHeight="1" x14ac:dyDescent="0.25">
      <c r="A84" s="401" t="s">
        <v>56</v>
      </c>
      <c r="B84" s="48" t="s">
        <v>57</v>
      </c>
      <c r="C84" s="48" t="s">
        <v>58</v>
      </c>
      <c r="D84" s="145" t="s">
        <v>172</v>
      </c>
      <c r="E84" s="145" t="s">
        <v>63</v>
      </c>
      <c r="F84" s="145" t="s">
        <v>177</v>
      </c>
      <c r="G84" s="14" t="s">
        <v>63</v>
      </c>
      <c r="H84" s="22" t="s">
        <v>1978</v>
      </c>
      <c r="I84" s="145" t="s">
        <v>1984</v>
      </c>
      <c r="J84" s="426">
        <v>9.7521388669358053</v>
      </c>
      <c r="K84" s="426">
        <v>7.6306818023100007</v>
      </c>
      <c r="L84" s="488">
        <v>1054.4000000000001</v>
      </c>
      <c r="M84" s="498"/>
      <c r="N84" s="498"/>
      <c r="O84" s="498"/>
      <c r="P84" s="498"/>
      <c r="Q84" s="498"/>
      <c r="R84" s="498"/>
      <c r="S84" s="498"/>
      <c r="T84" s="498"/>
      <c r="U84" s="498"/>
      <c r="V84" s="498"/>
      <c r="W84" s="498"/>
      <c r="X84" s="498"/>
      <c r="Y84" s="498"/>
      <c r="Z84" s="498"/>
      <c r="AA84" s="498"/>
      <c r="AB84" s="498"/>
      <c r="AC84" s="498">
        <v>16</v>
      </c>
      <c r="AD84" s="498">
        <v>16</v>
      </c>
      <c r="AE84" s="498"/>
      <c r="AF84" s="498"/>
      <c r="AG84" s="585"/>
      <c r="AH84" s="498"/>
      <c r="AI84" s="498">
        <f t="shared" si="8"/>
        <v>16</v>
      </c>
      <c r="AJ84" s="498">
        <f t="shared" si="9"/>
        <v>16</v>
      </c>
      <c r="AK84" s="498"/>
      <c r="AL84" s="498"/>
      <c r="AM84" s="498"/>
      <c r="AN84" s="498"/>
      <c r="AO84" s="498"/>
      <c r="AP84" s="498"/>
      <c r="AQ84" s="498"/>
      <c r="AR84" s="498"/>
      <c r="AS84" s="498"/>
      <c r="AT84" s="498"/>
      <c r="AU84" s="498"/>
      <c r="AV84" s="498"/>
      <c r="AW84" s="498"/>
      <c r="AX84" s="498"/>
      <c r="AY84" s="498"/>
      <c r="AZ84" s="498"/>
      <c r="BA84" s="498">
        <v>79.86</v>
      </c>
      <c r="BB84" s="498">
        <v>79.86</v>
      </c>
      <c r="BC84" s="498"/>
      <c r="BD84" s="498"/>
      <c r="BE84" s="498"/>
      <c r="BF84" s="498"/>
      <c r="BG84" s="256">
        <f t="shared" si="10"/>
        <v>79.86</v>
      </c>
      <c r="BH84" s="26">
        <f t="shared" si="11"/>
        <v>79.86</v>
      </c>
      <c r="BI84" s="514">
        <f t="shared" si="7"/>
        <v>1.1973013493253373E-2</v>
      </c>
      <c r="BJ84" s="515">
        <v>0</v>
      </c>
      <c r="BK84" s="515">
        <v>0</v>
      </c>
      <c r="BL84" s="515">
        <v>0</v>
      </c>
      <c r="BM84" s="515">
        <v>0</v>
      </c>
      <c r="BN84" s="515">
        <v>0</v>
      </c>
      <c r="BO84" s="515">
        <v>0</v>
      </c>
      <c r="BP84" s="515">
        <v>0</v>
      </c>
      <c r="BQ84" s="515">
        <v>0</v>
      </c>
      <c r="BR84" s="515">
        <v>0</v>
      </c>
      <c r="BS84" s="515">
        <v>0</v>
      </c>
      <c r="BT84" s="515">
        <v>0</v>
      </c>
      <c r="BU84" s="515">
        <v>0</v>
      </c>
      <c r="BV84" s="515">
        <v>0</v>
      </c>
      <c r="BW84" s="515">
        <v>0</v>
      </c>
      <c r="BX84" s="515">
        <v>0</v>
      </c>
      <c r="BY84" s="515">
        <v>0</v>
      </c>
      <c r="BZ84" s="515">
        <v>93742.862399999998</v>
      </c>
      <c r="CA84" s="515">
        <v>93742.862399999998</v>
      </c>
      <c r="CB84" s="515">
        <v>0</v>
      </c>
      <c r="CC84" s="515">
        <v>0</v>
      </c>
      <c r="CD84" s="515">
        <v>0</v>
      </c>
      <c r="CE84" s="515">
        <v>0</v>
      </c>
      <c r="CF84" s="515">
        <v>93742.862399999998</v>
      </c>
      <c r="CG84" s="516">
        <v>93742.862399999998</v>
      </c>
      <c r="CH84" s="501">
        <v>5851680</v>
      </c>
      <c r="CI84" s="501">
        <v>5851680</v>
      </c>
      <c r="CJ84" s="501">
        <v>23371680</v>
      </c>
      <c r="CK84" s="257" t="s">
        <v>1976</v>
      </c>
      <c r="CL84" s="108">
        <v>1.67</v>
      </c>
      <c r="CM84" s="245">
        <v>1.67</v>
      </c>
      <c r="CN84" s="109">
        <v>6.67</v>
      </c>
      <c r="CO84" s="436"/>
      <c r="CP84" s="436"/>
      <c r="CQ84" s="436"/>
      <c r="CR84" s="273"/>
      <c r="CS84" s="447">
        <v>27.814994548553432</v>
      </c>
      <c r="CT84" s="448">
        <v>17.111129852433965</v>
      </c>
      <c r="CU84" s="441">
        <v>0.12002282191454668</v>
      </c>
      <c r="CV84" s="442">
        <v>0.11528086348571559</v>
      </c>
      <c r="CW84" s="450" t="s">
        <v>2234</v>
      </c>
      <c r="CX84" s="242"/>
      <c r="CY84" s="436"/>
      <c r="CZ84" s="436"/>
      <c r="DA84" s="437"/>
      <c r="DB84" s="438"/>
      <c r="DC84" s="457">
        <v>0</v>
      </c>
      <c r="DD84" s="458">
        <v>0</v>
      </c>
      <c r="DE84" s="459">
        <v>0</v>
      </c>
      <c r="DF84" s="357">
        <v>0</v>
      </c>
    </row>
    <row r="85" spans="1:110" ht="35.25" customHeight="1" x14ac:dyDescent="0.25">
      <c r="A85" s="401" t="s">
        <v>56</v>
      </c>
      <c r="B85" s="48" t="s">
        <v>57</v>
      </c>
      <c r="C85" s="48" t="s">
        <v>58</v>
      </c>
      <c r="D85" s="145" t="s">
        <v>178</v>
      </c>
      <c r="E85" s="145" t="s">
        <v>63</v>
      </c>
      <c r="F85" s="145" t="s">
        <v>179</v>
      </c>
      <c r="G85" s="14" t="s">
        <v>63</v>
      </c>
      <c r="H85" s="22" t="s">
        <v>1978</v>
      </c>
      <c r="I85" s="145" t="s">
        <v>1984</v>
      </c>
      <c r="J85" s="426">
        <v>8.819949122302237</v>
      </c>
      <c r="K85" s="426">
        <v>11.218749976665</v>
      </c>
      <c r="L85" s="488">
        <v>842.3</v>
      </c>
      <c r="M85" s="498"/>
      <c r="N85" s="498"/>
      <c r="O85" s="498"/>
      <c r="P85" s="498"/>
      <c r="Q85" s="498"/>
      <c r="R85" s="498"/>
      <c r="S85" s="498"/>
      <c r="T85" s="498"/>
      <c r="U85" s="498"/>
      <c r="V85" s="498"/>
      <c r="W85" s="498"/>
      <c r="X85" s="498"/>
      <c r="Y85" s="498"/>
      <c r="Z85" s="498"/>
      <c r="AA85" s="498"/>
      <c r="AB85" s="498"/>
      <c r="AC85" s="498">
        <v>31</v>
      </c>
      <c r="AD85" s="498">
        <v>31</v>
      </c>
      <c r="AE85" s="498"/>
      <c r="AF85" s="498"/>
      <c r="AG85" s="585"/>
      <c r="AH85" s="498"/>
      <c r="AI85" s="498">
        <f t="shared" si="8"/>
        <v>31</v>
      </c>
      <c r="AJ85" s="498">
        <f t="shared" si="9"/>
        <v>31</v>
      </c>
      <c r="AK85" s="498"/>
      <c r="AL85" s="498"/>
      <c r="AM85" s="498"/>
      <c r="AN85" s="498"/>
      <c r="AO85" s="498"/>
      <c r="AP85" s="498"/>
      <c r="AQ85" s="498"/>
      <c r="AR85" s="498"/>
      <c r="AS85" s="498"/>
      <c r="AT85" s="498"/>
      <c r="AU85" s="498"/>
      <c r="AV85" s="498"/>
      <c r="AW85" s="498"/>
      <c r="AX85" s="498"/>
      <c r="AY85" s="498"/>
      <c r="AZ85" s="498"/>
      <c r="BA85" s="498">
        <v>176.46</v>
      </c>
      <c r="BB85" s="498">
        <v>176.46</v>
      </c>
      <c r="BC85" s="498"/>
      <c r="BD85" s="498"/>
      <c r="BE85" s="498"/>
      <c r="BF85" s="498"/>
      <c r="BG85" s="256">
        <f t="shared" si="10"/>
        <v>176.46</v>
      </c>
      <c r="BH85" s="26">
        <f t="shared" si="11"/>
        <v>176.46</v>
      </c>
      <c r="BI85" s="514">
        <f t="shared" si="7"/>
        <v>3.4264077669902915E-2</v>
      </c>
      <c r="BJ85" s="515">
        <v>0</v>
      </c>
      <c r="BK85" s="515">
        <v>0</v>
      </c>
      <c r="BL85" s="515">
        <v>0</v>
      </c>
      <c r="BM85" s="515">
        <v>0</v>
      </c>
      <c r="BN85" s="515">
        <v>0</v>
      </c>
      <c r="BO85" s="515">
        <v>0</v>
      </c>
      <c r="BP85" s="515">
        <v>0</v>
      </c>
      <c r="BQ85" s="515">
        <v>0</v>
      </c>
      <c r="BR85" s="515">
        <v>0</v>
      </c>
      <c r="BS85" s="515">
        <v>0</v>
      </c>
      <c r="BT85" s="515">
        <v>0</v>
      </c>
      <c r="BU85" s="515">
        <v>0</v>
      </c>
      <c r="BV85" s="515">
        <v>0</v>
      </c>
      <c r="BW85" s="515">
        <v>0</v>
      </c>
      <c r="BX85" s="515">
        <v>0</v>
      </c>
      <c r="BY85" s="515">
        <v>0</v>
      </c>
      <c r="BZ85" s="515">
        <v>207135.80640000003</v>
      </c>
      <c r="CA85" s="515">
        <v>207135.80640000003</v>
      </c>
      <c r="CB85" s="515">
        <v>0</v>
      </c>
      <c r="CC85" s="515">
        <v>0</v>
      </c>
      <c r="CD85" s="515">
        <v>0</v>
      </c>
      <c r="CE85" s="515">
        <v>0</v>
      </c>
      <c r="CF85" s="515">
        <v>207135.80640000003</v>
      </c>
      <c r="CG85" s="516">
        <v>207135.80640000003</v>
      </c>
      <c r="CH85" s="501">
        <v>21724800.000000004</v>
      </c>
      <c r="CI85" s="501">
        <v>21724800.000000004</v>
      </c>
      <c r="CJ85" s="501">
        <v>18045600.000000004</v>
      </c>
      <c r="CK85" s="257" t="s">
        <v>1976</v>
      </c>
      <c r="CL85" s="108">
        <v>6.2</v>
      </c>
      <c r="CM85" s="245">
        <v>6.2</v>
      </c>
      <c r="CN85" s="109">
        <v>5.15</v>
      </c>
      <c r="CO85" s="436"/>
      <c r="CP85" s="436"/>
      <c r="CQ85" s="436"/>
      <c r="CR85" s="273"/>
      <c r="CS85" s="447">
        <v>62.617027098519351</v>
      </c>
      <c r="CT85" s="448">
        <v>20.206816353491163</v>
      </c>
      <c r="CU85" s="441">
        <v>0.70045533236144786</v>
      </c>
      <c r="CV85" s="442">
        <v>0.66325339311142306</v>
      </c>
      <c r="CW85" s="450" t="s">
        <v>2237</v>
      </c>
      <c r="CX85" s="242"/>
      <c r="CY85" s="436"/>
      <c r="CZ85" s="436"/>
      <c r="DA85" s="437"/>
      <c r="DB85" s="438"/>
      <c r="DC85" s="457">
        <v>21631</v>
      </c>
      <c r="DD85" s="458">
        <v>9628</v>
      </c>
      <c r="DE85" s="459">
        <v>0</v>
      </c>
      <c r="DF85" s="357">
        <v>10419.666666666666</v>
      </c>
    </row>
    <row r="86" spans="1:110" ht="35.25" customHeight="1" x14ac:dyDescent="0.25">
      <c r="A86" s="401" t="s">
        <v>56</v>
      </c>
      <c r="B86" s="48" t="s">
        <v>57</v>
      </c>
      <c r="C86" s="48" t="s">
        <v>58</v>
      </c>
      <c r="D86" s="145" t="s">
        <v>178</v>
      </c>
      <c r="E86" s="145" t="s">
        <v>63</v>
      </c>
      <c r="F86" s="145" t="s">
        <v>180</v>
      </c>
      <c r="G86" s="14" t="s">
        <v>181</v>
      </c>
      <c r="H86" s="22" t="s">
        <v>1978</v>
      </c>
      <c r="I86" s="145" t="s">
        <v>1984</v>
      </c>
      <c r="J86" s="426">
        <v>9.8716503726580598</v>
      </c>
      <c r="K86" s="426">
        <v>28.695075697890001</v>
      </c>
      <c r="L86" s="488">
        <v>2670.3</v>
      </c>
      <c r="M86" s="498"/>
      <c r="N86" s="498"/>
      <c r="O86" s="498"/>
      <c r="P86" s="498"/>
      <c r="Q86" s="498"/>
      <c r="R86" s="498"/>
      <c r="S86" s="498"/>
      <c r="T86" s="498"/>
      <c r="U86" s="498"/>
      <c r="V86" s="498"/>
      <c r="W86" s="498"/>
      <c r="X86" s="498"/>
      <c r="Y86" s="498">
        <v>1</v>
      </c>
      <c r="Z86" s="498">
        <v>1</v>
      </c>
      <c r="AA86" s="498"/>
      <c r="AB86" s="498"/>
      <c r="AC86" s="498">
        <v>153</v>
      </c>
      <c r="AD86" s="498">
        <v>153</v>
      </c>
      <c r="AE86" s="498"/>
      <c r="AF86" s="498"/>
      <c r="AG86" s="585"/>
      <c r="AH86" s="498"/>
      <c r="AI86" s="498">
        <f t="shared" si="8"/>
        <v>154</v>
      </c>
      <c r="AJ86" s="498">
        <f t="shared" si="9"/>
        <v>154</v>
      </c>
      <c r="AK86" s="498"/>
      <c r="AL86" s="498"/>
      <c r="AM86" s="498"/>
      <c r="AN86" s="498"/>
      <c r="AO86" s="498"/>
      <c r="AP86" s="498"/>
      <c r="AQ86" s="498"/>
      <c r="AR86" s="498"/>
      <c r="AS86" s="498"/>
      <c r="AT86" s="498"/>
      <c r="AU86" s="498"/>
      <c r="AV86" s="498"/>
      <c r="AW86" s="498">
        <v>1.2</v>
      </c>
      <c r="AX86" s="498">
        <v>1.2</v>
      </c>
      <c r="AY86" s="498"/>
      <c r="AZ86" s="498"/>
      <c r="BA86" s="498">
        <v>1501.09</v>
      </c>
      <c r="BB86" s="498">
        <v>1501.09</v>
      </c>
      <c r="BC86" s="498"/>
      <c r="BD86" s="498"/>
      <c r="BE86" s="498"/>
      <c r="BF86" s="498"/>
      <c r="BG86" s="256">
        <f t="shared" si="10"/>
        <v>1502.29</v>
      </c>
      <c r="BH86" s="26">
        <f t="shared" si="11"/>
        <v>1502.29</v>
      </c>
      <c r="BI86" s="514">
        <f t="shared" si="7"/>
        <v>0.17129874572405929</v>
      </c>
      <c r="BJ86" s="515">
        <v>0</v>
      </c>
      <c r="BK86" s="515">
        <v>0</v>
      </c>
      <c r="BL86" s="515">
        <v>0</v>
      </c>
      <c r="BM86" s="515">
        <v>0</v>
      </c>
      <c r="BN86" s="515">
        <v>0</v>
      </c>
      <c r="BO86" s="515">
        <v>0</v>
      </c>
      <c r="BP86" s="515">
        <v>0</v>
      </c>
      <c r="BQ86" s="515">
        <v>0</v>
      </c>
      <c r="BR86" s="515">
        <v>0</v>
      </c>
      <c r="BS86" s="515">
        <v>0</v>
      </c>
      <c r="BT86" s="515">
        <v>0</v>
      </c>
      <c r="BU86" s="515">
        <v>0</v>
      </c>
      <c r="BV86" s="515">
        <v>6054.9119999999994</v>
      </c>
      <c r="BW86" s="515">
        <v>6054.9119999999994</v>
      </c>
      <c r="BX86" s="515">
        <v>0</v>
      </c>
      <c r="BY86" s="515">
        <v>0</v>
      </c>
      <c r="BZ86" s="515">
        <v>1762039.4856</v>
      </c>
      <c r="CA86" s="515">
        <v>1762039.4856</v>
      </c>
      <c r="CB86" s="515">
        <v>0</v>
      </c>
      <c r="CC86" s="515">
        <v>0</v>
      </c>
      <c r="CD86" s="515">
        <v>0</v>
      </c>
      <c r="CE86" s="515">
        <v>0</v>
      </c>
      <c r="CF86" s="515">
        <v>1768094.3976</v>
      </c>
      <c r="CG86" s="516">
        <v>1768094.3976</v>
      </c>
      <c r="CH86" s="501">
        <v>28396096.141564805</v>
      </c>
      <c r="CI86" s="501">
        <v>28396096.141564805</v>
      </c>
      <c r="CJ86" s="501">
        <v>32174904.801230397</v>
      </c>
      <c r="CK86" s="257" t="s">
        <v>1976</v>
      </c>
      <c r="CL86" s="108">
        <v>7.74</v>
      </c>
      <c r="CM86" s="245">
        <v>7.74</v>
      </c>
      <c r="CN86" s="109">
        <v>8.77</v>
      </c>
      <c r="CO86" s="436"/>
      <c r="CP86" s="436"/>
      <c r="CQ86" s="436"/>
      <c r="CR86" s="273"/>
      <c r="CS86" s="447">
        <v>154.28318640372947</v>
      </c>
      <c r="CT86" s="448">
        <v>68.492273908410411</v>
      </c>
      <c r="CU86" s="441">
        <v>1.2026898985567411</v>
      </c>
      <c r="CV86" s="442">
        <v>1.0847270974083201</v>
      </c>
      <c r="CW86" s="450" t="s">
        <v>2228</v>
      </c>
      <c r="CX86" s="242"/>
      <c r="CY86" s="436"/>
      <c r="CZ86" s="436"/>
      <c r="DA86" s="437"/>
      <c r="DB86" s="438"/>
      <c r="DC86" s="457">
        <v>0</v>
      </c>
      <c r="DD86" s="458">
        <v>75710</v>
      </c>
      <c r="DE86" s="459">
        <v>179091</v>
      </c>
      <c r="DF86" s="357">
        <v>84933.666666666672</v>
      </c>
    </row>
    <row r="87" spans="1:110" ht="35.25" customHeight="1" x14ac:dyDescent="0.25">
      <c r="A87" s="401" t="s">
        <v>56</v>
      </c>
      <c r="B87" s="48" t="s">
        <v>57</v>
      </c>
      <c r="C87" s="48" t="s">
        <v>58</v>
      </c>
      <c r="D87" s="145" t="s">
        <v>178</v>
      </c>
      <c r="E87" s="145" t="s">
        <v>63</v>
      </c>
      <c r="F87" s="145" t="s">
        <v>182</v>
      </c>
      <c r="G87" s="14" t="s">
        <v>63</v>
      </c>
      <c r="H87" s="22" t="s">
        <v>1978</v>
      </c>
      <c r="I87" s="145" t="s">
        <v>1984</v>
      </c>
      <c r="J87" s="426">
        <v>8.819949122302237</v>
      </c>
      <c r="K87" s="426">
        <v>19.090530263322002</v>
      </c>
      <c r="L87" s="488">
        <v>2370.6999999999998</v>
      </c>
      <c r="M87" s="498"/>
      <c r="N87" s="498"/>
      <c r="O87" s="498"/>
      <c r="P87" s="498"/>
      <c r="Q87" s="498"/>
      <c r="R87" s="498"/>
      <c r="S87" s="498"/>
      <c r="T87" s="498"/>
      <c r="U87" s="498"/>
      <c r="V87" s="498"/>
      <c r="W87" s="498"/>
      <c r="X87" s="498"/>
      <c r="Y87" s="498"/>
      <c r="Z87" s="498"/>
      <c r="AA87" s="498"/>
      <c r="AB87" s="498"/>
      <c r="AC87" s="498">
        <v>100</v>
      </c>
      <c r="AD87" s="498">
        <v>100</v>
      </c>
      <c r="AE87" s="498"/>
      <c r="AF87" s="498"/>
      <c r="AG87" s="585"/>
      <c r="AH87" s="498"/>
      <c r="AI87" s="498">
        <f t="shared" si="8"/>
        <v>100</v>
      </c>
      <c r="AJ87" s="498">
        <f t="shared" si="9"/>
        <v>100</v>
      </c>
      <c r="AK87" s="498"/>
      <c r="AL87" s="498"/>
      <c r="AM87" s="498"/>
      <c r="AN87" s="498"/>
      <c r="AO87" s="498"/>
      <c r="AP87" s="498"/>
      <c r="AQ87" s="498"/>
      <c r="AR87" s="498"/>
      <c r="AS87" s="498"/>
      <c r="AT87" s="498"/>
      <c r="AU87" s="498"/>
      <c r="AV87" s="498"/>
      <c r="AW87" s="498"/>
      <c r="AX87" s="498"/>
      <c r="AY87" s="498"/>
      <c r="AZ87" s="498"/>
      <c r="BA87" s="498">
        <v>671.58</v>
      </c>
      <c r="BB87" s="498">
        <v>671.58</v>
      </c>
      <c r="BC87" s="498"/>
      <c r="BD87" s="498"/>
      <c r="BE87" s="498"/>
      <c r="BF87" s="498"/>
      <c r="BG87" s="256">
        <f t="shared" si="10"/>
        <v>671.58</v>
      </c>
      <c r="BH87" s="26">
        <f t="shared" si="11"/>
        <v>671.58</v>
      </c>
      <c r="BI87" s="514">
        <f t="shared" si="7"/>
        <v>9.9640949554896149E-2</v>
      </c>
      <c r="BJ87" s="515">
        <v>0</v>
      </c>
      <c r="BK87" s="515">
        <v>0</v>
      </c>
      <c r="BL87" s="515">
        <v>0</v>
      </c>
      <c r="BM87" s="515">
        <v>0</v>
      </c>
      <c r="BN87" s="515">
        <v>0</v>
      </c>
      <c r="BO87" s="515">
        <v>0</v>
      </c>
      <c r="BP87" s="515">
        <v>0</v>
      </c>
      <c r="BQ87" s="515">
        <v>0</v>
      </c>
      <c r="BR87" s="515">
        <v>0</v>
      </c>
      <c r="BS87" s="515">
        <v>0</v>
      </c>
      <c r="BT87" s="515">
        <v>0</v>
      </c>
      <c r="BU87" s="515">
        <v>0</v>
      </c>
      <c r="BV87" s="515">
        <v>0</v>
      </c>
      <c r="BW87" s="515">
        <v>0</v>
      </c>
      <c r="BX87" s="515">
        <v>0</v>
      </c>
      <c r="BY87" s="515">
        <v>0</v>
      </c>
      <c r="BZ87" s="515">
        <v>788327.46720000019</v>
      </c>
      <c r="CA87" s="515">
        <v>788327.46720000019</v>
      </c>
      <c r="CB87" s="515">
        <v>0</v>
      </c>
      <c r="CC87" s="515">
        <v>0</v>
      </c>
      <c r="CD87" s="515">
        <v>0</v>
      </c>
      <c r="CE87" s="515">
        <v>0</v>
      </c>
      <c r="CF87" s="515">
        <v>788327.46720000019</v>
      </c>
      <c r="CG87" s="516">
        <v>788327.46720000019</v>
      </c>
      <c r="CH87" s="501">
        <v>10936546.33068</v>
      </c>
      <c r="CI87" s="501">
        <v>10936546.33068</v>
      </c>
      <c r="CJ87" s="501">
        <v>11428267.018416001</v>
      </c>
      <c r="CK87" s="257" t="s">
        <v>1976</v>
      </c>
      <c r="CL87" s="108">
        <v>6.45</v>
      </c>
      <c r="CM87" s="245">
        <v>6.45</v>
      </c>
      <c r="CN87" s="109">
        <v>6.74</v>
      </c>
      <c r="CO87" s="436"/>
      <c r="CP87" s="436"/>
      <c r="CQ87" s="436"/>
      <c r="CR87" s="273"/>
      <c r="CS87" s="447">
        <v>62.337198927471952</v>
      </c>
      <c r="CT87" s="448">
        <v>57.926765856605819</v>
      </c>
      <c r="CU87" s="441">
        <v>1.3425295515344304</v>
      </c>
      <c r="CV87" s="442">
        <v>1.3404204401733508</v>
      </c>
      <c r="CW87" s="450" t="s">
        <v>2236</v>
      </c>
      <c r="CX87" s="242"/>
      <c r="CY87" s="436"/>
      <c r="CZ87" s="436"/>
      <c r="DA87" s="437"/>
      <c r="DB87" s="438"/>
      <c r="DC87" s="457">
        <v>100905</v>
      </c>
      <c r="DD87" s="458">
        <v>67080</v>
      </c>
      <c r="DE87" s="459">
        <v>110305</v>
      </c>
      <c r="DF87" s="357">
        <v>92763.333333333328</v>
      </c>
    </row>
    <row r="88" spans="1:110" ht="35.25" customHeight="1" x14ac:dyDescent="0.25">
      <c r="A88" s="401" t="s">
        <v>56</v>
      </c>
      <c r="B88" s="48" t="s">
        <v>57</v>
      </c>
      <c r="C88" s="48" t="s">
        <v>58</v>
      </c>
      <c r="D88" s="145" t="s">
        <v>178</v>
      </c>
      <c r="E88" s="145" t="s">
        <v>63</v>
      </c>
      <c r="F88" s="145" t="s">
        <v>183</v>
      </c>
      <c r="G88" s="14" t="s">
        <v>63</v>
      </c>
      <c r="H88" s="22" t="s">
        <v>1978</v>
      </c>
      <c r="I88" s="145" t="s">
        <v>1984</v>
      </c>
      <c r="J88" s="426">
        <v>8.4136100028465783</v>
      </c>
      <c r="K88" s="426">
        <v>8.5518939216060001</v>
      </c>
      <c r="L88" s="488">
        <v>220.3</v>
      </c>
      <c r="M88" s="498"/>
      <c r="N88" s="498"/>
      <c r="O88" s="498"/>
      <c r="P88" s="498"/>
      <c r="Q88" s="498"/>
      <c r="R88" s="498"/>
      <c r="S88" s="498"/>
      <c r="T88" s="498"/>
      <c r="U88" s="498"/>
      <c r="V88" s="498"/>
      <c r="W88" s="498"/>
      <c r="X88" s="498"/>
      <c r="Y88" s="498"/>
      <c r="Z88" s="498"/>
      <c r="AA88" s="498"/>
      <c r="AB88" s="498"/>
      <c r="AC88" s="498">
        <v>5</v>
      </c>
      <c r="AD88" s="498">
        <v>5</v>
      </c>
      <c r="AE88" s="498"/>
      <c r="AF88" s="498"/>
      <c r="AG88" s="585"/>
      <c r="AH88" s="498"/>
      <c r="AI88" s="498">
        <f t="shared" si="8"/>
        <v>5</v>
      </c>
      <c r="AJ88" s="498">
        <f t="shared" si="9"/>
        <v>5</v>
      </c>
      <c r="AK88" s="498"/>
      <c r="AL88" s="498"/>
      <c r="AM88" s="498"/>
      <c r="AN88" s="498"/>
      <c r="AO88" s="498"/>
      <c r="AP88" s="498"/>
      <c r="AQ88" s="498"/>
      <c r="AR88" s="498"/>
      <c r="AS88" s="498"/>
      <c r="AT88" s="498"/>
      <c r="AU88" s="498"/>
      <c r="AV88" s="498"/>
      <c r="AW88" s="498"/>
      <c r="AX88" s="498"/>
      <c r="AY88" s="498"/>
      <c r="AZ88" s="498"/>
      <c r="BA88" s="498">
        <v>374.52</v>
      </c>
      <c r="BB88" s="498">
        <v>374.52</v>
      </c>
      <c r="BC88" s="498"/>
      <c r="BD88" s="498"/>
      <c r="BE88" s="498"/>
      <c r="BF88" s="498"/>
      <c r="BG88" s="256">
        <f t="shared" si="10"/>
        <v>374.52</v>
      </c>
      <c r="BH88" s="26">
        <f t="shared" si="11"/>
        <v>374.52</v>
      </c>
      <c r="BI88" s="514">
        <f t="shared" si="7"/>
        <v>6.0996742671009768E-2</v>
      </c>
      <c r="BJ88" s="515">
        <v>0</v>
      </c>
      <c r="BK88" s="515">
        <v>0</v>
      </c>
      <c r="BL88" s="515">
        <v>0</v>
      </c>
      <c r="BM88" s="515">
        <v>0</v>
      </c>
      <c r="BN88" s="515">
        <v>0</v>
      </c>
      <c r="BO88" s="515">
        <v>0</v>
      </c>
      <c r="BP88" s="515">
        <v>0</v>
      </c>
      <c r="BQ88" s="515">
        <v>0</v>
      </c>
      <c r="BR88" s="515">
        <v>0</v>
      </c>
      <c r="BS88" s="515">
        <v>0</v>
      </c>
      <c r="BT88" s="515">
        <v>0</v>
      </c>
      <c r="BU88" s="515">
        <v>0</v>
      </c>
      <c r="BV88" s="515">
        <v>0</v>
      </c>
      <c r="BW88" s="515">
        <v>0</v>
      </c>
      <c r="BX88" s="515">
        <v>0</v>
      </c>
      <c r="BY88" s="515">
        <v>0</v>
      </c>
      <c r="BZ88" s="515">
        <v>439626.55679999996</v>
      </c>
      <c r="CA88" s="515">
        <v>439626.55679999996</v>
      </c>
      <c r="CB88" s="515">
        <v>0</v>
      </c>
      <c r="CC88" s="515">
        <v>0</v>
      </c>
      <c r="CD88" s="515">
        <v>0</v>
      </c>
      <c r="CE88" s="515">
        <v>0</v>
      </c>
      <c r="CF88" s="515">
        <v>439626.55679999996</v>
      </c>
      <c r="CG88" s="516">
        <v>439626.55679999996</v>
      </c>
      <c r="CH88" s="501">
        <v>21409440.000000004</v>
      </c>
      <c r="CI88" s="501">
        <v>21409440.000000004</v>
      </c>
      <c r="CJ88" s="501">
        <v>21514560</v>
      </c>
      <c r="CK88" s="257" t="s">
        <v>1976</v>
      </c>
      <c r="CL88" s="108">
        <v>6.11</v>
      </c>
      <c r="CM88" s="245">
        <v>6.11</v>
      </c>
      <c r="CN88" s="109">
        <v>6.14</v>
      </c>
      <c r="CO88" s="436"/>
      <c r="CP88" s="436"/>
      <c r="CQ88" s="436"/>
      <c r="CR88" s="273"/>
      <c r="CS88" s="447">
        <v>99.394203330122124</v>
      </c>
      <c r="CT88" s="448">
        <v>99.394203330122124</v>
      </c>
      <c r="CU88" s="441">
        <v>0.7241616645268435</v>
      </c>
      <c r="CV88" s="442">
        <v>0.7241616645268435</v>
      </c>
      <c r="CW88" s="450" t="s">
        <v>2239</v>
      </c>
      <c r="CX88" s="242"/>
      <c r="CY88" s="436"/>
      <c r="CZ88" s="436"/>
      <c r="DA88" s="437"/>
      <c r="DB88" s="438"/>
      <c r="DC88" s="457">
        <v>5082</v>
      </c>
      <c r="DD88" s="458">
        <v>51476</v>
      </c>
      <c r="DE88" s="459">
        <v>0</v>
      </c>
      <c r="DF88" s="357">
        <v>18852.666666666668</v>
      </c>
    </row>
    <row r="89" spans="1:110" ht="35.25" customHeight="1" x14ac:dyDescent="0.25">
      <c r="A89" s="401" t="s">
        <v>56</v>
      </c>
      <c r="B89" s="48" t="s">
        <v>57</v>
      </c>
      <c r="C89" s="48" t="s">
        <v>58</v>
      </c>
      <c r="D89" s="145" t="s">
        <v>178</v>
      </c>
      <c r="E89" s="145" t="s">
        <v>63</v>
      </c>
      <c r="F89" s="145" t="s">
        <v>184</v>
      </c>
      <c r="G89" s="14" t="s">
        <v>63</v>
      </c>
      <c r="H89" s="22" t="s">
        <v>1978</v>
      </c>
      <c r="I89" s="145" t="s">
        <v>1984</v>
      </c>
      <c r="J89" s="426">
        <v>10.612621708136025</v>
      </c>
      <c r="K89" s="426">
        <v>11.270643915951</v>
      </c>
      <c r="L89" s="488">
        <v>1684.8</v>
      </c>
      <c r="M89" s="498"/>
      <c r="N89" s="498"/>
      <c r="O89" s="498"/>
      <c r="P89" s="498"/>
      <c r="Q89" s="498"/>
      <c r="R89" s="498"/>
      <c r="S89" s="498"/>
      <c r="T89" s="498"/>
      <c r="U89" s="498"/>
      <c r="V89" s="498"/>
      <c r="W89" s="498"/>
      <c r="X89" s="498"/>
      <c r="Y89" s="498"/>
      <c r="Z89" s="498"/>
      <c r="AA89" s="498"/>
      <c r="AB89" s="498"/>
      <c r="AC89" s="498">
        <v>69</v>
      </c>
      <c r="AD89" s="498">
        <v>69</v>
      </c>
      <c r="AE89" s="498"/>
      <c r="AF89" s="498"/>
      <c r="AG89" s="585"/>
      <c r="AH89" s="498"/>
      <c r="AI89" s="498">
        <f t="shared" si="8"/>
        <v>69</v>
      </c>
      <c r="AJ89" s="498">
        <f t="shared" si="9"/>
        <v>69</v>
      </c>
      <c r="AK89" s="498"/>
      <c r="AL89" s="498"/>
      <c r="AM89" s="498"/>
      <c r="AN89" s="498"/>
      <c r="AO89" s="498"/>
      <c r="AP89" s="498"/>
      <c r="AQ89" s="498"/>
      <c r="AR89" s="498"/>
      <c r="AS89" s="498"/>
      <c r="AT89" s="498"/>
      <c r="AU89" s="498"/>
      <c r="AV89" s="498"/>
      <c r="AW89" s="498"/>
      <c r="AX89" s="498"/>
      <c r="AY89" s="498"/>
      <c r="AZ89" s="498"/>
      <c r="BA89" s="498">
        <v>336.54</v>
      </c>
      <c r="BB89" s="498">
        <v>336.54</v>
      </c>
      <c r="BC89" s="498"/>
      <c r="BD89" s="498"/>
      <c r="BE89" s="498"/>
      <c r="BF89" s="498"/>
      <c r="BG89" s="256">
        <f t="shared" si="10"/>
        <v>336.54</v>
      </c>
      <c r="BH89" s="26">
        <f t="shared" si="11"/>
        <v>336.54</v>
      </c>
      <c r="BI89" s="514">
        <f t="shared" si="7"/>
        <v>6.6248031496062995E-2</v>
      </c>
      <c r="BJ89" s="515">
        <v>0</v>
      </c>
      <c r="BK89" s="515">
        <v>0</v>
      </c>
      <c r="BL89" s="515">
        <v>0</v>
      </c>
      <c r="BM89" s="515">
        <v>0</v>
      </c>
      <c r="BN89" s="515">
        <v>0</v>
      </c>
      <c r="BO89" s="515">
        <v>0</v>
      </c>
      <c r="BP89" s="515">
        <v>0</v>
      </c>
      <c r="BQ89" s="515">
        <v>0</v>
      </c>
      <c r="BR89" s="515">
        <v>0</v>
      </c>
      <c r="BS89" s="515">
        <v>0</v>
      </c>
      <c r="BT89" s="515">
        <v>0</v>
      </c>
      <c r="BU89" s="515">
        <v>0</v>
      </c>
      <c r="BV89" s="515">
        <v>0</v>
      </c>
      <c r="BW89" s="515">
        <v>0</v>
      </c>
      <c r="BX89" s="515">
        <v>0</v>
      </c>
      <c r="BY89" s="515">
        <v>0</v>
      </c>
      <c r="BZ89" s="515">
        <v>395044.1136000001</v>
      </c>
      <c r="CA89" s="515">
        <v>395044.1136000001</v>
      </c>
      <c r="CB89" s="515">
        <v>0</v>
      </c>
      <c r="CC89" s="515">
        <v>0</v>
      </c>
      <c r="CD89" s="515">
        <v>0</v>
      </c>
      <c r="CE89" s="515">
        <v>0</v>
      </c>
      <c r="CF89" s="515">
        <v>395044.1136000001</v>
      </c>
      <c r="CG89" s="516">
        <v>395044.1136000001</v>
      </c>
      <c r="CH89" s="501">
        <v>17372370.646015201</v>
      </c>
      <c r="CI89" s="501">
        <v>17372370.646015201</v>
      </c>
      <c r="CJ89" s="501">
        <v>18158774.255505603</v>
      </c>
      <c r="CK89" s="257" t="s">
        <v>1976</v>
      </c>
      <c r="CL89" s="108">
        <v>4.8600000000000003</v>
      </c>
      <c r="CM89" s="245">
        <v>4.8600000000000003</v>
      </c>
      <c r="CN89" s="109">
        <v>5.08</v>
      </c>
      <c r="CO89" s="436"/>
      <c r="CP89" s="436"/>
      <c r="CQ89" s="436"/>
      <c r="CR89" s="273"/>
      <c r="CS89" s="447">
        <v>54.379537749350341</v>
      </c>
      <c r="CT89" s="448">
        <v>54.194544921532177</v>
      </c>
      <c r="CU89" s="441">
        <v>0.37842841542567002</v>
      </c>
      <c r="CV89" s="442">
        <v>0.37823056213388589</v>
      </c>
      <c r="CW89" s="450" t="s">
        <v>2236</v>
      </c>
      <c r="CX89" s="242"/>
      <c r="CY89" s="436"/>
      <c r="CZ89" s="436"/>
      <c r="DA89" s="437"/>
      <c r="DB89" s="438"/>
      <c r="DC89" s="457">
        <v>100440</v>
      </c>
      <c r="DD89" s="458">
        <v>0</v>
      </c>
      <c r="DE89" s="459">
        <v>46380</v>
      </c>
      <c r="DF89" s="357">
        <v>48940</v>
      </c>
    </row>
    <row r="90" spans="1:110" ht="35.25" customHeight="1" x14ac:dyDescent="0.25">
      <c r="A90" s="401" t="s">
        <v>56</v>
      </c>
      <c r="B90" s="48" t="s">
        <v>57</v>
      </c>
      <c r="C90" s="48" t="s">
        <v>58</v>
      </c>
      <c r="D90" s="145" t="s">
        <v>185</v>
      </c>
      <c r="E90" s="145" t="s">
        <v>186</v>
      </c>
      <c r="F90" s="145" t="s">
        <v>187</v>
      </c>
      <c r="G90" s="14" t="s">
        <v>186</v>
      </c>
      <c r="H90" s="22" t="s">
        <v>1979</v>
      </c>
      <c r="I90" s="145" t="s">
        <v>1984</v>
      </c>
      <c r="J90" s="426">
        <v>11.759932163069649</v>
      </c>
      <c r="K90" s="426">
        <v>26.043560551890003</v>
      </c>
      <c r="L90" s="488">
        <v>1991.9</v>
      </c>
      <c r="M90" s="498"/>
      <c r="N90" s="498"/>
      <c r="O90" s="498"/>
      <c r="P90" s="498"/>
      <c r="Q90" s="498"/>
      <c r="R90" s="498"/>
      <c r="S90" s="498"/>
      <c r="T90" s="498"/>
      <c r="U90" s="498"/>
      <c r="V90" s="498"/>
      <c r="W90" s="498"/>
      <c r="X90" s="498"/>
      <c r="Y90" s="498"/>
      <c r="Z90" s="498"/>
      <c r="AA90" s="498"/>
      <c r="AB90" s="498"/>
      <c r="AC90" s="498">
        <v>100</v>
      </c>
      <c r="AD90" s="498">
        <v>100</v>
      </c>
      <c r="AE90" s="498"/>
      <c r="AF90" s="498"/>
      <c r="AG90" s="585"/>
      <c r="AH90" s="498"/>
      <c r="AI90" s="498">
        <f t="shared" si="8"/>
        <v>100</v>
      </c>
      <c r="AJ90" s="498">
        <f t="shared" si="9"/>
        <v>100</v>
      </c>
      <c r="AK90" s="498"/>
      <c r="AL90" s="498"/>
      <c r="AM90" s="498"/>
      <c r="AN90" s="498"/>
      <c r="AO90" s="498"/>
      <c r="AP90" s="498"/>
      <c r="AQ90" s="498"/>
      <c r="AR90" s="498"/>
      <c r="AS90" s="498"/>
      <c r="AT90" s="498"/>
      <c r="AU90" s="498"/>
      <c r="AV90" s="498"/>
      <c r="AW90" s="498"/>
      <c r="AX90" s="498"/>
      <c r="AY90" s="498"/>
      <c r="AZ90" s="498"/>
      <c r="BA90" s="498">
        <v>903.79</v>
      </c>
      <c r="BB90" s="498">
        <v>903.79</v>
      </c>
      <c r="BC90" s="498"/>
      <c r="BD90" s="498"/>
      <c r="BE90" s="498"/>
      <c r="BF90" s="498"/>
      <c r="BG90" s="256">
        <f t="shared" si="10"/>
        <v>903.79</v>
      </c>
      <c r="BH90" s="26">
        <f t="shared" si="11"/>
        <v>903.79</v>
      </c>
      <c r="BI90" s="514">
        <f t="shared" si="7"/>
        <v>0.11891973684210527</v>
      </c>
      <c r="BJ90" s="515">
        <v>0</v>
      </c>
      <c r="BK90" s="515">
        <v>0</v>
      </c>
      <c r="BL90" s="515">
        <v>0</v>
      </c>
      <c r="BM90" s="515">
        <v>0</v>
      </c>
      <c r="BN90" s="515">
        <v>0</v>
      </c>
      <c r="BO90" s="515">
        <v>0</v>
      </c>
      <c r="BP90" s="515">
        <v>0</v>
      </c>
      <c r="BQ90" s="515">
        <v>0</v>
      </c>
      <c r="BR90" s="515">
        <v>0</v>
      </c>
      <c r="BS90" s="515">
        <v>0</v>
      </c>
      <c r="BT90" s="515">
        <v>0</v>
      </c>
      <c r="BU90" s="515">
        <v>0</v>
      </c>
      <c r="BV90" s="515">
        <v>0</v>
      </c>
      <c r="BW90" s="515">
        <v>0</v>
      </c>
      <c r="BX90" s="515">
        <v>0</v>
      </c>
      <c r="BY90" s="515">
        <v>0</v>
      </c>
      <c r="BZ90" s="515">
        <v>1060904.8536</v>
      </c>
      <c r="CA90" s="515">
        <v>1060904.8536</v>
      </c>
      <c r="CB90" s="515">
        <v>0</v>
      </c>
      <c r="CC90" s="515">
        <v>0</v>
      </c>
      <c r="CD90" s="515">
        <v>0</v>
      </c>
      <c r="CE90" s="515">
        <v>0</v>
      </c>
      <c r="CF90" s="515">
        <v>1060904.8536</v>
      </c>
      <c r="CG90" s="516">
        <v>1060904.8536</v>
      </c>
      <c r="CH90" s="501">
        <v>22881120.000000004</v>
      </c>
      <c r="CI90" s="501">
        <v>22881120.000000004</v>
      </c>
      <c r="CJ90" s="501">
        <v>26630400</v>
      </c>
      <c r="CK90" s="257" t="s">
        <v>1976</v>
      </c>
      <c r="CL90" s="108">
        <v>6.53</v>
      </c>
      <c r="CM90" s="245">
        <v>6.53</v>
      </c>
      <c r="CN90" s="109">
        <v>7.6</v>
      </c>
      <c r="CO90" s="436"/>
      <c r="CP90" s="436"/>
      <c r="CQ90" s="436"/>
      <c r="CR90" s="273"/>
      <c r="CS90" s="447">
        <v>81.11177459995406</v>
      </c>
      <c r="CT90" s="448">
        <v>79.73521098869189</v>
      </c>
      <c r="CU90" s="441">
        <v>0.34849412752619885</v>
      </c>
      <c r="CV90" s="442">
        <v>0.34615132536747401</v>
      </c>
      <c r="CW90" s="450" t="s">
        <v>2236</v>
      </c>
      <c r="CX90" s="242"/>
      <c r="CY90" s="436"/>
      <c r="CZ90" s="436"/>
      <c r="DA90" s="437"/>
      <c r="DB90" s="438"/>
      <c r="DC90" s="457">
        <v>0</v>
      </c>
      <c r="DD90" s="458">
        <v>0</v>
      </c>
      <c r="DE90" s="459">
        <v>132255</v>
      </c>
      <c r="DF90" s="357">
        <v>44085</v>
      </c>
    </row>
    <row r="91" spans="1:110" ht="35.25" customHeight="1" x14ac:dyDescent="0.25">
      <c r="A91" s="401" t="s">
        <v>56</v>
      </c>
      <c r="B91" s="48" t="s">
        <v>57</v>
      </c>
      <c r="C91" s="48" t="s">
        <v>58</v>
      </c>
      <c r="D91" s="145" t="s">
        <v>185</v>
      </c>
      <c r="E91" s="145" t="s">
        <v>186</v>
      </c>
      <c r="F91" s="145" t="s">
        <v>188</v>
      </c>
      <c r="G91" s="14" t="s">
        <v>189</v>
      </c>
      <c r="H91" s="22" t="s">
        <v>1978</v>
      </c>
      <c r="I91" s="145" t="s">
        <v>1984</v>
      </c>
      <c r="J91" s="426">
        <v>11.592616055058496</v>
      </c>
      <c r="K91" s="426">
        <v>28.392424183368004</v>
      </c>
      <c r="L91" s="488">
        <v>1748.3</v>
      </c>
      <c r="M91" s="498"/>
      <c r="N91" s="498"/>
      <c r="O91" s="498"/>
      <c r="P91" s="498"/>
      <c r="Q91" s="498"/>
      <c r="R91" s="498"/>
      <c r="S91" s="498"/>
      <c r="T91" s="498"/>
      <c r="U91" s="498"/>
      <c r="V91" s="498"/>
      <c r="W91" s="498"/>
      <c r="X91" s="498"/>
      <c r="Y91" s="498">
        <v>1</v>
      </c>
      <c r="Z91" s="498">
        <v>1</v>
      </c>
      <c r="AA91" s="498"/>
      <c r="AB91" s="498"/>
      <c r="AC91" s="498">
        <v>57</v>
      </c>
      <c r="AD91" s="498">
        <v>56</v>
      </c>
      <c r="AE91" s="498"/>
      <c r="AF91" s="498"/>
      <c r="AG91" s="585"/>
      <c r="AH91" s="498"/>
      <c r="AI91" s="498">
        <f t="shared" si="8"/>
        <v>58</v>
      </c>
      <c r="AJ91" s="498">
        <f t="shared" si="9"/>
        <v>57</v>
      </c>
      <c r="AK91" s="498"/>
      <c r="AL91" s="498"/>
      <c r="AM91" s="498"/>
      <c r="AN91" s="498"/>
      <c r="AO91" s="498"/>
      <c r="AP91" s="498"/>
      <c r="AQ91" s="498"/>
      <c r="AR91" s="498"/>
      <c r="AS91" s="498"/>
      <c r="AT91" s="498"/>
      <c r="AU91" s="498"/>
      <c r="AV91" s="498"/>
      <c r="AW91" s="498">
        <v>1.2</v>
      </c>
      <c r="AX91" s="498">
        <v>1.2</v>
      </c>
      <c r="AY91" s="498"/>
      <c r="AZ91" s="498"/>
      <c r="BA91" s="498">
        <v>400.19499999999999</v>
      </c>
      <c r="BB91" s="498">
        <v>400.19499999999999</v>
      </c>
      <c r="BC91" s="498"/>
      <c r="BD91" s="498"/>
      <c r="BE91" s="498"/>
      <c r="BF91" s="498"/>
      <c r="BG91" s="256">
        <f t="shared" si="10"/>
        <v>401.39499999999998</v>
      </c>
      <c r="BH91" s="26">
        <f t="shared" si="11"/>
        <v>401.39499999999998</v>
      </c>
      <c r="BI91" s="514">
        <f t="shared" si="7"/>
        <v>4.5458097395243487E-2</v>
      </c>
      <c r="BJ91" s="515">
        <v>0</v>
      </c>
      <c r="BK91" s="515">
        <v>0</v>
      </c>
      <c r="BL91" s="515">
        <v>0</v>
      </c>
      <c r="BM91" s="515">
        <v>0</v>
      </c>
      <c r="BN91" s="515">
        <v>0</v>
      </c>
      <c r="BO91" s="515">
        <v>0</v>
      </c>
      <c r="BP91" s="515">
        <v>0</v>
      </c>
      <c r="BQ91" s="515">
        <v>0</v>
      </c>
      <c r="BR91" s="515">
        <v>0</v>
      </c>
      <c r="BS91" s="515">
        <v>0</v>
      </c>
      <c r="BT91" s="515">
        <v>0</v>
      </c>
      <c r="BU91" s="515">
        <v>0</v>
      </c>
      <c r="BV91" s="515">
        <v>6054.9119999999994</v>
      </c>
      <c r="BW91" s="515">
        <v>6054.9119999999994</v>
      </c>
      <c r="BX91" s="515">
        <v>0</v>
      </c>
      <c r="BY91" s="515">
        <v>0</v>
      </c>
      <c r="BZ91" s="515">
        <v>469764.89879999997</v>
      </c>
      <c r="CA91" s="515">
        <v>469764.89879999997</v>
      </c>
      <c r="CB91" s="515">
        <v>0</v>
      </c>
      <c r="CC91" s="515">
        <v>0</v>
      </c>
      <c r="CD91" s="515">
        <v>0</v>
      </c>
      <c r="CE91" s="515">
        <v>0</v>
      </c>
      <c r="CF91" s="515">
        <v>475819.81079999998</v>
      </c>
      <c r="CG91" s="516">
        <v>475819.81079999998</v>
      </c>
      <c r="CH91" s="501">
        <v>24878399.999999996</v>
      </c>
      <c r="CI91" s="501">
        <v>24878399.999999996</v>
      </c>
      <c r="CJ91" s="501">
        <v>30940320</v>
      </c>
      <c r="CK91" s="257" t="s">
        <v>1976</v>
      </c>
      <c r="CL91" s="108">
        <v>7.1</v>
      </c>
      <c r="CM91" s="245">
        <v>7.1</v>
      </c>
      <c r="CN91" s="109">
        <v>8.83</v>
      </c>
      <c r="CO91" s="436"/>
      <c r="CP91" s="436"/>
      <c r="CQ91" s="436"/>
      <c r="CR91" s="273"/>
      <c r="CS91" s="447">
        <v>67.829205107304134</v>
      </c>
      <c r="CT91" s="448">
        <v>67.812114487272325</v>
      </c>
      <c r="CU91" s="441">
        <v>0.87484212464908628</v>
      </c>
      <c r="CV91" s="442">
        <v>0.87464339650918177</v>
      </c>
      <c r="CW91" s="450" t="s">
        <v>2234</v>
      </c>
      <c r="CX91" s="242"/>
      <c r="CY91" s="436"/>
      <c r="CZ91" s="436"/>
      <c r="DA91" s="437"/>
      <c r="DB91" s="438"/>
      <c r="DC91" s="457">
        <v>0</v>
      </c>
      <c r="DD91" s="458">
        <v>33592</v>
      </c>
      <c r="DE91" s="459">
        <v>85286</v>
      </c>
      <c r="DF91" s="357">
        <v>39626</v>
      </c>
    </row>
    <row r="92" spans="1:110" ht="35.25" customHeight="1" x14ac:dyDescent="0.25">
      <c r="A92" s="401" t="s">
        <v>56</v>
      </c>
      <c r="B92" s="48" t="s">
        <v>57</v>
      </c>
      <c r="C92" s="48" t="s">
        <v>58</v>
      </c>
      <c r="D92" s="145" t="s">
        <v>185</v>
      </c>
      <c r="E92" s="145" t="s">
        <v>186</v>
      </c>
      <c r="F92" s="145" t="s">
        <v>190</v>
      </c>
      <c r="G92" s="14" t="s">
        <v>191</v>
      </c>
      <c r="H92" s="22" t="s">
        <v>1978</v>
      </c>
      <c r="I92" s="145" t="s">
        <v>1984</v>
      </c>
      <c r="J92" s="426">
        <v>8.819949122302237</v>
      </c>
      <c r="K92" s="426">
        <v>23.147727224579999</v>
      </c>
      <c r="L92" s="488">
        <v>1100.9000000000001</v>
      </c>
      <c r="M92" s="498"/>
      <c r="N92" s="498"/>
      <c r="O92" s="498"/>
      <c r="P92" s="498"/>
      <c r="Q92" s="498"/>
      <c r="R92" s="498"/>
      <c r="S92" s="498"/>
      <c r="T92" s="498"/>
      <c r="U92" s="498"/>
      <c r="V92" s="498"/>
      <c r="W92" s="498"/>
      <c r="X92" s="498"/>
      <c r="Y92" s="498"/>
      <c r="Z92" s="498"/>
      <c r="AA92" s="498"/>
      <c r="AB92" s="498"/>
      <c r="AC92" s="498">
        <v>71</v>
      </c>
      <c r="AD92" s="498">
        <v>71</v>
      </c>
      <c r="AE92" s="498"/>
      <c r="AF92" s="498"/>
      <c r="AG92" s="585"/>
      <c r="AH92" s="498"/>
      <c r="AI92" s="498">
        <f t="shared" si="8"/>
        <v>71</v>
      </c>
      <c r="AJ92" s="498">
        <f t="shared" si="9"/>
        <v>71</v>
      </c>
      <c r="AK92" s="498"/>
      <c r="AL92" s="498"/>
      <c r="AM92" s="498"/>
      <c r="AN92" s="498"/>
      <c r="AO92" s="498"/>
      <c r="AP92" s="498"/>
      <c r="AQ92" s="498"/>
      <c r="AR92" s="498"/>
      <c r="AS92" s="498"/>
      <c r="AT92" s="498"/>
      <c r="AU92" s="498"/>
      <c r="AV92" s="498"/>
      <c r="AW92" s="498"/>
      <c r="AX92" s="498"/>
      <c r="AY92" s="498"/>
      <c r="AZ92" s="498"/>
      <c r="BA92" s="498">
        <v>497.06</v>
      </c>
      <c r="BB92" s="498">
        <v>497.06</v>
      </c>
      <c r="BC92" s="498"/>
      <c r="BD92" s="498"/>
      <c r="BE92" s="498"/>
      <c r="BF92" s="498"/>
      <c r="BG92" s="256">
        <f t="shared" si="10"/>
        <v>497.06</v>
      </c>
      <c r="BH92" s="26">
        <f t="shared" si="11"/>
        <v>497.06</v>
      </c>
      <c r="BI92" s="514">
        <f t="shared" si="7"/>
        <v>7.1110157367668098E-2</v>
      </c>
      <c r="BJ92" s="515">
        <v>0</v>
      </c>
      <c r="BK92" s="515">
        <v>0</v>
      </c>
      <c r="BL92" s="515">
        <v>0</v>
      </c>
      <c r="BM92" s="515">
        <v>0</v>
      </c>
      <c r="BN92" s="515">
        <v>0</v>
      </c>
      <c r="BO92" s="515">
        <v>0</v>
      </c>
      <c r="BP92" s="515">
        <v>0</v>
      </c>
      <c r="BQ92" s="515">
        <v>0</v>
      </c>
      <c r="BR92" s="515">
        <v>0</v>
      </c>
      <c r="BS92" s="515">
        <v>0</v>
      </c>
      <c r="BT92" s="515">
        <v>0</v>
      </c>
      <c r="BU92" s="515">
        <v>0</v>
      </c>
      <c r="BV92" s="515">
        <v>0</v>
      </c>
      <c r="BW92" s="515">
        <v>0</v>
      </c>
      <c r="BX92" s="515">
        <v>0</v>
      </c>
      <c r="BY92" s="515">
        <v>0</v>
      </c>
      <c r="BZ92" s="515">
        <v>583468.91039999994</v>
      </c>
      <c r="CA92" s="515">
        <v>583468.91039999994</v>
      </c>
      <c r="CB92" s="515">
        <v>0</v>
      </c>
      <c r="CC92" s="515">
        <v>0</v>
      </c>
      <c r="CD92" s="515">
        <v>0</v>
      </c>
      <c r="CE92" s="515">
        <v>0</v>
      </c>
      <c r="CF92" s="515">
        <v>583468.91039999994</v>
      </c>
      <c r="CG92" s="516">
        <v>583468.91039999994</v>
      </c>
      <c r="CH92" s="501">
        <v>19552320.000000004</v>
      </c>
      <c r="CI92" s="501">
        <v>19552320.000000004</v>
      </c>
      <c r="CJ92" s="501">
        <v>24492960.000000004</v>
      </c>
      <c r="CK92" s="257" t="s">
        <v>1976</v>
      </c>
      <c r="CL92" s="108">
        <v>5.58</v>
      </c>
      <c r="CM92" s="245">
        <v>5.58</v>
      </c>
      <c r="CN92" s="109">
        <v>6.99</v>
      </c>
      <c r="CO92" s="436"/>
      <c r="CP92" s="436"/>
      <c r="CQ92" s="436"/>
      <c r="CR92" s="273"/>
      <c r="CS92" s="447">
        <v>57.158765393456122</v>
      </c>
      <c r="CT92" s="448">
        <v>57.158765393456122</v>
      </c>
      <c r="CU92" s="441">
        <v>0.33812456332963242</v>
      </c>
      <c r="CV92" s="442">
        <v>0.33812456332963242</v>
      </c>
      <c r="CW92" s="450" t="s">
        <v>2239</v>
      </c>
      <c r="CX92" s="242"/>
      <c r="CY92" s="436"/>
      <c r="CZ92" s="436"/>
      <c r="DA92" s="437"/>
      <c r="DB92" s="438"/>
      <c r="DC92" s="457">
        <v>6992</v>
      </c>
      <c r="DD92" s="458">
        <v>1870</v>
      </c>
      <c r="DE92" s="459">
        <v>0</v>
      </c>
      <c r="DF92" s="357">
        <v>2954</v>
      </c>
    </row>
    <row r="93" spans="1:110" ht="35.25" customHeight="1" x14ac:dyDescent="0.25">
      <c r="A93" s="401" t="s">
        <v>56</v>
      </c>
      <c r="B93" s="48" t="s">
        <v>57</v>
      </c>
      <c r="C93" s="48" t="s">
        <v>58</v>
      </c>
      <c r="D93" s="145" t="s">
        <v>185</v>
      </c>
      <c r="E93" s="145" t="s">
        <v>186</v>
      </c>
      <c r="F93" s="145" t="s">
        <v>192</v>
      </c>
      <c r="G93" s="14" t="s">
        <v>186</v>
      </c>
      <c r="H93" s="22" t="s">
        <v>1978</v>
      </c>
      <c r="I93" s="145" t="s">
        <v>1984</v>
      </c>
      <c r="J93" s="426">
        <v>8.819949122302237</v>
      </c>
      <c r="K93" s="426">
        <v>3.633143931837</v>
      </c>
      <c r="L93" s="488">
        <v>252.6</v>
      </c>
      <c r="M93" s="498"/>
      <c r="N93" s="498"/>
      <c r="O93" s="498"/>
      <c r="P93" s="498"/>
      <c r="Q93" s="498"/>
      <c r="R93" s="498"/>
      <c r="S93" s="498"/>
      <c r="T93" s="498"/>
      <c r="U93" s="498"/>
      <c r="V93" s="498"/>
      <c r="W93" s="498"/>
      <c r="X93" s="498"/>
      <c r="Y93" s="498"/>
      <c r="Z93" s="498"/>
      <c r="AA93" s="498"/>
      <c r="AB93" s="498"/>
      <c r="AC93" s="498">
        <v>3</v>
      </c>
      <c r="AD93" s="498">
        <v>3</v>
      </c>
      <c r="AE93" s="498"/>
      <c r="AF93" s="498"/>
      <c r="AG93" s="585"/>
      <c r="AH93" s="498"/>
      <c r="AI93" s="498">
        <f t="shared" si="8"/>
        <v>3</v>
      </c>
      <c r="AJ93" s="498">
        <f t="shared" si="9"/>
        <v>3</v>
      </c>
      <c r="AK93" s="498"/>
      <c r="AL93" s="498"/>
      <c r="AM93" s="498"/>
      <c r="AN93" s="498"/>
      <c r="AO93" s="498"/>
      <c r="AP93" s="498"/>
      <c r="AQ93" s="498"/>
      <c r="AR93" s="498"/>
      <c r="AS93" s="498"/>
      <c r="AT93" s="498"/>
      <c r="AU93" s="498"/>
      <c r="AV93" s="498"/>
      <c r="AW93" s="498"/>
      <c r="AX93" s="498"/>
      <c r="AY93" s="498"/>
      <c r="AZ93" s="498"/>
      <c r="BA93" s="498">
        <v>21.2</v>
      </c>
      <c r="BB93" s="498">
        <v>21.2</v>
      </c>
      <c r="BC93" s="498"/>
      <c r="BD93" s="498"/>
      <c r="BE93" s="498"/>
      <c r="BF93" s="498"/>
      <c r="BG93" s="256">
        <f t="shared" si="10"/>
        <v>21.2</v>
      </c>
      <c r="BH93" s="26">
        <f t="shared" si="11"/>
        <v>21.2</v>
      </c>
      <c r="BI93" s="514">
        <f t="shared" si="7"/>
        <v>4.7006651884700665E-3</v>
      </c>
      <c r="BJ93" s="515">
        <v>0</v>
      </c>
      <c r="BK93" s="515">
        <v>0</v>
      </c>
      <c r="BL93" s="515">
        <v>0</v>
      </c>
      <c r="BM93" s="515">
        <v>0</v>
      </c>
      <c r="BN93" s="515">
        <v>0</v>
      </c>
      <c r="BO93" s="515">
        <v>0</v>
      </c>
      <c r="BP93" s="515">
        <v>0</v>
      </c>
      <c r="BQ93" s="515">
        <v>0</v>
      </c>
      <c r="BR93" s="515">
        <v>0</v>
      </c>
      <c r="BS93" s="515">
        <v>0</v>
      </c>
      <c r="BT93" s="515">
        <v>0</v>
      </c>
      <c r="BU93" s="515">
        <v>0</v>
      </c>
      <c r="BV93" s="515">
        <v>0</v>
      </c>
      <c r="BW93" s="515">
        <v>0</v>
      </c>
      <c r="BX93" s="515">
        <v>0</v>
      </c>
      <c r="BY93" s="515">
        <v>0</v>
      </c>
      <c r="BZ93" s="515">
        <v>24885.408000000003</v>
      </c>
      <c r="CA93" s="515">
        <v>24885.408000000003</v>
      </c>
      <c r="CB93" s="515">
        <v>0</v>
      </c>
      <c r="CC93" s="515">
        <v>0</v>
      </c>
      <c r="CD93" s="515">
        <v>0</v>
      </c>
      <c r="CE93" s="515">
        <v>0</v>
      </c>
      <c r="CF93" s="515">
        <v>24885.408000000003</v>
      </c>
      <c r="CG93" s="516">
        <v>24885.408000000003</v>
      </c>
      <c r="CH93" s="501">
        <v>13910880.000000002</v>
      </c>
      <c r="CI93" s="501">
        <v>13910880.000000002</v>
      </c>
      <c r="CJ93" s="501">
        <v>15803040</v>
      </c>
      <c r="CK93" s="257" t="s">
        <v>1976</v>
      </c>
      <c r="CL93" s="108">
        <v>3.97</v>
      </c>
      <c r="CM93" s="245">
        <v>3.97</v>
      </c>
      <c r="CN93" s="109">
        <v>4.51</v>
      </c>
      <c r="CO93" s="436"/>
      <c r="CP93" s="436"/>
      <c r="CQ93" s="436"/>
      <c r="CR93" s="273"/>
      <c r="CS93" s="447">
        <v>4.6902012537116526</v>
      </c>
      <c r="CT93" s="448">
        <v>4.6902012537116526</v>
      </c>
      <c r="CU93" s="441">
        <v>4.3549983503794187E-2</v>
      </c>
      <c r="CV93" s="442">
        <v>4.3549983503794187E-2</v>
      </c>
      <c r="CW93" s="450" t="s">
        <v>2244</v>
      </c>
      <c r="CX93" s="242"/>
      <c r="CY93" s="436"/>
      <c r="CZ93" s="436"/>
      <c r="DA93" s="437"/>
      <c r="DB93" s="438"/>
      <c r="DC93" s="457">
        <v>0</v>
      </c>
      <c r="DD93" s="458">
        <v>0</v>
      </c>
      <c r="DE93" s="459">
        <v>3554</v>
      </c>
      <c r="DF93" s="357">
        <v>1184.6666666666667</v>
      </c>
    </row>
    <row r="94" spans="1:110" ht="35.25" customHeight="1" x14ac:dyDescent="0.25">
      <c r="A94" s="401" t="s">
        <v>56</v>
      </c>
      <c r="B94" s="48" t="s">
        <v>57</v>
      </c>
      <c r="C94" s="48" t="s">
        <v>58</v>
      </c>
      <c r="D94" s="145" t="s">
        <v>193</v>
      </c>
      <c r="E94" s="145" t="s">
        <v>63</v>
      </c>
      <c r="F94" s="145" t="s">
        <v>194</v>
      </c>
      <c r="G94" s="14" t="s">
        <v>63</v>
      </c>
      <c r="H94" s="22" t="s">
        <v>1978</v>
      </c>
      <c r="I94" s="145" t="s">
        <v>1984</v>
      </c>
      <c r="J94" s="426">
        <v>11.783834464214101</v>
      </c>
      <c r="K94" s="426">
        <v>23.092613588331002</v>
      </c>
      <c r="L94" s="488">
        <v>3147.2</v>
      </c>
      <c r="M94" s="498"/>
      <c r="N94" s="498"/>
      <c r="O94" s="498"/>
      <c r="P94" s="498"/>
      <c r="Q94" s="498"/>
      <c r="R94" s="498"/>
      <c r="S94" s="498"/>
      <c r="T94" s="498"/>
      <c r="U94" s="498"/>
      <c r="V94" s="498"/>
      <c r="W94" s="498"/>
      <c r="X94" s="498"/>
      <c r="Y94" s="498"/>
      <c r="Z94" s="498"/>
      <c r="AA94" s="498"/>
      <c r="AB94" s="498"/>
      <c r="AC94" s="498">
        <v>59</v>
      </c>
      <c r="AD94" s="498">
        <v>59</v>
      </c>
      <c r="AE94" s="498"/>
      <c r="AF94" s="498"/>
      <c r="AG94" s="585"/>
      <c r="AH94" s="498"/>
      <c r="AI94" s="498">
        <f t="shared" si="8"/>
        <v>59</v>
      </c>
      <c r="AJ94" s="498">
        <f t="shared" si="9"/>
        <v>59</v>
      </c>
      <c r="AK94" s="498"/>
      <c r="AL94" s="498"/>
      <c r="AM94" s="498"/>
      <c r="AN94" s="498"/>
      <c r="AO94" s="498"/>
      <c r="AP94" s="498"/>
      <c r="AQ94" s="498"/>
      <c r="AR94" s="498"/>
      <c r="AS94" s="498"/>
      <c r="AT94" s="498"/>
      <c r="AU94" s="498"/>
      <c r="AV94" s="498"/>
      <c r="AW94" s="498"/>
      <c r="AX94" s="498"/>
      <c r="AY94" s="498"/>
      <c r="AZ94" s="498"/>
      <c r="BA94" s="498">
        <v>617.99</v>
      </c>
      <c r="BB94" s="498">
        <v>617.99</v>
      </c>
      <c r="BC94" s="498"/>
      <c r="BD94" s="498"/>
      <c r="BE94" s="498"/>
      <c r="BF94" s="498"/>
      <c r="BG94" s="256">
        <f t="shared" si="10"/>
        <v>617.99</v>
      </c>
      <c r="BH94" s="26">
        <f t="shared" si="11"/>
        <v>617.99</v>
      </c>
      <c r="BI94" s="514">
        <f t="shared" si="7"/>
        <v>6.0057337220602539E-2</v>
      </c>
      <c r="BJ94" s="515">
        <v>0</v>
      </c>
      <c r="BK94" s="515">
        <v>0</v>
      </c>
      <c r="BL94" s="515">
        <v>0</v>
      </c>
      <c r="BM94" s="515">
        <v>0</v>
      </c>
      <c r="BN94" s="515">
        <v>0</v>
      </c>
      <c r="BO94" s="515">
        <v>0</v>
      </c>
      <c r="BP94" s="515">
        <v>0</v>
      </c>
      <c r="BQ94" s="515">
        <v>0</v>
      </c>
      <c r="BR94" s="515">
        <v>0</v>
      </c>
      <c r="BS94" s="515">
        <v>0</v>
      </c>
      <c r="BT94" s="515">
        <v>0</v>
      </c>
      <c r="BU94" s="515">
        <v>0</v>
      </c>
      <c r="BV94" s="515">
        <v>0</v>
      </c>
      <c r="BW94" s="515">
        <v>0</v>
      </c>
      <c r="BX94" s="515">
        <v>0</v>
      </c>
      <c r="BY94" s="515">
        <v>0</v>
      </c>
      <c r="BZ94" s="515">
        <v>725421.38160000008</v>
      </c>
      <c r="CA94" s="515">
        <v>725421.38160000008</v>
      </c>
      <c r="CB94" s="515">
        <v>0</v>
      </c>
      <c r="CC94" s="515">
        <v>0</v>
      </c>
      <c r="CD94" s="515">
        <v>0</v>
      </c>
      <c r="CE94" s="515">
        <v>0</v>
      </c>
      <c r="CF94" s="515">
        <v>725421.38160000008</v>
      </c>
      <c r="CG94" s="516">
        <v>725421.38160000008</v>
      </c>
      <c r="CH94" s="501">
        <v>31781280.000000004</v>
      </c>
      <c r="CI94" s="501">
        <v>31781280.000000004</v>
      </c>
      <c r="CJ94" s="501">
        <v>36056159.999999993</v>
      </c>
      <c r="CK94" s="257" t="s">
        <v>1976</v>
      </c>
      <c r="CL94" s="108">
        <v>9.07</v>
      </c>
      <c r="CM94" s="245">
        <v>9.07</v>
      </c>
      <c r="CN94" s="109">
        <v>10.29</v>
      </c>
      <c r="CO94" s="436"/>
      <c r="CP94" s="436"/>
      <c r="CQ94" s="436"/>
      <c r="CR94" s="273"/>
      <c r="CS94" s="447">
        <v>108.52361694216131</v>
      </c>
      <c r="CT94" s="448">
        <v>99.973068830102861</v>
      </c>
      <c r="CU94" s="441">
        <v>0.96677149154907827</v>
      </c>
      <c r="CV94" s="442">
        <v>0.95766276941806094</v>
      </c>
      <c r="CW94" s="450" t="s">
        <v>2239</v>
      </c>
      <c r="CX94" s="242"/>
      <c r="CY94" s="436"/>
      <c r="CZ94" s="436"/>
      <c r="DA94" s="437"/>
      <c r="DB94" s="438"/>
      <c r="DC94" s="457">
        <v>256904</v>
      </c>
      <c r="DD94" s="458">
        <v>101574</v>
      </c>
      <c r="DE94" s="459">
        <v>323080</v>
      </c>
      <c r="DF94" s="357">
        <v>227186</v>
      </c>
    </row>
    <row r="95" spans="1:110" ht="35.25" customHeight="1" x14ac:dyDescent="0.25">
      <c r="A95" s="401" t="s">
        <v>56</v>
      </c>
      <c r="B95" s="48" t="s">
        <v>57</v>
      </c>
      <c r="C95" s="48" t="s">
        <v>58</v>
      </c>
      <c r="D95" s="145" t="s">
        <v>193</v>
      </c>
      <c r="E95" s="145" t="s">
        <v>63</v>
      </c>
      <c r="F95" s="145" t="s">
        <v>195</v>
      </c>
      <c r="G95" s="14" t="s">
        <v>63</v>
      </c>
      <c r="H95" s="22" t="s">
        <v>1978</v>
      </c>
      <c r="I95" s="145" t="s">
        <v>1984</v>
      </c>
      <c r="J95" s="426">
        <v>11.783834464214101</v>
      </c>
      <c r="K95" s="426">
        <v>9.2488636171260001</v>
      </c>
      <c r="L95" s="488">
        <v>954.3</v>
      </c>
      <c r="M95" s="498"/>
      <c r="N95" s="498"/>
      <c r="O95" s="498"/>
      <c r="P95" s="498"/>
      <c r="Q95" s="498"/>
      <c r="R95" s="498"/>
      <c r="S95" s="498"/>
      <c r="T95" s="498"/>
      <c r="U95" s="498"/>
      <c r="V95" s="498"/>
      <c r="W95" s="498"/>
      <c r="X95" s="498"/>
      <c r="Y95" s="498">
        <v>2</v>
      </c>
      <c r="Z95" s="498">
        <v>2</v>
      </c>
      <c r="AA95" s="498"/>
      <c r="AB95" s="498"/>
      <c r="AC95" s="498">
        <v>16</v>
      </c>
      <c r="AD95" s="498">
        <v>16</v>
      </c>
      <c r="AE95" s="498"/>
      <c r="AF95" s="498"/>
      <c r="AG95" s="585"/>
      <c r="AH95" s="498"/>
      <c r="AI95" s="498">
        <f t="shared" si="8"/>
        <v>18</v>
      </c>
      <c r="AJ95" s="498">
        <f t="shared" si="9"/>
        <v>18</v>
      </c>
      <c r="AK95" s="498"/>
      <c r="AL95" s="498"/>
      <c r="AM95" s="498"/>
      <c r="AN95" s="498"/>
      <c r="AO95" s="498"/>
      <c r="AP95" s="498"/>
      <c r="AQ95" s="498"/>
      <c r="AR95" s="498"/>
      <c r="AS95" s="498"/>
      <c r="AT95" s="498"/>
      <c r="AU95" s="498"/>
      <c r="AV95" s="498"/>
      <c r="AW95" s="498">
        <v>150</v>
      </c>
      <c r="AX95" s="498">
        <v>150</v>
      </c>
      <c r="AY95" s="498"/>
      <c r="AZ95" s="498"/>
      <c r="BA95" s="498">
        <v>96.56</v>
      </c>
      <c r="BB95" s="498">
        <v>96.56</v>
      </c>
      <c r="BC95" s="498"/>
      <c r="BD95" s="498"/>
      <c r="BE95" s="498"/>
      <c r="BF95" s="498"/>
      <c r="BG95" s="256">
        <f t="shared" si="10"/>
        <v>246.56</v>
      </c>
      <c r="BH95" s="26">
        <f t="shared" si="11"/>
        <v>246.56</v>
      </c>
      <c r="BI95" s="514">
        <f t="shared" si="7"/>
        <v>2.4007789678675756E-2</v>
      </c>
      <c r="BJ95" s="515">
        <v>0</v>
      </c>
      <c r="BK95" s="515">
        <v>0</v>
      </c>
      <c r="BL95" s="515">
        <v>0</v>
      </c>
      <c r="BM95" s="515">
        <v>0</v>
      </c>
      <c r="BN95" s="515">
        <v>0</v>
      </c>
      <c r="BO95" s="515">
        <v>0</v>
      </c>
      <c r="BP95" s="515">
        <v>0</v>
      </c>
      <c r="BQ95" s="515">
        <v>0</v>
      </c>
      <c r="BR95" s="515">
        <v>0</v>
      </c>
      <c r="BS95" s="515">
        <v>0</v>
      </c>
      <c r="BT95" s="515">
        <v>0</v>
      </c>
      <c r="BU95" s="515">
        <v>0</v>
      </c>
      <c r="BV95" s="515">
        <v>756864</v>
      </c>
      <c r="BW95" s="515">
        <v>756864</v>
      </c>
      <c r="BX95" s="515">
        <v>0</v>
      </c>
      <c r="BY95" s="515">
        <v>0</v>
      </c>
      <c r="BZ95" s="515">
        <v>113345.99040000001</v>
      </c>
      <c r="CA95" s="515">
        <v>113345.99040000001</v>
      </c>
      <c r="CB95" s="515">
        <v>0</v>
      </c>
      <c r="CC95" s="515">
        <v>0</v>
      </c>
      <c r="CD95" s="515">
        <v>0</v>
      </c>
      <c r="CE95" s="515">
        <v>0</v>
      </c>
      <c r="CF95" s="515">
        <v>870209.99040000001</v>
      </c>
      <c r="CG95" s="516">
        <v>870209.99040000001</v>
      </c>
      <c r="CH95" s="501">
        <v>24528000.000000004</v>
      </c>
      <c r="CI95" s="501">
        <v>24528000.000000004</v>
      </c>
      <c r="CJ95" s="501">
        <v>35986079.999999993</v>
      </c>
      <c r="CK95" s="257" t="s">
        <v>1976</v>
      </c>
      <c r="CL95" s="108">
        <v>7</v>
      </c>
      <c r="CM95" s="245">
        <v>7</v>
      </c>
      <c r="CN95" s="109">
        <v>10.27</v>
      </c>
      <c r="CO95" s="436"/>
      <c r="CP95" s="436"/>
      <c r="CQ95" s="436"/>
      <c r="CR95" s="273"/>
      <c r="CS95" s="447">
        <v>52.428708323057172</v>
      </c>
      <c r="CT95" s="448">
        <v>52.428708323057172</v>
      </c>
      <c r="CU95" s="441">
        <v>1.2217757630054205</v>
      </c>
      <c r="CV95" s="442">
        <v>1.2217757630054205</v>
      </c>
      <c r="CW95" s="450" t="s">
        <v>2239</v>
      </c>
      <c r="CX95" s="242"/>
      <c r="CY95" s="436"/>
      <c r="CZ95" s="436"/>
      <c r="DA95" s="437"/>
      <c r="DB95" s="438"/>
      <c r="DC95" s="457">
        <v>53228</v>
      </c>
      <c r="DD95" s="458">
        <v>0</v>
      </c>
      <c r="DE95" s="459">
        <v>45795</v>
      </c>
      <c r="DF95" s="357">
        <v>33007.666666666664</v>
      </c>
    </row>
    <row r="96" spans="1:110" ht="35.25" customHeight="1" x14ac:dyDescent="0.25">
      <c r="A96" s="401" t="s">
        <v>56</v>
      </c>
      <c r="B96" s="48" t="s">
        <v>57</v>
      </c>
      <c r="C96" s="48" t="s">
        <v>58</v>
      </c>
      <c r="D96" s="145" t="s">
        <v>193</v>
      </c>
      <c r="E96" s="145" t="s">
        <v>63</v>
      </c>
      <c r="F96" s="145" t="s">
        <v>196</v>
      </c>
      <c r="G96" s="14" t="s">
        <v>63</v>
      </c>
      <c r="H96" s="22" t="s">
        <v>1983</v>
      </c>
      <c r="I96" s="145" t="s">
        <v>1984</v>
      </c>
      <c r="J96" s="426">
        <v>11.783834464214101</v>
      </c>
      <c r="K96" s="426">
        <v>2.3062499952030002</v>
      </c>
      <c r="L96" s="488">
        <v>2</v>
      </c>
      <c r="M96" s="498"/>
      <c r="N96" s="498"/>
      <c r="O96" s="498"/>
      <c r="P96" s="498"/>
      <c r="Q96" s="498"/>
      <c r="R96" s="498"/>
      <c r="S96" s="498"/>
      <c r="T96" s="498"/>
      <c r="U96" s="498"/>
      <c r="V96" s="498"/>
      <c r="W96" s="498"/>
      <c r="X96" s="498"/>
      <c r="Y96" s="498"/>
      <c r="Z96" s="498"/>
      <c r="AA96" s="498"/>
      <c r="AB96" s="498"/>
      <c r="AC96" s="498"/>
      <c r="AD96" s="498"/>
      <c r="AE96" s="498"/>
      <c r="AF96" s="498"/>
      <c r="AG96" s="585"/>
      <c r="AH96" s="498"/>
      <c r="AI96" s="498">
        <f t="shared" si="8"/>
        <v>0</v>
      </c>
      <c r="AJ96" s="498">
        <f t="shared" si="9"/>
        <v>0</v>
      </c>
      <c r="AK96" s="498"/>
      <c r="AL96" s="498"/>
      <c r="AM96" s="498"/>
      <c r="AN96" s="498"/>
      <c r="AO96" s="498"/>
      <c r="AP96" s="498"/>
      <c r="AQ96" s="498"/>
      <c r="AR96" s="498"/>
      <c r="AS96" s="498"/>
      <c r="AT96" s="498"/>
      <c r="AU96" s="498"/>
      <c r="AV96" s="498"/>
      <c r="AW96" s="498"/>
      <c r="AX96" s="498"/>
      <c r="AY96" s="498"/>
      <c r="AZ96" s="498"/>
      <c r="BA96" s="498"/>
      <c r="BB96" s="498"/>
      <c r="BC96" s="498"/>
      <c r="BD96" s="498"/>
      <c r="BE96" s="498"/>
      <c r="BF96" s="498"/>
      <c r="BG96" s="256">
        <f t="shared" si="10"/>
        <v>0</v>
      </c>
      <c r="BH96" s="26">
        <f t="shared" si="11"/>
        <v>0</v>
      </c>
      <c r="BI96" s="514">
        <f t="shared" si="7"/>
        <v>0</v>
      </c>
      <c r="BJ96" s="515">
        <v>0</v>
      </c>
      <c r="BK96" s="515">
        <v>0</v>
      </c>
      <c r="BL96" s="515">
        <v>0</v>
      </c>
      <c r="BM96" s="515">
        <v>0</v>
      </c>
      <c r="BN96" s="515">
        <v>0</v>
      </c>
      <c r="BO96" s="515">
        <v>0</v>
      </c>
      <c r="BP96" s="515">
        <v>0</v>
      </c>
      <c r="BQ96" s="515">
        <v>0</v>
      </c>
      <c r="BR96" s="515">
        <v>0</v>
      </c>
      <c r="BS96" s="515">
        <v>0</v>
      </c>
      <c r="BT96" s="515">
        <v>0</v>
      </c>
      <c r="BU96" s="515">
        <v>0</v>
      </c>
      <c r="BV96" s="515">
        <v>0</v>
      </c>
      <c r="BW96" s="515">
        <v>0</v>
      </c>
      <c r="BX96" s="515">
        <v>0</v>
      </c>
      <c r="BY96" s="515">
        <v>0</v>
      </c>
      <c r="BZ96" s="515">
        <v>0</v>
      </c>
      <c r="CA96" s="515">
        <v>0</v>
      </c>
      <c r="CB96" s="515">
        <v>0</v>
      </c>
      <c r="CC96" s="515">
        <v>0</v>
      </c>
      <c r="CD96" s="515">
        <v>0</v>
      </c>
      <c r="CE96" s="515">
        <v>0</v>
      </c>
      <c r="CF96" s="515">
        <v>0</v>
      </c>
      <c r="CG96" s="516">
        <v>0</v>
      </c>
      <c r="CH96" s="501">
        <v>44500439.401257597</v>
      </c>
      <c r="CI96" s="501">
        <v>44500439.401257597</v>
      </c>
      <c r="CJ96" s="501">
        <v>63858597.002433598</v>
      </c>
      <c r="CK96" s="257" t="s">
        <v>1976</v>
      </c>
      <c r="CL96" s="108">
        <v>9.5399999999999991</v>
      </c>
      <c r="CM96" s="245">
        <v>9.5399999999999991</v>
      </c>
      <c r="CN96" s="109">
        <v>13.69</v>
      </c>
      <c r="CO96" s="436"/>
      <c r="CP96" s="436"/>
      <c r="CQ96" s="436"/>
      <c r="CR96" s="273"/>
      <c r="CS96" s="447">
        <v>201.55072463768133</v>
      </c>
      <c r="CT96" s="448">
        <v>201.55072463768133</v>
      </c>
      <c r="CU96" s="441">
        <v>1.289855072463769</v>
      </c>
      <c r="CV96" s="442">
        <v>1.289855072463769</v>
      </c>
      <c r="CW96" s="450" t="s">
        <v>2245</v>
      </c>
      <c r="CX96" s="242"/>
      <c r="CY96" s="436"/>
      <c r="CZ96" s="436"/>
      <c r="DA96" s="437"/>
      <c r="DB96" s="438"/>
      <c r="DC96" s="457">
        <v>2038</v>
      </c>
      <c r="DD96" s="458">
        <v>0</v>
      </c>
      <c r="DE96" s="459">
        <v>0</v>
      </c>
      <c r="DF96" s="357">
        <v>679.33333333333337</v>
      </c>
    </row>
    <row r="97" spans="1:110" ht="35.25" customHeight="1" x14ac:dyDescent="0.25">
      <c r="A97" s="401" t="s">
        <v>56</v>
      </c>
      <c r="B97" s="48" t="s">
        <v>57</v>
      </c>
      <c r="C97" s="48" t="s">
        <v>58</v>
      </c>
      <c r="D97" s="145" t="s">
        <v>193</v>
      </c>
      <c r="E97" s="145" t="s">
        <v>63</v>
      </c>
      <c r="F97" s="145" t="s">
        <v>197</v>
      </c>
      <c r="G97" s="14" t="s">
        <v>63</v>
      </c>
      <c r="H97" s="22" t="s">
        <v>1978</v>
      </c>
      <c r="I97" s="145" t="s">
        <v>1984</v>
      </c>
      <c r="J97" s="426">
        <v>11.783834464214101</v>
      </c>
      <c r="K97" s="426">
        <v>10.040151494268001</v>
      </c>
      <c r="L97" s="488">
        <v>392.1</v>
      </c>
      <c r="M97" s="498"/>
      <c r="N97" s="498"/>
      <c r="O97" s="498"/>
      <c r="P97" s="498"/>
      <c r="Q97" s="498"/>
      <c r="R97" s="498"/>
      <c r="S97" s="498"/>
      <c r="T97" s="498"/>
      <c r="U97" s="498"/>
      <c r="V97" s="498"/>
      <c r="W97" s="498"/>
      <c r="X97" s="498"/>
      <c r="Y97" s="498">
        <v>1</v>
      </c>
      <c r="Z97" s="498">
        <v>1</v>
      </c>
      <c r="AA97" s="498"/>
      <c r="AB97" s="498"/>
      <c r="AC97" s="498">
        <v>16</v>
      </c>
      <c r="AD97" s="498">
        <v>16</v>
      </c>
      <c r="AE97" s="498"/>
      <c r="AF97" s="498"/>
      <c r="AG97" s="585"/>
      <c r="AH97" s="498"/>
      <c r="AI97" s="498">
        <f t="shared" si="8"/>
        <v>17</v>
      </c>
      <c r="AJ97" s="498">
        <f t="shared" si="9"/>
        <v>17</v>
      </c>
      <c r="AK97" s="498"/>
      <c r="AL97" s="498"/>
      <c r="AM97" s="498"/>
      <c r="AN97" s="498"/>
      <c r="AO97" s="498"/>
      <c r="AP97" s="498"/>
      <c r="AQ97" s="498"/>
      <c r="AR97" s="498"/>
      <c r="AS97" s="498"/>
      <c r="AT97" s="498"/>
      <c r="AU97" s="498"/>
      <c r="AV97" s="498"/>
      <c r="AW97" s="498">
        <v>300</v>
      </c>
      <c r="AX97" s="498">
        <v>300</v>
      </c>
      <c r="AY97" s="498"/>
      <c r="AZ97" s="498"/>
      <c r="BA97" s="498">
        <v>245.65</v>
      </c>
      <c r="BB97" s="498">
        <v>245.65</v>
      </c>
      <c r="BC97" s="498"/>
      <c r="BD97" s="498"/>
      <c r="BE97" s="498"/>
      <c r="BF97" s="498"/>
      <c r="BG97" s="256">
        <f t="shared" si="10"/>
        <v>545.65</v>
      </c>
      <c r="BH97" s="26">
        <f t="shared" si="11"/>
        <v>545.65</v>
      </c>
      <c r="BI97" s="514">
        <f t="shared" si="7"/>
        <v>8.30517503805175E-2</v>
      </c>
      <c r="BJ97" s="515">
        <v>0</v>
      </c>
      <c r="BK97" s="515">
        <v>0</v>
      </c>
      <c r="BL97" s="515">
        <v>0</v>
      </c>
      <c r="BM97" s="515">
        <v>0</v>
      </c>
      <c r="BN97" s="515">
        <v>0</v>
      </c>
      <c r="BO97" s="515">
        <v>0</v>
      </c>
      <c r="BP97" s="515">
        <v>0</v>
      </c>
      <c r="BQ97" s="515">
        <v>0</v>
      </c>
      <c r="BR97" s="515">
        <v>0</v>
      </c>
      <c r="BS97" s="515">
        <v>0</v>
      </c>
      <c r="BT97" s="515">
        <v>0</v>
      </c>
      <c r="BU97" s="515">
        <v>0</v>
      </c>
      <c r="BV97" s="515">
        <v>1513728</v>
      </c>
      <c r="BW97" s="515">
        <v>1513728</v>
      </c>
      <c r="BX97" s="515">
        <v>0</v>
      </c>
      <c r="BY97" s="515">
        <v>0</v>
      </c>
      <c r="BZ97" s="515">
        <v>288353.79600000003</v>
      </c>
      <c r="CA97" s="515">
        <v>288353.79600000003</v>
      </c>
      <c r="CB97" s="515">
        <v>0</v>
      </c>
      <c r="CC97" s="515">
        <v>0</v>
      </c>
      <c r="CD97" s="515">
        <v>0</v>
      </c>
      <c r="CE97" s="515">
        <v>0</v>
      </c>
      <c r="CF97" s="515">
        <v>1802081.7960000001</v>
      </c>
      <c r="CG97" s="516">
        <v>1802081.7960000001</v>
      </c>
      <c r="CH97" s="501">
        <v>29664030.030742802</v>
      </c>
      <c r="CI97" s="501">
        <v>29664030.030742802</v>
      </c>
      <c r="CJ97" s="501">
        <v>28123041.457717203</v>
      </c>
      <c r="CK97" s="257" t="s">
        <v>1976</v>
      </c>
      <c r="CL97" s="108">
        <v>6.93</v>
      </c>
      <c r="CM97" s="245">
        <v>6.93</v>
      </c>
      <c r="CN97" s="109">
        <v>6.57</v>
      </c>
      <c r="CO97" s="436"/>
      <c r="CP97" s="436"/>
      <c r="CQ97" s="436"/>
      <c r="CR97" s="273"/>
      <c r="CS97" s="447">
        <v>17.340491265425854</v>
      </c>
      <c r="CT97" s="448">
        <v>17.340491265425854</v>
      </c>
      <c r="CU97" s="441">
        <v>0.27846832642096025</v>
      </c>
      <c r="CV97" s="442">
        <v>0.27846832642096025</v>
      </c>
      <c r="CW97" s="450" t="s">
        <v>2239</v>
      </c>
      <c r="CX97" s="242"/>
      <c r="CY97" s="436"/>
      <c r="CZ97" s="436"/>
      <c r="DA97" s="437"/>
      <c r="DB97" s="438"/>
      <c r="DC97" s="457">
        <v>7210</v>
      </c>
      <c r="DD97" s="458">
        <v>0</v>
      </c>
      <c r="DE97" s="459">
        <v>1600</v>
      </c>
      <c r="DF97" s="357">
        <v>2936.6666666666665</v>
      </c>
    </row>
    <row r="98" spans="1:110" ht="35.25" customHeight="1" x14ac:dyDescent="0.25">
      <c r="A98" s="401" t="s">
        <v>56</v>
      </c>
      <c r="B98" s="48" t="s">
        <v>57</v>
      </c>
      <c r="C98" s="48" t="s">
        <v>58</v>
      </c>
      <c r="D98" s="145" t="s">
        <v>193</v>
      </c>
      <c r="E98" s="145" t="s">
        <v>63</v>
      </c>
      <c r="F98" s="145" t="s">
        <v>198</v>
      </c>
      <c r="G98" s="14" t="s">
        <v>199</v>
      </c>
      <c r="H98" s="22" t="s">
        <v>1978</v>
      </c>
      <c r="I98" s="145" t="s">
        <v>1984</v>
      </c>
      <c r="J98" s="426">
        <v>12.668219606558768</v>
      </c>
      <c r="K98" s="426">
        <v>26.203787824284003</v>
      </c>
      <c r="L98" s="488">
        <v>2776.3</v>
      </c>
      <c r="M98" s="498"/>
      <c r="N98" s="498"/>
      <c r="O98" s="498"/>
      <c r="P98" s="498"/>
      <c r="Q98" s="498"/>
      <c r="R98" s="498"/>
      <c r="S98" s="498"/>
      <c r="T98" s="498"/>
      <c r="U98" s="498"/>
      <c r="V98" s="498"/>
      <c r="W98" s="498"/>
      <c r="X98" s="498"/>
      <c r="Y98" s="498"/>
      <c r="Z98" s="498"/>
      <c r="AA98" s="498"/>
      <c r="AB98" s="498"/>
      <c r="AC98" s="498">
        <v>58</v>
      </c>
      <c r="AD98" s="498">
        <v>58</v>
      </c>
      <c r="AE98" s="498"/>
      <c r="AF98" s="498"/>
      <c r="AG98" s="585"/>
      <c r="AH98" s="498"/>
      <c r="AI98" s="498">
        <f t="shared" si="8"/>
        <v>58</v>
      </c>
      <c r="AJ98" s="498">
        <f t="shared" si="9"/>
        <v>58</v>
      </c>
      <c r="AK98" s="498"/>
      <c r="AL98" s="498"/>
      <c r="AM98" s="498"/>
      <c r="AN98" s="498"/>
      <c r="AO98" s="498"/>
      <c r="AP98" s="498"/>
      <c r="AQ98" s="498"/>
      <c r="AR98" s="498"/>
      <c r="AS98" s="498"/>
      <c r="AT98" s="498"/>
      <c r="AU98" s="498"/>
      <c r="AV98" s="498"/>
      <c r="AW98" s="498"/>
      <c r="AX98" s="498"/>
      <c r="AY98" s="498"/>
      <c r="AZ98" s="498"/>
      <c r="BA98" s="498">
        <v>1919.845</v>
      </c>
      <c r="BB98" s="498">
        <v>1919.845</v>
      </c>
      <c r="BC98" s="498"/>
      <c r="BD98" s="498"/>
      <c r="BE98" s="498"/>
      <c r="BF98" s="498"/>
      <c r="BG98" s="256">
        <f t="shared" si="10"/>
        <v>1919.845</v>
      </c>
      <c r="BH98" s="26">
        <f t="shared" si="11"/>
        <v>1919.845</v>
      </c>
      <c r="BI98" s="514">
        <f t="shared" si="7"/>
        <v>0.15358759999999999</v>
      </c>
      <c r="BJ98" s="515">
        <v>0</v>
      </c>
      <c r="BK98" s="515">
        <v>0</v>
      </c>
      <c r="BL98" s="515">
        <v>0</v>
      </c>
      <c r="BM98" s="515">
        <v>0</v>
      </c>
      <c r="BN98" s="515">
        <v>0</v>
      </c>
      <c r="BO98" s="515">
        <v>0</v>
      </c>
      <c r="BP98" s="515">
        <v>0</v>
      </c>
      <c r="BQ98" s="515">
        <v>0</v>
      </c>
      <c r="BR98" s="515">
        <v>0</v>
      </c>
      <c r="BS98" s="515">
        <v>0</v>
      </c>
      <c r="BT98" s="515">
        <v>0</v>
      </c>
      <c r="BU98" s="515">
        <v>0</v>
      </c>
      <c r="BV98" s="515">
        <v>0</v>
      </c>
      <c r="BW98" s="515">
        <v>0</v>
      </c>
      <c r="BX98" s="515">
        <v>0</v>
      </c>
      <c r="BY98" s="515">
        <v>0</v>
      </c>
      <c r="BZ98" s="515">
        <v>2253590.8547999999</v>
      </c>
      <c r="CA98" s="515">
        <v>2253590.8547999999</v>
      </c>
      <c r="CB98" s="515">
        <v>0</v>
      </c>
      <c r="CC98" s="515">
        <v>0</v>
      </c>
      <c r="CD98" s="515">
        <v>0</v>
      </c>
      <c r="CE98" s="515">
        <v>0</v>
      </c>
      <c r="CF98" s="515">
        <v>2253590.8547999999</v>
      </c>
      <c r="CG98" s="516">
        <v>2253590.8547999999</v>
      </c>
      <c r="CH98" s="501">
        <v>32482080</v>
      </c>
      <c r="CI98" s="501">
        <v>32482080</v>
      </c>
      <c r="CJ98" s="501">
        <v>43800000</v>
      </c>
      <c r="CK98" s="257" t="s">
        <v>1976</v>
      </c>
      <c r="CL98" s="108">
        <v>9.27</v>
      </c>
      <c r="CM98" s="245">
        <v>9.27</v>
      </c>
      <c r="CN98" s="109">
        <v>12.5</v>
      </c>
      <c r="CO98" s="436"/>
      <c r="CP98" s="436"/>
      <c r="CQ98" s="436"/>
      <c r="CR98" s="273"/>
      <c r="CS98" s="447">
        <v>58.736299777503007</v>
      </c>
      <c r="CT98" s="448">
        <v>35.327144742233607</v>
      </c>
      <c r="CU98" s="441">
        <v>0.63566268934143466</v>
      </c>
      <c r="CV98" s="442">
        <v>0.53852926595857409</v>
      </c>
      <c r="CW98" s="450" t="s">
        <v>2240</v>
      </c>
      <c r="CX98" s="242"/>
      <c r="CY98" s="436"/>
      <c r="CZ98" s="436"/>
      <c r="DA98" s="437"/>
      <c r="DB98" s="438"/>
      <c r="DC98" s="457">
        <v>49479</v>
      </c>
      <c r="DD98" s="458">
        <v>24079</v>
      </c>
      <c r="DE98" s="459">
        <v>26997</v>
      </c>
      <c r="DF98" s="357">
        <v>33518.333333333336</v>
      </c>
    </row>
    <row r="99" spans="1:110" ht="35.25" customHeight="1" x14ac:dyDescent="0.25">
      <c r="A99" s="401" t="s">
        <v>56</v>
      </c>
      <c r="B99" s="48" t="s">
        <v>57</v>
      </c>
      <c r="C99" s="48" t="s">
        <v>58</v>
      </c>
      <c r="D99" s="145" t="s">
        <v>200</v>
      </c>
      <c r="E99" s="145" t="s">
        <v>63</v>
      </c>
      <c r="F99" s="145" t="s">
        <v>201</v>
      </c>
      <c r="G99" s="14" t="s">
        <v>63</v>
      </c>
      <c r="H99" s="22" t="s">
        <v>1979</v>
      </c>
      <c r="I99" s="145" t="s">
        <v>1981</v>
      </c>
      <c r="J99" s="426">
        <v>2.9397751946705037</v>
      </c>
      <c r="K99" s="426">
        <v>4.4945075664090002</v>
      </c>
      <c r="L99" s="488">
        <v>502.3</v>
      </c>
      <c r="M99" s="498"/>
      <c r="N99" s="498"/>
      <c r="O99" s="498"/>
      <c r="P99" s="498"/>
      <c r="Q99" s="498"/>
      <c r="R99" s="498"/>
      <c r="S99" s="498"/>
      <c r="T99" s="498"/>
      <c r="U99" s="498"/>
      <c r="V99" s="498"/>
      <c r="W99" s="498"/>
      <c r="X99" s="498"/>
      <c r="Y99" s="498"/>
      <c r="Z99" s="498"/>
      <c r="AA99" s="498"/>
      <c r="AB99" s="498"/>
      <c r="AC99" s="498">
        <v>3</v>
      </c>
      <c r="AD99" s="498">
        <v>3</v>
      </c>
      <c r="AE99" s="498"/>
      <c r="AF99" s="498"/>
      <c r="AG99" s="585"/>
      <c r="AH99" s="498"/>
      <c r="AI99" s="498">
        <f t="shared" si="8"/>
        <v>3</v>
      </c>
      <c r="AJ99" s="498">
        <f t="shared" si="9"/>
        <v>3</v>
      </c>
      <c r="AK99" s="498"/>
      <c r="AL99" s="498"/>
      <c r="AM99" s="498"/>
      <c r="AN99" s="498"/>
      <c r="AO99" s="498"/>
      <c r="AP99" s="498"/>
      <c r="AQ99" s="498"/>
      <c r="AR99" s="498"/>
      <c r="AS99" s="498"/>
      <c r="AT99" s="498"/>
      <c r="AU99" s="498"/>
      <c r="AV99" s="498"/>
      <c r="AW99" s="498"/>
      <c r="AX99" s="498"/>
      <c r="AY99" s="498"/>
      <c r="AZ99" s="498"/>
      <c r="BA99" s="498">
        <v>36.25</v>
      </c>
      <c r="BB99" s="498">
        <v>36.25</v>
      </c>
      <c r="BC99" s="498"/>
      <c r="BD99" s="498"/>
      <c r="BE99" s="498"/>
      <c r="BF99" s="498"/>
      <c r="BG99" s="256">
        <f t="shared" si="10"/>
        <v>36.25</v>
      </c>
      <c r="BH99" s="26">
        <f t="shared" si="11"/>
        <v>36.25</v>
      </c>
      <c r="BI99" s="514">
        <f t="shared" si="7"/>
        <v>1.9385026737967912E-2</v>
      </c>
      <c r="BJ99" s="515">
        <v>0</v>
      </c>
      <c r="BK99" s="515">
        <v>0</v>
      </c>
      <c r="BL99" s="515">
        <v>0</v>
      </c>
      <c r="BM99" s="515">
        <v>0</v>
      </c>
      <c r="BN99" s="515">
        <v>0</v>
      </c>
      <c r="BO99" s="515">
        <v>0</v>
      </c>
      <c r="BP99" s="515">
        <v>0</v>
      </c>
      <c r="BQ99" s="515">
        <v>0</v>
      </c>
      <c r="BR99" s="515">
        <v>0</v>
      </c>
      <c r="BS99" s="515">
        <v>0</v>
      </c>
      <c r="BT99" s="515">
        <v>0</v>
      </c>
      <c r="BU99" s="515">
        <v>0</v>
      </c>
      <c r="BV99" s="515">
        <v>0</v>
      </c>
      <c r="BW99" s="515">
        <v>0</v>
      </c>
      <c r="BX99" s="515">
        <v>0</v>
      </c>
      <c r="BY99" s="515">
        <v>0</v>
      </c>
      <c r="BZ99" s="515">
        <v>42551.700000000004</v>
      </c>
      <c r="CA99" s="515">
        <v>42551.700000000004</v>
      </c>
      <c r="CB99" s="515">
        <v>0</v>
      </c>
      <c r="CC99" s="515">
        <v>0</v>
      </c>
      <c r="CD99" s="515">
        <v>0</v>
      </c>
      <c r="CE99" s="515">
        <v>0</v>
      </c>
      <c r="CF99" s="515">
        <v>42551.700000000004</v>
      </c>
      <c r="CG99" s="516">
        <v>42551.700000000004</v>
      </c>
      <c r="CH99" s="501">
        <v>8474459.7495599985</v>
      </c>
      <c r="CI99" s="501">
        <v>8474459.7495599985</v>
      </c>
      <c r="CJ99" s="501">
        <v>9055565.5609583985</v>
      </c>
      <c r="CK99" s="257" t="s">
        <v>1976</v>
      </c>
      <c r="CL99" s="108">
        <v>1.75</v>
      </c>
      <c r="CM99" s="245">
        <v>1.75</v>
      </c>
      <c r="CN99" s="109">
        <v>1.87</v>
      </c>
      <c r="CO99" s="436"/>
      <c r="CP99" s="436"/>
      <c r="CQ99" s="436"/>
      <c r="CR99" s="273"/>
      <c r="CS99" s="447">
        <v>55.54499800349879</v>
      </c>
      <c r="CT99" s="448">
        <v>55.54499800349879</v>
      </c>
      <c r="CU99" s="441">
        <v>0.35801076075431548</v>
      </c>
      <c r="CV99" s="442">
        <v>0.35801076075431548</v>
      </c>
      <c r="CW99" s="450" t="s">
        <v>2208</v>
      </c>
      <c r="CX99" s="242"/>
      <c r="CY99" s="436"/>
      <c r="CZ99" s="436"/>
      <c r="DA99" s="437"/>
      <c r="DB99" s="438"/>
      <c r="DC99" s="457">
        <v>0</v>
      </c>
      <c r="DD99" s="458">
        <v>60208</v>
      </c>
      <c r="DE99" s="459">
        <v>0</v>
      </c>
      <c r="DF99" s="357">
        <v>20069.333333333332</v>
      </c>
    </row>
    <row r="100" spans="1:110" ht="35.25" customHeight="1" x14ac:dyDescent="0.25">
      <c r="A100" s="401" t="s">
        <v>56</v>
      </c>
      <c r="B100" s="48" t="s">
        <v>57</v>
      </c>
      <c r="C100" s="48" t="s">
        <v>58</v>
      </c>
      <c r="D100" s="145" t="s">
        <v>200</v>
      </c>
      <c r="E100" s="145" t="s">
        <v>63</v>
      </c>
      <c r="F100" s="145" t="s">
        <v>202</v>
      </c>
      <c r="G100" s="14" t="s">
        <v>63</v>
      </c>
      <c r="H100" s="22" t="s">
        <v>1978</v>
      </c>
      <c r="I100" s="145" t="s">
        <v>1981</v>
      </c>
      <c r="J100" s="426">
        <v>2.9109538692325576</v>
      </c>
      <c r="K100" s="426">
        <v>7.9446969531720004</v>
      </c>
      <c r="L100" s="488">
        <v>864.2</v>
      </c>
      <c r="M100" s="498"/>
      <c r="N100" s="498"/>
      <c r="O100" s="498"/>
      <c r="P100" s="498"/>
      <c r="Q100" s="498"/>
      <c r="R100" s="498"/>
      <c r="S100" s="498"/>
      <c r="T100" s="498"/>
      <c r="U100" s="498"/>
      <c r="V100" s="498"/>
      <c r="W100" s="498"/>
      <c r="X100" s="498"/>
      <c r="Y100" s="498"/>
      <c r="Z100" s="498"/>
      <c r="AA100" s="498"/>
      <c r="AB100" s="498"/>
      <c r="AC100" s="498">
        <v>20</v>
      </c>
      <c r="AD100" s="498">
        <v>20</v>
      </c>
      <c r="AE100" s="498"/>
      <c r="AF100" s="498"/>
      <c r="AG100" s="585"/>
      <c r="AH100" s="498"/>
      <c r="AI100" s="498">
        <f t="shared" si="8"/>
        <v>20</v>
      </c>
      <c r="AJ100" s="498">
        <f t="shared" si="9"/>
        <v>20</v>
      </c>
      <c r="AK100" s="498"/>
      <c r="AL100" s="498"/>
      <c r="AM100" s="498"/>
      <c r="AN100" s="498"/>
      <c r="AO100" s="498"/>
      <c r="AP100" s="498"/>
      <c r="AQ100" s="498"/>
      <c r="AR100" s="498"/>
      <c r="AS100" s="498"/>
      <c r="AT100" s="498"/>
      <c r="AU100" s="498"/>
      <c r="AV100" s="498"/>
      <c r="AW100" s="498"/>
      <c r="AX100" s="498"/>
      <c r="AY100" s="498"/>
      <c r="AZ100" s="498"/>
      <c r="BA100" s="498">
        <v>122.61</v>
      </c>
      <c r="BB100" s="498">
        <v>122.61</v>
      </c>
      <c r="BC100" s="498"/>
      <c r="BD100" s="498"/>
      <c r="BE100" s="498"/>
      <c r="BF100" s="498"/>
      <c r="BG100" s="256">
        <f t="shared" si="10"/>
        <v>122.61</v>
      </c>
      <c r="BH100" s="26">
        <f t="shared" si="11"/>
        <v>122.61</v>
      </c>
      <c r="BI100" s="514">
        <f t="shared" si="7"/>
        <v>5.6502304147465439E-2</v>
      </c>
      <c r="BJ100" s="515">
        <v>0</v>
      </c>
      <c r="BK100" s="515">
        <v>0</v>
      </c>
      <c r="BL100" s="515">
        <v>0</v>
      </c>
      <c r="BM100" s="515">
        <v>0</v>
      </c>
      <c r="BN100" s="515">
        <v>0</v>
      </c>
      <c r="BO100" s="515">
        <v>0</v>
      </c>
      <c r="BP100" s="515">
        <v>0</v>
      </c>
      <c r="BQ100" s="515">
        <v>0</v>
      </c>
      <c r="BR100" s="515">
        <v>0</v>
      </c>
      <c r="BS100" s="515">
        <v>0</v>
      </c>
      <c r="BT100" s="515">
        <v>0</v>
      </c>
      <c r="BU100" s="515">
        <v>0</v>
      </c>
      <c r="BV100" s="515">
        <v>0</v>
      </c>
      <c r="BW100" s="515">
        <v>0</v>
      </c>
      <c r="BX100" s="515">
        <v>0</v>
      </c>
      <c r="BY100" s="515">
        <v>0</v>
      </c>
      <c r="BZ100" s="515">
        <v>143924.52240000002</v>
      </c>
      <c r="CA100" s="515">
        <v>143924.52240000002</v>
      </c>
      <c r="CB100" s="515">
        <v>0</v>
      </c>
      <c r="CC100" s="515">
        <v>0</v>
      </c>
      <c r="CD100" s="515">
        <v>0</v>
      </c>
      <c r="CE100" s="515">
        <v>0</v>
      </c>
      <c r="CF100" s="515">
        <v>143924.52240000002</v>
      </c>
      <c r="CG100" s="516">
        <v>143924.52240000002</v>
      </c>
      <c r="CH100" s="501">
        <v>6215628.1531908</v>
      </c>
      <c r="CI100" s="501">
        <v>6215628.1531908</v>
      </c>
      <c r="CJ100" s="501">
        <v>9052290.6660564002</v>
      </c>
      <c r="CK100" s="257" t="s">
        <v>1976</v>
      </c>
      <c r="CL100" s="108">
        <v>1.49</v>
      </c>
      <c r="CM100" s="245">
        <v>1.49</v>
      </c>
      <c r="CN100" s="109">
        <v>2.17</v>
      </c>
      <c r="CO100" s="436"/>
      <c r="CP100" s="436"/>
      <c r="CQ100" s="436"/>
      <c r="CR100" s="273"/>
      <c r="CS100" s="447">
        <v>130.54103995572595</v>
      </c>
      <c r="CT100" s="448">
        <v>125.81432828745206</v>
      </c>
      <c r="CU100" s="441">
        <v>0.38808795205094898</v>
      </c>
      <c r="CV100" s="442">
        <v>0.38037339081661914</v>
      </c>
      <c r="CW100" s="450" t="s">
        <v>2227</v>
      </c>
      <c r="CX100" s="242"/>
      <c r="CY100" s="436"/>
      <c r="CZ100" s="436"/>
      <c r="DA100" s="437"/>
      <c r="DB100" s="438"/>
      <c r="DC100" s="457">
        <v>126030</v>
      </c>
      <c r="DD100" s="458">
        <v>64685</v>
      </c>
      <c r="DE100" s="459">
        <v>0</v>
      </c>
      <c r="DF100" s="357">
        <v>63571.666666666664</v>
      </c>
    </row>
    <row r="101" spans="1:110" ht="35.25" customHeight="1" x14ac:dyDescent="0.25">
      <c r="A101" s="401" t="s">
        <v>56</v>
      </c>
      <c r="B101" s="48" t="s">
        <v>57</v>
      </c>
      <c r="C101" s="48" t="s">
        <v>58</v>
      </c>
      <c r="D101" s="145" t="s">
        <v>200</v>
      </c>
      <c r="E101" s="145" t="s">
        <v>63</v>
      </c>
      <c r="F101" s="145" t="s">
        <v>203</v>
      </c>
      <c r="G101" s="14" t="s">
        <v>63</v>
      </c>
      <c r="H101" s="22" t="s">
        <v>1978</v>
      </c>
      <c r="I101" s="145" t="s">
        <v>1981</v>
      </c>
      <c r="J101" s="426">
        <v>2.9397751946705037</v>
      </c>
      <c r="K101" s="426">
        <v>8.5051136186730005</v>
      </c>
      <c r="L101" s="488">
        <v>1248.2</v>
      </c>
      <c r="M101" s="498"/>
      <c r="N101" s="498"/>
      <c r="O101" s="498"/>
      <c r="P101" s="498"/>
      <c r="Q101" s="498"/>
      <c r="R101" s="498"/>
      <c r="S101" s="498"/>
      <c r="T101" s="498"/>
      <c r="U101" s="498"/>
      <c r="V101" s="498"/>
      <c r="W101" s="498"/>
      <c r="X101" s="498"/>
      <c r="Y101" s="498"/>
      <c r="Z101" s="498"/>
      <c r="AA101" s="498"/>
      <c r="AB101" s="498"/>
      <c r="AC101" s="498">
        <v>18</v>
      </c>
      <c r="AD101" s="498">
        <v>18</v>
      </c>
      <c r="AE101" s="498"/>
      <c r="AF101" s="498"/>
      <c r="AG101" s="585"/>
      <c r="AH101" s="498"/>
      <c r="AI101" s="498">
        <f t="shared" si="8"/>
        <v>18</v>
      </c>
      <c r="AJ101" s="498">
        <f t="shared" si="9"/>
        <v>18</v>
      </c>
      <c r="AK101" s="498"/>
      <c r="AL101" s="498"/>
      <c r="AM101" s="498"/>
      <c r="AN101" s="498"/>
      <c r="AO101" s="498"/>
      <c r="AP101" s="498"/>
      <c r="AQ101" s="498"/>
      <c r="AR101" s="498"/>
      <c r="AS101" s="498"/>
      <c r="AT101" s="498"/>
      <c r="AU101" s="498"/>
      <c r="AV101" s="498"/>
      <c r="AW101" s="498"/>
      <c r="AX101" s="498"/>
      <c r="AY101" s="498"/>
      <c r="AZ101" s="498"/>
      <c r="BA101" s="498">
        <v>82.34</v>
      </c>
      <c r="BB101" s="498">
        <v>82.34</v>
      </c>
      <c r="BC101" s="498"/>
      <c r="BD101" s="498"/>
      <c r="BE101" s="498"/>
      <c r="BF101" s="498"/>
      <c r="BG101" s="256">
        <f t="shared" si="10"/>
        <v>82.34</v>
      </c>
      <c r="BH101" s="26">
        <f t="shared" si="11"/>
        <v>82.34</v>
      </c>
      <c r="BI101" s="514">
        <f t="shared" si="7"/>
        <v>3.4596638655462184E-2</v>
      </c>
      <c r="BJ101" s="515">
        <v>0</v>
      </c>
      <c r="BK101" s="515">
        <v>0</v>
      </c>
      <c r="BL101" s="515">
        <v>0</v>
      </c>
      <c r="BM101" s="515">
        <v>0</v>
      </c>
      <c r="BN101" s="515">
        <v>0</v>
      </c>
      <c r="BO101" s="515">
        <v>0</v>
      </c>
      <c r="BP101" s="515">
        <v>0</v>
      </c>
      <c r="BQ101" s="515">
        <v>0</v>
      </c>
      <c r="BR101" s="515">
        <v>0</v>
      </c>
      <c r="BS101" s="515">
        <v>0</v>
      </c>
      <c r="BT101" s="515">
        <v>0</v>
      </c>
      <c r="BU101" s="515">
        <v>0</v>
      </c>
      <c r="BV101" s="515">
        <v>0</v>
      </c>
      <c r="BW101" s="515">
        <v>0</v>
      </c>
      <c r="BX101" s="515">
        <v>0</v>
      </c>
      <c r="BY101" s="515">
        <v>0</v>
      </c>
      <c r="BZ101" s="515">
        <v>96653.985600000015</v>
      </c>
      <c r="CA101" s="515">
        <v>96653.985600000015</v>
      </c>
      <c r="CB101" s="515">
        <v>0</v>
      </c>
      <c r="CC101" s="515">
        <v>0</v>
      </c>
      <c r="CD101" s="515">
        <v>0</v>
      </c>
      <c r="CE101" s="515">
        <v>0</v>
      </c>
      <c r="CF101" s="515">
        <v>96653.985600000015</v>
      </c>
      <c r="CG101" s="516">
        <v>96653.985600000015</v>
      </c>
      <c r="CH101" s="501">
        <v>10588553.288636399</v>
      </c>
      <c r="CI101" s="501">
        <v>10588553.288636399</v>
      </c>
      <c r="CJ101" s="501">
        <v>10909418.539807199</v>
      </c>
      <c r="CK101" s="257" t="s">
        <v>1976</v>
      </c>
      <c r="CL101" s="108">
        <v>2.31</v>
      </c>
      <c r="CM101" s="245">
        <v>2.31</v>
      </c>
      <c r="CN101" s="109">
        <v>2.38</v>
      </c>
      <c r="CO101" s="436"/>
      <c r="CP101" s="436"/>
      <c r="CQ101" s="436"/>
      <c r="CR101" s="273"/>
      <c r="CS101" s="447">
        <v>151.86294917193314</v>
      </c>
      <c r="CT101" s="448">
        <v>85.844629527999132</v>
      </c>
      <c r="CU101" s="441">
        <v>0.65025980832858066</v>
      </c>
      <c r="CV101" s="442">
        <v>0.60166777921593206</v>
      </c>
      <c r="CW101" s="450" t="s">
        <v>2218</v>
      </c>
      <c r="CX101" s="242"/>
      <c r="CY101" s="436"/>
      <c r="CZ101" s="436"/>
      <c r="DA101" s="437"/>
      <c r="DB101" s="438"/>
      <c r="DC101" s="457">
        <v>0</v>
      </c>
      <c r="DD101" s="458">
        <v>0</v>
      </c>
      <c r="DE101" s="459">
        <v>76189</v>
      </c>
      <c r="DF101" s="357">
        <v>25396.333333333332</v>
      </c>
    </row>
    <row r="102" spans="1:110" ht="35.25" customHeight="1" x14ac:dyDescent="0.25">
      <c r="A102" s="401" t="s">
        <v>56</v>
      </c>
      <c r="B102" s="48" t="s">
        <v>57</v>
      </c>
      <c r="C102" s="48" t="s">
        <v>58</v>
      </c>
      <c r="D102" s="145" t="s">
        <v>200</v>
      </c>
      <c r="E102" s="145" t="s">
        <v>63</v>
      </c>
      <c r="F102" s="145" t="s">
        <v>204</v>
      </c>
      <c r="G102" s="14" t="s">
        <v>63</v>
      </c>
      <c r="H102" s="22" t="s">
        <v>1978</v>
      </c>
      <c r="I102" s="145" t="s">
        <v>1981</v>
      </c>
      <c r="J102" s="426">
        <v>2.9397751946705037</v>
      </c>
      <c r="K102" s="426">
        <v>5.3420454434340003</v>
      </c>
      <c r="L102" s="488">
        <v>787.6</v>
      </c>
      <c r="M102" s="498"/>
      <c r="N102" s="498"/>
      <c r="O102" s="498"/>
      <c r="P102" s="498"/>
      <c r="Q102" s="498"/>
      <c r="R102" s="498"/>
      <c r="S102" s="498"/>
      <c r="T102" s="498"/>
      <c r="U102" s="498"/>
      <c r="V102" s="498"/>
      <c r="W102" s="498"/>
      <c r="X102" s="498"/>
      <c r="Y102" s="498"/>
      <c r="Z102" s="498"/>
      <c r="AA102" s="498"/>
      <c r="AB102" s="498"/>
      <c r="AC102" s="498">
        <v>9</v>
      </c>
      <c r="AD102" s="498">
        <v>9</v>
      </c>
      <c r="AE102" s="498"/>
      <c r="AF102" s="498"/>
      <c r="AG102" s="585"/>
      <c r="AH102" s="498"/>
      <c r="AI102" s="498">
        <f t="shared" si="8"/>
        <v>9</v>
      </c>
      <c r="AJ102" s="498">
        <f t="shared" si="9"/>
        <v>9</v>
      </c>
      <c r="AK102" s="498"/>
      <c r="AL102" s="498"/>
      <c r="AM102" s="498"/>
      <c r="AN102" s="498"/>
      <c r="AO102" s="498"/>
      <c r="AP102" s="498"/>
      <c r="AQ102" s="498"/>
      <c r="AR102" s="498"/>
      <c r="AS102" s="498"/>
      <c r="AT102" s="498"/>
      <c r="AU102" s="498"/>
      <c r="AV102" s="498"/>
      <c r="AW102" s="498"/>
      <c r="AX102" s="498"/>
      <c r="AY102" s="498"/>
      <c r="AZ102" s="498"/>
      <c r="BA102" s="498">
        <v>45.58</v>
      </c>
      <c r="BB102" s="498">
        <v>45.58</v>
      </c>
      <c r="BC102" s="498"/>
      <c r="BD102" s="498"/>
      <c r="BE102" s="498"/>
      <c r="BF102" s="498"/>
      <c r="BG102" s="256">
        <f t="shared" si="10"/>
        <v>45.58</v>
      </c>
      <c r="BH102" s="26">
        <f t="shared" si="11"/>
        <v>45.58</v>
      </c>
      <c r="BI102" s="514">
        <f t="shared" si="7"/>
        <v>2.1101851851851847E-2</v>
      </c>
      <c r="BJ102" s="515">
        <v>0</v>
      </c>
      <c r="BK102" s="515">
        <v>0</v>
      </c>
      <c r="BL102" s="515">
        <v>0</v>
      </c>
      <c r="BM102" s="515">
        <v>0</v>
      </c>
      <c r="BN102" s="515">
        <v>0</v>
      </c>
      <c r="BO102" s="515">
        <v>0</v>
      </c>
      <c r="BP102" s="515">
        <v>0</v>
      </c>
      <c r="BQ102" s="515">
        <v>0</v>
      </c>
      <c r="BR102" s="515">
        <v>0</v>
      </c>
      <c r="BS102" s="515">
        <v>0</v>
      </c>
      <c r="BT102" s="515">
        <v>0</v>
      </c>
      <c r="BU102" s="515">
        <v>0</v>
      </c>
      <c r="BV102" s="515">
        <v>0</v>
      </c>
      <c r="BW102" s="515">
        <v>0</v>
      </c>
      <c r="BX102" s="515">
        <v>0</v>
      </c>
      <c r="BY102" s="515">
        <v>0</v>
      </c>
      <c r="BZ102" s="515">
        <v>53503.627200000003</v>
      </c>
      <c r="CA102" s="515">
        <v>53503.627200000003</v>
      </c>
      <c r="CB102" s="515">
        <v>0</v>
      </c>
      <c r="CC102" s="515">
        <v>0</v>
      </c>
      <c r="CD102" s="515">
        <v>0</v>
      </c>
      <c r="CE102" s="515">
        <v>0</v>
      </c>
      <c r="CF102" s="515">
        <v>53503.627200000003</v>
      </c>
      <c r="CG102" s="516">
        <v>53503.627200000003</v>
      </c>
      <c r="CH102" s="501">
        <v>9594884.9680320006</v>
      </c>
      <c r="CI102" s="501">
        <v>9594884.9680320006</v>
      </c>
      <c r="CJ102" s="501">
        <v>9963919.0052640028</v>
      </c>
      <c r="CK102" s="257" t="s">
        <v>1976</v>
      </c>
      <c r="CL102" s="108">
        <v>2.08</v>
      </c>
      <c r="CM102" s="245">
        <v>2.08</v>
      </c>
      <c r="CN102" s="109">
        <v>2.16</v>
      </c>
      <c r="CO102" s="436"/>
      <c r="CP102" s="436"/>
      <c r="CQ102" s="436"/>
      <c r="CR102" s="273"/>
      <c r="CS102" s="447">
        <v>44.59600227224427</v>
      </c>
      <c r="CT102" s="448">
        <v>23.713555970265634</v>
      </c>
      <c r="CU102" s="441">
        <v>9.3960906534886049E-2</v>
      </c>
      <c r="CV102" s="442">
        <v>8.5496193806074275E-2</v>
      </c>
      <c r="CW102" s="450" t="s">
        <v>2208</v>
      </c>
      <c r="CX102" s="242"/>
      <c r="CY102" s="436"/>
      <c r="CZ102" s="436"/>
      <c r="DA102" s="437"/>
      <c r="DB102" s="438"/>
      <c r="DC102" s="457">
        <v>0</v>
      </c>
      <c r="DD102" s="458">
        <v>0</v>
      </c>
      <c r="DE102" s="459">
        <v>0</v>
      </c>
      <c r="DF102" s="357">
        <v>0</v>
      </c>
    </row>
    <row r="103" spans="1:110" ht="35.25" customHeight="1" x14ac:dyDescent="0.25">
      <c r="A103" s="401" t="s">
        <v>56</v>
      </c>
      <c r="B103" s="48" t="s">
        <v>57</v>
      </c>
      <c r="C103" s="48" t="s">
        <v>58</v>
      </c>
      <c r="D103" s="145" t="s">
        <v>200</v>
      </c>
      <c r="E103" s="145" t="s">
        <v>63</v>
      </c>
      <c r="F103" s="145" t="s">
        <v>205</v>
      </c>
      <c r="G103" s="14" t="s">
        <v>63</v>
      </c>
      <c r="H103" s="22" t="s">
        <v>1979</v>
      </c>
      <c r="I103" s="145" t="s">
        <v>1981</v>
      </c>
      <c r="J103" s="426">
        <v>2.6443566089315564</v>
      </c>
      <c r="K103" s="426">
        <v>4.6579545357660006</v>
      </c>
      <c r="L103" s="488">
        <v>265.10000000000002</v>
      </c>
      <c r="M103" s="498"/>
      <c r="N103" s="498"/>
      <c r="O103" s="498"/>
      <c r="P103" s="498"/>
      <c r="Q103" s="498"/>
      <c r="R103" s="498"/>
      <c r="S103" s="498"/>
      <c r="T103" s="498"/>
      <c r="U103" s="498"/>
      <c r="V103" s="498"/>
      <c r="W103" s="498"/>
      <c r="X103" s="498"/>
      <c r="Y103" s="498"/>
      <c r="Z103" s="498"/>
      <c r="AA103" s="498"/>
      <c r="AB103" s="498"/>
      <c r="AC103" s="498">
        <v>2</v>
      </c>
      <c r="AD103" s="498">
        <v>2</v>
      </c>
      <c r="AE103" s="498"/>
      <c r="AF103" s="498"/>
      <c r="AG103" s="585"/>
      <c r="AH103" s="498"/>
      <c r="AI103" s="498">
        <f t="shared" si="8"/>
        <v>2</v>
      </c>
      <c r="AJ103" s="498">
        <f t="shared" si="9"/>
        <v>2</v>
      </c>
      <c r="AK103" s="498"/>
      <c r="AL103" s="498"/>
      <c r="AM103" s="498"/>
      <c r="AN103" s="498"/>
      <c r="AO103" s="498"/>
      <c r="AP103" s="498"/>
      <c r="AQ103" s="498"/>
      <c r="AR103" s="498"/>
      <c r="AS103" s="498"/>
      <c r="AT103" s="498"/>
      <c r="AU103" s="498"/>
      <c r="AV103" s="498"/>
      <c r="AW103" s="498"/>
      <c r="AX103" s="498"/>
      <c r="AY103" s="498"/>
      <c r="AZ103" s="498"/>
      <c r="BA103" s="498">
        <v>9.67</v>
      </c>
      <c r="BB103" s="498">
        <v>9.67</v>
      </c>
      <c r="BC103" s="498"/>
      <c r="BD103" s="498"/>
      <c r="BE103" s="498"/>
      <c r="BF103" s="498"/>
      <c r="BG103" s="256">
        <f t="shared" si="10"/>
        <v>9.67</v>
      </c>
      <c r="BH103" s="26">
        <f t="shared" si="11"/>
        <v>9.67</v>
      </c>
      <c r="BI103" s="514">
        <f t="shared" si="7"/>
        <v>1.5109375E-2</v>
      </c>
      <c r="BJ103" s="515">
        <v>0</v>
      </c>
      <c r="BK103" s="515">
        <v>0</v>
      </c>
      <c r="BL103" s="515">
        <v>0</v>
      </c>
      <c r="BM103" s="515">
        <v>0</v>
      </c>
      <c r="BN103" s="515">
        <v>0</v>
      </c>
      <c r="BO103" s="515">
        <v>0</v>
      </c>
      <c r="BP103" s="515">
        <v>0</v>
      </c>
      <c r="BQ103" s="515">
        <v>0</v>
      </c>
      <c r="BR103" s="515">
        <v>0</v>
      </c>
      <c r="BS103" s="515">
        <v>0</v>
      </c>
      <c r="BT103" s="515">
        <v>0</v>
      </c>
      <c r="BU103" s="515">
        <v>0</v>
      </c>
      <c r="BV103" s="515">
        <v>0</v>
      </c>
      <c r="BW103" s="515">
        <v>0</v>
      </c>
      <c r="BX103" s="515">
        <v>0</v>
      </c>
      <c r="BY103" s="515">
        <v>0</v>
      </c>
      <c r="BZ103" s="515">
        <v>11351.032800000001</v>
      </c>
      <c r="CA103" s="515">
        <v>11351.032800000001</v>
      </c>
      <c r="CB103" s="515">
        <v>0</v>
      </c>
      <c r="CC103" s="515">
        <v>0</v>
      </c>
      <c r="CD103" s="515">
        <v>0</v>
      </c>
      <c r="CE103" s="515">
        <v>0</v>
      </c>
      <c r="CF103" s="515">
        <v>11351.032800000001</v>
      </c>
      <c r="CG103" s="516">
        <v>11351.032800000001</v>
      </c>
      <c r="CH103" s="501">
        <v>2137440</v>
      </c>
      <c r="CI103" s="501">
        <v>2137440</v>
      </c>
      <c r="CJ103" s="501">
        <v>2242560</v>
      </c>
      <c r="CK103" s="257" t="s">
        <v>1976</v>
      </c>
      <c r="CL103" s="108">
        <v>0.61</v>
      </c>
      <c r="CM103" s="245">
        <v>0.61</v>
      </c>
      <c r="CN103" s="109">
        <v>0.64</v>
      </c>
      <c r="CO103" s="436"/>
      <c r="CP103" s="436"/>
      <c r="CQ103" s="436"/>
      <c r="CR103" s="273"/>
      <c r="CS103" s="447">
        <v>21.257434894788108</v>
      </c>
      <c r="CT103" s="448">
        <v>21.257434894788108</v>
      </c>
      <c r="CU103" s="441">
        <v>9.5325682289234479E-2</v>
      </c>
      <c r="CV103" s="442">
        <v>9.5325682289234479E-2</v>
      </c>
      <c r="CW103" s="450" t="s">
        <v>2211</v>
      </c>
      <c r="CX103" s="242"/>
      <c r="CY103" s="436"/>
      <c r="CZ103" s="436"/>
      <c r="DA103" s="437"/>
      <c r="DB103" s="438"/>
      <c r="DC103" s="457">
        <v>0</v>
      </c>
      <c r="DD103" s="458">
        <v>0</v>
      </c>
      <c r="DE103" s="459">
        <v>0</v>
      </c>
      <c r="DF103" s="357">
        <v>0</v>
      </c>
    </row>
    <row r="104" spans="1:110" ht="35.25" customHeight="1" x14ac:dyDescent="0.25">
      <c r="A104" s="401" t="s">
        <v>56</v>
      </c>
      <c r="B104" s="48" t="s">
        <v>57</v>
      </c>
      <c r="C104" s="48" t="s">
        <v>58</v>
      </c>
      <c r="D104" s="145" t="s">
        <v>200</v>
      </c>
      <c r="E104" s="145" t="s">
        <v>63</v>
      </c>
      <c r="F104" s="145" t="s">
        <v>206</v>
      </c>
      <c r="G104" s="14" t="s">
        <v>63</v>
      </c>
      <c r="H104" s="22" t="s">
        <v>1979</v>
      </c>
      <c r="I104" s="145" t="s">
        <v>1981</v>
      </c>
      <c r="J104" s="426">
        <v>2.8821325437946119</v>
      </c>
      <c r="K104" s="426">
        <v>4.5649621117170005</v>
      </c>
      <c r="L104" s="488">
        <v>639.20000000000005</v>
      </c>
      <c r="M104" s="498"/>
      <c r="N104" s="498"/>
      <c r="O104" s="498"/>
      <c r="P104" s="498"/>
      <c r="Q104" s="498"/>
      <c r="R104" s="498"/>
      <c r="S104" s="498"/>
      <c r="T104" s="498"/>
      <c r="U104" s="498"/>
      <c r="V104" s="498"/>
      <c r="W104" s="498"/>
      <c r="X104" s="498"/>
      <c r="Y104" s="498"/>
      <c r="Z104" s="498"/>
      <c r="AA104" s="498"/>
      <c r="AB104" s="498"/>
      <c r="AC104" s="498">
        <v>4</v>
      </c>
      <c r="AD104" s="498">
        <v>4</v>
      </c>
      <c r="AE104" s="498"/>
      <c r="AF104" s="498"/>
      <c r="AG104" s="585"/>
      <c r="AH104" s="498"/>
      <c r="AI104" s="498">
        <f t="shared" si="8"/>
        <v>4</v>
      </c>
      <c r="AJ104" s="498">
        <f t="shared" si="9"/>
        <v>4</v>
      </c>
      <c r="AK104" s="498"/>
      <c r="AL104" s="498"/>
      <c r="AM104" s="498"/>
      <c r="AN104" s="498"/>
      <c r="AO104" s="498"/>
      <c r="AP104" s="498"/>
      <c r="AQ104" s="498"/>
      <c r="AR104" s="498"/>
      <c r="AS104" s="498"/>
      <c r="AT104" s="498"/>
      <c r="AU104" s="498"/>
      <c r="AV104" s="498"/>
      <c r="AW104" s="498"/>
      <c r="AX104" s="498"/>
      <c r="AY104" s="498"/>
      <c r="AZ104" s="498"/>
      <c r="BA104" s="498">
        <v>17.05</v>
      </c>
      <c r="BB104" s="498">
        <v>17.05</v>
      </c>
      <c r="BC104" s="498"/>
      <c r="BD104" s="498"/>
      <c r="BE104" s="498"/>
      <c r="BF104" s="498"/>
      <c r="BG104" s="256">
        <f t="shared" si="10"/>
        <v>17.05</v>
      </c>
      <c r="BH104" s="26">
        <f t="shared" si="11"/>
        <v>17.05</v>
      </c>
      <c r="BI104" s="514">
        <f t="shared" si="7"/>
        <v>1.2723880597014924E-2</v>
      </c>
      <c r="BJ104" s="515">
        <v>0</v>
      </c>
      <c r="BK104" s="515">
        <v>0</v>
      </c>
      <c r="BL104" s="515">
        <v>0</v>
      </c>
      <c r="BM104" s="515">
        <v>0</v>
      </c>
      <c r="BN104" s="515">
        <v>0</v>
      </c>
      <c r="BO104" s="515">
        <v>0</v>
      </c>
      <c r="BP104" s="515">
        <v>0</v>
      </c>
      <c r="BQ104" s="515">
        <v>0</v>
      </c>
      <c r="BR104" s="515">
        <v>0</v>
      </c>
      <c r="BS104" s="515">
        <v>0</v>
      </c>
      <c r="BT104" s="515">
        <v>0</v>
      </c>
      <c r="BU104" s="515">
        <v>0</v>
      </c>
      <c r="BV104" s="515">
        <v>0</v>
      </c>
      <c r="BW104" s="515">
        <v>0</v>
      </c>
      <c r="BX104" s="515">
        <v>0</v>
      </c>
      <c r="BY104" s="515">
        <v>0</v>
      </c>
      <c r="BZ104" s="515">
        <v>20013.972000000002</v>
      </c>
      <c r="CA104" s="515">
        <v>20013.972000000002</v>
      </c>
      <c r="CB104" s="515">
        <v>0</v>
      </c>
      <c r="CC104" s="515">
        <v>0</v>
      </c>
      <c r="CD104" s="515">
        <v>0</v>
      </c>
      <c r="CE104" s="515">
        <v>0</v>
      </c>
      <c r="CF104" s="515">
        <v>20013.972000000002</v>
      </c>
      <c r="CG104" s="516">
        <v>20013.972000000002</v>
      </c>
      <c r="CH104" s="501">
        <v>5361921.0073919995</v>
      </c>
      <c r="CI104" s="501">
        <v>5361921.0073919995</v>
      </c>
      <c r="CJ104" s="501">
        <v>6358384.2034560004</v>
      </c>
      <c r="CK104" s="257" t="s">
        <v>1976</v>
      </c>
      <c r="CL104" s="108">
        <v>1.1299999999999999</v>
      </c>
      <c r="CM104" s="245">
        <v>1.1299999999999999</v>
      </c>
      <c r="CN104" s="109">
        <v>1.34</v>
      </c>
      <c r="CO104" s="436"/>
      <c r="CP104" s="436"/>
      <c r="CQ104" s="436"/>
      <c r="CR104" s="273"/>
      <c r="CS104" s="447">
        <v>167.1623675749245</v>
      </c>
      <c r="CT104" s="448">
        <v>167.1623675749245</v>
      </c>
      <c r="CU104" s="441">
        <v>1.4269219329251575</v>
      </c>
      <c r="CV104" s="442">
        <v>1.4269219329251575</v>
      </c>
      <c r="CW104" s="450" t="s">
        <v>2219</v>
      </c>
      <c r="CX104" s="242"/>
      <c r="CY104" s="436"/>
      <c r="CZ104" s="436"/>
      <c r="DA104" s="437"/>
      <c r="DB104" s="438"/>
      <c r="DC104" s="457">
        <v>47154</v>
      </c>
      <c r="DD104" s="458">
        <v>158847</v>
      </c>
      <c r="DE104" s="459">
        <v>66718</v>
      </c>
      <c r="DF104" s="357">
        <v>90906.333333333328</v>
      </c>
    </row>
    <row r="105" spans="1:110" ht="35.25" customHeight="1" x14ac:dyDescent="0.25">
      <c r="A105" s="401" t="s">
        <v>56</v>
      </c>
      <c r="B105" s="48" t="s">
        <v>57</v>
      </c>
      <c r="C105" s="48" t="s">
        <v>58</v>
      </c>
      <c r="D105" s="145" t="s">
        <v>207</v>
      </c>
      <c r="E105" s="145" t="s">
        <v>208</v>
      </c>
      <c r="F105" s="145" t="s">
        <v>209</v>
      </c>
      <c r="G105" s="14" t="s">
        <v>210</v>
      </c>
      <c r="H105" s="22" t="s">
        <v>1978</v>
      </c>
      <c r="I105" s="145" t="s">
        <v>1984</v>
      </c>
      <c r="J105" s="426">
        <v>11.234081537891738</v>
      </c>
      <c r="K105" s="426">
        <v>44.261931726117005</v>
      </c>
      <c r="L105" s="488">
        <v>2356.9</v>
      </c>
      <c r="M105" s="498"/>
      <c r="N105" s="498"/>
      <c r="O105" s="498"/>
      <c r="P105" s="498"/>
      <c r="Q105" s="498"/>
      <c r="R105" s="498"/>
      <c r="S105" s="498"/>
      <c r="T105" s="498"/>
      <c r="U105" s="498"/>
      <c r="V105" s="498"/>
      <c r="W105" s="498"/>
      <c r="X105" s="498"/>
      <c r="Y105" s="498"/>
      <c r="Z105" s="498"/>
      <c r="AA105" s="498"/>
      <c r="AB105" s="498"/>
      <c r="AC105" s="498">
        <v>140</v>
      </c>
      <c r="AD105" s="498">
        <v>140</v>
      </c>
      <c r="AE105" s="498"/>
      <c r="AF105" s="498"/>
      <c r="AG105" s="585"/>
      <c r="AH105" s="498"/>
      <c r="AI105" s="498">
        <f t="shared" si="8"/>
        <v>140</v>
      </c>
      <c r="AJ105" s="498">
        <f t="shared" si="9"/>
        <v>140</v>
      </c>
      <c r="AK105" s="498"/>
      <c r="AL105" s="498"/>
      <c r="AM105" s="498"/>
      <c r="AN105" s="498"/>
      <c r="AO105" s="498"/>
      <c r="AP105" s="498"/>
      <c r="AQ105" s="498"/>
      <c r="AR105" s="498"/>
      <c r="AS105" s="498"/>
      <c r="AT105" s="498"/>
      <c r="AU105" s="498"/>
      <c r="AV105" s="498"/>
      <c r="AW105" s="498"/>
      <c r="AX105" s="498"/>
      <c r="AY105" s="498"/>
      <c r="AZ105" s="498"/>
      <c r="BA105" s="498">
        <v>5046.5200000000004</v>
      </c>
      <c r="BB105" s="498">
        <v>5046.5200000000004</v>
      </c>
      <c r="BC105" s="498"/>
      <c r="BD105" s="498"/>
      <c r="BE105" s="498"/>
      <c r="BF105" s="498"/>
      <c r="BG105" s="256">
        <f t="shared" si="10"/>
        <v>5046.5200000000004</v>
      </c>
      <c r="BH105" s="26">
        <f t="shared" si="11"/>
        <v>5046.5200000000004</v>
      </c>
      <c r="BI105" s="514">
        <f t="shared" si="7"/>
        <v>0.43317768240343346</v>
      </c>
      <c r="BJ105" s="515">
        <v>0</v>
      </c>
      <c r="BK105" s="515">
        <v>0</v>
      </c>
      <c r="BL105" s="515">
        <v>0</v>
      </c>
      <c r="BM105" s="515">
        <v>0</v>
      </c>
      <c r="BN105" s="515">
        <v>0</v>
      </c>
      <c r="BO105" s="515">
        <v>0</v>
      </c>
      <c r="BP105" s="515">
        <v>0</v>
      </c>
      <c r="BQ105" s="515">
        <v>0</v>
      </c>
      <c r="BR105" s="515">
        <v>0</v>
      </c>
      <c r="BS105" s="515">
        <v>0</v>
      </c>
      <c r="BT105" s="515">
        <v>0</v>
      </c>
      <c r="BU105" s="515">
        <v>0</v>
      </c>
      <c r="BV105" s="515">
        <v>0</v>
      </c>
      <c r="BW105" s="515">
        <v>0</v>
      </c>
      <c r="BX105" s="515">
        <v>0</v>
      </c>
      <c r="BY105" s="515">
        <v>0</v>
      </c>
      <c r="BZ105" s="515">
        <v>5923807.0368000008</v>
      </c>
      <c r="CA105" s="515">
        <v>5923807.0368000008</v>
      </c>
      <c r="CB105" s="515">
        <v>0</v>
      </c>
      <c r="CC105" s="515">
        <v>0</v>
      </c>
      <c r="CD105" s="515">
        <v>0</v>
      </c>
      <c r="CE105" s="515">
        <v>0</v>
      </c>
      <c r="CF105" s="515">
        <v>5923807.0368000008</v>
      </c>
      <c r="CG105" s="516">
        <v>5923807.0368000008</v>
      </c>
      <c r="CH105" s="501">
        <v>37913280.000000007</v>
      </c>
      <c r="CI105" s="501">
        <v>37913280.000000007</v>
      </c>
      <c r="CJ105" s="501">
        <v>40821600</v>
      </c>
      <c r="CK105" s="257" t="s">
        <v>1976</v>
      </c>
      <c r="CL105" s="108">
        <v>10.82</v>
      </c>
      <c r="CM105" s="245">
        <v>10.82</v>
      </c>
      <c r="CN105" s="109">
        <v>11.65</v>
      </c>
      <c r="CO105" s="436"/>
      <c r="CP105" s="436"/>
      <c r="CQ105" s="436"/>
      <c r="CR105" s="273"/>
      <c r="CS105" s="447">
        <v>227.72991930674064</v>
      </c>
      <c r="CT105" s="448">
        <v>187.27466624888348</v>
      </c>
      <c r="CU105" s="441">
        <v>1.6371674810762389</v>
      </c>
      <c r="CV105" s="442">
        <v>1.4526558414908877</v>
      </c>
      <c r="CW105" s="450" t="s">
        <v>2236</v>
      </c>
      <c r="CX105" s="242"/>
      <c r="CY105" s="436"/>
      <c r="CZ105" s="436"/>
      <c r="DA105" s="437"/>
      <c r="DB105" s="438"/>
      <c r="DC105" s="457">
        <v>360483</v>
      </c>
      <c r="DD105" s="458">
        <v>575896</v>
      </c>
      <c r="DE105" s="459">
        <v>193734</v>
      </c>
      <c r="DF105" s="357">
        <v>376704.33333333331</v>
      </c>
    </row>
    <row r="106" spans="1:110" ht="35.25" customHeight="1" x14ac:dyDescent="0.25">
      <c r="A106" s="401" t="s">
        <v>56</v>
      </c>
      <c r="B106" s="48" t="s">
        <v>57</v>
      </c>
      <c r="C106" s="48" t="s">
        <v>58</v>
      </c>
      <c r="D106" s="145" t="s">
        <v>207</v>
      </c>
      <c r="E106" s="145" t="s">
        <v>208</v>
      </c>
      <c r="F106" s="145" t="s">
        <v>211</v>
      </c>
      <c r="G106" s="14" t="s">
        <v>212</v>
      </c>
      <c r="H106" s="22" t="s">
        <v>1978</v>
      </c>
      <c r="I106" s="145" t="s">
        <v>1984</v>
      </c>
      <c r="J106" s="426">
        <v>12.668219606558768</v>
      </c>
      <c r="K106" s="426">
        <v>74.367613481679015</v>
      </c>
      <c r="L106" s="488">
        <v>3983.8</v>
      </c>
      <c r="M106" s="498"/>
      <c r="N106" s="498"/>
      <c r="O106" s="498"/>
      <c r="P106" s="498"/>
      <c r="Q106" s="498"/>
      <c r="R106" s="498"/>
      <c r="S106" s="498"/>
      <c r="T106" s="498"/>
      <c r="U106" s="498"/>
      <c r="V106" s="498"/>
      <c r="W106" s="498"/>
      <c r="X106" s="498"/>
      <c r="Y106" s="498"/>
      <c r="Z106" s="498"/>
      <c r="AA106" s="498"/>
      <c r="AB106" s="498"/>
      <c r="AC106" s="498">
        <v>240</v>
      </c>
      <c r="AD106" s="498">
        <v>239</v>
      </c>
      <c r="AE106" s="498"/>
      <c r="AF106" s="498"/>
      <c r="AG106" s="585"/>
      <c r="AH106" s="498"/>
      <c r="AI106" s="498">
        <f t="shared" si="8"/>
        <v>240</v>
      </c>
      <c r="AJ106" s="498">
        <f t="shared" si="9"/>
        <v>239</v>
      </c>
      <c r="AK106" s="498"/>
      <c r="AL106" s="498"/>
      <c r="AM106" s="498"/>
      <c r="AN106" s="498"/>
      <c r="AO106" s="498"/>
      <c r="AP106" s="498"/>
      <c r="AQ106" s="498"/>
      <c r="AR106" s="498"/>
      <c r="AS106" s="498"/>
      <c r="AT106" s="498"/>
      <c r="AU106" s="498"/>
      <c r="AV106" s="498"/>
      <c r="AW106" s="498"/>
      <c r="AX106" s="498"/>
      <c r="AY106" s="498"/>
      <c r="AZ106" s="498"/>
      <c r="BA106" s="498">
        <v>5077.643</v>
      </c>
      <c r="BB106" s="498">
        <v>4427.8</v>
      </c>
      <c r="BC106" s="498"/>
      <c r="BD106" s="498"/>
      <c r="BE106" s="498"/>
      <c r="BF106" s="498"/>
      <c r="BG106" s="256">
        <f t="shared" si="10"/>
        <v>5077.643</v>
      </c>
      <c r="BH106" s="26">
        <f t="shared" si="11"/>
        <v>4427.8</v>
      </c>
      <c r="BI106" s="514">
        <f t="shared" si="7"/>
        <v>0.40012947202521676</v>
      </c>
      <c r="BJ106" s="515">
        <v>0</v>
      </c>
      <c r="BK106" s="515">
        <v>0</v>
      </c>
      <c r="BL106" s="515">
        <v>0</v>
      </c>
      <c r="BM106" s="515">
        <v>0</v>
      </c>
      <c r="BN106" s="515">
        <v>0</v>
      </c>
      <c r="BO106" s="515">
        <v>0</v>
      </c>
      <c r="BP106" s="515">
        <v>0</v>
      </c>
      <c r="BQ106" s="515">
        <v>0</v>
      </c>
      <c r="BR106" s="515">
        <v>0</v>
      </c>
      <c r="BS106" s="515">
        <v>0</v>
      </c>
      <c r="BT106" s="515">
        <v>0</v>
      </c>
      <c r="BU106" s="515">
        <v>0</v>
      </c>
      <c r="BV106" s="515">
        <v>0</v>
      </c>
      <c r="BW106" s="515">
        <v>0</v>
      </c>
      <c r="BX106" s="515">
        <v>0</v>
      </c>
      <c r="BY106" s="515">
        <v>0</v>
      </c>
      <c r="BZ106" s="515">
        <v>5960340.4591200007</v>
      </c>
      <c r="CA106" s="515">
        <v>5197528.7520000003</v>
      </c>
      <c r="CB106" s="515">
        <v>0</v>
      </c>
      <c r="CC106" s="515">
        <v>0</v>
      </c>
      <c r="CD106" s="515">
        <v>0</v>
      </c>
      <c r="CE106" s="515">
        <v>0</v>
      </c>
      <c r="CF106" s="515">
        <v>5960340.4591200007</v>
      </c>
      <c r="CG106" s="516">
        <v>5197528.7520000003</v>
      </c>
      <c r="CH106" s="501">
        <v>34654560.000000007</v>
      </c>
      <c r="CI106" s="501">
        <v>34654560.000000007</v>
      </c>
      <c r="CJ106" s="501">
        <v>44465760</v>
      </c>
      <c r="CK106" s="257" t="s">
        <v>1976</v>
      </c>
      <c r="CL106" s="108">
        <v>9.89</v>
      </c>
      <c r="CM106" s="245">
        <v>9.89</v>
      </c>
      <c r="CN106" s="109">
        <v>12.69</v>
      </c>
      <c r="CO106" s="436"/>
      <c r="CP106" s="436"/>
      <c r="CQ106" s="436"/>
      <c r="CR106" s="273"/>
      <c r="CS106" s="447">
        <v>157.86731456347056</v>
      </c>
      <c r="CT106" s="448">
        <v>132.49379138404581</v>
      </c>
      <c r="CU106" s="441">
        <v>0.81803782326156671</v>
      </c>
      <c r="CV106" s="442">
        <v>0.77488450432365497</v>
      </c>
      <c r="CW106" s="450" t="s">
        <v>2234</v>
      </c>
      <c r="CX106" s="242"/>
      <c r="CY106" s="436"/>
      <c r="CZ106" s="436"/>
      <c r="DA106" s="437"/>
      <c r="DB106" s="438"/>
      <c r="DC106" s="457">
        <v>0</v>
      </c>
      <c r="DD106" s="458">
        <v>272575</v>
      </c>
      <c r="DE106" s="459">
        <v>586933</v>
      </c>
      <c r="DF106" s="357">
        <v>286502.66666666669</v>
      </c>
    </row>
    <row r="107" spans="1:110" ht="35.25" customHeight="1" x14ac:dyDescent="0.25">
      <c r="A107" s="401" t="s">
        <v>56</v>
      </c>
      <c r="B107" s="48" t="s">
        <v>57</v>
      </c>
      <c r="C107" s="48" t="s">
        <v>58</v>
      </c>
      <c r="D107" s="145" t="s">
        <v>207</v>
      </c>
      <c r="E107" s="145" t="s">
        <v>208</v>
      </c>
      <c r="F107" s="145" t="s">
        <v>213</v>
      </c>
      <c r="G107" s="14" t="s">
        <v>214</v>
      </c>
      <c r="H107" s="22" t="s">
        <v>1978</v>
      </c>
      <c r="I107" s="145" t="s">
        <v>1984</v>
      </c>
      <c r="J107" s="426">
        <v>12.668219606558768</v>
      </c>
      <c r="K107" s="426">
        <v>28.405492365158999</v>
      </c>
      <c r="L107" s="488">
        <v>2279</v>
      </c>
      <c r="M107" s="498"/>
      <c r="N107" s="498"/>
      <c r="O107" s="498"/>
      <c r="P107" s="498"/>
      <c r="Q107" s="498"/>
      <c r="R107" s="498"/>
      <c r="S107" s="498"/>
      <c r="T107" s="498"/>
      <c r="U107" s="498"/>
      <c r="V107" s="498"/>
      <c r="W107" s="498"/>
      <c r="X107" s="498"/>
      <c r="Y107" s="498"/>
      <c r="Z107" s="498"/>
      <c r="AA107" s="498"/>
      <c r="AB107" s="498"/>
      <c r="AC107" s="498">
        <v>178</v>
      </c>
      <c r="AD107" s="498">
        <v>178</v>
      </c>
      <c r="AE107" s="498"/>
      <c r="AF107" s="498"/>
      <c r="AG107" s="585"/>
      <c r="AH107" s="498"/>
      <c r="AI107" s="498">
        <f t="shared" si="8"/>
        <v>178</v>
      </c>
      <c r="AJ107" s="498">
        <f t="shared" si="9"/>
        <v>178</v>
      </c>
      <c r="AK107" s="498"/>
      <c r="AL107" s="498"/>
      <c r="AM107" s="498"/>
      <c r="AN107" s="498"/>
      <c r="AO107" s="498"/>
      <c r="AP107" s="498"/>
      <c r="AQ107" s="498"/>
      <c r="AR107" s="498"/>
      <c r="AS107" s="498"/>
      <c r="AT107" s="498"/>
      <c r="AU107" s="498"/>
      <c r="AV107" s="498"/>
      <c r="AW107" s="498"/>
      <c r="AX107" s="498"/>
      <c r="AY107" s="498"/>
      <c r="AZ107" s="498"/>
      <c r="BA107" s="498">
        <v>1188.5250000000001</v>
      </c>
      <c r="BB107" s="498">
        <v>1188.5250000000001</v>
      </c>
      <c r="BC107" s="498"/>
      <c r="BD107" s="498"/>
      <c r="BE107" s="498"/>
      <c r="BF107" s="498"/>
      <c r="BG107" s="256">
        <f t="shared" si="10"/>
        <v>1188.5250000000001</v>
      </c>
      <c r="BH107" s="26">
        <f t="shared" si="11"/>
        <v>1188.5250000000001</v>
      </c>
      <c r="BI107" s="514">
        <f t="shared" si="7"/>
        <v>8.24791811242193E-2</v>
      </c>
      <c r="BJ107" s="515">
        <v>0</v>
      </c>
      <c r="BK107" s="515">
        <v>0</v>
      </c>
      <c r="BL107" s="515">
        <v>0</v>
      </c>
      <c r="BM107" s="515">
        <v>0</v>
      </c>
      <c r="BN107" s="515">
        <v>0</v>
      </c>
      <c r="BO107" s="515">
        <v>0</v>
      </c>
      <c r="BP107" s="515">
        <v>0</v>
      </c>
      <c r="BQ107" s="515">
        <v>0</v>
      </c>
      <c r="BR107" s="515">
        <v>0</v>
      </c>
      <c r="BS107" s="515">
        <v>0</v>
      </c>
      <c r="BT107" s="515">
        <v>0</v>
      </c>
      <c r="BU107" s="515">
        <v>0</v>
      </c>
      <c r="BV107" s="515">
        <v>0</v>
      </c>
      <c r="BW107" s="515">
        <v>0</v>
      </c>
      <c r="BX107" s="515">
        <v>0</v>
      </c>
      <c r="BY107" s="515">
        <v>0</v>
      </c>
      <c r="BZ107" s="515">
        <v>1395138.186</v>
      </c>
      <c r="CA107" s="515">
        <v>1395138.186</v>
      </c>
      <c r="CB107" s="515">
        <v>0</v>
      </c>
      <c r="CC107" s="515">
        <v>0</v>
      </c>
      <c r="CD107" s="515">
        <v>0</v>
      </c>
      <c r="CE107" s="515">
        <v>0</v>
      </c>
      <c r="CF107" s="515">
        <v>1395138.186</v>
      </c>
      <c r="CG107" s="516">
        <v>1395138.186</v>
      </c>
      <c r="CH107" s="501">
        <v>29608800</v>
      </c>
      <c r="CI107" s="501">
        <v>29608800</v>
      </c>
      <c r="CJ107" s="501">
        <v>50492640</v>
      </c>
      <c r="CK107" s="257" t="s">
        <v>1976</v>
      </c>
      <c r="CL107" s="108">
        <v>8.4499999999999993</v>
      </c>
      <c r="CM107" s="245">
        <v>8.4499999999999993</v>
      </c>
      <c r="CN107" s="109">
        <v>14.41</v>
      </c>
      <c r="CO107" s="436"/>
      <c r="CP107" s="436"/>
      <c r="CQ107" s="436"/>
      <c r="CR107" s="273"/>
      <c r="CS107" s="447">
        <v>130.67917444079404</v>
      </c>
      <c r="CT107" s="448">
        <v>130.67917444079404</v>
      </c>
      <c r="CU107" s="441">
        <v>1.1703132420248539</v>
      </c>
      <c r="CV107" s="442">
        <v>1.1703132420248539</v>
      </c>
      <c r="CW107" s="450" t="s">
        <v>2239</v>
      </c>
      <c r="CX107" s="242"/>
      <c r="CY107" s="436"/>
      <c r="CZ107" s="436"/>
      <c r="DA107" s="437"/>
      <c r="DB107" s="438"/>
      <c r="DC107" s="457">
        <v>0</v>
      </c>
      <c r="DD107" s="458">
        <v>151206</v>
      </c>
      <c r="DE107" s="459">
        <v>636625</v>
      </c>
      <c r="DF107" s="357">
        <v>262610.33333333331</v>
      </c>
    </row>
    <row r="108" spans="1:110" ht="35.25" customHeight="1" x14ac:dyDescent="0.25">
      <c r="A108" s="401" t="s">
        <v>56</v>
      </c>
      <c r="B108" s="48" t="s">
        <v>57</v>
      </c>
      <c r="C108" s="48" t="s">
        <v>58</v>
      </c>
      <c r="D108" s="145" t="s">
        <v>207</v>
      </c>
      <c r="E108" s="145" t="s">
        <v>208</v>
      </c>
      <c r="F108" s="145" t="s">
        <v>215</v>
      </c>
      <c r="G108" s="14" t="s">
        <v>210</v>
      </c>
      <c r="H108" s="22" t="s">
        <v>1978</v>
      </c>
      <c r="I108" s="145" t="s">
        <v>1984</v>
      </c>
      <c r="J108" s="426">
        <v>10.158477986391464</v>
      </c>
      <c r="K108" s="426">
        <v>36.325189318382996</v>
      </c>
      <c r="L108" s="488">
        <v>2942.1</v>
      </c>
      <c r="M108" s="498"/>
      <c r="N108" s="498"/>
      <c r="O108" s="498"/>
      <c r="P108" s="498"/>
      <c r="Q108" s="498"/>
      <c r="R108" s="498"/>
      <c r="S108" s="498"/>
      <c r="T108" s="498"/>
      <c r="U108" s="498"/>
      <c r="V108" s="498"/>
      <c r="W108" s="498"/>
      <c r="X108" s="498"/>
      <c r="Y108" s="498"/>
      <c r="Z108" s="498"/>
      <c r="AA108" s="498"/>
      <c r="AB108" s="498"/>
      <c r="AC108" s="498">
        <v>130</v>
      </c>
      <c r="AD108" s="498">
        <v>130</v>
      </c>
      <c r="AE108" s="498"/>
      <c r="AF108" s="498"/>
      <c r="AG108" s="585"/>
      <c r="AH108" s="498"/>
      <c r="AI108" s="498">
        <f t="shared" si="8"/>
        <v>130</v>
      </c>
      <c r="AJ108" s="498">
        <f t="shared" si="9"/>
        <v>130</v>
      </c>
      <c r="AK108" s="498"/>
      <c r="AL108" s="498"/>
      <c r="AM108" s="498"/>
      <c r="AN108" s="498"/>
      <c r="AO108" s="498"/>
      <c r="AP108" s="498"/>
      <c r="AQ108" s="498"/>
      <c r="AR108" s="498"/>
      <c r="AS108" s="498"/>
      <c r="AT108" s="498"/>
      <c r="AU108" s="498"/>
      <c r="AV108" s="498"/>
      <c r="AW108" s="498"/>
      <c r="AX108" s="498"/>
      <c r="AY108" s="498"/>
      <c r="AZ108" s="498"/>
      <c r="BA108" s="498">
        <v>1271.8800000000001</v>
      </c>
      <c r="BB108" s="498">
        <v>1271.8800000000001</v>
      </c>
      <c r="BC108" s="498"/>
      <c r="BD108" s="498"/>
      <c r="BE108" s="498"/>
      <c r="BF108" s="498"/>
      <c r="BG108" s="256">
        <f t="shared" si="10"/>
        <v>1271.8800000000001</v>
      </c>
      <c r="BH108" s="26">
        <f t="shared" si="11"/>
        <v>1271.8800000000001</v>
      </c>
      <c r="BI108" s="514">
        <f t="shared" si="7"/>
        <v>0.14387782805429866</v>
      </c>
      <c r="BJ108" s="515">
        <v>0</v>
      </c>
      <c r="BK108" s="515">
        <v>0</v>
      </c>
      <c r="BL108" s="515">
        <v>0</v>
      </c>
      <c r="BM108" s="515">
        <v>0</v>
      </c>
      <c r="BN108" s="515">
        <v>0</v>
      </c>
      <c r="BO108" s="515">
        <v>0</v>
      </c>
      <c r="BP108" s="515">
        <v>0</v>
      </c>
      <c r="BQ108" s="515">
        <v>0</v>
      </c>
      <c r="BR108" s="515">
        <v>0</v>
      </c>
      <c r="BS108" s="515">
        <v>0</v>
      </c>
      <c r="BT108" s="515">
        <v>0</v>
      </c>
      <c r="BU108" s="515">
        <v>0</v>
      </c>
      <c r="BV108" s="515">
        <v>0</v>
      </c>
      <c r="BW108" s="515">
        <v>0</v>
      </c>
      <c r="BX108" s="515">
        <v>0</v>
      </c>
      <c r="BY108" s="515">
        <v>0</v>
      </c>
      <c r="BZ108" s="515">
        <v>1492983.6192000001</v>
      </c>
      <c r="CA108" s="515">
        <v>1492983.6192000001</v>
      </c>
      <c r="CB108" s="515">
        <v>0</v>
      </c>
      <c r="CC108" s="515">
        <v>0</v>
      </c>
      <c r="CD108" s="515">
        <v>0</v>
      </c>
      <c r="CE108" s="515">
        <v>0</v>
      </c>
      <c r="CF108" s="515">
        <v>1492983.6192000001</v>
      </c>
      <c r="CG108" s="516">
        <v>1492983.6192000001</v>
      </c>
      <c r="CH108" s="501">
        <v>33182880.000000004</v>
      </c>
      <c r="CI108" s="501">
        <v>33182880.000000004</v>
      </c>
      <c r="CJ108" s="501">
        <v>30975360</v>
      </c>
      <c r="CK108" s="257" t="s">
        <v>1976</v>
      </c>
      <c r="CL108" s="108">
        <v>9.4700000000000006</v>
      </c>
      <c r="CM108" s="245">
        <v>9.4700000000000006</v>
      </c>
      <c r="CN108" s="109">
        <v>8.84</v>
      </c>
      <c r="CO108" s="436"/>
      <c r="CP108" s="436"/>
      <c r="CQ108" s="436"/>
      <c r="CR108" s="273"/>
      <c r="CS108" s="447">
        <v>165.26804755458346</v>
      </c>
      <c r="CT108" s="448">
        <v>68.306297682084008</v>
      </c>
      <c r="CU108" s="441">
        <v>0.91574328105360314</v>
      </c>
      <c r="CV108" s="442">
        <v>0.58129549956099857</v>
      </c>
      <c r="CW108" s="450" t="s">
        <v>2234</v>
      </c>
      <c r="CX108" s="242"/>
      <c r="CY108" s="436"/>
      <c r="CZ108" s="436"/>
      <c r="DA108" s="437"/>
      <c r="DB108" s="438"/>
      <c r="DC108" s="457">
        <v>0</v>
      </c>
      <c r="DD108" s="458">
        <v>238943</v>
      </c>
      <c r="DE108" s="459">
        <v>42559</v>
      </c>
      <c r="DF108" s="357">
        <v>93834</v>
      </c>
    </row>
    <row r="109" spans="1:110" ht="35.25" customHeight="1" x14ac:dyDescent="0.25">
      <c r="A109" s="401" t="s">
        <v>56</v>
      </c>
      <c r="B109" s="48" t="s">
        <v>57</v>
      </c>
      <c r="C109" s="48" t="s">
        <v>58</v>
      </c>
      <c r="D109" s="145" t="s">
        <v>207</v>
      </c>
      <c r="E109" s="145" t="s">
        <v>208</v>
      </c>
      <c r="F109" s="145" t="s">
        <v>216</v>
      </c>
      <c r="G109" s="14" t="s">
        <v>217</v>
      </c>
      <c r="H109" s="22" t="s">
        <v>1979</v>
      </c>
      <c r="I109" s="145" t="s">
        <v>1984</v>
      </c>
      <c r="J109" s="426">
        <v>13.982846169503546</v>
      </c>
      <c r="K109" s="426">
        <v>54.206060493312002</v>
      </c>
      <c r="L109" s="488">
        <v>3382.4</v>
      </c>
      <c r="M109" s="498"/>
      <c r="N109" s="498"/>
      <c r="O109" s="498"/>
      <c r="P109" s="498"/>
      <c r="Q109" s="498"/>
      <c r="R109" s="498"/>
      <c r="S109" s="498"/>
      <c r="T109" s="498"/>
      <c r="U109" s="498"/>
      <c r="V109" s="498"/>
      <c r="W109" s="498"/>
      <c r="X109" s="498"/>
      <c r="Y109" s="498"/>
      <c r="Z109" s="498"/>
      <c r="AA109" s="498"/>
      <c r="AB109" s="498"/>
      <c r="AC109" s="498">
        <v>159</v>
      </c>
      <c r="AD109" s="498">
        <v>159</v>
      </c>
      <c r="AE109" s="498"/>
      <c r="AF109" s="498"/>
      <c r="AG109" s="585"/>
      <c r="AH109" s="498"/>
      <c r="AI109" s="498">
        <f t="shared" si="8"/>
        <v>159</v>
      </c>
      <c r="AJ109" s="498">
        <f t="shared" si="9"/>
        <v>159</v>
      </c>
      <c r="AK109" s="498"/>
      <c r="AL109" s="498"/>
      <c r="AM109" s="498"/>
      <c r="AN109" s="498"/>
      <c r="AO109" s="498"/>
      <c r="AP109" s="498"/>
      <c r="AQ109" s="498"/>
      <c r="AR109" s="498"/>
      <c r="AS109" s="498"/>
      <c r="AT109" s="498"/>
      <c r="AU109" s="498"/>
      <c r="AV109" s="498"/>
      <c r="AW109" s="498"/>
      <c r="AX109" s="498"/>
      <c r="AY109" s="498"/>
      <c r="AZ109" s="498"/>
      <c r="BA109" s="498">
        <v>4900.8649999999998</v>
      </c>
      <c r="BB109" s="498">
        <v>4900.8649999999998</v>
      </c>
      <c r="BC109" s="498"/>
      <c r="BD109" s="498"/>
      <c r="BE109" s="498"/>
      <c r="BF109" s="498"/>
      <c r="BG109" s="256">
        <f t="shared" si="10"/>
        <v>4900.8649999999998</v>
      </c>
      <c r="BH109" s="26">
        <f t="shared" si="11"/>
        <v>4900.8649999999998</v>
      </c>
      <c r="BI109" s="514">
        <f t="shared" si="7"/>
        <v>0.38079759129759128</v>
      </c>
      <c r="BJ109" s="515">
        <v>0</v>
      </c>
      <c r="BK109" s="515">
        <v>0</v>
      </c>
      <c r="BL109" s="515">
        <v>0</v>
      </c>
      <c r="BM109" s="515">
        <v>0</v>
      </c>
      <c r="BN109" s="515">
        <v>0</v>
      </c>
      <c r="BO109" s="515">
        <v>0</v>
      </c>
      <c r="BP109" s="515">
        <v>0</v>
      </c>
      <c r="BQ109" s="515">
        <v>0</v>
      </c>
      <c r="BR109" s="515">
        <v>0</v>
      </c>
      <c r="BS109" s="515">
        <v>0</v>
      </c>
      <c r="BT109" s="515">
        <v>0</v>
      </c>
      <c r="BU109" s="515">
        <v>0</v>
      </c>
      <c r="BV109" s="515">
        <v>0</v>
      </c>
      <c r="BW109" s="515">
        <v>0</v>
      </c>
      <c r="BX109" s="515">
        <v>0</v>
      </c>
      <c r="BY109" s="515">
        <v>0</v>
      </c>
      <c r="BZ109" s="515">
        <v>5752831.3716000002</v>
      </c>
      <c r="CA109" s="515">
        <v>5752831.3716000002</v>
      </c>
      <c r="CB109" s="515">
        <v>0</v>
      </c>
      <c r="CC109" s="515">
        <v>0</v>
      </c>
      <c r="CD109" s="515">
        <v>0</v>
      </c>
      <c r="CE109" s="515">
        <v>0</v>
      </c>
      <c r="CF109" s="515">
        <v>5752831.3716000002</v>
      </c>
      <c r="CG109" s="516">
        <v>5752831.3716000002</v>
      </c>
      <c r="CH109" s="501">
        <v>30554880.000000004</v>
      </c>
      <c r="CI109" s="501">
        <v>30554880.000000004</v>
      </c>
      <c r="CJ109" s="501">
        <v>45096479.999999993</v>
      </c>
      <c r="CK109" s="257" t="s">
        <v>1976</v>
      </c>
      <c r="CL109" s="108">
        <v>8.7200000000000006</v>
      </c>
      <c r="CM109" s="245">
        <v>8.7200000000000006</v>
      </c>
      <c r="CN109" s="109">
        <v>12.87</v>
      </c>
      <c r="CO109" s="436"/>
      <c r="CP109" s="436"/>
      <c r="CQ109" s="436"/>
      <c r="CR109" s="273"/>
      <c r="CS109" s="447">
        <v>410.93098541829499</v>
      </c>
      <c r="CT109" s="448">
        <v>227.71116114648703</v>
      </c>
      <c r="CU109" s="441">
        <v>2.4686848418591061</v>
      </c>
      <c r="CV109" s="442">
        <v>2.0720535274376464</v>
      </c>
      <c r="CW109" s="450" t="s">
        <v>2236</v>
      </c>
      <c r="CX109" s="242"/>
      <c r="CY109" s="436"/>
      <c r="CZ109" s="436"/>
      <c r="DA109" s="437"/>
      <c r="DB109" s="438"/>
      <c r="DC109" s="457">
        <v>852351</v>
      </c>
      <c r="DD109" s="458">
        <v>780706</v>
      </c>
      <c r="DE109" s="459">
        <v>116882</v>
      </c>
      <c r="DF109" s="357">
        <v>583313</v>
      </c>
    </row>
    <row r="110" spans="1:110" ht="35.25" customHeight="1" x14ac:dyDescent="0.25">
      <c r="A110" s="401" t="s">
        <v>56</v>
      </c>
      <c r="B110" s="48" t="s">
        <v>57</v>
      </c>
      <c r="C110" s="48" t="s">
        <v>58</v>
      </c>
      <c r="D110" s="145" t="s">
        <v>207</v>
      </c>
      <c r="E110" s="145" t="s">
        <v>208</v>
      </c>
      <c r="F110" s="145" t="s">
        <v>218</v>
      </c>
      <c r="G110" s="14" t="s">
        <v>212</v>
      </c>
      <c r="H110" s="22" t="s">
        <v>1979</v>
      </c>
      <c r="I110" s="145" t="s">
        <v>1984</v>
      </c>
      <c r="J110" s="426">
        <v>12.668219606558768</v>
      </c>
      <c r="K110" s="426">
        <v>81.011363467860008</v>
      </c>
      <c r="L110" s="488">
        <v>2603.5</v>
      </c>
      <c r="M110" s="498"/>
      <c r="N110" s="498"/>
      <c r="O110" s="498"/>
      <c r="P110" s="498"/>
      <c r="Q110" s="498"/>
      <c r="R110" s="498"/>
      <c r="S110" s="498"/>
      <c r="T110" s="498"/>
      <c r="U110" s="498"/>
      <c r="V110" s="498"/>
      <c r="W110" s="498"/>
      <c r="X110" s="498"/>
      <c r="Y110" s="498">
        <v>1</v>
      </c>
      <c r="Z110" s="498">
        <v>1</v>
      </c>
      <c r="AA110" s="498"/>
      <c r="AB110" s="498"/>
      <c r="AC110" s="498">
        <v>125</v>
      </c>
      <c r="AD110" s="498">
        <v>125</v>
      </c>
      <c r="AE110" s="498"/>
      <c r="AF110" s="498"/>
      <c r="AG110" s="585">
        <v>1</v>
      </c>
      <c r="AH110" s="498">
        <v>1</v>
      </c>
      <c r="AI110" s="498">
        <f t="shared" si="8"/>
        <v>127</v>
      </c>
      <c r="AJ110" s="498">
        <f t="shared" si="9"/>
        <v>127</v>
      </c>
      <c r="AK110" s="498"/>
      <c r="AL110" s="498"/>
      <c r="AM110" s="498"/>
      <c r="AN110" s="498"/>
      <c r="AO110" s="498"/>
      <c r="AP110" s="498"/>
      <c r="AQ110" s="498"/>
      <c r="AR110" s="498"/>
      <c r="AS110" s="498"/>
      <c r="AT110" s="498"/>
      <c r="AU110" s="498"/>
      <c r="AV110" s="498"/>
      <c r="AW110" s="498">
        <v>143</v>
      </c>
      <c r="AX110" s="498">
        <v>143</v>
      </c>
      <c r="AY110" s="498"/>
      <c r="AZ110" s="498"/>
      <c r="BA110" s="498">
        <v>3887.7</v>
      </c>
      <c r="BB110" s="498">
        <v>3887.7</v>
      </c>
      <c r="BC110" s="498"/>
      <c r="BD110" s="498"/>
      <c r="BE110" s="498">
        <v>6.6</v>
      </c>
      <c r="BF110" s="498">
        <v>6.6</v>
      </c>
      <c r="BG110" s="256">
        <f t="shared" si="10"/>
        <v>4037.2999999999997</v>
      </c>
      <c r="BH110" s="26">
        <f t="shared" si="11"/>
        <v>4037.2999999999997</v>
      </c>
      <c r="BI110" s="514">
        <f t="shared" si="7"/>
        <v>0.28312061711079944</v>
      </c>
      <c r="BJ110" s="515">
        <v>0</v>
      </c>
      <c r="BK110" s="515">
        <v>0</v>
      </c>
      <c r="BL110" s="515">
        <v>0</v>
      </c>
      <c r="BM110" s="515">
        <v>0</v>
      </c>
      <c r="BN110" s="515">
        <v>0</v>
      </c>
      <c r="BO110" s="515">
        <v>0</v>
      </c>
      <c r="BP110" s="515">
        <v>0</v>
      </c>
      <c r="BQ110" s="515">
        <v>0</v>
      </c>
      <c r="BR110" s="515">
        <v>0</v>
      </c>
      <c r="BS110" s="515">
        <v>0</v>
      </c>
      <c r="BT110" s="515">
        <v>0</v>
      </c>
      <c r="BU110" s="515">
        <v>0</v>
      </c>
      <c r="BV110" s="515">
        <v>721543.67999999993</v>
      </c>
      <c r="BW110" s="515">
        <v>721543.67999999993</v>
      </c>
      <c r="BX110" s="515">
        <v>0</v>
      </c>
      <c r="BY110" s="515">
        <v>0</v>
      </c>
      <c r="BZ110" s="515">
        <v>4563537.7680000002</v>
      </c>
      <c r="CA110" s="515">
        <v>4563537.7680000002</v>
      </c>
      <c r="CB110" s="515">
        <v>0</v>
      </c>
      <c r="CC110" s="515">
        <v>0</v>
      </c>
      <c r="CD110" s="515">
        <v>21623.184000000001</v>
      </c>
      <c r="CE110" s="515">
        <v>21623.184000000001</v>
      </c>
      <c r="CF110" s="515">
        <v>5306704.6320000002</v>
      </c>
      <c r="CG110" s="516">
        <v>5306704.6320000002</v>
      </c>
      <c r="CH110" s="501">
        <v>37422720</v>
      </c>
      <c r="CI110" s="501">
        <v>37422720</v>
      </c>
      <c r="CJ110" s="501">
        <v>49967040.000000007</v>
      </c>
      <c r="CK110" s="257" t="s">
        <v>1976</v>
      </c>
      <c r="CL110" s="108">
        <v>10.68</v>
      </c>
      <c r="CM110" s="245">
        <v>10.68</v>
      </c>
      <c r="CN110" s="109">
        <v>14.26</v>
      </c>
      <c r="CO110" s="436"/>
      <c r="CP110" s="436"/>
      <c r="CQ110" s="436"/>
      <c r="CR110" s="273"/>
      <c r="CS110" s="447">
        <v>308.94574825032862</v>
      </c>
      <c r="CT110" s="448">
        <v>156.68778708978957</v>
      </c>
      <c r="CU110" s="441">
        <v>1.5725911998454321</v>
      </c>
      <c r="CV110" s="442">
        <v>1.4156191704904051</v>
      </c>
      <c r="CW110" s="450" t="s">
        <v>2234</v>
      </c>
      <c r="CX110" s="242"/>
      <c r="CY110" s="436"/>
      <c r="CZ110" s="436"/>
      <c r="DA110" s="437"/>
      <c r="DB110" s="438"/>
      <c r="DC110" s="457">
        <v>151307</v>
      </c>
      <c r="DD110" s="458">
        <v>408403</v>
      </c>
      <c r="DE110" s="459">
        <v>22253</v>
      </c>
      <c r="DF110" s="357">
        <v>193987.66666666666</v>
      </c>
    </row>
    <row r="111" spans="1:110" ht="35.25" customHeight="1" x14ac:dyDescent="0.25">
      <c r="A111" s="401" t="s">
        <v>56</v>
      </c>
      <c r="B111" s="48" t="s">
        <v>57</v>
      </c>
      <c r="C111" s="48" t="s">
        <v>58</v>
      </c>
      <c r="D111" s="145" t="s">
        <v>219</v>
      </c>
      <c r="E111" s="145" t="s">
        <v>63</v>
      </c>
      <c r="F111" s="145" t="s">
        <v>220</v>
      </c>
      <c r="G111" s="14" t="s">
        <v>63</v>
      </c>
      <c r="H111" s="22" t="s">
        <v>1979</v>
      </c>
      <c r="I111" s="145" t="s">
        <v>1981</v>
      </c>
      <c r="J111" s="426">
        <v>2.5939192894151506</v>
      </c>
      <c r="K111" s="426">
        <v>5.3089015041090004</v>
      </c>
      <c r="L111" s="488">
        <v>811</v>
      </c>
      <c r="M111" s="498"/>
      <c r="N111" s="498"/>
      <c r="O111" s="498"/>
      <c r="P111" s="498"/>
      <c r="Q111" s="498"/>
      <c r="R111" s="498"/>
      <c r="S111" s="498"/>
      <c r="T111" s="498"/>
      <c r="U111" s="498"/>
      <c r="V111" s="498"/>
      <c r="W111" s="498"/>
      <c r="X111" s="498"/>
      <c r="Y111" s="498"/>
      <c r="Z111" s="498"/>
      <c r="AA111" s="498"/>
      <c r="AB111" s="498"/>
      <c r="AC111" s="498"/>
      <c r="AD111" s="498"/>
      <c r="AE111" s="498"/>
      <c r="AF111" s="498"/>
      <c r="AG111" s="585"/>
      <c r="AH111" s="498"/>
      <c r="AI111" s="498">
        <f t="shared" si="8"/>
        <v>0</v>
      </c>
      <c r="AJ111" s="498">
        <f t="shared" si="9"/>
        <v>0</v>
      </c>
      <c r="AK111" s="498"/>
      <c r="AL111" s="498"/>
      <c r="AM111" s="498"/>
      <c r="AN111" s="498"/>
      <c r="AO111" s="498"/>
      <c r="AP111" s="498"/>
      <c r="AQ111" s="498"/>
      <c r="AR111" s="498"/>
      <c r="AS111" s="498"/>
      <c r="AT111" s="498"/>
      <c r="AU111" s="498"/>
      <c r="AV111" s="498"/>
      <c r="AW111" s="498"/>
      <c r="AX111" s="498"/>
      <c r="AY111" s="498"/>
      <c r="AZ111" s="498"/>
      <c r="BA111" s="498"/>
      <c r="BB111" s="498"/>
      <c r="BC111" s="498"/>
      <c r="BD111" s="498"/>
      <c r="BE111" s="498"/>
      <c r="BF111" s="498"/>
      <c r="BG111" s="256">
        <f t="shared" si="10"/>
        <v>0</v>
      </c>
      <c r="BH111" s="26">
        <f t="shared" si="11"/>
        <v>0</v>
      </c>
      <c r="BI111" s="514">
        <f t="shared" si="7"/>
        <v>0</v>
      </c>
      <c r="BJ111" s="515">
        <v>0</v>
      </c>
      <c r="BK111" s="515">
        <v>0</v>
      </c>
      <c r="BL111" s="515">
        <v>0</v>
      </c>
      <c r="BM111" s="515">
        <v>0</v>
      </c>
      <c r="BN111" s="515">
        <v>0</v>
      </c>
      <c r="BO111" s="515">
        <v>0</v>
      </c>
      <c r="BP111" s="515">
        <v>0</v>
      </c>
      <c r="BQ111" s="515">
        <v>0</v>
      </c>
      <c r="BR111" s="515">
        <v>0</v>
      </c>
      <c r="BS111" s="515">
        <v>0</v>
      </c>
      <c r="BT111" s="515">
        <v>0</v>
      </c>
      <c r="BU111" s="515">
        <v>0</v>
      </c>
      <c r="BV111" s="515">
        <v>0</v>
      </c>
      <c r="BW111" s="515">
        <v>0</v>
      </c>
      <c r="BX111" s="515">
        <v>0</v>
      </c>
      <c r="BY111" s="515">
        <v>0</v>
      </c>
      <c r="BZ111" s="515">
        <v>0</v>
      </c>
      <c r="CA111" s="515">
        <v>0</v>
      </c>
      <c r="CB111" s="515">
        <v>0</v>
      </c>
      <c r="CC111" s="515">
        <v>0</v>
      </c>
      <c r="CD111" s="515">
        <v>0</v>
      </c>
      <c r="CE111" s="515">
        <v>0</v>
      </c>
      <c r="CF111" s="515">
        <v>0</v>
      </c>
      <c r="CG111" s="516">
        <v>0</v>
      </c>
      <c r="CH111" s="501">
        <v>6061920</v>
      </c>
      <c r="CI111" s="501">
        <v>6061920</v>
      </c>
      <c r="CJ111" s="501">
        <v>7673760</v>
      </c>
      <c r="CK111" s="257" t="s">
        <v>1976</v>
      </c>
      <c r="CL111" s="108">
        <v>1.73</v>
      </c>
      <c r="CM111" s="245">
        <v>1.73</v>
      </c>
      <c r="CN111" s="109">
        <v>2.19</v>
      </c>
      <c r="CO111" s="436"/>
      <c r="CP111" s="436"/>
      <c r="CQ111" s="436"/>
      <c r="CR111" s="273"/>
      <c r="CS111" s="447">
        <v>169.15521653637236</v>
      </c>
      <c r="CT111" s="448">
        <v>165.47002752583734</v>
      </c>
      <c r="CU111" s="441">
        <v>2.1177173494077639</v>
      </c>
      <c r="CV111" s="442">
        <v>2.1156516605005131</v>
      </c>
      <c r="CW111" s="450" t="s">
        <v>2209</v>
      </c>
      <c r="CX111" s="242"/>
      <c r="CY111" s="436"/>
      <c r="CZ111" s="436"/>
      <c r="DA111" s="437"/>
      <c r="DB111" s="438"/>
      <c r="DC111" s="457">
        <v>53631</v>
      </c>
      <c r="DD111" s="458">
        <v>39952</v>
      </c>
      <c r="DE111" s="459">
        <v>44700</v>
      </c>
      <c r="DF111" s="357">
        <v>46094.333333333336</v>
      </c>
    </row>
    <row r="112" spans="1:110" ht="35.25" customHeight="1" x14ac:dyDescent="0.25">
      <c r="A112" s="401" t="s">
        <v>56</v>
      </c>
      <c r="B112" s="48" t="s">
        <v>57</v>
      </c>
      <c r="C112" s="48" t="s">
        <v>58</v>
      </c>
      <c r="D112" s="145" t="s">
        <v>219</v>
      </c>
      <c r="E112" s="145" t="s">
        <v>63</v>
      </c>
      <c r="F112" s="145" t="s">
        <v>221</v>
      </c>
      <c r="G112" s="14" t="s">
        <v>63</v>
      </c>
      <c r="H112" s="22" t="s">
        <v>1979</v>
      </c>
      <c r="I112" s="145" t="s">
        <v>1981</v>
      </c>
      <c r="J112" s="426">
        <v>2.4137860054279874</v>
      </c>
      <c r="K112" s="426">
        <v>3.0643939330200003</v>
      </c>
      <c r="L112" s="488">
        <v>305.10000000000002</v>
      </c>
      <c r="M112" s="498"/>
      <c r="N112" s="498"/>
      <c r="O112" s="498"/>
      <c r="P112" s="498"/>
      <c r="Q112" s="498"/>
      <c r="R112" s="498"/>
      <c r="S112" s="498"/>
      <c r="T112" s="498"/>
      <c r="U112" s="498"/>
      <c r="V112" s="498"/>
      <c r="W112" s="498"/>
      <c r="X112" s="498"/>
      <c r="Y112" s="498"/>
      <c r="Z112" s="498"/>
      <c r="AA112" s="498"/>
      <c r="AB112" s="498"/>
      <c r="AC112" s="498">
        <v>3</v>
      </c>
      <c r="AD112" s="498">
        <v>3</v>
      </c>
      <c r="AE112" s="498"/>
      <c r="AF112" s="498"/>
      <c r="AG112" s="585"/>
      <c r="AH112" s="498"/>
      <c r="AI112" s="498">
        <f t="shared" si="8"/>
        <v>3</v>
      </c>
      <c r="AJ112" s="498">
        <f t="shared" si="9"/>
        <v>3</v>
      </c>
      <c r="AK112" s="498"/>
      <c r="AL112" s="498"/>
      <c r="AM112" s="498"/>
      <c r="AN112" s="498"/>
      <c r="AO112" s="498"/>
      <c r="AP112" s="498"/>
      <c r="AQ112" s="498"/>
      <c r="AR112" s="498"/>
      <c r="AS112" s="498"/>
      <c r="AT112" s="498"/>
      <c r="AU112" s="498"/>
      <c r="AV112" s="498"/>
      <c r="AW112" s="498"/>
      <c r="AX112" s="498"/>
      <c r="AY112" s="498"/>
      <c r="AZ112" s="498"/>
      <c r="BA112" s="498">
        <v>18.98</v>
      </c>
      <c r="BB112" s="498">
        <v>18.98</v>
      </c>
      <c r="BC112" s="498"/>
      <c r="BD112" s="498"/>
      <c r="BE112" s="498"/>
      <c r="BF112" s="498"/>
      <c r="BG112" s="256">
        <f t="shared" si="10"/>
        <v>18.98</v>
      </c>
      <c r="BH112" s="26">
        <f t="shared" si="11"/>
        <v>18.98</v>
      </c>
      <c r="BI112" s="514">
        <f t="shared" si="7"/>
        <v>1.46E-2</v>
      </c>
      <c r="BJ112" s="515">
        <v>0</v>
      </c>
      <c r="BK112" s="515">
        <v>0</v>
      </c>
      <c r="BL112" s="515">
        <v>0</v>
      </c>
      <c r="BM112" s="515">
        <v>0</v>
      </c>
      <c r="BN112" s="515">
        <v>0</v>
      </c>
      <c r="BO112" s="515">
        <v>0</v>
      </c>
      <c r="BP112" s="515">
        <v>0</v>
      </c>
      <c r="BQ112" s="515">
        <v>0</v>
      </c>
      <c r="BR112" s="515">
        <v>0</v>
      </c>
      <c r="BS112" s="515">
        <v>0</v>
      </c>
      <c r="BT112" s="515">
        <v>0</v>
      </c>
      <c r="BU112" s="515">
        <v>0</v>
      </c>
      <c r="BV112" s="515">
        <v>0</v>
      </c>
      <c r="BW112" s="515">
        <v>0</v>
      </c>
      <c r="BX112" s="515">
        <v>0</v>
      </c>
      <c r="BY112" s="515">
        <v>0</v>
      </c>
      <c r="BZ112" s="515">
        <v>22279.483200000002</v>
      </c>
      <c r="CA112" s="515">
        <v>22279.483200000002</v>
      </c>
      <c r="CB112" s="515">
        <v>0</v>
      </c>
      <c r="CC112" s="515">
        <v>0</v>
      </c>
      <c r="CD112" s="515">
        <v>0</v>
      </c>
      <c r="CE112" s="515">
        <v>0</v>
      </c>
      <c r="CF112" s="515">
        <v>22279.483200000002</v>
      </c>
      <c r="CG112" s="516">
        <v>22279.483200000002</v>
      </c>
      <c r="CH112" s="501">
        <v>4450080</v>
      </c>
      <c r="CI112" s="501">
        <v>4450080</v>
      </c>
      <c r="CJ112" s="501">
        <v>4555200</v>
      </c>
      <c r="CK112" s="257" t="s">
        <v>1976</v>
      </c>
      <c r="CL112" s="108">
        <v>1.27</v>
      </c>
      <c r="CM112" s="245">
        <v>1.27</v>
      </c>
      <c r="CN112" s="109">
        <v>1.3</v>
      </c>
      <c r="CO112" s="436"/>
      <c r="CP112" s="436"/>
      <c r="CQ112" s="436"/>
      <c r="CR112" s="273"/>
      <c r="CS112" s="447">
        <v>149.42065903765186</v>
      </c>
      <c r="CT112" s="448">
        <v>149.42065903765186</v>
      </c>
      <c r="CU112" s="441">
        <v>1.5525672789525018</v>
      </c>
      <c r="CV112" s="442">
        <v>1.5525672789525018</v>
      </c>
      <c r="CW112" s="450" t="s">
        <v>2246</v>
      </c>
      <c r="CX112" s="242"/>
      <c r="CY112" s="436"/>
      <c r="CZ112" s="436"/>
      <c r="DA112" s="437"/>
      <c r="DB112" s="438"/>
      <c r="DC112" s="457">
        <v>0</v>
      </c>
      <c r="DD112" s="458">
        <v>3368</v>
      </c>
      <c r="DE112" s="459">
        <v>36800</v>
      </c>
      <c r="DF112" s="357">
        <v>13389.333333333334</v>
      </c>
    </row>
    <row r="113" spans="1:110" ht="35.25" customHeight="1" x14ac:dyDescent="0.25">
      <c r="A113" s="401" t="s">
        <v>56</v>
      </c>
      <c r="B113" s="48" t="s">
        <v>57</v>
      </c>
      <c r="C113" s="48" t="s">
        <v>58</v>
      </c>
      <c r="D113" s="145" t="s">
        <v>219</v>
      </c>
      <c r="E113" s="145" t="s">
        <v>63</v>
      </c>
      <c r="F113" s="145" t="s">
        <v>222</v>
      </c>
      <c r="G113" s="14" t="s">
        <v>63</v>
      </c>
      <c r="H113" s="22" t="s">
        <v>1979</v>
      </c>
      <c r="I113" s="145" t="s">
        <v>1981</v>
      </c>
      <c r="J113" s="426">
        <v>2.7884632361212867</v>
      </c>
      <c r="K113" s="426">
        <v>3.9229166585070003</v>
      </c>
      <c r="L113" s="488">
        <v>823.8</v>
      </c>
      <c r="M113" s="498"/>
      <c r="N113" s="498"/>
      <c r="O113" s="498"/>
      <c r="P113" s="498"/>
      <c r="Q113" s="498"/>
      <c r="R113" s="498"/>
      <c r="S113" s="498"/>
      <c r="T113" s="498"/>
      <c r="U113" s="498"/>
      <c r="V113" s="498"/>
      <c r="W113" s="498"/>
      <c r="X113" s="498"/>
      <c r="Y113" s="498"/>
      <c r="Z113" s="498"/>
      <c r="AA113" s="498"/>
      <c r="AB113" s="498"/>
      <c r="AC113" s="498">
        <v>2</v>
      </c>
      <c r="AD113" s="498">
        <v>2</v>
      </c>
      <c r="AE113" s="498"/>
      <c r="AF113" s="498"/>
      <c r="AG113" s="585"/>
      <c r="AH113" s="498"/>
      <c r="AI113" s="498">
        <f t="shared" si="8"/>
        <v>2</v>
      </c>
      <c r="AJ113" s="498">
        <f t="shared" si="9"/>
        <v>2</v>
      </c>
      <c r="AK113" s="498"/>
      <c r="AL113" s="498"/>
      <c r="AM113" s="498"/>
      <c r="AN113" s="498"/>
      <c r="AO113" s="498"/>
      <c r="AP113" s="498"/>
      <c r="AQ113" s="498"/>
      <c r="AR113" s="498"/>
      <c r="AS113" s="498"/>
      <c r="AT113" s="498"/>
      <c r="AU113" s="498"/>
      <c r="AV113" s="498"/>
      <c r="AW113" s="498"/>
      <c r="AX113" s="498"/>
      <c r="AY113" s="498"/>
      <c r="AZ113" s="498"/>
      <c r="BA113" s="498">
        <v>14.85</v>
      </c>
      <c r="BB113" s="498">
        <v>14.85</v>
      </c>
      <c r="BC113" s="498"/>
      <c r="BD113" s="498"/>
      <c r="BE113" s="498"/>
      <c r="BF113" s="498"/>
      <c r="BG113" s="256">
        <f t="shared" si="10"/>
        <v>14.85</v>
      </c>
      <c r="BH113" s="26">
        <f t="shared" si="11"/>
        <v>14.85</v>
      </c>
      <c r="BI113" s="514">
        <f t="shared" si="7"/>
        <v>6.4008620689655175E-3</v>
      </c>
      <c r="BJ113" s="515">
        <v>0</v>
      </c>
      <c r="BK113" s="515">
        <v>0</v>
      </c>
      <c r="BL113" s="515">
        <v>0</v>
      </c>
      <c r="BM113" s="515">
        <v>0</v>
      </c>
      <c r="BN113" s="515">
        <v>0</v>
      </c>
      <c r="BO113" s="515">
        <v>0</v>
      </c>
      <c r="BP113" s="515">
        <v>0</v>
      </c>
      <c r="BQ113" s="515">
        <v>0</v>
      </c>
      <c r="BR113" s="515">
        <v>0</v>
      </c>
      <c r="BS113" s="515">
        <v>0</v>
      </c>
      <c r="BT113" s="515">
        <v>0</v>
      </c>
      <c r="BU113" s="515">
        <v>0</v>
      </c>
      <c r="BV113" s="515">
        <v>0</v>
      </c>
      <c r="BW113" s="515">
        <v>0</v>
      </c>
      <c r="BX113" s="515">
        <v>0</v>
      </c>
      <c r="BY113" s="515">
        <v>0</v>
      </c>
      <c r="BZ113" s="515">
        <v>17431.524000000001</v>
      </c>
      <c r="CA113" s="515">
        <v>17431.524000000001</v>
      </c>
      <c r="CB113" s="515">
        <v>0</v>
      </c>
      <c r="CC113" s="515">
        <v>0</v>
      </c>
      <c r="CD113" s="515">
        <v>0</v>
      </c>
      <c r="CE113" s="515">
        <v>0</v>
      </c>
      <c r="CF113" s="515">
        <v>17431.524000000001</v>
      </c>
      <c r="CG113" s="516">
        <v>17431.524000000001</v>
      </c>
      <c r="CH113" s="501">
        <v>6272160.0000000009</v>
      </c>
      <c r="CI113" s="501">
        <v>6272160.0000000009</v>
      </c>
      <c r="CJ113" s="501">
        <v>8129280</v>
      </c>
      <c r="CK113" s="257" t="s">
        <v>1976</v>
      </c>
      <c r="CL113" s="108">
        <v>1.79</v>
      </c>
      <c r="CM113" s="245">
        <v>1.79</v>
      </c>
      <c r="CN113" s="109">
        <v>2.3199999999999998</v>
      </c>
      <c r="CO113" s="436"/>
      <c r="CP113" s="436"/>
      <c r="CQ113" s="436"/>
      <c r="CR113" s="273"/>
      <c r="CS113" s="447">
        <v>359.94648825138057</v>
      </c>
      <c r="CT113" s="448">
        <v>359.94648825138057</v>
      </c>
      <c r="CU113" s="441">
        <v>1.7414843235376283</v>
      </c>
      <c r="CV113" s="442">
        <v>1.7414843235376283</v>
      </c>
      <c r="CW113" s="450" t="s">
        <v>2210</v>
      </c>
      <c r="CX113" s="242"/>
      <c r="CY113" s="436"/>
      <c r="CZ113" s="436"/>
      <c r="DA113" s="437"/>
      <c r="DB113" s="438"/>
      <c r="DC113" s="457">
        <v>4284</v>
      </c>
      <c r="DD113" s="458">
        <v>168863</v>
      </c>
      <c r="DE113" s="459">
        <v>363574</v>
      </c>
      <c r="DF113" s="357">
        <v>178907</v>
      </c>
    </row>
    <row r="114" spans="1:110" ht="35.25" customHeight="1" x14ac:dyDescent="0.25">
      <c r="A114" s="401" t="s">
        <v>56</v>
      </c>
      <c r="B114" s="48" t="s">
        <v>57</v>
      </c>
      <c r="C114" s="48" t="s">
        <v>58</v>
      </c>
      <c r="D114" s="145" t="s">
        <v>219</v>
      </c>
      <c r="E114" s="145" t="s">
        <v>63</v>
      </c>
      <c r="F114" s="145" t="s">
        <v>223</v>
      </c>
      <c r="G114" s="14" t="s">
        <v>63</v>
      </c>
      <c r="H114" s="22" t="s">
        <v>1979</v>
      </c>
      <c r="I114" s="145" t="s">
        <v>1981</v>
      </c>
      <c r="J114" s="426">
        <v>2.8172845615592332</v>
      </c>
      <c r="K114" s="426">
        <v>5.712499988118001</v>
      </c>
      <c r="L114" s="488">
        <v>1224.5999999999999</v>
      </c>
      <c r="M114" s="498"/>
      <c r="N114" s="498"/>
      <c r="O114" s="498"/>
      <c r="P114" s="498"/>
      <c r="Q114" s="498"/>
      <c r="R114" s="498"/>
      <c r="S114" s="498"/>
      <c r="T114" s="498"/>
      <c r="U114" s="498"/>
      <c r="V114" s="498"/>
      <c r="W114" s="498"/>
      <c r="X114" s="498"/>
      <c r="Y114" s="498">
        <v>2</v>
      </c>
      <c r="Z114" s="498">
        <v>2</v>
      </c>
      <c r="AA114" s="498"/>
      <c r="AB114" s="498"/>
      <c r="AC114" s="498">
        <v>3</v>
      </c>
      <c r="AD114" s="498">
        <v>3</v>
      </c>
      <c r="AE114" s="498"/>
      <c r="AF114" s="498"/>
      <c r="AG114" s="585"/>
      <c r="AH114" s="498"/>
      <c r="AI114" s="498">
        <f t="shared" si="8"/>
        <v>5</v>
      </c>
      <c r="AJ114" s="498">
        <f t="shared" si="9"/>
        <v>5</v>
      </c>
      <c r="AK114" s="498"/>
      <c r="AL114" s="498"/>
      <c r="AM114" s="498"/>
      <c r="AN114" s="498"/>
      <c r="AO114" s="498"/>
      <c r="AP114" s="498"/>
      <c r="AQ114" s="498"/>
      <c r="AR114" s="498"/>
      <c r="AS114" s="498"/>
      <c r="AT114" s="498"/>
      <c r="AU114" s="498"/>
      <c r="AV114" s="498"/>
      <c r="AW114" s="498">
        <v>61.2</v>
      </c>
      <c r="AX114" s="498">
        <v>61.2</v>
      </c>
      <c r="AY114" s="498"/>
      <c r="AZ114" s="498"/>
      <c r="BA114" s="498">
        <v>18.559999999999999</v>
      </c>
      <c r="BB114" s="498">
        <v>18.559999999999999</v>
      </c>
      <c r="BC114" s="498"/>
      <c r="BD114" s="498"/>
      <c r="BE114" s="498"/>
      <c r="BF114" s="498"/>
      <c r="BG114" s="256">
        <f t="shared" si="10"/>
        <v>79.760000000000005</v>
      </c>
      <c r="BH114" s="26">
        <f t="shared" si="11"/>
        <v>79.760000000000005</v>
      </c>
      <c r="BI114" s="514">
        <f t="shared" si="7"/>
        <v>3.0559386973180083E-2</v>
      </c>
      <c r="BJ114" s="515">
        <v>0</v>
      </c>
      <c r="BK114" s="515">
        <v>0</v>
      </c>
      <c r="BL114" s="515">
        <v>0</v>
      </c>
      <c r="BM114" s="515">
        <v>0</v>
      </c>
      <c r="BN114" s="515">
        <v>0</v>
      </c>
      <c r="BO114" s="515">
        <v>0</v>
      </c>
      <c r="BP114" s="515">
        <v>0</v>
      </c>
      <c r="BQ114" s="515">
        <v>0</v>
      </c>
      <c r="BR114" s="515">
        <v>0</v>
      </c>
      <c r="BS114" s="515">
        <v>0</v>
      </c>
      <c r="BT114" s="515">
        <v>0</v>
      </c>
      <c r="BU114" s="515">
        <v>0</v>
      </c>
      <c r="BV114" s="515">
        <v>308800.51199999999</v>
      </c>
      <c r="BW114" s="515">
        <v>308800.51199999999</v>
      </c>
      <c r="BX114" s="515">
        <v>0</v>
      </c>
      <c r="BY114" s="515">
        <v>0</v>
      </c>
      <c r="BZ114" s="515">
        <v>21786.470399999998</v>
      </c>
      <c r="CA114" s="515">
        <v>21786.470399999998</v>
      </c>
      <c r="CB114" s="515">
        <v>0</v>
      </c>
      <c r="CC114" s="515">
        <v>0</v>
      </c>
      <c r="CD114" s="515">
        <v>0</v>
      </c>
      <c r="CE114" s="515">
        <v>0</v>
      </c>
      <c r="CF114" s="515">
        <v>330586.98239999998</v>
      </c>
      <c r="CG114" s="516">
        <v>330586.98239999998</v>
      </c>
      <c r="CH114" s="501">
        <v>7323360</v>
      </c>
      <c r="CI114" s="501">
        <v>7323360</v>
      </c>
      <c r="CJ114" s="501">
        <v>9145440</v>
      </c>
      <c r="CK114" s="257" t="s">
        <v>1976</v>
      </c>
      <c r="CL114" s="108">
        <v>2.09</v>
      </c>
      <c r="CM114" s="245">
        <v>2.09</v>
      </c>
      <c r="CN114" s="109">
        <v>2.61</v>
      </c>
      <c r="CO114" s="436"/>
      <c r="CP114" s="436"/>
      <c r="CQ114" s="436"/>
      <c r="CR114" s="273"/>
      <c r="CS114" s="447">
        <v>144.15375249736647</v>
      </c>
      <c r="CT114" s="448">
        <v>144.15375249736647</v>
      </c>
      <c r="CU114" s="441">
        <v>1.5991184855725427</v>
      </c>
      <c r="CV114" s="442">
        <v>1.5991184855725427</v>
      </c>
      <c r="CW114" s="450" t="s">
        <v>2231</v>
      </c>
      <c r="CX114" s="242"/>
      <c r="CY114" s="436"/>
      <c r="CZ114" s="436"/>
      <c r="DA114" s="437"/>
      <c r="DB114" s="438"/>
      <c r="DC114" s="457">
        <v>0</v>
      </c>
      <c r="DD114" s="458">
        <v>0</v>
      </c>
      <c r="DE114" s="459">
        <v>0</v>
      </c>
      <c r="DF114" s="357">
        <v>0</v>
      </c>
    </row>
    <row r="115" spans="1:110" ht="35.25" customHeight="1" x14ac:dyDescent="0.25">
      <c r="A115" s="401" t="s">
        <v>56</v>
      </c>
      <c r="B115" s="48" t="s">
        <v>57</v>
      </c>
      <c r="C115" s="48" t="s">
        <v>58</v>
      </c>
      <c r="D115" s="145" t="s">
        <v>219</v>
      </c>
      <c r="E115" s="145" t="s">
        <v>63</v>
      </c>
      <c r="F115" s="145" t="s">
        <v>224</v>
      </c>
      <c r="G115" s="14" t="s">
        <v>63</v>
      </c>
      <c r="H115" s="22" t="s">
        <v>1979</v>
      </c>
      <c r="I115" s="145" t="s">
        <v>1981</v>
      </c>
      <c r="J115" s="426">
        <v>2.8461058869971789</v>
      </c>
      <c r="K115" s="426">
        <v>5.2808712011369998</v>
      </c>
      <c r="L115" s="488">
        <v>1274.3</v>
      </c>
      <c r="M115" s="498"/>
      <c r="N115" s="498"/>
      <c r="O115" s="498"/>
      <c r="P115" s="498"/>
      <c r="Q115" s="498"/>
      <c r="R115" s="498"/>
      <c r="S115" s="498"/>
      <c r="T115" s="498"/>
      <c r="U115" s="498"/>
      <c r="V115" s="498"/>
      <c r="W115" s="498"/>
      <c r="X115" s="498"/>
      <c r="Y115" s="498"/>
      <c r="Z115" s="498"/>
      <c r="AA115" s="498"/>
      <c r="AB115" s="498"/>
      <c r="AC115" s="498">
        <v>1</v>
      </c>
      <c r="AD115" s="498">
        <v>1</v>
      </c>
      <c r="AE115" s="498"/>
      <c r="AF115" s="498"/>
      <c r="AG115" s="585"/>
      <c r="AH115" s="498"/>
      <c r="AI115" s="498">
        <f t="shared" si="8"/>
        <v>1</v>
      </c>
      <c r="AJ115" s="498">
        <f t="shared" si="9"/>
        <v>1</v>
      </c>
      <c r="AK115" s="498"/>
      <c r="AL115" s="498"/>
      <c r="AM115" s="498"/>
      <c r="AN115" s="498"/>
      <c r="AO115" s="498"/>
      <c r="AP115" s="498"/>
      <c r="AQ115" s="498"/>
      <c r="AR115" s="498"/>
      <c r="AS115" s="498"/>
      <c r="AT115" s="498"/>
      <c r="AU115" s="498"/>
      <c r="AV115" s="498"/>
      <c r="AW115" s="498"/>
      <c r="AX115" s="498"/>
      <c r="AY115" s="498"/>
      <c r="AZ115" s="498"/>
      <c r="BA115" s="498">
        <v>9</v>
      </c>
      <c r="BB115" s="498">
        <v>9</v>
      </c>
      <c r="BC115" s="498"/>
      <c r="BD115" s="498"/>
      <c r="BE115" s="498"/>
      <c r="BF115" s="498"/>
      <c r="BG115" s="256">
        <f t="shared" si="10"/>
        <v>9</v>
      </c>
      <c r="BH115" s="26">
        <f t="shared" si="11"/>
        <v>9</v>
      </c>
      <c r="BI115" s="514">
        <f t="shared" si="7"/>
        <v>4.1860465116279073E-3</v>
      </c>
      <c r="BJ115" s="515">
        <v>0</v>
      </c>
      <c r="BK115" s="515">
        <v>0</v>
      </c>
      <c r="BL115" s="515">
        <v>0</v>
      </c>
      <c r="BM115" s="515">
        <v>0</v>
      </c>
      <c r="BN115" s="515">
        <v>0</v>
      </c>
      <c r="BO115" s="515">
        <v>0</v>
      </c>
      <c r="BP115" s="515">
        <v>0</v>
      </c>
      <c r="BQ115" s="515">
        <v>0</v>
      </c>
      <c r="BR115" s="515">
        <v>0</v>
      </c>
      <c r="BS115" s="515">
        <v>0</v>
      </c>
      <c r="BT115" s="515">
        <v>0</v>
      </c>
      <c r="BU115" s="515">
        <v>0</v>
      </c>
      <c r="BV115" s="515">
        <v>0</v>
      </c>
      <c r="BW115" s="515">
        <v>0</v>
      </c>
      <c r="BX115" s="515">
        <v>0</v>
      </c>
      <c r="BY115" s="515">
        <v>0</v>
      </c>
      <c r="BZ115" s="515">
        <v>10564.560000000001</v>
      </c>
      <c r="CA115" s="515">
        <v>10564.560000000001</v>
      </c>
      <c r="CB115" s="515">
        <v>0</v>
      </c>
      <c r="CC115" s="515">
        <v>0</v>
      </c>
      <c r="CD115" s="515">
        <v>0</v>
      </c>
      <c r="CE115" s="515">
        <v>0</v>
      </c>
      <c r="CF115" s="515">
        <v>10564.560000000001</v>
      </c>
      <c r="CG115" s="516">
        <v>10564.560000000001</v>
      </c>
      <c r="CH115" s="501">
        <v>7113120</v>
      </c>
      <c r="CI115" s="501">
        <v>7113120</v>
      </c>
      <c r="CJ115" s="501">
        <v>7533599.9999999991</v>
      </c>
      <c r="CK115" s="257" t="s">
        <v>1976</v>
      </c>
      <c r="CL115" s="108">
        <v>2.0299999999999998</v>
      </c>
      <c r="CM115" s="245">
        <v>2.0299999999999998</v>
      </c>
      <c r="CN115" s="109">
        <v>2.15</v>
      </c>
      <c r="CO115" s="436"/>
      <c r="CP115" s="436"/>
      <c r="CQ115" s="436"/>
      <c r="CR115" s="273"/>
      <c r="CS115" s="447">
        <v>570.44136875511072</v>
      </c>
      <c r="CT115" s="448">
        <v>570.44136875511072</v>
      </c>
      <c r="CU115" s="441">
        <v>2.0438631285116915</v>
      </c>
      <c r="CV115" s="442">
        <v>2.0438631285116915</v>
      </c>
      <c r="CW115" s="450" t="s">
        <v>2247</v>
      </c>
      <c r="CX115" s="242"/>
      <c r="CY115" s="436"/>
      <c r="CZ115" s="436"/>
      <c r="DA115" s="437"/>
      <c r="DB115" s="438"/>
      <c r="DC115" s="457">
        <v>1054384</v>
      </c>
      <c r="DD115" s="458">
        <v>887518</v>
      </c>
      <c r="DE115" s="459">
        <v>57276</v>
      </c>
      <c r="DF115" s="357">
        <v>666392.66666666663</v>
      </c>
    </row>
    <row r="116" spans="1:110" ht="35.25" customHeight="1" x14ac:dyDescent="0.25">
      <c r="A116" s="401" t="s">
        <v>56</v>
      </c>
      <c r="B116" s="48" t="s">
        <v>57</v>
      </c>
      <c r="C116" s="48" t="s">
        <v>58</v>
      </c>
      <c r="D116" s="145" t="s">
        <v>219</v>
      </c>
      <c r="E116" s="145" t="s">
        <v>63</v>
      </c>
      <c r="F116" s="145" t="s">
        <v>225</v>
      </c>
      <c r="G116" s="14" t="s">
        <v>63</v>
      </c>
      <c r="H116" s="22" t="s">
        <v>1979</v>
      </c>
      <c r="I116" s="145" t="s">
        <v>1981</v>
      </c>
      <c r="J116" s="426">
        <v>2.7380259166048808</v>
      </c>
      <c r="K116" s="426">
        <v>3.5833333258800004</v>
      </c>
      <c r="L116" s="488">
        <v>668.3</v>
      </c>
      <c r="M116" s="498"/>
      <c r="N116" s="498"/>
      <c r="O116" s="498"/>
      <c r="P116" s="498"/>
      <c r="Q116" s="498"/>
      <c r="R116" s="498"/>
      <c r="S116" s="498"/>
      <c r="T116" s="498"/>
      <c r="U116" s="498"/>
      <c r="V116" s="498"/>
      <c r="W116" s="498"/>
      <c r="X116" s="498"/>
      <c r="Y116" s="498"/>
      <c r="Z116" s="498"/>
      <c r="AA116" s="498"/>
      <c r="AB116" s="498"/>
      <c r="AC116" s="498">
        <v>3</v>
      </c>
      <c r="AD116" s="498">
        <v>3</v>
      </c>
      <c r="AE116" s="498"/>
      <c r="AF116" s="498"/>
      <c r="AG116" s="585"/>
      <c r="AH116" s="498"/>
      <c r="AI116" s="498">
        <f t="shared" si="8"/>
        <v>3</v>
      </c>
      <c r="AJ116" s="498">
        <f t="shared" si="9"/>
        <v>3</v>
      </c>
      <c r="AK116" s="498"/>
      <c r="AL116" s="498"/>
      <c r="AM116" s="498"/>
      <c r="AN116" s="498"/>
      <c r="AO116" s="498"/>
      <c r="AP116" s="498"/>
      <c r="AQ116" s="498"/>
      <c r="AR116" s="498"/>
      <c r="AS116" s="498"/>
      <c r="AT116" s="498"/>
      <c r="AU116" s="498"/>
      <c r="AV116" s="498"/>
      <c r="AW116" s="498"/>
      <c r="AX116" s="498"/>
      <c r="AY116" s="498"/>
      <c r="AZ116" s="498"/>
      <c r="BA116" s="498">
        <v>17.805</v>
      </c>
      <c r="BB116" s="498">
        <v>17.805</v>
      </c>
      <c r="BC116" s="498"/>
      <c r="BD116" s="498"/>
      <c r="BE116" s="498"/>
      <c r="BF116" s="498"/>
      <c r="BG116" s="256">
        <f t="shared" si="10"/>
        <v>17.805</v>
      </c>
      <c r="BH116" s="26">
        <f t="shared" si="11"/>
        <v>17.805</v>
      </c>
      <c r="BI116" s="514">
        <f t="shared" si="7"/>
        <v>1.0598214285714287E-2</v>
      </c>
      <c r="BJ116" s="515">
        <v>0</v>
      </c>
      <c r="BK116" s="515">
        <v>0</v>
      </c>
      <c r="BL116" s="515">
        <v>0</v>
      </c>
      <c r="BM116" s="515">
        <v>0</v>
      </c>
      <c r="BN116" s="515">
        <v>0</v>
      </c>
      <c r="BO116" s="515">
        <v>0</v>
      </c>
      <c r="BP116" s="515">
        <v>0</v>
      </c>
      <c r="BQ116" s="515">
        <v>0</v>
      </c>
      <c r="BR116" s="515">
        <v>0</v>
      </c>
      <c r="BS116" s="515">
        <v>0</v>
      </c>
      <c r="BT116" s="515">
        <v>0</v>
      </c>
      <c r="BU116" s="515">
        <v>0</v>
      </c>
      <c r="BV116" s="515">
        <v>0</v>
      </c>
      <c r="BW116" s="515">
        <v>0</v>
      </c>
      <c r="BX116" s="515">
        <v>0</v>
      </c>
      <c r="BY116" s="515">
        <v>0</v>
      </c>
      <c r="BZ116" s="515">
        <v>20900.2212</v>
      </c>
      <c r="CA116" s="515">
        <v>20900.2212</v>
      </c>
      <c r="CB116" s="515">
        <v>0</v>
      </c>
      <c r="CC116" s="515">
        <v>0</v>
      </c>
      <c r="CD116" s="515">
        <v>0</v>
      </c>
      <c r="CE116" s="515">
        <v>0</v>
      </c>
      <c r="CF116" s="515">
        <v>20900.2212</v>
      </c>
      <c r="CG116" s="516">
        <v>20900.2212</v>
      </c>
      <c r="CH116" s="501">
        <v>5291040.0000000009</v>
      </c>
      <c r="CI116" s="501">
        <v>5291040.0000000009</v>
      </c>
      <c r="CJ116" s="501">
        <v>5886720</v>
      </c>
      <c r="CK116" s="257" t="s">
        <v>1976</v>
      </c>
      <c r="CL116" s="108">
        <v>1.51</v>
      </c>
      <c r="CM116" s="245">
        <v>1.51</v>
      </c>
      <c r="CN116" s="109">
        <v>1.68</v>
      </c>
      <c r="CO116" s="436"/>
      <c r="CP116" s="436"/>
      <c r="CQ116" s="436"/>
      <c r="CR116" s="273"/>
      <c r="CS116" s="447">
        <v>101.11673847259449</v>
      </c>
      <c r="CT116" s="448">
        <v>58.94026788435918</v>
      </c>
      <c r="CU116" s="441">
        <v>0.7631342937936787</v>
      </c>
      <c r="CV116" s="442">
        <v>0.6909642493052951</v>
      </c>
      <c r="CW116" s="450" t="s">
        <v>2212</v>
      </c>
      <c r="CX116" s="242"/>
      <c r="CY116" s="436"/>
      <c r="CZ116" s="436"/>
      <c r="DA116" s="437"/>
      <c r="DB116" s="438"/>
      <c r="DC116" s="457">
        <v>0</v>
      </c>
      <c r="DD116" s="458">
        <v>0</v>
      </c>
      <c r="DE116" s="459">
        <v>0</v>
      </c>
      <c r="DF116" s="357">
        <v>0</v>
      </c>
    </row>
    <row r="117" spans="1:110" ht="35.25" customHeight="1" x14ac:dyDescent="0.25">
      <c r="A117" s="401" t="s">
        <v>56</v>
      </c>
      <c r="B117" s="48" t="s">
        <v>57</v>
      </c>
      <c r="C117" s="48" t="s">
        <v>58</v>
      </c>
      <c r="D117" s="145" t="s">
        <v>226</v>
      </c>
      <c r="E117" s="145" t="s">
        <v>227</v>
      </c>
      <c r="F117" s="145" t="s">
        <v>228</v>
      </c>
      <c r="G117" s="14" t="s">
        <v>229</v>
      </c>
      <c r="H117" s="22" t="s">
        <v>1978</v>
      </c>
      <c r="I117" s="145" t="s">
        <v>1975</v>
      </c>
      <c r="J117" s="426">
        <v>10.745643210157313</v>
      </c>
      <c r="K117" s="426">
        <v>61.217802902970007</v>
      </c>
      <c r="L117" s="488">
        <v>2588.1</v>
      </c>
      <c r="M117" s="498"/>
      <c r="N117" s="498"/>
      <c r="O117" s="498"/>
      <c r="P117" s="498"/>
      <c r="Q117" s="498"/>
      <c r="R117" s="498"/>
      <c r="S117" s="498"/>
      <c r="T117" s="498"/>
      <c r="U117" s="498"/>
      <c r="V117" s="498"/>
      <c r="W117" s="498"/>
      <c r="X117" s="498"/>
      <c r="Y117" s="498"/>
      <c r="Z117" s="498"/>
      <c r="AA117" s="498"/>
      <c r="AB117" s="498"/>
      <c r="AC117" s="498">
        <v>147</v>
      </c>
      <c r="AD117" s="498">
        <v>147</v>
      </c>
      <c r="AE117" s="498"/>
      <c r="AF117" s="498"/>
      <c r="AG117" s="585"/>
      <c r="AH117" s="498"/>
      <c r="AI117" s="498">
        <f t="shared" si="8"/>
        <v>147</v>
      </c>
      <c r="AJ117" s="498">
        <f t="shared" si="9"/>
        <v>147</v>
      </c>
      <c r="AK117" s="498"/>
      <c r="AL117" s="498"/>
      <c r="AM117" s="498"/>
      <c r="AN117" s="498"/>
      <c r="AO117" s="498"/>
      <c r="AP117" s="498"/>
      <c r="AQ117" s="498"/>
      <c r="AR117" s="498"/>
      <c r="AS117" s="498"/>
      <c r="AT117" s="498"/>
      <c r="AU117" s="498"/>
      <c r="AV117" s="498"/>
      <c r="AW117" s="498"/>
      <c r="AX117" s="498"/>
      <c r="AY117" s="498"/>
      <c r="AZ117" s="498"/>
      <c r="BA117" s="498">
        <v>10934.88</v>
      </c>
      <c r="BB117" s="498">
        <v>10934.88</v>
      </c>
      <c r="BC117" s="498"/>
      <c r="BD117" s="498"/>
      <c r="BE117" s="498"/>
      <c r="BF117" s="498"/>
      <c r="BG117" s="256">
        <f t="shared" si="10"/>
        <v>10934.88</v>
      </c>
      <c r="BH117" s="26">
        <f t="shared" si="11"/>
        <v>10934.88</v>
      </c>
      <c r="BI117" s="514">
        <f t="shared" si="7"/>
        <v>1.1821491891891891</v>
      </c>
      <c r="BJ117" s="515">
        <v>0</v>
      </c>
      <c r="BK117" s="515">
        <v>0</v>
      </c>
      <c r="BL117" s="515">
        <v>0</v>
      </c>
      <c r="BM117" s="515">
        <v>0</v>
      </c>
      <c r="BN117" s="515">
        <v>0</v>
      </c>
      <c r="BO117" s="515">
        <v>0</v>
      </c>
      <c r="BP117" s="515">
        <v>0</v>
      </c>
      <c r="BQ117" s="515">
        <v>0</v>
      </c>
      <c r="BR117" s="515">
        <v>0</v>
      </c>
      <c r="BS117" s="515">
        <v>0</v>
      </c>
      <c r="BT117" s="515">
        <v>0</v>
      </c>
      <c r="BU117" s="515">
        <v>0</v>
      </c>
      <c r="BV117" s="515">
        <v>0</v>
      </c>
      <c r="BW117" s="515">
        <v>0</v>
      </c>
      <c r="BX117" s="515">
        <v>0</v>
      </c>
      <c r="BY117" s="515">
        <v>0</v>
      </c>
      <c r="BZ117" s="515">
        <v>12835799.5392</v>
      </c>
      <c r="CA117" s="515">
        <v>12835799.5392</v>
      </c>
      <c r="CB117" s="515">
        <v>0</v>
      </c>
      <c r="CC117" s="515">
        <v>0</v>
      </c>
      <c r="CD117" s="515">
        <v>0</v>
      </c>
      <c r="CE117" s="515">
        <v>0</v>
      </c>
      <c r="CF117" s="515">
        <v>12835799.5392</v>
      </c>
      <c r="CG117" s="516">
        <v>12835799.5392</v>
      </c>
      <c r="CH117" s="501">
        <v>31560515.894731198</v>
      </c>
      <c r="CI117" s="501">
        <v>31560515.894731198</v>
      </c>
      <c r="CJ117" s="501">
        <v>36629206.025879994</v>
      </c>
      <c r="CK117" s="257" t="s">
        <v>1976</v>
      </c>
      <c r="CL117" s="108">
        <v>7.97</v>
      </c>
      <c r="CM117" s="245">
        <v>7.97</v>
      </c>
      <c r="CN117" s="109">
        <v>9.25</v>
      </c>
      <c r="CO117" s="436"/>
      <c r="CP117" s="436"/>
      <c r="CQ117" s="436"/>
      <c r="CR117" s="273"/>
      <c r="CS117" s="447">
        <v>253.73115682986563</v>
      </c>
      <c r="CT117" s="448">
        <v>127.84517336777178</v>
      </c>
      <c r="CU117" s="441">
        <v>1.1434778577848317</v>
      </c>
      <c r="CV117" s="442">
        <v>0.87618330693020452</v>
      </c>
      <c r="CW117" s="450" t="s">
        <v>2236</v>
      </c>
      <c r="CX117" s="242"/>
      <c r="CY117" s="436"/>
      <c r="CZ117" s="436"/>
      <c r="DA117" s="437"/>
      <c r="DB117" s="438"/>
      <c r="DC117" s="457">
        <v>323615</v>
      </c>
      <c r="DD117" s="458">
        <v>160743</v>
      </c>
      <c r="DE117" s="459">
        <v>211110</v>
      </c>
      <c r="DF117" s="357">
        <v>231822.66666666666</v>
      </c>
    </row>
    <row r="118" spans="1:110" ht="35.25" customHeight="1" x14ac:dyDescent="0.25">
      <c r="A118" s="401" t="s">
        <v>56</v>
      </c>
      <c r="B118" s="48" t="s">
        <v>57</v>
      </c>
      <c r="C118" s="48" t="s">
        <v>58</v>
      </c>
      <c r="D118" s="145" t="s">
        <v>226</v>
      </c>
      <c r="E118" s="145" t="s">
        <v>227</v>
      </c>
      <c r="F118" s="145" t="s">
        <v>230</v>
      </c>
      <c r="G118" s="14" t="s">
        <v>231</v>
      </c>
      <c r="H118" s="22" t="s">
        <v>1978</v>
      </c>
      <c r="I118" s="145" t="s">
        <v>1975</v>
      </c>
      <c r="J118" s="426">
        <v>10.745643210157313</v>
      </c>
      <c r="K118" s="426">
        <v>24.502840858125001</v>
      </c>
      <c r="L118" s="488">
        <v>1519.4</v>
      </c>
      <c r="M118" s="498"/>
      <c r="N118" s="498"/>
      <c r="O118" s="498"/>
      <c r="P118" s="498"/>
      <c r="Q118" s="498"/>
      <c r="R118" s="498"/>
      <c r="S118" s="498"/>
      <c r="T118" s="498"/>
      <c r="U118" s="498"/>
      <c r="V118" s="498"/>
      <c r="W118" s="498"/>
      <c r="X118" s="498"/>
      <c r="Y118" s="498"/>
      <c r="Z118" s="498"/>
      <c r="AA118" s="498"/>
      <c r="AB118" s="498"/>
      <c r="AC118" s="498">
        <v>65</v>
      </c>
      <c r="AD118" s="498">
        <v>65</v>
      </c>
      <c r="AE118" s="498"/>
      <c r="AF118" s="498"/>
      <c r="AG118" s="585"/>
      <c r="AH118" s="498"/>
      <c r="AI118" s="498">
        <f t="shared" si="8"/>
        <v>65</v>
      </c>
      <c r="AJ118" s="498">
        <f t="shared" si="9"/>
        <v>65</v>
      </c>
      <c r="AK118" s="498"/>
      <c r="AL118" s="498"/>
      <c r="AM118" s="498"/>
      <c r="AN118" s="498"/>
      <c r="AO118" s="498"/>
      <c r="AP118" s="498"/>
      <c r="AQ118" s="498"/>
      <c r="AR118" s="498"/>
      <c r="AS118" s="498"/>
      <c r="AT118" s="498"/>
      <c r="AU118" s="498"/>
      <c r="AV118" s="498"/>
      <c r="AW118" s="498"/>
      <c r="AX118" s="498"/>
      <c r="AY118" s="498"/>
      <c r="AZ118" s="498"/>
      <c r="BA118" s="498">
        <v>11279.55</v>
      </c>
      <c r="BB118" s="498">
        <v>11279.55</v>
      </c>
      <c r="BC118" s="498"/>
      <c r="BD118" s="498"/>
      <c r="BE118" s="498"/>
      <c r="BF118" s="498"/>
      <c r="BG118" s="256">
        <f t="shared" si="10"/>
        <v>11279.55</v>
      </c>
      <c r="BH118" s="26">
        <f t="shared" si="11"/>
        <v>11279.55</v>
      </c>
      <c r="BI118" s="514">
        <f t="shared" si="7"/>
        <v>1.6760104011887069</v>
      </c>
      <c r="BJ118" s="515">
        <v>0</v>
      </c>
      <c r="BK118" s="515">
        <v>0</v>
      </c>
      <c r="BL118" s="515">
        <v>0</v>
      </c>
      <c r="BM118" s="515">
        <v>0</v>
      </c>
      <c r="BN118" s="515">
        <v>0</v>
      </c>
      <c r="BO118" s="515">
        <v>0</v>
      </c>
      <c r="BP118" s="515">
        <v>0</v>
      </c>
      <c r="BQ118" s="515">
        <v>0</v>
      </c>
      <c r="BR118" s="515">
        <v>0</v>
      </c>
      <c r="BS118" s="515">
        <v>0</v>
      </c>
      <c r="BT118" s="515">
        <v>0</v>
      </c>
      <c r="BU118" s="515">
        <v>0</v>
      </c>
      <c r="BV118" s="515">
        <v>0</v>
      </c>
      <c r="BW118" s="515">
        <v>0</v>
      </c>
      <c r="BX118" s="515">
        <v>0</v>
      </c>
      <c r="BY118" s="515">
        <v>0</v>
      </c>
      <c r="BZ118" s="515">
        <v>13240386.972000001</v>
      </c>
      <c r="CA118" s="515">
        <v>13240386.972000001</v>
      </c>
      <c r="CB118" s="515">
        <v>0</v>
      </c>
      <c r="CC118" s="515">
        <v>0</v>
      </c>
      <c r="CD118" s="515">
        <v>0</v>
      </c>
      <c r="CE118" s="515">
        <v>0</v>
      </c>
      <c r="CF118" s="515">
        <v>13240386.972000001</v>
      </c>
      <c r="CG118" s="516">
        <v>13240386.972000001</v>
      </c>
      <c r="CH118" s="501">
        <v>19473342.8558928</v>
      </c>
      <c r="CI118" s="501">
        <v>19473342.8558928</v>
      </c>
      <c r="CJ118" s="501">
        <v>19917264.045616802</v>
      </c>
      <c r="CK118" s="257" t="s">
        <v>1976</v>
      </c>
      <c r="CL118" s="108">
        <v>6.58</v>
      </c>
      <c r="CM118" s="245">
        <v>6.58</v>
      </c>
      <c r="CN118" s="109">
        <v>6.73</v>
      </c>
      <c r="CO118" s="436"/>
      <c r="CP118" s="436"/>
      <c r="CQ118" s="436"/>
      <c r="CR118" s="273"/>
      <c r="CS118" s="447">
        <v>77.928192915083514</v>
      </c>
      <c r="CT118" s="448">
        <v>72.192211350285959</v>
      </c>
      <c r="CU118" s="441">
        <v>0.85350220777159558</v>
      </c>
      <c r="CV118" s="442">
        <v>0.85152700750823562</v>
      </c>
      <c r="CW118" s="450" t="s">
        <v>2236</v>
      </c>
      <c r="CX118" s="242"/>
      <c r="CY118" s="436"/>
      <c r="CZ118" s="436"/>
      <c r="DA118" s="437"/>
      <c r="DB118" s="438"/>
      <c r="DC118" s="457">
        <v>0</v>
      </c>
      <c r="DD118" s="458">
        <v>0</v>
      </c>
      <c r="DE118" s="459">
        <v>150951</v>
      </c>
      <c r="DF118" s="357">
        <v>50317</v>
      </c>
    </row>
    <row r="119" spans="1:110" ht="35.25" customHeight="1" x14ac:dyDescent="0.25">
      <c r="A119" s="401" t="s">
        <v>56</v>
      </c>
      <c r="B119" s="48" t="s">
        <v>57</v>
      </c>
      <c r="C119" s="48" t="s">
        <v>58</v>
      </c>
      <c r="D119" s="145" t="s">
        <v>226</v>
      </c>
      <c r="E119" s="145" t="s">
        <v>227</v>
      </c>
      <c r="F119" s="145" t="s">
        <v>232</v>
      </c>
      <c r="G119" s="14" t="s">
        <v>233</v>
      </c>
      <c r="H119" s="22" t="s">
        <v>1978</v>
      </c>
      <c r="I119" s="145" t="s">
        <v>1975</v>
      </c>
      <c r="J119" s="426">
        <v>11.797344460513136</v>
      </c>
      <c r="K119" s="426">
        <v>67.027461981795</v>
      </c>
      <c r="L119" s="488">
        <v>2648.3</v>
      </c>
      <c r="M119" s="498"/>
      <c r="N119" s="498"/>
      <c r="O119" s="498"/>
      <c r="P119" s="498"/>
      <c r="Q119" s="498"/>
      <c r="R119" s="498"/>
      <c r="S119" s="498"/>
      <c r="T119" s="498"/>
      <c r="U119" s="498"/>
      <c r="V119" s="498"/>
      <c r="W119" s="498"/>
      <c r="X119" s="498"/>
      <c r="Y119" s="498"/>
      <c r="Z119" s="498"/>
      <c r="AA119" s="498"/>
      <c r="AB119" s="498"/>
      <c r="AC119" s="498">
        <v>159</v>
      </c>
      <c r="AD119" s="498">
        <v>158</v>
      </c>
      <c r="AE119" s="498"/>
      <c r="AF119" s="498"/>
      <c r="AG119" s="585"/>
      <c r="AH119" s="498"/>
      <c r="AI119" s="498">
        <f t="shared" si="8"/>
        <v>159</v>
      </c>
      <c r="AJ119" s="498">
        <f t="shared" si="9"/>
        <v>158</v>
      </c>
      <c r="AK119" s="498"/>
      <c r="AL119" s="498"/>
      <c r="AM119" s="498"/>
      <c r="AN119" s="498"/>
      <c r="AO119" s="498"/>
      <c r="AP119" s="498"/>
      <c r="AQ119" s="498"/>
      <c r="AR119" s="498"/>
      <c r="AS119" s="498"/>
      <c r="AT119" s="498"/>
      <c r="AU119" s="498"/>
      <c r="AV119" s="498"/>
      <c r="AW119" s="498"/>
      <c r="AX119" s="498"/>
      <c r="AY119" s="498"/>
      <c r="AZ119" s="498"/>
      <c r="BA119" s="498">
        <v>2712.6849999999999</v>
      </c>
      <c r="BB119" s="498">
        <v>2063.6999999999998</v>
      </c>
      <c r="BC119" s="498"/>
      <c r="BD119" s="498"/>
      <c r="BE119" s="498"/>
      <c r="BF119" s="498"/>
      <c r="BG119" s="256">
        <f t="shared" si="10"/>
        <v>2712.6849999999999</v>
      </c>
      <c r="BH119" s="26">
        <f t="shared" si="11"/>
        <v>2063.6999999999998</v>
      </c>
      <c r="BI119" s="514">
        <f t="shared" si="7"/>
        <v>0.31506213704994196</v>
      </c>
      <c r="BJ119" s="515">
        <v>0</v>
      </c>
      <c r="BK119" s="515">
        <v>0</v>
      </c>
      <c r="BL119" s="515">
        <v>0</v>
      </c>
      <c r="BM119" s="515">
        <v>0</v>
      </c>
      <c r="BN119" s="515">
        <v>0</v>
      </c>
      <c r="BO119" s="515">
        <v>0</v>
      </c>
      <c r="BP119" s="515">
        <v>0</v>
      </c>
      <c r="BQ119" s="515">
        <v>0</v>
      </c>
      <c r="BR119" s="515">
        <v>0</v>
      </c>
      <c r="BS119" s="515">
        <v>0</v>
      </c>
      <c r="BT119" s="515">
        <v>0</v>
      </c>
      <c r="BU119" s="515">
        <v>0</v>
      </c>
      <c r="BV119" s="515">
        <v>0</v>
      </c>
      <c r="BW119" s="515">
        <v>0</v>
      </c>
      <c r="BX119" s="515">
        <v>0</v>
      </c>
      <c r="BY119" s="515">
        <v>0</v>
      </c>
      <c r="BZ119" s="515">
        <v>3184258.1603999999</v>
      </c>
      <c r="CA119" s="515">
        <v>2422453.608</v>
      </c>
      <c r="CB119" s="515">
        <v>0</v>
      </c>
      <c r="CC119" s="515">
        <v>0</v>
      </c>
      <c r="CD119" s="515">
        <v>0</v>
      </c>
      <c r="CE119" s="515">
        <v>0</v>
      </c>
      <c r="CF119" s="515">
        <v>3184258.1603999999</v>
      </c>
      <c r="CG119" s="516">
        <v>2422453.608</v>
      </c>
      <c r="CH119" s="501">
        <v>34355819.226369604</v>
      </c>
      <c r="CI119" s="501">
        <v>34355819.226369604</v>
      </c>
      <c r="CJ119" s="501">
        <v>38366226.139953591</v>
      </c>
      <c r="CK119" s="257" t="s">
        <v>1976</v>
      </c>
      <c r="CL119" s="108">
        <v>7.71</v>
      </c>
      <c r="CM119" s="245">
        <v>7.71</v>
      </c>
      <c r="CN119" s="109">
        <v>8.61</v>
      </c>
      <c r="CO119" s="436"/>
      <c r="CP119" s="436"/>
      <c r="CQ119" s="436"/>
      <c r="CR119" s="273"/>
      <c r="CS119" s="447">
        <v>136.31547462207365</v>
      </c>
      <c r="CT119" s="448">
        <v>100.62694466185864</v>
      </c>
      <c r="CU119" s="441">
        <v>0.87085715221221316</v>
      </c>
      <c r="CV119" s="442">
        <v>0.83848607195218283</v>
      </c>
      <c r="CW119" s="450" t="s">
        <v>2243</v>
      </c>
      <c r="CX119" s="242"/>
      <c r="CY119" s="436"/>
      <c r="CZ119" s="436"/>
      <c r="DA119" s="437"/>
      <c r="DB119" s="438"/>
      <c r="DC119" s="457">
        <v>15131</v>
      </c>
      <c r="DD119" s="458">
        <v>110133</v>
      </c>
      <c r="DE119" s="459">
        <v>230907</v>
      </c>
      <c r="DF119" s="357">
        <v>118723.66666666667</v>
      </c>
    </row>
    <row r="120" spans="1:110" ht="35.25" customHeight="1" x14ac:dyDescent="0.25">
      <c r="A120" s="401" t="s">
        <v>56</v>
      </c>
      <c r="B120" s="48" t="s">
        <v>57</v>
      </c>
      <c r="C120" s="48" t="s">
        <v>58</v>
      </c>
      <c r="D120" s="145" t="s">
        <v>226</v>
      </c>
      <c r="E120" s="145" t="s">
        <v>227</v>
      </c>
      <c r="F120" s="145" t="s">
        <v>234</v>
      </c>
      <c r="G120" s="14" t="s">
        <v>235</v>
      </c>
      <c r="H120" s="22" t="s">
        <v>1979</v>
      </c>
      <c r="I120" s="145" t="s">
        <v>1975</v>
      </c>
      <c r="J120" s="426">
        <v>10.745643210157313</v>
      </c>
      <c r="K120" s="426">
        <v>54.745075643706002</v>
      </c>
      <c r="L120" s="488">
        <v>3185.8</v>
      </c>
      <c r="M120" s="498"/>
      <c r="N120" s="498"/>
      <c r="O120" s="498"/>
      <c r="P120" s="498"/>
      <c r="Q120" s="498"/>
      <c r="R120" s="498"/>
      <c r="S120" s="498"/>
      <c r="T120" s="498"/>
      <c r="U120" s="498"/>
      <c r="V120" s="498"/>
      <c r="W120" s="498"/>
      <c r="X120" s="498"/>
      <c r="Y120" s="498"/>
      <c r="Z120" s="498"/>
      <c r="AA120" s="498"/>
      <c r="AB120" s="498"/>
      <c r="AC120" s="498">
        <v>164</v>
      </c>
      <c r="AD120" s="498">
        <v>164</v>
      </c>
      <c r="AE120" s="498"/>
      <c r="AF120" s="498"/>
      <c r="AG120" s="585"/>
      <c r="AH120" s="498"/>
      <c r="AI120" s="498">
        <f t="shared" si="8"/>
        <v>164</v>
      </c>
      <c r="AJ120" s="498">
        <f t="shared" si="9"/>
        <v>164</v>
      </c>
      <c r="AK120" s="498"/>
      <c r="AL120" s="498"/>
      <c r="AM120" s="498"/>
      <c r="AN120" s="498"/>
      <c r="AO120" s="498"/>
      <c r="AP120" s="498"/>
      <c r="AQ120" s="498"/>
      <c r="AR120" s="498"/>
      <c r="AS120" s="498"/>
      <c r="AT120" s="498"/>
      <c r="AU120" s="498"/>
      <c r="AV120" s="498"/>
      <c r="AW120" s="498"/>
      <c r="AX120" s="498"/>
      <c r="AY120" s="498"/>
      <c r="AZ120" s="498"/>
      <c r="BA120" s="498">
        <v>4215.5050000000001</v>
      </c>
      <c r="BB120" s="498">
        <v>4215.5050000000001</v>
      </c>
      <c r="BC120" s="498"/>
      <c r="BD120" s="498"/>
      <c r="BE120" s="498"/>
      <c r="BF120" s="498"/>
      <c r="BG120" s="256">
        <f t="shared" si="10"/>
        <v>4215.5050000000001</v>
      </c>
      <c r="BH120" s="26">
        <f t="shared" si="11"/>
        <v>4215.5050000000001</v>
      </c>
      <c r="BI120" s="514">
        <f t="shared" si="7"/>
        <v>0.4275360040567952</v>
      </c>
      <c r="BJ120" s="515">
        <v>0</v>
      </c>
      <c r="BK120" s="515">
        <v>0</v>
      </c>
      <c r="BL120" s="515">
        <v>0</v>
      </c>
      <c r="BM120" s="515">
        <v>0</v>
      </c>
      <c r="BN120" s="515">
        <v>0</v>
      </c>
      <c r="BO120" s="515">
        <v>0</v>
      </c>
      <c r="BP120" s="515">
        <v>0</v>
      </c>
      <c r="BQ120" s="515">
        <v>0</v>
      </c>
      <c r="BR120" s="515">
        <v>0</v>
      </c>
      <c r="BS120" s="515">
        <v>0</v>
      </c>
      <c r="BT120" s="515">
        <v>0</v>
      </c>
      <c r="BU120" s="515">
        <v>0</v>
      </c>
      <c r="BV120" s="515">
        <v>0</v>
      </c>
      <c r="BW120" s="515">
        <v>0</v>
      </c>
      <c r="BX120" s="515">
        <v>0</v>
      </c>
      <c r="BY120" s="515">
        <v>0</v>
      </c>
      <c r="BZ120" s="515">
        <v>4948328.389200001</v>
      </c>
      <c r="CA120" s="515">
        <v>4948328.389200001</v>
      </c>
      <c r="CB120" s="515">
        <v>0</v>
      </c>
      <c r="CC120" s="515">
        <v>0</v>
      </c>
      <c r="CD120" s="515">
        <v>0</v>
      </c>
      <c r="CE120" s="515">
        <v>0</v>
      </c>
      <c r="CF120" s="515">
        <v>4948328.389200001</v>
      </c>
      <c r="CG120" s="516">
        <v>4948328.389200001</v>
      </c>
      <c r="CH120" s="501">
        <v>33538728.594031207</v>
      </c>
      <c r="CI120" s="501">
        <v>33538728.594031207</v>
      </c>
      <c r="CJ120" s="501">
        <v>36784412.006356798</v>
      </c>
      <c r="CK120" s="257" t="s">
        <v>1976</v>
      </c>
      <c r="CL120" s="108">
        <v>8.99</v>
      </c>
      <c r="CM120" s="245">
        <v>8.99</v>
      </c>
      <c r="CN120" s="109">
        <v>9.86</v>
      </c>
      <c r="CO120" s="436"/>
      <c r="CP120" s="436"/>
      <c r="CQ120" s="436"/>
      <c r="CR120" s="273"/>
      <c r="CS120" s="447">
        <v>122.99253613264985</v>
      </c>
      <c r="CT120" s="448">
        <v>23.404359308166352</v>
      </c>
      <c r="CU120" s="441">
        <v>0.37491091821857708</v>
      </c>
      <c r="CV120" s="442">
        <v>0.26525881254240641</v>
      </c>
      <c r="CW120" s="450" t="s">
        <v>2236</v>
      </c>
      <c r="CX120" s="242"/>
      <c r="CY120" s="436"/>
      <c r="CZ120" s="436"/>
      <c r="DA120" s="437"/>
      <c r="DB120" s="438"/>
      <c r="DC120" s="457">
        <v>0</v>
      </c>
      <c r="DD120" s="458">
        <v>67977</v>
      </c>
      <c r="DE120" s="459">
        <v>33149</v>
      </c>
      <c r="DF120" s="357">
        <v>33708.666666666664</v>
      </c>
    </row>
    <row r="121" spans="1:110" ht="35.25" customHeight="1" x14ac:dyDescent="0.25">
      <c r="A121" s="401" t="s">
        <v>56</v>
      </c>
      <c r="B121" s="48" t="s">
        <v>57</v>
      </c>
      <c r="C121" s="48" t="s">
        <v>58</v>
      </c>
      <c r="D121" s="145" t="s">
        <v>236</v>
      </c>
      <c r="E121" s="145" t="s">
        <v>237</v>
      </c>
      <c r="F121" s="145" t="s">
        <v>238</v>
      </c>
      <c r="G121" s="14" t="s">
        <v>239</v>
      </c>
      <c r="H121" s="22" t="s">
        <v>1979</v>
      </c>
      <c r="I121" s="145" t="s">
        <v>1975</v>
      </c>
      <c r="J121" s="426">
        <v>9.5567635358420358</v>
      </c>
      <c r="K121" s="426">
        <v>21.005871168429</v>
      </c>
      <c r="L121" s="488">
        <v>904.1</v>
      </c>
      <c r="M121" s="498"/>
      <c r="N121" s="498"/>
      <c r="O121" s="498"/>
      <c r="P121" s="498"/>
      <c r="Q121" s="498"/>
      <c r="R121" s="498"/>
      <c r="S121" s="498"/>
      <c r="T121" s="498"/>
      <c r="U121" s="498"/>
      <c r="V121" s="498"/>
      <c r="W121" s="498"/>
      <c r="X121" s="498"/>
      <c r="Y121" s="498"/>
      <c r="Z121" s="498"/>
      <c r="AA121" s="498"/>
      <c r="AB121" s="498"/>
      <c r="AC121" s="498">
        <v>31</v>
      </c>
      <c r="AD121" s="498">
        <v>31</v>
      </c>
      <c r="AE121" s="498"/>
      <c r="AF121" s="498"/>
      <c r="AG121" s="585"/>
      <c r="AH121" s="498"/>
      <c r="AI121" s="498">
        <f t="shared" si="8"/>
        <v>31</v>
      </c>
      <c r="AJ121" s="498">
        <f t="shared" si="9"/>
        <v>31</v>
      </c>
      <c r="AK121" s="498"/>
      <c r="AL121" s="498"/>
      <c r="AM121" s="498"/>
      <c r="AN121" s="498"/>
      <c r="AO121" s="498"/>
      <c r="AP121" s="498"/>
      <c r="AQ121" s="498"/>
      <c r="AR121" s="498"/>
      <c r="AS121" s="498"/>
      <c r="AT121" s="498"/>
      <c r="AU121" s="498"/>
      <c r="AV121" s="498"/>
      <c r="AW121" s="498"/>
      <c r="AX121" s="498"/>
      <c r="AY121" s="498"/>
      <c r="AZ121" s="498"/>
      <c r="BA121" s="498">
        <v>1699.91</v>
      </c>
      <c r="BB121" s="498">
        <v>1699.91</v>
      </c>
      <c r="BC121" s="498"/>
      <c r="BD121" s="498"/>
      <c r="BE121" s="498"/>
      <c r="BF121" s="498"/>
      <c r="BG121" s="256">
        <f t="shared" si="10"/>
        <v>1699.91</v>
      </c>
      <c r="BH121" s="26">
        <f t="shared" si="11"/>
        <v>1699.91</v>
      </c>
      <c r="BI121" s="514">
        <f t="shared" si="7"/>
        <v>0.49997352941176471</v>
      </c>
      <c r="BJ121" s="515">
        <v>0</v>
      </c>
      <c r="BK121" s="515">
        <v>0</v>
      </c>
      <c r="BL121" s="515">
        <v>0</v>
      </c>
      <c r="BM121" s="515">
        <v>0</v>
      </c>
      <c r="BN121" s="515">
        <v>0</v>
      </c>
      <c r="BO121" s="515">
        <v>0</v>
      </c>
      <c r="BP121" s="515">
        <v>0</v>
      </c>
      <c r="BQ121" s="515">
        <v>0</v>
      </c>
      <c r="BR121" s="515">
        <v>0</v>
      </c>
      <c r="BS121" s="515">
        <v>0</v>
      </c>
      <c r="BT121" s="515">
        <v>0</v>
      </c>
      <c r="BU121" s="515">
        <v>0</v>
      </c>
      <c r="BV121" s="515">
        <v>0</v>
      </c>
      <c r="BW121" s="515">
        <v>0</v>
      </c>
      <c r="BX121" s="515">
        <v>0</v>
      </c>
      <c r="BY121" s="515">
        <v>0</v>
      </c>
      <c r="BZ121" s="515">
        <v>1995422.3544000003</v>
      </c>
      <c r="CA121" s="515">
        <v>1995422.3544000003</v>
      </c>
      <c r="CB121" s="515">
        <v>0</v>
      </c>
      <c r="CC121" s="515">
        <v>0</v>
      </c>
      <c r="CD121" s="515">
        <v>0</v>
      </c>
      <c r="CE121" s="515">
        <v>0</v>
      </c>
      <c r="CF121" s="515">
        <v>1995422.3544000003</v>
      </c>
      <c r="CG121" s="516">
        <v>1995422.3544000003</v>
      </c>
      <c r="CH121" s="501">
        <v>8942506.2857088</v>
      </c>
      <c r="CI121" s="501">
        <v>8942506.2857088</v>
      </c>
      <c r="CJ121" s="501">
        <v>9048964.6938719992</v>
      </c>
      <c r="CK121" s="257" t="s">
        <v>1976</v>
      </c>
      <c r="CL121" s="108">
        <v>3.36</v>
      </c>
      <c r="CM121" s="245">
        <v>3.36</v>
      </c>
      <c r="CN121" s="109">
        <v>3.4</v>
      </c>
      <c r="CO121" s="436"/>
      <c r="CP121" s="436"/>
      <c r="CQ121" s="436"/>
      <c r="CR121" s="273"/>
      <c r="CS121" s="447">
        <v>132.90518269621461</v>
      </c>
      <c r="CT121" s="448">
        <v>37.882599969695995</v>
      </c>
      <c r="CU121" s="441">
        <v>0.3085233292764113</v>
      </c>
      <c r="CV121" s="442">
        <v>0.23220293108302945</v>
      </c>
      <c r="CW121" s="450" t="s">
        <v>2241</v>
      </c>
      <c r="CX121" s="242"/>
      <c r="CY121" s="436"/>
      <c r="CZ121" s="436"/>
      <c r="DA121" s="437"/>
      <c r="DB121" s="438"/>
      <c r="DC121" s="457">
        <v>0</v>
      </c>
      <c r="DD121" s="458">
        <v>0</v>
      </c>
      <c r="DE121" s="459">
        <v>0</v>
      </c>
      <c r="DF121" s="357">
        <v>0</v>
      </c>
    </row>
    <row r="122" spans="1:110" ht="35.25" customHeight="1" x14ac:dyDescent="0.25">
      <c r="A122" s="401" t="s">
        <v>56</v>
      </c>
      <c r="B122" s="48" t="s">
        <v>57</v>
      </c>
      <c r="C122" s="48" t="s">
        <v>58</v>
      </c>
      <c r="D122" s="145" t="s">
        <v>236</v>
      </c>
      <c r="E122" s="145" t="s">
        <v>237</v>
      </c>
      <c r="F122" s="145" t="s">
        <v>240</v>
      </c>
      <c r="G122" s="14" t="s">
        <v>241</v>
      </c>
      <c r="H122" s="22" t="s">
        <v>1979</v>
      </c>
      <c r="I122" s="145" t="s">
        <v>1975</v>
      </c>
      <c r="J122" s="426">
        <v>9.9911618783803089</v>
      </c>
      <c r="K122" s="426">
        <v>28.053409032558001</v>
      </c>
      <c r="L122" s="488">
        <v>1120.8</v>
      </c>
      <c r="M122" s="498"/>
      <c r="N122" s="498"/>
      <c r="O122" s="498"/>
      <c r="P122" s="498"/>
      <c r="Q122" s="498"/>
      <c r="R122" s="498"/>
      <c r="S122" s="498"/>
      <c r="T122" s="498"/>
      <c r="U122" s="498"/>
      <c r="V122" s="498"/>
      <c r="W122" s="498"/>
      <c r="X122" s="498"/>
      <c r="Y122" s="498"/>
      <c r="Z122" s="498"/>
      <c r="AA122" s="498"/>
      <c r="AB122" s="498"/>
      <c r="AC122" s="498">
        <v>27</v>
      </c>
      <c r="AD122" s="498">
        <v>27</v>
      </c>
      <c r="AE122" s="498"/>
      <c r="AF122" s="498"/>
      <c r="AG122" s="585"/>
      <c r="AH122" s="498"/>
      <c r="AI122" s="498">
        <f t="shared" si="8"/>
        <v>27</v>
      </c>
      <c r="AJ122" s="498">
        <f t="shared" si="9"/>
        <v>27</v>
      </c>
      <c r="AK122" s="498"/>
      <c r="AL122" s="498"/>
      <c r="AM122" s="498"/>
      <c r="AN122" s="498"/>
      <c r="AO122" s="498"/>
      <c r="AP122" s="498"/>
      <c r="AQ122" s="498"/>
      <c r="AR122" s="498"/>
      <c r="AS122" s="498"/>
      <c r="AT122" s="498"/>
      <c r="AU122" s="498"/>
      <c r="AV122" s="498"/>
      <c r="AW122" s="498"/>
      <c r="AX122" s="498"/>
      <c r="AY122" s="498"/>
      <c r="AZ122" s="498"/>
      <c r="BA122" s="498">
        <v>1087.99</v>
      </c>
      <c r="BB122" s="498">
        <v>1087.99</v>
      </c>
      <c r="BC122" s="498"/>
      <c r="BD122" s="498"/>
      <c r="BE122" s="498"/>
      <c r="BF122" s="498"/>
      <c r="BG122" s="256">
        <f t="shared" si="10"/>
        <v>1087.99</v>
      </c>
      <c r="BH122" s="26">
        <f t="shared" si="11"/>
        <v>1087.99</v>
      </c>
      <c r="BI122" s="514">
        <f t="shared" si="7"/>
        <v>0.22856932773109245</v>
      </c>
      <c r="BJ122" s="515">
        <v>0</v>
      </c>
      <c r="BK122" s="515">
        <v>0</v>
      </c>
      <c r="BL122" s="515">
        <v>0</v>
      </c>
      <c r="BM122" s="515">
        <v>0</v>
      </c>
      <c r="BN122" s="515">
        <v>0</v>
      </c>
      <c r="BO122" s="515">
        <v>0</v>
      </c>
      <c r="BP122" s="515">
        <v>0</v>
      </c>
      <c r="BQ122" s="515">
        <v>0</v>
      </c>
      <c r="BR122" s="515">
        <v>0</v>
      </c>
      <c r="BS122" s="515">
        <v>0</v>
      </c>
      <c r="BT122" s="515">
        <v>0</v>
      </c>
      <c r="BU122" s="515">
        <v>0</v>
      </c>
      <c r="BV122" s="515">
        <v>0</v>
      </c>
      <c r="BW122" s="515">
        <v>0</v>
      </c>
      <c r="BX122" s="515">
        <v>0</v>
      </c>
      <c r="BY122" s="515">
        <v>0</v>
      </c>
      <c r="BZ122" s="515">
        <v>1277126.1816</v>
      </c>
      <c r="CA122" s="515">
        <v>1277126.1816</v>
      </c>
      <c r="CB122" s="515">
        <v>0</v>
      </c>
      <c r="CC122" s="515">
        <v>0</v>
      </c>
      <c r="CD122" s="515">
        <v>0</v>
      </c>
      <c r="CE122" s="515">
        <v>0</v>
      </c>
      <c r="CF122" s="515">
        <v>1277126.1816</v>
      </c>
      <c r="CG122" s="516">
        <v>1277126.1816</v>
      </c>
      <c r="CH122" s="501">
        <v>13864989.1006536</v>
      </c>
      <c r="CI122" s="501">
        <v>13864989.1006536</v>
      </c>
      <c r="CJ122" s="501">
        <v>13720862.3948256</v>
      </c>
      <c r="CK122" s="257" t="s">
        <v>1976</v>
      </c>
      <c r="CL122" s="108">
        <v>4.8099999999999996</v>
      </c>
      <c r="CM122" s="245">
        <v>4.8099999999999996</v>
      </c>
      <c r="CN122" s="109">
        <v>4.76</v>
      </c>
      <c r="CO122" s="436"/>
      <c r="CP122" s="436"/>
      <c r="CQ122" s="436"/>
      <c r="CR122" s="273"/>
      <c r="CS122" s="447">
        <v>66.147480215797756</v>
      </c>
      <c r="CT122" s="448">
        <v>58.630633804492469</v>
      </c>
      <c r="CU122" s="441">
        <v>0.59998162379544506</v>
      </c>
      <c r="CV122" s="442">
        <v>0.58778378073110893</v>
      </c>
      <c r="CW122" s="450" t="s">
        <v>2228</v>
      </c>
      <c r="CX122" s="242"/>
      <c r="CY122" s="436"/>
      <c r="CZ122" s="436"/>
      <c r="DA122" s="437"/>
      <c r="DB122" s="438"/>
      <c r="DC122" s="457">
        <v>0</v>
      </c>
      <c r="DD122" s="458">
        <v>35244</v>
      </c>
      <c r="DE122" s="459">
        <v>2242</v>
      </c>
      <c r="DF122" s="357">
        <v>12495.333333333334</v>
      </c>
    </row>
    <row r="123" spans="1:110" ht="35.25" customHeight="1" x14ac:dyDescent="0.25">
      <c r="A123" s="401" t="s">
        <v>56</v>
      </c>
      <c r="B123" s="48" t="s">
        <v>57</v>
      </c>
      <c r="C123" s="48" t="s">
        <v>58</v>
      </c>
      <c r="D123" s="145" t="s">
        <v>242</v>
      </c>
      <c r="E123" s="145" t="s">
        <v>243</v>
      </c>
      <c r="F123" s="145" t="s">
        <v>244</v>
      </c>
      <c r="G123" s="14" t="s">
        <v>243</v>
      </c>
      <c r="H123" s="22" t="s">
        <v>1979</v>
      </c>
      <c r="I123" s="145" t="s">
        <v>1975</v>
      </c>
      <c r="J123" s="426">
        <v>11.408672259294681</v>
      </c>
      <c r="K123" s="426">
        <v>27.388825700607001</v>
      </c>
      <c r="L123" s="488">
        <v>1617.9</v>
      </c>
      <c r="M123" s="498"/>
      <c r="N123" s="498"/>
      <c r="O123" s="498"/>
      <c r="P123" s="498"/>
      <c r="Q123" s="498"/>
      <c r="R123" s="498"/>
      <c r="S123" s="498"/>
      <c r="T123" s="498"/>
      <c r="U123" s="498"/>
      <c r="V123" s="498"/>
      <c r="W123" s="498"/>
      <c r="X123" s="498"/>
      <c r="Y123" s="498"/>
      <c r="Z123" s="498"/>
      <c r="AA123" s="498"/>
      <c r="AB123" s="498"/>
      <c r="AC123" s="498">
        <v>103</v>
      </c>
      <c r="AD123" s="498">
        <v>103</v>
      </c>
      <c r="AE123" s="498"/>
      <c r="AF123" s="498"/>
      <c r="AG123" s="585"/>
      <c r="AH123" s="498"/>
      <c r="AI123" s="498">
        <f t="shared" si="8"/>
        <v>103</v>
      </c>
      <c r="AJ123" s="498">
        <f t="shared" si="9"/>
        <v>103</v>
      </c>
      <c r="AK123" s="498"/>
      <c r="AL123" s="498"/>
      <c r="AM123" s="498"/>
      <c r="AN123" s="498"/>
      <c r="AO123" s="498"/>
      <c r="AP123" s="498"/>
      <c r="AQ123" s="498"/>
      <c r="AR123" s="498"/>
      <c r="AS123" s="498"/>
      <c r="AT123" s="498"/>
      <c r="AU123" s="498"/>
      <c r="AV123" s="498"/>
      <c r="AW123" s="498"/>
      <c r="AX123" s="498"/>
      <c r="AY123" s="498"/>
      <c r="AZ123" s="498"/>
      <c r="BA123" s="498">
        <v>938.89</v>
      </c>
      <c r="BB123" s="498">
        <v>938.89</v>
      </c>
      <c r="BC123" s="498"/>
      <c r="BD123" s="498"/>
      <c r="BE123" s="498"/>
      <c r="BF123" s="498"/>
      <c r="BG123" s="256">
        <f t="shared" si="10"/>
        <v>938.89</v>
      </c>
      <c r="BH123" s="26">
        <f t="shared" si="11"/>
        <v>938.89</v>
      </c>
      <c r="BI123" s="514">
        <f t="shared" si="7"/>
        <v>0.12861506849315069</v>
      </c>
      <c r="BJ123" s="515">
        <v>0</v>
      </c>
      <c r="BK123" s="515">
        <v>0</v>
      </c>
      <c r="BL123" s="515">
        <v>0</v>
      </c>
      <c r="BM123" s="515">
        <v>0</v>
      </c>
      <c r="BN123" s="515">
        <v>0</v>
      </c>
      <c r="BO123" s="515">
        <v>0</v>
      </c>
      <c r="BP123" s="515">
        <v>0</v>
      </c>
      <c r="BQ123" s="515">
        <v>0</v>
      </c>
      <c r="BR123" s="515">
        <v>0</v>
      </c>
      <c r="BS123" s="515">
        <v>0</v>
      </c>
      <c r="BT123" s="515">
        <v>0</v>
      </c>
      <c r="BU123" s="515">
        <v>0</v>
      </c>
      <c r="BV123" s="515">
        <v>0</v>
      </c>
      <c r="BW123" s="515">
        <v>0</v>
      </c>
      <c r="BX123" s="515">
        <v>0</v>
      </c>
      <c r="BY123" s="515">
        <v>0</v>
      </c>
      <c r="BZ123" s="515">
        <v>1102106.6376</v>
      </c>
      <c r="CA123" s="515">
        <v>1102106.6376</v>
      </c>
      <c r="CB123" s="515">
        <v>0</v>
      </c>
      <c r="CC123" s="515">
        <v>0</v>
      </c>
      <c r="CD123" s="515">
        <v>0</v>
      </c>
      <c r="CE123" s="515">
        <v>0</v>
      </c>
      <c r="CF123" s="515">
        <v>1102106.6376</v>
      </c>
      <c r="CG123" s="516">
        <v>1102106.6376</v>
      </c>
      <c r="CH123" s="501">
        <v>26571636.215654403</v>
      </c>
      <c r="CI123" s="501">
        <v>26571636.215654403</v>
      </c>
      <c r="CJ123" s="501">
        <v>31085407.752287999</v>
      </c>
      <c r="CK123" s="257" t="s">
        <v>1976</v>
      </c>
      <c r="CL123" s="108">
        <v>6.24</v>
      </c>
      <c r="CM123" s="245">
        <v>6.24</v>
      </c>
      <c r="CN123" s="109">
        <v>7.3</v>
      </c>
      <c r="CO123" s="436"/>
      <c r="CP123" s="436"/>
      <c r="CQ123" s="436"/>
      <c r="CR123" s="273"/>
      <c r="CS123" s="447">
        <v>89.83564443435057</v>
      </c>
      <c r="CT123" s="448">
        <v>26.140151258970842</v>
      </c>
      <c r="CU123" s="441">
        <v>0.21486255279419178</v>
      </c>
      <c r="CV123" s="442">
        <v>0.16850664241561861</v>
      </c>
      <c r="CW123" s="450" t="s">
        <v>2236</v>
      </c>
      <c r="CX123" s="242"/>
      <c r="CY123" s="436"/>
      <c r="CZ123" s="436"/>
      <c r="DA123" s="437"/>
      <c r="DB123" s="438"/>
      <c r="DC123" s="457">
        <v>0</v>
      </c>
      <c r="DD123" s="458">
        <v>0</v>
      </c>
      <c r="DE123" s="459">
        <v>0</v>
      </c>
      <c r="DF123" s="357">
        <v>0</v>
      </c>
    </row>
    <row r="124" spans="1:110" ht="35.25" customHeight="1" x14ac:dyDescent="0.25">
      <c r="A124" s="401" t="s">
        <v>56</v>
      </c>
      <c r="B124" s="48" t="s">
        <v>57</v>
      </c>
      <c r="C124" s="48" t="s">
        <v>58</v>
      </c>
      <c r="D124" s="145" t="s">
        <v>242</v>
      </c>
      <c r="E124" s="145" t="s">
        <v>243</v>
      </c>
      <c r="F124" s="145" t="s">
        <v>245</v>
      </c>
      <c r="G124" s="14" t="s">
        <v>246</v>
      </c>
      <c r="H124" s="22" t="s">
        <v>1979</v>
      </c>
      <c r="I124" s="145" t="s">
        <v>1975</v>
      </c>
      <c r="J124" s="426">
        <v>11.408672259294681</v>
      </c>
      <c r="K124" s="426">
        <v>33.678030232980007</v>
      </c>
      <c r="L124" s="488">
        <v>3293.4</v>
      </c>
      <c r="M124" s="498"/>
      <c r="N124" s="498"/>
      <c r="O124" s="498"/>
      <c r="P124" s="498"/>
      <c r="Q124" s="498"/>
      <c r="R124" s="498"/>
      <c r="S124" s="498"/>
      <c r="T124" s="498"/>
      <c r="U124" s="498"/>
      <c r="V124" s="498"/>
      <c r="W124" s="498"/>
      <c r="X124" s="498"/>
      <c r="Y124" s="498"/>
      <c r="Z124" s="498"/>
      <c r="AA124" s="498"/>
      <c r="AB124" s="498"/>
      <c r="AC124" s="498">
        <v>108</v>
      </c>
      <c r="AD124" s="498">
        <v>108</v>
      </c>
      <c r="AE124" s="498"/>
      <c r="AF124" s="498"/>
      <c r="AG124" s="585"/>
      <c r="AH124" s="498"/>
      <c r="AI124" s="498">
        <f t="shared" si="8"/>
        <v>108</v>
      </c>
      <c r="AJ124" s="498">
        <f t="shared" si="9"/>
        <v>108</v>
      </c>
      <c r="AK124" s="498"/>
      <c r="AL124" s="498"/>
      <c r="AM124" s="498"/>
      <c r="AN124" s="498"/>
      <c r="AO124" s="498"/>
      <c r="AP124" s="498"/>
      <c r="AQ124" s="498"/>
      <c r="AR124" s="498"/>
      <c r="AS124" s="498"/>
      <c r="AT124" s="498"/>
      <c r="AU124" s="498"/>
      <c r="AV124" s="498"/>
      <c r="AW124" s="498"/>
      <c r="AX124" s="498"/>
      <c r="AY124" s="498"/>
      <c r="AZ124" s="498"/>
      <c r="BA124" s="498">
        <v>1521.41</v>
      </c>
      <c r="BB124" s="498">
        <v>1521.41</v>
      </c>
      <c r="BC124" s="498"/>
      <c r="BD124" s="498"/>
      <c r="BE124" s="498"/>
      <c r="BF124" s="498"/>
      <c r="BG124" s="256">
        <f t="shared" si="10"/>
        <v>1521.41</v>
      </c>
      <c r="BH124" s="26">
        <f t="shared" si="11"/>
        <v>1521.41</v>
      </c>
      <c r="BI124" s="514">
        <f t="shared" si="7"/>
        <v>0.15078394449950447</v>
      </c>
      <c r="BJ124" s="515">
        <v>0</v>
      </c>
      <c r="BK124" s="515">
        <v>0</v>
      </c>
      <c r="BL124" s="515">
        <v>0</v>
      </c>
      <c r="BM124" s="515">
        <v>0</v>
      </c>
      <c r="BN124" s="515">
        <v>0</v>
      </c>
      <c r="BO124" s="515">
        <v>0</v>
      </c>
      <c r="BP124" s="515">
        <v>0</v>
      </c>
      <c r="BQ124" s="515">
        <v>0</v>
      </c>
      <c r="BR124" s="515">
        <v>0</v>
      </c>
      <c r="BS124" s="515">
        <v>0</v>
      </c>
      <c r="BT124" s="515">
        <v>0</v>
      </c>
      <c r="BU124" s="515">
        <v>0</v>
      </c>
      <c r="BV124" s="515">
        <v>0</v>
      </c>
      <c r="BW124" s="515">
        <v>0</v>
      </c>
      <c r="BX124" s="515">
        <v>0</v>
      </c>
      <c r="BY124" s="515">
        <v>0</v>
      </c>
      <c r="BZ124" s="515">
        <v>1785891.9144000004</v>
      </c>
      <c r="CA124" s="515">
        <v>1785891.9144000004</v>
      </c>
      <c r="CB124" s="515">
        <v>0</v>
      </c>
      <c r="CC124" s="515">
        <v>0</v>
      </c>
      <c r="CD124" s="515">
        <v>0</v>
      </c>
      <c r="CE124" s="515">
        <v>0</v>
      </c>
      <c r="CF124" s="515">
        <v>1785891.9144000004</v>
      </c>
      <c r="CG124" s="516">
        <v>1785891.9144000004</v>
      </c>
      <c r="CH124" s="501">
        <v>39010268.744256005</v>
      </c>
      <c r="CI124" s="501">
        <v>39010268.744256005</v>
      </c>
      <c r="CJ124" s="501">
        <v>45769024.6080864</v>
      </c>
      <c r="CK124" s="257" t="s">
        <v>1976</v>
      </c>
      <c r="CL124" s="108">
        <v>8.6</v>
      </c>
      <c r="CM124" s="245">
        <v>8.6</v>
      </c>
      <c r="CN124" s="109">
        <v>10.09</v>
      </c>
      <c r="CO124" s="436"/>
      <c r="CP124" s="436"/>
      <c r="CQ124" s="436"/>
      <c r="CR124" s="273"/>
      <c r="CS124" s="447">
        <v>122.2949676643301</v>
      </c>
      <c r="CT124" s="448">
        <v>122.2949676643301</v>
      </c>
      <c r="CU124" s="441">
        <v>1.0474708170448201</v>
      </c>
      <c r="CV124" s="442">
        <v>1.0474708170448201</v>
      </c>
      <c r="CW124" s="450" t="s">
        <v>2236</v>
      </c>
      <c r="CX124" s="242"/>
      <c r="CY124" s="436"/>
      <c r="CZ124" s="436"/>
      <c r="DA124" s="437"/>
      <c r="DB124" s="438"/>
      <c r="DC124" s="457">
        <v>0</v>
      </c>
      <c r="DD124" s="458">
        <v>934872</v>
      </c>
      <c r="DE124" s="459">
        <v>0</v>
      </c>
      <c r="DF124" s="357">
        <v>311624</v>
      </c>
    </row>
    <row r="125" spans="1:110" ht="35.25" customHeight="1" x14ac:dyDescent="0.25">
      <c r="A125" s="401" t="s">
        <v>56</v>
      </c>
      <c r="B125" s="48" t="s">
        <v>57</v>
      </c>
      <c r="C125" s="48" t="s">
        <v>58</v>
      </c>
      <c r="D125" s="145" t="s">
        <v>242</v>
      </c>
      <c r="E125" s="145" t="s">
        <v>243</v>
      </c>
      <c r="F125" s="145" t="s">
        <v>247</v>
      </c>
      <c r="G125" s="14" t="s">
        <v>248</v>
      </c>
      <c r="H125" s="22" t="s">
        <v>1979</v>
      </c>
      <c r="I125" s="145" t="s">
        <v>1975</v>
      </c>
      <c r="J125" s="426">
        <v>11.660166036553681</v>
      </c>
      <c r="K125" s="426">
        <v>9.4772727075599992</v>
      </c>
      <c r="L125" s="488">
        <v>230.4</v>
      </c>
      <c r="M125" s="498"/>
      <c r="N125" s="498"/>
      <c r="O125" s="498"/>
      <c r="P125" s="498"/>
      <c r="Q125" s="498"/>
      <c r="R125" s="498"/>
      <c r="S125" s="498"/>
      <c r="T125" s="498"/>
      <c r="U125" s="498"/>
      <c r="V125" s="498"/>
      <c r="W125" s="498"/>
      <c r="X125" s="498"/>
      <c r="Y125" s="498">
        <v>2</v>
      </c>
      <c r="Z125" s="498">
        <v>2</v>
      </c>
      <c r="AA125" s="498"/>
      <c r="AB125" s="498"/>
      <c r="AC125" s="498">
        <v>23</v>
      </c>
      <c r="AD125" s="498">
        <v>23</v>
      </c>
      <c r="AE125" s="498"/>
      <c r="AF125" s="498"/>
      <c r="AG125" s="585"/>
      <c r="AH125" s="498"/>
      <c r="AI125" s="498">
        <f t="shared" si="8"/>
        <v>25</v>
      </c>
      <c r="AJ125" s="498">
        <f t="shared" si="9"/>
        <v>25</v>
      </c>
      <c r="AK125" s="498"/>
      <c r="AL125" s="498"/>
      <c r="AM125" s="498"/>
      <c r="AN125" s="498"/>
      <c r="AO125" s="498"/>
      <c r="AP125" s="498"/>
      <c r="AQ125" s="498"/>
      <c r="AR125" s="498"/>
      <c r="AS125" s="498"/>
      <c r="AT125" s="498"/>
      <c r="AU125" s="498"/>
      <c r="AV125" s="498"/>
      <c r="AW125" s="498">
        <v>1300</v>
      </c>
      <c r="AX125" s="498">
        <v>1300</v>
      </c>
      <c r="AY125" s="498"/>
      <c r="AZ125" s="498"/>
      <c r="BA125" s="498">
        <v>1547.78</v>
      </c>
      <c r="BB125" s="498">
        <v>1547.78</v>
      </c>
      <c r="BC125" s="498"/>
      <c r="BD125" s="498"/>
      <c r="BE125" s="498"/>
      <c r="BF125" s="498"/>
      <c r="BG125" s="256">
        <f t="shared" si="10"/>
        <v>2847.7799999999997</v>
      </c>
      <c r="BH125" s="26">
        <f t="shared" si="11"/>
        <v>2847.7799999999997</v>
      </c>
      <c r="BI125" s="514">
        <f t="shared" si="7"/>
        <v>0.23830794979079498</v>
      </c>
      <c r="BJ125" s="515">
        <v>0</v>
      </c>
      <c r="BK125" s="515">
        <v>0</v>
      </c>
      <c r="BL125" s="515">
        <v>0</v>
      </c>
      <c r="BM125" s="515">
        <v>0</v>
      </c>
      <c r="BN125" s="515">
        <v>0</v>
      </c>
      <c r="BO125" s="515">
        <v>0</v>
      </c>
      <c r="BP125" s="515">
        <v>0</v>
      </c>
      <c r="BQ125" s="515">
        <v>0</v>
      </c>
      <c r="BR125" s="515">
        <v>0</v>
      </c>
      <c r="BS125" s="515">
        <v>0</v>
      </c>
      <c r="BT125" s="515">
        <v>0</v>
      </c>
      <c r="BU125" s="515">
        <v>0</v>
      </c>
      <c r="BV125" s="515">
        <v>6559487.9999999991</v>
      </c>
      <c r="BW125" s="515">
        <v>6559487.9999999991</v>
      </c>
      <c r="BX125" s="515">
        <v>0</v>
      </c>
      <c r="BY125" s="515">
        <v>0</v>
      </c>
      <c r="BZ125" s="515">
        <v>1816846.0751999998</v>
      </c>
      <c r="CA125" s="515">
        <v>1816846.0751999998</v>
      </c>
      <c r="CB125" s="515">
        <v>0</v>
      </c>
      <c r="CC125" s="515">
        <v>0</v>
      </c>
      <c r="CD125" s="515">
        <v>0</v>
      </c>
      <c r="CE125" s="515">
        <v>0</v>
      </c>
      <c r="CF125" s="515">
        <v>8376334.0751999989</v>
      </c>
      <c r="CG125" s="516">
        <v>8376334.0751999989</v>
      </c>
      <c r="CH125" s="501">
        <v>50631742.261535995</v>
      </c>
      <c r="CI125" s="501">
        <v>50631742.261535995</v>
      </c>
      <c r="CJ125" s="501">
        <v>57514193.918760002</v>
      </c>
      <c r="CK125" s="257" t="s">
        <v>1976</v>
      </c>
      <c r="CL125" s="108">
        <v>10.52</v>
      </c>
      <c r="CM125" s="245">
        <v>10.52</v>
      </c>
      <c r="CN125" s="109">
        <v>11.95</v>
      </c>
      <c r="CO125" s="436"/>
      <c r="CP125" s="436"/>
      <c r="CQ125" s="436"/>
      <c r="CR125" s="273"/>
      <c r="CS125" s="447">
        <v>339.76112920738325</v>
      </c>
      <c r="CT125" s="448">
        <v>26.471226927252985</v>
      </c>
      <c r="CU125" s="441">
        <v>0.63698878031125583</v>
      </c>
      <c r="CV125" s="442">
        <v>0.48498009410061527</v>
      </c>
      <c r="CW125" s="450" t="s">
        <v>2248</v>
      </c>
      <c r="CX125" s="242"/>
      <c r="CY125" s="436"/>
      <c r="CZ125" s="436"/>
      <c r="DA125" s="437"/>
      <c r="DB125" s="438"/>
      <c r="DC125" s="457">
        <v>0</v>
      </c>
      <c r="DD125" s="458">
        <v>0</v>
      </c>
      <c r="DE125" s="459">
        <v>10120</v>
      </c>
      <c r="DF125" s="357">
        <v>3373.3333333333335</v>
      </c>
    </row>
    <row r="126" spans="1:110" ht="35.25" customHeight="1" x14ac:dyDescent="0.25">
      <c r="A126" s="401" t="s">
        <v>56</v>
      </c>
      <c r="B126" s="48" t="s">
        <v>57</v>
      </c>
      <c r="C126" s="48" t="s">
        <v>58</v>
      </c>
      <c r="D126" s="145" t="s">
        <v>242</v>
      </c>
      <c r="E126" s="145" t="s">
        <v>243</v>
      </c>
      <c r="F126" s="145" t="s">
        <v>249</v>
      </c>
      <c r="G126" s="14" t="s">
        <v>250</v>
      </c>
      <c r="H126" s="22" t="s">
        <v>1979</v>
      </c>
      <c r="I126" s="145" t="s">
        <v>1975</v>
      </c>
      <c r="J126" s="426">
        <v>11.660166036553681</v>
      </c>
      <c r="K126" s="426">
        <v>65.165719561425007</v>
      </c>
      <c r="L126" s="488">
        <v>3074.3</v>
      </c>
      <c r="M126" s="498"/>
      <c r="N126" s="498"/>
      <c r="O126" s="498"/>
      <c r="P126" s="498"/>
      <c r="Q126" s="498"/>
      <c r="R126" s="498"/>
      <c r="S126" s="498"/>
      <c r="T126" s="498"/>
      <c r="U126" s="498"/>
      <c r="V126" s="498"/>
      <c r="W126" s="498"/>
      <c r="X126" s="498"/>
      <c r="Y126" s="498"/>
      <c r="Z126" s="498"/>
      <c r="AA126" s="498"/>
      <c r="AB126" s="498"/>
      <c r="AC126" s="498">
        <v>163</v>
      </c>
      <c r="AD126" s="498">
        <v>163</v>
      </c>
      <c r="AE126" s="498"/>
      <c r="AF126" s="498"/>
      <c r="AG126" s="585"/>
      <c r="AH126" s="498"/>
      <c r="AI126" s="498">
        <f t="shared" si="8"/>
        <v>163</v>
      </c>
      <c r="AJ126" s="498">
        <f t="shared" si="9"/>
        <v>163</v>
      </c>
      <c r="AK126" s="498"/>
      <c r="AL126" s="498"/>
      <c r="AM126" s="498"/>
      <c r="AN126" s="498"/>
      <c r="AO126" s="498"/>
      <c r="AP126" s="498"/>
      <c r="AQ126" s="498"/>
      <c r="AR126" s="498"/>
      <c r="AS126" s="498"/>
      <c r="AT126" s="498"/>
      <c r="AU126" s="498"/>
      <c r="AV126" s="498"/>
      <c r="AW126" s="498"/>
      <c r="AX126" s="498"/>
      <c r="AY126" s="498"/>
      <c r="AZ126" s="498"/>
      <c r="BA126" s="498">
        <v>2326.3000000000002</v>
      </c>
      <c r="BB126" s="498">
        <v>2326.3000000000002</v>
      </c>
      <c r="BC126" s="498"/>
      <c r="BD126" s="498"/>
      <c r="BE126" s="498"/>
      <c r="BF126" s="498"/>
      <c r="BG126" s="256">
        <f t="shared" si="10"/>
        <v>2326.3000000000002</v>
      </c>
      <c r="BH126" s="26">
        <f t="shared" si="11"/>
        <v>2326.3000000000002</v>
      </c>
      <c r="BI126" s="514">
        <f t="shared" si="7"/>
        <v>0.20696619217081852</v>
      </c>
      <c r="BJ126" s="515">
        <v>0</v>
      </c>
      <c r="BK126" s="515">
        <v>0</v>
      </c>
      <c r="BL126" s="515">
        <v>0</v>
      </c>
      <c r="BM126" s="515">
        <v>0</v>
      </c>
      <c r="BN126" s="515">
        <v>0</v>
      </c>
      <c r="BO126" s="515">
        <v>0</v>
      </c>
      <c r="BP126" s="515">
        <v>0</v>
      </c>
      <c r="BQ126" s="515">
        <v>0</v>
      </c>
      <c r="BR126" s="515">
        <v>0</v>
      </c>
      <c r="BS126" s="515">
        <v>0</v>
      </c>
      <c r="BT126" s="515">
        <v>0</v>
      </c>
      <c r="BU126" s="515">
        <v>0</v>
      </c>
      <c r="BV126" s="515">
        <v>0</v>
      </c>
      <c r="BW126" s="515">
        <v>0</v>
      </c>
      <c r="BX126" s="515">
        <v>0</v>
      </c>
      <c r="BY126" s="515">
        <v>0</v>
      </c>
      <c r="BZ126" s="515">
        <v>2730703.9920000001</v>
      </c>
      <c r="CA126" s="515">
        <v>2730703.9920000001</v>
      </c>
      <c r="CB126" s="515">
        <v>0</v>
      </c>
      <c r="CC126" s="515">
        <v>0</v>
      </c>
      <c r="CD126" s="515">
        <v>0</v>
      </c>
      <c r="CE126" s="515">
        <v>0</v>
      </c>
      <c r="CF126" s="515">
        <v>2730703.9920000001</v>
      </c>
      <c r="CG126" s="516">
        <v>2730703.9920000001</v>
      </c>
      <c r="CH126" s="501">
        <v>30892152.158179201</v>
      </c>
      <c r="CI126" s="501">
        <v>30892152.158179201</v>
      </c>
      <c r="CJ126" s="501">
        <v>41140733.442883201</v>
      </c>
      <c r="CK126" s="257" t="s">
        <v>1976</v>
      </c>
      <c r="CL126" s="108">
        <v>8.44</v>
      </c>
      <c r="CM126" s="245">
        <v>8.44</v>
      </c>
      <c r="CN126" s="109">
        <v>11.24</v>
      </c>
      <c r="CO126" s="436"/>
      <c r="CP126" s="436"/>
      <c r="CQ126" s="436"/>
      <c r="CR126" s="273"/>
      <c r="CS126" s="447">
        <v>200.73840887903216</v>
      </c>
      <c r="CT126" s="448">
        <v>174.89085385355236</v>
      </c>
      <c r="CU126" s="441">
        <v>1.6307040172890588</v>
      </c>
      <c r="CV126" s="442">
        <v>1.6070674565170757</v>
      </c>
      <c r="CW126" s="450" t="s">
        <v>2238</v>
      </c>
      <c r="CX126" s="242"/>
      <c r="CY126" s="436"/>
      <c r="CZ126" s="436"/>
      <c r="DA126" s="437"/>
      <c r="DB126" s="438"/>
      <c r="DC126" s="457">
        <v>48561</v>
      </c>
      <c r="DD126" s="458">
        <v>11624</v>
      </c>
      <c r="DE126" s="459">
        <v>352831</v>
      </c>
      <c r="DF126" s="357">
        <v>137672</v>
      </c>
    </row>
    <row r="127" spans="1:110" ht="35.25" customHeight="1" x14ac:dyDescent="0.25">
      <c r="A127" s="401" t="s">
        <v>56</v>
      </c>
      <c r="B127" s="48" t="s">
        <v>57</v>
      </c>
      <c r="C127" s="48" t="s">
        <v>58</v>
      </c>
      <c r="D127" s="145" t="s">
        <v>242</v>
      </c>
      <c r="E127" s="145" t="s">
        <v>243</v>
      </c>
      <c r="F127" s="145" t="s">
        <v>251</v>
      </c>
      <c r="G127" s="14" t="s">
        <v>246</v>
      </c>
      <c r="H127" s="22" t="s">
        <v>1979</v>
      </c>
      <c r="I127" s="145" t="s">
        <v>1975</v>
      </c>
      <c r="J127" s="426">
        <v>11.705892177873498</v>
      </c>
      <c r="K127" s="426">
        <v>23.114393891315999</v>
      </c>
      <c r="L127" s="488">
        <v>3184</v>
      </c>
      <c r="M127" s="498"/>
      <c r="N127" s="498"/>
      <c r="O127" s="498"/>
      <c r="P127" s="498"/>
      <c r="Q127" s="498"/>
      <c r="R127" s="498"/>
      <c r="S127" s="498"/>
      <c r="T127" s="498"/>
      <c r="U127" s="498"/>
      <c r="V127" s="498"/>
      <c r="W127" s="498"/>
      <c r="X127" s="498"/>
      <c r="Y127" s="498"/>
      <c r="Z127" s="498"/>
      <c r="AA127" s="498"/>
      <c r="AB127" s="498"/>
      <c r="AC127" s="498">
        <v>65</v>
      </c>
      <c r="AD127" s="498">
        <v>65</v>
      </c>
      <c r="AE127" s="498"/>
      <c r="AF127" s="498"/>
      <c r="AG127" s="585"/>
      <c r="AH127" s="498"/>
      <c r="AI127" s="498">
        <f t="shared" si="8"/>
        <v>65</v>
      </c>
      <c r="AJ127" s="498">
        <f t="shared" si="9"/>
        <v>65</v>
      </c>
      <c r="AK127" s="498"/>
      <c r="AL127" s="498"/>
      <c r="AM127" s="498"/>
      <c r="AN127" s="498"/>
      <c r="AO127" s="498"/>
      <c r="AP127" s="498"/>
      <c r="AQ127" s="498"/>
      <c r="AR127" s="498"/>
      <c r="AS127" s="498"/>
      <c r="AT127" s="498"/>
      <c r="AU127" s="498"/>
      <c r="AV127" s="498"/>
      <c r="AW127" s="498"/>
      <c r="AX127" s="498"/>
      <c r="AY127" s="498"/>
      <c r="AZ127" s="498"/>
      <c r="BA127" s="498">
        <v>477.11</v>
      </c>
      <c r="BB127" s="498">
        <v>477.11</v>
      </c>
      <c r="BC127" s="498"/>
      <c r="BD127" s="498"/>
      <c r="BE127" s="498"/>
      <c r="BF127" s="498"/>
      <c r="BG127" s="256">
        <f t="shared" si="10"/>
        <v>477.11</v>
      </c>
      <c r="BH127" s="26">
        <f t="shared" si="11"/>
        <v>477.11</v>
      </c>
      <c r="BI127" s="514">
        <f t="shared" si="7"/>
        <v>4.6547317073170738E-2</v>
      </c>
      <c r="BJ127" s="515">
        <v>0</v>
      </c>
      <c r="BK127" s="515">
        <v>0</v>
      </c>
      <c r="BL127" s="515">
        <v>0</v>
      </c>
      <c r="BM127" s="515">
        <v>0</v>
      </c>
      <c r="BN127" s="515">
        <v>0</v>
      </c>
      <c r="BO127" s="515">
        <v>0</v>
      </c>
      <c r="BP127" s="515">
        <v>0</v>
      </c>
      <c r="BQ127" s="515">
        <v>0</v>
      </c>
      <c r="BR127" s="515">
        <v>0</v>
      </c>
      <c r="BS127" s="515">
        <v>0</v>
      </c>
      <c r="BT127" s="515">
        <v>0</v>
      </c>
      <c r="BU127" s="515">
        <v>0</v>
      </c>
      <c r="BV127" s="515">
        <v>0</v>
      </c>
      <c r="BW127" s="515">
        <v>0</v>
      </c>
      <c r="BX127" s="515">
        <v>0</v>
      </c>
      <c r="BY127" s="515">
        <v>0</v>
      </c>
      <c r="BZ127" s="515">
        <v>560050.80240000004</v>
      </c>
      <c r="CA127" s="515">
        <v>560050.80240000004</v>
      </c>
      <c r="CB127" s="515">
        <v>0</v>
      </c>
      <c r="CC127" s="515">
        <v>0</v>
      </c>
      <c r="CD127" s="515">
        <v>0</v>
      </c>
      <c r="CE127" s="515">
        <v>0</v>
      </c>
      <c r="CF127" s="515">
        <v>560050.80240000004</v>
      </c>
      <c r="CG127" s="516">
        <v>560050.80240000004</v>
      </c>
      <c r="CH127" s="501">
        <v>36985648.56876</v>
      </c>
      <c r="CI127" s="501">
        <v>36985648.56876</v>
      </c>
      <c r="CJ127" s="501">
        <v>40984097.062680006</v>
      </c>
      <c r="CK127" s="257" t="s">
        <v>1976</v>
      </c>
      <c r="CL127" s="108">
        <v>9.25</v>
      </c>
      <c r="CM127" s="245">
        <v>9.25</v>
      </c>
      <c r="CN127" s="109">
        <v>10.25</v>
      </c>
      <c r="CO127" s="436"/>
      <c r="CP127" s="436"/>
      <c r="CQ127" s="436"/>
      <c r="CR127" s="273"/>
      <c r="CS127" s="447">
        <v>57.081079960680995</v>
      </c>
      <c r="CT127" s="448">
        <v>16.652869615768299</v>
      </c>
      <c r="CU127" s="441">
        <v>0.19313368157692401</v>
      </c>
      <c r="CV127" s="442">
        <v>0.14819962360824226</v>
      </c>
      <c r="CW127" s="450" t="s">
        <v>2239</v>
      </c>
      <c r="CX127" s="242"/>
      <c r="CY127" s="436"/>
      <c r="CZ127" s="436"/>
      <c r="DA127" s="437"/>
      <c r="DB127" s="438"/>
      <c r="DC127" s="457">
        <v>0</v>
      </c>
      <c r="DD127" s="458">
        <v>0</v>
      </c>
      <c r="DE127" s="459">
        <v>0</v>
      </c>
      <c r="DF127" s="357">
        <v>0</v>
      </c>
    </row>
    <row r="128" spans="1:110" ht="35.25" customHeight="1" x14ac:dyDescent="0.25">
      <c r="A128" s="401" t="s">
        <v>56</v>
      </c>
      <c r="B128" s="48" t="s">
        <v>57</v>
      </c>
      <c r="C128" s="48" t="s">
        <v>58</v>
      </c>
      <c r="D128" s="145" t="s">
        <v>242</v>
      </c>
      <c r="E128" s="145" t="s">
        <v>243</v>
      </c>
      <c r="F128" s="145" t="s">
        <v>252</v>
      </c>
      <c r="G128" s="14" t="s">
        <v>248</v>
      </c>
      <c r="H128" s="22" t="s">
        <v>1978</v>
      </c>
      <c r="I128" s="145" t="s">
        <v>1975</v>
      </c>
      <c r="J128" s="426">
        <v>8.8480083453848515</v>
      </c>
      <c r="K128" s="426">
        <v>13.697159062419001</v>
      </c>
      <c r="L128" s="488">
        <v>2189.3000000000002</v>
      </c>
      <c r="M128" s="498"/>
      <c r="N128" s="498"/>
      <c r="O128" s="498"/>
      <c r="P128" s="498"/>
      <c r="Q128" s="498"/>
      <c r="R128" s="498"/>
      <c r="S128" s="498"/>
      <c r="T128" s="498"/>
      <c r="U128" s="498"/>
      <c r="V128" s="498"/>
      <c r="W128" s="498"/>
      <c r="X128" s="498"/>
      <c r="Y128" s="498"/>
      <c r="Z128" s="498"/>
      <c r="AA128" s="498"/>
      <c r="AB128" s="498"/>
      <c r="AC128" s="498">
        <v>28</v>
      </c>
      <c r="AD128" s="498">
        <v>28</v>
      </c>
      <c r="AE128" s="498"/>
      <c r="AF128" s="498"/>
      <c r="AG128" s="585"/>
      <c r="AH128" s="498"/>
      <c r="AI128" s="498">
        <f t="shared" si="8"/>
        <v>28</v>
      </c>
      <c r="AJ128" s="498">
        <f t="shared" si="9"/>
        <v>28</v>
      </c>
      <c r="AK128" s="498"/>
      <c r="AL128" s="498"/>
      <c r="AM128" s="498"/>
      <c r="AN128" s="498"/>
      <c r="AO128" s="498"/>
      <c r="AP128" s="498"/>
      <c r="AQ128" s="498"/>
      <c r="AR128" s="498"/>
      <c r="AS128" s="498"/>
      <c r="AT128" s="498"/>
      <c r="AU128" s="498"/>
      <c r="AV128" s="498"/>
      <c r="AW128" s="498"/>
      <c r="AX128" s="498"/>
      <c r="AY128" s="498"/>
      <c r="AZ128" s="498"/>
      <c r="BA128" s="498">
        <v>472.09</v>
      </c>
      <c r="BB128" s="498">
        <v>472.09</v>
      </c>
      <c r="BC128" s="498"/>
      <c r="BD128" s="498"/>
      <c r="BE128" s="498"/>
      <c r="BF128" s="498"/>
      <c r="BG128" s="256">
        <f t="shared" si="10"/>
        <v>472.09</v>
      </c>
      <c r="BH128" s="26">
        <f t="shared" si="11"/>
        <v>472.09</v>
      </c>
      <c r="BI128" s="514">
        <f t="shared" si="7"/>
        <v>9.4041832669322714E-2</v>
      </c>
      <c r="BJ128" s="515">
        <v>0</v>
      </c>
      <c r="BK128" s="515">
        <v>0</v>
      </c>
      <c r="BL128" s="515">
        <v>0</v>
      </c>
      <c r="BM128" s="515">
        <v>0</v>
      </c>
      <c r="BN128" s="515">
        <v>0</v>
      </c>
      <c r="BO128" s="515">
        <v>0</v>
      </c>
      <c r="BP128" s="515">
        <v>0</v>
      </c>
      <c r="BQ128" s="515">
        <v>0</v>
      </c>
      <c r="BR128" s="515">
        <v>0</v>
      </c>
      <c r="BS128" s="515">
        <v>0</v>
      </c>
      <c r="BT128" s="515">
        <v>0</v>
      </c>
      <c r="BU128" s="515">
        <v>0</v>
      </c>
      <c r="BV128" s="515">
        <v>0</v>
      </c>
      <c r="BW128" s="515">
        <v>0</v>
      </c>
      <c r="BX128" s="515">
        <v>0</v>
      </c>
      <c r="BY128" s="515">
        <v>0</v>
      </c>
      <c r="BZ128" s="515">
        <v>554158.12560000003</v>
      </c>
      <c r="CA128" s="515">
        <v>554158.12560000003</v>
      </c>
      <c r="CB128" s="515">
        <v>0</v>
      </c>
      <c r="CC128" s="515">
        <v>0</v>
      </c>
      <c r="CD128" s="515">
        <v>0</v>
      </c>
      <c r="CE128" s="515">
        <v>0</v>
      </c>
      <c r="CF128" s="515">
        <v>554158.12560000003</v>
      </c>
      <c r="CG128" s="516">
        <v>554158.12560000003</v>
      </c>
      <c r="CH128" s="501">
        <v>11939143.8915936</v>
      </c>
      <c r="CI128" s="501">
        <v>11939143.8915936</v>
      </c>
      <c r="CJ128" s="501">
        <v>13143531.213991199</v>
      </c>
      <c r="CK128" s="257" t="s">
        <v>1976</v>
      </c>
      <c r="CL128" s="108">
        <v>4.5599999999999996</v>
      </c>
      <c r="CM128" s="245">
        <v>4.5599999999999996</v>
      </c>
      <c r="CN128" s="109">
        <v>5.0199999999999996</v>
      </c>
      <c r="CO128" s="436"/>
      <c r="CP128" s="436"/>
      <c r="CQ128" s="436"/>
      <c r="CR128" s="273"/>
      <c r="CS128" s="447">
        <v>250.85330032232483</v>
      </c>
      <c r="CT128" s="448">
        <v>50.273954275352878</v>
      </c>
      <c r="CU128" s="441">
        <v>1.0310525679886435</v>
      </c>
      <c r="CV128" s="442">
        <v>0.69912763174716053</v>
      </c>
      <c r="CW128" s="450" t="s">
        <v>2249</v>
      </c>
      <c r="CX128" s="242"/>
      <c r="CY128" s="436"/>
      <c r="CZ128" s="436"/>
      <c r="DA128" s="437"/>
      <c r="DB128" s="438"/>
      <c r="DC128" s="457">
        <v>0</v>
      </c>
      <c r="DD128" s="458">
        <v>71214</v>
      </c>
      <c r="DE128" s="459">
        <v>213162</v>
      </c>
      <c r="DF128" s="357">
        <v>94792</v>
      </c>
    </row>
    <row r="129" spans="1:110" ht="35.25" customHeight="1" x14ac:dyDescent="0.25">
      <c r="A129" s="401" t="s">
        <v>56</v>
      </c>
      <c r="B129" s="48" t="s">
        <v>57</v>
      </c>
      <c r="C129" s="48" t="s">
        <v>58</v>
      </c>
      <c r="D129" s="145" t="s">
        <v>253</v>
      </c>
      <c r="E129" s="145" t="s">
        <v>254</v>
      </c>
      <c r="F129" s="145" t="s">
        <v>255</v>
      </c>
      <c r="G129" s="14" t="s">
        <v>254</v>
      </c>
      <c r="H129" s="22" t="s">
        <v>1979</v>
      </c>
      <c r="I129" s="145" t="s">
        <v>1975</v>
      </c>
      <c r="J129" s="426">
        <v>11.774481389853227</v>
      </c>
      <c r="K129" s="426">
        <v>18.158522689503002</v>
      </c>
      <c r="L129" s="488">
        <v>2740</v>
      </c>
      <c r="M129" s="498"/>
      <c r="N129" s="498"/>
      <c r="O129" s="498"/>
      <c r="P129" s="498"/>
      <c r="Q129" s="498"/>
      <c r="R129" s="498"/>
      <c r="S129" s="498"/>
      <c r="T129" s="498"/>
      <c r="U129" s="498"/>
      <c r="V129" s="498"/>
      <c r="W129" s="498"/>
      <c r="X129" s="498"/>
      <c r="Y129" s="498"/>
      <c r="Z129" s="498"/>
      <c r="AA129" s="498"/>
      <c r="AB129" s="498"/>
      <c r="AC129" s="498">
        <v>32</v>
      </c>
      <c r="AD129" s="498">
        <v>32</v>
      </c>
      <c r="AE129" s="498"/>
      <c r="AF129" s="498"/>
      <c r="AG129" s="585"/>
      <c r="AH129" s="498"/>
      <c r="AI129" s="498">
        <f t="shared" si="8"/>
        <v>32</v>
      </c>
      <c r="AJ129" s="498">
        <f t="shared" si="9"/>
        <v>32</v>
      </c>
      <c r="AK129" s="498"/>
      <c r="AL129" s="498"/>
      <c r="AM129" s="498"/>
      <c r="AN129" s="498"/>
      <c r="AO129" s="498"/>
      <c r="AP129" s="498"/>
      <c r="AQ129" s="498"/>
      <c r="AR129" s="498"/>
      <c r="AS129" s="498"/>
      <c r="AT129" s="498"/>
      <c r="AU129" s="498"/>
      <c r="AV129" s="498"/>
      <c r="AW129" s="498"/>
      <c r="AX129" s="498"/>
      <c r="AY129" s="498"/>
      <c r="AZ129" s="498"/>
      <c r="BA129" s="498">
        <v>1456.27</v>
      </c>
      <c r="BB129" s="498">
        <v>1456.27</v>
      </c>
      <c r="BC129" s="498"/>
      <c r="BD129" s="498"/>
      <c r="BE129" s="498"/>
      <c r="BF129" s="498"/>
      <c r="BG129" s="256">
        <f t="shared" si="10"/>
        <v>1456.27</v>
      </c>
      <c r="BH129" s="26">
        <f t="shared" si="11"/>
        <v>1456.27</v>
      </c>
      <c r="BI129" s="514">
        <f t="shared" si="7"/>
        <v>0.15442948038176033</v>
      </c>
      <c r="BJ129" s="515">
        <v>0</v>
      </c>
      <c r="BK129" s="515">
        <v>0</v>
      </c>
      <c r="BL129" s="515">
        <v>0</v>
      </c>
      <c r="BM129" s="515">
        <v>0</v>
      </c>
      <c r="BN129" s="515">
        <v>0</v>
      </c>
      <c r="BO129" s="515">
        <v>0</v>
      </c>
      <c r="BP129" s="515">
        <v>0</v>
      </c>
      <c r="BQ129" s="515">
        <v>0</v>
      </c>
      <c r="BR129" s="515">
        <v>0</v>
      </c>
      <c r="BS129" s="515">
        <v>0</v>
      </c>
      <c r="BT129" s="515">
        <v>0</v>
      </c>
      <c r="BU129" s="515">
        <v>0</v>
      </c>
      <c r="BV129" s="515">
        <v>0</v>
      </c>
      <c r="BW129" s="515">
        <v>0</v>
      </c>
      <c r="BX129" s="515">
        <v>0</v>
      </c>
      <c r="BY129" s="515">
        <v>0</v>
      </c>
      <c r="BZ129" s="515">
        <v>1709427.9768000001</v>
      </c>
      <c r="CA129" s="515">
        <v>1709427.9768000001</v>
      </c>
      <c r="CB129" s="515">
        <v>0</v>
      </c>
      <c r="CC129" s="515">
        <v>0</v>
      </c>
      <c r="CD129" s="515">
        <v>0</v>
      </c>
      <c r="CE129" s="515">
        <v>0</v>
      </c>
      <c r="CF129" s="515">
        <v>1709427.9768000001</v>
      </c>
      <c r="CG129" s="516">
        <v>1709427.9768000001</v>
      </c>
      <c r="CH129" s="501">
        <v>29678880.000000004</v>
      </c>
      <c r="CI129" s="501">
        <v>29678880.000000004</v>
      </c>
      <c r="CJ129" s="501">
        <v>33042720</v>
      </c>
      <c r="CK129" s="257" t="s">
        <v>1976</v>
      </c>
      <c r="CL129" s="108">
        <v>8.4700000000000006</v>
      </c>
      <c r="CM129" s="245">
        <v>8.4700000000000006</v>
      </c>
      <c r="CN129" s="109">
        <v>9.43</v>
      </c>
      <c r="CO129" s="436"/>
      <c r="CP129" s="436"/>
      <c r="CQ129" s="436"/>
      <c r="CR129" s="273"/>
      <c r="CS129" s="447">
        <v>76.505346856909114</v>
      </c>
      <c r="CT129" s="448">
        <v>76.505346856909114</v>
      </c>
      <c r="CU129" s="441">
        <v>0.36459606159580238</v>
      </c>
      <c r="CV129" s="442">
        <v>0.36459606159580238</v>
      </c>
      <c r="CW129" s="450" t="s">
        <v>2236</v>
      </c>
      <c r="CX129" s="242"/>
      <c r="CY129" s="436"/>
      <c r="CZ129" s="436"/>
      <c r="DA129" s="437"/>
      <c r="DB129" s="438"/>
      <c r="DC129" s="457">
        <v>346510</v>
      </c>
      <c r="DD129" s="458">
        <v>63459</v>
      </c>
      <c r="DE129" s="459">
        <v>3870</v>
      </c>
      <c r="DF129" s="357">
        <v>137946.33333333334</v>
      </c>
    </row>
    <row r="130" spans="1:110" ht="35.25" customHeight="1" x14ac:dyDescent="0.25">
      <c r="A130" s="401" t="s">
        <v>56</v>
      </c>
      <c r="B130" s="48" t="s">
        <v>57</v>
      </c>
      <c r="C130" s="48" t="s">
        <v>58</v>
      </c>
      <c r="D130" s="145" t="s">
        <v>253</v>
      </c>
      <c r="E130" s="145" t="s">
        <v>254</v>
      </c>
      <c r="F130" s="145" t="s">
        <v>256</v>
      </c>
      <c r="G130" s="14" t="s">
        <v>257</v>
      </c>
      <c r="H130" s="22" t="s">
        <v>1979</v>
      </c>
      <c r="I130" s="145" t="s">
        <v>1975</v>
      </c>
      <c r="J130" s="426">
        <v>10.745643210157313</v>
      </c>
      <c r="K130" s="426">
        <v>52.759469587230001</v>
      </c>
      <c r="L130" s="488">
        <v>2918.5</v>
      </c>
      <c r="M130" s="498"/>
      <c r="N130" s="498"/>
      <c r="O130" s="498"/>
      <c r="P130" s="498"/>
      <c r="Q130" s="498"/>
      <c r="R130" s="498"/>
      <c r="S130" s="498"/>
      <c r="T130" s="498"/>
      <c r="U130" s="498"/>
      <c r="V130" s="498"/>
      <c r="W130" s="498"/>
      <c r="X130" s="498"/>
      <c r="Y130" s="498"/>
      <c r="Z130" s="498"/>
      <c r="AA130" s="498"/>
      <c r="AB130" s="498"/>
      <c r="AC130" s="498">
        <v>111</v>
      </c>
      <c r="AD130" s="498">
        <v>109</v>
      </c>
      <c r="AE130" s="498"/>
      <c r="AF130" s="498"/>
      <c r="AG130" s="585"/>
      <c r="AH130" s="498"/>
      <c r="AI130" s="498">
        <f t="shared" si="8"/>
        <v>111</v>
      </c>
      <c r="AJ130" s="498">
        <f t="shared" si="9"/>
        <v>109</v>
      </c>
      <c r="AK130" s="498"/>
      <c r="AL130" s="498"/>
      <c r="AM130" s="498"/>
      <c r="AN130" s="498"/>
      <c r="AO130" s="498"/>
      <c r="AP130" s="498"/>
      <c r="AQ130" s="498"/>
      <c r="AR130" s="498"/>
      <c r="AS130" s="498"/>
      <c r="AT130" s="498"/>
      <c r="AU130" s="498"/>
      <c r="AV130" s="498"/>
      <c r="AW130" s="498"/>
      <c r="AX130" s="498"/>
      <c r="AY130" s="498"/>
      <c r="AZ130" s="498"/>
      <c r="BA130" s="498">
        <v>3025.22</v>
      </c>
      <c r="BB130" s="498">
        <v>1041.5999999999999</v>
      </c>
      <c r="BC130" s="498"/>
      <c r="BD130" s="498"/>
      <c r="BE130" s="498"/>
      <c r="BF130" s="498"/>
      <c r="BG130" s="256">
        <f t="shared" si="10"/>
        <v>3025.22</v>
      </c>
      <c r="BH130" s="26">
        <f t="shared" si="11"/>
        <v>1041.5999999999999</v>
      </c>
      <c r="BI130" s="514">
        <f t="shared" si="7"/>
        <v>0.28167783985102418</v>
      </c>
      <c r="BJ130" s="515">
        <v>0</v>
      </c>
      <c r="BK130" s="515">
        <v>0</v>
      </c>
      <c r="BL130" s="515">
        <v>0</v>
      </c>
      <c r="BM130" s="515">
        <v>0</v>
      </c>
      <c r="BN130" s="515">
        <v>0</v>
      </c>
      <c r="BO130" s="515">
        <v>0</v>
      </c>
      <c r="BP130" s="515">
        <v>0</v>
      </c>
      <c r="BQ130" s="515">
        <v>0</v>
      </c>
      <c r="BR130" s="515">
        <v>0</v>
      </c>
      <c r="BS130" s="515">
        <v>0</v>
      </c>
      <c r="BT130" s="515">
        <v>0</v>
      </c>
      <c r="BU130" s="515">
        <v>0</v>
      </c>
      <c r="BV130" s="515">
        <v>0</v>
      </c>
      <c r="BW130" s="515">
        <v>0</v>
      </c>
      <c r="BX130" s="515">
        <v>0</v>
      </c>
      <c r="BY130" s="515">
        <v>0</v>
      </c>
      <c r="BZ130" s="515">
        <v>3551124.2448</v>
      </c>
      <c r="CA130" s="515">
        <v>1222671.7440000002</v>
      </c>
      <c r="CB130" s="515">
        <v>0</v>
      </c>
      <c r="CC130" s="515">
        <v>0</v>
      </c>
      <c r="CD130" s="515">
        <v>0</v>
      </c>
      <c r="CE130" s="515">
        <v>0</v>
      </c>
      <c r="CF130" s="515">
        <v>3551124.2448</v>
      </c>
      <c r="CG130" s="516">
        <v>1222671.7440000002</v>
      </c>
      <c r="CH130" s="501">
        <v>28277280.000000004</v>
      </c>
      <c r="CI130" s="501">
        <v>28277280.000000004</v>
      </c>
      <c r="CJ130" s="501">
        <v>37632960</v>
      </c>
      <c r="CK130" s="257" t="s">
        <v>1976</v>
      </c>
      <c r="CL130" s="108">
        <v>8.07</v>
      </c>
      <c r="CM130" s="245">
        <v>8.07</v>
      </c>
      <c r="CN130" s="109">
        <v>10.74</v>
      </c>
      <c r="CO130" s="436"/>
      <c r="CP130" s="436"/>
      <c r="CQ130" s="436"/>
      <c r="CR130" s="273"/>
      <c r="CS130" s="447">
        <v>166.67131675256863</v>
      </c>
      <c r="CT130" s="448">
        <v>157.81562604387125</v>
      </c>
      <c r="CU130" s="441">
        <v>1.7365925309659829</v>
      </c>
      <c r="CV130" s="442">
        <v>1.7234579298581076</v>
      </c>
      <c r="CW130" s="450" t="s">
        <v>2234</v>
      </c>
      <c r="CX130" s="242"/>
      <c r="CY130" s="436"/>
      <c r="CZ130" s="436"/>
      <c r="DA130" s="437"/>
      <c r="DB130" s="438"/>
      <c r="DC130" s="457">
        <v>367438</v>
      </c>
      <c r="DD130" s="458">
        <v>130258</v>
      </c>
      <c r="DE130" s="459">
        <v>318997</v>
      </c>
      <c r="DF130" s="357">
        <v>272231</v>
      </c>
    </row>
    <row r="131" spans="1:110" ht="35.25" customHeight="1" x14ac:dyDescent="0.25">
      <c r="A131" s="401" t="s">
        <v>56</v>
      </c>
      <c r="B131" s="48" t="s">
        <v>57</v>
      </c>
      <c r="C131" s="48" t="s">
        <v>58</v>
      </c>
      <c r="D131" s="145" t="s">
        <v>253</v>
      </c>
      <c r="E131" s="145" t="s">
        <v>254</v>
      </c>
      <c r="F131" s="145" t="s">
        <v>258</v>
      </c>
      <c r="G131" s="14" t="s">
        <v>259</v>
      </c>
      <c r="H131" s="22" t="s">
        <v>1979</v>
      </c>
      <c r="I131" s="145" t="s">
        <v>1975</v>
      </c>
      <c r="J131" s="426">
        <v>11.774481389853227</v>
      </c>
      <c r="K131" s="426">
        <v>51.064204439241003</v>
      </c>
      <c r="L131" s="488">
        <v>2917.8</v>
      </c>
      <c r="M131" s="498"/>
      <c r="N131" s="498"/>
      <c r="O131" s="498"/>
      <c r="P131" s="498"/>
      <c r="Q131" s="498"/>
      <c r="R131" s="498"/>
      <c r="S131" s="498">
        <v>1</v>
      </c>
      <c r="T131" s="498">
        <v>1</v>
      </c>
      <c r="U131" s="498"/>
      <c r="V131" s="498"/>
      <c r="W131" s="498"/>
      <c r="X131" s="498"/>
      <c r="Y131" s="498"/>
      <c r="Z131" s="498"/>
      <c r="AA131" s="498"/>
      <c r="AB131" s="498"/>
      <c r="AC131" s="498">
        <v>93</v>
      </c>
      <c r="AD131" s="498">
        <v>93</v>
      </c>
      <c r="AE131" s="498"/>
      <c r="AF131" s="498"/>
      <c r="AG131" s="585"/>
      <c r="AH131" s="498"/>
      <c r="AI131" s="498">
        <f t="shared" si="8"/>
        <v>94</v>
      </c>
      <c r="AJ131" s="498">
        <f t="shared" si="9"/>
        <v>94</v>
      </c>
      <c r="AK131" s="498"/>
      <c r="AL131" s="498"/>
      <c r="AM131" s="498"/>
      <c r="AN131" s="498"/>
      <c r="AO131" s="498"/>
      <c r="AP131" s="498"/>
      <c r="AQ131" s="498">
        <v>324</v>
      </c>
      <c r="AR131" s="498">
        <v>324</v>
      </c>
      <c r="AS131" s="498"/>
      <c r="AT131" s="498"/>
      <c r="AU131" s="498"/>
      <c r="AV131" s="498"/>
      <c r="AW131" s="498"/>
      <c r="AX131" s="498"/>
      <c r="AY131" s="498"/>
      <c r="AZ131" s="498"/>
      <c r="BA131" s="498">
        <v>7533.35</v>
      </c>
      <c r="BB131" s="498">
        <v>7533.35</v>
      </c>
      <c r="BC131" s="498"/>
      <c r="BD131" s="498"/>
      <c r="BE131" s="498"/>
      <c r="BF131" s="498"/>
      <c r="BG131" s="256">
        <f t="shared" si="10"/>
        <v>7857.35</v>
      </c>
      <c r="BH131" s="26">
        <f t="shared" si="11"/>
        <v>7857.35</v>
      </c>
      <c r="BI131" s="514">
        <f t="shared" si="7"/>
        <v>0.77949900793650795</v>
      </c>
      <c r="BJ131" s="515">
        <v>0</v>
      </c>
      <c r="BK131" s="515">
        <v>0</v>
      </c>
      <c r="BL131" s="515">
        <v>0</v>
      </c>
      <c r="BM131" s="515">
        <v>0</v>
      </c>
      <c r="BN131" s="515">
        <v>0</v>
      </c>
      <c r="BO131" s="515">
        <v>0</v>
      </c>
      <c r="BP131" s="515">
        <v>1061501.76</v>
      </c>
      <c r="BQ131" s="515">
        <v>1061501.76</v>
      </c>
      <c r="BR131" s="515">
        <v>0</v>
      </c>
      <c r="BS131" s="515">
        <v>0</v>
      </c>
      <c r="BT131" s="515">
        <v>0</v>
      </c>
      <c r="BU131" s="515">
        <v>0</v>
      </c>
      <c r="BV131" s="515">
        <v>0</v>
      </c>
      <c r="BW131" s="515">
        <v>0</v>
      </c>
      <c r="BX131" s="515">
        <v>0</v>
      </c>
      <c r="BY131" s="515">
        <v>0</v>
      </c>
      <c r="BZ131" s="515">
        <v>8842947.5640000012</v>
      </c>
      <c r="CA131" s="515">
        <v>8842947.5640000012</v>
      </c>
      <c r="CB131" s="515">
        <v>0</v>
      </c>
      <c r="CC131" s="515">
        <v>0</v>
      </c>
      <c r="CD131" s="515">
        <v>0</v>
      </c>
      <c r="CE131" s="515">
        <v>0</v>
      </c>
      <c r="CF131" s="515">
        <v>9904449.324000001</v>
      </c>
      <c r="CG131" s="516">
        <v>9904449.324000001</v>
      </c>
      <c r="CH131" s="501">
        <v>31045440</v>
      </c>
      <c r="CI131" s="501">
        <v>31045440</v>
      </c>
      <c r="CJ131" s="501">
        <v>35320320</v>
      </c>
      <c r="CK131" s="257" t="s">
        <v>1976</v>
      </c>
      <c r="CL131" s="108">
        <v>8.86</v>
      </c>
      <c r="CM131" s="245">
        <v>8.86</v>
      </c>
      <c r="CN131" s="109">
        <v>10.08</v>
      </c>
      <c r="CO131" s="436"/>
      <c r="CP131" s="436"/>
      <c r="CQ131" s="436"/>
      <c r="CR131" s="273"/>
      <c r="CS131" s="447">
        <v>169.93693503106613</v>
      </c>
      <c r="CT131" s="448">
        <v>138.98748623915426</v>
      </c>
      <c r="CU131" s="441">
        <v>0.92730648449450248</v>
      </c>
      <c r="CV131" s="442">
        <v>0.90697176124094681</v>
      </c>
      <c r="CW131" s="450" t="s">
        <v>2236</v>
      </c>
      <c r="CX131" s="242"/>
      <c r="CY131" s="436"/>
      <c r="CZ131" s="436"/>
      <c r="DA131" s="437"/>
      <c r="DB131" s="438"/>
      <c r="DC131" s="457">
        <v>0</v>
      </c>
      <c r="DD131" s="458">
        <v>281304</v>
      </c>
      <c r="DE131" s="459">
        <v>0</v>
      </c>
      <c r="DF131" s="357">
        <v>93768</v>
      </c>
    </row>
    <row r="132" spans="1:110" ht="35.25" customHeight="1" x14ac:dyDescent="0.25">
      <c r="A132" s="401" t="s">
        <v>56</v>
      </c>
      <c r="B132" s="48" t="s">
        <v>57</v>
      </c>
      <c r="C132" s="48" t="s">
        <v>58</v>
      </c>
      <c r="D132" s="145" t="s">
        <v>253</v>
      </c>
      <c r="E132" s="145" t="s">
        <v>254</v>
      </c>
      <c r="F132" s="145" t="s">
        <v>260</v>
      </c>
      <c r="G132" s="14" t="s">
        <v>261</v>
      </c>
      <c r="H132" s="22" t="s">
        <v>1979</v>
      </c>
      <c r="I132" s="145" t="s">
        <v>1975</v>
      </c>
      <c r="J132" s="426">
        <v>9.7168050304614013</v>
      </c>
      <c r="K132" s="426">
        <v>23.704356011301002</v>
      </c>
      <c r="L132" s="488">
        <v>1877.6</v>
      </c>
      <c r="M132" s="498"/>
      <c r="N132" s="498"/>
      <c r="O132" s="498"/>
      <c r="P132" s="498"/>
      <c r="Q132" s="498"/>
      <c r="R132" s="498"/>
      <c r="S132" s="498"/>
      <c r="T132" s="498"/>
      <c r="U132" s="498">
        <v>1</v>
      </c>
      <c r="V132" s="498">
        <v>1</v>
      </c>
      <c r="W132" s="498"/>
      <c r="X132" s="498"/>
      <c r="Y132" s="498"/>
      <c r="Z132" s="498"/>
      <c r="AA132" s="498"/>
      <c r="AB132" s="498"/>
      <c r="AC132" s="498">
        <v>51</v>
      </c>
      <c r="AD132" s="498">
        <v>50</v>
      </c>
      <c r="AE132" s="498"/>
      <c r="AF132" s="498"/>
      <c r="AG132" s="585">
        <v>1</v>
      </c>
      <c r="AH132" s="498">
        <v>1</v>
      </c>
      <c r="AI132" s="498">
        <f t="shared" si="8"/>
        <v>53</v>
      </c>
      <c r="AJ132" s="498">
        <f t="shared" si="9"/>
        <v>52</v>
      </c>
      <c r="AK132" s="498"/>
      <c r="AL132" s="498"/>
      <c r="AM132" s="498"/>
      <c r="AN132" s="498"/>
      <c r="AO132" s="498"/>
      <c r="AP132" s="498"/>
      <c r="AQ132" s="498"/>
      <c r="AR132" s="498"/>
      <c r="AS132" s="498">
        <v>1600</v>
      </c>
      <c r="AT132" s="498">
        <v>1600</v>
      </c>
      <c r="AU132" s="498"/>
      <c r="AV132" s="498"/>
      <c r="AW132" s="498"/>
      <c r="AX132" s="498"/>
      <c r="AY132" s="498"/>
      <c r="AZ132" s="498"/>
      <c r="BA132" s="498">
        <v>6302.62</v>
      </c>
      <c r="BB132" s="498">
        <v>5502.6</v>
      </c>
      <c r="BC132" s="498"/>
      <c r="BD132" s="498"/>
      <c r="BE132" s="498">
        <v>100</v>
      </c>
      <c r="BF132" s="498">
        <v>100</v>
      </c>
      <c r="BG132" s="256">
        <f t="shared" si="10"/>
        <v>8002.62</v>
      </c>
      <c r="BH132" s="26">
        <f t="shared" si="11"/>
        <v>7202.6</v>
      </c>
      <c r="BI132" s="514">
        <f t="shared" si="7"/>
        <v>1.218054794520548</v>
      </c>
      <c r="BJ132" s="515">
        <v>0</v>
      </c>
      <c r="BK132" s="515">
        <v>0</v>
      </c>
      <c r="BL132" s="515">
        <v>0</v>
      </c>
      <c r="BM132" s="515">
        <v>0</v>
      </c>
      <c r="BN132" s="515">
        <v>0</v>
      </c>
      <c r="BO132" s="515">
        <v>0</v>
      </c>
      <c r="BP132" s="515">
        <v>0</v>
      </c>
      <c r="BQ132" s="515">
        <v>0</v>
      </c>
      <c r="BR132" s="515">
        <v>10273728</v>
      </c>
      <c r="BS132" s="515">
        <v>10273728</v>
      </c>
      <c r="BT132" s="515">
        <v>0</v>
      </c>
      <c r="BU132" s="515">
        <v>0</v>
      </c>
      <c r="BV132" s="515">
        <v>0</v>
      </c>
      <c r="BW132" s="515">
        <v>0</v>
      </c>
      <c r="BX132" s="515">
        <v>0</v>
      </c>
      <c r="BY132" s="515">
        <v>0</v>
      </c>
      <c r="BZ132" s="515">
        <v>7398267.4607999995</v>
      </c>
      <c r="CA132" s="515">
        <v>6459171.9840000002</v>
      </c>
      <c r="CB132" s="515">
        <v>0</v>
      </c>
      <c r="CC132" s="515">
        <v>0</v>
      </c>
      <c r="CD132" s="515">
        <v>327624</v>
      </c>
      <c r="CE132" s="515">
        <v>327624</v>
      </c>
      <c r="CF132" s="515">
        <v>17999619.4608</v>
      </c>
      <c r="CG132" s="516">
        <v>17060523.984000001</v>
      </c>
      <c r="CH132" s="501">
        <v>27681600.000000004</v>
      </c>
      <c r="CI132" s="501">
        <v>27681600.000000004</v>
      </c>
      <c r="CJ132" s="501">
        <v>23021280.000000004</v>
      </c>
      <c r="CK132" s="257" t="s">
        <v>1976</v>
      </c>
      <c r="CL132" s="108">
        <v>7.9</v>
      </c>
      <c r="CM132" s="245">
        <v>7.9</v>
      </c>
      <c r="CN132" s="109">
        <v>6.57</v>
      </c>
      <c r="CO132" s="436"/>
      <c r="CP132" s="436"/>
      <c r="CQ132" s="436"/>
      <c r="CR132" s="273"/>
      <c r="CS132" s="447">
        <v>39.534120752750944</v>
      </c>
      <c r="CT132" s="448">
        <v>19.2065720420856</v>
      </c>
      <c r="CU132" s="441">
        <v>0.50660408679857127</v>
      </c>
      <c r="CV132" s="442">
        <v>0.4964846957373667</v>
      </c>
      <c r="CW132" s="450" t="s">
        <v>2234</v>
      </c>
      <c r="CX132" s="242"/>
      <c r="CY132" s="436"/>
      <c r="CZ132" s="436"/>
      <c r="DA132" s="437"/>
      <c r="DB132" s="438"/>
      <c r="DC132" s="457">
        <v>116</v>
      </c>
      <c r="DD132" s="458">
        <v>300</v>
      </c>
      <c r="DE132" s="459">
        <v>0</v>
      </c>
      <c r="DF132" s="357">
        <v>138.66666666666666</v>
      </c>
    </row>
    <row r="133" spans="1:110" ht="35.25" customHeight="1" x14ac:dyDescent="0.25">
      <c r="A133" s="401" t="s">
        <v>56</v>
      </c>
      <c r="B133" s="48" t="s">
        <v>57</v>
      </c>
      <c r="C133" s="48" t="s">
        <v>58</v>
      </c>
      <c r="D133" s="145" t="s">
        <v>253</v>
      </c>
      <c r="E133" s="145" t="s">
        <v>254</v>
      </c>
      <c r="F133" s="145" t="s">
        <v>262</v>
      </c>
      <c r="G133" s="14" t="s">
        <v>257</v>
      </c>
      <c r="H133" s="22" t="s">
        <v>1979</v>
      </c>
      <c r="I133" s="145" t="s">
        <v>1975</v>
      </c>
      <c r="J133" s="426">
        <v>13.717842395945508</v>
      </c>
      <c r="K133" s="426">
        <v>2.8420454486339999</v>
      </c>
      <c r="L133" s="488">
        <v>1</v>
      </c>
      <c r="M133" s="498"/>
      <c r="N133" s="498"/>
      <c r="O133" s="498"/>
      <c r="P133" s="498"/>
      <c r="Q133" s="498"/>
      <c r="R133" s="498"/>
      <c r="S133" s="498"/>
      <c r="T133" s="498"/>
      <c r="U133" s="498"/>
      <c r="V133" s="498"/>
      <c r="W133" s="498"/>
      <c r="X133" s="498"/>
      <c r="Y133" s="498"/>
      <c r="Z133" s="498"/>
      <c r="AA133" s="498"/>
      <c r="AB133" s="498"/>
      <c r="AC133" s="498"/>
      <c r="AD133" s="498"/>
      <c r="AE133" s="498"/>
      <c r="AF133" s="498"/>
      <c r="AG133" s="585"/>
      <c r="AH133" s="498"/>
      <c r="AI133" s="498">
        <f t="shared" si="8"/>
        <v>0</v>
      </c>
      <c r="AJ133" s="498">
        <f t="shared" si="9"/>
        <v>0</v>
      </c>
      <c r="AK133" s="498"/>
      <c r="AL133" s="498"/>
      <c r="AM133" s="498"/>
      <c r="AN133" s="498"/>
      <c r="AO133" s="498"/>
      <c r="AP133" s="498"/>
      <c r="AQ133" s="498"/>
      <c r="AR133" s="498"/>
      <c r="AS133" s="498"/>
      <c r="AT133" s="498"/>
      <c r="AU133" s="498"/>
      <c r="AV133" s="498"/>
      <c r="AW133" s="498"/>
      <c r="AX133" s="498"/>
      <c r="AY133" s="498"/>
      <c r="AZ133" s="498"/>
      <c r="BA133" s="498"/>
      <c r="BB133" s="498"/>
      <c r="BC133" s="498"/>
      <c r="BD133" s="498"/>
      <c r="BE133" s="498"/>
      <c r="BF133" s="498"/>
      <c r="BG133" s="256">
        <f t="shared" si="10"/>
        <v>0</v>
      </c>
      <c r="BH133" s="26">
        <f t="shared" si="11"/>
        <v>0</v>
      </c>
      <c r="BI133" s="514">
        <f t="shared" si="7"/>
        <v>0</v>
      </c>
      <c r="BJ133" s="515">
        <v>0</v>
      </c>
      <c r="BK133" s="515">
        <v>0</v>
      </c>
      <c r="BL133" s="515">
        <v>0</v>
      </c>
      <c r="BM133" s="515">
        <v>0</v>
      </c>
      <c r="BN133" s="515">
        <v>0</v>
      </c>
      <c r="BO133" s="515">
        <v>0</v>
      </c>
      <c r="BP133" s="515">
        <v>0</v>
      </c>
      <c r="BQ133" s="515">
        <v>0</v>
      </c>
      <c r="BR133" s="515">
        <v>0</v>
      </c>
      <c r="BS133" s="515">
        <v>0</v>
      </c>
      <c r="BT133" s="515">
        <v>0</v>
      </c>
      <c r="BU133" s="515">
        <v>0</v>
      </c>
      <c r="BV133" s="515">
        <v>0</v>
      </c>
      <c r="BW133" s="515">
        <v>0</v>
      </c>
      <c r="BX133" s="515">
        <v>0</v>
      </c>
      <c r="BY133" s="515">
        <v>0</v>
      </c>
      <c r="BZ133" s="515">
        <v>0</v>
      </c>
      <c r="CA133" s="515">
        <v>0</v>
      </c>
      <c r="CB133" s="515">
        <v>0</v>
      </c>
      <c r="CC133" s="515">
        <v>0</v>
      </c>
      <c r="CD133" s="515">
        <v>0</v>
      </c>
      <c r="CE133" s="515">
        <v>0</v>
      </c>
      <c r="CF133" s="515">
        <v>0</v>
      </c>
      <c r="CG133" s="516">
        <v>0</v>
      </c>
      <c r="CH133" s="501">
        <v>3068324.8142976002</v>
      </c>
      <c r="CI133" s="501">
        <v>3068324.8142976002</v>
      </c>
      <c r="CJ133" s="501">
        <v>3294515.4256079998</v>
      </c>
      <c r="CK133" s="257" t="s">
        <v>1976</v>
      </c>
      <c r="CL133" s="108">
        <v>3.12</v>
      </c>
      <c r="CM133" s="245">
        <v>3.12</v>
      </c>
      <c r="CN133" s="109">
        <v>3.35</v>
      </c>
      <c r="CO133" s="436"/>
      <c r="CP133" s="436"/>
      <c r="CQ133" s="436"/>
      <c r="CR133" s="273"/>
      <c r="CS133" s="447">
        <v>77.666666666666671</v>
      </c>
      <c r="CT133" s="448">
        <v>77.666666666666671</v>
      </c>
      <c r="CU133" s="441">
        <v>0.33333333333333331</v>
      </c>
      <c r="CV133" s="442">
        <v>0.33333333333333331</v>
      </c>
      <c r="CW133" s="450" t="s">
        <v>2213</v>
      </c>
      <c r="CX133" s="242"/>
      <c r="CY133" s="436"/>
      <c r="CZ133" s="436"/>
      <c r="DA133" s="437"/>
      <c r="DB133" s="438"/>
      <c r="DC133" s="457">
        <v>0</v>
      </c>
      <c r="DD133" s="458">
        <v>0</v>
      </c>
      <c r="DE133" s="459">
        <v>0</v>
      </c>
      <c r="DF133" s="357">
        <v>0</v>
      </c>
    </row>
    <row r="134" spans="1:110" ht="35.25" customHeight="1" x14ac:dyDescent="0.25">
      <c r="A134" s="401" t="s">
        <v>56</v>
      </c>
      <c r="B134" s="48" t="s">
        <v>57</v>
      </c>
      <c r="C134" s="48" t="s">
        <v>58</v>
      </c>
      <c r="D134" s="145" t="s">
        <v>253</v>
      </c>
      <c r="E134" s="145" t="s">
        <v>254</v>
      </c>
      <c r="F134" s="145" t="s">
        <v>263</v>
      </c>
      <c r="G134" s="14" t="s">
        <v>257</v>
      </c>
      <c r="H134" s="22" t="s">
        <v>1979</v>
      </c>
      <c r="I134" s="145" t="s">
        <v>1975</v>
      </c>
      <c r="J134" s="426">
        <v>7.2018672578713909</v>
      </c>
      <c r="K134" s="426">
        <v>10.239583312035002</v>
      </c>
      <c r="L134" s="488">
        <v>316.3</v>
      </c>
      <c r="M134" s="498"/>
      <c r="N134" s="498"/>
      <c r="O134" s="498"/>
      <c r="P134" s="498"/>
      <c r="Q134" s="498"/>
      <c r="R134" s="498"/>
      <c r="S134" s="498"/>
      <c r="T134" s="498"/>
      <c r="U134" s="498"/>
      <c r="V134" s="498"/>
      <c r="W134" s="498"/>
      <c r="X134" s="498"/>
      <c r="Y134" s="498"/>
      <c r="Z134" s="498"/>
      <c r="AA134" s="498"/>
      <c r="AB134" s="498"/>
      <c r="AC134" s="498">
        <v>25</v>
      </c>
      <c r="AD134" s="498">
        <v>25</v>
      </c>
      <c r="AE134" s="498"/>
      <c r="AF134" s="498"/>
      <c r="AG134" s="585"/>
      <c r="AH134" s="498"/>
      <c r="AI134" s="498">
        <f t="shared" si="8"/>
        <v>25</v>
      </c>
      <c r="AJ134" s="498">
        <f t="shared" si="9"/>
        <v>25</v>
      </c>
      <c r="AK134" s="498"/>
      <c r="AL134" s="498"/>
      <c r="AM134" s="498"/>
      <c r="AN134" s="498"/>
      <c r="AO134" s="498"/>
      <c r="AP134" s="498"/>
      <c r="AQ134" s="498"/>
      <c r="AR134" s="498"/>
      <c r="AS134" s="498"/>
      <c r="AT134" s="498"/>
      <c r="AU134" s="498"/>
      <c r="AV134" s="498"/>
      <c r="AW134" s="498"/>
      <c r="AX134" s="498"/>
      <c r="AY134" s="498"/>
      <c r="AZ134" s="498"/>
      <c r="BA134" s="498">
        <v>168.35</v>
      </c>
      <c r="BB134" s="498">
        <v>168.35</v>
      </c>
      <c r="BC134" s="498"/>
      <c r="BD134" s="498"/>
      <c r="BE134" s="498"/>
      <c r="BF134" s="498"/>
      <c r="BG134" s="256">
        <f t="shared" si="10"/>
        <v>168.35</v>
      </c>
      <c r="BH134" s="26">
        <f t="shared" si="11"/>
        <v>168.35</v>
      </c>
      <c r="BI134" s="514">
        <f t="shared" si="7"/>
        <v>0.16033333333333333</v>
      </c>
      <c r="BJ134" s="515">
        <v>0</v>
      </c>
      <c r="BK134" s="515">
        <v>0</v>
      </c>
      <c r="BL134" s="515">
        <v>0</v>
      </c>
      <c r="BM134" s="515">
        <v>0</v>
      </c>
      <c r="BN134" s="515">
        <v>0</v>
      </c>
      <c r="BO134" s="515">
        <v>0</v>
      </c>
      <c r="BP134" s="515">
        <v>0</v>
      </c>
      <c r="BQ134" s="515">
        <v>0</v>
      </c>
      <c r="BR134" s="515">
        <v>0</v>
      </c>
      <c r="BS134" s="515">
        <v>0</v>
      </c>
      <c r="BT134" s="515">
        <v>0</v>
      </c>
      <c r="BU134" s="515">
        <v>0</v>
      </c>
      <c r="BV134" s="515">
        <v>0</v>
      </c>
      <c r="BW134" s="515">
        <v>0</v>
      </c>
      <c r="BX134" s="515">
        <v>0</v>
      </c>
      <c r="BY134" s="515">
        <v>0</v>
      </c>
      <c r="BZ134" s="515">
        <v>197615.96400000001</v>
      </c>
      <c r="CA134" s="515">
        <v>197615.96400000001</v>
      </c>
      <c r="CB134" s="515">
        <v>0</v>
      </c>
      <c r="CC134" s="515">
        <v>0</v>
      </c>
      <c r="CD134" s="515">
        <v>0</v>
      </c>
      <c r="CE134" s="515">
        <v>0</v>
      </c>
      <c r="CF134" s="515">
        <v>197615.96400000001</v>
      </c>
      <c r="CG134" s="516">
        <v>197615.96400000001</v>
      </c>
      <c r="CH134" s="501">
        <v>2596920.5402771998</v>
      </c>
      <c r="CI134" s="501">
        <v>2596920.5402771998</v>
      </c>
      <c r="CJ134" s="501">
        <v>2699768.8785060002</v>
      </c>
      <c r="CK134" s="257" t="s">
        <v>1976</v>
      </c>
      <c r="CL134" s="108">
        <v>1.01</v>
      </c>
      <c r="CM134" s="245">
        <v>1.01</v>
      </c>
      <c r="CN134" s="109">
        <v>1.05</v>
      </c>
      <c r="CO134" s="436"/>
      <c r="CP134" s="436"/>
      <c r="CQ134" s="436"/>
      <c r="CR134" s="273"/>
      <c r="CS134" s="447">
        <v>138.02515498307278</v>
      </c>
      <c r="CT134" s="448">
        <v>134.50039207474825</v>
      </c>
      <c r="CU134" s="441">
        <v>1.4588414195976773</v>
      </c>
      <c r="CV134" s="442">
        <v>1.4567339380381412</v>
      </c>
      <c r="CW134" s="450" t="s">
        <v>2241</v>
      </c>
      <c r="CX134" s="242"/>
      <c r="CY134" s="436"/>
      <c r="CZ134" s="436"/>
      <c r="DA134" s="437"/>
      <c r="DB134" s="438"/>
      <c r="DC134" s="457">
        <v>0</v>
      </c>
      <c r="DD134" s="458">
        <v>0</v>
      </c>
      <c r="DE134" s="459">
        <v>33285</v>
      </c>
      <c r="DF134" s="357">
        <v>11095</v>
      </c>
    </row>
    <row r="135" spans="1:110" ht="35.25" customHeight="1" x14ac:dyDescent="0.25">
      <c r="A135" s="401" t="s">
        <v>56</v>
      </c>
      <c r="B135" s="48" t="s">
        <v>57</v>
      </c>
      <c r="C135" s="48" t="s">
        <v>58</v>
      </c>
      <c r="D135" s="145" t="s">
        <v>264</v>
      </c>
      <c r="E135" s="145" t="s">
        <v>265</v>
      </c>
      <c r="F135" s="145" t="s">
        <v>266</v>
      </c>
      <c r="G135" s="14" t="s">
        <v>267</v>
      </c>
      <c r="H135" s="22" t="s">
        <v>1979</v>
      </c>
      <c r="I135" s="145" t="s">
        <v>1975</v>
      </c>
      <c r="J135" s="426">
        <v>11.271493835335225</v>
      </c>
      <c r="K135" s="426">
        <v>64.636931683737004</v>
      </c>
      <c r="L135" s="488">
        <v>2551.9</v>
      </c>
      <c r="M135" s="498"/>
      <c r="N135" s="498"/>
      <c r="O135" s="498"/>
      <c r="P135" s="498"/>
      <c r="Q135" s="498"/>
      <c r="R135" s="498"/>
      <c r="S135" s="498"/>
      <c r="T135" s="498"/>
      <c r="U135" s="498"/>
      <c r="V135" s="498"/>
      <c r="W135" s="498"/>
      <c r="X135" s="498"/>
      <c r="Y135" s="498"/>
      <c r="Z135" s="498"/>
      <c r="AA135" s="498"/>
      <c r="AB135" s="498"/>
      <c r="AC135" s="498">
        <v>110</v>
      </c>
      <c r="AD135" s="498">
        <v>110</v>
      </c>
      <c r="AE135" s="498"/>
      <c r="AF135" s="498"/>
      <c r="AG135" s="585"/>
      <c r="AH135" s="498"/>
      <c r="AI135" s="498">
        <f t="shared" si="8"/>
        <v>110</v>
      </c>
      <c r="AJ135" s="498">
        <f t="shared" si="9"/>
        <v>110</v>
      </c>
      <c r="AK135" s="498"/>
      <c r="AL135" s="498"/>
      <c r="AM135" s="498"/>
      <c r="AN135" s="498"/>
      <c r="AO135" s="498"/>
      <c r="AP135" s="498"/>
      <c r="AQ135" s="498"/>
      <c r="AR135" s="498"/>
      <c r="AS135" s="498"/>
      <c r="AT135" s="498"/>
      <c r="AU135" s="498"/>
      <c r="AV135" s="498"/>
      <c r="AW135" s="498"/>
      <c r="AX135" s="498"/>
      <c r="AY135" s="498"/>
      <c r="AZ135" s="498"/>
      <c r="BA135" s="498">
        <v>4821.38</v>
      </c>
      <c r="BB135" s="498">
        <v>4821.38</v>
      </c>
      <c r="BC135" s="498"/>
      <c r="BD135" s="498"/>
      <c r="BE135" s="498"/>
      <c r="BF135" s="498"/>
      <c r="BG135" s="256">
        <f t="shared" si="10"/>
        <v>4821.38</v>
      </c>
      <c r="BH135" s="26">
        <f t="shared" si="11"/>
        <v>4821.38</v>
      </c>
      <c r="BI135" s="514">
        <f t="shared" si="7"/>
        <v>0.56923022432113346</v>
      </c>
      <c r="BJ135" s="515">
        <v>0</v>
      </c>
      <c r="BK135" s="515">
        <v>0</v>
      </c>
      <c r="BL135" s="515">
        <v>0</v>
      </c>
      <c r="BM135" s="515">
        <v>0</v>
      </c>
      <c r="BN135" s="515">
        <v>0</v>
      </c>
      <c r="BO135" s="515">
        <v>0</v>
      </c>
      <c r="BP135" s="515">
        <v>0</v>
      </c>
      <c r="BQ135" s="515">
        <v>0</v>
      </c>
      <c r="BR135" s="515">
        <v>0</v>
      </c>
      <c r="BS135" s="515">
        <v>0</v>
      </c>
      <c r="BT135" s="515">
        <v>0</v>
      </c>
      <c r="BU135" s="515">
        <v>0</v>
      </c>
      <c r="BV135" s="515">
        <v>0</v>
      </c>
      <c r="BW135" s="515">
        <v>0</v>
      </c>
      <c r="BX135" s="515">
        <v>0</v>
      </c>
      <c r="BY135" s="515">
        <v>0</v>
      </c>
      <c r="BZ135" s="515">
        <v>5659528.6992000006</v>
      </c>
      <c r="CA135" s="515">
        <v>5659528.6992000006</v>
      </c>
      <c r="CB135" s="515">
        <v>0</v>
      </c>
      <c r="CC135" s="515">
        <v>0</v>
      </c>
      <c r="CD135" s="515">
        <v>0</v>
      </c>
      <c r="CE135" s="515">
        <v>0</v>
      </c>
      <c r="CF135" s="515">
        <v>5659528.6992000006</v>
      </c>
      <c r="CG135" s="516">
        <v>5659528.6992000006</v>
      </c>
      <c r="CH135" s="501">
        <v>31921440.000000004</v>
      </c>
      <c r="CI135" s="501">
        <v>31921440.000000004</v>
      </c>
      <c r="CJ135" s="501">
        <v>29678880.000000004</v>
      </c>
      <c r="CK135" s="257" t="s">
        <v>1976</v>
      </c>
      <c r="CL135" s="108">
        <v>9.11</v>
      </c>
      <c r="CM135" s="245">
        <v>9.11</v>
      </c>
      <c r="CN135" s="109">
        <v>8.4700000000000006</v>
      </c>
      <c r="CO135" s="436"/>
      <c r="CP135" s="436"/>
      <c r="CQ135" s="436"/>
      <c r="CR135" s="273"/>
      <c r="CS135" s="447">
        <v>230.58132480290828</v>
      </c>
      <c r="CT135" s="448">
        <v>173.20366748651216</v>
      </c>
      <c r="CU135" s="441">
        <v>1.5147701905501716</v>
      </c>
      <c r="CV135" s="442">
        <v>1.4544233923919248</v>
      </c>
      <c r="CW135" s="450" t="s">
        <v>2241</v>
      </c>
      <c r="CX135" s="242"/>
      <c r="CY135" s="436"/>
      <c r="CZ135" s="436"/>
      <c r="DA135" s="437"/>
      <c r="DB135" s="438"/>
      <c r="DC135" s="457">
        <v>0</v>
      </c>
      <c r="DD135" s="458">
        <v>487941</v>
      </c>
      <c r="DE135" s="459">
        <v>228602</v>
      </c>
      <c r="DF135" s="357">
        <v>238847.66666666666</v>
      </c>
    </row>
    <row r="136" spans="1:110" ht="35.25" customHeight="1" x14ac:dyDescent="0.25">
      <c r="A136" s="401" t="s">
        <v>56</v>
      </c>
      <c r="B136" s="48" t="s">
        <v>57</v>
      </c>
      <c r="C136" s="48" t="s">
        <v>58</v>
      </c>
      <c r="D136" s="145" t="s">
        <v>264</v>
      </c>
      <c r="E136" s="145" t="s">
        <v>265</v>
      </c>
      <c r="F136" s="145" t="s">
        <v>268</v>
      </c>
      <c r="G136" s="14" t="s">
        <v>261</v>
      </c>
      <c r="H136" s="22" t="s">
        <v>1979</v>
      </c>
      <c r="I136" s="145" t="s">
        <v>1975</v>
      </c>
      <c r="J136" s="426">
        <v>11.111452340715859</v>
      </c>
      <c r="K136" s="426">
        <v>55.047537764288997</v>
      </c>
      <c r="L136" s="488">
        <v>1723</v>
      </c>
      <c r="M136" s="498"/>
      <c r="N136" s="498"/>
      <c r="O136" s="498"/>
      <c r="P136" s="498"/>
      <c r="Q136" s="498"/>
      <c r="R136" s="498"/>
      <c r="S136" s="498"/>
      <c r="T136" s="498"/>
      <c r="U136" s="498"/>
      <c r="V136" s="498"/>
      <c r="W136" s="498"/>
      <c r="X136" s="498"/>
      <c r="Y136" s="498"/>
      <c r="Z136" s="498"/>
      <c r="AA136" s="498"/>
      <c r="AB136" s="498"/>
      <c r="AC136" s="498">
        <v>110</v>
      </c>
      <c r="AD136" s="498">
        <v>110</v>
      </c>
      <c r="AE136" s="498"/>
      <c r="AF136" s="498"/>
      <c r="AG136" s="585">
        <v>1</v>
      </c>
      <c r="AH136" s="498">
        <v>1</v>
      </c>
      <c r="AI136" s="498">
        <f t="shared" si="8"/>
        <v>111</v>
      </c>
      <c r="AJ136" s="498">
        <f t="shared" si="9"/>
        <v>111</v>
      </c>
      <c r="AK136" s="498"/>
      <c r="AL136" s="498"/>
      <c r="AM136" s="498"/>
      <c r="AN136" s="498"/>
      <c r="AO136" s="498"/>
      <c r="AP136" s="498"/>
      <c r="AQ136" s="498"/>
      <c r="AR136" s="498"/>
      <c r="AS136" s="498"/>
      <c r="AT136" s="498"/>
      <c r="AU136" s="498"/>
      <c r="AV136" s="498"/>
      <c r="AW136" s="498"/>
      <c r="AX136" s="498"/>
      <c r="AY136" s="498"/>
      <c r="AZ136" s="498"/>
      <c r="BA136" s="498">
        <v>5829.5450000000001</v>
      </c>
      <c r="BB136" s="498">
        <v>5829.5450000000001</v>
      </c>
      <c r="BC136" s="498"/>
      <c r="BD136" s="498"/>
      <c r="BE136" s="498">
        <v>6.75</v>
      </c>
      <c r="BF136" s="498">
        <v>6.75</v>
      </c>
      <c r="BG136" s="256">
        <f t="shared" si="10"/>
        <v>5836.2950000000001</v>
      </c>
      <c r="BH136" s="26">
        <f t="shared" si="11"/>
        <v>5836.2950000000001</v>
      </c>
      <c r="BI136" s="514">
        <f t="shared" si="7"/>
        <v>0.77817266666666662</v>
      </c>
      <c r="BJ136" s="515">
        <v>0</v>
      </c>
      <c r="BK136" s="515">
        <v>0</v>
      </c>
      <c r="BL136" s="515">
        <v>0</v>
      </c>
      <c r="BM136" s="515">
        <v>0</v>
      </c>
      <c r="BN136" s="515">
        <v>0</v>
      </c>
      <c r="BO136" s="515">
        <v>0</v>
      </c>
      <c r="BP136" s="515">
        <v>0</v>
      </c>
      <c r="BQ136" s="515">
        <v>0</v>
      </c>
      <c r="BR136" s="515">
        <v>0</v>
      </c>
      <c r="BS136" s="515">
        <v>0</v>
      </c>
      <c r="BT136" s="515">
        <v>0</v>
      </c>
      <c r="BU136" s="515">
        <v>0</v>
      </c>
      <c r="BV136" s="515">
        <v>0</v>
      </c>
      <c r="BW136" s="515">
        <v>0</v>
      </c>
      <c r="BX136" s="515">
        <v>0</v>
      </c>
      <c r="BY136" s="515">
        <v>0</v>
      </c>
      <c r="BZ136" s="515">
        <v>6842953.1028000005</v>
      </c>
      <c r="CA136" s="515">
        <v>6842953.1028000005</v>
      </c>
      <c r="CB136" s="515">
        <v>0</v>
      </c>
      <c r="CC136" s="515">
        <v>0</v>
      </c>
      <c r="CD136" s="515">
        <v>22114.62</v>
      </c>
      <c r="CE136" s="515">
        <v>22114.62</v>
      </c>
      <c r="CF136" s="515">
        <v>6865067.7228000006</v>
      </c>
      <c r="CG136" s="516">
        <v>6865067.7228000006</v>
      </c>
      <c r="CH136" s="501">
        <v>19799144.886268802</v>
      </c>
      <c r="CI136" s="501">
        <v>19799144.886268802</v>
      </c>
      <c r="CJ136" s="501">
        <v>21152932.570799999</v>
      </c>
      <c r="CK136" s="257" t="s">
        <v>1976</v>
      </c>
      <c r="CL136" s="108">
        <v>7.02</v>
      </c>
      <c r="CM136" s="245">
        <v>7.02</v>
      </c>
      <c r="CN136" s="109">
        <v>7.5</v>
      </c>
      <c r="CO136" s="436"/>
      <c r="CP136" s="436"/>
      <c r="CQ136" s="436"/>
      <c r="CR136" s="273"/>
      <c r="CS136" s="447">
        <v>184.72231496081019</v>
      </c>
      <c r="CT136" s="448">
        <v>97.801053594975414</v>
      </c>
      <c r="CU136" s="441">
        <v>1.1573474646346382</v>
      </c>
      <c r="CV136" s="442">
        <v>1.117301033990413</v>
      </c>
      <c r="CW136" s="450" t="s">
        <v>2238</v>
      </c>
      <c r="CX136" s="242"/>
      <c r="CY136" s="436"/>
      <c r="CZ136" s="436"/>
      <c r="DA136" s="437"/>
      <c r="DB136" s="438"/>
      <c r="DC136" s="457">
        <v>0</v>
      </c>
      <c r="DD136" s="458">
        <v>94096</v>
      </c>
      <c r="DE136" s="459">
        <v>0</v>
      </c>
      <c r="DF136" s="357">
        <v>31365.333333333332</v>
      </c>
    </row>
    <row r="137" spans="1:110" ht="35.25" customHeight="1" x14ac:dyDescent="0.25">
      <c r="A137" s="401" t="s">
        <v>56</v>
      </c>
      <c r="B137" s="48" t="s">
        <v>57</v>
      </c>
      <c r="C137" s="48" t="s">
        <v>58</v>
      </c>
      <c r="D137" s="145" t="s">
        <v>264</v>
      </c>
      <c r="E137" s="145" t="s">
        <v>265</v>
      </c>
      <c r="F137" s="145" t="s">
        <v>269</v>
      </c>
      <c r="G137" s="14" t="s">
        <v>270</v>
      </c>
      <c r="H137" s="22" t="s">
        <v>1978</v>
      </c>
      <c r="I137" s="145" t="s">
        <v>1975</v>
      </c>
      <c r="J137" s="426">
        <v>11.68302910721359</v>
      </c>
      <c r="K137" s="426">
        <v>20.013257534130002</v>
      </c>
      <c r="L137" s="488">
        <v>575.79999999999995</v>
      </c>
      <c r="M137" s="498"/>
      <c r="N137" s="498"/>
      <c r="O137" s="498"/>
      <c r="P137" s="498"/>
      <c r="Q137" s="498"/>
      <c r="R137" s="498"/>
      <c r="S137" s="498"/>
      <c r="T137" s="498"/>
      <c r="U137" s="498"/>
      <c r="V137" s="498"/>
      <c r="W137" s="498"/>
      <c r="X137" s="498"/>
      <c r="Y137" s="498"/>
      <c r="Z137" s="498"/>
      <c r="AA137" s="498"/>
      <c r="AB137" s="498"/>
      <c r="AC137" s="498">
        <v>17</v>
      </c>
      <c r="AD137" s="498">
        <v>17</v>
      </c>
      <c r="AE137" s="498"/>
      <c r="AF137" s="498"/>
      <c r="AG137" s="585"/>
      <c r="AH137" s="498"/>
      <c r="AI137" s="498">
        <f t="shared" si="8"/>
        <v>17</v>
      </c>
      <c r="AJ137" s="498">
        <f t="shared" si="9"/>
        <v>17</v>
      </c>
      <c r="AK137" s="498"/>
      <c r="AL137" s="498"/>
      <c r="AM137" s="498"/>
      <c r="AN137" s="498"/>
      <c r="AO137" s="498"/>
      <c r="AP137" s="498"/>
      <c r="AQ137" s="498"/>
      <c r="AR137" s="498"/>
      <c r="AS137" s="498"/>
      <c r="AT137" s="498"/>
      <c r="AU137" s="498"/>
      <c r="AV137" s="498"/>
      <c r="AW137" s="498"/>
      <c r="AX137" s="498"/>
      <c r="AY137" s="498"/>
      <c r="AZ137" s="498"/>
      <c r="BA137" s="498">
        <v>2267.23</v>
      </c>
      <c r="BB137" s="498">
        <v>2267.23</v>
      </c>
      <c r="BC137" s="498"/>
      <c r="BD137" s="498"/>
      <c r="BE137" s="498"/>
      <c r="BF137" s="498"/>
      <c r="BG137" s="256">
        <f t="shared" si="10"/>
        <v>2267.23</v>
      </c>
      <c r="BH137" s="26">
        <f t="shared" si="11"/>
        <v>2267.23</v>
      </c>
      <c r="BI137" s="514">
        <f t="shared" ref="BI137:BI200" si="12">IF(CN137=0,0,BG137/1000/CN137)</f>
        <v>0.3170951048951049</v>
      </c>
      <c r="BJ137" s="515">
        <v>0</v>
      </c>
      <c r="BK137" s="515">
        <v>0</v>
      </c>
      <c r="BL137" s="515">
        <v>0</v>
      </c>
      <c r="BM137" s="515">
        <v>0</v>
      </c>
      <c r="BN137" s="515">
        <v>0</v>
      </c>
      <c r="BO137" s="515">
        <v>0</v>
      </c>
      <c r="BP137" s="515">
        <v>0</v>
      </c>
      <c r="BQ137" s="515">
        <v>0</v>
      </c>
      <c r="BR137" s="515">
        <v>0</v>
      </c>
      <c r="BS137" s="515">
        <v>0</v>
      </c>
      <c r="BT137" s="515">
        <v>0</v>
      </c>
      <c r="BU137" s="515">
        <v>0</v>
      </c>
      <c r="BV137" s="515">
        <v>0</v>
      </c>
      <c r="BW137" s="515">
        <v>0</v>
      </c>
      <c r="BX137" s="515">
        <v>0</v>
      </c>
      <c r="BY137" s="515">
        <v>0</v>
      </c>
      <c r="BZ137" s="515">
        <v>2661365.2632000004</v>
      </c>
      <c r="CA137" s="515">
        <v>2661365.2632000004</v>
      </c>
      <c r="CB137" s="515">
        <v>0</v>
      </c>
      <c r="CC137" s="515">
        <v>0</v>
      </c>
      <c r="CD137" s="515">
        <v>0</v>
      </c>
      <c r="CE137" s="515">
        <v>0</v>
      </c>
      <c r="CF137" s="515">
        <v>2661365.2632000004</v>
      </c>
      <c r="CG137" s="516">
        <v>2661365.2632000004</v>
      </c>
      <c r="CH137" s="501">
        <v>34681834.027422003</v>
      </c>
      <c r="CI137" s="501">
        <v>34681834.027422003</v>
      </c>
      <c r="CJ137" s="501">
        <v>39423706.406369999</v>
      </c>
      <c r="CK137" s="257" t="s">
        <v>1976</v>
      </c>
      <c r="CL137" s="108">
        <v>6.29</v>
      </c>
      <c r="CM137" s="245">
        <v>6.29</v>
      </c>
      <c r="CN137" s="109">
        <v>7.15</v>
      </c>
      <c r="CO137" s="436"/>
      <c r="CP137" s="436"/>
      <c r="CQ137" s="436"/>
      <c r="CR137" s="273"/>
      <c r="CS137" s="447">
        <v>81.120310798766056</v>
      </c>
      <c r="CT137" s="448">
        <v>58.413509062152428</v>
      </c>
      <c r="CU137" s="441">
        <v>0.47452583505933504</v>
      </c>
      <c r="CV137" s="442">
        <v>0.43979356298987043</v>
      </c>
      <c r="CW137" s="450" t="s">
        <v>2228</v>
      </c>
      <c r="CX137" s="242"/>
      <c r="CY137" s="436"/>
      <c r="CZ137" s="436"/>
      <c r="DA137" s="437"/>
      <c r="DB137" s="438"/>
      <c r="DC137" s="457">
        <v>0</v>
      </c>
      <c r="DD137" s="458">
        <v>35508</v>
      </c>
      <c r="DE137" s="459">
        <v>0</v>
      </c>
      <c r="DF137" s="357">
        <v>11836</v>
      </c>
    </row>
    <row r="138" spans="1:110" ht="35.25" customHeight="1" x14ac:dyDescent="0.25">
      <c r="A138" s="401" t="s">
        <v>56</v>
      </c>
      <c r="B138" s="48" t="s">
        <v>57</v>
      </c>
      <c r="C138" s="48" t="s">
        <v>58</v>
      </c>
      <c r="D138" s="145" t="s">
        <v>271</v>
      </c>
      <c r="E138" s="145" t="s">
        <v>63</v>
      </c>
      <c r="F138" s="145" t="s">
        <v>272</v>
      </c>
      <c r="G138" s="14" t="s">
        <v>63</v>
      </c>
      <c r="H138" s="22" t="s">
        <v>1979</v>
      </c>
      <c r="I138" s="145" t="s">
        <v>1981</v>
      </c>
      <c r="J138" s="426">
        <v>2.6299459462125832</v>
      </c>
      <c r="K138" s="426">
        <v>8.1655302860459997</v>
      </c>
      <c r="L138" s="488">
        <v>1022.5</v>
      </c>
      <c r="M138" s="498"/>
      <c r="N138" s="498"/>
      <c r="O138" s="498"/>
      <c r="P138" s="498"/>
      <c r="Q138" s="498"/>
      <c r="R138" s="498"/>
      <c r="S138" s="498"/>
      <c r="T138" s="498"/>
      <c r="U138" s="498"/>
      <c r="V138" s="498"/>
      <c r="W138" s="498"/>
      <c r="X138" s="498"/>
      <c r="Y138" s="498">
        <v>1</v>
      </c>
      <c r="Z138" s="498">
        <v>1</v>
      </c>
      <c r="AA138" s="498"/>
      <c r="AB138" s="498"/>
      <c r="AC138" s="498">
        <v>4</v>
      </c>
      <c r="AD138" s="498">
        <v>4</v>
      </c>
      <c r="AE138" s="498"/>
      <c r="AF138" s="498"/>
      <c r="AG138" s="585"/>
      <c r="AH138" s="498"/>
      <c r="AI138" s="498">
        <f t="shared" ref="AI138:AI201" si="13">SUM(M138,O138,Q138,S138,U138,W138,Y138,AA138,AC138,AE138,AG138)</f>
        <v>5</v>
      </c>
      <c r="AJ138" s="498">
        <f t="shared" ref="AJ138:AJ201" si="14">SUM(N138,P138,R138,T138,V138,X138,Z138,AB138,AD138,AF138,AH138)</f>
        <v>5</v>
      </c>
      <c r="AK138" s="498"/>
      <c r="AL138" s="498"/>
      <c r="AM138" s="498"/>
      <c r="AN138" s="498"/>
      <c r="AO138" s="498"/>
      <c r="AP138" s="498"/>
      <c r="AQ138" s="498"/>
      <c r="AR138" s="498"/>
      <c r="AS138" s="498"/>
      <c r="AT138" s="498"/>
      <c r="AU138" s="498"/>
      <c r="AV138" s="498"/>
      <c r="AW138" s="498">
        <v>75</v>
      </c>
      <c r="AX138" s="498">
        <v>75</v>
      </c>
      <c r="AY138" s="498"/>
      <c r="AZ138" s="498"/>
      <c r="BA138" s="498">
        <v>160.9</v>
      </c>
      <c r="BB138" s="498">
        <v>160.9</v>
      </c>
      <c r="BC138" s="498"/>
      <c r="BD138" s="498"/>
      <c r="BE138" s="498"/>
      <c r="BF138" s="498"/>
      <c r="BG138" s="256">
        <f t="shared" ref="BG138:BG201" si="15">SUM(AK138,AM138,AO138,AQ138,AS138,AU138,AW138,AY138,BA138,BC138,BE138)</f>
        <v>235.9</v>
      </c>
      <c r="BH138" s="26">
        <f t="shared" ref="BH138:BH201" si="16">SUM(AL138,AN138,AP138,AR138,AT138,AV138,AX138,AZ138,BB138,BD138,BF138)</f>
        <v>235.9</v>
      </c>
      <c r="BI138" s="514">
        <f t="shared" si="12"/>
        <v>0.10438053097345133</v>
      </c>
      <c r="BJ138" s="515">
        <v>0</v>
      </c>
      <c r="BK138" s="515">
        <v>0</v>
      </c>
      <c r="BL138" s="515">
        <v>0</v>
      </c>
      <c r="BM138" s="515">
        <v>0</v>
      </c>
      <c r="BN138" s="515">
        <v>0</v>
      </c>
      <c r="BO138" s="515">
        <v>0</v>
      </c>
      <c r="BP138" s="515">
        <v>0</v>
      </c>
      <c r="BQ138" s="515">
        <v>0</v>
      </c>
      <c r="BR138" s="515">
        <v>0</v>
      </c>
      <c r="BS138" s="515">
        <v>0</v>
      </c>
      <c r="BT138" s="515">
        <v>0</v>
      </c>
      <c r="BU138" s="515">
        <v>0</v>
      </c>
      <c r="BV138" s="515">
        <v>378432</v>
      </c>
      <c r="BW138" s="515">
        <v>378432</v>
      </c>
      <c r="BX138" s="515">
        <v>0</v>
      </c>
      <c r="BY138" s="515">
        <v>0</v>
      </c>
      <c r="BZ138" s="515">
        <v>188870.856</v>
      </c>
      <c r="CA138" s="515">
        <v>188870.856</v>
      </c>
      <c r="CB138" s="515">
        <v>0</v>
      </c>
      <c r="CC138" s="515">
        <v>0</v>
      </c>
      <c r="CD138" s="515">
        <v>0</v>
      </c>
      <c r="CE138" s="515">
        <v>0</v>
      </c>
      <c r="CF138" s="515">
        <v>567302.85600000003</v>
      </c>
      <c r="CG138" s="516">
        <v>567302.85600000003</v>
      </c>
      <c r="CH138" s="501">
        <v>7148160.0000000009</v>
      </c>
      <c r="CI138" s="501">
        <v>7148160.0000000009</v>
      </c>
      <c r="CJ138" s="501">
        <v>7919039.9999999991</v>
      </c>
      <c r="CK138" s="257" t="s">
        <v>1976</v>
      </c>
      <c r="CL138" s="108">
        <v>2.04</v>
      </c>
      <c r="CM138" s="245">
        <v>2.04</v>
      </c>
      <c r="CN138" s="109">
        <v>2.2599999999999998</v>
      </c>
      <c r="CO138" s="436"/>
      <c r="CP138" s="436"/>
      <c r="CQ138" s="436"/>
      <c r="CR138" s="273"/>
      <c r="CS138" s="447">
        <v>77.540935504923013</v>
      </c>
      <c r="CT138" s="448">
        <v>77.540935504923013</v>
      </c>
      <c r="CU138" s="441">
        <v>0.65602019121254063</v>
      </c>
      <c r="CV138" s="442">
        <v>0.65602019121254063</v>
      </c>
      <c r="CW138" s="450" t="s">
        <v>2208</v>
      </c>
      <c r="CX138" s="242"/>
      <c r="CY138" s="436"/>
      <c r="CZ138" s="436"/>
      <c r="DA138" s="437"/>
      <c r="DB138" s="438"/>
      <c r="DC138" s="457">
        <v>0</v>
      </c>
      <c r="DD138" s="458">
        <v>0</v>
      </c>
      <c r="DE138" s="459">
        <v>181507</v>
      </c>
      <c r="DF138" s="357">
        <v>60502.333333333336</v>
      </c>
    </row>
    <row r="139" spans="1:110" ht="35.25" customHeight="1" x14ac:dyDescent="0.25">
      <c r="A139" s="401" t="s">
        <v>56</v>
      </c>
      <c r="B139" s="48" t="s">
        <v>57</v>
      </c>
      <c r="C139" s="48" t="s">
        <v>58</v>
      </c>
      <c r="D139" s="145" t="s">
        <v>271</v>
      </c>
      <c r="E139" s="145" t="s">
        <v>63</v>
      </c>
      <c r="F139" s="145" t="s">
        <v>273</v>
      </c>
      <c r="G139" s="14" t="s">
        <v>63</v>
      </c>
      <c r="H139" s="22" t="s">
        <v>1979</v>
      </c>
      <c r="I139" s="145" t="s">
        <v>1981</v>
      </c>
      <c r="J139" s="426">
        <v>2.3345273604736358</v>
      </c>
      <c r="K139" s="426">
        <v>4.5895833237870001</v>
      </c>
      <c r="L139" s="488">
        <v>517.29999999999995</v>
      </c>
      <c r="M139" s="498"/>
      <c r="N139" s="498"/>
      <c r="O139" s="498"/>
      <c r="P139" s="498"/>
      <c r="Q139" s="498"/>
      <c r="R139" s="498"/>
      <c r="S139" s="498"/>
      <c r="T139" s="498"/>
      <c r="U139" s="498"/>
      <c r="V139" s="498"/>
      <c r="W139" s="498"/>
      <c r="X139" s="498"/>
      <c r="Y139" s="498"/>
      <c r="Z139" s="498"/>
      <c r="AA139" s="498"/>
      <c r="AB139" s="498"/>
      <c r="AC139" s="498">
        <v>1</v>
      </c>
      <c r="AD139" s="498">
        <v>1</v>
      </c>
      <c r="AE139" s="498"/>
      <c r="AF139" s="498"/>
      <c r="AG139" s="585"/>
      <c r="AH139" s="498"/>
      <c r="AI139" s="498">
        <f t="shared" si="13"/>
        <v>1</v>
      </c>
      <c r="AJ139" s="498">
        <f t="shared" si="14"/>
        <v>1</v>
      </c>
      <c r="AK139" s="498"/>
      <c r="AL139" s="498"/>
      <c r="AM139" s="498"/>
      <c r="AN139" s="498"/>
      <c r="AO139" s="498"/>
      <c r="AP139" s="498"/>
      <c r="AQ139" s="498"/>
      <c r="AR139" s="498"/>
      <c r="AS139" s="498"/>
      <c r="AT139" s="498"/>
      <c r="AU139" s="498"/>
      <c r="AV139" s="498"/>
      <c r="AW139" s="498"/>
      <c r="AX139" s="498"/>
      <c r="AY139" s="498"/>
      <c r="AZ139" s="498"/>
      <c r="BA139" s="498">
        <v>60</v>
      </c>
      <c r="BB139" s="498">
        <v>60</v>
      </c>
      <c r="BC139" s="498"/>
      <c r="BD139" s="498"/>
      <c r="BE139" s="498"/>
      <c r="BF139" s="498"/>
      <c r="BG139" s="256">
        <f t="shared" si="15"/>
        <v>60</v>
      </c>
      <c r="BH139" s="26">
        <f t="shared" si="16"/>
        <v>60</v>
      </c>
      <c r="BI139" s="514">
        <f t="shared" si="12"/>
        <v>4.9180327868852458E-2</v>
      </c>
      <c r="BJ139" s="515">
        <v>0</v>
      </c>
      <c r="BK139" s="515">
        <v>0</v>
      </c>
      <c r="BL139" s="515">
        <v>0</v>
      </c>
      <c r="BM139" s="515">
        <v>0</v>
      </c>
      <c r="BN139" s="515">
        <v>0</v>
      </c>
      <c r="BO139" s="515">
        <v>0</v>
      </c>
      <c r="BP139" s="515">
        <v>0</v>
      </c>
      <c r="BQ139" s="515">
        <v>0</v>
      </c>
      <c r="BR139" s="515">
        <v>0</v>
      </c>
      <c r="BS139" s="515">
        <v>0</v>
      </c>
      <c r="BT139" s="515">
        <v>0</v>
      </c>
      <c r="BU139" s="515">
        <v>0</v>
      </c>
      <c r="BV139" s="515">
        <v>0</v>
      </c>
      <c r="BW139" s="515">
        <v>0</v>
      </c>
      <c r="BX139" s="515">
        <v>0</v>
      </c>
      <c r="BY139" s="515">
        <v>0</v>
      </c>
      <c r="BZ139" s="515">
        <v>70430.400000000009</v>
      </c>
      <c r="CA139" s="515">
        <v>70430.400000000009</v>
      </c>
      <c r="CB139" s="515">
        <v>0</v>
      </c>
      <c r="CC139" s="515">
        <v>0</v>
      </c>
      <c r="CD139" s="515">
        <v>0</v>
      </c>
      <c r="CE139" s="515">
        <v>0</v>
      </c>
      <c r="CF139" s="515">
        <v>70430.400000000009</v>
      </c>
      <c r="CG139" s="516">
        <v>70430.400000000009</v>
      </c>
      <c r="CH139" s="501">
        <v>3433920</v>
      </c>
      <c r="CI139" s="501">
        <v>3433920</v>
      </c>
      <c r="CJ139" s="501">
        <v>4274880</v>
      </c>
      <c r="CK139" s="257" t="s">
        <v>1976</v>
      </c>
      <c r="CL139" s="108">
        <v>0.98</v>
      </c>
      <c r="CM139" s="245">
        <v>0.98</v>
      </c>
      <c r="CN139" s="109">
        <v>1.22</v>
      </c>
      <c r="CO139" s="436"/>
      <c r="CP139" s="436"/>
      <c r="CQ139" s="436"/>
      <c r="CR139" s="273"/>
      <c r="CS139" s="447">
        <v>157.85885009558208</v>
      </c>
      <c r="CT139" s="448">
        <v>157.85885009558208</v>
      </c>
      <c r="CU139" s="441">
        <v>0.6832611212578229</v>
      </c>
      <c r="CV139" s="442">
        <v>0.6832611212578229</v>
      </c>
      <c r="CW139" s="450" t="s">
        <v>2213</v>
      </c>
      <c r="CX139" s="242"/>
      <c r="CY139" s="436"/>
      <c r="CZ139" s="436"/>
      <c r="DA139" s="437"/>
      <c r="DB139" s="438"/>
      <c r="DC139" s="457">
        <v>148644</v>
      </c>
      <c r="DD139" s="458">
        <v>94206</v>
      </c>
      <c r="DE139" s="459">
        <v>0</v>
      </c>
      <c r="DF139" s="357">
        <v>80950</v>
      </c>
    </row>
    <row r="140" spans="1:110" ht="35.25" customHeight="1" x14ac:dyDescent="0.25">
      <c r="A140" s="401" t="s">
        <v>56</v>
      </c>
      <c r="B140" s="48" t="s">
        <v>57</v>
      </c>
      <c r="C140" s="48" t="s">
        <v>58</v>
      </c>
      <c r="D140" s="145" t="s">
        <v>271</v>
      </c>
      <c r="E140" s="145" t="s">
        <v>63</v>
      </c>
      <c r="F140" s="145" t="s">
        <v>274</v>
      </c>
      <c r="G140" s="14" t="s">
        <v>63</v>
      </c>
      <c r="H140" s="22" t="s">
        <v>1978</v>
      </c>
      <c r="I140" s="145" t="s">
        <v>1981</v>
      </c>
      <c r="J140" s="426">
        <v>2.7092045911669351</v>
      </c>
      <c r="K140" s="426">
        <v>1.9662878746980001</v>
      </c>
      <c r="L140" s="488">
        <v>366.8</v>
      </c>
      <c r="M140" s="498"/>
      <c r="N140" s="498"/>
      <c r="O140" s="498"/>
      <c r="P140" s="498"/>
      <c r="Q140" s="498"/>
      <c r="R140" s="498"/>
      <c r="S140" s="498"/>
      <c r="T140" s="498"/>
      <c r="U140" s="498"/>
      <c r="V140" s="498"/>
      <c r="W140" s="498"/>
      <c r="X140" s="498"/>
      <c r="Y140" s="498"/>
      <c r="Z140" s="498"/>
      <c r="AA140" s="498"/>
      <c r="AB140" s="498"/>
      <c r="AC140" s="498">
        <v>1</v>
      </c>
      <c r="AD140" s="498">
        <v>1</v>
      </c>
      <c r="AE140" s="498"/>
      <c r="AF140" s="498"/>
      <c r="AG140" s="585"/>
      <c r="AH140" s="498"/>
      <c r="AI140" s="498">
        <f t="shared" si="13"/>
        <v>1</v>
      </c>
      <c r="AJ140" s="498">
        <f t="shared" si="14"/>
        <v>1</v>
      </c>
      <c r="AK140" s="498"/>
      <c r="AL140" s="498"/>
      <c r="AM140" s="498"/>
      <c r="AN140" s="498"/>
      <c r="AO140" s="498"/>
      <c r="AP140" s="498"/>
      <c r="AQ140" s="498"/>
      <c r="AR140" s="498"/>
      <c r="AS140" s="498"/>
      <c r="AT140" s="498"/>
      <c r="AU140" s="498"/>
      <c r="AV140" s="498"/>
      <c r="AW140" s="498"/>
      <c r="AX140" s="498"/>
      <c r="AY140" s="498"/>
      <c r="AZ140" s="498"/>
      <c r="BA140" s="498">
        <v>6.5</v>
      </c>
      <c r="BB140" s="498">
        <v>6.5</v>
      </c>
      <c r="BC140" s="498"/>
      <c r="BD140" s="498"/>
      <c r="BE140" s="498"/>
      <c r="BF140" s="498"/>
      <c r="BG140" s="256">
        <f t="shared" si="15"/>
        <v>6.5</v>
      </c>
      <c r="BH140" s="26">
        <f t="shared" si="16"/>
        <v>6.5</v>
      </c>
      <c r="BI140" s="514">
        <f t="shared" si="12"/>
        <v>1.1818181818181816E-2</v>
      </c>
      <c r="BJ140" s="515">
        <v>0</v>
      </c>
      <c r="BK140" s="515">
        <v>0</v>
      </c>
      <c r="BL140" s="515">
        <v>0</v>
      </c>
      <c r="BM140" s="515">
        <v>0</v>
      </c>
      <c r="BN140" s="515">
        <v>0</v>
      </c>
      <c r="BO140" s="515">
        <v>0</v>
      </c>
      <c r="BP140" s="515">
        <v>0</v>
      </c>
      <c r="BQ140" s="515">
        <v>0</v>
      </c>
      <c r="BR140" s="515">
        <v>0</v>
      </c>
      <c r="BS140" s="515">
        <v>0</v>
      </c>
      <c r="BT140" s="515">
        <v>0</v>
      </c>
      <c r="BU140" s="515">
        <v>0</v>
      </c>
      <c r="BV140" s="515">
        <v>0</v>
      </c>
      <c r="BW140" s="515">
        <v>0</v>
      </c>
      <c r="BX140" s="515">
        <v>0</v>
      </c>
      <c r="BY140" s="515">
        <v>0</v>
      </c>
      <c r="BZ140" s="515">
        <v>7629.96</v>
      </c>
      <c r="CA140" s="515">
        <v>7629.96</v>
      </c>
      <c r="CB140" s="515">
        <v>0</v>
      </c>
      <c r="CC140" s="515">
        <v>0</v>
      </c>
      <c r="CD140" s="515">
        <v>0</v>
      </c>
      <c r="CE140" s="515">
        <v>0</v>
      </c>
      <c r="CF140" s="515">
        <v>7629.96</v>
      </c>
      <c r="CG140" s="516">
        <v>7629.96</v>
      </c>
      <c r="CH140" s="501">
        <v>2277600</v>
      </c>
      <c r="CI140" s="501">
        <v>2277600</v>
      </c>
      <c r="CJ140" s="501">
        <v>1927200.0000000002</v>
      </c>
      <c r="CK140" s="257" t="s">
        <v>1976</v>
      </c>
      <c r="CL140" s="108">
        <v>0.65</v>
      </c>
      <c r="CM140" s="245">
        <v>0.65</v>
      </c>
      <c r="CN140" s="109">
        <v>0.55000000000000004</v>
      </c>
      <c r="CO140" s="436"/>
      <c r="CP140" s="436"/>
      <c r="CQ140" s="436"/>
      <c r="CR140" s="273"/>
      <c r="CS140" s="447">
        <v>135.96311494665704</v>
      </c>
      <c r="CT140" s="448">
        <v>135.96311494665704</v>
      </c>
      <c r="CU140" s="441">
        <v>0.76161219682413861</v>
      </c>
      <c r="CV140" s="442">
        <v>0.76161219682413861</v>
      </c>
      <c r="CW140" s="450" t="s">
        <v>2225</v>
      </c>
      <c r="CX140" s="242"/>
      <c r="CY140" s="436"/>
      <c r="CZ140" s="436"/>
      <c r="DA140" s="437"/>
      <c r="DB140" s="438"/>
      <c r="DC140" s="457">
        <v>119943</v>
      </c>
      <c r="DD140" s="458">
        <v>0</v>
      </c>
      <c r="DE140" s="459">
        <v>0</v>
      </c>
      <c r="DF140" s="357">
        <v>39981</v>
      </c>
    </row>
    <row r="141" spans="1:110" ht="35.25" customHeight="1" x14ac:dyDescent="0.25">
      <c r="A141" s="401" t="s">
        <v>56</v>
      </c>
      <c r="B141" s="48" t="s">
        <v>57</v>
      </c>
      <c r="C141" s="48" t="s">
        <v>58</v>
      </c>
      <c r="D141" s="145" t="s">
        <v>271</v>
      </c>
      <c r="E141" s="145" t="s">
        <v>63</v>
      </c>
      <c r="F141" s="145" t="s">
        <v>275</v>
      </c>
      <c r="G141" s="14" t="s">
        <v>63</v>
      </c>
      <c r="H141" s="22" t="s">
        <v>1979</v>
      </c>
      <c r="I141" s="145" t="s">
        <v>1981</v>
      </c>
      <c r="J141" s="426">
        <v>2.3777593486305548</v>
      </c>
      <c r="K141" s="426">
        <v>3.8890151434260001</v>
      </c>
      <c r="L141" s="488">
        <v>1093</v>
      </c>
      <c r="M141" s="498"/>
      <c r="N141" s="498"/>
      <c r="O141" s="498"/>
      <c r="P141" s="498"/>
      <c r="Q141" s="498"/>
      <c r="R141" s="498"/>
      <c r="S141" s="498"/>
      <c r="T141" s="498"/>
      <c r="U141" s="498"/>
      <c r="V141" s="498"/>
      <c r="W141" s="498"/>
      <c r="X141" s="498"/>
      <c r="Y141" s="498"/>
      <c r="Z141" s="498"/>
      <c r="AA141" s="498"/>
      <c r="AB141" s="498"/>
      <c r="AC141" s="498">
        <v>3</v>
      </c>
      <c r="AD141" s="498">
        <v>3</v>
      </c>
      <c r="AE141" s="498"/>
      <c r="AF141" s="498"/>
      <c r="AG141" s="585"/>
      <c r="AH141" s="498"/>
      <c r="AI141" s="498">
        <f t="shared" si="13"/>
        <v>3</v>
      </c>
      <c r="AJ141" s="498">
        <f t="shared" si="14"/>
        <v>3</v>
      </c>
      <c r="AK141" s="498"/>
      <c r="AL141" s="498"/>
      <c r="AM141" s="498"/>
      <c r="AN141" s="498"/>
      <c r="AO141" s="498"/>
      <c r="AP141" s="498"/>
      <c r="AQ141" s="498"/>
      <c r="AR141" s="498"/>
      <c r="AS141" s="498"/>
      <c r="AT141" s="498"/>
      <c r="AU141" s="498"/>
      <c r="AV141" s="498"/>
      <c r="AW141" s="498"/>
      <c r="AX141" s="498"/>
      <c r="AY141" s="498"/>
      <c r="AZ141" s="498"/>
      <c r="BA141" s="498">
        <v>23.6</v>
      </c>
      <c r="BB141" s="498">
        <v>23.6</v>
      </c>
      <c r="BC141" s="498"/>
      <c r="BD141" s="498"/>
      <c r="BE141" s="498"/>
      <c r="BF141" s="498"/>
      <c r="BG141" s="256">
        <f t="shared" si="15"/>
        <v>23.6</v>
      </c>
      <c r="BH141" s="26">
        <f t="shared" si="16"/>
        <v>23.6</v>
      </c>
      <c r="BI141" s="514">
        <f t="shared" si="12"/>
        <v>1.5629139072847683E-2</v>
      </c>
      <c r="BJ141" s="515">
        <v>0</v>
      </c>
      <c r="BK141" s="515">
        <v>0</v>
      </c>
      <c r="BL141" s="515">
        <v>0</v>
      </c>
      <c r="BM141" s="515">
        <v>0</v>
      </c>
      <c r="BN141" s="515">
        <v>0</v>
      </c>
      <c r="BO141" s="515">
        <v>0</v>
      </c>
      <c r="BP141" s="515">
        <v>0</v>
      </c>
      <c r="BQ141" s="515">
        <v>0</v>
      </c>
      <c r="BR141" s="515">
        <v>0</v>
      </c>
      <c r="BS141" s="515">
        <v>0</v>
      </c>
      <c r="BT141" s="515">
        <v>0</v>
      </c>
      <c r="BU141" s="515">
        <v>0</v>
      </c>
      <c r="BV141" s="515">
        <v>0</v>
      </c>
      <c r="BW141" s="515">
        <v>0</v>
      </c>
      <c r="BX141" s="515">
        <v>0</v>
      </c>
      <c r="BY141" s="515">
        <v>0</v>
      </c>
      <c r="BZ141" s="515">
        <v>27702.624000000003</v>
      </c>
      <c r="CA141" s="515">
        <v>27702.624000000003</v>
      </c>
      <c r="CB141" s="515">
        <v>0</v>
      </c>
      <c r="CC141" s="515">
        <v>0</v>
      </c>
      <c r="CD141" s="515">
        <v>0</v>
      </c>
      <c r="CE141" s="515">
        <v>0</v>
      </c>
      <c r="CF141" s="515">
        <v>27702.624000000003</v>
      </c>
      <c r="CG141" s="516">
        <v>27702.624000000003</v>
      </c>
      <c r="CH141" s="501">
        <v>4555200</v>
      </c>
      <c r="CI141" s="501">
        <v>4555200</v>
      </c>
      <c r="CJ141" s="501">
        <v>5291040.0000000009</v>
      </c>
      <c r="CK141" s="257" t="s">
        <v>1976</v>
      </c>
      <c r="CL141" s="108">
        <v>1.3</v>
      </c>
      <c r="CM141" s="245">
        <v>1.3</v>
      </c>
      <c r="CN141" s="109">
        <v>1.51</v>
      </c>
      <c r="CO141" s="436"/>
      <c r="CP141" s="436"/>
      <c r="CQ141" s="436"/>
      <c r="CR141" s="273"/>
      <c r="CS141" s="447">
        <v>132.4778645564578</v>
      </c>
      <c r="CT141" s="448">
        <v>132.4778645564578</v>
      </c>
      <c r="CU141" s="441">
        <v>0.9422306686803027</v>
      </c>
      <c r="CV141" s="442">
        <v>0.9422306686803027</v>
      </c>
      <c r="CW141" s="450" t="s">
        <v>2250</v>
      </c>
      <c r="CX141" s="242"/>
      <c r="CY141" s="436"/>
      <c r="CZ141" s="436"/>
      <c r="DA141" s="437"/>
      <c r="DB141" s="438"/>
      <c r="DC141" s="457">
        <v>38376</v>
      </c>
      <c r="DD141" s="458">
        <v>0</v>
      </c>
      <c r="DE141" s="459">
        <v>0</v>
      </c>
      <c r="DF141" s="357">
        <v>12792</v>
      </c>
    </row>
    <row r="142" spans="1:110" ht="35.25" customHeight="1" x14ac:dyDescent="0.25">
      <c r="A142" s="401" t="s">
        <v>56</v>
      </c>
      <c r="B142" s="48" t="s">
        <v>57</v>
      </c>
      <c r="C142" s="48" t="s">
        <v>58</v>
      </c>
      <c r="D142" s="145" t="s">
        <v>271</v>
      </c>
      <c r="E142" s="145" t="s">
        <v>63</v>
      </c>
      <c r="F142" s="145" t="s">
        <v>276</v>
      </c>
      <c r="G142" s="14" t="s">
        <v>63</v>
      </c>
      <c r="H142" s="22" t="s">
        <v>1979</v>
      </c>
      <c r="I142" s="145" t="s">
        <v>1981</v>
      </c>
      <c r="J142" s="426">
        <v>1.9814661238587958</v>
      </c>
      <c r="K142" s="426">
        <v>2.0749999956840002</v>
      </c>
      <c r="L142" s="488">
        <v>324.8</v>
      </c>
      <c r="M142" s="498"/>
      <c r="N142" s="498"/>
      <c r="O142" s="498"/>
      <c r="P142" s="498"/>
      <c r="Q142" s="498"/>
      <c r="R142" s="498"/>
      <c r="S142" s="498"/>
      <c r="T142" s="498"/>
      <c r="U142" s="498"/>
      <c r="V142" s="498"/>
      <c r="W142" s="498"/>
      <c r="X142" s="498"/>
      <c r="Y142" s="498"/>
      <c r="Z142" s="498"/>
      <c r="AA142" s="498"/>
      <c r="AB142" s="498"/>
      <c r="AC142" s="498"/>
      <c r="AD142" s="498"/>
      <c r="AE142" s="498"/>
      <c r="AF142" s="498"/>
      <c r="AG142" s="585"/>
      <c r="AH142" s="498"/>
      <c r="AI142" s="498">
        <f t="shared" si="13"/>
        <v>0</v>
      </c>
      <c r="AJ142" s="498">
        <f t="shared" si="14"/>
        <v>0</v>
      </c>
      <c r="AK142" s="498"/>
      <c r="AL142" s="498"/>
      <c r="AM142" s="498"/>
      <c r="AN142" s="498"/>
      <c r="AO142" s="498"/>
      <c r="AP142" s="498"/>
      <c r="AQ142" s="498"/>
      <c r="AR142" s="498"/>
      <c r="AS142" s="498"/>
      <c r="AT142" s="498"/>
      <c r="AU142" s="498"/>
      <c r="AV142" s="498"/>
      <c r="AW142" s="498"/>
      <c r="AX142" s="498"/>
      <c r="AY142" s="498"/>
      <c r="AZ142" s="498"/>
      <c r="BA142" s="498"/>
      <c r="BB142" s="498"/>
      <c r="BC142" s="498"/>
      <c r="BD142" s="498"/>
      <c r="BE142" s="498"/>
      <c r="BF142" s="498"/>
      <c r="BG142" s="256">
        <f t="shared" si="15"/>
        <v>0</v>
      </c>
      <c r="BH142" s="26">
        <f t="shared" si="16"/>
        <v>0</v>
      </c>
      <c r="BI142" s="514">
        <f t="shared" si="12"/>
        <v>0</v>
      </c>
      <c r="BJ142" s="515">
        <v>0</v>
      </c>
      <c r="BK142" s="515">
        <v>0</v>
      </c>
      <c r="BL142" s="515">
        <v>0</v>
      </c>
      <c r="BM142" s="515">
        <v>0</v>
      </c>
      <c r="BN142" s="515">
        <v>0</v>
      </c>
      <c r="BO142" s="515">
        <v>0</v>
      </c>
      <c r="BP142" s="515">
        <v>0</v>
      </c>
      <c r="BQ142" s="515">
        <v>0</v>
      </c>
      <c r="BR142" s="515">
        <v>0</v>
      </c>
      <c r="BS142" s="515">
        <v>0</v>
      </c>
      <c r="BT142" s="515">
        <v>0</v>
      </c>
      <c r="BU142" s="515">
        <v>0</v>
      </c>
      <c r="BV142" s="515">
        <v>0</v>
      </c>
      <c r="BW142" s="515">
        <v>0</v>
      </c>
      <c r="BX142" s="515">
        <v>0</v>
      </c>
      <c r="BY142" s="515">
        <v>0</v>
      </c>
      <c r="BZ142" s="515">
        <v>0</v>
      </c>
      <c r="CA142" s="515">
        <v>0</v>
      </c>
      <c r="CB142" s="515">
        <v>0</v>
      </c>
      <c r="CC142" s="515">
        <v>0</v>
      </c>
      <c r="CD142" s="515">
        <v>0</v>
      </c>
      <c r="CE142" s="515">
        <v>0</v>
      </c>
      <c r="CF142" s="515">
        <v>0</v>
      </c>
      <c r="CG142" s="516">
        <v>0</v>
      </c>
      <c r="CH142" s="501">
        <v>2172480</v>
      </c>
      <c r="CI142" s="501">
        <v>2172480</v>
      </c>
      <c r="CJ142" s="501">
        <v>2172480</v>
      </c>
      <c r="CK142" s="257" t="s">
        <v>1976</v>
      </c>
      <c r="CL142" s="108">
        <v>0.62</v>
      </c>
      <c r="CM142" s="245">
        <v>0.62</v>
      </c>
      <c r="CN142" s="109">
        <v>0.62</v>
      </c>
      <c r="CO142" s="436"/>
      <c r="CP142" s="436"/>
      <c r="CQ142" s="436"/>
      <c r="CR142" s="273"/>
      <c r="CS142" s="447">
        <v>205.44624318997808</v>
      </c>
      <c r="CT142" s="448">
        <v>93.979850167915359</v>
      </c>
      <c r="CU142" s="441">
        <v>0.39657481219296709</v>
      </c>
      <c r="CV142" s="442">
        <v>0.36476362696977566</v>
      </c>
      <c r="CW142" s="450" t="s">
        <v>2251</v>
      </c>
      <c r="CX142" s="242"/>
      <c r="CY142" s="436"/>
      <c r="CZ142" s="436"/>
      <c r="DA142" s="437"/>
      <c r="DB142" s="438"/>
      <c r="DC142" s="457">
        <v>0</v>
      </c>
      <c r="DD142" s="458">
        <v>80925</v>
      </c>
      <c r="DE142" s="459">
        <v>0</v>
      </c>
      <c r="DF142" s="357">
        <v>26975</v>
      </c>
    </row>
    <row r="143" spans="1:110" ht="35.25" customHeight="1" x14ac:dyDescent="0.25">
      <c r="A143" s="401" t="s">
        <v>56</v>
      </c>
      <c r="B143" s="48" t="s">
        <v>57</v>
      </c>
      <c r="C143" s="48" t="s">
        <v>58</v>
      </c>
      <c r="D143" s="145" t="s">
        <v>271</v>
      </c>
      <c r="E143" s="145" t="s">
        <v>63</v>
      </c>
      <c r="F143" s="145" t="s">
        <v>277</v>
      </c>
      <c r="G143" s="14" t="s">
        <v>63</v>
      </c>
      <c r="H143" s="22" t="s">
        <v>1979</v>
      </c>
      <c r="I143" s="145" t="s">
        <v>1981</v>
      </c>
      <c r="J143" s="426">
        <v>2.7092045911669351</v>
      </c>
      <c r="K143" s="426">
        <v>2.9998105998210001</v>
      </c>
      <c r="L143" s="488">
        <v>282.8</v>
      </c>
      <c r="M143" s="498"/>
      <c r="N143" s="498"/>
      <c r="O143" s="498"/>
      <c r="P143" s="498"/>
      <c r="Q143" s="498"/>
      <c r="R143" s="498"/>
      <c r="S143" s="498"/>
      <c r="T143" s="498"/>
      <c r="U143" s="498"/>
      <c r="V143" s="498"/>
      <c r="W143" s="498"/>
      <c r="X143" s="498"/>
      <c r="Y143" s="498"/>
      <c r="Z143" s="498"/>
      <c r="AA143" s="498"/>
      <c r="AB143" s="498"/>
      <c r="AC143" s="498"/>
      <c r="AD143" s="498"/>
      <c r="AE143" s="498"/>
      <c r="AF143" s="498"/>
      <c r="AG143" s="585"/>
      <c r="AH143" s="498"/>
      <c r="AI143" s="498">
        <f t="shared" si="13"/>
        <v>0</v>
      </c>
      <c r="AJ143" s="498">
        <f t="shared" si="14"/>
        <v>0</v>
      </c>
      <c r="AK143" s="498"/>
      <c r="AL143" s="498"/>
      <c r="AM143" s="498"/>
      <c r="AN143" s="498"/>
      <c r="AO143" s="498"/>
      <c r="AP143" s="498"/>
      <c r="AQ143" s="498"/>
      <c r="AR143" s="498"/>
      <c r="AS143" s="498"/>
      <c r="AT143" s="498"/>
      <c r="AU143" s="498"/>
      <c r="AV143" s="498"/>
      <c r="AW143" s="498"/>
      <c r="AX143" s="498"/>
      <c r="AY143" s="498"/>
      <c r="AZ143" s="498"/>
      <c r="BA143" s="498"/>
      <c r="BB143" s="498"/>
      <c r="BC143" s="498"/>
      <c r="BD143" s="498"/>
      <c r="BE143" s="498"/>
      <c r="BF143" s="498"/>
      <c r="BG143" s="256">
        <f t="shared" si="15"/>
        <v>0</v>
      </c>
      <c r="BH143" s="26">
        <f t="shared" si="16"/>
        <v>0</v>
      </c>
      <c r="BI143" s="514">
        <f t="shared" si="12"/>
        <v>0</v>
      </c>
      <c r="BJ143" s="515">
        <v>0</v>
      </c>
      <c r="BK143" s="515">
        <v>0</v>
      </c>
      <c r="BL143" s="515">
        <v>0</v>
      </c>
      <c r="BM143" s="515">
        <v>0</v>
      </c>
      <c r="BN143" s="515">
        <v>0</v>
      </c>
      <c r="BO143" s="515">
        <v>0</v>
      </c>
      <c r="BP143" s="515">
        <v>0</v>
      </c>
      <c r="BQ143" s="515">
        <v>0</v>
      </c>
      <c r="BR143" s="515">
        <v>0</v>
      </c>
      <c r="BS143" s="515">
        <v>0</v>
      </c>
      <c r="BT143" s="515">
        <v>0</v>
      </c>
      <c r="BU143" s="515">
        <v>0</v>
      </c>
      <c r="BV143" s="515">
        <v>0</v>
      </c>
      <c r="BW143" s="515">
        <v>0</v>
      </c>
      <c r="BX143" s="515">
        <v>0</v>
      </c>
      <c r="BY143" s="515">
        <v>0</v>
      </c>
      <c r="BZ143" s="515">
        <v>0</v>
      </c>
      <c r="CA143" s="515">
        <v>0</v>
      </c>
      <c r="CB143" s="515">
        <v>0</v>
      </c>
      <c r="CC143" s="515">
        <v>0</v>
      </c>
      <c r="CD143" s="515">
        <v>0</v>
      </c>
      <c r="CE143" s="515">
        <v>0</v>
      </c>
      <c r="CF143" s="515">
        <v>0</v>
      </c>
      <c r="CG143" s="516">
        <v>0</v>
      </c>
      <c r="CH143" s="501">
        <v>2312640.0000000005</v>
      </c>
      <c r="CI143" s="501">
        <v>2312640.0000000005</v>
      </c>
      <c r="CJ143" s="501">
        <v>1927200.0000000002</v>
      </c>
      <c r="CK143" s="257" t="s">
        <v>1976</v>
      </c>
      <c r="CL143" s="108">
        <v>0.66</v>
      </c>
      <c r="CM143" s="245">
        <v>0.66</v>
      </c>
      <c r="CN143" s="109">
        <v>0.55000000000000004</v>
      </c>
      <c r="CO143" s="436"/>
      <c r="CP143" s="436"/>
      <c r="CQ143" s="436"/>
      <c r="CR143" s="273"/>
      <c r="CS143" s="447">
        <v>155.32747011984762</v>
      </c>
      <c r="CT143" s="448">
        <v>155.32747011984762</v>
      </c>
      <c r="CU143" s="441">
        <v>1.3495998581298034</v>
      </c>
      <c r="CV143" s="442">
        <v>1.3495998581298034</v>
      </c>
      <c r="CW143" s="450" t="s">
        <v>2219</v>
      </c>
      <c r="CX143" s="242"/>
      <c r="CY143" s="436"/>
      <c r="CZ143" s="436"/>
      <c r="DA143" s="437"/>
      <c r="DB143" s="438"/>
      <c r="DC143" s="457">
        <v>62006</v>
      </c>
      <c r="DD143" s="458">
        <v>0</v>
      </c>
      <c r="DE143" s="459">
        <v>42562</v>
      </c>
      <c r="DF143" s="357">
        <v>34856</v>
      </c>
    </row>
    <row r="144" spans="1:110" ht="35.25" customHeight="1" x14ac:dyDescent="0.25">
      <c r="A144" s="401" t="s">
        <v>56</v>
      </c>
      <c r="B144" s="48" t="s">
        <v>57</v>
      </c>
      <c r="C144" s="48" t="s">
        <v>58</v>
      </c>
      <c r="D144" s="145" t="s">
        <v>59</v>
      </c>
      <c r="E144" s="145" t="s">
        <v>60</v>
      </c>
      <c r="F144" s="145" t="s">
        <v>278</v>
      </c>
      <c r="G144" s="14" t="s">
        <v>279</v>
      </c>
      <c r="H144" s="22" t="s">
        <v>1979</v>
      </c>
      <c r="I144" s="145" t="s">
        <v>1975</v>
      </c>
      <c r="J144" s="426">
        <v>6.8589211979727542</v>
      </c>
      <c r="K144" s="426">
        <v>38.467802950290007</v>
      </c>
      <c r="L144" s="488">
        <v>1706.8</v>
      </c>
      <c r="M144" s="498"/>
      <c r="N144" s="498"/>
      <c r="O144" s="498"/>
      <c r="P144" s="498"/>
      <c r="Q144" s="498"/>
      <c r="R144" s="498"/>
      <c r="S144" s="498"/>
      <c r="T144" s="498"/>
      <c r="U144" s="498"/>
      <c r="V144" s="498"/>
      <c r="W144" s="498"/>
      <c r="X144" s="498"/>
      <c r="Y144" s="498"/>
      <c r="Z144" s="498"/>
      <c r="AA144" s="498"/>
      <c r="AB144" s="498"/>
      <c r="AC144" s="498">
        <v>61</v>
      </c>
      <c r="AD144" s="498">
        <v>61</v>
      </c>
      <c r="AE144" s="498"/>
      <c r="AF144" s="498"/>
      <c r="AG144" s="585">
        <v>2</v>
      </c>
      <c r="AH144" s="498">
        <v>2</v>
      </c>
      <c r="AI144" s="498">
        <f t="shared" si="13"/>
        <v>63</v>
      </c>
      <c r="AJ144" s="498">
        <f t="shared" si="14"/>
        <v>63</v>
      </c>
      <c r="AK144" s="498"/>
      <c r="AL144" s="498"/>
      <c r="AM144" s="498"/>
      <c r="AN144" s="498"/>
      <c r="AO144" s="498"/>
      <c r="AP144" s="498"/>
      <c r="AQ144" s="498"/>
      <c r="AR144" s="498"/>
      <c r="AS144" s="498"/>
      <c r="AT144" s="498"/>
      <c r="AU144" s="498"/>
      <c r="AV144" s="498"/>
      <c r="AW144" s="498"/>
      <c r="AX144" s="498"/>
      <c r="AY144" s="498"/>
      <c r="AZ144" s="498"/>
      <c r="BA144" s="498">
        <v>5524.18</v>
      </c>
      <c r="BB144" s="498">
        <v>5524.18</v>
      </c>
      <c r="BC144" s="498"/>
      <c r="BD144" s="498"/>
      <c r="BE144" s="498">
        <v>9</v>
      </c>
      <c r="BF144" s="498">
        <v>9</v>
      </c>
      <c r="BG144" s="256">
        <f t="shared" si="15"/>
        <v>5533.18</v>
      </c>
      <c r="BH144" s="26">
        <f t="shared" si="16"/>
        <v>5533.18</v>
      </c>
      <c r="BI144" s="514">
        <f t="shared" si="12"/>
        <v>0.94262010221465087</v>
      </c>
      <c r="BJ144" s="515">
        <v>0</v>
      </c>
      <c r="BK144" s="515">
        <v>0</v>
      </c>
      <c r="BL144" s="515">
        <v>0</v>
      </c>
      <c r="BM144" s="515">
        <v>0</v>
      </c>
      <c r="BN144" s="515">
        <v>0</v>
      </c>
      <c r="BO144" s="515">
        <v>0</v>
      </c>
      <c r="BP144" s="515">
        <v>0</v>
      </c>
      <c r="BQ144" s="515">
        <v>0</v>
      </c>
      <c r="BR144" s="515">
        <v>0</v>
      </c>
      <c r="BS144" s="515">
        <v>0</v>
      </c>
      <c r="BT144" s="515">
        <v>0</v>
      </c>
      <c r="BU144" s="515">
        <v>0</v>
      </c>
      <c r="BV144" s="515">
        <v>0</v>
      </c>
      <c r="BW144" s="515">
        <v>0</v>
      </c>
      <c r="BX144" s="515">
        <v>0</v>
      </c>
      <c r="BY144" s="515">
        <v>0</v>
      </c>
      <c r="BZ144" s="515">
        <v>6484503.4512000009</v>
      </c>
      <c r="CA144" s="515">
        <v>6484503.4512000009</v>
      </c>
      <c r="CB144" s="515">
        <v>0</v>
      </c>
      <c r="CC144" s="515">
        <v>0</v>
      </c>
      <c r="CD144" s="515">
        <v>29486.16</v>
      </c>
      <c r="CE144" s="515">
        <v>29486.16</v>
      </c>
      <c r="CF144" s="515">
        <v>6513989.6112000011</v>
      </c>
      <c r="CG144" s="516">
        <v>6513989.6112000011</v>
      </c>
      <c r="CH144" s="501">
        <v>11878560.000000002</v>
      </c>
      <c r="CI144" s="501">
        <v>11878560.000000002</v>
      </c>
      <c r="CJ144" s="501">
        <v>20568480.000000004</v>
      </c>
      <c r="CK144" s="257" t="s">
        <v>1976</v>
      </c>
      <c r="CL144" s="108">
        <v>3.39</v>
      </c>
      <c r="CM144" s="245">
        <v>3.39</v>
      </c>
      <c r="CN144" s="109">
        <v>5.87</v>
      </c>
      <c r="CO144" s="436"/>
      <c r="CP144" s="436"/>
      <c r="CQ144" s="436"/>
      <c r="CR144" s="273"/>
      <c r="CS144" s="447">
        <v>96.560038457104383</v>
      </c>
      <c r="CT144" s="448">
        <v>76.103649923854064</v>
      </c>
      <c r="CU144" s="441">
        <v>0.80716916309761533</v>
      </c>
      <c r="CV144" s="442">
        <v>0.75911196863479447</v>
      </c>
      <c r="CW144" s="450" t="s">
        <v>2241</v>
      </c>
      <c r="CX144" s="242"/>
      <c r="CY144" s="436"/>
      <c r="CZ144" s="436"/>
      <c r="DA144" s="437"/>
      <c r="DB144" s="438"/>
      <c r="DC144" s="457">
        <v>0</v>
      </c>
      <c r="DD144" s="458">
        <v>60162</v>
      </c>
      <c r="DE144" s="459">
        <v>93179</v>
      </c>
      <c r="DF144" s="357">
        <v>51113.666666666664</v>
      </c>
    </row>
    <row r="145" spans="1:110" ht="35.25" customHeight="1" x14ac:dyDescent="0.25">
      <c r="A145" s="401" t="s">
        <v>56</v>
      </c>
      <c r="B145" s="48" t="s">
        <v>57</v>
      </c>
      <c r="C145" s="48" t="s">
        <v>58</v>
      </c>
      <c r="D145" s="145" t="s">
        <v>59</v>
      </c>
      <c r="E145" s="145" t="s">
        <v>60</v>
      </c>
      <c r="F145" s="145" t="s">
        <v>280</v>
      </c>
      <c r="G145" s="14" t="s">
        <v>281</v>
      </c>
      <c r="H145" s="22" t="s">
        <v>1979</v>
      </c>
      <c r="I145" s="145" t="s">
        <v>1975</v>
      </c>
      <c r="J145" s="426">
        <v>10.882821634116768</v>
      </c>
      <c r="K145" s="426">
        <v>119.20662853992901</v>
      </c>
      <c r="L145" s="488">
        <v>4033.2</v>
      </c>
      <c r="M145" s="498"/>
      <c r="N145" s="498"/>
      <c r="O145" s="498"/>
      <c r="P145" s="498"/>
      <c r="Q145" s="498"/>
      <c r="R145" s="498"/>
      <c r="S145" s="498"/>
      <c r="T145" s="498"/>
      <c r="U145" s="498"/>
      <c r="V145" s="498"/>
      <c r="W145" s="498"/>
      <c r="X145" s="498"/>
      <c r="Y145" s="498"/>
      <c r="Z145" s="498"/>
      <c r="AA145" s="498"/>
      <c r="AB145" s="498"/>
      <c r="AC145" s="498">
        <v>180</v>
      </c>
      <c r="AD145" s="498">
        <v>180</v>
      </c>
      <c r="AE145" s="498"/>
      <c r="AF145" s="498"/>
      <c r="AG145" s="585">
        <v>1</v>
      </c>
      <c r="AH145" s="498">
        <v>1</v>
      </c>
      <c r="AI145" s="498">
        <f t="shared" si="13"/>
        <v>181</v>
      </c>
      <c r="AJ145" s="498">
        <f t="shared" si="14"/>
        <v>181</v>
      </c>
      <c r="AK145" s="498"/>
      <c r="AL145" s="498"/>
      <c r="AM145" s="498"/>
      <c r="AN145" s="498"/>
      <c r="AO145" s="498"/>
      <c r="AP145" s="498"/>
      <c r="AQ145" s="498"/>
      <c r="AR145" s="498"/>
      <c r="AS145" s="498"/>
      <c r="AT145" s="498"/>
      <c r="AU145" s="498"/>
      <c r="AV145" s="498"/>
      <c r="AW145" s="498"/>
      <c r="AX145" s="498"/>
      <c r="AY145" s="498"/>
      <c r="AZ145" s="498"/>
      <c r="BA145" s="498">
        <v>8127.16</v>
      </c>
      <c r="BB145" s="498">
        <v>8127.16</v>
      </c>
      <c r="BC145" s="498"/>
      <c r="BD145" s="498"/>
      <c r="BE145" s="498">
        <v>10</v>
      </c>
      <c r="BF145" s="498">
        <v>10</v>
      </c>
      <c r="BG145" s="256">
        <f t="shared" si="15"/>
        <v>8137.16</v>
      </c>
      <c r="BH145" s="26">
        <f t="shared" si="16"/>
        <v>8137.16</v>
      </c>
      <c r="BI145" s="514">
        <f t="shared" si="12"/>
        <v>0.82947604485219162</v>
      </c>
      <c r="BJ145" s="515">
        <v>0</v>
      </c>
      <c r="BK145" s="515">
        <v>0</v>
      </c>
      <c r="BL145" s="515">
        <v>0</v>
      </c>
      <c r="BM145" s="515">
        <v>0</v>
      </c>
      <c r="BN145" s="515">
        <v>0</v>
      </c>
      <c r="BO145" s="515">
        <v>0</v>
      </c>
      <c r="BP145" s="515">
        <v>0</v>
      </c>
      <c r="BQ145" s="515">
        <v>0</v>
      </c>
      <c r="BR145" s="515">
        <v>0</v>
      </c>
      <c r="BS145" s="515">
        <v>0</v>
      </c>
      <c r="BT145" s="515">
        <v>0</v>
      </c>
      <c r="BU145" s="515">
        <v>0</v>
      </c>
      <c r="BV145" s="515">
        <v>0</v>
      </c>
      <c r="BW145" s="515">
        <v>0</v>
      </c>
      <c r="BX145" s="515">
        <v>0</v>
      </c>
      <c r="BY145" s="515">
        <v>0</v>
      </c>
      <c r="BZ145" s="515">
        <v>9539985.4944000002</v>
      </c>
      <c r="CA145" s="515">
        <v>9539985.4944000002</v>
      </c>
      <c r="CB145" s="515">
        <v>0</v>
      </c>
      <c r="CC145" s="515">
        <v>0</v>
      </c>
      <c r="CD145" s="515">
        <v>32762.400000000001</v>
      </c>
      <c r="CE145" s="515">
        <v>32762.400000000001</v>
      </c>
      <c r="CF145" s="515">
        <v>9572747.8944000006</v>
      </c>
      <c r="CG145" s="516">
        <v>9572747.8944000006</v>
      </c>
      <c r="CH145" s="501">
        <v>29819040</v>
      </c>
      <c r="CI145" s="501">
        <v>29819040</v>
      </c>
      <c r="CJ145" s="501">
        <v>34374240.000000007</v>
      </c>
      <c r="CK145" s="257" t="s">
        <v>1976</v>
      </c>
      <c r="CL145" s="108">
        <v>8.51</v>
      </c>
      <c r="CM145" s="245">
        <v>8.51</v>
      </c>
      <c r="CN145" s="109">
        <v>9.81</v>
      </c>
      <c r="CO145" s="436"/>
      <c r="CP145" s="436"/>
      <c r="CQ145" s="436"/>
      <c r="CR145" s="273"/>
      <c r="CS145" s="447">
        <v>218.27808270048408</v>
      </c>
      <c r="CT145" s="448">
        <v>157.90099516141342</v>
      </c>
      <c r="CU145" s="441">
        <v>1.483657337342615</v>
      </c>
      <c r="CV145" s="442">
        <v>1.4038231275512161</v>
      </c>
      <c r="CW145" s="450" t="s">
        <v>2234</v>
      </c>
      <c r="CX145" s="242"/>
      <c r="CY145" s="436"/>
      <c r="CZ145" s="436"/>
      <c r="DA145" s="437"/>
      <c r="DB145" s="438"/>
      <c r="DC145" s="457">
        <v>94490</v>
      </c>
      <c r="DD145" s="458">
        <v>101610</v>
      </c>
      <c r="DE145" s="459">
        <v>1081726</v>
      </c>
      <c r="DF145" s="357">
        <v>425942</v>
      </c>
    </row>
    <row r="146" spans="1:110" ht="35.25" customHeight="1" x14ac:dyDescent="0.25">
      <c r="A146" s="401" t="s">
        <v>56</v>
      </c>
      <c r="B146" s="48" t="s">
        <v>57</v>
      </c>
      <c r="C146" s="48" t="s">
        <v>58</v>
      </c>
      <c r="D146" s="145" t="s">
        <v>282</v>
      </c>
      <c r="E146" s="145" t="s">
        <v>283</v>
      </c>
      <c r="F146" s="145" t="s">
        <v>284</v>
      </c>
      <c r="G146" s="14" t="s">
        <v>285</v>
      </c>
      <c r="H146" s="22" t="s">
        <v>1979</v>
      </c>
      <c r="I146" s="145" t="s">
        <v>1984</v>
      </c>
      <c r="J146" s="426">
        <v>11.797344460513136</v>
      </c>
      <c r="K146" s="426">
        <v>90.438067993707008</v>
      </c>
      <c r="L146" s="488">
        <v>4713.8</v>
      </c>
      <c r="M146" s="498"/>
      <c r="N146" s="498"/>
      <c r="O146" s="498"/>
      <c r="P146" s="498"/>
      <c r="Q146" s="498"/>
      <c r="R146" s="498"/>
      <c r="S146" s="498"/>
      <c r="T146" s="498"/>
      <c r="U146" s="498"/>
      <c r="V146" s="498"/>
      <c r="W146" s="498"/>
      <c r="X146" s="498"/>
      <c r="Y146" s="498"/>
      <c r="Z146" s="498"/>
      <c r="AA146" s="498"/>
      <c r="AB146" s="498"/>
      <c r="AC146" s="498">
        <v>153</v>
      </c>
      <c r="AD146" s="498">
        <v>153</v>
      </c>
      <c r="AE146" s="498"/>
      <c r="AF146" s="498"/>
      <c r="AG146" s="585"/>
      <c r="AH146" s="498"/>
      <c r="AI146" s="498">
        <f t="shared" si="13"/>
        <v>153</v>
      </c>
      <c r="AJ146" s="498">
        <f t="shared" si="14"/>
        <v>153</v>
      </c>
      <c r="AK146" s="498"/>
      <c r="AL146" s="498"/>
      <c r="AM146" s="498"/>
      <c r="AN146" s="498"/>
      <c r="AO146" s="498"/>
      <c r="AP146" s="498"/>
      <c r="AQ146" s="498"/>
      <c r="AR146" s="498"/>
      <c r="AS146" s="498"/>
      <c r="AT146" s="498"/>
      <c r="AU146" s="498"/>
      <c r="AV146" s="498"/>
      <c r="AW146" s="498"/>
      <c r="AX146" s="498"/>
      <c r="AY146" s="498"/>
      <c r="AZ146" s="498"/>
      <c r="BA146" s="498">
        <v>12572.465</v>
      </c>
      <c r="BB146" s="498">
        <v>12572.465</v>
      </c>
      <c r="BC146" s="498"/>
      <c r="BD146" s="498"/>
      <c r="BE146" s="498"/>
      <c r="BF146" s="498"/>
      <c r="BG146" s="256">
        <f t="shared" si="15"/>
        <v>12572.465</v>
      </c>
      <c r="BH146" s="26">
        <f t="shared" si="16"/>
        <v>12572.465</v>
      </c>
      <c r="BI146" s="514">
        <f t="shared" si="12"/>
        <v>1.2622956827309235</v>
      </c>
      <c r="BJ146" s="515">
        <v>0</v>
      </c>
      <c r="BK146" s="515">
        <v>0</v>
      </c>
      <c r="BL146" s="515">
        <v>0</v>
      </c>
      <c r="BM146" s="515">
        <v>0</v>
      </c>
      <c r="BN146" s="515">
        <v>0</v>
      </c>
      <c r="BO146" s="515">
        <v>0</v>
      </c>
      <c r="BP146" s="515">
        <v>0</v>
      </c>
      <c r="BQ146" s="515">
        <v>0</v>
      </c>
      <c r="BR146" s="515">
        <v>0</v>
      </c>
      <c r="BS146" s="515">
        <v>0</v>
      </c>
      <c r="BT146" s="515">
        <v>0</v>
      </c>
      <c r="BU146" s="515">
        <v>0</v>
      </c>
      <c r="BV146" s="515">
        <v>0</v>
      </c>
      <c r="BW146" s="515">
        <v>0</v>
      </c>
      <c r="BX146" s="515">
        <v>0</v>
      </c>
      <c r="BY146" s="515">
        <v>0</v>
      </c>
      <c r="BZ146" s="515">
        <v>14758062.315600002</v>
      </c>
      <c r="CA146" s="515">
        <v>14758062.315600002</v>
      </c>
      <c r="CB146" s="515">
        <v>0</v>
      </c>
      <c r="CC146" s="515">
        <v>0</v>
      </c>
      <c r="CD146" s="515">
        <v>0</v>
      </c>
      <c r="CE146" s="515">
        <v>0</v>
      </c>
      <c r="CF146" s="515">
        <v>14758062.315600002</v>
      </c>
      <c r="CG146" s="516">
        <v>14758062.315600002</v>
      </c>
      <c r="CH146" s="501">
        <v>33358080</v>
      </c>
      <c r="CI146" s="501">
        <v>33358080</v>
      </c>
      <c r="CJ146" s="501">
        <v>34899840.000000007</v>
      </c>
      <c r="CK146" s="257" t="s">
        <v>1976</v>
      </c>
      <c r="CL146" s="108">
        <v>9.52</v>
      </c>
      <c r="CM146" s="245">
        <v>9.52</v>
      </c>
      <c r="CN146" s="109">
        <v>9.9600000000000009</v>
      </c>
      <c r="CO146" s="436"/>
      <c r="CP146" s="436"/>
      <c r="CQ146" s="436"/>
      <c r="CR146" s="273"/>
      <c r="CS146" s="447">
        <v>373.24038596285573</v>
      </c>
      <c r="CT146" s="448">
        <v>141.97117627887607</v>
      </c>
      <c r="CU146" s="441">
        <v>1.5852982757058298</v>
      </c>
      <c r="CV146" s="442">
        <v>1.2510630377621725</v>
      </c>
      <c r="CW146" s="450" t="s">
        <v>2243</v>
      </c>
      <c r="CX146" s="242"/>
      <c r="CY146" s="436"/>
      <c r="CZ146" s="436"/>
      <c r="DA146" s="437"/>
      <c r="DB146" s="438"/>
      <c r="DC146" s="457">
        <v>31479</v>
      </c>
      <c r="DD146" s="458">
        <v>320936</v>
      </c>
      <c r="DE146" s="459">
        <v>536620</v>
      </c>
      <c r="DF146" s="357">
        <v>296345</v>
      </c>
    </row>
    <row r="147" spans="1:110" ht="35.25" customHeight="1" x14ac:dyDescent="0.25">
      <c r="A147" s="401" t="s">
        <v>56</v>
      </c>
      <c r="B147" s="48" t="s">
        <v>57</v>
      </c>
      <c r="C147" s="48" t="s">
        <v>58</v>
      </c>
      <c r="D147" s="145" t="s">
        <v>282</v>
      </c>
      <c r="E147" s="145" t="s">
        <v>283</v>
      </c>
      <c r="F147" s="145" t="s">
        <v>286</v>
      </c>
      <c r="G147" s="14" t="s">
        <v>287</v>
      </c>
      <c r="H147" s="22" t="s">
        <v>1979</v>
      </c>
      <c r="I147" s="145" t="s">
        <v>1984</v>
      </c>
      <c r="J147" s="426">
        <v>11.797344460513136</v>
      </c>
      <c r="K147" s="426">
        <v>33.157575688607999</v>
      </c>
      <c r="L147" s="488">
        <v>1251.5999999999999</v>
      </c>
      <c r="M147" s="498"/>
      <c r="N147" s="498"/>
      <c r="O147" s="498"/>
      <c r="P147" s="498"/>
      <c r="Q147" s="498"/>
      <c r="R147" s="498"/>
      <c r="S147" s="498"/>
      <c r="T147" s="498"/>
      <c r="U147" s="498"/>
      <c r="V147" s="498"/>
      <c r="W147" s="498"/>
      <c r="X147" s="498"/>
      <c r="Y147" s="498"/>
      <c r="Z147" s="498"/>
      <c r="AA147" s="498"/>
      <c r="AB147" s="498"/>
      <c r="AC147" s="498">
        <v>41</v>
      </c>
      <c r="AD147" s="498">
        <v>41</v>
      </c>
      <c r="AE147" s="498"/>
      <c r="AF147" s="498"/>
      <c r="AG147" s="585"/>
      <c r="AH147" s="498"/>
      <c r="AI147" s="498">
        <f t="shared" si="13"/>
        <v>41</v>
      </c>
      <c r="AJ147" s="498">
        <f t="shared" si="14"/>
        <v>41</v>
      </c>
      <c r="AK147" s="498"/>
      <c r="AL147" s="498"/>
      <c r="AM147" s="498"/>
      <c r="AN147" s="498"/>
      <c r="AO147" s="498"/>
      <c r="AP147" s="498"/>
      <c r="AQ147" s="498"/>
      <c r="AR147" s="498"/>
      <c r="AS147" s="498"/>
      <c r="AT147" s="498"/>
      <c r="AU147" s="498"/>
      <c r="AV147" s="498"/>
      <c r="AW147" s="498"/>
      <c r="AX147" s="498"/>
      <c r="AY147" s="498"/>
      <c r="AZ147" s="498"/>
      <c r="BA147" s="498">
        <v>9503.6</v>
      </c>
      <c r="BB147" s="498">
        <v>9503.6</v>
      </c>
      <c r="BC147" s="498"/>
      <c r="BD147" s="498"/>
      <c r="BE147" s="498"/>
      <c r="BF147" s="498"/>
      <c r="BG147" s="256">
        <f t="shared" si="15"/>
        <v>9503.6</v>
      </c>
      <c r="BH147" s="26">
        <f t="shared" si="16"/>
        <v>9503.6</v>
      </c>
      <c r="BI147" s="514">
        <f t="shared" si="12"/>
        <v>1.3635007173601148</v>
      </c>
      <c r="BJ147" s="515">
        <v>0</v>
      </c>
      <c r="BK147" s="515">
        <v>0</v>
      </c>
      <c r="BL147" s="515">
        <v>0</v>
      </c>
      <c r="BM147" s="515">
        <v>0</v>
      </c>
      <c r="BN147" s="515">
        <v>0</v>
      </c>
      <c r="BO147" s="515">
        <v>0</v>
      </c>
      <c r="BP147" s="515">
        <v>0</v>
      </c>
      <c r="BQ147" s="515">
        <v>0</v>
      </c>
      <c r="BR147" s="515">
        <v>0</v>
      </c>
      <c r="BS147" s="515">
        <v>0</v>
      </c>
      <c r="BT147" s="515">
        <v>0</v>
      </c>
      <c r="BU147" s="515">
        <v>0</v>
      </c>
      <c r="BV147" s="515">
        <v>0</v>
      </c>
      <c r="BW147" s="515">
        <v>0</v>
      </c>
      <c r="BX147" s="515">
        <v>0</v>
      </c>
      <c r="BY147" s="515">
        <v>0</v>
      </c>
      <c r="BZ147" s="515">
        <v>11155705.824000001</v>
      </c>
      <c r="CA147" s="515">
        <v>11155705.824000001</v>
      </c>
      <c r="CB147" s="515">
        <v>0</v>
      </c>
      <c r="CC147" s="515">
        <v>0</v>
      </c>
      <c r="CD147" s="515">
        <v>0</v>
      </c>
      <c r="CE147" s="515">
        <v>0</v>
      </c>
      <c r="CF147" s="515">
        <v>11155705.824000001</v>
      </c>
      <c r="CG147" s="516">
        <v>11155705.824000001</v>
      </c>
      <c r="CH147" s="501">
        <v>22565760.000000007</v>
      </c>
      <c r="CI147" s="501">
        <v>22565760.000000007</v>
      </c>
      <c r="CJ147" s="501">
        <v>24422880</v>
      </c>
      <c r="CK147" s="257" t="s">
        <v>1976</v>
      </c>
      <c r="CL147" s="108">
        <v>6.44</v>
      </c>
      <c r="CM147" s="245">
        <v>6.44</v>
      </c>
      <c r="CN147" s="109">
        <v>6.97</v>
      </c>
      <c r="CO147" s="436"/>
      <c r="CP147" s="436"/>
      <c r="CQ147" s="436"/>
      <c r="CR147" s="273"/>
      <c r="CS147" s="447">
        <v>335.27586289691124</v>
      </c>
      <c r="CT147" s="448">
        <v>196.24550237920766</v>
      </c>
      <c r="CU147" s="441">
        <v>0.91159610633654864</v>
      </c>
      <c r="CV147" s="442">
        <v>0.81720790404236032</v>
      </c>
      <c r="CW147" s="450" t="s">
        <v>2234</v>
      </c>
      <c r="CX147" s="242"/>
      <c r="CY147" s="436"/>
      <c r="CZ147" s="436"/>
      <c r="DA147" s="437"/>
      <c r="DB147" s="438"/>
      <c r="DC147" s="457">
        <v>0</v>
      </c>
      <c r="DD147" s="458">
        <v>0</v>
      </c>
      <c r="DE147" s="459">
        <v>124017</v>
      </c>
      <c r="DF147" s="357">
        <v>41339</v>
      </c>
    </row>
    <row r="148" spans="1:110" ht="35.25" customHeight="1" x14ac:dyDescent="0.25">
      <c r="A148" s="401" t="s">
        <v>56</v>
      </c>
      <c r="B148" s="48" t="s">
        <v>57</v>
      </c>
      <c r="C148" s="48" t="s">
        <v>58</v>
      </c>
      <c r="D148" s="145" t="s">
        <v>288</v>
      </c>
      <c r="E148" s="145" t="s">
        <v>289</v>
      </c>
      <c r="F148" s="145" t="s">
        <v>290</v>
      </c>
      <c r="G148" s="14" t="s">
        <v>291</v>
      </c>
      <c r="H148" s="22" t="s">
        <v>1978</v>
      </c>
      <c r="I148" s="145" t="s">
        <v>1984</v>
      </c>
      <c r="J148" s="426">
        <v>12.668219606558768</v>
      </c>
      <c r="K148" s="426">
        <v>99.494696762748006</v>
      </c>
      <c r="L148" s="488">
        <v>3472.6</v>
      </c>
      <c r="M148" s="498">
        <v>2</v>
      </c>
      <c r="N148" s="498">
        <v>2</v>
      </c>
      <c r="O148" s="498"/>
      <c r="P148" s="498"/>
      <c r="Q148" s="498"/>
      <c r="R148" s="498"/>
      <c r="S148" s="498"/>
      <c r="T148" s="498"/>
      <c r="U148" s="498"/>
      <c r="V148" s="498"/>
      <c r="W148" s="498"/>
      <c r="X148" s="498"/>
      <c r="Y148" s="498"/>
      <c r="Z148" s="498"/>
      <c r="AA148" s="498"/>
      <c r="AB148" s="498"/>
      <c r="AC148" s="498">
        <v>333</v>
      </c>
      <c r="AD148" s="498">
        <v>333</v>
      </c>
      <c r="AE148" s="498"/>
      <c r="AF148" s="498"/>
      <c r="AG148" s="585"/>
      <c r="AH148" s="498"/>
      <c r="AI148" s="498">
        <f t="shared" si="13"/>
        <v>335</v>
      </c>
      <c r="AJ148" s="498">
        <f t="shared" si="14"/>
        <v>335</v>
      </c>
      <c r="AK148" s="498">
        <v>600</v>
      </c>
      <c r="AL148" s="498">
        <v>600</v>
      </c>
      <c r="AM148" s="498"/>
      <c r="AN148" s="498"/>
      <c r="AO148" s="498"/>
      <c r="AP148" s="498"/>
      <c r="AQ148" s="498"/>
      <c r="AR148" s="498"/>
      <c r="AS148" s="498"/>
      <c r="AT148" s="498"/>
      <c r="AU148" s="498"/>
      <c r="AV148" s="498"/>
      <c r="AW148" s="498"/>
      <c r="AX148" s="498"/>
      <c r="AY148" s="498"/>
      <c r="AZ148" s="498"/>
      <c r="BA148" s="498">
        <v>16166.355</v>
      </c>
      <c r="BB148" s="498">
        <v>16166.355</v>
      </c>
      <c r="BC148" s="498"/>
      <c r="BD148" s="498"/>
      <c r="BE148" s="498"/>
      <c r="BF148" s="498"/>
      <c r="BG148" s="256">
        <f t="shared" si="15"/>
        <v>16766.355</v>
      </c>
      <c r="BH148" s="26">
        <f t="shared" si="16"/>
        <v>16766.355</v>
      </c>
      <c r="BI148" s="514">
        <f t="shared" si="12"/>
        <v>1.9117850627137971</v>
      </c>
      <c r="BJ148" s="515">
        <v>3852648</v>
      </c>
      <c r="BK148" s="515">
        <v>3852648</v>
      </c>
      <c r="BL148" s="515">
        <v>0</v>
      </c>
      <c r="BM148" s="515">
        <v>0</v>
      </c>
      <c r="BN148" s="515">
        <v>0</v>
      </c>
      <c r="BO148" s="515">
        <v>0</v>
      </c>
      <c r="BP148" s="515">
        <v>0</v>
      </c>
      <c r="BQ148" s="515">
        <v>0</v>
      </c>
      <c r="BR148" s="515">
        <v>0</v>
      </c>
      <c r="BS148" s="515">
        <v>0</v>
      </c>
      <c r="BT148" s="515">
        <v>0</v>
      </c>
      <c r="BU148" s="515">
        <v>0</v>
      </c>
      <c r="BV148" s="515">
        <v>0</v>
      </c>
      <c r="BW148" s="515">
        <v>0</v>
      </c>
      <c r="BX148" s="515">
        <v>0</v>
      </c>
      <c r="BY148" s="515">
        <v>0</v>
      </c>
      <c r="BZ148" s="515">
        <v>18976714.153200001</v>
      </c>
      <c r="CA148" s="515">
        <v>18976714.153200001</v>
      </c>
      <c r="CB148" s="515">
        <v>0</v>
      </c>
      <c r="CC148" s="515">
        <v>0</v>
      </c>
      <c r="CD148" s="515">
        <v>0</v>
      </c>
      <c r="CE148" s="515">
        <v>0</v>
      </c>
      <c r="CF148" s="515">
        <v>22829362.153200001</v>
      </c>
      <c r="CG148" s="516">
        <v>22829362.153200001</v>
      </c>
      <c r="CH148" s="501">
        <v>26034720</v>
      </c>
      <c r="CI148" s="501">
        <v>26034720</v>
      </c>
      <c r="CJ148" s="501">
        <v>30730080</v>
      </c>
      <c r="CK148" s="257" t="s">
        <v>1976</v>
      </c>
      <c r="CL148" s="108">
        <v>7.43</v>
      </c>
      <c r="CM148" s="245">
        <v>7.43</v>
      </c>
      <c r="CN148" s="109">
        <v>8.77</v>
      </c>
      <c r="CO148" s="436"/>
      <c r="CP148" s="436"/>
      <c r="CQ148" s="436"/>
      <c r="CR148" s="273"/>
      <c r="CS148" s="447">
        <v>75.019844908495529</v>
      </c>
      <c r="CT148" s="448">
        <v>68.047926971696498</v>
      </c>
      <c r="CU148" s="441">
        <v>0.37548209096628682</v>
      </c>
      <c r="CV148" s="442">
        <v>0.36554521321313227</v>
      </c>
      <c r="CW148" s="450" t="s">
        <v>2234</v>
      </c>
      <c r="CX148" s="242"/>
      <c r="CY148" s="436"/>
      <c r="CZ148" s="436"/>
      <c r="DA148" s="437"/>
      <c r="DB148" s="438"/>
      <c r="DC148" s="457">
        <v>5508</v>
      </c>
      <c r="DD148" s="458">
        <v>117725</v>
      </c>
      <c r="DE148" s="459">
        <v>77485</v>
      </c>
      <c r="DF148" s="357">
        <v>66906</v>
      </c>
    </row>
    <row r="149" spans="1:110" ht="35.25" customHeight="1" x14ac:dyDescent="0.25">
      <c r="A149" s="401" t="s">
        <v>56</v>
      </c>
      <c r="B149" s="48" t="s">
        <v>57</v>
      </c>
      <c r="C149" s="48" t="s">
        <v>58</v>
      </c>
      <c r="D149" s="145" t="s">
        <v>292</v>
      </c>
      <c r="E149" s="145" t="s">
        <v>293</v>
      </c>
      <c r="F149" s="145" t="s">
        <v>294</v>
      </c>
      <c r="G149" s="14" t="s">
        <v>295</v>
      </c>
      <c r="H149" s="22" t="s">
        <v>1979</v>
      </c>
      <c r="I149" s="145" t="s">
        <v>1984</v>
      </c>
      <c r="J149" s="426">
        <v>11.831639066503</v>
      </c>
      <c r="K149" s="426">
        <v>68.591477130057001</v>
      </c>
      <c r="L149" s="488">
        <v>3338.9</v>
      </c>
      <c r="M149" s="498"/>
      <c r="N149" s="498"/>
      <c r="O149" s="498"/>
      <c r="P149" s="498"/>
      <c r="Q149" s="498"/>
      <c r="R149" s="498"/>
      <c r="S149" s="498"/>
      <c r="T149" s="498"/>
      <c r="U149" s="498"/>
      <c r="V149" s="498"/>
      <c r="W149" s="498"/>
      <c r="X149" s="498"/>
      <c r="Y149" s="498"/>
      <c r="Z149" s="498"/>
      <c r="AA149" s="498"/>
      <c r="AB149" s="498"/>
      <c r="AC149" s="498">
        <v>147</v>
      </c>
      <c r="AD149" s="498">
        <v>147</v>
      </c>
      <c r="AE149" s="498"/>
      <c r="AF149" s="498"/>
      <c r="AG149" s="585"/>
      <c r="AH149" s="498"/>
      <c r="AI149" s="498">
        <f t="shared" si="13"/>
        <v>147</v>
      </c>
      <c r="AJ149" s="498">
        <f t="shared" si="14"/>
        <v>147</v>
      </c>
      <c r="AK149" s="498"/>
      <c r="AL149" s="498"/>
      <c r="AM149" s="498"/>
      <c r="AN149" s="498"/>
      <c r="AO149" s="498"/>
      <c r="AP149" s="498"/>
      <c r="AQ149" s="498"/>
      <c r="AR149" s="498"/>
      <c r="AS149" s="498"/>
      <c r="AT149" s="498"/>
      <c r="AU149" s="498"/>
      <c r="AV149" s="498"/>
      <c r="AW149" s="498"/>
      <c r="AX149" s="498"/>
      <c r="AY149" s="498"/>
      <c r="AZ149" s="498"/>
      <c r="BA149" s="498">
        <v>6806.35</v>
      </c>
      <c r="BB149" s="498">
        <v>6806.35</v>
      </c>
      <c r="BC149" s="498"/>
      <c r="BD149" s="498"/>
      <c r="BE149" s="498"/>
      <c r="BF149" s="498"/>
      <c r="BG149" s="256">
        <f t="shared" si="15"/>
        <v>6806.35</v>
      </c>
      <c r="BH149" s="26">
        <f t="shared" si="16"/>
        <v>6806.35</v>
      </c>
      <c r="BI149" s="514">
        <f t="shared" si="12"/>
        <v>0.90150331125827821</v>
      </c>
      <c r="BJ149" s="515">
        <v>0</v>
      </c>
      <c r="BK149" s="515">
        <v>0</v>
      </c>
      <c r="BL149" s="515">
        <v>0</v>
      </c>
      <c r="BM149" s="515">
        <v>0</v>
      </c>
      <c r="BN149" s="515">
        <v>0</v>
      </c>
      <c r="BO149" s="515">
        <v>0</v>
      </c>
      <c r="BP149" s="515">
        <v>0</v>
      </c>
      <c r="BQ149" s="515">
        <v>0</v>
      </c>
      <c r="BR149" s="515">
        <v>0</v>
      </c>
      <c r="BS149" s="515">
        <v>0</v>
      </c>
      <c r="BT149" s="515">
        <v>0</v>
      </c>
      <c r="BU149" s="515">
        <v>0</v>
      </c>
      <c r="BV149" s="515">
        <v>0</v>
      </c>
      <c r="BW149" s="515">
        <v>0</v>
      </c>
      <c r="BX149" s="515">
        <v>0</v>
      </c>
      <c r="BY149" s="515">
        <v>0</v>
      </c>
      <c r="BZ149" s="515">
        <v>7989565.8840000005</v>
      </c>
      <c r="CA149" s="515">
        <v>7989565.8840000005</v>
      </c>
      <c r="CB149" s="515">
        <v>0</v>
      </c>
      <c r="CC149" s="515">
        <v>0</v>
      </c>
      <c r="CD149" s="515">
        <v>0</v>
      </c>
      <c r="CE149" s="515">
        <v>0</v>
      </c>
      <c r="CF149" s="515">
        <v>7989565.8840000005</v>
      </c>
      <c r="CG149" s="516">
        <v>7989565.8840000005</v>
      </c>
      <c r="CH149" s="501">
        <v>37843200.000000007</v>
      </c>
      <c r="CI149" s="501">
        <v>37843200.000000007</v>
      </c>
      <c r="CJ149" s="501">
        <v>26455200</v>
      </c>
      <c r="CK149" s="257" t="s">
        <v>1976</v>
      </c>
      <c r="CL149" s="108">
        <v>10.8</v>
      </c>
      <c r="CM149" s="245">
        <v>10.8</v>
      </c>
      <c r="CN149" s="109">
        <v>7.55</v>
      </c>
      <c r="CO149" s="436"/>
      <c r="CP149" s="436"/>
      <c r="CQ149" s="436"/>
      <c r="CR149" s="273"/>
      <c r="CS149" s="447">
        <v>212.71430616357804</v>
      </c>
      <c r="CT149" s="448">
        <v>108.93024446692004</v>
      </c>
      <c r="CU149" s="441">
        <v>0.79600420840173136</v>
      </c>
      <c r="CV149" s="442">
        <v>0.4607657328482837</v>
      </c>
      <c r="CW149" s="450" t="s">
        <v>2236</v>
      </c>
      <c r="CX149" s="242"/>
      <c r="CY149" s="436"/>
      <c r="CZ149" s="436"/>
      <c r="DA149" s="437"/>
      <c r="DB149" s="438"/>
      <c r="DC149" s="457">
        <v>53301</v>
      </c>
      <c r="DD149" s="458">
        <v>157337</v>
      </c>
      <c r="DE149" s="459">
        <v>367551</v>
      </c>
      <c r="DF149" s="357">
        <v>192729.66666666666</v>
      </c>
    </row>
    <row r="150" spans="1:110" ht="35.25" customHeight="1" x14ac:dyDescent="0.25">
      <c r="A150" s="401" t="s">
        <v>56</v>
      </c>
      <c r="B150" s="48" t="s">
        <v>57</v>
      </c>
      <c r="C150" s="48" t="s">
        <v>58</v>
      </c>
      <c r="D150" s="145" t="s">
        <v>292</v>
      </c>
      <c r="E150" s="145" t="s">
        <v>293</v>
      </c>
      <c r="F150" s="145" t="s">
        <v>296</v>
      </c>
      <c r="G150" s="14" t="s">
        <v>293</v>
      </c>
      <c r="H150" s="22" t="s">
        <v>1979</v>
      </c>
      <c r="I150" s="145" t="s">
        <v>1984</v>
      </c>
      <c r="J150" s="426">
        <v>8.819949122302237</v>
      </c>
      <c r="K150" s="426">
        <v>9.0573863447969991</v>
      </c>
      <c r="L150" s="488">
        <v>532.5</v>
      </c>
      <c r="M150" s="498"/>
      <c r="N150" s="498"/>
      <c r="O150" s="498"/>
      <c r="P150" s="498"/>
      <c r="Q150" s="498"/>
      <c r="R150" s="498"/>
      <c r="S150" s="498"/>
      <c r="T150" s="498"/>
      <c r="U150" s="498"/>
      <c r="V150" s="498"/>
      <c r="W150" s="498"/>
      <c r="X150" s="498"/>
      <c r="Y150" s="498"/>
      <c r="Z150" s="498"/>
      <c r="AA150" s="498"/>
      <c r="AB150" s="498"/>
      <c r="AC150" s="498">
        <v>22</v>
      </c>
      <c r="AD150" s="498">
        <v>22</v>
      </c>
      <c r="AE150" s="498"/>
      <c r="AF150" s="498"/>
      <c r="AG150" s="585"/>
      <c r="AH150" s="498"/>
      <c r="AI150" s="498">
        <f t="shared" si="13"/>
        <v>22</v>
      </c>
      <c r="AJ150" s="498">
        <f t="shared" si="14"/>
        <v>22</v>
      </c>
      <c r="AK150" s="498"/>
      <c r="AL150" s="498"/>
      <c r="AM150" s="498"/>
      <c r="AN150" s="498"/>
      <c r="AO150" s="498"/>
      <c r="AP150" s="498"/>
      <c r="AQ150" s="498"/>
      <c r="AR150" s="498"/>
      <c r="AS150" s="498"/>
      <c r="AT150" s="498"/>
      <c r="AU150" s="498"/>
      <c r="AV150" s="498"/>
      <c r="AW150" s="498"/>
      <c r="AX150" s="498"/>
      <c r="AY150" s="498"/>
      <c r="AZ150" s="498"/>
      <c r="BA150" s="498">
        <v>1114.93</v>
      </c>
      <c r="BB150" s="498">
        <v>1114.93</v>
      </c>
      <c r="BC150" s="498"/>
      <c r="BD150" s="498"/>
      <c r="BE150" s="498"/>
      <c r="BF150" s="498"/>
      <c r="BG150" s="256">
        <f t="shared" si="15"/>
        <v>1114.93</v>
      </c>
      <c r="BH150" s="26">
        <f t="shared" si="16"/>
        <v>1114.93</v>
      </c>
      <c r="BI150" s="514">
        <f t="shared" si="12"/>
        <v>0.18644314381270902</v>
      </c>
      <c r="BJ150" s="515">
        <v>0</v>
      </c>
      <c r="BK150" s="515">
        <v>0</v>
      </c>
      <c r="BL150" s="515">
        <v>0</v>
      </c>
      <c r="BM150" s="515">
        <v>0</v>
      </c>
      <c r="BN150" s="515">
        <v>0</v>
      </c>
      <c r="BO150" s="515">
        <v>0</v>
      </c>
      <c r="BP150" s="515">
        <v>0</v>
      </c>
      <c r="BQ150" s="515">
        <v>0</v>
      </c>
      <c r="BR150" s="515">
        <v>0</v>
      </c>
      <c r="BS150" s="515">
        <v>0</v>
      </c>
      <c r="BT150" s="515">
        <v>0</v>
      </c>
      <c r="BU150" s="515">
        <v>0</v>
      </c>
      <c r="BV150" s="515">
        <v>0</v>
      </c>
      <c r="BW150" s="515">
        <v>0</v>
      </c>
      <c r="BX150" s="515">
        <v>0</v>
      </c>
      <c r="BY150" s="515">
        <v>0</v>
      </c>
      <c r="BZ150" s="515">
        <v>1308749.4312000002</v>
      </c>
      <c r="CA150" s="515">
        <v>1308749.4312000002</v>
      </c>
      <c r="CB150" s="515">
        <v>0</v>
      </c>
      <c r="CC150" s="515">
        <v>0</v>
      </c>
      <c r="CD150" s="515">
        <v>0</v>
      </c>
      <c r="CE150" s="515">
        <v>0</v>
      </c>
      <c r="CF150" s="515">
        <v>1308749.4312000002</v>
      </c>
      <c r="CG150" s="516">
        <v>1308749.4312000002</v>
      </c>
      <c r="CH150" s="501">
        <v>4905599.9999999991</v>
      </c>
      <c r="CI150" s="501">
        <v>4905599.9999999991</v>
      </c>
      <c r="CJ150" s="501">
        <v>20953920.000000004</v>
      </c>
      <c r="CK150" s="257" t="s">
        <v>1976</v>
      </c>
      <c r="CL150" s="108">
        <v>1.4</v>
      </c>
      <c r="CM150" s="245">
        <v>1.4</v>
      </c>
      <c r="CN150" s="109">
        <v>5.98</v>
      </c>
      <c r="CO150" s="436"/>
      <c r="CP150" s="436"/>
      <c r="CQ150" s="436"/>
      <c r="CR150" s="273"/>
      <c r="CS150" s="447">
        <v>13.786313009869145</v>
      </c>
      <c r="CT150" s="448">
        <v>13.786313009869145</v>
      </c>
      <c r="CU150" s="441">
        <v>0.12705518041611188</v>
      </c>
      <c r="CV150" s="442">
        <v>0.12705518041611188</v>
      </c>
      <c r="CW150" s="450" t="s">
        <v>2252</v>
      </c>
      <c r="CX150" s="242"/>
      <c r="CY150" s="436"/>
      <c r="CZ150" s="436"/>
      <c r="DA150" s="437"/>
      <c r="DB150" s="438"/>
      <c r="DC150" s="457">
        <v>0</v>
      </c>
      <c r="DD150" s="458">
        <v>0</v>
      </c>
      <c r="DE150" s="459">
        <v>0</v>
      </c>
      <c r="DF150" s="357">
        <v>0</v>
      </c>
    </row>
    <row r="151" spans="1:110" ht="35.25" customHeight="1" x14ac:dyDescent="0.25">
      <c r="A151" s="401" t="s">
        <v>56</v>
      </c>
      <c r="B151" s="48" t="s">
        <v>57</v>
      </c>
      <c r="C151" s="48" t="s">
        <v>58</v>
      </c>
      <c r="D151" s="145" t="s">
        <v>297</v>
      </c>
      <c r="E151" s="145" t="s">
        <v>298</v>
      </c>
      <c r="F151" s="145" t="s">
        <v>299</v>
      </c>
      <c r="G151" s="14" t="s">
        <v>300</v>
      </c>
      <c r="H151" s="22" t="s">
        <v>1979</v>
      </c>
      <c r="I151" s="145" t="s">
        <v>1984</v>
      </c>
      <c r="J151" s="426">
        <v>12.30968508939201</v>
      </c>
      <c r="K151" s="426">
        <v>50.723674136919001</v>
      </c>
      <c r="L151" s="488">
        <v>3704</v>
      </c>
      <c r="M151" s="498"/>
      <c r="N151" s="498"/>
      <c r="O151" s="498"/>
      <c r="P151" s="498"/>
      <c r="Q151" s="498"/>
      <c r="R151" s="498"/>
      <c r="S151" s="498"/>
      <c r="T151" s="498"/>
      <c r="U151" s="498">
        <v>1</v>
      </c>
      <c r="V151" s="498">
        <v>1</v>
      </c>
      <c r="W151" s="498"/>
      <c r="X151" s="498"/>
      <c r="Y151" s="498"/>
      <c r="Z151" s="498"/>
      <c r="AA151" s="498"/>
      <c r="AB151" s="498"/>
      <c r="AC151" s="498">
        <v>180</v>
      </c>
      <c r="AD151" s="498">
        <v>180</v>
      </c>
      <c r="AE151" s="498"/>
      <c r="AF151" s="498"/>
      <c r="AG151" s="585"/>
      <c r="AH151" s="498"/>
      <c r="AI151" s="498">
        <f t="shared" si="13"/>
        <v>181</v>
      </c>
      <c r="AJ151" s="498">
        <f t="shared" si="14"/>
        <v>181</v>
      </c>
      <c r="AK151" s="498"/>
      <c r="AL151" s="498"/>
      <c r="AM151" s="498"/>
      <c r="AN151" s="498"/>
      <c r="AO151" s="498"/>
      <c r="AP151" s="498"/>
      <c r="AQ151" s="498"/>
      <c r="AR151" s="498"/>
      <c r="AS151" s="498">
        <v>1620</v>
      </c>
      <c r="AT151" s="498">
        <v>1620</v>
      </c>
      <c r="AU151" s="498"/>
      <c r="AV151" s="498"/>
      <c r="AW151" s="498"/>
      <c r="AX151" s="498"/>
      <c r="AY151" s="498"/>
      <c r="AZ151" s="498"/>
      <c r="BA151" s="498">
        <v>3050.0450000000001</v>
      </c>
      <c r="BB151" s="498">
        <v>3050.0450000000001</v>
      </c>
      <c r="BC151" s="498"/>
      <c r="BD151" s="498"/>
      <c r="BE151" s="498"/>
      <c r="BF151" s="498"/>
      <c r="BG151" s="256">
        <f t="shared" si="15"/>
        <v>4670.0450000000001</v>
      </c>
      <c r="BH151" s="26">
        <f t="shared" si="16"/>
        <v>4670.0450000000001</v>
      </c>
      <c r="BI151" s="514">
        <f t="shared" si="12"/>
        <v>0.57797586633663367</v>
      </c>
      <c r="BJ151" s="515">
        <v>0</v>
      </c>
      <c r="BK151" s="515">
        <v>0</v>
      </c>
      <c r="BL151" s="515">
        <v>0</v>
      </c>
      <c r="BM151" s="515">
        <v>0</v>
      </c>
      <c r="BN151" s="515">
        <v>0</v>
      </c>
      <c r="BO151" s="515">
        <v>0</v>
      </c>
      <c r="BP151" s="515">
        <v>0</v>
      </c>
      <c r="BQ151" s="515">
        <v>0</v>
      </c>
      <c r="BR151" s="515">
        <v>10402149.6</v>
      </c>
      <c r="BS151" s="515">
        <v>10402149.6</v>
      </c>
      <c r="BT151" s="515">
        <v>0</v>
      </c>
      <c r="BU151" s="515">
        <v>0</v>
      </c>
      <c r="BV151" s="515">
        <v>0</v>
      </c>
      <c r="BW151" s="515">
        <v>0</v>
      </c>
      <c r="BX151" s="515">
        <v>0</v>
      </c>
      <c r="BY151" s="515">
        <v>0</v>
      </c>
      <c r="BZ151" s="515">
        <v>3580264.8228000002</v>
      </c>
      <c r="CA151" s="515">
        <v>3580264.8228000002</v>
      </c>
      <c r="CB151" s="515">
        <v>0</v>
      </c>
      <c r="CC151" s="515">
        <v>0</v>
      </c>
      <c r="CD151" s="515">
        <v>0</v>
      </c>
      <c r="CE151" s="515">
        <v>0</v>
      </c>
      <c r="CF151" s="515">
        <v>13982414.422800001</v>
      </c>
      <c r="CG151" s="516">
        <v>13982414.422800001</v>
      </c>
      <c r="CH151" s="501">
        <v>0</v>
      </c>
      <c r="CI151" s="501">
        <v>0</v>
      </c>
      <c r="CJ151" s="501">
        <v>28312320.000000004</v>
      </c>
      <c r="CK151" s="257" t="s">
        <v>1976</v>
      </c>
      <c r="CL151" s="108">
        <v>0</v>
      </c>
      <c r="CM151" s="245">
        <v>0</v>
      </c>
      <c r="CN151" s="109">
        <v>8.08</v>
      </c>
      <c r="CO151" s="436"/>
      <c r="CP151" s="436"/>
      <c r="CQ151" s="436"/>
      <c r="CR151" s="273"/>
      <c r="CS151" s="447">
        <v>8.7701784092861175</v>
      </c>
      <c r="CT151" s="448">
        <v>8.4895334854843068</v>
      </c>
      <c r="CU151" s="441">
        <v>2.6405555964563548E-2</v>
      </c>
      <c r="CV151" s="442">
        <v>2.6307394046479669E-2</v>
      </c>
      <c r="CW151" s="450" t="s">
        <v>2234</v>
      </c>
      <c r="CX151" s="242"/>
      <c r="CY151" s="436"/>
      <c r="CZ151" s="436"/>
      <c r="DA151" s="437"/>
      <c r="DB151" s="438"/>
      <c r="DC151" s="457">
        <v>0</v>
      </c>
      <c r="DD151" s="458">
        <v>0</v>
      </c>
      <c r="DE151" s="459">
        <v>0</v>
      </c>
      <c r="DF151" s="357">
        <v>0</v>
      </c>
    </row>
    <row r="152" spans="1:110" ht="35.25" customHeight="1" x14ac:dyDescent="0.25">
      <c r="A152" s="401" t="s">
        <v>56</v>
      </c>
      <c r="B152" s="48" t="s">
        <v>57</v>
      </c>
      <c r="C152" s="48" t="s">
        <v>58</v>
      </c>
      <c r="D152" s="145" t="s">
        <v>297</v>
      </c>
      <c r="E152" s="145" t="s">
        <v>298</v>
      </c>
      <c r="F152" s="145" t="s">
        <v>301</v>
      </c>
      <c r="G152" s="14" t="s">
        <v>298</v>
      </c>
      <c r="H152" s="22" t="s">
        <v>1979</v>
      </c>
      <c r="I152" s="145" t="s">
        <v>1984</v>
      </c>
      <c r="J152" s="426">
        <v>12.668219606558768</v>
      </c>
      <c r="K152" s="426">
        <v>86.697158910579006</v>
      </c>
      <c r="L152" s="488">
        <v>1748</v>
      </c>
      <c r="M152" s="498"/>
      <c r="N152" s="498"/>
      <c r="O152" s="498"/>
      <c r="P152" s="498"/>
      <c r="Q152" s="498"/>
      <c r="R152" s="498"/>
      <c r="S152" s="498"/>
      <c r="T152" s="498"/>
      <c r="U152" s="498"/>
      <c r="V152" s="498"/>
      <c r="W152" s="498"/>
      <c r="X152" s="498"/>
      <c r="Y152" s="498"/>
      <c r="Z152" s="498"/>
      <c r="AA152" s="498"/>
      <c r="AB152" s="498"/>
      <c r="AC152" s="498">
        <v>5</v>
      </c>
      <c r="AD152" s="498">
        <v>5</v>
      </c>
      <c r="AE152" s="498"/>
      <c r="AF152" s="498"/>
      <c r="AG152" s="585"/>
      <c r="AH152" s="498"/>
      <c r="AI152" s="498">
        <f t="shared" si="13"/>
        <v>5</v>
      </c>
      <c r="AJ152" s="498">
        <f t="shared" si="14"/>
        <v>5</v>
      </c>
      <c r="AK152" s="498"/>
      <c r="AL152" s="498"/>
      <c r="AM152" s="498"/>
      <c r="AN152" s="498"/>
      <c r="AO152" s="498"/>
      <c r="AP152" s="498"/>
      <c r="AQ152" s="498"/>
      <c r="AR152" s="498"/>
      <c r="AS152" s="498"/>
      <c r="AT152" s="498"/>
      <c r="AU152" s="498"/>
      <c r="AV152" s="498"/>
      <c r="AW152" s="498"/>
      <c r="AX152" s="498"/>
      <c r="AY152" s="498"/>
      <c r="AZ152" s="498"/>
      <c r="BA152" s="498">
        <v>45.65</v>
      </c>
      <c r="BB152" s="498">
        <v>45.65</v>
      </c>
      <c r="BC152" s="498"/>
      <c r="BD152" s="498"/>
      <c r="BE152" s="498"/>
      <c r="BF152" s="498"/>
      <c r="BG152" s="256">
        <f t="shared" si="15"/>
        <v>45.65</v>
      </c>
      <c r="BH152" s="26">
        <f t="shared" si="16"/>
        <v>45.65</v>
      </c>
      <c r="BI152" s="514">
        <f t="shared" si="12"/>
        <v>7.1776729559748422E-3</v>
      </c>
      <c r="BJ152" s="515">
        <v>0</v>
      </c>
      <c r="BK152" s="515">
        <v>0</v>
      </c>
      <c r="BL152" s="515">
        <v>0</v>
      </c>
      <c r="BM152" s="515">
        <v>0</v>
      </c>
      <c r="BN152" s="515">
        <v>0</v>
      </c>
      <c r="BO152" s="515">
        <v>0</v>
      </c>
      <c r="BP152" s="515">
        <v>0</v>
      </c>
      <c r="BQ152" s="515">
        <v>0</v>
      </c>
      <c r="BR152" s="515">
        <v>0</v>
      </c>
      <c r="BS152" s="515">
        <v>0</v>
      </c>
      <c r="BT152" s="515">
        <v>0</v>
      </c>
      <c r="BU152" s="515">
        <v>0</v>
      </c>
      <c r="BV152" s="515">
        <v>0</v>
      </c>
      <c r="BW152" s="515">
        <v>0</v>
      </c>
      <c r="BX152" s="515">
        <v>0</v>
      </c>
      <c r="BY152" s="515">
        <v>0</v>
      </c>
      <c r="BZ152" s="515">
        <v>53585.796000000002</v>
      </c>
      <c r="CA152" s="515">
        <v>53585.796000000002</v>
      </c>
      <c r="CB152" s="515">
        <v>0</v>
      </c>
      <c r="CC152" s="515">
        <v>0</v>
      </c>
      <c r="CD152" s="515">
        <v>0</v>
      </c>
      <c r="CE152" s="515">
        <v>0</v>
      </c>
      <c r="CF152" s="515">
        <v>53585.796000000002</v>
      </c>
      <c r="CG152" s="516">
        <v>53585.796000000002</v>
      </c>
      <c r="CH152" s="501">
        <v>0</v>
      </c>
      <c r="CI152" s="501">
        <v>0</v>
      </c>
      <c r="CJ152" s="501">
        <v>22285440.000000007</v>
      </c>
      <c r="CK152" s="257" t="s">
        <v>1976</v>
      </c>
      <c r="CL152" s="108">
        <v>0</v>
      </c>
      <c r="CM152" s="245">
        <v>0</v>
      </c>
      <c r="CN152" s="109">
        <v>6.36</v>
      </c>
      <c r="CO152" s="436"/>
      <c r="CP152" s="436"/>
      <c r="CQ152" s="436"/>
      <c r="CR152" s="273"/>
      <c r="CS152" s="447">
        <v>34.681160249442264</v>
      </c>
      <c r="CT152" s="448">
        <v>4.2743864065450063</v>
      </c>
      <c r="CU152" s="441">
        <v>0.12792493849762601</v>
      </c>
      <c r="CV152" s="442">
        <v>2.952113965329831E-2</v>
      </c>
      <c r="CW152" s="450" t="s">
        <v>2253</v>
      </c>
      <c r="CX152" s="242"/>
      <c r="CY152" s="436"/>
      <c r="CZ152" s="436"/>
      <c r="DA152" s="437"/>
      <c r="DB152" s="438"/>
      <c r="DC152" s="457">
        <v>0</v>
      </c>
      <c r="DD152" s="458">
        <v>0</v>
      </c>
      <c r="DE152" s="459">
        <v>0</v>
      </c>
      <c r="DF152" s="357">
        <v>0</v>
      </c>
    </row>
    <row r="153" spans="1:110" ht="35.25" customHeight="1" x14ac:dyDescent="0.25">
      <c r="A153" s="401" t="s">
        <v>56</v>
      </c>
      <c r="B153" s="48" t="s">
        <v>57</v>
      </c>
      <c r="C153" s="48" t="s">
        <v>58</v>
      </c>
      <c r="D153" s="145" t="s">
        <v>297</v>
      </c>
      <c r="E153" s="145" t="s">
        <v>298</v>
      </c>
      <c r="F153" s="145" t="s">
        <v>302</v>
      </c>
      <c r="G153" s="14" t="s">
        <v>303</v>
      </c>
      <c r="H153" s="22" t="s">
        <v>1979</v>
      </c>
      <c r="I153" s="145" t="s">
        <v>1984</v>
      </c>
      <c r="J153" s="426">
        <v>12.668219606558768</v>
      </c>
      <c r="K153" s="426">
        <v>20.745454502304</v>
      </c>
      <c r="L153" s="488">
        <v>738</v>
      </c>
      <c r="M153" s="498"/>
      <c r="N153" s="498"/>
      <c r="O153" s="498"/>
      <c r="P153" s="498"/>
      <c r="Q153" s="498"/>
      <c r="R153" s="498"/>
      <c r="S153" s="498"/>
      <c r="T153" s="498"/>
      <c r="U153" s="498"/>
      <c r="V153" s="498"/>
      <c r="W153" s="498"/>
      <c r="X153" s="498"/>
      <c r="Y153" s="498"/>
      <c r="Z153" s="498"/>
      <c r="AA153" s="498"/>
      <c r="AB153" s="498"/>
      <c r="AC153" s="498">
        <v>28</v>
      </c>
      <c r="AD153" s="498">
        <v>28</v>
      </c>
      <c r="AE153" s="498"/>
      <c r="AF153" s="498"/>
      <c r="AG153" s="585">
        <v>1</v>
      </c>
      <c r="AH153" s="498">
        <v>1</v>
      </c>
      <c r="AI153" s="498">
        <f t="shared" si="13"/>
        <v>29</v>
      </c>
      <c r="AJ153" s="498">
        <f t="shared" si="14"/>
        <v>29</v>
      </c>
      <c r="AK153" s="498"/>
      <c r="AL153" s="498"/>
      <c r="AM153" s="498"/>
      <c r="AN153" s="498"/>
      <c r="AO153" s="498"/>
      <c r="AP153" s="498"/>
      <c r="AQ153" s="498"/>
      <c r="AR153" s="498"/>
      <c r="AS153" s="498"/>
      <c r="AT153" s="498"/>
      <c r="AU153" s="498"/>
      <c r="AV153" s="498"/>
      <c r="AW153" s="498"/>
      <c r="AX153" s="498"/>
      <c r="AY153" s="498"/>
      <c r="AZ153" s="498"/>
      <c r="BA153" s="498">
        <v>353.87099999999998</v>
      </c>
      <c r="BB153" s="498">
        <v>353.87099999999998</v>
      </c>
      <c r="BC153" s="498"/>
      <c r="BD153" s="498"/>
      <c r="BE153" s="498">
        <v>3300</v>
      </c>
      <c r="BF153" s="498">
        <v>3300</v>
      </c>
      <c r="BG153" s="256">
        <f t="shared" si="15"/>
        <v>3653.8710000000001</v>
      </c>
      <c r="BH153" s="26">
        <f t="shared" si="16"/>
        <v>3653.8710000000001</v>
      </c>
      <c r="BI153" s="514">
        <f t="shared" si="12"/>
        <v>1.040988888888889</v>
      </c>
      <c r="BJ153" s="515">
        <v>0</v>
      </c>
      <c r="BK153" s="515">
        <v>0</v>
      </c>
      <c r="BL153" s="515">
        <v>0</v>
      </c>
      <c r="BM153" s="515">
        <v>0</v>
      </c>
      <c r="BN153" s="515">
        <v>0</v>
      </c>
      <c r="BO153" s="515">
        <v>0</v>
      </c>
      <c r="BP153" s="515">
        <v>0</v>
      </c>
      <c r="BQ153" s="515">
        <v>0</v>
      </c>
      <c r="BR153" s="515">
        <v>0</v>
      </c>
      <c r="BS153" s="515">
        <v>0</v>
      </c>
      <c r="BT153" s="515">
        <v>0</v>
      </c>
      <c r="BU153" s="515">
        <v>0</v>
      </c>
      <c r="BV153" s="515">
        <v>0</v>
      </c>
      <c r="BW153" s="515">
        <v>0</v>
      </c>
      <c r="BX153" s="515">
        <v>0</v>
      </c>
      <c r="BY153" s="515">
        <v>0</v>
      </c>
      <c r="BZ153" s="515">
        <v>415387.93463999999</v>
      </c>
      <c r="CA153" s="515">
        <v>415387.93463999999</v>
      </c>
      <c r="CB153" s="515">
        <v>0</v>
      </c>
      <c r="CC153" s="515">
        <v>0</v>
      </c>
      <c r="CD153" s="515">
        <v>10811592</v>
      </c>
      <c r="CE153" s="515">
        <v>10811592</v>
      </c>
      <c r="CF153" s="515">
        <v>11226979.93464</v>
      </c>
      <c r="CG153" s="516">
        <v>11226979.93464</v>
      </c>
      <c r="CH153" s="501">
        <v>0</v>
      </c>
      <c r="CI153" s="501">
        <v>0</v>
      </c>
      <c r="CJ153" s="501">
        <v>12299039.999999998</v>
      </c>
      <c r="CK153" s="257" t="s">
        <v>1976</v>
      </c>
      <c r="CL153" s="108">
        <v>0</v>
      </c>
      <c r="CM153" s="245">
        <v>0</v>
      </c>
      <c r="CN153" s="109">
        <v>3.51</v>
      </c>
      <c r="CO153" s="436"/>
      <c r="CP153" s="436"/>
      <c r="CQ153" s="436"/>
      <c r="CR153" s="273"/>
      <c r="CS153" s="447">
        <v>47.446237221332694</v>
      </c>
      <c r="CT153" s="448">
        <v>47.257544032516343</v>
      </c>
      <c r="CU153" s="441">
        <v>0.40004926715112715</v>
      </c>
      <c r="CV153" s="442">
        <v>0.39906392412858743</v>
      </c>
      <c r="CW153" s="450" t="s">
        <v>2254</v>
      </c>
      <c r="CX153" s="242"/>
      <c r="CY153" s="436"/>
      <c r="CZ153" s="436"/>
      <c r="DA153" s="437"/>
      <c r="DB153" s="438"/>
      <c r="DC153" s="457">
        <v>0</v>
      </c>
      <c r="DD153" s="458">
        <v>0</v>
      </c>
      <c r="DE153" s="459">
        <v>71114</v>
      </c>
      <c r="DF153" s="357">
        <v>23704.666666666668</v>
      </c>
    </row>
    <row r="154" spans="1:110" ht="35.25" customHeight="1" x14ac:dyDescent="0.25">
      <c r="A154" s="401" t="s">
        <v>56</v>
      </c>
      <c r="B154" s="48" t="s">
        <v>57</v>
      </c>
      <c r="C154" s="48" t="s">
        <v>58</v>
      </c>
      <c r="D154" s="145" t="s">
        <v>297</v>
      </c>
      <c r="E154" s="145" t="s">
        <v>298</v>
      </c>
      <c r="F154" s="145" t="s">
        <v>304</v>
      </c>
      <c r="G154" s="14" t="s">
        <v>298</v>
      </c>
      <c r="H154" s="22" t="s">
        <v>1978</v>
      </c>
      <c r="I154" s="145" t="s">
        <v>1984</v>
      </c>
      <c r="J154" s="426">
        <v>10.158477986391464</v>
      </c>
      <c r="K154" s="426">
        <v>24.304734797931001</v>
      </c>
      <c r="L154" s="488">
        <v>1817</v>
      </c>
      <c r="M154" s="498"/>
      <c r="N154" s="498"/>
      <c r="O154" s="498"/>
      <c r="P154" s="498"/>
      <c r="Q154" s="498"/>
      <c r="R154" s="498"/>
      <c r="S154" s="498"/>
      <c r="T154" s="498"/>
      <c r="U154" s="498"/>
      <c r="V154" s="498"/>
      <c r="W154" s="498"/>
      <c r="X154" s="498"/>
      <c r="Y154" s="498"/>
      <c r="Z154" s="498"/>
      <c r="AA154" s="498"/>
      <c r="AB154" s="498"/>
      <c r="AC154" s="498">
        <v>64</v>
      </c>
      <c r="AD154" s="498">
        <v>64</v>
      </c>
      <c r="AE154" s="498"/>
      <c r="AF154" s="498"/>
      <c r="AG154" s="585">
        <v>1</v>
      </c>
      <c r="AH154" s="498">
        <v>1</v>
      </c>
      <c r="AI154" s="498">
        <f t="shared" si="13"/>
        <v>65</v>
      </c>
      <c r="AJ154" s="498">
        <f t="shared" si="14"/>
        <v>65</v>
      </c>
      <c r="AK154" s="498"/>
      <c r="AL154" s="498"/>
      <c r="AM154" s="498"/>
      <c r="AN154" s="498"/>
      <c r="AO154" s="498"/>
      <c r="AP154" s="498"/>
      <c r="AQ154" s="498"/>
      <c r="AR154" s="498"/>
      <c r="AS154" s="498"/>
      <c r="AT154" s="498"/>
      <c r="AU154" s="498"/>
      <c r="AV154" s="498"/>
      <c r="AW154" s="498"/>
      <c r="AX154" s="498"/>
      <c r="AY154" s="498"/>
      <c r="AZ154" s="498"/>
      <c r="BA154" s="498">
        <v>417.66</v>
      </c>
      <c r="BB154" s="498">
        <v>417.66</v>
      </c>
      <c r="BC154" s="498"/>
      <c r="BD154" s="498"/>
      <c r="BE154" s="498">
        <v>3300</v>
      </c>
      <c r="BF154" s="498">
        <v>3300</v>
      </c>
      <c r="BG154" s="256">
        <f t="shared" si="15"/>
        <v>3717.66</v>
      </c>
      <c r="BH154" s="26">
        <f t="shared" si="16"/>
        <v>3717.66</v>
      </c>
      <c r="BI154" s="514">
        <f t="shared" si="12"/>
        <v>0.65915957446808515</v>
      </c>
      <c r="BJ154" s="515">
        <v>0</v>
      </c>
      <c r="BK154" s="515">
        <v>0</v>
      </c>
      <c r="BL154" s="515">
        <v>0</v>
      </c>
      <c r="BM154" s="515">
        <v>0</v>
      </c>
      <c r="BN154" s="515">
        <v>0</v>
      </c>
      <c r="BO154" s="515">
        <v>0</v>
      </c>
      <c r="BP154" s="515">
        <v>0</v>
      </c>
      <c r="BQ154" s="515">
        <v>0</v>
      </c>
      <c r="BR154" s="515">
        <v>0</v>
      </c>
      <c r="BS154" s="515">
        <v>0</v>
      </c>
      <c r="BT154" s="515">
        <v>0</v>
      </c>
      <c r="BU154" s="515">
        <v>0</v>
      </c>
      <c r="BV154" s="515">
        <v>0</v>
      </c>
      <c r="BW154" s="515">
        <v>0</v>
      </c>
      <c r="BX154" s="515">
        <v>0</v>
      </c>
      <c r="BY154" s="515">
        <v>0</v>
      </c>
      <c r="BZ154" s="515">
        <v>490266.01440000004</v>
      </c>
      <c r="CA154" s="515">
        <v>490266.01440000004</v>
      </c>
      <c r="CB154" s="515">
        <v>0</v>
      </c>
      <c r="CC154" s="515">
        <v>0</v>
      </c>
      <c r="CD154" s="515">
        <v>10811592</v>
      </c>
      <c r="CE154" s="515">
        <v>10811592</v>
      </c>
      <c r="CF154" s="515">
        <v>11301858.0144</v>
      </c>
      <c r="CG154" s="516">
        <v>11301858.0144</v>
      </c>
      <c r="CH154" s="501">
        <v>0</v>
      </c>
      <c r="CI154" s="501">
        <v>0</v>
      </c>
      <c r="CJ154" s="501">
        <v>19762559.999999996</v>
      </c>
      <c r="CK154" s="257" t="s">
        <v>1976</v>
      </c>
      <c r="CL154" s="108">
        <v>0</v>
      </c>
      <c r="CM154" s="245">
        <v>0</v>
      </c>
      <c r="CN154" s="109">
        <v>5.64</v>
      </c>
      <c r="CO154" s="436"/>
      <c r="CP154" s="436"/>
      <c r="CQ154" s="436"/>
      <c r="CR154" s="273"/>
      <c r="CS154" s="447">
        <v>51.118229854689559</v>
      </c>
      <c r="CT154" s="448">
        <v>44.745706737120209</v>
      </c>
      <c r="CU154" s="441">
        <v>0.43372963452223695</v>
      </c>
      <c r="CV154" s="442">
        <v>0.4317481285777191</v>
      </c>
      <c r="CW154" s="450" t="s">
        <v>2239</v>
      </c>
      <c r="CX154" s="242"/>
      <c r="CY154" s="436"/>
      <c r="CZ154" s="436"/>
      <c r="DA154" s="437"/>
      <c r="DB154" s="438"/>
      <c r="DC154" s="457">
        <v>0</v>
      </c>
      <c r="DD154" s="458">
        <v>0</v>
      </c>
      <c r="DE154" s="459">
        <v>166290</v>
      </c>
      <c r="DF154" s="357">
        <v>55430</v>
      </c>
    </row>
    <row r="155" spans="1:110" ht="35.25" customHeight="1" x14ac:dyDescent="0.25">
      <c r="A155" s="401" t="s">
        <v>56</v>
      </c>
      <c r="B155" s="48" t="s">
        <v>57</v>
      </c>
      <c r="C155" s="48" t="s">
        <v>58</v>
      </c>
      <c r="D155" s="145" t="s">
        <v>305</v>
      </c>
      <c r="E155" s="145" t="s">
        <v>293</v>
      </c>
      <c r="F155" s="145" t="s">
        <v>306</v>
      </c>
      <c r="G155" s="14" t="s">
        <v>307</v>
      </c>
      <c r="H155" s="22" t="s">
        <v>1979</v>
      </c>
      <c r="I155" s="145" t="s">
        <v>1984</v>
      </c>
      <c r="J155" s="426">
        <v>11.377495344758442</v>
      </c>
      <c r="K155" s="426">
        <v>83.763825583347</v>
      </c>
      <c r="L155" s="488">
        <v>1856.1</v>
      </c>
      <c r="M155" s="498"/>
      <c r="N155" s="498"/>
      <c r="O155" s="498"/>
      <c r="P155" s="498"/>
      <c r="Q155" s="498"/>
      <c r="R155" s="498"/>
      <c r="S155" s="498"/>
      <c r="T155" s="498"/>
      <c r="U155" s="498"/>
      <c r="V155" s="498"/>
      <c r="W155" s="498"/>
      <c r="X155" s="498"/>
      <c r="Y155" s="498"/>
      <c r="Z155" s="498"/>
      <c r="AA155" s="498"/>
      <c r="AB155" s="498"/>
      <c r="AC155" s="498">
        <v>123</v>
      </c>
      <c r="AD155" s="498">
        <v>123</v>
      </c>
      <c r="AE155" s="498"/>
      <c r="AF155" s="498"/>
      <c r="AG155" s="585"/>
      <c r="AH155" s="498"/>
      <c r="AI155" s="498">
        <f t="shared" si="13"/>
        <v>123</v>
      </c>
      <c r="AJ155" s="498">
        <f t="shared" si="14"/>
        <v>123</v>
      </c>
      <c r="AK155" s="498"/>
      <c r="AL155" s="498"/>
      <c r="AM155" s="498"/>
      <c r="AN155" s="498"/>
      <c r="AO155" s="498"/>
      <c r="AP155" s="498"/>
      <c r="AQ155" s="498"/>
      <c r="AR155" s="498"/>
      <c r="AS155" s="498"/>
      <c r="AT155" s="498"/>
      <c r="AU155" s="498"/>
      <c r="AV155" s="498"/>
      <c r="AW155" s="498"/>
      <c r="AX155" s="498"/>
      <c r="AY155" s="498"/>
      <c r="AZ155" s="498"/>
      <c r="BA155" s="498">
        <v>904.76499999999999</v>
      </c>
      <c r="BB155" s="498">
        <v>904.76499999999999</v>
      </c>
      <c r="BC155" s="498"/>
      <c r="BD155" s="498"/>
      <c r="BE155" s="498"/>
      <c r="BF155" s="498"/>
      <c r="BG155" s="256">
        <f t="shared" si="15"/>
        <v>904.76499999999999</v>
      </c>
      <c r="BH155" s="26">
        <f t="shared" si="16"/>
        <v>904.76499999999999</v>
      </c>
      <c r="BI155" s="514">
        <f t="shared" si="12"/>
        <v>0.161277183600713</v>
      </c>
      <c r="BJ155" s="515">
        <v>0</v>
      </c>
      <c r="BK155" s="515">
        <v>0</v>
      </c>
      <c r="BL155" s="515">
        <v>0</v>
      </c>
      <c r="BM155" s="515">
        <v>0</v>
      </c>
      <c r="BN155" s="515">
        <v>0</v>
      </c>
      <c r="BO155" s="515">
        <v>0</v>
      </c>
      <c r="BP155" s="515">
        <v>0</v>
      </c>
      <c r="BQ155" s="515">
        <v>0</v>
      </c>
      <c r="BR155" s="515">
        <v>0</v>
      </c>
      <c r="BS155" s="515">
        <v>0</v>
      </c>
      <c r="BT155" s="515">
        <v>0</v>
      </c>
      <c r="BU155" s="515">
        <v>0</v>
      </c>
      <c r="BV155" s="515">
        <v>0</v>
      </c>
      <c r="BW155" s="515">
        <v>0</v>
      </c>
      <c r="BX155" s="515">
        <v>0</v>
      </c>
      <c r="BY155" s="515">
        <v>0</v>
      </c>
      <c r="BZ155" s="515">
        <v>1062049.3476</v>
      </c>
      <c r="CA155" s="515">
        <v>1062049.3476</v>
      </c>
      <c r="CB155" s="515">
        <v>0</v>
      </c>
      <c r="CC155" s="515">
        <v>0</v>
      </c>
      <c r="CD155" s="515">
        <v>0</v>
      </c>
      <c r="CE155" s="515">
        <v>0</v>
      </c>
      <c r="CF155" s="515">
        <v>1062049.3476</v>
      </c>
      <c r="CG155" s="516">
        <v>1062049.3476</v>
      </c>
      <c r="CH155" s="501">
        <v>18602737.575048003</v>
      </c>
      <c r="CI155" s="501">
        <v>18602737.575048003</v>
      </c>
      <c r="CJ155" s="501">
        <v>15124834.463191202</v>
      </c>
      <c r="CK155" s="257" t="s">
        <v>1976</v>
      </c>
      <c r="CL155" s="108">
        <v>6.9</v>
      </c>
      <c r="CM155" s="245">
        <v>6.9</v>
      </c>
      <c r="CN155" s="109">
        <v>5.61</v>
      </c>
      <c r="CO155" s="436"/>
      <c r="CP155" s="436"/>
      <c r="CQ155" s="436"/>
      <c r="CR155" s="273"/>
      <c r="CS155" s="447">
        <v>221.70981668024123</v>
      </c>
      <c r="CT155" s="448">
        <v>215.98417481088072</v>
      </c>
      <c r="CU155" s="441">
        <v>1.1926771845812851</v>
      </c>
      <c r="CV155" s="442">
        <v>1.1903429456217955</v>
      </c>
      <c r="CW155" s="450" t="s">
        <v>2234</v>
      </c>
      <c r="CX155" s="242"/>
      <c r="CY155" s="436"/>
      <c r="CZ155" s="436"/>
      <c r="DA155" s="437"/>
      <c r="DB155" s="438"/>
      <c r="DC155" s="457">
        <v>101327</v>
      </c>
      <c r="DD155" s="458">
        <v>486388</v>
      </c>
      <c r="DE155" s="459">
        <v>106837</v>
      </c>
      <c r="DF155" s="357">
        <v>231517.33333333334</v>
      </c>
    </row>
    <row r="156" spans="1:110" ht="35.25" customHeight="1" x14ac:dyDescent="0.25">
      <c r="A156" s="401" t="s">
        <v>56</v>
      </c>
      <c r="B156" s="48" t="s">
        <v>57</v>
      </c>
      <c r="C156" s="48" t="s">
        <v>58</v>
      </c>
      <c r="D156" s="145" t="s">
        <v>305</v>
      </c>
      <c r="E156" s="145" t="s">
        <v>293</v>
      </c>
      <c r="F156" s="145" t="s">
        <v>308</v>
      </c>
      <c r="G156" s="14" t="s">
        <v>309</v>
      </c>
      <c r="H156" s="22" t="s">
        <v>1979</v>
      </c>
      <c r="I156" s="145" t="s">
        <v>1984</v>
      </c>
      <c r="J156" s="426">
        <v>9.2023859406134445</v>
      </c>
      <c r="K156" s="426">
        <v>26.12310600627</v>
      </c>
      <c r="L156" s="488">
        <v>798.9</v>
      </c>
      <c r="M156" s="498"/>
      <c r="N156" s="498"/>
      <c r="O156" s="498"/>
      <c r="P156" s="498"/>
      <c r="Q156" s="498"/>
      <c r="R156" s="498"/>
      <c r="S156" s="498"/>
      <c r="T156" s="498"/>
      <c r="U156" s="498"/>
      <c r="V156" s="498"/>
      <c r="W156" s="498"/>
      <c r="X156" s="498"/>
      <c r="Y156" s="498"/>
      <c r="Z156" s="498"/>
      <c r="AA156" s="498"/>
      <c r="AB156" s="498"/>
      <c r="AC156" s="498">
        <v>35</v>
      </c>
      <c r="AD156" s="498">
        <v>35</v>
      </c>
      <c r="AE156" s="498"/>
      <c r="AF156" s="498"/>
      <c r="AG156" s="585"/>
      <c r="AH156" s="498"/>
      <c r="AI156" s="498">
        <f t="shared" si="13"/>
        <v>35</v>
      </c>
      <c r="AJ156" s="498">
        <f t="shared" si="14"/>
        <v>35</v>
      </c>
      <c r="AK156" s="498"/>
      <c r="AL156" s="498"/>
      <c r="AM156" s="498"/>
      <c r="AN156" s="498"/>
      <c r="AO156" s="498"/>
      <c r="AP156" s="498"/>
      <c r="AQ156" s="498"/>
      <c r="AR156" s="498"/>
      <c r="AS156" s="498"/>
      <c r="AT156" s="498"/>
      <c r="AU156" s="498"/>
      <c r="AV156" s="498"/>
      <c r="AW156" s="498"/>
      <c r="AX156" s="498"/>
      <c r="AY156" s="498"/>
      <c r="AZ156" s="498"/>
      <c r="BA156" s="498">
        <v>243.39</v>
      </c>
      <c r="BB156" s="498">
        <v>243.39</v>
      </c>
      <c r="BC156" s="498"/>
      <c r="BD156" s="498"/>
      <c r="BE156" s="498"/>
      <c r="BF156" s="498"/>
      <c r="BG156" s="256">
        <f t="shared" si="15"/>
        <v>243.39</v>
      </c>
      <c r="BH156" s="26">
        <f t="shared" si="16"/>
        <v>243.39</v>
      </c>
      <c r="BI156" s="514">
        <f t="shared" si="12"/>
        <v>3.9575609756097557E-2</v>
      </c>
      <c r="BJ156" s="515">
        <v>0</v>
      </c>
      <c r="BK156" s="515">
        <v>0</v>
      </c>
      <c r="BL156" s="515">
        <v>0</v>
      </c>
      <c r="BM156" s="515">
        <v>0</v>
      </c>
      <c r="BN156" s="515">
        <v>0</v>
      </c>
      <c r="BO156" s="515">
        <v>0</v>
      </c>
      <c r="BP156" s="515">
        <v>0</v>
      </c>
      <c r="BQ156" s="515">
        <v>0</v>
      </c>
      <c r="BR156" s="515">
        <v>0</v>
      </c>
      <c r="BS156" s="515">
        <v>0</v>
      </c>
      <c r="BT156" s="515">
        <v>0</v>
      </c>
      <c r="BU156" s="515">
        <v>0</v>
      </c>
      <c r="BV156" s="515">
        <v>0</v>
      </c>
      <c r="BW156" s="515">
        <v>0</v>
      </c>
      <c r="BX156" s="515">
        <v>0</v>
      </c>
      <c r="BY156" s="515">
        <v>0</v>
      </c>
      <c r="BZ156" s="515">
        <v>285700.91759999999</v>
      </c>
      <c r="CA156" s="515">
        <v>285700.91759999999</v>
      </c>
      <c r="CB156" s="515">
        <v>0</v>
      </c>
      <c r="CC156" s="515">
        <v>0</v>
      </c>
      <c r="CD156" s="515">
        <v>0</v>
      </c>
      <c r="CE156" s="515">
        <v>0</v>
      </c>
      <c r="CF156" s="515">
        <v>285700.91759999999</v>
      </c>
      <c r="CG156" s="516">
        <v>285700.91759999999</v>
      </c>
      <c r="CH156" s="501">
        <v>16013280.000000002</v>
      </c>
      <c r="CI156" s="501">
        <v>16013280.000000002</v>
      </c>
      <c r="CJ156" s="501">
        <v>21549600.000000004</v>
      </c>
      <c r="CK156" s="257" t="s">
        <v>1976</v>
      </c>
      <c r="CL156" s="108">
        <v>4.57</v>
      </c>
      <c r="CM156" s="245">
        <v>4.57</v>
      </c>
      <c r="CN156" s="109">
        <v>6.15</v>
      </c>
      <c r="CO156" s="436"/>
      <c r="CP156" s="436"/>
      <c r="CQ156" s="436"/>
      <c r="CR156" s="273"/>
      <c r="CS156" s="447">
        <v>175.06614223937632</v>
      </c>
      <c r="CT156" s="448">
        <v>140.38167368821328</v>
      </c>
      <c r="CU156" s="441">
        <v>1.3569176780078698</v>
      </c>
      <c r="CV156" s="442">
        <v>1.3214529862377644</v>
      </c>
      <c r="CW156" s="450" t="s">
        <v>2243</v>
      </c>
      <c r="CX156" s="242"/>
      <c r="CY156" s="436"/>
      <c r="CZ156" s="436"/>
      <c r="DA156" s="437"/>
      <c r="DB156" s="438"/>
      <c r="DC156" s="457">
        <v>28565</v>
      </c>
      <c r="DD156" s="458">
        <v>53838</v>
      </c>
      <c r="DE156" s="459">
        <v>67958</v>
      </c>
      <c r="DF156" s="357">
        <v>50120.333333333336</v>
      </c>
    </row>
    <row r="157" spans="1:110" ht="35.25" customHeight="1" x14ac:dyDescent="0.25">
      <c r="A157" s="401" t="s">
        <v>56</v>
      </c>
      <c r="B157" s="48" t="s">
        <v>57</v>
      </c>
      <c r="C157" s="48" t="s">
        <v>58</v>
      </c>
      <c r="D157" s="145" t="s">
        <v>310</v>
      </c>
      <c r="E157" s="145" t="s">
        <v>311</v>
      </c>
      <c r="F157" s="145" t="s">
        <v>312</v>
      </c>
      <c r="G157" s="14" t="s">
        <v>313</v>
      </c>
      <c r="H157" s="22" t="s">
        <v>1979</v>
      </c>
      <c r="I157" s="145" t="s">
        <v>1984</v>
      </c>
      <c r="J157" s="426">
        <v>11.783834464214101</v>
      </c>
      <c r="K157" s="426">
        <v>27.948295396412998</v>
      </c>
      <c r="L157" s="488">
        <v>825.1</v>
      </c>
      <c r="M157" s="498"/>
      <c r="N157" s="498"/>
      <c r="O157" s="498"/>
      <c r="P157" s="498"/>
      <c r="Q157" s="498"/>
      <c r="R157" s="498"/>
      <c r="S157" s="498"/>
      <c r="T157" s="498"/>
      <c r="U157" s="498"/>
      <c r="V157" s="498"/>
      <c r="W157" s="498"/>
      <c r="X157" s="498"/>
      <c r="Y157" s="498"/>
      <c r="Z157" s="498"/>
      <c r="AA157" s="498"/>
      <c r="AB157" s="498"/>
      <c r="AC157" s="498">
        <v>45</v>
      </c>
      <c r="AD157" s="498">
        <v>45</v>
      </c>
      <c r="AE157" s="498"/>
      <c r="AF157" s="498"/>
      <c r="AG157" s="585"/>
      <c r="AH157" s="498"/>
      <c r="AI157" s="498">
        <f t="shared" si="13"/>
        <v>45</v>
      </c>
      <c r="AJ157" s="498">
        <f t="shared" si="14"/>
        <v>45</v>
      </c>
      <c r="AK157" s="498"/>
      <c r="AL157" s="498"/>
      <c r="AM157" s="498"/>
      <c r="AN157" s="498"/>
      <c r="AO157" s="498"/>
      <c r="AP157" s="498"/>
      <c r="AQ157" s="498"/>
      <c r="AR157" s="498"/>
      <c r="AS157" s="498"/>
      <c r="AT157" s="498"/>
      <c r="AU157" s="498"/>
      <c r="AV157" s="498"/>
      <c r="AW157" s="498"/>
      <c r="AX157" s="498"/>
      <c r="AY157" s="498"/>
      <c r="AZ157" s="498"/>
      <c r="BA157" s="498">
        <v>1351.97</v>
      </c>
      <c r="BB157" s="498">
        <v>1351.97</v>
      </c>
      <c r="BC157" s="498"/>
      <c r="BD157" s="498"/>
      <c r="BE157" s="498"/>
      <c r="BF157" s="498"/>
      <c r="BG157" s="256">
        <f t="shared" si="15"/>
        <v>1351.97</v>
      </c>
      <c r="BH157" s="26">
        <f t="shared" si="16"/>
        <v>1351.97</v>
      </c>
      <c r="BI157" s="514">
        <f t="shared" si="12"/>
        <v>0.24185509838998215</v>
      </c>
      <c r="BJ157" s="515">
        <v>0</v>
      </c>
      <c r="BK157" s="515">
        <v>0</v>
      </c>
      <c r="BL157" s="515">
        <v>0</v>
      </c>
      <c r="BM157" s="515">
        <v>0</v>
      </c>
      <c r="BN157" s="515">
        <v>0</v>
      </c>
      <c r="BO157" s="515">
        <v>0</v>
      </c>
      <c r="BP157" s="515">
        <v>0</v>
      </c>
      <c r="BQ157" s="515">
        <v>0</v>
      </c>
      <c r="BR157" s="515">
        <v>0</v>
      </c>
      <c r="BS157" s="515">
        <v>0</v>
      </c>
      <c r="BT157" s="515">
        <v>0</v>
      </c>
      <c r="BU157" s="515">
        <v>0</v>
      </c>
      <c r="BV157" s="515">
        <v>0</v>
      </c>
      <c r="BW157" s="515">
        <v>0</v>
      </c>
      <c r="BX157" s="515">
        <v>0</v>
      </c>
      <c r="BY157" s="515">
        <v>0</v>
      </c>
      <c r="BZ157" s="515">
        <v>1586996.4648000002</v>
      </c>
      <c r="CA157" s="515">
        <v>1586996.4648000002</v>
      </c>
      <c r="CB157" s="515">
        <v>0</v>
      </c>
      <c r="CC157" s="515">
        <v>0</v>
      </c>
      <c r="CD157" s="515">
        <v>0</v>
      </c>
      <c r="CE157" s="515">
        <v>0</v>
      </c>
      <c r="CF157" s="515">
        <v>1586996.4648000002</v>
      </c>
      <c r="CG157" s="516">
        <v>1586996.4648000002</v>
      </c>
      <c r="CH157" s="501">
        <v>23161797.153522</v>
      </c>
      <c r="CI157" s="501">
        <v>23161797.153522</v>
      </c>
      <c r="CJ157" s="501">
        <v>31049027.838893998</v>
      </c>
      <c r="CK157" s="257" t="s">
        <v>1976</v>
      </c>
      <c r="CL157" s="108">
        <v>4.17</v>
      </c>
      <c r="CM157" s="245">
        <v>4.17</v>
      </c>
      <c r="CN157" s="109">
        <v>5.59</v>
      </c>
      <c r="CO157" s="436"/>
      <c r="CP157" s="436"/>
      <c r="CQ157" s="436"/>
      <c r="CR157" s="273"/>
      <c r="CS157" s="447">
        <v>232.93542354329585</v>
      </c>
      <c r="CT157" s="448">
        <v>90.606365872353479</v>
      </c>
      <c r="CU157" s="441">
        <v>0.58121171677074279</v>
      </c>
      <c r="CV157" s="442">
        <v>0.44991184807061141</v>
      </c>
      <c r="CW157" s="450" t="s">
        <v>2236</v>
      </c>
      <c r="CX157" s="242"/>
      <c r="CY157" s="436"/>
      <c r="CZ157" s="436"/>
      <c r="DA157" s="437"/>
      <c r="DB157" s="438"/>
      <c r="DC157" s="457">
        <v>109095</v>
      </c>
      <c r="DD157" s="458">
        <v>0</v>
      </c>
      <c r="DE157" s="459">
        <v>525</v>
      </c>
      <c r="DF157" s="357">
        <v>36540</v>
      </c>
    </row>
    <row r="158" spans="1:110" ht="35.25" customHeight="1" x14ac:dyDescent="0.25">
      <c r="A158" s="401" t="s">
        <v>56</v>
      </c>
      <c r="B158" s="48" t="s">
        <v>57</v>
      </c>
      <c r="C158" s="48" t="s">
        <v>58</v>
      </c>
      <c r="D158" s="145" t="s">
        <v>314</v>
      </c>
      <c r="E158" s="145" t="s">
        <v>315</v>
      </c>
      <c r="F158" s="145" t="s">
        <v>316</v>
      </c>
      <c r="G158" s="14" t="s">
        <v>315</v>
      </c>
      <c r="H158" s="22" t="s">
        <v>1979</v>
      </c>
      <c r="I158" s="145" t="s">
        <v>1984</v>
      </c>
      <c r="J158" s="426">
        <v>12.668219606558768</v>
      </c>
      <c r="K158" s="426">
        <v>61.705113508017</v>
      </c>
      <c r="L158" s="488">
        <v>2429.3000000000002</v>
      </c>
      <c r="M158" s="498"/>
      <c r="N158" s="498"/>
      <c r="O158" s="498"/>
      <c r="P158" s="498"/>
      <c r="Q158" s="498"/>
      <c r="R158" s="498"/>
      <c r="S158" s="498">
        <v>1</v>
      </c>
      <c r="T158" s="498">
        <v>1</v>
      </c>
      <c r="U158" s="498"/>
      <c r="V158" s="498"/>
      <c r="W158" s="498"/>
      <c r="X158" s="498"/>
      <c r="Y158" s="498"/>
      <c r="Z158" s="498"/>
      <c r="AA158" s="498"/>
      <c r="AB158" s="498"/>
      <c r="AC158" s="498">
        <v>102</v>
      </c>
      <c r="AD158" s="498">
        <v>102</v>
      </c>
      <c r="AE158" s="498"/>
      <c r="AF158" s="498"/>
      <c r="AG158" s="585"/>
      <c r="AH158" s="498"/>
      <c r="AI158" s="498">
        <f t="shared" si="13"/>
        <v>103</v>
      </c>
      <c r="AJ158" s="498">
        <f t="shared" si="14"/>
        <v>103</v>
      </c>
      <c r="AK158" s="498"/>
      <c r="AL158" s="498"/>
      <c r="AM158" s="498"/>
      <c r="AN158" s="498"/>
      <c r="AO158" s="498"/>
      <c r="AP158" s="498"/>
      <c r="AQ158" s="498">
        <v>200</v>
      </c>
      <c r="AR158" s="498">
        <v>200</v>
      </c>
      <c r="AS158" s="498"/>
      <c r="AT158" s="498"/>
      <c r="AU158" s="498"/>
      <c r="AV158" s="498"/>
      <c r="AW158" s="498"/>
      <c r="AX158" s="498"/>
      <c r="AY158" s="498"/>
      <c r="AZ158" s="498"/>
      <c r="BA158" s="498">
        <v>888.21</v>
      </c>
      <c r="BB158" s="498">
        <v>888.21</v>
      </c>
      <c r="BC158" s="498"/>
      <c r="BD158" s="498"/>
      <c r="BE158" s="498"/>
      <c r="BF158" s="498"/>
      <c r="BG158" s="256">
        <f t="shared" si="15"/>
        <v>1088.21</v>
      </c>
      <c r="BH158" s="26">
        <f t="shared" si="16"/>
        <v>1088.21</v>
      </c>
      <c r="BI158" s="514">
        <f t="shared" si="12"/>
        <v>0.22437319587628871</v>
      </c>
      <c r="BJ158" s="515">
        <v>0</v>
      </c>
      <c r="BK158" s="515">
        <v>0</v>
      </c>
      <c r="BL158" s="515">
        <v>0</v>
      </c>
      <c r="BM158" s="515">
        <v>0</v>
      </c>
      <c r="BN158" s="515">
        <v>0</v>
      </c>
      <c r="BO158" s="515">
        <v>0</v>
      </c>
      <c r="BP158" s="515">
        <v>655248</v>
      </c>
      <c r="BQ158" s="515">
        <v>655248</v>
      </c>
      <c r="BR158" s="515">
        <v>0</v>
      </c>
      <c r="BS158" s="515">
        <v>0</v>
      </c>
      <c r="BT158" s="515">
        <v>0</v>
      </c>
      <c r="BU158" s="515">
        <v>0</v>
      </c>
      <c r="BV158" s="515">
        <v>0</v>
      </c>
      <c r="BW158" s="515">
        <v>0</v>
      </c>
      <c r="BX158" s="515">
        <v>0</v>
      </c>
      <c r="BY158" s="515">
        <v>0</v>
      </c>
      <c r="BZ158" s="515">
        <v>1042616.4264000001</v>
      </c>
      <c r="CA158" s="515">
        <v>1042616.4264000001</v>
      </c>
      <c r="CB158" s="515">
        <v>0</v>
      </c>
      <c r="CC158" s="515">
        <v>0</v>
      </c>
      <c r="CD158" s="515">
        <v>0</v>
      </c>
      <c r="CE158" s="515">
        <v>0</v>
      </c>
      <c r="CF158" s="515">
        <v>1697864.4264000002</v>
      </c>
      <c r="CG158" s="516">
        <v>1697864.4264000002</v>
      </c>
      <c r="CH158" s="501">
        <v>17520000</v>
      </c>
      <c r="CI158" s="501">
        <v>17520000</v>
      </c>
      <c r="CJ158" s="501">
        <v>16994399.999999996</v>
      </c>
      <c r="CK158" s="257" t="s">
        <v>1976</v>
      </c>
      <c r="CL158" s="108">
        <v>5</v>
      </c>
      <c r="CM158" s="245">
        <v>5</v>
      </c>
      <c r="CN158" s="109">
        <v>4.8499999999999996</v>
      </c>
      <c r="CO158" s="436"/>
      <c r="CP158" s="436"/>
      <c r="CQ158" s="436"/>
      <c r="CR158" s="273"/>
      <c r="CS158" s="447">
        <v>109.42795700071356</v>
      </c>
      <c r="CT158" s="448">
        <v>70.774241379861337</v>
      </c>
      <c r="CU158" s="441">
        <v>0.65770574250369529</v>
      </c>
      <c r="CV158" s="442">
        <v>0.61887297766392113</v>
      </c>
      <c r="CW158" s="450" t="s">
        <v>2243</v>
      </c>
      <c r="CX158" s="242"/>
      <c r="CY158" s="436"/>
      <c r="CZ158" s="436"/>
      <c r="DA158" s="437"/>
      <c r="DB158" s="438"/>
      <c r="DC158" s="457">
        <v>0</v>
      </c>
      <c r="DD158" s="458">
        <v>0</v>
      </c>
      <c r="DE158" s="459">
        <v>0</v>
      </c>
      <c r="DF158" s="357">
        <v>0</v>
      </c>
    </row>
    <row r="159" spans="1:110" ht="35.25" customHeight="1" x14ac:dyDescent="0.25">
      <c r="A159" s="401" t="s">
        <v>56</v>
      </c>
      <c r="B159" s="48" t="s">
        <v>57</v>
      </c>
      <c r="C159" s="48" t="s">
        <v>58</v>
      </c>
      <c r="D159" s="145" t="s">
        <v>314</v>
      </c>
      <c r="E159" s="145" t="s">
        <v>315</v>
      </c>
      <c r="F159" s="145" t="s">
        <v>317</v>
      </c>
      <c r="G159" s="14" t="s">
        <v>315</v>
      </c>
      <c r="H159" s="22" t="s">
        <v>1979</v>
      </c>
      <c r="I159" s="145" t="s">
        <v>1984</v>
      </c>
      <c r="J159" s="426">
        <v>10.158477986391464</v>
      </c>
      <c r="K159" s="426">
        <v>38.622348404514</v>
      </c>
      <c r="L159" s="488">
        <v>1664.3</v>
      </c>
      <c r="M159" s="498"/>
      <c r="N159" s="498"/>
      <c r="O159" s="498"/>
      <c r="P159" s="498"/>
      <c r="Q159" s="498"/>
      <c r="R159" s="498"/>
      <c r="S159" s="498"/>
      <c r="T159" s="498"/>
      <c r="U159" s="498"/>
      <c r="V159" s="498"/>
      <c r="W159" s="498"/>
      <c r="X159" s="498"/>
      <c r="Y159" s="498"/>
      <c r="Z159" s="498"/>
      <c r="AA159" s="498"/>
      <c r="AB159" s="498"/>
      <c r="AC159" s="498">
        <v>75</v>
      </c>
      <c r="AD159" s="498">
        <v>75</v>
      </c>
      <c r="AE159" s="498"/>
      <c r="AF159" s="498"/>
      <c r="AG159" s="585"/>
      <c r="AH159" s="498"/>
      <c r="AI159" s="498">
        <f t="shared" si="13"/>
        <v>75</v>
      </c>
      <c r="AJ159" s="498">
        <f t="shared" si="14"/>
        <v>75</v>
      </c>
      <c r="AK159" s="498"/>
      <c r="AL159" s="498"/>
      <c r="AM159" s="498"/>
      <c r="AN159" s="498"/>
      <c r="AO159" s="498"/>
      <c r="AP159" s="498"/>
      <c r="AQ159" s="498"/>
      <c r="AR159" s="498"/>
      <c r="AS159" s="498"/>
      <c r="AT159" s="498"/>
      <c r="AU159" s="498"/>
      <c r="AV159" s="498"/>
      <c r="AW159" s="498"/>
      <c r="AX159" s="498"/>
      <c r="AY159" s="498"/>
      <c r="AZ159" s="498"/>
      <c r="BA159" s="498">
        <v>2410.1999999999998</v>
      </c>
      <c r="BB159" s="498">
        <v>2410.1999999999998</v>
      </c>
      <c r="BC159" s="498"/>
      <c r="BD159" s="498"/>
      <c r="BE159" s="498"/>
      <c r="BF159" s="498"/>
      <c r="BG159" s="256">
        <f t="shared" si="15"/>
        <v>2410.1999999999998</v>
      </c>
      <c r="BH159" s="26">
        <f t="shared" si="16"/>
        <v>2410.1999999999998</v>
      </c>
      <c r="BI159" s="514">
        <f t="shared" si="12"/>
        <v>0.72815709969788511</v>
      </c>
      <c r="BJ159" s="515">
        <v>0</v>
      </c>
      <c r="BK159" s="515">
        <v>0</v>
      </c>
      <c r="BL159" s="515">
        <v>0</v>
      </c>
      <c r="BM159" s="515">
        <v>0</v>
      </c>
      <c r="BN159" s="515">
        <v>0</v>
      </c>
      <c r="BO159" s="515">
        <v>0</v>
      </c>
      <c r="BP159" s="515">
        <v>0</v>
      </c>
      <c r="BQ159" s="515">
        <v>0</v>
      </c>
      <c r="BR159" s="515">
        <v>0</v>
      </c>
      <c r="BS159" s="515">
        <v>0</v>
      </c>
      <c r="BT159" s="515">
        <v>0</v>
      </c>
      <c r="BU159" s="515">
        <v>0</v>
      </c>
      <c r="BV159" s="515">
        <v>0</v>
      </c>
      <c r="BW159" s="515">
        <v>0</v>
      </c>
      <c r="BX159" s="515">
        <v>0</v>
      </c>
      <c r="BY159" s="515">
        <v>0</v>
      </c>
      <c r="BZ159" s="515">
        <v>2829189.1680000001</v>
      </c>
      <c r="CA159" s="515">
        <v>2829189.1680000001</v>
      </c>
      <c r="CB159" s="515">
        <v>0</v>
      </c>
      <c r="CC159" s="515">
        <v>0</v>
      </c>
      <c r="CD159" s="515">
        <v>0</v>
      </c>
      <c r="CE159" s="515">
        <v>0</v>
      </c>
      <c r="CF159" s="515">
        <v>2829189.1680000001</v>
      </c>
      <c r="CG159" s="516">
        <v>2829189.1680000001</v>
      </c>
      <c r="CH159" s="501">
        <v>11563200</v>
      </c>
      <c r="CI159" s="501">
        <v>11563200</v>
      </c>
      <c r="CJ159" s="501">
        <v>11598240</v>
      </c>
      <c r="CK159" s="257" t="s">
        <v>1976</v>
      </c>
      <c r="CL159" s="108">
        <v>3.3</v>
      </c>
      <c r="CM159" s="245">
        <v>3.3</v>
      </c>
      <c r="CN159" s="109">
        <v>3.31</v>
      </c>
      <c r="CO159" s="436"/>
      <c r="CP159" s="436"/>
      <c r="CQ159" s="436"/>
      <c r="CR159" s="273"/>
      <c r="CS159" s="447">
        <v>172.56519751921914</v>
      </c>
      <c r="CT159" s="448">
        <v>171.65320874616381</v>
      </c>
      <c r="CU159" s="441">
        <v>0.99603988520023368</v>
      </c>
      <c r="CV159" s="442">
        <v>0.995237960581148</v>
      </c>
      <c r="CW159" s="450" t="s">
        <v>2240</v>
      </c>
      <c r="CX159" s="242"/>
      <c r="CY159" s="436"/>
      <c r="CZ159" s="436"/>
      <c r="DA159" s="437"/>
      <c r="DB159" s="438"/>
      <c r="DC159" s="457">
        <v>0</v>
      </c>
      <c r="DD159" s="458">
        <v>6785</v>
      </c>
      <c r="DE159" s="459">
        <v>381681</v>
      </c>
      <c r="DF159" s="357">
        <v>129488.66666666667</v>
      </c>
    </row>
    <row r="160" spans="1:110" ht="35.25" customHeight="1" x14ac:dyDescent="0.25">
      <c r="A160" s="401" t="s">
        <v>56</v>
      </c>
      <c r="B160" s="48" t="s">
        <v>57</v>
      </c>
      <c r="C160" s="48" t="s">
        <v>58</v>
      </c>
      <c r="D160" s="145" t="s">
        <v>318</v>
      </c>
      <c r="E160" s="145" t="s">
        <v>63</v>
      </c>
      <c r="F160" s="145" t="s">
        <v>319</v>
      </c>
      <c r="G160" s="14" t="s">
        <v>63</v>
      </c>
      <c r="H160" s="22" t="s">
        <v>1979</v>
      </c>
      <c r="I160" s="145" t="s">
        <v>1981</v>
      </c>
      <c r="J160" s="426">
        <v>2.1832154019244183</v>
      </c>
      <c r="K160" s="426">
        <v>2.9009469636629999</v>
      </c>
      <c r="L160" s="488">
        <v>381.1</v>
      </c>
      <c r="M160" s="498"/>
      <c r="N160" s="498"/>
      <c r="O160" s="498"/>
      <c r="P160" s="498"/>
      <c r="Q160" s="498"/>
      <c r="R160" s="498"/>
      <c r="S160" s="498"/>
      <c r="T160" s="498"/>
      <c r="U160" s="498"/>
      <c r="V160" s="498"/>
      <c r="W160" s="498"/>
      <c r="X160" s="498"/>
      <c r="Y160" s="498"/>
      <c r="Z160" s="498"/>
      <c r="AA160" s="498"/>
      <c r="AB160" s="498"/>
      <c r="AC160" s="498">
        <v>2</v>
      </c>
      <c r="AD160" s="498">
        <v>2</v>
      </c>
      <c r="AE160" s="498"/>
      <c r="AF160" s="498"/>
      <c r="AG160" s="585"/>
      <c r="AH160" s="498"/>
      <c r="AI160" s="498">
        <f t="shared" si="13"/>
        <v>2</v>
      </c>
      <c r="AJ160" s="498">
        <f t="shared" si="14"/>
        <v>2</v>
      </c>
      <c r="AK160" s="498"/>
      <c r="AL160" s="498"/>
      <c r="AM160" s="498"/>
      <c r="AN160" s="498"/>
      <c r="AO160" s="498"/>
      <c r="AP160" s="498"/>
      <c r="AQ160" s="498"/>
      <c r="AR160" s="498"/>
      <c r="AS160" s="498"/>
      <c r="AT160" s="498"/>
      <c r="AU160" s="498"/>
      <c r="AV160" s="498"/>
      <c r="AW160" s="498"/>
      <c r="AX160" s="498"/>
      <c r="AY160" s="498"/>
      <c r="AZ160" s="498"/>
      <c r="BA160" s="498">
        <v>13.1</v>
      </c>
      <c r="BB160" s="498">
        <v>13.1</v>
      </c>
      <c r="BC160" s="498"/>
      <c r="BD160" s="498"/>
      <c r="BE160" s="498"/>
      <c r="BF160" s="498"/>
      <c r="BG160" s="256">
        <f t="shared" si="15"/>
        <v>13.1</v>
      </c>
      <c r="BH160" s="26">
        <f t="shared" si="16"/>
        <v>13.1</v>
      </c>
      <c r="BI160" s="514">
        <f t="shared" si="12"/>
        <v>1.4239130434782607E-2</v>
      </c>
      <c r="BJ160" s="515">
        <v>0</v>
      </c>
      <c r="BK160" s="515">
        <v>0</v>
      </c>
      <c r="BL160" s="515">
        <v>0</v>
      </c>
      <c r="BM160" s="515">
        <v>0</v>
      </c>
      <c r="BN160" s="515">
        <v>0</v>
      </c>
      <c r="BO160" s="515">
        <v>0</v>
      </c>
      <c r="BP160" s="515">
        <v>0</v>
      </c>
      <c r="BQ160" s="515">
        <v>0</v>
      </c>
      <c r="BR160" s="515">
        <v>0</v>
      </c>
      <c r="BS160" s="515">
        <v>0</v>
      </c>
      <c r="BT160" s="515">
        <v>0</v>
      </c>
      <c r="BU160" s="515">
        <v>0</v>
      </c>
      <c r="BV160" s="515">
        <v>0</v>
      </c>
      <c r="BW160" s="515">
        <v>0</v>
      </c>
      <c r="BX160" s="515">
        <v>0</v>
      </c>
      <c r="BY160" s="515">
        <v>0</v>
      </c>
      <c r="BZ160" s="515">
        <v>15377.304</v>
      </c>
      <c r="CA160" s="515">
        <v>15377.304</v>
      </c>
      <c r="CB160" s="515">
        <v>0</v>
      </c>
      <c r="CC160" s="515">
        <v>0</v>
      </c>
      <c r="CD160" s="515">
        <v>0</v>
      </c>
      <c r="CE160" s="515">
        <v>0</v>
      </c>
      <c r="CF160" s="515">
        <v>15377.304</v>
      </c>
      <c r="CG160" s="516">
        <v>15377.304</v>
      </c>
      <c r="CH160" s="501">
        <v>1226399.9999999998</v>
      </c>
      <c r="CI160" s="501">
        <v>1226399.9999999998</v>
      </c>
      <c r="CJ160" s="501">
        <v>3223680.0000000005</v>
      </c>
      <c r="CK160" s="257" t="s">
        <v>1976</v>
      </c>
      <c r="CL160" s="108">
        <v>0.35</v>
      </c>
      <c r="CM160" s="245">
        <v>0.35</v>
      </c>
      <c r="CN160" s="109">
        <v>0.92</v>
      </c>
      <c r="CO160" s="436"/>
      <c r="CP160" s="436"/>
      <c r="CQ160" s="436"/>
      <c r="CR160" s="273"/>
      <c r="CS160" s="447">
        <v>28.507005253940431</v>
      </c>
      <c r="CT160" s="448">
        <v>28.507005253940431</v>
      </c>
      <c r="CU160" s="441">
        <v>0.33537653239929915</v>
      </c>
      <c r="CV160" s="442">
        <v>0.33537653239929915</v>
      </c>
      <c r="CW160" s="450" t="s">
        <v>2226</v>
      </c>
      <c r="CX160" s="242"/>
      <c r="CY160" s="436"/>
      <c r="CZ160" s="436"/>
      <c r="DA160" s="437"/>
      <c r="DB160" s="438"/>
      <c r="DC160" s="457">
        <v>0</v>
      </c>
      <c r="DD160" s="458">
        <v>0</v>
      </c>
      <c r="DE160" s="459">
        <v>0</v>
      </c>
      <c r="DF160" s="357">
        <v>0</v>
      </c>
    </row>
    <row r="161" spans="1:110" ht="35.25" customHeight="1" x14ac:dyDescent="0.25">
      <c r="A161" s="401" t="s">
        <v>56</v>
      </c>
      <c r="B161" s="48" t="s">
        <v>57</v>
      </c>
      <c r="C161" s="48" t="s">
        <v>58</v>
      </c>
      <c r="D161" s="145" t="s">
        <v>318</v>
      </c>
      <c r="E161" s="145" t="s">
        <v>63</v>
      </c>
      <c r="F161" s="145" t="s">
        <v>320</v>
      </c>
      <c r="G161" s="14" t="s">
        <v>63</v>
      </c>
      <c r="H161" s="22" t="s">
        <v>1978</v>
      </c>
      <c r="I161" s="145" t="s">
        <v>1981</v>
      </c>
      <c r="J161" s="426">
        <v>2.2768847095977436</v>
      </c>
      <c r="K161" s="426">
        <v>1.4744318151150002</v>
      </c>
      <c r="L161" s="488">
        <v>89.5</v>
      </c>
      <c r="M161" s="498"/>
      <c r="N161" s="498"/>
      <c r="O161" s="498"/>
      <c r="P161" s="498"/>
      <c r="Q161" s="498"/>
      <c r="R161" s="498"/>
      <c r="S161" s="498"/>
      <c r="T161" s="498"/>
      <c r="U161" s="498"/>
      <c r="V161" s="498"/>
      <c r="W161" s="498"/>
      <c r="X161" s="498"/>
      <c r="Y161" s="498"/>
      <c r="Z161" s="498"/>
      <c r="AA161" s="498"/>
      <c r="AB161" s="498"/>
      <c r="AC161" s="498">
        <v>1</v>
      </c>
      <c r="AD161" s="498">
        <v>1</v>
      </c>
      <c r="AE161" s="498"/>
      <c r="AF161" s="498"/>
      <c r="AG161" s="585"/>
      <c r="AH161" s="498"/>
      <c r="AI161" s="498">
        <f t="shared" si="13"/>
        <v>1</v>
      </c>
      <c r="AJ161" s="498">
        <f t="shared" si="14"/>
        <v>1</v>
      </c>
      <c r="AK161" s="498"/>
      <c r="AL161" s="498"/>
      <c r="AM161" s="498"/>
      <c r="AN161" s="498"/>
      <c r="AO161" s="498"/>
      <c r="AP161" s="498"/>
      <c r="AQ161" s="498"/>
      <c r="AR161" s="498"/>
      <c r="AS161" s="498"/>
      <c r="AT161" s="498"/>
      <c r="AU161" s="498"/>
      <c r="AV161" s="498"/>
      <c r="AW161" s="498"/>
      <c r="AX161" s="498"/>
      <c r="AY161" s="498"/>
      <c r="AZ161" s="498"/>
      <c r="BA161" s="498">
        <v>4.2</v>
      </c>
      <c r="BB161" s="498">
        <v>4.2</v>
      </c>
      <c r="BC161" s="498"/>
      <c r="BD161" s="498"/>
      <c r="BE161" s="498"/>
      <c r="BF161" s="498"/>
      <c r="BG161" s="256">
        <f t="shared" si="15"/>
        <v>4.2</v>
      </c>
      <c r="BH161" s="26">
        <f t="shared" si="16"/>
        <v>4.2</v>
      </c>
      <c r="BI161" s="514">
        <f t="shared" si="12"/>
        <v>2.3333333333333338E-2</v>
      </c>
      <c r="BJ161" s="515">
        <v>0</v>
      </c>
      <c r="BK161" s="515">
        <v>0</v>
      </c>
      <c r="BL161" s="515">
        <v>0</v>
      </c>
      <c r="BM161" s="515">
        <v>0</v>
      </c>
      <c r="BN161" s="515">
        <v>0</v>
      </c>
      <c r="BO161" s="515">
        <v>0</v>
      </c>
      <c r="BP161" s="515">
        <v>0</v>
      </c>
      <c r="BQ161" s="515">
        <v>0</v>
      </c>
      <c r="BR161" s="515">
        <v>0</v>
      </c>
      <c r="BS161" s="515">
        <v>0</v>
      </c>
      <c r="BT161" s="515">
        <v>0</v>
      </c>
      <c r="BU161" s="515">
        <v>0</v>
      </c>
      <c r="BV161" s="515">
        <v>0</v>
      </c>
      <c r="BW161" s="515">
        <v>0</v>
      </c>
      <c r="BX161" s="515">
        <v>0</v>
      </c>
      <c r="BY161" s="515">
        <v>0</v>
      </c>
      <c r="BZ161" s="515">
        <v>4930.1280000000006</v>
      </c>
      <c r="CA161" s="515">
        <v>4930.1280000000006</v>
      </c>
      <c r="CB161" s="515">
        <v>0</v>
      </c>
      <c r="CC161" s="515">
        <v>0</v>
      </c>
      <c r="CD161" s="515">
        <v>0</v>
      </c>
      <c r="CE161" s="515">
        <v>0</v>
      </c>
      <c r="CF161" s="515">
        <v>4930.1280000000006</v>
      </c>
      <c r="CG161" s="516">
        <v>4930.1280000000006</v>
      </c>
      <c r="CH161" s="501">
        <v>1752000</v>
      </c>
      <c r="CI161" s="501">
        <v>1752000</v>
      </c>
      <c r="CJ161" s="501">
        <v>630719.99999999988</v>
      </c>
      <c r="CK161" s="257" t="s">
        <v>1976</v>
      </c>
      <c r="CL161" s="108">
        <v>0.5</v>
      </c>
      <c r="CM161" s="245">
        <v>0.5</v>
      </c>
      <c r="CN161" s="109">
        <v>0.18</v>
      </c>
      <c r="CO161" s="436"/>
      <c r="CP161" s="436"/>
      <c r="CQ161" s="436"/>
      <c r="CR161" s="273"/>
      <c r="CS161" s="447">
        <v>329.91038939770175</v>
      </c>
      <c r="CT161" s="448">
        <v>329.91038939770175</v>
      </c>
      <c r="CU161" s="441">
        <v>2.3658327866541344</v>
      </c>
      <c r="CV161" s="442">
        <v>2.3658327866541344</v>
      </c>
      <c r="CW161" s="450" t="s">
        <v>2246</v>
      </c>
      <c r="CX161" s="242"/>
      <c r="CY161" s="436"/>
      <c r="CZ161" s="436"/>
      <c r="DA161" s="437"/>
      <c r="DB161" s="438"/>
      <c r="DC161" s="457">
        <v>31943</v>
      </c>
      <c r="DD161" s="458">
        <v>0</v>
      </c>
      <c r="DE161" s="459">
        <v>20049</v>
      </c>
      <c r="DF161" s="357">
        <v>17330.666666666668</v>
      </c>
    </row>
    <row r="162" spans="1:110" ht="35.25" customHeight="1" x14ac:dyDescent="0.25">
      <c r="A162" s="401" t="s">
        <v>56</v>
      </c>
      <c r="B162" s="48" t="s">
        <v>57</v>
      </c>
      <c r="C162" s="48" t="s">
        <v>58</v>
      </c>
      <c r="D162" s="145" t="s">
        <v>318</v>
      </c>
      <c r="E162" s="145" t="s">
        <v>63</v>
      </c>
      <c r="F162" s="145" t="s">
        <v>321</v>
      </c>
      <c r="G162" s="14" t="s">
        <v>63</v>
      </c>
      <c r="H162" s="22" t="s">
        <v>1979</v>
      </c>
      <c r="I162" s="145" t="s">
        <v>1981</v>
      </c>
      <c r="J162" s="426">
        <v>2.2336527214408242</v>
      </c>
      <c r="K162" s="426">
        <v>3.6367424166780005</v>
      </c>
      <c r="L162" s="488">
        <v>188.6</v>
      </c>
      <c r="M162" s="498"/>
      <c r="N162" s="498"/>
      <c r="O162" s="498"/>
      <c r="P162" s="498"/>
      <c r="Q162" s="498"/>
      <c r="R162" s="498"/>
      <c r="S162" s="498"/>
      <c r="T162" s="498"/>
      <c r="U162" s="498"/>
      <c r="V162" s="498"/>
      <c r="W162" s="498"/>
      <c r="X162" s="498"/>
      <c r="Y162" s="498"/>
      <c r="Z162" s="498"/>
      <c r="AA162" s="498"/>
      <c r="AB162" s="498"/>
      <c r="AC162" s="498">
        <v>7</v>
      </c>
      <c r="AD162" s="498">
        <v>7</v>
      </c>
      <c r="AE162" s="498"/>
      <c r="AF162" s="498"/>
      <c r="AG162" s="585"/>
      <c r="AH162" s="498"/>
      <c r="AI162" s="498">
        <f t="shared" si="13"/>
        <v>7</v>
      </c>
      <c r="AJ162" s="498">
        <f t="shared" si="14"/>
        <v>7</v>
      </c>
      <c r="AK162" s="498"/>
      <c r="AL162" s="498"/>
      <c r="AM162" s="498"/>
      <c r="AN162" s="498"/>
      <c r="AO162" s="498"/>
      <c r="AP162" s="498"/>
      <c r="AQ162" s="498"/>
      <c r="AR162" s="498"/>
      <c r="AS162" s="498"/>
      <c r="AT162" s="498"/>
      <c r="AU162" s="498"/>
      <c r="AV162" s="498"/>
      <c r="AW162" s="498"/>
      <c r="AX162" s="498"/>
      <c r="AY162" s="498"/>
      <c r="AZ162" s="498"/>
      <c r="BA162" s="498">
        <v>22.87</v>
      </c>
      <c r="BB162" s="498">
        <v>22.87</v>
      </c>
      <c r="BC162" s="498"/>
      <c r="BD162" s="498"/>
      <c r="BE162" s="498"/>
      <c r="BF162" s="498"/>
      <c r="BG162" s="256">
        <f t="shared" si="15"/>
        <v>22.87</v>
      </c>
      <c r="BH162" s="26">
        <f t="shared" si="16"/>
        <v>22.87</v>
      </c>
      <c r="BI162" s="514">
        <f t="shared" si="12"/>
        <v>7.6233333333333347E-2</v>
      </c>
      <c r="BJ162" s="515">
        <v>0</v>
      </c>
      <c r="BK162" s="515">
        <v>0</v>
      </c>
      <c r="BL162" s="515">
        <v>0</v>
      </c>
      <c r="BM162" s="515">
        <v>0</v>
      </c>
      <c r="BN162" s="515">
        <v>0</v>
      </c>
      <c r="BO162" s="515">
        <v>0</v>
      </c>
      <c r="BP162" s="515">
        <v>0</v>
      </c>
      <c r="BQ162" s="515">
        <v>0</v>
      </c>
      <c r="BR162" s="515">
        <v>0</v>
      </c>
      <c r="BS162" s="515">
        <v>0</v>
      </c>
      <c r="BT162" s="515">
        <v>0</v>
      </c>
      <c r="BU162" s="515">
        <v>0</v>
      </c>
      <c r="BV162" s="515">
        <v>0</v>
      </c>
      <c r="BW162" s="515">
        <v>0</v>
      </c>
      <c r="BX162" s="515">
        <v>0</v>
      </c>
      <c r="BY162" s="515">
        <v>0</v>
      </c>
      <c r="BZ162" s="515">
        <v>26845.720800000003</v>
      </c>
      <c r="CA162" s="515">
        <v>26845.720800000003</v>
      </c>
      <c r="CB162" s="515">
        <v>0</v>
      </c>
      <c r="CC162" s="515">
        <v>0</v>
      </c>
      <c r="CD162" s="515">
        <v>0</v>
      </c>
      <c r="CE162" s="515">
        <v>0</v>
      </c>
      <c r="CF162" s="515">
        <v>26845.720800000003</v>
      </c>
      <c r="CG162" s="516">
        <v>26845.720800000003</v>
      </c>
      <c r="CH162" s="501">
        <v>1611840.0000000002</v>
      </c>
      <c r="CI162" s="501">
        <v>1611840.0000000002</v>
      </c>
      <c r="CJ162" s="501">
        <v>1051200</v>
      </c>
      <c r="CK162" s="257" t="s">
        <v>1976</v>
      </c>
      <c r="CL162" s="108">
        <v>0.46</v>
      </c>
      <c r="CM162" s="245">
        <v>0.46</v>
      </c>
      <c r="CN162" s="109">
        <v>0.3</v>
      </c>
      <c r="CO162" s="436"/>
      <c r="CP162" s="436"/>
      <c r="CQ162" s="436"/>
      <c r="CR162" s="273"/>
      <c r="CS162" s="447">
        <v>258.5224555290543</v>
      </c>
      <c r="CT162" s="448">
        <v>194.54233804148097</v>
      </c>
      <c r="CU162" s="441">
        <v>2.2264363790279411</v>
      </c>
      <c r="CV162" s="442">
        <v>2.1920938575638655</v>
      </c>
      <c r="CW162" s="450" t="s">
        <v>2246</v>
      </c>
      <c r="CX162" s="242"/>
      <c r="CY162" s="436"/>
      <c r="CZ162" s="436"/>
      <c r="DA162" s="437"/>
      <c r="DB162" s="438"/>
      <c r="DC162" s="457">
        <v>22932</v>
      </c>
      <c r="DD162" s="458">
        <v>0</v>
      </c>
      <c r="DE162" s="459">
        <v>14841</v>
      </c>
      <c r="DF162" s="357">
        <v>12591</v>
      </c>
    </row>
    <row r="163" spans="1:110" ht="35.25" customHeight="1" x14ac:dyDescent="0.25">
      <c r="A163" s="401" t="s">
        <v>56</v>
      </c>
      <c r="B163" s="48" t="s">
        <v>57</v>
      </c>
      <c r="C163" s="48" t="s">
        <v>58</v>
      </c>
      <c r="D163" s="145" t="s">
        <v>318</v>
      </c>
      <c r="E163" s="145" t="s">
        <v>63</v>
      </c>
      <c r="F163" s="145" t="s">
        <v>322</v>
      </c>
      <c r="G163" s="14" t="s">
        <v>323</v>
      </c>
      <c r="H163" s="22" t="s">
        <v>1978</v>
      </c>
      <c r="I163" s="145" t="s">
        <v>1981</v>
      </c>
      <c r="J163" s="426">
        <v>1.7004582008388212</v>
      </c>
      <c r="K163" s="426">
        <v>4.127083324749</v>
      </c>
      <c r="L163" s="488">
        <v>179.1</v>
      </c>
      <c r="M163" s="498"/>
      <c r="N163" s="498"/>
      <c r="O163" s="498"/>
      <c r="P163" s="498"/>
      <c r="Q163" s="498"/>
      <c r="R163" s="498"/>
      <c r="S163" s="498"/>
      <c r="T163" s="498"/>
      <c r="U163" s="498"/>
      <c r="V163" s="498"/>
      <c r="W163" s="498"/>
      <c r="X163" s="498"/>
      <c r="Y163" s="498"/>
      <c r="Z163" s="498"/>
      <c r="AA163" s="498"/>
      <c r="AB163" s="498"/>
      <c r="AC163" s="498">
        <v>3</v>
      </c>
      <c r="AD163" s="498">
        <v>3</v>
      </c>
      <c r="AE163" s="498"/>
      <c r="AF163" s="498"/>
      <c r="AG163" s="585"/>
      <c r="AH163" s="498"/>
      <c r="AI163" s="498">
        <f t="shared" si="13"/>
        <v>3</v>
      </c>
      <c r="AJ163" s="498">
        <f t="shared" si="14"/>
        <v>3</v>
      </c>
      <c r="AK163" s="498"/>
      <c r="AL163" s="498"/>
      <c r="AM163" s="498"/>
      <c r="AN163" s="498"/>
      <c r="AO163" s="498"/>
      <c r="AP163" s="498"/>
      <c r="AQ163" s="498"/>
      <c r="AR163" s="498"/>
      <c r="AS163" s="498"/>
      <c r="AT163" s="498"/>
      <c r="AU163" s="498"/>
      <c r="AV163" s="498"/>
      <c r="AW163" s="498"/>
      <c r="AX163" s="498"/>
      <c r="AY163" s="498"/>
      <c r="AZ163" s="498"/>
      <c r="BA163" s="498">
        <v>12.66</v>
      </c>
      <c r="BB163" s="498">
        <v>12.66</v>
      </c>
      <c r="BC163" s="498"/>
      <c r="BD163" s="498"/>
      <c r="BE163" s="498"/>
      <c r="BF163" s="498"/>
      <c r="BG163" s="256">
        <f t="shared" si="15"/>
        <v>12.66</v>
      </c>
      <c r="BH163" s="26">
        <f t="shared" si="16"/>
        <v>12.66</v>
      </c>
      <c r="BI163" s="514">
        <f t="shared" si="12"/>
        <v>1.8347826086956523E-2</v>
      </c>
      <c r="BJ163" s="515">
        <v>0</v>
      </c>
      <c r="BK163" s="515">
        <v>0</v>
      </c>
      <c r="BL163" s="515">
        <v>0</v>
      </c>
      <c r="BM163" s="515">
        <v>0</v>
      </c>
      <c r="BN163" s="515">
        <v>0</v>
      </c>
      <c r="BO163" s="515">
        <v>0</v>
      </c>
      <c r="BP163" s="515">
        <v>0</v>
      </c>
      <c r="BQ163" s="515">
        <v>0</v>
      </c>
      <c r="BR163" s="515">
        <v>0</v>
      </c>
      <c r="BS163" s="515">
        <v>0</v>
      </c>
      <c r="BT163" s="515">
        <v>0</v>
      </c>
      <c r="BU163" s="515">
        <v>0</v>
      </c>
      <c r="BV163" s="515">
        <v>0</v>
      </c>
      <c r="BW163" s="515">
        <v>0</v>
      </c>
      <c r="BX163" s="515">
        <v>0</v>
      </c>
      <c r="BY163" s="515">
        <v>0</v>
      </c>
      <c r="BZ163" s="515">
        <v>14860.814400000001</v>
      </c>
      <c r="CA163" s="515">
        <v>14860.814400000001</v>
      </c>
      <c r="CB163" s="515">
        <v>0</v>
      </c>
      <c r="CC163" s="515">
        <v>0</v>
      </c>
      <c r="CD163" s="515">
        <v>0</v>
      </c>
      <c r="CE163" s="515">
        <v>0</v>
      </c>
      <c r="CF163" s="515">
        <v>14860.814400000001</v>
      </c>
      <c r="CG163" s="516">
        <v>14860.814400000001</v>
      </c>
      <c r="CH163" s="501">
        <v>1646880</v>
      </c>
      <c r="CI163" s="501">
        <v>1646880</v>
      </c>
      <c r="CJ163" s="501">
        <v>2417759.9999999995</v>
      </c>
      <c r="CK163" s="257" t="s">
        <v>1976</v>
      </c>
      <c r="CL163" s="108">
        <v>0.47</v>
      </c>
      <c r="CM163" s="245">
        <v>0.47</v>
      </c>
      <c r="CN163" s="109">
        <v>0.69</v>
      </c>
      <c r="CO163" s="436"/>
      <c r="CP163" s="436"/>
      <c r="CQ163" s="436"/>
      <c r="CR163" s="273"/>
      <c r="CS163" s="447">
        <v>143.77971009215676</v>
      </c>
      <c r="CT163" s="448">
        <v>131.14440501530535</v>
      </c>
      <c r="CU163" s="441">
        <v>1.3626615615167157</v>
      </c>
      <c r="CV163" s="442">
        <v>1.3533462378092167</v>
      </c>
      <c r="CW163" s="450" t="s">
        <v>2255</v>
      </c>
      <c r="CX163" s="242"/>
      <c r="CY163" s="436"/>
      <c r="CZ163" s="436"/>
      <c r="DA163" s="437"/>
      <c r="DB163" s="438"/>
      <c r="DC163" s="457">
        <v>0</v>
      </c>
      <c r="DD163" s="458">
        <v>0</v>
      </c>
      <c r="DE163" s="459">
        <v>0</v>
      </c>
      <c r="DF163" s="357">
        <v>0</v>
      </c>
    </row>
    <row r="164" spans="1:110" ht="35.25" customHeight="1" x14ac:dyDescent="0.25">
      <c r="A164" s="401" t="s">
        <v>56</v>
      </c>
      <c r="B164" s="48" t="s">
        <v>57</v>
      </c>
      <c r="C164" s="48" t="s">
        <v>58</v>
      </c>
      <c r="D164" s="145" t="s">
        <v>318</v>
      </c>
      <c r="E164" s="145" t="s">
        <v>63</v>
      </c>
      <c r="F164" s="145" t="s">
        <v>324</v>
      </c>
      <c r="G164" s="14" t="s">
        <v>63</v>
      </c>
      <c r="H164" s="22" t="s">
        <v>1978</v>
      </c>
      <c r="I164" s="145" t="s">
        <v>1981</v>
      </c>
      <c r="J164" s="426">
        <v>1.9598501297803361</v>
      </c>
      <c r="K164" s="426">
        <v>2.0850378744509999</v>
      </c>
      <c r="L164" s="488">
        <v>297.60000000000002</v>
      </c>
      <c r="M164" s="498"/>
      <c r="N164" s="498"/>
      <c r="O164" s="498"/>
      <c r="P164" s="498"/>
      <c r="Q164" s="498"/>
      <c r="R164" s="498"/>
      <c r="S164" s="498"/>
      <c r="T164" s="498"/>
      <c r="U164" s="498"/>
      <c r="V164" s="498"/>
      <c r="W164" s="498"/>
      <c r="X164" s="498"/>
      <c r="Y164" s="498"/>
      <c r="Z164" s="498"/>
      <c r="AA164" s="498"/>
      <c r="AB164" s="498"/>
      <c r="AC164" s="498">
        <v>2</v>
      </c>
      <c r="AD164" s="498">
        <v>2</v>
      </c>
      <c r="AE164" s="498"/>
      <c r="AF164" s="498"/>
      <c r="AG164" s="585"/>
      <c r="AH164" s="498"/>
      <c r="AI164" s="498">
        <f t="shared" si="13"/>
        <v>2</v>
      </c>
      <c r="AJ164" s="498">
        <f t="shared" si="14"/>
        <v>2</v>
      </c>
      <c r="AK164" s="498"/>
      <c r="AL164" s="498"/>
      <c r="AM164" s="498"/>
      <c r="AN164" s="498"/>
      <c r="AO164" s="498"/>
      <c r="AP164" s="498"/>
      <c r="AQ164" s="498"/>
      <c r="AR164" s="498"/>
      <c r="AS164" s="498"/>
      <c r="AT164" s="498"/>
      <c r="AU164" s="498"/>
      <c r="AV164" s="498"/>
      <c r="AW164" s="498"/>
      <c r="AX164" s="498"/>
      <c r="AY164" s="498"/>
      <c r="AZ164" s="498"/>
      <c r="BA164" s="498">
        <v>15.2</v>
      </c>
      <c r="BB164" s="498">
        <v>15.2</v>
      </c>
      <c r="BC164" s="498"/>
      <c r="BD164" s="498"/>
      <c r="BE164" s="498"/>
      <c r="BF164" s="498"/>
      <c r="BG164" s="256">
        <f t="shared" si="15"/>
        <v>15.2</v>
      </c>
      <c r="BH164" s="26">
        <f t="shared" si="16"/>
        <v>15.2</v>
      </c>
      <c r="BI164" s="514">
        <f t="shared" si="12"/>
        <v>2.1408450704225354E-2</v>
      </c>
      <c r="BJ164" s="515">
        <v>0</v>
      </c>
      <c r="BK164" s="515">
        <v>0</v>
      </c>
      <c r="BL164" s="515">
        <v>0</v>
      </c>
      <c r="BM164" s="515">
        <v>0</v>
      </c>
      <c r="BN164" s="515">
        <v>0</v>
      </c>
      <c r="BO164" s="515">
        <v>0</v>
      </c>
      <c r="BP164" s="515">
        <v>0</v>
      </c>
      <c r="BQ164" s="515">
        <v>0</v>
      </c>
      <c r="BR164" s="515">
        <v>0</v>
      </c>
      <c r="BS164" s="515">
        <v>0</v>
      </c>
      <c r="BT164" s="515">
        <v>0</v>
      </c>
      <c r="BU164" s="515">
        <v>0</v>
      </c>
      <c r="BV164" s="515">
        <v>0</v>
      </c>
      <c r="BW164" s="515">
        <v>0</v>
      </c>
      <c r="BX164" s="515">
        <v>0</v>
      </c>
      <c r="BY164" s="515">
        <v>0</v>
      </c>
      <c r="BZ164" s="515">
        <v>17842.368000000002</v>
      </c>
      <c r="CA164" s="515">
        <v>17842.368000000002</v>
      </c>
      <c r="CB164" s="515">
        <v>0</v>
      </c>
      <c r="CC164" s="515">
        <v>0</v>
      </c>
      <c r="CD164" s="515">
        <v>0</v>
      </c>
      <c r="CE164" s="515">
        <v>0</v>
      </c>
      <c r="CF164" s="515">
        <v>17842.368000000002</v>
      </c>
      <c r="CG164" s="516">
        <v>17842.368000000002</v>
      </c>
      <c r="CH164" s="501">
        <v>2102400</v>
      </c>
      <c r="CI164" s="501">
        <v>2102400</v>
      </c>
      <c r="CJ164" s="501">
        <v>2487839.9999999995</v>
      </c>
      <c r="CK164" s="257" t="s">
        <v>1976</v>
      </c>
      <c r="CL164" s="108">
        <v>0.6</v>
      </c>
      <c r="CM164" s="245">
        <v>0.6</v>
      </c>
      <c r="CN164" s="109">
        <v>0.71</v>
      </c>
      <c r="CO164" s="436"/>
      <c r="CP164" s="436"/>
      <c r="CQ164" s="436"/>
      <c r="CR164" s="273"/>
      <c r="CS164" s="447">
        <v>31.665785440613025</v>
      </c>
      <c r="CT164" s="448">
        <v>31.540229885057471</v>
      </c>
      <c r="CU164" s="441">
        <v>0.3767769367348846</v>
      </c>
      <c r="CV164" s="442">
        <v>0.37566582562377349</v>
      </c>
      <c r="CW164" s="450" t="s">
        <v>2236</v>
      </c>
      <c r="CX164" s="242"/>
      <c r="CY164" s="436"/>
      <c r="CZ164" s="436"/>
      <c r="DA164" s="437"/>
      <c r="DB164" s="438"/>
      <c r="DC164" s="457">
        <v>0</v>
      </c>
      <c r="DD164" s="458">
        <v>0</v>
      </c>
      <c r="DE164" s="459">
        <v>0</v>
      </c>
      <c r="DF164" s="357">
        <v>0</v>
      </c>
    </row>
    <row r="165" spans="1:110" ht="35.25" customHeight="1" x14ac:dyDescent="0.25">
      <c r="A165" s="401" t="s">
        <v>56</v>
      </c>
      <c r="B165" s="48" t="s">
        <v>57</v>
      </c>
      <c r="C165" s="48" t="s">
        <v>58</v>
      </c>
      <c r="D165" s="145" t="s">
        <v>318</v>
      </c>
      <c r="E165" s="145" t="s">
        <v>63</v>
      </c>
      <c r="F165" s="145" t="s">
        <v>325</v>
      </c>
      <c r="G165" s="14" t="s">
        <v>63</v>
      </c>
      <c r="H165" s="22" t="s">
        <v>1979</v>
      </c>
      <c r="I165" s="145" t="s">
        <v>1981</v>
      </c>
      <c r="J165" s="426">
        <v>2.2264473900813377</v>
      </c>
      <c r="K165" s="426">
        <v>4.16856059739</v>
      </c>
      <c r="L165" s="488">
        <v>406.6</v>
      </c>
      <c r="M165" s="498"/>
      <c r="N165" s="498"/>
      <c r="O165" s="498"/>
      <c r="P165" s="498"/>
      <c r="Q165" s="498"/>
      <c r="R165" s="498"/>
      <c r="S165" s="498"/>
      <c r="T165" s="498"/>
      <c r="U165" s="498"/>
      <c r="V165" s="498"/>
      <c r="W165" s="498"/>
      <c r="X165" s="498"/>
      <c r="Y165" s="498">
        <v>1</v>
      </c>
      <c r="Z165" s="498">
        <v>1</v>
      </c>
      <c r="AA165" s="498"/>
      <c r="AB165" s="498"/>
      <c r="AC165" s="498">
        <v>6</v>
      </c>
      <c r="AD165" s="498">
        <v>6</v>
      </c>
      <c r="AE165" s="498"/>
      <c r="AF165" s="498"/>
      <c r="AG165" s="585"/>
      <c r="AH165" s="498"/>
      <c r="AI165" s="498">
        <f t="shared" si="13"/>
        <v>7</v>
      </c>
      <c r="AJ165" s="498">
        <f t="shared" si="14"/>
        <v>7</v>
      </c>
      <c r="AK165" s="498"/>
      <c r="AL165" s="498"/>
      <c r="AM165" s="498"/>
      <c r="AN165" s="498"/>
      <c r="AO165" s="498"/>
      <c r="AP165" s="498"/>
      <c r="AQ165" s="498"/>
      <c r="AR165" s="498"/>
      <c r="AS165" s="498"/>
      <c r="AT165" s="498"/>
      <c r="AU165" s="498"/>
      <c r="AV165" s="498"/>
      <c r="AW165" s="498">
        <v>1.2</v>
      </c>
      <c r="AX165" s="498">
        <v>1.2</v>
      </c>
      <c r="AY165" s="498"/>
      <c r="AZ165" s="498"/>
      <c r="BA165" s="498">
        <v>28.08</v>
      </c>
      <c r="BB165" s="498">
        <v>28.08</v>
      </c>
      <c r="BC165" s="498"/>
      <c r="BD165" s="498"/>
      <c r="BE165" s="498"/>
      <c r="BF165" s="498"/>
      <c r="BG165" s="256">
        <f t="shared" si="15"/>
        <v>29.279999999999998</v>
      </c>
      <c r="BH165" s="26">
        <f t="shared" si="16"/>
        <v>29.279999999999998</v>
      </c>
      <c r="BI165" s="514">
        <f t="shared" si="12"/>
        <v>2.8153846153846151E-2</v>
      </c>
      <c r="BJ165" s="515">
        <v>0</v>
      </c>
      <c r="BK165" s="515">
        <v>0</v>
      </c>
      <c r="BL165" s="515">
        <v>0</v>
      </c>
      <c r="BM165" s="515">
        <v>0</v>
      </c>
      <c r="BN165" s="515">
        <v>0</v>
      </c>
      <c r="BO165" s="515">
        <v>0</v>
      </c>
      <c r="BP165" s="515">
        <v>0</v>
      </c>
      <c r="BQ165" s="515">
        <v>0</v>
      </c>
      <c r="BR165" s="515">
        <v>0</v>
      </c>
      <c r="BS165" s="515">
        <v>0</v>
      </c>
      <c r="BT165" s="515">
        <v>0</v>
      </c>
      <c r="BU165" s="515">
        <v>0</v>
      </c>
      <c r="BV165" s="515">
        <v>6054.9119999999994</v>
      </c>
      <c r="BW165" s="515">
        <v>6054.9119999999994</v>
      </c>
      <c r="BX165" s="515">
        <v>0</v>
      </c>
      <c r="BY165" s="515">
        <v>0</v>
      </c>
      <c r="BZ165" s="515">
        <v>32961.427199999998</v>
      </c>
      <c r="CA165" s="515">
        <v>32961.427199999998</v>
      </c>
      <c r="CB165" s="515">
        <v>0</v>
      </c>
      <c r="CC165" s="515">
        <v>0</v>
      </c>
      <c r="CD165" s="515">
        <v>0</v>
      </c>
      <c r="CE165" s="515">
        <v>0</v>
      </c>
      <c r="CF165" s="515">
        <v>39016.339199999995</v>
      </c>
      <c r="CG165" s="516">
        <v>39016.339199999995</v>
      </c>
      <c r="CH165" s="501">
        <v>2242560</v>
      </c>
      <c r="CI165" s="501">
        <v>2242560</v>
      </c>
      <c r="CJ165" s="501">
        <v>3644160.0000000005</v>
      </c>
      <c r="CK165" s="257" t="s">
        <v>1976</v>
      </c>
      <c r="CL165" s="108">
        <v>0.64</v>
      </c>
      <c r="CM165" s="245">
        <v>0.64</v>
      </c>
      <c r="CN165" s="109">
        <v>1.04</v>
      </c>
      <c r="CO165" s="436"/>
      <c r="CP165" s="436"/>
      <c r="CQ165" s="436"/>
      <c r="CR165" s="273"/>
      <c r="CS165" s="447">
        <v>396.56305352341292</v>
      </c>
      <c r="CT165" s="448">
        <v>396.56305352341292</v>
      </c>
      <c r="CU165" s="441">
        <v>2.4934207656417313</v>
      </c>
      <c r="CV165" s="442">
        <v>2.4934207656417313</v>
      </c>
      <c r="CW165" s="450" t="s">
        <v>2225</v>
      </c>
      <c r="CX165" s="242"/>
      <c r="CY165" s="436"/>
      <c r="CZ165" s="436"/>
      <c r="DA165" s="437"/>
      <c r="DB165" s="438"/>
      <c r="DC165" s="457">
        <v>188800</v>
      </c>
      <c r="DD165" s="458">
        <v>138820</v>
      </c>
      <c r="DE165" s="459">
        <v>0</v>
      </c>
      <c r="DF165" s="357">
        <v>109206.66666666667</v>
      </c>
    </row>
    <row r="166" spans="1:110" ht="35.25" customHeight="1" x14ac:dyDescent="0.25">
      <c r="A166" s="401" t="s">
        <v>56</v>
      </c>
      <c r="B166" s="48" t="s">
        <v>57</v>
      </c>
      <c r="C166" s="48" t="s">
        <v>58</v>
      </c>
      <c r="D166" s="145" t="s">
        <v>318</v>
      </c>
      <c r="E166" s="145" t="s">
        <v>63</v>
      </c>
      <c r="F166" s="145" t="s">
        <v>326</v>
      </c>
      <c r="G166" s="14" t="s">
        <v>63</v>
      </c>
      <c r="H166" s="22" t="s">
        <v>1979</v>
      </c>
      <c r="I166" s="145" t="s">
        <v>1981</v>
      </c>
      <c r="J166" s="426">
        <v>2.2336527214408242</v>
      </c>
      <c r="K166" s="426">
        <v>5.2801136253810004</v>
      </c>
      <c r="L166" s="488">
        <v>1014.3</v>
      </c>
      <c r="M166" s="498"/>
      <c r="N166" s="498"/>
      <c r="O166" s="498"/>
      <c r="P166" s="498"/>
      <c r="Q166" s="498"/>
      <c r="R166" s="498"/>
      <c r="S166" s="498"/>
      <c r="T166" s="498"/>
      <c r="U166" s="498"/>
      <c r="V166" s="498"/>
      <c r="W166" s="498"/>
      <c r="X166" s="498"/>
      <c r="Y166" s="498">
        <v>2</v>
      </c>
      <c r="Z166" s="498">
        <v>2</v>
      </c>
      <c r="AA166" s="498"/>
      <c r="AB166" s="498"/>
      <c r="AC166" s="498">
        <v>7</v>
      </c>
      <c r="AD166" s="498">
        <v>7</v>
      </c>
      <c r="AE166" s="498"/>
      <c r="AF166" s="498"/>
      <c r="AG166" s="585"/>
      <c r="AH166" s="498"/>
      <c r="AI166" s="498">
        <f t="shared" si="13"/>
        <v>9</v>
      </c>
      <c r="AJ166" s="498">
        <f t="shared" si="14"/>
        <v>9</v>
      </c>
      <c r="AK166" s="498"/>
      <c r="AL166" s="498"/>
      <c r="AM166" s="498"/>
      <c r="AN166" s="498"/>
      <c r="AO166" s="498"/>
      <c r="AP166" s="498"/>
      <c r="AQ166" s="498"/>
      <c r="AR166" s="498"/>
      <c r="AS166" s="498"/>
      <c r="AT166" s="498"/>
      <c r="AU166" s="498"/>
      <c r="AV166" s="498"/>
      <c r="AW166" s="498">
        <v>2.4</v>
      </c>
      <c r="AX166" s="498">
        <v>2.4</v>
      </c>
      <c r="AY166" s="498"/>
      <c r="AZ166" s="498"/>
      <c r="BA166" s="498">
        <v>24.12</v>
      </c>
      <c r="BB166" s="498">
        <v>24.12</v>
      </c>
      <c r="BC166" s="498"/>
      <c r="BD166" s="498"/>
      <c r="BE166" s="498"/>
      <c r="BF166" s="498"/>
      <c r="BG166" s="256">
        <f t="shared" si="15"/>
        <v>26.52</v>
      </c>
      <c r="BH166" s="26">
        <f t="shared" si="16"/>
        <v>26.52</v>
      </c>
      <c r="BI166" s="514">
        <f t="shared" si="12"/>
        <v>2.4109090909090906E-2</v>
      </c>
      <c r="BJ166" s="515">
        <v>0</v>
      </c>
      <c r="BK166" s="515">
        <v>0</v>
      </c>
      <c r="BL166" s="515">
        <v>0</v>
      </c>
      <c r="BM166" s="515">
        <v>0</v>
      </c>
      <c r="BN166" s="515">
        <v>0</v>
      </c>
      <c r="BO166" s="515">
        <v>0</v>
      </c>
      <c r="BP166" s="515">
        <v>0</v>
      </c>
      <c r="BQ166" s="515">
        <v>0</v>
      </c>
      <c r="BR166" s="515">
        <v>0</v>
      </c>
      <c r="BS166" s="515">
        <v>0</v>
      </c>
      <c r="BT166" s="515">
        <v>0</v>
      </c>
      <c r="BU166" s="515">
        <v>0</v>
      </c>
      <c r="BV166" s="515">
        <v>12109.823999999999</v>
      </c>
      <c r="BW166" s="515">
        <v>12109.823999999999</v>
      </c>
      <c r="BX166" s="515">
        <v>0</v>
      </c>
      <c r="BY166" s="515">
        <v>0</v>
      </c>
      <c r="BZ166" s="515">
        <v>28313.020800000002</v>
      </c>
      <c r="CA166" s="515">
        <v>28313.020800000002</v>
      </c>
      <c r="CB166" s="515">
        <v>0</v>
      </c>
      <c r="CC166" s="515">
        <v>0</v>
      </c>
      <c r="CD166" s="515">
        <v>0</v>
      </c>
      <c r="CE166" s="515">
        <v>0</v>
      </c>
      <c r="CF166" s="515">
        <v>40422.844799999999</v>
      </c>
      <c r="CG166" s="516">
        <v>40422.844799999999</v>
      </c>
      <c r="CH166" s="501">
        <v>2137440</v>
      </c>
      <c r="CI166" s="501">
        <v>2137440</v>
      </c>
      <c r="CJ166" s="501">
        <v>3854400.0000000005</v>
      </c>
      <c r="CK166" s="257" t="s">
        <v>1976</v>
      </c>
      <c r="CL166" s="108">
        <v>0.61</v>
      </c>
      <c r="CM166" s="245">
        <v>0.61</v>
      </c>
      <c r="CN166" s="109">
        <v>1.1000000000000001</v>
      </c>
      <c r="CO166" s="436"/>
      <c r="CP166" s="436"/>
      <c r="CQ166" s="436"/>
      <c r="CR166" s="273"/>
      <c r="CS166" s="447">
        <v>147.80914831867594</v>
      </c>
      <c r="CT166" s="448">
        <v>147.80914831867594</v>
      </c>
      <c r="CU166" s="441">
        <v>1.4639617305249313</v>
      </c>
      <c r="CV166" s="442">
        <v>1.4639617305249313</v>
      </c>
      <c r="CW166" s="450" t="s">
        <v>2228</v>
      </c>
      <c r="CX166" s="242"/>
      <c r="CY166" s="436"/>
      <c r="CZ166" s="436"/>
      <c r="DA166" s="437"/>
      <c r="DB166" s="438"/>
      <c r="DC166" s="457">
        <v>0</v>
      </c>
      <c r="DD166" s="458">
        <v>0</v>
      </c>
      <c r="DE166" s="459">
        <v>0</v>
      </c>
      <c r="DF166" s="357">
        <v>0</v>
      </c>
    </row>
    <row r="167" spans="1:110" ht="35.25" customHeight="1" x14ac:dyDescent="0.25">
      <c r="A167" s="401" t="s">
        <v>56</v>
      </c>
      <c r="B167" s="48" t="s">
        <v>57</v>
      </c>
      <c r="C167" s="48" t="s">
        <v>58</v>
      </c>
      <c r="D167" s="145" t="s">
        <v>318</v>
      </c>
      <c r="E167" s="145" t="s">
        <v>63</v>
      </c>
      <c r="F167" s="145" t="s">
        <v>327</v>
      </c>
      <c r="G167" s="14" t="s">
        <v>63</v>
      </c>
      <c r="H167" s="22" t="s">
        <v>1979</v>
      </c>
      <c r="I167" s="145" t="s">
        <v>1981</v>
      </c>
      <c r="J167" s="426">
        <v>2.9397751946705037</v>
      </c>
      <c r="K167" s="426">
        <v>4.7039772629429999</v>
      </c>
      <c r="L167" s="488">
        <v>1071.5</v>
      </c>
      <c r="M167" s="498"/>
      <c r="N167" s="498"/>
      <c r="O167" s="498"/>
      <c r="P167" s="498"/>
      <c r="Q167" s="498"/>
      <c r="R167" s="498"/>
      <c r="S167" s="498"/>
      <c r="T167" s="498"/>
      <c r="U167" s="498"/>
      <c r="V167" s="498"/>
      <c r="W167" s="498"/>
      <c r="X167" s="498"/>
      <c r="Y167" s="498">
        <v>2</v>
      </c>
      <c r="Z167" s="498">
        <v>2</v>
      </c>
      <c r="AA167" s="498"/>
      <c r="AB167" s="498"/>
      <c r="AC167" s="498">
        <v>3</v>
      </c>
      <c r="AD167" s="498">
        <v>3</v>
      </c>
      <c r="AE167" s="498"/>
      <c r="AF167" s="498"/>
      <c r="AG167" s="585"/>
      <c r="AH167" s="498"/>
      <c r="AI167" s="498">
        <f t="shared" si="13"/>
        <v>5</v>
      </c>
      <c r="AJ167" s="498">
        <f t="shared" si="14"/>
        <v>5</v>
      </c>
      <c r="AK167" s="498"/>
      <c r="AL167" s="498"/>
      <c r="AM167" s="498"/>
      <c r="AN167" s="498"/>
      <c r="AO167" s="498"/>
      <c r="AP167" s="498"/>
      <c r="AQ167" s="498"/>
      <c r="AR167" s="498"/>
      <c r="AS167" s="498"/>
      <c r="AT167" s="498"/>
      <c r="AU167" s="498"/>
      <c r="AV167" s="498"/>
      <c r="AW167" s="498">
        <v>76.2</v>
      </c>
      <c r="AX167" s="498">
        <v>76.2</v>
      </c>
      <c r="AY167" s="498"/>
      <c r="AZ167" s="498"/>
      <c r="BA167" s="498">
        <v>14.86</v>
      </c>
      <c r="BB167" s="498">
        <v>14.86</v>
      </c>
      <c r="BC167" s="498"/>
      <c r="BD167" s="498"/>
      <c r="BE167" s="498"/>
      <c r="BF167" s="498"/>
      <c r="BG167" s="256">
        <f t="shared" si="15"/>
        <v>91.06</v>
      </c>
      <c r="BH167" s="26">
        <f t="shared" si="16"/>
        <v>91.06</v>
      </c>
      <c r="BI167" s="514">
        <f t="shared" si="12"/>
        <v>5.4526946107784434E-2</v>
      </c>
      <c r="BJ167" s="515">
        <v>0</v>
      </c>
      <c r="BK167" s="515">
        <v>0</v>
      </c>
      <c r="BL167" s="515">
        <v>0</v>
      </c>
      <c r="BM167" s="515">
        <v>0</v>
      </c>
      <c r="BN167" s="515">
        <v>0</v>
      </c>
      <c r="BO167" s="515">
        <v>0</v>
      </c>
      <c r="BP167" s="515">
        <v>0</v>
      </c>
      <c r="BQ167" s="515">
        <v>0</v>
      </c>
      <c r="BR167" s="515">
        <v>0</v>
      </c>
      <c r="BS167" s="515">
        <v>0</v>
      </c>
      <c r="BT167" s="515">
        <v>0</v>
      </c>
      <c r="BU167" s="515">
        <v>0</v>
      </c>
      <c r="BV167" s="515">
        <v>384486.91199999995</v>
      </c>
      <c r="BW167" s="515">
        <v>384486.91199999995</v>
      </c>
      <c r="BX167" s="515">
        <v>0</v>
      </c>
      <c r="BY167" s="515">
        <v>0</v>
      </c>
      <c r="BZ167" s="515">
        <v>17443.2624</v>
      </c>
      <c r="CA167" s="515">
        <v>17443.2624</v>
      </c>
      <c r="CB167" s="515">
        <v>0</v>
      </c>
      <c r="CC167" s="515">
        <v>0</v>
      </c>
      <c r="CD167" s="515">
        <v>0</v>
      </c>
      <c r="CE167" s="515">
        <v>0</v>
      </c>
      <c r="CF167" s="515">
        <v>401930.17439999996</v>
      </c>
      <c r="CG167" s="516">
        <v>401930.17439999996</v>
      </c>
      <c r="CH167" s="501">
        <v>3819360.0000000005</v>
      </c>
      <c r="CI167" s="501">
        <v>3819360.0000000005</v>
      </c>
      <c r="CJ167" s="501">
        <v>5851680</v>
      </c>
      <c r="CK167" s="257" t="s">
        <v>1976</v>
      </c>
      <c r="CL167" s="108">
        <v>1.0900000000000001</v>
      </c>
      <c r="CM167" s="245">
        <v>1.0900000000000001</v>
      </c>
      <c r="CN167" s="109">
        <v>1.67</v>
      </c>
      <c r="CO167" s="436"/>
      <c r="CP167" s="436"/>
      <c r="CQ167" s="436"/>
      <c r="CR167" s="273"/>
      <c r="CS167" s="447">
        <v>190.41796577756577</v>
      </c>
      <c r="CT167" s="448">
        <v>142.41248872976698</v>
      </c>
      <c r="CU167" s="441">
        <v>0.62904133537119622</v>
      </c>
      <c r="CV167" s="442">
        <v>0.59590377671424422</v>
      </c>
      <c r="CW167" s="450" t="s">
        <v>2218</v>
      </c>
      <c r="CX167" s="242"/>
      <c r="CY167" s="436"/>
      <c r="CZ167" s="436"/>
      <c r="DA167" s="437"/>
      <c r="DB167" s="438"/>
      <c r="DC167" s="457">
        <v>0</v>
      </c>
      <c r="DD167" s="458">
        <v>0</v>
      </c>
      <c r="DE167" s="459">
        <v>0</v>
      </c>
      <c r="DF167" s="357">
        <v>0</v>
      </c>
    </row>
    <row r="168" spans="1:110" ht="35.25" customHeight="1" x14ac:dyDescent="0.25">
      <c r="A168" s="401" t="s">
        <v>56</v>
      </c>
      <c r="B168" s="48" t="s">
        <v>57</v>
      </c>
      <c r="C168" s="48" t="s">
        <v>58</v>
      </c>
      <c r="D168" s="145" t="s">
        <v>318</v>
      </c>
      <c r="E168" s="145" t="s">
        <v>63</v>
      </c>
      <c r="F168" s="145" t="s">
        <v>328</v>
      </c>
      <c r="G168" s="14" t="s">
        <v>63</v>
      </c>
      <c r="H168" s="22" t="s">
        <v>1979</v>
      </c>
      <c r="I168" s="145" t="s">
        <v>1981</v>
      </c>
      <c r="J168" s="426">
        <v>2.9397751946705037</v>
      </c>
      <c r="K168" s="426">
        <v>5.4958333219020004</v>
      </c>
      <c r="L168" s="488">
        <v>768.2</v>
      </c>
      <c r="M168" s="498"/>
      <c r="N168" s="498"/>
      <c r="O168" s="498"/>
      <c r="P168" s="498"/>
      <c r="Q168" s="498"/>
      <c r="R168" s="498"/>
      <c r="S168" s="498"/>
      <c r="T168" s="498"/>
      <c r="U168" s="498"/>
      <c r="V168" s="498"/>
      <c r="W168" s="498"/>
      <c r="X168" s="498"/>
      <c r="Y168" s="498"/>
      <c r="Z168" s="498"/>
      <c r="AA168" s="498"/>
      <c r="AB168" s="498"/>
      <c r="AC168" s="498">
        <v>1</v>
      </c>
      <c r="AD168" s="498">
        <v>1</v>
      </c>
      <c r="AE168" s="498"/>
      <c r="AF168" s="498"/>
      <c r="AG168" s="585"/>
      <c r="AH168" s="498"/>
      <c r="AI168" s="498">
        <f t="shared" si="13"/>
        <v>1</v>
      </c>
      <c r="AJ168" s="498">
        <f t="shared" si="14"/>
        <v>1</v>
      </c>
      <c r="AK168" s="498"/>
      <c r="AL168" s="498"/>
      <c r="AM168" s="498"/>
      <c r="AN168" s="498"/>
      <c r="AO168" s="498"/>
      <c r="AP168" s="498"/>
      <c r="AQ168" s="498"/>
      <c r="AR168" s="498"/>
      <c r="AS168" s="498"/>
      <c r="AT168" s="498"/>
      <c r="AU168" s="498"/>
      <c r="AV168" s="498"/>
      <c r="AW168" s="498"/>
      <c r="AX168" s="498"/>
      <c r="AY168" s="498"/>
      <c r="AZ168" s="498"/>
      <c r="BA168" s="498">
        <v>7.6</v>
      </c>
      <c r="BB168" s="498">
        <v>7.6</v>
      </c>
      <c r="BC168" s="498"/>
      <c r="BD168" s="498"/>
      <c r="BE168" s="498"/>
      <c r="BF168" s="498"/>
      <c r="BG168" s="256">
        <f t="shared" si="15"/>
        <v>7.6</v>
      </c>
      <c r="BH168" s="26">
        <f t="shared" si="16"/>
        <v>7.6</v>
      </c>
      <c r="BI168" s="514">
        <f t="shared" si="12"/>
        <v>5.6716417910447755E-3</v>
      </c>
      <c r="BJ168" s="515">
        <v>0</v>
      </c>
      <c r="BK168" s="515">
        <v>0</v>
      </c>
      <c r="BL168" s="515">
        <v>0</v>
      </c>
      <c r="BM168" s="515">
        <v>0</v>
      </c>
      <c r="BN168" s="515">
        <v>0</v>
      </c>
      <c r="BO168" s="515">
        <v>0</v>
      </c>
      <c r="BP168" s="515">
        <v>0</v>
      </c>
      <c r="BQ168" s="515">
        <v>0</v>
      </c>
      <c r="BR168" s="515">
        <v>0</v>
      </c>
      <c r="BS168" s="515">
        <v>0</v>
      </c>
      <c r="BT168" s="515">
        <v>0</v>
      </c>
      <c r="BU168" s="515">
        <v>0</v>
      </c>
      <c r="BV168" s="515">
        <v>0</v>
      </c>
      <c r="BW168" s="515">
        <v>0</v>
      </c>
      <c r="BX168" s="515">
        <v>0</v>
      </c>
      <c r="BY168" s="515">
        <v>0</v>
      </c>
      <c r="BZ168" s="515">
        <v>8921.1840000000011</v>
      </c>
      <c r="CA168" s="515">
        <v>8921.1840000000011</v>
      </c>
      <c r="CB168" s="515">
        <v>0</v>
      </c>
      <c r="CC168" s="515">
        <v>0</v>
      </c>
      <c r="CD168" s="515">
        <v>0</v>
      </c>
      <c r="CE168" s="515">
        <v>0</v>
      </c>
      <c r="CF168" s="515">
        <v>8921.1840000000011</v>
      </c>
      <c r="CG168" s="516">
        <v>8921.1840000000011</v>
      </c>
      <c r="CH168" s="501">
        <v>3083520.0000000005</v>
      </c>
      <c r="CI168" s="501">
        <v>3083520.0000000005</v>
      </c>
      <c r="CJ168" s="501">
        <v>4695360.0000000009</v>
      </c>
      <c r="CK168" s="257" t="s">
        <v>1976</v>
      </c>
      <c r="CL168" s="108">
        <v>0.88</v>
      </c>
      <c r="CM168" s="245">
        <v>0.88</v>
      </c>
      <c r="CN168" s="109">
        <v>1.34</v>
      </c>
      <c r="CO168" s="436"/>
      <c r="CP168" s="436"/>
      <c r="CQ168" s="436"/>
      <c r="CR168" s="273"/>
      <c r="CS168" s="447">
        <v>125.58872323058995</v>
      </c>
      <c r="CT168" s="448">
        <v>125.58872323058995</v>
      </c>
      <c r="CU168" s="441">
        <v>1.0550747524064492</v>
      </c>
      <c r="CV168" s="442">
        <v>1.0550747524064492</v>
      </c>
      <c r="CW168" s="450" t="s">
        <v>2225</v>
      </c>
      <c r="CX168" s="242"/>
      <c r="CY168" s="436"/>
      <c r="CZ168" s="436"/>
      <c r="DA168" s="437"/>
      <c r="DB168" s="438"/>
      <c r="DC168" s="457">
        <v>109615</v>
      </c>
      <c r="DD168" s="458">
        <v>0</v>
      </c>
      <c r="DE168" s="459">
        <v>76140</v>
      </c>
      <c r="DF168" s="357">
        <v>61918.333333333336</v>
      </c>
    </row>
    <row r="169" spans="1:110" ht="35.25" customHeight="1" x14ac:dyDescent="0.25">
      <c r="A169" s="401" t="s">
        <v>56</v>
      </c>
      <c r="B169" s="48" t="s">
        <v>57</v>
      </c>
      <c r="C169" s="48" t="s">
        <v>58</v>
      </c>
      <c r="D169" s="145" t="s">
        <v>318</v>
      </c>
      <c r="E169" s="145" t="s">
        <v>63</v>
      </c>
      <c r="F169" s="145" t="s">
        <v>329</v>
      </c>
      <c r="G169" s="14" t="s">
        <v>323</v>
      </c>
      <c r="H169" s="22" t="s">
        <v>1979</v>
      </c>
      <c r="I169" s="145" t="s">
        <v>1984</v>
      </c>
      <c r="J169" s="426">
        <v>10.517012503558222</v>
      </c>
      <c r="K169" s="426">
        <v>15.696590876442</v>
      </c>
      <c r="L169" s="488">
        <v>1493.4</v>
      </c>
      <c r="M169" s="498"/>
      <c r="N169" s="498"/>
      <c r="O169" s="498"/>
      <c r="P169" s="498"/>
      <c r="Q169" s="498"/>
      <c r="R169" s="498"/>
      <c r="S169" s="498"/>
      <c r="T169" s="498"/>
      <c r="U169" s="498"/>
      <c r="V169" s="498"/>
      <c r="W169" s="498"/>
      <c r="X169" s="498"/>
      <c r="Y169" s="498">
        <v>1</v>
      </c>
      <c r="Z169" s="498">
        <v>1</v>
      </c>
      <c r="AA169" s="498"/>
      <c r="AB169" s="498"/>
      <c r="AC169" s="498">
        <v>40</v>
      </c>
      <c r="AD169" s="498">
        <v>40</v>
      </c>
      <c r="AE169" s="498"/>
      <c r="AF169" s="498"/>
      <c r="AG169" s="585"/>
      <c r="AH169" s="498"/>
      <c r="AI169" s="498">
        <f t="shared" si="13"/>
        <v>41</v>
      </c>
      <c r="AJ169" s="498">
        <f t="shared" si="14"/>
        <v>41</v>
      </c>
      <c r="AK169" s="498"/>
      <c r="AL169" s="498"/>
      <c r="AM169" s="498"/>
      <c r="AN169" s="498"/>
      <c r="AO169" s="498"/>
      <c r="AP169" s="498"/>
      <c r="AQ169" s="498"/>
      <c r="AR169" s="498"/>
      <c r="AS169" s="498"/>
      <c r="AT169" s="498"/>
      <c r="AU169" s="498"/>
      <c r="AV169" s="498"/>
      <c r="AW169" s="498">
        <v>1.2</v>
      </c>
      <c r="AX169" s="498">
        <v>1.2</v>
      </c>
      <c r="AY169" s="498"/>
      <c r="AZ169" s="498"/>
      <c r="BA169" s="498">
        <v>226.04</v>
      </c>
      <c r="BB169" s="498">
        <v>226.04</v>
      </c>
      <c r="BC169" s="498"/>
      <c r="BD169" s="498"/>
      <c r="BE169" s="498"/>
      <c r="BF169" s="498"/>
      <c r="BG169" s="256">
        <f t="shared" si="15"/>
        <v>227.23999999999998</v>
      </c>
      <c r="BH169" s="26">
        <f t="shared" si="16"/>
        <v>227.23999999999998</v>
      </c>
      <c r="BI169" s="514">
        <f t="shared" si="12"/>
        <v>3.1001364256480216E-2</v>
      </c>
      <c r="BJ169" s="515">
        <v>0</v>
      </c>
      <c r="BK169" s="515">
        <v>0</v>
      </c>
      <c r="BL169" s="515">
        <v>0</v>
      </c>
      <c r="BM169" s="515">
        <v>0</v>
      </c>
      <c r="BN169" s="515">
        <v>0</v>
      </c>
      <c r="BO169" s="515">
        <v>0</v>
      </c>
      <c r="BP169" s="515">
        <v>0</v>
      </c>
      <c r="BQ169" s="515">
        <v>0</v>
      </c>
      <c r="BR169" s="515">
        <v>0</v>
      </c>
      <c r="BS169" s="515">
        <v>0</v>
      </c>
      <c r="BT169" s="515">
        <v>0</v>
      </c>
      <c r="BU169" s="515">
        <v>0</v>
      </c>
      <c r="BV169" s="515">
        <v>6054.9119999999994</v>
      </c>
      <c r="BW169" s="515">
        <v>6054.9119999999994</v>
      </c>
      <c r="BX169" s="515">
        <v>0</v>
      </c>
      <c r="BY169" s="515">
        <v>0</v>
      </c>
      <c r="BZ169" s="515">
        <v>265334.79359999998</v>
      </c>
      <c r="CA169" s="515">
        <v>265334.79359999998</v>
      </c>
      <c r="CB169" s="515">
        <v>0</v>
      </c>
      <c r="CC169" s="515">
        <v>0</v>
      </c>
      <c r="CD169" s="515">
        <v>0</v>
      </c>
      <c r="CE169" s="515">
        <v>0</v>
      </c>
      <c r="CF169" s="515">
        <v>271389.70559999999</v>
      </c>
      <c r="CG169" s="516">
        <v>271389.70559999999</v>
      </c>
      <c r="CH169" s="501">
        <v>15172320.000000002</v>
      </c>
      <c r="CI169" s="501">
        <v>15172320.000000002</v>
      </c>
      <c r="CJ169" s="501">
        <v>25684320.000000004</v>
      </c>
      <c r="CK169" s="257" t="s">
        <v>1976</v>
      </c>
      <c r="CL169" s="108">
        <v>4.33</v>
      </c>
      <c r="CM169" s="245">
        <v>4.33</v>
      </c>
      <c r="CN169" s="109">
        <v>7.33</v>
      </c>
      <c r="CO169" s="436"/>
      <c r="CP169" s="436"/>
      <c r="CQ169" s="436"/>
      <c r="CR169" s="273"/>
      <c r="CS169" s="447">
        <v>31.46446102199695</v>
      </c>
      <c r="CT169" s="448">
        <v>31.434775178573034</v>
      </c>
      <c r="CU169" s="441">
        <v>0.35179741511931839</v>
      </c>
      <c r="CV169" s="442">
        <v>0.35157421328906341</v>
      </c>
      <c r="CW169" s="450" t="s">
        <v>2239</v>
      </c>
      <c r="CX169" s="242"/>
      <c r="CY169" s="436"/>
      <c r="CZ169" s="436"/>
      <c r="DA169" s="437"/>
      <c r="DB169" s="438"/>
      <c r="DC169" s="457">
        <v>0</v>
      </c>
      <c r="DD169" s="458">
        <v>13593</v>
      </c>
      <c r="DE169" s="459">
        <v>49727</v>
      </c>
      <c r="DF169" s="357">
        <v>21106.666666666668</v>
      </c>
    </row>
    <row r="170" spans="1:110" ht="35.25" customHeight="1" x14ac:dyDescent="0.25">
      <c r="A170" s="401" t="s">
        <v>56</v>
      </c>
      <c r="B170" s="48" t="s">
        <v>57</v>
      </c>
      <c r="C170" s="48" t="s">
        <v>58</v>
      </c>
      <c r="D170" s="145" t="s">
        <v>318</v>
      </c>
      <c r="E170" s="145" t="s">
        <v>63</v>
      </c>
      <c r="F170" s="145" t="s">
        <v>330</v>
      </c>
      <c r="G170" s="14" t="s">
        <v>63</v>
      </c>
      <c r="H170" s="22" t="s">
        <v>1978</v>
      </c>
      <c r="I170" s="145" t="s">
        <v>1984</v>
      </c>
      <c r="J170" s="426">
        <v>10.517012503558222</v>
      </c>
      <c r="K170" s="426">
        <v>24.236552979890998</v>
      </c>
      <c r="L170" s="488">
        <v>2769.3</v>
      </c>
      <c r="M170" s="498"/>
      <c r="N170" s="498"/>
      <c r="O170" s="498"/>
      <c r="P170" s="498"/>
      <c r="Q170" s="498"/>
      <c r="R170" s="498"/>
      <c r="S170" s="498"/>
      <c r="T170" s="498"/>
      <c r="U170" s="498"/>
      <c r="V170" s="498"/>
      <c r="W170" s="498"/>
      <c r="X170" s="498"/>
      <c r="Y170" s="498"/>
      <c r="Z170" s="498"/>
      <c r="AA170" s="498"/>
      <c r="AB170" s="498"/>
      <c r="AC170" s="498">
        <v>81</v>
      </c>
      <c r="AD170" s="498">
        <v>81</v>
      </c>
      <c r="AE170" s="498"/>
      <c r="AF170" s="498"/>
      <c r="AG170" s="585"/>
      <c r="AH170" s="498"/>
      <c r="AI170" s="498">
        <f t="shared" si="13"/>
        <v>81</v>
      </c>
      <c r="AJ170" s="498">
        <f t="shared" si="14"/>
        <v>81</v>
      </c>
      <c r="AK170" s="498"/>
      <c r="AL170" s="498"/>
      <c r="AM170" s="498"/>
      <c r="AN170" s="498"/>
      <c r="AO170" s="498"/>
      <c r="AP170" s="498"/>
      <c r="AQ170" s="498"/>
      <c r="AR170" s="498"/>
      <c r="AS170" s="498"/>
      <c r="AT170" s="498"/>
      <c r="AU170" s="498"/>
      <c r="AV170" s="498"/>
      <c r="AW170" s="498"/>
      <c r="AX170" s="498"/>
      <c r="AY170" s="498"/>
      <c r="AZ170" s="498"/>
      <c r="BA170" s="498">
        <v>496.17</v>
      </c>
      <c r="BB170" s="498">
        <v>496.17</v>
      </c>
      <c r="BC170" s="498"/>
      <c r="BD170" s="498"/>
      <c r="BE170" s="498"/>
      <c r="BF170" s="498"/>
      <c r="BG170" s="256">
        <f t="shared" si="15"/>
        <v>496.17</v>
      </c>
      <c r="BH170" s="26">
        <f t="shared" si="16"/>
        <v>496.17</v>
      </c>
      <c r="BI170" s="514">
        <f t="shared" si="12"/>
        <v>5.3582073434125271E-2</v>
      </c>
      <c r="BJ170" s="515">
        <v>0</v>
      </c>
      <c r="BK170" s="515">
        <v>0</v>
      </c>
      <c r="BL170" s="515">
        <v>0</v>
      </c>
      <c r="BM170" s="515">
        <v>0</v>
      </c>
      <c r="BN170" s="515">
        <v>0</v>
      </c>
      <c r="BO170" s="515">
        <v>0</v>
      </c>
      <c r="BP170" s="515">
        <v>0</v>
      </c>
      <c r="BQ170" s="515">
        <v>0</v>
      </c>
      <c r="BR170" s="515">
        <v>0</v>
      </c>
      <c r="BS170" s="515">
        <v>0</v>
      </c>
      <c r="BT170" s="515">
        <v>0</v>
      </c>
      <c r="BU170" s="515">
        <v>0</v>
      </c>
      <c r="BV170" s="515">
        <v>0</v>
      </c>
      <c r="BW170" s="515">
        <v>0</v>
      </c>
      <c r="BX170" s="515">
        <v>0</v>
      </c>
      <c r="BY170" s="515">
        <v>0</v>
      </c>
      <c r="BZ170" s="515">
        <v>582424.19280000008</v>
      </c>
      <c r="CA170" s="515">
        <v>582424.19280000008</v>
      </c>
      <c r="CB170" s="515">
        <v>0</v>
      </c>
      <c r="CC170" s="515">
        <v>0</v>
      </c>
      <c r="CD170" s="515">
        <v>0</v>
      </c>
      <c r="CE170" s="515">
        <v>0</v>
      </c>
      <c r="CF170" s="515">
        <v>582424.19280000008</v>
      </c>
      <c r="CG170" s="516">
        <v>582424.19280000008</v>
      </c>
      <c r="CH170" s="501">
        <v>24107520</v>
      </c>
      <c r="CI170" s="501">
        <v>24107520</v>
      </c>
      <c r="CJ170" s="501">
        <v>32447040</v>
      </c>
      <c r="CK170" s="257" t="s">
        <v>1976</v>
      </c>
      <c r="CL170" s="108">
        <v>6.88</v>
      </c>
      <c r="CM170" s="245">
        <v>6.88</v>
      </c>
      <c r="CN170" s="109">
        <v>9.26</v>
      </c>
      <c r="CO170" s="436"/>
      <c r="CP170" s="436"/>
      <c r="CQ170" s="436"/>
      <c r="CR170" s="273"/>
      <c r="CS170" s="447">
        <v>69.582433362699888</v>
      </c>
      <c r="CT170" s="448">
        <v>69.582433362699888</v>
      </c>
      <c r="CU170" s="441">
        <v>1.1446759360220768</v>
      </c>
      <c r="CV170" s="442">
        <v>1.1446759360220768</v>
      </c>
      <c r="CW170" s="450" t="s">
        <v>2239</v>
      </c>
      <c r="CX170" s="242"/>
      <c r="CY170" s="436"/>
      <c r="CZ170" s="436"/>
      <c r="DA170" s="437"/>
      <c r="DB170" s="438"/>
      <c r="DC170" s="457">
        <v>0</v>
      </c>
      <c r="DD170" s="458">
        <v>0</v>
      </c>
      <c r="DE170" s="459">
        <v>186576</v>
      </c>
      <c r="DF170" s="357">
        <v>62192</v>
      </c>
    </row>
    <row r="171" spans="1:110" ht="35.25" customHeight="1" x14ac:dyDescent="0.25">
      <c r="A171" s="401" t="s">
        <v>56</v>
      </c>
      <c r="B171" s="48" t="s">
        <v>57</v>
      </c>
      <c r="C171" s="48" t="s">
        <v>58</v>
      </c>
      <c r="D171" s="145" t="s">
        <v>331</v>
      </c>
      <c r="E171" s="145" t="s">
        <v>63</v>
      </c>
      <c r="F171" s="145" t="s">
        <v>332</v>
      </c>
      <c r="G171" s="14" t="s">
        <v>333</v>
      </c>
      <c r="H171" s="22" t="s">
        <v>1979</v>
      </c>
      <c r="I171" s="145" t="s">
        <v>1981</v>
      </c>
      <c r="J171" s="426">
        <v>2.9397751946705037</v>
      </c>
      <c r="K171" s="426">
        <v>6.2157196840409998</v>
      </c>
      <c r="L171" s="488">
        <v>708.6</v>
      </c>
      <c r="M171" s="498"/>
      <c r="N171" s="498"/>
      <c r="O171" s="498"/>
      <c r="P171" s="498"/>
      <c r="Q171" s="498"/>
      <c r="R171" s="498"/>
      <c r="S171" s="498"/>
      <c r="T171" s="498"/>
      <c r="U171" s="498"/>
      <c r="V171" s="498"/>
      <c r="W171" s="498"/>
      <c r="X171" s="498"/>
      <c r="Y171" s="498"/>
      <c r="Z171" s="498"/>
      <c r="AA171" s="498"/>
      <c r="AB171" s="498"/>
      <c r="AC171" s="498">
        <v>23</v>
      </c>
      <c r="AD171" s="498">
        <v>23</v>
      </c>
      <c r="AE171" s="498"/>
      <c r="AF171" s="498"/>
      <c r="AG171" s="585"/>
      <c r="AH171" s="498"/>
      <c r="AI171" s="498">
        <f t="shared" si="13"/>
        <v>23</v>
      </c>
      <c r="AJ171" s="498">
        <f t="shared" si="14"/>
        <v>23</v>
      </c>
      <c r="AK171" s="498"/>
      <c r="AL171" s="498"/>
      <c r="AM171" s="498"/>
      <c r="AN171" s="498"/>
      <c r="AO171" s="498"/>
      <c r="AP171" s="498"/>
      <c r="AQ171" s="498"/>
      <c r="AR171" s="498"/>
      <c r="AS171" s="498"/>
      <c r="AT171" s="498"/>
      <c r="AU171" s="498"/>
      <c r="AV171" s="498"/>
      <c r="AW171" s="498"/>
      <c r="AX171" s="498"/>
      <c r="AY171" s="498"/>
      <c r="AZ171" s="498"/>
      <c r="BA171" s="498">
        <v>146.58000000000001</v>
      </c>
      <c r="BB171" s="498">
        <v>146.58000000000001</v>
      </c>
      <c r="BC171" s="498"/>
      <c r="BD171" s="498"/>
      <c r="BE171" s="498"/>
      <c r="BF171" s="498"/>
      <c r="BG171" s="256">
        <f t="shared" si="15"/>
        <v>146.58000000000001</v>
      </c>
      <c r="BH171" s="26">
        <f t="shared" si="16"/>
        <v>146.58000000000001</v>
      </c>
      <c r="BI171" s="514">
        <f t="shared" si="12"/>
        <v>0.12422033898305086</v>
      </c>
      <c r="BJ171" s="515">
        <v>0</v>
      </c>
      <c r="BK171" s="515">
        <v>0</v>
      </c>
      <c r="BL171" s="515">
        <v>0</v>
      </c>
      <c r="BM171" s="515">
        <v>0</v>
      </c>
      <c r="BN171" s="515">
        <v>0</v>
      </c>
      <c r="BO171" s="515">
        <v>0</v>
      </c>
      <c r="BP171" s="515">
        <v>0</v>
      </c>
      <c r="BQ171" s="515">
        <v>0</v>
      </c>
      <c r="BR171" s="515">
        <v>0</v>
      </c>
      <c r="BS171" s="515">
        <v>0</v>
      </c>
      <c r="BT171" s="515">
        <v>0</v>
      </c>
      <c r="BU171" s="515">
        <v>0</v>
      </c>
      <c r="BV171" s="515">
        <v>0</v>
      </c>
      <c r="BW171" s="515">
        <v>0</v>
      </c>
      <c r="BX171" s="515">
        <v>0</v>
      </c>
      <c r="BY171" s="515">
        <v>0</v>
      </c>
      <c r="BZ171" s="515">
        <v>172061.46720000001</v>
      </c>
      <c r="CA171" s="515">
        <v>172061.46720000001</v>
      </c>
      <c r="CB171" s="515">
        <v>0</v>
      </c>
      <c r="CC171" s="515">
        <v>0</v>
      </c>
      <c r="CD171" s="515">
        <v>0</v>
      </c>
      <c r="CE171" s="515">
        <v>0</v>
      </c>
      <c r="CF171" s="515">
        <v>172061.46720000001</v>
      </c>
      <c r="CG171" s="516">
        <v>172061.46720000001</v>
      </c>
      <c r="CH171" s="501">
        <v>4029600</v>
      </c>
      <c r="CI171" s="501">
        <v>4029600</v>
      </c>
      <c r="CJ171" s="501">
        <v>4134719.9999999995</v>
      </c>
      <c r="CK171" s="257" t="s">
        <v>1976</v>
      </c>
      <c r="CL171" s="108">
        <v>1.1499999999999999</v>
      </c>
      <c r="CM171" s="245">
        <v>1.1499999999999999</v>
      </c>
      <c r="CN171" s="109">
        <v>1.18</v>
      </c>
      <c r="CO171" s="436"/>
      <c r="CP171" s="436"/>
      <c r="CQ171" s="436"/>
      <c r="CR171" s="273"/>
      <c r="CS171" s="447">
        <v>173.62572452030238</v>
      </c>
      <c r="CT171" s="448">
        <v>173.06451083101626</v>
      </c>
      <c r="CU171" s="441">
        <v>1.1753172810655135</v>
      </c>
      <c r="CV171" s="442">
        <v>1.1748468588615855</v>
      </c>
      <c r="CW171" s="450" t="s">
        <v>2256</v>
      </c>
      <c r="CX171" s="242"/>
      <c r="CY171" s="436"/>
      <c r="CZ171" s="436"/>
      <c r="DA171" s="437"/>
      <c r="DB171" s="438"/>
      <c r="DC171" s="457">
        <v>317659</v>
      </c>
      <c r="DD171" s="458">
        <v>0</v>
      </c>
      <c r="DE171" s="459">
        <v>38740</v>
      </c>
      <c r="DF171" s="357">
        <v>118799.66666666667</v>
      </c>
    </row>
    <row r="172" spans="1:110" ht="35.25" customHeight="1" x14ac:dyDescent="0.25">
      <c r="A172" s="401" t="s">
        <v>56</v>
      </c>
      <c r="B172" s="48" t="s">
        <v>57</v>
      </c>
      <c r="C172" s="48" t="s">
        <v>58</v>
      </c>
      <c r="D172" s="145" t="s">
        <v>331</v>
      </c>
      <c r="E172" s="145" t="s">
        <v>63</v>
      </c>
      <c r="F172" s="145" t="s">
        <v>334</v>
      </c>
      <c r="G172" s="14" t="s">
        <v>63</v>
      </c>
      <c r="H172" s="22" t="s">
        <v>1978</v>
      </c>
      <c r="I172" s="145" t="s">
        <v>1981</v>
      </c>
      <c r="J172" s="426">
        <v>2.9397751946705037</v>
      </c>
      <c r="K172" s="426">
        <v>5.3714015039790004</v>
      </c>
      <c r="L172" s="488">
        <v>826.4</v>
      </c>
      <c r="M172" s="498"/>
      <c r="N172" s="498"/>
      <c r="O172" s="498"/>
      <c r="P172" s="498"/>
      <c r="Q172" s="498"/>
      <c r="R172" s="498"/>
      <c r="S172" s="498"/>
      <c r="T172" s="498"/>
      <c r="U172" s="498"/>
      <c r="V172" s="498"/>
      <c r="W172" s="498"/>
      <c r="X172" s="498"/>
      <c r="Y172" s="498"/>
      <c r="Z172" s="498"/>
      <c r="AA172" s="498"/>
      <c r="AB172" s="498"/>
      <c r="AC172" s="498">
        <v>16</v>
      </c>
      <c r="AD172" s="498">
        <v>16</v>
      </c>
      <c r="AE172" s="498"/>
      <c r="AF172" s="498"/>
      <c r="AG172" s="585"/>
      <c r="AH172" s="498"/>
      <c r="AI172" s="498">
        <f t="shared" si="13"/>
        <v>16</v>
      </c>
      <c r="AJ172" s="498">
        <f t="shared" si="14"/>
        <v>16</v>
      </c>
      <c r="AK172" s="498"/>
      <c r="AL172" s="498"/>
      <c r="AM172" s="498"/>
      <c r="AN172" s="498"/>
      <c r="AO172" s="498"/>
      <c r="AP172" s="498"/>
      <c r="AQ172" s="498"/>
      <c r="AR172" s="498"/>
      <c r="AS172" s="498"/>
      <c r="AT172" s="498"/>
      <c r="AU172" s="498"/>
      <c r="AV172" s="498"/>
      <c r="AW172" s="498"/>
      <c r="AX172" s="498"/>
      <c r="AY172" s="498"/>
      <c r="AZ172" s="498"/>
      <c r="BA172" s="498">
        <v>100.75</v>
      </c>
      <c r="BB172" s="498">
        <v>100.75</v>
      </c>
      <c r="BC172" s="498"/>
      <c r="BD172" s="498"/>
      <c r="BE172" s="498"/>
      <c r="BF172" s="498"/>
      <c r="BG172" s="256">
        <f t="shared" si="15"/>
        <v>100.75</v>
      </c>
      <c r="BH172" s="26">
        <f t="shared" si="16"/>
        <v>100.75</v>
      </c>
      <c r="BI172" s="514">
        <f t="shared" si="12"/>
        <v>6.458333333333334E-2</v>
      </c>
      <c r="BJ172" s="515">
        <v>0</v>
      </c>
      <c r="BK172" s="515">
        <v>0</v>
      </c>
      <c r="BL172" s="515">
        <v>0</v>
      </c>
      <c r="BM172" s="515">
        <v>0</v>
      </c>
      <c r="BN172" s="515">
        <v>0</v>
      </c>
      <c r="BO172" s="515">
        <v>0</v>
      </c>
      <c r="BP172" s="515">
        <v>0</v>
      </c>
      <c r="BQ172" s="515">
        <v>0</v>
      </c>
      <c r="BR172" s="515">
        <v>0</v>
      </c>
      <c r="BS172" s="515">
        <v>0</v>
      </c>
      <c r="BT172" s="515">
        <v>0</v>
      </c>
      <c r="BU172" s="515">
        <v>0</v>
      </c>
      <c r="BV172" s="515">
        <v>0</v>
      </c>
      <c r="BW172" s="515">
        <v>0</v>
      </c>
      <c r="BX172" s="515">
        <v>0</v>
      </c>
      <c r="BY172" s="515">
        <v>0</v>
      </c>
      <c r="BZ172" s="515">
        <v>118264.38</v>
      </c>
      <c r="CA172" s="515">
        <v>118264.38</v>
      </c>
      <c r="CB172" s="515">
        <v>0</v>
      </c>
      <c r="CC172" s="515">
        <v>0</v>
      </c>
      <c r="CD172" s="515">
        <v>0</v>
      </c>
      <c r="CE172" s="515">
        <v>0</v>
      </c>
      <c r="CF172" s="515">
        <v>118264.38</v>
      </c>
      <c r="CG172" s="516">
        <v>118264.38</v>
      </c>
      <c r="CH172" s="501">
        <v>4660320.0000000009</v>
      </c>
      <c r="CI172" s="501">
        <v>4660320.0000000009</v>
      </c>
      <c r="CJ172" s="501">
        <v>5466240.0000000009</v>
      </c>
      <c r="CK172" s="257" t="s">
        <v>1976</v>
      </c>
      <c r="CL172" s="108">
        <v>1.33</v>
      </c>
      <c r="CM172" s="245">
        <v>1.33</v>
      </c>
      <c r="CN172" s="109">
        <v>1.56</v>
      </c>
      <c r="CO172" s="436"/>
      <c r="CP172" s="436"/>
      <c r="CQ172" s="436"/>
      <c r="CR172" s="273"/>
      <c r="CS172" s="447">
        <v>280.20818918812472</v>
      </c>
      <c r="CT172" s="448">
        <v>278.67053524102198</v>
      </c>
      <c r="CU172" s="441">
        <v>1.8437097896956118</v>
      </c>
      <c r="CV172" s="442">
        <v>1.8429021983368397</v>
      </c>
      <c r="CW172" s="450" t="s">
        <v>2209</v>
      </c>
      <c r="CX172" s="242"/>
      <c r="CY172" s="436"/>
      <c r="CZ172" s="436"/>
      <c r="DA172" s="437"/>
      <c r="DB172" s="438"/>
      <c r="DC172" s="457">
        <v>318703</v>
      </c>
      <c r="DD172" s="458">
        <v>0</v>
      </c>
      <c r="DE172" s="459">
        <v>356077</v>
      </c>
      <c r="DF172" s="357">
        <v>224926.66666666666</v>
      </c>
    </row>
    <row r="173" spans="1:110" ht="35.25" customHeight="1" x14ac:dyDescent="0.25">
      <c r="A173" s="401" t="s">
        <v>56</v>
      </c>
      <c r="B173" s="48" t="s">
        <v>57</v>
      </c>
      <c r="C173" s="48" t="s">
        <v>58</v>
      </c>
      <c r="D173" s="145" t="s">
        <v>335</v>
      </c>
      <c r="E173" s="145" t="s">
        <v>63</v>
      </c>
      <c r="F173" s="145" t="s">
        <v>336</v>
      </c>
      <c r="G173" s="14" t="s">
        <v>63</v>
      </c>
      <c r="H173" s="22" t="s">
        <v>1979</v>
      </c>
      <c r="I173" s="145" t="s">
        <v>1981</v>
      </c>
      <c r="J173" s="426">
        <v>2.9253645319515309</v>
      </c>
      <c r="K173" s="426">
        <v>3.9922348401810002</v>
      </c>
      <c r="L173" s="488">
        <v>388</v>
      </c>
      <c r="M173" s="498"/>
      <c r="N173" s="498"/>
      <c r="O173" s="498"/>
      <c r="P173" s="498"/>
      <c r="Q173" s="498"/>
      <c r="R173" s="498"/>
      <c r="S173" s="498"/>
      <c r="T173" s="498"/>
      <c r="U173" s="498"/>
      <c r="V173" s="498"/>
      <c r="W173" s="498"/>
      <c r="X173" s="498"/>
      <c r="Y173" s="498"/>
      <c r="Z173" s="498"/>
      <c r="AA173" s="498"/>
      <c r="AB173" s="498"/>
      <c r="AC173" s="498">
        <v>2</v>
      </c>
      <c r="AD173" s="498">
        <v>2</v>
      </c>
      <c r="AE173" s="498"/>
      <c r="AF173" s="498"/>
      <c r="AG173" s="585"/>
      <c r="AH173" s="498"/>
      <c r="AI173" s="498">
        <f t="shared" si="13"/>
        <v>2</v>
      </c>
      <c r="AJ173" s="498">
        <f t="shared" si="14"/>
        <v>2</v>
      </c>
      <c r="AK173" s="498"/>
      <c r="AL173" s="498"/>
      <c r="AM173" s="498"/>
      <c r="AN173" s="498"/>
      <c r="AO173" s="498"/>
      <c r="AP173" s="498"/>
      <c r="AQ173" s="498"/>
      <c r="AR173" s="498"/>
      <c r="AS173" s="498"/>
      <c r="AT173" s="498"/>
      <c r="AU173" s="498"/>
      <c r="AV173" s="498"/>
      <c r="AW173" s="498"/>
      <c r="AX173" s="498"/>
      <c r="AY173" s="498"/>
      <c r="AZ173" s="498"/>
      <c r="BA173" s="498">
        <v>315</v>
      </c>
      <c r="BB173" s="498">
        <v>315</v>
      </c>
      <c r="BC173" s="498"/>
      <c r="BD173" s="498"/>
      <c r="BE173" s="498"/>
      <c r="BF173" s="498"/>
      <c r="BG173" s="256">
        <f t="shared" si="15"/>
        <v>315</v>
      </c>
      <c r="BH173" s="26">
        <f t="shared" si="16"/>
        <v>315</v>
      </c>
      <c r="BI173" s="514">
        <f t="shared" si="12"/>
        <v>0.36627906976744184</v>
      </c>
      <c r="BJ173" s="515">
        <v>0</v>
      </c>
      <c r="BK173" s="515">
        <v>0</v>
      </c>
      <c r="BL173" s="515">
        <v>0</v>
      </c>
      <c r="BM173" s="515">
        <v>0</v>
      </c>
      <c r="BN173" s="515">
        <v>0</v>
      </c>
      <c r="BO173" s="515">
        <v>0</v>
      </c>
      <c r="BP173" s="515">
        <v>0</v>
      </c>
      <c r="BQ173" s="515">
        <v>0</v>
      </c>
      <c r="BR173" s="515">
        <v>0</v>
      </c>
      <c r="BS173" s="515">
        <v>0</v>
      </c>
      <c r="BT173" s="515">
        <v>0</v>
      </c>
      <c r="BU173" s="515">
        <v>0</v>
      </c>
      <c r="BV173" s="515">
        <v>0</v>
      </c>
      <c r="BW173" s="515">
        <v>0</v>
      </c>
      <c r="BX173" s="515">
        <v>0</v>
      </c>
      <c r="BY173" s="515">
        <v>0</v>
      </c>
      <c r="BZ173" s="515">
        <v>369759.60000000003</v>
      </c>
      <c r="CA173" s="515">
        <v>369759.60000000003</v>
      </c>
      <c r="CB173" s="515">
        <v>0</v>
      </c>
      <c r="CC173" s="515">
        <v>0</v>
      </c>
      <c r="CD173" s="515">
        <v>0</v>
      </c>
      <c r="CE173" s="515">
        <v>0</v>
      </c>
      <c r="CF173" s="515">
        <v>369759.60000000003</v>
      </c>
      <c r="CG173" s="516">
        <v>369759.60000000003</v>
      </c>
      <c r="CH173" s="501">
        <v>2978400</v>
      </c>
      <c r="CI173" s="501">
        <v>2978400</v>
      </c>
      <c r="CJ173" s="501">
        <v>3013440</v>
      </c>
      <c r="CK173" s="257" t="s">
        <v>1976</v>
      </c>
      <c r="CL173" s="108">
        <v>0.85</v>
      </c>
      <c r="CM173" s="245">
        <v>0.85</v>
      </c>
      <c r="CN173" s="109">
        <v>0.86</v>
      </c>
      <c r="CO173" s="436"/>
      <c r="CP173" s="436"/>
      <c r="CQ173" s="436"/>
      <c r="CR173" s="273"/>
      <c r="CS173" s="447">
        <v>75.307982026703257</v>
      </c>
      <c r="CT173" s="448">
        <v>34.650200427391177</v>
      </c>
      <c r="CU173" s="441">
        <v>0.18561226811446183</v>
      </c>
      <c r="CV173" s="442">
        <v>0.15551768513939737</v>
      </c>
      <c r="CW173" s="450" t="s">
        <v>2208</v>
      </c>
      <c r="CX173" s="242"/>
      <c r="CY173" s="436"/>
      <c r="CZ173" s="436"/>
      <c r="DA173" s="437"/>
      <c r="DB173" s="438"/>
      <c r="DC173" s="457">
        <v>0</v>
      </c>
      <c r="DD173" s="458">
        <v>0</v>
      </c>
      <c r="DE173" s="459">
        <v>0</v>
      </c>
      <c r="DF173" s="357">
        <v>0</v>
      </c>
    </row>
    <row r="174" spans="1:110" ht="35.25" customHeight="1" x14ac:dyDescent="0.25">
      <c r="A174" s="401" t="s">
        <v>56</v>
      </c>
      <c r="B174" s="48" t="s">
        <v>57</v>
      </c>
      <c r="C174" s="48" t="s">
        <v>58</v>
      </c>
      <c r="D174" s="145" t="s">
        <v>335</v>
      </c>
      <c r="E174" s="145" t="s">
        <v>63</v>
      </c>
      <c r="F174" s="145" t="s">
        <v>337</v>
      </c>
      <c r="G174" s="14" t="s">
        <v>63</v>
      </c>
      <c r="H174" s="22" t="s">
        <v>1979</v>
      </c>
      <c r="I174" s="145" t="s">
        <v>1981</v>
      </c>
      <c r="J174" s="426">
        <v>2.4714286563038796</v>
      </c>
      <c r="K174" s="426">
        <v>5.5712121096239997</v>
      </c>
      <c r="L174" s="488">
        <v>1424.5</v>
      </c>
      <c r="M174" s="498"/>
      <c r="N174" s="498"/>
      <c r="O174" s="498"/>
      <c r="P174" s="498"/>
      <c r="Q174" s="498"/>
      <c r="R174" s="498"/>
      <c r="S174" s="498"/>
      <c r="T174" s="498"/>
      <c r="U174" s="498"/>
      <c r="V174" s="498"/>
      <c r="W174" s="498"/>
      <c r="X174" s="498"/>
      <c r="Y174" s="498"/>
      <c r="Z174" s="498"/>
      <c r="AA174" s="498"/>
      <c r="AB174" s="498"/>
      <c r="AC174" s="498">
        <v>6</v>
      </c>
      <c r="AD174" s="498">
        <v>6</v>
      </c>
      <c r="AE174" s="498"/>
      <c r="AF174" s="498"/>
      <c r="AG174" s="585"/>
      <c r="AH174" s="498"/>
      <c r="AI174" s="498">
        <f t="shared" si="13"/>
        <v>6</v>
      </c>
      <c r="AJ174" s="498">
        <f t="shared" si="14"/>
        <v>6</v>
      </c>
      <c r="AK174" s="498"/>
      <c r="AL174" s="498"/>
      <c r="AM174" s="498"/>
      <c r="AN174" s="498"/>
      <c r="AO174" s="498"/>
      <c r="AP174" s="498"/>
      <c r="AQ174" s="498"/>
      <c r="AR174" s="498"/>
      <c r="AS174" s="498"/>
      <c r="AT174" s="498"/>
      <c r="AU174" s="498"/>
      <c r="AV174" s="498"/>
      <c r="AW174" s="498"/>
      <c r="AX174" s="498"/>
      <c r="AY174" s="498"/>
      <c r="AZ174" s="498"/>
      <c r="BA174" s="498">
        <v>37.840000000000003</v>
      </c>
      <c r="BB174" s="498">
        <v>37.840000000000003</v>
      </c>
      <c r="BC174" s="498"/>
      <c r="BD174" s="498"/>
      <c r="BE174" s="498"/>
      <c r="BF174" s="498"/>
      <c r="BG174" s="256">
        <f t="shared" si="15"/>
        <v>37.840000000000003</v>
      </c>
      <c r="BH174" s="26">
        <f t="shared" si="16"/>
        <v>37.840000000000003</v>
      </c>
      <c r="BI174" s="514">
        <f t="shared" si="12"/>
        <v>1.8105263157894742E-2</v>
      </c>
      <c r="BJ174" s="515">
        <v>0</v>
      </c>
      <c r="BK174" s="515">
        <v>0</v>
      </c>
      <c r="BL174" s="515">
        <v>0</v>
      </c>
      <c r="BM174" s="515">
        <v>0</v>
      </c>
      <c r="BN174" s="515">
        <v>0</v>
      </c>
      <c r="BO174" s="515">
        <v>0</v>
      </c>
      <c r="BP174" s="515">
        <v>0</v>
      </c>
      <c r="BQ174" s="515">
        <v>0</v>
      </c>
      <c r="BR174" s="515">
        <v>0</v>
      </c>
      <c r="BS174" s="515">
        <v>0</v>
      </c>
      <c r="BT174" s="515">
        <v>0</v>
      </c>
      <c r="BU174" s="515">
        <v>0</v>
      </c>
      <c r="BV174" s="515">
        <v>0</v>
      </c>
      <c r="BW174" s="515">
        <v>0</v>
      </c>
      <c r="BX174" s="515">
        <v>0</v>
      </c>
      <c r="BY174" s="515">
        <v>0</v>
      </c>
      <c r="BZ174" s="515">
        <v>44418.105600000003</v>
      </c>
      <c r="CA174" s="515">
        <v>44418.105600000003</v>
      </c>
      <c r="CB174" s="515">
        <v>0</v>
      </c>
      <c r="CC174" s="515">
        <v>0</v>
      </c>
      <c r="CD174" s="515">
        <v>0</v>
      </c>
      <c r="CE174" s="515">
        <v>0</v>
      </c>
      <c r="CF174" s="515">
        <v>44418.105600000003</v>
      </c>
      <c r="CG174" s="516">
        <v>44418.105600000003</v>
      </c>
      <c r="CH174" s="501">
        <v>6272160.0000000009</v>
      </c>
      <c r="CI174" s="501">
        <v>6272160.0000000009</v>
      </c>
      <c r="CJ174" s="501">
        <v>7323360</v>
      </c>
      <c r="CK174" s="257" t="s">
        <v>1976</v>
      </c>
      <c r="CL174" s="108">
        <v>1.79</v>
      </c>
      <c r="CM174" s="245">
        <v>1.79</v>
      </c>
      <c r="CN174" s="109">
        <v>2.09</v>
      </c>
      <c r="CO174" s="436"/>
      <c r="CP174" s="436"/>
      <c r="CQ174" s="436"/>
      <c r="CR174" s="273"/>
      <c r="CS174" s="447">
        <v>87.574274658167269</v>
      </c>
      <c r="CT174" s="448">
        <v>8.3451138316910125</v>
      </c>
      <c r="CU174" s="441">
        <v>0.13181319557158469</v>
      </c>
      <c r="CV174" s="442">
        <v>4.3837745180027053E-2</v>
      </c>
      <c r="CW174" s="450" t="s">
        <v>2208</v>
      </c>
      <c r="CX174" s="242"/>
      <c r="CY174" s="436"/>
      <c r="CZ174" s="436"/>
      <c r="DA174" s="437"/>
      <c r="DB174" s="438"/>
      <c r="DC174" s="457">
        <v>0</v>
      </c>
      <c r="DD174" s="458">
        <v>0</v>
      </c>
      <c r="DE174" s="459">
        <v>0</v>
      </c>
      <c r="DF174" s="357">
        <v>0</v>
      </c>
    </row>
    <row r="175" spans="1:110" ht="35.25" customHeight="1" x14ac:dyDescent="0.25">
      <c r="A175" s="401" t="s">
        <v>56</v>
      </c>
      <c r="B175" s="48" t="s">
        <v>57</v>
      </c>
      <c r="C175" s="48" t="s">
        <v>58</v>
      </c>
      <c r="D175" s="145" t="s">
        <v>335</v>
      </c>
      <c r="E175" s="145" t="s">
        <v>63</v>
      </c>
      <c r="F175" s="145" t="s">
        <v>338</v>
      </c>
      <c r="G175" s="14" t="s">
        <v>63</v>
      </c>
      <c r="H175" s="22" t="s">
        <v>1979</v>
      </c>
      <c r="I175" s="145" t="s">
        <v>1981</v>
      </c>
      <c r="J175" s="426">
        <v>1.9598501297803361</v>
      </c>
      <c r="K175" s="426">
        <v>1.1952651490290001</v>
      </c>
      <c r="L175" s="488">
        <v>342.8</v>
      </c>
      <c r="M175" s="498"/>
      <c r="N175" s="498"/>
      <c r="O175" s="498"/>
      <c r="P175" s="498"/>
      <c r="Q175" s="498"/>
      <c r="R175" s="498"/>
      <c r="S175" s="498"/>
      <c r="T175" s="498"/>
      <c r="U175" s="498"/>
      <c r="V175" s="498"/>
      <c r="W175" s="498"/>
      <c r="X175" s="498"/>
      <c r="Y175" s="498"/>
      <c r="Z175" s="498"/>
      <c r="AA175" s="498"/>
      <c r="AB175" s="498"/>
      <c r="AC175" s="498">
        <v>5</v>
      </c>
      <c r="AD175" s="498">
        <v>5</v>
      </c>
      <c r="AE175" s="498"/>
      <c r="AF175" s="498"/>
      <c r="AG175" s="585"/>
      <c r="AH175" s="498"/>
      <c r="AI175" s="498">
        <f t="shared" si="13"/>
        <v>5</v>
      </c>
      <c r="AJ175" s="498">
        <f t="shared" si="14"/>
        <v>5</v>
      </c>
      <c r="AK175" s="498"/>
      <c r="AL175" s="498"/>
      <c r="AM175" s="498"/>
      <c r="AN175" s="498"/>
      <c r="AO175" s="498"/>
      <c r="AP175" s="498"/>
      <c r="AQ175" s="498"/>
      <c r="AR175" s="498"/>
      <c r="AS175" s="498"/>
      <c r="AT175" s="498"/>
      <c r="AU175" s="498"/>
      <c r="AV175" s="498"/>
      <c r="AW175" s="498"/>
      <c r="AX175" s="498"/>
      <c r="AY175" s="498"/>
      <c r="AZ175" s="498"/>
      <c r="BA175" s="586">
        <v>171.2</v>
      </c>
      <c r="BB175" s="586">
        <v>171.2</v>
      </c>
      <c r="BC175" s="498"/>
      <c r="BD175" s="498"/>
      <c r="BE175" s="498"/>
      <c r="BF175" s="498"/>
      <c r="BG175" s="256">
        <f t="shared" si="15"/>
        <v>171.2</v>
      </c>
      <c r="BH175" s="26">
        <f t="shared" si="16"/>
        <v>171.2</v>
      </c>
      <c r="BI175" s="514">
        <f t="shared" si="12"/>
        <v>0.29517241379310344</v>
      </c>
      <c r="BJ175" s="515">
        <v>0</v>
      </c>
      <c r="BK175" s="515">
        <v>0</v>
      </c>
      <c r="BL175" s="515">
        <v>0</v>
      </c>
      <c r="BM175" s="515">
        <v>0</v>
      </c>
      <c r="BN175" s="515">
        <v>0</v>
      </c>
      <c r="BO175" s="515">
        <v>0</v>
      </c>
      <c r="BP175" s="515">
        <v>0</v>
      </c>
      <c r="BQ175" s="515">
        <v>0</v>
      </c>
      <c r="BR175" s="515">
        <v>0</v>
      </c>
      <c r="BS175" s="515">
        <v>0</v>
      </c>
      <c r="BT175" s="515">
        <v>0</v>
      </c>
      <c r="BU175" s="515">
        <v>0</v>
      </c>
      <c r="BV175" s="515">
        <v>0</v>
      </c>
      <c r="BW175" s="515">
        <v>0</v>
      </c>
      <c r="BX175" s="515">
        <v>0</v>
      </c>
      <c r="BY175" s="515">
        <v>0</v>
      </c>
      <c r="BZ175" s="515">
        <v>200961.40800000002</v>
      </c>
      <c r="CA175" s="515">
        <v>200961.40800000002</v>
      </c>
      <c r="CB175" s="515">
        <v>0</v>
      </c>
      <c r="CC175" s="515">
        <v>0</v>
      </c>
      <c r="CD175" s="515">
        <v>0</v>
      </c>
      <c r="CE175" s="515">
        <v>0</v>
      </c>
      <c r="CF175" s="515">
        <v>200961.40800000002</v>
      </c>
      <c r="CG175" s="516">
        <v>200961.40800000002</v>
      </c>
      <c r="CH175" s="501">
        <v>1892160.0000000002</v>
      </c>
      <c r="CI175" s="501">
        <v>1892160.0000000002</v>
      </c>
      <c r="CJ175" s="501">
        <v>2032320</v>
      </c>
      <c r="CK175" s="257" t="s">
        <v>1976</v>
      </c>
      <c r="CL175" s="108">
        <v>0.54</v>
      </c>
      <c r="CM175" s="245">
        <v>0.54</v>
      </c>
      <c r="CN175" s="109">
        <v>0.57999999999999996</v>
      </c>
      <c r="CO175" s="436"/>
      <c r="CP175" s="436"/>
      <c r="CQ175" s="436"/>
      <c r="CR175" s="273"/>
      <c r="CS175" s="447">
        <v>6.7542435424354244</v>
      </c>
      <c r="CT175" s="448">
        <v>6.7542435424354244</v>
      </c>
      <c r="CU175" s="441">
        <v>3.8376383763837639E-2</v>
      </c>
      <c r="CV175" s="442">
        <v>3.8376383763837639E-2</v>
      </c>
      <c r="CW175" s="450" t="s">
        <v>2257</v>
      </c>
      <c r="CX175" s="242"/>
      <c r="CY175" s="436"/>
      <c r="CZ175" s="436"/>
      <c r="DA175" s="437"/>
      <c r="DB175" s="438"/>
      <c r="DC175" s="457">
        <v>0</v>
      </c>
      <c r="DD175" s="458">
        <v>0</v>
      </c>
      <c r="DE175" s="459">
        <v>0</v>
      </c>
      <c r="DF175" s="357">
        <v>0</v>
      </c>
    </row>
    <row r="176" spans="1:110" ht="35.25" customHeight="1" x14ac:dyDescent="0.25">
      <c r="A176" s="401" t="s">
        <v>56</v>
      </c>
      <c r="B176" s="48" t="s">
        <v>57</v>
      </c>
      <c r="C176" s="48" t="s">
        <v>58</v>
      </c>
      <c r="D176" s="145" t="s">
        <v>335</v>
      </c>
      <c r="E176" s="145" t="s">
        <v>63</v>
      </c>
      <c r="F176" s="145" t="s">
        <v>339</v>
      </c>
      <c r="G176" s="14" t="s">
        <v>189</v>
      </c>
      <c r="H176" s="22" t="s">
        <v>1978</v>
      </c>
      <c r="I176" s="145" t="s">
        <v>1984</v>
      </c>
      <c r="J176" s="426">
        <v>6.1667936952682307</v>
      </c>
      <c r="K176" s="426">
        <v>26.760227217065999</v>
      </c>
      <c r="L176" s="488">
        <v>3460.8</v>
      </c>
      <c r="M176" s="498"/>
      <c r="N176" s="498"/>
      <c r="O176" s="498"/>
      <c r="P176" s="498"/>
      <c r="Q176" s="498"/>
      <c r="R176" s="498"/>
      <c r="S176" s="498"/>
      <c r="T176" s="498"/>
      <c r="U176" s="498"/>
      <c r="V176" s="498"/>
      <c r="W176" s="498"/>
      <c r="X176" s="498"/>
      <c r="Y176" s="498"/>
      <c r="Z176" s="498"/>
      <c r="AA176" s="498"/>
      <c r="AB176" s="498"/>
      <c r="AC176" s="498">
        <v>73</v>
      </c>
      <c r="AD176" s="498">
        <v>73</v>
      </c>
      <c r="AE176" s="498"/>
      <c r="AF176" s="498"/>
      <c r="AG176" s="585">
        <v>1</v>
      </c>
      <c r="AH176" s="498">
        <v>1</v>
      </c>
      <c r="AI176" s="498">
        <f t="shared" si="13"/>
        <v>74</v>
      </c>
      <c r="AJ176" s="498">
        <f t="shared" si="14"/>
        <v>74</v>
      </c>
      <c r="AK176" s="498"/>
      <c r="AL176" s="498"/>
      <c r="AM176" s="498"/>
      <c r="AN176" s="498"/>
      <c r="AO176" s="498"/>
      <c r="AP176" s="498"/>
      <c r="AQ176" s="498"/>
      <c r="AR176" s="498"/>
      <c r="AS176" s="498"/>
      <c r="AT176" s="498"/>
      <c r="AU176" s="498"/>
      <c r="AV176" s="498"/>
      <c r="AW176" s="498"/>
      <c r="AX176" s="498"/>
      <c r="AY176" s="498"/>
      <c r="AZ176" s="498"/>
      <c r="BA176" s="498">
        <v>620.21</v>
      </c>
      <c r="BB176" s="498">
        <v>620.21</v>
      </c>
      <c r="BC176" s="498"/>
      <c r="BD176" s="498"/>
      <c r="BE176" s="498">
        <v>600</v>
      </c>
      <c r="BF176" s="498">
        <v>600</v>
      </c>
      <c r="BG176" s="256">
        <f t="shared" si="15"/>
        <v>1220.21</v>
      </c>
      <c r="BH176" s="26">
        <f t="shared" si="16"/>
        <v>1220.21</v>
      </c>
      <c r="BI176" s="514">
        <f t="shared" si="12"/>
        <v>0.26184763948497852</v>
      </c>
      <c r="BJ176" s="515">
        <v>0</v>
      </c>
      <c r="BK176" s="515">
        <v>0</v>
      </c>
      <c r="BL176" s="515">
        <v>0</v>
      </c>
      <c r="BM176" s="515">
        <v>0</v>
      </c>
      <c r="BN176" s="515">
        <v>0</v>
      </c>
      <c r="BO176" s="515">
        <v>0</v>
      </c>
      <c r="BP176" s="515">
        <v>0</v>
      </c>
      <c r="BQ176" s="515">
        <v>0</v>
      </c>
      <c r="BR176" s="515">
        <v>0</v>
      </c>
      <c r="BS176" s="515">
        <v>0</v>
      </c>
      <c r="BT176" s="515">
        <v>0</v>
      </c>
      <c r="BU176" s="515">
        <v>0</v>
      </c>
      <c r="BV176" s="515">
        <v>0</v>
      </c>
      <c r="BW176" s="515">
        <v>0</v>
      </c>
      <c r="BX176" s="515">
        <v>0</v>
      </c>
      <c r="BY176" s="515">
        <v>0</v>
      </c>
      <c r="BZ176" s="515">
        <v>728027.30640000012</v>
      </c>
      <c r="CA176" s="515">
        <v>728027.30640000012</v>
      </c>
      <c r="CB176" s="515">
        <v>0</v>
      </c>
      <c r="CC176" s="515">
        <v>0</v>
      </c>
      <c r="CD176" s="515">
        <v>1965744</v>
      </c>
      <c r="CE176" s="515">
        <v>1965744</v>
      </c>
      <c r="CF176" s="515">
        <v>2693771.3064000001</v>
      </c>
      <c r="CG176" s="516">
        <v>2693771.3064000001</v>
      </c>
      <c r="CH176" s="501">
        <v>23546880</v>
      </c>
      <c r="CI176" s="501">
        <v>23546880</v>
      </c>
      <c r="CJ176" s="501">
        <v>16328640.000000002</v>
      </c>
      <c r="CK176" s="257" t="s">
        <v>1976</v>
      </c>
      <c r="CL176" s="108">
        <v>6.72</v>
      </c>
      <c r="CM176" s="245">
        <v>6.72</v>
      </c>
      <c r="CN176" s="109">
        <v>4.66</v>
      </c>
      <c r="CO176" s="436"/>
      <c r="CP176" s="436"/>
      <c r="CQ176" s="436"/>
      <c r="CR176" s="273"/>
      <c r="CS176" s="447">
        <v>52.205849630480422</v>
      </c>
      <c r="CT176" s="448">
        <v>49.665876688448641</v>
      </c>
      <c r="CU176" s="441">
        <v>0.3020954526531664</v>
      </c>
      <c r="CV176" s="442">
        <v>0.29344687468584096</v>
      </c>
      <c r="CW176" s="450" t="s">
        <v>2258</v>
      </c>
      <c r="CX176" s="242"/>
      <c r="CY176" s="436"/>
      <c r="CZ176" s="436"/>
      <c r="DA176" s="437"/>
      <c r="DB176" s="438"/>
      <c r="DC176" s="457">
        <v>325821</v>
      </c>
      <c r="DD176" s="458">
        <v>0</v>
      </c>
      <c r="DE176" s="459">
        <v>15486</v>
      </c>
      <c r="DF176" s="357">
        <v>113769</v>
      </c>
    </row>
    <row r="177" spans="1:110" ht="35.25" customHeight="1" x14ac:dyDescent="0.25">
      <c r="A177" s="401" t="s">
        <v>56</v>
      </c>
      <c r="B177" s="48" t="s">
        <v>57</v>
      </c>
      <c r="C177" s="48" t="s">
        <v>58</v>
      </c>
      <c r="D177" s="145" t="s">
        <v>335</v>
      </c>
      <c r="E177" s="145" t="s">
        <v>63</v>
      </c>
      <c r="F177" s="145" t="s">
        <v>340</v>
      </c>
      <c r="G177" s="14" t="s">
        <v>214</v>
      </c>
      <c r="H177" s="22" t="s">
        <v>1978</v>
      </c>
      <c r="I177" s="145" t="s">
        <v>1984</v>
      </c>
      <c r="J177" s="426">
        <v>5.975575286112627</v>
      </c>
      <c r="K177" s="426">
        <v>27.765719639217004</v>
      </c>
      <c r="L177" s="488">
        <v>1698.6</v>
      </c>
      <c r="M177" s="498"/>
      <c r="N177" s="498"/>
      <c r="O177" s="498"/>
      <c r="P177" s="498"/>
      <c r="Q177" s="498"/>
      <c r="R177" s="498"/>
      <c r="S177" s="498"/>
      <c r="T177" s="498"/>
      <c r="U177" s="498"/>
      <c r="V177" s="498"/>
      <c r="W177" s="498"/>
      <c r="X177" s="498"/>
      <c r="Y177" s="498"/>
      <c r="Z177" s="498"/>
      <c r="AA177" s="498"/>
      <c r="AB177" s="498"/>
      <c r="AC177" s="498">
        <v>20</v>
      </c>
      <c r="AD177" s="498">
        <v>20</v>
      </c>
      <c r="AE177" s="498"/>
      <c r="AF177" s="498"/>
      <c r="AG177" s="585">
        <v>1</v>
      </c>
      <c r="AH177" s="498">
        <v>1</v>
      </c>
      <c r="AI177" s="498">
        <f t="shared" si="13"/>
        <v>21</v>
      </c>
      <c r="AJ177" s="498">
        <f t="shared" si="14"/>
        <v>21</v>
      </c>
      <c r="AK177" s="498"/>
      <c r="AL177" s="498"/>
      <c r="AM177" s="498"/>
      <c r="AN177" s="498"/>
      <c r="AO177" s="498"/>
      <c r="AP177" s="498"/>
      <c r="AQ177" s="498"/>
      <c r="AR177" s="498"/>
      <c r="AS177" s="498"/>
      <c r="AT177" s="498"/>
      <c r="AU177" s="498"/>
      <c r="AV177" s="498"/>
      <c r="AW177" s="498"/>
      <c r="AX177" s="498"/>
      <c r="AY177" s="498"/>
      <c r="AZ177" s="498"/>
      <c r="BA177" s="498">
        <v>7411.13</v>
      </c>
      <c r="BB177" s="498">
        <v>7411.13</v>
      </c>
      <c r="BC177" s="498"/>
      <c r="BD177" s="498"/>
      <c r="BE177" s="498">
        <v>28.8</v>
      </c>
      <c r="BF177" s="498">
        <v>28.8</v>
      </c>
      <c r="BG177" s="256">
        <f t="shared" si="15"/>
        <v>7439.93</v>
      </c>
      <c r="BH177" s="26">
        <f t="shared" si="16"/>
        <v>7439.93</v>
      </c>
      <c r="BI177" s="514">
        <f t="shared" si="12"/>
        <v>1.5597337526205453</v>
      </c>
      <c r="BJ177" s="515">
        <v>0</v>
      </c>
      <c r="BK177" s="515">
        <v>0</v>
      </c>
      <c r="BL177" s="515">
        <v>0</v>
      </c>
      <c r="BM177" s="515">
        <v>0</v>
      </c>
      <c r="BN177" s="515">
        <v>0</v>
      </c>
      <c r="BO177" s="515">
        <v>0</v>
      </c>
      <c r="BP177" s="515">
        <v>0</v>
      </c>
      <c r="BQ177" s="515">
        <v>0</v>
      </c>
      <c r="BR177" s="515">
        <v>0</v>
      </c>
      <c r="BS177" s="515">
        <v>0</v>
      </c>
      <c r="BT177" s="515">
        <v>0</v>
      </c>
      <c r="BU177" s="515">
        <v>0</v>
      </c>
      <c r="BV177" s="515">
        <v>0</v>
      </c>
      <c r="BW177" s="515">
        <v>0</v>
      </c>
      <c r="BX177" s="515">
        <v>0</v>
      </c>
      <c r="BY177" s="515">
        <v>0</v>
      </c>
      <c r="BZ177" s="515">
        <v>8699480.8392000012</v>
      </c>
      <c r="CA177" s="515">
        <v>8699480.8392000012</v>
      </c>
      <c r="CB177" s="515">
        <v>0</v>
      </c>
      <c r="CC177" s="515">
        <v>0</v>
      </c>
      <c r="CD177" s="515">
        <v>94355.712</v>
      </c>
      <c r="CE177" s="515">
        <v>94355.712</v>
      </c>
      <c r="CF177" s="515">
        <v>8793836.5512000006</v>
      </c>
      <c r="CG177" s="516">
        <v>8793836.5512000006</v>
      </c>
      <c r="CH177" s="501">
        <v>35986079.999999993</v>
      </c>
      <c r="CI177" s="501">
        <v>35986079.999999993</v>
      </c>
      <c r="CJ177" s="501">
        <v>16714079.999999998</v>
      </c>
      <c r="CK177" s="257" t="s">
        <v>1976</v>
      </c>
      <c r="CL177" s="108">
        <v>10.27</v>
      </c>
      <c r="CM177" s="245">
        <v>10.27</v>
      </c>
      <c r="CN177" s="109">
        <v>4.7699999999999996</v>
      </c>
      <c r="CO177" s="436"/>
      <c r="CP177" s="436"/>
      <c r="CQ177" s="436"/>
      <c r="CR177" s="273"/>
      <c r="CS177" s="447">
        <v>120.42764959737012</v>
      </c>
      <c r="CT177" s="448">
        <v>120.42764959737012</v>
      </c>
      <c r="CU177" s="441">
        <v>0.8900114478551987</v>
      </c>
      <c r="CV177" s="442">
        <v>0.8900114478551987</v>
      </c>
      <c r="CW177" s="450" t="s">
        <v>2259</v>
      </c>
      <c r="CX177" s="242"/>
      <c r="CY177" s="436"/>
      <c r="CZ177" s="436"/>
      <c r="DA177" s="437"/>
      <c r="DB177" s="438"/>
      <c r="DC177" s="457">
        <v>99837</v>
      </c>
      <c r="DD177" s="458">
        <v>1938</v>
      </c>
      <c r="DE177" s="459">
        <v>328523</v>
      </c>
      <c r="DF177" s="357">
        <v>143432.66666666666</v>
      </c>
    </row>
    <row r="178" spans="1:110" ht="35.25" customHeight="1" x14ac:dyDescent="0.25">
      <c r="A178" s="401" t="s">
        <v>56</v>
      </c>
      <c r="B178" s="48" t="s">
        <v>57</v>
      </c>
      <c r="C178" s="48" t="s">
        <v>58</v>
      </c>
      <c r="D178" s="145" t="s">
        <v>341</v>
      </c>
      <c r="E178" s="145" t="s">
        <v>63</v>
      </c>
      <c r="F178" s="145" t="s">
        <v>342</v>
      </c>
      <c r="G178" s="14" t="s">
        <v>63</v>
      </c>
      <c r="H178" s="22" t="s">
        <v>1983</v>
      </c>
      <c r="I178" s="145" t="s">
        <v>1981</v>
      </c>
      <c r="J178" s="426">
        <v>1.55635157364909</v>
      </c>
      <c r="K178" s="426">
        <v>2.7185606004060001</v>
      </c>
      <c r="L178" s="488">
        <v>50</v>
      </c>
      <c r="M178" s="498"/>
      <c r="N178" s="498"/>
      <c r="O178" s="498"/>
      <c r="P178" s="498"/>
      <c r="Q178" s="498"/>
      <c r="R178" s="498"/>
      <c r="S178" s="498"/>
      <c r="T178" s="498"/>
      <c r="U178" s="498"/>
      <c r="V178" s="498"/>
      <c r="W178" s="498"/>
      <c r="X178" s="498"/>
      <c r="Y178" s="498"/>
      <c r="Z178" s="498"/>
      <c r="AA178" s="498"/>
      <c r="AB178" s="498"/>
      <c r="AC178" s="498"/>
      <c r="AD178" s="498"/>
      <c r="AE178" s="498"/>
      <c r="AF178" s="498"/>
      <c r="AG178" s="585"/>
      <c r="AH178" s="498"/>
      <c r="AI178" s="498">
        <f t="shared" si="13"/>
        <v>0</v>
      </c>
      <c r="AJ178" s="498">
        <f t="shared" si="14"/>
        <v>0</v>
      </c>
      <c r="AK178" s="498"/>
      <c r="AL178" s="498"/>
      <c r="AM178" s="498"/>
      <c r="AN178" s="498"/>
      <c r="AO178" s="498"/>
      <c r="AP178" s="498"/>
      <c r="AQ178" s="498"/>
      <c r="AR178" s="498"/>
      <c r="AS178" s="498"/>
      <c r="AT178" s="498"/>
      <c r="AU178" s="498"/>
      <c r="AV178" s="498"/>
      <c r="AW178" s="498"/>
      <c r="AX178" s="498"/>
      <c r="AY178" s="498"/>
      <c r="AZ178" s="498"/>
      <c r="BA178" s="498"/>
      <c r="BB178" s="498"/>
      <c r="BC178" s="498"/>
      <c r="BD178" s="498"/>
      <c r="BE178" s="498"/>
      <c r="BF178" s="498"/>
      <c r="BG178" s="256">
        <f t="shared" si="15"/>
        <v>0</v>
      </c>
      <c r="BH178" s="26">
        <f t="shared" si="16"/>
        <v>0</v>
      </c>
      <c r="BI178" s="514">
        <f t="shared" si="12"/>
        <v>0</v>
      </c>
      <c r="BJ178" s="515">
        <v>0</v>
      </c>
      <c r="BK178" s="515">
        <v>0</v>
      </c>
      <c r="BL178" s="515">
        <v>0</v>
      </c>
      <c r="BM178" s="515">
        <v>0</v>
      </c>
      <c r="BN178" s="515">
        <v>0</v>
      </c>
      <c r="BO178" s="515">
        <v>0</v>
      </c>
      <c r="BP178" s="515">
        <v>0</v>
      </c>
      <c r="BQ178" s="515">
        <v>0</v>
      </c>
      <c r="BR178" s="515">
        <v>0</v>
      </c>
      <c r="BS178" s="515">
        <v>0</v>
      </c>
      <c r="BT178" s="515">
        <v>0</v>
      </c>
      <c r="BU178" s="515">
        <v>0</v>
      </c>
      <c r="BV178" s="515">
        <v>0</v>
      </c>
      <c r="BW178" s="515">
        <v>0</v>
      </c>
      <c r="BX178" s="515">
        <v>0</v>
      </c>
      <c r="BY178" s="515">
        <v>0</v>
      </c>
      <c r="BZ178" s="515">
        <v>0</v>
      </c>
      <c r="CA178" s="515">
        <v>0</v>
      </c>
      <c r="CB178" s="515">
        <v>0</v>
      </c>
      <c r="CC178" s="515">
        <v>0</v>
      </c>
      <c r="CD178" s="515">
        <v>0</v>
      </c>
      <c r="CE178" s="515">
        <v>0</v>
      </c>
      <c r="CF178" s="515">
        <v>0</v>
      </c>
      <c r="CG178" s="516">
        <v>0</v>
      </c>
      <c r="CH178" s="501">
        <v>3504000</v>
      </c>
      <c r="CI178" s="501">
        <v>3504000</v>
      </c>
      <c r="CJ178" s="501">
        <v>5010719.9999999991</v>
      </c>
      <c r="CK178" s="257" t="s">
        <v>1976</v>
      </c>
      <c r="CL178" s="108">
        <v>1</v>
      </c>
      <c r="CM178" s="245">
        <v>1</v>
      </c>
      <c r="CN178" s="109">
        <v>1.43</v>
      </c>
      <c r="CO178" s="436"/>
      <c r="CP178" s="436"/>
      <c r="CQ178" s="436"/>
      <c r="CR178" s="273"/>
      <c r="CS178" s="447">
        <v>229.57213429256603</v>
      </c>
      <c r="CT178" s="448">
        <v>229.57213429256603</v>
      </c>
      <c r="CU178" s="441">
        <v>1.582350119904077</v>
      </c>
      <c r="CV178" s="442">
        <v>1.582350119904077</v>
      </c>
      <c r="CW178" s="450" t="s">
        <v>2224</v>
      </c>
      <c r="CX178" s="242"/>
      <c r="CY178" s="436"/>
      <c r="CZ178" s="436"/>
      <c r="DA178" s="437"/>
      <c r="DB178" s="438"/>
      <c r="DC178" s="457">
        <v>10550</v>
      </c>
      <c r="DD178" s="458">
        <v>1440</v>
      </c>
      <c r="DE178" s="459">
        <v>12058</v>
      </c>
      <c r="DF178" s="357">
        <v>8016</v>
      </c>
    </row>
    <row r="179" spans="1:110" ht="35.25" customHeight="1" x14ac:dyDescent="0.25">
      <c r="A179" s="401" t="s">
        <v>56</v>
      </c>
      <c r="B179" s="48" t="s">
        <v>57</v>
      </c>
      <c r="C179" s="48" t="s">
        <v>58</v>
      </c>
      <c r="D179" s="145" t="s">
        <v>341</v>
      </c>
      <c r="E179" s="145" t="s">
        <v>63</v>
      </c>
      <c r="F179" s="145" t="s">
        <v>343</v>
      </c>
      <c r="G179" s="14" t="s">
        <v>63</v>
      </c>
      <c r="H179" s="22" t="s">
        <v>1979</v>
      </c>
      <c r="I179" s="145" t="s">
        <v>1981</v>
      </c>
      <c r="J179" s="426">
        <v>2.4498126622254199</v>
      </c>
      <c r="K179" s="426">
        <v>3.2545454477760001</v>
      </c>
      <c r="L179" s="488">
        <v>448.8</v>
      </c>
      <c r="M179" s="498"/>
      <c r="N179" s="498"/>
      <c r="O179" s="498"/>
      <c r="P179" s="498"/>
      <c r="Q179" s="498"/>
      <c r="R179" s="498"/>
      <c r="S179" s="498"/>
      <c r="T179" s="498"/>
      <c r="U179" s="498"/>
      <c r="V179" s="498"/>
      <c r="W179" s="498"/>
      <c r="X179" s="498"/>
      <c r="Y179" s="498"/>
      <c r="Z179" s="498"/>
      <c r="AA179" s="498"/>
      <c r="AB179" s="498"/>
      <c r="AC179" s="498">
        <v>2</v>
      </c>
      <c r="AD179" s="498">
        <v>2</v>
      </c>
      <c r="AE179" s="498"/>
      <c r="AF179" s="498"/>
      <c r="AG179" s="585"/>
      <c r="AH179" s="498"/>
      <c r="AI179" s="498">
        <f t="shared" si="13"/>
        <v>2</v>
      </c>
      <c r="AJ179" s="498">
        <f t="shared" si="14"/>
        <v>2</v>
      </c>
      <c r="AK179" s="498"/>
      <c r="AL179" s="498"/>
      <c r="AM179" s="498"/>
      <c r="AN179" s="498"/>
      <c r="AO179" s="498"/>
      <c r="AP179" s="498"/>
      <c r="AQ179" s="498"/>
      <c r="AR179" s="498"/>
      <c r="AS179" s="498"/>
      <c r="AT179" s="498"/>
      <c r="AU179" s="498"/>
      <c r="AV179" s="498"/>
      <c r="AW179" s="498"/>
      <c r="AX179" s="498"/>
      <c r="AY179" s="498"/>
      <c r="AZ179" s="498"/>
      <c r="BA179" s="498">
        <v>8.6</v>
      </c>
      <c r="BB179" s="498">
        <v>8.6</v>
      </c>
      <c r="BC179" s="498"/>
      <c r="BD179" s="498"/>
      <c r="BE179" s="498"/>
      <c r="BF179" s="498"/>
      <c r="BG179" s="256">
        <f t="shared" si="15"/>
        <v>8.6</v>
      </c>
      <c r="BH179" s="26">
        <f t="shared" si="16"/>
        <v>8.6</v>
      </c>
      <c r="BI179" s="514">
        <f t="shared" si="12"/>
        <v>3.4538152610441766E-3</v>
      </c>
      <c r="BJ179" s="515">
        <v>0</v>
      </c>
      <c r="BK179" s="515">
        <v>0</v>
      </c>
      <c r="BL179" s="515">
        <v>0</v>
      </c>
      <c r="BM179" s="515">
        <v>0</v>
      </c>
      <c r="BN179" s="515">
        <v>0</v>
      </c>
      <c r="BO179" s="515">
        <v>0</v>
      </c>
      <c r="BP179" s="515">
        <v>0</v>
      </c>
      <c r="BQ179" s="515">
        <v>0</v>
      </c>
      <c r="BR179" s="515">
        <v>0</v>
      </c>
      <c r="BS179" s="515">
        <v>0</v>
      </c>
      <c r="BT179" s="515">
        <v>0</v>
      </c>
      <c r="BU179" s="515">
        <v>0</v>
      </c>
      <c r="BV179" s="515">
        <v>0</v>
      </c>
      <c r="BW179" s="515">
        <v>0</v>
      </c>
      <c r="BX179" s="515">
        <v>0</v>
      </c>
      <c r="BY179" s="515">
        <v>0</v>
      </c>
      <c r="BZ179" s="515">
        <v>10095.024000000001</v>
      </c>
      <c r="CA179" s="515">
        <v>10095.024000000001</v>
      </c>
      <c r="CB179" s="515">
        <v>0</v>
      </c>
      <c r="CC179" s="515">
        <v>0</v>
      </c>
      <c r="CD179" s="515">
        <v>0</v>
      </c>
      <c r="CE179" s="515">
        <v>0</v>
      </c>
      <c r="CF179" s="515">
        <v>10095.024000000001</v>
      </c>
      <c r="CG179" s="516">
        <v>10095.024000000001</v>
      </c>
      <c r="CH179" s="501">
        <v>4765440.0000000009</v>
      </c>
      <c r="CI179" s="501">
        <v>4765440.0000000009</v>
      </c>
      <c r="CJ179" s="501">
        <v>8724960.0000000019</v>
      </c>
      <c r="CK179" s="257" t="s">
        <v>1976</v>
      </c>
      <c r="CL179" s="108">
        <v>1.36</v>
      </c>
      <c r="CM179" s="245">
        <v>1.36</v>
      </c>
      <c r="CN179" s="109">
        <v>2.4900000000000002</v>
      </c>
      <c r="CO179" s="436"/>
      <c r="CP179" s="436"/>
      <c r="CQ179" s="436"/>
      <c r="CR179" s="273"/>
      <c r="CS179" s="447">
        <v>51.402637194391104</v>
      </c>
      <c r="CT179" s="448">
        <v>51.402637194391104</v>
      </c>
      <c r="CU179" s="441">
        <v>0.78033925513813462</v>
      </c>
      <c r="CV179" s="442">
        <v>0.78033925513813462</v>
      </c>
      <c r="CW179" s="450" t="s">
        <v>2256</v>
      </c>
      <c r="CX179" s="242"/>
      <c r="CY179" s="436"/>
      <c r="CZ179" s="436"/>
      <c r="DA179" s="437"/>
      <c r="DB179" s="438"/>
      <c r="DC179" s="457">
        <v>0</v>
      </c>
      <c r="DD179" s="458">
        <v>0</v>
      </c>
      <c r="DE179" s="459">
        <v>0</v>
      </c>
      <c r="DF179" s="357">
        <v>0</v>
      </c>
    </row>
    <row r="180" spans="1:110" ht="35.25" customHeight="1" x14ac:dyDescent="0.25">
      <c r="A180" s="401" t="s">
        <v>56</v>
      </c>
      <c r="B180" s="48" t="s">
        <v>57</v>
      </c>
      <c r="C180" s="48" t="s">
        <v>58</v>
      </c>
      <c r="D180" s="145" t="s">
        <v>341</v>
      </c>
      <c r="E180" s="145" t="s">
        <v>63</v>
      </c>
      <c r="F180" s="145" t="s">
        <v>344</v>
      </c>
      <c r="G180" s="14" t="s">
        <v>63</v>
      </c>
      <c r="H180" s="22" t="s">
        <v>1978</v>
      </c>
      <c r="I180" s="145" t="s">
        <v>1981</v>
      </c>
      <c r="J180" s="426">
        <v>2.1327780824080129</v>
      </c>
      <c r="K180" s="426">
        <v>4.3660984757670009</v>
      </c>
      <c r="L180" s="488">
        <v>281.5</v>
      </c>
      <c r="M180" s="498"/>
      <c r="N180" s="498"/>
      <c r="O180" s="498"/>
      <c r="P180" s="498"/>
      <c r="Q180" s="498"/>
      <c r="R180" s="498"/>
      <c r="S180" s="498"/>
      <c r="T180" s="498"/>
      <c r="U180" s="498"/>
      <c r="V180" s="498"/>
      <c r="W180" s="498"/>
      <c r="X180" s="498"/>
      <c r="Y180" s="498"/>
      <c r="Z180" s="498"/>
      <c r="AA180" s="498"/>
      <c r="AB180" s="498"/>
      <c r="AC180" s="498">
        <v>4</v>
      </c>
      <c r="AD180" s="498">
        <v>4</v>
      </c>
      <c r="AE180" s="498"/>
      <c r="AF180" s="498"/>
      <c r="AG180" s="585"/>
      <c r="AH180" s="498"/>
      <c r="AI180" s="498">
        <f t="shared" si="13"/>
        <v>4</v>
      </c>
      <c r="AJ180" s="498">
        <f t="shared" si="14"/>
        <v>4</v>
      </c>
      <c r="AK180" s="498"/>
      <c r="AL180" s="498"/>
      <c r="AM180" s="498"/>
      <c r="AN180" s="498"/>
      <c r="AO180" s="498"/>
      <c r="AP180" s="498"/>
      <c r="AQ180" s="498"/>
      <c r="AR180" s="498"/>
      <c r="AS180" s="498"/>
      <c r="AT180" s="498"/>
      <c r="AU180" s="498"/>
      <c r="AV180" s="498"/>
      <c r="AW180" s="498"/>
      <c r="AX180" s="498"/>
      <c r="AY180" s="498"/>
      <c r="AZ180" s="498"/>
      <c r="BA180" s="498">
        <v>31.25</v>
      </c>
      <c r="BB180" s="498">
        <v>31.25</v>
      </c>
      <c r="BC180" s="498"/>
      <c r="BD180" s="498"/>
      <c r="BE180" s="498"/>
      <c r="BF180" s="498"/>
      <c r="BG180" s="256">
        <f t="shared" si="15"/>
        <v>31.25</v>
      </c>
      <c r="BH180" s="26">
        <f t="shared" si="16"/>
        <v>31.25</v>
      </c>
      <c r="BI180" s="514">
        <f t="shared" si="12"/>
        <v>2.1114864864864864E-2</v>
      </c>
      <c r="BJ180" s="515">
        <v>0</v>
      </c>
      <c r="BK180" s="515">
        <v>0</v>
      </c>
      <c r="BL180" s="515">
        <v>0</v>
      </c>
      <c r="BM180" s="515">
        <v>0</v>
      </c>
      <c r="BN180" s="515">
        <v>0</v>
      </c>
      <c r="BO180" s="515">
        <v>0</v>
      </c>
      <c r="BP180" s="515">
        <v>0</v>
      </c>
      <c r="BQ180" s="515">
        <v>0</v>
      </c>
      <c r="BR180" s="515">
        <v>0</v>
      </c>
      <c r="BS180" s="515">
        <v>0</v>
      </c>
      <c r="BT180" s="515">
        <v>0</v>
      </c>
      <c r="BU180" s="515">
        <v>0</v>
      </c>
      <c r="BV180" s="515">
        <v>0</v>
      </c>
      <c r="BW180" s="515">
        <v>0</v>
      </c>
      <c r="BX180" s="515">
        <v>0</v>
      </c>
      <c r="BY180" s="515">
        <v>0</v>
      </c>
      <c r="BZ180" s="515">
        <v>36682.5</v>
      </c>
      <c r="CA180" s="515">
        <v>36682.5</v>
      </c>
      <c r="CB180" s="515">
        <v>0</v>
      </c>
      <c r="CC180" s="515">
        <v>0</v>
      </c>
      <c r="CD180" s="515">
        <v>0</v>
      </c>
      <c r="CE180" s="515">
        <v>0</v>
      </c>
      <c r="CF180" s="515">
        <v>36682.5</v>
      </c>
      <c r="CG180" s="516">
        <v>36682.5</v>
      </c>
      <c r="CH180" s="501">
        <v>2242560</v>
      </c>
      <c r="CI180" s="501">
        <v>2242560</v>
      </c>
      <c r="CJ180" s="501">
        <v>5185920</v>
      </c>
      <c r="CK180" s="257" t="s">
        <v>1976</v>
      </c>
      <c r="CL180" s="108">
        <v>0.64</v>
      </c>
      <c r="CM180" s="245">
        <v>0.64</v>
      </c>
      <c r="CN180" s="109">
        <v>1.48</v>
      </c>
      <c r="CO180" s="436"/>
      <c r="CP180" s="436"/>
      <c r="CQ180" s="436"/>
      <c r="CR180" s="273"/>
      <c r="CS180" s="447">
        <v>194.9137662933783</v>
      </c>
      <c r="CT180" s="448">
        <v>194.9137662933783</v>
      </c>
      <c r="CU180" s="441">
        <v>1.822242491548834</v>
      </c>
      <c r="CV180" s="442">
        <v>1.822242491548834</v>
      </c>
      <c r="CW180" s="450" t="s">
        <v>2221</v>
      </c>
      <c r="CX180" s="242"/>
      <c r="CY180" s="436"/>
      <c r="CZ180" s="436"/>
      <c r="DA180" s="437"/>
      <c r="DB180" s="438"/>
      <c r="DC180" s="457">
        <v>85883</v>
      </c>
      <c r="DD180" s="458">
        <v>39800</v>
      </c>
      <c r="DE180" s="459">
        <v>0</v>
      </c>
      <c r="DF180" s="357">
        <v>41894.333333333336</v>
      </c>
    </row>
    <row r="181" spans="1:110" ht="35.25" customHeight="1" x14ac:dyDescent="0.25">
      <c r="A181" s="401" t="s">
        <v>56</v>
      </c>
      <c r="B181" s="48" t="s">
        <v>57</v>
      </c>
      <c r="C181" s="48" t="s">
        <v>58</v>
      </c>
      <c r="D181" s="145" t="s">
        <v>341</v>
      </c>
      <c r="E181" s="145" t="s">
        <v>63</v>
      </c>
      <c r="F181" s="145" t="s">
        <v>345</v>
      </c>
      <c r="G181" s="14" t="s">
        <v>63</v>
      </c>
      <c r="H181" s="22" t="s">
        <v>1979</v>
      </c>
      <c r="I181" s="145" t="s">
        <v>1981</v>
      </c>
      <c r="J181" s="426">
        <v>2.1976260646433912</v>
      </c>
      <c r="K181" s="426">
        <v>4.963446959373</v>
      </c>
      <c r="L181" s="488">
        <v>1002.5</v>
      </c>
      <c r="M181" s="498"/>
      <c r="N181" s="498"/>
      <c r="O181" s="498"/>
      <c r="P181" s="498"/>
      <c r="Q181" s="498"/>
      <c r="R181" s="498"/>
      <c r="S181" s="498"/>
      <c r="T181" s="498"/>
      <c r="U181" s="498"/>
      <c r="V181" s="498"/>
      <c r="W181" s="498"/>
      <c r="X181" s="498"/>
      <c r="Y181" s="498"/>
      <c r="Z181" s="498"/>
      <c r="AA181" s="498"/>
      <c r="AB181" s="498"/>
      <c r="AC181" s="498">
        <v>3</v>
      </c>
      <c r="AD181" s="498">
        <v>3</v>
      </c>
      <c r="AE181" s="498"/>
      <c r="AF181" s="498"/>
      <c r="AG181" s="585"/>
      <c r="AH181" s="498"/>
      <c r="AI181" s="498">
        <f t="shared" si="13"/>
        <v>3</v>
      </c>
      <c r="AJ181" s="498">
        <f t="shared" si="14"/>
        <v>3</v>
      </c>
      <c r="AK181" s="498"/>
      <c r="AL181" s="498"/>
      <c r="AM181" s="498"/>
      <c r="AN181" s="498"/>
      <c r="AO181" s="498"/>
      <c r="AP181" s="498"/>
      <c r="AQ181" s="498"/>
      <c r="AR181" s="498"/>
      <c r="AS181" s="498"/>
      <c r="AT181" s="498"/>
      <c r="AU181" s="498"/>
      <c r="AV181" s="498"/>
      <c r="AW181" s="498"/>
      <c r="AX181" s="498"/>
      <c r="AY181" s="498"/>
      <c r="AZ181" s="498"/>
      <c r="BA181" s="498">
        <v>35.049999999999997</v>
      </c>
      <c r="BB181" s="498">
        <v>35.049999999999997</v>
      </c>
      <c r="BC181" s="498"/>
      <c r="BD181" s="498"/>
      <c r="BE181" s="498"/>
      <c r="BF181" s="498"/>
      <c r="BG181" s="256">
        <f t="shared" si="15"/>
        <v>35.049999999999997</v>
      </c>
      <c r="BH181" s="26">
        <f t="shared" si="16"/>
        <v>35.049999999999997</v>
      </c>
      <c r="BI181" s="514">
        <f t="shared" si="12"/>
        <v>1.7097560975609757E-2</v>
      </c>
      <c r="BJ181" s="515">
        <v>0</v>
      </c>
      <c r="BK181" s="515">
        <v>0</v>
      </c>
      <c r="BL181" s="515">
        <v>0</v>
      </c>
      <c r="BM181" s="515">
        <v>0</v>
      </c>
      <c r="BN181" s="515">
        <v>0</v>
      </c>
      <c r="BO181" s="515">
        <v>0</v>
      </c>
      <c r="BP181" s="515">
        <v>0</v>
      </c>
      <c r="BQ181" s="515">
        <v>0</v>
      </c>
      <c r="BR181" s="515">
        <v>0</v>
      </c>
      <c r="BS181" s="515">
        <v>0</v>
      </c>
      <c r="BT181" s="515">
        <v>0</v>
      </c>
      <c r="BU181" s="515">
        <v>0</v>
      </c>
      <c r="BV181" s="515">
        <v>0</v>
      </c>
      <c r="BW181" s="515">
        <v>0</v>
      </c>
      <c r="BX181" s="515">
        <v>0</v>
      </c>
      <c r="BY181" s="515">
        <v>0</v>
      </c>
      <c r="BZ181" s="515">
        <v>41143.092000000004</v>
      </c>
      <c r="CA181" s="515">
        <v>41143.092000000004</v>
      </c>
      <c r="CB181" s="515">
        <v>0</v>
      </c>
      <c r="CC181" s="515">
        <v>0</v>
      </c>
      <c r="CD181" s="515">
        <v>0</v>
      </c>
      <c r="CE181" s="515">
        <v>0</v>
      </c>
      <c r="CF181" s="515">
        <v>41143.092000000004</v>
      </c>
      <c r="CG181" s="516">
        <v>41143.092000000004</v>
      </c>
      <c r="CH181" s="501">
        <v>6517440.0000000009</v>
      </c>
      <c r="CI181" s="501">
        <v>6517440.0000000009</v>
      </c>
      <c r="CJ181" s="501">
        <v>7183200</v>
      </c>
      <c r="CK181" s="257" t="s">
        <v>1976</v>
      </c>
      <c r="CL181" s="108">
        <v>1.86</v>
      </c>
      <c r="CM181" s="245">
        <v>1.86</v>
      </c>
      <c r="CN181" s="109">
        <v>2.0499999999999998</v>
      </c>
      <c r="CO181" s="436"/>
      <c r="CP181" s="436"/>
      <c r="CQ181" s="436"/>
      <c r="CR181" s="273"/>
      <c r="CS181" s="447">
        <v>354.1658041399121</v>
      </c>
      <c r="CT181" s="448">
        <v>354.1658041399121</v>
      </c>
      <c r="CU181" s="441">
        <v>1.4062660713571866</v>
      </c>
      <c r="CV181" s="442">
        <v>1.4062660713571866</v>
      </c>
      <c r="CW181" s="450" t="s">
        <v>2212</v>
      </c>
      <c r="CX181" s="242"/>
      <c r="CY181" s="436"/>
      <c r="CZ181" s="436"/>
      <c r="DA181" s="437"/>
      <c r="DB181" s="438"/>
      <c r="DC181" s="457">
        <v>48447</v>
      </c>
      <c r="DD181" s="458">
        <v>892967</v>
      </c>
      <c r="DE181" s="459">
        <v>0</v>
      </c>
      <c r="DF181" s="357">
        <v>313804.66666666669</v>
      </c>
    </row>
    <row r="182" spans="1:110" ht="35.25" customHeight="1" x14ac:dyDescent="0.25">
      <c r="A182" s="401" t="s">
        <v>56</v>
      </c>
      <c r="B182" s="48" t="s">
        <v>57</v>
      </c>
      <c r="C182" s="48" t="s">
        <v>58</v>
      </c>
      <c r="D182" s="145" t="s">
        <v>341</v>
      </c>
      <c r="E182" s="145" t="s">
        <v>63</v>
      </c>
      <c r="F182" s="145" t="s">
        <v>346</v>
      </c>
      <c r="G182" s="14" t="s">
        <v>63</v>
      </c>
      <c r="H182" s="22" t="s">
        <v>1979</v>
      </c>
      <c r="I182" s="145" t="s">
        <v>1981</v>
      </c>
      <c r="J182" s="426">
        <v>1.974260792499309</v>
      </c>
      <c r="K182" s="426">
        <v>4.6778408993610006</v>
      </c>
      <c r="L182" s="488">
        <v>772.8</v>
      </c>
      <c r="M182" s="498"/>
      <c r="N182" s="498"/>
      <c r="O182" s="498"/>
      <c r="P182" s="498"/>
      <c r="Q182" s="498"/>
      <c r="R182" s="498"/>
      <c r="S182" s="498"/>
      <c r="T182" s="498"/>
      <c r="U182" s="498"/>
      <c r="V182" s="498"/>
      <c r="W182" s="498"/>
      <c r="X182" s="498"/>
      <c r="Y182" s="498"/>
      <c r="Z182" s="498"/>
      <c r="AA182" s="498"/>
      <c r="AB182" s="498"/>
      <c r="AC182" s="498">
        <v>1</v>
      </c>
      <c r="AD182" s="498">
        <v>1</v>
      </c>
      <c r="AE182" s="498"/>
      <c r="AF182" s="498"/>
      <c r="AG182" s="585"/>
      <c r="AH182" s="498"/>
      <c r="AI182" s="498">
        <f t="shared" si="13"/>
        <v>1</v>
      </c>
      <c r="AJ182" s="498">
        <f t="shared" si="14"/>
        <v>1</v>
      </c>
      <c r="AK182" s="498"/>
      <c r="AL182" s="498"/>
      <c r="AM182" s="498"/>
      <c r="AN182" s="498"/>
      <c r="AO182" s="498"/>
      <c r="AP182" s="498"/>
      <c r="AQ182" s="498"/>
      <c r="AR182" s="498"/>
      <c r="AS182" s="498"/>
      <c r="AT182" s="498"/>
      <c r="AU182" s="498"/>
      <c r="AV182" s="498"/>
      <c r="AW182" s="498"/>
      <c r="AX182" s="498"/>
      <c r="AY182" s="498"/>
      <c r="AZ182" s="498"/>
      <c r="BA182" s="498">
        <v>8.25</v>
      </c>
      <c r="BB182" s="498">
        <v>8.25</v>
      </c>
      <c r="BC182" s="498"/>
      <c r="BD182" s="498"/>
      <c r="BE182" s="498"/>
      <c r="BF182" s="498"/>
      <c r="BG182" s="256">
        <f t="shared" si="15"/>
        <v>8.25</v>
      </c>
      <c r="BH182" s="26">
        <f t="shared" si="16"/>
        <v>8.25</v>
      </c>
      <c r="BI182" s="514">
        <f t="shared" si="12"/>
        <v>5.7692307692307696E-3</v>
      </c>
      <c r="BJ182" s="515">
        <v>0</v>
      </c>
      <c r="BK182" s="515">
        <v>0</v>
      </c>
      <c r="BL182" s="515">
        <v>0</v>
      </c>
      <c r="BM182" s="515">
        <v>0</v>
      </c>
      <c r="BN182" s="515">
        <v>0</v>
      </c>
      <c r="BO182" s="515">
        <v>0</v>
      </c>
      <c r="BP182" s="515">
        <v>0</v>
      </c>
      <c r="BQ182" s="515">
        <v>0</v>
      </c>
      <c r="BR182" s="515">
        <v>0</v>
      </c>
      <c r="BS182" s="515">
        <v>0</v>
      </c>
      <c r="BT182" s="515">
        <v>0</v>
      </c>
      <c r="BU182" s="515">
        <v>0</v>
      </c>
      <c r="BV182" s="515">
        <v>0</v>
      </c>
      <c r="BW182" s="515">
        <v>0</v>
      </c>
      <c r="BX182" s="515">
        <v>0</v>
      </c>
      <c r="BY182" s="515">
        <v>0</v>
      </c>
      <c r="BZ182" s="515">
        <v>9684.18</v>
      </c>
      <c r="CA182" s="515">
        <v>9684.18</v>
      </c>
      <c r="CB182" s="515">
        <v>0</v>
      </c>
      <c r="CC182" s="515">
        <v>0</v>
      </c>
      <c r="CD182" s="515">
        <v>0</v>
      </c>
      <c r="CE182" s="515">
        <v>0</v>
      </c>
      <c r="CF182" s="515">
        <v>9684.18</v>
      </c>
      <c r="CG182" s="516">
        <v>9684.18</v>
      </c>
      <c r="CH182" s="501">
        <v>4765440.0000000009</v>
      </c>
      <c r="CI182" s="501">
        <v>4765440.0000000009</v>
      </c>
      <c r="CJ182" s="501">
        <v>5010719.9999999991</v>
      </c>
      <c r="CK182" s="257" t="s">
        <v>1976</v>
      </c>
      <c r="CL182" s="108">
        <v>1.36</v>
      </c>
      <c r="CM182" s="245">
        <v>1.36</v>
      </c>
      <c r="CN182" s="109">
        <v>1.43</v>
      </c>
      <c r="CO182" s="436"/>
      <c r="CP182" s="436"/>
      <c r="CQ182" s="436"/>
      <c r="CR182" s="273"/>
      <c r="CS182" s="447">
        <v>227.82573282731059</v>
      </c>
      <c r="CT182" s="448">
        <v>227.82573282731059</v>
      </c>
      <c r="CU182" s="441">
        <v>1.6445672158835745</v>
      </c>
      <c r="CV182" s="442">
        <v>1.6445672158835745</v>
      </c>
      <c r="CW182" s="450" t="s">
        <v>2212</v>
      </c>
      <c r="CX182" s="242"/>
      <c r="CY182" s="436"/>
      <c r="CZ182" s="436"/>
      <c r="DA182" s="437"/>
      <c r="DB182" s="438"/>
      <c r="DC182" s="457">
        <v>181038</v>
      </c>
      <c r="DD182" s="458">
        <v>154461</v>
      </c>
      <c r="DE182" s="459">
        <v>0</v>
      </c>
      <c r="DF182" s="357">
        <v>111833</v>
      </c>
    </row>
    <row r="183" spans="1:110" ht="35.25" customHeight="1" x14ac:dyDescent="0.25">
      <c r="A183" s="401" t="s">
        <v>56</v>
      </c>
      <c r="B183" s="48" t="s">
        <v>57</v>
      </c>
      <c r="C183" s="48" t="s">
        <v>58</v>
      </c>
      <c r="D183" s="145" t="s">
        <v>341</v>
      </c>
      <c r="E183" s="145" t="s">
        <v>63</v>
      </c>
      <c r="F183" s="145" t="s">
        <v>347</v>
      </c>
      <c r="G183" s="14" t="s">
        <v>63</v>
      </c>
      <c r="H183" s="22" t="s">
        <v>1979</v>
      </c>
      <c r="I183" s="145" t="s">
        <v>1981</v>
      </c>
      <c r="J183" s="426">
        <v>1.7653061830741996</v>
      </c>
      <c r="K183" s="426">
        <v>2.8850378727870001</v>
      </c>
      <c r="L183" s="488">
        <v>520.79999999999995</v>
      </c>
      <c r="M183" s="498"/>
      <c r="N183" s="498"/>
      <c r="O183" s="498"/>
      <c r="P183" s="498"/>
      <c r="Q183" s="498"/>
      <c r="R183" s="498"/>
      <c r="S183" s="498"/>
      <c r="T183" s="498"/>
      <c r="U183" s="498"/>
      <c r="V183" s="498"/>
      <c r="W183" s="498"/>
      <c r="X183" s="498"/>
      <c r="Y183" s="498"/>
      <c r="Z183" s="498"/>
      <c r="AA183" s="498"/>
      <c r="AB183" s="498"/>
      <c r="AC183" s="498">
        <v>2</v>
      </c>
      <c r="AD183" s="498">
        <v>2</v>
      </c>
      <c r="AE183" s="498"/>
      <c r="AF183" s="498"/>
      <c r="AG183" s="585"/>
      <c r="AH183" s="498"/>
      <c r="AI183" s="498">
        <f t="shared" si="13"/>
        <v>2</v>
      </c>
      <c r="AJ183" s="498">
        <f t="shared" si="14"/>
        <v>2</v>
      </c>
      <c r="AK183" s="498"/>
      <c r="AL183" s="498"/>
      <c r="AM183" s="498"/>
      <c r="AN183" s="498"/>
      <c r="AO183" s="498"/>
      <c r="AP183" s="498"/>
      <c r="AQ183" s="498"/>
      <c r="AR183" s="498"/>
      <c r="AS183" s="498"/>
      <c r="AT183" s="498"/>
      <c r="AU183" s="498"/>
      <c r="AV183" s="498"/>
      <c r="AW183" s="498"/>
      <c r="AX183" s="498"/>
      <c r="AY183" s="498"/>
      <c r="AZ183" s="498"/>
      <c r="BA183" s="498">
        <v>93.44</v>
      </c>
      <c r="BB183" s="498">
        <v>93.44</v>
      </c>
      <c r="BC183" s="498"/>
      <c r="BD183" s="498"/>
      <c r="BE183" s="498"/>
      <c r="BF183" s="498"/>
      <c r="BG183" s="256">
        <f t="shared" si="15"/>
        <v>93.44</v>
      </c>
      <c r="BH183" s="26">
        <f t="shared" si="16"/>
        <v>93.44</v>
      </c>
      <c r="BI183" s="514">
        <f t="shared" si="12"/>
        <v>7.8521008403361348E-2</v>
      </c>
      <c r="BJ183" s="515">
        <v>0</v>
      </c>
      <c r="BK183" s="515">
        <v>0</v>
      </c>
      <c r="BL183" s="515">
        <v>0</v>
      </c>
      <c r="BM183" s="515">
        <v>0</v>
      </c>
      <c r="BN183" s="515">
        <v>0</v>
      </c>
      <c r="BO183" s="515">
        <v>0</v>
      </c>
      <c r="BP183" s="515">
        <v>0</v>
      </c>
      <c r="BQ183" s="515">
        <v>0</v>
      </c>
      <c r="BR183" s="515">
        <v>0</v>
      </c>
      <c r="BS183" s="515">
        <v>0</v>
      </c>
      <c r="BT183" s="515">
        <v>0</v>
      </c>
      <c r="BU183" s="515">
        <v>0</v>
      </c>
      <c r="BV183" s="515">
        <v>0</v>
      </c>
      <c r="BW183" s="515">
        <v>0</v>
      </c>
      <c r="BX183" s="515">
        <v>0</v>
      </c>
      <c r="BY183" s="515">
        <v>0</v>
      </c>
      <c r="BZ183" s="515">
        <v>109683.60960000001</v>
      </c>
      <c r="CA183" s="515">
        <v>109683.60960000001</v>
      </c>
      <c r="CB183" s="515">
        <v>0</v>
      </c>
      <c r="CC183" s="515">
        <v>0</v>
      </c>
      <c r="CD183" s="515">
        <v>0</v>
      </c>
      <c r="CE183" s="515">
        <v>0</v>
      </c>
      <c r="CF183" s="515">
        <v>109683.60960000001</v>
      </c>
      <c r="CG183" s="516">
        <v>109683.60960000001</v>
      </c>
      <c r="CH183" s="501">
        <v>4064640</v>
      </c>
      <c r="CI183" s="501">
        <v>4064640</v>
      </c>
      <c r="CJ183" s="501">
        <v>4169760</v>
      </c>
      <c r="CK183" s="257" t="s">
        <v>1976</v>
      </c>
      <c r="CL183" s="108">
        <v>1.1599999999999999</v>
      </c>
      <c r="CM183" s="245">
        <v>1.1599999999999999</v>
      </c>
      <c r="CN183" s="109">
        <v>1.19</v>
      </c>
      <c r="CO183" s="436"/>
      <c r="CP183" s="436"/>
      <c r="CQ183" s="436"/>
      <c r="CR183" s="273"/>
      <c r="CS183" s="447">
        <v>40.726084574914459</v>
      </c>
      <c r="CT183" s="448">
        <v>40.726084574914459</v>
      </c>
      <c r="CU183" s="441">
        <v>0.72653872503988215</v>
      </c>
      <c r="CV183" s="442">
        <v>0.72653872503988215</v>
      </c>
      <c r="CW183" s="450" t="s">
        <v>2213</v>
      </c>
      <c r="CX183" s="242"/>
      <c r="CY183" s="436"/>
      <c r="CZ183" s="436"/>
      <c r="DA183" s="437"/>
      <c r="DB183" s="438"/>
      <c r="DC183" s="457">
        <v>0</v>
      </c>
      <c r="DD183" s="458">
        <v>0</v>
      </c>
      <c r="DE183" s="459">
        <v>0</v>
      </c>
      <c r="DF183" s="357">
        <v>0</v>
      </c>
    </row>
    <row r="184" spans="1:110" ht="35.25" customHeight="1" x14ac:dyDescent="0.25">
      <c r="A184" s="401" t="s">
        <v>56</v>
      </c>
      <c r="B184" s="48" t="s">
        <v>57</v>
      </c>
      <c r="C184" s="48" t="s">
        <v>58</v>
      </c>
      <c r="D184" s="145" t="s">
        <v>341</v>
      </c>
      <c r="E184" s="145" t="s">
        <v>63</v>
      </c>
      <c r="F184" s="145" t="s">
        <v>348</v>
      </c>
      <c r="G184" s="14" t="s">
        <v>63</v>
      </c>
      <c r="H184" s="22" t="s">
        <v>1979</v>
      </c>
      <c r="I184" s="145" t="s">
        <v>1981</v>
      </c>
      <c r="J184" s="426">
        <v>2.3201166977546626</v>
      </c>
      <c r="K184" s="426">
        <v>3.1331439328770001</v>
      </c>
      <c r="L184" s="488">
        <v>302.60000000000002</v>
      </c>
      <c r="M184" s="498"/>
      <c r="N184" s="498"/>
      <c r="O184" s="498"/>
      <c r="P184" s="498"/>
      <c r="Q184" s="498"/>
      <c r="R184" s="498"/>
      <c r="S184" s="498"/>
      <c r="T184" s="498"/>
      <c r="U184" s="498"/>
      <c r="V184" s="498"/>
      <c r="W184" s="498"/>
      <c r="X184" s="498"/>
      <c r="Y184" s="498"/>
      <c r="Z184" s="498"/>
      <c r="AA184" s="498"/>
      <c r="AB184" s="498"/>
      <c r="AC184" s="498">
        <v>1</v>
      </c>
      <c r="AD184" s="498">
        <v>1</v>
      </c>
      <c r="AE184" s="498"/>
      <c r="AF184" s="498"/>
      <c r="AG184" s="585"/>
      <c r="AH184" s="498"/>
      <c r="AI184" s="498">
        <f t="shared" si="13"/>
        <v>1</v>
      </c>
      <c r="AJ184" s="498">
        <f t="shared" si="14"/>
        <v>1</v>
      </c>
      <c r="AK184" s="498"/>
      <c r="AL184" s="498"/>
      <c r="AM184" s="498"/>
      <c r="AN184" s="498"/>
      <c r="AO184" s="498"/>
      <c r="AP184" s="498"/>
      <c r="AQ184" s="498"/>
      <c r="AR184" s="498"/>
      <c r="AS184" s="498"/>
      <c r="AT184" s="498"/>
      <c r="AU184" s="498"/>
      <c r="AV184" s="498"/>
      <c r="AW184" s="498"/>
      <c r="AX184" s="498"/>
      <c r="AY184" s="498"/>
      <c r="AZ184" s="498"/>
      <c r="BA184" s="498">
        <v>42</v>
      </c>
      <c r="BB184" s="498">
        <v>42</v>
      </c>
      <c r="BC184" s="498"/>
      <c r="BD184" s="498"/>
      <c r="BE184" s="498"/>
      <c r="BF184" s="498"/>
      <c r="BG184" s="256">
        <f t="shared" si="15"/>
        <v>42</v>
      </c>
      <c r="BH184" s="26">
        <f t="shared" si="16"/>
        <v>42</v>
      </c>
      <c r="BI184" s="514">
        <f t="shared" si="12"/>
        <v>0.02</v>
      </c>
      <c r="BJ184" s="515">
        <v>0</v>
      </c>
      <c r="BK184" s="515">
        <v>0</v>
      </c>
      <c r="BL184" s="515">
        <v>0</v>
      </c>
      <c r="BM184" s="515">
        <v>0</v>
      </c>
      <c r="BN184" s="515">
        <v>0</v>
      </c>
      <c r="BO184" s="515">
        <v>0</v>
      </c>
      <c r="BP184" s="515">
        <v>0</v>
      </c>
      <c r="BQ184" s="515">
        <v>0</v>
      </c>
      <c r="BR184" s="515">
        <v>0</v>
      </c>
      <c r="BS184" s="515">
        <v>0</v>
      </c>
      <c r="BT184" s="515">
        <v>0</v>
      </c>
      <c r="BU184" s="515">
        <v>0</v>
      </c>
      <c r="BV184" s="515">
        <v>0</v>
      </c>
      <c r="BW184" s="515">
        <v>0</v>
      </c>
      <c r="BX184" s="515">
        <v>0</v>
      </c>
      <c r="BY184" s="515">
        <v>0</v>
      </c>
      <c r="BZ184" s="515">
        <v>49301.280000000006</v>
      </c>
      <c r="CA184" s="515">
        <v>49301.280000000006</v>
      </c>
      <c r="CB184" s="515">
        <v>0</v>
      </c>
      <c r="CC184" s="515">
        <v>0</v>
      </c>
      <c r="CD184" s="515">
        <v>0</v>
      </c>
      <c r="CE184" s="515">
        <v>0</v>
      </c>
      <c r="CF184" s="515">
        <v>49301.280000000006</v>
      </c>
      <c r="CG184" s="516">
        <v>49301.280000000006</v>
      </c>
      <c r="CH184" s="501">
        <v>6517440.0000000009</v>
      </c>
      <c r="CI184" s="501">
        <v>6517440.0000000009</v>
      </c>
      <c r="CJ184" s="501">
        <v>7358400.0000000009</v>
      </c>
      <c r="CK184" s="257" t="s">
        <v>1976</v>
      </c>
      <c r="CL184" s="108">
        <v>1.86</v>
      </c>
      <c r="CM184" s="245">
        <v>1.86</v>
      </c>
      <c r="CN184" s="109">
        <v>2.1</v>
      </c>
      <c r="CO184" s="436"/>
      <c r="CP184" s="436"/>
      <c r="CQ184" s="436"/>
      <c r="CR184" s="273"/>
      <c r="CS184" s="447">
        <v>152.73394292625588</v>
      </c>
      <c r="CT184" s="448">
        <v>152.73394292625588</v>
      </c>
      <c r="CU184" s="441">
        <v>1.2679161398627834</v>
      </c>
      <c r="CV184" s="442">
        <v>1.2679161398627834</v>
      </c>
      <c r="CW184" s="450" t="s">
        <v>2260</v>
      </c>
      <c r="CX184" s="242"/>
      <c r="CY184" s="436"/>
      <c r="CZ184" s="436"/>
      <c r="DA184" s="437"/>
      <c r="DB184" s="438"/>
      <c r="DC184" s="457">
        <v>0</v>
      </c>
      <c r="DD184" s="458">
        <v>0</v>
      </c>
      <c r="DE184" s="459">
        <v>0</v>
      </c>
      <c r="DF184" s="357">
        <v>0</v>
      </c>
    </row>
    <row r="185" spans="1:110" ht="35.25" customHeight="1" x14ac:dyDescent="0.25">
      <c r="A185" s="401" t="s">
        <v>56</v>
      </c>
      <c r="B185" s="48" t="s">
        <v>57</v>
      </c>
      <c r="C185" s="48" t="s">
        <v>58</v>
      </c>
      <c r="D185" s="145" t="s">
        <v>341</v>
      </c>
      <c r="E185" s="145" t="s">
        <v>63</v>
      </c>
      <c r="F185" s="145" t="s">
        <v>349</v>
      </c>
      <c r="G185" s="14" t="s">
        <v>63</v>
      </c>
      <c r="H185" s="22" t="s">
        <v>1978</v>
      </c>
      <c r="I185" s="145" t="s">
        <v>1981</v>
      </c>
      <c r="J185" s="426">
        <v>2.0679301001726338</v>
      </c>
      <c r="K185" s="426">
        <v>3.9623105978190005</v>
      </c>
      <c r="L185" s="488">
        <v>1060.4000000000001</v>
      </c>
      <c r="M185" s="498"/>
      <c r="N185" s="498"/>
      <c r="O185" s="498"/>
      <c r="P185" s="498"/>
      <c r="Q185" s="498"/>
      <c r="R185" s="498"/>
      <c r="S185" s="498"/>
      <c r="T185" s="498"/>
      <c r="U185" s="498"/>
      <c r="V185" s="498"/>
      <c r="W185" s="498"/>
      <c r="X185" s="498"/>
      <c r="Y185" s="498"/>
      <c r="Z185" s="498"/>
      <c r="AA185" s="498"/>
      <c r="AB185" s="498"/>
      <c r="AC185" s="498">
        <v>5</v>
      </c>
      <c r="AD185" s="498">
        <v>5</v>
      </c>
      <c r="AE185" s="498"/>
      <c r="AF185" s="498"/>
      <c r="AG185" s="585"/>
      <c r="AH185" s="498"/>
      <c r="AI185" s="498">
        <f t="shared" si="13"/>
        <v>5</v>
      </c>
      <c r="AJ185" s="498">
        <f t="shared" si="14"/>
        <v>5</v>
      </c>
      <c r="AK185" s="498"/>
      <c r="AL185" s="498"/>
      <c r="AM185" s="498"/>
      <c r="AN185" s="498"/>
      <c r="AO185" s="498"/>
      <c r="AP185" s="498"/>
      <c r="AQ185" s="498"/>
      <c r="AR185" s="498"/>
      <c r="AS185" s="498"/>
      <c r="AT185" s="498"/>
      <c r="AU185" s="498"/>
      <c r="AV185" s="498"/>
      <c r="AW185" s="498"/>
      <c r="AX185" s="498"/>
      <c r="AY185" s="498"/>
      <c r="AZ185" s="498"/>
      <c r="BA185" s="498">
        <v>26.1</v>
      </c>
      <c r="BB185" s="498">
        <v>26.1</v>
      </c>
      <c r="BC185" s="498"/>
      <c r="BD185" s="498"/>
      <c r="BE185" s="498"/>
      <c r="BF185" s="498"/>
      <c r="BG185" s="256">
        <f t="shared" si="15"/>
        <v>26.1</v>
      </c>
      <c r="BH185" s="26">
        <f t="shared" si="16"/>
        <v>26.1</v>
      </c>
      <c r="BI185" s="514">
        <f t="shared" si="12"/>
        <v>1.5818181818181822E-2</v>
      </c>
      <c r="BJ185" s="515">
        <v>0</v>
      </c>
      <c r="BK185" s="515">
        <v>0</v>
      </c>
      <c r="BL185" s="515">
        <v>0</v>
      </c>
      <c r="BM185" s="515">
        <v>0</v>
      </c>
      <c r="BN185" s="515">
        <v>0</v>
      </c>
      <c r="BO185" s="515">
        <v>0</v>
      </c>
      <c r="BP185" s="515">
        <v>0</v>
      </c>
      <c r="BQ185" s="515">
        <v>0</v>
      </c>
      <c r="BR185" s="515">
        <v>0</v>
      </c>
      <c r="BS185" s="515">
        <v>0</v>
      </c>
      <c r="BT185" s="515">
        <v>0</v>
      </c>
      <c r="BU185" s="515">
        <v>0</v>
      </c>
      <c r="BV185" s="515">
        <v>0</v>
      </c>
      <c r="BW185" s="515">
        <v>0</v>
      </c>
      <c r="BX185" s="515">
        <v>0</v>
      </c>
      <c r="BY185" s="515">
        <v>0</v>
      </c>
      <c r="BZ185" s="515">
        <v>30637.224000000002</v>
      </c>
      <c r="CA185" s="515">
        <v>30637.224000000002</v>
      </c>
      <c r="CB185" s="515">
        <v>0</v>
      </c>
      <c r="CC185" s="515">
        <v>0</v>
      </c>
      <c r="CD185" s="515">
        <v>0</v>
      </c>
      <c r="CE185" s="515">
        <v>0</v>
      </c>
      <c r="CF185" s="515">
        <v>30637.224000000002</v>
      </c>
      <c r="CG185" s="516">
        <v>30637.224000000002</v>
      </c>
      <c r="CH185" s="501">
        <v>5501280.0000000009</v>
      </c>
      <c r="CI185" s="501">
        <v>5501280.0000000009</v>
      </c>
      <c r="CJ185" s="501">
        <v>5781600</v>
      </c>
      <c r="CK185" s="257" t="s">
        <v>1976</v>
      </c>
      <c r="CL185" s="108">
        <v>1.57</v>
      </c>
      <c r="CM185" s="245">
        <v>1.57</v>
      </c>
      <c r="CN185" s="109">
        <v>1.65</v>
      </c>
      <c r="CO185" s="436"/>
      <c r="CP185" s="436"/>
      <c r="CQ185" s="436"/>
      <c r="CR185" s="273"/>
      <c r="CS185" s="447">
        <v>61.900074078493333</v>
      </c>
      <c r="CT185" s="448">
        <v>61.900074078493333</v>
      </c>
      <c r="CU185" s="441">
        <v>0.73087527988777945</v>
      </c>
      <c r="CV185" s="442">
        <v>0.73087527988777945</v>
      </c>
      <c r="CW185" s="450" t="s">
        <v>2221</v>
      </c>
      <c r="CX185" s="242"/>
      <c r="CY185" s="436"/>
      <c r="CZ185" s="436"/>
      <c r="DA185" s="437"/>
      <c r="DB185" s="438"/>
      <c r="DC185" s="457">
        <v>0</v>
      </c>
      <c r="DD185" s="458">
        <v>0</v>
      </c>
      <c r="DE185" s="459">
        <v>0</v>
      </c>
      <c r="DF185" s="357">
        <v>0</v>
      </c>
    </row>
    <row r="186" spans="1:110" ht="35.25" customHeight="1" x14ac:dyDescent="0.25">
      <c r="A186" s="401" t="s">
        <v>56</v>
      </c>
      <c r="B186" s="48" t="s">
        <v>57</v>
      </c>
      <c r="C186" s="48" t="s">
        <v>58</v>
      </c>
      <c r="D186" s="145" t="s">
        <v>341</v>
      </c>
      <c r="E186" s="145" t="s">
        <v>63</v>
      </c>
      <c r="F186" s="145" t="s">
        <v>350</v>
      </c>
      <c r="G186" s="14" t="s">
        <v>63</v>
      </c>
      <c r="H186" s="22" t="s">
        <v>1979</v>
      </c>
      <c r="I186" s="145" t="s">
        <v>1981</v>
      </c>
      <c r="J186" s="426">
        <v>1.9814661238587958</v>
      </c>
      <c r="K186" s="426">
        <v>1.5630681785670002</v>
      </c>
      <c r="L186" s="488">
        <v>26.6</v>
      </c>
      <c r="M186" s="498"/>
      <c r="N186" s="498"/>
      <c r="O186" s="498"/>
      <c r="P186" s="498"/>
      <c r="Q186" s="498"/>
      <c r="R186" s="498"/>
      <c r="S186" s="498"/>
      <c r="T186" s="498"/>
      <c r="U186" s="498"/>
      <c r="V186" s="498"/>
      <c r="W186" s="498"/>
      <c r="X186" s="498"/>
      <c r="Y186" s="498"/>
      <c r="Z186" s="498"/>
      <c r="AA186" s="498"/>
      <c r="AB186" s="498"/>
      <c r="AC186" s="498">
        <v>1</v>
      </c>
      <c r="AD186" s="498">
        <v>1</v>
      </c>
      <c r="AE186" s="498"/>
      <c r="AF186" s="498"/>
      <c r="AG186" s="585"/>
      <c r="AH186" s="498"/>
      <c r="AI186" s="498">
        <f t="shared" si="13"/>
        <v>1</v>
      </c>
      <c r="AJ186" s="498">
        <f t="shared" si="14"/>
        <v>1</v>
      </c>
      <c r="AK186" s="498"/>
      <c r="AL186" s="498"/>
      <c r="AM186" s="498"/>
      <c r="AN186" s="498"/>
      <c r="AO186" s="498"/>
      <c r="AP186" s="498"/>
      <c r="AQ186" s="498"/>
      <c r="AR186" s="498"/>
      <c r="AS186" s="498"/>
      <c r="AT186" s="498"/>
      <c r="AU186" s="498"/>
      <c r="AV186" s="498"/>
      <c r="AW186" s="498"/>
      <c r="AX186" s="498"/>
      <c r="AY186" s="498"/>
      <c r="AZ186" s="498"/>
      <c r="BA186" s="498">
        <v>75</v>
      </c>
      <c r="BB186" s="498">
        <v>75</v>
      </c>
      <c r="BC186" s="498"/>
      <c r="BD186" s="498"/>
      <c r="BE186" s="498"/>
      <c r="BF186" s="498"/>
      <c r="BG186" s="256">
        <f t="shared" si="15"/>
        <v>75</v>
      </c>
      <c r="BH186" s="26">
        <f t="shared" si="16"/>
        <v>75</v>
      </c>
      <c r="BI186" s="514">
        <f t="shared" si="12"/>
        <v>0.25</v>
      </c>
      <c r="BJ186" s="515">
        <v>0</v>
      </c>
      <c r="BK186" s="515">
        <v>0</v>
      </c>
      <c r="BL186" s="515">
        <v>0</v>
      </c>
      <c r="BM186" s="515">
        <v>0</v>
      </c>
      <c r="BN186" s="515">
        <v>0</v>
      </c>
      <c r="BO186" s="515">
        <v>0</v>
      </c>
      <c r="BP186" s="515">
        <v>0</v>
      </c>
      <c r="BQ186" s="515">
        <v>0</v>
      </c>
      <c r="BR186" s="515">
        <v>0</v>
      </c>
      <c r="BS186" s="515">
        <v>0</v>
      </c>
      <c r="BT186" s="515">
        <v>0</v>
      </c>
      <c r="BU186" s="515">
        <v>0</v>
      </c>
      <c r="BV186" s="515">
        <v>0</v>
      </c>
      <c r="BW186" s="515">
        <v>0</v>
      </c>
      <c r="BX186" s="515">
        <v>0</v>
      </c>
      <c r="BY186" s="515">
        <v>0</v>
      </c>
      <c r="BZ186" s="515">
        <v>88038</v>
      </c>
      <c r="CA186" s="515">
        <v>88038</v>
      </c>
      <c r="CB186" s="515">
        <v>0</v>
      </c>
      <c r="CC186" s="515">
        <v>0</v>
      </c>
      <c r="CD186" s="515">
        <v>0</v>
      </c>
      <c r="CE186" s="515">
        <v>0</v>
      </c>
      <c r="CF186" s="515">
        <v>88038</v>
      </c>
      <c r="CG186" s="516">
        <v>88038</v>
      </c>
      <c r="CH186" s="501">
        <v>840960</v>
      </c>
      <c r="CI186" s="501">
        <v>840960</v>
      </c>
      <c r="CJ186" s="501">
        <v>1051200</v>
      </c>
      <c r="CK186" s="257" t="s">
        <v>1976</v>
      </c>
      <c r="CL186" s="108">
        <v>0.24</v>
      </c>
      <c r="CM186" s="245">
        <v>0.24</v>
      </c>
      <c r="CN186" s="109">
        <v>0.3</v>
      </c>
      <c r="CO186" s="436"/>
      <c r="CP186" s="436"/>
      <c r="CQ186" s="436"/>
      <c r="CR186" s="273"/>
      <c r="CS186" s="447">
        <v>50.542736588306191</v>
      </c>
      <c r="CT186" s="448">
        <v>32.536387381956985</v>
      </c>
      <c r="CU186" s="441">
        <v>0.97424151095037148</v>
      </c>
      <c r="CV186" s="442">
        <v>0.64408278079164127</v>
      </c>
      <c r="CW186" s="450" t="s">
        <v>2214</v>
      </c>
      <c r="CX186" s="242"/>
      <c r="CY186" s="436"/>
      <c r="CZ186" s="436"/>
      <c r="DA186" s="437"/>
      <c r="DB186" s="438"/>
      <c r="DC186" s="457">
        <v>0</v>
      </c>
      <c r="DD186" s="458">
        <v>0</v>
      </c>
      <c r="DE186" s="459">
        <v>0</v>
      </c>
      <c r="DF186" s="357">
        <v>0</v>
      </c>
    </row>
    <row r="187" spans="1:110" ht="35.25" customHeight="1" x14ac:dyDescent="0.25">
      <c r="A187" s="401" t="s">
        <v>56</v>
      </c>
      <c r="B187" s="48" t="s">
        <v>57</v>
      </c>
      <c r="C187" s="48" t="s">
        <v>58</v>
      </c>
      <c r="D187" s="145" t="s">
        <v>341</v>
      </c>
      <c r="E187" s="145" t="s">
        <v>63</v>
      </c>
      <c r="F187" s="145" t="s">
        <v>351</v>
      </c>
      <c r="G187" s="14" t="s">
        <v>63</v>
      </c>
      <c r="H187" s="22" t="s">
        <v>1979</v>
      </c>
      <c r="I187" s="145" t="s">
        <v>1981</v>
      </c>
      <c r="J187" s="426">
        <v>2.8893378751540983</v>
      </c>
      <c r="K187" s="426">
        <v>3.2695075689570001</v>
      </c>
      <c r="L187" s="488">
        <v>168.8</v>
      </c>
      <c r="M187" s="498"/>
      <c r="N187" s="498"/>
      <c r="O187" s="498"/>
      <c r="P187" s="498"/>
      <c r="Q187" s="498"/>
      <c r="R187" s="498"/>
      <c r="S187" s="498"/>
      <c r="T187" s="498"/>
      <c r="U187" s="498"/>
      <c r="V187" s="498"/>
      <c r="W187" s="498"/>
      <c r="X187" s="498"/>
      <c r="Y187" s="498"/>
      <c r="Z187" s="498"/>
      <c r="AA187" s="498"/>
      <c r="AB187" s="498"/>
      <c r="AC187" s="498">
        <v>1</v>
      </c>
      <c r="AD187" s="498">
        <v>1</v>
      </c>
      <c r="AE187" s="498"/>
      <c r="AF187" s="498"/>
      <c r="AG187" s="585"/>
      <c r="AH187" s="498"/>
      <c r="AI187" s="498">
        <f t="shared" si="13"/>
        <v>1</v>
      </c>
      <c r="AJ187" s="498">
        <f t="shared" si="14"/>
        <v>1</v>
      </c>
      <c r="AK187" s="498"/>
      <c r="AL187" s="498"/>
      <c r="AM187" s="498"/>
      <c r="AN187" s="498"/>
      <c r="AO187" s="498"/>
      <c r="AP187" s="498"/>
      <c r="AQ187" s="498"/>
      <c r="AR187" s="498"/>
      <c r="AS187" s="498"/>
      <c r="AT187" s="498"/>
      <c r="AU187" s="498"/>
      <c r="AV187" s="498"/>
      <c r="AW187" s="498"/>
      <c r="AX187" s="498"/>
      <c r="AY187" s="498"/>
      <c r="AZ187" s="498"/>
      <c r="BA187" s="498">
        <v>3.8</v>
      </c>
      <c r="BB187" s="498">
        <v>3.8</v>
      </c>
      <c r="BC187" s="498"/>
      <c r="BD187" s="498"/>
      <c r="BE187" s="498"/>
      <c r="BF187" s="498"/>
      <c r="BG187" s="256">
        <f t="shared" si="15"/>
        <v>3.8</v>
      </c>
      <c r="BH187" s="26">
        <f t="shared" si="16"/>
        <v>3.8</v>
      </c>
      <c r="BI187" s="514">
        <f t="shared" si="12"/>
        <v>2.6573426573426573E-3</v>
      </c>
      <c r="BJ187" s="515">
        <v>0</v>
      </c>
      <c r="BK187" s="515">
        <v>0</v>
      </c>
      <c r="BL187" s="515">
        <v>0</v>
      </c>
      <c r="BM187" s="515">
        <v>0</v>
      </c>
      <c r="BN187" s="515">
        <v>0</v>
      </c>
      <c r="BO187" s="515">
        <v>0</v>
      </c>
      <c r="BP187" s="515">
        <v>0</v>
      </c>
      <c r="BQ187" s="515">
        <v>0</v>
      </c>
      <c r="BR187" s="515">
        <v>0</v>
      </c>
      <c r="BS187" s="515">
        <v>0</v>
      </c>
      <c r="BT187" s="515">
        <v>0</v>
      </c>
      <c r="BU187" s="515">
        <v>0</v>
      </c>
      <c r="BV187" s="515">
        <v>0</v>
      </c>
      <c r="BW187" s="515">
        <v>0</v>
      </c>
      <c r="BX187" s="515">
        <v>0</v>
      </c>
      <c r="BY187" s="515">
        <v>0</v>
      </c>
      <c r="BZ187" s="515">
        <v>4460.5920000000006</v>
      </c>
      <c r="CA187" s="515">
        <v>4460.5920000000006</v>
      </c>
      <c r="CB187" s="515">
        <v>0</v>
      </c>
      <c r="CC187" s="515">
        <v>0</v>
      </c>
      <c r="CD187" s="515">
        <v>0</v>
      </c>
      <c r="CE187" s="515">
        <v>0</v>
      </c>
      <c r="CF187" s="515">
        <v>4460.5920000000006</v>
      </c>
      <c r="CG187" s="516">
        <v>4460.5920000000006</v>
      </c>
      <c r="CH187" s="501">
        <v>4309920</v>
      </c>
      <c r="CI187" s="501">
        <v>4309920</v>
      </c>
      <c r="CJ187" s="501">
        <v>5010719.9999999991</v>
      </c>
      <c r="CK187" s="257" t="s">
        <v>1976</v>
      </c>
      <c r="CL187" s="108">
        <v>1.23</v>
      </c>
      <c r="CM187" s="245">
        <v>1.23</v>
      </c>
      <c r="CN187" s="109">
        <v>1.43</v>
      </c>
      <c r="CO187" s="436"/>
      <c r="CP187" s="436"/>
      <c r="CQ187" s="436"/>
      <c r="CR187" s="273"/>
      <c r="CS187" s="447">
        <v>131.75311535085666</v>
      </c>
      <c r="CT187" s="448">
        <v>99.12947404650879</v>
      </c>
      <c r="CU187" s="441">
        <v>0.93119138839445181</v>
      </c>
      <c r="CV187" s="442">
        <v>0.83200660578575603</v>
      </c>
      <c r="CW187" s="450" t="s">
        <v>2210</v>
      </c>
      <c r="CX187" s="242"/>
      <c r="CY187" s="436"/>
      <c r="CZ187" s="436"/>
      <c r="DA187" s="437"/>
      <c r="DB187" s="438"/>
      <c r="DC187" s="457">
        <v>40501</v>
      </c>
      <c r="DD187" s="458">
        <v>0</v>
      </c>
      <c r="DE187" s="459">
        <v>835</v>
      </c>
      <c r="DF187" s="357">
        <v>13778.666666666666</v>
      </c>
    </row>
    <row r="188" spans="1:110" ht="35.25" customHeight="1" x14ac:dyDescent="0.25">
      <c r="A188" s="401" t="s">
        <v>56</v>
      </c>
      <c r="B188" s="48" t="s">
        <v>57</v>
      </c>
      <c r="C188" s="48" t="s">
        <v>58</v>
      </c>
      <c r="D188" s="145" t="s">
        <v>341</v>
      </c>
      <c r="E188" s="145" t="s">
        <v>63</v>
      </c>
      <c r="F188" s="145" t="s">
        <v>352</v>
      </c>
      <c r="G188" s="14" t="s">
        <v>63</v>
      </c>
      <c r="H188" s="22" t="s">
        <v>1979</v>
      </c>
      <c r="I188" s="145" t="s">
        <v>1981</v>
      </c>
      <c r="J188" s="426">
        <v>2.4642233249443932</v>
      </c>
      <c r="K188" s="426">
        <v>4.3778408999850003</v>
      </c>
      <c r="L188" s="488">
        <v>1153.2</v>
      </c>
      <c r="M188" s="498"/>
      <c r="N188" s="498"/>
      <c r="O188" s="498"/>
      <c r="P188" s="498"/>
      <c r="Q188" s="498"/>
      <c r="R188" s="498"/>
      <c r="S188" s="498"/>
      <c r="T188" s="498"/>
      <c r="U188" s="498"/>
      <c r="V188" s="498"/>
      <c r="W188" s="498"/>
      <c r="X188" s="498"/>
      <c r="Y188" s="498"/>
      <c r="Z188" s="498"/>
      <c r="AA188" s="498"/>
      <c r="AB188" s="498"/>
      <c r="AC188" s="498">
        <v>4</v>
      </c>
      <c r="AD188" s="498">
        <v>4</v>
      </c>
      <c r="AE188" s="498"/>
      <c r="AF188" s="498"/>
      <c r="AG188" s="585"/>
      <c r="AH188" s="498"/>
      <c r="AI188" s="498">
        <f t="shared" si="13"/>
        <v>4</v>
      </c>
      <c r="AJ188" s="498">
        <f t="shared" si="14"/>
        <v>4</v>
      </c>
      <c r="AK188" s="498"/>
      <c r="AL188" s="498"/>
      <c r="AM188" s="498"/>
      <c r="AN188" s="498"/>
      <c r="AO188" s="498"/>
      <c r="AP188" s="498"/>
      <c r="AQ188" s="498"/>
      <c r="AR188" s="498"/>
      <c r="AS188" s="498"/>
      <c r="AT188" s="498"/>
      <c r="AU188" s="498"/>
      <c r="AV188" s="498"/>
      <c r="AW188" s="498"/>
      <c r="AX188" s="498"/>
      <c r="AY188" s="498"/>
      <c r="AZ188" s="498"/>
      <c r="BA188" s="498">
        <v>63.17</v>
      </c>
      <c r="BB188" s="498">
        <v>63.17</v>
      </c>
      <c r="BC188" s="498"/>
      <c r="BD188" s="498"/>
      <c r="BE188" s="498"/>
      <c r="BF188" s="498"/>
      <c r="BG188" s="256">
        <f t="shared" si="15"/>
        <v>63.17</v>
      </c>
      <c r="BH188" s="26">
        <f t="shared" si="16"/>
        <v>63.17</v>
      </c>
      <c r="BI188" s="514">
        <f t="shared" si="12"/>
        <v>3.1272277227722772E-2</v>
      </c>
      <c r="BJ188" s="515">
        <v>0</v>
      </c>
      <c r="BK188" s="515">
        <v>0</v>
      </c>
      <c r="BL188" s="515">
        <v>0</v>
      </c>
      <c r="BM188" s="515">
        <v>0</v>
      </c>
      <c r="BN188" s="515">
        <v>0</v>
      </c>
      <c r="BO188" s="515">
        <v>0</v>
      </c>
      <c r="BP188" s="515">
        <v>0</v>
      </c>
      <c r="BQ188" s="515">
        <v>0</v>
      </c>
      <c r="BR188" s="515">
        <v>0</v>
      </c>
      <c r="BS188" s="515">
        <v>0</v>
      </c>
      <c r="BT188" s="515">
        <v>0</v>
      </c>
      <c r="BU188" s="515">
        <v>0</v>
      </c>
      <c r="BV188" s="515">
        <v>0</v>
      </c>
      <c r="BW188" s="515">
        <v>0</v>
      </c>
      <c r="BX188" s="515">
        <v>0</v>
      </c>
      <c r="BY188" s="515">
        <v>0</v>
      </c>
      <c r="BZ188" s="515">
        <v>74151.472800000018</v>
      </c>
      <c r="CA188" s="515">
        <v>74151.472800000018</v>
      </c>
      <c r="CB188" s="515">
        <v>0</v>
      </c>
      <c r="CC188" s="515">
        <v>0</v>
      </c>
      <c r="CD188" s="515">
        <v>0</v>
      </c>
      <c r="CE188" s="515">
        <v>0</v>
      </c>
      <c r="CF188" s="515">
        <v>74151.472800000018</v>
      </c>
      <c r="CG188" s="516">
        <v>74151.472800000018</v>
      </c>
      <c r="CH188" s="501">
        <v>6167040.0000000009</v>
      </c>
      <c r="CI188" s="501">
        <v>6167040.0000000009</v>
      </c>
      <c r="CJ188" s="501">
        <v>7078080.0000000009</v>
      </c>
      <c r="CK188" s="257" t="s">
        <v>1976</v>
      </c>
      <c r="CL188" s="108">
        <v>1.76</v>
      </c>
      <c r="CM188" s="245">
        <v>1.76</v>
      </c>
      <c r="CN188" s="109">
        <v>2.02</v>
      </c>
      <c r="CO188" s="436"/>
      <c r="CP188" s="436"/>
      <c r="CQ188" s="436"/>
      <c r="CR188" s="273"/>
      <c r="CS188" s="447">
        <v>111.59160109920514</v>
      </c>
      <c r="CT188" s="448">
        <v>67.859810864123631</v>
      </c>
      <c r="CU188" s="441">
        <v>0.98460218404820576</v>
      </c>
      <c r="CV188" s="442">
        <v>0.85584992365037527</v>
      </c>
      <c r="CW188" s="450" t="s">
        <v>2214</v>
      </c>
      <c r="CX188" s="242"/>
      <c r="CY188" s="436"/>
      <c r="CZ188" s="436"/>
      <c r="DA188" s="437"/>
      <c r="DB188" s="438"/>
      <c r="DC188" s="457">
        <v>0</v>
      </c>
      <c r="DD188" s="458">
        <v>77592</v>
      </c>
      <c r="DE188" s="459">
        <v>0</v>
      </c>
      <c r="DF188" s="357">
        <v>25864</v>
      </c>
    </row>
    <row r="189" spans="1:110" ht="35.25" customHeight="1" x14ac:dyDescent="0.25">
      <c r="A189" s="401" t="s">
        <v>56</v>
      </c>
      <c r="B189" s="48" t="s">
        <v>57</v>
      </c>
      <c r="C189" s="48" t="s">
        <v>58</v>
      </c>
      <c r="D189" s="145" t="s">
        <v>341</v>
      </c>
      <c r="E189" s="145" t="s">
        <v>63</v>
      </c>
      <c r="F189" s="145" t="s">
        <v>353</v>
      </c>
      <c r="G189" s="14" t="s">
        <v>63</v>
      </c>
      <c r="H189" s="22" t="s">
        <v>1978</v>
      </c>
      <c r="I189" s="145" t="s">
        <v>1981</v>
      </c>
      <c r="J189" s="426">
        <v>1.9310288043423898</v>
      </c>
      <c r="K189" s="426">
        <v>5.0990530196970001</v>
      </c>
      <c r="L189" s="488">
        <v>791.3</v>
      </c>
      <c r="M189" s="498"/>
      <c r="N189" s="498"/>
      <c r="O189" s="498"/>
      <c r="P189" s="498"/>
      <c r="Q189" s="498"/>
      <c r="R189" s="498"/>
      <c r="S189" s="498"/>
      <c r="T189" s="498"/>
      <c r="U189" s="498"/>
      <c r="V189" s="498"/>
      <c r="W189" s="498"/>
      <c r="X189" s="498"/>
      <c r="Y189" s="498"/>
      <c r="Z189" s="498"/>
      <c r="AA189" s="498"/>
      <c r="AB189" s="498"/>
      <c r="AC189" s="498">
        <v>12</v>
      </c>
      <c r="AD189" s="498">
        <v>12</v>
      </c>
      <c r="AE189" s="498"/>
      <c r="AF189" s="498"/>
      <c r="AG189" s="585"/>
      <c r="AH189" s="498"/>
      <c r="AI189" s="498">
        <f t="shared" si="13"/>
        <v>12</v>
      </c>
      <c r="AJ189" s="498">
        <f t="shared" si="14"/>
        <v>12</v>
      </c>
      <c r="AK189" s="498"/>
      <c r="AL189" s="498"/>
      <c r="AM189" s="498"/>
      <c r="AN189" s="498"/>
      <c r="AO189" s="498"/>
      <c r="AP189" s="498"/>
      <c r="AQ189" s="498"/>
      <c r="AR189" s="498"/>
      <c r="AS189" s="498"/>
      <c r="AT189" s="498"/>
      <c r="AU189" s="498"/>
      <c r="AV189" s="498"/>
      <c r="AW189" s="498"/>
      <c r="AX189" s="498"/>
      <c r="AY189" s="498"/>
      <c r="AZ189" s="498"/>
      <c r="BA189" s="498">
        <v>79.27</v>
      </c>
      <c r="BB189" s="498">
        <v>79.27</v>
      </c>
      <c r="BC189" s="498"/>
      <c r="BD189" s="498"/>
      <c r="BE189" s="498"/>
      <c r="BF189" s="498"/>
      <c r="BG189" s="256">
        <f t="shared" si="15"/>
        <v>79.27</v>
      </c>
      <c r="BH189" s="26">
        <f t="shared" si="16"/>
        <v>79.27</v>
      </c>
      <c r="BI189" s="514">
        <f t="shared" si="12"/>
        <v>5.249668874172185E-2</v>
      </c>
      <c r="BJ189" s="515">
        <v>0</v>
      </c>
      <c r="BK189" s="515">
        <v>0</v>
      </c>
      <c r="BL189" s="515">
        <v>0</v>
      </c>
      <c r="BM189" s="515">
        <v>0</v>
      </c>
      <c r="BN189" s="515">
        <v>0</v>
      </c>
      <c r="BO189" s="515">
        <v>0</v>
      </c>
      <c r="BP189" s="515">
        <v>0</v>
      </c>
      <c r="BQ189" s="515">
        <v>0</v>
      </c>
      <c r="BR189" s="515">
        <v>0</v>
      </c>
      <c r="BS189" s="515">
        <v>0</v>
      </c>
      <c r="BT189" s="515">
        <v>0</v>
      </c>
      <c r="BU189" s="515">
        <v>0</v>
      </c>
      <c r="BV189" s="515">
        <v>0</v>
      </c>
      <c r="BW189" s="515">
        <v>0</v>
      </c>
      <c r="BX189" s="515">
        <v>0</v>
      </c>
      <c r="BY189" s="515">
        <v>0</v>
      </c>
      <c r="BZ189" s="515">
        <v>93050.296799999996</v>
      </c>
      <c r="CA189" s="515">
        <v>93050.296799999996</v>
      </c>
      <c r="CB189" s="515">
        <v>0</v>
      </c>
      <c r="CC189" s="515">
        <v>0</v>
      </c>
      <c r="CD189" s="515">
        <v>0</v>
      </c>
      <c r="CE189" s="515">
        <v>0</v>
      </c>
      <c r="CF189" s="515">
        <v>93050.296799999996</v>
      </c>
      <c r="CG189" s="516">
        <v>93050.296799999996</v>
      </c>
      <c r="CH189" s="501">
        <v>4730400.0000000009</v>
      </c>
      <c r="CI189" s="501">
        <v>4730400.0000000009</v>
      </c>
      <c r="CJ189" s="501">
        <v>5291040.0000000009</v>
      </c>
      <c r="CK189" s="257" t="s">
        <v>1976</v>
      </c>
      <c r="CL189" s="108">
        <v>1.35</v>
      </c>
      <c r="CM189" s="245">
        <v>1.35</v>
      </c>
      <c r="CN189" s="109">
        <v>1.51</v>
      </c>
      <c r="CO189" s="436"/>
      <c r="CP189" s="436"/>
      <c r="CQ189" s="436"/>
      <c r="CR189" s="273"/>
      <c r="CS189" s="447">
        <v>173.17638773092926</v>
      </c>
      <c r="CT189" s="448">
        <v>173.17638773092926</v>
      </c>
      <c r="CU189" s="441">
        <v>1.4187059703439022</v>
      </c>
      <c r="CV189" s="442">
        <v>1.4187059703439022</v>
      </c>
      <c r="CW189" s="450" t="s">
        <v>2214</v>
      </c>
      <c r="CX189" s="242"/>
      <c r="CY189" s="436"/>
      <c r="CZ189" s="436"/>
      <c r="DA189" s="437"/>
      <c r="DB189" s="438"/>
      <c r="DC189" s="457">
        <v>169956</v>
      </c>
      <c r="DD189" s="458">
        <v>136473</v>
      </c>
      <c r="DE189" s="459">
        <v>0</v>
      </c>
      <c r="DF189" s="357">
        <v>102143</v>
      </c>
    </row>
    <row r="190" spans="1:110" ht="35.25" customHeight="1" x14ac:dyDescent="0.25">
      <c r="A190" s="401" t="s">
        <v>56</v>
      </c>
      <c r="B190" s="48" t="s">
        <v>57</v>
      </c>
      <c r="C190" s="48" t="s">
        <v>58</v>
      </c>
      <c r="D190" s="145" t="s">
        <v>341</v>
      </c>
      <c r="E190" s="145" t="s">
        <v>63</v>
      </c>
      <c r="F190" s="145" t="s">
        <v>354</v>
      </c>
      <c r="G190" s="14" t="s">
        <v>63</v>
      </c>
      <c r="H190" s="22" t="s">
        <v>1978</v>
      </c>
      <c r="I190" s="145" t="s">
        <v>1981</v>
      </c>
      <c r="J190" s="426">
        <v>1.9526447984208495</v>
      </c>
      <c r="K190" s="426">
        <v>6.1007575630680009</v>
      </c>
      <c r="L190" s="488">
        <v>841</v>
      </c>
      <c r="M190" s="498"/>
      <c r="N190" s="498"/>
      <c r="O190" s="498"/>
      <c r="P190" s="498"/>
      <c r="Q190" s="498"/>
      <c r="R190" s="498"/>
      <c r="S190" s="498"/>
      <c r="T190" s="498"/>
      <c r="U190" s="498"/>
      <c r="V190" s="498"/>
      <c r="W190" s="498"/>
      <c r="X190" s="498"/>
      <c r="Y190" s="498"/>
      <c r="Z190" s="498"/>
      <c r="AA190" s="498"/>
      <c r="AB190" s="498"/>
      <c r="AC190" s="498">
        <v>16</v>
      </c>
      <c r="AD190" s="498">
        <v>16</v>
      </c>
      <c r="AE190" s="498"/>
      <c r="AF190" s="498"/>
      <c r="AG190" s="585"/>
      <c r="AH190" s="498"/>
      <c r="AI190" s="498">
        <f t="shared" si="13"/>
        <v>16</v>
      </c>
      <c r="AJ190" s="498">
        <f t="shared" si="14"/>
        <v>16</v>
      </c>
      <c r="AK190" s="498"/>
      <c r="AL190" s="498"/>
      <c r="AM190" s="498"/>
      <c r="AN190" s="498"/>
      <c r="AO190" s="498"/>
      <c r="AP190" s="498"/>
      <c r="AQ190" s="498"/>
      <c r="AR190" s="498"/>
      <c r="AS190" s="498"/>
      <c r="AT190" s="498"/>
      <c r="AU190" s="498"/>
      <c r="AV190" s="498"/>
      <c r="AW190" s="498"/>
      <c r="AX190" s="498"/>
      <c r="AY190" s="498"/>
      <c r="AZ190" s="498"/>
      <c r="BA190" s="498">
        <v>104.6</v>
      </c>
      <c r="BB190" s="498">
        <v>104.6</v>
      </c>
      <c r="BC190" s="498"/>
      <c r="BD190" s="498"/>
      <c r="BE190" s="498"/>
      <c r="BF190" s="498"/>
      <c r="BG190" s="256">
        <f t="shared" si="15"/>
        <v>104.6</v>
      </c>
      <c r="BH190" s="26">
        <f t="shared" si="16"/>
        <v>104.6</v>
      </c>
      <c r="BI190" s="514">
        <f t="shared" si="12"/>
        <v>5.7472527472527471E-2</v>
      </c>
      <c r="BJ190" s="515">
        <v>0</v>
      </c>
      <c r="BK190" s="515">
        <v>0</v>
      </c>
      <c r="BL190" s="515">
        <v>0</v>
      </c>
      <c r="BM190" s="515">
        <v>0</v>
      </c>
      <c r="BN190" s="515">
        <v>0</v>
      </c>
      <c r="BO190" s="515">
        <v>0</v>
      </c>
      <c r="BP190" s="515">
        <v>0</v>
      </c>
      <c r="BQ190" s="515">
        <v>0</v>
      </c>
      <c r="BR190" s="515">
        <v>0</v>
      </c>
      <c r="BS190" s="515">
        <v>0</v>
      </c>
      <c r="BT190" s="515">
        <v>0</v>
      </c>
      <c r="BU190" s="515">
        <v>0</v>
      </c>
      <c r="BV190" s="515">
        <v>0</v>
      </c>
      <c r="BW190" s="515">
        <v>0</v>
      </c>
      <c r="BX190" s="515">
        <v>0</v>
      </c>
      <c r="BY190" s="515">
        <v>0</v>
      </c>
      <c r="BZ190" s="515">
        <v>122783.664</v>
      </c>
      <c r="CA190" s="515">
        <v>122783.664</v>
      </c>
      <c r="CB190" s="515">
        <v>0</v>
      </c>
      <c r="CC190" s="515">
        <v>0</v>
      </c>
      <c r="CD190" s="515">
        <v>0</v>
      </c>
      <c r="CE190" s="515">
        <v>0</v>
      </c>
      <c r="CF190" s="515">
        <v>122783.664</v>
      </c>
      <c r="CG190" s="516">
        <v>122783.664</v>
      </c>
      <c r="CH190" s="501">
        <v>6061920</v>
      </c>
      <c r="CI190" s="501">
        <v>6061920</v>
      </c>
      <c r="CJ190" s="501">
        <v>6377280.0000000009</v>
      </c>
      <c r="CK190" s="257" t="s">
        <v>1976</v>
      </c>
      <c r="CL190" s="108">
        <v>1.73</v>
      </c>
      <c r="CM190" s="245">
        <v>1.73</v>
      </c>
      <c r="CN190" s="109">
        <v>1.82</v>
      </c>
      <c r="CO190" s="436"/>
      <c r="CP190" s="436"/>
      <c r="CQ190" s="436"/>
      <c r="CR190" s="273"/>
      <c r="CS190" s="447">
        <v>33.514058131163758</v>
      </c>
      <c r="CT190" s="448">
        <v>33.514058131163758</v>
      </c>
      <c r="CU190" s="441">
        <v>0.69052371249148548</v>
      </c>
      <c r="CV190" s="442">
        <v>0.69052371249148548</v>
      </c>
      <c r="CW190" s="450" t="s">
        <v>2214</v>
      </c>
      <c r="CX190" s="242"/>
      <c r="CY190" s="436"/>
      <c r="CZ190" s="436"/>
      <c r="DA190" s="437"/>
      <c r="DB190" s="438"/>
      <c r="DC190" s="457">
        <v>0</v>
      </c>
      <c r="DD190" s="458">
        <v>0</v>
      </c>
      <c r="DE190" s="459">
        <v>0</v>
      </c>
      <c r="DF190" s="357">
        <v>0</v>
      </c>
    </row>
    <row r="191" spans="1:110" ht="35.25" customHeight="1" x14ac:dyDescent="0.25">
      <c r="A191" s="401" t="s">
        <v>56</v>
      </c>
      <c r="B191" s="48" t="s">
        <v>57</v>
      </c>
      <c r="C191" s="48" t="s">
        <v>58</v>
      </c>
      <c r="D191" s="145" t="s">
        <v>341</v>
      </c>
      <c r="E191" s="145" t="s">
        <v>63</v>
      </c>
      <c r="F191" s="145" t="s">
        <v>355</v>
      </c>
      <c r="G191" s="14" t="s">
        <v>63</v>
      </c>
      <c r="H191" s="22" t="s">
        <v>1979</v>
      </c>
      <c r="I191" s="145" t="s">
        <v>1981</v>
      </c>
      <c r="J191" s="426">
        <v>2.1976260646433912</v>
      </c>
      <c r="K191" s="426">
        <v>1.5340909059000001</v>
      </c>
      <c r="L191" s="488">
        <v>62</v>
      </c>
      <c r="M191" s="498"/>
      <c r="N191" s="498"/>
      <c r="O191" s="498"/>
      <c r="P191" s="498"/>
      <c r="Q191" s="498"/>
      <c r="R191" s="498"/>
      <c r="S191" s="498"/>
      <c r="T191" s="498"/>
      <c r="U191" s="498"/>
      <c r="V191" s="498"/>
      <c r="W191" s="498"/>
      <c r="X191" s="498"/>
      <c r="Y191" s="498"/>
      <c r="Z191" s="498"/>
      <c r="AA191" s="498"/>
      <c r="AB191" s="498"/>
      <c r="AC191" s="498"/>
      <c r="AD191" s="498"/>
      <c r="AE191" s="498"/>
      <c r="AF191" s="498"/>
      <c r="AG191" s="585"/>
      <c r="AH191" s="498"/>
      <c r="AI191" s="498">
        <f t="shared" si="13"/>
        <v>0</v>
      </c>
      <c r="AJ191" s="498">
        <f t="shared" si="14"/>
        <v>0</v>
      </c>
      <c r="AK191" s="498"/>
      <c r="AL191" s="498"/>
      <c r="AM191" s="498"/>
      <c r="AN191" s="498"/>
      <c r="AO191" s="498"/>
      <c r="AP191" s="498"/>
      <c r="AQ191" s="498"/>
      <c r="AR191" s="498"/>
      <c r="AS191" s="498"/>
      <c r="AT191" s="498"/>
      <c r="AU191" s="498"/>
      <c r="AV191" s="498"/>
      <c r="AW191" s="498"/>
      <c r="AX191" s="498"/>
      <c r="AY191" s="498"/>
      <c r="AZ191" s="498"/>
      <c r="BA191" s="498"/>
      <c r="BB191" s="498"/>
      <c r="BC191" s="498"/>
      <c r="BD191" s="498"/>
      <c r="BE191" s="498"/>
      <c r="BF191" s="498"/>
      <c r="BG191" s="256">
        <f t="shared" si="15"/>
        <v>0</v>
      </c>
      <c r="BH191" s="26">
        <f t="shared" si="16"/>
        <v>0</v>
      </c>
      <c r="BI191" s="514">
        <f t="shared" si="12"/>
        <v>0</v>
      </c>
      <c r="BJ191" s="515">
        <v>0</v>
      </c>
      <c r="BK191" s="515">
        <v>0</v>
      </c>
      <c r="BL191" s="515">
        <v>0</v>
      </c>
      <c r="BM191" s="515">
        <v>0</v>
      </c>
      <c r="BN191" s="515">
        <v>0</v>
      </c>
      <c r="BO191" s="515">
        <v>0</v>
      </c>
      <c r="BP191" s="515">
        <v>0</v>
      </c>
      <c r="BQ191" s="515">
        <v>0</v>
      </c>
      <c r="BR191" s="515">
        <v>0</v>
      </c>
      <c r="BS191" s="515">
        <v>0</v>
      </c>
      <c r="BT191" s="515">
        <v>0</v>
      </c>
      <c r="BU191" s="515">
        <v>0</v>
      </c>
      <c r="BV191" s="515">
        <v>0</v>
      </c>
      <c r="BW191" s="515">
        <v>0</v>
      </c>
      <c r="BX191" s="515">
        <v>0</v>
      </c>
      <c r="BY191" s="515">
        <v>0</v>
      </c>
      <c r="BZ191" s="515">
        <v>0</v>
      </c>
      <c r="CA191" s="515">
        <v>0</v>
      </c>
      <c r="CB191" s="515">
        <v>0</v>
      </c>
      <c r="CC191" s="515">
        <v>0</v>
      </c>
      <c r="CD191" s="515">
        <v>0</v>
      </c>
      <c r="CE191" s="515">
        <v>0</v>
      </c>
      <c r="CF191" s="515">
        <v>0</v>
      </c>
      <c r="CG191" s="516">
        <v>0</v>
      </c>
      <c r="CH191" s="501">
        <v>1121280</v>
      </c>
      <c r="CI191" s="501">
        <v>1121280</v>
      </c>
      <c r="CJ191" s="501">
        <v>1822080.0000000002</v>
      </c>
      <c r="CK191" s="257" t="s">
        <v>1976</v>
      </c>
      <c r="CL191" s="108">
        <v>0.32</v>
      </c>
      <c r="CM191" s="245">
        <v>0.32</v>
      </c>
      <c r="CN191" s="109">
        <v>0.52</v>
      </c>
      <c r="CO191" s="436"/>
      <c r="CP191" s="436"/>
      <c r="CQ191" s="436"/>
      <c r="CR191" s="273"/>
      <c r="CS191" s="447">
        <v>55.767602135193719</v>
      </c>
      <c r="CT191" s="448">
        <v>55.767602135193719</v>
      </c>
      <c r="CU191" s="441">
        <v>0.90627345277733762</v>
      </c>
      <c r="CV191" s="442">
        <v>0.90627345277733762</v>
      </c>
      <c r="CW191" s="450" t="s">
        <v>2224</v>
      </c>
      <c r="CX191" s="242"/>
      <c r="CY191" s="436"/>
      <c r="CZ191" s="436"/>
      <c r="DA191" s="437"/>
      <c r="DB191" s="438"/>
      <c r="DC191" s="457">
        <v>0</v>
      </c>
      <c r="DD191" s="458">
        <v>0</v>
      </c>
      <c r="DE191" s="459">
        <v>0</v>
      </c>
      <c r="DF191" s="357">
        <v>0</v>
      </c>
    </row>
    <row r="192" spans="1:110" ht="35.25" customHeight="1" x14ac:dyDescent="0.25">
      <c r="A192" s="401" t="s">
        <v>56</v>
      </c>
      <c r="B192" s="48" t="s">
        <v>57</v>
      </c>
      <c r="C192" s="48" t="s">
        <v>58</v>
      </c>
      <c r="D192" s="145" t="s">
        <v>318</v>
      </c>
      <c r="E192" s="145" t="s">
        <v>63</v>
      </c>
      <c r="F192" s="145" t="s">
        <v>356</v>
      </c>
      <c r="G192" s="14" t="s">
        <v>63</v>
      </c>
      <c r="H192" s="22" t="s">
        <v>1983</v>
      </c>
      <c r="I192" s="145" t="s">
        <v>1984</v>
      </c>
      <c r="J192" s="426">
        <v>8.4</v>
      </c>
      <c r="K192" s="426">
        <v>3.7691287800390003</v>
      </c>
      <c r="L192" s="488">
        <v>198.2</v>
      </c>
      <c r="M192" s="498"/>
      <c r="N192" s="498"/>
      <c r="O192" s="498"/>
      <c r="P192" s="498"/>
      <c r="Q192" s="498"/>
      <c r="R192" s="498"/>
      <c r="S192" s="498"/>
      <c r="T192" s="498"/>
      <c r="U192" s="498"/>
      <c r="V192" s="498"/>
      <c r="W192" s="498"/>
      <c r="X192" s="498"/>
      <c r="Y192" s="498"/>
      <c r="Z192" s="498"/>
      <c r="AA192" s="498"/>
      <c r="AB192" s="498"/>
      <c r="AC192" s="498"/>
      <c r="AD192" s="498"/>
      <c r="AE192" s="498"/>
      <c r="AF192" s="498"/>
      <c r="AG192" s="585"/>
      <c r="AH192" s="498"/>
      <c r="AI192" s="498">
        <f t="shared" si="13"/>
        <v>0</v>
      </c>
      <c r="AJ192" s="498">
        <f t="shared" si="14"/>
        <v>0</v>
      </c>
      <c r="AK192" s="498"/>
      <c r="AL192" s="498"/>
      <c r="AM192" s="498"/>
      <c r="AN192" s="498"/>
      <c r="AO192" s="498"/>
      <c r="AP192" s="498"/>
      <c r="AQ192" s="498"/>
      <c r="AR192" s="498"/>
      <c r="AS192" s="498"/>
      <c r="AT192" s="498"/>
      <c r="AU192" s="498"/>
      <c r="AV192" s="498"/>
      <c r="AW192" s="498"/>
      <c r="AX192" s="498"/>
      <c r="AY192" s="498"/>
      <c r="AZ192" s="498"/>
      <c r="BA192" s="498"/>
      <c r="BB192" s="498"/>
      <c r="BC192" s="498"/>
      <c r="BD192" s="498"/>
      <c r="BE192" s="498"/>
      <c r="BF192" s="498"/>
      <c r="BG192" s="256">
        <f t="shared" si="15"/>
        <v>0</v>
      </c>
      <c r="BH192" s="26">
        <f t="shared" si="16"/>
        <v>0</v>
      </c>
      <c r="BI192" s="514">
        <f t="shared" si="12"/>
        <v>0</v>
      </c>
      <c r="BJ192" s="515">
        <v>0</v>
      </c>
      <c r="BK192" s="515">
        <v>0</v>
      </c>
      <c r="BL192" s="515">
        <v>0</v>
      </c>
      <c r="BM192" s="515">
        <v>0</v>
      </c>
      <c r="BN192" s="515">
        <v>0</v>
      </c>
      <c r="BO192" s="515">
        <v>0</v>
      </c>
      <c r="BP192" s="515">
        <v>0</v>
      </c>
      <c r="BQ192" s="515">
        <v>0</v>
      </c>
      <c r="BR192" s="515">
        <v>0</v>
      </c>
      <c r="BS192" s="515">
        <v>0</v>
      </c>
      <c r="BT192" s="515">
        <v>0</v>
      </c>
      <c r="BU192" s="515">
        <v>0</v>
      </c>
      <c r="BV192" s="515">
        <v>0</v>
      </c>
      <c r="BW192" s="515">
        <v>0</v>
      </c>
      <c r="BX192" s="515">
        <v>0</v>
      </c>
      <c r="BY192" s="515">
        <v>0</v>
      </c>
      <c r="BZ192" s="515">
        <v>0</v>
      </c>
      <c r="CA192" s="515">
        <v>0</v>
      </c>
      <c r="CB192" s="515">
        <v>0</v>
      </c>
      <c r="CC192" s="515">
        <v>0</v>
      </c>
      <c r="CD192" s="515">
        <v>0</v>
      </c>
      <c r="CE192" s="515">
        <v>0</v>
      </c>
      <c r="CF192" s="515">
        <v>0</v>
      </c>
      <c r="CG192" s="516">
        <v>0</v>
      </c>
      <c r="CH192" s="501">
        <v>0</v>
      </c>
      <c r="CI192" s="501">
        <v>0</v>
      </c>
      <c r="CJ192" s="501">
        <v>10862400.000000002</v>
      </c>
      <c r="CK192" s="257" t="s">
        <v>1976</v>
      </c>
      <c r="CL192" s="108">
        <v>0</v>
      </c>
      <c r="CM192" s="245">
        <v>0</v>
      </c>
      <c r="CN192" s="109">
        <v>3.1</v>
      </c>
      <c r="CO192" s="436"/>
      <c r="CP192" s="436"/>
      <c r="CQ192" s="436"/>
      <c r="CR192" s="273"/>
      <c r="CS192" s="447">
        <v>169.48529779560786</v>
      </c>
      <c r="CT192" s="448">
        <v>169.48529779560786</v>
      </c>
      <c r="CU192" s="441">
        <v>1.0536720112559841</v>
      </c>
      <c r="CV192" s="442">
        <v>1.0536720112559841</v>
      </c>
      <c r="CW192" s="450" t="s">
        <v>2261</v>
      </c>
      <c r="CX192" s="242"/>
      <c r="CY192" s="436"/>
      <c r="CZ192" s="436"/>
      <c r="DA192" s="437"/>
      <c r="DB192" s="438"/>
      <c r="DC192" s="457">
        <v>10440</v>
      </c>
      <c r="DD192" s="458">
        <v>7761</v>
      </c>
      <c r="DE192" s="459">
        <v>30869</v>
      </c>
      <c r="DF192" s="357">
        <v>16356.666666666666</v>
      </c>
    </row>
    <row r="193" spans="1:110" ht="35.25" customHeight="1" x14ac:dyDescent="0.25">
      <c r="A193" s="401" t="s">
        <v>56</v>
      </c>
      <c r="B193" s="48" t="s">
        <v>57</v>
      </c>
      <c r="C193" s="48" t="s">
        <v>58</v>
      </c>
      <c r="D193" s="145" t="s">
        <v>341</v>
      </c>
      <c r="E193" s="145" t="s">
        <v>63</v>
      </c>
      <c r="F193" s="145" t="s">
        <v>357</v>
      </c>
      <c r="G193" s="14" t="s">
        <v>63</v>
      </c>
      <c r="H193" s="22" t="s">
        <v>1983</v>
      </c>
      <c r="I193" s="145" t="s">
        <v>1984</v>
      </c>
      <c r="J193" s="426" t="s">
        <v>1985</v>
      </c>
      <c r="K193" s="426">
        <v>3.9740530220370003</v>
      </c>
      <c r="L193" s="488">
        <v>2</v>
      </c>
      <c r="M193" s="498"/>
      <c r="N193" s="498"/>
      <c r="O193" s="498"/>
      <c r="P193" s="498"/>
      <c r="Q193" s="498"/>
      <c r="R193" s="498"/>
      <c r="S193" s="498"/>
      <c r="T193" s="498"/>
      <c r="U193" s="498"/>
      <c r="V193" s="498"/>
      <c r="W193" s="498"/>
      <c r="X193" s="498"/>
      <c r="Y193" s="498"/>
      <c r="Z193" s="498"/>
      <c r="AA193" s="498"/>
      <c r="AB193" s="498"/>
      <c r="AC193" s="498"/>
      <c r="AD193" s="498"/>
      <c r="AE193" s="498"/>
      <c r="AF193" s="498"/>
      <c r="AG193" s="585"/>
      <c r="AH193" s="498"/>
      <c r="AI193" s="498">
        <f t="shared" si="13"/>
        <v>0</v>
      </c>
      <c r="AJ193" s="498">
        <f t="shared" si="14"/>
        <v>0</v>
      </c>
      <c r="AK193" s="498"/>
      <c r="AL193" s="498"/>
      <c r="AM193" s="498"/>
      <c r="AN193" s="498"/>
      <c r="AO193" s="498"/>
      <c r="AP193" s="498"/>
      <c r="AQ193" s="498"/>
      <c r="AR193" s="498"/>
      <c r="AS193" s="498"/>
      <c r="AT193" s="498"/>
      <c r="AU193" s="498"/>
      <c r="AV193" s="498"/>
      <c r="AW193" s="498"/>
      <c r="AX193" s="498"/>
      <c r="AY193" s="498"/>
      <c r="AZ193" s="498"/>
      <c r="BA193" s="498"/>
      <c r="BB193" s="498"/>
      <c r="BC193" s="498"/>
      <c r="BD193" s="498"/>
      <c r="BE193" s="498"/>
      <c r="BF193" s="498"/>
      <c r="BG193" s="256">
        <f t="shared" si="15"/>
        <v>0</v>
      </c>
      <c r="BH193" s="26">
        <f t="shared" si="16"/>
        <v>0</v>
      </c>
      <c r="BI193" s="514">
        <f t="shared" si="12"/>
        <v>0</v>
      </c>
      <c r="BJ193" s="515">
        <v>0</v>
      </c>
      <c r="BK193" s="515">
        <v>0</v>
      </c>
      <c r="BL193" s="515">
        <v>0</v>
      </c>
      <c r="BM193" s="515">
        <v>0</v>
      </c>
      <c r="BN193" s="515">
        <v>0</v>
      </c>
      <c r="BO193" s="515">
        <v>0</v>
      </c>
      <c r="BP193" s="515">
        <v>0</v>
      </c>
      <c r="BQ193" s="515">
        <v>0</v>
      </c>
      <c r="BR193" s="515">
        <v>0</v>
      </c>
      <c r="BS193" s="515">
        <v>0</v>
      </c>
      <c r="BT193" s="515">
        <v>0</v>
      </c>
      <c r="BU193" s="515">
        <v>0</v>
      </c>
      <c r="BV193" s="515">
        <v>0</v>
      </c>
      <c r="BW193" s="515">
        <v>0</v>
      </c>
      <c r="BX193" s="515">
        <v>0</v>
      </c>
      <c r="BY193" s="515">
        <v>0</v>
      </c>
      <c r="BZ193" s="515">
        <v>0</v>
      </c>
      <c r="CA193" s="515">
        <v>0</v>
      </c>
      <c r="CB193" s="515">
        <v>0</v>
      </c>
      <c r="CC193" s="515">
        <v>0</v>
      </c>
      <c r="CD193" s="515">
        <v>0</v>
      </c>
      <c r="CE193" s="515">
        <v>0</v>
      </c>
      <c r="CF193" s="515">
        <v>0</v>
      </c>
      <c r="CG193" s="516">
        <v>0</v>
      </c>
      <c r="CH193" s="501">
        <v>0</v>
      </c>
      <c r="CI193" s="501">
        <v>0</v>
      </c>
      <c r="CJ193" s="501">
        <v>0</v>
      </c>
      <c r="CK193" s="257" t="s">
        <v>1976</v>
      </c>
      <c r="CL193" s="108">
        <v>0</v>
      </c>
      <c r="CM193" s="245">
        <v>0</v>
      </c>
      <c r="CN193" s="109">
        <v>0</v>
      </c>
      <c r="CO193" s="436"/>
      <c r="CP193" s="436"/>
      <c r="CQ193" s="436"/>
      <c r="CR193" s="273"/>
      <c r="CS193" s="447">
        <v>0</v>
      </c>
      <c r="CT193" s="448">
        <v>0</v>
      </c>
      <c r="CU193" s="441">
        <v>0</v>
      </c>
      <c r="CV193" s="442">
        <v>0</v>
      </c>
      <c r="CW193" s="450" t="s">
        <v>2217</v>
      </c>
      <c r="CX193" s="242"/>
      <c r="CY193" s="436"/>
      <c r="CZ193" s="436"/>
      <c r="DA193" s="437"/>
      <c r="DB193" s="438"/>
      <c r="DC193" s="457">
        <v>0</v>
      </c>
      <c r="DD193" s="458">
        <v>0</v>
      </c>
      <c r="DE193" s="459">
        <v>0</v>
      </c>
      <c r="DF193" s="357">
        <v>0</v>
      </c>
    </row>
    <row r="194" spans="1:110" ht="35.25" customHeight="1" x14ac:dyDescent="0.25">
      <c r="A194" s="401" t="s">
        <v>56</v>
      </c>
      <c r="B194" s="48" t="s">
        <v>57</v>
      </c>
      <c r="C194" s="48" t="s">
        <v>58</v>
      </c>
      <c r="D194" s="145" t="s">
        <v>318</v>
      </c>
      <c r="E194" s="145" t="s">
        <v>63</v>
      </c>
      <c r="F194" s="145" t="s">
        <v>358</v>
      </c>
      <c r="G194" s="14" t="s">
        <v>63</v>
      </c>
      <c r="H194" s="22" t="s">
        <v>1979</v>
      </c>
      <c r="I194" s="145" t="s">
        <v>1984</v>
      </c>
      <c r="J194" s="426" t="s">
        <v>1985</v>
      </c>
      <c r="K194" s="426">
        <v>4.525946960283</v>
      </c>
      <c r="L194" s="488">
        <v>12.7</v>
      </c>
      <c r="M194" s="498"/>
      <c r="N194" s="498"/>
      <c r="O194" s="498"/>
      <c r="P194" s="498"/>
      <c r="Q194" s="498"/>
      <c r="R194" s="498"/>
      <c r="S194" s="498"/>
      <c r="T194" s="498"/>
      <c r="U194" s="498"/>
      <c r="V194" s="498"/>
      <c r="W194" s="498"/>
      <c r="X194" s="498"/>
      <c r="Y194" s="498"/>
      <c r="Z194" s="498"/>
      <c r="AA194" s="498"/>
      <c r="AB194" s="498"/>
      <c r="AC194" s="498"/>
      <c r="AD194" s="498"/>
      <c r="AE194" s="498"/>
      <c r="AF194" s="498"/>
      <c r="AG194" s="585"/>
      <c r="AH194" s="498"/>
      <c r="AI194" s="498">
        <f t="shared" si="13"/>
        <v>0</v>
      </c>
      <c r="AJ194" s="498">
        <f t="shared" si="14"/>
        <v>0</v>
      </c>
      <c r="AK194" s="498"/>
      <c r="AL194" s="498"/>
      <c r="AM194" s="498"/>
      <c r="AN194" s="498"/>
      <c r="AO194" s="498"/>
      <c r="AP194" s="498"/>
      <c r="AQ194" s="498"/>
      <c r="AR194" s="498"/>
      <c r="AS194" s="498"/>
      <c r="AT194" s="498"/>
      <c r="AU194" s="498"/>
      <c r="AV194" s="498"/>
      <c r="AW194" s="498"/>
      <c r="AX194" s="498"/>
      <c r="AY194" s="498"/>
      <c r="AZ194" s="498"/>
      <c r="BA194" s="498"/>
      <c r="BB194" s="498"/>
      <c r="BC194" s="498"/>
      <c r="BD194" s="498"/>
      <c r="BE194" s="498"/>
      <c r="BF194" s="498"/>
      <c r="BG194" s="256">
        <f t="shared" si="15"/>
        <v>0</v>
      </c>
      <c r="BH194" s="26">
        <f t="shared" si="16"/>
        <v>0</v>
      </c>
      <c r="BI194" s="514">
        <f t="shared" si="12"/>
        <v>0</v>
      </c>
      <c r="BJ194" s="515">
        <v>0</v>
      </c>
      <c r="BK194" s="515">
        <v>0</v>
      </c>
      <c r="BL194" s="515">
        <v>0</v>
      </c>
      <c r="BM194" s="515">
        <v>0</v>
      </c>
      <c r="BN194" s="515">
        <v>0</v>
      </c>
      <c r="BO194" s="515">
        <v>0</v>
      </c>
      <c r="BP194" s="515">
        <v>0</v>
      </c>
      <c r="BQ194" s="515">
        <v>0</v>
      </c>
      <c r="BR194" s="515">
        <v>0</v>
      </c>
      <c r="BS194" s="515">
        <v>0</v>
      </c>
      <c r="BT194" s="515">
        <v>0</v>
      </c>
      <c r="BU194" s="515">
        <v>0</v>
      </c>
      <c r="BV194" s="515">
        <v>0</v>
      </c>
      <c r="BW194" s="515">
        <v>0</v>
      </c>
      <c r="BX194" s="515">
        <v>0</v>
      </c>
      <c r="BY194" s="515">
        <v>0</v>
      </c>
      <c r="BZ194" s="515">
        <v>0</v>
      </c>
      <c r="CA194" s="515">
        <v>0</v>
      </c>
      <c r="CB194" s="515">
        <v>0</v>
      </c>
      <c r="CC194" s="515">
        <v>0</v>
      </c>
      <c r="CD194" s="515">
        <v>0</v>
      </c>
      <c r="CE194" s="515">
        <v>0</v>
      </c>
      <c r="CF194" s="515">
        <v>0</v>
      </c>
      <c r="CG194" s="516">
        <v>0</v>
      </c>
      <c r="CH194" s="501">
        <v>14716800.000000002</v>
      </c>
      <c r="CI194" s="501">
        <v>14716800.000000002</v>
      </c>
      <c r="CJ194" s="501">
        <v>0</v>
      </c>
      <c r="CK194" s="257" t="s">
        <v>1976</v>
      </c>
      <c r="CL194" s="108">
        <v>4.2</v>
      </c>
      <c r="CM194" s="245">
        <v>4.2</v>
      </c>
      <c r="CN194" s="109">
        <v>0</v>
      </c>
      <c r="CO194" s="436"/>
      <c r="CP194" s="436"/>
      <c r="CQ194" s="436"/>
      <c r="CR194" s="273"/>
      <c r="CS194" s="447">
        <v>173.0357624831305</v>
      </c>
      <c r="CT194" s="448">
        <v>173.0357624831305</v>
      </c>
      <c r="CU194" s="441">
        <v>1.1990553306342759</v>
      </c>
      <c r="CV194" s="442">
        <v>1.1990553306342759</v>
      </c>
      <c r="CW194" s="450" t="s">
        <v>2262</v>
      </c>
      <c r="CX194" s="242"/>
      <c r="CY194" s="436"/>
      <c r="CZ194" s="436"/>
      <c r="DA194" s="437"/>
      <c r="DB194" s="438"/>
      <c r="DC194" s="457">
        <v>0</v>
      </c>
      <c r="DD194" s="458">
        <v>0</v>
      </c>
      <c r="DE194" s="459">
        <v>0</v>
      </c>
      <c r="DF194" s="357">
        <v>0</v>
      </c>
    </row>
    <row r="195" spans="1:110" ht="35.25" customHeight="1" x14ac:dyDescent="0.25">
      <c r="A195" s="401" t="s">
        <v>56</v>
      </c>
      <c r="B195" s="48" t="s">
        <v>57</v>
      </c>
      <c r="C195" s="48" t="s">
        <v>58</v>
      </c>
      <c r="D195" s="145" t="s">
        <v>318</v>
      </c>
      <c r="E195" s="145" t="s">
        <v>63</v>
      </c>
      <c r="F195" s="145" t="s">
        <v>359</v>
      </c>
      <c r="G195" s="14" t="s">
        <v>63</v>
      </c>
      <c r="H195" s="22" t="s">
        <v>1979</v>
      </c>
      <c r="I195" s="145" t="s">
        <v>1984</v>
      </c>
      <c r="J195" s="426">
        <v>7.3858110536352068</v>
      </c>
      <c r="K195" s="426">
        <v>2.790151509348</v>
      </c>
      <c r="L195" s="488">
        <v>290.89999999999998</v>
      </c>
      <c r="M195" s="498"/>
      <c r="N195" s="498"/>
      <c r="O195" s="498"/>
      <c r="P195" s="498"/>
      <c r="Q195" s="498"/>
      <c r="R195" s="498"/>
      <c r="S195" s="498"/>
      <c r="T195" s="498"/>
      <c r="U195" s="498"/>
      <c r="V195" s="498"/>
      <c r="W195" s="498"/>
      <c r="X195" s="498"/>
      <c r="Y195" s="498"/>
      <c r="Z195" s="498"/>
      <c r="AA195" s="498"/>
      <c r="AB195" s="498"/>
      <c r="AC195" s="498">
        <v>1</v>
      </c>
      <c r="AD195" s="498">
        <v>1</v>
      </c>
      <c r="AE195" s="498"/>
      <c r="AF195" s="498"/>
      <c r="AG195" s="585"/>
      <c r="AH195" s="498"/>
      <c r="AI195" s="498">
        <f t="shared" si="13"/>
        <v>1</v>
      </c>
      <c r="AJ195" s="498">
        <f t="shared" si="14"/>
        <v>1</v>
      </c>
      <c r="AK195" s="498"/>
      <c r="AL195" s="498"/>
      <c r="AM195" s="498"/>
      <c r="AN195" s="498"/>
      <c r="AO195" s="498"/>
      <c r="AP195" s="498"/>
      <c r="AQ195" s="498"/>
      <c r="AR195" s="498"/>
      <c r="AS195" s="498"/>
      <c r="AT195" s="498"/>
      <c r="AU195" s="498"/>
      <c r="AV195" s="498"/>
      <c r="AW195" s="498"/>
      <c r="AX195" s="498"/>
      <c r="AY195" s="498"/>
      <c r="AZ195" s="498"/>
      <c r="BA195" s="498">
        <v>140</v>
      </c>
      <c r="BB195" s="498">
        <v>140</v>
      </c>
      <c r="BC195" s="498"/>
      <c r="BD195" s="498"/>
      <c r="BE195" s="498"/>
      <c r="BF195" s="498"/>
      <c r="BG195" s="256">
        <f t="shared" si="15"/>
        <v>140</v>
      </c>
      <c r="BH195" s="26">
        <f t="shared" si="16"/>
        <v>140</v>
      </c>
      <c r="BI195" s="514">
        <f t="shared" si="12"/>
        <v>4.5454545454545456E-2</v>
      </c>
      <c r="BJ195" s="515">
        <v>0</v>
      </c>
      <c r="BK195" s="515">
        <v>0</v>
      </c>
      <c r="BL195" s="515">
        <v>0</v>
      </c>
      <c r="BM195" s="515">
        <v>0</v>
      </c>
      <c r="BN195" s="515">
        <v>0</v>
      </c>
      <c r="BO195" s="515">
        <v>0</v>
      </c>
      <c r="BP195" s="515">
        <v>0</v>
      </c>
      <c r="BQ195" s="515">
        <v>0</v>
      </c>
      <c r="BR195" s="515">
        <v>0</v>
      </c>
      <c r="BS195" s="515">
        <v>0</v>
      </c>
      <c r="BT195" s="515">
        <v>0</v>
      </c>
      <c r="BU195" s="515">
        <v>0</v>
      </c>
      <c r="BV195" s="515">
        <v>0</v>
      </c>
      <c r="BW195" s="515">
        <v>0</v>
      </c>
      <c r="BX195" s="515">
        <v>0</v>
      </c>
      <c r="BY195" s="515">
        <v>0</v>
      </c>
      <c r="BZ195" s="515">
        <v>164337.60000000001</v>
      </c>
      <c r="CA195" s="515">
        <v>164337.60000000001</v>
      </c>
      <c r="CB195" s="515">
        <v>0</v>
      </c>
      <c r="CC195" s="515">
        <v>0</v>
      </c>
      <c r="CD195" s="515">
        <v>0</v>
      </c>
      <c r="CE195" s="515">
        <v>0</v>
      </c>
      <c r="CF195" s="515">
        <v>164337.60000000001</v>
      </c>
      <c r="CG195" s="516">
        <v>164337.60000000001</v>
      </c>
      <c r="CH195" s="501">
        <v>11633280</v>
      </c>
      <c r="CI195" s="501">
        <v>11633280</v>
      </c>
      <c r="CJ195" s="501">
        <v>10792320.000000002</v>
      </c>
      <c r="CK195" s="257" t="s">
        <v>1976</v>
      </c>
      <c r="CL195" s="108">
        <v>3.32</v>
      </c>
      <c r="CM195" s="245">
        <v>3.32</v>
      </c>
      <c r="CN195" s="109">
        <v>3.08</v>
      </c>
      <c r="CO195" s="436"/>
      <c r="CP195" s="436"/>
      <c r="CQ195" s="436"/>
      <c r="CR195" s="273"/>
      <c r="CS195" s="447">
        <v>34.636707172882502</v>
      </c>
      <c r="CT195" s="448">
        <v>34.636707172882502</v>
      </c>
      <c r="CU195" s="441">
        <v>0.33712294849147217</v>
      </c>
      <c r="CV195" s="442">
        <v>0.33712294849147217</v>
      </c>
      <c r="CW195" s="450" t="s">
        <v>2263</v>
      </c>
      <c r="CX195" s="242"/>
      <c r="CY195" s="436"/>
      <c r="CZ195" s="436"/>
      <c r="DA195" s="437"/>
      <c r="DB195" s="438"/>
      <c r="DC195" s="457">
        <v>0</v>
      </c>
      <c r="DD195" s="458">
        <v>0</v>
      </c>
      <c r="DE195" s="459">
        <v>0</v>
      </c>
      <c r="DF195" s="357">
        <v>0</v>
      </c>
    </row>
    <row r="196" spans="1:110" ht="35.25" customHeight="1" x14ac:dyDescent="0.25">
      <c r="A196" s="401" t="s">
        <v>56</v>
      </c>
      <c r="B196" s="48" t="s">
        <v>57</v>
      </c>
      <c r="C196" s="48" t="s">
        <v>58</v>
      </c>
      <c r="D196" s="145" t="s">
        <v>271</v>
      </c>
      <c r="E196" s="145" t="s">
        <v>63</v>
      </c>
      <c r="F196" s="145" t="s">
        <v>360</v>
      </c>
      <c r="G196" s="14" t="s">
        <v>63</v>
      </c>
      <c r="H196" s="22" t="s">
        <v>1979</v>
      </c>
      <c r="I196" s="145" t="s">
        <v>1984</v>
      </c>
      <c r="J196" s="426">
        <v>6.3102075021349338</v>
      </c>
      <c r="K196" s="426">
        <v>2.4039772677269999</v>
      </c>
      <c r="L196" s="488">
        <v>19.100000000000001</v>
      </c>
      <c r="M196" s="498"/>
      <c r="N196" s="498"/>
      <c r="O196" s="498"/>
      <c r="P196" s="498"/>
      <c r="Q196" s="498"/>
      <c r="R196" s="498"/>
      <c r="S196" s="498"/>
      <c r="T196" s="498"/>
      <c r="U196" s="498"/>
      <c r="V196" s="498"/>
      <c r="W196" s="498"/>
      <c r="X196" s="498"/>
      <c r="Y196" s="498"/>
      <c r="Z196" s="498"/>
      <c r="AA196" s="498"/>
      <c r="AB196" s="498"/>
      <c r="AC196" s="498"/>
      <c r="AD196" s="498"/>
      <c r="AE196" s="498"/>
      <c r="AF196" s="498"/>
      <c r="AG196" s="585"/>
      <c r="AH196" s="498"/>
      <c r="AI196" s="498">
        <f t="shared" si="13"/>
        <v>0</v>
      </c>
      <c r="AJ196" s="498">
        <f t="shared" si="14"/>
        <v>0</v>
      </c>
      <c r="AK196" s="498"/>
      <c r="AL196" s="498"/>
      <c r="AM196" s="498"/>
      <c r="AN196" s="498"/>
      <c r="AO196" s="498"/>
      <c r="AP196" s="498"/>
      <c r="AQ196" s="498"/>
      <c r="AR196" s="498"/>
      <c r="AS196" s="498"/>
      <c r="AT196" s="498"/>
      <c r="AU196" s="498"/>
      <c r="AV196" s="498"/>
      <c r="AW196" s="498"/>
      <c r="AX196" s="498"/>
      <c r="AY196" s="498"/>
      <c r="AZ196" s="498"/>
      <c r="BA196" s="498"/>
      <c r="BB196" s="498"/>
      <c r="BC196" s="498"/>
      <c r="BD196" s="498"/>
      <c r="BE196" s="498"/>
      <c r="BF196" s="498"/>
      <c r="BG196" s="256">
        <f t="shared" si="15"/>
        <v>0</v>
      </c>
      <c r="BH196" s="26">
        <f t="shared" si="16"/>
        <v>0</v>
      </c>
      <c r="BI196" s="514">
        <f t="shared" si="12"/>
        <v>0</v>
      </c>
      <c r="BJ196" s="515">
        <v>0</v>
      </c>
      <c r="BK196" s="515">
        <v>0</v>
      </c>
      <c r="BL196" s="515">
        <v>0</v>
      </c>
      <c r="BM196" s="515">
        <v>0</v>
      </c>
      <c r="BN196" s="515">
        <v>0</v>
      </c>
      <c r="BO196" s="515">
        <v>0</v>
      </c>
      <c r="BP196" s="515">
        <v>0</v>
      </c>
      <c r="BQ196" s="515">
        <v>0</v>
      </c>
      <c r="BR196" s="515">
        <v>0</v>
      </c>
      <c r="BS196" s="515">
        <v>0</v>
      </c>
      <c r="BT196" s="515">
        <v>0</v>
      </c>
      <c r="BU196" s="515">
        <v>0</v>
      </c>
      <c r="BV196" s="515">
        <v>0</v>
      </c>
      <c r="BW196" s="515">
        <v>0</v>
      </c>
      <c r="BX196" s="515">
        <v>0</v>
      </c>
      <c r="BY196" s="515">
        <v>0</v>
      </c>
      <c r="BZ196" s="515">
        <v>0</v>
      </c>
      <c r="CA196" s="515">
        <v>0</v>
      </c>
      <c r="CB196" s="515">
        <v>0</v>
      </c>
      <c r="CC196" s="515">
        <v>0</v>
      </c>
      <c r="CD196" s="515">
        <v>0</v>
      </c>
      <c r="CE196" s="515">
        <v>0</v>
      </c>
      <c r="CF196" s="515">
        <v>0</v>
      </c>
      <c r="CG196" s="516">
        <v>0</v>
      </c>
      <c r="CH196" s="501">
        <v>0</v>
      </c>
      <c r="CI196" s="501">
        <v>0</v>
      </c>
      <c r="CJ196" s="501">
        <v>0</v>
      </c>
      <c r="CK196" s="257" t="s">
        <v>1976</v>
      </c>
      <c r="CL196" s="108">
        <v>0</v>
      </c>
      <c r="CM196" s="245">
        <v>0</v>
      </c>
      <c r="CN196" s="109">
        <v>0</v>
      </c>
      <c r="CO196" s="436"/>
      <c r="CP196" s="436"/>
      <c r="CQ196" s="436"/>
      <c r="CR196" s="273"/>
      <c r="CS196" s="447">
        <v>7.9356622998544495</v>
      </c>
      <c r="CT196" s="448">
        <v>7.9356622998544495</v>
      </c>
      <c r="CU196" s="441">
        <v>8.5735080058224264E-2</v>
      </c>
      <c r="CV196" s="442">
        <v>8.5735080058224264E-2</v>
      </c>
      <c r="CW196" s="450" t="s">
        <v>2213</v>
      </c>
      <c r="CX196" s="242"/>
      <c r="CY196" s="436"/>
      <c r="CZ196" s="436"/>
      <c r="DA196" s="437"/>
      <c r="DB196" s="438"/>
      <c r="DC196" s="457">
        <v>0</v>
      </c>
      <c r="DD196" s="458">
        <v>124</v>
      </c>
      <c r="DE196" s="459">
        <v>336</v>
      </c>
      <c r="DF196" s="357">
        <v>153.33333333333334</v>
      </c>
    </row>
    <row r="197" spans="1:110" ht="35.25" customHeight="1" x14ac:dyDescent="0.25">
      <c r="A197" s="401" t="s">
        <v>56</v>
      </c>
      <c r="B197" s="48" t="s">
        <v>57</v>
      </c>
      <c r="C197" s="48" t="s">
        <v>58</v>
      </c>
      <c r="D197" s="145" t="s">
        <v>67</v>
      </c>
      <c r="E197" s="145" t="s">
        <v>63</v>
      </c>
      <c r="F197" s="145" t="s">
        <v>361</v>
      </c>
      <c r="G197" s="14" t="s">
        <v>63</v>
      </c>
      <c r="H197" s="22" t="s">
        <v>1983</v>
      </c>
      <c r="I197" s="145" t="s">
        <v>1984</v>
      </c>
      <c r="J197" s="426">
        <v>6.8</v>
      </c>
      <c r="K197" s="426">
        <v>1.62310605723</v>
      </c>
      <c r="L197" s="488">
        <v>5.3</v>
      </c>
      <c r="M197" s="498"/>
      <c r="N197" s="498"/>
      <c r="O197" s="498"/>
      <c r="P197" s="498"/>
      <c r="Q197" s="498"/>
      <c r="R197" s="498"/>
      <c r="S197" s="498"/>
      <c r="T197" s="498"/>
      <c r="U197" s="498"/>
      <c r="V197" s="498"/>
      <c r="W197" s="498"/>
      <c r="X197" s="498"/>
      <c r="Y197" s="498"/>
      <c r="Z197" s="498"/>
      <c r="AA197" s="498"/>
      <c r="AB197" s="498"/>
      <c r="AC197" s="498">
        <v>1</v>
      </c>
      <c r="AD197" s="498">
        <v>1</v>
      </c>
      <c r="AE197" s="498"/>
      <c r="AF197" s="498"/>
      <c r="AG197" s="585"/>
      <c r="AH197" s="498"/>
      <c r="AI197" s="498">
        <f t="shared" si="13"/>
        <v>1</v>
      </c>
      <c r="AJ197" s="498">
        <f t="shared" si="14"/>
        <v>1</v>
      </c>
      <c r="AK197" s="498"/>
      <c r="AL197" s="498"/>
      <c r="AM197" s="498"/>
      <c r="AN197" s="498"/>
      <c r="AO197" s="498"/>
      <c r="AP197" s="498"/>
      <c r="AQ197" s="498"/>
      <c r="AR197" s="498"/>
      <c r="AS197" s="498"/>
      <c r="AT197" s="498"/>
      <c r="AU197" s="498"/>
      <c r="AV197" s="498"/>
      <c r="AW197" s="498"/>
      <c r="AX197" s="498"/>
      <c r="AY197" s="498"/>
      <c r="AZ197" s="498"/>
      <c r="BA197" s="498">
        <v>0.96</v>
      </c>
      <c r="BB197" s="498">
        <v>0.96</v>
      </c>
      <c r="BC197" s="498"/>
      <c r="BD197" s="498"/>
      <c r="BE197" s="498"/>
      <c r="BF197" s="498"/>
      <c r="BG197" s="256">
        <f t="shared" si="15"/>
        <v>0.96</v>
      </c>
      <c r="BH197" s="26">
        <f t="shared" si="16"/>
        <v>0.96</v>
      </c>
      <c r="BI197" s="514">
        <f t="shared" si="12"/>
        <v>7.3846153846153842E-4</v>
      </c>
      <c r="BJ197" s="515">
        <v>0</v>
      </c>
      <c r="BK197" s="515">
        <v>0</v>
      </c>
      <c r="BL197" s="515">
        <v>0</v>
      </c>
      <c r="BM197" s="515">
        <v>0</v>
      </c>
      <c r="BN197" s="515">
        <v>0</v>
      </c>
      <c r="BO197" s="515">
        <v>0</v>
      </c>
      <c r="BP197" s="515">
        <v>0</v>
      </c>
      <c r="BQ197" s="515">
        <v>0</v>
      </c>
      <c r="BR197" s="515">
        <v>0</v>
      </c>
      <c r="BS197" s="515">
        <v>0</v>
      </c>
      <c r="BT197" s="515">
        <v>0</v>
      </c>
      <c r="BU197" s="515">
        <v>0</v>
      </c>
      <c r="BV197" s="515">
        <v>0</v>
      </c>
      <c r="BW197" s="515">
        <v>0</v>
      </c>
      <c r="BX197" s="515">
        <v>0</v>
      </c>
      <c r="BY197" s="515">
        <v>0</v>
      </c>
      <c r="BZ197" s="515">
        <v>1126.8864000000001</v>
      </c>
      <c r="CA197" s="515">
        <v>1126.8864000000001</v>
      </c>
      <c r="CB197" s="515">
        <v>0</v>
      </c>
      <c r="CC197" s="515">
        <v>0</v>
      </c>
      <c r="CD197" s="515">
        <v>0</v>
      </c>
      <c r="CE197" s="515">
        <v>0</v>
      </c>
      <c r="CF197" s="515">
        <v>1126.8864000000001</v>
      </c>
      <c r="CG197" s="516">
        <v>1126.8864000000001</v>
      </c>
      <c r="CH197" s="501">
        <v>2978400</v>
      </c>
      <c r="CI197" s="501">
        <v>2978400</v>
      </c>
      <c r="CJ197" s="501">
        <v>4555200</v>
      </c>
      <c r="CK197" s="257" t="s">
        <v>1976</v>
      </c>
      <c r="CL197" s="108">
        <v>0.85</v>
      </c>
      <c r="CM197" s="245">
        <v>0.85</v>
      </c>
      <c r="CN197" s="109">
        <v>1.3</v>
      </c>
      <c r="CO197" s="436"/>
      <c r="CP197" s="436"/>
      <c r="CQ197" s="436"/>
      <c r="CR197" s="273"/>
      <c r="CS197" s="447">
        <v>84.166666666666671</v>
      </c>
      <c r="CT197" s="448">
        <v>84.166666666666671</v>
      </c>
      <c r="CU197" s="441">
        <v>1.0999999999999999</v>
      </c>
      <c r="CV197" s="442">
        <v>1.0999999999999999</v>
      </c>
      <c r="CW197" s="450" t="s">
        <v>2246</v>
      </c>
      <c r="CX197" s="242"/>
      <c r="CY197" s="436"/>
      <c r="CZ197" s="436"/>
      <c r="DA197" s="437"/>
      <c r="DB197" s="438"/>
      <c r="DC197" s="457">
        <v>0</v>
      </c>
      <c r="DD197" s="458">
        <v>0</v>
      </c>
      <c r="DE197" s="459">
        <v>605</v>
      </c>
      <c r="DF197" s="357">
        <v>201.66666666666666</v>
      </c>
    </row>
    <row r="198" spans="1:110" ht="35.25" customHeight="1" x14ac:dyDescent="0.25">
      <c r="A198" s="401" t="s">
        <v>56</v>
      </c>
      <c r="B198" s="48" t="s">
        <v>57</v>
      </c>
      <c r="C198" s="48" t="s">
        <v>58</v>
      </c>
      <c r="D198" s="145" t="s">
        <v>335</v>
      </c>
      <c r="E198" s="145" t="s">
        <v>63</v>
      </c>
      <c r="F198" s="145" t="s">
        <v>362</v>
      </c>
      <c r="G198" s="14" t="s">
        <v>63</v>
      </c>
      <c r="H198" s="22" t="s">
        <v>1979</v>
      </c>
      <c r="I198" s="145" t="s">
        <v>1984</v>
      </c>
      <c r="J198" s="426">
        <v>3.5614428705231251</v>
      </c>
      <c r="K198" s="426">
        <v>3.1988636297100004</v>
      </c>
      <c r="L198" s="488">
        <v>40.4</v>
      </c>
      <c r="M198" s="498"/>
      <c r="N198" s="498"/>
      <c r="O198" s="498"/>
      <c r="P198" s="498"/>
      <c r="Q198" s="498"/>
      <c r="R198" s="498"/>
      <c r="S198" s="498"/>
      <c r="T198" s="498"/>
      <c r="U198" s="498"/>
      <c r="V198" s="498"/>
      <c r="W198" s="498"/>
      <c r="X198" s="498"/>
      <c r="Y198" s="498"/>
      <c r="Z198" s="498"/>
      <c r="AA198" s="498"/>
      <c r="AB198" s="498"/>
      <c r="AC198" s="498"/>
      <c r="AD198" s="498"/>
      <c r="AE198" s="498"/>
      <c r="AF198" s="498"/>
      <c r="AG198" s="585"/>
      <c r="AH198" s="498"/>
      <c r="AI198" s="498">
        <f t="shared" si="13"/>
        <v>0</v>
      </c>
      <c r="AJ198" s="498">
        <f t="shared" si="14"/>
        <v>0</v>
      </c>
      <c r="AK198" s="498"/>
      <c r="AL198" s="498"/>
      <c r="AM198" s="498"/>
      <c r="AN198" s="498"/>
      <c r="AO198" s="498"/>
      <c r="AP198" s="498"/>
      <c r="AQ198" s="498"/>
      <c r="AR198" s="498"/>
      <c r="AS198" s="498"/>
      <c r="AT198" s="498"/>
      <c r="AU198" s="498"/>
      <c r="AV198" s="498"/>
      <c r="AW198" s="498"/>
      <c r="AX198" s="498"/>
      <c r="AY198" s="498"/>
      <c r="AZ198" s="498"/>
      <c r="BA198" s="498"/>
      <c r="BB198" s="498"/>
      <c r="BC198" s="498"/>
      <c r="BD198" s="498"/>
      <c r="BE198" s="498"/>
      <c r="BF198" s="498"/>
      <c r="BG198" s="256">
        <f t="shared" si="15"/>
        <v>0</v>
      </c>
      <c r="BH198" s="26">
        <f t="shared" si="16"/>
        <v>0</v>
      </c>
      <c r="BI198" s="514">
        <f t="shared" si="12"/>
        <v>0</v>
      </c>
      <c r="BJ198" s="515">
        <v>0</v>
      </c>
      <c r="BK198" s="515">
        <v>0</v>
      </c>
      <c r="BL198" s="515">
        <v>0</v>
      </c>
      <c r="BM198" s="515">
        <v>0</v>
      </c>
      <c r="BN198" s="515">
        <v>0</v>
      </c>
      <c r="BO198" s="515">
        <v>0</v>
      </c>
      <c r="BP198" s="515">
        <v>0</v>
      </c>
      <c r="BQ198" s="515">
        <v>0</v>
      </c>
      <c r="BR198" s="515">
        <v>0</v>
      </c>
      <c r="BS198" s="515">
        <v>0</v>
      </c>
      <c r="BT198" s="515">
        <v>0</v>
      </c>
      <c r="BU198" s="515">
        <v>0</v>
      </c>
      <c r="BV198" s="515">
        <v>0</v>
      </c>
      <c r="BW198" s="515">
        <v>0</v>
      </c>
      <c r="BX198" s="515">
        <v>0</v>
      </c>
      <c r="BY198" s="515">
        <v>0</v>
      </c>
      <c r="BZ198" s="515">
        <v>0</v>
      </c>
      <c r="CA198" s="515">
        <v>0</v>
      </c>
      <c r="CB198" s="515">
        <v>0</v>
      </c>
      <c r="CC198" s="515">
        <v>0</v>
      </c>
      <c r="CD198" s="515">
        <v>0</v>
      </c>
      <c r="CE198" s="515">
        <v>0</v>
      </c>
      <c r="CF198" s="515">
        <v>0</v>
      </c>
      <c r="CG198" s="516">
        <v>0</v>
      </c>
      <c r="CH198" s="501">
        <v>6342240.0000000009</v>
      </c>
      <c r="CI198" s="501">
        <v>6342240.0000000009</v>
      </c>
      <c r="CJ198" s="501">
        <v>8865120</v>
      </c>
      <c r="CK198" s="257" t="s">
        <v>1976</v>
      </c>
      <c r="CL198" s="108">
        <v>1.81</v>
      </c>
      <c r="CM198" s="245">
        <v>1.81</v>
      </c>
      <c r="CN198" s="109">
        <v>2.5299999999999998</v>
      </c>
      <c r="CO198" s="436"/>
      <c r="CP198" s="436"/>
      <c r="CQ198" s="436"/>
      <c r="CR198" s="273"/>
      <c r="CS198" s="447">
        <v>33.917703349282277</v>
      </c>
      <c r="CT198" s="448">
        <v>33.917703349282277</v>
      </c>
      <c r="CU198" s="441">
        <v>0.67878787878787838</v>
      </c>
      <c r="CV198" s="442">
        <v>0.67878787878787838</v>
      </c>
      <c r="CW198" s="450" t="s">
        <v>2246</v>
      </c>
      <c r="CX198" s="242"/>
      <c r="CY198" s="436"/>
      <c r="CZ198" s="436"/>
      <c r="DA198" s="437"/>
      <c r="DB198" s="438"/>
      <c r="DC198" s="457">
        <v>0</v>
      </c>
      <c r="DD198" s="458">
        <v>1740</v>
      </c>
      <c r="DE198" s="459">
        <v>2052</v>
      </c>
      <c r="DF198" s="357">
        <v>1264</v>
      </c>
    </row>
    <row r="199" spans="1:110" ht="35.25" customHeight="1" x14ac:dyDescent="0.25">
      <c r="A199" s="401" t="s">
        <v>56</v>
      </c>
      <c r="B199" s="48" t="s">
        <v>57</v>
      </c>
      <c r="C199" s="48" t="s">
        <v>58</v>
      </c>
      <c r="D199" s="145" t="s">
        <v>318</v>
      </c>
      <c r="E199" s="145" t="s">
        <v>63</v>
      </c>
      <c r="F199" s="145" t="s">
        <v>363</v>
      </c>
      <c r="G199" s="14" t="s">
        <v>63</v>
      </c>
      <c r="H199" s="22" t="s">
        <v>1983</v>
      </c>
      <c r="I199" s="145" t="s">
        <v>1984</v>
      </c>
      <c r="J199" s="426">
        <v>6.9077650307461962</v>
      </c>
      <c r="K199" s="426">
        <v>3.863257567722</v>
      </c>
      <c r="L199" s="488">
        <v>180.3</v>
      </c>
      <c r="M199" s="498"/>
      <c r="N199" s="498"/>
      <c r="O199" s="498"/>
      <c r="P199" s="498"/>
      <c r="Q199" s="498"/>
      <c r="R199" s="498"/>
      <c r="S199" s="498"/>
      <c r="T199" s="498"/>
      <c r="U199" s="498"/>
      <c r="V199" s="498"/>
      <c r="W199" s="498"/>
      <c r="X199" s="498"/>
      <c r="Y199" s="498">
        <v>1</v>
      </c>
      <c r="Z199" s="498">
        <v>1</v>
      </c>
      <c r="AA199" s="498"/>
      <c r="AB199" s="498"/>
      <c r="AC199" s="498"/>
      <c r="AD199" s="498"/>
      <c r="AE199" s="498"/>
      <c r="AF199" s="498"/>
      <c r="AG199" s="585"/>
      <c r="AH199" s="498"/>
      <c r="AI199" s="498">
        <f t="shared" si="13"/>
        <v>1</v>
      </c>
      <c r="AJ199" s="498">
        <f t="shared" si="14"/>
        <v>1</v>
      </c>
      <c r="AK199" s="498"/>
      <c r="AL199" s="498"/>
      <c r="AM199" s="498"/>
      <c r="AN199" s="498"/>
      <c r="AO199" s="498"/>
      <c r="AP199" s="498"/>
      <c r="AQ199" s="498"/>
      <c r="AR199" s="498"/>
      <c r="AS199" s="498"/>
      <c r="AT199" s="498"/>
      <c r="AU199" s="498"/>
      <c r="AV199" s="498"/>
      <c r="AW199" s="498">
        <v>75</v>
      </c>
      <c r="AX199" s="498">
        <v>75</v>
      </c>
      <c r="AY199" s="498"/>
      <c r="AZ199" s="498"/>
      <c r="BA199" s="498"/>
      <c r="BB199" s="498"/>
      <c r="BC199" s="498"/>
      <c r="BD199" s="498"/>
      <c r="BE199" s="498"/>
      <c r="BF199" s="498"/>
      <c r="BG199" s="256">
        <f t="shared" si="15"/>
        <v>75</v>
      </c>
      <c r="BH199" s="26">
        <f t="shared" si="16"/>
        <v>75</v>
      </c>
      <c r="BI199" s="514">
        <f t="shared" si="12"/>
        <v>1.6519823788546256E-2</v>
      </c>
      <c r="BJ199" s="515">
        <v>0</v>
      </c>
      <c r="BK199" s="515">
        <v>0</v>
      </c>
      <c r="BL199" s="515">
        <v>0</v>
      </c>
      <c r="BM199" s="515">
        <v>0</v>
      </c>
      <c r="BN199" s="515">
        <v>0</v>
      </c>
      <c r="BO199" s="515">
        <v>0</v>
      </c>
      <c r="BP199" s="515">
        <v>0</v>
      </c>
      <c r="BQ199" s="515">
        <v>0</v>
      </c>
      <c r="BR199" s="515">
        <v>0</v>
      </c>
      <c r="BS199" s="515">
        <v>0</v>
      </c>
      <c r="BT199" s="515">
        <v>0</v>
      </c>
      <c r="BU199" s="515">
        <v>0</v>
      </c>
      <c r="BV199" s="515">
        <v>378432</v>
      </c>
      <c r="BW199" s="515">
        <v>378432</v>
      </c>
      <c r="BX199" s="515">
        <v>0</v>
      </c>
      <c r="BY199" s="515">
        <v>0</v>
      </c>
      <c r="BZ199" s="515">
        <v>0</v>
      </c>
      <c r="CA199" s="515">
        <v>0</v>
      </c>
      <c r="CB199" s="515">
        <v>0</v>
      </c>
      <c r="CC199" s="515">
        <v>0</v>
      </c>
      <c r="CD199" s="515">
        <v>0</v>
      </c>
      <c r="CE199" s="515">
        <v>0</v>
      </c>
      <c r="CF199" s="515">
        <v>378432</v>
      </c>
      <c r="CG199" s="516">
        <v>378432</v>
      </c>
      <c r="CH199" s="501">
        <v>7813920</v>
      </c>
      <c r="CI199" s="501">
        <v>7813920</v>
      </c>
      <c r="CJ199" s="501">
        <v>15908160</v>
      </c>
      <c r="CK199" s="257" t="s">
        <v>1976</v>
      </c>
      <c r="CL199" s="108">
        <v>2.23</v>
      </c>
      <c r="CM199" s="245">
        <v>2.23</v>
      </c>
      <c r="CN199" s="109">
        <v>4.54</v>
      </c>
      <c r="CO199" s="436"/>
      <c r="CP199" s="436"/>
      <c r="CQ199" s="436"/>
      <c r="CR199" s="273"/>
      <c r="CS199" s="447">
        <v>116.49560795191864</v>
      </c>
      <c r="CT199" s="448">
        <v>116.49560795191864</v>
      </c>
      <c r="CU199" s="441">
        <v>1.3296347665279704</v>
      </c>
      <c r="CV199" s="442">
        <v>1.3296347665279704</v>
      </c>
      <c r="CW199" s="450" t="s">
        <v>2246</v>
      </c>
      <c r="CX199" s="242"/>
      <c r="CY199" s="436"/>
      <c r="CZ199" s="436"/>
      <c r="DA199" s="437"/>
      <c r="DB199" s="438"/>
      <c r="DC199" s="457">
        <v>0</v>
      </c>
      <c r="DD199" s="458">
        <v>0</v>
      </c>
      <c r="DE199" s="459">
        <v>53815</v>
      </c>
      <c r="DF199" s="357">
        <v>17938.333333333332</v>
      </c>
    </row>
    <row r="200" spans="1:110" ht="35.25" customHeight="1" x14ac:dyDescent="0.25">
      <c r="A200" s="401" t="s">
        <v>56</v>
      </c>
      <c r="B200" s="48" t="s">
        <v>57</v>
      </c>
      <c r="C200" s="48" t="s">
        <v>58</v>
      </c>
      <c r="D200" s="145" t="s">
        <v>318</v>
      </c>
      <c r="E200" s="145" t="s">
        <v>63</v>
      </c>
      <c r="F200" s="145" t="s">
        <v>364</v>
      </c>
      <c r="G200" s="14" t="s">
        <v>323</v>
      </c>
      <c r="H200" s="22" t="s">
        <v>1979</v>
      </c>
      <c r="I200" s="145" t="s">
        <v>1984</v>
      </c>
      <c r="J200" s="426">
        <v>6.9555696330350978</v>
      </c>
      <c r="K200" s="426">
        <v>3.3403409021430002</v>
      </c>
      <c r="L200" s="488">
        <v>65.599999999999994</v>
      </c>
      <c r="M200" s="498"/>
      <c r="N200" s="498"/>
      <c r="O200" s="498"/>
      <c r="P200" s="498"/>
      <c r="Q200" s="498"/>
      <c r="R200" s="498"/>
      <c r="S200" s="498"/>
      <c r="T200" s="498"/>
      <c r="U200" s="498"/>
      <c r="V200" s="498"/>
      <c r="W200" s="498"/>
      <c r="X200" s="498"/>
      <c r="Y200" s="498"/>
      <c r="Z200" s="498"/>
      <c r="AA200" s="498"/>
      <c r="AB200" s="498"/>
      <c r="AC200" s="498">
        <v>2</v>
      </c>
      <c r="AD200" s="498">
        <v>2</v>
      </c>
      <c r="AE200" s="498"/>
      <c r="AF200" s="498"/>
      <c r="AG200" s="585"/>
      <c r="AH200" s="498"/>
      <c r="AI200" s="498">
        <f t="shared" si="13"/>
        <v>2</v>
      </c>
      <c r="AJ200" s="498">
        <f t="shared" si="14"/>
        <v>2</v>
      </c>
      <c r="AK200" s="498"/>
      <c r="AL200" s="498"/>
      <c r="AM200" s="498"/>
      <c r="AN200" s="498"/>
      <c r="AO200" s="498"/>
      <c r="AP200" s="498"/>
      <c r="AQ200" s="498"/>
      <c r="AR200" s="498"/>
      <c r="AS200" s="498"/>
      <c r="AT200" s="498"/>
      <c r="AU200" s="498"/>
      <c r="AV200" s="498"/>
      <c r="AW200" s="498"/>
      <c r="AX200" s="498"/>
      <c r="AY200" s="498"/>
      <c r="AZ200" s="498"/>
      <c r="BA200" s="498">
        <v>10.73</v>
      </c>
      <c r="BB200" s="498">
        <v>10.73</v>
      </c>
      <c r="BC200" s="498"/>
      <c r="BD200" s="498"/>
      <c r="BE200" s="498"/>
      <c r="BF200" s="498"/>
      <c r="BG200" s="256">
        <f t="shared" si="15"/>
        <v>10.73</v>
      </c>
      <c r="BH200" s="26">
        <f t="shared" si="16"/>
        <v>10.73</v>
      </c>
      <c r="BI200" s="514">
        <f t="shared" si="12"/>
        <v>2.30752688172043E-3</v>
      </c>
      <c r="BJ200" s="515">
        <v>0</v>
      </c>
      <c r="BK200" s="515">
        <v>0</v>
      </c>
      <c r="BL200" s="515">
        <v>0</v>
      </c>
      <c r="BM200" s="515">
        <v>0</v>
      </c>
      <c r="BN200" s="515">
        <v>0</v>
      </c>
      <c r="BO200" s="515">
        <v>0</v>
      </c>
      <c r="BP200" s="515">
        <v>0</v>
      </c>
      <c r="BQ200" s="515">
        <v>0</v>
      </c>
      <c r="BR200" s="515">
        <v>0</v>
      </c>
      <c r="BS200" s="515">
        <v>0</v>
      </c>
      <c r="BT200" s="515">
        <v>0</v>
      </c>
      <c r="BU200" s="515">
        <v>0</v>
      </c>
      <c r="BV200" s="515">
        <v>0</v>
      </c>
      <c r="BW200" s="515">
        <v>0</v>
      </c>
      <c r="BX200" s="515">
        <v>0</v>
      </c>
      <c r="BY200" s="515">
        <v>0</v>
      </c>
      <c r="BZ200" s="515">
        <v>12595.3032</v>
      </c>
      <c r="CA200" s="515">
        <v>12595.3032</v>
      </c>
      <c r="CB200" s="515">
        <v>0</v>
      </c>
      <c r="CC200" s="515">
        <v>0</v>
      </c>
      <c r="CD200" s="515">
        <v>0</v>
      </c>
      <c r="CE200" s="515">
        <v>0</v>
      </c>
      <c r="CF200" s="515">
        <v>12595.3032</v>
      </c>
      <c r="CG200" s="516">
        <v>12595.3032</v>
      </c>
      <c r="CH200" s="501">
        <v>7954080</v>
      </c>
      <c r="CI200" s="501">
        <v>7954080</v>
      </c>
      <c r="CJ200" s="501">
        <v>16293600.000000002</v>
      </c>
      <c r="CK200" s="257" t="s">
        <v>1976</v>
      </c>
      <c r="CL200" s="108">
        <v>2.27</v>
      </c>
      <c r="CM200" s="245">
        <v>2.27</v>
      </c>
      <c r="CN200" s="109">
        <v>4.6500000000000004</v>
      </c>
      <c r="CO200" s="436"/>
      <c r="CP200" s="436"/>
      <c r="CQ200" s="436"/>
      <c r="CR200" s="273"/>
      <c r="CS200" s="447">
        <v>65.91518448635307</v>
      </c>
      <c r="CT200" s="448">
        <v>65.91518448635307</v>
      </c>
      <c r="CU200" s="441">
        <v>0.94470038726649852</v>
      </c>
      <c r="CV200" s="442">
        <v>0.94470038726649852</v>
      </c>
      <c r="CW200" s="450" t="s">
        <v>2246</v>
      </c>
      <c r="CX200" s="242"/>
      <c r="CY200" s="436"/>
      <c r="CZ200" s="436"/>
      <c r="DA200" s="437"/>
      <c r="DB200" s="438"/>
      <c r="DC200" s="457">
        <v>0</v>
      </c>
      <c r="DD200" s="458">
        <v>2641</v>
      </c>
      <c r="DE200" s="459">
        <v>6418</v>
      </c>
      <c r="DF200" s="357">
        <v>3019.6666666666665</v>
      </c>
    </row>
    <row r="201" spans="1:110" ht="35.25" customHeight="1" x14ac:dyDescent="0.25">
      <c r="A201" s="401" t="s">
        <v>56</v>
      </c>
      <c r="B201" s="48" t="s">
        <v>57</v>
      </c>
      <c r="C201" s="48" t="s">
        <v>58</v>
      </c>
      <c r="D201" s="145" t="s">
        <v>193</v>
      </c>
      <c r="E201" s="145" t="s">
        <v>63</v>
      </c>
      <c r="F201" s="145" t="s">
        <v>365</v>
      </c>
      <c r="G201" s="14" t="s">
        <v>63</v>
      </c>
      <c r="H201" s="22" t="s">
        <v>1983</v>
      </c>
      <c r="I201" s="145" t="s">
        <v>1984</v>
      </c>
      <c r="J201" s="426">
        <v>8.4375123039910207</v>
      </c>
      <c r="K201" s="426">
        <v>1.1943181793340001</v>
      </c>
      <c r="L201" s="488">
        <v>1</v>
      </c>
      <c r="M201" s="498"/>
      <c r="N201" s="498"/>
      <c r="O201" s="498"/>
      <c r="P201" s="498"/>
      <c r="Q201" s="498"/>
      <c r="R201" s="498"/>
      <c r="S201" s="498"/>
      <c r="T201" s="498"/>
      <c r="U201" s="498"/>
      <c r="V201" s="498"/>
      <c r="W201" s="498"/>
      <c r="X201" s="498"/>
      <c r="Y201" s="498">
        <v>1</v>
      </c>
      <c r="Z201" s="498">
        <v>1</v>
      </c>
      <c r="AA201" s="498"/>
      <c r="AB201" s="498"/>
      <c r="AC201" s="498"/>
      <c r="AD201" s="498"/>
      <c r="AE201" s="498"/>
      <c r="AF201" s="498"/>
      <c r="AG201" s="585"/>
      <c r="AH201" s="498"/>
      <c r="AI201" s="498">
        <f t="shared" si="13"/>
        <v>1</v>
      </c>
      <c r="AJ201" s="498">
        <f t="shared" si="14"/>
        <v>1</v>
      </c>
      <c r="AK201" s="498"/>
      <c r="AL201" s="498"/>
      <c r="AM201" s="498"/>
      <c r="AN201" s="498"/>
      <c r="AO201" s="498"/>
      <c r="AP201" s="498"/>
      <c r="AQ201" s="498"/>
      <c r="AR201" s="498"/>
      <c r="AS201" s="498"/>
      <c r="AT201" s="498"/>
      <c r="AU201" s="498"/>
      <c r="AV201" s="498"/>
      <c r="AW201" s="498">
        <v>7500</v>
      </c>
      <c r="AX201" s="498">
        <v>7500</v>
      </c>
      <c r="AY201" s="498"/>
      <c r="AZ201" s="498"/>
      <c r="BA201" s="498"/>
      <c r="BB201" s="498"/>
      <c r="BC201" s="498"/>
      <c r="BD201" s="498"/>
      <c r="BE201" s="498"/>
      <c r="BF201" s="498"/>
      <c r="BG201" s="256">
        <f t="shared" si="15"/>
        <v>7500</v>
      </c>
      <c r="BH201" s="26">
        <f t="shared" si="16"/>
        <v>7500</v>
      </c>
      <c r="BI201" s="514">
        <f t="shared" ref="BI201:BI264" si="17">IF(CN201=0,0,BG201/1000/CN201)</f>
        <v>1.6304347826086958</v>
      </c>
      <c r="BJ201" s="515">
        <v>0</v>
      </c>
      <c r="BK201" s="515">
        <v>0</v>
      </c>
      <c r="BL201" s="515">
        <v>0</v>
      </c>
      <c r="BM201" s="515">
        <v>0</v>
      </c>
      <c r="BN201" s="515">
        <v>0</v>
      </c>
      <c r="BO201" s="515">
        <v>0</v>
      </c>
      <c r="BP201" s="515">
        <v>0</v>
      </c>
      <c r="BQ201" s="515">
        <v>0</v>
      </c>
      <c r="BR201" s="515">
        <v>0</v>
      </c>
      <c r="BS201" s="515">
        <v>0</v>
      </c>
      <c r="BT201" s="515">
        <v>0</v>
      </c>
      <c r="BU201" s="515">
        <v>0</v>
      </c>
      <c r="BV201" s="515">
        <v>37843200</v>
      </c>
      <c r="BW201" s="515">
        <v>37843200</v>
      </c>
      <c r="BX201" s="515">
        <v>0</v>
      </c>
      <c r="BY201" s="515">
        <v>0</v>
      </c>
      <c r="BZ201" s="515">
        <v>0</v>
      </c>
      <c r="CA201" s="515">
        <v>0</v>
      </c>
      <c r="CB201" s="515">
        <v>0</v>
      </c>
      <c r="CC201" s="515">
        <v>0</v>
      </c>
      <c r="CD201" s="515">
        <v>0</v>
      </c>
      <c r="CE201" s="515">
        <v>0</v>
      </c>
      <c r="CF201" s="515">
        <v>37843200</v>
      </c>
      <c r="CG201" s="516">
        <v>37843200</v>
      </c>
      <c r="CH201" s="501">
        <v>18220800</v>
      </c>
      <c r="CI201" s="501">
        <v>15768000</v>
      </c>
      <c r="CJ201" s="501">
        <v>16118400</v>
      </c>
      <c r="CK201" s="257" t="s">
        <v>1976</v>
      </c>
      <c r="CL201" s="108">
        <v>5.2</v>
      </c>
      <c r="CM201" s="245">
        <v>4.5</v>
      </c>
      <c r="CN201" s="109">
        <v>4.5999999999999996</v>
      </c>
      <c r="CO201" s="436"/>
      <c r="CP201" s="436"/>
      <c r="CQ201" s="436"/>
      <c r="CR201" s="273"/>
      <c r="CS201" s="447">
        <v>0</v>
      </c>
      <c r="CT201" s="448">
        <v>0</v>
      </c>
      <c r="CU201" s="441">
        <v>0</v>
      </c>
      <c r="CV201" s="442">
        <v>0</v>
      </c>
      <c r="CW201" s="450" t="s">
        <v>2217</v>
      </c>
      <c r="CX201" s="242"/>
      <c r="CY201" s="436"/>
      <c r="CZ201" s="436"/>
      <c r="DA201" s="437"/>
      <c r="DB201" s="438"/>
      <c r="DC201" s="457">
        <v>0</v>
      </c>
      <c r="DD201" s="458">
        <v>0</v>
      </c>
      <c r="DE201" s="459">
        <v>0</v>
      </c>
      <c r="DF201" s="357">
        <v>0</v>
      </c>
    </row>
    <row r="202" spans="1:110" ht="35.25" customHeight="1" x14ac:dyDescent="0.25">
      <c r="A202" s="401" t="s">
        <v>56</v>
      </c>
      <c r="B202" s="48" t="s">
        <v>57</v>
      </c>
      <c r="C202" s="48" t="s">
        <v>58</v>
      </c>
      <c r="D202" s="145" t="s">
        <v>341</v>
      </c>
      <c r="E202" s="145" t="s">
        <v>63</v>
      </c>
      <c r="F202" s="145" t="s">
        <v>366</v>
      </c>
      <c r="G202" s="14" t="s">
        <v>63</v>
      </c>
      <c r="H202" s="22" t="s">
        <v>1983</v>
      </c>
      <c r="I202" s="145" t="s">
        <v>1984</v>
      </c>
      <c r="J202" s="426">
        <v>4.8043625300345507</v>
      </c>
      <c r="K202" s="426">
        <v>3.4339015080089998</v>
      </c>
      <c r="L202" s="488">
        <v>52.6</v>
      </c>
      <c r="M202" s="498"/>
      <c r="N202" s="498"/>
      <c r="O202" s="498"/>
      <c r="P202" s="498"/>
      <c r="Q202" s="498"/>
      <c r="R202" s="498"/>
      <c r="S202" s="498"/>
      <c r="T202" s="498"/>
      <c r="U202" s="498"/>
      <c r="V202" s="498"/>
      <c r="W202" s="498"/>
      <c r="X202" s="498"/>
      <c r="Y202" s="498"/>
      <c r="Z202" s="498"/>
      <c r="AA202" s="498"/>
      <c r="AB202" s="498"/>
      <c r="AC202" s="498">
        <v>1</v>
      </c>
      <c r="AD202" s="498">
        <v>1</v>
      </c>
      <c r="AE202" s="498"/>
      <c r="AF202" s="498"/>
      <c r="AG202" s="585"/>
      <c r="AH202" s="498"/>
      <c r="AI202" s="498">
        <f t="shared" ref="AI202:AI265" si="18">SUM(M202,O202,Q202,S202,U202,W202,Y202,AA202,AC202,AE202,AG202)</f>
        <v>1</v>
      </c>
      <c r="AJ202" s="498">
        <f t="shared" ref="AJ202:AJ265" si="19">SUM(N202,P202,R202,T202,V202,X202,Z202,AB202,AD202,AF202,AH202)</f>
        <v>1</v>
      </c>
      <c r="AK202" s="498"/>
      <c r="AL202" s="498"/>
      <c r="AM202" s="498"/>
      <c r="AN202" s="498"/>
      <c r="AO202" s="498"/>
      <c r="AP202" s="498"/>
      <c r="AQ202" s="498"/>
      <c r="AR202" s="498"/>
      <c r="AS202" s="498"/>
      <c r="AT202" s="498"/>
      <c r="AU202" s="498"/>
      <c r="AV202" s="498"/>
      <c r="AW202" s="498"/>
      <c r="AX202" s="498"/>
      <c r="AY202" s="498"/>
      <c r="AZ202" s="498"/>
      <c r="BA202" s="498">
        <v>75.599999999999994</v>
      </c>
      <c r="BB202" s="498">
        <v>75.599999999999994</v>
      </c>
      <c r="BC202" s="498"/>
      <c r="BD202" s="498"/>
      <c r="BE202" s="498"/>
      <c r="BF202" s="498"/>
      <c r="BG202" s="256">
        <f t="shared" ref="BG202:BG265" si="20">SUM(AK202,AM202,AO202,AQ202,AS202,AU202,AW202,AY202,BA202,BC202,BE202)</f>
        <v>75.599999999999994</v>
      </c>
      <c r="BH202" s="26">
        <f t="shared" ref="BH202:BH265" si="21">SUM(AL202,AN202,AP202,AR202,AT202,AV202,AX202,AZ202,BB202,BD202,BF202)</f>
        <v>75.599999999999994</v>
      </c>
      <c r="BI202" s="514">
        <f t="shared" si="17"/>
        <v>3.3157894736842108E-2</v>
      </c>
      <c r="BJ202" s="515">
        <v>0</v>
      </c>
      <c r="BK202" s="515">
        <v>0</v>
      </c>
      <c r="BL202" s="515">
        <v>0</v>
      </c>
      <c r="BM202" s="515">
        <v>0</v>
      </c>
      <c r="BN202" s="515">
        <v>0</v>
      </c>
      <c r="BO202" s="515">
        <v>0</v>
      </c>
      <c r="BP202" s="515">
        <v>0</v>
      </c>
      <c r="BQ202" s="515">
        <v>0</v>
      </c>
      <c r="BR202" s="515">
        <v>0</v>
      </c>
      <c r="BS202" s="515">
        <v>0</v>
      </c>
      <c r="BT202" s="515">
        <v>0</v>
      </c>
      <c r="BU202" s="515">
        <v>0</v>
      </c>
      <c r="BV202" s="515">
        <v>0</v>
      </c>
      <c r="BW202" s="515">
        <v>0</v>
      </c>
      <c r="BX202" s="515">
        <v>0</v>
      </c>
      <c r="BY202" s="515">
        <v>0</v>
      </c>
      <c r="BZ202" s="515">
        <v>88742.304000000004</v>
      </c>
      <c r="CA202" s="515">
        <v>88742.304000000004</v>
      </c>
      <c r="CB202" s="515">
        <v>0</v>
      </c>
      <c r="CC202" s="515">
        <v>0</v>
      </c>
      <c r="CD202" s="515">
        <v>0</v>
      </c>
      <c r="CE202" s="515">
        <v>0</v>
      </c>
      <c r="CF202" s="515">
        <v>88742.304000000004</v>
      </c>
      <c r="CG202" s="516">
        <v>88742.304000000004</v>
      </c>
      <c r="CH202" s="501">
        <v>8724960.0000000019</v>
      </c>
      <c r="CI202" s="501">
        <v>8724960.0000000019</v>
      </c>
      <c r="CJ202" s="501">
        <v>7989119.9999999991</v>
      </c>
      <c r="CK202" s="257" t="s">
        <v>1976</v>
      </c>
      <c r="CL202" s="108">
        <v>2.4900000000000002</v>
      </c>
      <c r="CM202" s="245">
        <v>2.4900000000000002</v>
      </c>
      <c r="CN202" s="109">
        <v>2.2799999999999998</v>
      </c>
      <c r="CO202" s="436"/>
      <c r="CP202" s="436"/>
      <c r="CQ202" s="436"/>
      <c r="CR202" s="273"/>
      <c r="CS202" s="447">
        <v>126.32128868933482</v>
      </c>
      <c r="CT202" s="448">
        <v>126.32128868933482</v>
      </c>
      <c r="CU202" s="441">
        <v>0.99810221368748009</v>
      </c>
      <c r="CV202" s="442">
        <v>0.99810221368748009</v>
      </c>
      <c r="CW202" s="450" t="s">
        <v>2261</v>
      </c>
      <c r="CX202" s="242"/>
      <c r="CY202" s="436"/>
      <c r="CZ202" s="436"/>
      <c r="DA202" s="437"/>
      <c r="DB202" s="438"/>
      <c r="DC202" s="457">
        <v>0</v>
      </c>
      <c r="DD202" s="458">
        <v>0</v>
      </c>
      <c r="DE202" s="459">
        <v>7233</v>
      </c>
      <c r="DF202" s="357">
        <v>2411</v>
      </c>
    </row>
    <row r="203" spans="1:110" ht="35.25" customHeight="1" x14ac:dyDescent="0.25">
      <c r="A203" s="401" t="s">
        <v>56</v>
      </c>
      <c r="B203" s="48" t="s">
        <v>57</v>
      </c>
      <c r="C203" s="48" t="s">
        <v>58</v>
      </c>
      <c r="D203" s="145" t="s">
        <v>335</v>
      </c>
      <c r="E203" s="145" t="s">
        <v>63</v>
      </c>
      <c r="F203" s="145" t="s">
        <v>367</v>
      </c>
      <c r="G203" s="14" t="s">
        <v>63</v>
      </c>
      <c r="H203" s="22" t="s">
        <v>1979</v>
      </c>
      <c r="I203" s="145" t="s">
        <v>1984</v>
      </c>
      <c r="J203" s="426">
        <v>9.5609204577802025</v>
      </c>
      <c r="K203" s="426">
        <v>3.7617424164180004</v>
      </c>
      <c r="L203" s="488">
        <v>101.7</v>
      </c>
      <c r="M203" s="498"/>
      <c r="N203" s="498"/>
      <c r="O203" s="498"/>
      <c r="P203" s="498"/>
      <c r="Q203" s="498"/>
      <c r="R203" s="498"/>
      <c r="S203" s="498"/>
      <c r="T203" s="498"/>
      <c r="U203" s="498"/>
      <c r="V203" s="498"/>
      <c r="W203" s="498"/>
      <c r="X203" s="498"/>
      <c r="Y203" s="498"/>
      <c r="Z203" s="498"/>
      <c r="AA203" s="498"/>
      <c r="AB203" s="498"/>
      <c r="AC203" s="498"/>
      <c r="AD203" s="498"/>
      <c r="AE203" s="498"/>
      <c r="AF203" s="498"/>
      <c r="AG203" s="585"/>
      <c r="AH203" s="498"/>
      <c r="AI203" s="498">
        <f t="shared" si="18"/>
        <v>0</v>
      </c>
      <c r="AJ203" s="498">
        <f t="shared" si="19"/>
        <v>0</v>
      </c>
      <c r="AK203" s="498"/>
      <c r="AL203" s="498"/>
      <c r="AM203" s="498"/>
      <c r="AN203" s="498"/>
      <c r="AO203" s="498"/>
      <c r="AP203" s="498"/>
      <c r="AQ203" s="498"/>
      <c r="AR203" s="498"/>
      <c r="AS203" s="498"/>
      <c r="AT203" s="498"/>
      <c r="AU203" s="498"/>
      <c r="AV203" s="498"/>
      <c r="AW203" s="498"/>
      <c r="AX203" s="498"/>
      <c r="AY203" s="498"/>
      <c r="AZ203" s="498"/>
      <c r="BA203" s="498"/>
      <c r="BB203" s="498"/>
      <c r="BC203" s="498"/>
      <c r="BD203" s="498"/>
      <c r="BE203" s="498"/>
      <c r="BF203" s="498"/>
      <c r="BG203" s="256">
        <f t="shared" si="20"/>
        <v>0</v>
      </c>
      <c r="BH203" s="26">
        <f t="shared" si="21"/>
        <v>0</v>
      </c>
      <c r="BI203" s="514">
        <f t="shared" si="17"/>
        <v>0</v>
      </c>
      <c r="BJ203" s="515">
        <v>0</v>
      </c>
      <c r="BK203" s="515">
        <v>0</v>
      </c>
      <c r="BL203" s="515">
        <v>0</v>
      </c>
      <c r="BM203" s="515">
        <v>0</v>
      </c>
      <c r="BN203" s="515">
        <v>0</v>
      </c>
      <c r="BO203" s="515">
        <v>0</v>
      </c>
      <c r="BP203" s="515">
        <v>0</v>
      </c>
      <c r="BQ203" s="515">
        <v>0</v>
      </c>
      <c r="BR203" s="515">
        <v>0</v>
      </c>
      <c r="BS203" s="515">
        <v>0</v>
      </c>
      <c r="BT203" s="515">
        <v>0</v>
      </c>
      <c r="BU203" s="515">
        <v>0</v>
      </c>
      <c r="BV203" s="515">
        <v>0</v>
      </c>
      <c r="BW203" s="515">
        <v>0</v>
      </c>
      <c r="BX203" s="515">
        <v>0</v>
      </c>
      <c r="BY203" s="515">
        <v>0</v>
      </c>
      <c r="BZ203" s="515">
        <v>0</v>
      </c>
      <c r="CA203" s="515">
        <v>0</v>
      </c>
      <c r="CB203" s="515">
        <v>0</v>
      </c>
      <c r="CC203" s="515">
        <v>0</v>
      </c>
      <c r="CD203" s="515">
        <v>0</v>
      </c>
      <c r="CE203" s="515">
        <v>0</v>
      </c>
      <c r="CF203" s="515">
        <v>0</v>
      </c>
      <c r="CG203" s="516">
        <v>0</v>
      </c>
      <c r="CH203" s="501">
        <v>21619680</v>
      </c>
      <c r="CI203" s="501">
        <v>21619680</v>
      </c>
      <c r="CJ203" s="501">
        <v>18676320</v>
      </c>
      <c r="CK203" s="257" t="s">
        <v>1976</v>
      </c>
      <c r="CL203" s="108">
        <v>6.17</v>
      </c>
      <c r="CM203" s="245">
        <v>6.17</v>
      </c>
      <c r="CN203" s="109">
        <v>5.33</v>
      </c>
      <c r="CO203" s="436"/>
      <c r="CP203" s="436"/>
      <c r="CQ203" s="436"/>
      <c r="CR203" s="273"/>
      <c r="CS203" s="447">
        <v>3.1586428719651316</v>
      </c>
      <c r="CT203" s="448">
        <v>3.1586428719651316</v>
      </c>
      <c r="CU203" s="441">
        <v>1.9443868022411267E-2</v>
      </c>
      <c r="CV203" s="442">
        <v>1.9443868022411267E-2</v>
      </c>
      <c r="CW203" s="450" t="s">
        <v>2264</v>
      </c>
      <c r="CX203" s="242"/>
      <c r="CY203" s="436"/>
      <c r="CZ203" s="436"/>
      <c r="DA203" s="437"/>
      <c r="DB203" s="438"/>
      <c r="DC203" s="457">
        <v>0</v>
      </c>
      <c r="DD203" s="458">
        <v>0</v>
      </c>
      <c r="DE203" s="459">
        <v>0</v>
      </c>
      <c r="DF203" s="357">
        <v>0</v>
      </c>
    </row>
    <row r="204" spans="1:110" ht="35.25" customHeight="1" x14ac:dyDescent="0.25">
      <c r="A204" s="401" t="s">
        <v>56</v>
      </c>
      <c r="B204" s="48" t="s">
        <v>57</v>
      </c>
      <c r="C204" s="48" t="s">
        <v>58</v>
      </c>
      <c r="D204" s="145" t="s">
        <v>335</v>
      </c>
      <c r="E204" s="145" t="s">
        <v>63</v>
      </c>
      <c r="F204" s="145" t="s">
        <v>368</v>
      </c>
      <c r="G204" s="14" t="s">
        <v>63</v>
      </c>
      <c r="H204" s="22" t="s">
        <v>1979</v>
      </c>
      <c r="I204" s="145" t="s">
        <v>1984</v>
      </c>
      <c r="J204" s="426">
        <v>4.7565579277456509</v>
      </c>
      <c r="K204" s="426">
        <v>3.7986742345229998</v>
      </c>
      <c r="L204" s="488">
        <v>27.4</v>
      </c>
      <c r="M204" s="498"/>
      <c r="N204" s="498"/>
      <c r="O204" s="498"/>
      <c r="P204" s="498"/>
      <c r="Q204" s="498"/>
      <c r="R204" s="498"/>
      <c r="S204" s="498"/>
      <c r="T204" s="498"/>
      <c r="U204" s="498"/>
      <c r="V204" s="498"/>
      <c r="W204" s="498"/>
      <c r="X204" s="498"/>
      <c r="Y204" s="498"/>
      <c r="Z204" s="498"/>
      <c r="AA204" s="498"/>
      <c r="AB204" s="498"/>
      <c r="AC204" s="498"/>
      <c r="AD204" s="498"/>
      <c r="AE204" s="498"/>
      <c r="AF204" s="498"/>
      <c r="AG204" s="585"/>
      <c r="AH204" s="498"/>
      <c r="AI204" s="498">
        <f t="shared" si="18"/>
        <v>0</v>
      </c>
      <c r="AJ204" s="498">
        <f t="shared" si="19"/>
        <v>0</v>
      </c>
      <c r="AK204" s="498"/>
      <c r="AL204" s="498"/>
      <c r="AM204" s="498"/>
      <c r="AN204" s="498"/>
      <c r="AO204" s="498"/>
      <c r="AP204" s="498"/>
      <c r="AQ204" s="498"/>
      <c r="AR204" s="498"/>
      <c r="AS204" s="498"/>
      <c r="AT204" s="498"/>
      <c r="AU204" s="498"/>
      <c r="AV204" s="498"/>
      <c r="AW204" s="498"/>
      <c r="AX204" s="498"/>
      <c r="AY204" s="498"/>
      <c r="AZ204" s="498"/>
      <c r="BA204" s="498"/>
      <c r="BB204" s="498"/>
      <c r="BC204" s="498"/>
      <c r="BD204" s="498"/>
      <c r="BE204" s="498"/>
      <c r="BF204" s="498"/>
      <c r="BG204" s="256">
        <f t="shared" si="20"/>
        <v>0</v>
      </c>
      <c r="BH204" s="26">
        <f t="shared" si="21"/>
        <v>0</v>
      </c>
      <c r="BI204" s="514">
        <f t="shared" si="17"/>
        <v>0</v>
      </c>
      <c r="BJ204" s="515">
        <v>0</v>
      </c>
      <c r="BK204" s="515">
        <v>0</v>
      </c>
      <c r="BL204" s="515">
        <v>0</v>
      </c>
      <c r="BM204" s="515">
        <v>0</v>
      </c>
      <c r="BN204" s="515">
        <v>0</v>
      </c>
      <c r="BO204" s="515">
        <v>0</v>
      </c>
      <c r="BP204" s="515">
        <v>0</v>
      </c>
      <c r="BQ204" s="515">
        <v>0</v>
      </c>
      <c r="BR204" s="515">
        <v>0</v>
      </c>
      <c r="BS204" s="515">
        <v>0</v>
      </c>
      <c r="BT204" s="515">
        <v>0</v>
      </c>
      <c r="BU204" s="515">
        <v>0</v>
      </c>
      <c r="BV204" s="515">
        <v>0</v>
      </c>
      <c r="BW204" s="515">
        <v>0</v>
      </c>
      <c r="BX204" s="515">
        <v>0</v>
      </c>
      <c r="BY204" s="515">
        <v>0</v>
      </c>
      <c r="BZ204" s="515">
        <v>0</v>
      </c>
      <c r="CA204" s="515">
        <v>0</v>
      </c>
      <c r="CB204" s="515">
        <v>0</v>
      </c>
      <c r="CC204" s="515">
        <v>0</v>
      </c>
      <c r="CD204" s="515">
        <v>0</v>
      </c>
      <c r="CE204" s="515">
        <v>0</v>
      </c>
      <c r="CF204" s="515">
        <v>0</v>
      </c>
      <c r="CG204" s="516">
        <v>0</v>
      </c>
      <c r="CH204" s="501">
        <v>5396160.0000000009</v>
      </c>
      <c r="CI204" s="501">
        <v>5396160.0000000009</v>
      </c>
      <c r="CJ204" s="501">
        <v>7218240.0000000009</v>
      </c>
      <c r="CK204" s="257" t="s">
        <v>1976</v>
      </c>
      <c r="CL204" s="108">
        <v>1.54</v>
      </c>
      <c r="CM204" s="245">
        <v>1.54</v>
      </c>
      <c r="CN204" s="109">
        <v>2.06</v>
      </c>
      <c r="CO204" s="436"/>
      <c r="CP204" s="436"/>
      <c r="CQ204" s="436"/>
      <c r="CR204" s="273"/>
      <c r="CS204" s="447">
        <v>0</v>
      </c>
      <c r="CT204" s="448">
        <v>0</v>
      </c>
      <c r="CU204" s="441">
        <v>0</v>
      </c>
      <c r="CV204" s="442">
        <v>0</v>
      </c>
      <c r="CW204" s="450" t="s">
        <v>2217</v>
      </c>
      <c r="CX204" s="242"/>
      <c r="CY204" s="436"/>
      <c r="CZ204" s="436"/>
      <c r="DA204" s="437"/>
      <c r="DB204" s="438"/>
      <c r="DC204" s="457">
        <v>0</v>
      </c>
      <c r="DD204" s="458">
        <v>0</v>
      </c>
      <c r="DE204" s="459">
        <v>0</v>
      </c>
      <c r="DF204" s="357">
        <v>0</v>
      </c>
    </row>
    <row r="205" spans="1:110" ht="35.25" customHeight="1" x14ac:dyDescent="0.25">
      <c r="A205" s="401" t="s">
        <v>56</v>
      </c>
      <c r="B205" s="48" t="s">
        <v>57</v>
      </c>
      <c r="C205" s="48" t="s">
        <v>58</v>
      </c>
      <c r="D205" s="145" t="s">
        <v>341</v>
      </c>
      <c r="E205" s="145" t="s">
        <v>63</v>
      </c>
      <c r="F205" s="145" t="s">
        <v>369</v>
      </c>
      <c r="G205" s="14" t="s">
        <v>63</v>
      </c>
      <c r="H205" s="22" t="s">
        <v>1983</v>
      </c>
      <c r="I205" s="145" t="s">
        <v>1984</v>
      </c>
      <c r="J205" s="426">
        <v>6.0711844906904293</v>
      </c>
      <c r="K205" s="426">
        <v>2.3681818132560002</v>
      </c>
      <c r="L205" s="488">
        <v>31.8</v>
      </c>
      <c r="M205" s="498"/>
      <c r="N205" s="498"/>
      <c r="O205" s="498"/>
      <c r="P205" s="498"/>
      <c r="Q205" s="498"/>
      <c r="R205" s="498"/>
      <c r="S205" s="498"/>
      <c r="T205" s="498"/>
      <c r="U205" s="498"/>
      <c r="V205" s="498"/>
      <c r="W205" s="498"/>
      <c r="X205" s="498"/>
      <c r="Y205" s="498"/>
      <c r="Z205" s="498"/>
      <c r="AA205" s="498"/>
      <c r="AB205" s="498"/>
      <c r="AC205" s="498"/>
      <c r="AD205" s="498"/>
      <c r="AE205" s="498"/>
      <c r="AF205" s="498"/>
      <c r="AG205" s="585"/>
      <c r="AH205" s="498"/>
      <c r="AI205" s="498">
        <f t="shared" si="18"/>
        <v>0</v>
      </c>
      <c r="AJ205" s="498">
        <f t="shared" si="19"/>
        <v>0</v>
      </c>
      <c r="AK205" s="498"/>
      <c r="AL205" s="498"/>
      <c r="AM205" s="498"/>
      <c r="AN205" s="498"/>
      <c r="AO205" s="498"/>
      <c r="AP205" s="498"/>
      <c r="AQ205" s="498"/>
      <c r="AR205" s="498"/>
      <c r="AS205" s="498"/>
      <c r="AT205" s="498"/>
      <c r="AU205" s="498"/>
      <c r="AV205" s="498"/>
      <c r="AW205" s="498"/>
      <c r="AX205" s="498"/>
      <c r="AY205" s="498"/>
      <c r="AZ205" s="498"/>
      <c r="BA205" s="498"/>
      <c r="BB205" s="498"/>
      <c r="BC205" s="498"/>
      <c r="BD205" s="498"/>
      <c r="BE205" s="498"/>
      <c r="BF205" s="498"/>
      <c r="BG205" s="256">
        <f t="shared" si="20"/>
        <v>0</v>
      </c>
      <c r="BH205" s="26">
        <f t="shared" si="21"/>
        <v>0</v>
      </c>
      <c r="BI205" s="514">
        <f t="shared" si="17"/>
        <v>0</v>
      </c>
      <c r="BJ205" s="515">
        <v>0</v>
      </c>
      <c r="BK205" s="515">
        <v>0</v>
      </c>
      <c r="BL205" s="515">
        <v>0</v>
      </c>
      <c r="BM205" s="515">
        <v>0</v>
      </c>
      <c r="BN205" s="515">
        <v>0</v>
      </c>
      <c r="BO205" s="515">
        <v>0</v>
      </c>
      <c r="BP205" s="515">
        <v>0</v>
      </c>
      <c r="BQ205" s="515">
        <v>0</v>
      </c>
      <c r="BR205" s="515">
        <v>0</v>
      </c>
      <c r="BS205" s="515">
        <v>0</v>
      </c>
      <c r="BT205" s="515">
        <v>0</v>
      </c>
      <c r="BU205" s="515">
        <v>0</v>
      </c>
      <c r="BV205" s="515">
        <v>0</v>
      </c>
      <c r="BW205" s="515">
        <v>0</v>
      </c>
      <c r="BX205" s="515">
        <v>0</v>
      </c>
      <c r="BY205" s="515">
        <v>0</v>
      </c>
      <c r="BZ205" s="515">
        <v>0</v>
      </c>
      <c r="CA205" s="515">
        <v>0</v>
      </c>
      <c r="CB205" s="515">
        <v>0</v>
      </c>
      <c r="CC205" s="515">
        <v>0</v>
      </c>
      <c r="CD205" s="515">
        <v>0</v>
      </c>
      <c r="CE205" s="515">
        <v>0</v>
      </c>
      <c r="CF205" s="515">
        <v>0</v>
      </c>
      <c r="CG205" s="516">
        <v>0</v>
      </c>
      <c r="CH205" s="501">
        <v>19026720</v>
      </c>
      <c r="CI205" s="501">
        <v>19026720</v>
      </c>
      <c r="CJ205" s="501">
        <v>12193920.000000002</v>
      </c>
      <c r="CK205" s="257" t="s">
        <v>1976</v>
      </c>
      <c r="CL205" s="108">
        <v>5.43</v>
      </c>
      <c r="CM205" s="245">
        <v>5.43</v>
      </c>
      <c r="CN205" s="109">
        <v>3.48</v>
      </c>
      <c r="CO205" s="436"/>
      <c r="CP205" s="436"/>
      <c r="CQ205" s="436"/>
      <c r="CR205" s="273"/>
      <c r="CS205" s="447">
        <v>57.951134380453787</v>
      </c>
      <c r="CT205" s="448">
        <v>57.951134380453787</v>
      </c>
      <c r="CU205" s="441">
        <v>0.64775094297134528</v>
      </c>
      <c r="CV205" s="442">
        <v>0.64775094297134528</v>
      </c>
      <c r="CW205" s="450" t="s">
        <v>2213</v>
      </c>
      <c r="CX205" s="242"/>
      <c r="CY205" s="436"/>
      <c r="CZ205" s="436"/>
      <c r="DA205" s="437"/>
      <c r="DB205" s="438"/>
      <c r="DC205" s="457">
        <v>0</v>
      </c>
      <c r="DD205" s="458">
        <v>0</v>
      </c>
      <c r="DE205" s="459">
        <v>2733</v>
      </c>
      <c r="DF205" s="357">
        <v>911</v>
      </c>
    </row>
    <row r="206" spans="1:110" ht="35.25" customHeight="1" x14ac:dyDescent="0.25">
      <c r="A206" s="401" t="s">
        <v>56</v>
      </c>
      <c r="B206" s="48" t="s">
        <v>57</v>
      </c>
      <c r="C206" s="48" t="s">
        <v>58</v>
      </c>
      <c r="D206" s="145" t="s">
        <v>178</v>
      </c>
      <c r="E206" s="145" t="s">
        <v>63</v>
      </c>
      <c r="F206" s="145" t="s">
        <v>370</v>
      </c>
      <c r="G206" s="14" t="s">
        <v>63</v>
      </c>
      <c r="H206" s="22" t="s">
        <v>1979</v>
      </c>
      <c r="I206" s="145" t="s">
        <v>1984</v>
      </c>
      <c r="J206" s="426">
        <v>8.6999999999999993</v>
      </c>
      <c r="K206" s="426">
        <v>2.5850378734109998</v>
      </c>
      <c r="L206" s="488">
        <v>52.1</v>
      </c>
      <c r="M206" s="498"/>
      <c r="N206" s="498"/>
      <c r="O206" s="498"/>
      <c r="P206" s="498"/>
      <c r="Q206" s="498"/>
      <c r="R206" s="498"/>
      <c r="S206" s="498"/>
      <c r="T206" s="498"/>
      <c r="U206" s="498"/>
      <c r="V206" s="498"/>
      <c r="W206" s="498"/>
      <c r="X206" s="498"/>
      <c r="Y206" s="498"/>
      <c r="Z206" s="498"/>
      <c r="AA206" s="498"/>
      <c r="AB206" s="498"/>
      <c r="AC206" s="498"/>
      <c r="AD206" s="498"/>
      <c r="AE206" s="498"/>
      <c r="AF206" s="498"/>
      <c r="AG206" s="585"/>
      <c r="AH206" s="498"/>
      <c r="AI206" s="498">
        <f t="shared" si="18"/>
        <v>0</v>
      </c>
      <c r="AJ206" s="498">
        <f t="shared" si="19"/>
        <v>0</v>
      </c>
      <c r="AK206" s="498"/>
      <c r="AL206" s="498"/>
      <c r="AM206" s="498"/>
      <c r="AN206" s="498"/>
      <c r="AO206" s="498"/>
      <c r="AP206" s="498"/>
      <c r="AQ206" s="498"/>
      <c r="AR206" s="498"/>
      <c r="AS206" s="498"/>
      <c r="AT206" s="498"/>
      <c r="AU206" s="498"/>
      <c r="AV206" s="498"/>
      <c r="AW206" s="498"/>
      <c r="AX206" s="498"/>
      <c r="AY206" s="498"/>
      <c r="AZ206" s="498"/>
      <c r="BA206" s="498"/>
      <c r="BB206" s="498"/>
      <c r="BC206" s="498"/>
      <c r="BD206" s="498"/>
      <c r="BE206" s="498"/>
      <c r="BF206" s="498"/>
      <c r="BG206" s="256">
        <f t="shared" si="20"/>
        <v>0</v>
      </c>
      <c r="BH206" s="26">
        <f t="shared" si="21"/>
        <v>0</v>
      </c>
      <c r="BI206" s="514">
        <f t="shared" si="17"/>
        <v>0</v>
      </c>
      <c r="BJ206" s="515">
        <v>0</v>
      </c>
      <c r="BK206" s="515">
        <v>0</v>
      </c>
      <c r="BL206" s="515">
        <v>0</v>
      </c>
      <c r="BM206" s="515">
        <v>0</v>
      </c>
      <c r="BN206" s="515">
        <v>0</v>
      </c>
      <c r="BO206" s="515">
        <v>0</v>
      </c>
      <c r="BP206" s="515">
        <v>0</v>
      </c>
      <c r="BQ206" s="515">
        <v>0</v>
      </c>
      <c r="BR206" s="515">
        <v>0</v>
      </c>
      <c r="BS206" s="515">
        <v>0</v>
      </c>
      <c r="BT206" s="515">
        <v>0</v>
      </c>
      <c r="BU206" s="515">
        <v>0</v>
      </c>
      <c r="BV206" s="515">
        <v>0</v>
      </c>
      <c r="BW206" s="515">
        <v>0</v>
      </c>
      <c r="BX206" s="515">
        <v>0</v>
      </c>
      <c r="BY206" s="515">
        <v>0</v>
      </c>
      <c r="BZ206" s="515">
        <v>0</v>
      </c>
      <c r="CA206" s="515">
        <v>0</v>
      </c>
      <c r="CB206" s="515">
        <v>0</v>
      </c>
      <c r="CC206" s="515">
        <v>0</v>
      </c>
      <c r="CD206" s="515">
        <v>0</v>
      </c>
      <c r="CE206" s="515">
        <v>0</v>
      </c>
      <c r="CF206" s="515">
        <v>0</v>
      </c>
      <c r="CG206" s="516">
        <v>0</v>
      </c>
      <c r="CH206" s="501">
        <v>20428320.000000004</v>
      </c>
      <c r="CI206" s="501">
        <v>20428320.000000004</v>
      </c>
      <c r="CJ206" s="501">
        <v>19622399.999999996</v>
      </c>
      <c r="CK206" s="257" t="s">
        <v>1976</v>
      </c>
      <c r="CL206" s="108">
        <v>5.83</v>
      </c>
      <c r="CM206" s="245">
        <v>5.83</v>
      </c>
      <c r="CN206" s="109">
        <v>5.6</v>
      </c>
      <c r="CO206" s="436"/>
      <c r="CP206" s="436"/>
      <c r="CQ206" s="436"/>
      <c r="CR206" s="273"/>
      <c r="CS206" s="447">
        <v>23.219200000000015</v>
      </c>
      <c r="CT206" s="448">
        <v>23.219200000000015</v>
      </c>
      <c r="CU206" s="441">
        <v>6.4000000000000038E-3</v>
      </c>
      <c r="CV206" s="442">
        <v>6.4000000000000038E-3</v>
      </c>
      <c r="CW206" s="450" t="s">
        <v>2213</v>
      </c>
      <c r="CX206" s="242"/>
      <c r="CY206" s="436"/>
      <c r="CZ206" s="436"/>
      <c r="DA206" s="437"/>
      <c r="DB206" s="438"/>
      <c r="DC206" s="457">
        <v>0</v>
      </c>
      <c r="DD206" s="458">
        <v>0</v>
      </c>
      <c r="DE206" s="459">
        <v>0</v>
      </c>
      <c r="DF206" s="357">
        <v>0</v>
      </c>
    </row>
    <row r="207" spans="1:110" ht="35.25" customHeight="1" x14ac:dyDescent="0.25">
      <c r="A207" s="401" t="s">
        <v>56</v>
      </c>
      <c r="B207" s="48" t="s">
        <v>57</v>
      </c>
      <c r="C207" s="48" t="s">
        <v>58</v>
      </c>
      <c r="D207" s="145" t="s">
        <v>178</v>
      </c>
      <c r="E207" s="145" t="s">
        <v>63</v>
      </c>
      <c r="F207" s="145" t="s">
        <v>371</v>
      </c>
      <c r="G207" s="14" t="s">
        <v>63</v>
      </c>
      <c r="H207" s="22" t="s">
        <v>1983</v>
      </c>
      <c r="I207" s="145" t="s">
        <v>1984</v>
      </c>
      <c r="J207" s="426">
        <v>6.9</v>
      </c>
      <c r="K207" s="426">
        <v>1.6433712087029999</v>
      </c>
      <c r="L207" s="488">
        <v>1</v>
      </c>
      <c r="M207" s="498"/>
      <c r="N207" s="498"/>
      <c r="O207" s="498"/>
      <c r="P207" s="498"/>
      <c r="Q207" s="498"/>
      <c r="R207" s="498"/>
      <c r="S207" s="498"/>
      <c r="T207" s="498"/>
      <c r="U207" s="498"/>
      <c r="V207" s="498"/>
      <c r="W207" s="498"/>
      <c r="X207" s="498"/>
      <c r="Y207" s="498"/>
      <c r="Z207" s="498"/>
      <c r="AA207" s="498"/>
      <c r="AB207" s="498"/>
      <c r="AC207" s="498"/>
      <c r="AD207" s="498"/>
      <c r="AE207" s="498"/>
      <c r="AF207" s="498"/>
      <c r="AG207" s="585"/>
      <c r="AH207" s="498"/>
      <c r="AI207" s="498">
        <f t="shared" si="18"/>
        <v>0</v>
      </c>
      <c r="AJ207" s="498">
        <f t="shared" si="19"/>
        <v>0</v>
      </c>
      <c r="AK207" s="498"/>
      <c r="AL207" s="498"/>
      <c r="AM207" s="498"/>
      <c r="AN207" s="498"/>
      <c r="AO207" s="498"/>
      <c r="AP207" s="498"/>
      <c r="AQ207" s="498"/>
      <c r="AR207" s="498"/>
      <c r="AS207" s="498"/>
      <c r="AT207" s="498"/>
      <c r="AU207" s="498"/>
      <c r="AV207" s="498"/>
      <c r="AW207" s="498"/>
      <c r="AX207" s="498"/>
      <c r="AY207" s="498"/>
      <c r="AZ207" s="498"/>
      <c r="BA207" s="498"/>
      <c r="BB207" s="498"/>
      <c r="BC207" s="498"/>
      <c r="BD207" s="498"/>
      <c r="BE207" s="498"/>
      <c r="BF207" s="498"/>
      <c r="BG207" s="256">
        <f t="shared" si="20"/>
        <v>0</v>
      </c>
      <c r="BH207" s="26">
        <f t="shared" si="21"/>
        <v>0</v>
      </c>
      <c r="BI207" s="514">
        <f t="shared" si="17"/>
        <v>0</v>
      </c>
      <c r="BJ207" s="515">
        <v>0</v>
      </c>
      <c r="BK207" s="515">
        <v>0</v>
      </c>
      <c r="BL207" s="515">
        <v>0</v>
      </c>
      <c r="BM207" s="515">
        <v>0</v>
      </c>
      <c r="BN207" s="515">
        <v>0</v>
      </c>
      <c r="BO207" s="515">
        <v>0</v>
      </c>
      <c r="BP207" s="515">
        <v>0</v>
      </c>
      <c r="BQ207" s="515">
        <v>0</v>
      </c>
      <c r="BR207" s="515">
        <v>0</v>
      </c>
      <c r="BS207" s="515">
        <v>0</v>
      </c>
      <c r="BT207" s="515">
        <v>0</v>
      </c>
      <c r="BU207" s="515">
        <v>0</v>
      </c>
      <c r="BV207" s="515">
        <v>0</v>
      </c>
      <c r="BW207" s="515">
        <v>0</v>
      </c>
      <c r="BX207" s="515">
        <v>0</v>
      </c>
      <c r="BY207" s="515">
        <v>0</v>
      </c>
      <c r="BZ207" s="515">
        <v>0</v>
      </c>
      <c r="CA207" s="515">
        <v>0</v>
      </c>
      <c r="CB207" s="515">
        <v>0</v>
      </c>
      <c r="CC207" s="515">
        <v>0</v>
      </c>
      <c r="CD207" s="515">
        <v>0</v>
      </c>
      <c r="CE207" s="515">
        <v>0</v>
      </c>
      <c r="CF207" s="515">
        <v>0</v>
      </c>
      <c r="CG207" s="516">
        <v>0</v>
      </c>
      <c r="CH207" s="501">
        <v>12158880.000000002</v>
      </c>
      <c r="CI207" s="501">
        <v>12158880.000000002</v>
      </c>
      <c r="CJ207" s="501">
        <v>11563200</v>
      </c>
      <c r="CK207" s="257" t="s">
        <v>1976</v>
      </c>
      <c r="CL207" s="108">
        <v>3.47</v>
      </c>
      <c r="CM207" s="245">
        <v>3.47</v>
      </c>
      <c r="CN207" s="109">
        <v>3.3</v>
      </c>
      <c r="CO207" s="436"/>
      <c r="CP207" s="436"/>
      <c r="CQ207" s="436"/>
      <c r="CR207" s="273"/>
      <c r="CS207" s="447">
        <v>0</v>
      </c>
      <c r="CT207" s="448">
        <v>0</v>
      </c>
      <c r="CU207" s="441">
        <v>0</v>
      </c>
      <c r="CV207" s="442">
        <v>0</v>
      </c>
      <c r="CW207" s="450" t="s">
        <v>2217</v>
      </c>
      <c r="CX207" s="242"/>
      <c r="CY207" s="436"/>
      <c r="CZ207" s="436"/>
      <c r="DA207" s="437"/>
      <c r="DB207" s="438"/>
      <c r="DC207" s="457">
        <v>0</v>
      </c>
      <c r="DD207" s="458">
        <v>0</v>
      </c>
      <c r="DE207" s="459">
        <v>0</v>
      </c>
      <c r="DF207" s="357">
        <v>0</v>
      </c>
    </row>
    <row r="208" spans="1:110" ht="35.25" customHeight="1" x14ac:dyDescent="0.25">
      <c r="A208" s="401" t="s">
        <v>56</v>
      </c>
      <c r="B208" s="48" t="s">
        <v>57</v>
      </c>
      <c r="C208" s="48" t="s">
        <v>58</v>
      </c>
      <c r="D208" s="145" t="s">
        <v>178</v>
      </c>
      <c r="E208" s="145" t="s">
        <v>63</v>
      </c>
      <c r="F208" s="145" t="s">
        <v>372</v>
      </c>
      <c r="G208" s="14" t="s">
        <v>63</v>
      </c>
      <c r="H208" s="22" t="s">
        <v>1983</v>
      </c>
      <c r="I208" s="145" t="s">
        <v>1984</v>
      </c>
      <c r="J208" s="426">
        <v>6.8</v>
      </c>
      <c r="K208" s="426">
        <v>2.3604166617570002</v>
      </c>
      <c r="L208" s="488">
        <v>2.2999999999999998</v>
      </c>
      <c r="M208" s="498"/>
      <c r="N208" s="498"/>
      <c r="O208" s="498"/>
      <c r="P208" s="498"/>
      <c r="Q208" s="498"/>
      <c r="R208" s="498"/>
      <c r="S208" s="498"/>
      <c r="T208" s="498"/>
      <c r="U208" s="498"/>
      <c r="V208" s="498"/>
      <c r="W208" s="498"/>
      <c r="X208" s="498"/>
      <c r="Y208" s="498"/>
      <c r="Z208" s="498"/>
      <c r="AA208" s="498"/>
      <c r="AB208" s="498"/>
      <c r="AC208" s="498"/>
      <c r="AD208" s="498"/>
      <c r="AE208" s="498"/>
      <c r="AF208" s="498"/>
      <c r="AG208" s="585"/>
      <c r="AH208" s="498"/>
      <c r="AI208" s="498">
        <f t="shared" si="18"/>
        <v>0</v>
      </c>
      <c r="AJ208" s="498">
        <f t="shared" si="19"/>
        <v>0</v>
      </c>
      <c r="AK208" s="498"/>
      <c r="AL208" s="498"/>
      <c r="AM208" s="498"/>
      <c r="AN208" s="498"/>
      <c r="AO208" s="498"/>
      <c r="AP208" s="498"/>
      <c r="AQ208" s="498"/>
      <c r="AR208" s="498"/>
      <c r="AS208" s="498"/>
      <c r="AT208" s="498"/>
      <c r="AU208" s="498"/>
      <c r="AV208" s="498"/>
      <c r="AW208" s="498"/>
      <c r="AX208" s="498"/>
      <c r="AY208" s="498"/>
      <c r="AZ208" s="498"/>
      <c r="BA208" s="498"/>
      <c r="BB208" s="498"/>
      <c r="BC208" s="498"/>
      <c r="BD208" s="498"/>
      <c r="BE208" s="498"/>
      <c r="BF208" s="498"/>
      <c r="BG208" s="256">
        <f t="shared" si="20"/>
        <v>0</v>
      </c>
      <c r="BH208" s="26">
        <f t="shared" si="21"/>
        <v>0</v>
      </c>
      <c r="BI208" s="514">
        <f t="shared" si="17"/>
        <v>0</v>
      </c>
      <c r="BJ208" s="515">
        <v>0</v>
      </c>
      <c r="BK208" s="515">
        <v>0</v>
      </c>
      <c r="BL208" s="515">
        <v>0</v>
      </c>
      <c r="BM208" s="515">
        <v>0</v>
      </c>
      <c r="BN208" s="515">
        <v>0</v>
      </c>
      <c r="BO208" s="515">
        <v>0</v>
      </c>
      <c r="BP208" s="515">
        <v>0</v>
      </c>
      <c r="BQ208" s="515">
        <v>0</v>
      </c>
      <c r="BR208" s="515">
        <v>0</v>
      </c>
      <c r="BS208" s="515">
        <v>0</v>
      </c>
      <c r="BT208" s="515">
        <v>0</v>
      </c>
      <c r="BU208" s="515">
        <v>0</v>
      </c>
      <c r="BV208" s="515">
        <v>0</v>
      </c>
      <c r="BW208" s="515">
        <v>0</v>
      </c>
      <c r="BX208" s="515">
        <v>0</v>
      </c>
      <c r="BY208" s="515">
        <v>0</v>
      </c>
      <c r="BZ208" s="515">
        <v>0</v>
      </c>
      <c r="CA208" s="515">
        <v>0</v>
      </c>
      <c r="CB208" s="515">
        <v>0</v>
      </c>
      <c r="CC208" s="515">
        <v>0</v>
      </c>
      <c r="CD208" s="515">
        <v>0</v>
      </c>
      <c r="CE208" s="515">
        <v>0</v>
      </c>
      <c r="CF208" s="515">
        <v>0</v>
      </c>
      <c r="CG208" s="516">
        <v>0</v>
      </c>
      <c r="CH208" s="501">
        <v>0</v>
      </c>
      <c r="CI208" s="501">
        <v>0</v>
      </c>
      <c r="CJ208" s="501">
        <v>14366400</v>
      </c>
      <c r="CK208" s="257" t="s">
        <v>1976</v>
      </c>
      <c r="CL208" s="108">
        <v>0</v>
      </c>
      <c r="CM208" s="245">
        <v>0</v>
      </c>
      <c r="CN208" s="109">
        <v>4.0999999999999996</v>
      </c>
      <c r="CO208" s="436"/>
      <c r="CP208" s="436"/>
      <c r="CQ208" s="436"/>
      <c r="CR208" s="273"/>
      <c r="CS208" s="447">
        <v>53.200000000000038</v>
      </c>
      <c r="CT208" s="448">
        <v>53.200000000000038</v>
      </c>
      <c r="CU208" s="441">
        <v>1.2000000000000004</v>
      </c>
      <c r="CV208" s="442">
        <v>1.2000000000000004</v>
      </c>
      <c r="CW208" s="450" t="s">
        <v>2213</v>
      </c>
      <c r="CX208" s="242"/>
      <c r="CY208" s="436"/>
      <c r="CZ208" s="436"/>
      <c r="DA208" s="437"/>
      <c r="DB208" s="438"/>
      <c r="DC208" s="457">
        <v>0</v>
      </c>
      <c r="DD208" s="458">
        <v>66</v>
      </c>
      <c r="DE208" s="459">
        <v>250</v>
      </c>
      <c r="DF208" s="357">
        <v>105.33333333333333</v>
      </c>
    </row>
    <row r="209" spans="1:110" ht="35.25" customHeight="1" x14ac:dyDescent="0.25">
      <c r="A209" s="401" t="s">
        <v>56</v>
      </c>
      <c r="B209" s="48" t="s">
        <v>57</v>
      </c>
      <c r="C209" s="48" t="s">
        <v>58</v>
      </c>
      <c r="D209" s="145" t="s">
        <v>67</v>
      </c>
      <c r="E209" s="145" t="s">
        <v>63</v>
      </c>
      <c r="F209" s="145" t="s">
        <v>373</v>
      </c>
      <c r="G209" s="14" t="s">
        <v>63</v>
      </c>
      <c r="H209" s="22" t="s">
        <v>1983</v>
      </c>
      <c r="I209" s="145" t="s">
        <v>1984</v>
      </c>
      <c r="J209" s="426">
        <v>9.1999999999999993</v>
      </c>
      <c r="K209" s="426">
        <v>2.778219691191</v>
      </c>
      <c r="L209" s="488">
        <v>39.6</v>
      </c>
      <c r="M209" s="498"/>
      <c r="N209" s="498"/>
      <c r="O209" s="498"/>
      <c r="P209" s="498"/>
      <c r="Q209" s="498"/>
      <c r="R209" s="498"/>
      <c r="S209" s="498"/>
      <c r="T209" s="498"/>
      <c r="U209" s="498"/>
      <c r="V209" s="498"/>
      <c r="W209" s="498"/>
      <c r="X209" s="498"/>
      <c r="Y209" s="498">
        <v>1</v>
      </c>
      <c r="Z209" s="498">
        <v>1</v>
      </c>
      <c r="AA209" s="498"/>
      <c r="AB209" s="498"/>
      <c r="AC209" s="498"/>
      <c r="AD209" s="498"/>
      <c r="AE209" s="498"/>
      <c r="AF209" s="498"/>
      <c r="AG209" s="585"/>
      <c r="AH209" s="498"/>
      <c r="AI209" s="498">
        <f t="shared" si="18"/>
        <v>1</v>
      </c>
      <c r="AJ209" s="498">
        <f t="shared" si="19"/>
        <v>1</v>
      </c>
      <c r="AK209" s="498"/>
      <c r="AL209" s="498"/>
      <c r="AM209" s="498"/>
      <c r="AN209" s="498"/>
      <c r="AO209" s="498"/>
      <c r="AP209" s="498"/>
      <c r="AQ209" s="498"/>
      <c r="AR209" s="498"/>
      <c r="AS209" s="498"/>
      <c r="AT209" s="498"/>
      <c r="AU209" s="498"/>
      <c r="AV209" s="498"/>
      <c r="AW209" s="498">
        <v>150</v>
      </c>
      <c r="AX209" s="498">
        <v>150</v>
      </c>
      <c r="AY209" s="498"/>
      <c r="AZ209" s="498"/>
      <c r="BA209" s="498"/>
      <c r="BB209" s="498"/>
      <c r="BC209" s="498"/>
      <c r="BD209" s="498"/>
      <c r="BE209" s="498"/>
      <c r="BF209" s="498"/>
      <c r="BG209" s="256">
        <f t="shared" si="20"/>
        <v>150</v>
      </c>
      <c r="BH209" s="26">
        <f t="shared" si="21"/>
        <v>150</v>
      </c>
      <c r="BI209" s="514">
        <f t="shared" si="17"/>
        <v>3.5714285714285712E-2</v>
      </c>
      <c r="BJ209" s="515">
        <v>0</v>
      </c>
      <c r="BK209" s="515">
        <v>0</v>
      </c>
      <c r="BL209" s="515">
        <v>0</v>
      </c>
      <c r="BM209" s="515">
        <v>0</v>
      </c>
      <c r="BN209" s="515">
        <v>0</v>
      </c>
      <c r="BO209" s="515">
        <v>0</v>
      </c>
      <c r="BP209" s="515">
        <v>0</v>
      </c>
      <c r="BQ209" s="515">
        <v>0</v>
      </c>
      <c r="BR209" s="515">
        <v>0</v>
      </c>
      <c r="BS209" s="515">
        <v>0</v>
      </c>
      <c r="BT209" s="515">
        <v>0</v>
      </c>
      <c r="BU209" s="515">
        <v>0</v>
      </c>
      <c r="BV209" s="515">
        <v>756864</v>
      </c>
      <c r="BW209" s="515">
        <v>756864</v>
      </c>
      <c r="BX209" s="515">
        <v>0</v>
      </c>
      <c r="BY209" s="515">
        <v>0</v>
      </c>
      <c r="BZ209" s="515">
        <v>0</v>
      </c>
      <c r="CA209" s="515">
        <v>0</v>
      </c>
      <c r="CB209" s="515">
        <v>0</v>
      </c>
      <c r="CC209" s="515">
        <v>0</v>
      </c>
      <c r="CD209" s="515">
        <v>0</v>
      </c>
      <c r="CE209" s="515">
        <v>0</v>
      </c>
      <c r="CF209" s="515">
        <v>756864</v>
      </c>
      <c r="CG209" s="516">
        <v>756864</v>
      </c>
      <c r="CH209" s="501">
        <v>16644000</v>
      </c>
      <c r="CI209" s="501">
        <v>16644000</v>
      </c>
      <c r="CJ209" s="501">
        <v>14716800.000000002</v>
      </c>
      <c r="CK209" s="257" t="s">
        <v>1976</v>
      </c>
      <c r="CL209" s="108">
        <v>4.75</v>
      </c>
      <c r="CM209" s="245">
        <v>4.75</v>
      </c>
      <c r="CN209" s="109">
        <v>4.2</v>
      </c>
      <c r="CO209" s="436"/>
      <c r="CP209" s="436"/>
      <c r="CQ209" s="436"/>
      <c r="CR209" s="273"/>
      <c r="CS209" s="447">
        <v>53.730423752944525</v>
      </c>
      <c r="CT209" s="448">
        <v>53.730423752944525</v>
      </c>
      <c r="CU209" s="441">
        <v>0.67293106572441819</v>
      </c>
      <c r="CV209" s="442">
        <v>0.67293106572441819</v>
      </c>
      <c r="CW209" s="450" t="s">
        <v>2246</v>
      </c>
      <c r="CX209" s="242"/>
      <c r="CY209" s="436"/>
      <c r="CZ209" s="436"/>
      <c r="DA209" s="437"/>
      <c r="DB209" s="438"/>
      <c r="DC209" s="457">
        <v>0</v>
      </c>
      <c r="DD209" s="458">
        <v>4986</v>
      </c>
      <c r="DE209" s="459">
        <v>1534</v>
      </c>
      <c r="DF209" s="357">
        <v>2173.3333333333335</v>
      </c>
    </row>
    <row r="210" spans="1:110" ht="35.25" customHeight="1" x14ac:dyDescent="0.25">
      <c r="A210" s="401" t="s">
        <v>56</v>
      </c>
      <c r="B210" s="48" t="s">
        <v>57</v>
      </c>
      <c r="C210" s="48" t="s">
        <v>58</v>
      </c>
      <c r="D210" s="145" t="s">
        <v>318</v>
      </c>
      <c r="E210" s="145" t="s">
        <v>63</v>
      </c>
      <c r="F210" s="145" t="s">
        <v>374</v>
      </c>
      <c r="G210" s="14" t="s">
        <v>63</v>
      </c>
      <c r="H210" s="22" t="s">
        <v>1983</v>
      </c>
      <c r="I210" s="145" t="s">
        <v>1984</v>
      </c>
      <c r="J210" s="426">
        <v>14.4</v>
      </c>
      <c r="K210" s="426">
        <v>4.3647727181939997</v>
      </c>
      <c r="L210" s="488">
        <v>16</v>
      </c>
      <c r="M210" s="498"/>
      <c r="N210" s="498"/>
      <c r="O210" s="498"/>
      <c r="P210" s="498"/>
      <c r="Q210" s="498"/>
      <c r="R210" s="498"/>
      <c r="S210" s="498"/>
      <c r="T210" s="498"/>
      <c r="U210" s="498"/>
      <c r="V210" s="498"/>
      <c r="W210" s="498"/>
      <c r="X210" s="498"/>
      <c r="Y210" s="498">
        <v>2</v>
      </c>
      <c r="Z210" s="498">
        <v>2</v>
      </c>
      <c r="AA210" s="498"/>
      <c r="AB210" s="498"/>
      <c r="AC210" s="498">
        <v>2</v>
      </c>
      <c r="AD210" s="498">
        <v>2</v>
      </c>
      <c r="AE210" s="498"/>
      <c r="AF210" s="498"/>
      <c r="AG210" s="585"/>
      <c r="AH210" s="498"/>
      <c r="AI210" s="498">
        <f t="shared" si="18"/>
        <v>4</v>
      </c>
      <c r="AJ210" s="498">
        <f t="shared" si="19"/>
        <v>4</v>
      </c>
      <c r="AK210" s="498"/>
      <c r="AL210" s="498"/>
      <c r="AM210" s="498"/>
      <c r="AN210" s="498"/>
      <c r="AO210" s="498"/>
      <c r="AP210" s="498"/>
      <c r="AQ210" s="498"/>
      <c r="AR210" s="498"/>
      <c r="AS210" s="498"/>
      <c r="AT210" s="498"/>
      <c r="AU210" s="498"/>
      <c r="AV210" s="498"/>
      <c r="AW210" s="498">
        <v>120</v>
      </c>
      <c r="AX210" s="498">
        <v>120</v>
      </c>
      <c r="AY210" s="498"/>
      <c r="AZ210" s="498"/>
      <c r="BA210" s="498">
        <v>135</v>
      </c>
      <c r="BB210" s="498">
        <v>135</v>
      </c>
      <c r="BC210" s="498"/>
      <c r="BD210" s="498"/>
      <c r="BE210" s="498"/>
      <c r="BF210" s="498"/>
      <c r="BG210" s="256">
        <f t="shared" si="20"/>
        <v>255</v>
      </c>
      <c r="BH210" s="26">
        <f t="shared" si="21"/>
        <v>255</v>
      </c>
      <c r="BI210" s="514">
        <f t="shared" si="17"/>
        <v>2.2767857142857145E-2</v>
      </c>
      <c r="BJ210" s="515">
        <v>0</v>
      </c>
      <c r="BK210" s="515">
        <v>0</v>
      </c>
      <c r="BL210" s="515">
        <v>0</v>
      </c>
      <c r="BM210" s="515">
        <v>0</v>
      </c>
      <c r="BN210" s="515">
        <v>0</v>
      </c>
      <c r="BO210" s="515">
        <v>0</v>
      </c>
      <c r="BP210" s="515">
        <v>0</v>
      </c>
      <c r="BQ210" s="515">
        <v>0</v>
      </c>
      <c r="BR210" s="515">
        <v>0</v>
      </c>
      <c r="BS210" s="515">
        <v>0</v>
      </c>
      <c r="BT210" s="515">
        <v>0</v>
      </c>
      <c r="BU210" s="515">
        <v>0</v>
      </c>
      <c r="BV210" s="515">
        <v>605491.19999999995</v>
      </c>
      <c r="BW210" s="515">
        <v>605491.19999999995</v>
      </c>
      <c r="BX210" s="515">
        <v>0</v>
      </c>
      <c r="BY210" s="515">
        <v>0</v>
      </c>
      <c r="BZ210" s="515">
        <v>158468.40000000002</v>
      </c>
      <c r="CA210" s="515">
        <v>158468.40000000002</v>
      </c>
      <c r="CB210" s="515">
        <v>0</v>
      </c>
      <c r="CC210" s="515">
        <v>0</v>
      </c>
      <c r="CD210" s="515">
        <v>0</v>
      </c>
      <c r="CE210" s="515">
        <v>0</v>
      </c>
      <c r="CF210" s="515">
        <v>763959.6</v>
      </c>
      <c r="CG210" s="516">
        <v>763959.6</v>
      </c>
      <c r="CH210" s="501">
        <v>37457759.999999993</v>
      </c>
      <c r="CI210" s="501">
        <v>37457759.999999993</v>
      </c>
      <c r="CJ210" s="501">
        <v>39244799.999999993</v>
      </c>
      <c r="CK210" s="257" t="s">
        <v>1976</v>
      </c>
      <c r="CL210" s="108">
        <v>10.69</v>
      </c>
      <c r="CM210" s="245">
        <v>10.69</v>
      </c>
      <c r="CN210" s="109">
        <v>11.2</v>
      </c>
      <c r="CO210" s="436"/>
      <c r="CP210" s="436"/>
      <c r="CQ210" s="436"/>
      <c r="CR210" s="273"/>
      <c r="CS210" s="447">
        <v>93</v>
      </c>
      <c r="CT210" s="448">
        <v>93</v>
      </c>
      <c r="CU210" s="441">
        <v>0.66666666666666663</v>
      </c>
      <c r="CV210" s="442">
        <v>0.66666666666666663</v>
      </c>
      <c r="CW210" s="450" t="s">
        <v>2246</v>
      </c>
      <c r="CX210" s="242"/>
      <c r="CY210" s="436"/>
      <c r="CZ210" s="436"/>
      <c r="DA210" s="437"/>
      <c r="DB210" s="438"/>
      <c r="DC210" s="457">
        <v>0</v>
      </c>
      <c r="DD210" s="458">
        <v>0</v>
      </c>
      <c r="DE210" s="459">
        <v>0</v>
      </c>
      <c r="DF210" s="357">
        <v>0</v>
      </c>
    </row>
    <row r="211" spans="1:110" ht="35.25" customHeight="1" x14ac:dyDescent="0.25">
      <c r="A211" s="401" t="s">
        <v>56</v>
      </c>
      <c r="B211" s="48" t="s">
        <v>57</v>
      </c>
      <c r="C211" s="48" t="s">
        <v>58</v>
      </c>
      <c r="D211" s="145" t="s">
        <v>318</v>
      </c>
      <c r="E211" s="145" t="s">
        <v>63</v>
      </c>
      <c r="F211" s="145" t="s">
        <v>375</v>
      </c>
      <c r="G211" s="14" t="s">
        <v>63</v>
      </c>
      <c r="H211" s="22" t="s">
        <v>1983</v>
      </c>
      <c r="I211" s="145" t="s">
        <v>1984</v>
      </c>
      <c r="J211" s="426">
        <v>7.6009317639352618</v>
      </c>
      <c r="K211" s="426">
        <v>1.6392045420450001</v>
      </c>
      <c r="L211" s="488">
        <v>170.4</v>
      </c>
      <c r="M211" s="498"/>
      <c r="N211" s="498"/>
      <c r="O211" s="498"/>
      <c r="P211" s="498"/>
      <c r="Q211" s="498"/>
      <c r="R211" s="498"/>
      <c r="S211" s="498"/>
      <c r="T211" s="498"/>
      <c r="U211" s="498"/>
      <c r="V211" s="498"/>
      <c r="W211" s="498"/>
      <c r="X211" s="498"/>
      <c r="Y211" s="498">
        <v>2</v>
      </c>
      <c r="Z211" s="498">
        <v>2</v>
      </c>
      <c r="AA211" s="498"/>
      <c r="AB211" s="498"/>
      <c r="AC211" s="498"/>
      <c r="AD211" s="498"/>
      <c r="AE211" s="498"/>
      <c r="AF211" s="498"/>
      <c r="AG211" s="585"/>
      <c r="AH211" s="498"/>
      <c r="AI211" s="498">
        <f t="shared" si="18"/>
        <v>2</v>
      </c>
      <c r="AJ211" s="498">
        <f t="shared" si="19"/>
        <v>2</v>
      </c>
      <c r="AK211" s="498"/>
      <c r="AL211" s="498"/>
      <c r="AM211" s="498"/>
      <c r="AN211" s="498"/>
      <c r="AO211" s="498"/>
      <c r="AP211" s="498"/>
      <c r="AQ211" s="498"/>
      <c r="AR211" s="498"/>
      <c r="AS211" s="498"/>
      <c r="AT211" s="498"/>
      <c r="AU211" s="498"/>
      <c r="AV211" s="498"/>
      <c r="AW211" s="498">
        <v>3616</v>
      </c>
      <c r="AX211" s="498">
        <v>3616</v>
      </c>
      <c r="AY211" s="498"/>
      <c r="AZ211" s="498"/>
      <c r="BA211" s="498"/>
      <c r="BB211" s="498"/>
      <c r="BC211" s="498"/>
      <c r="BD211" s="498"/>
      <c r="BE211" s="498"/>
      <c r="BF211" s="498"/>
      <c r="BG211" s="256">
        <f t="shared" si="20"/>
        <v>3616</v>
      </c>
      <c r="BH211" s="26">
        <f t="shared" si="21"/>
        <v>3616</v>
      </c>
      <c r="BI211" s="514">
        <f t="shared" si="17"/>
        <v>1.3593984962406014</v>
      </c>
      <c r="BJ211" s="515">
        <v>0</v>
      </c>
      <c r="BK211" s="515">
        <v>0</v>
      </c>
      <c r="BL211" s="515">
        <v>0</v>
      </c>
      <c r="BM211" s="515">
        <v>0</v>
      </c>
      <c r="BN211" s="515">
        <v>0</v>
      </c>
      <c r="BO211" s="515">
        <v>0</v>
      </c>
      <c r="BP211" s="515">
        <v>0</v>
      </c>
      <c r="BQ211" s="515">
        <v>0</v>
      </c>
      <c r="BR211" s="515">
        <v>0</v>
      </c>
      <c r="BS211" s="515">
        <v>0</v>
      </c>
      <c r="BT211" s="515">
        <v>0</v>
      </c>
      <c r="BU211" s="515">
        <v>0</v>
      </c>
      <c r="BV211" s="515">
        <v>18245468.16</v>
      </c>
      <c r="BW211" s="515">
        <v>18245468.16</v>
      </c>
      <c r="BX211" s="515">
        <v>0</v>
      </c>
      <c r="BY211" s="515">
        <v>0</v>
      </c>
      <c r="BZ211" s="515">
        <v>0</v>
      </c>
      <c r="CA211" s="515">
        <v>0</v>
      </c>
      <c r="CB211" s="515">
        <v>0</v>
      </c>
      <c r="CC211" s="515">
        <v>0</v>
      </c>
      <c r="CD211" s="515">
        <v>0</v>
      </c>
      <c r="CE211" s="515">
        <v>0</v>
      </c>
      <c r="CF211" s="515">
        <v>18245468.16</v>
      </c>
      <c r="CG211" s="516">
        <v>18245468.16</v>
      </c>
      <c r="CH211" s="501">
        <v>11317920</v>
      </c>
      <c r="CI211" s="501">
        <v>11317920</v>
      </c>
      <c r="CJ211" s="501">
        <v>9320640.0000000019</v>
      </c>
      <c r="CK211" s="257" t="s">
        <v>1976</v>
      </c>
      <c r="CL211" s="108">
        <v>3.23</v>
      </c>
      <c r="CM211" s="245">
        <v>3.23</v>
      </c>
      <c r="CN211" s="109">
        <v>2.66</v>
      </c>
      <c r="CO211" s="436"/>
      <c r="CP211" s="436"/>
      <c r="CQ211" s="436"/>
      <c r="CR211" s="273"/>
      <c r="CS211" s="447">
        <v>34.524461839530396</v>
      </c>
      <c r="CT211" s="448">
        <v>34.524461839530396</v>
      </c>
      <c r="CU211" s="441">
        <v>0.33659491193737834</v>
      </c>
      <c r="CV211" s="442">
        <v>0.33659491193737834</v>
      </c>
      <c r="CW211" s="450" t="s">
        <v>2213</v>
      </c>
      <c r="CX211" s="242"/>
      <c r="CY211" s="436"/>
      <c r="CZ211" s="436"/>
      <c r="DA211" s="437"/>
      <c r="DB211" s="438"/>
      <c r="DC211" s="457">
        <v>0</v>
      </c>
      <c r="DD211" s="458">
        <v>0</v>
      </c>
      <c r="DE211" s="459">
        <v>132</v>
      </c>
      <c r="DF211" s="357">
        <v>44</v>
      </c>
    </row>
    <row r="212" spans="1:110" ht="35.25" customHeight="1" x14ac:dyDescent="0.25">
      <c r="A212" s="401" t="s">
        <v>56</v>
      </c>
      <c r="B212" s="48" t="s">
        <v>57</v>
      </c>
      <c r="C212" s="48" t="s">
        <v>58</v>
      </c>
      <c r="D212" s="145" t="s">
        <v>318</v>
      </c>
      <c r="E212" s="145" t="s">
        <v>63</v>
      </c>
      <c r="F212" s="145" t="s">
        <v>376</v>
      </c>
      <c r="G212" s="14" t="s">
        <v>377</v>
      </c>
      <c r="H212" s="22" t="s">
        <v>1979</v>
      </c>
      <c r="I212" s="145" t="s">
        <v>1984</v>
      </c>
      <c r="J212" s="426">
        <v>6.8121558261683939</v>
      </c>
      <c r="K212" s="426">
        <v>9.3679924047570005</v>
      </c>
      <c r="L212" s="488">
        <v>600.6</v>
      </c>
      <c r="M212" s="498"/>
      <c r="N212" s="498"/>
      <c r="O212" s="498"/>
      <c r="P212" s="498"/>
      <c r="Q212" s="498"/>
      <c r="R212" s="498"/>
      <c r="S212" s="498"/>
      <c r="T212" s="498"/>
      <c r="U212" s="498"/>
      <c r="V212" s="498"/>
      <c r="W212" s="498"/>
      <c r="X212" s="498"/>
      <c r="Y212" s="498"/>
      <c r="Z212" s="498"/>
      <c r="AA212" s="498"/>
      <c r="AB212" s="498"/>
      <c r="AC212" s="498">
        <v>158</v>
      </c>
      <c r="AD212" s="498">
        <v>158</v>
      </c>
      <c r="AE212" s="498"/>
      <c r="AF212" s="498"/>
      <c r="AG212" s="585"/>
      <c r="AH212" s="498"/>
      <c r="AI212" s="498">
        <f t="shared" si="18"/>
        <v>158</v>
      </c>
      <c r="AJ212" s="498">
        <f t="shared" si="19"/>
        <v>158</v>
      </c>
      <c r="AK212" s="498"/>
      <c r="AL212" s="498"/>
      <c r="AM212" s="498"/>
      <c r="AN212" s="498"/>
      <c r="AO212" s="498"/>
      <c r="AP212" s="498"/>
      <c r="AQ212" s="498"/>
      <c r="AR212" s="498"/>
      <c r="AS212" s="498"/>
      <c r="AT212" s="498"/>
      <c r="AU212" s="498"/>
      <c r="AV212" s="498"/>
      <c r="AW212" s="498"/>
      <c r="AX212" s="498"/>
      <c r="AY212" s="498"/>
      <c r="AZ212" s="498"/>
      <c r="BA212" s="498">
        <v>8738.73</v>
      </c>
      <c r="BB212" s="498">
        <v>8738.73</v>
      </c>
      <c r="BC212" s="498"/>
      <c r="BD212" s="498"/>
      <c r="BE212" s="498"/>
      <c r="BF212" s="498"/>
      <c r="BG212" s="256">
        <f t="shared" si="20"/>
        <v>8738.73</v>
      </c>
      <c r="BH212" s="26">
        <f t="shared" si="21"/>
        <v>8738.73</v>
      </c>
      <c r="BI212" s="514">
        <f t="shared" si="17"/>
        <v>1.8632686567164178</v>
      </c>
      <c r="BJ212" s="515">
        <v>0</v>
      </c>
      <c r="BK212" s="515">
        <v>0</v>
      </c>
      <c r="BL212" s="515">
        <v>0</v>
      </c>
      <c r="BM212" s="515">
        <v>0</v>
      </c>
      <c r="BN212" s="515">
        <v>0</v>
      </c>
      <c r="BO212" s="515">
        <v>0</v>
      </c>
      <c r="BP212" s="515">
        <v>0</v>
      </c>
      <c r="BQ212" s="515">
        <v>0</v>
      </c>
      <c r="BR212" s="515">
        <v>0</v>
      </c>
      <c r="BS212" s="515">
        <v>0</v>
      </c>
      <c r="BT212" s="515">
        <v>0</v>
      </c>
      <c r="BU212" s="515">
        <v>0</v>
      </c>
      <c r="BV212" s="515">
        <v>0</v>
      </c>
      <c r="BW212" s="515">
        <v>0</v>
      </c>
      <c r="BX212" s="515">
        <v>0</v>
      </c>
      <c r="BY212" s="515">
        <v>0</v>
      </c>
      <c r="BZ212" s="515">
        <v>10257870.8232</v>
      </c>
      <c r="CA212" s="515">
        <v>10257870.8232</v>
      </c>
      <c r="CB212" s="515">
        <v>0</v>
      </c>
      <c r="CC212" s="515">
        <v>0</v>
      </c>
      <c r="CD212" s="515">
        <v>0</v>
      </c>
      <c r="CE212" s="515">
        <v>0</v>
      </c>
      <c r="CF212" s="515">
        <v>10257870.8232</v>
      </c>
      <c r="CG212" s="516">
        <v>10257870.8232</v>
      </c>
      <c r="CH212" s="501">
        <v>16153440.000000002</v>
      </c>
      <c r="CI212" s="501">
        <v>16153440.000000002</v>
      </c>
      <c r="CJ212" s="501">
        <v>16433760.000000002</v>
      </c>
      <c r="CK212" s="257" t="s">
        <v>1976</v>
      </c>
      <c r="CL212" s="108">
        <v>4.6100000000000003</v>
      </c>
      <c r="CM212" s="245">
        <v>4.6100000000000003</v>
      </c>
      <c r="CN212" s="109">
        <v>4.6900000000000004</v>
      </c>
      <c r="CO212" s="436"/>
      <c r="CP212" s="436"/>
      <c r="CQ212" s="436"/>
      <c r="CR212" s="273"/>
      <c r="CS212" s="447">
        <v>380.98595471436448</v>
      </c>
      <c r="CT212" s="448">
        <v>211.63948600338901</v>
      </c>
      <c r="CU212" s="441">
        <v>1.2392386641309565</v>
      </c>
      <c r="CV212" s="442">
        <v>1.1548762387112257</v>
      </c>
      <c r="CW212" s="450" t="s">
        <v>2216</v>
      </c>
      <c r="CX212" s="242"/>
      <c r="CY212" s="436"/>
      <c r="CZ212" s="436"/>
      <c r="DA212" s="437"/>
      <c r="DB212" s="438"/>
      <c r="DC212" s="457">
        <v>308524</v>
      </c>
      <c r="DD212" s="458">
        <v>0</v>
      </c>
      <c r="DE212" s="459">
        <v>28974</v>
      </c>
      <c r="DF212" s="357">
        <v>112499.33333333333</v>
      </c>
    </row>
    <row r="213" spans="1:110" ht="35.25" customHeight="1" x14ac:dyDescent="0.25">
      <c r="A213" s="401" t="s">
        <v>56</v>
      </c>
      <c r="B213" s="48" t="s">
        <v>57</v>
      </c>
      <c r="C213" s="48" t="s">
        <v>58</v>
      </c>
      <c r="D213" s="145" t="s">
        <v>378</v>
      </c>
      <c r="E213" s="145" t="s">
        <v>63</v>
      </c>
      <c r="F213" s="145" t="s">
        <v>379</v>
      </c>
      <c r="G213" s="14" t="s">
        <v>63</v>
      </c>
      <c r="H213" s="22" t="s">
        <v>1979</v>
      </c>
      <c r="I213" s="145" t="s">
        <v>1984</v>
      </c>
      <c r="J213" s="426">
        <v>12.1</v>
      </c>
      <c r="K213" s="426">
        <v>4.8689393838120001</v>
      </c>
      <c r="L213" s="488">
        <v>6</v>
      </c>
      <c r="M213" s="498"/>
      <c r="N213" s="498"/>
      <c r="O213" s="498"/>
      <c r="P213" s="498"/>
      <c r="Q213" s="498"/>
      <c r="R213" s="498"/>
      <c r="S213" s="498"/>
      <c r="T213" s="498"/>
      <c r="U213" s="498"/>
      <c r="V213" s="498"/>
      <c r="W213" s="498"/>
      <c r="X213" s="498"/>
      <c r="Y213" s="498"/>
      <c r="Z213" s="498"/>
      <c r="AA213" s="498"/>
      <c r="AB213" s="498"/>
      <c r="AC213" s="498"/>
      <c r="AD213" s="498"/>
      <c r="AE213" s="498"/>
      <c r="AF213" s="498"/>
      <c r="AG213" s="585"/>
      <c r="AH213" s="498"/>
      <c r="AI213" s="498">
        <f t="shared" si="18"/>
        <v>0</v>
      </c>
      <c r="AJ213" s="498">
        <f t="shared" si="19"/>
        <v>0</v>
      </c>
      <c r="AK213" s="498"/>
      <c r="AL213" s="498"/>
      <c r="AM213" s="498"/>
      <c r="AN213" s="498"/>
      <c r="AO213" s="498"/>
      <c r="AP213" s="498"/>
      <c r="AQ213" s="498"/>
      <c r="AR213" s="498"/>
      <c r="AS213" s="498"/>
      <c r="AT213" s="498"/>
      <c r="AU213" s="498"/>
      <c r="AV213" s="498"/>
      <c r="AW213" s="498"/>
      <c r="AX213" s="498"/>
      <c r="AY213" s="498"/>
      <c r="AZ213" s="498"/>
      <c r="BA213" s="498"/>
      <c r="BB213" s="498"/>
      <c r="BC213" s="498"/>
      <c r="BD213" s="498"/>
      <c r="BE213" s="498"/>
      <c r="BF213" s="498"/>
      <c r="BG213" s="256">
        <f t="shared" si="20"/>
        <v>0</v>
      </c>
      <c r="BH213" s="26">
        <f t="shared" si="21"/>
        <v>0</v>
      </c>
      <c r="BI213" s="514">
        <f t="shared" si="17"/>
        <v>0</v>
      </c>
      <c r="BJ213" s="515">
        <v>0</v>
      </c>
      <c r="BK213" s="515">
        <v>0</v>
      </c>
      <c r="BL213" s="515">
        <v>0</v>
      </c>
      <c r="BM213" s="515">
        <v>0</v>
      </c>
      <c r="BN213" s="515">
        <v>0</v>
      </c>
      <c r="BO213" s="515">
        <v>0</v>
      </c>
      <c r="BP213" s="515">
        <v>0</v>
      </c>
      <c r="BQ213" s="515">
        <v>0</v>
      </c>
      <c r="BR213" s="515">
        <v>0</v>
      </c>
      <c r="BS213" s="515">
        <v>0</v>
      </c>
      <c r="BT213" s="515">
        <v>0</v>
      </c>
      <c r="BU213" s="515">
        <v>0</v>
      </c>
      <c r="BV213" s="515">
        <v>0</v>
      </c>
      <c r="BW213" s="515">
        <v>0</v>
      </c>
      <c r="BX213" s="515">
        <v>0</v>
      </c>
      <c r="BY213" s="515">
        <v>0</v>
      </c>
      <c r="BZ213" s="515">
        <v>0</v>
      </c>
      <c r="CA213" s="515">
        <v>0</v>
      </c>
      <c r="CB213" s="515">
        <v>0</v>
      </c>
      <c r="CC213" s="515">
        <v>0</v>
      </c>
      <c r="CD213" s="515">
        <v>0</v>
      </c>
      <c r="CE213" s="515">
        <v>0</v>
      </c>
      <c r="CF213" s="515">
        <v>0</v>
      </c>
      <c r="CG213" s="516">
        <v>0</v>
      </c>
      <c r="CH213" s="501">
        <v>25123680.000000004</v>
      </c>
      <c r="CI213" s="501">
        <v>25123680.000000004</v>
      </c>
      <c r="CJ213" s="501">
        <v>19272000</v>
      </c>
      <c r="CK213" s="257" t="s">
        <v>1976</v>
      </c>
      <c r="CL213" s="108">
        <v>7.17</v>
      </c>
      <c r="CM213" s="245">
        <v>7.17</v>
      </c>
      <c r="CN213" s="109">
        <v>5.5</v>
      </c>
      <c r="CO213" s="436"/>
      <c r="CP213" s="436"/>
      <c r="CQ213" s="436"/>
      <c r="CR213" s="273"/>
      <c r="CS213" s="447">
        <v>56.833333333333336</v>
      </c>
      <c r="CT213" s="448">
        <v>56.833333333333336</v>
      </c>
      <c r="CU213" s="441">
        <v>0.33333333333333331</v>
      </c>
      <c r="CV213" s="442">
        <v>0.33333333333333331</v>
      </c>
      <c r="CW213" s="450" t="s">
        <v>2213</v>
      </c>
      <c r="CX213" s="242"/>
      <c r="CY213" s="436"/>
      <c r="CZ213" s="436"/>
      <c r="DA213" s="437"/>
      <c r="DB213" s="438"/>
      <c r="DC213" s="457">
        <v>0</v>
      </c>
      <c r="DD213" s="458">
        <v>0</v>
      </c>
      <c r="DE213" s="459">
        <v>481</v>
      </c>
      <c r="DF213" s="357">
        <v>160.33333333333334</v>
      </c>
    </row>
    <row r="214" spans="1:110" ht="35.25" customHeight="1" x14ac:dyDescent="0.25">
      <c r="A214" s="401" t="s">
        <v>56</v>
      </c>
      <c r="B214" s="48" t="s">
        <v>57</v>
      </c>
      <c r="C214" s="48" t="s">
        <v>58</v>
      </c>
      <c r="D214" s="145" t="s">
        <v>318</v>
      </c>
      <c r="E214" s="145" t="s">
        <v>63</v>
      </c>
      <c r="F214" s="145" t="s">
        <v>380</v>
      </c>
      <c r="G214" s="14" t="s">
        <v>63</v>
      </c>
      <c r="H214" s="22" t="s">
        <v>1983</v>
      </c>
      <c r="I214" s="145" t="s">
        <v>1984</v>
      </c>
      <c r="J214" s="426">
        <v>9.0350698326022929</v>
      </c>
      <c r="K214" s="426">
        <v>2.2246212074940002</v>
      </c>
      <c r="L214" s="488">
        <v>5.7</v>
      </c>
      <c r="M214" s="498"/>
      <c r="N214" s="498"/>
      <c r="O214" s="498"/>
      <c r="P214" s="498"/>
      <c r="Q214" s="498"/>
      <c r="R214" s="498"/>
      <c r="S214" s="498"/>
      <c r="T214" s="498"/>
      <c r="U214" s="498"/>
      <c r="V214" s="498"/>
      <c r="W214" s="498"/>
      <c r="X214" s="498"/>
      <c r="Y214" s="498"/>
      <c r="Z214" s="498"/>
      <c r="AA214" s="498"/>
      <c r="AB214" s="498"/>
      <c r="AC214" s="498"/>
      <c r="AD214" s="498"/>
      <c r="AE214" s="498"/>
      <c r="AF214" s="498"/>
      <c r="AG214" s="585"/>
      <c r="AH214" s="498"/>
      <c r="AI214" s="498">
        <f t="shared" si="18"/>
        <v>0</v>
      </c>
      <c r="AJ214" s="498">
        <f t="shared" si="19"/>
        <v>0</v>
      </c>
      <c r="AK214" s="498"/>
      <c r="AL214" s="498"/>
      <c r="AM214" s="498"/>
      <c r="AN214" s="498"/>
      <c r="AO214" s="498"/>
      <c r="AP214" s="498"/>
      <c r="AQ214" s="498"/>
      <c r="AR214" s="498"/>
      <c r="AS214" s="498"/>
      <c r="AT214" s="498"/>
      <c r="AU214" s="498"/>
      <c r="AV214" s="498"/>
      <c r="AW214" s="498"/>
      <c r="AX214" s="498"/>
      <c r="AY214" s="498"/>
      <c r="AZ214" s="498"/>
      <c r="BA214" s="498"/>
      <c r="BB214" s="498"/>
      <c r="BC214" s="498"/>
      <c r="BD214" s="498"/>
      <c r="BE214" s="498"/>
      <c r="BF214" s="498"/>
      <c r="BG214" s="256">
        <f t="shared" si="20"/>
        <v>0</v>
      </c>
      <c r="BH214" s="26">
        <f t="shared" si="21"/>
        <v>0</v>
      </c>
      <c r="BI214" s="514">
        <f t="shared" si="17"/>
        <v>0</v>
      </c>
      <c r="BJ214" s="515">
        <v>0</v>
      </c>
      <c r="BK214" s="515">
        <v>0</v>
      </c>
      <c r="BL214" s="515">
        <v>0</v>
      </c>
      <c r="BM214" s="515">
        <v>0</v>
      </c>
      <c r="BN214" s="515">
        <v>0</v>
      </c>
      <c r="BO214" s="515">
        <v>0</v>
      </c>
      <c r="BP214" s="515">
        <v>0</v>
      </c>
      <c r="BQ214" s="515">
        <v>0</v>
      </c>
      <c r="BR214" s="515">
        <v>0</v>
      </c>
      <c r="BS214" s="515">
        <v>0</v>
      </c>
      <c r="BT214" s="515">
        <v>0</v>
      </c>
      <c r="BU214" s="515">
        <v>0</v>
      </c>
      <c r="BV214" s="515">
        <v>0</v>
      </c>
      <c r="BW214" s="515">
        <v>0</v>
      </c>
      <c r="BX214" s="515">
        <v>0</v>
      </c>
      <c r="BY214" s="515">
        <v>0</v>
      </c>
      <c r="BZ214" s="515">
        <v>0</v>
      </c>
      <c r="CA214" s="515">
        <v>0</v>
      </c>
      <c r="CB214" s="515">
        <v>0</v>
      </c>
      <c r="CC214" s="515">
        <v>0</v>
      </c>
      <c r="CD214" s="515">
        <v>0</v>
      </c>
      <c r="CE214" s="515">
        <v>0</v>
      </c>
      <c r="CF214" s="515">
        <v>0</v>
      </c>
      <c r="CG214" s="516">
        <v>0</v>
      </c>
      <c r="CH214" s="501">
        <v>18536160</v>
      </c>
      <c r="CI214" s="501">
        <v>18536160</v>
      </c>
      <c r="CJ214" s="501">
        <v>23266560</v>
      </c>
      <c r="CK214" s="257" t="s">
        <v>1976</v>
      </c>
      <c r="CL214" s="108">
        <v>5.29</v>
      </c>
      <c r="CM214" s="245">
        <v>5.29</v>
      </c>
      <c r="CN214" s="109">
        <v>6.64</v>
      </c>
      <c r="CO214" s="436"/>
      <c r="CP214" s="436"/>
      <c r="CQ214" s="436"/>
      <c r="CR214" s="273"/>
      <c r="CS214" s="447">
        <v>0</v>
      </c>
      <c r="CT214" s="448">
        <v>0</v>
      </c>
      <c r="CU214" s="441">
        <v>0</v>
      </c>
      <c r="CV214" s="442">
        <v>0</v>
      </c>
      <c r="CW214" s="450" t="s">
        <v>2217</v>
      </c>
      <c r="CX214" s="242"/>
      <c r="CY214" s="436"/>
      <c r="CZ214" s="436"/>
      <c r="DA214" s="437"/>
      <c r="DB214" s="438"/>
      <c r="DC214" s="457">
        <v>0</v>
      </c>
      <c r="DD214" s="458">
        <v>0</v>
      </c>
      <c r="DE214" s="459">
        <v>0</v>
      </c>
      <c r="DF214" s="357">
        <v>0</v>
      </c>
    </row>
    <row r="215" spans="1:110" ht="35.25" customHeight="1" x14ac:dyDescent="0.25">
      <c r="A215" s="401" t="s">
        <v>56</v>
      </c>
      <c r="B215" s="48" t="s">
        <v>57</v>
      </c>
      <c r="C215" s="48" t="s">
        <v>58</v>
      </c>
      <c r="D215" s="145" t="s">
        <v>378</v>
      </c>
      <c r="E215" s="145" t="s">
        <v>63</v>
      </c>
      <c r="F215" s="145" t="s">
        <v>381</v>
      </c>
      <c r="G215" s="14" t="s">
        <v>63</v>
      </c>
      <c r="H215" s="22" t="s">
        <v>1979</v>
      </c>
      <c r="I215" s="145" t="s">
        <v>1984</v>
      </c>
      <c r="J215" s="426">
        <v>9.5</v>
      </c>
      <c r="K215" s="426">
        <v>4.0931818096680006</v>
      </c>
      <c r="L215" s="488">
        <v>6</v>
      </c>
      <c r="M215" s="498"/>
      <c r="N215" s="498"/>
      <c r="O215" s="498"/>
      <c r="P215" s="498"/>
      <c r="Q215" s="498"/>
      <c r="R215" s="498"/>
      <c r="S215" s="498"/>
      <c r="T215" s="498"/>
      <c r="U215" s="498"/>
      <c r="V215" s="498"/>
      <c r="W215" s="498"/>
      <c r="X215" s="498"/>
      <c r="Y215" s="498"/>
      <c r="Z215" s="498"/>
      <c r="AA215" s="498"/>
      <c r="AB215" s="498"/>
      <c r="AC215" s="498">
        <v>1</v>
      </c>
      <c r="AD215" s="498">
        <v>1</v>
      </c>
      <c r="AE215" s="498"/>
      <c r="AF215" s="498"/>
      <c r="AG215" s="585"/>
      <c r="AH215" s="498"/>
      <c r="AI215" s="498">
        <f t="shared" si="18"/>
        <v>1</v>
      </c>
      <c r="AJ215" s="498">
        <f t="shared" si="19"/>
        <v>1</v>
      </c>
      <c r="AK215" s="498"/>
      <c r="AL215" s="498"/>
      <c r="AM215" s="498"/>
      <c r="AN215" s="498"/>
      <c r="AO215" s="498"/>
      <c r="AP215" s="498"/>
      <c r="AQ215" s="498"/>
      <c r="AR215" s="498"/>
      <c r="AS215" s="498"/>
      <c r="AT215" s="498"/>
      <c r="AU215" s="498"/>
      <c r="AV215" s="498"/>
      <c r="AW215" s="498"/>
      <c r="AX215" s="498"/>
      <c r="AY215" s="498"/>
      <c r="AZ215" s="498"/>
      <c r="BA215" s="498">
        <v>82</v>
      </c>
      <c r="BB215" s="498">
        <v>82</v>
      </c>
      <c r="BC215" s="498"/>
      <c r="BD215" s="498"/>
      <c r="BE215" s="498"/>
      <c r="BF215" s="498"/>
      <c r="BG215" s="256">
        <f t="shared" si="20"/>
        <v>82</v>
      </c>
      <c r="BH215" s="26">
        <f t="shared" si="21"/>
        <v>82</v>
      </c>
      <c r="BI215" s="514">
        <f t="shared" si="17"/>
        <v>1.7083333333333336E-2</v>
      </c>
      <c r="BJ215" s="515">
        <v>0</v>
      </c>
      <c r="BK215" s="515">
        <v>0</v>
      </c>
      <c r="BL215" s="515">
        <v>0</v>
      </c>
      <c r="BM215" s="515">
        <v>0</v>
      </c>
      <c r="BN215" s="515">
        <v>0</v>
      </c>
      <c r="BO215" s="515">
        <v>0</v>
      </c>
      <c r="BP215" s="515">
        <v>0</v>
      </c>
      <c r="BQ215" s="515">
        <v>0</v>
      </c>
      <c r="BR215" s="515">
        <v>0</v>
      </c>
      <c r="BS215" s="515">
        <v>0</v>
      </c>
      <c r="BT215" s="515">
        <v>0</v>
      </c>
      <c r="BU215" s="515">
        <v>0</v>
      </c>
      <c r="BV215" s="515">
        <v>0</v>
      </c>
      <c r="BW215" s="515">
        <v>0</v>
      </c>
      <c r="BX215" s="515">
        <v>0</v>
      </c>
      <c r="BY215" s="515">
        <v>0</v>
      </c>
      <c r="BZ215" s="515">
        <v>96254.88</v>
      </c>
      <c r="CA215" s="515">
        <v>96254.88</v>
      </c>
      <c r="CB215" s="515">
        <v>0</v>
      </c>
      <c r="CC215" s="515">
        <v>0</v>
      </c>
      <c r="CD215" s="515">
        <v>0</v>
      </c>
      <c r="CE215" s="515">
        <v>0</v>
      </c>
      <c r="CF215" s="515">
        <v>96254.88</v>
      </c>
      <c r="CG215" s="516">
        <v>96254.88</v>
      </c>
      <c r="CH215" s="501">
        <v>14086079.999999998</v>
      </c>
      <c r="CI215" s="501">
        <v>14086079.999999998</v>
      </c>
      <c r="CJ215" s="501">
        <v>16819200</v>
      </c>
      <c r="CK215" s="257" t="s">
        <v>1976</v>
      </c>
      <c r="CL215" s="108">
        <v>4.0199999999999996</v>
      </c>
      <c r="CM215" s="245">
        <v>4.0199999999999996</v>
      </c>
      <c r="CN215" s="109">
        <v>4.8</v>
      </c>
      <c r="CO215" s="436"/>
      <c r="CP215" s="436"/>
      <c r="CQ215" s="436"/>
      <c r="CR215" s="273"/>
      <c r="CS215" s="447">
        <v>11.943661971830979</v>
      </c>
      <c r="CT215" s="448">
        <v>11.943661971830979</v>
      </c>
      <c r="CU215" s="441">
        <v>0.16901408450704217</v>
      </c>
      <c r="CV215" s="442">
        <v>0.16901408450704217</v>
      </c>
      <c r="CW215" s="450" t="s">
        <v>2213</v>
      </c>
      <c r="CX215" s="242"/>
      <c r="CY215" s="436"/>
      <c r="CZ215" s="436"/>
      <c r="DA215" s="437"/>
      <c r="DB215" s="438"/>
      <c r="DC215" s="457">
        <v>212</v>
      </c>
      <c r="DD215" s="458">
        <v>0</v>
      </c>
      <c r="DE215" s="459">
        <v>0</v>
      </c>
      <c r="DF215" s="357">
        <v>70.666666666666671</v>
      </c>
    </row>
    <row r="216" spans="1:110" ht="35.25" customHeight="1" x14ac:dyDescent="0.25">
      <c r="A216" s="401" t="s">
        <v>56</v>
      </c>
      <c r="B216" s="48" t="s">
        <v>57</v>
      </c>
      <c r="C216" s="48" t="s">
        <v>58</v>
      </c>
      <c r="D216" s="145" t="s">
        <v>378</v>
      </c>
      <c r="E216" s="145" t="s">
        <v>63</v>
      </c>
      <c r="F216" s="145" t="s">
        <v>382</v>
      </c>
      <c r="G216" s="14" t="s">
        <v>63</v>
      </c>
      <c r="H216" s="22" t="s">
        <v>1979</v>
      </c>
      <c r="I216" s="145" t="s">
        <v>1984</v>
      </c>
      <c r="J216" s="426">
        <v>9.6999999999999993</v>
      </c>
      <c r="K216" s="426">
        <v>4.0115530219590001</v>
      </c>
      <c r="L216" s="488">
        <v>6</v>
      </c>
      <c r="M216" s="498"/>
      <c r="N216" s="498"/>
      <c r="O216" s="498"/>
      <c r="P216" s="498"/>
      <c r="Q216" s="498"/>
      <c r="R216" s="498"/>
      <c r="S216" s="498"/>
      <c r="T216" s="498"/>
      <c r="U216" s="498"/>
      <c r="V216" s="498"/>
      <c r="W216" s="498"/>
      <c r="X216" s="498"/>
      <c r="Y216" s="498"/>
      <c r="Z216" s="498"/>
      <c r="AA216" s="498"/>
      <c r="AB216" s="498"/>
      <c r="AC216" s="498"/>
      <c r="AD216" s="498"/>
      <c r="AE216" s="498"/>
      <c r="AF216" s="498"/>
      <c r="AG216" s="585"/>
      <c r="AH216" s="498"/>
      <c r="AI216" s="498">
        <f t="shared" si="18"/>
        <v>0</v>
      </c>
      <c r="AJ216" s="498">
        <f t="shared" si="19"/>
        <v>0</v>
      </c>
      <c r="AK216" s="498"/>
      <c r="AL216" s="498"/>
      <c r="AM216" s="498"/>
      <c r="AN216" s="498"/>
      <c r="AO216" s="498"/>
      <c r="AP216" s="498"/>
      <c r="AQ216" s="498"/>
      <c r="AR216" s="498"/>
      <c r="AS216" s="498"/>
      <c r="AT216" s="498"/>
      <c r="AU216" s="498"/>
      <c r="AV216" s="498"/>
      <c r="AW216" s="498"/>
      <c r="AX216" s="498"/>
      <c r="AY216" s="498"/>
      <c r="AZ216" s="498"/>
      <c r="BA216" s="498"/>
      <c r="BB216" s="498"/>
      <c r="BC216" s="498"/>
      <c r="BD216" s="498"/>
      <c r="BE216" s="498"/>
      <c r="BF216" s="498"/>
      <c r="BG216" s="256">
        <f t="shared" si="20"/>
        <v>0</v>
      </c>
      <c r="BH216" s="26">
        <f t="shared" si="21"/>
        <v>0</v>
      </c>
      <c r="BI216" s="514">
        <f t="shared" si="17"/>
        <v>0</v>
      </c>
      <c r="BJ216" s="515">
        <v>0</v>
      </c>
      <c r="BK216" s="515">
        <v>0</v>
      </c>
      <c r="BL216" s="515">
        <v>0</v>
      </c>
      <c r="BM216" s="515">
        <v>0</v>
      </c>
      <c r="BN216" s="515">
        <v>0</v>
      </c>
      <c r="BO216" s="515">
        <v>0</v>
      </c>
      <c r="BP216" s="515">
        <v>0</v>
      </c>
      <c r="BQ216" s="515">
        <v>0</v>
      </c>
      <c r="BR216" s="515">
        <v>0</v>
      </c>
      <c r="BS216" s="515">
        <v>0</v>
      </c>
      <c r="BT216" s="515">
        <v>0</v>
      </c>
      <c r="BU216" s="515">
        <v>0</v>
      </c>
      <c r="BV216" s="515">
        <v>0</v>
      </c>
      <c r="BW216" s="515">
        <v>0</v>
      </c>
      <c r="BX216" s="515">
        <v>0</v>
      </c>
      <c r="BY216" s="515">
        <v>0</v>
      </c>
      <c r="BZ216" s="515">
        <v>0</v>
      </c>
      <c r="CA216" s="515">
        <v>0</v>
      </c>
      <c r="CB216" s="515">
        <v>0</v>
      </c>
      <c r="CC216" s="515">
        <v>0</v>
      </c>
      <c r="CD216" s="515">
        <v>0</v>
      </c>
      <c r="CE216" s="515">
        <v>0</v>
      </c>
      <c r="CF216" s="515">
        <v>0</v>
      </c>
      <c r="CG216" s="516">
        <v>0</v>
      </c>
      <c r="CH216" s="501">
        <v>16749120.000000002</v>
      </c>
      <c r="CI216" s="501">
        <v>16749120.000000002</v>
      </c>
      <c r="CJ216" s="501">
        <v>19272000</v>
      </c>
      <c r="CK216" s="257" t="s">
        <v>1976</v>
      </c>
      <c r="CL216" s="108">
        <v>4.78</v>
      </c>
      <c r="CM216" s="245">
        <v>4.78</v>
      </c>
      <c r="CN216" s="109">
        <v>5.5</v>
      </c>
      <c r="CO216" s="436"/>
      <c r="CP216" s="436"/>
      <c r="CQ216" s="436"/>
      <c r="CR216" s="273"/>
      <c r="CS216" s="447">
        <v>167.49295774647882</v>
      </c>
      <c r="CT216" s="448">
        <v>167.49295774647882</v>
      </c>
      <c r="CU216" s="441">
        <v>1.101588252921786</v>
      </c>
      <c r="CV216" s="442">
        <v>1.101588252921786</v>
      </c>
      <c r="CW216" s="450" t="s">
        <v>2213</v>
      </c>
      <c r="CX216" s="242"/>
      <c r="CY216" s="436"/>
      <c r="CZ216" s="436"/>
      <c r="DA216" s="437"/>
      <c r="DB216" s="438"/>
      <c r="DC216" s="457">
        <v>940</v>
      </c>
      <c r="DD216" s="458">
        <v>0</v>
      </c>
      <c r="DE216" s="459">
        <v>1015</v>
      </c>
      <c r="DF216" s="357">
        <v>651.66666666666663</v>
      </c>
    </row>
    <row r="217" spans="1:110" ht="35.25" customHeight="1" x14ac:dyDescent="0.25">
      <c r="A217" s="401" t="s">
        <v>56</v>
      </c>
      <c r="B217" s="48" t="s">
        <v>57</v>
      </c>
      <c r="C217" s="48" t="s">
        <v>58</v>
      </c>
      <c r="D217" s="145" t="s">
        <v>193</v>
      </c>
      <c r="E217" s="145" t="s">
        <v>63</v>
      </c>
      <c r="F217" s="145" t="s">
        <v>383</v>
      </c>
      <c r="G217" s="14" t="s">
        <v>63</v>
      </c>
      <c r="H217" s="22" t="s">
        <v>1983</v>
      </c>
      <c r="I217" s="145" t="s">
        <v>1984</v>
      </c>
      <c r="J217" s="426">
        <v>5.4975292632236172</v>
      </c>
      <c r="K217" s="426">
        <v>4.2003787791420004</v>
      </c>
      <c r="L217" s="488">
        <v>525.29999999999995</v>
      </c>
      <c r="M217" s="498"/>
      <c r="N217" s="498"/>
      <c r="O217" s="498"/>
      <c r="P217" s="498"/>
      <c r="Q217" s="498"/>
      <c r="R217" s="498"/>
      <c r="S217" s="498"/>
      <c r="T217" s="498"/>
      <c r="U217" s="498"/>
      <c r="V217" s="498"/>
      <c r="W217" s="498"/>
      <c r="X217" s="498"/>
      <c r="Y217" s="498"/>
      <c r="Z217" s="498"/>
      <c r="AA217" s="498"/>
      <c r="AB217" s="498"/>
      <c r="AC217" s="498">
        <v>1</v>
      </c>
      <c r="AD217" s="498">
        <v>1</v>
      </c>
      <c r="AE217" s="498"/>
      <c r="AF217" s="498"/>
      <c r="AG217" s="585"/>
      <c r="AH217" s="498"/>
      <c r="AI217" s="498">
        <f t="shared" si="18"/>
        <v>1</v>
      </c>
      <c r="AJ217" s="498">
        <f t="shared" si="19"/>
        <v>1</v>
      </c>
      <c r="AK217" s="498"/>
      <c r="AL217" s="498"/>
      <c r="AM217" s="498"/>
      <c r="AN217" s="498"/>
      <c r="AO217" s="498"/>
      <c r="AP217" s="498"/>
      <c r="AQ217" s="498"/>
      <c r="AR217" s="498"/>
      <c r="AS217" s="498"/>
      <c r="AT217" s="498"/>
      <c r="AU217" s="498"/>
      <c r="AV217" s="498"/>
      <c r="AW217" s="498"/>
      <c r="AX217" s="498"/>
      <c r="AY217" s="498"/>
      <c r="AZ217" s="498"/>
      <c r="BA217" s="498">
        <v>200</v>
      </c>
      <c r="BB217" s="498">
        <v>200</v>
      </c>
      <c r="BC217" s="498"/>
      <c r="BD217" s="498"/>
      <c r="BE217" s="498"/>
      <c r="BF217" s="498"/>
      <c r="BG217" s="256">
        <f t="shared" si="20"/>
        <v>200</v>
      </c>
      <c r="BH217" s="26">
        <f t="shared" si="21"/>
        <v>200</v>
      </c>
      <c r="BI217" s="514">
        <f t="shared" si="17"/>
        <v>0</v>
      </c>
      <c r="BJ217" s="515">
        <v>0</v>
      </c>
      <c r="BK217" s="515">
        <v>0</v>
      </c>
      <c r="BL217" s="515">
        <v>0</v>
      </c>
      <c r="BM217" s="515">
        <v>0</v>
      </c>
      <c r="BN217" s="515">
        <v>0</v>
      </c>
      <c r="BO217" s="515">
        <v>0</v>
      </c>
      <c r="BP217" s="515">
        <v>0</v>
      </c>
      <c r="BQ217" s="515">
        <v>0</v>
      </c>
      <c r="BR217" s="515">
        <v>0</v>
      </c>
      <c r="BS217" s="515">
        <v>0</v>
      </c>
      <c r="BT217" s="515">
        <v>0</v>
      </c>
      <c r="BU217" s="515">
        <v>0</v>
      </c>
      <c r="BV217" s="515">
        <v>0</v>
      </c>
      <c r="BW217" s="515">
        <v>0</v>
      </c>
      <c r="BX217" s="515">
        <v>0</v>
      </c>
      <c r="BY217" s="515">
        <v>0</v>
      </c>
      <c r="BZ217" s="515">
        <v>234768</v>
      </c>
      <c r="CA217" s="515">
        <v>234768</v>
      </c>
      <c r="CB217" s="515">
        <v>0</v>
      </c>
      <c r="CC217" s="515">
        <v>0</v>
      </c>
      <c r="CD217" s="515">
        <v>0</v>
      </c>
      <c r="CE217" s="515">
        <v>0</v>
      </c>
      <c r="CF217" s="515">
        <v>234768</v>
      </c>
      <c r="CG217" s="516">
        <v>234768</v>
      </c>
      <c r="CH217" s="501">
        <v>0</v>
      </c>
      <c r="CI217" s="501">
        <v>0</v>
      </c>
      <c r="CJ217" s="501">
        <v>0</v>
      </c>
      <c r="CK217" s="257" t="s">
        <v>1976</v>
      </c>
      <c r="CL217" s="108">
        <v>0</v>
      </c>
      <c r="CM217" s="245">
        <v>0</v>
      </c>
      <c r="CN217" s="109">
        <v>0</v>
      </c>
      <c r="CO217" s="436"/>
      <c r="CP217" s="436"/>
      <c r="CQ217" s="436"/>
      <c r="CR217" s="273"/>
      <c r="CS217" s="447">
        <v>58.710902419476497</v>
      </c>
      <c r="CT217" s="448">
        <v>58.710902419476497</v>
      </c>
      <c r="CU217" s="441">
        <v>1.4574914860978208</v>
      </c>
      <c r="CV217" s="442">
        <v>1.4574914860978208</v>
      </c>
      <c r="CW217" s="450" t="s">
        <v>2246</v>
      </c>
      <c r="CX217" s="242"/>
      <c r="CY217" s="436"/>
      <c r="CZ217" s="436"/>
      <c r="DA217" s="437"/>
      <c r="DB217" s="438"/>
      <c r="DC217" s="457">
        <v>4256</v>
      </c>
      <c r="DD217" s="458">
        <v>0</v>
      </c>
      <c r="DE217" s="459">
        <v>47280</v>
      </c>
      <c r="DF217" s="357">
        <v>17178.666666666668</v>
      </c>
    </row>
    <row r="218" spans="1:110" ht="35.25" customHeight="1" x14ac:dyDescent="0.25">
      <c r="A218" s="401" t="s">
        <v>56</v>
      </c>
      <c r="B218" s="48" t="s">
        <v>57</v>
      </c>
      <c r="C218" s="48" t="s">
        <v>58</v>
      </c>
      <c r="D218" s="145" t="s">
        <v>341</v>
      </c>
      <c r="E218" s="145" t="s">
        <v>63</v>
      </c>
      <c r="F218" s="145" t="s">
        <v>384</v>
      </c>
      <c r="G218" s="14" t="s">
        <v>63</v>
      </c>
      <c r="H218" s="22" t="s">
        <v>1983</v>
      </c>
      <c r="I218" s="145" t="s">
        <v>1984</v>
      </c>
      <c r="J218" s="426" t="s">
        <v>1985</v>
      </c>
      <c r="K218" s="426">
        <v>4.2187499912249997</v>
      </c>
      <c r="L218" s="488">
        <v>136.6</v>
      </c>
      <c r="M218" s="498"/>
      <c r="N218" s="498"/>
      <c r="O218" s="498"/>
      <c r="P218" s="498"/>
      <c r="Q218" s="498"/>
      <c r="R218" s="498"/>
      <c r="S218" s="498"/>
      <c r="T218" s="498"/>
      <c r="U218" s="498"/>
      <c r="V218" s="498"/>
      <c r="W218" s="498"/>
      <c r="X218" s="498"/>
      <c r="Y218" s="498"/>
      <c r="Z218" s="498"/>
      <c r="AA218" s="498"/>
      <c r="AB218" s="498"/>
      <c r="AC218" s="498"/>
      <c r="AD218" s="498"/>
      <c r="AE218" s="498"/>
      <c r="AF218" s="498"/>
      <c r="AG218" s="585"/>
      <c r="AH218" s="498"/>
      <c r="AI218" s="498">
        <f t="shared" si="18"/>
        <v>0</v>
      </c>
      <c r="AJ218" s="498">
        <f t="shared" si="19"/>
        <v>0</v>
      </c>
      <c r="AK218" s="498"/>
      <c r="AL218" s="498"/>
      <c r="AM218" s="498"/>
      <c r="AN218" s="498"/>
      <c r="AO218" s="498"/>
      <c r="AP218" s="498"/>
      <c r="AQ218" s="498"/>
      <c r="AR218" s="498"/>
      <c r="AS218" s="498"/>
      <c r="AT218" s="498"/>
      <c r="AU218" s="498"/>
      <c r="AV218" s="498"/>
      <c r="AW218" s="498"/>
      <c r="AX218" s="498"/>
      <c r="AY218" s="498"/>
      <c r="AZ218" s="498"/>
      <c r="BA218" s="498"/>
      <c r="BB218" s="498"/>
      <c r="BC218" s="498"/>
      <c r="BD218" s="498"/>
      <c r="BE218" s="498"/>
      <c r="BF218" s="498"/>
      <c r="BG218" s="256">
        <f t="shared" si="20"/>
        <v>0</v>
      </c>
      <c r="BH218" s="26">
        <f t="shared" si="21"/>
        <v>0</v>
      </c>
      <c r="BI218" s="514">
        <f t="shared" si="17"/>
        <v>0</v>
      </c>
      <c r="BJ218" s="515">
        <v>0</v>
      </c>
      <c r="BK218" s="515">
        <v>0</v>
      </c>
      <c r="BL218" s="515">
        <v>0</v>
      </c>
      <c r="BM218" s="515">
        <v>0</v>
      </c>
      <c r="BN218" s="515">
        <v>0</v>
      </c>
      <c r="BO218" s="515">
        <v>0</v>
      </c>
      <c r="BP218" s="515">
        <v>0</v>
      </c>
      <c r="BQ218" s="515">
        <v>0</v>
      </c>
      <c r="BR218" s="515">
        <v>0</v>
      </c>
      <c r="BS218" s="515">
        <v>0</v>
      </c>
      <c r="BT218" s="515">
        <v>0</v>
      </c>
      <c r="BU218" s="515">
        <v>0</v>
      </c>
      <c r="BV218" s="515">
        <v>0</v>
      </c>
      <c r="BW218" s="515">
        <v>0</v>
      </c>
      <c r="BX218" s="515">
        <v>0</v>
      </c>
      <c r="BY218" s="515">
        <v>0</v>
      </c>
      <c r="BZ218" s="515">
        <v>0</v>
      </c>
      <c r="CA218" s="515">
        <v>0</v>
      </c>
      <c r="CB218" s="515">
        <v>0</v>
      </c>
      <c r="CC218" s="515">
        <v>0</v>
      </c>
      <c r="CD218" s="515">
        <v>0</v>
      </c>
      <c r="CE218" s="515">
        <v>0</v>
      </c>
      <c r="CF218" s="515">
        <v>0</v>
      </c>
      <c r="CG218" s="516">
        <v>0</v>
      </c>
      <c r="CH218" s="501">
        <v>0</v>
      </c>
      <c r="CI218" s="501">
        <v>0</v>
      </c>
      <c r="CJ218" s="501">
        <v>0</v>
      </c>
      <c r="CK218" s="257" t="s">
        <v>1976</v>
      </c>
      <c r="CL218" s="108">
        <v>0</v>
      </c>
      <c r="CM218" s="245">
        <v>0</v>
      </c>
      <c r="CN218" s="109">
        <v>0</v>
      </c>
      <c r="CO218" s="436"/>
      <c r="CP218" s="436"/>
      <c r="CQ218" s="436"/>
      <c r="CR218" s="273"/>
      <c r="CS218" s="447">
        <v>79.351233468105917</v>
      </c>
      <c r="CT218" s="448">
        <v>79.351233468105917</v>
      </c>
      <c r="CU218" s="441">
        <v>0.9819176649434137</v>
      </c>
      <c r="CV218" s="442">
        <v>0.9819176649434137</v>
      </c>
      <c r="CW218" s="450" t="s">
        <v>2246</v>
      </c>
      <c r="CX218" s="242"/>
      <c r="CY218" s="436"/>
      <c r="CZ218" s="436"/>
      <c r="DA218" s="437"/>
      <c r="DB218" s="438"/>
      <c r="DC218" s="457">
        <v>0</v>
      </c>
      <c r="DD218" s="458">
        <v>0</v>
      </c>
      <c r="DE218" s="459">
        <v>16069</v>
      </c>
      <c r="DF218" s="357">
        <v>5356.333333333333</v>
      </c>
    </row>
    <row r="219" spans="1:110" ht="35.25" customHeight="1" x14ac:dyDescent="0.25">
      <c r="A219" s="401" t="s">
        <v>56</v>
      </c>
      <c r="B219" s="48" t="s">
        <v>57</v>
      </c>
      <c r="C219" s="48" t="s">
        <v>58</v>
      </c>
      <c r="D219" s="145" t="s">
        <v>193</v>
      </c>
      <c r="E219" s="145" t="s">
        <v>63</v>
      </c>
      <c r="F219" s="145" t="s">
        <v>385</v>
      </c>
      <c r="G219" s="14" t="s">
        <v>63</v>
      </c>
      <c r="H219" s="22" t="s">
        <v>1979</v>
      </c>
      <c r="I219" s="145" t="s">
        <v>1984</v>
      </c>
      <c r="J219" s="426">
        <v>8.4614146051354808</v>
      </c>
      <c r="K219" s="426">
        <v>3.8543560525890004</v>
      </c>
      <c r="L219" s="488">
        <v>408.8</v>
      </c>
      <c r="M219" s="498"/>
      <c r="N219" s="498"/>
      <c r="O219" s="498"/>
      <c r="P219" s="498"/>
      <c r="Q219" s="498"/>
      <c r="R219" s="498"/>
      <c r="S219" s="498"/>
      <c r="T219" s="498"/>
      <c r="U219" s="498"/>
      <c r="V219" s="498"/>
      <c r="W219" s="498"/>
      <c r="X219" s="498"/>
      <c r="Y219" s="498"/>
      <c r="Z219" s="498"/>
      <c r="AA219" s="498"/>
      <c r="AB219" s="498"/>
      <c r="AC219" s="498">
        <v>2</v>
      </c>
      <c r="AD219" s="498">
        <v>2</v>
      </c>
      <c r="AE219" s="498"/>
      <c r="AF219" s="498"/>
      <c r="AG219" s="585">
        <v>1</v>
      </c>
      <c r="AH219" s="498">
        <v>1</v>
      </c>
      <c r="AI219" s="498">
        <f t="shared" si="18"/>
        <v>3</v>
      </c>
      <c r="AJ219" s="498">
        <f t="shared" si="19"/>
        <v>3</v>
      </c>
      <c r="AK219" s="498"/>
      <c r="AL219" s="498"/>
      <c r="AM219" s="498"/>
      <c r="AN219" s="498"/>
      <c r="AO219" s="498"/>
      <c r="AP219" s="498"/>
      <c r="AQ219" s="498"/>
      <c r="AR219" s="498"/>
      <c r="AS219" s="498"/>
      <c r="AT219" s="498"/>
      <c r="AU219" s="498"/>
      <c r="AV219" s="498"/>
      <c r="AW219" s="498"/>
      <c r="AX219" s="498"/>
      <c r="AY219" s="498"/>
      <c r="AZ219" s="498"/>
      <c r="BA219" s="498">
        <v>210</v>
      </c>
      <c r="BB219" s="498">
        <v>210</v>
      </c>
      <c r="BC219" s="498"/>
      <c r="BD219" s="498"/>
      <c r="BE219" s="498">
        <v>3</v>
      </c>
      <c r="BF219" s="498">
        <v>3</v>
      </c>
      <c r="BG219" s="256">
        <f t="shared" si="20"/>
        <v>213</v>
      </c>
      <c r="BH219" s="26">
        <f t="shared" si="21"/>
        <v>213</v>
      </c>
      <c r="BI219" s="514">
        <f t="shared" si="17"/>
        <v>7.3195876288659784E-2</v>
      </c>
      <c r="BJ219" s="515">
        <v>0</v>
      </c>
      <c r="BK219" s="515">
        <v>0</v>
      </c>
      <c r="BL219" s="515">
        <v>0</v>
      </c>
      <c r="BM219" s="515">
        <v>0</v>
      </c>
      <c r="BN219" s="515">
        <v>0</v>
      </c>
      <c r="BO219" s="515">
        <v>0</v>
      </c>
      <c r="BP219" s="515">
        <v>0</v>
      </c>
      <c r="BQ219" s="515">
        <v>0</v>
      </c>
      <c r="BR219" s="515">
        <v>0</v>
      </c>
      <c r="BS219" s="515">
        <v>0</v>
      </c>
      <c r="BT219" s="515">
        <v>0</v>
      </c>
      <c r="BU219" s="515">
        <v>0</v>
      </c>
      <c r="BV219" s="515">
        <v>0</v>
      </c>
      <c r="BW219" s="515">
        <v>0</v>
      </c>
      <c r="BX219" s="515">
        <v>0</v>
      </c>
      <c r="BY219" s="515">
        <v>0</v>
      </c>
      <c r="BZ219" s="515">
        <v>246506.40000000002</v>
      </c>
      <c r="CA219" s="515">
        <v>246506.40000000002</v>
      </c>
      <c r="CB219" s="515">
        <v>0</v>
      </c>
      <c r="CC219" s="515">
        <v>0</v>
      </c>
      <c r="CD219" s="515">
        <v>9828.7199999999993</v>
      </c>
      <c r="CE219" s="515">
        <v>9828.7199999999993</v>
      </c>
      <c r="CF219" s="515">
        <v>256335.12000000002</v>
      </c>
      <c r="CG219" s="516">
        <v>256335.12000000002</v>
      </c>
      <c r="CH219" s="501">
        <v>19972800.000000004</v>
      </c>
      <c r="CI219" s="501">
        <v>19972800.000000004</v>
      </c>
      <c r="CJ219" s="501">
        <v>10196640.000000002</v>
      </c>
      <c r="CK219" s="257" t="s">
        <v>1976</v>
      </c>
      <c r="CL219" s="108">
        <v>5.7</v>
      </c>
      <c r="CM219" s="245">
        <v>5.7</v>
      </c>
      <c r="CN219" s="109">
        <v>2.91</v>
      </c>
      <c r="CO219" s="436"/>
      <c r="CP219" s="436"/>
      <c r="CQ219" s="436"/>
      <c r="CR219" s="273"/>
      <c r="CS219" s="447">
        <v>63.242365990949509</v>
      </c>
      <c r="CT219" s="448">
        <v>63.242365990949509</v>
      </c>
      <c r="CU219" s="441">
        <v>1.2969353592583051</v>
      </c>
      <c r="CV219" s="442">
        <v>1.2969353592583051</v>
      </c>
      <c r="CW219" s="450" t="s">
        <v>2255</v>
      </c>
      <c r="CX219" s="242"/>
      <c r="CY219" s="436"/>
      <c r="CZ219" s="436"/>
      <c r="DA219" s="437"/>
      <c r="DB219" s="438"/>
      <c r="DC219" s="457">
        <v>3320</v>
      </c>
      <c r="DD219" s="458">
        <v>41759</v>
      </c>
      <c r="DE219" s="459">
        <v>0</v>
      </c>
      <c r="DF219" s="357">
        <v>15026.333333333334</v>
      </c>
    </row>
    <row r="220" spans="1:110" ht="35.25" customHeight="1" x14ac:dyDescent="0.25">
      <c r="A220" s="401" t="s">
        <v>56</v>
      </c>
      <c r="B220" s="48" t="s">
        <v>57</v>
      </c>
      <c r="C220" s="48" t="s">
        <v>58</v>
      </c>
      <c r="D220" s="145" t="s">
        <v>67</v>
      </c>
      <c r="E220" s="145" t="s">
        <v>63</v>
      </c>
      <c r="F220" s="145" t="s">
        <v>386</v>
      </c>
      <c r="G220" s="14" t="s">
        <v>63</v>
      </c>
      <c r="H220" s="22" t="s">
        <v>1983</v>
      </c>
      <c r="I220" s="145" t="s">
        <v>1984</v>
      </c>
      <c r="J220" s="426">
        <v>8.3000000000000007</v>
      </c>
      <c r="K220" s="426">
        <v>2.1634469651970001</v>
      </c>
      <c r="L220" s="488">
        <v>22.4</v>
      </c>
      <c r="M220" s="498"/>
      <c r="N220" s="498"/>
      <c r="O220" s="498"/>
      <c r="P220" s="498"/>
      <c r="Q220" s="498"/>
      <c r="R220" s="498"/>
      <c r="S220" s="498"/>
      <c r="T220" s="498"/>
      <c r="U220" s="498"/>
      <c r="V220" s="498"/>
      <c r="W220" s="498"/>
      <c r="X220" s="498"/>
      <c r="Y220" s="498"/>
      <c r="Z220" s="498"/>
      <c r="AA220" s="498"/>
      <c r="AB220" s="498"/>
      <c r="AC220" s="498"/>
      <c r="AD220" s="498"/>
      <c r="AE220" s="498"/>
      <c r="AF220" s="498"/>
      <c r="AG220" s="585"/>
      <c r="AH220" s="498"/>
      <c r="AI220" s="498">
        <f t="shared" si="18"/>
        <v>0</v>
      </c>
      <c r="AJ220" s="498">
        <f t="shared" si="19"/>
        <v>0</v>
      </c>
      <c r="AK220" s="498"/>
      <c r="AL220" s="498"/>
      <c r="AM220" s="498"/>
      <c r="AN220" s="498"/>
      <c r="AO220" s="498"/>
      <c r="AP220" s="498"/>
      <c r="AQ220" s="498"/>
      <c r="AR220" s="498"/>
      <c r="AS220" s="498"/>
      <c r="AT220" s="498"/>
      <c r="AU220" s="498"/>
      <c r="AV220" s="498"/>
      <c r="AW220" s="498"/>
      <c r="AX220" s="498"/>
      <c r="AY220" s="498"/>
      <c r="AZ220" s="498"/>
      <c r="BA220" s="498"/>
      <c r="BB220" s="498"/>
      <c r="BC220" s="498"/>
      <c r="BD220" s="498"/>
      <c r="BE220" s="498"/>
      <c r="BF220" s="498"/>
      <c r="BG220" s="256">
        <f t="shared" si="20"/>
        <v>0</v>
      </c>
      <c r="BH220" s="26">
        <f t="shared" si="21"/>
        <v>0</v>
      </c>
      <c r="BI220" s="514">
        <f t="shared" si="17"/>
        <v>0</v>
      </c>
      <c r="BJ220" s="515">
        <v>0</v>
      </c>
      <c r="BK220" s="515">
        <v>0</v>
      </c>
      <c r="BL220" s="515">
        <v>0</v>
      </c>
      <c r="BM220" s="515">
        <v>0</v>
      </c>
      <c r="BN220" s="515">
        <v>0</v>
      </c>
      <c r="BO220" s="515">
        <v>0</v>
      </c>
      <c r="BP220" s="515">
        <v>0</v>
      </c>
      <c r="BQ220" s="515">
        <v>0</v>
      </c>
      <c r="BR220" s="515">
        <v>0</v>
      </c>
      <c r="BS220" s="515">
        <v>0</v>
      </c>
      <c r="BT220" s="515">
        <v>0</v>
      </c>
      <c r="BU220" s="515">
        <v>0</v>
      </c>
      <c r="BV220" s="515">
        <v>0</v>
      </c>
      <c r="BW220" s="515">
        <v>0</v>
      </c>
      <c r="BX220" s="515">
        <v>0</v>
      </c>
      <c r="BY220" s="515">
        <v>0</v>
      </c>
      <c r="BZ220" s="515">
        <v>0</v>
      </c>
      <c r="CA220" s="515">
        <v>0</v>
      </c>
      <c r="CB220" s="515">
        <v>0</v>
      </c>
      <c r="CC220" s="515">
        <v>0</v>
      </c>
      <c r="CD220" s="515">
        <v>0</v>
      </c>
      <c r="CE220" s="515">
        <v>0</v>
      </c>
      <c r="CF220" s="515">
        <v>0</v>
      </c>
      <c r="CG220" s="516">
        <v>0</v>
      </c>
      <c r="CH220" s="501">
        <v>23266560</v>
      </c>
      <c r="CI220" s="501">
        <v>23266560</v>
      </c>
      <c r="CJ220" s="501">
        <v>18220800</v>
      </c>
      <c r="CK220" s="257" t="s">
        <v>1976</v>
      </c>
      <c r="CL220" s="108">
        <v>6.64</v>
      </c>
      <c r="CM220" s="245">
        <v>6.64</v>
      </c>
      <c r="CN220" s="109">
        <v>5.2</v>
      </c>
      <c r="CO220" s="436"/>
      <c r="CP220" s="436"/>
      <c r="CQ220" s="436"/>
      <c r="CR220" s="273"/>
      <c r="CS220" s="447">
        <v>18.818181818181817</v>
      </c>
      <c r="CT220" s="448">
        <v>18.818181818181817</v>
      </c>
      <c r="CU220" s="441">
        <v>0.40909090909090912</v>
      </c>
      <c r="CV220" s="442">
        <v>0.40909090909090912</v>
      </c>
      <c r="CW220" s="450" t="s">
        <v>2213</v>
      </c>
      <c r="CX220" s="242"/>
      <c r="CY220" s="436"/>
      <c r="CZ220" s="436"/>
      <c r="DA220" s="437"/>
      <c r="DB220" s="438"/>
      <c r="DC220" s="457">
        <v>0</v>
      </c>
      <c r="DD220" s="458">
        <v>0</v>
      </c>
      <c r="DE220" s="459">
        <v>1242</v>
      </c>
      <c r="DF220" s="357">
        <v>414</v>
      </c>
    </row>
    <row r="221" spans="1:110" ht="35.25" customHeight="1" x14ac:dyDescent="0.25">
      <c r="A221" s="401" t="s">
        <v>56</v>
      </c>
      <c r="B221" s="48" t="s">
        <v>57</v>
      </c>
      <c r="C221" s="48" t="s">
        <v>58</v>
      </c>
      <c r="D221" s="145" t="s">
        <v>378</v>
      </c>
      <c r="E221" s="145" t="s">
        <v>63</v>
      </c>
      <c r="F221" s="145" t="s">
        <v>387</v>
      </c>
      <c r="G221" s="14" t="s">
        <v>63</v>
      </c>
      <c r="H221" s="22" t="s">
        <v>1979</v>
      </c>
      <c r="I221" s="145" t="s">
        <v>1984</v>
      </c>
      <c r="J221" s="426">
        <v>11</v>
      </c>
      <c r="K221" s="426">
        <v>5.3676136251990005</v>
      </c>
      <c r="L221" s="488">
        <v>61.7</v>
      </c>
      <c r="M221" s="498"/>
      <c r="N221" s="498"/>
      <c r="O221" s="498"/>
      <c r="P221" s="498"/>
      <c r="Q221" s="498"/>
      <c r="R221" s="498"/>
      <c r="S221" s="498"/>
      <c r="T221" s="498"/>
      <c r="U221" s="498"/>
      <c r="V221" s="498"/>
      <c r="W221" s="498"/>
      <c r="X221" s="498"/>
      <c r="Y221" s="498">
        <v>1</v>
      </c>
      <c r="Z221" s="498">
        <v>1</v>
      </c>
      <c r="AA221" s="498"/>
      <c r="AB221" s="498"/>
      <c r="AC221" s="498"/>
      <c r="AD221" s="498"/>
      <c r="AE221" s="498"/>
      <c r="AF221" s="498"/>
      <c r="AG221" s="585"/>
      <c r="AH221" s="498"/>
      <c r="AI221" s="498">
        <f t="shared" si="18"/>
        <v>1</v>
      </c>
      <c r="AJ221" s="498">
        <f t="shared" si="19"/>
        <v>1</v>
      </c>
      <c r="AK221" s="498"/>
      <c r="AL221" s="498"/>
      <c r="AM221" s="498"/>
      <c r="AN221" s="498"/>
      <c r="AO221" s="498"/>
      <c r="AP221" s="498"/>
      <c r="AQ221" s="498"/>
      <c r="AR221" s="498"/>
      <c r="AS221" s="498"/>
      <c r="AT221" s="498"/>
      <c r="AU221" s="498"/>
      <c r="AV221" s="498"/>
      <c r="AW221" s="498">
        <v>150</v>
      </c>
      <c r="AX221" s="498">
        <v>150</v>
      </c>
      <c r="AY221" s="498"/>
      <c r="AZ221" s="498"/>
      <c r="BA221" s="498"/>
      <c r="BB221" s="498"/>
      <c r="BC221" s="498"/>
      <c r="BD221" s="498"/>
      <c r="BE221" s="498"/>
      <c r="BF221" s="498"/>
      <c r="BG221" s="256">
        <f t="shared" si="20"/>
        <v>150</v>
      </c>
      <c r="BH221" s="26">
        <f t="shared" si="21"/>
        <v>150</v>
      </c>
      <c r="BI221" s="514">
        <f t="shared" si="17"/>
        <v>1.7045454545454544E-2</v>
      </c>
      <c r="BJ221" s="515">
        <v>0</v>
      </c>
      <c r="BK221" s="515">
        <v>0</v>
      </c>
      <c r="BL221" s="515">
        <v>0</v>
      </c>
      <c r="BM221" s="515">
        <v>0</v>
      </c>
      <c r="BN221" s="515">
        <v>0</v>
      </c>
      <c r="BO221" s="515">
        <v>0</v>
      </c>
      <c r="BP221" s="515">
        <v>0</v>
      </c>
      <c r="BQ221" s="515">
        <v>0</v>
      </c>
      <c r="BR221" s="515">
        <v>0</v>
      </c>
      <c r="BS221" s="515">
        <v>0</v>
      </c>
      <c r="BT221" s="515">
        <v>0</v>
      </c>
      <c r="BU221" s="515">
        <v>0</v>
      </c>
      <c r="BV221" s="515">
        <v>756864</v>
      </c>
      <c r="BW221" s="515">
        <v>756864</v>
      </c>
      <c r="BX221" s="515">
        <v>0</v>
      </c>
      <c r="BY221" s="515">
        <v>0</v>
      </c>
      <c r="BZ221" s="515">
        <v>0</v>
      </c>
      <c r="CA221" s="515">
        <v>0</v>
      </c>
      <c r="CB221" s="515">
        <v>0</v>
      </c>
      <c r="CC221" s="515">
        <v>0</v>
      </c>
      <c r="CD221" s="515">
        <v>0</v>
      </c>
      <c r="CE221" s="515">
        <v>0</v>
      </c>
      <c r="CF221" s="515">
        <v>756864</v>
      </c>
      <c r="CG221" s="516">
        <v>756864</v>
      </c>
      <c r="CH221" s="501">
        <v>29608800</v>
      </c>
      <c r="CI221" s="501">
        <v>29608800</v>
      </c>
      <c r="CJ221" s="501">
        <v>30835200.000000004</v>
      </c>
      <c r="CK221" s="257" t="s">
        <v>1976</v>
      </c>
      <c r="CL221" s="108">
        <v>8.4499999999999993</v>
      </c>
      <c r="CM221" s="245">
        <v>8.4499999999999993</v>
      </c>
      <c r="CN221" s="109">
        <v>8.8000000000000007</v>
      </c>
      <c r="CO221" s="436"/>
      <c r="CP221" s="436"/>
      <c r="CQ221" s="436"/>
      <c r="CR221" s="273"/>
      <c r="CS221" s="447">
        <v>32.054216867469897</v>
      </c>
      <c r="CT221" s="448">
        <v>32.054216867469897</v>
      </c>
      <c r="CU221" s="441">
        <v>0.34337349397590383</v>
      </c>
      <c r="CV221" s="442">
        <v>0.34337349397590383</v>
      </c>
      <c r="CW221" s="450" t="s">
        <v>2213</v>
      </c>
      <c r="CX221" s="242"/>
      <c r="CY221" s="436"/>
      <c r="CZ221" s="436"/>
      <c r="DA221" s="437"/>
      <c r="DB221" s="438"/>
      <c r="DC221" s="457">
        <v>5321</v>
      </c>
      <c r="DD221" s="458">
        <v>0</v>
      </c>
      <c r="DE221" s="459">
        <v>0</v>
      </c>
      <c r="DF221" s="357">
        <v>1773.6666666666667</v>
      </c>
    </row>
    <row r="222" spans="1:110" ht="35.25" customHeight="1" x14ac:dyDescent="0.25">
      <c r="A222" s="401" t="s">
        <v>56</v>
      </c>
      <c r="B222" s="48" t="s">
        <v>42</v>
      </c>
      <c r="C222" s="48" t="s">
        <v>388</v>
      </c>
      <c r="D222" s="145" t="s">
        <v>389</v>
      </c>
      <c r="E222" s="145" t="s">
        <v>390</v>
      </c>
      <c r="F222" s="145" t="s">
        <v>391</v>
      </c>
      <c r="G222" s="14" t="s">
        <v>390</v>
      </c>
      <c r="H222" s="22" t="s">
        <v>1978</v>
      </c>
      <c r="I222" s="145" t="s">
        <v>1984</v>
      </c>
      <c r="J222" s="426">
        <v>10.851644719580531</v>
      </c>
      <c r="K222" s="426">
        <v>9.7155302828219998</v>
      </c>
      <c r="L222" s="488">
        <v>2433.6</v>
      </c>
      <c r="M222" s="498"/>
      <c r="N222" s="498"/>
      <c r="O222" s="498"/>
      <c r="P222" s="498"/>
      <c r="Q222" s="498"/>
      <c r="R222" s="498"/>
      <c r="S222" s="498"/>
      <c r="T222" s="498"/>
      <c r="U222" s="498"/>
      <c r="V222" s="498"/>
      <c r="W222" s="498"/>
      <c r="X222" s="498"/>
      <c r="Y222" s="498"/>
      <c r="Z222" s="498"/>
      <c r="AA222" s="498"/>
      <c r="AB222" s="498"/>
      <c r="AC222" s="498">
        <v>10</v>
      </c>
      <c r="AD222" s="498">
        <v>10</v>
      </c>
      <c r="AE222" s="498"/>
      <c r="AF222" s="498"/>
      <c r="AG222" s="585"/>
      <c r="AH222" s="498"/>
      <c r="AI222" s="498">
        <f t="shared" si="18"/>
        <v>10</v>
      </c>
      <c r="AJ222" s="498">
        <f t="shared" si="19"/>
        <v>10</v>
      </c>
      <c r="AK222" s="498"/>
      <c r="AL222" s="498"/>
      <c r="AM222" s="498"/>
      <c r="AN222" s="498"/>
      <c r="AO222" s="498"/>
      <c r="AP222" s="498"/>
      <c r="AQ222" s="498"/>
      <c r="AR222" s="498"/>
      <c r="AS222" s="498"/>
      <c r="AT222" s="498"/>
      <c r="AU222" s="498"/>
      <c r="AV222" s="498"/>
      <c r="AW222" s="498"/>
      <c r="AX222" s="498"/>
      <c r="AY222" s="498"/>
      <c r="AZ222" s="498"/>
      <c r="BA222" s="498">
        <v>80.5</v>
      </c>
      <c r="BB222" s="498">
        <v>80.5</v>
      </c>
      <c r="BC222" s="498"/>
      <c r="BD222" s="498"/>
      <c r="BE222" s="498"/>
      <c r="BF222" s="498"/>
      <c r="BG222" s="256">
        <f t="shared" si="20"/>
        <v>80.5</v>
      </c>
      <c r="BH222" s="26">
        <f t="shared" si="21"/>
        <v>80.5</v>
      </c>
      <c r="BI222" s="514">
        <f t="shared" si="17"/>
        <v>1.3784246575342466E-2</v>
      </c>
      <c r="BJ222" s="515">
        <v>0</v>
      </c>
      <c r="BK222" s="515">
        <v>0</v>
      </c>
      <c r="BL222" s="515">
        <v>0</v>
      </c>
      <c r="BM222" s="515">
        <v>0</v>
      </c>
      <c r="BN222" s="515">
        <v>0</v>
      </c>
      <c r="BO222" s="515">
        <v>0</v>
      </c>
      <c r="BP222" s="515">
        <v>0</v>
      </c>
      <c r="BQ222" s="515">
        <v>0</v>
      </c>
      <c r="BR222" s="515">
        <v>0</v>
      </c>
      <c r="BS222" s="515">
        <v>0</v>
      </c>
      <c r="BT222" s="515">
        <v>0</v>
      </c>
      <c r="BU222" s="515">
        <v>0</v>
      </c>
      <c r="BV222" s="515">
        <v>0</v>
      </c>
      <c r="BW222" s="515">
        <v>0</v>
      </c>
      <c r="BX222" s="515">
        <v>0</v>
      </c>
      <c r="BY222" s="515">
        <v>0</v>
      </c>
      <c r="BZ222" s="515">
        <v>94494.12000000001</v>
      </c>
      <c r="CA222" s="515">
        <v>94494.12000000001</v>
      </c>
      <c r="CB222" s="515">
        <v>0</v>
      </c>
      <c r="CC222" s="515">
        <v>0</v>
      </c>
      <c r="CD222" s="515">
        <v>0</v>
      </c>
      <c r="CE222" s="515">
        <v>0</v>
      </c>
      <c r="CF222" s="515">
        <v>94494.12000000001</v>
      </c>
      <c r="CG222" s="516">
        <v>94494.12000000001</v>
      </c>
      <c r="CH222" s="501">
        <v>15312480.000000002</v>
      </c>
      <c r="CI222" s="501">
        <v>15312480.000000002</v>
      </c>
      <c r="CJ222" s="501">
        <v>20463359.999999996</v>
      </c>
      <c r="CK222" s="257" t="s">
        <v>1976</v>
      </c>
      <c r="CL222" s="108">
        <v>4.37</v>
      </c>
      <c r="CM222" s="245">
        <v>4.37</v>
      </c>
      <c r="CN222" s="109">
        <v>5.84</v>
      </c>
      <c r="CO222" s="436"/>
      <c r="CP222" s="436"/>
      <c r="CQ222" s="436"/>
      <c r="CR222" s="273"/>
      <c r="CS222" s="447">
        <v>89.88734078212677</v>
      </c>
      <c r="CT222" s="448">
        <v>80.926816301725054</v>
      </c>
      <c r="CU222" s="441">
        <v>1.1465811785227782</v>
      </c>
      <c r="CV222" s="442">
        <v>0.81083002773466328</v>
      </c>
      <c r="CW222" s="450" t="s">
        <v>2265</v>
      </c>
      <c r="CX222" s="242"/>
      <c r="CY222" s="436"/>
      <c r="CZ222" s="436"/>
      <c r="DA222" s="437"/>
      <c r="DB222" s="438"/>
      <c r="DC222" s="457">
        <v>0</v>
      </c>
      <c r="DD222" s="458">
        <v>0</v>
      </c>
      <c r="DE222" s="459">
        <v>447360</v>
      </c>
      <c r="DF222" s="357">
        <v>149120</v>
      </c>
    </row>
    <row r="223" spans="1:110" ht="35.25" customHeight="1" x14ac:dyDescent="0.25">
      <c r="A223" s="401" t="s">
        <v>56</v>
      </c>
      <c r="B223" s="48" t="s">
        <v>42</v>
      </c>
      <c r="C223" s="48" t="s">
        <v>388</v>
      </c>
      <c r="D223" s="145" t="s">
        <v>389</v>
      </c>
      <c r="E223" s="145" t="s">
        <v>390</v>
      </c>
      <c r="F223" s="145" t="s">
        <v>392</v>
      </c>
      <c r="G223" s="14" t="s">
        <v>390</v>
      </c>
      <c r="H223" s="22" t="s">
        <v>1978</v>
      </c>
      <c r="I223" s="145" t="s">
        <v>1984</v>
      </c>
      <c r="J223" s="426">
        <v>10.445305600124872</v>
      </c>
      <c r="K223" s="426">
        <v>8.110984831614001</v>
      </c>
      <c r="L223" s="488">
        <v>2049</v>
      </c>
      <c r="M223" s="498"/>
      <c r="N223" s="498"/>
      <c r="O223" s="498"/>
      <c r="P223" s="498"/>
      <c r="Q223" s="498"/>
      <c r="R223" s="498"/>
      <c r="S223" s="498"/>
      <c r="T223" s="498"/>
      <c r="U223" s="498"/>
      <c r="V223" s="498"/>
      <c r="W223" s="498"/>
      <c r="X223" s="498"/>
      <c r="Y223" s="498"/>
      <c r="Z223" s="498"/>
      <c r="AA223" s="498"/>
      <c r="AB223" s="498"/>
      <c r="AC223" s="498">
        <v>6</v>
      </c>
      <c r="AD223" s="498">
        <v>6</v>
      </c>
      <c r="AE223" s="498"/>
      <c r="AF223" s="498"/>
      <c r="AG223" s="585"/>
      <c r="AH223" s="498"/>
      <c r="AI223" s="498">
        <f t="shared" si="18"/>
        <v>6</v>
      </c>
      <c r="AJ223" s="498">
        <f t="shared" si="19"/>
        <v>6</v>
      </c>
      <c r="AK223" s="498"/>
      <c r="AL223" s="498"/>
      <c r="AM223" s="498"/>
      <c r="AN223" s="498"/>
      <c r="AO223" s="498"/>
      <c r="AP223" s="498"/>
      <c r="AQ223" s="498"/>
      <c r="AR223" s="498"/>
      <c r="AS223" s="498"/>
      <c r="AT223" s="498"/>
      <c r="AU223" s="498"/>
      <c r="AV223" s="498"/>
      <c r="AW223" s="498"/>
      <c r="AX223" s="498"/>
      <c r="AY223" s="498"/>
      <c r="AZ223" s="498"/>
      <c r="BA223" s="498">
        <v>143.38</v>
      </c>
      <c r="BB223" s="498">
        <v>143.38</v>
      </c>
      <c r="BC223" s="498"/>
      <c r="BD223" s="498"/>
      <c r="BE223" s="498"/>
      <c r="BF223" s="498"/>
      <c r="BG223" s="256">
        <f t="shared" si="20"/>
        <v>143.38</v>
      </c>
      <c r="BH223" s="26">
        <f t="shared" si="21"/>
        <v>143.38</v>
      </c>
      <c r="BI223" s="514">
        <f t="shared" si="17"/>
        <v>1.8012562814070352E-2</v>
      </c>
      <c r="BJ223" s="515">
        <v>0</v>
      </c>
      <c r="BK223" s="515">
        <v>0</v>
      </c>
      <c r="BL223" s="515">
        <v>0</v>
      </c>
      <c r="BM223" s="515">
        <v>0</v>
      </c>
      <c r="BN223" s="515">
        <v>0</v>
      </c>
      <c r="BO223" s="515">
        <v>0</v>
      </c>
      <c r="BP223" s="515">
        <v>0</v>
      </c>
      <c r="BQ223" s="515">
        <v>0</v>
      </c>
      <c r="BR223" s="515">
        <v>0</v>
      </c>
      <c r="BS223" s="515">
        <v>0</v>
      </c>
      <c r="BT223" s="515">
        <v>0</v>
      </c>
      <c r="BU223" s="515">
        <v>0</v>
      </c>
      <c r="BV223" s="515">
        <v>0</v>
      </c>
      <c r="BW223" s="515">
        <v>0</v>
      </c>
      <c r="BX223" s="515">
        <v>0</v>
      </c>
      <c r="BY223" s="515">
        <v>0</v>
      </c>
      <c r="BZ223" s="515">
        <v>168305.17920000001</v>
      </c>
      <c r="CA223" s="515">
        <v>168305.17920000001</v>
      </c>
      <c r="CB223" s="515">
        <v>0</v>
      </c>
      <c r="CC223" s="515">
        <v>0</v>
      </c>
      <c r="CD223" s="515">
        <v>0</v>
      </c>
      <c r="CE223" s="515">
        <v>0</v>
      </c>
      <c r="CF223" s="515">
        <v>168305.17920000001</v>
      </c>
      <c r="CG223" s="516">
        <v>168305.17920000001</v>
      </c>
      <c r="CH223" s="501">
        <v>33918720</v>
      </c>
      <c r="CI223" s="501">
        <v>33918720</v>
      </c>
      <c r="CJ223" s="501">
        <v>27891840</v>
      </c>
      <c r="CK223" s="257" t="s">
        <v>1976</v>
      </c>
      <c r="CL223" s="108">
        <v>9.68</v>
      </c>
      <c r="CM223" s="245">
        <v>9.68</v>
      </c>
      <c r="CN223" s="109">
        <v>7.96</v>
      </c>
      <c r="CO223" s="436"/>
      <c r="CP223" s="436"/>
      <c r="CQ223" s="436"/>
      <c r="CR223" s="273"/>
      <c r="CS223" s="447">
        <v>112.14600781599211</v>
      </c>
      <c r="CT223" s="448">
        <v>110.63925655521449</v>
      </c>
      <c r="CU223" s="441">
        <v>0.61679841005885461</v>
      </c>
      <c r="CV223" s="442">
        <v>0.61321942844180566</v>
      </c>
      <c r="CW223" s="450" t="s">
        <v>2266</v>
      </c>
      <c r="CX223" s="242"/>
      <c r="CY223" s="436"/>
      <c r="CZ223" s="436"/>
      <c r="DA223" s="437"/>
      <c r="DB223" s="438"/>
      <c r="DC223" s="457">
        <v>0</v>
      </c>
      <c r="DD223" s="458">
        <v>442609</v>
      </c>
      <c r="DE223" s="459">
        <v>0</v>
      </c>
      <c r="DF223" s="357">
        <v>147536.33333333334</v>
      </c>
    </row>
    <row r="224" spans="1:110" ht="35.25" customHeight="1" x14ac:dyDescent="0.25">
      <c r="A224" s="401" t="s">
        <v>56</v>
      </c>
      <c r="B224" s="48" t="s">
        <v>42</v>
      </c>
      <c r="C224" s="48" t="s">
        <v>388</v>
      </c>
      <c r="D224" s="145" t="s">
        <v>389</v>
      </c>
      <c r="E224" s="145" t="s">
        <v>390</v>
      </c>
      <c r="F224" s="145" t="s">
        <v>393</v>
      </c>
      <c r="G224" s="14" t="s">
        <v>390</v>
      </c>
      <c r="H224" s="22" t="s">
        <v>1978</v>
      </c>
      <c r="I224" s="145" t="s">
        <v>1984</v>
      </c>
      <c r="J224" s="426">
        <v>10.038966480669213</v>
      </c>
      <c r="K224" s="426">
        <v>14.535795424311001</v>
      </c>
      <c r="L224" s="488">
        <v>4618.8</v>
      </c>
      <c r="M224" s="498"/>
      <c r="N224" s="498"/>
      <c r="O224" s="498"/>
      <c r="P224" s="498"/>
      <c r="Q224" s="498"/>
      <c r="R224" s="498"/>
      <c r="S224" s="498"/>
      <c r="T224" s="498"/>
      <c r="U224" s="498"/>
      <c r="V224" s="498"/>
      <c r="W224" s="498"/>
      <c r="X224" s="498"/>
      <c r="Y224" s="498"/>
      <c r="Z224" s="498"/>
      <c r="AA224" s="498"/>
      <c r="AB224" s="498"/>
      <c r="AC224" s="498">
        <v>22</v>
      </c>
      <c r="AD224" s="498">
        <v>22</v>
      </c>
      <c r="AE224" s="498"/>
      <c r="AF224" s="498"/>
      <c r="AG224" s="585"/>
      <c r="AH224" s="498"/>
      <c r="AI224" s="498">
        <f t="shared" si="18"/>
        <v>22</v>
      </c>
      <c r="AJ224" s="498">
        <f t="shared" si="19"/>
        <v>22</v>
      </c>
      <c r="AK224" s="498"/>
      <c r="AL224" s="498"/>
      <c r="AM224" s="498"/>
      <c r="AN224" s="498"/>
      <c r="AO224" s="498"/>
      <c r="AP224" s="498"/>
      <c r="AQ224" s="498"/>
      <c r="AR224" s="498"/>
      <c r="AS224" s="498"/>
      <c r="AT224" s="498"/>
      <c r="AU224" s="498"/>
      <c r="AV224" s="498"/>
      <c r="AW224" s="498"/>
      <c r="AX224" s="498"/>
      <c r="AY224" s="498"/>
      <c r="AZ224" s="498"/>
      <c r="BA224" s="498">
        <v>211.84</v>
      </c>
      <c r="BB224" s="498">
        <v>211.84</v>
      </c>
      <c r="BC224" s="498"/>
      <c r="BD224" s="498"/>
      <c r="BE224" s="498"/>
      <c r="BF224" s="498"/>
      <c r="BG224" s="256">
        <f t="shared" si="20"/>
        <v>211.84</v>
      </c>
      <c r="BH224" s="26">
        <f t="shared" si="21"/>
        <v>211.84</v>
      </c>
      <c r="BI224" s="514">
        <f t="shared" si="17"/>
        <v>2.6713745271122323E-2</v>
      </c>
      <c r="BJ224" s="515">
        <v>0</v>
      </c>
      <c r="BK224" s="515">
        <v>0</v>
      </c>
      <c r="BL224" s="515">
        <v>0</v>
      </c>
      <c r="BM224" s="515">
        <v>0</v>
      </c>
      <c r="BN224" s="515">
        <v>0</v>
      </c>
      <c r="BO224" s="515">
        <v>0</v>
      </c>
      <c r="BP224" s="515">
        <v>0</v>
      </c>
      <c r="BQ224" s="515">
        <v>0</v>
      </c>
      <c r="BR224" s="515">
        <v>0</v>
      </c>
      <c r="BS224" s="515">
        <v>0</v>
      </c>
      <c r="BT224" s="515">
        <v>0</v>
      </c>
      <c r="BU224" s="515">
        <v>0</v>
      </c>
      <c r="BV224" s="515">
        <v>0</v>
      </c>
      <c r="BW224" s="515">
        <v>0</v>
      </c>
      <c r="BX224" s="515">
        <v>0</v>
      </c>
      <c r="BY224" s="515">
        <v>0</v>
      </c>
      <c r="BZ224" s="515">
        <v>248666.26560000004</v>
      </c>
      <c r="CA224" s="515">
        <v>248666.26560000004</v>
      </c>
      <c r="CB224" s="515">
        <v>0</v>
      </c>
      <c r="CC224" s="515">
        <v>0</v>
      </c>
      <c r="CD224" s="515">
        <v>0</v>
      </c>
      <c r="CE224" s="515">
        <v>0</v>
      </c>
      <c r="CF224" s="515">
        <v>248666.26560000004</v>
      </c>
      <c r="CG224" s="516">
        <v>248666.26560000004</v>
      </c>
      <c r="CH224" s="501">
        <v>26630400</v>
      </c>
      <c r="CI224" s="501">
        <v>26630400</v>
      </c>
      <c r="CJ224" s="501">
        <v>27786720</v>
      </c>
      <c r="CK224" s="257" t="s">
        <v>1976</v>
      </c>
      <c r="CL224" s="108">
        <v>7.6</v>
      </c>
      <c r="CM224" s="245">
        <v>7.6</v>
      </c>
      <c r="CN224" s="109">
        <v>7.93</v>
      </c>
      <c r="CO224" s="436"/>
      <c r="CP224" s="436"/>
      <c r="CQ224" s="436"/>
      <c r="CR224" s="273"/>
      <c r="CS224" s="447">
        <v>46.513707320627873</v>
      </c>
      <c r="CT224" s="448">
        <v>45.590930740245859</v>
      </c>
      <c r="CU224" s="441">
        <v>0.25720124991519727</v>
      </c>
      <c r="CV224" s="442">
        <v>0.25177786071504998</v>
      </c>
      <c r="CW224" s="450" t="s">
        <v>2265</v>
      </c>
      <c r="CX224" s="242"/>
      <c r="CY224" s="436"/>
      <c r="CZ224" s="436"/>
      <c r="DA224" s="437"/>
      <c r="DB224" s="438"/>
      <c r="DC224" s="457">
        <v>482837</v>
      </c>
      <c r="DD224" s="458">
        <v>28900</v>
      </c>
      <c r="DE224" s="459">
        <v>0</v>
      </c>
      <c r="DF224" s="357">
        <v>170579</v>
      </c>
    </row>
    <row r="225" spans="1:110" ht="35.25" customHeight="1" x14ac:dyDescent="0.25">
      <c r="A225" s="401" t="s">
        <v>56</v>
      </c>
      <c r="B225" s="48" t="s">
        <v>42</v>
      </c>
      <c r="C225" s="48" t="s">
        <v>388</v>
      </c>
      <c r="D225" s="145" t="s">
        <v>389</v>
      </c>
      <c r="E225" s="145" t="s">
        <v>390</v>
      </c>
      <c r="F225" s="145" t="s">
        <v>394</v>
      </c>
      <c r="G225" s="14" t="s">
        <v>390</v>
      </c>
      <c r="H225" s="22" t="s">
        <v>1978</v>
      </c>
      <c r="I225" s="145" t="s">
        <v>1984</v>
      </c>
      <c r="J225" s="426">
        <v>10.660426310424926</v>
      </c>
      <c r="K225" s="426">
        <v>7.9054924077990005</v>
      </c>
      <c r="L225" s="488">
        <v>1919</v>
      </c>
      <c r="M225" s="498"/>
      <c r="N225" s="498"/>
      <c r="O225" s="498"/>
      <c r="P225" s="498"/>
      <c r="Q225" s="498"/>
      <c r="R225" s="498"/>
      <c r="S225" s="498"/>
      <c r="T225" s="498"/>
      <c r="U225" s="498"/>
      <c r="V225" s="498"/>
      <c r="W225" s="498"/>
      <c r="X225" s="498"/>
      <c r="Y225" s="498"/>
      <c r="Z225" s="498"/>
      <c r="AA225" s="498"/>
      <c r="AB225" s="498"/>
      <c r="AC225" s="498">
        <v>12</v>
      </c>
      <c r="AD225" s="498">
        <v>12</v>
      </c>
      <c r="AE225" s="498"/>
      <c r="AF225" s="498"/>
      <c r="AG225" s="585"/>
      <c r="AH225" s="498"/>
      <c r="AI225" s="498">
        <f t="shared" si="18"/>
        <v>12</v>
      </c>
      <c r="AJ225" s="498">
        <f t="shared" si="19"/>
        <v>12</v>
      </c>
      <c r="AK225" s="498"/>
      <c r="AL225" s="498"/>
      <c r="AM225" s="498"/>
      <c r="AN225" s="498"/>
      <c r="AO225" s="498"/>
      <c r="AP225" s="498"/>
      <c r="AQ225" s="498"/>
      <c r="AR225" s="498"/>
      <c r="AS225" s="498"/>
      <c r="AT225" s="498"/>
      <c r="AU225" s="498"/>
      <c r="AV225" s="498"/>
      <c r="AW225" s="498"/>
      <c r="AX225" s="498"/>
      <c r="AY225" s="498"/>
      <c r="AZ225" s="498"/>
      <c r="BA225" s="498">
        <v>229.92</v>
      </c>
      <c r="BB225" s="498">
        <v>229.92</v>
      </c>
      <c r="BC225" s="498"/>
      <c r="BD225" s="498"/>
      <c r="BE225" s="498"/>
      <c r="BF225" s="498"/>
      <c r="BG225" s="256">
        <f t="shared" si="20"/>
        <v>229.92</v>
      </c>
      <c r="BH225" s="26">
        <f t="shared" si="21"/>
        <v>229.92</v>
      </c>
      <c r="BI225" s="514">
        <f t="shared" si="17"/>
        <v>3.3321739130434777E-2</v>
      </c>
      <c r="BJ225" s="515">
        <v>0</v>
      </c>
      <c r="BK225" s="515">
        <v>0</v>
      </c>
      <c r="BL225" s="515">
        <v>0</v>
      </c>
      <c r="BM225" s="515">
        <v>0</v>
      </c>
      <c r="BN225" s="515">
        <v>0</v>
      </c>
      <c r="BO225" s="515">
        <v>0</v>
      </c>
      <c r="BP225" s="515">
        <v>0</v>
      </c>
      <c r="BQ225" s="515">
        <v>0</v>
      </c>
      <c r="BR225" s="515">
        <v>0</v>
      </c>
      <c r="BS225" s="515">
        <v>0</v>
      </c>
      <c r="BT225" s="515">
        <v>0</v>
      </c>
      <c r="BU225" s="515">
        <v>0</v>
      </c>
      <c r="BV225" s="515">
        <v>0</v>
      </c>
      <c r="BW225" s="515">
        <v>0</v>
      </c>
      <c r="BX225" s="515">
        <v>0</v>
      </c>
      <c r="BY225" s="515">
        <v>0</v>
      </c>
      <c r="BZ225" s="515">
        <v>269889.2928</v>
      </c>
      <c r="CA225" s="515">
        <v>269889.2928</v>
      </c>
      <c r="CB225" s="515">
        <v>0</v>
      </c>
      <c r="CC225" s="515">
        <v>0</v>
      </c>
      <c r="CD225" s="515">
        <v>0</v>
      </c>
      <c r="CE225" s="515">
        <v>0</v>
      </c>
      <c r="CF225" s="515">
        <v>269889.2928</v>
      </c>
      <c r="CG225" s="516">
        <v>269889.2928</v>
      </c>
      <c r="CH225" s="501">
        <v>22180320</v>
      </c>
      <c r="CI225" s="501">
        <v>22180320</v>
      </c>
      <c r="CJ225" s="501">
        <v>24177600.000000004</v>
      </c>
      <c r="CK225" s="257" t="s">
        <v>1976</v>
      </c>
      <c r="CL225" s="108">
        <v>6.33</v>
      </c>
      <c r="CM225" s="245">
        <v>6.33</v>
      </c>
      <c r="CN225" s="109">
        <v>6.9</v>
      </c>
      <c r="CO225" s="436"/>
      <c r="CP225" s="436"/>
      <c r="CQ225" s="436"/>
      <c r="CR225" s="273"/>
      <c r="CS225" s="447">
        <v>34.931124881255485</v>
      </c>
      <c r="CT225" s="448">
        <v>34.376495734130245</v>
      </c>
      <c r="CU225" s="441">
        <v>0.57811458428430296</v>
      </c>
      <c r="CV225" s="442">
        <v>0.57794088270361865</v>
      </c>
      <c r="CW225" s="450" t="s">
        <v>2225</v>
      </c>
      <c r="CX225" s="242"/>
      <c r="CY225" s="436"/>
      <c r="CZ225" s="436"/>
      <c r="DA225" s="437"/>
      <c r="DB225" s="438"/>
      <c r="DC225" s="457">
        <v>0</v>
      </c>
      <c r="DD225" s="458">
        <v>99407</v>
      </c>
      <c r="DE225" s="459">
        <v>0</v>
      </c>
      <c r="DF225" s="357">
        <v>33135.666666666664</v>
      </c>
    </row>
    <row r="226" spans="1:110" ht="35.25" customHeight="1" x14ac:dyDescent="0.25">
      <c r="A226" s="401" t="s">
        <v>56</v>
      </c>
      <c r="B226" s="48" t="s">
        <v>42</v>
      </c>
      <c r="C226" s="48" t="s">
        <v>388</v>
      </c>
      <c r="D226" s="145" t="s">
        <v>389</v>
      </c>
      <c r="E226" s="145" t="s">
        <v>390</v>
      </c>
      <c r="F226" s="145" t="s">
        <v>395</v>
      </c>
      <c r="G226" s="14" t="s">
        <v>390</v>
      </c>
      <c r="H226" s="22" t="s">
        <v>1978</v>
      </c>
      <c r="I226" s="145" t="s">
        <v>1984</v>
      </c>
      <c r="J226" s="426">
        <v>10.015064179524762</v>
      </c>
      <c r="K226" s="426">
        <v>10.29734846343</v>
      </c>
      <c r="L226" s="488">
        <v>2223.3000000000002</v>
      </c>
      <c r="M226" s="498"/>
      <c r="N226" s="498"/>
      <c r="O226" s="498"/>
      <c r="P226" s="498"/>
      <c r="Q226" s="498"/>
      <c r="R226" s="498"/>
      <c r="S226" s="498"/>
      <c r="T226" s="498"/>
      <c r="U226" s="498"/>
      <c r="V226" s="498"/>
      <c r="W226" s="498"/>
      <c r="X226" s="498"/>
      <c r="Y226" s="498"/>
      <c r="Z226" s="498"/>
      <c r="AA226" s="498"/>
      <c r="AB226" s="498"/>
      <c r="AC226" s="498">
        <v>19</v>
      </c>
      <c r="AD226" s="498">
        <v>19</v>
      </c>
      <c r="AE226" s="498"/>
      <c r="AF226" s="498"/>
      <c r="AG226" s="585"/>
      <c r="AH226" s="498"/>
      <c r="AI226" s="498">
        <f t="shared" si="18"/>
        <v>19</v>
      </c>
      <c r="AJ226" s="498">
        <f t="shared" si="19"/>
        <v>19</v>
      </c>
      <c r="AK226" s="498"/>
      <c r="AL226" s="498"/>
      <c r="AM226" s="498"/>
      <c r="AN226" s="498"/>
      <c r="AO226" s="498"/>
      <c r="AP226" s="498"/>
      <c r="AQ226" s="498"/>
      <c r="AR226" s="498"/>
      <c r="AS226" s="498"/>
      <c r="AT226" s="498"/>
      <c r="AU226" s="498"/>
      <c r="AV226" s="498"/>
      <c r="AW226" s="498"/>
      <c r="AX226" s="498"/>
      <c r="AY226" s="498"/>
      <c r="AZ226" s="498"/>
      <c r="BA226" s="498">
        <v>215.86</v>
      </c>
      <c r="BB226" s="498">
        <v>215.86</v>
      </c>
      <c r="BC226" s="498"/>
      <c r="BD226" s="498"/>
      <c r="BE226" s="498"/>
      <c r="BF226" s="498"/>
      <c r="BG226" s="256">
        <f t="shared" si="20"/>
        <v>215.86</v>
      </c>
      <c r="BH226" s="26">
        <f t="shared" si="21"/>
        <v>215.86</v>
      </c>
      <c r="BI226" s="514">
        <f t="shared" si="17"/>
        <v>4.0882575757575763E-2</v>
      </c>
      <c r="BJ226" s="515">
        <v>0</v>
      </c>
      <c r="BK226" s="515">
        <v>0</v>
      </c>
      <c r="BL226" s="515">
        <v>0</v>
      </c>
      <c r="BM226" s="515">
        <v>0</v>
      </c>
      <c r="BN226" s="515">
        <v>0</v>
      </c>
      <c r="BO226" s="515">
        <v>0</v>
      </c>
      <c r="BP226" s="515">
        <v>0</v>
      </c>
      <c r="BQ226" s="515">
        <v>0</v>
      </c>
      <c r="BR226" s="515">
        <v>0</v>
      </c>
      <c r="BS226" s="515">
        <v>0</v>
      </c>
      <c r="BT226" s="515">
        <v>0</v>
      </c>
      <c r="BU226" s="515">
        <v>0</v>
      </c>
      <c r="BV226" s="515">
        <v>0</v>
      </c>
      <c r="BW226" s="515">
        <v>0</v>
      </c>
      <c r="BX226" s="515">
        <v>0</v>
      </c>
      <c r="BY226" s="515">
        <v>0</v>
      </c>
      <c r="BZ226" s="515">
        <v>253385.10240000003</v>
      </c>
      <c r="CA226" s="515">
        <v>253385.10240000003</v>
      </c>
      <c r="CB226" s="515">
        <v>0</v>
      </c>
      <c r="CC226" s="515">
        <v>0</v>
      </c>
      <c r="CD226" s="515">
        <v>0</v>
      </c>
      <c r="CE226" s="515">
        <v>0</v>
      </c>
      <c r="CF226" s="515">
        <v>253385.10240000003</v>
      </c>
      <c r="CG226" s="516">
        <v>253385.10240000003</v>
      </c>
      <c r="CH226" s="501">
        <v>18255840</v>
      </c>
      <c r="CI226" s="501">
        <v>18255840</v>
      </c>
      <c r="CJ226" s="501">
        <v>18501120.000000004</v>
      </c>
      <c r="CK226" s="257" t="s">
        <v>1976</v>
      </c>
      <c r="CL226" s="108">
        <v>5.21</v>
      </c>
      <c r="CM226" s="245">
        <v>5.21</v>
      </c>
      <c r="CN226" s="109">
        <v>5.28</v>
      </c>
      <c r="CO226" s="436"/>
      <c r="CP226" s="436"/>
      <c r="CQ226" s="436"/>
      <c r="CR226" s="273"/>
      <c r="CS226" s="447">
        <v>16.823249405592154</v>
      </c>
      <c r="CT226" s="448">
        <v>16.313035379579187</v>
      </c>
      <c r="CU226" s="441">
        <v>0.12047477976369697</v>
      </c>
      <c r="CV226" s="442">
        <v>0.12032484910662587</v>
      </c>
      <c r="CW226" s="450" t="s">
        <v>2267</v>
      </c>
      <c r="CX226" s="242"/>
      <c r="CY226" s="436"/>
      <c r="CZ226" s="436"/>
      <c r="DA226" s="437"/>
      <c r="DB226" s="438"/>
      <c r="DC226" s="457">
        <v>0</v>
      </c>
      <c r="DD226" s="458">
        <v>0</v>
      </c>
      <c r="DE226" s="459">
        <v>0</v>
      </c>
      <c r="DF226" s="357">
        <v>0</v>
      </c>
    </row>
    <row r="227" spans="1:110" ht="35.25" customHeight="1" x14ac:dyDescent="0.25">
      <c r="A227" s="401" t="s">
        <v>56</v>
      </c>
      <c r="B227" s="48" t="s">
        <v>42</v>
      </c>
      <c r="C227" s="48" t="s">
        <v>388</v>
      </c>
      <c r="D227" s="145" t="s">
        <v>389</v>
      </c>
      <c r="E227" s="145" t="s">
        <v>390</v>
      </c>
      <c r="F227" s="145" t="s">
        <v>396</v>
      </c>
      <c r="G227" s="14" t="s">
        <v>390</v>
      </c>
      <c r="H227" s="22" t="s">
        <v>1979</v>
      </c>
      <c r="I227" s="145" t="s">
        <v>1984</v>
      </c>
      <c r="J227" s="426">
        <v>10.230184889824818</v>
      </c>
      <c r="K227" s="426">
        <v>8.9874999813060015</v>
      </c>
      <c r="L227" s="488">
        <v>1892</v>
      </c>
      <c r="M227" s="498"/>
      <c r="N227" s="498"/>
      <c r="O227" s="498"/>
      <c r="P227" s="498"/>
      <c r="Q227" s="498"/>
      <c r="R227" s="498"/>
      <c r="S227" s="498"/>
      <c r="T227" s="498"/>
      <c r="U227" s="498"/>
      <c r="V227" s="498"/>
      <c r="W227" s="498"/>
      <c r="X227" s="498"/>
      <c r="Y227" s="498">
        <v>1</v>
      </c>
      <c r="Z227" s="498">
        <v>1</v>
      </c>
      <c r="AA227" s="498"/>
      <c r="AB227" s="498"/>
      <c r="AC227" s="498">
        <v>24</v>
      </c>
      <c r="AD227" s="498">
        <v>24</v>
      </c>
      <c r="AE227" s="498"/>
      <c r="AF227" s="498"/>
      <c r="AG227" s="585"/>
      <c r="AH227" s="498"/>
      <c r="AI227" s="498">
        <f t="shared" si="18"/>
        <v>25</v>
      </c>
      <c r="AJ227" s="498">
        <f t="shared" si="19"/>
        <v>25</v>
      </c>
      <c r="AK227" s="498"/>
      <c r="AL227" s="498"/>
      <c r="AM227" s="498"/>
      <c r="AN227" s="498"/>
      <c r="AO227" s="498"/>
      <c r="AP227" s="498"/>
      <c r="AQ227" s="498"/>
      <c r="AR227" s="498"/>
      <c r="AS227" s="498"/>
      <c r="AT227" s="498"/>
      <c r="AU227" s="498"/>
      <c r="AV227" s="498"/>
      <c r="AW227" s="498">
        <v>60</v>
      </c>
      <c r="AX227" s="498">
        <v>60</v>
      </c>
      <c r="AY227" s="498"/>
      <c r="AZ227" s="498"/>
      <c r="BA227" s="498">
        <v>314.23</v>
      </c>
      <c r="BB227" s="498">
        <v>314.23</v>
      </c>
      <c r="BC227" s="498"/>
      <c r="BD227" s="498"/>
      <c r="BE227" s="498"/>
      <c r="BF227" s="498"/>
      <c r="BG227" s="256">
        <f t="shared" si="20"/>
        <v>374.23</v>
      </c>
      <c r="BH227" s="26">
        <f t="shared" si="21"/>
        <v>374.23</v>
      </c>
      <c r="BI227" s="514">
        <f t="shared" si="17"/>
        <v>8.5052272727272726E-2</v>
      </c>
      <c r="BJ227" s="515">
        <v>0</v>
      </c>
      <c r="BK227" s="515">
        <v>0</v>
      </c>
      <c r="BL227" s="515">
        <v>0</v>
      </c>
      <c r="BM227" s="515">
        <v>0</v>
      </c>
      <c r="BN227" s="515">
        <v>0</v>
      </c>
      <c r="BO227" s="515">
        <v>0</v>
      </c>
      <c r="BP227" s="515">
        <v>0</v>
      </c>
      <c r="BQ227" s="515">
        <v>0</v>
      </c>
      <c r="BR227" s="515">
        <v>0</v>
      </c>
      <c r="BS227" s="515">
        <v>0</v>
      </c>
      <c r="BT227" s="515">
        <v>0</v>
      </c>
      <c r="BU227" s="515">
        <v>0</v>
      </c>
      <c r="BV227" s="515">
        <v>302745.59999999998</v>
      </c>
      <c r="BW227" s="515">
        <v>302745.59999999998</v>
      </c>
      <c r="BX227" s="515">
        <v>0</v>
      </c>
      <c r="BY227" s="515">
        <v>0</v>
      </c>
      <c r="BZ227" s="515">
        <v>368855.74320000008</v>
      </c>
      <c r="CA227" s="515">
        <v>368855.74320000008</v>
      </c>
      <c r="CB227" s="515">
        <v>0</v>
      </c>
      <c r="CC227" s="515">
        <v>0</v>
      </c>
      <c r="CD227" s="515">
        <v>0</v>
      </c>
      <c r="CE227" s="515">
        <v>0</v>
      </c>
      <c r="CF227" s="515">
        <v>671601.3432</v>
      </c>
      <c r="CG227" s="516">
        <v>671601.3432</v>
      </c>
      <c r="CH227" s="501">
        <v>13560480</v>
      </c>
      <c r="CI227" s="501">
        <v>13560480</v>
      </c>
      <c r="CJ227" s="501">
        <v>15417600.000000002</v>
      </c>
      <c r="CK227" s="257" t="s">
        <v>1976</v>
      </c>
      <c r="CL227" s="108">
        <v>3.87</v>
      </c>
      <c r="CM227" s="245">
        <v>3.87</v>
      </c>
      <c r="CN227" s="109">
        <v>4.4000000000000004</v>
      </c>
      <c r="CO227" s="436"/>
      <c r="CP227" s="436"/>
      <c r="CQ227" s="436"/>
      <c r="CR227" s="273"/>
      <c r="CS227" s="447">
        <v>13.445643713737418</v>
      </c>
      <c r="CT227" s="448">
        <v>13.445643713737418</v>
      </c>
      <c r="CU227" s="441">
        <v>0.16178496010610136</v>
      </c>
      <c r="CV227" s="442">
        <v>0.16178496010610136</v>
      </c>
      <c r="CW227" s="450" t="s">
        <v>2265</v>
      </c>
      <c r="CX227" s="242"/>
      <c r="CY227" s="436"/>
      <c r="CZ227" s="436"/>
      <c r="DA227" s="437"/>
      <c r="DB227" s="438"/>
      <c r="DC227" s="457">
        <v>0</v>
      </c>
      <c r="DD227" s="458">
        <v>0</v>
      </c>
      <c r="DE227" s="459">
        <v>0</v>
      </c>
      <c r="DF227" s="357">
        <v>0</v>
      </c>
    </row>
    <row r="228" spans="1:110" ht="35.25" customHeight="1" x14ac:dyDescent="0.25">
      <c r="A228" s="401" t="s">
        <v>56</v>
      </c>
      <c r="B228" s="48" t="s">
        <v>42</v>
      </c>
      <c r="C228" s="48" t="s">
        <v>388</v>
      </c>
      <c r="D228" s="145" t="s">
        <v>389</v>
      </c>
      <c r="E228" s="145" t="s">
        <v>390</v>
      </c>
      <c r="F228" s="145" t="s">
        <v>397</v>
      </c>
      <c r="G228" s="14" t="s">
        <v>390</v>
      </c>
      <c r="H228" s="22" t="s">
        <v>1979</v>
      </c>
      <c r="I228" s="145" t="s">
        <v>1984</v>
      </c>
      <c r="J228" s="426">
        <v>10.732133213858276</v>
      </c>
      <c r="K228" s="426">
        <v>17.485037842419</v>
      </c>
      <c r="L228" s="488">
        <v>4383.3</v>
      </c>
      <c r="M228" s="498"/>
      <c r="N228" s="498"/>
      <c r="O228" s="498"/>
      <c r="P228" s="498"/>
      <c r="Q228" s="498"/>
      <c r="R228" s="498"/>
      <c r="S228" s="498"/>
      <c r="T228" s="498"/>
      <c r="U228" s="498"/>
      <c r="V228" s="498"/>
      <c r="W228" s="498"/>
      <c r="X228" s="498"/>
      <c r="Y228" s="498"/>
      <c r="Z228" s="498"/>
      <c r="AA228" s="498"/>
      <c r="AB228" s="498"/>
      <c r="AC228" s="498">
        <v>89</v>
      </c>
      <c r="AD228" s="498">
        <v>89</v>
      </c>
      <c r="AE228" s="498"/>
      <c r="AF228" s="498"/>
      <c r="AG228" s="585"/>
      <c r="AH228" s="498"/>
      <c r="AI228" s="498">
        <f t="shared" si="18"/>
        <v>89</v>
      </c>
      <c r="AJ228" s="498">
        <f t="shared" si="19"/>
        <v>89</v>
      </c>
      <c r="AK228" s="498"/>
      <c r="AL228" s="498"/>
      <c r="AM228" s="498"/>
      <c r="AN228" s="498"/>
      <c r="AO228" s="498"/>
      <c r="AP228" s="498"/>
      <c r="AQ228" s="498"/>
      <c r="AR228" s="498"/>
      <c r="AS228" s="498"/>
      <c r="AT228" s="498"/>
      <c r="AU228" s="498"/>
      <c r="AV228" s="498"/>
      <c r="AW228" s="498"/>
      <c r="AX228" s="498"/>
      <c r="AY228" s="498"/>
      <c r="AZ228" s="498"/>
      <c r="BA228" s="498">
        <v>823.06</v>
      </c>
      <c r="BB228" s="498">
        <v>823.06</v>
      </c>
      <c r="BC228" s="498"/>
      <c r="BD228" s="498"/>
      <c r="BE228" s="498"/>
      <c r="BF228" s="498"/>
      <c r="BG228" s="256">
        <f t="shared" si="20"/>
        <v>823.06</v>
      </c>
      <c r="BH228" s="26">
        <f t="shared" si="21"/>
        <v>823.06</v>
      </c>
      <c r="BI228" s="514">
        <f t="shared" si="17"/>
        <v>0.10511621966794379</v>
      </c>
      <c r="BJ228" s="515">
        <v>0</v>
      </c>
      <c r="BK228" s="515">
        <v>0</v>
      </c>
      <c r="BL228" s="515">
        <v>0</v>
      </c>
      <c r="BM228" s="515">
        <v>0</v>
      </c>
      <c r="BN228" s="515">
        <v>0</v>
      </c>
      <c r="BO228" s="515">
        <v>0</v>
      </c>
      <c r="BP228" s="515">
        <v>0</v>
      </c>
      <c r="BQ228" s="515">
        <v>0</v>
      </c>
      <c r="BR228" s="515">
        <v>0</v>
      </c>
      <c r="BS228" s="515">
        <v>0</v>
      </c>
      <c r="BT228" s="515">
        <v>0</v>
      </c>
      <c r="BU228" s="515">
        <v>0</v>
      </c>
      <c r="BV228" s="515">
        <v>0</v>
      </c>
      <c r="BW228" s="515">
        <v>0</v>
      </c>
      <c r="BX228" s="515">
        <v>0</v>
      </c>
      <c r="BY228" s="515">
        <v>0</v>
      </c>
      <c r="BZ228" s="515">
        <v>966140.75040000002</v>
      </c>
      <c r="CA228" s="515">
        <v>966140.75040000002</v>
      </c>
      <c r="CB228" s="515">
        <v>0</v>
      </c>
      <c r="CC228" s="515">
        <v>0</v>
      </c>
      <c r="CD228" s="515">
        <v>0</v>
      </c>
      <c r="CE228" s="515">
        <v>0</v>
      </c>
      <c r="CF228" s="515">
        <v>966140.75040000002</v>
      </c>
      <c r="CG228" s="516">
        <v>966140.75040000002</v>
      </c>
      <c r="CH228" s="501">
        <v>24037440.000000004</v>
      </c>
      <c r="CI228" s="501">
        <v>24037440.000000004</v>
      </c>
      <c r="CJ228" s="501">
        <v>27436320</v>
      </c>
      <c r="CK228" s="257" t="s">
        <v>1976</v>
      </c>
      <c r="CL228" s="108">
        <v>6.86</v>
      </c>
      <c r="CM228" s="245">
        <v>6.86</v>
      </c>
      <c r="CN228" s="109">
        <v>7.83</v>
      </c>
      <c r="CO228" s="436"/>
      <c r="CP228" s="436"/>
      <c r="CQ228" s="436"/>
      <c r="CR228" s="273"/>
      <c r="CS228" s="447">
        <v>63.389825559270598</v>
      </c>
      <c r="CT228" s="448">
        <v>62.896745711361852</v>
      </c>
      <c r="CU228" s="441">
        <v>0.58751888803622576</v>
      </c>
      <c r="CV228" s="442">
        <v>0.58736679678147297</v>
      </c>
      <c r="CW228" s="450" t="s">
        <v>2268</v>
      </c>
      <c r="CX228" s="242"/>
      <c r="CY228" s="436"/>
      <c r="CZ228" s="436"/>
      <c r="DA228" s="437"/>
      <c r="DB228" s="438"/>
      <c r="DC228" s="457">
        <v>17144</v>
      </c>
      <c r="DD228" s="458">
        <v>0</v>
      </c>
      <c r="DE228" s="459">
        <v>0</v>
      </c>
      <c r="DF228" s="357">
        <v>5714.666666666667</v>
      </c>
    </row>
    <row r="229" spans="1:110" ht="35.25" customHeight="1" x14ac:dyDescent="0.25">
      <c r="A229" s="401" t="s">
        <v>56</v>
      </c>
      <c r="B229" s="48" t="s">
        <v>42</v>
      </c>
      <c r="C229" s="48" t="s">
        <v>388</v>
      </c>
      <c r="D229" s="145" t="s">
        <v>398</v>
      </c>
      <c r="E229" s="145" t="s">
        <v>399</v>
      </c>
      <c r="F229" s="145" t="s">
        <v>400</v>
      </c>
      <c r="G229" s="14" t="s">
        <v>401</v>
      </c>
      <c r="H229" s="22" t="s">
        <v>1979</v>
      </c>
      <c r="I229" s="145" t="s">
        <v>1984</v>
      </c>
      <c r="J229" s="426">
        <v>11.927248271080803</v>
      </c>
      <c r="K229" s="426">
        <v>6.8581439251290002</v>
      </c>
      <c r="L229" s="488">
        <v>907.9</v>
      </c>
      <c r="M229" s="498"/>
      <c r="N229" s="498"/>
      <c r="O229" s="498"/>
      <c r="P229" s="498"/>
      <c r="Q229" s="498"/>
      <c r="R229" s="498"/>
      <c r="S229" s="498"/>
      <c r="T229" s="498"/>
      <c r="U229" s="498"/>
      <c r="V229" s="498"/>
      <c r="W229" s="498"/>
      <c r="X229" s="498"/>
      <c r="Y229" s="498"/>
      <c r="Z229" s="498"/>
      <c r="AA229" s="498"/>
      <c r="AB229" s="498"/>
      <c r="AC229" s="498">
        <v>40</v>
      </c>
      <c r="AD229" s="498">
        <v>40</v>
      </c>
      <c r="AE229" s="498"/>
      <c r="AF229" s="498"/>
      <c r="AG229" s="585"/>
      <c r="AH229" s="498"/>
      <c r="AI229" s="498">
        <f t="shared" si="18"/>
        <v>40</v>
      </c>
      <c r="AJ229" s="498">
        <f t="shared" si="19"/>
        <v>40</v>
      </c>
      <c r="AK229" s="498"/>
      <c r="AL229" s="498"/>
      <c r="AM229" s="498"/>
      <c r="AN229" s="498"/>
      <c r="AO229" s="498"/>
      <c r="AP229" s="498"/>
      <c r="AQ229" s="498"/>
      <c r="AR229" s="498"/>
      <c r="AS229" s="498"/>
      <c r="AT229" s="498"/>
      <c r="AU229" s="498"/>
      <c r="AV229" s="498"/>
      <c r="AW229" s="498"/>
      <c r="AX229" s="498"/>
      <c r="AY229" s="498"/>
      <c r="AZ229" s="498"/>
      <c r="BA229" s="498">
        <v>266.10000000000002</v>
      </c>
      <c r="BB229" s="498">
        <v>266.10000000000002</v>
      </c>
      <c r="BC229" s="498"/>
      <c r="BD229" s="498"/>
      <c r="BE229" s="498"/>
      <c r="BF229" s="498"/>
      <c r="BG229" s="256">
        <f t="shared" si="20"/>
        <v>266.10000000000002</v>
      </c>
      <c r="BH229" s="26">
        <f t="shared" si="21"/>
        <v>266.10000000000002</v>
      </c>
      <c r="BI229" s="514">
        <f t="shared" si="17"/>
        <v>3.2254545454545452E-2</v>
      </c>
      <c r="BJ229" s="515">
        <v>0</v>
      </c>
      <c r="BK229" s="515">
        <v>0</v>
      </c>
      <c r="BL229" s="515">
        <v>0</v>
      </c>
      <c r="BM229" s="515">
        <v>0</v>
      </c>
      <c r="BN229" s="515">
        <v>0</v>
      </c>
      <c r="BO229" s="515">
        <v>0</v>
      </c>
      <c r="BP229" s="515">
        <v>0</v>
      </c>
      <c r="BQ229" s="515">
        <v>0</v>
      </c>
      <c r="BR229" s="515">
        <v>0</v>
      </c>
      <c r="BS229" s="515">
        <v>0</v>
      </c>
      <c r="BT229" s="515">
        <v>0</v>
      </c>
      <c r="BU229" s="515">
        <v>0</v>
      </c>
      <c r="BV229" s="515">
        <v>0</v>
      </c>
      <c r="BW229" s="515">
        <v>0</v>
      </c>
      <c r="BX229" s="515">
        <v>0</v>
      </c>
      <c r="BY229" s="515">
        <v>0</v>
      </c>
      <c r="BZ229" s="515">
        <v>312358.82400000002</v>
      </c>
      <c r="CA229" s="515">
        <v>312358.82400000002</v>
      </c>
      <c r="CB229" s="515">
        <v>0</v>
      </c>
      <c r="CC229" s="515">
        <v>0</v>
      </c>
      <c r="CD229" s="515">
        <v>0</v>
      </c>
      <c r="CE229" s="515">
        <v>0</v>
      </c>
      <c r="CF229" s="515">
        <v>312358.82400000002</v>
      </c>
      <c r="CG229" s="516">
        <v>312358.82400000002</v>
      </c>
      <c r="CH229" s="501">
        <v>32037106.513348795</v>
      </c>
      <c r="CI229" s="501">
        <v>32037106.513348795</v>
      </c>
      <c r="CJ229" s="501">
        <v>36760240.436039999</v>
      </c>
      <c r="CK229" s="257" t="s">
        <v>1976</v>
      </c>
      <c r="CL229" s="108">
        <v>7.19</v>
      </c>
      <c r="CM229" s="245">
        <v>7.19</v>
      </c>
      <c r="CN229" s="109">
        <v>8.25</v>
      </c>
      <c r="CO229" s="436"/>
      <c r="CP229" s="436"/>
      <c r="CQ229" s="436"/>
      <c r="CR229" s="273"/>
      <c r="CS229" s="447">
        <v>70.972918967450369</v>
      </c>
      <c r="CT229" s="448">
        <v>70.972918967450369</v>
      </c>
      <c r="CU229" s="441">
        <v>0.76253159579943197</v>
      </c>
      <c r="CV229" s="442">
        <v>0.76253159579943197</v>
      </c>
      <c r="CW229" s="450" t="s">
        <v>2241</v>
      </c>
      <c r="CX229" s="242"/>
      <c r="CY229" s="436"/>
      <c r="CZ229" s="436"/>
      <c r="DA229" s="437"/>
      <c r="DB229" s="438"/>
      <c r="DC229" s="457">
        <v>123848</v>
      </c>
      <c r="DD229" s="458">
        <v>36160</v>
      </c>
      <c r="DE229" s="459">
        <v>0</v>
      </c>
      <c r="DF229" s="357">
        <v>53336</v>
      </c>
    </row>
    <row r="230" spans="1:110" ht="35.25" customHeight="1" x14ac:dyDescent="0.25">
      <c r="A230" s="401" t="s">
        <v>56</v>
      </c>
      <c r="B230" s="48" t="s">
        <v>42</v>
      </c>
      <c r="C230" s="48" t="s">
        <v>388</v>
      </c>
      <c r="D230" s="145" t="s">
        <v>398</v>
      </c>
      <c r="E230" s="145" t="s">
        <v>399</v>
      </c>
      <c r="F230" s="145" t="s">
        <v>402</v>
      </c>
      <c r="G230" s="14" t="s">
        <v>403</v>
      </c>
      <c r="H230" s="22" t="s">
        <v>1978</v>
      </c>
      <c r="I230" s="145" t="s">
        <v>1984</v>
      </c>
      <c r="J230" s="426">
        <v>8.7243399177244338</v>
      </c>
      <c r="K230" s="426">
        <v>27.645643881891001</v>
      </c>
      <c r="L230" s="488">
        <v>1731.9</v>
      </c>
      <c r="M230" s="498"/>
      <c r="N230" s="498"/>
      <c r="O230" s="498"/>
      <c r="P230" s="498"/>
      <c r="Q230" s="498"/>
      <c r="R230" s="498"/>
      <c r="S230" s="498"/>
      <c r="T230" s="498"/>
      <c r="U230" s="498"/>
      <c r="V230" s="498"/>
      <c r="W230" s="498"/>
      <c r="X230" s="498"/>
      <c r="Y230" s="498">
        <v>1</v>
      </c>
      <c r="Z230" s="498">
        <v>1</v>
      </c>
      <c r="AA230" s="498"/>
      <c r="AB230" s="498"/>
      <c r="AC230" s="498">
        <v>200</v>
      </c>
      <c r="AD230" s="498">
        <v>200</v>
      </c>
      <c r="AE230" s="498"/>
      <c r="AF230" s="498"/>
      <c r="AG230" s="585"/>
      <c r="AH230" s="498"/>
      <c r="AI230" s="498">
        <f t="shared" si="18"/>
        <v>201</v>
      </c>
      <c r="AJ230" s="498">
        <f t="shared" si="19"/>
        <v>201</v>
      </c>
      <c r="AK230" s="498"/>
      <c r="AL230" s="498"/>
      <c r="AM230" s="498"/>
      <c r="AN230" s="498"/>
      <c r="AO230" s="498"/>
      <c r="AP230" s="498"/>
      <c r="AQ230" s="498"/>
      <c r="AR230" s="498"/>
      <c r="AS230" s="498"/>
      <c r="AT230" s="498"/>
      <c r="AU230" s="498"/>
      <c r="AV230" s="498"/>
      <c r="AW230" s="498">
        <v>1.2</v>
      </c>
      <c r="AX230" s="498">
        <v>1.2</v>
      </c>
      <c r="AY230" s="498"/>
      <c r="AZ230" s="498"/>
      <c r="BA230" s="498">
        <v>1491.86</v>
      </c>
      <c r="BB230" s="498">
        <v>1491.86</v>
      </c>
      <c r="BC230" s="498"/>
      <c r="BD230" s="498"/>
      <c r="BE230" s="498"/>
      <c r="BF230" s="498"/>
      <c r="BG230" s="256">
        <f t="shared" si="20"/>
        <v>1493.06</v>
      </c>
      <c r="BH230" s="26">
        <f t="shared" si="21"/>
        <v>1493.06</v>
      </c>
      <c r="BI230" s="514">
        <f t="shared" si="17"/>
        <v>0.22794809160305346</v>
      </c>
      <c r="BJ230" s="515">
        <v>0</v>
      </c>
      <c r="BK230" s="515">
        <v>0</v>
      </c>
      <c r="BL230" s="515">
        <v>0</v>
      </c>
      <c r="BM230" s="515">
        <v>0</v>
      </c>
      <c r="BN230" s="515">
        <v>0</v>
      </c>
      <c r="BO230" s="515">
        <v>0</v>
      </c>
      <c r="BP230" s="515">
        <v>0</v>
      </c>
      <c r="BQ230" s="515">
        <v>0</v>
      </c>
      <c r="BR230" s="515">
        <v>0</v>
      </c>
      <c r="BS230" s="515">
        <v>0</v>
      </c>
      <c r="BT230" s="515">
        <v>0</v>
      </c>
      <c r="BU230" s="515">
        <v>0</v>
      </c>
      <c r="BV230" s="515">
        <v>6054.9119999999994</v>
      </c>
      <c r="BW230" s="515">
        <v>6054.9119999999994</v>
      </c>
      <c r="BX230" s="515">
        <v>0</v>
      </c>
      <c r="BY230" s="515">
        <v>0</v>
      </c>
      <c r="BZ230" s="515">
        <v>1751204.9424000001</v>
      </c>
      <c r="CA230" s="515">
        <v>1751204.9424000001</v>
      </c>
      <c r="CB230" s="515">
        <v>0</v>
      </c>
      <c r="CC230" s="515">
        <v>0</v>
      </c>
      <c r="CD230" s="515">
        <v>0</v>
      </c>
      <c r="CE230" s="515">
        <v>0</v>
      </c>
      <c r="CF230" s="515">
        <v>1757259.8544000001</v>
      </c>
      <c r="CG230" s="516">
        <v>1757259.8544000001</v>
      </c>
      <c r="CH230" s="501">
        <v>19272000</v>
      </c>
      <c r="CI230" s="501">
        <v>19272000</v>
      </c>
      <c r="CJ230" s="501">
        <v>22951200</v>
      </c>
      <c r="CK230" s="257" t="s">
        <v>1976</v>
      </c>
      <c r="CL230" s="108">
        <v>5.5</v>
      </c>
      <c r="CM230" s="245">
        <v>5.5</v>
      </c>
      <c r="CN230" s="109">
        <v>6.55</v>
      </c>
      <c r="CO230" s="436"/>
      <c r="CP230" s="436"/>
      <c r="CQ230" s="436"/>
      <c r="CR230" s="273"/>
      <c r="CS230" s="447">
        <v>254.8614101110862</v>
      </c>
      <c r="CT230" s="448">
        <v>189.44371295475662</v>
      </c>
      <c r="CU230" s="441">
        <v>1.3729321296911572</v>
      </c>
      <c r="CV230" s="442">
        <v>1.3431000553996693</v>
      </c>
      <c r="CW230" s="450" t="s">
        <v>2228</v>
      </c>
      <c r="CX230" s="242"/>
      <c r="CY230" s="436"/>
      <c r="CZ230" s="436"/>
      <c r="DA230" s="437"/>
      <c r="DB230" s="438"/>
      <c r="DC230" s="457">
        <v>131205</v>
      </c>
      <c r="DD230" s="458">
        <v>414261</v>
      </c>
      <c r="DE230" s="459">
        <v>320942</v>
      </c>
      <c r="DF230" s="357">
        <v>288802.66666666669</v>
      </c>
    </row>
    <row r="231" spans="1:110" ht="35.25" customHeight="1" x14ac:dyDescent="0.25">
      <c r="A231" s="401" t="s">
        <v>56</v>
      </c>
      <c r="B231" s="48" t="s">
        <v>42</v>
      </c>
      <c r="C231" s="48" t="s">
        <v>388</v>
      </c>
      <c r="D231" s="145" t="s">
        <v>404</v>
      </c>
      <c r="E231" s="145" t="s">
        <v>390</v>
      </c>
      <c r="F231" s="145" t="s">
        <v>405</v>
      </c>
      <c r="G231" s="14" t="s">
        <v>390</v>
      </c>
      <c r="H231" s="22" t="s">
        <v>1979</v>
      </c>
      <c r="I231" s="145" t="s">
        <v>1984</v>
      </c>
      <c r="J231" s="426">
        <v>11.449202248191792</v>
      </c>
      <c r="K231" s="426">
        <v>12.014204520465</v>
      </c>
      <c r="L231" s="488">
        <v>3128.3</v>
      </c>
      <c r="M231" s="498"/>
      <c r="N231" s="498"/>
      <c r="O231" s="498"/>
      <c r="P231" s="498"/>
      <c r="Q231" s="498"/>
      <c r="R231" s="498"/>
      <c r="S231" s="498"/>
      <c r="T231" s="498"/>
      <c r="U231" s="498"/>
      <c r="V231" s="498"/>
      <c r="W231" s="498"/>
      <c r="X231" s="498"/>
      <c r="Y231" s="498"/>
      <c r="Z231" s="498"/>
      <c r="AA231" s="498"/>
      <c r="AB231" s="498"/>
      <c r="AC231" s="498">
        <v>64</v>
      </c>
      <c r="AD231" s="498">
        <v>64</v>
      </c>
      <c r="AE231" s="498"/>
      <c r="AF231" s="498"/>
      <c r="AG231" s="585"/>
      <c r="AH231" s="498"/>
      <c r="AI231" s="498">
        <f t="shared" si="18"/>
        <v>64</v>
      </c>
      <c r="AJ231" s="498">
        <f t="shared" si="19"/>
        <v>64</v>
      </c>
      <c r="AK231" s="498"/>
      <c r="AL231" s="498"/>
      <c r="AM231" s="498"/>
      <c r="AN231" s="498"/>
      <c r="AO231" s="498"/>
      <c r="AP231" s="498"/>
      <c r="AQ231" s="498"/>
      <c r="AR231" s="498"/>
      <c r="AS231" s="498"/>
      <c r="AT231" s="498"/>
      <c r="AU231" s="498"/>
      <c r="AV231" s="498"/>
      <c r="AW231" s="498"/>
      <c r="AX231" s="498"/>
      <c r="AY231" s="498"/>
      <c r="AZ231" s="498"/>
      <c r="BA231" s="498">
        <v>683.41</v>
      </c>
      <c r="BB231" s="498">
        <v>683.41</v>
      </c>
      <c r="BC231" s="498"/>
      <c r="BD231" s="498"/>
      <c r="BE231" s="498"/>
      <c r="BF231" s="498"/>
      <c r="BG231" s="256">
        <f t="shared" si="20"/>
        <v>683.41</v>
      </c>
      <c r="BH231" s="26">
        <f t="shared" si="21"/>
        <v>683.41</v>
      </c>
      <c r="BI231" s="514">
        <f t="shared" si="17"/>
        <v>0.10184947839046199</v>
      </c>
      <c r="BJ231" s="515">
        <v>0</v>
      </c>
      <c r="BK231" s="515">
        <v>0</v>
      </c>
      <c r="BL231" s="515">
        <v>0</v>
      </c>
      <c r="BM231" s="515">
        <v>0</v>
      </c>
      <c r="BN231" s="515">
        <v>0</v>
      </c>
      <c r="BO231" s="515">
        <v>0</v>
      </c>
      <c r="BP231" s="515">
        <v>0</v>
      </c>
      <c r="BQ231" s="515">
        <v>0</v>
      </c>
      <c r="BR231" s="515">
        <v>0</v>
      </c>
      <c r="BS231" s="515">
        <v>0</v>
      </c>
      <c r="BT231" s="515">
        <v>0</v>
      </c>
      <c r="BU231" s="515">
        <v>0</v>
      </c>
      <c r="BV231" s="515">
        <v>0</v>
      </c>
      <c r="BW231" s="515">
        <v>0</v>
      </c>
      <c r="BX231" s="515">
        <v>0</v>
      </c>
      <c r="BY231" s="515">
        <v>0</v>
      </c>
      <c r="BZ231" s="515">
        <v>802213.99439999997</v>
      </c>
      <c r="CA231" s="515">
        <v>802213.99439999997</v>
      </c>
      <c r="CB231" s="515">
        <v>0</v>
      </c>
      <c r="CC231" s="515">
        <v>0</v>
      </c>
      <c r="CD231" s="515">
        <v>0</v>
      </c>
      <c r="CE231" s="515">
        <v>0</v>
      </c>
      <c r="CF231" s="515">
        <v>802213.99439999997</v>
      </c>
      <c r="CG231" s="516">
        <v>802213.99439999997</v>
      </c>
      <c r="CH231" s="501">
        <v>22040160</v>
      </c>
      <c r="CI231" s="501">
        <v>22040160</v>
      </c>
      <c r="CJ231" s="501">
        <v>23511840</v>
      </c>
      <c r="CK231" s="257" t="s">
        <v>1976</v>
      </c>
      <c r="CL231" s="108">
        <v>6.29</v>
      </c>
      <c r="CM231" s="245">
        <v>6.29</v>
      </c>
      <c r="CN231" s="109">
        <v>6.71</v>
      </c>
      <c r="CO231" s="436"/>
      <c r="CP231" s="436"/>
      <c r="CQ231" s="436"/>
      <c r="CR231" s="273"/>
      <c r="CS231" s="447">
        <v>50.111733059344665</v>
      </c>
      <c r="CT231" s="448">
        <v>39.039703224501814</v>
      </c>
      <c r="CU231" s="441">
        <v>0.51792242070715255</v>
      </c>
      <c r="CV231" s="442">
        <v>0.51408651234274116</v>
      </c>
      <c r="CW231" s="450" t="s">
        <v>2262</v>
      </c>
      <c r="CX231" s="242"/>
      <c r="CY231" s="436"/>
      <c r="CZ231" s="436"/>
      <c r="DA231" s="437"/>
      <c r="DB231" s="438"/>
      <c r="DC231" s="457">
        <v>0</v>
      </c>
      <c r="DD231" s="458">
        <v>183667</v>
      </c>
      <c r="DE231" s="459">
        <v>0</v>
      </c>
      <c r="DF231" s="357">
        <v>61222.333333333336</v>
      </c>
    </row>
    <row r="232" spans="1:110" ht="35.25" customHeight="1" x14ac:dyDescent="0.25">
      <c r="A232" s="401" t="s">
        <v>56</v>
      </c>
      <c r="B232" s="48" t="s">
        <v>42</v>
      </c>
      <c r="C232" s="48" t="s">
        <v>388</v>
      </c>
      <c r="D232" s="145" t="s">
        <v>404</v>
      </c>
      <c r="E232" s="145" t="s">
        <v>390</v>
      </c>
      <c r="F232" s="145" t="s">
        <v>406</v>
      </c>
      <c r="G232" s="14" t="s">
        <v>390</v>
      </c>
      <c r="H232" s="22" t="s">
        <v>1979</v>
      </c>
      <c r="I232" s="145" t="s">
        <v>1984</v>
      </c>
      <c r="J232" s="426">
        <v>9.6326273612135545</v>
      </c>
      <c r="K232" s="426">
        <v>7.9367424077340001</v>
      </c>
      <c r="L232" s="488">
        <v>2698</v>
      </c>
      <c r="M232" s="498"/>
      <c r="N232" s="498"/>
      <c r="O232" s="498"/>
      <c r="P232" s="498"/>
      <c r="Q232" s="498"/>
      <c r="R232" s="498"/>
      <c r="S232" s="498"/>
      <c r="T232" s="498"/>
      <c r="U232" s="498"/>
      <c r="V232" s="498"/>
      <c r="W232" s="498"/>
      <c r="X232" s="498"/>
      <c r="Y232" s="498"/>
      <c r="Z232" s="498"/>
      <c r="AA232" s="498"/>
      <c r="AB232" s="498"/>
      <c r="AC232" s="498">
        <v>23</v>
      </c>
      <c r="AD232" s="498">
        <v>23</v>
      </c>
      <c r="AE232" s="498"/>
      <c r="AF232" s="498"/>
      <c r="AG232" s="585"/>
      <c r="AH232" s="498"/>
      <c r="AI232" s="498">
        <f t="shared" si="18"/>
        <v>23</v>
      </c>
      <c r="AJ232" s="498">
        <f t="shared" si="19"/>
        <v>23</v>
      </c>
      <c r="AK232" s="498"/>
      <c r="AL232" s="498"/>
      <c r="AM232" s="498"/>
      <c r="AN232" s="498"/>
      <c r="AO232" s="498"/>
      <c r="AP232" s="498"/>
      <c r="AQ232" s="498"/>
      <c r="AR232" s="498"/>
      <c r="AS232" s="498"/>
      <c r="AT232" s="498"/>
      <c r="AU232" s="498"/>
      <c r="AV232" s="498"/>
      <c r="AW232" s="498"/>
      <c r="AX232" s="498"/>
      <c r="AY232" s="498"/>
      <c r="AZ232" s="498"/>
      <c r="BA232" s="498">
        <v>343.72</v>
      </c>
      <c r="BB232" s="498">
        <v>343.72</v>
      </c>
      <c r="BC232" s="498"/>
      <c r="BD232" s="498"/>
      <c r="BE232" s="498"/>
      <c r="BF232" s="498"/>
      <c r="BG232" s="256">
        <f t="shared" si="20"/>
        <v>343.72</v>
      </c>
      <c r="BH232" s="26">
        <f t="shared" si="21"/>
        <v>343.72</v>
      </c>
      <c r="BI232" s="514">
        <f t="shared" si="17"/>
        <v>6.1931531531531539E-2</v>
      </c>
      <c r="BJ232" s="515">
        <v>0</v>
      </c>
      <c r="BK232" s="515">
        <v>0</v>
      </c>
      <c r="BL232" s="515">
        <v>0</v>
      </c>
      <c r="BM232" s="515">
        <v>0</v>
      </c>
      <c r="BN232" s="515">
        <v>0</v>
      </c>
      <c r="BO232" s="515">
        <v>0</v>
      </c>
      <c r="BP232" s="515">
        <v>0</v>
      </c>
      <c r="BQ232" s="515">
        <v>0</v>
      </c>
      <c r="BR232" s="515">
        <v>0</v>
      </c>
      <c r="BS232" s="515">
        <v>0</v>
      </c>
      <c r="BT232" s="515">
        <v>0</v>
      </c>
      <c r="BU232" s="515">
        <v>0</v>
      </c>
      <c r="BV232" s="515">
        <v>0</v>
      </c>
      <c r="BW232" s="515">
        <v>0</v>
      </c>
      <c r="BX232" s="515">
        <v>0</v>
      </c>
      <c r="BY232" s="515">
        <v>0</v>
      </c>
      <c r="BZ232" s="515">
        <v>403472.28480000002</v>
      </c>
      <c r="CA232" s="515">
        <v>403472.28480000002</v>
      </c>
      <c r="CB232" s="515">
        <v>0</v>
      </c>
      <c r="CC232" s="515">
        <v>0</v>
      </c>
      <c r="CD232" s="515">
        <v>0</v>
      </c>
      <c r="CE232" s="515">
        <v>0</v>
      </c>
      <c r="CF232" s="515">
        <v>403472.28480000002</v>
      </c>
      <c r="CG232" s="516">
        <v>403472.28480000002</v>
      </c>
      <c r="CH232" s="501">
        <v>19937760.000000004</v>
      </c>
      <c r="CI232" s="501">
        <v>19937760.000000004</v>
      </c>
      <c r="CJ232" s="501">
        <v>19447200</v>
      </c>
      <c r="CK232" s="257" t="s">
        <v>1976</v>
      </c>
      <c r="CL232" s="108">
        <v>5.69</v>
      </c>
      <c r="CM232" s="245">
        <v>5.69</v>
      </c>
      <c r="CN232" s="109">
        <v>5.55</v>
      </c>
      <c r="CO232" s="436"/>
      <c r="CP232" s="436"/>
      <c r="CQ232" s="436"/>
      <c r="CR232" s="273"/>
      <c r="CS232" s="447">
        <v>3.8581142781072262</v>
      </c>
      <c r="CT232" s="448">
        <v>3.8581142781072262</v>
      </c>
      <c r="CU232" s="441">
        <v>7.9542279094995255E-2</v>
      </c>
      <c r="CV232" s="442">
        <v>7.9542279094995255E-2</v>
      </c>
      <c r="CW232" s="450" t="s">
        <v>2265</v>
      </c>
      <c r="CX232" s="242"/>
      <c r="CY232" s="436"/>
      <c r="CZ232" s="436"/>
      <c r="DA232" s="437"/>
      <c r="DB232" s="438"/>
      <c r="DC232" s="457">
        <v>0</v>
      </c>
      <c r="DD232" s="458">
        <v>0</v>
      </c>
      <c r="DE232" s="459">
        <v>2163</v>
      </c>
      <c r="DF232" s="357">
        <v>721</v>
      </c>
    </row>
    <row r="233" spans="1:110" ht="35.25" customHeight="1" x14ac:dyDescent="0.25">
      <c r="A233" s="401" t="s">
        <v>56</v>
      </c>
      <c r="B233" s="48" t="s">
        <v>42</v>
      </c>
      <c r="C233" s="48" t="s">
        <v>388</v>
      </c>
      <c r="D233" s="145" t="s">
        <v>404</v>
      </c>
      <c r="E233" s="145" t="s">
        <v>390</v>
      </c>
      <c r="F233" s="145" t="s">
        <v>407</v>
      </c>
      <c r="G233" s="14" t="s">
        <v>390</v>
      </c>
      <c r="H233" s="22" t="s">
        <v>1978</v>
      </c>
      <c r="I233" s="145" t="s">
        <v>1984</v>
      </c>
      <c r="J233" s="426">
        <v>12.596512703125418</v>
      </c>
      <c r="K233" s="426">
        <v>13.121780275737001</v>
      </c>
      <c r="L233" s="488">
        <v>2496.6</v>
      </c>
      <c r="M233" s="498"/>
      <c r="N233" s="498"/>
      <c r="O233" s="498"/>
      <c r="P233" s="498"/>
      <c r="Q233" s="498"/>
      <c r="R233" s="498"/>
      <c r="S233" s="498"/>
      <c r="T233" s="498"/>
      <c r="U233" s="498"/>
      <c r="V233" s="498"/>
      <c r="W233" s="498"/>
      <c r="X233" s="498"/>
      <c r="Y233" s="498"/>
      <c r="Z233" s="498"/>
      <c r="AA233" s="498"/>
      <c r="AB233" s="498"/>
      <c r="AC233" s="498">
        <v>23</v>
      </c>
      <c r="AD233" s="498">
        <v>23</v>
      </c>
      <c r="AE233" s="498"/>
      <c r="AF233" s="498"/>
      <c r="AG233" s="585"/>
      <c r="AH233" s="498"/>
      <c r="AI233" s="498">
        <f t="shared" si="18"/>
        <v>23</v>
      </c>
      <c r="AJ233" s="498">
        <f t="shared" si="19"/>
        <v>23</v>
      </c>
      <c r="AK233" s="498"/>
      <c r="AL233" s="498"/>
      <c r="AM233" s="498"/>
      <c r="AN233" s="498"/>
      <c r="AO233" s="498"/>
      <c r="AP233" s="498"/>
      <c r="AQ233" s="498"/>
      <c r="AR233" s="498"/>
      <c r="AS233" s="498"/>
      <c r="AT233" s="498"/>
      <c r="AU233" s="498"/>
      <c r="AV233" s="498"/>
      <c r="AW233" s="498"/>
      <c r="AX233" s="498"/>
      <c r="AY233" s="498"/>
      <c r="AZ233" s="498"/>
      <c r="BA233" s="498">
        <v>899.35</v>
      </c>
      <c r="BB233" s="498">
        <v>899.35</v>
      </c>
      <c r="BC233" s="498"/>
      <c r="BD233" s="498"/>
      <c r="BE233" s="498"/>
      <c r="BF233" s="498"/>
      <c r="BG233" s="256">
        <f t="shared" si="20"/>
        <v>899.35</v>
      </c>
      <c r="BH233" s="26">
        <f t="shared" si="21"/>
        <v>899.35</v>
      </c>
      <c r="BI233" s="514">
        <f t="shared" si="17"/>
        <v>0.10397109826589594</v>
      </c>
      <c r="BJ233" s="515">
        <v>0</v>
      </c>
      <c r="BK233" s="515">
        <v>0</v>
      </c>
      <c r="BL233" s="515">
        <v>0</v>
      </c>
      <c r="BM233" s="515">
        <v>0</v>
      </c>
      <c r="BN233" s="515">
        <v>0</v>
      </c>
      <c r="BO233" s="515">
        <v>0</v>
      </c>
      <c r="BP233" s="515">
        <v>0</v>
      </c>
      <c r="BQ233" s="515">
        <v>0</v>
      </c>
      <c r="BR233" s="515">
        <v>0</v>
      </c>
      <c r="BS233" s="515">
        <v>0</v>
      </c>
      <c r="BT233" s="515">
        <v>0</v>
      </c>
      <c r="BU233" s="515">
        <v>0</v>
      </c>
      <c r="BV233" s="515">
        <v>0</v>
      </c>
      <c r="BW233" s="515">
        <v>0</v>
      </c>
      <c r="BX233" s="515">
        <v>0</v>
      </c>
      <c r="BY233" s="515">
        <v>0</v>
      </c>
      <c r="BZ233" s="515">
        <v>1055693.004</v>
      </c>
      <c r="CA233" s="515">
        <v>1055693.004</v>
      </c>
      <c r="CB233" s="515">
        <v>0</v>
      </c>
      <c r="CC233" s="515">
        <v>0</v>
      </c>
      <c r="CD233" s="515">
        <v>0</v>
      </c>
      <c r="CE233" s="515">
        <v>0</v>
      </c>
      <c r="CF233" s="515">
        <v>1055693.004</v>
      </c>
      <c r="CG233" s="516">
        <v>1055693.004</v>
      </c>
      <c r="CH233" s="501">
        <v>29328480</v>
      </c>
      <c r="CI233" s="501">
        <v>29328480</v>
      </c>
      <c r="CJ233" s="501">
        <v>30309600.000000004</v>
      </c>
      <c r="CK233" s="257" t="s">
        <v>1976</v>
      </c>
      <c r="CL233" s="108">
        <v>8.3699999999999992</v>
      </c>
      <c r="CM233" s="245">
        <v>8.3699999999999992</v>
      </c>
      <c r="CN233" s="109">
        <v>8.65</v>
      </c>
      <c r="CO233" s="436"/>
      <c r="CP233" s="436"/>
      <c r="CQ233" s="436"/>
      <c r="CR233" s="273"/>
      <c r="CS233" s="447">
        <v>73.281053232545347</v>
      </c>
      <c r="CT233" s="448">
        <v>69.790950091586026</v>
      </c>
      <c r="CU233" s="441">
        <v>0.72553664064919443</v>
      </c>
      <c r="CV233" s="442">
        <v>0.7215311665011922</v>
      </c>
      <c r="CW233" s="450" t="s">
        <v>2225</v>
      </c>
      <c r="CX233" s="242"/>
      <c r="CY233" s="436"/>
      <c r="CZ233" s="436"/>
      <c r="DA233" s="437"/>
      <c r="DB233" s="438"/>
      <c r="DC233" s="457">
        <v>223578</v>
      </c>
      <c r="DD233" s="458">
        <v>267675</v>
      </c>
      <c r="DE233" s="459">
        <v>0</v>
      </c>
      <c r="DF233" s="357">
        <v>163751</v>
      </c>
    </row>
    <row r="234" spans="1:110" ht="35.25" customHeight="1" x14ac:dyDescent="0.25">
      <c r="A234" s="401" t="s">
        <v>56</v>
      </c>
      <c r="B234" s="48" t="s">
        <v>42</v>
      </c>
      <c r="C234" s="48" t="s">
        <v>388</v>
      </c>
      <c r="D234" s="145" t="s">
        <v>404</v>
      </c>
      <c r="E234" s="145" t="s">
        <v>390</v>
      </c>
      <c r="F234" s="145" t="s">
        <v>408</v>
      </c>
      <c r="G234" s="14" t="s">
        <v>390</v>
      </c>
      <c r="H234" s="22" t="s">
        <v>1979</v>
      </c>
      <c r="I234" s="145" t="s">
        <v>1984</v>
      </c>
      <c r="J234" s="426">
        <v>13.17016793059223</v>
      </c>
      <c r="K234" s="426">
        <v>7.9850378621790004</v>
      </c>
      <c r="L234" s="488">
        <v>1100.3</v>
      </c>
      <c r="M234" s="498"/>
      <c r="N234" s="498"/>
      <c r="O234" s="498"/>
      <c r="P234" s="498"/>
      <c r="Q234" s="498"/>
      <c r="R234" s="498"/>
      <c r="S234" s="498"/>
      <c r="T234" s="498"/>
      <c r="U234" s="498"/>
      <c r="V234" s="498"/>
      <c r="W234" s="498"/>
      <c r="X234" s="498"/>
      <c r="Y234" s="498"/>
      <c r="Z234" s="498"/>
      <c r="AA234" s="498"/>
      <c r="AB234" s="498"/>
      <c r="AC234" s="498">
        <v>41</v>
      </c>
      <c r="AD234" s="498">
        <v>41</v>
      </c>
      <c r="AE234" s="498"/>
      <c r="AF234" s="498"/>
      <c r="AG234" s="585"/>
      <c r="AH234" s="498"/>
      <c r="AI234" s="498">
        <f t="shared" si="18"/>
        <v>41</v>
      </c>
      <c r="AJ234" s="498">
        <f t="shared" si="19"/>
        <v>41</v>
      </c>
      <c r="AK234" s="498"/>
      <c r="AL234" s="498"/>
      <c r="AM234" s="498"/>
      <c r="AN234" s="498"/>
      <c r="AO234" s="498"/>
      <c r="AP234" s="498"/>
      <c r="AQ234" s="498"/>
      <c r="AR234" s="498"/>
      <c r="AS234" s="498"/>
      <c r="AT234" s="498"/>
      <c r="AU234" s="498"/>
      <c r="AV234" s="498"/>
      <c r="AW234" s="498"/>
      <c r="AX234" s="498"/>
      <c r="AY234" s="498"/>
      <c r="AZ234" s="498"/>
      <c r="BA234" s="498">
        <v>576.16999999999996</v>
      </c>
      <c r="BB234" s="498">
        <v>576.16999999999996</v>
      </c>
      <c r="BC234" s="498"/>
      <c r="BD234" s="498"/>
      <c r="BE234" s="498"/>
      <c r="BF234" s="498"/>
      <c r="BG234" s="256">
        <f t="shared" si="20"/>
        <v>576.16999999999996</v>
      </c>
      <c r="BH234" s="26">
        <f t="shared" si="21"/>
        <v>576.16999999999996</v>
      </c>
      <c r="BI234" s="514">
        <f t="shared" si="17"/>
        <v>0.11806762295081967</v>
      </c>
      <c r="BJ234" s="515">
        <v>0</v>
      </c>
      <c r="BK234" s="515">
        <v>0</v>
      </c>
      <c r="BL234" s="515">
        <v>0</v>
      </c>
      <c r="BM234" s="515">
        <v>0</v>
      </c>
      <c r="BN234" s="515">
        <v>0</v>
      </c>
      <c r="BO234" s="515">
        <v>0</v>
      </c>
      <c r="BP234" s="515">
        <v>0</v>
      </c>
      <c r="BQ234" s="515">
        <v>0</v>
      </c>
      <c r="BR234" s="515">
        <v>0</v>
      </c>
      <c r="BS234" s="515">
        <v>0</v>
      </c>
      <c r="BT234" s="515">
        <v>0</v>
      </c>
      <c r="BU234" s="515">
        <v>0</v>
      </c>
      <c r="BV234" s="515">
        <v>0</v>
      </c>
      <c r="BW234" s="515">
        <v>0</v>
      </c>
      <c r="BX234" s="515">
        <v>0</v>
      </c>
      <c r="BY234" s="515">
        <v>0</v>
      </c>
      <c r="BZ234" s="515">
        <v>676331.39279999991</v>
      </c>
      <c r="CA234" s="515">
        <v>676331.39279999991</v>
      </c>
      <c r="CB234" s="515">
        <v>0</v>
      </c>
      <c r="CC234" s="515">
        <v>0</v>
      </c>
      <c r="CD234" s="515">
        <v>0</v>
      </c>
      <c r="CE234" s="515">
        <v>0</v>
      </c>
      <c r="CF234" s="515">
        <v>676331.39279999991</v>
      </c>
      <c r="CG234" s="516">
        <v>676331.39279999991</v>
      </c>
      <c r="CH234" s="501">
        <v>17414880</v>
      </c>
      <c r="CI234" s="501">
        <v>17414880</v>
      </c>
      <c r="CJ234" s="501">
        <v>17099520</v>
      </c>
      <c r="CK234" s="257" t="s">
        <v>1976</v>
      </c>
      <c r="CL234" s="108">
        <v>4.97</v>
      </c>
      <c r="CM234" s="245">
        <v>4.97</v>
      </c>
      <c r="CN234" s="109">
        <v>4.88</v>
      </c>
      <c r="CO234" s="436"/>
      <c r="CP234" s="436"/>
      <c r="CQ234" s="436"/>
      <c r="CR234" s="273"/>
      <c r="CS234" s="447">
        <v>8.3150924689716508</v>
      </c>
      <c r="CT234" s="448">
        <v>8.3150924689716508</v>
      </c>
      <c r="CU234" s="441">
        <v>0.24377783432268621</v>
      </c>
      <c r="CV234" s="442">
        <v>0.24377783432268621</v>
      </c>
      <c r="CW234" s="450" t="s">
        <v>2269</v>
      </c>
      <c r="CX234" s="242"/>
      <c r="CY234" s="436"/>
      <c r="CZ234" s="436"/>
      <c r="DA234" s="437"/>
      <c r="DB234" s="438"/>
      <c r="DC234" s="457">
        <v>0</v>
      </c>
      <c r="DD234" s="458">
        <v>0</v>
      </c>
      <c r="DE234" s="459">
        <v>3045</v>
      </c>
      <c r="DF234" s="357">
        <v>1015</v>
      </c>
    </row>
    <row r="235" spans="1:110" ht="35.25" customHeight="1" x14ac:dyDescent="0.25">
      <c r="A235" s="401" t="s">
        <v>56</v>
      </c>
      <c r="B235" s="48" t="s">
        <v>42</v>
      </c>
      <c r="C235" s="48" t="s">
        <v>388</v>
      </c>
      <c r="D235" s="145" t="s">
        <v>404</v>
      </c>
      <c r="E235" s="145" t="s">
        <v>390</v>
      </c>
      <c r="F235" s="145" t="s">
        <v>409</v>
      </c>
      <c r="G235" s="14" t="s">
        <v>410</v>
      </c>
      <c r="H235" s="22" t="s">
        <v>1979</v>
      </c>
      <c r="I235" s="145" t="s">
        <v>1984</v>
      </c>
      <c r="J235" s="426">
        <v>10.732133213858276</v>
      </c>
      <c r="K235" s="426">
        <v>63.930113503389002</v>
      </c>
      <c r="L235" s="488">
        <v>3949.3</v>
      </c>
      <c r="M235" s="498"/>
      <c r="N235" s="498"/>
      <c r="O235" s="498"/>
      <c r="P235" s="498"/>
      <c r="Q235" s="498"/>
      <c r="R235" s="498"/>
      <c r="S235" s="498"/>
      <c r="T235" s="498"/>
      <c r="U235" s="498"/>
      <c r="V235" s="498"/>
      <c r="W235" s="498"/>
      <c r="X235" s="498"/>
      <c r="Y235" s="498"/>
      <c r="Z235" s="498"/>
      <c r="AA235" s="498"/>
      <c r="AB235" s="498"/>
      <c r="AC235" s="498">
        <v>242</v>
      </c>
      <c r="AD235" s="498">
        <v>240</v>
      </c>
      <c r="AE235" s="498"/>
      <c r="AF235" s="498"/>
      <c r="AG235" s="585"/>
      <c r="AH235" s="498"/>
      <c r="AI235" s="498">
        <f t="shared" si="18"/>
        <v>242</v>
      </c>
      <c r="AJ235" s="498">
        <f t="shared" si="19"/>
        <v>240</v>
      </c>
      <c r="AK235" s="498"/>
      <c r="AL235" s="498"/>
      <c r="AM235" s="498"/>
      <c r="AN235" s="498"/>
      <c r="AO235" s="498"/>
      <c r="AP235" s="498"/>
      <c r="AQ235" s="498"/>
      <c r="AR235" s="498"/>
      <c r="AS235" s="498"/>
      <c r="AT235" s="498"/>
      <c r="AU235" s="498"/>
      <c r="AV235" s="498"/>
      <c r="AW235" s="498"/>
      <c r="AX235" s="498"/>
      <c r="AY235" s="498"/>
      <c r="AZ235" s="498"/>
      <c r="BA235" s="498">
        <v>5683.19</v>
      </c>
      <c r="BB235" s="498">
        <v>3691.4</v>
      </c>
      <c r="BC235" s="498"/>
      <c r="BD235" s="498"/>
      <c r="BE235" s="498"/>
      <c r="BF235" s="498"/>
      <c r="BG235" s="256">
        <f t="shared" si="20"/>
        <v>5683.19</v>
      </c>
      <c r="BH235" s="26">
        <f t="shared" si="21"/>
        <v>3691.4</v>
      </c>
      <c r="BI235" s="514">
        <f t="shared" si="17"/>
        <v>0.55662977473065611</v>
      </c>
      <c r="BJ235" s="515">
        <v>0</v>
      </c>
      <c r="BK235" s="515">
        <v>0</v>
      </c>
      <c r="BL235" s="515">
        <v>0</v>
      </c>
      <c r="BM235" s="515">
        <v>0</v>
      </c>
      <c r="BN235" s="515">
        <v>0</v>
      </c>
      <c r="BO235" s="515">
        <v>0</v>
      </c>
      <c r="BP235" s="515">
        <v>0</v>
      </c>
      <c r="BQ235" s="515">
        <v>0</v>
      </c>
      <c r="BR235" s="515">
        <v>0</v>
      </c>
      <c r="BS235" s="515">
        <v>0</v>
      </c>
      <c r="BT235" s="515">
        <v>0</v>
      </c>
      <c r="BU235" s="515">
        <v>0</v>
      </c>
      <c r="BV235" s="515">
        <v>0</v>
      </c>
      <c r="BW235" s="515">
        <v>0</v>
      </c>
      <c r="BX235" s="515">
        <v>0</v>
      </c>
      <c r="BY235" s="515">
        <v>0</v>
      </c>
      <c r="BZ235" s="515">
        <v>6671155.7495999997</v>
      </c>
      <c r="CA235" s="515">
        <v>4333112.9760000007</v>
      </c>
      <c r="CB235" s="515">
        <v>0</v>
      </c>
      <c r="CC235" s="515">
        <v>0</v>
      </c>
      <c r="CD235" s="515">
        <v>0</v>
      </c>
      <c r="CE235" s="515">
        <v>0</v>
      </c>
      <c r="CF235" s="515">
        <v>6671155.7495999997</v>
      </c>
      <c r="CG235" s="516">
        <v>4333112.9760000007</v>
      </c>
      <c r="CH235" s="501">
        <v>33077759.999999996</v>
      </c>
      <c r="CI235" s="501">
        <v>33077759.999999996</v>
      </c>
      <c r="CJ235" s="501">
        <v>35775840.000000007</v>
      </c>
      <c r="CK235" s="257" t="s">
        <v>1976</v>
      </c>
      <c r="CL235" s="108">
        <v>9.44</v>
      </c>
      <c r="CM235" s="245">
        <v>9.44</v>
      </c>
      <c r="CN235" s="109">
        <v>10.210000000000001</v>
      </c>
      <c r="CO235" s="436"/>
      <c r="CP235" s="436"/>
      <c r="CQ235" s="436"/>
      <c r="CR235" s="273"/>
      <c r="CS235" s="447">
        <v>281.09588313180973</v>
      </c>
      <c r="CT235" s="448">
        <v>144.96425808167982</v>
      </c>
      <c r="CU235" s="441">
        <v>1.6786714203152897</v>
      </c>
      <c r="CV235" s="442">
        <v>1.5032276395778006</v>
      </c>
      <c r="CW235" s="450" t="s">
        <v>2223</v>
      </c>
      <c r="CX235" s="242"/>
      <c r="CY235" s="436"/>
      <c r="CZ235" s="436"/>
      <c r="DA235" s="437"/>
      <c r="DB235" s="438"/>
      <c r="DC235" s="457">
        <v>0</v>
      </c>
      <c r="DD235" s="458">
        <v>334845</v>
      </c>
      <c r="DE235" s="459">
        <v>284845</v>
      </c>
      <c r="DF235" s="357">
        <v>206563.33333333334</v>
      </c>
    </row>
    <row r="236" spans="1:110" ht="35.25" customHeight="1" x14ac:dyDescent="0.25">
      <c r="A236" s="401" t="s">
        <v>56</v>
      </c>
      <c r="B236" s="48" t="s">
        <v>42</v>
      </c>
      <c r="C236" s="48" t="s">
        <v>388</v>
      </c>
      <c r="D236" s="145" t="s">
        <v>404</v>
      </c>
      <c r="E236" s="145" t="s">
        <v>390</v>
      </c>
      <c r="F236" s="145" t="s">
        <v>411</v>
      </c>
      <c r="G236" s="14" t="s">
        <v>412</v>
      </c>
      <c r="H236" s="22" t="s">
        <v>1979</v>
      </c>
      <c r="I236" s="145" t="s">
        <v>1984</v>
      </c>
      <c r="J236" s="426">
        <v>11.497006850480695</v>
      </c>
      <c r="K236" s="426">
        <v>20.67613632063</v>
      </c>
      <c r="L236" s="488">
        <v>2190</v>
      </c>
      <c r="M236" s="498"/>
      <c r="N236" s="498"/>
      <c r="O236" s="498"/>
      <c r="P236" s="498"/>
      <c r="Q236" s="498"/>
      <c r="R236" s="498"/>
      <c r="S236" s="498"/>
      <c r="T236" s="498"/>
      <c r="U236" s="498"/>
      <c r="V236" s="498"/>
      <c r="W236" s="498"/>
      <c r="X236" s="498"/>
      <c r="Y236" s="498"/>
      <c r="Z236" s="498"/>
      <c r="AA236" s="498"/>
      <c r="AB236" s="498"/>
      <c r="AC236" s="498">
        <v>140</v>
      </c>
      <c r="AD236" s="498">
        <v>140</v>
      </c>
      <c r="AE236" s="498"/>
      <c r="AF236" s="498"/>
      <c r="AG236" s="585"/>
      <c r="AH236" s="498"/>
      <c r="AI236" s="498">
        <f t="shared" si="18"/>
        <v>140</v>
      </c>
      <c r="AJ236" s="498">
        <f t="shared" si="19"/>
        <v>140</v>
      </c>
      <c r="AK236" s="498"/>
      <c r="AL236" s="498"/>
      <c r="AM236" s="498"/>
      <c r="AN236" s="498"/>
      <c r="AO236" s="498"/>
      <c r="AP236" s="498"/>
      <c r="AQ236" s="498"/>
      <c r="AR236" s="498"/>
      <c r="AS236" s="498"/>
      <c r="AT236" s="498"/>
      <c r="AU236" s="498"/>
      <c r="AV236" s="498"/>
      <c r="AW236" s="498"/>
      <c r="AX236" s="498"/>
      <c r="AY236" s="498"/>
      <c r="AZ236" s="498"/>
      <c r="BA236" s="498">
        <v>862.6</v>
      </c>
      <c r="BB236" s="498">
        <v>862.6</v>
      </c>
      <c r="BC236" s="498"/>
      <c r="BD236" s="498"/>
      <c r="BE236" s="498"/>
      <c r="BF236" s="498"/>
      <c r="BG236" s="256">
        <f t="shared" si="20"/>
        <v>862.6</v>
      </c>
      <c r="BH236" s="26">
        <f t="shared" si="21"/>
        <v>862.6</v>
      </c>
      <c r="BI236" s="514">
        <f t="shared" si="17"/>
        <v>0.10769038701622972</v>
      </c>
      <c r="BJ236" s="515">
        <v>0</v>
      </c>
      <c r="BK236" s="515">
        <v>0</v>
      </c>
      <c r="BL236" s="515">
        <v>0</v>
      </c>
      <c r="BM236" s="515">
        <v>0</v>
      </c>
      <c r="BN236" s="515">
        <v>0</v>
      </c>
      <c r="BO236" s="515">
        <v>0</v>
      </c>
      <c r="BP236" s="515">
        <v>0</v>
      </c>
      <c r="BQ236" s="515">
        <v>0</v>
      </c>
      <c r="BR236" s="515">
        <v>0</v>
      </c>
      <c r="BS236" s="515">
        <v>0</v>
      </c>
      <c r="BT236" s="515">
        <v>0</v>
      </c>
      <c r="BU236" s="515">
        <v>0</v>
      </c>
      <c r="BV236" s="515">
        <v>0</v>
      </c>
      <c r="BW236" s="515">
        <v>0</v>
      </c>
      <c r="BX236" s="515">
        <v>0</v>
      </c>
      <c r="BY236" s="515">
        <v>0</v>
      </c>
      <c r="BZ236" s="515">
        <v>1012554.3840000001</v>
      </c>
      <c r="CA236" s="515">
        <v>1012554.3840000001</v>
      </c>
      <c r="CB236" s="515">
        <v>0</v>
      </c>
      <c r="CC236" s="515">
        <v>0</v>
      </c>
      <c r="CD236" s="515">
        <v>0</v>
      </c>
      <c r="CE236" s="515">
        <v>0</v>
      </c>
      <c r="CF236" s="515">
        <v>1012554.3840000001</v>
      </c>
      <c r="CG236" s="516">
        <v>1012554.3840000001</v>
      </c>
      <c r="CH236" s="501">
        <v>29398560</v>
      </c>
      <c r="CI236" s="501">
        <v>29398560</v>
      </c>
      <c r="CJ236" s="501">
        <v>28067040</v>
      </c>
      <c r="CK236" s="257" t="s">
        <v>1976</v>
      </c>
      <c r="CL236" s="108">
        <v>8.39</v>
      </c>
      <c r="CM236" s="245">
        <v>8.39</v>
      </c>
      <c r="CN236" s="109">
        <v>8.01</v>
      </c>
      <c r="CO236" s="436"/>
      <c r="CP236" s="436"/>
      <c r="CQ236" s="436"/>
      <c r="CR236" s="273"/>
      <c r="CS236" s="447">
        <v>164.4556039839072</v>
      </c>
      <c r="CT236" s="448">
        <v>80.203244775383595</v>
      </c>
      <c r="CU236" s="441">
        <v>0.99229824632303953</v>
      </c>
      <c r="CV236" s="442">
        <v>0.95150676991512473</v>
      </c>
      <c r="CW236" s="450" t="s">
        <v>2236</v>
      </c>
      <c r="CX236" s="242"/>
      <c r="CY236" s="436"/>
      <c r="CZ236" s="436"/>
      <c r="DA236" s="437"/>
      <c r="DB236" s="438"/>
      <c r="DC236" s="457">
        <v>0</v>
      </c>
      <c r="DD236" s="458">
        <v>132478</v>
      </c>
      <c r="DE236" s="459">
        <v>0</v>
      </c>
      <c r="DF236" s="357">
        <v>44159.333333333336</v>
      </c>
    </row>
    <row r="237" spans="1:110" ht="35.25" customHeight="1" x14ac:dyDescent="0.25">
      <c r="A237" s="401" t="s">
        <v>56</v>
      </c>
      <c r="B237" s="48" t="s">
        <v>42</v>
      </c>
      <c r="C237" s="48" t="s">
        <v>388</v>
      </c>
      <c r="D237" s="145" t="s">
        <v>404</v>
      </c>
      <c r="E237" s="145" t="s">
        <v>390</v>
      </c>
      <c r="F237" s="145" t="s">
        <v>413</v>
      </c>
      <c r="G237" s="14" t="s">
        <v>390</v>
      </c>
      <c r="H237" s="22" t="s">
        <v>1979</v>
      </c>
      <c r="I237" s="145" t="s">
        <v>1984</v>
      </c>
      <c r="J237" s="426">
        <v>9.8716503726580598</v>
      </c>
      <c r="K237" s="426">
        <v>11.469886339779</v>
      </c>
      <c r="L237" s="488">
        <v>4917.3</v>
      </c>
      <c r="M237" s="498"/>
      <c r="N237" s="498"/>
      <c r="O237" s="498"/>
      <c r="P237" s="498"/>
      <c r="Q237" s="498"/>
      <c r="R237" s="498"/>
      <c r="S237" s="498"/>
      <c r="T237" s="498"/>
      <c r="U237" s="498"/>
      <c r="V237" s="498"/>
      <c r="W237" s="498"/>
      <c r="X237" s="498"/>
      <c r="Y237" s="498"/>
      <c r="Z237" s="498"/>
      <c r="AA237" s="498"/>
      <c r="AB237" s="498"/>
      <c r="AC237" s="498">
        <v>19</v>
      </c>
      <c r="AD237" s="498">
        <v>19</v>
      </c>
      <c r="AE237" s="498"/>
      <c r="AF237" s="498"/>
      <c r="AG237" s="585"/>
      <c r="AH237" s="498"/>
      <c r="AI237" s="498">
        <f t="shared" si="18"/>
        <v>19</v>
      </c>
      <c r="AJ237" s="498">
        <f t="shared" si="19"/>
        <v>19</v>
      </c>
      <c r="AK237" s="498"/>
      <c r="AL237" s="498"/>
      <c r="AM237" s="498"/>
      <c r="AN237" s="498"/>
      <c r="AO237" s="498"/>
      <c r="AP237" s="498"/>
      <c r="AQ237" s="498"/>
      <c r="AR237" s="498"/>
      <c r="AS237" s="498"/>
      <c r="AT237" s="498"/>
      <c r="AU237" s="498"/>
      <c r="AV237" s="498"/>
      <c r="AW237" s="498"/>
      <c r="AX237" s="498"/>
      <c r="AY237" s="498"/>
      <c r="AZ237" s="498"/>
      <c r="BA237" s="498">
        <v>221.51</v>
      </c>
      <c r="BB237" s="498">
        <v>221.51</v>
      </c>
      <c r="BC237" s="498"/>
      <c r="BD237" s="498"/>
      <c r="BE237" s="498"/>
      <c r="BF237" s="498"/>
      <c r="BG237" s="256">
        <f t="shared" si="20"/>
        <v>221.51</v>
      </c>
      <c r="BH237" s="26">
        <f t="shared" si="21"/>
        <v>221.51</v>
      </c>
      <c r="BI237" s="514">
        <f t="shared" si="17"/>
        <v>2.2742299794661188E-2</v>
      </c>
      <c r="BJ237" s="515">
        <v>0</v>
      </c>
      <c r="BK237" s="515">
        <v>0</v>
      </c>
      <c r="BL237" s="515">
        <v>0</v>
      </c>
      <c r="BM237" s="515">
        <v>0</v>
      </c>
      <c r="BN237" s="515">
        <v>0</v>
      </c>
      <c r="BO237" s="515">
        <v>0</v>
      </c>
      <c r="BP237" s="515">
        <v>0</v>
      </c>
      <c r="BQ237" s="515">
        <v>0</v>
      </c>
      <c r="BR237" s="515">
        <v>0</v>
      </c>
      <c r="BS237" s="515">
        <v>0</v>
      </c>
      <c r="BT237" s="515">
        <v>0</v>
      </c>
      <c r="BU237" s="515">
        <v>0</v>
      </c>
      <c r="BV237" s="515">
        <v>0</v>
      </c>
      <c r="BW237" s="515">
        <v>0</v>
      </c>
      <c r="BX237" s="515">
        <v>0</v>
      </c>
      <c r="BY237" s="515">
        <v>0</v>
      </c>
      <c r="BZ237" s="515">
        <v>260017.2984</v>
      </c>
      <c r="CA237" s="515">
        <v>260017.2984</v>
      </c>
      <c r="CB237" s="515">
        <v>0</v>
      </c>
      <c r="CC237" s="515">
        <v>0</v>
      </c>
      <c r="CD237" s="515">
        <v>0</v>
      </c>
      <c r="CE237" s="515">
        <v>0</v>
      </c>
      <c r="CF237" s="515">
        <v>260017.2984</v>
      </c>
      <c r="CG237" s="516">
        <v>260017.2984</v>
      </c>
      <c r="CH237" s="501">
        <v>26139840</v>
      </c>
      <c r="CI237" s="501">
        <v>26139840</v>
      </c>
      <c r="CJ237" s="501">
        <v>34128960.000000007</v>
      </c>
      <c r="CK237" s="257" t="s">
        <v>1976</v>
      </c>
      <c r="CL237" s="108">
        <v>7.46</v>
      </c>
      <c r="CM237" s="245">
        <v>7.46</v>
      </c>
      <c r="CN237" s="109">
        <v>9.74</v>
      </c>
      <c r="CO237" s="436"/>
      <c r="CP237" s="436"/>
      <c r="CQ237" s="436"/>
      <c r="CR237" s="273"/>
      <c r="CS237" s="447">
        <v>16.899588566943979</v>
      </c>
      <c r="CT237" s="448">
        <v>16.777028914015563</v>
      </c>
      <c r="CU237" s="441">
        <v>0.63304868966068006</v>
      </c>
      <c r="CV237" s="442">
        <v>0.63291311482336987</v>
      </c>
      <c r="CW237" s="450" t="s">
        <v>2239</v>
      </c>
      <c r="CX237" s="242"/>
      <c r="CY237" s="436"/>
      <c r="CZ237" s="436"/>
      <c r="DA237" s="437"/>
      <c r="DB237" s="438"/>
      <c r="DC237" s="457">
        <v>0</v>
      </c>
      <c r="DD237" s="458">
        <v>3062</v>
      </c>
      <c r="DE237" s="459">
        <v>0</v>
      </c>
      <c r="DF237" s="357">
        <v>1020.6666666666666</v>
      </c>
    </row>
    <row r="238" spans="1:110" ht="35.25" customHeight="1" x14ac:dyDescent="0.25">
      <c r="A238" s="401" t="s">
        <v>56</v>
      </c>
      <c r="B238" s="48" t="s">
        <v>42</v>
      </c>
      <c r="C238" s="48" t="s">
        <v>388</v>
      </c>
      <c r="D238" s="145" t="s">
        <v>404</v>
      </c>
      <c r="E238" s="145" t="s">
        <v>390</v>
      </c>
      <c r="F238" s="145" t="s">
        <v>414</v>
      </c>
      <c r="G238" s="14" t="s">
        <v>390</v>
      </c>
      <c r="H238" s="22" t="s">
        <v>1983</v>
      </c>
      <c r="I238" s="145" t="s">
        <v>1984</v>
      </c>
      <c r="J238" s="426">
        <v>11.257983839036187</v>
      </c>
      <c r="K238" s="426">
        <v>1.3865530274190001</v>
      </c>
      <c r="L238" s="488">
        <v>1119.9000000000001</v>
      </c>
      <c r="M238" s="498"/>
      <c r="N238" s="498"/>
      <c r="O238" s="498"/>
      <c r="P238" s="498"/>
      <c r="Q238" s="498"/>
      <c r="R238" s="498"/>
      <c r="S238" s="498"/>
      <c r="T238" s="498"/>
      <c r="U238" s="498"/>
      <c r="V238" s="498"/>
      <c r="W238" s="498"/>
      <c r="X238" s="498"/>
      <c r="Y238" s="498"/>
      <c r="Z238" s="498"/>
      <c r="AA238" s="498"/>
      <c r="AB238" s="498"/>
      <c r="AC238" s="498">
        <v>30</v>
      </c>
      <c r="AD238" s="498">
        <v>30</v>
      </c>
      <c r="AE238" s="498"/>
      <c r="AF238" s="498"/>
      <c r="AG238" s="585">
        <v>1</v>
      </c>
      <c r="AH238" s="498">
        <v>1</v>
      </c>
      <c r="AI238" s="498">
        <f t="shared" si="18"/>
        <v>31</v>
      </c>
      <c r="AJ238" s="498">
        <f t="shared" si="19"/>
        <v>31</v>
      </c>
      <c r="AK238" s="498"/>
      <c r="AL238" s="498"/>
      <c r="AM238" s="498"/>
      <c r="AN238" s="498"/>
      <c r="AO238" s="498"/>
      <c r="AP238" s="498"/>
      <c r="AQ238" s="498"/>
      <c r="AR238" s="498"/>
      <c r="AS238" s="498"/>
      <c r="AT238" s="498"/>
      <c r="AU238" s="498"/>
      <c r="AV238" s="498"/>
      <c r="AW238" s="498"/>
      <c r="AX238" s="498"/>
      <c r="AY238" s="498"/>
      <c r="AZ238" s="498"/>
      <c r="BA238" s="498">
        <v>222.95</v>
      </c>
      <c r="BB238" s="498">
        <v>222.95</v>
      </c>
      <c r="BC238" s="498"/>
      <c r="BD238" s="498"/>
      <c r="BE238" s="498">
        <v>1.8</v>
      </c>
      <c r="BF238" s="498">
        <v>1.8</v>
      </c>
      <c r="BG238" s="256">
        <f t="shared" si="20"/>
        <v>224.75</v>
      </c>
      <c r="BH238" s="26">
        <f t="shared" si="21"/>
        <v>224.75</v>
      </c>
      <c r="BI238" s="514">
        <f t="shared" si="17"/>
        <v>4.1314338235294117E-2</v>
      </c>
      <c r="BJ238" s="515">
        <v>0</v>
      </c>
      <c r="BK238" s="515">
        <v>0</v>
      </c>
      <c r="BL238" s="515">
        <v>0</v>
      </c>
      <c r="BM238" s="515">
        <v>0</v>
      </c>
      <c r="BN238" s="515">
        <v>0</v>
      </c>
      <c r="BO238" s="515">
        <v>0</v>
      </c>
      <c r="BP238" s="515">
        <v>0</v>
      </c>
      <c r="BQ238" s="515">
        <v>0</v>
      </c>
      <c r="BR238" s="515">
        <v>0</v>
      </c>
      <c r="BS238" s="515">
        <v>0</v>
      </c>
      <c r="BT238" s="515">
        <v>0</v>
      </c>
      <c r="BU238" s="515">
        <v>0</v>
      </c>
      <c r="BV238" s="515">
        <v>0</v>
      </c>
      <c r="BW238" s="515">
        <v>0</v>
      </c>
      <c r="BX238" s="515">
        <v>0</v>
      </c>
      <c r="BY238" s="515">
        <v>0</v>
      </c>
      <c r="BZ238" s="515">
        <v>261707.62800000003</v>
      </c>
      <c r="CA238" s="515">
        <v>261707.62800000003</v>
      </c>
      <c r="CB238" s="515">
        <v>0</v>
      </c>
      <c r="CC238" s="515">
        <v>0</v>
      </c>
      <c r="CD238" s="515">
        <v>5897.232</v>
      </c>
      <c r="CE238" s="515">
        <v>5897.232</v>
      </c>
      <c r="CF238" s="515">
        <v>267604.86000000004</v>
      </c>
      <c r="CG238" s="516">
        <v>267604.86000000004</v>
      </c>
      <c r="CH238" s="501">
        <v>19342079.999999996</v>
      </c>
      <c r="CI238" s="501">
        <v>19342079.999999996</v>
      </c>
      <c r="CJ238" s="501">
        <v>19061760.000000004</v>
      </c>
      <c r="CK238" s="257" t="s">
        <v>1976</v>
      </c>
      <c r="CL238" s="108">
        <v>5.52</v>
      </c>
      <c r="CM238" s="245">
        <v>5.52</v>
      </c>
      <c r="CN238" s="109">
        <v>5.44</v>
      </c>
      <c r="CO238" s="436"/>
      <c r="CP238" s="436"/>
      <c r="CQ238" s="436"/>
      <c r="CR238" s="273"/>
      <c r="CS238" s="447">
        <v>24.51841943602334</v>
      </c>
      <c r="CT238" s="448">
        <v>24.51841943602334</v>
      </c>
      <c r="CU238" s="441">
        <v>0.32715074655654397</v>
      </c>
      <c r="CV238" s="442">
        <v>0.32715074655654397</v>
      </c>
      <c r="CW238" s="450" t="s">
        <v>2259</v>
      </c>
      <c r="CX238" s="242"/>
      <c r="CY238" s="436"/>
      <c r="CZ238" s="436"/>
      <c r="DA238" s="437"/>
      <c r="DB238" s="438"/>
      <c r="DC238" s="457">
        <v>0</v>
      </c>
      <c r="DD238" s="458">
        <v>0</v>
      </c>
      <c r="DE238" s="459">
        <v>0</v>
      </c>
      <c r="DF238" s="357">
        <v>0</v>
      </c>
    </row>
    <row r="239" spans="1:110" ht="35.25" customHeight="1" x14ac:dyDescent="0.25">
      <c r="A239" s="401" t="s">
        <v>56</v>
      </c>
      <c r="B239" s="48" t="s">
        <v>42</v>
      </c>
      <c r="C239" s="48" t="s">
        <v>388</v>
      </c>
      <c r="D239" s="145" t="s">
        <v>415</v>
      </c>
      <c r="E239" s="145" t="s">
        <v>416</v>
      </c>
      <c r="F239" s="145" t="s">
        <v>417</v>
      </c>
      <c r="G239" s="14" t="s">
        <v>416</v>
      </c>
      <c r="H239" s="22" t="s">
        <v>1979</v>
      </c>
      <c r="I239" s="145" t="s">
        <v>1984</v>
      </c>
      <c r="J239" s="426">
        <v>13.576507050047889</v>
      </c>
      <c r="K239" s="426">
        <v>31.344318116622002</v>
      </c>
      <c r="L239" s="488">
        <v>1605.3</v>
      </c>
      <c r="M239" s="498"/>
      <c r="N239" s="498"/>
      <c r="O239" s="498"/>
      <c r="P239" s="498"/>
      <c r="Q239" s="498"/>
      <c r="R239" s="498"/>
      <c r="S239" s="498"/>
      <c r="T239" s="498"/>
      <c r="U239" s="498"/>
      <c r="V239" s="498"/>
      <c r="W239" s="498"/>
      <c r="X239" s="498"/>
      <c r="Y239" s="498"/>
      <c r="Z239" s="498"/>
      <c r="AA239" s="498"/>
      <c r="AB239" s="498"/>
      <c r="AC239" s="498">
        <v>127</v>
      </c>
      <c r="AD239" s="498">
        <v>127</v>
      </c>
      <c r="AE239" s="498"/>
      <c r="AF239" s="498"/>
      <c r="AG239" s="585"/>
      <c r="AH239" s="498"/>
      <c r="AI239" s="498">
        <f t="shared" si="18"/>
        <v>127</v>
      </c>
      <c r="AJ239" s="498">
        <f t="shared" si="19"/>
        <v>127</v>
      </c>
      <c r="AK239" s="498"/>
      <c r="AL239" s="498"/>
      <c r="AM239" s="498"/>
      <c r="AN239" s="498"/>
      <c r="AO239" s="498"/>
      <c r="AP239" s="498"/>
      <c r="AQ239" s="498"/>
      <c r="AR239" s="498"/>
      <c r="AS239" s="498"/>
      <c r="AT239" s="498"/>
      <c r="AU239" s="498"/>
      <c r="AV239" s="498"/>
      <c r="AW239" s="498"/>
      <c r="AX239" s="498"/>
      <c r="AY239" s="498"/>
      <c r="AZ239" s="498"/>
      <c r="BA239" s="498">
        <v>1461.17</v>
      </c>
      <c r="BB239" s="498">
        <v>1461.17</v>
      </c>
      <c r="BC239" s="498"/>
      <c r="BD239" s="498"/>
      <c r="BE239" s="498"/>
      <c r="BF239" s="498"/>
      <c r="BG239" s="256">
        <f t="shared" si="20"/>
        <v>1461.17</v>
      </c>
      <c r="BH239" s="26">
        <f t="shared" si="21"/>
        <v>1461.17</v>
      </c>
      <c r="BI239" s="514">
        <f t="shared" si="17"/>
        <v>0.19251251646903822</v>
      </c>
      <c r="BJ239" s="515">
        <v>0</v>
      </c>
      <c r="BK239" s="515">
        <v>0</v>
      </c>
      <c r="BL239" s="515">
        <v>0</v>
      </c>
      <c r="BM239" s="515">
        <v>0</v>
      </c>
      <c r="BN239" s="515">
        <v>0</v>
      </c>
      <c r="BO239" s="515">
        <v>0</v>
      </c>
      <c r="BP239" s="515">
        <v>0</v>
      </c>
      <c r="BQ239" s="515">
        <v>0</v>
      </c>
      <c r="BR239" s="515">
        <v>0</v>
      </c>
      <c r="BS239" s="515">
        <v>0</v>
      </c>
      <c r="BT239" s="515">
        <v>0</v>
      </c>
      <c r="BU239" s="515">
        <v>0</v>
      </c>
      <c r="BV239" s="515">
        <v>0</v>
      </c>
      <c r="BW239" s="515">
        <v>0</v>
      </c>
      <c r="BX239" s="515">
        <v>0</v>
      </c>
      <c r="BY239" s="515">
        <v>0</v>
      </c>
      <c r="BZ239" s="515">
        <v>1715179.7928000002</v>
      </c>
      <c r="CA239" s="515">
        <v>1715179.7928000002</v>
      </c>
      <c r="CB239" s="515">
        <v>0</v>
      </c>
      <c r="CC239" s="515">
        <v>0</v>
      </c>
      <c r="CD239" s="515">
        <v>0</v>
      </c>
      <c r="CE239" s="515">
        <v>0</v>
      </c>
      <c r="CF239" s="515">
        <v>1715179.7928000002</v>
      </c>
      <c r="CG239" s="516">
        <v>1715179.7928000002</v>
      </c>
      <c r="CH239" s="501">
        <v>24212640.000000004</v>
      </c>
      <c r="CI239" s="501">
        <v>24212640.000000004</v>
      </c>
      <c r="CJ239" s="501">
        <v>26595360</v>
      </c>
      <c r="CK239" s="257" t="s">
        <v>1976</v>
      </c>
      <c r="CL239" s="108">
        <v>6.91</v>
      </c>
      <c r="CM239" s="245">
        <v>6.91</v>
      </c>
      <c r="CN239" s="109">
        <v>7.59</v>
      </c>
      <c r="CO239" s="436"/>
      <c r="CP239" s="436"/>
      <c r="CQ239" s="436"/>
      <c r="CR239" s="273"/>
      <c r="CS239" s="447">
        <v>206.25393744997231</v>
      </c>
      <c r="CT239" s="448">
        <v>166.75897376008808</v>
      </c>
      <c r="CU239" s="441">
        <v>0.86515200981728846</v>
      </c>
      <c r="CV239" s="442">
        <v>0.81582561458115299</v>
      </c>
      <c r="CW239" s="450" t="s">
        <v>2241</v>
      </c>
      <c r="CX239" s="242"/>
      <c r="CY239" s="436"/>
      <c r="CZ239" s="436"/>
      <c r="DA239" s="437"/>
      <c r="DB239" s="438"/>
      <c r="DC239" s="457">
        <v>359117</v>
      </c>
      <c r="DD239" s="458">
        <v>0</v>
      </c>
      <c r="DE239" s="459">
        <v>0</v>
      </c>
      <c r="DF239" s="357">
        <v>119705.66666666667</v>
      </c>
    </row>
    <row r="240" spans="1:110" ht="35.25" customHeight="1" x14ac:dyDescent="0.25">
      <c r="A240" s="401" t="s">
        <v>56</v>
      </c>
      <c r="B240" s="48" t="s">
        <v>42</v>
      </c>
      <c r="C240" s="48" t="s">
        <v>388</v>
      </c>
      <c r="D240" s="145" t="s">
        <v>415</v>
      </c>
      <c r="E240" s="145" t="s">
        <v>416</v>
      </c>
      <c r="F240" s="145" t="s">
        <v>418</v>
      </c>
      <c r="G240" s="14" t="s">
        <v>419</v>
      </c>
      <c r="H240" s="22" t="s">
        <v>1979</v>
      </c>
      <c r="I240" s="145" t="s">
        <v>1984</v>
      </c>
      <c r="J240" s="426">
        <v>12.285782788247561</v>
      </c>
      <c r="K240" s="426">
        <v>17.614204508817</v>
      </c>
      <c r="L240" s="488">
        <v>1799.1</v>
      </c>
      <c r="M240" s="498"/>
      <c r="N240" s="498"/>
      <c r="O240" s="498"/>
      <c r="P240" s="498"/>
      <c r="Q240" s="498"/>
      <c r="R240" s="498"/>
      <c r="S240" s="498"/>
      <c r="T240" s="498"/>
      <c r="U240" s="498"/>
      <c r="V240" s="498"/>
      <c r="W240" s="498"/>
      <c r="X240" s="498"/>
      <c r="Y240" s="498"/>
      <c r="Z240" s="498"/>
      <c r="AA240" s="498"/>
      <c r="AB240" s="498"/>
      <c r="AC240" s="498">
        <v>98</v>
      </c>
      <c r="AD240" s="498">
        <v>98</v>
      </c>
      <c r="AE240" s="498"/>
      <c r="AF240" s="498"/>
      <c r="AG240" s="585"/>
      <c r="AH240" s="498"/>
      <c r="AI240" s="498">
        <f t="shared" si="18"/>
        <v>98</v>
      </c>
      <c r="AJ240" s="498">
        <f t="shared" si="19"/>
        <v>98</v>
      </c>
      <c r="AK240" s="498"/>
      <c r="AL240" s="498"/>
      <c r="AM240" s="498"/>
      <c r="AN240" s="498"/>
      <c r="AO240" s="498"/>
      <c r="AP240" s="498"/>
      <c r="AQ240" s="498"/>
      <c r="AR240" s="498"/>
      <c r="AS240" s="498"/>
      <c r="AT240" s="498"/>
      <c r="AU240" s="498"/>
      <c r="AV240" s="498"/>
      <c r="AW240" s="498"/>
      <c r="AX240" s="498"/>
      <c r="AY240" s="498"/>
      <c r="AZ240" s="498"/>
      <c r="BA240" s="498">
        <v>2274.8200000000002</v>
      </c>
      <c r="BB240" s="498">
        <v>2274.8200000000002</v>
      </c>
      <c r="BC240" s="498"/>
      <c r="BD240" s="498"/>
      <c r="BE240" s="498"/>
      <c r="BF240" s="498"/>
      <c r="BG240" s="256">
        <f t="shared" si="20"/>
        <v>2274.8200000000002</v>
      </c>
      <c r="BH240" s="26">
        <f t="shared" si="21"/>
        <v>2274.8200000000002</v>
      </c>
      <c r="BI240" s="514">
        <f t="shared" si="17"/>
        <v>0.23355441478439426</v>
      </c>
      <c r="BJ240" s="515">
        <v>0</v>
      </c>
      <c r="BK240" s="515">
        <v>0</v>
      </c>
      <c r="BL240" s="515">
        <v>0</v>
      </c>
      <c r="BM240" s="515">
        <v>0</v>
      </c>
      <c r="BN240" s="515">
        <v>0</v>
      </c>
      <c r="BO240" s="515">
        <v>0</v>
      </c>
      <c r="BP240" s="515">
        <v>0</v>
      </c>
      <c r="BQ240" s="515">
        <v>0</v>
      </c>
      <c r="BR240" s="515">
        <v>0</v>
      </c>
      <c r="BS240" s="515">
        <v>0</v>
      </c>
      <c r="BT240" s="515">
        <v>0</v>
      </c>
      <c r="BU240" s="515">
        <v>0</v>
      </c>
      <c r="BV240" s="515">
        <v>0</v>
      </c>
      <c r="BW240" s="515">
        <v>0</v>
      </c>
      <c r="BX240" s="515">
        <v>0</v>
      </c>
      <c r="BY240" s="515">
        <v>0</v>
      </c>
      <c r="BZ240" s="515">
        <v>2670274.7088000006</v>
      </c>
      <c r="CA240" s="515">
        <v>2670274.7088000006</v>
      </c>
      <c r="CB240" s="515">
        <v>0</v>
      </c>
      <c r="CC240" s="515">
        <v>0</v>
      </c>
      <c r="CD240" s="515">
        <v>0</v>
      </c>
      <c r="CE240" s="515">
        <v>0</v>
      </c>
      <c r="CF240" s="515">
        <v>2670274.7088000006</v>
      </c>
      <c r="CG240" s="516">
        <v>2670274.7088000006</v>
      </c>
      <c r="CH240" s="501">
        <v>31500960</v>
      </c>
      <c r="CI240" s="501">
        <v>31500960</v>
      </c>
      <c r="CJ240" s="501">
        <v>34128960.000000007</v>
      </c>
      <c r="CK240" s="257" t="s">
        <v>1976</v>
      </c>
      <c r="CL240" s="108">
        <v>8.99</v>
      </c>
      <c r="CM240" s="245">
        <v>8.99</v>
      </c>
      <c r="CN240" s="109">
        <v>9.74</v>
      </c>
      <c r="CO240" s="436"/>
      <c r="CP240" s="436"/>
      <c r="CQ240" s="436"/>
      <c r="CR240" s="273"/>
      <c r="CS240" s="447">
        <v>62.916568950307031</v>
      </c>
      <c r="CT240" s="448">
        <v>16.56740965622199</v>
      </c>
      <c r="CU240" s="441">
        <v>0.17534673987010371</v>
      </c>
      <c r="CV240" s="442">
        <v>7.8074981104065286E-2</v>
      </c>
      <c r="CW240" s="450" t="s">
        <v>2239</v>
      </c>
      <c r="CX240" s="242"/>
      <c r="CY240" s="436"/>
      <c r="CZ240" s="436"/>
      <c r="DA240" s="437"/>
      <c r="DB240" s="438"/>
      <c r="DC240" s="457">
        <v>0</v>
      </c>
      <c r="DD240" s="458">
        <v>0</v>
      </c>
      <c r="DE240" s="459">
        <v>19640</v>
      </c>
      <c r="DF240" s="357">
        <v>6546.666666666667</v>
      </c>
    </row>
    <row r="241" spans="1:110" ht="35.25" customHeight="1" x14ac:dyDescent="0.25">
      <c r="A241" s="401" t="s">
        <v>56</v>
      </c>
      <c r="B241" s="48" t="s">
        <v>42</v>
      </c>
      <c r="C241" s="48" t="s">
        <v>388</v>
      </c>
      <c r="D241" s="145" t="s">
        <v>415</v>
      </c>
      <c r="E241" s="145" t="s">
        <v>416</v>
      </c>
      <c r="F241" s="145" t="s">
        <v>420</v>
      </c>
      <c r="G241" s="14" t="s">
        <v>416</v>
      </c>
      <c r="H241" s="22" t="s">
        <v>1979</v>
      </c>
      <c r="I241" s="145" t="s">
        <v>1984</v>
      </c>
      <c r="J241" s="426">
        <v>9.4414089520579498</v>
      </c>
      <c r="K241" s="426">
        <v>30.836363572224002</v>
      </c>
      <c r="L241" s="488">
        <v>2888.1</v>
      </c>
      <c r="M241" s="498"/>
      <c r="N241" s="498"/>
      <c r="O241" s="498"/>
      <c r="P241" s="498"/>
      <c r="Q241" s="498"/>
      <c r="R241" s="498"/>
      <c r="S241" s="498"/>
      <c r="T241" s="498"/>
      <c r="U241" s="498"/>
      <c r="V241" s="498"/>
      <c r="W241" s="498"/>
      <c r="X241" s="498"/>
      <c r="Y241" s="498"/>
      <c r="Z241" s="498"/>
      <c r="AA241" s="498"/>
      <c r="AB241" s="498"/>
      <c r="AC241" s="498">
        <v>153</v>
      </c>
      <c r="AD241" s="498">
        <v>153</v>
      </c>
      <c r="AE241" s="498"/>
      <c r="AF241" s="498"/>
      <c r="AG241" s="585"/>
      <c r="AH241" s="498"/>
      <c r="AI241" s="498">
        <f t="shared" si="18"/>
        <v>153</v>
      </c>
      <c r="AJ241" s="498">
        <f t="shared" si="19"/>
        <v>153</v>
      </c>
      <c r="AK241" s="498"/>
      <c r="AL241" s="498"/>
      <c r="AM241" s="498"/>
      <c r="AN241" s="498"/>
      <c r="AO241" s="498"/>
      <c r="AP241" s="498"/>
      <c r="AQ241" s="498"/>
      <c r="AR241" s="498"/>
      <c r="AS241" s="498"/>
      <c r="AT241" s="498"/>
      <c r="AU241" s="498"/>
      <c r="AV241" s="498"/>
      <c r="AW241" s="498"/>
      <c r="AX241" s="498"/>
      <c r="AY241" s="498"/>
      <c r="AZ241" s="498"/>
      <c r="BA241" s="498">
        <v>987.44</v>
      </c>
      <c r="BB241" s="498">
        <v>987.44</v>
      </c>
      <c r="BC241" s="498"/>
      <c r="BD241" s="498"/>
      <c r="BE241" s="498"/>
      <c r="BF241" s="498"/>
      <c r="BG241" s="256">
        <f t="shared" si="20"/>
        <v>987.44</v>
      </c>
      <c r="BH241" s="26">
        <f t="shared" si="21"/>
        <v>987.44</v>
      </c>
      <c r="BI241" s="514">
        <f t="shared" si="17"/>
        <v>0.12610983397190295</v>
      </c>
      <c r="BJ241" s="515">
        <v>0</v>
      </c>
      <c r="BK241" s="515">
        <v>0</v>
      </c>
      <c r="BL241" s="515">
        <v>0</v>
      </c>
      <c r="BM241" s="515">
        <v>0</v>
      </c>
      <c r="BN241" s="515">
        <v>0</v>
      </c>
      <c r="BO241" s="515">
        <v>0</v>
      </c>
      <c r="BP241" s="515">
        <v>0</v>
      </c>
      <c r="BQ241" s="515">
        <v>0</v>
      </c>
      <c r="BR241" s="515">
        <v>0</v>
      </c>
      <c r="BS241" s="515">
        <v>0</v>
      </c>
      <c r="BT241" s="515">
        <v>0</v>
      </c>
      <c r="BU241" s="515">
        <v>0</v>
      </c>
      <c r="BV241" s="515">
        <v>0</v>
      </c>
      <c r="BW241" s="515">
        <v>0</v>
      </c>
      <c r="BX241" s="515">
        <v>0</v>
      </c>
      <c r="BY241" s="515">
        <v>0</v>
      </c>
      <c r="BZ241" s="515">
        <v>1159096.5696</v>
      </c>
      <c r="CA241" s="515">
        <v>1159096.5696</v>
      </c>
      <c r="CB241" s="515">
        <v>0</v>
      </c>
      <c r="CC241" s="515">
        <v>0</v>
      </c>
      <c r="CD241" s="515">
        <v>0</v>
      </c>
      <c r="CE241" s="515">
        <v>0</v>
      </c>
      <c r="CF241" s="515">
        <v>1159096.5696</v>
      </c>
      <c r="CG241" s="516">
        <v>1159096.5696</v>
      </c>
      <c r="CH241" s="501">
        <v>23266560</v>
      </c>
      <c r="CI241" s="501">
        <v>23266560</v>
      </c>
      <c r="CJ241" s="501">
        <v>27436320</v>
      </c>
      <c r="CK241" s="257" t="s">
        <v>1976</v>
      </c>
      <c r="CL241" s="108">
        <v>6.64</v>
      </c>
      <c r="CM241" s="245">
        <v>6.64</v>
      </c>
      <c r="CN241" s="109">
        <v>7.83</v>
      </c>
      <c r="CO241" s="436"/>
      <c r="CP241" s="436"/>
      <c r="CQ241" s="436"/>
      <c r="CR241" s="273"/>
      <c r="CS241" s="447">
        <v>355.05592123107726</v>
      </c>
      <c r="CT241" s="448">
        <v>21.148999008345015</v>
      </c>
      <c r="CU241" s="441">
        <v>0.94165768420237139</v>
      </c>
      <c r="CV241" s="442">
        <v>0.60555362296712578</v>
      </c>
      <c r="CW241" s="450" t="s">
        <v>2241</v>
      </c>
      <c r="CX241" s="242"/>
      <c r="CY241" s="436"/>
      <c r="CZ241" s="436"/>
      <c r="DA241" s="437"/>
      <c r="DB241" s="438"/>
      <c r="DC241" s="457">
        <v>2843</v>
      </c>
      <c r="DD241" s="458">
        <v>0</v>
      </c>
      <c r="DE241" s="459">
        <v>0</v>
      </c>
      <c r="DF241" s="357">
        <v>947.66666666666663</v>
      </c>
    </row>
    <row r="242" spans="1:110" ht="35.25" customHeight="1" x14ac:dyDescent="0.25">
      <c r="A242" s="401" t="s">
        <v>56</v>
      </c>
      <c r="B242" s="48" t="s">
        <v>42</v>
      </c>
      <c r="C242" s="48" t="s">
        <v>388</v>
      </c>
      <c r="D242" s="145" t="s">
        <v>415</v>
      </c>
      <c r="E242" s="145" t="s">
        <v>416</v>
      </c>
      <c r="F242" s="145" t="s">
        <v>421</v>
      </c>
      <c r="G242" s="14" t="s">
        <v>419</v>
      </c>
      <c r="H242" s="22" t="s">
        <v>1979</v>
      </c>
      <c r="I242" s="145" t="s">
        <v>1984</v>
      </c>
      <c r="J242" s="426">
        <v>12.668219606558768</v>
      </c>
      <c r="K242" s="426">
        <v>47.653787779668001</v>
      </c>
      <c r="L242" s="488">
        <v>2637.5</v>
      </c>
      <c r="M242" s="498"/>
      <c r="N242" s="498"/>
      <c r="O242" s="498"/>
      <c r="P242" s="498"/>
      <c r="Q242" s="498"/>
      <c r="R242" s="498"/>
      <c r="S242" s="498"/>
      <c r="T242" s="498"/>
      <c r="U242" s="498"/>
      <c r="V242" s="498"/>
      <c r="W242" s="498"/>
      <c r="X242" s="498"/>
      <c r="Y242" s="498"/>
      <c r="Z242" s="498"/>
      <c r="AA242" s="498"/>
      <c r="AB242" s="498"/>
      <c r="AC242" s="498">
        <v>177</v>
      </c>
      <c r="AD242" s="498">
        <v>177</v>
      </c>
      <c r="AE242" s="498">
        <v>1</v>
      </c>
      <c r="AF242" s="498">
        <v>1</v>
      </c>
      <c r="AG242" s="585"/>
      <c r="AH242" s="498"/>
      <c r="AI242" s="498">
        <f t="shared" si="18"/>
        <v>178</v>
      </c>
      <c r="AJ242" s="498">
        <f t="shared" si="19"/>
        <v>178</v>
      </c>
      <c r="AK242" s="498"/>
      <c r="AL242" s="498"/>
      <c r="AM242" s="498"/>
      <c r="AN242" s="498"/>
      <c r="AO242" s="498"/>
      <c r="AP242" s="498"/>
      <c r="AQ242" s="498"/>
      <c r="AR242" s="498"/>
      <c r="AS242" s="498"/>
      <c r="AT242" s="498"/>
      <c r="AU242" s="498"/>
      <c r="AV242" s="498"/>
      <c r="AW242" s="498"/>
      <c r="AX242" s="498"/>
      <c r="AY242" s="498"/>
      <c r="AZ242" s="498"/>
      <c r="BA242" s="498">
        <v>4874.82</v>
      </c>
      <c r="BB242" s="498">
        <v>4874.82</v>
      </c>
      <c r="BC242" s="498">
        <v>6</v>
      </c>
      <c r="BD242" s="498">
        <v>6</v>
      </c>
      <c r="BE242" s="498"/>
      <c r="BF242" s="498"/>
      <c r="BG242" s="256">
        <f t="shared" si="20"/>
        <v>4880.82</v>
      </c>
      <c r="BH242" s="26">
        <f t="shared" si="21"/>
        <v>4880.82</v>
      </c>
      <c r="BI242" s="514">
        <f t="shared" si="17"/>
        <v>0.4842083333333333</v>
      </c>
      <c r="BJ242" s="515">
        <v>0</v>
      </c>
      <c r="BK242" s="515">
        <v>0</v>
      </c>
      <c r="BL242" s="515">
        <v>0</v>
      </c>
      <c r="BM242" s="515">
        <v>0</v>
      </c>
      <c r="BN242" s="515">
        <v>0</v>
      </c>
      <c r="BO242" s="515">
        <v>0</v>
      </c>
      <c r="BP242" s="515">
        <v>0</v>
      </c>
      <c r="BQ242" s="515">
        <v>0</v>
      </c>
      <c r="BR242" s="515">
        <v>0</v>
      </c>
      <c r="BS242" s="515">
        <v>0</v>
      </c>
      <c r="BT242" s="515">
        <v>0</v>
      </c>
      <c r="BU242" s="515">
        <v>0</v>
      </c>
      <c r="BV242" s="515">
        <v>0</v>
      </c>
      <c r="BW242" s="515">
        <v>0</v>
      </c>
      <c r="BX242" s="515">
        <v>0</v>
      </c>
      <c r="BY242" s="515">
        <v>0</v>
      </c>
      <c r="BZ242" s="515">
        <v>5722258.7088000001</v>
      </c>
      <c r="CA242" s="515">
        <v>5722258.7088000001</v>
      </c>
      <c r="CB242" s="515">
        <v>7043.0400000000009</v>
      </c>
      <c r="CC242" s="515">
        <v>7043.0400000000009</v>
      </c>
      <c r="CD242" s="515">
        <v>0</v>
      </c>
      <c r="CE242" s="515">
        <v>0</v>
      </c>
      <c r="CF242" s="515">
        <v>5729301.7488000002</v>
      </c>
      <c r="CG242" s="516">
        <v>5729301.7488000002</v>
      </c>
      <c r="CH242" s="501">
        <v>33077759.999999996</v>
      </c>
      <c r="CI242" s="501">
        <v>33077759.999999996</v>
      </c>
      <c r="CJ242" s="501">
        <v>35320320</v>
      </c>
      <c r="CK242" s="257" t="s">
        <v>1976</v>
      </c>
      <c r="CL242" s="108">
        <v>9.44</v>
      </c>
      <c r="CM242" s="245">
        <v>9.44</v>
      </c>
      <c r="CN242" s="109">
        <v>10.08</v>
      </c>
      <c r="CO242" s="436"/>
      <c r="CP242" s="436"/>
      <c r="CQ242" s="436"/>
      <c r="CR242" s="273"/>
      <c r="CS242" s="447">
        <v>161.58183631457675</v>
      </c>
      <c r="CT242" s="448">
        <v>90.622817342911546</v>
      </c>
      <c r="CU242" s="441">
        <v>1.0120127782576862</v>
      </c>
      <c r="CV242" s="442">
        <v>0.88986697109903312</v>
      </c>
      <c r="CW242" s="450" t="s">
        <v>2270</v>
      </c>
      <c r="CX242" s="242"/>
      <c r="CY242" s="436"/>
      <c r="CZ242" s="436"/>
      <c r="DA242" s="437"/>
      <c r="DB242" s="438"/>
      <c r="DC242" s="457">
        <v>74260</v>
      </c>
      <c r="DD242" s="458">
        <v>102810</v>
      </c>
      <c r="DE242" s="459">
        <v>192557</v>
      </c>
      <c r="DF242" s="357">
        <v>123209</v>
      </c>
    </row>
    <row r="243" spans="1:110" ht="35.25" customHeight="1" x14ac:dyDescent="0.25">
      <c r="A243" s="401" t="s">
        <v>56</v>
      </c>
      <c r="B243" s="48" t="s">
        <v>42</v>
      </c>
      <c r="C243" s="48" t="s">
        <v>388</v>
      </c>
      <c r="D243" s="145" t="s">
        <v>415</v>
      </c>
      <c r="E243" s="145" t="s">
        <v>416</v>
      </c>
      <c r="F243" s="145" t="s">
        <v>422</v>
      </c>
      <c r="G243" s="14" t="s">
        <v>416</v>
      </c>
      <c r="H243" s="22" t="s">
        <v>1983</v>
      </c>
      <c r="I243" s="145" t="s">
        <v>1984</v>
      </c>
      <c r="J243" s="426">
        <v>7.4814202582130083</v>
      </c>
      <c r="K243" s="426">
        <v>4.224431809395</v>
      </c>
      <c r="L243" s="488">
        <v>246.7</v>
      </c>
      <c r="M243" s="498"/>
      <c r="N243" s="498"/>
      <c r="O243" s="498"/>
      <c r="P243" s="498"/>
      <c r="Q243" s="498"/>
      <c r="R243" s="498"/>
      <c r="S243" s="498"/>
      <c r="T243" s="498"/>
      <c r="U243" s="498"/>
      <c r="V243" s="498"/>
      <c r="W243" s="498"/>
      <c r="X243" s="498"/>
      <c r="Y243" s="498"/>
      <c r="Z243" s="498"/>
      <c r="AA243" s="498"/>
      <c r="AB243" s="498"/>
      <c r="AC243" s="498">
        <v>4</v>
      </c>
      <c r="AD243" s="498">
        <v>4</v>
      </c>
      <c r="AE243" s="498"/>
      <c r="AF243" s="498"/>
      <c r="AG243" s="585"/>
      <c r="AH243" s="498"/>
      <c r="AI243" s="498">
        <f t="shared" si="18"/>
        <v>4</v>
      </c>
      <c r="AJ243" s="498">
        <f t="shared" si="19"/>
        <v>4</v>
      </c>
      <c r="AK243" s="498"/>
      <c r="AL243" s="498"/>
      <c r="AM243" s="498"/>
      <c r="AN243" s="498"/>
      <c r="AO243" s="498"/>
      <c r="AP243" s="498"/>
      <c r="AQ243" s="498"/>
      <c r="AR243" s="498"/>
      <c r="AS243" s="498"/>
      <c r="AT243" s="498"/>
      <c r="AU243" s="498"/>
      <c r="AV243" s="498"/>
      <c r="AW243" s="498"/>
      <c r="AX243" s="498"/>
      <c r="AY243" s="498"/>
      <c r="AZ243" s="498"/>
      <c r="BA243" s="498">
        <v>1074.5999999999999</v>
      </c>
      <c r="BB243" s="498">
        <v>1074.5999999999999</v>
      </c>
      <c r="BC243" s="498"/>
      <c r="BD243" s="498"/>
      <c r="BE243" s="498"/>
      <c r="BF243" s="498"/>
      <c r="BG243" s="256">
        <f t="shared" si="20"/>
        <v>1074.5999999999999</v>
      </c>
      <c r="BH243" s="26">
        <f t="shared" si="21"/>
        <v>1074.5999999999999</v>
      </c>
      <c r="BI243" s="514">
        <f t="shared" si="17"/>
        <v>0.38241992882562276</v>
      </c>
      <c r="BJ243" s="515">
        <v>0</v>
      </c>
      <c r="BK243" s="515">
        <v>0</v>
      </c>
      <c r="BL243" s="515">
        <v>0</v>
      </c>
      <c r="BM243" s="515">
        <v>0</v>
      </c>
      <c r="BN243" s="515">
        <v>0</v>
      </c>
      <c r="BO243" s="515">
        <v>0</v>
      </c>
      <c r="BP243" s="515">
        <v>0</v>
      </c>
      <c r="BQ243" s="515">
        <v>0</v>
      </c>
      <c r="BR243" s="515">
        <v>0</v>
      </c>
      <c r="BS243" s="515">
        <v>0</v>
      </c>
      <c r="BT243" s="515">
        <v>0</v>
      </c>
      <c r="BU243" s="515">
        <v>0</v>
      </c>
      <c r="BV243" s="515">
        <v>0</v>
      </c>
      <c r="BW243" s="515">
        <v>0</v>
      </c>
      <c r="BX243" s="515">
        <v>0</v>
      </c>
      <c r="BY243" s="515">
        <v>0</v>
      </c>
      <c r="BZ243" s="515">
        <v>1261408.4640000002</v>
      </c>
      <c r="CA243" s="515">
        <v>1261408.4640000002</v>
      </c>
      <c r="CB243" s="515">
        <v>0</v>
      </c>
      <c r="CC243" s="515">
        <v>0</v>
      </c>
      <c r="CD243" s="515">
        <v>0</v>
      </c>
      <c r="CE243" s="515">
        <v>0</v>
      </c>
      <c r="CF243" s="515">
        <v>1261408.4640000002</v>
      </c>
      <c r="CG243" s="516">
        <v>1261408.4640000002</v>
      </c>
      <c r="CH243" s="501">
        <v>10476960.000000002</v>
      </c>
      <c r="CI243" s="501">
        <v>10476960.000000002</v>
      </c>
      <c r="CJ243" s="501">
        <v>9846240.0000000019</v>
      </c>
      <c r="CK243" s="257" t="s">
        <v>1976</v>
      </c>
      <c r="CL243" s="108">
        <v>2.99</v>
      </c>
      <c r="CM243" s="245">
        <v>2.99</v>
      </c>
      <c r="CN243" s="109">
        <v>2.81</v>
      </c>
      <c r="CO243" s="436"/>
      <c r="CP243" s="436"/>
      <c r="CQ243" s="436"/>
      <c r="CR243" s="273"/>
      <c r="CS243" s="447">
        <v>163.58891092358604</v>
      </c>
      <c r="CT243" s="448">
        <v>163.58891092358604</v>
      </c>
      <c r="CU243" s="441">
        <v>1.0614015636909693</v>
      </c>
      <c r="CV243" s="442">
        <v>1.0614015636909693</v>
      </c>
      <c r="CW243" s="450" t="s">
        <v>2221</v>
      </c>
      <c r="CX243" s="242"/>
      <c r="CY243" s="436"/>
      <c r="CZ243" s="436"/>
      <c r="DA243" s="437"/>
      <c r="DB243" s="438"/>
      <c r="DC243" s="457">
        <v>274</v>
      </c>
      <c r="DD243" s="458">
        <v>36563</v>
      </c>
      <c r="DE243" s="459">
        <v>79557</v>
      </c>
      <c r="DF243" s="357">
        <v>38798</v>
      </c>
    </row>
    <row r="244" spans="1:110" ht="35.25" customHeight="1" x14ac:dyDescent="0.25">
      <c r="A244" s="401" t="s">
        <v>56</v>
      </c>
      <c r="B244" s="48" t="s">
        <v>42</v>
      </c>
      <c r="C244" s="48" t="s">
        <v>388</v>
      </c>
      <c r="D244" s="145" t="s">
        <v>423</v>
      </c>
      <c r="E244" s="145" t="s">
        <v>424</v>
      </c>
      <c r="F244" s="145" t="s">
        <v>425</v>
      </c>
      <c r="G244" s="14" t="s">
        <v>424</v>
      </c>
      <c r="H244" s="22" t="s">
        <v>1979</v>
      </c>
      <c r="I244" s="145" t="s">
        <v>1981</v>
      </c>
      <c r="J244" s="426">
        <v>2.9758018514679367</v>
      </c>
      <c r="K244" s="426">
        <v>4.194128779155001</v>
      </c>
      <c r="L244" s="488">
        <v>687.4</v>
      </c>
      <c r="M244" s="498"/>
      <c r="N244" s="498"/>
      <c r="O244" s="498"/>
      <c r="P244" s="498"/>
      <c r="Q244" s="498"/>
      <c r="R244" s="498"/>
      <c r="S244" s="498"/>
      <c r="T244" s="498"/>
      <c r="U244" s="498"/>
      <c r="V244" s="498"/>
      <c r="W244" s="498"/>
      <c r="X244" s="498"/>
      <c r="Y244" s="498"/>
      <c r="Z244" s="498"/>
      <c r="AA244" s="498"/>
      <c r="AB244" s="498"/>
      <c r="AC244" s="498">
        <v>33</v>
      </c>
      <c r="AD244" s="498">
        <v>33</v>
      </c>
      <c r="AE244" s="498"/>
      <c r="AF244" s="498"/>
      <c r="AG244" s="585"/>
      <c r="AH244" s="498"/>
      <c r="AI244" s="498">
        <f t="shared" si="18"/>
        <v>33</v>
      </c>
      <c r="AJ244" s="498">
        <f t="shared" si="19"/>
        <v>33</v>
      </c>
      <c r="AK244" s="498"/>
      <c r="AL244" s="498"/>
      <c r="AM244" s="498"/>
      <c r="AN244" s="498"/>
      <c r="AO244" s="498"/>
      <c r="AP244" s="498"/>
      <c r="AQ244" s="498"/>
      <c r="AR244" s="498"/>
      <c r="AS244" s="498"/>
      <c r="AT244" s="498"/>
      <c r="AU244" s="498"/>
      <c r="AV244" s="498"/>
      <c r="AW244" s="498"/>
      <c r="AX244" s="498"/>
      <c r="AY244" s="498"/>
      <c r="AZ244" s="498"/>
      <c r="BA244" s="498">
        <v>198.85</v>
      </c>
      <c r="BB244" s="498">
        <v>198.85</v>
      </c>
      <c r="BC244" s="498"/>
      <c r="BD244" s="498"/>
      <c r="BE244" s="498"/>
      <c r="BF244" s="498"/>
      <c r="BG244" s="256">
        <f t="shared" si="20"/>
        <v>198.85</v>
      </c>
      <c r="BH244" s="26">
        <f t="shared" si="21"/>
        <v>198.85</v>
      </c>
      <c r="BI244" s="514">
        <f t="shared" si="17"/>
        <v>0.11108938547486033</v>
      </c>
      <c r="BJ244" s="515">
        <v>0</v>
      </c>
      <c r="BK244" s="515">
        <v>0</v>
      </c>
      <c r="BL244" s="515">
        <v>0</v>
      </c>
      <c r="BM244" s="515">
        <v>0</v>
      </c>
      <c r="BN244" s="515">
        <v>0</v>
      </c>
      <c r="BO244" s="515">
        <v>0</v>
      </c>
      <c r="BP244" s="515">
        <v>0</v>
      </c>
      <c r="BQ244" s="515">
        <v>0</v>
      </c>
      <c r="BR244" s="515">
        <v>0</v>
      </c>
      <c r="BS244" s="515">
        <v>0</v>
      </c>
      <c r="BT244" s="515">
        <v>0</v>
      </c>
      <c r="BU244" s="515">
        <v>0</v>
      </c>
      <c r="BV244" s="515">
        <v>0</v>
      </c>
      <c r="BW244" s="515">
        <v>0</v>
      </c>
      <c r="BX244" s="515">
        <v>0</v>
      </c>
      <c r="BY244" s="515">
        <v>0</v>
      </c>
      <c r="BZ244" s="515">
        <v>233418.084</v>
      </c>
      <c r="CA244" s="515">
        <v>233418.084</v>
      </c>
      <c r="CB244" s="515">
        <v>0</v>
      </c>
      <c r="CC244" s="515">
        <v>0</v>
      </c>
      <c r="CD244" s="515">
        <v>0</v>
      </c>
      <c r="CE244" s="515">
        <v>0</v>
      </c>
      <c r="CF244" s="515">
        <v>233418.084</v>
      </c>
      <c r="CG244" s="516">
        <v>233418.084</v>
      </c>
      <c r="CH244" s="501">
        <v>5256000.0000000009</v>
      </c>
      <c r="CI244" s="501">
        <v>5256000.0000000009</v>
      </c>
      <c r="CJ244" s="501">
        <v>6272160.0000000009</v>
      </c>
      <c r="CK244" s="257" t="s">
        <v>1976</v>
      </c>
      <c r="CL244" s="108">
        <v>1.5</v>
      </c>
      <c r="CM244" s="245">
        <v>1.5</v>
      </c>
      <c r="CN244" s="109">
        <v>1.79</v>
      </c>
      <c r="CO244" s="436"/>
      <c r="CP244" s="436"/>
      <c r="CQ244" s="436"/>
      <c r="CR244" s="273"/>
      <c r="CS244" s="447">
        <v>141.49231732180402</v>
      </c>
      <c r="CT244" s="448">
        <v>3.9050259129805941E-2</v>
      </c>
      <c r="CU244" s="441">
        <v>0.33409829786709899</v>
      </c>
      <c r="CV244" s="442">
        <v>4.821019645655054E-4</v>
      </c>
      <c r="CW244" s="450" t="s">
        <v>2271</v>
      </c>
      <c r="CX244" s="242"/>
      <c r="CY244" s="436"/>
      <c r="CZ244" s="436"/>
      <c r="DA244" s="437"/>
      <c r="DB244" s="438"/>
      <c r="DC244" s="457">
        <v>0</v>
      </c>
      <c r="DD244" s="458">
        <v>0</v>
      </c>
      <c r="DE244" s="459">
        <v>0</v>
      </c>
      <c r="DF244" s="357">
        <v>0</v>
      </c>
    </row>
    <row r="245" spans="1:110" ht="35.25" customHeight="1" x14ac:dyDescent="0.25">
      <c r="A245" s="401" t="s">
        <v>56</v>
      </c>
      <c r="B245" s="48" t="s">
        <v>42</v>
      </c>
      <c r="C245" s="48" t="s">
        <v>388</v>
      </c>
      <c r="D245" s="145" t="s">
        <v>423</v>
      </c>
      <c r="E245" s="145" t="s">
        <v>424</v>
      </c>
      <c r="F245" s="145" t="s">
        <v>426</v>
      </c>
      <c r="G245" s="14" t="s">
        <v>424</v>
      </c>
      <c r="H245" s="22" t="s">
        <v>1979</v>
      </c>
      <c r="I245" s="145" t="s">
        <v>1981</v>
      </c>
      <c r="J245" s="426">
        <v>2.5506873012582316</v>
      </c>
      <c r="K245" s="426">
        <v>6.1465908963060008</v>
      </c>
      <c r="L245" s="488">
        <v>760</v>
      </c>
      <c r="M245" s="498"/>
      <c r="N245" s="498"/>
      <c r="O245" s="498"/>
      <c r="P245" s="498"/>
      <c r="Q245" s="498"/>
      <c r="R245" s="498"/>
      <c r="S245" s="498"/>
      <c r="T245" s="498"/>
      <c r="U245" s="498"/>
      <c r="V245" s="498"/>
      <c r="W245" s="498"/>
      <c r="X245" s="498"/>
      <c r="Y245" s="498"/>
      <c r="Z245" s="498"/>
      <c r="AA245" s="498"/>
      <c r="AB245" s="498"/>
      <c r="AC245" s="498">
        <v>45</v>
      </c>
      <c r="AD245" s="498">
        <v>45</v>
      </c>
      <c r="AE245" s="498"/>
      <c r="AF245" s="498"/>
      <c r="AG245" s="585"/>
      <c r="AH245" s="498"/>
      <c r="AI245" s="498">
        <f t="shared" si="18"/>
        <v>45</v>
      </c>
      <c r="AJ245" s="498">
        <f t="shared" si="19"/>
        <v>45</v>
      </c>
      <c r="AK245" s="498"/>
      <c r="AL245" s="498"/>
      <c r="AM245" s="498"/>
      <c r="AN245" s="498"/>
      <c r="AO245" s="498"/>
      <c r="AP245" s="498"/>
      <c r="AQ245" s="498"/>
      <c r="AR245" s="498"/>
      <c r="AS245" s="498"/>
      <c r="AT245" s="498"/>
      <c r="AU245" s="498"/>
      <c r="AV245" s="498"/>
      <c r="AW245" s="498"/>
      <c r="AX245" s="498"/>
      <c r="AY245" s="498"/>
      <c r="AZ245" s="498"/>
      <c r="BA245" s="498">
        <v>248.75</v>
      </c>
      <c r="BB245" s="498">
        <v>248.75</v>
      </c>
      <c r="BC245" s="498"/>
      <c r="BD245" s="498"/>
      <c r="BE245" s="498"/>
      <c r="BF245" s="498"/>
      <c r="BG245" s="256">
        <f t="shared" si="20"/>
        <v>248.75</v>
      </c>
      <c r="BH245" s="26">
        <f t="shared" si="21"/>
        <v>248.75</v>
      </c>
      <c r="BI245" s="514">
        <f t="shared" si="17"/>
        <v>0.11901913875598087</v>
      </c>
      <c r="BJ245" s="515">
        <v>0</v>
      </c>
      <c r="BK245" s="515">
        <v>0</v>
      </c>
      <c r="BL245" s="515">
        <v>0</v>
      </c>
      <c r="BM245" s="515">
        <v>0</v>
      </c>
      <c r="BN245" s="515">
        <v>0</v>
      </c>
      <c r="BO245" s="515">
        <v>0</v>
      </c>
      <c r="BP245" s="515">
        <v>0</v>
      </c>
      <c r="BQ245" s="515">
        <v>0</v>
      </c>
      <c r="BR245" s="515">
        <v>0</v>
      </c>
      <c r="BS245" s="515">
        <v>0</v>
      </c>
      <c r="BT245" s="515">
        <v>0</v>
      </c>
      <c r="BU245" s="515">
        <v>0</v>
      </c>
      <c r="BV245" s="515">
        <v>0</v>
      </c>
      <c r="BW245" s="515">
        <v>0</v>
      </c>
      <c r="BX245" s="515">
        <v>0</v>
      </c>
      <c r="BY245" s="515">
        <v>0</v>
      </c>
      <c r="BZ245" s="515">
        <v>291992.7</v>
      </c>
      <c r="CA245" s="515">
        <v>291992.7</v>
      </c>
      <c r="CB245" s="515">
        <v>0</v>
      </c>
      <c r="CC245" s="515">
        <v>0</v>
      </c>
      <c r="CD245" s="515">
        <v>0</v>
      </c>
      <c r="CE245" s="515">
        <v>0</v>
      </c>
      <c r="CF245" s="515">
        <v>291992.7</v>
      </c>
      <c r="CG245" s="516">
        <v>291992.7</v>
      </c>
      <c r="CH245" s="501">
        <v>6727680</v>
      </c>
      <c r="CI245" s="501">
        <v>6727680</v>
      </c>
      <c r="CJ245" s="501">
        <v>7323360</v>
      </c>
      <c r="CK245" s="257" t="s">
        <v>1976</v>
      </c>
      <c r="CL245" s="108">
        <v>1.92</v>
      </c>
      <c r="CM245" s="245">
        <v>1.92</v>
      </c>
      <c r="CN245" s="109">
        <v>2.09</v>
      </c>
      <c r="CO245" s="436"/>
      <c r="CP245" s="436"/>
      <c r="CQ245" s="436"/>
      <c r="CR245" s="273"/>
      <c r="CS245" s="447">
        <v>151.60796081244141</v>
      </c>
      <c r="CT245" s="448">
        <v>9.5307678299852423</v>
      </c>
      <c r="CU245" s="441">
        <v>0.3993147815084217</v>
      </c>
      <c r="CV245" s="442">
        <v>6.42270622101761E-2</v>
      </c>
      <c r="CW245" s="450" t="s">
        <v>2272</v>
      </c>
      <c r="CX245" s="242"/>
      <c r="CY245" s="436"/>
      <c r="CZ245" s="436"/>
      <c r="DA245" s="437"/>
      <c r="DB245" s="438"/>
      <c r="DC245" s="457">
        <v>0</v>
      </c>
      <c r="DD245" s="458">
        <v>0</v>
      </c>
      <c r="DE245" s="459">
        <v>0</v>
      </c>
      <c r="DF245" s="357">
        <v>0</v>
      </c>
    </row>
    <row r="246" spans="1:110" ht="35.25" customHeight="1" x14ac:dyDescent="0.25">
      <c r="A246" s="401" t="s">
        <v>56</v>
      </c>
      <c r="B246" s="48" t="s">
        <v>42</v>
      </c>
      <c r="C246" s="48" t="s">
        <v>388</v>
      </c>
      <c r="D246" s="145" t="s">
        <v>427</v>
      </c>
      <c r="E246" s="145" t="s">
        <v>424</v>
      </c>
      <c r="F246" s="145" t="s">
        <v>428</v>
      </c>
      <c r="G246" s="14" t="s">
        <v>419</v>
      </c>
      <c r="H246" s="22" t="s">
        <v>1979</v>
      </c>
      <c r="I246" s="145" t="s">
        <v>1981</v>
      </c>
      <c r="J246" s="426">
        <v>1.9814661238587958</v>
      </c>
      <c r="K246" s="426">
        <v>7.2780302878920002</v>
      </c>
      <c r="L246" s="488">
        <v>566</v>
      </c>
      <c r="M246" s="498"/>
      <c r="N246" s="498"/>
      <c r="O246" s="498"/>
      <c r="P246" s="498"/>
      <c r="Q246" s="498"/>
      <c r="R246" s="498"/>
      <c r="S246" s="498"/>
      <c r="T246" s="498"/>
      <c r="U246" s="498"/>
      <c r="V246" s="498"/>
      <c r="W246" s="498"/>
      <c r="X246" s="498"/>
      <c r="Y246" s="498"/>
      <c r="Z246" s="498"/>
      <c r="AA246" s="498"/>
      <c r="AB246" s="498"/>
      <c r="AC246" s="498">
        <v>70</v>
      </c>
      <c r="AD246" s="498">
        <v>70</v>
      </c>
      <c r="AE246" s="498"/>
      <c r="AF246" s="498"/>
      <c r="AG246" s="585"/>
      <c r="AH246" s="498"/>
      <c r="AI246" s="498">
        <f t="shared" si="18"/>
        <v>70</v>
      </c>
      <c r="AJ246" s="498">
        <f t="shared" si="19"/>
        <v>70</v>
      </c>
      <c r="AK246" s="498"/>
      <c r="AL246" s="498"/>
      <c r="AM246" s="498"/>
      <c r="AN246" s="498"/>
      <c r="AO246" s="498"/>
      <c r="AP246" s="498"/>
      <c r="AQ246" s="498"/>
      <c r="AR246" s="498"/>
      <c r="AS246" s="498"/>
      <c r="AT246" s="498"/>
      <c r="AU246" s="498"/>
      <c r="AV246" s="498"/>
      <c r="AW246" s="498"/>
      <c r="AX246" s="498"/>
      <c r="AY246" s="498"/>
      <c r="AZ246" s="498"/>
      <c r="BA246" s="498">
        <v>455.27499999999998</v>
      </c>
      <c r="BB246" s="498">
        <v>455.27499999999998</v>
      </c>
      <c r="BC246" s="498"/>
      <c r="BD246" s="498"/>
      <c r="BE246" s="498"/>
      <c r="BF246" s="498"/>
      <c r="BG246" s="256">
        <f t="shared" si="20"/>
        <v>455.27499999999998</v>
      </c>
      <c r="BH246" s="26">
        <f t="shared" si="21"/>
        <v>455.27499999999998</v>
      </c>
      <c r="BI246" s="514">
        <f t="shared" si="17"/>
        <v>0.37939583333333332</v>
      </c>
      <c r="BJ246" s="515">
        <v>0</v>
      </c>
      <c r="BK246" s="515">
        <v>0</v>
      </c>
      <c r="BL246" s="515">
        <v>0</v>
      </c>
      <c r="BM246" s="515">
        <v>0</v>
      </c>
      <c r="BN246" s="515">
        <v>0</v>
      </c>
      <c r="BO246" s="515">
        <v>0</v>
      </c>
      <c r="BP246" s="515">
        <v>0</v>
      </c>
      <c r="BQ246" s="515">
        <v>0</v>
      </c>
      <c r="BR246" s="515">
        <v>0</v>
      </c>
      <c r="BS246" s="515">
        <v>0</v>
      </c>
      <c r="BT246" s="515">
        <v>0</v>
      </c>
      <c r="BU246" s="515">
        <v>0</v>
      </c>
      <c r="BV246" s="515">
        <v>0</v>
      </c>
      <c r="BW246" s="515">
        <v>0</v>
      </c>
      <c r="BX246" s="515">
        <v>0</v>
      </c>
      <c r="BY246" s="515">
        <v>0</v>
      </c>
      <c r="BZ246" s="515">
        <v>534420.00600000005</v>
      </c>
      <c r="CA246" s="515">
        <v>534420.00600000005</v>
      </c>
      <c r="CB246" s="515">
        <v>0</v>
      </c>
      <c r="CC246" s="515">
        <v>0</v>
      </c>
      <c r="CD246" s="515">
        <v>0</v>
      </c>
      <c r="CE246" s="515">
        <v>0</v>
      </c>
      <c r="CF246" s="515">
        <v>534420.00600000005</v>
      </c>
      <c r="CG246" s="516">
        <v>534420.00600000005</v>
      </c>
      <c r="CH246" s="501">
        <v>5115839.9999999991</v>
      </c>
      <c r="CI246" s="501">
        <v>5115839.9999999991</v>
      </c>
      <c r="CJ246" s="501">
        <v>4204800</v>
      </c>
      <c r="CK246" s="257" t="s">
        <v>1976</v>
      </c>
      <c r="CL246" s="108">
        <v>1.46</v>
      </c>
      <c r="CM246" s="245">
        <v>1.46</v>
      </c>
      <c r="CN246" s="109">
        <v>1.2</v>
      </c>
      <c r="CO246" s="436"/>
      <c r="CP246" s="436"/>
      <c r="CQ246" s="436"/>
      <c r="CR246" s="273"/>
      <c r="CS246" s="447">
        <v>102.47882036991223</v>
      </c>
      <c r="CT246" s="448">
        <v>51.410692196740904</v>
      </c>
      <c r="CU246" s="441">
        <v>0.7264219982687431</v>
      </c>
      <c r="CV246" s="442">
        <v>0.67284224349728416</v>
      </c>
      <c r="CW246" s="450" t="s">
        <v>2209</v>
      </c>
      <c r="CX246" s="242"/>
      <c r="CY246" s="436"/>
      <c r="CZ246" s="436"/>
      <c r="DA246" s="437"/>
      <c r="DB246" s="438"/>
      <c r="DC246" s="457">
        <v>86904</v>
      </c>
      <c r="DD246" s="458">
        <v>0</v>
      </c>
      <c r="DE246" s="459">
        <v>0</v>
      </c>
      <c r="DF246" s="357">
        <v>28968</v>
      </c>
    </row>
    <row r="247" spans="1:110" ht="35.25" customHeight="1" x14ac:dyDescent="0.25">
      <c r="A247" s="401" t="s">
        <v>56</v>
      </c>
      <c r="B247" s="48" t="s">
        <v>42</v>
      </c>
      <c r="C247" s="48" t="s">
        <v>388</v>
      </c>
      <c r="D247" s="145" t="s">
        <v>427</v>
      </c>
      <c r="E247" s="145" t="s">
        <v>424</v>
      </c>
      <c r="F247" s="145" t="s">
        <v>429</v>
      </c>
      <c r="G247" s="14" t="s">
        <v>424</v>
      </c>
      <c r="H247" s="22" t="s">
        <v>1979</v>
      </c>
      <c r="I247" s="145" t="s">
        <v>1981</v>
      </c>
      <c r="J247" s="426">
        <v>3.0622658277817751</v>
      </c>
      <c r="K247" s="426">
        <v>7.386931802817001</v>
      </c>
      <c r="L247" s="488">
        <v>797.2</v>
      </c>
      <c r="M247" s="498"/>
      <c r="N247" s="498"/>
      <c r="O247" s="498"/>
      <c r="P247" s="498"/>
      <c r="Q247" s="498"/>
      <c r="R247" s="498"/>
      <c r="S247" s="498"/>
      <c r="T247" s="498"/>
      <c r="U247" s="498"/>
      <c r="V247" s="498"/>
      <c r="W247" s="498"/>
      <c r="X247" s="498"/>
      <c r="Y247" s="498"/>
      <c r="Z247" s="498"/>
      <c r="AA247" s="498"/>
      <c r="AB247" s="498"/>
      <c r="AC247" s="498">
        <v>49</v>
      </c>
      <c r="AD247" s="498">
        <v>49</v>
      </c>
      <c r="AE247" s="498"/>
      <c r="AF247" s="498"/>
      <c r="AG247" s="585"/>
      <c r="AH247" s="498"/>
      <c r="AI247" s="498">
        <f t="shared" si="18"/>
        <v>49</v>
      </c>
      <c r="AJ247" s="498">
        <f t="shared" si="19"/>
        <v>49</v>
      </c>
      <c r="AK247" s="498"/>
      <c r="AL247" s="498"/>
      <c r="AM247" s="498"/>
      <c r="AN247" s="498"/>
      <c r="AO247" s="498"/>
      <c r="AP247" s="498"/>
      <c r="AQ247" s="498"/>
      <c r="AR247" s="498"/>
      <c r="AS247" s="498"/>
      <c r="AT247" s="498"/>
      <c r="AU247" s="498"/>
      <c r="AV247" s="498"/>
      <c r="AW247" s="498"/>
      <c r="AX247" s="498"/>
      <c r="AY247" s="498"/>
      <c r="AZ247" s="498"/>
      <c r="BA247" s="498">
        <v>328.62</v>
      </c>
      <c r="BB247" s="498">
        <v>328.62</v>
      </c>
      <c r="BC247" s="498"/>
      <c r="BD247" s="498"/>
      <c r="BE247" s="498"/>
      <c r="BF247" s="498"/>
      <c r="BG247" s="256">
        <f t="shared" si="20"/>
        <v>328.62</v>
      </c>
      <c r="BH247" s="26">
        <f t="shared" si="21"/>
        <v>328.62</v>
      </c>
      <c r="BI247" s="514">
        <f t="shared" si="17"/>
        <v>0.19916363636363638</v>
      </c>
      <c r="BJ247" s="515">
        <v>0</v>
      </c>
      <c r="BK247" s="515">
        <v>0</v>
      </c>
      <c r="BL247" s="515">
        <v>0</v>
      </c>
      <c r="BM247" s="515">
        <v>0</v>
      </c>
      <c r="BN247" s="515">
        <v>0</v>
      </c>
      <c r="BO247" s="515">
        <v>0</v>
      </c>
      <c r="BP247" s="515">
        <v>0</v>
      </c>
      <c r="BQ247" s="515">
        <v>0</v>
      </c>
      <c r="BR247" s="515">
        <v>0</v>
      </c>
      <c r="BS247" s="515">
        <v>0</v>
      </c>
      <c r="BT247" s="515">
        <v>0</v>
      </c>
      <c r="BU247" s="515">
        <v>0</v>
      </c>
      <c r="BV247" s="515">
        <v>0</v>
      </c>
      <c r="BW247" s="515">
        <v>0</v>
      </c>
      <c r="BX247" s="515">
        <v>0</v>
      </c>
      <c r="BY247" s="515">
        <v>0</v>
      </c>
      <c r="BZ247" s="515">
        <v>385747.30080000003</v>
      </c>
      <c r="CA247" s="515">
        <v>385747.30080000003</v>
      </c>
      <c r="CB247" s="515">
        <v>0</v>
      </c>
      <c r="CC247" s="515">
        <v>0</v>
      </c>
      <c r="CD247" s="515">
        <v>0</v>
      </c>
      <c r="CE247" s="515">
        <v>0</v>
      </c>
      <c r="CF247" s="515">
        <v>385747.30080000003</v>
      </c>
      <c r="CG247" s="516">
        <v>385747.30080000003</v>
      </c>
      <c r="CH247" s="501">
        <v>6061920</v>
      </c>
      <c r="CI247" s="501">
        <v>6061920</v>
      </c>
      <c r="CJ247" s="501">
        <v>5781600</v>
      </c>
      <c r="CK247" s="257" t="s">
        <v>1976</v>
      </c>
      <c r="CL247" s="108">
        <v>1.73</v>
      </c>
      <c r="CM247" s="245">
        <v>1.73</v>
      </c>
      <c r="CN247" s="109">
        <v>1.65</v>
      </c>
      <c r="CO247" s="436"/>
      <c r="CP247" s="436"/>
      <c r="CQ247" s="436"/>
      <c r="CR247" s="273"/>
      <c r="CS247" s="447">
        <v>75.014983604320079</v>
      </c>
      <c r="CT247" s="448">
        <v>75.014983604320079</v>
      </c>
      <c r="CU247" s="441">
        <v>1.0170388171288307</v>
      </c>
      <c r="CV247" s="442">
        <v>1.0170388171288307</v>
      </c>
      <c r="CW247" s="450" t="s">
        <v>2273</v>
      </c>
      <c r="CX247" s="242"/>
      <c r="CY247" s="436"/>
      <c r="CZ247" s="436"/>
      <c r="DA247" s="437"/>
      <c r="DB247" s="438"/>
      <c r="DC247" s="457">
        <v>120693</v>
      </c>
      <c r="DD247" s="458">
        <v>0</v>
      </c>
      <c r="DE247" s="459">
        <v>54332</v>
      </c>
      <c r="DF247" s="357">
        <v>58341.666666666664</v>
      </c>
    </row>
    <row r="248" spans="1:110" ht="35.25" customHeight="1" x14ac:dyDescent="0.25">
      <c r="A248" s="401" t="s">
        <v>56</v>
      </c>
      <c r="B248" s="48" t="s">
        <v>42</v>
      </c>
      <c r="C248" s="48" t="s">
        <v>388</v>
      </c>
      <c r="D248" s="145" t="s">
        <v>430</v>
      </c>
      <c r="E248" s="145" t="s">
        <v>431</v>
      </c>
      <c r="F248" s="145" t="s">
        <v>432</v>
      </c>
      <c r="G248" s="14" t="s">
        <v>433</v>
      </c>
      <c r="H248" s="22" t="s">
        <v>1979</v>
      </c>
      <c r="I248" s="145" t="s">
        <v>1984</v>
      </c>
      <c r="J248" s="426">
        <v>12.668219606558768</v>
      </c>
      <c r="K248" s="426">
        <v>25.829166612942</v>
      </c>
      <c r="L248" s="488">
        <v>1913.4</v>
      </c>
      <c r="M248" s="498"/>
      <c r="N248" s="498"/>
      <c r="O248" s="498"/>
      <c r="P248" s="498"/>
      <c r="Q248" s="498"/>
      <c r="R248" s="498"/>
      <c r="S248" s="498"/>
      <c r="T248" s="498"/>
      <c r="U248" s="498"/>
      <c r="V248" s="498"/>
      <c r="W248" s="498"/>
      <c r="X248" s="498"/>
      <c r="Y248" s="498"/>
      <c r="Z248" s="498"/>
      <c r="AA248" s="498"/>
      <c r="AB248" s="498"/>
      <c r="AC248" s="498">
        <v>193</v>
      </c>
      <c r="AD248" s="498">
        <v>193</v>
      </c>
      <c r="AE248" s="498"/>
      <c r="AF248" s="498"/>
      <c r="AG248" s="585"/>
      <c r="AH248" s="498"/>
      <c r="AI248" s="498">
        <f t="shared" si="18"/>
        <v>193</v>
      </c>
      <c r="AJ248" s="498">
        <f t="shared" si="19"/>
        <v>193</v>
      </c>
      <c r="AK248" s="498"/>
      <c r="AL248" s="498"/>
      <c r="AM248" s="498"/>
      <c r="AN248" s="498"/>
      <c r="AO248" s="498"/>
      <c r="AP248" s="498"/>
      <c r="AQ248" s="498"/>
      <c r="AR248" s="498"/>
      <c r="AS248" s="498"/>
      <c r="AT248" s="498"/>
      <c r="AU248" s="498"/>
      <c r="AV248" s="498"/>
      <c r="AW248" s="498"/>
      <c r="AX248" s="498"/>
      <c r="AY248" s="498"/>
      <c r="AZ248" s="498"/>
      <c r="BA248" s="498">
        <v>4936.72</v>
      </c>
      <c r="BB248" s="498">
        <v>4936.72</v>
      </c>
      <c r="BC248" s="498"/>
      <c r="BD248" s="498"/>
      <c r="BE248" s="498"/>
      <c r="BF248" s="498"/>
      <c r="BG248" s="256">
        <f t="shared" si="20"/>
        <v>4936.72</v>
      </c>
      <c r="BH248" s="26">
        <f t="shared" si="21"/>
        <v>4936.72</v>
      </c>
      <c r="BI248" s="514">
        <f t="shared" si="17"/>
        <v>0.7786624605678234</v>
      </c>
      <c r="BJ248" s="515">
        <v>0</v>
      </c>
      <c r="BK248" s="515">
        <v>0</v>
      </c>
      <c r="BL248" s="515">
        <v>0</v>
      </c>
      <c r="BM248" s="515">
        <v>0</v>
      </c>
      <c r="BN248" s="515">
        <v>0</v>
      </c>
      <c r="BO248" s="515">
        <v>0</v>
      </c>
      <c r="BP248" s="515">
        <v>0</v>
      </c>
      <c r="BQ248" s="515">
        <v>0</v>
      </c>
      <c r="BR248" s="515">
        <v>0</v>
      </c>
      <c r="BS248" s="515">
        <v>0</v>
      </c>
      <c r="BT248" s="515">
        <v>0</v>
      </c>
      <c r="BU248" s="515">
        <v>0</v>
      </c>
      <c r="BV248" s="515">
        <v>0</v>
      </c>
      <c r="BW248" s="515">
        <v>0</v>
      </c>
      <c r="BX248" s="515">
        <v>0</v>
      </c>
      <c r="BY248" s="515">
        <v>0</v>
      </c>
      <c r="BZ248" s="515">
        <v>5794919.4048000006</v>
      </c>
      <c r="CA248" s="515">
        <v>5794919.4048000006</v>
      </c>
      <c r="CB248" s="515">
        <v>0</v>
      </c>
      <c r="CC248" s="515">
        <v>0</v>
      </c>
      <c r="CD248" s="515">
        <v>0</v>
      </c>
      <c r="CE248" s="515">
        <v>0</v>
      </c>
      <c r="CF248" s="515">
        <v>5794919.4048000006</v>
      </c>
      <c r="CG248" s="516">
        <v>5794919.4048000006</v>
      </c>
      <c r="CH248" s="501">
        <v>21759840</v>
      </c>
      <c r="CI248" s="501">
        <v>21759840</v>
      </c>
      <c r="CJ248" s="501">
        <v>22215360</v>
      </c>
      <c r="CK248" s="257" t="s">
        <v>1976</v>
      </c>
      <c r="CL248" s="108">
        <v>6.21</v>
      </c>
      <c r="CM248" s="245">
        <v>6.21</v>
      </c>
      <c r="CN248" s="109">
        <v>6.34</v>
      </c>
      <c r="CO248" s="436"/>
      <c r="CP248" s="436"/>
      <c r="CQ248" s="436"/>
      <c r="CR248" s="273"/>
      <c r="CS248" s="447">
        <v>235.3547371309005</v>
      </c>
      <c r="CT248" s="448">
        <v>73.778067989379082</v>
      </c>
      <c r="CU248" s="441">
        <v>1.7674230628605507</v>
      </c>
      <c r="CV248" s="442">
        <v>1.0916855936918448</v>
      </c>
      <c r="CW248" s="450" t="s">
        <v>2236</v>
      </c>
      <c r="CX248" s="242"/>
      <c r="CY248" s="436"/>
      <c r="CZ248" s="436"/>
      <c r="DA248" s="437"/>
      <c r="DB248" s="438"/>
      <c r="DC248" s="457">
        <v>388714</v>
      </c>
      <c r="DD248" s="458">
        <v>0</v>
      </c>
      <c r="DE248" s="459">
        <v>7872</v>
      </c>
      <c r="DF248" s="357">
        <v>132195.33333333334</v>
      </c>
    </row>
    <row r="249" spans="1:110" ht="35.25" customHeight="1" x14ac:dyDescent="0.25">
      <c r="A249" s="401" t="s">
        <v>56</v>
      </c>
      <c r="B249" s="48" t="s">
        <v>42</v>
      </c>
      <c r="C249" s="48" t="s">
        <v>388</v>
      </c>
      <c r="D249" s="145" t="s">
        <v>430</v>
      </c>
      <c r="E249" s="145" t="s">
        <v>431</v>
      </c>
      <c r="F249" s="145" t="s">
        <v>434</v>
      </c>
      <c r="G249" s="14" t="s">
        <v>435</v>
      </c>
      <c r="H249" s="22" t="s">
        <v>1979</v>
      </c>
      <c r="I249" s="145" t="s">
        <v>1984</v>
      </c>
      <c r="J249" s="426">
        <v>7.5292248605019108</v>
      </c>
      <c r="K249" s="426">
        <v>47.972727172944005</v>
      </c>
      <c r="L249" s="488">
        <v>1842.3</v>
      </c>
      <c r="M249" s="498"/>
      <c r="N249" s="498"/>
      <c r="O249" s="498"/>
      <c r="P249" s="498"/>
      <c r="Q249" s="498"/>
      <c r="R249" s="498"/>
      <c r="S249" s="498"/>
      <c r="T249" s="498"/>
      <c r="U249" s="498"/>
      <c r="V249" s="498"/>
      <c r="W249" s="498"/>
      <c r="X249" s="498"/>
      <c r="Y249" s="498"/>
      <c r="Z249" s="498"/>
      <c r="AA249" s="498"/>
      <c r="AB249" s="498"/>
      <c r="AC249" s="498">
        <v>168</v>
      </c>
      <c r="AD249" s="498">
        <v>167</v>
      </c>
      <c r="AE249" s="498"/>
      <c r="AF249" s="498"/>
      <c r="AG249" s="585"/>
      <c r="AH249" s="498"/>
      <c r="AI249" s="498">
        <f t="shared" si="18"/>
        <v>168</v>
      </c>
      <c r="AJ249" s="498">
        <f t="shared" si="19"/>
        <v>167</v>
      </c>
      <c r="AK249" s="498"/>
      <c r="AL249" s="498"/>
      <c r="AM249" s="498"/>
      <c r="AN249" s="498"/>
      <c r="AO249" s="498"/>
      <c r="AP249" s="498"/>
      <c r="AQ249" s="498"/>
      <c r="AR249" s="498"/>
      <c r="AS249" s="498"/>
      <c r="AT249" s="498"/>
      <c r="AU249" s="498"/>
      <c r="AV249" s="498"/>
      <c r="AW249" s="498"/>
      <c r="AX249" s="498"/>
      <c r="AY249" s="498"/>
      <c r="AZ249" s="498"/>
      <c r="BA249" s="498">
        <v>7208.51</v>
      </c>
      <c r="BB249" s="498">
        <v>6216.7</v>
      </c>
      <c r="BC249" s="498"/>
      <c r="BD249" s="498"/>
      <c r="BE249" s="498"/>
      <c r="BF249" s="498"/>
      <c r="BG249" s="256">
        <f t="shared" si="20"/>
        <v>7208.51</v>
      </c>
      <c r="BH249" s="26">
        <f t="shared" si="21"/>
        <v>6216.7</v>
      </c>
      <c r="BI249" s="514">
        <f t="shared" si="17"/>
        <v>1.9274090909090908</v>
      </c>
      <c r="BJ249" s="515">
        <v>0</v>
      </c>
      <c r="BK249" s="515">
        <v>0</v>
      </c>
      <c r="BL249" s="515">
        <v>0</v>
      </c>
      <c r="BM249" s="515">
        <v>0</v>
      </c>
      <c r="BN249" s="515">
        <v>0</v>
      </c>
      <c r="BO249" s="515">
        <v>0</v>
      </c>
      <c r="BP249" s="515">
        <v>0</v>
      </c>
      <c r="BQ249" s="515">
        <v>0</v>
      </c>
      <c r="BR249" s="515">
        <v>0</v>
      </c>
      <c r="BS249" s="515">
        <v>0</v>
      </c>
      <c r="BT249" s="515">
        <v>0</v>
      </c>
      <c r="BU249" s="515">
        <v>0</v>
      </c>
      <c r="BV249" s="515">
        <v>0</v>
      </c>
      <c r="BW249" s="515">
        <v>0</v>
      </c>
      <c r="BX249" s="515">
        <v>0</v>
      </c>
      <c r="BY249" s="515">
        <v>0</v>
      </c>
      <c r="BZ249" s="515">
        <v>8461637.3783999998</v>
      </c>
      <c r="CA249" s="515">
        <v>7297411.1280000005</v>
      </c>
      <c r="CB249" s="515">
        <v>0</v>
      </c>
      <c r="CC249" s="515">
        <v>0</v>
      </c>
      <c r="CD249" s="515">
        <v>0</v>
      </c>
      <c r="CE249" s="515">
        <v>0</v>
      </c>
      <c r="CF249" s="515">
        <v>8461637.3783999998</v>
      </c>
      <c r="CG249" s="516">
        <v>7297411.1280000005</v>
      </c>
      <c r="CH249" s="501">
        <v>12579359.999999998</v>
      </c>
      <c r="CI249" s="501">
        <v>12579359.999999998</v>
      </c>
      <c r="CJ249" s="501">
        <v>13104960.000000002</v>
      </c>
      <c r="CK249" s="257" t="s">
        <v>1976</v>
      </c>
      <c r="CL249" s="108">
        <v>3.59</v>
      </c>
      <c r="CM249" s="245">
        <v>3.59</v>
      </c>
      <c r="CN249" s="109">
        <v>3.74</v>
      </c>
      <c r="CO249" s="436"/>
      <c r="CP249" s="436"/>
      <c r="CQ249" s="436"/>
      <c r="CR249" s="273"/>
      <c r="CS249" s="447">
        <v>629.31989423950131</v>
      </c>
      <c r="CT249" s="448">
        <v>210.97891626872283</v>
      </c>
      <c r="CU249" s="441">
        <v>2.0541257249762985</v>
      </c>
      <c r="CV249" s="442">
        <v>1.7537683721016435</v>
      </c>
      <c r="CW249" s="450" t="s">
        <v>2223</v>
      </c>
      <c r="CX249" s="242"/>
      <c r="CY249" s="436"/>
      <c r="CZ249" s="436"/>
      <c r="DA249" s="437"/>
      <c r="DB249" s="438"/>
      <c r="DC249" s="457">
        <v>74877</v>
      </c>
      <c r="DD249" s="458">
        <v>294752</v>
      </c>
      <c r="DE249" s="459">
        <v>105714</v>
      </c>
      <c r="DF249" s="357">
        <v>158447.66666666666</v>
      </c>
    </row>
    <row r="250" spans="1:110" ht="35.25" customHeight="1" x14ac:dyDescent="0.25">
      <c r="A250" s="401" t="s">
        <v>56</v>
      </c>
      <c r="B250" s="48" t="s">
        <v>42</v>
      </c>
      <c r="C250" s="48" t="s">
        <v>388</v>
      </c>
      <c r="D250" s="145" t="s">
        <v>430</v>
      </c>
      <c r="E250" s="145" t="s">
        <v>431</v>
      </c>
      <c r="F250" s="145" t="s">
        <v>436</v>
      </c>
      <c r="G250" s="14" t="s">
        <v>437</v>
      </c>
      <c r="H250" s="22" t="s">
        <v>1979</v>
      </c>
      <c r="I250" s="145" t="s">
        <v>1984</v>
      </c>
      <c r="J250" s="426">
        <v>12.668219606558768</v>
      </c>
      <c r="K250" s="426">
        <v>47.285984750130005</v>
      </c>
      <c r="L250" s="488">
        <v>2136.4</v>
      </c>
      <c r="M250" s="498"/>
      <c r="N250" s="498"/>
      <c r="O250" s="498"/>
      <c r="P250" s="498"/>
      <c r="Q250" s="498"/>
      <c r="R250" s="498"/>
      <c r="S250" s="498"/>
      <c r="T250" s="498"/>
      <c r="U250" s="498"/>
      <c r="V250" s="498"/>
      <c r="W250" s="498"/>
      <c r="X250" s="498"/>
      <c r="Y250" s="498"/>
      <c r="Z250" s="498"/>
      <c r="AA250" s="498"/>
      <c r="AB250" s="498"/>
      <c r="AC250" s="498">
        <v>161</v>
      </c>
      <c r="AD250" s="498">
        <v>161</v>
      </c>
      <c r="AE250" s="498"/>
      <c r="AF250" s="498"/>
      <c r="AG250" s="585"/>
      <c r="AH250" s="498"/>
      <c r="AI250" s="498">
        <f t="shared" si="18"/>
        <v>161</v>
      </c>
      <c r="AJ250" s="498">
        <f t="shared" si="19"/>
        <v>161</v>
      </c>
      <c r="AK250" s="498"/>
      <c r="AL250" s="498"/>
      <c r="AM250" s="498"/>
      <c r="AN250" s="498"/>
      <c r="AO250" s="498"/>
      <c r="AP250" s="498"/>
      <c r="AQ250" s="498"/>
      <c r="AR250" s="498"/>
      <c r="AS250" s="498"/>
      <c r="AT250" s="498"/>
      <c r="AU250" s="498"/>
      <c r="AV250" s="498"/>
      <c r="AW250" s="498"/>
      <c r="AX250" s="498"/>
      <c r="AY250" s="498"/>
      <c r="AZ250" s="498"/>
      <c r="BA250" s="498">
        <v>1653.22</v>
      </c>
      <c r="BB250" s="498">
        <v>1653.22</v>
      </c>
      <c r="BC250" s="498"/>
      <c r="BD250" s="498"/>
      <c r="BE250" s="498"/>
      <c r="BF250" s="498"/>
      <c r="BG250" s="256">
        <f t="shared" si="20"/>
        <v>1653.22</v>
      </c>
      <c r="BH250" s="26">
        <f t="shared" si="21"/>
        <v>1653.22</v>
      </c>
      <c r="BI250" s="514">
        <f t="shared" si="17"/>
        <v>0.13880940386230059</v>
      </c>
      <c r="BJ250" s="515">
        <v>0</v>
      </c>
      <c r="BK250" s="515">
        <v>0</v>
      </c>
      <c r="BL250" s="515">
        <v>0</v>
      </c>
      <c r="BM250" s="515">
        <v>0</v>
      </c>
      <c r="BN250" s="515">
        <v>0</v>
      </c>
      <c r="BO250" s="515">
        <v>0</v>
      </c>
      <c r="BP250" s="515">
        <v>0</v>
      </c>
      <c r="BQ250" s="515">
        <v>0</v>
      </c>
      <c r="BR250" s="515">
        <v>0</v>
      </c>
      <c r="BS250" s="515">
        <v>0</v>
      </c>
      <c r="BT250" s="515">
        <v>0</v>
      </c>
      <c r="BU250" s="515">
        <v>0</v>
      </c>
      <c r="BV250" s="515">
        <v>0</v>
      </c>
      <c r="BW250" s="515">
        <v>0</v>
      </c>
      <c r="BX250" s="515">
        <v>0</v>
      </c>
      <c r="BY250" s="515">
        <v>0</v>
      </c>
      <c r="BZ250" s="515">
        <v>1940615.7648000002</v>
      </c>
      <c r="CA250" s="515">
        <v>1940615.7648000002</v>
      </c>
      <c r="CB250" s="515">
        <v>0</v>
      </c>
      <c r="CC250" s="515">
        <v>0</v>
      </c>
      <c r="CD250" s="515">
        <v>0</v>
      </c>
      <c r="CE250" s="515">
        <v>0</v>
      </c>
      <c r="CF250" s="515">
        <v>1940615.7648000002</v>
      </c>
      <c r="CG250" s="516">
        <v>1940615.7648000002</v>
      </c>
      <c r="CH250" s="501">
        <v>30134399.999999996</v>
      </c>
      <c r="CI250" s="501">
        <v>30134399.999999996</v>
      </c>
      <c r="CJ250" s="501">
        <v>41732640</v>
      </c>
      <c r="CK250" s="257" t="s">
        <v>1976</v>
      </c>
      <c r="CL250" s="108">
        <v>8.6</v>
      </c>
      <c r="CM250" s="245">
        <v>8.6</v>
      </c>
      <c r="CN250" s="109">
        <v>11.91</v>
      </c>
      <c r="CO250" s="436"/>
      <c r="CP250" s="436"/>
      <c r="CQ250" s="436"/>
      <c r="CR250" s="273"/>
      <c r="CS250" s="447">
        <v>417.44552002032896</v>
      </c>
      <c r="CT250" s="448">
        <v>179.78250924912359</v>
      </c>
      <c r="CU250" s="441">
        <v>1.6806134375143909</v>
      </c>
      <c r="CV250" s="442">
        <v>1.512028170688507</v>
      </c>
      <c r="CW250" s="450" t="s">
        <v>2223</v>
      </c>
      <c r="CX250" s="242"/>
      <c r="CY250" s="436"/>
      <c r="CZ250" s="436"/>
      <c r="DA250" s="437"/>
      <c r="DB250" s="438"/>
      <c r="DC250" s="457">
        <v>313440</v>
      </c>
      <c r="DD250" s="458">
        <v>0</v>
      </c>
      <c r="DE250" s="459">
        <v>20960</v>
      </c>
      <c r="DF250" s="357">
        <v>111466.66666666667</v>
      </c>
    </row>
    <row r="251" spans="1:110" ht="35.25" customHeight="1" x14ac:dyDescent="0.25">
      <c r="A251" s="401" t="s">
        <v>56</v>
      </c>
      <c r="B251" s="48" t="s">
        <v>42</v>
      </c>
      <c r="C251" s="48" t="s">
        <v>388</v>
      </c>
      <c r="D251" s="145" t="s">
        <v>438</v>
      </c>
      <c r="E251" s="145" t="s">
        <v>439</v>
      </c>
      <c r="F251" s="145" t="s">
        <v>440</v>
      </c>
      <c r="G251" s="14" t="s">
        <v>439</v>
      </c>
      <c r="H251" s="22" t="s">
        <v>1979</v>
      </c>
      <c r="I251" s="145" t="s">
        <v>1981</v>
      </c>
      <c r="J251" s="426">
        <v>2.1183674196890396</v>
      </c>
      <c r="K251" s="426">
        <v>4.2714015062669999</v>
      </c>
      <c r="L251" s="488">
        <v>783.1</v>
      </c>
      <c r="M251" s="498"/>
      <c r="N251" s="498"/>
      <c r="O251" s="498"/>
      <c r="P251" s="498"/>
      <c r="Q251" s="498"/>
      <c r="R251" s="498"/>
      <c r="S251" s="498"/>
      <c r="T251" s="498"/>
      <c r="U251" s="498"/>
      <c r="V251" s="498"/>
      <c r="W251" s="498"/>
      <c r="X251" s="498"/>
      <c r="Y251" s="498"/>
      <c r="Z251" s="498"/>
      <c r="AA251" s="498"/>
      <c r="AB251" s="498"/>
      <c r="AC251" s="498">
        <v>12</v>
      </c>
      <c r="AD251" s="498">
        <v>12</v>
      </c>
      <c r="AE251" s="498"/>
      <c r="AF251" s="498"/>
      <c r="AG251" s="585"/>
      <c r="AH251" s="498"/>
      <c r="AI251" s="498">
        <f t="shared" si="18"/>
        <v>12</v>
      </c>
      <c r="AJ251" s="498">
        <f t="shared" si="19"/>
        <v>12</v>
      </c>
      <c r="AK251" s="498"/>
      <c r="AL251" s="498"/>
      <c r="AM251" s="498"/>
      <c r="AN251" s="498"/>
      <c r="AO251" s="498"/>
      <c r="AP251" s="498"/>
      <c r="AQ251" s="498"/>
      <c r="AR251" s="498"/>
      <c r="AS251" s="498"/>
      <c r="AT251" s="498"/>
      <c r="AU251" s="498"/>
      <c r="AV251" s="498"/>
      <c r="AW251" s="498"/>
      <c r="AX251" s="498"/>
      <c r="AY251" s="498"/>
      <c r="AZ251" s="498"/>
      <c r="BA251" s="498">
        <v>55.14</v>
      </c>
      <c r="BB251" s="498">
        <v>55.14</v>
      </c>
      <c r="BC251" s="498"/>
      <c r="BD251" s="498"/>
      <c r="BE251" s="498"/>
      <c r="BF251" s="498"/>
      <c r="BG251" s="256">
        <f t="shared" si="20"/>
        <v>55.14</v>
      </c>
      <c r="BH251" s="26">
        <f t="shared" si="21"/>
        <v>55.14</v>
      </c>
      <c r="BI251" s="514">
        <f t="shared" si="17"/>
        <v>3.9956521739130439E-2</v>
      </c>
      <c r="BJ251" s="515">
        <v>0</v>
      </c>
      <c r="BK251" s="515">
        <v>0</v>
      </c>
      <c r="BL251" s="515">
        <v>0</v>
      </c>
      <c r="BM251" s="515">
        <v>0</v>
      </c>
      <c r="BN251" s="515">
        <v>0</v>
      </c>
      <c r="BO251" s="515">
        <v>0</v>
      </c>
      <c r="BP251" s="515">
        <v>0</v>
      </c>
      <c r="BQ251" s="515">
        <v>0</v>
      </c>
      <c r="BR251" s="515">
        <v>0</v>
      </c>
      <c r="BS251" s="515">
        <v>0</v>
      </c>
      <c r="BT251" s="515">
        <v>0</v>
      </c>
      <c r="BU251" s="515">
        <v>0</v>
      </c>
      <c r="BV251" s="515">
        <v>0</v>
      </c>
      <c r="BW251" s="515">
        <v>0</v>
      </c>
      <c r="BX251" s="515">
        <v>0</v>
      </c>
      <c r="BY251" s="515">
        <v>0</v>
      </c>
      <c r="BZ251" s="515">
        <v>64725.537600000011</v>
      </c>
      <c r="CA251" s="515">
        <v>64725.537600000011</v>
      </c>
      <c r="CB251" s="515">
        <v>0</v>
      </c>
      <c r="CC251" s="515">
        <v>0</v>
      </c>
      <c r="CD251" s="515">
        <v>0</v>
      </c>
      <c r="CE251" s="515">
        <v>0</v>
      </c>
      <c r="CF251" s="515">
        <v>64725.537600000011</v>
      </c>
      <c r="CG251" s="516">
        <v>64725.537600000011</v>
      </c>
      <c r="CH251" s="501">
        <v>6061920</v>
      </c>
      <c r="CI251" s="501">
        <v>6061920</v>
      </c>
      <c r="CJ251" s="501">
        <v>4835519.9999999991</v>
      </c>
      <c r="CK251" s="257" t="s">
        <v>1976</v>
      </c>
      <c r="CL251" s="108">
        <v>1.73</v>
      </c>
      <c r="CM251" s="245">
        <v>1.73</v>
      </c>
      <c r="CN251" s="109">
        <v>1.38</v>
      </c>
      <c r="CO251" s="436"/>
      <c r="CP251" s="436"/>
      <c r="CQ251" s="436"/>
      <c r="CR251" s="273"/>
      <c r="CS251" s="447">
        <v>84.270893127088769</v>
      </c>
      <c r="CT251" s="448">
        <v>84.270893127088769</v>
      </c>
      <c r="CU251" s="441">
        <v>0.68731800492405137</v>
      </c>
      <c r="CV251" s="442">
        <v>0.68731800492405137</v>
      </c>
      <c r="CW251" s="450" t="s">
        <v>2274</v>
      </c>
      <c r="CX251" s="242"/>
      <c r="CY251" s="436"/>
      <c r="CZ251" s="436"/>
      <c r="DA251" s="437"/>
      <c r="DB251" s="438"/>
      <c r="DC251" s="457">
        <v>0</v>
      </c>
      <c r="DD251" s="458">
        <v>139914</v>
      </c>
      <c r="DE251" s="459">
        <v>0</v>
      </c>
      <c r="DF251" s="357">
        <v>46638</v>
      </c>
    </row>
    <row r="252" spans="1:110" ht="35.25" customHeight="1" x14ac:dyDescent="0.25">
      <c r="A252" s="401" t="s">
        <v>56</v>
      </c>
      <c r="B252" s="48" t="s">
        <v>42</v>
      </c>
      <c r="C252" s="48" t="s">
        <v>388</v>
      </c>
      <c r="D252" s="145" t="s">
        <v>438</v>
      </c>
      <c r="E252" s="145" t="s">
        <v>439</v>
      </c>
      <c r="F252" s="145" t="s">
        <v>441</v>
      </c>
      <c r="G252" s="14" t="s">
        <v>439</v>
      </c>
      <c r="H252" s="22" t="s">
        <v>1978</v>
      </c>
      <c r="I252" s="145" t="s">
        <v>1981</v>
      </c>
      <c r="J252" s="426">
        <v>1.9094128102639305</v>
      </c>
      <c r="K252" s="426">
        <v>2.1999999954240002</v>
      </c>
      <c r="L252" s="488">
        <v>274.10000000000002</v>
      </c>
      <c r="M252" s="498"/>
      <c r="N252" s="498"/>
      <c r="O252" s="498"/>
      <c r="P252" s="498"/>
      <c r="Q252" s="498"/>
      <c r="R252" s="498"/>
      <c r="S252" s="498"/>
      <c r="T252" s="498"/>
      <c r="U252" s="498"/>
      <c r="V252" s="498"/>
      <c r="W252" s="498"/>
      <c r="X252" s="498"/>
      <c r="Y252" s="498"/>
      <c r="Z252" s="498"/>
      <c r="AA252" s="498"/>
      <c r="AB252" s="498"/>
      <c r="AC252" s="498">
        <v>1</v>
      </c>
      <c r="AD252" s="498">
        <v>1</v>
      </c>
      <c r="AE252" s="498"/>
      <c r="AF252" s="498"/>
      <c r="AG252" s="585"/>
      <c r="AH252" s="498"/>
      <c r="AI252" s="498">
        <f t="shared" si="18"/>
        <v>1</v>
      </c>
      <c r="AJ252" s="498">
        <f t="shared" si="19"/>
        <v>1</v>
      </c>
      <c r="AK252" s="498"/>
      <c r="AL252" s="498"/>
      <c r="AM252" s="498"/>
      <c r="AN252" s="498"/>
      <c r="AO252" s="498"/>
      <c r="AP252" s="498"/>
      <c r="AQ252" s="498"/>
      <c r="AR252" s="498"/>
      <c r="AS252" s="498"/>
      <c r="AT252" s="498"/>
      <c r="AU252" s="498"/>
      <c r="AV252" s="498"/>
      <c r="AW252" s="498"/>
      <c r="AX252" s="498"/>
      <c r="AY252" s="498"/>
      <c r="AZ252" s="498"/>
      <c r="BA252" s="498">
        <v>18</v>
      </c>
      <c r="BB252" s="498">
        <v>18</v>
      </c>
      <c r="BC252" s="498"/>
      <c r="BD252" s="498"/>
      <c r="BE252" s="498"/>
      <c r="BF252" s="498"/>
      <c r="BG252" s="256">
        <f t="shared" si="20"/>
        <v>18</v>
      </c>
      <c r="BH252" s="26">
        <f t="shared" si="21"/>
        <v>18</v>
      </c>
      <c r="BI252" s="514">
        <f t="shared" si="17"/>
        <v>2.0689655172413793E-2</v>
      </c>
      <c r="BJ252" s="515">
        <v>0</v>
      </c>
      <c r="BK252" s="515">
        <v>0</v>
      </c>
      <c r="BL252" s="515">
        <v>0</v>
      </c>
      <c r="BM252" s="515">
        <v>0</v>
      </c>
      <c r="BN252" s="515">
        <v>0</v>
      </c>
      <c r="BO252" s="515">
        <v>0</v>
      </c>
      <c r="BP252" s="515">
        <v>0</v>
      </c>
      <c r="BQ252" s="515">
        <v>0</v>
      </c>
      <c r="BR252" s="515">
        <v>0</v>
      </c>
      <c r="BS252" s="515">
        <v>0</v>
      </c>
      <c r="BT252" s="515">
        <v>0</v>
      </c>
      <c r="BU252" s="515">
        <v>0</v>
      </c>
      <c r="BV252" s="515">
        <v>0</v>
      </c>
      <c r="BW252" s="515">
        <v>0</v>
      </c>
      <c r="BX252" s="515">
        <v>0</v>
      </c>
      <c r="BY252" s="515">
        <v>0</v>
      </c>
      <c r="BZ252" s="515">
        <v>21129.120000000003</v>
      </c>
      <c r="CA252" s="515">
        <v>21129.120000000003</v>
      </c>
      <c r="CB252" s="515">
        <v>0</v>
      </c>
      <c r="CC252" s="515">
        <v>0</v>
      </c>
      <c r="CD252" s="515">
        <v>0</v>
      </c>
      <c r="CE252" s="515">
        <v>0</v>
      </c>
      <c r="CF252" s="515">
        <v>21129.120000000003</v>
      </c>
      <c r="CG252" s="516">
        <v>21129.120000000003</v>
      </c>
      <c r="CH252" s="501">
        <v>3539040.0000000005</v>
      </c>
      <c r="CI252" s="501">
        <v>3539040.0000000005</v>
      </c>
      <c r="CJ252" s="501">
        <v>3048480.0000000005</v>
      </c>
      <c r="CK252" s="257" t="s">
        <v>1976</v>
      </c>
      <c r="CL252" s="108">
        <v>1.01</v>
      </c>
      <c r="CM252" s="245">
        <v>1.01</v>
      </c>
      <c r="CN252" s="109">
        <v>0.87</v>
      </c>
      <c r="CO252" s="436"/>
      <c r="CP252" s="436"/>
      <c r="CQ252" s="436"/>
      <c r="CR252" s="273"/>
      <c r="CS252" s="447">
        <v>303.41344691207752</v>
      </c>
      <c r="CT252" s="448">
        <v>0</v>
      </c>
      <c r="CU252" s="441">
        <v>0.3383024034073619</v>
      </c>
      <c r="CV252" s="442">
        <v>0</v>
      </c>
      <c r="CW252" s="450" t="s">
        <v>2233</v>
      </c>
      <c r="CX252" s="242"/>
      <c r="CY252" s="436"/>
      <c r="CZ252" s="436"/>
      <c r="DA252" s="437"/>
      <c r="DB252" s="438"/>
      <c r="DC252" s="457">
        <v>0</v>
      </c>
      <c r="DD252" s="458">
        <v>0</v>
      </c>
      <c r="DE252" s="459">
        <v>0</v>
      </c>
      <c r="DF252" s="357">
        <v>0</v>
      </c>
    </row>
    <row r="253" spans="1:110" ht="35.25" customHeight="1" x14ac:dyDescent="0.25">
      <c r="A253" s="401" t="s">
        <v>56</v>
      </c>
      <c r="B253" s="48" t="s">
        <v>42</v>
      </c>
      <c r="C253" s="48" t="s">
        <v>388</v>
      </c>
      <c r="D253" s="145" t="s">
        <v>438</v>
      </c>
      <c r="E253" s="145" t="s">
        <v>439</v>
      </c>
      <c r="F253" s="145" t="s">
        <v>442</v>
      </c>
      <c r="G253" s="14" t="s">
        <v>439</v>
      </c>
      <c r="H253" s="22" t="s">
        <v>1978</v>
      </c>
      <c r="I253" s="145" t="s">
        <v>1981</v>
      </c>
      <c r="J253" s="426">
        <v>2.4498126622254199</v>
      </c>
      <c r="K253" s="426">
        <v>4.8674242323000003</v>
      </c>
      <c r="L253" s="488">
        <v>680.6</v>
      </c>
      <c r="M253" s="498"/>
      <c r="N253" s="498"/>
      <c r="O253" s="498"/>
      <c r="P253" s="498"/>
      <c r="Q253" s="498"/>
      <c r="R253" s="498"/>
      <c r="S253" s="498"/>
      <c r="T253" s="498"/>
      <c r="U253" s="498"/>
      <c r="V253" s="498"/>
      <c r="W253" s="498"/>
      <c r="X253" s="498"/>
      <c r="Y253" s="498"/>
      <c r="Z253" s="498"/>
      <c r="AA253" s="498"/>
      <c r="AB253" s="498"/>
      <c r="AC253" s="498">
        <v>3</v>
      </c>
      <c r="AD253" s="498">
        <v>3</v>
      </c>
      <c r="AE253" s="498"/>
      <c r="AF253" s="498"/>
      <c r="AG253" s="585"/>
      <c r="AH253" s="498"/>
      <c r="AI253" s="498">
        <f t="shared" si="18"/>
        <v>3</v>
      </c>
      <c r="AJ253" s="498">
        <f t="shared" si="19"/>
        <v>3</v>
      </c>
      <c r="AK253" s="498"/>
      <c r="AL253" s="498"/>
      <c r="AM253" s="498"/>
      <c r="AN253" s="498"/>
      <c r="AO253" s="498"/>
      <c r="AP253" s="498"/>
      <c r="AQ253" s="498"/>
      <c r="AR253" s="498"/>
      <c r="AS253" s="498"/>
      <c r="AT253" s="498"/>
      <c r="AU253" s="498"/>
      <c r="AV253" s="498"/>
      <c r="AW253" s="498"/>
      <c r="AX253" s="498"/>
      <c r="AY253" s="498"/>
      <c r="AZ253" s="498"/>
      <c r="BA253" s="498">
        <v>18.239999999999998</v>
      </c>
      <c r="BB253" s="498">
        <v>18.239999999999998</v>
      </c>
      <c r="BC253" s="498"/>
      <c r="BD253" s="498"/>
      <c r="BE253" s="498"/>
      <c r="BF253" s="498"/>
      <c r="BG253" s="256">
        <f t="shared" si="20"/>
        <v>18.239999999999998</v>
      </c>
      <c r="BH253" s="26">
        <f t="shared" si="21"/>
        <v>18.239999999999998</v>
      </c>
      <c r="BI253" s="514">
        <f t="shared" si="17"/>
        <v>1.2159999999999999E-2</v>
      </c>
      <c r="BJ253" s="515">
        <v>0</v>
      </c>
      <c r="BK253" s="515">
        <v>0</v>
      </c>
      <c r="BL253" s="515">
        <v>0</v>
      </c>
      <c r="BM253" s="515">
        <v>0</v>
      </c>
      <c r="BN253" s="515">
        <v>0</v>
      </c>
      <c r="BO253" s="515">
        <v>0</v>
      </c>
      <c r="BP253" s="515">
        <v>0</v>
      </c>
      <c r="BQ253" s="515">
        <v>0</v>
      </c>
      <c r="BR253" s="515">
        <v>0</v>
      </c>
      <c r="BS253" s="515">
        <v>0</v>
      </c>
      <c r="BT253" s="515">
        <v>0</v>
      </c>
      <c r="BU253" s="515">
        <v>0</v>
      </c>
      <c r="BV253" s="515">
        <v>0</v>
      </c>
      <c r="BW253" s="515">
        <v>0</v>
      </c>
      <c r="BX253" s="515">
        <v>0</v>
      </c>
      <c r="BY253" s="515">
        <v>0</v>
      </c>
      <c r="BZ253" s="515">
        <v>21410.8416</v>
      </c>
      <c r="CA253" s="515">
        <v>21410.8416</v>
      </c>
      <c r="CB253" s="515">
        <v>0</v>
      </c>
      <c r="CC253" s="515">
        <v>0</v>
      </c>
      <c r="CD253" s="515">
        <v>0</v>
      </c>
      <c r="CE253" s="515">
        <v>0</v>
      </c>
      <c r="CF253" s="515">
        <v>21410.8416</v>
      </c>
      <c r="CG253" s="516">
        <v>21410.8416</v>
      </c>
      <c r="CH253" s="501">
        <v>8269439.9999999991</v>
      </c>
      <c r="CI253" s="501">
        <v>8269439.9999999991</v>
      </c>
      <c r="CJ253" s="501">
        <v>5256000.0000000009</v>
      </c>
      <c r="CK253" s="257" t="s">
        <v>1976</v>
      </c>
      <c r="CL253" s="108">
        <v>2.36</v>
      </c>
      <c r="CM253" s="245">
        <v>2.36</v>
      </c>
      <c r="CN253" s="109">
        <v>1.5</v>
      </c>
      <c r="CO253" s="436"/>
      <c r="CP253" s="436"/>
      <c r="CQ253" s="436"/>
      <c r="CR253" s="273"/>
      <c r="CS253" s="447">
        <v>45.342365168668834</v>
      </c>
      <c r="CT253" s="448">
        <v>45.342365168668834</v>
      </c>
      <c r="CU253" s="441">
        <v>0.68023200290512564</v>
      </c>
      <c r="CV253" s="442">
        <v>0.68023200290512564</v>
      </c>
      <c r="CW253" s="450" t="s">
        <v>2241</v>
      </c>
      <c r="CX253" s="242"/>
      <c r="CY253" s="436"/>
      <c r="CZ253" s="436"/>
      <c r="DA253" s="437"/>
      <c r="DB253" s="438"/>
      <c r="DC253" s="457">
        <v>0</v>
      </c>
      <c r="DD253" s="458">
        <v>0</v>
      </c>
      <c r="DE253" s="459">
        <v>46575</v>
      </c>
      <c r="DF253" s="357">
        <v>15525</v>
      </c>
    </row>
    <row r="254" spans="1:110" ht="35.25" customHeight="1" x14ac:dyDescent="0.25">
      <c r="A254" s="401" t="s">
        <v>56</v>
      </c>
      <c r="B254" s="48" t="s">
        <v>42</v>
      </c>
      <c r="C254" s="48" t="s">
        <v>388</v>
      </c>
      <c r="D254" s="145" t="s">
        <v>438</v>
      </c>
      <c r="E254" s="145" t="s">
        <v>439</v>
      </c>
      <c r="F254" s="145" t="s">
        <v>443</v>
      </c>
      <c r="G254" s="14" t="s">
        <v>439</v>
      </c>
      <c r="H254" s="22" t="s">
        <v>1979</v>
      </c>
      <c r="I254" s="145" t="s">
        <v>1981</v>
      </c>
      <c r="J254" s="426">
        <v>2.0967514256105799</v>
      </c>
      <c r="K254" s="426">
        <v>5.9428030179420004</v>
      </c>
      <c r="L254" s="488">
        <v>664</v>
      </c>
      <c r="M254" s="498"/>
      <c r="N254" s="498"/>
      <c r="O254" s="498"/>
      <c r="P254" s="498"/>
      <c r="Q254" s="498"/>
      <c r="R254" s="498"/>
      <c r="S254" s="498"/>
      <c r="T254" s="498"/>
      <c r="U254" s="498"/>
      <c r="V254" s="498"/>
      <c r="W254" s="498"/>
      <c r="X254" s="498"/>
      <c r="Y254" s="498"/>
      <c r="Z254" s="498"/>
      <c r="AA254" s="498"/>
      <c r="AB254" s="498"/>
      <c r="AC254" s="498">
        <v>4</v>
      </c>
      <c r="AD254" s="498">
        <v>4</v>
      </c>
      <c r="AE254" s="498"/>
      <c r="AF254" s="498"/>
      <c r="AG254" s="585"/>
      <c r="AH254" s="498"/>
      <c r="AI254" s="498">
        <f t="shared" si="18"/>
        <v>4</v>
      </c>
      <c r="AJ254" s="498">
        <f t="shared" si="19"/>
        <v>4</v>
      </c>
      <c r="AK254" s="498"/>
      <c r="AL254" s="498"/>
      <c r="AM254" s="498"/>
      <c r="AN254" s="498"/>
      <c r="AO254" s="498"/>
      <c r="AP254" s="498"/>
      <c r="AQ254" s="498"/>
      <c r="AR254" s="498"/>
      <c r="AS254" s="498"/>
      <c r="AT254" s="498"/>
      <c r="AU254" s="498"/>
      <c r="AV254" s="498"/>
      <c r="AW254" s="498"/>
      <c r="AX254" s="498"/>
      <c r="AY254" s="498"/>
      <c r="AZ254" s="498"/>
      <c r="BA254" s="498">
        <v>15.8</v>
      </c>
      <c r="BB254" s="498">
        <v>15.8</v>
      </c>
      <c r="BC254" s="498"/>
      <c r="BD254" s="498"/>
      <c r="BE254" s="498"/>
      <c r="BF254" s="498"/>
      <c r="BG254" s="256">
        <f t="shared" si="20"/>
        <v>15.8</v>
      </c>
      <c r="BH254" s="26">
        <f t="shared" si="21"/>
        <v>15.8</v>
      </c>
      <c r="BI254" s="514">
        <f t="shared" si="17"/>
        <v>1.0972222222222223E-2</v>
      </c>
      <c r="BJ254" s="515">
        <v>0</v>
      </c>
      <c r="BK254" s="515">
        <v>0</v>
      </c>
      <c r="BL254" s="515">
        <v>0</v>
      </c>
      <c r="BM254" s="515">
        <v>0</v>
      </c>
      <c r="BN254" s="515">
        <v>0</v>
      </c>
      <c r="BO254" s="515">
        <v>0</v>
      </c>
      <c r="BP254" s="515">
        <v>0</v>
      </c>
      <c r="BQ254" s="515">
        <v>0</v>
      </c>
      <c r="BR254" s="515">
        <v>0</v>
      </c>
      <c r="BS254" s="515">
        <v>0</v>
      </c>
      <c r="BT254" s="515">
        <v>0</v>
      </c>
      <c r="BU254" s="515">
        <v>0</v>
      </c>
      <c r="BV254" s="515">
        <v>0</v>
      </c>
      <c r="BW254" s="515">
        <v>0</v>
      </c>
      <c r="BX254" s="515">
        <v>0</v>
      </c>
      <c r="BY254" s="515">
        <v>0</v>
      </c>
      <c r="BZ254" s="515">
        <v>18546.672000000002</v>
      </c>
      <c r="CA254" s="515">
        <v>18546.672000000002</v>
      </c>
      <c r="CB254" s="515">
        <v>0</v>
      </c>
      <c r="CC254" s="515">
        <v>0</v>
      </c>
      <c r="CD254" s="515">
        <v>0</v>
      </c>
      <c r="CE254" s="515">
        <v>0</v>
      </c>
      <c r="CF254" s="515">
        <v>18546.672000000002</v>
      </c>
      <c r="CG254" s="516">
        <v>18546.672000000002</v>
      </c>
      <c r="CH254" s="501">
        <v>6061920</v>
      </c>
      <c r="CI254" s="501">
        <v>6061920</v>
      </c>
      <c r="CJ254" s="501">
        <v>5045759.9999999991</v>
      </c>
      <c r="CK254" s="257" t="s">
        <v>1976</v>
      </c>
      <c r="CL254" s="108">
        <v>1.73</v>
      </c>
      <c r="CM254" s="245">
        <v>1.73</v>
      </c>
      <c r="CN254" s="109">
        <v>1.44</v>
      </c>
      <c r="CO254" s="436"/>
      <c r="CP254" s="436"/>
      <c r="CQ254" s="436"/>
      <c r="CR254" s="273"/>
      <c r="CS254" s="447">
        <v>28.660709255477126</v>
      </c>
      <c r="CT254" s="448">
        <v>28.660709255477126</v>
      </c>
      <c r="CU254" s="441">
        <v>0.2990985651323797</v>
      </c>
      <c r="CV254" s="442">
        <v>0.2990985651323797</v>
      </c>
      <c r="CW254" s="450" t="s">
        <v>2212</v>
      </c>
      <c r="CX254" s="242"/>
      <c r="CY254" s="436"/>
      <c r="CZ254" s="436"/>
      <c r="DA254" s="437"/>
      <c r="DB254" s="438"/>
      <c r="DC254" s="457">
        <v>0</v>
      </c>
      <c r="DD254" s="458">
        <v>0</v>
      </c>
      <c r="DE254" s="459">
        <v>27090</v>
      </c>
      <c r="DF254" s="357">
        <v>9030</v>
      </c>
    </row>
    <row r="255" spans="1:110" ht="35.25" customHeight="1" x14ac:dyDescent="0.25">
      <c r="A255" s="401" t="s">
        <v>56</v>
      </c>
      <c r="B255" s="48" t="s">
        <v>42</v>
      </c>
      <c r="C255" s="48" t="s">
        <v>388</v>
      </c>
      <c r="D255" s="145" t="s">
        <v>438</v>
      </c>
      <c r="E255" s="145" t="s">
        <v>439</v>
      </c>
      <c r="F255" s="145" t="s">
        <v>444</v>
      </c>
      <c r="G255" s="14" t="s">
        <v>445</v>
      </c>
      <c r="H255" s="22" t="s">
        <v>1979</v>
      </c>
      <c r="I255" s="145" t="s">
        <v>1980</v>
      </c>
      <c r="J255" s="426">
        <v>17.600000000000001</v>
      </c>
      <c r="K255" s="426">
        <v>11.701704521115001</v>
      </c>
      <c r="L255" s="488">
        <v>1</v>
      </c>
      <c r="M255" s="498"/>
      <c r="N255" s="498"/>
      <c r="O255" s="498"/>
      <c r="P255" s="498"/>
      <c r="Q255" s="498"/>
      <c r="R255" s="498"/>
      <c r="S255" s="498"/>
      <c r="T255" s="498"/>
      <c r="U255" s="498"/>
      <c r="V255" s="498"/>
      <c r="W255" s="498"/>
      <c r="X255" s="498"/>
      <c r="Y255" s="498"/>
      <c r="Z255" s="498"/>
      <c r="AA255" s="498"/>
      <c r="AB255" s="498"/>
      <c r="AC255" s="498">
        <v>1</v>
      </c>
      <c r="AD255" s="498">
        <v>1</v>
      </c>
      <c r="AE255" s="498"/>
      <c r="AF255" s="498"/>
      <c r="AG255" s="585"/>
      <c r="AH255" s="498"/>
      <c r="AI255" s="498">
        <f t="shared" si="18"/>
        <v>1</v>
      </c>
      <c r="AJ255" s="498">
        <f t="shared" si="19"/>
        <v>1</v>
      </c>
      <c r="AK255" s="498"/>
      <c r="AL255" s="498"/>
      <c r="AM255" s="498"/>
      <c r="AN255" s="498"/>
      <c r="AO255" s="498"/>
      <c r="AP255" s="498"/>
      <c r="AQ255" s="498"/>
      <c r="AR255" s="498"/>
      <c r="AS255" s="498"/>
      <c r="AT255" s="498"/>
      <c r="AU255" s="498"/>
      <c r="AV255" s="498"/>
      <c r="AW255" s="498"/>
      <c r="AX255" s="498"/>
      <c r="AY255" s="498"/>
      <c r="AZ255" s="498"/>
      <c r="BA255" s="498">
        <v>75</v>
      </c>
      <c r="BB255" s="498">
        <v>75</v>
      </c>
      <c r="BC255" s="498"/>
      <c r="BD255" s="498"/>
      <c r="BE255" s="498"/>
      <c r="BF255" s="498"/>
      <c r="BG255" s="256">
        <f t="shared" si="20"/>
        <v>75</v>
      </c>
      <c r="BH255" s="26">
        <f t="shared" si="21"/>
        <v>75</v>
      </c>
      <c r="BI255" s="514">
        <f t="shared" si="17"/>
        <v>2.5773195876288658E-2</v>
      </c>
      <c r="BJ255" s="515">
        <v>0</v>
      </c>
      <c r="BK255" s="515">
        <v>0</v>
      </c>
      <c r="BL255" s="515">
        <v>0</v>
      </c>
      <c r="BM255" s="515">
        <v>0</v>
      </c>
      <c r="BN255" s="515">
        <v>0</v>
      </c>
      <c r="BO255" s="515">
        <v>0</v>
      </c>
      <c r="BP255" s="515">
        <v>0</v>
      </c>
      <c r="BQ255" s="515">
        <v>0</v>
      </c>
      <c r="BR255" s="515">
        <v>0</v>
      </c>
      <c r="BS255" s="515">
        <v>0</v>
      </c>
      <c r="BT255" s="515">
        <v>0</v>
      </c>
      <c r="BU255" s="515">
        <v>0</v>
      </c>
      <c r="BV255" s="515">
        <v>0</v>
      </c>
      <c r="BW255" s="515">
        <v>0</v>
      </c>
      <c r="BX255" s="515">
        <v>0</v>
      </c>
      <c r="BY255" s="515">
        <v>0</v>
      </c>
      <c r="BZ255" s="515">
        <v>88038</v>
      </c>
      <c r="CA255" s="515">
        <v>88038</v>
      </c>
      <c r="CB255" s="515">
        <v>0</v>
      </c>
      <c r="CC255" s="515">
        <v>0</v>
      </c>
      <c r="CD255" s="515">
        <v>0</v>
      </c>
      <c r="CE255" s="515">
        <v>0</v>
      </c>
      <c r="CF255" s="515">
        <v>88038</v>
      </c>
      <c r="CG255" s="516">
        <v>88038</v>
      </c>
      <c r="CH255" s="501">
        <v>10161599.999999998</v>
      </c>
      <c r="CI255" s="501">
        <v>10161599.999999998</v>
      </c>
      <c r="CJ255" s="501">
        <v>10196640.000000002</v>
      </c>
      <c r="CK255" s="257" t="s">
        <v>1976</v>
      </c>
      <c r="CL255" s="108">
        <v>2.9</v>
      </c>
      <c r="CM255" s="245">
        <v>2.9</v>
      </c>
      <c r="CN255" s="109">
        <v>2.91</v>
      </c>
      <c r="CO255" s="436"/>
      <c r="CP255" s="436"/>
      <c r="CQ255" s="436"/>
      <c r="CR255" s="273"/>
      <c r="CS255" s="447">
        <v>779</v>
      </c>
      <c r="CT255" s="448">
        <v>0</v>
      </c>
      <c r="CU255" s="441">
        <v>0.33333333333333331</v>
      </c>
      <c r="CV255" s="442">
        <v>0</v>
      </c>
      <c r="CW255" s="450" t="s">
        <v>2233</v>
      </c>
      <c r="CX255" s="242"/>
      <c r="CY255" s="436"/>
      <c r="CZ255" s="436"/>
      <c r="DA255" s="437"/>
      <c r="DB255" s="438"/>
      <c r="DC255" s="457">
        <v>0</v>
      </c>
      <c r="DD255" s="458">
        <v>0</v>
      </c>
      <c r="DE255" s="459">
        <v>0</v>
      </c>
      <c r="DF255" s="357">
        <v>0</v>
      </c>
    </row>
    <row r="256" spans="1:110" ht="35.25" customHeight="1" x14ac:dyDescent="0.25">
      <c r="A256" s="401" t="s">
        <v>56</v>
      </c>
      <c r="B256" s="48" t="s">
        <v>42</v>
      </c>
      <c r="C256" s="48" t="s">
        <v>388</v>
      </c>
      <c r="D256" s="145" t="s">
        <v>446</v>
      </c>
      <c r="E256" s="145" t="s">
        <v>447</v>
      </c>
      <c r="F256" s="145" t="s">
        <v>448</v>
      </c>
      <c r="G256" s="14" t="s">
        <v>447</v>
      </c>
      <c r="H256" s="22" t="s">
        <v>1979</v>
      </c>
      <c r="I256" s="145" t="s">
        <v>1980</v>
      </c>
      <c r="J256" s="426">
        <v>14.5</v>
      </c>
      <c r="K256" s="426">
        <v>10.088446948713001</v>
      </c>
      <c r="L256" s="488">
        <v>4.5</v>
      </c>
      <c r="M256" s="498"/>
      <c r="N256" s="498"/>
      <c r="O256" s="498"/>
      <c r="P256" s="498"/>
      <c r="Q256" s="498"/>
      <c r="R256" s="498"/>
      <c r="S256" s="498"/>
      <c r="T256" s="498"/>
      <c r="U256" s="498"/>
      <c r="V256" s="498"/>
      <c r="W256" s="498"/>
      <c r="X256" s="498"/>
      <c r="Y256" s="498"/>
      <c r="Z256" s="498"/>
      <c r="AA256" s="498"/>
      <c r="AB256" s="498"/>
      <c r="AC256" s="498"/>
      <c r="AD256" s="498"/>
      <c r="AE256" s="498"/>
      <c r="AF256" s="498"/>
      <c r="AG256" s="585"/>
      <c r="AH256" s="498"/>
      <c r="AI256" s="498">
        <f t="shared" si="18"/>
        <v>0</v>
      </c>
      <c r="AJ256" s="498">
        <f t="shared" si="19"/>
        <v>0</v>
      </c>
      <c r="AK256" s="498"/>
      <c r="AL256" s="498"/>
      <c r="AM256" s="498"/>
      <c r="AN256" s="498"/>
      <c r="AO256" s="498"/>
      <c r="AP256" s="498"/>
      <c r="AQ256" s="498"/>
      <c r="AR256" s="498"/>
      <c r="AS256" s="498"/>
      <c r="AT256" s="498"/>
      <c r="AU256" s="498"/>
      <c r="AV256" s="498"/>
      <c r="AW256" s="498"/>
      <c r="AX256" s="498"/>
      <c r="AY256" s="498"/>
      <c r="AZ256" s="498"/>
      <c r="BA256" s="498"/>
      <c r="BB256" s="498"/>
      <c r="BC256" s="498"/>
      <c r="BD256" s="498"/>
      <c r="BE256" s="498"/>
      <c r="BF256" s="498"/>
      <c r="BG256" s="256">
        <f t="shared" si="20"/>
        <v>0</v>
      </c>
      <c r="BH256" s="26">
        <f t="shared" si="21"/>
        <v>0</v>
      </c>
      <c r="BI256" s="514">
        <f t="shared" si="17"/>
        <v>0</v>
      </c>
      <c r="BJ256" s="515">
        <v>0</v>
      </c>
      <c r="BK256" s="515">
        <v>0</v>
      </c>
      <c r="BL256" s="515">
        <v>0</v>
      </c>
      <c r="BM256" s="515">
        <v>0</v>
      </c>
      <c r="BN256" s="515">
        <v>0</v>
      </c>
      <c r="BO256" s="515">
        <v>0</v>
      </c>
      <c r="BP256" s="515">
        <v>0</v>
      </c>
      <c r="BQ256" s="515">
        <v>0</v>
      </c>
      <c r="BR256" s="515">
        <v>0</v>
      </c>
      <c r="BS256" s="515">
        <v>0</v>
      </c>
      <c r="BT256" s="515">
        <v>0</v>
      </c>
      <c r="BU256" s="515">
        <v>0</v>
      </c>
      <c r="BV256" s="515">
        <v>0</v>
      </c>
      <c r="BW256" s="515">
        <v>0</v>
      </c>
      <c r="BX256" s="515">
        <v>0</v>
      </c>
      <c r="BY256" s="515">
        <v>0</v>
      </c>
      <c r="BZ256" s="515">
        <v>0</v>
      </c>
      <c r="CA256" s="515">
        <v>0</v>
      </c>
      <c r="CB256" s="515">
        <v>0</v>
      </c>
      <c r="CC256" s="515">
        <v>0</v>
      </c>
      <c r="CD256" s="515">
        <v>0</v>
      </c>
      <c r="CE256" s="515">
        <v>0</v>
      </c>
      <c r="CF256" s="515">
        <v>0</v>
      </c>
      <c r="CG256" s="516">
        <v>0</v>
      </c>
      <c r="CH256" s="501">
        <v>19972800.000000004</v>
      </c>
      <c r="CI256" s="501">
        <v>19972800.000000004</v>
      </c>
      <c r="CJ256" s="501">
        <v>16679040</v>
      </c>
      <c r="CK256" s="257" t="s">
        <v>1976</v>
      </c>
      <c r="CL256" s="108">
        <v>5.7</v>
      </c>
      <c r="CM256" s="245">
        <v>5.7</v>
      </c>
      <c r="CN256" s="109">
        <v>4.76</v>
      </c>
      <c r="CO256" s="436"/>
      <c r="CP256" s="436"/>
      <c r="CQ256" s="436"/>
      <c r="CR256" s="273"/>
      <c r="CS256" s="447">
        <v>201.45849297573434</v>
      </c>
      <c r="CT256" s="448">
        <v>201.45849297573434</v>
      </c>
      <c r="CU256" s="441">
        <v>1.4942528735632183</v>
      </c>
      <c r="CV256" s="442">
        <v>1.4942528735632183</v>
      </c>
      <c r="CW256" s="450" t="s">
        <v>2275</v>
      </c>
      <c r="CX256" s="242"/>
      <c r="CY256" s="436"/>
      <c r="CZ256" s="436"/>
      <c r="DA256" s="437"/>
      <c r="DB256" s="438"/>
      <c r="DC256" s="457">
        <v>2943</v>
      </c>
      <c r="DD256" s="458">
        <v>369</v>
      </c>
      <c r="DE256" s="459">
        <v>442</v>
      </c>
      <c r="DF256" s="357">
        <v>1251.3333333333333</v>
      </c>
    </row>
    <row r="257" spans="1:110" ht="35.25" customHeight="1" x14ac:dyDescent="0.25">
      <c r="A257" s="401" t="s">
        <v>56</v>
      </c>
      <c r="B257" s="48" t="s">
        <v>42</v>
      </c>
      <c r="C257" s="48" t="s">
        <v>388</v>
      </c>
      <c r="D257" s="145" t="s">
        <v>449</v>
      </c>
      <c r="E257" s="145" t="s">
        <v>450</v>
      </c>
      <c r="F257" s="145" t="s">
        <v>451</v>
      </c>
      <c r="G257" s="14" t="s">
        <v>452</v>
      </c>
      <c r="H257" s="22" t="s">
        <v>1979</v>
      </c>
      <c r="I257" s="145" t="s">
        <v>1980</v>
      </c>
      <c r="J257" s="426">
        <v>20.7</v>
      </c>
      <c r="K257" s="426">
        <v>7.6475378628810002</v>
      </c>
      <c r="L257" s="488">
        <v>1</v>
      </c>
      <c r="M257" s="498"/>
      <c r="N257" s="498"/>
      <c r="O257" s="498"/>
      <c r="P257" s="498"/>
      <c r="Q257" s="498"/>
      <c r="R257" s="498"/>
      <c r="S257" s="498"/>
      <c r="T257" s="498"/>
      <c r="U257" s="498"/>
      <c r="V257" s="498"/>
      <c r="W257" s="498"/>
      <c r="X257" s="498"/>
      <c r="Y257" s="498"/>
      <c r="Z257" s="498"/>
      <c r="AA257" s="498"/>
      <c r="AB257" s="498"/>
      <c r="AC257" s="498"/>
      <c r="AD257" s="498"/>
      <c r="AE257" s="498"/>
      <c r="AF257" s="498"/>
      <c r="AG257" s="585"/>
      <c r="AH257" s="498"/>
      <c r="AI257" s="498">
        <f t="shared" si="18"/>
        <v>0</v>
      </c>
      <c r="AJ257" s="498">
        <f t="shared" si="19"/>
        <v>0</v>
      </c>
      <c r="AK257" s="498"/>
      <c r="AL257" s="498"/>
      <c r="AM257" s="498"/>
      <c r="AN257" s="498"/>
      <c r="AO257" s="498"/>
      <c r="AP257" s="498"/>
      <c r="AQ257" s="498"/>
      <c r="AR257" s="498"/>
      <c r="AS257" s="498"/>
      <c r="AT257" s="498"/>
      <c r="AU257" s="498"/>
      <c r="AV257" s="498"/>
      <c r="AW257" s="498"/>
      <c r="AX257" s="498"/>
      <c r="AY257" s="498"/>
      <c r="AZ257" s="498"/>
      <c r="BA257" s="498"/>
      <c r="BB257" s="498"/>
      <c r="BC257" s="498"/>
      <c r="BD257" s="498"/>
      <c r="BE257" s="498"/>
      <c r="BF257" s="498"/>
      <c r="BG257" s="256">
        <f t="shared" si="20"/>
        <v>0</v>
      </c>
      <c r="BH257" s="26">
        <f t="shared" si="21"/>
        <v>0</v>
      </c>
      <c r="BI257" s="514">
        <f t="shared" si="17"/>
        <v>0</v>
      </c>
      <c r="BJ257" s="515">
        <v>0</v>
      </c>
      <c r="BK257" s="515">
        <v>0</v>
      </c>
      <c r="BL257" s="515">
        <v>0</v>
      </c>
      <c r="BM257" s="515">
        <v>0</v>
      </c>
      <c r="BN257" s="515">
        <v>0</v>
      </c>
      <c r="BO257" s="515">
        <v>0</v>
      </c>
      <c r="BP257" s="515">
        <v>0</v>
      </c>
      <c r="BQ257" s="515">
        <v>0</v>
      </c>
      <c r="BR257" s="515">
        <v>0</v>
      </c>
      <c r="BS257" s="515">
        <v>0</v>
      </c>
      <c r="BT257" s="515">
        <v>0</v>
      </c>
      <c r="BU257" s="515">
        <v>0</v>
      </c>
      <c r="BV257" s="515">
        <v>0</v>
      </c>
      <c r="BW257" s="515">
        <v>0</v>
      </c>
      <c r="BX257" s="515">
        <v>0</v>
      </c>
      <c r="BY257" s="515">
        <v>0</v>
      </c>
      <c r="BZ257" s="515">
        <v>0</v>
      </c>
      <c r="CA257" s="515">
        <v>0</v>
      </c>
      <c r="CB257" s="515">
        <v>0</v>
      </c>
      <c r="CC257" s="515">
        <v>0</v>
      </c>
      <c r="CD257" s="515">
        <v>0</v>
      </c>
      <c r="CE257" s="515">
        <v>0</v>
      </c>
      <c r="CF257" s="515">
        <v>0</v>
      </c>
      <c r="CG257" s="516">
        <v>0</v>
      </c>
      <c r="CH257" s="501">
        <v>16468800</v>
      </c>
      <c r="CI257" s="501">
        <v>16468800</v>
      </c>
      <c r="CJ257" s="501">
        <v>25649280.000000004</v>
      </c>
      <c r="CK257" s="257" t="s">
        <v>1976</v>
      </c>
      <c r="CL257" s="108">
        <v>4.7</v>
      </c>
      <c r="CM257" s="245">
        <v>4.7</v>
      </c>
      <c r="CN257" s="109">
        <v>7.32</v>
      </c>
      <c r="CO257" s="436"/>
      <c r="CP257" s="436"/>
      <c r="CQ257" s="436"/>
      <c r="CR257" s="273"/>
      <c r="CS257" s="447">
        <v>197.33333333333334</v>
      </c>
      <c r="CT257" s="448">
        <v>197.33333333333334</v>
      </c>
      <c r="CU257" s="441">
        <v>1</v>
      </c>
      <c r="CV257" s="442">
        <v>1</v>
      </c>
      <c r="CW257" s="450" t="s">
        <v>2274</v>
      </c>
      <c r="CX257" s="242"/>
      <c r="CY257" s="436"/>
      <c r="CZ257" s="436"/>
      <c r="DA257" s="437"/>
      <c r="DB257" s="438"/>
      <c r="DC257" s="457">
        <v>0</v>
      </c>
      <c r="DD257" s="458">
        <v>488</v>
      </c>
      <c r="DE257" s="459">
        <v>104</v>
      </c>
      <c r="DF257" s="357">
        <v>197.33333333333334</v>
      </c>
    </row>
    <row r="258" spans="1:110" ht="35.25" customHeight="1" x14ac:dyDescent="0.25">
      <c r="A258" s="401" t="s">
        <v>56</v>
      </c>
      <c r="B258" s="48" t="s">
        <v>42</v>
      </c>
      <c r="C258" s="48" t="s">
        <v>388</v>
      </c>
      <c r="D258" s="145" t="s">
        <v>453</v>
      </c>
      <c r="E258" s="145" t="s">
        <v>439</v>
      </c>
      <c r="F258" s="145" t="s">
        <v>454</v>
      </c>
      <c r="G258" s="14" t="s">
        <v>455</v>
      </c>
      <c r="H258" s="22" t="s">
        <v>1979</v>
      </c>
      <c r="I258" s="145" t="s">
        <v>1980</v>
      </c>
      <c r="J258" s="426">
        <v>49.1</v>
      </c>
      <c r="K258" s="426">
        <v>8.055113619609001</v>
      </c>
      <c r="L258" s="488">
        <v>2</v>
      </c>
      <c r="M258" s="498"/>
      <c r="N258" s="498"/>
      <c r="O258" s="498"/>
      <c r="P258" s="498"/>
      <c r="Q258" s="498">
        <v>1</v>
      </c>
      <c r="R258" s="498">
        <v>1</v>
      </c>
      <c r="S258" s="498"/>
      <c r="T258" s="498"/>
      <c r="U258" s="498"/>
      <c r="V258" s="498"/>
      <c r="W258" s="498"/>
      <c r="X258" s="498"/>
      <c r="Y258" s="498"/>
      <c r="Z258" s="498"/>
      <c r="AA258" s="498"/>
      <c r="AB258" s="498"/>
      <c r="AC258" s="498">
        <v>1</v>
      </c>
      <c r="AD258" s="498">
        <v>1</v>
      </c>
      <c r="AE258" s="498"/>
      <c r="AF258" s="498"/>
      <c r="AG258" s="585"/>
      <c r="AH258" s="498"/>
      <c r="AI258" s="498">
        <f t="shared" si="18"/>
        <v>2</v>
      </c>
      <c r="AJ258" s="498">
        <f t="shared" si="19"/>
        <v>2</v>
      </c>
      <c r="AK258" s="498"/>
      <c r="AL258" s="498"/>
      <c r="AM258" s="498"/>
      <c r="AN258" s="498"/>
      <c r="AO258" s="498">
        <v>350</v>
      </c>
      <c r="AP258" s="498">
        <v>350</v>
      </c>
      <c r="AQ258" s="498"/>
      <c r="AR258" s="498"/>
      <c r="AS258" s="498"/>
      <c r="AT258" s="498"/>
      <c r="AU258" s="498"/>
      <c r="AV258" s="498"/>
      <c r="AW258" s="498"/>
      <c r="AX258" s="498"/>
      <c r="AY258" s="498"/>
      <c r="AZ258" s="498"/>
      <c r="BA258" s="498">
        <v>95</v>
      </c>
      <c r="BB258" s="498">
        <v>95</v>
      </c>
      <c r="BC258" s="498"/>
      <c r="BD258" s="498"/>
      <c r="BE258" s="498"/>
      <c r="BF258" s="498"/>
      <c r="BG258" s="256">
        <f t="shared" si="20"/>
        <v>445</v>
      </c>
      <c r="BH258" s="26">
        <f t="shared" si="21"/>
        <v>445</v>
      </c>
      <c r="BI258" s="514">
        <f t="shared" si="17"/>
        <v>0.10348837209302326</v>
      </c>
      <c r="BJ258" s="515">
        <v>0</v>
      </c>
      <c r="BK258" s="515">
        <v>0</v>
      </c>
      <c r="BL258" s="515">
        <v>0</v>
      </c>
      <c r="BM258" s="515">
        <v>0</v>
      </c>
      <c r="BN258" s="515">
        <v>1226400</v>
      </c>
      <c r="BO258" s="515">
        <v>1226400</v>
      </c>
      <c r="BP258" s="515">
        <v>0</v>
      </c>
      <c r="BQ258" s="515">
        <v>0</v>
      </c>
      <c r="BR258" s="515">
        <v>0</v>
      </c>
      <c r="BS258" s="515">
        <v>0</v>
      </c>
      <c r="BT258" s="515">
        <v>0</v>
      </c>
      <c r="BU258" s="515">
        <v>0</v>
      </c>
      <c r="BV258" s="515">
        <v>0</v>
      </c>
      <c r="BW258" s="515">
        <v>0</v>
      </c>
      <c r="BX258" s="515">
        <v>0</v>
      </c>
      <c r="BY258" s="515">
        <v>0</v>
      </c>
      <c r="BZ258" s="515">
        <v>111514.8</v>
      </c>
      <c r="CA258" s="515">
        <v>111514.8</v>
      </c>
      <c r="CB258" s="515">
        <v>0</v>
      </c>
      <c r="CC258" s="515">
        <v>0</v>
      </c>
      <c r="CD258" s="515">
        <v>0</v>
      </c>
      <c r="CE258" s="515">
        <v>0</v>
      </c>
      <c r="CF258" s="515">
        <v>1337914.8</v>
      </c>
      <c r="CG258" s="516">
        <v>1337914.8</v>
      </c>
      <c r="CH258" s="501">
        <v>30835200.000000004</v>
      </c>
      <c r="CI258" s="501">
        <v>30835200.000000004</v>
      </c>
      <c r="CJ258" s="501">
        <v>15067199.999999998</v>
      </c>
      <c r="CK258" s="257" t="s">
        <v>1976</v>
      </c>
      <c r="CL258" s="108">
        <v>8.8000000000000007</v>
      </c>
      <c r="CM258" s="245">
        <v>8.8000000000000007</v>
      </c>
      <c r="CN258" s="109">
        <v>4.3</v>
      </c>
      <c r="CO258" s="436"/>
      <c r="CP258" s="436"/>
      <c r="CQ258" s="436"/>
      <c r="CR258" s="273"/>
      <c r="CS258" s="447">
        <v>0</v>
      </c>
      <c r="CT258" s="448">
        <v>0</v>
      </c>
      <c r="CU258" s="441">
        <v>0</v>
      </c>
      <c r="CV258" s="442">
        <v>0</v>
      </c>
      <c r="CW258" s="450" t="s">
        <v>2217</v>
      </c>
      <c r="CX258" s="242"/>
      <c r="CY258" s="436"/>
      <c r="CZ258" s="436"/>
      <c r="DA258" s="437"/>
      <c r="DB258" s="438"/>
      <c r="DC258" s="457">
        <v>0</v>
      </c>
      <c r="DD258" s="458">
        <v>0</v>
      </c>
      <c r="DE258" s="459">
        <v>0</v>
      </c>
      <c r="DF258" s="357">
        <v>0</v>
      </c>
    </row>
    <row r="259" spans="1:110" ht="35.25" customHeight="1" x14ac:dyDescent="0.25">
      <c r="A259" s="401" t="s">
        <v>56</v>
      </c>
      <c r="B259" s="48" t="s">
        <v>42</v>
      </c>
      <c r="C259" s="48" t="s">
        <v>388</v>
      </c>
      <c r="D259" s="145" t="s">
        <v>456</v>
      </c>
      <c r="E259" s="145" t="s">
        <v>457</v>
      </c>
      <c r="F259" s="145" t="s">
        <v>458</v>
      </c>
      <c r="G259" s="14" t="s">
        <v>459</v>
      </c>
      <c r="H259" s="22" t="s">
        <v>1979</v>
      </c>
      <c r="I259" s="145" t="s">
        <v>1980</v>
      </c>
      <c r="J259" s="426">
        <v>37.9</v>
      </c>
      <c r="K259" s="426">
        <v>9.3973484653020005</v>
      </c>
      <c r="L259" s="488">
        <v>1</v>
      </c>
      <c r="M259" s="498"/>
      <c r="N259" s="498"/>
      <c r="O259" s="498"/>
      <c r="P259" s="498"/>
      <c r="Q259" s="498"/>
      <c r="R259" s="498"/>
      <c r="S259" s="498"/>
      <c r="T259" s="498"/>
      <c r="U259" s="498"/>
      <c r="V259" s="498"/>
      <c r="W259" s="498"/>
      <c r="X259" s="498"/>
      <c r="Y259" s="498"/>
      <c r="Z259" s="498"/>
      <c r="AA259" s="498"/>
      <c r="AB259" s="498"/>
      <c r="AC259" s="498"/>
      <c r="AD259" s="498"/>
      <c r="AE259" s="498"/>
      <c r="AF259" s="498"/>
      <c r="AG259" s="585"/>
      <c r="AH259" s="498"/>
      <c r="AI259" s="498">
        <f t="shared" si="18"/>
        <v>0</v>
      </c>
      <c r="AJ259" s="498">
        <f t="shared" si="19"/>
        <v>0</v>
      </c>
      <c r="AK259" s="498"/>
      <c r="AL259" s="498"/>
      <c r="AM259" s="498"/>
      <c r="AN259" s="498"/>
      <c r="AO259" s="498"/>
      <c r="AP259" s="498"/>
      <c r="AQ259" s="498"/>
      <c r="AR259" s="498"/>
      <c r="AS259" s="498"/>
      <c r="AT259" s="498"/>
      <c r="AU259" s="498"/>
      <c r="AV259" s="498"/>
      <c r="AW259" s="498"/>
      <c r="AX259" s="498"/>
      <c r="AY259" s="498"/>
      <c r="AZ259" s="498"/>
      <c r="BA259" s="498"/>
      <c r="BB259" s="498"/>
      <c r="BC259" s="498"/>
      <c r="BD259" s="498"/>
      <c r="BE259" s="498"/>
      <c r="BF259" s="498"/>
      <c r="BG259" s="256">
        <f t="shared" si="20"/>
        <v>0</v>
      </c>
      <c r="BH259" s="26">
        <f t="shared" si="21"/>
        <v>0</v>
      </c>
      <c r="BI259" s="514">
        <f t="shared" si="17"/>
        <v>0</v>
      </c>
      <c r="BJ259" s="515">
        <v>0</v>
      </c>
      <c r="BK259" s="515">
        <v>0</v>
      </c>
      <c r="BL259" s="515">
        <v>0</v>
      </c>
      <c r="BM259" s="515">
        <v>0</v>
      </c>
      <c r="BN259" s="515">
        <v>0</v>
      </c>
      <c r="BO259" s="515">
        <v>0</v>
      </c>
      <c r="BP259" s="515">
        <v>0</v>
      </c>
      <c r="BQ259" s="515">
        <v>0</v>
      </c>
      <c r="BR259" s="515">
        <v>0</v>
      </c>
      <c r="BS259" s="515">
        <v>0</v>
      </c>
      <c r="BT259" s="515">
        <v>0</v>
      </c>
      <c r="BU259" s="515">
        <v>0</v>
      </c>
      <c r="BV259" s="515">
        <v>0</v>
      </c>
      <c r="BW259" s="515">
        <v>0</v>
      </c>
      <c r="BX259" s="515">
        <v>0</v>
      </c>
      <c r="BY259" s="515">
        <v>0</v>
      </c>
      <c r="BZ259" s="515">
        <v>0</v>
      </c>
      <c r="CA259" s="515">
        <v>0</v>
      </c>
      <c r="CB259" s="515">
        <v>0</v>
      </c>
      <c r="CC259" s="515">
        <v>0</v>
      </c>
      <c r="CD259" s="515">
        <v>0</v>
      </c>
      <c r="CE259" s="515">
        <v>0</v>
      </c>
      <c r="CF259" s="515">
        <v>0</v>
      </c>
      <c r="CG259" s="516">
        <v>0</v>
      </c>
      <c r="CH259" s="501">
        <v>75336000</v>
      </c>
      <c r="CI259" s="501">
        <v>75336000</v>
      </c>
      <c r="CJ259" s="501">
        <v>90052800</v>
      </c>
      <c r="CK259" s="257" t="s">
        <v>1976</v>
      </c>
      <c r="CL259" s="108">
        <v>21.5</v>
      </c>
      <c r="CM259" s="245">
        <v>21.5</v>
      </c>
      <c r="CN259" s="109">
        <v>25.7</v>
      </c>
      <c r="CO259" s="436"/>
      <c r="CP259" s="436"/>
      <c r="CQ259" s="436"/>
      <c r="CR259" s="273"/>
      <c r="CS259" s="447">
        <v>0</v>
      </c>
      <c r="CT259" s="448">
        <v>0</v>
      </c>
      <c r="CU259" s="441">
        <v>0</v>
      </c>
      <c r="CV259" s="442">
        <v>0</v>
      </c>
      <c r="CW259" s="450" t="s">
        <v>2217</v>
      </c>
      <c r="CX259" s="242"/>
      <c r="CY259" s="436"/>
      <c r="CZ259" s="436"/>
      <c r="DA259" s="437"/>
      <c r="DB259" s="438"/>
      <c r="DC259" s="457">
        <v>0</v>
      </c>
      <c r="DD259" s="458">
        <v>0</v>
      </c>
      <c r="DE259" s="459">
        <v>0</v>
      </c>
      <c r="DF259" s="357">
        <v>0</v>
      </c>
    </row>
    <row r="260" spans="1:110" ht="35.25" customHeight="1" x14ac:dyDescent="0.25">
      <c r="A260" s="401" t="s">
        <v>56</v>
      </c>
      <c r="B260" s="48" t="s">
        <v>42</v>
      </c>
      <c r="C260" s="48" t="s">
        <v>388</v>
      </c>
      <c r="D260" s="145" t="s">
        <v>460</v>
      </c>
      <c r="E260" s="145" t="s">
        <v>461</v>
      </c>
      <c r="F260" s="145" t="s">
        <v>462</v>
      </c>
      <c r="G260" s="14" t="s">
        <v>463</v>
      </c>
      <c r="H260" s="22" t="s">
        <v>1979</v>
      </c>
      <c r="I260" s="145" t="s">
        <v>1980</v>
      </c>
      <c r="J260" s="426">
        <v>31.9</v>
      </c>
      <c r="K260" s="426">
        <v>7.4231060451660005</v>
      </c>
      <c r="L260" s="488">
        <v>1</v>
      </c>
      <c r="M260" s="498"/>
      <c r="N260" s="498"/>
      <c r="O260" s="498"/>
      <c r="P260" s="498"/>
      <c r="Q260" s="498"/>
      <c r="R260" s="498"/>
      <c r="S260" s="498"/>
      <c r="T260" s="498"/>
      <c r="U260" s="498"/>
      <c r="V260" s="498"/>
      <c r="W260" s="498"/>
      <c r="X260" s="498"/>
      <c r="Y260" s="498"/>
      <c r="Z260" s="498"/>
      <c r="AA260" s="498"/>
      <c r="AB260" s="498"/>
      <c r="AC260" s="498"/>
      <c r="AD260" s="498"/>
      <c r="AE260" s="498"/>
      <c r="AF260" s="498"/>
      <c r="AG260" s="585"/>
      <c r="AH260" s="498"/>
      <c r="AI260" s="498">
        <f t="shared" si="18"/>
        <v>0</v>
      </c>
      <c r="AJ260" s="498">
        <f t="shared" si="19"/>
        <v>0</v>
      </c>
      <c r="AK260" s="498"/>
      <c r="AL260" s="498"/>
      <c r="AM260" s="498"/>
      <c r="AN260" s="498"/>
      <c r="AO260" s="498"/>
      <c r="AP260" s="498"/>
      <c r="AQ260" s="498"/>
      <c r="AR260" s="498"/>
      <c r="AS260" s="498"/>
      <c r="AT260" s="498"/>
      <c r="AU260" s="498"/>
      <c r="AV260" s="498"/>
      <c r="AW260" s="498"/>
      <c r="AX260" s="498"/>
      <c r="AY260" s="498"/>
      <c r="AZ260" s="498"/>
      <c r="BA260" s="498"/>
      <c r="BB260" s="498"/>
      <c r="BC260" s="498"/>
      <c r="BD260" s="498"/>
      <c r="BE260" s="498"/>
      <c r="BF260" s="498"/>
      <c r="BG260" s="256">
        <f t="shared" si="20"/>
        <v>0</v>
      </c>
      <c r="BH260" s="26">
        <f t="shared" si="21"/>
        <v>0</v>
      </c>
      <c r="BI260" s="514">
        <f t="shared" si="17"/>
        <v>0</v>
      </c>
      <c r="BJ260" s="515">
        <v>0</v>
      </c>
      <c r="BK260" s="515">
        <v>0</v>
      </c>
      <c r="BL260" s="515">
        <v>0</v>
      </c>
      <c r="BM260" s="515">
        <v>0</v>
      </c>
      <c r="BN260" s="515">
        <v>0</v>
      </c>
      <c r="BO260" s="515">
        <v>0</v>
      </c>
      <c r="BP260" s="515">
        <v>0</v>
      </c>
      <c r="BQ260" s="515">
        <v>0</v>
      </c>
      <c r="BR260" s="515">
        <v>0</v>
      </c>
      <c r="BS260" s="515">
        <v>0</v>
      </c>
      <c r="BT260" s="515">
        <v>0</v>
      </c>
      <c r="BU260" s="515">
        <v>0</v>
      </c>
      <c r="BV260" s="515">
        <v>0</v>
      </c>
      <c r="BW260" s="515">
        <v>0</v>
      </c>
      <c r="BX260" s="515">
        <v>0</v>
      </c>
      <c r="BY260" s="515">
        <v>0</v>
      </c>
      <c r="BZ260" s="515">
        <v>0</v>
      </c>
      <c r="CA260" s="515">
        <v>0</v>
      </c>
      <c r="CB260" s="515">
        <v>0</v>
      </c>
      <c r="CC260" s="515">
        <v>0</v>
      </c>
      <c r="CD260" s="515">
        <v>0</v>
      </c>
      <c r="CE260" s="515">
        <v>0</v>
      </c>
      <c r="CF260" s="515">
        <v>0</v>
      </c>
      <c r="CG260" s="516">
        <v>0</v>
      </c>
      <c r="CH260" s="501">
        <v>40646399.999999993</v>
      </c>
      <c r="CI260" s="501">
        <v>40646399.999999993</v>
      </c>
      <c r="CJ260" s="501">
        <v>25579200</v>
      </c>
      <c r="CK260" s="257" t="s">
        <v>1976</v>
      </c>
      <c r="CL260" s="108">
        <v>11.6</v>
      </c>
      <c r="CM260" s="245">
        <v>11.6</v>
      </c>
      <c r="CN260" s="109">
        <v>7.3</v>
      </c>
      <c r="CO260" s="436"/>
      <c r="CP260" s="436"/>
      <c r="CQ260" s="436"/>
      <c r="CR260" s="273"/>
      <c r="CS260" s="447">
        <v>0</v>
      </c>
      <c r="CT260" s="448">
        <v>0</v>
      </c>
      <c r="CU260" s="441">
        <v>0</v>
      </c>
      <c r="CV260" s="442">
        <v>0</v>
      </c>
      <c r="CW260" s="450" t="s">
        <v>2217</v>
      </c>
      <c r="CX260" s="242"/>
      <c r="CY260" s="436"/>
      <c r="CZ260" s="436"/>
      <c r="DA260" s="437"/>
      <c r="DB260" s="438"/>
      <c r="DC260" s="457">
        <v>0</v>
      </c>
      <c r="DD260" s="458">
        <v>0</v>
      </c>
      <c r="DE260" s="459">
        <v>0</v>
      </c>
      <c r="DF260" s="357">
        <v>0</v>
      </c>
    </row>
    <row r="261" spans="1:110" ht="35.25" customHeight="1" x14ac:dyDescent="0.25">
      <c r="A261" s="401" t="s">
        <v>56</v>
      </c>
      <c r="B261" s="48" t="s">
        <v>42</v>
      </c>
      <c r="C261" s="48" t="s">
        <v>388</v>
      </c>
      <c r="D261" s="145" t="s">
        <v>449</v>
      </c>
      <c r="E261" s="145" t="s">
        <v>450</v>
      </c>
      <c r="F261" s="145" t="s">
        <v>464</v>
      </c>
      <c r="G261" s="14" t="s">
        <v>465</v>
      </c>
      <c r="H261" s="22" t="s">
        <v>1979</v>
      </c>
      <c r="I261" s="145" t="s">
        <v>1980</v>
      </c>
      <c r="J261" s="426">
        <v>16.3</v>
      </c>
      <c r="K261" s="426">
        <v>7.134090894252</v>
      </c>
      <c r="L261" s="488">
        <v>1</v>
      </c>
      <c r="M261" s="498"/>
      <c r="N261" s="498"/>
      <c r="O261" s="498"/>
      <c r="P261" s="498"/>
      <c r="Q261" s="498"/>
      <c r="R261" s="498"/>
      <c r="S261" s="498"/>
      <c r="T261" s="498"/>
      <c r="U261" s="498"/>
      <c r="V261" s="498"/>
      <c r="W261" s="498"/>
      <c r="X261" s="498"/>
      <c r="Y261" s="498"/>
      <c r="Z261" s="498"/>
      <c r="AA261" s="498"/>
      <c r="AB261" s="498"/>
      <c r="AC261" s="498"/>
      <c r="AD261" s="498"/>
      <c r="AE261" s="498"/>
      <c r="AF261" s="498"/>
      <c r="AG261" s="585"/>
      <c r="AH261" s="498"/>
      <c r="AI261" s="498">
        <f t="shared" si="18"/>
        <v>0</v>
      </c>
      <c r="AJ261" s="498">
        <f t="shared" si="19"/>
        <v>0</v>
      </c>
      <c r="AK261" s="498"/>
      <c r="AL261" s="498"/>
      <c r="AM261" s="498"/>
      <c r="AN261" s="498"/>
      <c r="AO261" s="498"/>
      <c r="AP261" s="498"/>
      <c r="AQ261" s="498"/>
      <c r="AR261" s="498"/>
      <c r="AS261" s="498"/>
      <c r="AT261" s="498"/>
      <c r="AU261" s="498"/>
      <c r="AV261" s="498"/>
      <c r="AW261" s="498"/>
      <c r="AX261" s="498"/>
      <c r="AY261" s="498"/>
      <c r="AZ261" s="498"/>
      <c r="BA261" s="498"/>
      <c r="BB261" s="498"/>
      <c r="BC261" s="498"/>
      <c r="BD261" s="498"/>
      <c r="BE261" s="498"/>
      <c r="BF261" s="498"/>
      <c r="BG261" s="256">
        <f t="shared" si="20"/>
        <v>0</v>
      </c>
      <c r="BH261" s="26">
        <f t="shared" si="21"/>
        <v>0</v>
      </c>
      <c r="BI261" s="514">
        <f t="shared" si="17"/>
        <v>0</v>
      </c>
      <c r="BJ261" s="515">
        <v>0</v>
      </c>
      <c r="BK261" s="515">
        <v>0</v>
      </c>
      <c r="BL261" s="515">
        <v>0</v>
      </c>
      <c r="BM261" s="515">
        <v>0</v>
      </c>
      <c r="BN261" s="515">
        <v>0</v>
      </c>
      <c r="BO261" s="515">
        <v>0</v>
      </c>
      <c r="BP261" s="515">
        <v>0</v>
      </c>
      <c r="BQ261" s="515">
        <v>0</v>
      </c>
      <c r="BR261" s="515">
        <v>0</v>
      </c>
      <c r="BS261" s="515">
        <v>0</v>
      </c>
      <c r="BT261" s="515">
        <v>0</v>
      </c>
      <c r="BU261" s="515">
        <v>0</v>
      </c>
      <c r="BV261" s="515">
        <v>0</v>
      </c>
      <c r="BW261" s="515">
        <v>0</v>
      </c>
      <c r="BX261" s="515">
        <v>0</v>
      </c>
      <c r="BY261" s="515">
        <v>0</v>
      </c>
      <c r="BZ261" s="515">
        <v>0</v>
      </c>
      <c r="CA261" s="515">
        <v>0</v>
      </c>
      <c r="CB261" s="515">
        <v>0</v>
      </c>
      <c r="CC261" s="515">
        <v>0</v>
      </c>
      <c r="CD261" s="515">
        <v>0</v>
      </c>
      <c r="CE261" s="515">
        <v>0</v>
      </c>
      <c r="CF261" s="515">
        <v>0</v>
      </c>
      <c r="CG261" s="516">
        <v>0</v>
      </c>
      <c r="CH261" s="501">
        <v>10512000.000000002</v>
      </c>
      <c r="CI261" s="501">
        <v>14716800.000000002</v>
      </c>
      <c r="CJ261" s="501">
        <v>17520000</v>
      </c>
      <c r="CK261" s="257" t="s">
        <v>1976</v>
      </c>
      <c r="CL261" s="108">
        <v>3</v>
      </c>
      <c r="CM261" s="245">
        <v>4.2</v>
      </c>
      <c r="CN261" s="109">
        <v>5</v>
      </c>
      <c r="CO261" s="436"/>
      <c r="CP261" s="436"/>
      <c r="CQ261" s="436"/>
      <c r="CR261" s="273"/>
      <c r="CS261" s="447">
        <v>328.00000000000011</v>
      </c>
      <c r="CT261" s="448">
        <v>328.00000000000011</v>
      </c>
      <c r="CU261" s="441">
        <v>4.0000000000000018</v>
      </c>
      <c r="CV261" s="442">
        <v>4.0000000000000018</v>
      </c>
      <c r="CW261" s="450" t="s">
        <v>2217</v>
      </c>
      <c r="CX261" s="242"/>
      <c r="CY261" s="436"/>
      <c r="CZ261" s="436"/>
      <c r="DA261" s="437"/>
      <c r="DB261" s="438"/>
      <c r="DC261" s="457">
        <v>0</v>
      </c>
      <c r="DD261" s="458">
        <v>0</v>
      </c>
      <c r="DE261" s="459">
        <v>82</v>
      </c>
      <c r="DF261" s="357">
        <v>27.333333333333332</v>
      </c>
    </row>
    <row r="262" spans="1:110" ht="35.25" customHeight="1" x14ac:dyDescent="0.25">
      <c r="A262" s="401" t="s">
        <v>56</v>
      </c>
      <c r="B262" s="48" t="s">
        <v>42</v>
      </c>
      <c r="C262" s="48" t="s">
        <v>388</v>
      </c>
      <c r="D262" s="145" t="s">
        <v>438</v>
      </c>
      <c r="E262" s="145" t="s">
        <v>466</v>
      </c>
      <c r="F262" s="145" t="s">
        <v>467</v>
      </c>
      <c r="G262" s="14" t="s">
        <v>468</v>
      </c>
      <c r="H262" s="22" t="s">
        <v>1979</v>
      </c>
      <c r="I262" s="145" t="s">
        <v>1984</v>
      </c>
      <c r="J262" s="426">
        <v>18.7</v>
      </c>
      <c r="K262" s="426">
        <v>7.7952651353010003</v>
      </c>
      <c r="L262" s="488">
        <v>1</v>
      </c>
      <c r="M262" s="498"/>
      <c r="N262" s="498"/>
      <c r="O262" s="498"/>
      <c r="P262" s="498"/>
      <c r="Q262" s="498"/>
      <c r="R262" s="498"/>
      <c r="S262" s="498"/>
      <c r="T262" s="498"/>
      <c r="U262" s="498"/>
      <c r="V262" s="498"/>
      <c r="W262" s="498"/>
      <c r="X262" s="498"/>
      <c r="Y262" s="498"/>
      <c r="Z262" s="498"/>
      <c r="AA262" s="498"/>
      <c r="AB262" s="498"/>
      <c r="AC262" s="498"/>
      <c r="AD262" s="498"/>
      <c r="AE262" s="498"/>
      <c r="AF262" s="498"/>
      <c r="AG262" s="585"/>
      <c r="AH262" s="498"/>
      <c r="AI262" s="498">
        <f t="shared" si="18"/>
        <v>0</v>
      </c>
      <c r="AJ262" s="498">
        <f t="shared" si="19"/>
        <v>0</v>
      </c>
      <c r="AK262" s="498"/>
      <c r="AL262" s="498"/>
      <c r="AM262" s="498"/>
      <c r="AN262" s="498"/>
      <c r="AO262" s="498"/>
      <c r="AP262" s="498"/>
      <c r="AQ262" s="498"/>
      <c r="AR262" s="498"/>
      <c r="AS262" s="498"/>
      <c r="AT262" s="498"/>
      <c r="AU262" s="498"/>
      <c r="AV262" s="498"/>
      <c r="AW262" s="498"/>
      <c r="AX262" s="498"/>
      <c r="AY262" s="498"/>
      <c r="AZ262" s="498"/>
      <c r="BA262" s="498"/>
      <c r="BB262" s="498"/>
      <c r="BC262" s="498"/>
      <c r="BD262" s="498"/>
      <c r="BE262" s="498"/>
      <c r="BF262" s="498"/>
      <c r="BG262" s="256">
        <f t="shared" si="20"/>
        <v>0</v>
      </c>
      <c r="BH262" s="26">
        <f t="shared" si="21"/>
        <v>0</v>
      </c>
      <c r="BI262" s="514">
        <f t="shared" si="17"/>
        <v>0</v>
      </c>
      <c r="BJ262" s="515">
        <v>0</v>
      </c>
      <c r="BK262" s="515">
        <v>0</v>
      </c>
      <c r="BL262" s="515">
        <v>0</v>
      </c>
      <c r="BM262" s="515">
        <v>0</v>
      </c>
      <c r="BN262" s="515">
        <v>0</v>
      </c>
      <c r="BO262" s="515">
        <v>0</v>
      </c>
      <c r="BP262" s="515">
        <v>0</v>
      </c>
      <c r="BQ262" s="515">
        <v>0</v>
      </c>
      <c r="BR262" s="515">
        <v>0</v>
      </c>
      <c r="BS262" s="515">
        <v>0</v>
      </c>
      <c r="BT262" s="515">
        <v>0</v>
      </c>
      <c r="BU262" s="515">
        <v>0</v>
      </c>
      <c r="BV262" s="515">
        <v>0</v>
      </c>
      <c r="BW262" s="515">
        <v>0</v>
      </c>
      <c r="BX262" s="515">
        <v>0</v>
      </c>
      <c r="BY262" s="515">
        <v>0</v>
      </c>
      <c r="BZ262" s="515">
        <v>0</v>
      </c>
      <c r="CA262" s="515">
        <v>0</v>
      </c>
      <c r="CB262" s="515">
        <v>0</v>
      </c>
      <c r="CC262" s="515">
        <v>0</v>
      </c>
      <c r="CD262" s="515">
        <v>0</v>
      </c>
      <c r="CE262" s="515">
        <v>0</v>
      </c>
      <c r="CF262" s="515">
        <v>0</v>
      </c>
      <c r="CG262" s="516">
        <v>0</v>
      </c>
      <c r="CH262" s="501">
        <v>9460800.0000000019</v>
      </c>
      <c r="CI262" s="501">
        <v>9460800.0000000019</v>
      </c>
      <c r="CJ262" s="501">
        <v>12228960.000000002</v>
      </c>
      <c r="CK262" s="257" t="s">
        <v>1976</v>
      </c>
      <c r="CL262" s="108">
        <v>2.7</v>
      </c>
      <c r="CM262" s="245">
        <v>2.7</v>
      </c>
      <c r="CN262" s="109">
        <v>3.49</v>
      </c>
      <c r="CO262" s="436"/>
      <c r="CP262" s="436"/>
      <c r="CQ262" s="436"/>
      <c r="CR262" s="273"/>
      <c r="CS262" s="447">
        <v>352.66666666666669</v>
      </c>
      <c r="CT262" s="448">
        <v>48</v>
      </c>
      <c r="CU262" s="441">
        <v>1</v>
      </c>
      <c r="CV262" s="442">
        <v>0.66666666666666663</v>
      </c>
      <c r="CW262" s="450" t="s">
        <v>2233</v>
      </c>
      <c r="CX262" s="242"/>
      <c r="CY262" s="436"/>
      <c r="CZ262" s="436"/>
      <c r="DA262" s="437"/>
      <c r="DB262" s="438"/>
      <c r="DC262" s="457">
        <v>0</v>
      </c>
      <c r="DD262" s="458">
        <v>0</v>
      </c>
      <c r="DE262" s="459">
        <v>144</v>
      </c>
      <c r="DF262" s="357">
        <v>48</v>
      </c>
    </row>
    <row r="263" spans="1:110" ht="35.25" customHeight="1" x14ac:dyDescent="0.25">
      <c r="A263" s="401" t="s">
        <v>56</v>
      </c>
      <c r="B263" s="48" t="s">
        <v>42</v>
      </c>
      <c r="C263" s="48" t="s">
        <v>388</v>
      </c>
      <c r="D263" s="145" t="s">
        <v>469</v>
      </c>
      <c r="E263" s="145" t="s">
        <v>390</v>
      </c>
      <c r="F263" s="145" t="s">
        <v>470</v>
      </c>
      <c r="G263" s="14" t="s">
        <v>390</v>
      </c>
      <c r="H263" s="22" t="s">
        <v>1979</v>
      </c>
      <c r="I263" s="145" t="s">
        <v>1984</v>
      </c>
      <c r="J263" s="426">
        <v>14.747719806125961</v>
      </c>
      <c r="K263" s="426">
        <v>18.474621173694004</v>
      </c>
      <c r="L263" s="488">
        <v>2444.6</v>
      </c>
      <c r="M263" s="498"/>
      <c r="N263" s="498"/>
      <c r="O263" s="498"/>
      <c r="P263" s="498"/>
      <c r="Q263" s="498"/>
      <c r="R263" s="498"/>
      <c r="S263" s="498"/>
      <c r="T263" s="498"/>
      <c r="U263" s="498"/>
      <c r="V263" s="498"/>
      <c r="W263" s="498"/>
      <c r="X263" s="498"/>
      <c r="Y263" s="498"/>
      <c r="Z263" s="498"/>
      <c r="AA263" s="498"/>
      <c r="AB263" s="498"/>
      <c r="AC263" s="498">
        <v>73</v>
      </c>
      <c r="AD263" s="498">
        <v>73</v>
      </c>
      <c r="AE263" s="498"/>
      <c r="AF263" s="498"/>
      <c r="AG263" s="585"/>
      <c r="AH263" s="498"/>
      <c r="AI263" s="498">
        <f t="shared" si="18"/>
        <v>73</v>
      </c>
      <c r="AJ263" s="498">
        <f t="shared" si="19"/>
        <v>73</v>
      </c>
      <c r="AK263" s="498"/>
      <c r="AL263" s="498"/>
      <c r="AM263" s="498"/>
      <c r="AN263" s="498"/>
      <c r="AO263" s="498"/>
      <c r="AP263" s="498"/>
      <c r="AQ263" s="498"/>
      <c r="AR263" s="498"/>
      <c r="AS263" s="498"/>
      <c r="AT263" s="498"/>
      <c r="AU263" s="498"/>
      <c r="AV263" s="498"/>
      <c r="AW263" s="498"/>
      <c r="AX263" s="498"/>
      <c r="AY263" s="498"/>
      <c r="AZ263" s="498"/>
      <c r="BA263" s="498">
        <v>2480.3649999999998</v>
      </c>
      <c r="BB263" s="498">
        <v>2480.3649999999998</v>
      </c>
      <c r="BC263" s="498"/>
      <c r="BD263" s="498"/>
      <c r="BE263" s="498"/>
      <c r="BF263" s="498"/>
      <c r="BG263" s="256">
        <f t="shared" si="20"/>
        <v>2480.3649999999998</v>
      </c>
      <c r="BH263" s="26">
        <f t="shared" si="21"/>
        <v>2480.3649999999998</v>
      </c>
      <c r="BI263" s="514">
        <f t="shared" si="17"/>
        <v>0.28774535962877035</v>
      </c>
      <c r="BJ263" s="515">
        <v>0</v>
      </c>
      <c r="BK263" s="515">
        <v>0</v>
      </c>
      <c r="BL263" s="515">
        <v>0</v>
      </c>
      <c r="BM263" s="515">
        <v>0</v>
      </c>
      <c r="BN263" s="515">
        <v>0</v>
      </c>
      <c r="BO263" s="515">
        <v>0</v>
      </c>
      <c r="BP263" s="515">
        <v>0</v>
      </c>
      <c r="BQ263" s="515">
        <v>0</v>
      </c>
      <c r="BR263" s="515">
        <v>0</v>
      </c>
      <c r="BS263" s="515">
        <v>0</v>
      </c>
      <c r="BT263" s="515">
        <v>0</v>
      </c>
      <c r="BU263" s="515">
        <v>0</v>
      </c>
      <c r="BV263" s="515">
        <v>0</v>
      </c>
      <c r="BW263" s="515">
        <v>0</v>
      </c>
      <c r="BX263" s="515">
        <v>0</v>
      </c>
      <c r="BY263" s="515">
        <v>0</v>
      </c>
      <c r="BZ263" s="515">
        <v>2911551.6516</v>
      </c>
      <c r="CA263" s="515">
        <v>2911551.6516</v>
      </c>
      <c r="CB263" s="515">
        <v>0</v>
      </c>
      <c r="CC263" s="515">
        <v>0</v>
      </c>
      <c r="CD263" s="515">
        <v>0</v>
      </c>
      <c r="CE263" s="515">
        <v>0</v>
      </c>
      <c r="CF263" s="515">
        <v>2911551.6516</v>
      </c>
      <c r="CG263" s="516">
        <v>2911551.6516</v>
      </c>
      <c r="CH263" s="501">
        <v>24878399.999999996</v>
      </c>
      <c r="CI263" s="501">
        <v>24878399.999999996</v>
      </c>
      <c r="CJ263" s="501">
        <v>30204480</v>
      </c>
      <c r="CK263" s="257" t="s">
        <v>1976</v>
      </c>
      <c r="CL263" s="108">
        <v>7.1</v>
      </c>
      <c r="CM263" s="245">
        <v>7.1</v>
      </c>
      <c r="CN263" s="109">
        <v>8.6199999999999992</v>
      </c>
      <c r="CO263" s="436"/>
      <c r="CP263" s="436"/>
      <c r="CQ263" s="436"/>
      <c r="CR263" s="273"/>
      <c r="CS263" s="447">
        <v>204.72667876961864</v>
      </c>
      <c r="CT263" s="448">
        <v>82.930880954775247</v>
      </c>
      <c r="CU263" s="441">
        <v>1.0406199299315293</v>
      </c>
      <c r="CV263" s="442">
        <v>0.82994337599987322</v>
      </c>
      <c r="CW263" s="450" t="s">
        <v>2238</v>
      </c>
      <c r="CX263" s="242"/>
      <c r="CY263" s="436"/>
      <c r="CZ263" s="436"/>
      <c r="DA263" s="437"/>
      <c r="DB263" s="438"/>
      <c r="DC263" s="457">
        <v>266994</v>
      </c>
      <c r="DD263" s="458">
        <v>52632</v>
      </c>
      <c r="DE263" s="459">
        <v>159550</v>
      </c>
      <c r="DF263" s="357">
        <v>159725.33333333334</v>
      </c>
    </row>
    <row r="264" spans="1:110" ht="35.25" customHeight="1" x14ac:dyDescent="0.25">
      <c r="A264" s="401" t="s">
        <v>56</v>
      </c>
      <c r="B264" s="48" t="s">
        <v>42</v>
      </c>
      <c r="C264" s="48" t="s">
        <v>388</v>
      </c>
      <c r="D264" s="145" t="s">
        <v>469</v>
      </c>
      <c r="E264" s="145" t="s">
        <v>390</v>
      </c>
      <c r="F264" s="145" t="s">
        <v>471</v>
      </c>
      <c r="G264" s="14" t="s">
        <v>390</v>
      </c>
      <c r="H264" s="22" t="s">
        <v>1978</v>
      </c>
      <c r="I264" s="145" t="s">
        <v>1984</v>
      </c>
      <c r="J264" s="426">
        <v>11.998955174514155</v>
      </c>
      <c r="K264" s="426">
        <v>3.3229166597550002</v>
      </c>
      <c r="L264" s="488">
        <v>46.3</v>
      </c>
      <c r="M264" s="498"/>
      <c r="N264" s="498"/>
      <c r="O264" s="498"/>
      <c r="P264" s="498"/>
      <c r="Q264" s="498"/>
      <c r="R264" s="498"/>
      <c r="S264" s="498"/>
      <c r="T264" s="498"/>
      <c r="U264" s="498"/>
      <c r="V264" s="498"/>
      <c r="W264" s="498"/>
      <c r="X264" s="498"/>
      <c r="Y264" s="498"/>
      <c r="Z264" s="498"/>
      <c r="AA264" s="498"/>
      <c r="AB264" s="498"/>
      <c r="AC264" s="498">
        <v>4</v>
      </c>
      <c r="AD264" s="498">
        <v>4</v>
      </c>
      <c r="AE264" s="498"/>
      <c r="AF264" s="498"/>
      <c r="AG264" s="585">
        <v>1</v>
      </c>
      <c r="AH264" s="498">
        <v>1</v>
      </c>
      <c r="AI264" s="498">
        <f t="shared" si="18"/>
        <v>5</v>
      </c>
      <c r="AJ264" s="498">
        <f t="shared" si="19"/>
        <v>5</v>
      </c>
      <c r="AK264" s="498"/>
      <c r="AL264" s="498"/>
      <c r="AM264" s="498"/>
      <c r="AN264" s="498"/>
      <c r="AO264" s="498"/>
      <c r="AP264" s="498"/>
      <c r="AQ264" s="498"/>
      <c r="AR264" s="498"/>
      <c r="AS264" s="498"/>
      <c r="AT264" s="498"/>
      <c r="AU264" s="498"/>
      <c r="AV264" s="498"/>
      <c r="AW264" s="498"/>
      <c r="AX264" s="498"/>
      <c r="AY264" s="498"/>
      <c r="AZ264" s="498"/>
      <c r="BA264" s="498">
        <v>1309</v>
      </c>
      <c r="BB264" s="498">
        <v>1309</v>
      </c>
      <c r="BC264" s="498"/>
      <c r="BD264" s="498"/>
      <c r="BE264" s="498">
        <v>2000</v>
      </c>
      <c r="BF264" s="498">
        <v>2000</v>
      </c>
      <c r="BG264" s="256">
        <f t="shared" si="20"/>
        <v>3309</v>
      </c>
      <c r="BH264" s="26">
        <f t="shared" si="21"/>
        <v>3309</v>
      </c>
      <c r="BI264" s="514">
        <f t="shared" si="17"/>
        <v>0.43944223107569724</v>
      </c>
      <c r="BJ264" s="515">
        <v>0</v>
      </c>
      <c r="BK264" s="515">
        <v>0</v>
      </c>
      <c r="BL264" s="515">
        <v>0</v>
      </c>
      <c r="BM264" s="515">
        <v>0</v>
      </c>
      <c r="BN264" s="515">
        <v>0</v>
      </c>
      <c r="BO264" s="515">
        <v>0</v>
      </c>
      <c r="BP264" s="515">
        <v>0</v>
      </c>
      <c r="BQ264" s="515">
        <v>0</v>
      </c>
      <c r="BR264" s="515">
        <v>0</v>
      </c>
      <c r="BS264" s="515">
        <v>0</v>
      </c>
      <c r="BT264" s="515">
        <v>0</v>
      </c>
      <c r="BU264" s="515">
        <v>0</v>
      </c>
      <c r="BV264" s="515">
        <v>0</v>
      </c>
      <c r="BW264" s="515">
        <v>0</v>
      </c>
      <c r="BX264" s="515">
        <v>0</v>
      </c>
      <c r="BY264" s="515">
        <v>0</v>
      </c>
      <c r="BZ264" s="515">
        <v>1536556.56</v>
      </c>
      <c r="CA264" s="515">
        <v>1536556.56</v>
      </c>
      <c r="CB264" s="515">
        <v>0</v>
      </c>
      <c r="CC264" s="515">
        <v>0</v>
      </c>
      <c r="CD264" s="515">
        <v>6552480</v>
      </c>
      <c r="CE264" s="515">
        <v>6552480</v>
      </c>
      <c r="CF264" s="515">
        <v>8089036.5600000005</v>
      </c>
      <c r="CG264" s="516">
        <v>8089036.5600000005</v>
      </c>
      <c r="CH264" s="501">
        <v>22355520</v>
      </c>
      <c r="CI264" s="501">
        <v>22355520</v>
      </c>
      <c r="CJ264" s="501">
        <v>26385120.000000004</v>
      </c>
      <c r="CK264" s="257" t="s">
        <v>1976</v>
      </c>
      <c r="CL264" s="108">
        <v>6.38</v>
      </c>
      <c r="CM264" s="245">
        <v>6.38</v>
      </c>
      <c r="CN264" s="109">
        <v>7.53</v>
      </c>
      <c r="CO264" s="436"/>
      <c r="CP264" s="436"/>
      <c r="CQ264" s="436"/>
      <c r="CR264" s="273"/>
      <c r="CS264" s="447">
        <v>39.975243788304198</v>
      </c>
      <c r="CT264" s="448">
        <v>39.975243788304198</v>
      </c>
      <c r="CU264" s="441">
        <v>0.24180579456369691</v>
      </c>
      <c r="CV264" s="442">
        <v>0.24180579456369691</v>
      </c>
      <c r="CW264" s="450" t="s">
        <v>2276</v>
      </c>
      <c r="CX264" s="242"/>
      <c r="CY264" s="436"/>
      <c r="CZ264" s="436"/>
      <c r="DA264" s="437"/>
      <c r="DB264" s="438"/>
      <c r="DC264" s="457">
        <v>1131</v>
      </c>
      <c r="DD264" s="458">
        <v>3150</v>
      </c>
      <c r="DE264" s="459">
        <v>0</v>
      </c>
      <c r="DF264" s="357">
        <v>1427</v>
      </c>
    </row>
    <row r="265" spans="1:110" ht="35.25" customHeight="1" x14ac:dyDescent="0.25">
      <c r="A265" s="401" t="s">
        <v>56</v>
      </c>
      <c r="B265" s="48" t="s">
        <v>42</v>
      </c>
      <c r="C265" s="48" t="s">
        <v>388</v>
      </c>
      <c r="D265" s="145" t="s">
        <v>469</v>
      </c>
      <c r="E265" s="145" t="s">
        <v>390</v>
      </c>
      <c r="F265" s="145" t="s">
        <v>472</v>
      </c>
      <c r="G265" s="14" t="s">
        <v>473</v>
      </c>
      <c r="H265" s="22" t="s">
        <v>1978</v>
      </c>
      <c r="I265" s="145" t="s">
        <v>1984</v>
      </c>
      <c r="J265" s="426">
        <v>11.497006850480695</v>
      </c>
      <c r="K265" s="426">
        <v>21.646969651944001</v>
      </c>
      <c r="L265" s="488">
        <v>1482.1</v>
      </c>
      <c r="M265" s="498"/>
      <c r="N265" s="498"/>
      <c r="O265" s="498"/>
      <c r="P265" s="498"/>
      <c r="Q265" s="498"/>
      <c r="R265" s="498"/>
      <c r="S265" s="498"/>
      <c r="T265" s="498"/>
      <c r="U265" s="498"/>
      <c r="V265" s="498"/>
      <c r="W265" s="498"/>
      <c r="X265" s="498"/>
      <c r="Y265" s="498"/>
      <c r="Z265" s="498"/>
      <c r="AA265" s="498"/>
      <c r="AB265" s="498"/>
      <c r="AC265" s="498">
        <v>71</v>
      </c>
      <c r="AD265" s="498">
        <v>71</v>
      </c>
      <c r="AE265" s="498"/>
      <c r="AF265" s="498"/>
      <c r="AG265" s="585"/>
      <c r="AH265" s="498"/>
      <c r="AI265" s="498">
        <f t="shared" si="18"/>
        <v>71</v>
      </c>
      <c r="AJ265" s="498">
        <f t="shared" si="19"/>
        <v>71</v>
      </c>
      <c r="AK265" s="498"/>
      <c r="AL265" s="498"/>
      <c r="AM265" s="498"/>
      <c r="AN265" s="498"/>
      <c r="AO265" s="498"/>
      <c r="AP265" s="498"/>
      <c r="AQ265" s="498"/>
      <c r="AR265" s="498"/>
      <c r="AS265" s="498"/>
      <c r="AT265" s="498"/>
      <c r="AU265" s="498"/>
      <c r="AV265" s="498"/>
      <c r="AW265" s="498"/>
      <c r="AX265" s="498"/>
      <c r="AY265" s="498"/>
      <c r="AZ265" s="498"/>
      <c r="BA265" s="498">
        <v>3721.5</v>
      </c>
      <c r="BB265" s="498">
        <v>3721.5</v>
      </c>
      <c r="BC265" s="498"/>
      <c r="BD265" s="498"/>
      <c r="BE265" s="498"/>
      <c r="BF265" s="498"/>
      <c r="BG265" s="256">
        <f t="shared" si="20"/>
        <v>3721.5</v>
      </c>
      <c r="BH265" s="26">
        <f t="shared" si="21"/>
        <v>3721.5</v>
      </c>
      <c r="BI265" s="514">
        <f t="shared" ref="BI265:BI328" si="22">IF(CN265=0,0,BG265/1000/CN265)</f>
        <v>0.37897148676171077</v>
      </c>
      <c r="BJ265" s="515">
        <v>0</v>
      </c>
      <c r="BK265" s="515">
        <v>0</v>
      </c>
      <c r="BL265" s="515">
        <v>0</v>
      </c>
      <c r="BM265" s="515">
        <v>0</v>
      </c>
      <c r="BN265" s="515">
        <v>0</v>
      </c>
      <c r="BO265" s="515">
        <v>0</v>
      </c>
      <c r="BP265" s="515">
        <v>0</v>
      </c>
      <c r="BQ265" s="515">
        <v>0</v>
      </c>
      <c r="BR265" s="515">
        <v>0</v>
      </c>
      <c r="BS265" s="515">
        <v>0</v>
      </c>
      <c r="BT265" s="515">
        <v>0</v>
      </c>
      <c r="BU265" s="515">
        <v>0</v>
      </c>
      <c r="BV265" s="515">
        <v>0</v>
      </c>
      <c r="BW265" s="515">
        <v>0</v>
      </c>
      <c r="BX265" s="515">
        <v>0</v>
      </c>
      <c r="BY265" s="515">
        <v>0</v>
      </c>
      <c r="BZ265" s="515">
        <v>4368445.5600000005</v>
      </c>
      <c r="CA265" s="515">
        <v>4368445.5600000005</v>
      </c>
      <c r="CB265" s="515">
        <v>0</v>
      </c>
      <c r="CC265" s="515">
        <v>0</v>
      </c>
      <c r="CD265" s="515">
        <v>0</v>
      </c>
      <c r="CE265" s="515">
        <v>0</v>
      </c>
      <c r="CF265" s="515">
        <v>4368445.5600000005</v>
      </c>
      <c r="CG265" s="516">
        <v>4368445.5600000005</v>
      </c>
      <c r="CH265" s="501">
        <v>28732800</v>
      </c>
      <c r="CI265" s="501">
        <v>28732800</v>
      </c>
      <c r="CJ265" s="501">
        <v>34409280.000000007</v>
      </c>
      <c r="CK265" s="257" t="s">
        <v>1976</v>
      </c>
      <c r="CL265" s="108">
        <v>8.1999999999999993</v>
      </c>
      <c r="CM265" s="245">
        <v>8.1999999999999993</v>
      </c>
      <c r="CN265" s="109">
        <v>9.82</v>
      </c>
      <c r="CO265" s="436"/>
      <c r="CP265" s="436"/>
      <c r="CQ265" s="436"/>
      <c r="CR265" s="273"/>
      <c r="CS265" s="447">
        <v>11.159538030102567</v>
      </c>
      <c r="CT265" s="448">
        <v>7.5918124186322196</v>
      </c>
      <c r="CU265" s="441">
        <v>6.8648155225183596E-2</v>
      </c>
      <c r="CV265" s="442">
        <v>6.7073794809102638E-2</v>
      </c>
      <c r="CW265" s="450" t="s">
        <v>2241</v>
      </c>
      <c r="CX265" s="242"/>
      <c r="CY265" s="436"/>
      <c r="CZ265" s="436"/>
      <c r="DA265" s="437"/>
      <c r="DB265" s="438"/>
      <c r="DC265" s="457">
        <v>0</v>
      </c>
      <c r="DD265" s="458">
        <v>0</v>
      </c>
      <c r="DE265" s="459">
        <v>9158</v>
      </c>
      <c r="DF265" s="357">
        <v>3052.6666666666665</v>
      </c>
    </row>
    <row r="266" spans="1:110" ht="35.25" customHeight="1" x14ac:dyDescent="0.25">
      <c r="A266" s="401" t="s">
        <v>56</v>
      </c>
      <c r="B266" s="48" t="s">
        <v>42</v>
      </c>
      <c r="C266" s="48" t="s">
        <v>388</v>
      </c>
      <c r="D266" s="145" t="s">
        <v>469</v>
      </c>
      <c r="E266" s="145" t="s">
        <v>390</v>
      </c>
      <c r="F266" s="145" t="s">
        <v>474</v>
      </c>
      <c r="G266" s="14" t="s">
        <v>390</v>
      </c>
      <c r="H266" s="22" t="s">
        <v>1978</v>
      </c>
      <c r="I266" s="145" t="s">
        <v>1984</v>
      </c>
      <c r="J266" s="426">
        <v>12.668219606558768</v>
      </c>
      <c r="K266" s="426">
        <v>11.113068158703001</v>
      </c>
      <c r="L266" s="488">
        <v>1136.3</v>
      </c>
      <c r="M266" s="498"/>
      <c r="N266" s="498"/>
      <c r="O266" s="498"/>
      <c r="P266" s="498"/>
      <c r="Q266" s="498"/>
      <c r="R266" s="498"/>
      <c r="S266" s="498"/>
      <c r="T266" s="498"/>
      <c r="U266" s="498"/>
      <c r="V266" s="498"/>
      <c r="W266" s="498"/>
      <c r="X266" s="498"/>
      <c r="Y266" s="498"/>
      <c r="Z266" s="498"/>
      <c r="AA266" s="498"/>
      <c r="AB266" s="498"/>
      <c r="AC266" s="498">
        <v>35</v>
      </c>
      <c r="AD266" s="498">
        <v>35</v>
      </c>
      <c r="AE266" s="498"/>
      <c r="AF266" s="498"/>
      <c r="AG266" s="585"/>
      <c r="AH266" s="498"/>
      <c r="AI266" s="498">
        <f t="shared" ref="AI266:AI329" si="23">SUM(M266,O266,Q266,S266,U266,W266,Y266,AA266,AC266,AE266,AG266)</f>
        <v>35</v>
      </c>
      <c r="AJ266" s="498">
        <f t="shared" ref="AJ266:AJ329" si="24">SUM(N266,P266,R266,T266,V266,X266,Z266,AB266,AD266,AF266,AH266)</f>
        <v>35</v>
      </c>
      <c r="AK266" s="498"/>
      <c r="AL266" s="498"/>
      <c r="AM266" s="498"/>
      <c r="AN266" s="498"/>
      <c r="AO266" s="498"/>
      <c r="AP266" s="498"/>
      <c r="AQ266" s="498"/>
      <c r="AR266" s="498"/>
      <c r="AS266" s="498"/>
      <c r="AT266" s="498"/>
      <c r="AU266" s="498"/>
      <c r="AV266" s="498"/>
      <c r="AW266" s="498"/>
      <c r="AX266" s="498"/>
      <c r="AY266" s="498"/>
      <c r="AZ266" s="498"/>
      <c r="BA266" s="498">
        <v>4600.5200000000004</v>
      </c>
      <c r="BB266" s="498">
        <v>4600.5200000000004</v>
      </c>
      <c r="BC266" s="498"/>
      <c r="BD266" s="498"/>
      <c r="BE266" s="498"/>
      <c r="BF266" s="498"/>
      <c r="BG266" s="256">
        <f t="shared" ref="BG266:BG329" si="25">SUM(AK266,AM266,AO266,AQ266,AS266,AU266,AW266,AY266,BA266,BC266,BE266)</f>
        <v>4600.5200000000004</v>
      </c>
      <c r="BH266" s="26">
        <f t="shared" ref="BH266:BH329" si="26">SUM(AL266,AN266,AP266,AR266,AT266,AV266,AX266,AZ266,BB266,BD266,BF266)</f>
        <v>4600.5200000000004</v>
      </c>
      <c r="BI266" s="514">
        <f t="shared" si="22"/>
        <v>0.42716063138347266</v>
      </c>
      <c r="BJ266" s="515">
        <v>0</v>
      </c>
      <c r="BK266" s="515">
        <v>0</v>
      </c>
      <c r="BL266" s="515">
        <v>0</v>
      </c>
      <c r="BM266" s="515">
        <v>0</v>
      </c>
      <c r="BN266" s="515">
        <v>0</v>
      </c>
      <c r="BO266" s="515">
        <v>0</v>
      </c>
      <c r="BP266" s="515">
        <v>0</v>
      </c>
      <c r="BQ266" s="515">
        <v>0</v>
      </c>
      <c r="BR266" s="515">
        <v>0</v>
      </c>
      <c r="BS266" s="515">
        <v>0</v>
      </c>
      <c r="BT266" s="515">
        <v>0</v>
      </c>
      <c r="BU266" s="515">
        <v>0</v>
      </c>
      <c r="BV266" s="515">
        <v>0</v>
      </c>
      <c r="BW266" s="515">
        <v>0</v>
      </c>
      <c r="BX266" s="515">
        <v>0</v>
      </c>
      <c r="BY266" s="515">
        <v>0</v>
      </c>
      <c r="BZ266" s="515">
        <v>5400274.3968000012</v>
      </c>
      <c r="CA266" s="515">
        <v>5400274.3968000012</v>
      </c>
      <c r="CB266" s="515">
        <v>0</v>
      </c>
      <c r="CC266" s="515">
        <v>0</v>
      </c>
      <c r="CD266" s="515">
        <v>0</v>
      </c>
      <c r="CE266" s="515">
        <v>0</v>
      </c>
      <c r="CF266" s="515">
        <v>5400274.3968000012</v>
      </c>
      <c r="CG266" s="516">
        <v>5400274.3968000012</v>
      </c>
      <c r="CH266" s="501">
        <v>33323040</v>
      </c>
      <c r="CI266" s="501">
        <v>33323040</v>
      </c>
      <c r="CJ266" s="501">
        <v>37738080</v>
      </c>
      <c r="CK266" s="257" t="s">
        <v>1976</v>
      </c>
      <c r="CL266" s="108">
        <v>9.51</v>
      </c>
      <c r="CM266" s="245">
        <v>9.51</v>
      </c>
      <c r="CN266" s="109">
        <v>10.77</v>
      </c>
      <c r="CO266" s="436"/>
      <c r="CP266" s="436"/>
      <c r="CQ266" s="436"/>
      <c r="CR266" s="273"/>
      <c r="CS266" s="447">
        <v>23.899256152894932</v>
      </c>
      <c r="CT266" s="448">
        <v>23.899256152894932</v>
      </c>
      <c r="CU266" s="441">
        <v>0.66210370419357556</v>
      </c>
      <c r="CV266" s="442">
        <v>0.66210370419357556</v>
      </c>
      <c r="CW266" s="450" t="s">
        <v>2277</v>
      </c>
      <c r="CX266" s="242"/>
      <c r="CY266" s="436"/>
      <c r="CZ266" s="436"/>
      <c r="DA266" s="437"/>
      <c r="DB266" s="438"/>
      <c r="DC266" s="457">
        <v>559</v>
      </c>
      <c r="DD266" s="458">
        <v>75967</v>
      </c>
      <c r="DE266" s="459">
        <v>0</v>
      </c>
      <c r="DF266" s="357">
        <v>25508.666666666668</v>
      </c>
    </row>
    <row r="267" spans="1:110" ht="35.25" customHeight="1" x14ac:dyDescent="0.25">
      <c r="A267" s="401" t="s">
        <v>56</v>
      </c>
      <c r="B267" s="48" t="s">
        <v>42</v>
      </c>
      <c r="C267" s="48" t="s">
        <v>388</v>
      </c>
      <c r="D267" s="145" t="s">
        <v>475</v>
      </c>
      <c r="E267" s="145" t="s">
        <v>439</v>
      </c>
      <c r="F267" s="145" t="s">
        <v>476</v>
      </c>
      <c r="G267" s="14" t="s">
        <v>439</v>
      </c>
      <c r="H267" s="22" t="s">
        <v>1979</v>
      </c>
      <c r="I267" s="145" t="s">
        <v>1981</v>
      </c>
      <c r="J267" s="426">
        <v>2.3057060350356893</v>
      </c>
      <c r="K267" s="426">
        <v>4.203409082166</v>
      </c>
      <c r="L267" s="488">
        <v>1035.2</v>
      </c>
      <c r="M267" s="498"/>
      <c r="N267" s="498"/>
      <c r="O267" s="498"/>
      <c r="P267" s="498"/>
      <c r="Q267" s="498"/>
      <c r="R267" s="498"/>
      <c r="S267" s="498"/>
      <c r="T267" s="498"/>
      <c r="U267" s="498"/>
      <c r="V267" s="498"/>
      <c r="W267" s="498"/>
      <c r="X267" s="498"/>
      <c r="Y267" s="498"/>
      <c r="Z267" s="498"/>
      <c r="AA267" s="498"/>
      <c r="AB267" s="498"/>
      <c r="AC267" s="498">
        <v>8</v>
      </c>
      <c r="AD267" s="498">
        <v>8</v>
      </c>
      <c r="AE267" s="498"/>
      <c r="AF267" s="498"/>
      <c r="AG267" s="585"/>
      <c r="AH267" s="498"/>
      <c r="AI267" s="498">
        <f t="shared" si="23"/>
        <v>8</v>
      </c>
      <c r="AJ267" s="498">
        <f t="shared" si="24"/>
        <v>8</v>
      </c>
      <c r="AK267" s="498"/>
      <c r="AL267" s="498"/>
      <c r="AM267" s="498"/>
      <c r="AN267" s="498"/>
      <c r="AO267" s="498"/>
      <c r="AP267" s="498"/>
      <c r="AQ267" s="498"/>
      <c r="AR267" s="498"/>
      <c r="AS267" s="498"/>
      <c r="AT267" s="498"/>
      <c r="AU267" s="498"/>
      <c r="AV267" s="498"/>
      <c r="AW267" s="498"/>
      <c r="AX267" s="498"/>
      <c r="AY267" s="498"/>
      <c r="AZ267" s="498"/>
      <c r="BA267" s="498">
        <v>45.6</v>
      </c>
      <c r="BB267" s="498">
        <v>45.6</v>
      </c>
      <c r="BC267" s="498"/>
      <c r="BD267" s="498"/>
      <c r="BE267" s="498"/>
      <c r="BF267" s="498"/>
      <c r="BG267" s="256">
        <f t="shared" si="25"/>
        <v>45.6</v>
      </c>
      <c r="BH267" s="26">
        <f t="shared" si="26"/>
        <v>45.6</v>
      </c>
      <c r="BI267" s="514">
        <f t="shared" si="22"/>
        <v>0</v>
      </c>
      <c r="BJ267" s="515">
        <v>0</v>
      </c>
      <c r="BK267" s="515">
        <v>0</v>
      </c>
      <c r="BL267" s="515">
        <v>0</v>
      </c>
      <c r="BM267" s="515">
        <v>0</v>
      </c>
      <c r="BN267" s="515">
        <v>0</v>
      </c>
      <c r="BO267" s="515">
        <v>0</v>
      </c>
      <c r="BP267" s="515">
        <v>0</v>
      </c>
      <c r="BQ267" s="515">
        <v>0</v>
      </c>
      <c r="BR267" s="515">
        <v>0</v>
      </c>
      <c r="BS267" s="515">
        <v>0</v>
      </c>
      <c r="BT267" s="515">
        <v>0</v>
      </c>
      <c r="BU267" s="515">
        <v>0</v>
      </c>
      <c r="BV267" s="515">
        <v>0</v>
      </c>
      <c r="BW267" s="515">
        <v>0</v>
      </c>
      <c r="BX267" s="515">
        <v>0</v>
      </c>
      <c r="BY267" s="515">
        <v>0</v>
      </c>
      <c r="BZ267" s="515">
        <v>53527.104000000007</v>
      </c>
      <c r="CA267" s="515">
        <v>53527.104000000007</v>
      </c>
      <c r="CB267" s="515">
        <v>0</v>
      </c>
      <c r="CC267" s="515">
        <v>0</v>
      </c>
      <c r="CD267" s="515">
        <v>0</v>
      </c>
      <c r="CE267" s="515">
        <v>0</v>
      </c>
      <c r="CF267" s="515">
        <v>53527.104000000007</v>
      </c>
      <c r="CG267" s="516">
        <v>53527.104000000007</v>
      </c>
      <c r="CH267" s="501">
        <v>6237120.0000000009</v>
      </c>
      <c r="CI267" s="501">
        <v>6237120.0000000009</v>
      </c>
      <c r="CJ267" s="501">
        <v>0</v>
      </c>
      <c r="CK267" s="257" t="s">
        <v>1976</v>
      </c>
      <c r="CL267" s="108">
        <v>1.78</v>
      </c>
      <c r="CM267" s="245">
        <v>1.78</v>
      </c>
      <c r="CN267" s="109">
        <v>0</v>
      </c>
      <c r="CO267" s="436"/>
      <c r="CP267" s="436"/>
      <c r="CQ267" s="436"/>
      <c r="CR267" s="273"/>
      <c r="CS267" s="447">
        <v>18.10238003584136</v>
      </c>
      <c r="CT267" s="448">
        <v>17.653459636228082</v>
      </c>
      <c r="CU267" s="441">
        <v>0.33484101494293023</v>
      </c>
      <c r="CV267" s="442">
        <v>0.33451874617077421</v>
      </c>
      <c r="CW267" s="450" t="s">
        <v>2278</v>
      </c>
      <c r="CX267" s="242"/>
      <c r="CY267" s="436"/>
      <c r="CZ267" s="436"/>
      <c r="DA267" s="437"/>
      <c r="DB267" s="438"/>
      <c r="DC267" s="457">
        <v>0</v>
      </c>
      <c r="DD267" s="458">
        <v>0</v>
      </c>
      <c r="DE267" s="459">
        <v>50409</v>
      </c>
      <c r="DF267" s="357">
        <v>16803</v>
      </c>
    </row>
    <row r="268" spans="1:110" ht="35.25" customHeight="1" x14ac:dyDescent="0.25">
      <c r="A268" s="401" t="s">
        <v>56</v>
      </c>
      <c r="B268" s="48" t="s">
        <v>42</v>
      </c>
      <c r="C268" s="48" t="s">
        <v>388</v>
      </c>
      <c r="D268" s="145" t="s">
        <v>475</v>
      </c>
      <c r="E268" s="145" t="s">
        <v>439</v>
      </c>
      <c r="F268" s="145" t="s">
        <v>477</v>
      </c>
      <c r="G268" s="14" t="s">
        <v>439</v>
      </c>
      <c r="H268" s="22" t="s">
        <v>1979</v>
      </c>
      <c r="I268" s="145" t="s">
        <v>1981</v>
      </c>
      <c r="J268" s="426">
        <v>2.0535194374536609</v>
      </c>
      <c r="K268" s="426">
        <v>1.2492424216440001</v>
      </c>
      <c r="L268" s="488">
        <v>212.3</v>
      </c>
      <c r="M268" s="498"/>
      <c r="N268" s="498"/>
      <c r="O268" s="498"/>
      <c r="P268" s="498"/>
      <c r="Q268" s="498"/>
      <c r="R268" s="498"/>
      <c r="S268" s="498"/>
      <c r="T268" s="498"/>
      <c r="U268" s="498"/>
      <c r="V268" s="498"/>
      <c r="W268" s="498"/>
      <c r="X268" s="498"/>
      <c r="Y268" s="498"/>
      <c r="Z268" s="498"/>
      <c r="AA268" s="498"/>
      <c r="AB268" s="498"/>
      <c r="AC268" s="498">
        <v>2</v>
      </c>
      <c r="AD268" s="498">
        <v>2</v>
      </c>
      <c r="AE268" s="498"/>
      <c r="AF268" s="498"/>
      <c r="AG268" s="585"/>
      <c r="AH268" s="498"/>
      <c r="AI268" s="498">
        <f t="shared" si="23"/>
        <v>2</v>
      </c>
      <c r="AJ268" s="498">
        <f t="shared" si="24"/>
        <v>2</v>
      </c>
      <c r="AK268" s="498"/>
      <c r="AL268" s="498"/>
      <c r="AM268" s="498"/>
      <c r="AN268" s="498"/>
      <c r="AO268" s="498"/>
      <c r="AP268" s="498"/>
      <c r="AQ268" s="498"/>
      <c r="AR268" s="498"/>
      <c r="AS268" s="498"/>
      <c r="AT268" s="498"/>
      <c r="AU268" s="498"/>
      <c r="AV268" s="498"/>
      <c r="AW268" s="498"/>
      <c r="AX268" s="498"/>
      <c r="AY268" s="498"/>
      <c r="AZ268" s="498"/>
      <c r="BA268" s="498">
        <v>40.299999999999997</v>
      </c>
      <c r="BB268" s="498">
        <v>40.299999999999997</v>
      </c>
      <c r="BC268" s="498"/>
      <c r="BD268" s="498"/>
      <c r="BE268" s="498"/>
      <c r="BF268" s="498"/>
      <c r="BG268" s="256">
        <f t="shared" si="25"/>
        <v>40.299999999999997</v>
      </c>
      <c r="BH268" s="26">
        <f t="shared" si="26"/>
        <v>40.299999999999997</v>
      </c>
      <c r="BI268" s="514">
        <f t="shared" si="22"/>
        <v>0</v>
      </c>
      <c r="BJ268" s="515">
        <v>0</v>
      </c>
      <c r="BK268" s="515">
        <v>0</v>
      </c>
      <c r="BL268" s="515">
        <v>0</v>
      </c>
      <c r="BM268" s="515">
        <v>0</v>
      </c>
      <c r="BN268" s="515">
        <v>0</v>
      </c>
      <c r="BO268" s="515">
        <v>0</v>
      </c>
      <c r="BP268" s="515">
        <v>0</v>
      </c>
      <c r="BQ268" s="515">
        <v>0</v>
      </c>
      <c r="BR268" s="515">
        <v>0</v>
      </c>
      <c r="BS268" s="515">
        <v>0</v>
      </c>
      <c r="BT268" s="515">
        <v>0</v>
      </c>
      <c r="BU268" s="515">
        <v>0</v>
      </c>
      <c r="BV268" s="515">
        <v>0</v>
      </c>
      <c r="BW268" s="515">
        <v>0</v>
      </c>
      <c r="BX268" s="515">
        <v>0</v>
      </c>
      <c r="BY268" s="515">
        <v>0</v>
      </c>
      <c r="BZ268" s="515">
        <v>47305.752</v>
      </c>
      <c r="CA268" s="515">
        <v>47305.752</v>
      </c>
      <c r="CB268" s="515">
        <v>0</v>
      </c>
      <c r="CC268" s="515">
        <v>0</v>
      </c>
      <c r="CD268" s="515">
        <v>0</v>
      </c>
      <c r="CE268" s="515">
        <v>0</v>
      </c>
      <c r="CF268" s="515">
        <v>47305.752</v>
      </c>
      <c r="CG268" s="516">
        <v>47305.752</v>
      </c>
      <c r="CH268" s="501">
        <v>5991840</v>
      </c>
      <c r="CI268" s="501">
        <v>5991840</v>
      </c>
      <c r="CJ268" s="501">
        <v>0</v>
      </c>
      <c r="CK268" s="257" t="s">
        <v>1976</v>
      </c>
      <c r="CL268" s="108">
        <v>1.71</v>
      </c>
      <c r="CM268" s="245">
        <v>1.71</v>
      </c>
      <c r="CN268" s="109">
        <v>0</v>
      </c>
      <c r="CO268" s="436"/>
      <c r="CP268" s="436"/>
      <c r="CQ268" s="436"/>
      <c r="CR268" s="273"/>
      <c r="CS268" s="447">
        <v>0</v>
      </c>
      <c r="CT268" s="448">
        <v>0</v>
      </c>
      <c r="CU268" s="441">
        <v>0</v>
      </c>
      <c r="CV268" s="442">
        <v>0</v>
      </c>
      <c r="CW268" s="450" t="s">
        <v>2217</v>
      </c>
      <c r="CX268" s="242"/>
      <c r="CY268" s="436"/>
      <c r="CZ268" s="436"/>
      <c r="DA268" s="437"/>
      <c r="DB268" s="438"/>
      <c r="DC268" s="457">
        <v>0</v>
      </c>
      <c r="DD268" s="458">
        <v>0</v>
      </c>
      <c r="DE268" s="459">
        <v>0</v>
      </c>
      <c r="DF268" s="357">
        <v>0</v>
      </c>
    </row>
    <row r="269" spans="1:110" ht="35.25" customHeight="1" x14ac:dyDescent="0.25">
      <c r="A269" s="401" t="s">
        <v>56</v>
      </c>
      <c r="B269" s="48" t="s">
        <v>42</v>
      </c>
      <c r="C269" s="48" t="s">
        <v>388</v>
      </c>
      <c r="D269" s="145" t="s">
        <v>475</v>
      </c>
      <c r="E269" s="145" t="s">
        <v>439</v>
      </c>
      <c r="F269" s="145" t="s">
        <v>478</v>
      </c>
      <c r="G269" s="14" t="s">
        <v>439</v>
      </c>
      <c r="H269" s="22" t="s">
        <v>1979</v>
      </c>
      <c r="I269" s="145" t="s">
        <v>1981</v>
      </c>
      <c r="J269" s="426">
        <v>3.2568097744879116</v>
      </c>
      <c r="K269" s="426">
        <v>2.4130681767990003</v>
      </c>
      <c r="L269" s="488">
        <v>503.7</v>
      </c>
      <c r="M269" s="498"/>
      <c r="N269" s="498"/>
      <c r="O269" s="498"/>
      <c r="P269" s="498"/>
      <c r="Q269" s="498"/>
      <c r="R269" s="498"/>
      <c r="S269" s="498"/>
      <c r="T269" s="498"/>
      <c r="U269" s="498"/>
      <c r="V269" s="498"/>
      <c r="W269" s="498"/>
      <c r="X269" s="498"/>
      <c r="Y269" s="498"/>
      <c r="Z269" s="498"/>
      <c r="AA269" s="498"/>
      <c r="AB269" s="498"/>
      <c r="AC269" s="498">
        <v>3</v>
      </c>
      <c r="AD269" s="498">
        <v>3</v>
      </c>
      <c r="AE269" s="498"/>
      <c r="AF269" s="498"/>
      <c r="AG269" s="585"/>
      <c r="AH269" s="498"/>
      <c r="AI269" s="498">
        <f t="shared" si="23"/>
        <v>3</v>
      </c>
      <c r="AJ269" s="498">
        <f t="shared" si="24"/>
        <v>3</v>
      </c>
      <c r="AK269" s="498"/>
      <c r="AL269" s="498"/>
      <c r="AM269" s="498"/>
      <c r="AN269" s="498"/>
      <c r="AO269" s="498"/>
      <c r="AP269" s="498"/>
      <c r="AQ269" s="498"/>
      <c r="AR269" s="498"/>
      <c r="AS269" s="498"/>
      <c r="AT269" s="498"/>
      <c r="AU269" s="498"/>
      <c r="AV269" s="498"/>
      <c r="AW269" s="498"/>
      <c r="AX269" s="498"/>
      <c r="AY269" s="498"/>
      <c r="AZ269" s="498"/>
      <c r="BA269" s="498">
        <v>103</v>
      </c>
      <c r="BB269" s="498">
        <v>103</v>
      </c>
      <c r="BC269" s="498"/>
      <c r="BD269" s="498"/>
      <c r="BE269" s="498"/>
      <c r="BF269" s="498"/>
      <c r="BG269" s="256">
        <f t="shared" si="25"/>
        <v>103</v>
      </c>
      <c r="BH269" s="26">
        <f t="shared" si="26"/>
        <v>103</v>
      </c>
      <c r="BI269" s="514">
        <f t="shared" si="22"/>
        <v>5.4210526315789473E-2</v>
      </c>
      <c r="BJ269" s="515">
        <v>0</v>
      </c>
      <c r="BK269" s="515">
        <v>0</v>
      </c>
      <c r="BL269" s="515">
        <v>0</v>
      </c>
      <c r="BM269" s="515">
        <v>0</v>
      </c>
      <c r="BN269" s="515">
        <v>0</v>
      </c>
      <c r="BO269" s="515">
        <v>0</v>
      </c>
      <c r="BP269" s="515">
        <v>0</v>
      </c>
      <c r="BQ269" s="515">
        <v>0</v>
      </c>
      <c r="BR269" s="515">
        <v>0</v>
      </c>
      <c r="BS269" s="515">
        <v>0</v>
      </c>
      <c r="BT269" s="515">
        <v>0</v>
      </c>
      <c r="BU269" s="515">
        <v>0</v>
      </c>
      <c r="BV269" s="515">
        <v>0</v>
      </c>
      <c r="BW269" s="515">
        <v>0</v>
      </c>
      <c r="BX269" s="515">
        <v>0</v>
      </c>
      <c r="BY269" s="515">
        <v>0</v>
      </c>
      <c r="BZ269" s="515">
        <v>120905.52</v>
      </c>
      <c r="CA269" s="515">
        <v>120905.52</v>
      </c>
      <c r="CB269" s="515">
        <v>0</v>
      </c>
      <c r="CC269" s="515">
        <v>0</v>
      </c>
      <c r="CD269" s="515">
        <v>0</v>
      </c>
      <c r="CE269" s="515">
        <v>0</v>
      </c>
      <c r="CF269" s="515">
        <v>120905.52</v>
      </c>
      <c r="CG269" s="516">
        <v>120905.52</v>
      </c>
      <c r="CH269" s="501">
        <v>5291040.0000000009</v>
      </c>
      <c r="CI269" s="501">
        <v>5291040.0000000009</v>
      </c>
      <c r="CJ269" s="501">
        <v>6657600</v>
      </c>
      <c r="CK269" s="257" t="s">
        <v>1976</v>
      </c>
      <c r="CL269" s="108">
        <v>1.51</v>
      </c>
      <c r="CM269" s="245">
        <v>1.51</v>
      </c>
      <c r="CN269" s="109">
        <v>1.9</v>
      </c>
      <c r="CO269" s="436"/>
      <c r="CP269" s="436"/>
      <c r="CQ269" s="436"/>
      <c r="CR269" s="273"/>
      <c r="CS269" s="447">
        <v>4.3503440143341221</v>
      </c>
      <c r="CT269" s="448">
        <v>4.3503440143341221</v>
      </c>
      <c r="CU269" s="441">
        <v>0.2969179802837002</v>
      </c>
      <c r="CV269" s="442">
        <v>0.2969179802837002</v>
      </c>
      <c r="CW269" s="450" t="s">
        <v>2274</v>
      </c>
      <c r="CX269" s="242"/>
      <c r="CY269" s="436"/>
      <c r="CZ269" s="436"/>
      <c r="DA269" s="437"/>
      <c r="DB269" s="438"/>
      <c r="DC269" s="457">
        <v>0</v>
      </c>
      <c r="DD269" s="458">
        <v>3897</v>
      </c>
      <c r="DE269" s="459">
        <v>0</v>
      </c>
      <c r="DF269" s="357">
        <v>1299</v>
      </c>
    </row>
    <row r="270" spans="1:110" ht="35.25" customHeight="1" x14ac:dyDescent="0.25">
      <c r="A270" s="401" t="s">
        <v>56</v>
      </c>
      <c r="B270" s="48" t="s">
        <v>42</v>
      </c>
      <c r="C270" s="48" t="s">
        <v>388</v>
      </c>
      <c r="D270" s="145" t="s">
        <v>479</v>
      </c>
      <c r="E270" s="145" t="s">
        <v>480</v>
      </c>
      <c r="F270" s="145" t="s">
        <v>481</v>
      </c>
      <c r="G270" s="14" t="s">
        <v>482</v>
      </c>
      <c r="H270" s="22" t="s">
        <v>1978</v>
      </c>
      <c r="I270" s="145" t="s">
        <v>1984</v>
      </c>
      <c r="J270" s="426">
        <v>12.668219606558768</v>
      </c>
      <c r="K270" s="426">
        <v>10.444886341911001</v>
      </c>
      <c r="L270" s="488">
        <v>363.8</v>
      </c>
      <c r="M270" s="498"/>
      <c r="N270" s="498"/>
      <c r="O270" s="498"/>
      <c r="P270" s="498"/>
      <c r="Q270" s="498"/>
      <c r="R270" s="498"/>
      <c r="S270" s="498"/>
      <c r="T270" s="498"/>
      <c r="U270" s="498"/>
      <c r="V270" s="498"/>
      <c r="W270" s="498"/>
      <c r="X270" s="498"/>
      <c r="Y270" s="498"/>
      <c r="Z270" s="498"/>
      <c r="AA270" s="498"/>
      <c r="AB270" s="498"/>
      <c r="AC270" s="498">
        <v>14</v>
      </c>
      <c r="AD270" s="498">
        <v>14</v>
      </c>
      <c r="AE270" s="498"/>
      <c r="AF270" s="498"/>
      <c r="AG270" s="585"/>
      <c r="AH270" s="498"/>
      <c r="AI270" s="498">
        <f t="shared" si="23"/>
        <v>14</v>
      </c>
      <c r="AJ270" s="498">
        <f t="shared" si="24"/>
        <v>14</v>
      </c>
      <c r="AK270" s="498"/>
      <c r="AL270" s="498"/>
      <c r="AM270" s="498"/>
      <c r="AN270" s="498"/>
      <c r="AO270" s="498"/>
      <c r="AP270" s="498"/>
      <c r="AQ270" s="498"/>
      <c r="AR270" s="498"/>
      <c r="AS270" s="498"/>
      <c r="AT270" s="498"/>
      <c r="AU270" s="498"/>
      <c r="AV270" s="498"/>
      <c r="AW270" s="498"/>
      <c r="AX270" s="498"/>
      <c r="AY270" s="498"/>
      <c r="AZ270" s="498"/>
      <c r="BA270" s="498">
        <v>602.84</v>
      </c>
      <c r="BB270" s="498">
        <v>602.84</v>
      </c>
      <c r="BC270" s="498"/>
      <c r="BD270" s="498"/>
      <c r="BE270" s="498"/>
      <c r="BF270" s="498"/>
      <c r="BG270" s="256">
        <f t="shared" si="25"/>
        <v>602.84</v>
      </c>
      <c r="BH270" s="26">
        <f t="shared" si="26"/>
        <v>602.84</v>
      </c>
      <c r="BI270" s="514">
        <f t="shared" si="22"/>
        <v>0.21078321678321682</v>
      </c>
      <c r="BJ270" s="515">
        <v>0</v>
      </c>
      <c r="BK270" s="515">
        <v>0</v>
      </c>
      <c r="BL270" s="515">
        <v>0</v>
      </c>
      <c r="BM270" s="515">
        <v>0</v>
      </c>
      <c r="BN270" s="515">
        <v>0</v>
      </c>
      <c r="BO270" s="515">
        <v>0</v>
      </c>
      <c r="BP270" s="515">
        <v>0</v>
      </c>
      <c r="BQ270" s="515">
        <v>0</v>
      </c>
      <c r="BR270" s="515">
        <v>0</v>
      </c>
      <c r="BS270" s="515">
        <v>0</v>
      </c>
      <c r="BT270" s="515">
        <v>0</v>
      </c>
      <c r="BU270" s="515">
        <v>0</v>
      </c>
      <c r="BV270" s="515">
        <v>0</v>
      </c>
      <c r="BW270" s="515">
        <v>0</v>
      </c>
      <c r="BX270" s="515">
        <v>0</v>
      </c>
      <c r="BY270" s="515">
        <v>0</v>
      </c>
      <c r="BZ270" s="515">
        <v>707637.7056000001</v>
      </c>
      <c r="CA270" s="515">
        <v>707637.7056000001</v>
      </c>
      <c r="CB270" s="515">
        <v>0</v>
      </c>
      <c r="CC270" s="515">
        <v>0</v>
      </c>
      <c r="CD270" s="515">
        <v>0</v>
      </c>
      <c r="CE270" s="515">
        <v>0</v>
      </c>
      <c r="CF270" s="515">
        <v>707637.7056000001</v>
      </c>
      <c r="CG270" s="516">
        <v>707637.7056000001</v>
      </c>
      <c r="CH270" s="501">
        <v>16328640.000000002</v>
      </c>
      <c r="CI270" s="501">
        <v>16328640.000000002</v>
      </c>
      <c r="CJ270" s="501">
        <v>10021439.999999998</v>
      </c>
      <c r="CK270" s="257" t="s">
        <v>1976</v>
      </c>
      <c r="CL270" s="108">
        <v>4.66</v>
      </c>
      <c r="CM270" s="245">
        <v>4.66</v>
      </c>
      <c r="CN270" s="109">
        <v>2.86</v>
      </c>
      <c r="CO270" s="436"/>
      <c r="CP270" s="436"/>
      <c r="CQ270" s="436"/>
      <c r="CR270" s="273"/>
      <c r="CS270" s="447">
        <v>154.51999345803185</v>
      </c>
      <c r="CT270" s="448">
        <v>154.51999345803185</v>
      </c>
      <c r="CU270" s="441">
        <v>0.7034527729237281</v>
      </c>
      <c r="CV270" s="442">
        <v>0.7034527729237281</v>
      </c>
      <c r="CW270" s="450" t="s">
        <v>2236</v>
      </c>
      <c r="CX270" s="242"/>
      <c r="CY270" s="436"/>
      <c r="CZ270" s="436"/>
      <c r="DA270" s="437"/>
      <c r="DB270" s="438"/>
      <c r="DC270" s="457">
        <v>0</v>
      </c>
      <c r="DD270" s="458">
        <v>139735</v>
      </c>
      <c r="DE270" s="459">
        <v>0</v>
      </c>
      <c r="DF270" s="357">
        <v>46578.333333333336</v>
      </c>
    </row>
    <row r="271" spans="1:110" ht="35.25" customHeight="1" x14ac:dyDescent="0.25">
      <c r="A271" s="401" t="s">
        <v>56</v>
      </c>
      <c r="B271" s="48" t="s">
        <v>42</v>
      </c>
      <c r="C271" s="48" t="s">
        <v>388</v>
      </c>
      <c r="D271" s="145" t="s">
        <v>479</v>
      </c>
      <c r="E271" s="145" t="s">
        <v>480</v>
      </c>
      <c r="F271" s="145" t="s">
        <v>483</v>
      </c>
      <c r="G271" s="14" t="s">
        <v>480</v>
      </c>
      <c r="H271" s="22" t="s">
        <v>1978</v>
      </c>
      <c r="I271" s="145" t="s">
        <v>1984</v>
      </c>
      <c r="J271" s="426">
        <v>10.493110202413773</v>
      </c>
      <c r="K271" s="426">
        <v>11.541856036599</v>
      </c>
      <c r="L271" s="488">
        <v>748</v>
      </c>
      <c r="M271" s="498"/>
      <c r="N271" s="498"/>
      <c r="O271" s="498"/>
      <c r="P271" s="498"/>
      <c r="Q271" s="498"/>
      <c r="R271" s="498"/>
      <c r="S271" s="498"/>
      <c r="T271" s="498"/>
      <c r="U271" s="498"/>
      <c r="V271" s="498"/>
      <c r="W271" s="498"/>
      <c r="X271" s="498"/>
      <c r="Y271" s="498"/>
      <c r="Z271" s="498"/>
      <c r="AA271" s="498"/>
      <c r="AB271" s="498"/>
      <c r="AC271" s="498">
        <v>48</v>
      </c>
      <c r="AD271" s="498">
        <v>48</v>
      </c>
      <c r="AE271" s="498"/>
      <c r="AF271" s="498"/>
      <c r="AG271" s="585"/>
      <c r="AH271" s="498"/>
      <c r="AI271" s="498">
        <f t="shared" si="23"/>
        <v>48</v>
      </c>
      <c r="AJ271" s="498">
        <f t="shared" si="24"/>
        <v>48</v>
      </c>
      <c r="AK271" s="498"/>
      <c r="AL271" s="498"/>
      <c r="AM271" s="498"/>
      <c r="AN271" s="498"/>
      <c r="AO271" s="498"/>
      <c r="AP271" s="498"/>
      <c r="AQ271" s="498"/>
      <c r="AR271" s="498"/>
      <c r="AS271" s="498"/>
      <c r="AT271" s="498"/>
      <c r="AU271" s="498"/>
      <c r="AV271" s="498"/>
      <c r="AW271" s="498"/>
      <c r="AX271" s="498"/>
      <c r="AY271" s="498"/>
      <c r="AZ271" s="498"/>
      <c r="BA271" s="498">
        <v>1056.8</v>
      </c>
      <c r="BB271" s="498">
        <v>1056.8</v>
      </c>
      <c r="BC271" s="498"/>
      <c r="BD271" s="498"/>
      <c r="BE271" s="498"/>
      <c r="BF271" s="498"/>
      <c r="BG271" s="256">
        <f t="shared" si="25"/>
        <v>1056.8</v>
      </c>
      <c r="BH271" s="26">
        <f t="shared" si="26"/>
        <v>1056.8</v>
      </c>
      <c r="BI271" s="514">
        <f t="shared" si="22"/>
        <v>0.17761344537815124</v>
      </c>
      <c r="BJ271" s="515">
        <v>0</v>
      </c>
      <c r="BK271" s="515">
        <v>0</v>
      </c>
      <c r="BL271" s="515">
        <v>0</v>
      </c>
      <c r="BM271" s="515">
        <v>0</v>
      </c>
      <c r="BN271" s="515">
        <v>0</v>
      </c>
      <c r="BO271" s="515">
        <v>0</v>
      </c>
      <c r="BP271" s="515">
        <v>0</v>
      </c>
      <c r="BQ271" s="515">
        <v>0</v>
      </c>
      <c r="BR271" s="515">
        <v>0</v>
      </c>
      <c r="BS271" s="515">
        <v>0</v>
      </c>
      <c r="BT271" s="515">
        <v>0</v>
      </c>
      <c r="BU271" s="515">
        <v>0</v>
      </c>
      <c r="BV271" s="515">
        <v>0</v>
      </c>
      <c r="BW271" s="515">
        <v>0</v>
      </c>
      <c r="BX271" s="515">
        <v>0</v>
      </c>
      <c r="BY271" s="515">
        <v>0</v>
      </c>
      <c r="BZ271" s="515">
        <v>1240514.112</v>
      </c>
      <c r="CA271" s="515">
        <v>1240514.112</v>
      </c>
      <c r="CB271" s="515">
        <v>0</v>
      </c>
      <c r="CC271" s="515">
        <v>0</v>
      </c>
      <c r="CD271" s="515">
        <v>0</v>
      </c>
      <c r="CE271" s="515">
        <v>0</v>
      </c>
      <c r="CF271" s="515">
        <v>1240514.112</v>
      </c>
      <c r="CG271" s="516">
        <v>1240514.112</v>
      </c>
      <c r="CH271" s="501">
        <v>21269280.000000004</v>
      </c>
      <c r="CI271" s="501">
        <v>21269280.000000004</v>
      </c>
      <c r="CJ271" s="501">
        <v>20848800.000000004</v>
      </c>
      <c r="CK271" s="257" t="s">
        <v>1976</v>
      </c>
      <c r="CL271" s="108">
        <v>6.07</v>
      </c>
      <c r="CM271" s="245">
        <v>6.07</v>
      </c>
      <c r="CN271" s="109">
        <v>5.95</v>
      </c>
      <c r="CO271" s="436"/>
      <c r="CP271" s="436"/>
      <c r="CQ271" s="436"/>
      <c r="CR271" s="273"/>
      <c r="CS271" s="447">
        <v>88.672269560259039</v>
      </c>
      <c r="CT271" s="448">
        <v>87.169595763467598</v>
      </c>
      <c r="CU271" s="441">
        <v>0.55918533997404574</v>
      </c>
      <c r="CV271" s="442">
        <v>0.55651154318260188</v>
      </c>
      <c r="CW271" s="450" t="s">
        <v>2236</v>
      </c>
      <c r="CX271" s="242"/>
      <c r="CY271" s="436"/>
      <c r="CZ271" s="436"/>
      <c r="DA271" s="437"/>
      <c r="DB271" s="438"/>
      <c r="DC271" s="457">
        <v>110522</v>
      </c>
      <c r="DD271" s="458">
        <v>0</v>
      </c>
      <c r="DE271" s="459">
        <v>10830</v>
      </c>
      <c r="DF271" s="357">
        <v>40450.666666666664</v>
      </c>
    </row>
    <row r="272" spans="1:110" ht="35.25" customHeight="1" x14ac:dyDescent="0.25">
      <c r="A272" s="401" t="s">
        <v>56</v>
      </c>
      <c r="B272" s="48" t="s">
        <v>42</v>
      </c>
      <c r="C272" s="48" t="s">
        <v>388</v>
      </c>
      <c r="D272" s="145" t="s">
        <v>479</v>
      </c>
      <c r="E272" s="145" t="s">
        <v>480</v>
      </c>
      <c r="F272" s="145" t="s">
        <v>484</v>
      </c>
      <c r="G272" s="14" t="s">
        <v>482</v>
      </c>
      <c r="H272" s="22" t="s">
        <v>1978</v>
      </c>
      <c r="I272" s="145" t="s">
        <v>1984</v>
      </c>
      <c r="J272" s="426">
        <v>12.30968508939201</v>
      </c>
      <c r="K272" s="426">
        <v>27.918560547990001</v>
      </c>
      <c r="L272" s="488">
        <v>2093.8000000000002</v>
      </c>
      <c r="M272" s="498"/>
      <c r="N272" s="498"/>
      <c r="O272" s="498"/>
      <c r="P272" s="498"/>
      <c r="Q272" s="498"/>
      <c r="R272" s="498"/>
      <c r="S272" s="498"/>
      <c r="T272" s="498"/>
      <c r="U272" s="498"/>
      <c r="V272" s="498"/>
      <c r="W272" s="498"/>
      <c r="X272" s="498"/>
      <c r="Y272" s="498">
        <v>1</v>
      </c>
      <c r="Z272" s="498">
        <v>1</v>
      </c>
      <c r="AA272" s="498"/>
      <c r="AB272" s="498"/>
      <c r="AC272" s="498">
        <v>63</v>
      </c>
      <c r="AD272" s="498">
        <v>63</v>
      </c>
      <c r="AE272" s="498"/>
      <c r="AF272" s="498"/>
      <c r="AG272" s="585"/>
      <c r="AH272" s="498"/>
      <c r="AI272" s="498">
        <f t="shared" si="23"/>
        <v>64</v>
      </c>
      <c r="AJ272" s="498">
        <f t="shared" si="24"/>
        <v>64</v>
      </c>
      <c r="AK272" s="498"/>
      <c r="AL272" s="498"/>
      <c r="AM272" s="498"/>
      <c r="AN272" s="498"/>
      <c r="AO272" s="498"/>
      <c r="AP272" s="498"/>
      <c r="AQ272" s="498"/>
      <c r="AR272" s="498"/>
      <c r="AS272" s="498"/>
      <c r="AT272" s="498"/>
      <c r="AU272" s="498"/>
      <c r="AV272" s="498"/>
      <c r="AW272" s="498">
        <v>250</v>
      </c>
      <c r="AX272" s="498">
        <v>250</v>
      </c>
      <c r="AY272" s="498"/>
      <c r="AZ272" s="498"/>
      <c r="BA272" s="498">
        <v>512.36</v>
      </c>
      <c r="BB272" s="498">
        <v>512.36</v>
      </c>
      <c r="BC272" s="498"/>
      <c r="BD272" s="498"/>
      <c r="BE272" s="498"/>
      <c r="BF272" s="498"/>
      <c r="BG272" s="256">
        <f t="shared" si="25"/>
        <v>762.36</v>
      </c>
      <c r="BH272" s="26">
        <f t="shared" si="26"/>
        <v>762.36</v>
      </c>
      <c r="BI272" s="514">
        <f t="shared" si="22"/>
        <v>0.10316102841677945</v>
      </c>
      <c r="BJ272" s="515">
        <v>0</v>
      </c>
      <c r="BK272" s="515">
        <v>0</v>
      </c>
      <c r="BL272" s="515">
        <v>0</v>
      </c>
      <c r="BM272" s="515">
        <v>0</v>
      </c>
      <c r="BN272" s="515">
        <v>0</v>
      </c>
      <c r="BO272" s="515">
        <v>0</v>
      </c>
      <c r="BP272" s="515">
        <v>0</v>
      </c>
      <c r="BQ272" s="515">
        <v>0</v>
      </c>
      <c r="BR272" s="515">
        <v>0</v>
      </c>
      <c r="BS272" s="515">
        <v>0</v>
      </c>
      <c r="BT272" s="515">
        <v>0</v>
      </c>
      <c r="BU272" s="515">
        <v>0</v>
      </c>
      <c r="BV272" s="515">
        <v>1261440</v>
      </c>
      <c r="BW272" s="515">
        <v>1261440</v>
      </c>
      <c r="BX272" s="515">
        <v>0</v>
      </c>
      <c r="BY272" s="515">
        <v>0</v>
      </c>
      <c r="BZ272" s="515">
        <v>601428.66240000015</v>
      </c>
      <c r="CA272" s="515">
        <v>601428.66240000015</v>
      </c>
      <c r="CB272" s="515">
        <v>0</v>
      </c>
      <c r="CC272" s="515">
        <v>0</v>
      </c>
      <c r="CD272" s="515">
        <v>0</v>
      </c>
      <c r="CE272" s="515">
        <v>0</v>
      </c>
      <c r="CF272" s="515">
        <v>1862868.6624000003</v>
      </c>
      <c r="CG272" s="516">
        <v>1862868.6624000003</v>
      </c>
      <c r="CH272" s="501">
        <v>28802880</v>
      </c>
      <c r="CI272" s="501">
        <v>28802880</v>
      </c>
      <c r="CJ272" s="501">
        <v>25894560</v>
      </c>
      <c r="CK272" s="257" t="s">
        <v>1976</v>
      </c>
      <c r="CL272" s="108">
        <v>8.2200000000000006</v>
      </c>
      <c r="CM272" s="245">
        <v>8.2200000000000006</v>
      </c>
      <c r="CN272" s="109">
        <v>7.39</v>
      </c>
      <c r="CO272" s="436"/>
      <c r="CP272" s="436"/>
      <c r="CQ272" s="436"/>
      <c r="CR272" s="273"/>
      <c r="CS272" s="447">
        <v>103.39301593354274</v>
      </c>
      <c r="CT272" s="448">
        <v>103.39301593354274</v>
      </c>
      <c r="CU272" s="441">
        <v>1.2449478683943591</v>
      </c>
      <c r="CV272" s="442">
        <v>1.2449478683943591</v>
      </c>
      <c r="CW272" s="450" t="s">
        <v>2234</v>
      </c>
      <c r="CX272" s="242"/>
      <c r="CY272" s="436"/>
      <c r="CZ272" s="436"/>
      <c r="DA272" s="437"/>
      <c r="DB272" s="438"/>
      <c r="DC272" s="457">
        <v>22020</v>
      </c>
      <c r="DD272" s="458">
        <v>188033</v>
      </c>
      <c r="DE272" s="459">
        <v>107734</v>
      </c>
      <c r="DF272" s="357">
        <v>105929</v>
      </c>
    </row>
    <row r="273" spans="1:110" ht="35.25" customHeight="1" x14ac:dyDescent="0.25">
      <c r="A273" s="401" t="s">
        <v>56</v>
      </c>
      <c r="B273" s="48" t="s">
        <v>42</v>
      </c>
      <c r="C273" s="48" t="s">
        <v>388</v>
      </c>
      <c r="D273" s="145" t="s">
        <v>479</v>
      </c>
      <c r="E273" s="145" t="s">
        <v>480</v>
      </c>
      <c r="F273" s="145" t="s">
        <v>485</v>
      </c>
      <c r="G273" s="14" t="s">
        <v>482</v>
      </c>
      <c r="H273" s="22" t="s">
        <v>1978</v>
      </c>
      <c r="I273" s="145" t="s">
        <v>1984</v>
      </c>
      <c r="J273" s="426">
        <v>11.640420657347397</v>
      </c>
      <c r="K273" s="426">
        <v>31.209280238115003</v>
      </c>
      <c r="L273" s="488">
        <v>1401.3</v>
      </c>
      <c r="M273" s="498"/>
      <c r="N273" s="498"/>
      <c r="O273" s="498"/>
      <c r="P273" s="498"/>
      <c r="Q273" s="498"/>
      <c r="R273" s="498"/>
      <c r="S273" s="498"/>
      <c r="T273" s="498"/>
      <c r="U273" s="498"/>
      <c r="V273" s="498"/>
      <c r="W273" s="498"/>
      <c r="X273" s="498"/>
      <c r="Y273" s="498"/>
      <c r="Z273" s="498"/>
      <c r="AA273" s="498"/>
      <c r="AB273" s="498"/>
      <c r="AC273" s="498">
        <v>40</v>
      </c>
      <c r="AD273" s="498">
        <v>40</v>
      </c>
      <c r="AE273" s="498"/>
      <c r="AF273" s="498"/>
      <c r="AG273" s="585"/>
      <c r="AH273" s="498"/>
      <c r="AI273" s="498">
        <f t="shared" si="23"/>
        <v>40</v>
      </c>
      <c r="AJ273" s="498">
        <f t="shared" si="24"/>
        <v>40</v>
      </c>
      <c r="AK273" s="498"/>
      <c r="AL273" s="498"/>
      <c r="AM273" s="498"/>
      <c r="AN273" s="498"/>
      <c r="AO273" s="498"/>
      <c r="AP273" s="498"/>
      <c r="AQ273" s="498"/>
      <c r="AR273" s="498"/>
      <c r="AS273" s="498"/>
      <c r="AT273" s="498"/>
      <c r="AU273" s="498"/>
      <c r="AV273" s="498"/>
      <c r="AW273" s="498"/>
      <c r="AX273" s="498"/>
      <c r="AY273" s="498"/>
      <c r="AZ273" s="498"/>
      <c r="BA273" s="498">
        <v>1003.53</v>
      </c>
      <c r="BB273" s="498">
        <v>1003.53</v>
      </c>
      <c r="BC273" s="498"/>
      <c r="BD273" s="498"/>
      <c r="BE273" s="498"/>
      <c r="BF273" s="498"/>
      <c r="BG273" s="256">
        <f t="shared" si="25"/>
        <v>1003.53</v>
      </c>
      <c r="BH273" s="26">
        <f t="shared" si="26"/>
        <v>1003.53</v>
      </c>
      <c r="BI273" s="514">
        <f t="shared" si="22"/>
        <v>0.12965503875968992</v>
      </c>
      <c r="BJ273" s="515">
        <v>0</v>
      </c>
      <c r="BK273" s="515">
        <v>0</v>
      </c>
      <c r="BL273" s="515">
        <v>0</v>
      </c>
      <c r="BM273" s="515">
        <v>0</v>
      </c>
      <c r="BN273" s="515">
        <v>0</v>
      </c>
      <c r="BO273" s="515">
        <v>0</v>
      </c>
      <c r="BP273" s="515">
        <v>0</v>
      </c>
      <c r="BQ273" s="515">
        <v>0</v>
      </c>
      <c r="BR273" s="515">
        <v>0</v>
      </c>
      <c r="BS273" s="515">
        <v>0</v>
      </c>
      <c r="BT273" s="515">
        <v>0</v>
      </c>
      <c r="BU273" s="515">
        <v>0</v>
      </c>
      <c r="BV273" s="515">
        <v>0</v>
      </c>
      <c r="BW273" s="515">
        <v>0</v>
      </c>
      <c r="BX273" s="515">
        <v>0</v>
      </c>
      <c r="BY273" s="515">
        <v>0</v>
      </c>
      <c r="BZ273" s="515">
        <v>1177983.6551999999</v>
      </c>
      <c r="CA273" s="515">
        <v>1177983.6551999999</v>
      </c>
      <c r="CB273" s="515">
        <v>0</v>
      </c>
      <c r="CC273" s="515">
        <v>0</v>
      </c>
      <c r="CD273" s="515">
        <v>0</v>
      </c>
      <c r="CE273" s="515">
        <v>0</v>
      </c>
      <c r="CF273" s="515">
        <v>1177983.6551999999</v>
      </c>
      <c r="CG273" s="516">
        <v>1177983.6551999999</v>
      </c>
      <c r="CH273" s="501">
        <v>29223360.000000004</v>
      </c>
      <c r="CI273" s="501">
        <v>29223360.000000004</v>
      </c>
      <c r="CJ273" s="501">
        <v>27120960</v>
      </c>
      <c r="CK273" s="257" t="s">
        <v>1976</v>
      </c>
      <c r="CL273" s="108">
        <v>8.34</v>
      </c>
      <c r="CM273" s="245">
        <v>8.34</v>
      </c>
      <c r="CN273" s="109">
        <v>7.74</v>
      </c>
      <c r="CO273" s="436"/>
      <c r="CP273" s="436"/>
      <c r="CQ273" s="436"/>
      <c r="CR273" s="273"/>
      <c r="CS273" s="447">
        <v>362.00778064317984</v>
      </c>
      <c r="CT273" s="448">
        <v>345.56731707383989</v>
      </c>
      <c r="CU273" s="441">
        <v>1.0409770829369371</v>
      </c>
      <c r="CV273" s="442">
        <v>0.98860497763672495</v>
      </c>
      <c r="CW273" s="450" t="s">
        <v>2234</v>
      </c>
      <c r="CX273" s="242"/>
      <c r="CY273" s="436"/>
      <c r="CZ273" s="436"/>
      <c r="DA273" s="437"/>
      <c r="DB273" s="438"/>
      <c r="DC273" s="457">
        <v>129166</v>
      </c>
      <c r="DD273" s="458">
        <v>1062375</v>
      </c>
      <c r="DE273" s="459">
        <v>0</v>
      </c>
      <c r="DF273" s="357">
        <v>397180.33333333331</v>
      </c>
    </row>
    <row r="274" spans="1:110" ht="35.25" customHeight="1" x14ac:dyDescent="0.25">
      <c r="A274" s="401" t="s">
        <v>56</v>
      </c>
      <c r="B274" s="48" t="s">
        <v>42</v>
      </c>
      <c r="C274" s="48" t="s">
        <v>388</v>
      </c>
      <c r="D274" s="145" t="s">
        <v>486</v>
      </c>
      <c r="E274" s="145" t="s">
        <v>480</v>
      </c>
      <c r="F274" s="145" t="s">
        <v>487</v>
      </c>
      <c r="G274" s="14" t="s">
        <v>480</v>
      </c>
      <c r="H274" s="22" t="s">
        <v>1978</v>
      </c>
      <c r="I274" s="145" t="s">
        <v>1984</v>
      </c>
      <c r="J274" s="426">
        <v>12.668219606558768</v>
      </c>
      <c r="K274" s="426">
        <v>13.26893936634</v>
      </c>
      <c r="L274" s="488">
        <v>1755.4</v>
      </c>
      <c r="M274" s="498"/>
      <c r="N274" s="498"/>
      <c r="O274" s="498"/>
      <c r="P274" s="498"/>
      <c r="Q274" s="498"/>
      <c r="R274" s="498"/>
      <c r="S274" s="498"/>
      <c r="T274" s="498"/>
      <c r="U274" s="498"/>
      <c r="V274" s="498"/>
      <c r="W274" s="498"/>
      <c r="X274" s="498"/>
      <c r="Y274" s="498">
        <v>1</v>
      </c>
      <c r="Z274" s="498">
        <v>1</v>
      </c>
      <c r="AA274" s="498"/>
      <c r="AB274" s="498"/>
      <c r="AC274" s="498">
        <v>17</v>
      </c>
      <c r="AD274" s="498">
        <v>17</v>
      </c>
      <c r="AE274" s="498"/>
      <c r="AF274" s="498"/>
      <c r="AG274" s="585"/>
      <c r="AH274" s="498"/>
      <c r="AI274" s="498">
        <f t="shared" si="23"/>
        <v>18</v>
      </c>
      <c r="AJ274" s="498">
        <f t="shared" si="24"/>
        <v>18</v>
      </c>
      <c r="AK274" s="498"/>
      <c r="AL274" s="498"/>
      <c r="AM274" s="498"/>
      <c r="AN274" s="498"/>
      <c r="AO274" s="498"/>
      <c r="AP274" s="498"/>
      <c r="AQ274" s="498"/>
      <c r="AR274" s="498"/>
      <c r="AS274" s="498"/>
      <c r="AT274" s="498"/>
      <c r="AU274" s="498"/>
      <c r="AV274" s="498"/>
      <c r="AW274" s="498">
        <v>75</v>
      </c>
      <c r="AX274" s="498">
        <v>75</v>
      </c>
      <c r="AY274" s="498"/>
      <c r="AZ274" s="498"/>
      <c r="BA274" s="498">
        <v>168.41</v>
      </c>
      <c r="BB274" s="498">
        <v>168.41</v>
      </c>
      <c r="BC274" s="498"/>
      <c r="BD274" s="498"/>
      <c r="BE274" s="498"/>
      <c r="BF274" s="498"/>
      <c r="BG274" s="256">
        <f t="shared" si="25"/>
        <v>243.41</v>
      </c>
      <c r="BH274" s="26">
        <f t="shared" si="26"/>
        <v>243.41</v>
      </c>
      <c r="BI274" s="514">
        <f t="shared" si="22"/>
        <v>2.0893562231759654E-2</v>
      </c>
      <c r="BJ274" s="515">
        <v>0</v>
      </c>
      <c r="BK274" s="515">
        <v>0</v>
      </c>
      <c r="BL274" s="515">
        <v>0</v>
      </c>
      <c r="BM274" s="515">
        <v>0</v>
      </c>
      <c r="BN274" s="515">
        <v>0</v>
      </c>
      <c r="BO274" s="515">
        <v>0</v>
      </c>
      <c r="BP274" s="515">
        <v>0</v>
      </c>
      <c r="BQ274" s="515">
        <v>0</v>
      </c>
      <c r="BR274" s="515">
        <v>0</v>
      </c>
      <c r="BS274" s="515">
        <v>0</v>
      </c>
      <c r="BT274" s="515">
        <v>0</v>
      </c>
      <c r="BU274" s="515">
        <v>0</v>
      </c>
      <c r="BV274" s="515">
        <v>378432</v>
      </c>
      <c r="BW274" s="515">
        <v>378432</v>
      </c>
      <c r="BX274" s="515">
        <v>0</v>
      </c>
      <c r="BY274" s="515">
        <v>0</v>
      </c>
      <c r="BZ274" s="515">
        <v>197686.39439999999</v>
      </c>
      <c r="CA274" s="515">
        <v>197686.39439999999</v>
      </c>
      <c r="CB274" s="515">
        <v>0</v>
      </c>
      <c r="CC274" s="515">
        <v>0</v>
      </c>
      <c r="CD274" s="515">
        <v>0</v>
      </c>
      <c r="CE274" s="515">
        <v>0</v>
      </c>
      <c r="CF274" s="515">
        <v>576118.39439999999</v>
      </c>
      <c r="CG274" s="516">
        <v>576118.39439999999</v>
      </c>
      <c r="CH274" s="501">
        <v>35600640</v>
      </c>
      <c r="CI274" s="501">
        <v>35600640</v>
      </c>
      <c r="CJ274" s="501">
        <v>40821600</v>
      </c>
      <c r="CK274" s="257" t="s">
        <v>1976</v>
      </c>
      <c r="CL274" s="108">
        <v>10.16</v>
      </c>
      <c r="CM274" s="245">
        <v>10.16</v>
      </c>
      <c r="CN274" s="109">
        <v>11.65</v>
      </c>
      <c r="CO274" s="436"/>
      <c r="CP274" s="436"/>
      <c r="CQ274" s="436"/>
      <c r="CR274" s="273"/>
      <c r="CS274" s="447">
        <v>45.309326527811344</v>
      </c>
      <c r="CT274" s="448">
        <v>39.390693724583244</v>
      </c>
      <c r="CU274" s="441">
        <v>0.34670754838579904</v>
      </c>
      <c r="CV274" s="442">
        <v>0.2360025875502901</v>
      </c>
      <c r="CW274" s="450" t="s">
        <v>2265</v>
      </c>
      <c r="CX274" s="242"/>
      <c r="CY274" s="436"/>
      <c r="CZ274" s="436"/>
      <c r="DA274" s="437"/>
      <c r="DB274" s="438"/>
      <c r="DC274" s="457">
        <v>0</v>
      </c>
      <c r="DD274" s="458">
        <v>19749</v>
      </c>
      <c r="DE274" s="459">
        <v>19983</v>
      </c>
      <c r="DF274" s="357">
        <v>13244</v>
      </c>
    </row>
    <row r="275" spans="1:110" ht="35.25" customHeight="1" x14ac:dyDescent="0.25">
      <c r="A275" s="401" t="s">
        <v>56</v>
      </c>
      <c r="B275" s="48" t="s">
        <v>42</v>
      </c>
      <c r="C275" s="48" t="s">
        <v>388</v>
      </c>
      <c r="D275" s="145" t="s">
        <v>486</v>
      </c>
      <c r="E275" s="145" t="s">
        <v>480</v>
      </c>
      <c r="F275" s="145" t="s">
        <v>488</v>
      </c>
      <c r="G275" s="14" t="s">
        <v>480</v>
      </c>
      <c r="H275" s="22" t="s">
        <v>1978</v>
      </c>
      <c r="I275" s="145" t="s">
        <v>1984</v>
      </c>
      <c r="J275" s="426">
        <v>10.158477986391464</v>
      </c>
      <c r="K275" s="426">
        <v>34.785037806435007</v>
      </c>
      <c r="L275" s="488">
        <v>2125.3000000000002</v>
      </c>
      <c r="M275" s="498"/>
      <c r="N275" s="498"/>
      <c r="O275" s="498"/>
      <c r="P275" s="498"/>
      <c r="Q275" s="498"/>
      <c r="R275" s="498"/>
      <c r="S275" s="498"/>
      <c r="T275" s="498"/>
      <c r="U275" s="498"/>
      <c r="V275" s="498"/>
      <c r="W275" s="498"/>
      <c r="X275" s="498"/>
      <c r="Y275" s="498"/>
      <c r="Z275" s="498"/>
      <c r="AA275" s="498"/>
      <c r="AB275" s="498"/>
      <c r="AC275" s="498">
        <v>74</v>
      </c>
      <c r="AD275" s="498">
        <v>74</v>
      </c>
      <c r="AE275" s="498"/>
      <c r="AF275" s="498"/>
      <c r="AG275" s="585"/>
      <c r="AH275" s="498"/>
      <c r="AI275" s="498">
        <f t="shared" si="23"/>
        <v>74</v>
      </c>
      <c r="AJ275" s="498">
        <f t="shared" si="24"/>
        <v>74</v>
      </c>
      <c r="AK275" s="498"/>
      <c r="AL275" s="498"/>
      <c r="AM275" s="498"/>
      <c r="AN275" s="498"/>
      <c r="AO275" s="498"/>
      <c r="AP275" s="498"/>
      <c r="AQ275" s="498"/>
      <c r="AR275" s="498"/>
      <c r="AS275" s="498"/>
      <c r="AT275" s="498"/>
      <c r="AU275" s="498"/>
      <c r="AV275" s="498"/>
      <c r="AW275" s="498"/>
      <c r="AX275" s="498"/>
      <c r="AY275" s="498"/>
      <c r="AZ275" s="498"/>
      <c r="BA275" s="498">
        <v>522.54</v>
      </c>
      <c r="BB275" s="498">
        <v>522.54</v>
      </c>
      <c r="BC275" s="498"/>
      <c r="BD275" s="498"/>
      <c r="BE275" s="498"/>
      <c r="BF275" s="498"/>
      <c r="BG275" s="256">
        <f t="shared" si="25"/>
        <v>522.54</v>
      </c>
      <c r="BH275" s="26">
        <f t="shared" si="26"/>
        <v>522.54</v>
      </c>
      <c r="BI275" s="514">
        <f t="shared" si="22"/>
        <v>6.020046082949309E-2</v>
      </c>
      <c r="BJ275" s="515">
        <v>0</v>
      </c>
      <c r="BK275" s="515">
        <v>0</v>
      </c>
      <c r="BL275" s="515">
        <v>0</v>
      </c>
      <c r="BM275" s="515">
        <v>0</v>
      </c>
      <c r="BN275" s="515">
        <v>0</v>
      </c>
      <c r="BO275" s="515">
        <v>0</v>
      </c>
      <c r="BP275" s="515">
        <v>0</v>
      </c>
      <c r="BQ275" s="515">
        <v>0</v>
      </c>
      <c r="BR275" s="515">
        <v>0</v>
      </c>
      <c r="BS275" s="515">
        <v>0</v>
      </c>
      <c r="BT275" s="515">
        <v>0</v>
      </c>
      <c r="BU275" s="515">
        <v>0</v>
      </c>
      <c r="BV275" s="515">
        <v>0</v>
      </c>
      <c r="BW275" s="515">
        <v>0</v>
      </c>
      <c r="BX275" s="515">
        <v>0</v>
      </c>
      <c r="BY275" s="515">
        <v>0</v>
      </c>
      <c r="BZ275" s="515">
        <v>613378.35359999991</v>
      </c>
      <c r="CA275" s="515">
        <v>613378.35359999991</v>
      </c>
      <c r="CB275" s="515">
        <v>0</v>
      </c>
      <c r="CC275" s="515">
        <v>0</v>
      </c>
      <c r="CD275" s="515">
        <v>0</v>
      </c>
      <c r="CE275" s="515">
        <v>0</v>
      </c>
      <c r="CF275" s="515">
        <v>613378.35359999991</v>
      </c>
      <c r="CG275" s="516">
        <v>613378.35359999991</v>
      </c>
      <c r="CH275" s="501">
        <v>24808320.000000004</v>
      </c>
      <c r="CI275" s="501">
        <v>24808320.000000004</v>
      </c>
      <c r="CJ275" s="501">
        <v>30414720</v>
      </c>
      <c r="CK275" s="257" t="s">
        <v>1976</v>
      </c>
      <c r="CL275" s="108">
        <v>7.08</v>
      </c>
      <c r="CM275" s="245">
        <v>7.08</v>
      </c>
      <c r="CN275" s="109">
        <v>8.68</v>
      </c>
      <c r="CO275" s="436"/>
      <c r="CP275" s="436"/>
      <c r="CQ275" s="436"/>
      <c r="CR275" s="273"/>
      <c r="CS275" s="447">
        <v>134.06718339847728</v>
      </c>
      <c r="CT275" s="448">
        <v>131.31907709269225</v>
      </c>
      <c r="CU275" s="441">
        <v>1.3356342801273111</v>
      </c>
      <c r="CV275" s="442">
        <v>1.3313874300790314</v>
      </c>
      <c r="CW275" s="450" t="s">
        <v>2209</v>
      </c>
      <c r="CX275" s="242"/>
      <c r="CY275" s="436"/>
      <c r="CZ275" s="436"/>
      <c r="DA275" s="437"/>
      <c r="DB275" s="438"/>
      <c r="DC275" s="457">
        <v>172961</v>
      </c>
      <c r="DD275" s="458">
        <v>82183</v>
      </c>
      <c r="DE275" s="459">
        <v>337140</v>
      </c>
      <c r="DF275" s="357">
        <v>197428</v>
      </c>
    </row>
    <row r="276" spans="1:110" ht="35.25" customHeight="1" x14ac:dyDescent="0.25">
      <c r="A276" s="401" t="s">
        <v>56</v>
      </c>
      <c r="B276" s="48" t="s">
        <v>42</v>
      </c>
      <c r="C276" s="48" t="s">
        <v>388</v>
      </c>
      <c r="D276" s="145" t="s">
        <v>486</v>
      </c>
      <c r="E276" s="145" t="s">
        <v>480</v>
      </c>
      <c r="F276" s="145" t="s">
        <v>489</v>
      </c>
      <c r="G276" s="14" t="s">
        <v>490</v>
      </c>
      <c r="H276" s="22" t="s">
        <v>1978</v>
      </c>
      <c r="I276" s="145" t="s">
        <v>1984</v>
      </c>
      <c r="J276" s="426">
        <v>11.927248271080803</v>
      </c>
      <c r="K276" s="426">
        <v>35.445265077789003</v>
      </c>
      <c r="L276" s="488">
        <v>3999.8</v>
      </c>
      <c r="M276" s="498"/>
      <c r="N276" s="498"/>
      <c r="O276" s="498"/>
      <c r="P276" s="498"/>
      <c r="Q276" s="498"/>
      <c r="R276" s="498"/>
      <c r="S276" s="498"/>
      <c r="T276" s="498"/>
      <c r="U276" s="498"/>
      <c r="V276" s="498"/>
      <c r="W276" s="498"/>
      <c r="X276" s="498"/>
      <c r="Y276" s="498"/>
      <c r="Z276" s="498"/>
      <c r="AA276" s="498"/>
      <c r="AB276" s="498"/>
      <c r="AC276" s="498">
        <v>128</v>
      </c>
      <c r="AD276" s="498">
        <v>128</v>
      </c>
      <c r="AE276" s="498"/>
      <c r="AF276" s="498"/>
      <c r="AG276" s="585"/>
      <c r="AH276" s="498"/>
      <c r="AI276" s="498">
        <f t="shared" si="23"/>
        <v>128</v>
      </c>
      <c r="AJ276" s="498">
        <f t="shared" si="24"/>
        <v>128</v>
      </c>
      <c r="AK276" s="498"/>
      <c r="AL276" s="498"/>
      <c r="AM276" s="498"/>
      <c r="AN276" s="498"/>
      <c r="AO276" s="498"/>
      <c r="AP276" s="498"/>
      <c r="AQ276" s="498"/>
      <c r="AR276" s="498"/>
      <c r="AS276" s="498"/>
      <c r="AT276" s="498"/>
      <c r="AU276" s="498"/>
      <c r="AV276" s="498"/>
      <c r="AW276" s="498"/>
      <c r="AX276" s="498"/>
      <c r="AY276" s="498"/>
      <c r="AZ276" s="498"/>
      <c r="BA276" s="498">
        <v>792.41</v>
      </c>
      <c r="BB276" s="498">
        <v>792.41</v>
      </c>
      <c r="BC276" s="498"/>
      <c r="BD276" s="498"/>
      <c r="BE276" s="498"/>
      <c r="BF276" s="498"/>
      <c r="BG276" s="256">
        <f t="shared" si="25"/>
        <v>792.41</v>
      </c>
      <c r="BH276" s="26">
        <f t="shared" si="26"/>
        <v>792.41</v>
      </c>
      <c r="BI276" s="514">
        <f t="shared" si="22"/>
        <v>6.2003912363067293E-2</v>
      </c>
      <c r="BJ276" s="515">
        <v>0</v>
      </c>
      <c r="BK276" s="515">
        <v>0</v>
      </c>
      <c r="BL276" s="515">
        <v>0</v>
      </c>
      <c r="BM276" s="515">
        <v>0</v>
      </c>
      <c r="BN276" s="515">
        <v>0</v>
      </c>
      <c r="BO276" s="515">
        <v>0</v>
      </c>
      <c r="BP276" s="515">
        <v>0</v>
      </c>
      <c r="BQ276" s="515">
        <v>0</v>
      </c>
      <c r="BR276" s="515">
        <v>0</v>
      </c>
      <c r="BS276" s="515">
        <v>0</v>
      </c>
      <c r="BT276" s="515">
        <v>0</v>
      </c>
      <c r="BU276" s="515">
        <v>0</v>
      </c>
      <c r="BV276" s="515">
        <v>0</v>
      </c>
      <c r="BW276" s="515">
        <v>0</v>
      </c>
      <c r="BX276" s="515">
        <v>0</v>
      </c>
      <c r="BY276" s="515">
        <v>0</v>
      </c>
      <c r="BZ276" s="515">
        <v>930162.55440000002</v>
      </c>
      <c r="CA276" s="515">
        <v>930162.55440000002</v>
      </c>
      <c r="CB276" s="515">
        <v>0</v>
      </c>
      <c r="CC276" s="515">
        <v>0</v>
      </c>
      <c r="CD276" s="515">
        <v>0</v>
      </c>
      <c r="CE276" s="515">
        <v>0</v>
      </c>
      <c r="CF276" s="515">
        <v>930162.55440000002</v>
      </c>
      <c r="CG276" s="516">
        <v>930162.55440000002</v>
      </c>
      <c r="CH276" s="501">
        <v>34304159.999999993</v>
      </c>
      <c r="CI276" s="501">
        <v>34304159.999999993</v>
      </c>
      <c r="CJ276" s="501">
        <v>44781120</v>
      </c>
      <c r="CK276" s="257" t="s">
        <v>1976</v>
      </c>
      <c r="CL276" s="108">
        <v>9.7899999999999991</v>
      </c>
      <c r="CM276" s="245">
        <v>9.7899999999999991</v>
      </c>
      <c r="CN276" s="109">
        <v>12.78</v>
      </c>
      <c r="CO276" s="436"/>
      <c r="CP276" s="436"/>
      <c r="CQ276" s="436"/>
      <c r="CR276" s="273"/>
      <c r="CS276" s="447">
        <v>117.97652785203667</v>
      </c>
      <c r="CT276" s="448">
        <v>115.61830825751291</v>
      </c>
      <c r="CU276" s="441">
        <v>0.93157331751973027</v>
      </c>
      <c r="CV276" s="442">
        <v>0.92519975104804442</v>
      </c>
      <c r="CW276" s="450" t="s">
        <v>2228</v>
      </c>
      <c r="CX276" s="242"/>
      <c r="CY276" s="436"/>
      <c r="CZ276" s="436"/>
      <c r="DA276" s="437"/>
      <c r="DB276" s="438"/>
      <c r="DC276" s="457">
        <v>11440</v>
      </c>
      <c r="DD276" s="458">
        <v>547527</v>
      </c>
      <c r="DE276" s="459">
        <v>54332</v>
      </c>
      <c r="DF276" s="357">
        <v>204433</v>
      </c>
    </row>
    <row r="277" spans="1:110" ht="35.25" customHeight="1" x14ac:dyDescent="0.25">
      <c r="A277" s="401" t="s">
        <v>56</v>
      </c>
      <c r="B277" s="48" t="s">
        <v>42</v>
      </c>
      <c r="C277" s="48" t="s">
        <v>388</v>
      </c>
      <c r="D277" s="145" t="s">
        <v>486</v>
      </c>
      <c r="E277" s="145" t="s">
        <v>480</v>
      </c>
      <c r="F277" s="145" t="s">
        <v>491</v>
      </c>
      <c r="G277" s="14" t="s">
        <v>480</v>
      </c>
      <c r="H277" s="22" t="s">
        <v>1978</v>
      </c>
      <c r="I277" s="145" t="s">
        <v>1984</v>
      </c>
      <c r="J277" s="426">
        <v>12.668219606558768</v>
      </c>
      <c r="K277" s="426">
        <v>17.553219660459</v>
      </c>
      <c r="L277" s="488">
        <v>1886.8</v>
      </c>
      <c r="M277" s="498"/>
      <c r="N277" s="498"/>
      <c r="O277" s="498"/>
      <c r="P277" s="498"/>
      <c r="Q277" s="498"/>
      <c r="R277" s="498"/>
      <c r="S277" s="498"/>
      <c r="T277" s="498"/>
      <c r="U277" s="498"/>
      <c r="V277" s="498"/>
      <c r="W277" s="498"/>
      <c r="X277" s="498"/>
      <c r="Y277" s="498">
        <v>2</v>
      </c>
      <c r="Z277" s="498">
        <v>2</v>
      </c>
      <c r="AA277" s="498"/>
      <c r="AB277" s="498"/>
      <c r="AC277" s="498">
        <v>67</v>
      </c>
      <c r="AD277" s="498">
        <v>67</v>
      </c>
      <c r="AE277" s="498"/>
      <c r="AF277" s="498"/>
      <c r="AG277" s="585"/>
      <c r="AH277" s="498"/>
      <c r="AI277" s="498">
        <f t="shared" si="23"/>
        <v>69</v>
      </c>
      <c r="AJ277" s="498">
        <f t="shared" si="24"/>
        <v>69</v>
      </c>
      <c r="AK277" s="498"/>
      <c r="AL277" s="498"/>
      <c r="AM277" s="498"/>
      <c r="AN277" s="498"/>
      <c r="AO277" s="498"/>
      <c r="AP277" s="498"/>
      <c r="AQ277" s="498"/>
      <c r="AR277" s="498"/>
      <c r="AS277" s="498"/>
      <c r="AT277" s="498"/>
      <c r="AU277" s="498"/>
      <c r="AV277" s="498"/>
      <c r="AW277" s="498">
        <v>76.2</v>
      </c>
      <c r="AX277" s="498">
        <v>76.2</v>
      </c>
      <c r="AY277" s="498"/>
      <c r="AZ277" s="498"/>
      <c r="BA277" s="498">
        <v>1078.43</v>
      </c>
      <c r="BB277" s="498">
        <v>1078.43</v>
      </c>
      <c r="BC277" s="498"/>
      <c r="BD277" s="498"/>
      <c r="BE277" s="498"/>
      <c r="BF277" s="498"/>
      <c r="BG277" s="256">
        <f t="shared" si="25"/>
        <v>1154.6300000000001</v>
      </c>
      <c r="BH277" s="26">
        <f t="shared" si="26"/>
        <v>1154.6300000000001</v>
      </c>
      <c r="BI277" s="514">
        <f t="shared" si="22"/>
        <v>0.15561051212938007</v>
      </c>
      <c r="BJ277" s="515">
        <v>0</v>
      </c>
      <c r="BK277" s="515">
        <v>0</v>
      </c>
      <c r="BL277" s="515">
        <v>0</v>
      </c>
      <c r="BM277" s="515">
        <v>0</v>
      </c>
      <c r="BN277" s="515">
        <v>0</v>
      </c>
      <c r="BO277" s="515">
        <v>0</v>
      </c>
      <c r="BP277" s="515">
        <v>0</v>
      </c>
      <c r="BQ277" s="515">
        <v>0</v>
      </c>
      <c r="BR277" s="515">
        <v>0</v>
      </c>
      <c r="BS277" s="515">
        <v>0</v>
      </c>
      <c r="BT277" s="515">
        <v>0</v>
      </c>
      <c r="BU277" s="515">
        <v>0</v>
      </c>
      <c r="BV277" s="515">
        <v>384486.91199999995</v>
      </c>
      <c r="BW277" s="515">
        <v>384486.91199999995</v>
      </c>
      <c r="BX277" s="515">
        <v>0</v>
      </c>
      <c r="BY277" s="515">
        <v>0</v>
      </c>
      <c r="BZ277" s="515">
        <v>1265904.2712000001</v>
      </c>
      <c r="CA277" s="515">
        <v>1265904.2712000001</v>
      </c>
      <c r="CB277" s="515">
        <v>0</v>
      </c>
      <c r="CC277" s="515">
        <v>0</v>
      </c>
      <c r="CD277" s="515">
        <v>0</v>
      </c>
      <c r="CE277" s="515">
        <v>0</v>
      </c>
      <c r="CF277" s="515">
        <v>1650391.1832000001</v>
      </c>
      <c r="CG277" s="516">
        <v>1650391.1832000001</v>
      </c>
      <c r="CH277" s="501">
        <v>32166720</v>
      </c>
      <c r="CI277" s="501">
        <v>32166720</v>
      </c>
      <c r="CJ277" s="501">
        <v>25999680</v>
      </c>
      <c r="CK277" s="257" t="s">
        <v>1976</v>
      </c>
      <c r="CL277" s="108">
        <v>9.18</v>
      </c>
      <c r="CM277" s="245">
        <v>9.18</v>
      </c>
      <c r="CN277" s="109">
        <v>7.42</v>
      </c>
      <c r="CO277" s="436"/>
      <c r="CP277" s="436"/>
      <c r="CQ277" s="436"/>
      <c r="CR277" s="273"/>
      <c r="CS277" s="447">
        <v>94.589958236931196</v>
      </c>
      <c r="CT277" s="448">
        <v>94.535899408205822</v>
      </c>
      <c r="CU277" s="441">
        <v>1.477747753248676</v>
      </c>
      <c r="CV277" s="442">
        <v>1.4775710904097041</v>
      </c>
      <c r="CW277" s="450" t="s">
        <v>2236</v>
      </c>
      <c r="CX277" s="242"/>
      <c r="CY277" s="436"/>
      <c r="CZ277" s="436"/>
      <c r="DA277" s="437"/>
      <c r="DB277" s="438"/>
      <c r="DC277" s="457">
        <v>25668</v>
      </c>
      <c r="DD277" s="458">
        <v>16974</v>
      </c>
      <c r="DE277" s="459">
        <v>320847</v>
      </c>
      <c r="DF277" s="357">
        <v>121163</v>
      </c>
    </row>
    <row r="278" spans="1:110" ht="35.25" customHeight="1" x14ac:dyDescent="0.25">
      <c r="A278" s="401" t="s">
        <v>56</v>
      </c>
      <c r="B278" s="48" t="s">
        <v>42</v>
      </c>
      <c r="C278" s="48" t="s">
        <v>388</v>
      </c>
      <c r="D278" s="145" t="s">
        <v>486</v>
      </c>
      <c r="E278" s="145" t="s">
        <v>480</v>
      </c>
      <c r="F278" s="145" t="s">
        <v>492</v>
      </c>
      <c r="G278" s="14" t="s">
        <v>480</v>
      </c>
      <c r="H278" s="22" t="s">
        <v>1978</v>
      </c>
      <c r="I278" s="145" t="s">
        <v>1984</v>
      </c>
      <c r="J278" s="426">
        <v>11.927248271080803</v>
      </c>
      <c r="K278" s="426">
        <v>19.401515111160002</v>
      </c>
      <c r="L278" s="488">
        <v>2203.9</v>
      </c>
      <c r="M278" s="498"/>
      <c r="N278" s="498"/>
      <c r="O278" s="498"/>
      <c r="P278" s="498"/>
      <c r="Q278" s="498"/>
      <c r="R278" s="498"/>
      <c r="S278" s="498"/>
      <c r="T278" s="498"/>
      <c r="U278" s="498"/>
      <c r="V278" s="498"/>
      <c r="W278" s="498"/>
      <c r="X278" s="498"/>
      <c r="Y278" s="498"/>
      <c r="Z278" s="498"/>
      <c r="AA278" s="498"/>
      <c r="AB278" s="498"/>
      <c r="AC278" s="498">
        <v>43</v>
      </c>
      <c r="AD278" s="498">
        <v>43</v>
      </c>
      <c r="AE278" s="498"/>
      <c r="AF278" s="498"/>
      <c r="AG278" s="585"/>
      <c r="AH278" s="498"/>
      <c r="AI278" s="498">
        <f t="shared" si="23"/>
        <v>43</v>
      </c>
      <c r="AJ278" s="498">
        <f t="shared" si="24"/>
        <v>43</v>
      </c>
      <c r="AK278" s="498"/>
      <c r="AL278" s="498"/>
      <c r="AM278" s="498"/>
      <c r="AN278" s="498"/>
      <c r="AO278" s="498"/>
      <c r="AP278" s="498"/>
      <c r="AQ278" s="498"/>
      <c r="AR278" s="498"/>
      <c r="AS278" s="498"/>
      <c r="AT278" s="498"/>
      <c r="AU278" s="498"/>
      <c r="AV278" s="498"/>
      <c r="AW278" s="498"/>
      <c r="AX278" s="498"/>
      <c r="AY278" s="498"/>
      <c r="AZ278" s="498"/>
      <c r="BA278" s="498">
        <v>711.03</v>
      </c>
      <c r="BB278" s="498">
        <v>711.03</v>
      </c>
      <c r="BC278" s="498"/>
      <c r="BD278" s="498"/>
      <c r="BE278" s="498"/>
      <c r="BF278" s="498"/>
      <c r="BG278" s="256">
        <f t="shared" si="25"/>
        <v>711.03</v>
      </c>
      <c r="BH278" s="26">
        <f t="shared" si="26"/>
        <v>711.03</v>
      </c>
      <c r="BI278" s="514">
        <f t="shared" si="22"/>
        <v>8.7136029411764696E-2</v>
      </c>
      <c r="BJ278" s="515">
        <v>0</v>
      </c>
      <c r="BK278" s="515">
        <v>0</v>
      </c>
      <c r="BL278" s="515">
        <v>0</v>
      </c>
      <c r="BM278" s="515">
        <v>0</v>
      </c>
      <c r="BN278" s="515">
        <v>0</v>
      </c>
      <c r="BO278" s="515">
        <v>0</v>
      </c>
      <c r="BP278" s="515">
        <v>0</v>
      </c>
      <c r="BQ278" s="515">
        <v>0</v>
      </c>
      <c r="BR278" s="515">
        <v>0</v>
      </c>
      <c r="BS278" s="515">
        <v>0</v>
      </c>
      <c r="BT278" s="515">
        <v>0</v>
      </c>
      <c r="BU278" s="515">
        <v>0</v>
      </c>
      <c r="BV278" s="515">
        <v>0</v>
      </c>
      <c r="BW278" s="515">
        <v>0</v>
      </c>
      <c r="BX278" s="515">
        <v>0</v>
      </c>
      <c r="BY278" s="515">
        <v>0</v>
      </c>
      <c r="BZ278" s="515">
        <v>834635.45519999997</v>
      </c>
      <c r="CA278" s="515">
        <v>834635.45519999997</v>
      </c>
      <c r="CB278" s="515">
        <v>0</v>
      </c>
      <c r="CC278" s="515">
        <v>0</v>
      </c>
      <c r="CD278" s="515">
        <v>0</v>
      </c>
      <c r="CE278" s="515">
        <v>0</v>
      </c>
      <c r="CF278" s="515">
        <v>834635.45519999997</v>
      </c>
      <c r="CG278" s="516">
        <v>834635.45519999997</v>
      </c>
      <c r="CH278" s="501">
        <v>28487520.000000004</v>
      </c>
      <c r="CI278" s="501">
        <v>28487520.000000004</v>
      </c>
      <c r="CJ278" s="501">
        <v>28592640.000000004</v>
      </c>
      <c r="CK278" s="257" t="s">
        <v>1976</v>
      </c>
      <c r="CL278" s="108">
        <v>8.1300000000000008</v>
      </c>
      <c r="CM278" s="245">
        <v>8.1300000000000008</v>
      </c>
      <c r="CN278" s="109">
        <v>8.16</v>
      </c>
      <c r="CO278" s="436"/>
      <c r="CP278" s="436"/>
      <c r="CQ278" s="436"/>
      <c r="CR278" s="273"/>
      <c r="CS278" s="447">
        <v>117.42645280422171</v>
      </c>
      <c r="CT278" s="448">
        <v>108.72830178520256</v>
      </c>
      <c r="CU278" s="441">
        <v>0.91123970823600653</v>
      </c>
      <c r="CV278" s="442">
        <v>0.90307243028387585</v>
      </c>
      <c r="CW278" s="450" t="s">
        <v>2279</v>
      </c>
      <c r="CX278" s="242"/>
      <c r="CY278" s="436"/>
      <c r="CZ278" s="436"/>
      <c r="DA278" s="437"/>
      <c r="DB278" s="438"/>
      <c r="DC278" s="457">
        <v>330069</v>
      </c>
      <c r="DD278" s="458">
        <v>0</v>
      </c>
      <c r="DE278" s="459">
        <v>0</v>
      </c>
      <c r="DF278" s="357">
        <v>110023</v>
      </c>
    </row>
    <row r="279" spans="1:110" ht="35.25" customHeight="1" x14ac:dyDescent="0.25">
      <c r="A279" s="401" t="s">
        <v>56</v>
      </c>
      <c r="B279" s="48" t="s">
        <v>42</v>
      </c>
      <c r="C279" s="48" t="s">
        <v>388</v>
      </c>
      <c r="D279" s="145" t="s">
        <v>486</v>
      </c>
      <c r="E279" s="145" t="s">
        <v>480</v>
      </c>
      <c r="F279" s="145" t="s">
        <v>493</v>
      </c>
      <c r="G279" s="14" t="s">
        <v>480</v>
      </c>
      <c r="H279" s="22" t="s">
        <v>1978</v>
      </c>
      <c r="I279" s="145" t="s">
        <v>1984</v>
      </c>
      <c r="J279" s="426">
        <v>11.449202248191792</v>
      </c>
      <c r="K279" s="426">
        <v>20.708143896321001</v>
      </c>
      <c r="L279" s="488">
        <v>2265</v>
      </c>
      <c r="M279" s="498"/>
      <c r="N279" s="498"/>
      <c r="O279" s="498"/>
      <c r="P279" s="498"/>
      <c r="Q279" s="498"/>
      <c r="R279" s="498"/>
      <c r="S279" s="498"/>
      <c r="T279" s="498"/>
      <c r="U279" s="498"/>
      <c r="V279" s="498"/>
      <c r="W279" s="498"/>
      <c r="X279" s="498"/>
      <c r="Y279" s="498">
        <v>1</v>
      </c>
      <c r="Z279" s="498">
        <v>1</v>
      </c>
      <c r="AA279" s="498"/>
      <c r="AB279" s="498"/>
      <c r="AC279" s="498">
        <v>62</v>
      </c>
      <c r="AD279" s="498">
        <v>62</v>
      </c>
      <c r="AE279" s="498"/>
      <c r="AF279" s="498"/>
      <c r="AG279" s="585"/>
      <c r="AH279" s="498"/>
      <c r="AI279" s="498">
        <f t="shared" si="23"/>
        <v>63</v>
      </c>
      <c r="AJ279" s="498">
        <f t="shared" si="24"/>
        <v>63</v>
      </c>
      <c r="AK279" s="498"/>
      <c r="AL279" s="498"/>
      <c r="AM279" s="498"/>
      <c r="AN279" s="498"/>
      <c r="AO279" s="498"/>
      <c r="AP279" s="498"/>
      <c r="AQ279" s="498"/>
      <c r="AR279" s="498"/>
      <c r="AS279" s="498"/>
      <c r="AT279" s="498"/>
      <c r="AU279" s="498"/>
      <c r="AV279" s="498"/>
      <c r="AW279" s="498">
        <v>555</v>
      </c>
      <c r="AX279" s="498">
        <v>555</v>
      </c>
      <c r="AY279" s="498"/>
      <c r="AZ279" s="498"/>
      <c r="BA279" s="498">
        <v>1450.75</v>
      </c>
      <c r="BB279" s="498">
        <v>1450.75</v>
      </c>
      <c r="BC279" s="498"/>
      <c r="BD279" s="498"/>
      <c r="BE279" s="498"/>
      <c r="BF279" s="498"/>
      <c r="BG279" s="256">
        <f t="shared" si="25"/>
        <v>2005.75</v>
      </c>
      <c r="BH279" s="26">
        <f t="shared" si="26"/>
        <v>2005.75</v>
      </c>
      <c r="BI279" s="514">
        <f t="shared" si="22"/>
        <v>0.22870581527936146</v>
      </c>
      <c r="BJ279" s="515">
        <v>0</v>
      </c>
      <c r="BK279" s="515">
        <v>0</v>
      </c>
      <c r="BL279" s="515">
        <v>0</v>
      </c>
      <c r="BM279" s="515">
        <v>0</v>
      </c>
      <c r="BN279" s="515">
        <v>0</v>
      </c>
      <c r="BO279" s="515">
        <v>0</v>
      </c>
      <c r="BP279" s="515">
        <v>0</v>
      </c>
      <c r="BQ279" s="515">
        <v>0</v>
      </c>
      <c r="BR279" s="515">
        <v>0</v>
      </c>
      <c r="BS279" s="515">
        <v>0</v>
      </c>
      <c r="BT279" s="515">
        <v>0</v>
      </c>
      <c r="BU279" s="515">
        <v>0</v>
      </c>
      <c r="BV279" s="515">
        <v>2800396.8</v>
      </c>
      <c r="BW279" s="515">
        <v>2800396.8</v>
      </c>
      <c r="BX279" s="515">
        <v>0</v>
      </c>
      <c r="BY279" s="515">
        <v>0</v>
      </c>
      <c r="BZ279" s="515">
        <v>1702948.3800000001</v>
      </c>
      <c r="CA279" s="515">
        <v>1702948.3800000001</v>
      </c>
      <c r="CB279" s="515">
        <v>0</v>
      </c>
      <c r="CC279" s="515">
        <v>0</v>
      </c>
      <c r="CD279" s="515">
        <v>0</v>
      </c>
      <c r="CE279" s="515">
        <v>0</v>
      </c>
      <c r="CF279" s="515">
        <v>4503345.18</v>
      </c>
      <c r="CG279" s="516">
        <v>4503345.18</v>
      </c>
      <c r="CH279" s="501">
        <v>30239520.000000004</v>
      </c>
      <c r="CI279" s="501">
        <v>30239520.000000004</v>
      </c>
      <c r="CJ279" s="501">
        <v>30730080</v>
      </c>
      <c r="CK279" s="257" t="s">
        <v>1976</v>
      </c>
      <c r="CL279" s="108">
        <v>8.6300000000000008</v>
      </c>
      <c r="CM279" s="245">
        <v>8.6300000000000008</v>
      </c>
      <c r="CN279" s="109">
        <v>8.77</v>
      </c>
      <c r="CO279" s="436"/>
      <c r="CP279" s="436"/>
      <c r="CQ279" s="436"/>
      <c r="CR279" s="273"/>
      <c r="CS279" s="447">
        <v>100.17271201948081</v>
      </c>
      <c r="CT279" s="448">
        <v>81.285001451409869</v>
      </c>
      <c r="CU279" s="441">
        <v>1.1705220305467141</v>
      </c>
      <c r="CV279" s="442">
        <v>0.83602714641436326</v>
      </c>
      <c r="CW279" s="450" t="s">
        <v>2252</v>
      </c>
      <c r="CX279" s="242"/>
      <c r="CY279" s="436"/>
      <c r="CZ279" s="436"/>
      <c r="DA279" s="437"/>
      <c r="DB279" s="438"/>
      <c r="DC279" s="457">
        <v>237455</v>
      </c>
      <c r="DD279" s="458">
        <v>72207</v>
      </c>
      <c r="DE279" s="459">
        <v>57464</v>
      </c>
      <c r="DF279" s="357">
        <v>122375.33333333333</v>
      </c>
    </row>
    <row r="280" spans="1:110" ht="35.25" customHeight="1" x14ac:dyDescent="0.25">
      <c r="A280" s="401" t="s">
        <v>56</v>
      </c>
      <c r="B280" s="48" t="s">
        <v>42</v>
      </c>
      <c r="C280" s="48" t="s">
        <v>388</v>
      </c>
      <c r="D280" s="145" t="s">
        <v>494</v>
      </c>
      <c r="E280" s="145" t="s">
        <v>495</v>
      </c>
      <c r="F280" s="145" t="s">
        <v>496</v>
      </c>
      <c r="G280" s="14" t="s">
        <v>497</v>
      </c>
      <c r="H280" s="22" t="s">
        <v>1978</v>
      </c>
      <c r="I280" s="145" t="s">
        <v>1984</v>
      </c>
      <c r="J280" s="426">
        <v>12.668219606558768</v>
      </c>
      <c r="K280" s="426">
        <v>30.117802967658001</v>
      </c>
      <c r="L280" s="488">
        <v>2259.6</v>
      </c>
      <c r="M280" s="498"/>
      <c r="N280" s="498"/>
      <c r="O280" s="498"/>
      <c r="P280" s="498"/>
      <c r="Q280" s="498"/>
      <c r="R280" s="498"/>
      <c r="S280" s="498"/>
      <c r="T280" s="498"/>
      <c r="U280" s="498"/>
      <c r="V280" s="498"/>
      <c r="W280" s="498"/>
      <c r="X280" s="498"/>
      <c r="Y280" s="498"/>
      <c r="Z280" s="498"/>
      <c r="AA280" s="498"/>
      <c r="AB280" s="498"/>
      <c r="AC280" s="498">
        <v>60</v>
      </c>
      <c r="AD280" s="498">
        <v>60</v>
      </c>
      <c r="AE280" s="498"/>
      <c r="AF280" s="498"/>
      <c r="AG280" s="585"/>
      <c r="AH280" s="498"/>
      <c r="AI280" s="498">
        <f t="shared" si="23"/>
        <v>60</v>
      </c>
      <c r="AJ280" s="498">
        <f t="shared" si="24"/>
        <v>60</v>
      </c>
      <c r="AK280" s="498"/>
      <c r="AL280" s="498"/>
      <c r="AM280" s="498"/>
      <c r="AN280" s="498"/>
      <c r="AO280" s="498"/>
      <c r="AP280" s="498"/>
      <c r="AQ280" s="498"/>
      <c r="AR280" s="498"/>
      <c r="AS280" s="498"/>
      <c r="AT280" s="498"/>
      <c r="AU280" s="498"/>
      <c r="AV280" s="498"/>
      <c r="AW280" s="498"/>
      <c r="AX280" s="498"/>
      <c r="AY280" s="498"/>
      <c r="AZ280" s="498"/>
      <c r="BA280" s="498">
        <v>1401.36</v>
      </c>
      <c r="BB280" s="498">
        <v>1401.36</v>
      </c>
      <c r="BC280" s="498"/>
      <c r="BD280" s="498"/>
      <c r="BE280" s="498"/>
      <c r="BF280" s="498"/>
      <c r="BG280" s="256">
        <f t="shared" si="25"/>
        <v>1401.36</v>
      </c>
      <c r="BH280" s="26">
        <f t="shared" si="26"/>
        <v>1401.36</v>
      </c>
      <c r="BI280" s="514">
        <f t="shared" si="22"/>
        <v>0.14372923076923078</v>
      </c>
      <c r="BJ280" s="515">
        <v>0</v>
      </c>
      <c r="BK280" s="515">
        <v>0</v>
      </c>
      <c r="BL280" s="515">
        <v>0</v>
      </c>
      <c r="BM280" s="515">
        <v>0</v>
      </c>
      <c r="BN280" s="515">
        <v>0</v>
      </c>
      <c r="BO280" s="515">
        <v>0</v>
      </c>
      <c r="BP280" s="515">
        <v>0</v>
      </c>
      <c r="BQ280" s="515">
        <v>0</v>
      </c>
      <c r="BR280" s="515">
        <v>0</v>
      </c>
      <c r="BS280" s="515">
        <v>0</v>
      </c>
      <c r="BT280" s="515">
        <v>0</v>
      </c>
      <c r="BU280" s="515">
        <v>0</v>
      </c>
      <c r="BV280" s="515">
        <v>0</v>
      </c>
      <c r="BW280" s="515">
        <v>0</v>
      </c>
      <c r="BX280" s="515">
        <v>0</v>
      </c>
      <c r="BY280" s="515">
        <v>0</v>
      </c>
      <c r="BZ280" s="515">
        <v>1644972.4224</v>
      </c>
      <c r="CA280" s="515">
        <v>1644972.4224</v>
      </c>
      <c r="CB280" s="515">
        <v>0</v>
      </c>
      <c r="CC280" s="515">
        <v>0</v>
      </c>
      <c r="CD280" s="515">
        <v>0</v>
      </c>
      <c r="CE280" s="515">
        <v>0</v>
      </c>
      <c r="CF280" s="515">
        <v>1644972.4224</v>
      </c>
      <c r="CG280" s="516">
        <v>1644972.4224</v>
      </c>
      <c r="CH280" s="501">
        <v>23021280.000000004</v>
      </c>
      <c r="CI280" s="501">
        <v>23021280.000000004</v>
      </c>
      <c r="CJ280" s="501">
        <v>34164000</v>
      </c>
      <c r="CK280" s="257" t="s">
        <v>1976</v>
      </c>
      <c r="CL280" s="108">
        <v>6.57</v>
      </c>
      <c r="CM280" s="245">
        <v>6.57</v>
      </c>
      <c r="CN280" s="109">
        <v>9.75</v>
      </c>
      <c r="CO280" s="436"/>
      <c r="CP280" s="436"/>
      <c r="CQ280" s="436"/>
      <c r="CR280" s="273"/>
      <c r="CS280" s="447">
        <v>233.13332403353888</v>
      </c>
      <c r="CT280" s="448">
        <v>196.39299004761338</v>
      </c>
      <c r="CU280" s="441">
        <v>1.3551214663637223</v>
      </c>
      <c r="CV280" s="442">
        <v>1.3162541032375872</v>
      </c>
      <c r="CW280" s="450" t="s">
        <v>2252</v>
      </c>
      <c r="CX280" s="242"/>
      <c r="CY280" s="436"/>
      <c r="CZ280" s="436"/>
      <c r="DA280" s="437"/>
      <c r="DB280" s="438"/>
      <c r="DC280" s="457">
        <v>108771</v>
      </c>
      <c r="DD280" s="458">
        <v>742091</v>
      </c>
      <c r="DE280" s="459">
        <v>130229</v>
      </c>
      <c r="DF280" s="357">
        <v>327030.33333333331</v>
      </c>
    </row>
    <row r="281" spans="1:110" ht="35.25" customHeight="1" x14ac:dyDescent="0.25">
      <c r="A281" s="401" t="s">
        <v>56</v>
      </c>
      <c r="B281" s="48" t="s">
        <v>42</v>
      </c>
      <c r="C281" s="48" t="s">
        <v>388</v>
      </c>
      <c r="D281" s="145" t="s">
        <v>494</v>
      </c>
      <c r="E281" s="145" t="s">
        <v>495</v>
      </c>
      <c r="F281" s="145" t="s">
        <v>498</v>
      </c>
      <c r="G281" s="14" t="s">
        <v>499</v>
      </c>
      <c r="H281" s="22" t="s">
        <v>1978</v>
      </c>
      <c r="I281" s="145" t="s">
        <v>1984</v>
      </c>
      <c r="J281" s="426">
        <v>12.572610401980967</v>
      </c>
      <c r="K281" s="426">
        <v>8.3539772553510012</v>
      </c>
      <c r="L281" s="488">
        <v>186.5</v>
      </c>
      <c r="M281" s="498"/>
      <c r="N281" s="498"/>
      <c r="O281" s="498"/>
      <c r="P281" s="498"/>
      <c r="Q281" s="498"/>
      <c r="R281" s="498"/>
      <c r="S281" s="498"/>
      <c r="T281" s="498"/>
      <c r="U281" s="498"/>
      <c r="V281" s="498"/>
      <c r="W281" s="498"/>
      <c r="X281" s="498"/>
      <c r="Y281" s="498"/>
      <c r="Z281" s="498"/>
      <c r="AA281" s="498"/>
      <c r="AB281" s="498"/>
      <c r="AC281" s="498">
        <v>5</v>
      </c>
      <c r="AD281" s="498">
        <v>5</v>
      </c>
      <c r="AE281" s="498"/>
      <c r="AF281" s="498"/>
      <c r="AG281" s="585"/>
      <c r="AH281" s="498"/>
      <c r="AI281" s="498">
        <f t="shared" si="23"/>
        <v>5</v>
      </c>
      <c r="AJ281" s="498">
        <f t="shared" si="24"/>
        <v>5</v>
      </c>
      <c r="AK281" s="498"/>
      <c r="AL281" s="498"/>
      <c r="AM281" s="498"/>
      <c r="AN281" s="498"/>
      <c r="AO281" s="498"/>
      <c r="AP281" s="498"/>
      <c r="AQ281" s="498"/>
      <c r="AR281" s="498"/>
      <c r="AS281" s="498"/>
      <c r="AT281" s="498"/>
      <c r="AU281" s="498"/>
      <c r="AV281" s="498"/>
      <c r="AW281" s="498"/>
      <c r="AX281" s="498"/>
      <c r="AY281" s="498"/>
      <c r="AZ281" s="498"/>
      <c r="BA281" s="498">
        <v>2052</v>
      </c>
      <c r="BB281" s="498">
        <v>2052</v>
      </c>
      <c r="BC281" s="498"/>
      <c r="BD281" s="498"/>
      <c r="BE281" s="498"/>
      <c r="BF281" s="498"/>
      <c r="BG281" s="256">
        <f t="shared" si="25"/>
        <v>2052</v>
      </c>
      <c r="BH281" s="26">
        <f t="shared" si="26"/>
        <v>2052</v>
      </c>
      <c r="BI281" s="514">
        <f t="shared" si="22"/>
        <v>0.32468354430379748</v>
      </c>
      <c r="BJ281" s="515">
        <v>0</v>
      </c>
      <c r="BK281" s="515">
        <v>0</v>
      </c>
      <c r="BL281" s="515">
        <v>0</v>
      </c>
      <c r="BM281" s="515">
        <v>0</v>
      </c>
      <c r="BN281" s="515">
        <v>0</v>
      </c>
      <c r="BO281" s="515">
        <v>0</v>
      </c>
      <c r="BP281" s="515">
        <v>0</v>
      </c>
      <c r="BQ281" s="515">
        <v>0</v>
      </c>
      <c r="BR281" s="515">
        <v>0</v>
      </c>
      <c r="BS281" s="515">
        <v>0</v>
      </c>
      <c r="BT281" s="515">
        <v>0</v>
      </c>
      <c r="BU281" s="515">
        <v>0</v>
      </c>
      <c r="BV281" s="515">
        <v>0</v>
      </c>
      <c r="BW281" s="515">
        <v>0</v>
      </c>
      <c r="BX281" s="515">
        <v>0</v>
      </c>
      <c r="BY281" s="515">
        <v>0</v>
      </c>
      <c r="BZ281" s="515">
        <v>2408719.6800000002</v>
      </c>
      <c r="CA281" s="515">
        <v>2408719.6800000002</v>
      </c>
      <c r="CB281" s="515">
        <v>0</v>
      </c>
      <c r="CC281" s="515">
        <v>0</v>
      </c>
      <c r="CD281" s="515">
        <v>0</v>
      </c>
      <c r="CE281" s="515">
        <v>0</v>
      </c>
      <c r="CF281" s="515">
        <v>2408719.6800000002</v>
      </c>
      <c r="CG281" s="516">
        <v>2408719.6800000002</v>
      </c>
      <c r="CH281" s="501">
        <v>35355360</v>
      </c>
      <c r="CI281" s="501">
        <v>35355360</v>
      </c>
      <c r="CJ281" s="501">
        <v>22145280.000000004</v>
      </c>
      <c r="CK281" s="257" t="s">
        <v>1976</v>
      </c>
      <c r="CL281" s="108">
        <v>10.09</v>
      </c>
      <c r="CM281" s="245">
        <v>10.09</v>
      </c>
      <c r="CN281" s="109">
        <v>6.32</v>
      </c>
      <c r="CO281" s="436"/>
      <c r="CP281" s="436"/>
      <c r="CQ281" s="436"/>
      <c r="CR281" s="273"/>
      <c r="CS281" s="447">
        <v>111.79256415110927</v>
      </c>
      <c r="CT281" s="448">
        <v>111.79256415110927</v>
      </c>
      <c r="CU281" s="441">
        <v>0.33846184869048512</v>
      </c>
      <c r="CV281" s="442">
        <v>0.33846184869048512</v>
      </c>
      <c r="CW281" s="450" t="s">
        <v>2208</v>
      </c>
      <c r="CX281" s="242"/>
      <c r="CY281" s="436"/>
      <c r="CZ281" s="436"/>
      <c r="DA281" s="437"/>
      <c r="DB281" s="438"/>
      <c r="DC281" s="457">
        <v>0</v>
      </c>
      <c r="DD281" s="458">
        <v>77791</v>
      </c>
      <c r="DE281" s="459">
        <v>0</v>
      </c>
      <c r="DF281" s="357">
        <v>25930.333333333332</v>
      </c>
    </row>
    <row r="282" spans="1:110" ht="35.25" customHeight="1" x14ac:dyDescent="0.25">
      <c r="A282" s="401" t="s">
        <v>56</v>
      </c>
      <c r="B282" s="48" t="s">
        <v>42</v>
      </c>
      <c r="C282" s="48" t="s">
        <v>388</v>
      </c>
      <c r="D282" s="145" t="s">
        <v>494</v>
      </c>
      <c r="E282" s="145" t="s">
        <v>495</v>
      </c>
      <c r="F282" s="145" t="s">
        <v>500</v>
      </c>
      <c r="G282" s="14" t="s">
        <v>499</v>
      </c>
      <c r="H282" s="22" t="s">
        <v>1978</v>
      </c>
      <c r="I282" s="145" t="s">
        <v>1984</v>
      </c>
      <c r="J282" s="426">
        <v>10.158477986391464</v>
      </c>
      <c r="K282" s="426">
        <v>20.043560564370001</v>
      </c>
      <c r="L282" s="488">
        <v>1427.2</v>
      </c>
      <c r="M282" s="498"/>
      <c r="N282" s="498"/>
      <c r="O282" s="498"/>
      <c r="P282" s="498"/>
      <c r="Q282" s="498"/>
      <c r="R282" s="498"/>
      <c r="S282" s="498"/>
      <c r="T282" s="498"/>
      <c r="U282" s="498"/>
      <c r="V282" s="498"/>
      <c r="W282" s="498"/>
      <c r="X282" s="498"/>
      <c r="Y282" s="498"/>
      <c r="Z282" s="498"/>
      <c r="AA282" s="498"/>
      <c r="AB282" s="498"/>
      <c r="AC282" s="498">
        <v>16</v>
      </c>
      <c r="AD282" s="498">
        <v>16</v>
      </c>
      <c r="AE282" s="498"/>
      <c r="AF282" s="498"/>
      <c r="AG282" s="585"/>
      <c r="AH282" s="498"/>
      <c r="AI282" s="498">
        <f t="shared" si="23"/>
        <v>16</v>
      </c>
      <c r="AJ282" s="498">
        <f t="shared" si="24"/>
        <v>16</v>
      </c>
      <c r="AK282" s="498"/>
      <c r="AL282" s="498"/>
      <c r="AM282" s="498"/>
      <c r="AN282" s="498"/>
      <c r="AO282" s="498"/>
      <c r="AP282" s="498"/>
      <c r="AQ282" s="498"/>
      <c r="AR282" s="498"/>
      <c r="AS282" s="498"/>
      <c r="AT282" s="498"/>
      <c r="AU282" s="498"/>
      <c r="AV282" s="498"/>
      <c r="AW282" s="498"/>
      <c r="AX282" s="498"/>
      <c r="AY282" s="498"/>
      <c r="AZ282" s="498"/>
      <c r="BA282" s="498">
        <v>811.99</v>
      </c>
      <c r="BB282" s="498">
        <v>811.99</v>
      </c>
      <c r="BC282" s="498"/>
      <c r="BD282" s="498"/>
      <c r="BE282" s="498"/>
      <c r="BF282" s="498"/>
      <c r="BG282" s="256">
        <f t="shared" si="25"/>
        <v>811.99</v>
      </c>
      <c r="BH282" s="26">
        <f t="shared" si="26"/>
        <v>811.99</v>
      </c>
      <c r="BI282" s="514">
        <f t="shared" si="22"/>
        <v>9.0522853957636554E-2</v>
      </c>
      <c r="BJ282" s="515">
        <v>0</v>
      </c>
      <c r="BK282" s="515">
        <v>0</v>
      </c>
      <c r="BL282" s="515">
        <v>0</v>
      </c>
      <c r="BM282" s="515">
        <v>0</v>
      </c>
      <c r="BN282" s="515">
        <v>0</v>
      </c>
      <c r="BO282" s="515">
        <v>0</v>
      </c>
      <c r="BP282" s="515">
        <v>0</v>
      </c>
      <c r="BQ282" s="515">
        <v>0</v>
      </c>
      <c r="BR282" s="515">
        <v>0</v>
      </c>
      <c r="BS282" s="515">
        <v>0</v>
      </c>
      <c r="BT282" s="515">
        <v>0</v>
      </c>
      <c r="BU282" s="515">
        <v>0</v>
      </c>
      <c r="BV282" s="515">
        <v>0</v>
      </c>
      <c r="BW282" s="515">
        <v>0</v>
      </c>
      <c r="BX282" s="515">
        <v>0</v>
      </c>
      <c r="BY282" s="515">
        <v>0</v>
      </c>
      <c r="BZ282" s="515">
        <v>953146.34160000016</v>
      </c>
      <c r="CA282" s="515">
        <v>953146.34160000016</v>
      </c>
      <c r="CB282" s="515">
        <v>0</v>
      </c>
      <c r="CC282" s="515">
        <v>0</v>
      </c>
      <c r="CD282" s="515">
        <v>0</v>
      </c>
      <c r="CE282" s="515">
        <v>0</v>
      </c>
      <c r="CF282" s="515">
        <v>953146.34160000016</v>
      </c>
      <c r="CG282" s="516">
        <v>953146.34160000016</v>
      </c>
      <c r="CH282" s="501">
        <v>35775840.000000007</v>
      </c>
      <c r="CI282" s="501">
        <v>35775840.000000007</v>
      </c>
      <c r="CJ282" s="501">
        <v>31430880.000000004</v>
      </c>
      <c r="CK282" s="257" t="s">
        <v>1976</v>
      </c>
      <c r="CL282" s="108">
        <v>10.210000000000001</v>
      </c>
      <c r="CM282" s="245">
        <v>10.210000000000001</v>
      </c>
      <c r="CN282" s="109">
        <v>8.9700000000000006</v>
      </c>
      <c r="CO282" s="436"/>
      <c r="CP282" s="436"/>
      <c r="CQ282" s="436"/>
      <c r="CR282" s="273"/>
      <c r="CS282" s="447">
        <v>109.33062333649252</v>
      </c>
      <c r="CT282" s="448">
        <v>102.00024846787174</v>
      </c>
      <c r="CU282" s="441">
        <v>0.55881471764812696</v>
      </c>
      <c r="CV282" s="442">
        <v>0.55274207955400112</v>
      </c>
      <c r="CW282" s="450" t="s">
        <v>2236</v>
      </c>
      <c r="CX282" s="242"/>
      <c r="CY282" s="436"/>
      <c r="CZ282" s="436"/>
      <c r="DA282" s="437"/>
      <c r="DB282" s="438"/>
      <c r="DC282" s="457">
        <v>0</v>
      </c>
      <c r="DD282" s="458">
        <v>0</v>
      </c>
      <c r="DE282" s="459">
        <v>66137</v>
      </c>
      <c r="DF282" s="357">
        <v>22045.666666666668</v>
      </c>
    </row>
    <row r="283" spans="1:110" ht="35.25" customHeight="1" x14ac:dyDescent="0.25">
      <c r="A283" s="401" t="s">
        <v>56</v>
      </c>
      <c r="B283" s="48" t="s">
        <v>42</v>
      </c>
      <c r="C283" s="48" t="s">
        <v>388</v>
      </c>
      <c r="D283" s="145" t="s">
        <v>494</v>
      </c>
      <c r="E283" s="145" t="s">
        <v>495</v>
      </c>
      <c r="F283" s="145" t="s">
        <v>501</v>
      </c>
      <c r="G283" s="14" t="s">
        <v>502</v>
      </c>
      <c r="H283" s="22" t="s">
        <v>1978</v>
      </c>
      <c r="I283" s="145" t="s">
        <v>1984</v>
      </c>
      <c r="J283" s="426">
        <v>12.572610401980967</v>
      </c>
      <c r="K283" s="426">
        <v>53.426515040388004</v>
      </c>
      <c r="L283" s="488">
        <v>2649.6</v>
      </c>
      <c r="M283" s="498"/>
      <c r="N283" s="498"/>
      <c r="O283" s="498"/>
      <c r="P283" s="498"/>
      <c r="Q283" s="498"/>
      <c r="R283" s="498"/>
      <c r="S283" s="498"/>
      <c r="T283" s="498"/>
      <c r="U283" s="498"/>
      <c r="V283" s="498"/>
      <c r="W283" s="498"/>
      <c r="X283" s="498"/>
      <c r="Y283" s="498"/>
      <c r="Z283" s="498"/>
      <c r="AA283" s="498"/>
      <c r="AB283" s="498"/>
      <c r="AC283" s="498">
        <v>103</v>
      </c>
      <c r="AD283" s="498">
        <v>103</v>
      </c>
      <c r="AE283" s="498"/>
      <c r="AF283" s="498"/>
      <c r="AG283" s="585">
        <v>1</v>
      </c>
      <c r="AH283" s="498">
        <v>1</v>
      </c>
      <c r="AI283" s="498">
        <f t="shared" si="23"/>
        <v>104</v>
      </c>
      <c r="AJ283" s="498">
        <f t="shared" si="24"/>
        <v>104</v>
      </c>
      <c r="AK283" s="498"/>
      <c r="AL283" s="498"/>
      <c r="AM283" s="498"/>
      <c r="AN283" s="498"/>
      <c r="AO283" s="498"/>
      <c r="AP283" s="498"/>
      <c r="AQ283" s="498"/>
      <c r="AR283" s="498"/>
      <c r="AS283" s="498"/>
      <c r="AT283" s="498"/>
      <c r="AU283" s="498"/>
      <c r="AV283" s="498"/>
      <c r="AW283" s="498"/>
      <c r="AX283" s="498"/>
      <c r="AY283" s="498"/>
      <c r="AZ283" s="498"/>
      <c r="BA283" s="498">
        <v>4327.0649999999996</v>
      </c>
      <c r="BB283" s="498">
        <v>4327.0649999999996</v>
      </c>
      <c r="BC283" s="498"/>
      <c r="BD283" s="498"/>
      <c r="BE283" s="498">
        <v>1.2</v>
      </c>
      <c r="BF283" s="498">
        <v>1.2</v>
      </c>
      <c r="BG283" s="256">
        <f t="shared" si="25"/>
        <v>4328.2649999999994</v>
      </c>
      <c r="BH283" s="26">
        <f t="shared" si="26"/>
        <v>4328.2649999999994</v>
      </c>
      <c r="BI283" s="514">
        <f t="shared" si="22"/>
        <v>0.42475613346418051</v>
      </c>
      <c r="BJ283" s="515">
        <v>0</v>
      </c>
      <c r="BK283" s="515">
        <v>0</v>
      </c>
      <c r="BL283" s="515">
        <v>0</v>
      </c>
      <c r="BM283" s="515">
        <v>0</v>
      </c>
      <c r="BN283" s="515">
        <v>0</v>
      </c>
      <c r="BO283" s="515">
        <v>0</v>
      </c>
      <c r="BP283" s="515">
        <v>0</v>
      </c>
      <c r="BQ283" s="515">
        <v>0</v>
      </c>
      <c r="BR283" s="515">
        <v>0</v>
      </c>
      <c r="BS283" s="515">
        <v>0</v>
      </c>
      <c r="BT283" s="515">
        <v>0</v>
      </c>
      <c r="BU283" s="515">
        <v>0</v>
      </c>
      <c r="BV283" s="515">
        <v>0</v>
      </c>
      <c r="BW283" s="515">
        <v>0</v>
      </c>
      <c r="BX283" s="515">
        <v>0</v>
      </c>
      <c r="BY283" s="515">
        <v>0</v>
      </c>
      <c r="BZ283" s="515">
        <v>5079281.9796000002</v>
      </c>
      <c r="CA283" s="515">
        <v>5079281.9796000002</v>
      </c>
      <c r="CB283" s="515">
        <v>0</v>
      </c>
      <c r="CC283" s="515">
        <v>0</v>
      </c>
      <c r="CD283" s="515">
        <v>3931.4879999999998</v>
      </c>
      <c r="CE283" s="515">
        <v>3931.4879999999998</v>
      </c>
      <c r="CF283" s="515">
        <v>5083213.4676000001</v>
      </c>
      <c r="CG283" s="516">
        <v>5083213.4676000001</v>
      </c>
      <c r="CH283" s="501">
        <v>31816320</v>
      </c>
      <c r="CI283" s="501">
        <v>31816320</v>
      </c>
      <c r="CJ283" s="501">
        <v>35705759.999999993</v>
      </c>
      <c r="CK283" s="257" t="s">
        <v>1976</v>
      </c>
      <c r="CL283" s="108">
        <v>9.08</v>
      </c>
      <c r="CM283" s="245">
        <v>9.08</v>
      </c>
      <c r="CN283" s="109">
        <v>10.19</v>
      </c>
      <c r="CO283" s="436"/>
      <c r="CP283" s="436"/>
      <c r="CQ283" s="436"/>
      <c r="CR283" s="273"/>
      <c r="CS283" s="447">
        <v>236.88606966411376</v>
      </c>
      <c r="CT283" s="448">
        <v>180.95510266137236</v>
      </c>
      <c r="CU283" s="441">
        <v>1.5919888979979457</v>
      </c>
      <c r="CV283" s="442">
        <v>1.2322810606842962</v>
      </c>
      <c r="CW283" s="450" t="s">
        <v>2241</v>
      </c>
      <c r="CX283" s="242"/>
      <c r="CY283" s="436"/>
      <c r="CZ283" s="436"/>
      <c r="DA283" s="437"/>
      <c r="DB283" s="438"/>
      <c r="DC283" s="457">
        <v>203949</v>
      </c>
      <c r="DD283" s="458">
        <v>952</v>
      </c>
      <c r="DE283" s="459">
        <v>261855</v>
      </c>
      <c r="DF283" s="357">
        <v>155585.33333333334</v>
      </c>
    </row>
    <row r="284" spans="1:110" ht="35.25" customHeight="1" x14ac:dyDescent="0.25">
      <c r="A284" s="401" t="s">
        <v>56</v>
      </c>
      <c r="B284" s="48" t="s">
        <v>42</v>
      </c>
      <c r="C284" s="48" t="s">
        <v>388</v>
      </c>
      <c r="D284" s="145" t="s">
        <v>494</v>
      </c>
      <c r="E284" s="145" t="s">
        <v>495</v>
      </c>
      <c r="F284" s="145" t="s">
        <v>503</v>
      </c>
      <c r="G284" s="14" t="s">
        <v>495</v>
      </c>
      <c r="H284" s="22" t="s">
        <v>1978</v>
      </c>
      <c r="I284" s="145" t="s">
        <v>1984</v>
      </c>
      <c r="J284" s="426">
        <v>12.668219606558768</v>
      </c>
      <c r="K284" s="426">
        <v>13.313446942005001</v>
      </c>
      <c r="L284" s="488">
        <v>396.7</v>
      </c>
      <c r="M284" s="498"/>
      <c r="N284" s="498"/>
      <c r="O284" s="498"/>
      <c r="P284" s="498"/>
      <c r="Q284" s="498"/>
      <c r="R284" s="498"/>
      <c r="S284" s="498"/>
      <c r="T284" s="498"/>
      <c r="U284" s="498"/>
      <c r="V284" s="498"/>
      <c r="W284" s="498"/>
      <c r="X284" s="498"/>
      <c r="Y284" s="498"/>
      <c r="Z284" s="498"/>
      <c r="AA284" s="498"/>
      <c r="AB284" s="498"/>
      <c r="AC284" s="498">
        <v>7</v>
      </c>
      <c r="AD284" s="498">
        <v>7</v>
      </c>
      <c r="AE284" s="498"/>
      <c r="AF284" s="498"/>
      <c r="AG284" s="585"/>
      <c r="AH284" s="498"/>
      <c r="AI284" s="498">
        <f t="shared" si="23"/>
        <v>7</v>
      </c>
      <c r="AJ284" s="498">
        <f t="shared" si="24"/>
        <v>7</v>
      </c>
      <c r="AK284" s="498"/>
      <c r="AL284" s="498"/>
      <c r="AM284" s="498"/>
      <c r="AN284" s="498"/>
      <c r="AO284" s="498"/>
      <c r="AP284" s="498"/>
      <c r="AQ284" s="498"/>
      <c r="AR284" s="498"/>
      <c r="AS284" s="498"/>
      <c r="AT284" s="498"/>
      <c r="AU284" s="498"/>
      <c r="AV284" s="498"/>
      <c r="AW284" s="498"/>
      <c r="AX284" s="498"/>
      <c r="AY284" s="498"/>
      <c r="AZ284" s="498"/>
      <c r="BA284" s="498">
        <v>827.96</v>
      </c>
      <c r="BB284" s="498">
        <v>827.96</v>
      </c>
      <c r="BC284" s="498"/>
      <c r="BD284" s="498"/>
      <c r="BE284" s="498"/>
      <c r="BF284" s="498"/>
      <c r="BG284" s="256">
        <f t="shared" si="25"/>
        <v>827.96</v>
      </c>
      <c r="BH284" s="26">
        <f t="shared" si="26"/>
        <v>827.96</v>
      </c>
      <c r="BI284" s="514">
        <f t="shared" si="22"/>
        <v>7.701953488372093E-2</v>
      </c>
      <c r="BJ284" s="515">
        <v>0</v>
      </c>
      <c r="BK284" s="515">
        <v>0</v>
      </c>
      <c r="BL284" s="515">
        <v>0</v>
      </c>
      <c r="BM284" s="515">
        <v>0</v>
      </c>
      <c r="BN284" s="515">
        <v>0</v>
      </c>
      <c r="BO284" s="515">
        <v>0</v>
      </c>
      <c r="BP284" s="515">
        <v>0</v>
      </c>
      <c r="BQ284" s="515">
        <v>0</v>
      </c>
      <c r="BR284" s="515">
        <v>0</v>
      </c>
      <c r="BS284" s="515">
        <v>0</v>
      </c>
      <c r="BT284" s="515">
        <v>0</v>
      </c>
      <c r="BU284" s="515">
        <v>0</v>
      </c>
      <c r="BV284" s="515">
        <v>0</v>
      </c>
      <c r="BW284" s="515">
        <v>0</v>
      </c>
      <c r="BX284" s="515">
        <v>0</v>
      </c>
      <c r="BY284" s="515">
        <v>0</v>
      </c>
      <c r="BZ284" s="515">
        <v>971892.56640000013</v>
      </c>
      <c r="CA284" s="515">
        <v>971892.56640000013</v>
      </c>
      <c r="CB284" s="515">
        <v>0</v>
      </c>
      <c r="CC284" s="515">
        <v>0</v>
      </c>
      <c r="CD284" s="515">
        <v>0</v>
      </c>
      <c r="CE284" s="515">
        <v>0</v>
      </c>
      <c r="CF284" s="515">
        <v>971892.56640000013</v>
      </c>
      <c r="CG284" s="516">
        <v>971892.56640000013</v>
      </c>
      <c r="CH284" s="501">
        <v>13385280</v>
      </c>
      <c r="CI284" s="501">
        <v>13385280</v>
      </c>
      <c r="CJ284" s="501">
        <v>37668000</v>
      </c>
      <c r="CK284" s="257" t="s">
        <v>1976</v>
      </c>
      <c r="CL284" s="108">
        <v>3.82</v>
      </c>
      <c r="CM284" s="245">
        <v>3.82</v>
      </c>
      <c r="CN284" s="109">
        <v>10.75</v>
      </c>
      <c r="CO284" s="436"/>
      <c r="CP284" s="436"/>
      <c r="CQ284" s="436"/>
      <c r="CR284" s="273"/>
      <c r="CS284" s="447">
        <v>240.20285598775567</v>
      </c>
      <c r="CT284" s="448">
        <v>160.07089722486921</v>
      </c>
      <c r="CU284" s="441">
        <v>0.54759209525734631</v>
      </c>
      <c r="CV284" s="442">
        <v>0.54759209525734631</v>
      </c>
      <c r="CW284" s="450" t="s">
        <v>2226</v>
      </c>
      <c r="CX284" s="242"/>
      <c r="CY284" s="436"/>
      <c r="CZ284" s="436"/>
      <c r="DA284" s="437"/>
      <c r="DB284" s="438"/>
      <c r="DC284" s="457">
        <v>0</v>
      </c>
      <c r="DD284" s="458">
        <v>66080</v>
      </c>
      <c r="DE284" s="459">
        <v>0</v>
      </c>
      <c r="DF284" s="357">
        <v>22026.666666666668</v>
      </c>
    </row>
    <row r="285" spans="1:110" ht="35.25" customHeight="1" x14ac:dyDescent="0.25">
      <c r="A285" s="401" t="s">
        <v>56</v>
      </c>
      <c r="B285" s="48" t="s">
        <v>42</v>
      </c>
      <c r="C285" s="48" t="s">
        <v>388</v>
      </c>
      <c r="D285" s="145" t="s">
        <v>504</v>
      </c>
      <c r="E285" s="145" t="s">
        <v>505</v>
      </c>
      <c r="F285" s="145" t="s">
        <v>506</v>
      </c>
      <c r="G285" s="14" t="s">
        <v>507</v>
      </c>
      <c r="H285" s="22" t="s">
        <v>1978</v>
      </c>
      <c r="I285" s="145" t="s">
        <v>1984</v>
      </c>
      <c r="J285" s="426">
        <v>11.783834464214101</v>
      </c>
      <c r="K285" s="426">
        <v>43.883522635995007</v>
      </c>
      <c r="L285" s="488">
        <v>2467.8000000000002</v>
      </c>
      <c r="M285" s="498"/>
      <c r="N285" s="498"/>
      <c r="O285" s="498"/>
      <c r="P285" s="498"/>
      <c r="Q285" s="498"/>
      <c r="R285" s="498"/>
      <c r="S285" s="498"/>
      <c r="T285" s="498"/>
      <c r="U285" s="498"/>
      <c r="V285" s="498"/>
      <c r="W285" s="498"/>
      <c r="X285" s="498"/>
      <c r="Y285" s="498"/>
      <c r="Z285" s="498"/>
      <c r="AA285" s="498"/>
      <c r="AB285" s="498"/>
      <c r="AC285" s="498">
        <v>94</v>
      </c>
      <c r="AD285" s="498">
        <v>94</v>
      </c>
      <c r="AE285" s="498"/>
      <c r="AF285" s="498"/>
      <c r="AG285" s="585"/>
      <c r="AH285" s="498"/>
      <c r="AI285" s="498">
        <f t="shared" si="23"/>
        <v>94</v>
      </c>
      <c r="AJ285" s="498">
        <f t="shared" si="24"/>
        <v>94</v>
      </c>
      <c r="AK285" s="498"/>
      <c r="AL285" s="498"/>
      <c r="AM285" s="498"/>
      <c r="AN285" s="498"/>
      <c r="AO285" s="498"/>
      <c r="AP285" s="498"/>
      <c r="AQ285" s="498"/>
      <c r="AR285" s="498"/>
      <c r="AS285" s="498"/>
      <c r="AT285" s="498"/>
      <c r="AU285" s="498"/>
      <c r="AV285" s="498"/>
      <c r="AW285" s="498"/>
      <c r="AX285" s="498"/>
      <c r="AY285" s="498"/>
      <c r="AZ285" s="498"/>
      <c r="BA285" s="498">
        <v>1049.905</v>
      </c>
      <c r="BB285" s="498">
        <v>1049.905</v>
      </c>
      <c r="BC285" s="498"/>
      <c r="BD285" s="498"/>
      <c r="BE285" s="498"/>
      <c r="BF285" s="498"/>
      <c r="BG285" s="256">
        <f t="shared" si="25"/>
        <v>1049.905</v>
      </c>
      <c r="BH285" s="26">
        <f t="shared" si="26"/>
        <v>1049.905</v>
      </c>
      <c r="BI285" s="514">
        <f t="shared" si="22"/>
        <v>0.11796685393258426</v>
      </c>
      <c r="BJ285" s="515">
        <v>0</v>
      </c>
      <c r="BK285" s="515">
        <v>0</v>
      </c>
      <c r="BL285" s="515">
        <v>0</v>
      </c>
      <c r="BM285" s="515">
        <v>0</v>
      </c>
      <c r="BN285" s="515">
        <v>0</v>
      </c>
      <c r="BO285" s="515">
        <v>0</v>
      </c>
      <c r="BP285" s="515">
        <v>0</v>
      </c>
      <c r="BQ285" s="515">
        <v>0</v>
      </c>
      <c r="BR285" s="515">
        <v>0</v>
      </c>
      <c r="BS285" s="515">
        <v>0</v>
      </c>
      <c r="BT285" s="515">
        <v>0</v>
      </c>
      <c r="BU285" s="515">
        <v>0</v>
      </c>
      <c r="BV285" s="515">
        <v>0</v>
      </c>
      <c r="BW285" s="515">
        <v>0</v>
      </c>
      <c r="BX285" s="515">
        <v>0</v>
      </c>
      <c r="BY285" s="515">
        <v>0</v>
      </c>
      <c r="BZ285" s="515">
        <v>1232420.4852</v>
      </c>
      <c r="CA285" s="515">
        <v>1232420.4852</v>
      </c>
      <c r="CB285" s="515">
        <v>0</v>
      </c>
      <c r="CC285" s="515">
        <v>0</v>
      </c>
      <c r="CD285" s="515">
        <v>0</v>
      </c>
      <c r="CE285" s="515">
        <v>0</v>
      </c>
      <c r="CF285" s="515">
        <v>1232420.4852</v>
      </c>
      <c r="CG285" s="516">
        <v>1232420.4852</v>
      </c>
      <c r="CH285" s="501">
        <v>29643840.000000004</v>
      </c>
      <c r="CI285" s="501">
        <v>29643840.000000004</v>
      </c>
      <c r="CJ285" s="501">
        <v>31185600.000000007</v>
      </c>
      <c r="CK285" s="257" t="s">
        <v>1976</v>
      </c>
      <c r="CL285" s="108">
        <v>8.4600000000000009</v>
      </c>
      <c r="CM285" s="245">
        <v>8.4600000000000009</v>
      </c>
      <c r="CN285" s="109">
        <v>8.9</v>
      </c>
      <c r="CO285" s="436"/>
      <c r="CP285" s="436"/>
      <c r="CQ285" s="436"/>
      <c r="CR285" s="273"/>
      <c r="CS285" s="447">
        <v>198.96518981618533</v>
      </c>
      <c r="CT285" s="448">
        <v>194.7856801248231</v>
      </c>
      <c r="CU285" s="441">
        <v>1.6717591458962422</v>
      </c>
      <c r="CV285" s="442">
        <v>1.6686525071443004</v>
      </c>
      <c r="CW285" s="450" t="s">
        <v>2228</v>
      </c>
      <c r="CX285" s="242"/>
      <c r="CY285" s="436"/>
      <c r="CZ285" s="436"/>
      <c r="DA285" s="437"/>
      <c r="DB285" s="438"/>
      <c r="DC285" s="457">
        <v>232067</v>
      </c>
      <c r="DD285" s="458">
        <v>243970</v>
      </c>
      <c r="DE285" s="459">
        <v>448872</v>
      </c>
      <c r="DF285" s="357">
        <v>308303</v>
      </c>
    </row>
    <row r="286" spans="1:110" ht="35.25" customHeight="1" x14ac:dyDescent="0.25">
      <c r="A286" s="401" t="s">
        <v>56</v>
      </c>
      <c r="B286" s="48" t="s">
        <v>42</v>
      </c>
      <c r="C286" s="48" t="s">
        <v>388</v>
      </c>
      <c r="D286" s="145" t="s">
        <v>504</v>
      </c>
      <c r="E286" s="145" t="s">
        <v>505</v>
      </c>
      <c r="F286" s="145" t="s">
        <v>508</v>
      </c>
      <c r="G286" s="14" t="s">
        <v>509</v>
      </c>
      <c r="H286" s="22" t="s">
        <v>1978</v>
      </c>
      <c r="I286" s="145" t="s">
        <v>1984</v>
      </c>
      <c r="J286" s="426">
        <v>11.783834464214101</v>
      </c>
      <c r="K286" s="426">
        <v>18.959848445412</v>
      </c>
      <c r="L286" s="488">
        <v>875</v>
      </c>
      <c r="M286" s="498"/>
      <c r="N286" s="498"/>
      <c r="O286" s="498"/>
      <c r="P286" s="498"/>
      <c r="Q286" s="498"/>
      <c r="R286" s="498"/>
      <c r="S286" s="498"/>
      <c r="T286" s="498"/>
      <c r="U286" s="498"/>
      <c r="V286" s="498"/>
      <c r="W286" s="498"/>
      <c r="X286" s="498"/>
      <c r="Y286" s="498"/>
      <c r="Z286" s="498"/>
      <c r="AA286" s="498"/>
      <c r="AB286" s="498"/>
      <c r="AC286" s="498">
        <v>38</v>
      </c>
      <c r="AD286" s="498">
        <v>38</v>
      </c>
      <c r="AE286" s="498"/>
      <c r="AF286" s="498"/>
      <c r="AG286" s="585"/>
      <c r="AH286" s="498"/>
      <c r="AI286" s="498">
        <f t="shared" si="23"/>
        <v>38</v>
      </c>
      <c r="AJ286" s="498">
        <f t="shared" si="24"/>
        <v>38</v>
      </c>
      <c r="AK286" s="498"/>
      <c r="AL286" s="498"/>
      <c r="AM286" s="498"/>
      <c r="AN286" s="498"/>
      <c r="AO286" s="498"/>
      <c r="AP286" s="498"/>
      <c r="AQ286" s="498"/>
      <c r="AR286" s="498"/>
      <c r="AS286" s="498"/>
      <c r="AT286" s="498"/>
      <c r="AU286" s="498"/>
      <c r="AV286" s="498"/>
      <c r="AW286" s="498"/>
      <c r="AX286" s="498"/>
      <c r="AY286" s="498"/>
      <c r="AZ286" s="498"/>
      <c r="BA286" s="498">
        <v>1230.76</v>
      </c>
      <c r="BB286" s="498">
        <v>1230.76</v>
      </c>
      <c r="BC286" s="498"/>
      <c r="BD286" s="498"/>
      <c r="BE286" s="498"/>
      <c r="BF286" s="498"/>
      <c r="BG286" s="256">
        <f t="shared" si="25"/>
        <v>1230.76</v>
      </c>
      <c r="BH286" s="26">
        <f t="shared" si="26"/>
        <v>1230.76</v>
      </c>
      <c r="BI286" s="514">
        <f t="shared" si="22"/>
        <v>0.14261413673232909</v>
      </c>
      <c r="BJ286" s="515">
        <v>0</v>
      </c>
      <c r="BK286" s="515">
        <v>0</v>
      </c>
      <c r="BL286" s="515">
        <v>0</v>
      </c>
      <c r="BM286" s="515">
        <v>0</v>
      </c>
      <c r="BN286" s="515">
        <v>0</v>
      </c>
      <c r="BO286" s="515">
        <v>0</v>
      </c>
      <c r="BP286" s="515">
        <v>0</v>
      </c>
      <c r="BQ286" s="515">
        <v>0</v>
      </c>
      <c r="BR286" s="515">
        <v>0</v>
      </c>
      <c r="BS286" s="515">
        <v>0</v>
      </c>
      <c r="BT286" s="515">
        <v>0</v>
      </c>
      <c r="BU286" s="515">
        <v>0</v>
      </c>
      <c r="BV286" s="515">
        <v>0</v>
      </c>
      <c r="BW286" s="515">
        <v>0</v>
      </c>
      <c r="BX286" s="515">
        <v>0</v>
      </c>
      <c r="BY286" s="515">
        <v>0</v>
      </c>
      <c r="BZ286" s="515">
        <v>1444715.3184</v>
      </c>
      <c r="CA286" s="515">
        <v>1444715.3184</v>
      </c>
      <c r="CB286" s="515">
        <v>0</v>
      </c>
      <c r="CC286" s="515">
        <v>0</v>
      </c>
      <c r="CD286" s="515">
        <v>0</v>
      </c>
      <c r="CE286" s="515">
        <v>0</v>
      </c>
      <c r="CF286" s="515">
        <v>1444715.3184</v>
      </c>
      <c r="CG286" s="516">
        <v>1444715.3184</v>
      </c>
      <c r="CH286" s="501">
        <v>22881120.000000004</v>
      </c>
      <c r="CI286" s="501">
        <v>22881120.000000004</v>
      </c>
      <c r="CJ286" s="501">
        <v>30239520.000000004</v>
      </c>
      <c r="CK286" s="257" t="s">
        <v>1976</v>
      </c>
      <c r="CL286" s="108">
        <v>6.53</v>
      </c>
      <c r="CM286" s="245">
        <v>6.53</v>
      </c>
      <c r="CN286" s="109">
        <v>8.6300000000000008</v>
      </c>
      <c r="CO286" s="436"/>
      <c r="CP286" s="436"/>
      <c r="CQ286" s="436"/>
      <c r="CR286" s="273"/>
      <c r="CS286" s="447">
        <v>313.36410197431525</v>
      </c>
      <c r="CT286" s="448">
        <v>289.06713892496327</v>
      </c>
      <c r="CU286" s="441">
        <v>0.97502614896398754</v>
      </c>
      <c r="CV286" s="442">
        <v>0.92508062600013752</v>
      </c>
      <c r="CW286" s="450" t="s">
        <v>2228</v>
      </c>
      <c r="CX286" s="242"/>
      <c r="CY286" s="436"/>
      <c r="CZ286" s="436"/>
      <c r="DA286" s="437"/>
      <c r="DB286" s="438"/>
      <c r="DC286" s="457">
        <v>124764</v>
      </c>
      <c r="DD286" s="458">
        <v>270294</v>
      </c>
      <c r="DE286" s="459">
        <v>51264</v>
      </c>
      <c r="DF286" s="357">
        <v>148774</v>
      </c>
    </row>
    <row r="287" spans="1:110" ht="35.25" customHeight="1" x14ac:dyDescent="0.25">
      <c r="A287" s="401" t="s">
        <v>56</v>
      </c>
      <c r="B287" s="48" t="s">
        <v>42</v>
      </c>
      <c r="C287" s="48" t="s">
        <v>388</v>
      </c>
      <c r="D287" s="145" t="s">
        <v>504</v>
      </c>
      <c r="E287" s="145" t="s">
        <v>505</v>
      </c>
      <c r="F287" s="145" t="s">
        <v>510</v>
      </c>
      <c r="G287" s="14" t="s">
        <v>505</v>
      </c>
      <c r="H287" s="22" t="s">
        <v>1978</v>
      </c>
      <c r="I287" s="145" t="s">
        <v>1984</v>
      </c>
      <c r="J287" s="426">
        <v>12.668219606558768</v>
      </c>
      <c r="K287" s="426">
        <v>29.838257513694</v>
      </c>
      <c r="L287" s="488">
        <v>1096.4000000000001</v>
      </c>
      <c r="M287" s="498"/>
      <c r="N287" s="498"/>
      <c r="O287" s="498"/>
      <c r="P287" s="498"/>
      <c r="Q287" s="498"/>
      <c r="R287" s="498"/>
      <c r="S287" s="498"/>
      <c r="T287" s="498"/>
      <c r="U287" s="498"/>
      <c r="V287" s="498"/>
      <c r="W287" s="498"/>
      <c r="X287" s="498"/>
      <c r="Y287" s="498"/>
      <c r="Z287" s="498"/>
      <c r="AA287" s="498"/>
      <c r="AB287" s="498"/>
      <c r="AC287" s="498">
        <v>45</v>
      </c>
      <c r="AD287" s="498">
        <v>45</v>
      </c>
      <c r="AE287" s="498"/>
      <c r="AF287" s="498"/>
      <c r="AG287" s="585"/>
      <c r="AH287" s="498"/>
      <c r="AI287" s="498">
        <f t="shared" si="23"/>
        <v>45</v>
      </c>
      <c r="AJ287" s="498">
        <f t="shared" si="24"/>
        <v>45</v>
      </c>
      <c r="AK287" s="498"/>
      <c r="AL287" s="498"/>
      <c r="AM287" s="498"/>
      <c r="AN287" s="498"/>
      <c r="AO287" s="498"/>
      <c r="AP287" s="498"/>
      <c r="AQ287" s="498"/>
      <c r="AR287" s="498"/>
      <c r="AS287" s="498"/>
      <c r="AT287" s="498"/>
      <c r="AU287" s="498"/>
      <c r="AV287" s="498"/>
      <c r="AW287" s="498"/>
      <c r="AX287" s="498"/>
      <c r="AY287" s="498"/>
      <c r="AZ287" s="498"/>
      <c r="BA287" s="498">
        <v>1155.56</v>
      </c>
      <c r="BB287" s="498">
        <v>1155.56</v>
      </c>
      <c r="BC287" s="498"/>
      <c r="BD287" s="498"/>
      <c r="BE287" s="498"/>
      <c r="BF287" s="498"/>
      <c r="BG287" s="256">
        <f t="shared" si="25"/>
        <v>1155.56</v>
      </c>
      <c r="BH287" s="26">
        <f t="shared" si="26"/>
        <v>1155.56</v>
      </c>
      <c r="BI287" s="514">
        <f t="shared" si="22"/>
        <v>0.12412030075187969</v>
      </c>
      <c r="BJ287" s="515">
        <v>0</v>
      </c>
      <c r="BK287" s="515">
        <v>0</v>
      </c>
      <c r="BL287" s="515">
        <v>0</v>
      </c>
      <c r="BM287" s="515">
        <v>0</v>
      </c>
      <c r="BN287" s="515">
        <v>0</v>
      </c>
      <c r="BO287" s="515">
        <v>0</v>
      </c>
      <c r="BP287" s="515">
        <v>0</v>
      </c>
      <c r="BQ287" s="515">
        <v>0</v>
      </c>
      <c r="BR287" s="515">
        <v>0</v>
      </c>
      <c r="BS287" s="515">
        <v>0</v>
      </c>
      <c r="BT287" s="515">
        <v>0</v>
      </c>
      <c r="BU287" s="515">
        <v>0</v>
      </c>
      <c r="BV287" s="515">
        <v>0</v>
      </c>
      <c r="BW287" s="515">
        <v>0</v>
      </c>
      <c r="BX287" s="515">
        <v>0</v>
      </c>
      <c r="BY287" s="515">
        <v>0</v>
      </c>
      <c r="BZ287" s="515">
        <v>1356442.5504000001</v>
      </c>
      <c r="CA287" s="515">
        <v>1356442.5504000001</v>
      </c>
      <c r="CB287" s="515">
        <v>0</v>
      </c>
      <c r="CC287" s="515">
        <v>0</v>
      </c>
      <c r="CD287" s="515">
        <v>0</v>
      </c>
      <c r="CE287" s="515">
        <v>0</v>
      </c>
      <c r="CF287" s="515">
        <v>1356442.5504000001</v>
      </c>
      <c r="CG287" s="516">
        <v>1356442.5504000001</v>
      </c>
      <c r="CH287" s="501">
        <v>27541440.000000004</v>
      </c>
      <c r="CI287" s="501">
        <v>27541440.000000004</v>
      </c>
      <c r="CJ287" s="501">
        <v>32622240</v>
      </c>
      <c r="CK287" s="257" t="s">
        <v>1976</v>
      </c>
      <c r="CL287" s="108">
        <v>7.86</v>
      </c>
      <c r="CM287" s="245">
        <v>7.86</v>
      </c>
      <c r="CN287" s="109">
        <v>9.31</v>
      </c>
      <c r="CO287" s="436"/>
      <c r="CP287" s="436"/>
      <c r="CQ287" s="436"/>
      <c r="CR287" s="273"/>
      <c r="CS287" s="447">
        <v>189.02224131564569</v>
      </c>
      <c r="CT287" s="448">
        <v>137.84765744394255</v>
      </c>
      <c r="CU287" s="441">
        <v>1.0020433586477207</v>
      </c>
      <c r="CV287" s="442">
        <v>0.95522417494322898</v>
      </c>
      <c r="CW287" s="450" t="s">
        <v>2234</v>
      </c>
      <c r="CX287" s="242"/>
      <c r="CY287" s="436"/>
      <c r="CZ287" s="436"/>
      <c r="DA287" s="437"/>
      <c r="DB287" s="438"/>
      <c r="DC287" s="457">
        <v>212946</v>
      </c>
      <c r="DD287" s="458">
        <v>0</v>
      </c>
      <c r="DE287" s="459">
        <v>0</v>
      </c>
      <c r="DF287" s="357">
        <v>70982</v>
      </c>
    </row>
    <row r="288" spans="1:110" ht="35.25" customHeight="1" x14ac:dyDescent="0.25">
      <c r="A288" s="401" t="s">
        <v>56</v>
      </c>
      <c r="B288" s="48" t="s">
        <v>42</v>
      </c>
      <c r="C288" s="48" t="s">
        <v>388</v>
      </c>
      <c r="D288" s="145" t="s">
        <v>504</v>
      </c>
      <c r="E288" s="145" t="s">
        <v>505</v>
      </c>
      <c r="F288" s="145" t="s">
        <v>511</v>
      </c>
      <c r="G288" s="14" t="s">
        <v>512</v>
      </c>
      <c r="H288" s="22" t="s">
        <v>1978</v>
      </c>
      <c r="I288" s="145" t="s">
        <v>1984</v>
      </c>
      <c r="J288" s="426">
        <v>11.592616055058496</v>
      </c>
      <c r="K288" s="426">
        <v>12.149053005033</v>
      </c>
      <c r="L288" s="488">
        <v>664.3</v>
      </c>
      <c r="M288" s="498"/>
      <c r="N288" s="498"/>
      <c r="O288" s="498"/>
      <c r="P288" s="498"/>
      <c r="Q288" s="498"/>
      <c r="R288" s="498"/>
      <c r="S288" s="498"/>
      <c r="T288" s="498"/>
      <c r="U288" s="498"/>
      <c r="V288" s="498"/>
      <c r="W288" s="498"/>
      <c r="X288" s="498"/>
      <c r="Y288" s="498"/>
      <c r="Z288" s="498"/>
      <c r="AA288" s="498"/>
      <c r="AB288" s="498"/>
      <c r="AC288" s="498">
        <v>34</v>
      </c>
      <c r="AD288" s="498">
        <v>34</v>
      </c>
      <c r="AE288" s="498"/>
      <c r="AF288" s="498"/>
      <c r="AG288" s="585"/>
      <c r="AH288" s="498"/>
      <c r="AI288" s="498">
        <f t="shared" si="23"/>
        <v>34</v>
      </c>
      <c r="AJ288" s="498">
        <f t="shared" si="24"/>
        <v>34</v>
      </c>
      <c r="AK288" s="498"/>
      <c r="AL288" s="498"/>
      <c r="AM288" s="498"/>
      <c r="AN288" s="498"/>
      <c r="AO288" s="498"/>
      <c r="AP288" s="498"/>
      <c r="AQ288" s="498"/>
      <c r="AR288" s="498"/>
      <c r="AS288" s="498"/>
      <c r="AT288" s="498"/>
      <c r="AU288" s="498"/>
      <c r="AV288" s="498"/>
      <c r="AW288" s="498"/>
      <c r="AX288" s="498"/>
      <c r="AY288" s="498"/>
      <c r="AZ288" s="498"/>
      <c r="BA288" s="498">
        <v>933.55</v>
      </c>
      <c r="BB288" s="498">
        <v>933.55</v>
      </c>
      <c r="BC288" s="498"/>
      <c r="BD288" s="498"/>
      <c r="BE288" s="498"/>
      <c r="BF288" s="498"/>
      <c r="BG288" s="256">
        <f t="shared" si="25"/>
        <v>933.55</v>
      </c>
      <c r="BH288" s="26">
        <f t="shared" si="26"/>
        <v>933.55</v>
      </c>
      <c r="BI288" s="514">
        <f t="shared" si="22"/>
        <v>0.114265605875153</v>
      </c>
      <c r="BJ288" s="515">
        <v>0</v>
      </c>
      <c r="BK288" s="515">
        <v>0</v>
      </c>
      <c r="BL288" s="515">
        <v>0</v>
      </c>
      <c r="BM288" s="515">
        <v>0</v>
      </c>
      <c r="BN288" s="515">
        <v>0</v>
      </c>
      <c r="BO288" s="515">
        <v>0</v>
      </c>
      <c r="BP288" s="515">
        <v>0</v>
      </c>
      <c r="BQ288" s="515">
        <v>0</v>
      </c>
      <c r="BR288" s="515">
        <v>0</v>
      </c>
      <c r="BS288" s="515">
        <v>0</v>
      </c>
      <c r="BT288" s="515">
        <v>0</v>
      </c>
      <c r="BU288" s="515">
        <v>0</v>
      </c>
      <c r="BV288" s="515">
        <v>0</v>
      </c>
      <c r="BW288" s="515">
        <v>0</v>
      </c>
      <c r="BX288" s="515">
        <v>0</v>
      </c>
      <c r="BY288" s="515">
        <v>0</v>
      </c>
      <c r="BZ288" s="515">
        <v>1095838.3320000002</v>
      </c>
      <c r="CA288" s="515">
        <v>1095838.3320000002</v>
      </c>
      <c r="CB288" s="515">
        <v>0</v>
      </c>
      <c r="CC288" s="515">
        <v>0</v>
      </c>
      <c r="CD288" s="515">
        <v>0</v>
      </c>
      <c r="CE288" s="515">
        <v>0</v>
      </c>
      <c r="CF288" s="515">
        <v>1095838.3320000002</v>
      </c>
      <c r="CG288" s="516">
        <v>1095838.3320000002</v>
      </c>
      <c r="CH288" s="501">
        <v>26980800</v>
      </c>
      <c r="CI288" s="501">
        <v>26980800</v>
      </c>
      <c r="CJ288" s="501">
        <v>28627680</v>
      </c>
      <c r="CK288" s="257" t="s">
        <v>1976</v>
      </c>
      <c r="CL288" s="108">
        <v>7.7</v>
      </c>
      <c r="CM288" s="245">
        <v>7.7</v>
      </c>
      <c r="CN288" s="109">
        <v>8.17</v>
      </c>
      <c r="CO288" s="436"/>
      <c r="CP288" s="436"/>
      <c r="CQ288" s="436"/>
      <c r="CR288" s="273"/>
      <c r="CS288" s="447">
        <v>185.68828419233773</v>
      </c>
      <c r="CT288" s="448">
        <v>185.27558179494849</v>
      </c>
      <c r="CU288" s="441">
        <v>1.215141308560195</v>
      </c>
      <c r="CV288" s="442">
        <v>1.2146392375171424</v>
      </c>
      <c r="CW288" s="450" t="s">
        <v>2218</v>
      </c>
      <c r="CX288" s="242"/>
      <c r="CY288" s="436"/>
      <c r="CZ288" s="436"/>
      <c r="DA288" s="437"/>
      <c r="DB288" s="438"/>
      <c r="DC288" s="457">
        <v>254267</v>
      </c>
      <c r="DD288" s="458">
        <v>0</v>
      </c>
      <c r="DE288" s="459">
        <v>0</v>
      </c>
      <c r="DF288" s="357">
        <v>84755.666666666672</v>
      </c>
    </row>
    <row r="289" spans="1:110" ht="35.25" customHeight="1" x14ac:dyDescent="0.25">
      <c r="A289" s="401" t="s">
        <v>56</v>
      </c>
      <c r="B289" s="48" t="s">
        <v>42</v>
      </c>
      <c r="C289" s="48" t="s">
        <v>388</v>
      </c>
      <c r="D289" s="145" t="s">
        <v>513</v>
      </c>
      <c r="E289" s="145" t="s">
        <v>495</v>
      </c>
      <c r="F289" s="145" t="s">
        <v>514</v>
      </c>
      <c r="G289" s="14" t="s">
        <v>495</v>
      </c>
      <c r="H289" s="22" t="s">
        <v>1979</v>
      </c>
      <c r="I289" s="145" t="s">
        <v>1984</v>
      </c>
      <c r="J289" s="426">
        <v>12.668219606558768</v>
      </c>
      <c r="K289" s="426">
        <v>4.9465908988020004</v>
      </c>
      <c r="L289" s="488">
        <v>203</v>
      </c>
      <c r="M289" s="498"/>
      <c r="N289" s="498"/>
      <c r="O289" s="498"/>
      <c r="P289" s="498"/>
      <c r="Q289" s="498"/>
      <c r="R289" s="498"/>
      <c r="S289" s="498"/>
      <c r="T289" s="498"/>
      <c r="U289" s="498"/>
      <c r="V289" s="498"/>
      <c r="W289" s="498"/>
      <c r="X289" s="498"/>
      <c r="Y289" s="498"/>
      <c r="Z289" s="498"/>
      <c r="AA289" s="498"/>
      <c r="AB289" s="498"/>
      <c r="AC289" s="498">
        <v>2</v>
      </c>
      <c r="AD289" s="498">
        <v>2</v>
      </c>
      <c r="AE289" s="498"/>
      <c r="AF289" s="498"/>
      <c r="AG289" s="585"/>
      <c r="AH289" s="498"/>
      <c r="AI289" s="498">
        <f t="shared" si="23"/>
        <v>2</v>
      </c>
      <c r="AJ289" s="498">
        <f t="shared" si="24"/>
        <v>2</v>
      </c>
      <c r="AK289" s="498"/>
      <c r="AL289" s="498"/>
      <c r="AM289" s="498"/>
      <c r="AN289" s="498"/>
      <c r="AO289" s="498"/>
      <c r="AP289" s="498"/>
      <c r="AQ289" s="498"/>
      <c r="AR289" s="498"/>
      <c r="AS289" s="498"/>
      <c r="AT289" s="498"/>
      <c r="AU289" s="498"/>
      <c r="AV289" s="498"/>
      <c r="AW289" s="498"/>
      <c r="AX289" s="498"/>
      <c r="AY289" s="498"/>
      <c r="AZ289" s="498"/>
      <c r="BA289" s="498">
        <v>84</v>
      </c>
      <c r="BB289" s="498">
        <v>84</v>
      </c>
      <c r="BC289" s="498"/>
      <c r="BD289" s="498"/>
      <c r="BE289" s="498"/>
      <c r="BF289" s="498"/>
      <c r="BG289" s="256">
        <f t="shared" si="25"/>
        <v>84</v>
      </c>
      <c r="BH289" s="26">
        <f t="shared" si="26"/>
        <v>84</v>
      </c>
      <c r="BI289" s="514">
        <f t="shared" si="22"/>
        <v>1.5759849906191371E-2</v>
      </c>
      <c r="BJ289" s="515">
        <v>0</v>
      </c>
      <c r="BK289" s="515">
        <v>0</v>
      </c>
      <c r="BL289" s="515">
        <v>0</v>
      </c>
      <c r="BM289" s="515">
        <v>0</v>
      </c>
      <c r="BN289" s="515">
        <v>0</v>
      </c>
      <c r="BO289" s="515">
        <v>0</v>
      </c>
      <c r="BP289" s="515">
        <v>0</v>
      </c>
      <c r="BQ289" s="515">
        <v>0</v>
      </c>
      <c r="BR289" s="515">
        <v>0</v>
      </c>
      <c r="BS289" s="515">
        <v>0</v>
      </c>
      <c r="BT289" s="515">
        <v>0</v>
      </c>
      <c r="BU289" s="515">
        <v>0</v>
      </c>
      <c r="BV289" s="515">
        <v>0</v>
      </c>
      <c r="BW289" s="515">
        <v>0</v>
      </c>
      <c r="BX289" s="515">
        <v>0</v>
      </c>
      <c r="BY289" s="515">
        <v>0</v>
      </c>
      <c r="BZ289" s="515">
        <v>98602.560000000012</v>
      </c>
      <c r="CA289" s="515">
        <v>98602.560000000012</v>
      </c>
      <c r="CB289" s="515">
        <v>0</v>
      </c>
      <c r="CC289" s="515">
        <v>0</v>
      </c>
      <c r="CD289" s="515">
        <v>0</v>
      </c>
      <c r="CE289" s="515">
        <v>0</v>
      </c>
      <c r="CF289" s="515">
        <v>98602.560000000012</v>
      </c>
      <c r="CG289" s="516">
        <v>98602.560000000012</v>
      </c>
      <c r="CH289" s="501">
        <v>16328640.000000002</v>
      </c>
      <c r="CI289" s="501">
        <v>16328640.000000002</v>
      </c>
      <c r="CJ289" s="501">
        <v>18676320</v>
      </c>
      <c r="CK289" s="257" t="s">
        <v>1976</v>
      </c>
      <c r="CL289" s="108">
        <v>4.66</v>
      </c>
      <c r="CM289" s="245">
        <v>4.66</v>
      </c>
      <c r="CN289" s="109">
        <v>5.33</v>
      </c>
      <c r="CO289" s="436"/>
      <c r="CP289" s="436"/>
      <c r="CQ289" s="436"/>
      <c r="CR289" s="273"/>
      <c r="CS289" s="447">
        <v>374.03159209073124</v>
      </c>
      <c r="CT289" s="448">
        <v>374.03159209073124</v>
      </c>
      <c r="CU289" s="441">
        <v>1.6749289950139072</v>
      </c>
      <c r="CV289" s="442">
        <v>1.6749289950139072</v>
      </c>
      <c r="CW289" s="450" t="s">
        <v>2209</v>
      </c>
      <c r="CX289" s="242"/>
      <c r="CY289" s="436"/>
      <c r="CZ289" s="436"/>
      <c r="DA289" s="437"/>
      <c r="DB289" s="438"/>
      <c r="DC289" s="457">
        <v>112371</v>
      </c>
      <c r="DD289" s="458">
        <v>21734</v>
      </c>
      <c r="DE289" s="459">
        <v>12771</v>
      </c>
      <c r="DF289" s="357">
        <v>48958.666666666664</v>
      </c>
    </row>
    <row r="290" spans="1:110" ht="35.25" customHeight="1" x14ac:dyDescent="0.25">
      <c r="A290" s="401" t="s">
        <v>56</v>
      </c>
      <c r="B290" s="48" t="s">
        <v>42</v>
      </c>
      <c r="C290" s="48" t="s">
        <v>388</v>
      </c>
      <c r="D290" s="145" t="s">
        <v>513</v>
      </c>
      <c r="E290" s="145" t="s">
        <v>495</v>
      </c>
      <c r="F290" s="145" t="s">
        <v>515</v>
      </c>
      <c r="G290" s="14" t="s">
        <v>516</v>
      </c>
      <c r="H290" s="22" t="s">
        <v>1978</v>
      </c>
      <c r="I290" s="145" t="s">
        <v>1984</v>
      </c>
      <c r="J290" s="426">
        <v>13.982846169503546</v>
      </c>
      <c r="K290" s="426">
        <v>27.263825700866999</v>
      </c>
      <c r="L290" s="488">
        <v>1236.3</v>
      </c>
      <c r="M290" s="498"/>
      <c r="N290" s="498"/>
      <c r="O290" s="498"/>
      <c r="P290" s="498"/>
      <c r="Q290" s="498"/>
      <c r="R290" s="498"/>
      <c r="S290" s="498"/>
      <c r="T290" s="498"/>
      <c r="U290" s="498"/>
      <c r="V290" s="498"/>
      <c r="W290" s="498"/>
      <c r="X290" s="498"/>
      <c r="Y290" s="498"/>
      <c r="Z290" s="498"/>
      <c r="AA290" s="498"/>
      <c r="AB290" s="498"/>
      <c r="AC290" s="498">
        <v>55</v>
      </c>
      <c r="AD290" s="498">
        <v>55</v>
      </c>
      <c r="AE290" s="498"/>
      <c r="AF290" s="498"/>
      <c r="AG290" s="585"/>
      <c r="AH290" s="498"/>
      <c r="AI290" s="498">
        <f t="shared" si="23"/>
        <v>55</v>
      </c>
      <c r="AJ290" s="498">
        <f t="shared" si="24"/>
        <v>55</v>
      </c>
      <c r="AK290" s="498"/>
      <c r="AL290" s="498"/>
      <c r="AM290" s="498"/>
      <c r="AN290" s="498"/>
      <c r="AO290" s="498"/>
      <c r="AP290" s="498"/>
      <c r="AQ290" s="498"/>
      <c r="AR290" s="498"/>
      <c r="AS290" s="498"/>
      <c r="AT290" s="498"/>
      <c r="AU290" s="498"/>
      <c r="AV290" s="498"/>
      <c r="AW290" s="498"/>
      <c r="AX290" s="498"/>
      <c r="AY290" s="498"/>
      <c r="AZ290" s="498"/>
      <c r="BA290" s="498">
        <v>1396.49</v>
      </c>
      <c r="BB290" s="498">
        <v>1396.49</v>
      </c>
      <c r="BC290" s="498"/>
      <c r="BD290" s="498"/>
      <c r="BE290" s="498"/>
      <c r="BF290" s="498"/>
      <c r="BG290" s="256">
        <f t="shared" si="25"/>
        <v>1396.49</v>
      </c>
      <c r="BH290" s="26">
        <f t="shared" si="26"/>
        <v>1396.49</v>
      </c>
      <c r="BI290" s="514">
        <f t="shared" si="22"/>
        <v>0.19395694444444445</v>
      </c>
      <c r="BJ290" s="515">
        <v>0</v>
      </c>
      <c r="BK290" s="515">
        <v>0</v>
      </c>
      <c r="BL290" s="515">
        <v>0</v>
      </c>
      <c r="BM290" s="515">
        <v>0</v>
      </c>
      <c r="BN290" s="515">
        <v>0</v>
      </c>
      <c r="BO290" s="515">
        <v>0</v>
      </c>
      <c r="BP290" s="515">
        <v>0</v>
      </c>
      <c r="BQ290" s="515">
        <v>0</v>
      </c>
      <c r="BR290" s="515">
        <v>0</v>
      </c>
      <c r="BS290" s="515">
        <v>0</v>
      </c>
      <c r="BT290" s="515">
        <v>0</v>
      </c>
      <c r="BU290" s="515">
        <v>0</v>
      </c>
      <c r="BV290" s="515">
        <v>0</v>
      </c>
      <c r="BW290" s="515">
        <v>0</v>
      </c>
      <c r="BX290" s="515">
        <v>0</v>
      </c>
      <c r="BY290" s="515">
        <v>0</v>
      </c>
      <c r="BZ290" s="515">
        <v>1639255.8216000001</v>
      </c>
      <c r="CA290" s="515">
        <v>1639255.8216000001</v>
      </c>
      <c r="CB290" s="515">
        <v>0</v>
      </c>
      <c r="CC290" s="515">
        <v>0</v>
      </c>
      <c r="CD290" s="515">
        <v>0</v>
      </c>
      <c r="CE290" s="515">
        <v>0</v>
      </c>
      <c r="CF290" s="515">
        <v>1639255.8216000001</v>
      </c>
      <c r="CG290" s="516">
        <v>1639255.8216000001</v>
      </c>
      <c r="CH290" s="501">
        <v>23021280.000000004</v>
      </c>
      <c r="CI290" s="501">
        <v>23021280.000000004</v>
      </c>
      <c r="CJ290" s="501">
        <v>25228800.000000004</v>
      </c>
      <c r="CK290" s="257" t="s">
        <v>1976</v>
      </c>
      <c r="CL290" s="108">
        <v>6.57</v>
      </c>
      <c r="CM290" s="245">
        <v>6.57</v>
      </c>
      <c r="CN290" s="109">
        <v>7.2</v>
      </c>
      <c r="CO290" s="436"/>
      <c r="CP290" s="436"/>
      <c r="CQ290" s="436"/>
      <c r="CR290" s="273"/>
      <c r="CS290" s="447">
        <v>416.90262227636822</v>
      </c>
      <c r="CT290" s="448">
        <v>326.1197439480905</v>
      </c>
      <c r="CU290" s="441">
        <v>1.346476297998046</v>
      </c>
      <c r="CV290" s="442">
        <v>1.2259505143782279</v>
      </c>
      <c r="CW290" s="450" t="s">
        <v>2270</v>
      </c>
      <c r="CX290" s="242"/>
      <c r="CY290" s="436"/>
      <c r="CZ290" s="436"/>
      <c r="DA290" s="437"/>
      <c r="DB290" s="438"/>
      <c r="DC290" s="457">
        <v>14298</v>
      </c>
      <c r="DD290" s="458">
        <v>613315</v>
      </c>
      <c r="DE290" s="459">
        <v>40635</v>
      </c>
      <c r="DF290" s="357">
        <v>222749.33333333334</v>
      </c>
    </row>
    <row r="291" spans="1:110" ht="35.25" customHeight="1" x14ac:dyDescent="0.25">
      <c r="A291" s="401" t="s">
        <v>56</v>
      </c>
      <c r="B291" s="48" t="s">
        <v>42</v>
      </c>
      <c r="C291" s="48" t="s">
        <v>388</v>
      </c>
      <c r="D291" s="145" t="s">
        <v>513</v>
      </c>
      <c r="E291" s="145" t="s">
        <v>495</v>
      </c>
      <c r="F291" s="145" t="s">
        <v>517</v>
      </c>
      <c r="G291" s="14" t="s">
        <v>516</v>
      </c>
      <c r="H291" s="22" t="s">
        <v>1978</v>
      </c>
      <c r="I291" s="145" t="s">
        <v>1984</v>
      </c>
      <c r="J291" s="426">
        <v>12.30968508939201</v>
      </c>
      <c r="K291" s="426">
        <v>13.435606032660001</v>
      </c>
      <c r="L291" s="488">
        <v>961</v>
      </c>
      <c r="M291" s="498"/>
      <c r="N291" s="498"/>
      <c r="O291" s="498"/>
      <c r="P291" s="498"/>
      <c r="Q291" s="498"/>
      <c r="R291" s="498"/>
      <c r="S291" s="498"/>
      <c r="T291" s="498"/>
      <c r="U291" s="498"/>
      <c r="V291" s="498"/>
      <c r="W291" s="498"/>
      <c r="X291" s="498"/>
      <c r="Y291" s="498"/>
      <c r="Z291" s="498"/>
      <c r="AA291" s="498"/>
      <c r="AB291" s="498"/>
      <c r="AC291" s="498">
        <v>19</v>
      </c>
      <c r="AD291" s="498">
        <v>19</v>
      </c>
      <c r="AE291" s="498"/>
      <c r="AF291" s="498"/>
      <c r="AG291" s="585"/>
      <c r="AH291" s="498"/>
      <c r="AI291" s="498">
        <f t="shared" si="23"/>
        <v>19</v>
      </c>
      <c r="AJ291" s="498">
        <f t="shared" si="24"/>
        <v>19</v>
      </c>
      <c r="AK291" s="498"/>
      <c r="AL291" s="498"/>
      <c r="AM291" s="498"/>
      <c r="AN291" s="498"/>
      <c r="AO291" s="498"/>
      <c r="AP291" s="498"/>
      <c r="AQ291" s="498"/>
      <c r="AR291" s="498"/>
      <c r="AS291" s="498"/>
      <c r="AT291" s="498"/>
      <c r="AU291" s="498"/>
      <c r="AV291" s="498"/>
      <c r="AW291" s="498"/>
      <c r="AX291" s="498"/>
      <c r="AY291" s="498"/>
      <c r="AZ291" s="498"/>
      <c r="BA291" s="498">
        <v>207.4</v>
      </c>
      <c r="BB291" s="498">
        <v>207.4</v>
      </c>
      <c r="BC291" s="498"/>
      <c r="BD291" s="498"/>
      <c r="BE291" s="498"/>
      <c r="BF291" s="498"/>
      <c r="BG291" s="256">
        <f t="shared" si="25"/>
        <v>207.4</v>
      </c>
      <c r="BH291" s="26">
        <f t="shared" si="26"/>
        <v>207.4</v>
      </c>
      <c r="BI291" s="514">
        <f t="shared" si="22"/>
        <v>2.7470198675496691E-2</v>
      </c>
      <c r="BJ291" s="515">
        <v>0</v>
      </c>
      <c r="BK291" s="515">
        <v>0</v>
      </c>
      <c r="BL291" s="515">
        <v>0</v>
      </c>
      <c r="BM291" s="515">
        <v>0</v>
      </c>
      <c r="BN291" s="515">
        <v>0</v>
      </c>
      <c r="BO291" s="515">
        <v>0</v>
      </c>
      <c r="BP291" s="515">
        <v>0</v>
      </c>
      <c r="BQ291" s="515">
        <v>0</v>
      </c>
      <c r="BR291" s="515">
        <v>0</v>
      </c>
      <c r="BS291" s="515">
        <v>0</v>
      </c>
      <c r="BT291" s="515">
        <v>0</v>
      </c>
      <c r="BU291" s="515">
        <v>0</v>
      </c>
      <c r="BV291" s="515">
        <v>0</v>
      </c>
      <c r="BW291" s="515">
        <v>0</v>
      </c>
      <c r="BX291" s="515">
        <v>0</v>
      </c>
      <c r="BY291" s="515">
        <v>0</v>
      </c>
      <c r="BZ291" s="515">
        <v>243454.41600000003</v>
      </c>
      <c r="CA291" s="515">
        <v>243454.41600000003</v>
      </c>
      <c r="CB291" s="515">
        <v>0</v>
      </c>
      <c r="CC291" s="515">
        <v>0</v>
      </c>
      <c r="CD291" s="515">
        <v>0</v>
      </c>
      <c r="CE291" s="515">
        <v>0</v>
      </c>
      <c r="CF291" s="515">
        <v>243454.41600000003</v>
      </c>
      <c r="CG291" s="516">
        <v>243454.41600000003</v>
      </c>
      <c r="CH291" s="501">
        <v>29573760</v>
      </c>
      <c r="CI291" s="501">
        <v>29573760</v>
      </c>
      <c r="CJ291" s="501">
        <v>26455200</v>
      </c>
      <c r="CK291" s="257" t="s">
        <v>1976</v>
      </c>
      <c r="CL291" s="108">
        <v>8.44</v>
      </c>
      <c r="CM291" s="245">
        <v>8.44</v>
      </c>
      <c r="CN291" s="109">
        <v>7.55</v>
      </c>
      <c r="CO291" s="436"/>
      <c r="CP291" s="436"/>
      <c r="CQ291" s="436"/>
      <c r="CR291" s="273"/>
      <c r="CS291" s="447">
        <v>193.66891196076742</v>
      </c>
      <c r="CT291" s="448">
        <v>193.63561331352494</v>
      </c>
      <c r="CU291" s="441">
        <v>0.96874511899408589</v>
      </c>
      <c r="CV291" s="442">
        <v>0.96839825808531022</v>
      </c>
      <c r="CW291" s="450" t="s">
        <v>2223</v>
      </c>
      <c r="CX291" s="242"/>
      <c r="CY291" s="436"/>
      <c r="CZ291" s="436"/>
      <c r="DA291" s="437"/>
      <c r="DB291" s="438"/>
      <c r="DC291" s="457">
        <v>0</v>
      </c>
      <c r="DD291" s="458">
        <v>543900</v>
      </c>
      <c r="DE291" s="459">
        <v>0</v>
      </c>
      <c r="DF291" s="357">
        <v>181300</v>
      </c>
    </row>
    <row r="292" spans="1:110" ht="35.25" customHeight="1" x14ac:dyDescent="0.25">
      <c r="A292" s="401" t="s">
        <v>56</v>
      </c>
      <c r="B292" s="48" t="s">
        <v>42</v>
      </c>
      <c r="C292" s="48" t="s">
        <v>388</v>
      </c>
      <c r="D292" s="145" t="s">
        <v>513</v>
      </c>
      <c r="E292" s="145" t="s">
        <v>495</v>
      </c>
      <c r="F292" s="145" t="s">
        <v>518</v>
      </c>
      <c r="G292" s="14" t="s">
        <v>499</v>
      </c>
      <c r="H292" s="22" t="s">
        <v>1978</v>
      </c>
      <c r="I292" s="145" t="s">
        <v>1984</v>
      </c>
      <c r="J292" s="426">
        <v>12.668219606558768</v>
      </c>
      <c r="K292" s="426">
        <v>28.596401455671003</v>
      </c>
      <c r="L292" s="488">
        <v>1487.7</v>
      </c>
      <c r="M292" s="498"/>
      <c r="N292" s="498"/>
      <c r="O292" s="498"/>
      <c r="P292" s="498"/>
      <c r="Q292" s="498"/>
      <c r="R292" s="498"/>
      <c r="S292" s="498"/>
      <c r="T292" s="498"/>
      <c r="U292" s="498"/>
      <c r="V292" s="498"/>
      <c r="W292" s="498"/>
      <c r="X292" s="498"/>
      <c r="Y292" s="498">
        <v>1</v>
      </c>
      <c r="Z292" s="498">
        <v>1</v>
      </c>
      <c r="AA292" s="498"/>
      <c r="AB292" s="498"/>
      <c r="AC292" s="498">
        <v>96</v>
      </c>
      <c r="AD292" s="498">
        <v>96</v>
      </c>
      <c r="AE292" s="498"/>
      <c r="AF292" s="498"/>
      <c r="AG292" s="585"/>
      <c r="AH292" s="498"/>
      <c r="AI292" s="498">
        <f t="shared" si="23"/>
        <v>97</v>
      </c>
      <c r="AJ292" s="498">
        <f t="shared" si="24"/>
        <v>97</v>
      </c>
      <c r="AK292" s="498"/>
      <c r="AL292" s="498"/>
      <c r="AM292" s="498"/>
      <c r="AN292" s="498"/>
      <c r="AO292" s="498"/>
      <c r="AP292" s="498"/>
      <c r="AQ292" s="498"/>
      <c r="AR292" s="498"/>
      <c r="AS292" s="498"/>
      <c r="AT292" s="498"/>
      <c r="AU292" s="498"/>
      <c r="AV292" s="498"/>
      <c r="AW292" s="498">
        <v>1.2</v>
      </c>
      <c r="AX292" s="498">
        <v>1.2</v>
      </c>
      <c r="AY292" s="498"/>
      <c r="AZ292" s="498"/>
      <c r="BA292" s="498">
        <v>1332.72</v>
      </c>
      <c r="BB292" s="498">
        <v>1332.72</v>
      </c>
      <c r="BC292" s="498"/>
      <c r="BD292" s="498"/>
      <c r="BE292" s="498"/>
      <c r="BF292" s="498"/>
      <c r="BG292" s="256">
        <f t="shared" si="25"/>
        <v>1333.92</v>
      </c>
      <c r="BH292" s="26">
        <f t="shared" si="26"/>
        <v>1333.92</v>
      </c>
      <c r="BI292" s="514">
        <f t="shared" si="22"/>
        <v>0.1465846153846154</v>
      </c>
      <c r="BJ292" s="515">
        <v>0</v>
      </c>
      <c r="BK292" s="515">
        <v>0</v>
      </c>
      <c r="BL292" s="515">
        <v>0</v>
      </c>
      <c r="BM292" s="515">
        <v>0</v>
      </c>
      <c r="BN292" s="515">
        <v>0</v>
      </c>
      <c r="BO292" s="515">
        <v>0</v>
      </c>
      <c r="BP292" s="515">
        <v>0</v>
      </c>
      <c r="BQ292" s="515">
        <v>0</v>
      </c>
      <c r="BR292" s="515">
        <v>0</v>
      </c>
      <c r="BS292" s="515">
        <v>0</v>
      </c>
      <c r="BT292" s="515">
        <v>0</v>
      </c>
      <c r="BU292" s="515">
        <v>0</v>
      </c>
      <c r="BV292" s="515">
        <v>6054.9119999999994</v>
      </c>
      <c r="BW292" s="515">
        <v>6054.9119999999994</v>
      </c>
      <c r="BX292" s="515">
        <v>0</v>
      </c>
      <c r="BY292" s="515">
        <v>0</v>
      </c>
      <c r="BZ292" s="515">
        <v>1564400.0448000003</v>
      </c>
      <c r="CA292" s="515">
        <v>1564400.0448000003</v>
      </c>
      <c r="CB292" s="515">
        <v>0</v>
      </c>
      <c r="CC292" s="515">
        <v>0</v>
      </c>
      <c r="CD292" s="515">
        <v>0</v>
      </c>
      <c r="CE292" s="515">
        <v>0</v>
      </c>
      <c r="CF292" s="515">
        <v>1570454.9568000003</v>
      </c>
      <c r="CG292" s="516">
        <v>1570454.9568000003</v>
      </c>
      <c r="CH292" s="501">
        <v>40996799.999999993</v>
      </c>
      <c r="CI292" s="501">
        <v>40996799.999999993</v>
      </c>
      <c r="CJ292" s="501">
        <v>31886400</v>
      </c>
      <c r="CK292" s="257" t="s">
        <v>1976</v>
      </c>
      <c r="CL292" s="108">
        <v>11.7</v>
      </c>
      <c r="CM292" s="245">
        <v>11.7</v>
      </c>
      <c r="CN292" s="109">
        <v>9.1</v>
      </c>
      <c r="CO292" s="436"/>
      <c r="CP292" s="436"/>
      <c r="CQ292" s="436"/>
      <c r="CR292" s="273"/>
      <c r="CS292" s="447">
        <v>222.90462475982073</v>
      </c>
      <c r="CT292" s="448">
        <v>204.3923527490123</v>
      </c>
      <c r="CU292" s="441">
        <v>3.3605464790180961</v>
      </c>
      <c r="CV292" s="442">
        <v>3.0856084020084129</v>
      </c>
      <c r="CW292" s="450" t="s">
        <v>2241</v>
      </c>
      <c r="CX292" s="242"/>
      <c r="CY292" s="436"/>
      <c r="CZ292" s="436"/>
      <c r="DA292" s="437"/>
      <c r="DB292" s="438"/>
      <c r="DC292" s="457">
        <v>133278</v>
      </c>
      <c r="DD292" s="458">
        <v>299710</v>
      </c>
      <c r="DE292" s="459">
        <v>30591</v>
      </c>
      <c r="DF292" s="357">
        <v>154526.33333333334</v>
      </c>
    </row>
    <row r="293" spans="1:110" ht="35.25" customHeight="1" x14ac:dyDescent="0.25">
      <c r="A293" s="401" t="s">
        <v>56</v>
      </c>
      <c r="B293" s="48" t="s">
        <v>42</v>
      </c>
      <c r="C293" s="48" t="s">
        <v>388</v>
      </c>
      <c r="D293" s="145" t="s">
        <v>513</v>
      </c>
      <c r="E293" s="145" t="s">
        <v>495</v>
      </c>
      <c r="F293" s="145" t="s">
        <v>519</v>
      </c>
      <c r="G293" s="14" t="s">
        <v>495</v>
      </c>
      <c r="H293" s="22" t="s">
        <v>1979</v>
      </c>
      <c r="I293" s="145" t="s">
        <v>1984</v>
      </c>
      <c r="J293" s="426">
        <v>10.158477986391464</v>
      </c>
      <c r="K293" s="426">
        <v>10.094886342639001</v>
      </c>
      <c r="L293" s="488">
        <v>396.5</v>
      </c>
      <c r="M293" s="498"/>
      <c r="N293" s="498"/>
      <c r="O293" s="498"/>
      <c r="P293" s="498"/>
      <c r="Q293" s="498"/>
      <c r="R293" s="498"/>
      <c r="S293" s="498"/>
      <c r="T293" s="498"/>
      <c r="U293" s="498"/>
      <c r="V293" s="498"/>
      <c r="W293" s="498"/>
      <c r="X293" s="498"/>
      <c r="Y293" s="498"/>
      <c r="Z293" s="498"/>
      <c r="AA293" s="498"/>
      <c r="AB293" s="498"/>
      <c r="AC293" s="498">
        <v>10</v>
      </c>
      <c r="AD293" s="498">
        <v>10</v>
      </c>
      <c r="AE293" s="498"/>
      <c r="AF293" s="498"/>
      <c r="AG293" s="585"/>
      <c r="AH293" s="498"/>
      <c r="AI293" s="498">
        <f t="shared" si="23"/>
        <v>10</v>
      </c>
      <c r="AJ293" s="498">
        <f t="shared" si="24"/>
        <v>10</v>
      </c>
      <c r="AK293" s="498"/>
      <c r="AL293" s="498"/>
      <c r="AM293" s="498"/>
      <c r="AN293" s="498"/>
      <c r="AO293" s="498"/>
      <c r="AP293" s="498"/>
      <c r="AQ293" s="498"/>
      <c r="AR293" s="498"/>
      <c r="AS293" s="498"/>
      <c r="AT293" s="498"/>
      <c r="AU293" s="498"/>
      <c r="AV293" s="498"/>
      <c r="AW293" s="498"/>
      <c r="AX293" s="498"/>
      <c r="AY293" s="498"/>
      <c r="AZ293" s="498"/>
      <c r="BA293" s="498">
        <v>86.15</v>
      </c>
      <c r="BB293" s="498">
        <v>86.15</v>
      </c>
      <c r="BC293" s="498"/>
      <c r="BD293" s="498"/>
      <c r="BE293" s="498"/>
      <c r="BF293" s="498"/>
      <c r="BG293" s="256">
        <f t="shared" si="25"/>
        <v>86.15</v>
      </c>
      <c r="BH293" s="26">
        <f t="shared" si="26"/>
        <v>86.15</v>
      </c>
      <c r="BI293" s="514">
        <f t="shared" si="22"/>
        <v>1.3315301391035549E-2</v>
      </c>
      <c r="BJ293" s="515">
        <v>0</v>
      </c>
      <c r="BK293" s="515">
        <v>0</v>
      </c>
      <c r="BL293" s="515">
        <v>0</v>
      </c>
      <c r="BM293" s="515">
        <v>0</v>
      </c>
      <c r="BN293" s="515">
        <v>0</v>
      </c>
      <c r="BO293" s="515">
        <v>0</v>
      </c>
      <c r="BP293" s="515">
        <v>0</v>
      </c>
      <c r="BQ293" s="515">
        <v>0</v>
      </c>
      <c r="BR293" s="515">
        <v>0</v>
      </c>
      <c r="BS293" s="515">
        <v>0</v>
      </c>
      <c r="BT293" s="515">
        <v>0</v>
      </c>
      <c r="BU293" s="515">
        <v>0</v>
      </c>
      <c r="BV293" s="515">
        <v>0</v>
      </c>
      <c r="BW293" s="515">
        <v>0</v>
      </c>
      <c r="BX293" s="515">
        <v>0</v>
      </c>
      <c r="BY293" s="515">
        <v>0</v>
      </c>
      <c r="BZ293" s="515">
        <v>101126.31600000001</v>
      </c>
      <c r="CA293" s="515">
        <v>101126.31600000001</v>
      </c>
      <c r="CB293" s="515">
        <v>0</v>
      </c>
      <c r="CC293" s="515">
        <v>0</v>
      </c>
      <c r="CD293" s="515">
        <v>0</v>
      </c>
      <c r="CE293" s="515">
        <v>0</v>
      </c>
      <c r="CF293" s="515">
        <v>101126.31600000001</v>
      </c>
      <c r="CG293" s="516">
        <v>101126.31600000001</v>
      </c>
      <c r="CH293" s="501">
        <v>23616960.000000004</v>
      </c>
      <c r="CI293" s="501">
        <v>23616960.000000004</v>
      </c>
      <c r="CJ293" s="501">
        <v>22670880</v>
      </c>
      <c r="CK293" s="257" t="s">
        <v>1976</v>
      </c>
      <c r="CL293" s="108">
        <v>6.74</v>
      </c>
      <c r="CM293" s="245">
        <v>6.74</v>
      </c>
      <c r="CN293" s="109">
        <v>6.47</v>
      </c>
      <c r="CO293" s="436"/>
      <c r="CP293" s="436"/>
      <c r="CQ293" s="436"/>
      <c r="CR293" s="273"/>
      <c r="CS293" s="447">
        <v>271.05907524320872</v>
      </c>
      <c r="CT293" s="448">
        <v>270.58072299436469</v>
      </c>
      <c r="CU293" s="441">
        <v>3.5519552544355784</v>
      </c>
      <c r="CV293" s="442">
        <v>3.5511145650702987</v>
      </c>
      <c r="CW293" s="450" t="s">
        <v>2265</v>
      </c>
      <c r="CX293" s="242"/>
      <c r="CY293" s="436"/>
      <c r="CZ293" s="436"/>
      <c r="DA293" s="437"/>
      <c r="DB293" s="438"/>
      <c r="DC293" s="457">
        <v>162170</v>
      </c>
      <c r="DD293" s="458">
        <v>128185</v>
      </c>
      <c r="DE293" s="459">
        <v>11284</v>
      </c>
      <c r="DF293" s="357">
        <v>100546.33333333333</v>
      </c>
    </row>
    <row r="294" spans="1:110" ht="35.25" customHeight="1" x14ac:dyDescent="0.25">
      <c r="A294" s="401" t="s">
        <v>56</v>
      </c>
      <c r="B294" s="48" t="s">
        <v>42</v>
      </c>
      <c r="C294" s="48" t="s">
        <v>388</v>
      </c>
      <c r="D294" s="145" t="s">
        <v>520</v>
      </c>
      <c r="E294" s="145" t="s">
        <v>466</v>
      </c>
      <c r="F294" s="145" t="s">
        <v>521</v>
      </c>
      <c r="G294" s="14" t="s">
        <v>522</v>
      </c>
      <c r="H294" s="22" t="s">
        <v>1978</v>
      </c>
      <c r="I294" s="145" t="s">
        <v>1984</v>
      </c>
      <c r="J294" s="426">
        <v>9.94335727609141</v>
      </c>
      <c r="K294" s="426">
        <v>11.972537853885001</v>
      </c>
      <c r="L294" s="488">
        <v>335.8</v>
      </c>
      <c r="M294" s="498">
        <v>1</v>
      </c>
      <c r="N294" s="498">
        <v>1</v>
      </c>
      <c r="O294" s="498"/>
      <c r="P294" s="498"/>
      <c r="Q294" s="498"/>
      <c r="R294" s="498"/>
      <c r="S294" s="498"/>
      <c r="T294" s="498"/>
      <c r="U294" s="498"/>
      <c r="V294" s="498"/>
      <c r="W294" s="498"/>
      <c r="X294" s="498"/>
      <c r="Y294" s="498"/>
      <c r="Z294" s="498"/>
      <c r="AA294" s="498"/>
      <c r="AB294" s="498"/>
      <c r="AC294" s="498">
        <v>27</v>
      </c>
      <c r="AD294" s="498">
        <v>27</v>
      </c>
      <c r="AE294" s="498"/>
      <c r="AF294" s="498"/>
      <c r="AG294" s="585"/>
      <c r="AH294" s="498"/>
      <c r="AI294" s="498">
        <f t="shared" si="23"/>
        <v>28</v>
      </c>
      <c r="AJ294" s="498">
        <f t="shared" si="24"/>
        <v>28</v>
      </c>
      <c r="AK294" s="498">
        <v>1200</v>
      </c>
      <c r="AL294" s="498">
        <v>1200</v>
      </c>
      <c r="AM294" s="498"/>
      <c r="AN294" s="498"/>
      <c r="AO294" s="498"/>
      <c r="AP294" s="498"/>
      <c r="AQ294" s="498"/>
      <c r="AR294" s="498"/>
      <c r="AS294" s="498"/>
      <c r="AT294" s="498"/>
      <c r="AU294" s="498"/>
      <c r="AV294" s="498"/>
      <c r="AW294" s="498"/>
      <c r="AX294" s="498"/>
      <c r="AY294" s="498"/>
      <c r="AZ294" s="498"/>
      <c r="BA294" s="498">
        <v>695.59</v>
      </c>
      <c r="BB294" s="498">
        <v>695.59</v>
      </c>
      <c r="BC294" s="498"/>
      <c r="BD294" s="498"/>
      <c r="BE294" s="498"/>
      <c r="BF294" s="498"/>
      <c r="BG294" s="256">
        <f t="shared" si="25"/>
        <v>1895.5900000000001</v>
      </c>
      <c r="BH294" s="26">
        <f t="shared" si="26"/>
        <v>1895.5900000000001</v>
      </c>
      <c r="BI294" s="514">
        <f t="shared" si="22"/>
        <v>0.25073941798941801</v>
      </c>
      <c r="BJ294" s="515">
        <v>7705296</v>
      </c>
      <c r="BK294" s="515">
        <v>7705296</v>
      </c>
      <c r="BL294" s="515">
        <v>0</v>
      </c>
      <c r="BM294" s="515">
        <v>0</v>
      </c>
      <c r="BN294" s="515">
        <v>0</v>
      </c>
      <c r="BO294" s="515">
        <v>0</v>
      </c>
      <c r="BP294" s="515">
        <v>0</v>
      </c>
      <c r="BQ294" s="515">
        <v>0</v>
      </c>
      <c r="BR294" s="515">
        <v>0</v>
      </c>
      <c r="BS294" s="515">
        <v>0</v>
      </c>
      <c r="BT294" s="515">
        <v>0</v>
      </c>
      <c r="BU294" s="515">
        <v>0</v>
      </c>
      <c r="BV294" s="515">
        <v>0</v>
      </c>
      <c r="BW294" s="515">
        <v>0</v>
      </c>
      <c r="BX294" s="515">
        <v>0</v>
      </c>
      <c r="BY294" s="515">
        <v>0</v>
      </c>
      <c r="BZ294" s="515">
        <v>816511.36560000014</v>
      </c>
      <c r="CA294" s="515">
        <v>816511.36560000014</v>
      </c>
      <c r="CB294" s="515">
        <v>0</v>
      </c>
      <c r="CC294" s="515">
        <v>0</v>
      </c>
      <c r="CD294" s="515">
        <v>0</v>
      </c>
      <c r="CE294" s="515">
        <v>0</v>
      </c>
      <c r="CF294" s="515">
        <v>8521807.3656000011</v>
      </c>
      <c r="CG294" s="516">
        <v>8521807.3656000011</v>
      </c>
      <c r="CH294" s="501">
        <v>28802492.269873202</v>
      </c>
      <c r="CI294" s="501">
        <v>28802492.269873202</v>
      </c>
      <c r="CJ294" s="501">
        <v>30973946.167886395</v>
      </c>
      <c r="CK294" s="257" t="s">
        <v>1976</v>
      </c>
      <c r="CL294" s="108">
        <v>7.03</v>
      </c>
      <c r="CM294" s="245">
        <v>7.03</v>
      </c>
      <c r="CN294" s="109">
        <v>7.56</v>
      </c>
      <c r="CO294" s="436"/>
      <c r="CP294" s="436"/>
      <c r="CQ294" s="436"/>
      <c r="CR294" s="273"/>
      <c r="CS294" s="447">
        <v>204.95113856888847</v>
      </c>
      <c r="CT294" s="448">
        <v>132.21150094168567</v>
      </c>
      <c r="CU294" s="441">
        <v>0.68845282089634718</v>
      </c>
      <c r="CV294" s="442">
        <v>0.62590628329396447</v>
      </c>
      <c r="CW294" s="450" t="s">
        <v>2252</v>
      </c>
      <c r="CX294" s="242"/>
      <c r="CY294" s="436"/>
      <c r="CZ294" s="436"/>
      <c r="DA294" s="437"/>
      <c r="DB294" s="438"/>
      <c r="DC294" s="457">
        <v>70114</v>
      </c>
      <c r="DD294" s="458">
        <v>0</v>
      </c>
      <c r="DE294" s="459">
        <v>7759</v>
      </c>
      <c r="DF294" s="357">
        <v>25957.666666666668</v>
      </c>
    </row>
    <row r="295" spans="1:110" ht="35.25" customHeight="1" x14ac:dyDescent="0.25">
      <c r="A295" s="401" t="s">
        <v>56</v>
      </c>
      <c r="B295" s="48" t="s">
        <v>42</v>
      </c>
      <c r="C295" s="48" t="s">
        <v>388</v>
      </c>
      <c r="D295" s="145" t="s">
        <v>520</v>
      </c>
      <c r="E295" s="145" t="s">
        <v>466</v>
      </c>
      <c r="F295" s="145" t="s">
        <v>523</v>
      </c>
      <c r="G295" s="14" t="s">
        <v>524</v>
      </c>
      <c r="H295" s="22" t="s">
        <v>1978</v>
      </c>
      <c r="I295" s="145" t="s">
        <v>1984</v>
      </c>
      <c r="J295" s="426">
        <v>9.7043342646469064</v>
      </c>
      <c r="K295" s="426">
        <v>6.1195075630290008</v>
      </c>
      <c r="L295" s="488">
        <v>401.4</v>
      </c>
      <c r="M295" s="498"/>
      <c r="N295" s="498"/>
      <c r="O295" s="498"/>
      <c r="P295" s="498"/>
      <c r="Q295" s="498"/>
      <c r="R295" s="498"/>
      <c r="S295" s="498"/>
      <c r="T295" s="498"/>
      <c r="U295" s="498"/>
      <c r="V295" s="498"/>
      <c r="W295" s="498"/>
      <c r="X295" s="498"/>
      <c r="Y295" s="498"/>
      <c r="Z295" s="498"/>
      <c r="AA295" s="498"/>
      <c r="AB295" s="498"/>
      <c r="AC295" s="498">
        <v>2</v>
      </c>
      <c r="AD295" s="498">
        <v>2</v>
      </c>
      <c r="AE295" s="498"/>
      <c r="AF295" s="498"/>
      <c r="AG295" s="585"/>
      <c r="AH295" s="498"/>
      <c r="AI295" s="498">
        <f t="shared" si="23"/>
        <v>2</v>
      </c>
      <c r="AJ295" s="498">
        <f t="shared" si="24"/>
        <v>2</v>
      </c>
      <c r="AK295" s="498"/>
      <c r="AL295" s="498"/>
      <c r="AM295" s="498"/>
      <c r="AN295" s="498"/>
      <c r="AO295" s="498"/>
      <c r="AP295" s="498"/>
      <c r="AQ295" s="498"/>
      <c r="AR295" s="498"/>
      <c r="AS295" s="498"/>
      <c r="AT295" s="498"/>
      <c r="AU295" s="498"/>
      <c r="AV295" s="498"/>
      <c r="AW295" s="498"/>
      <c r="AX295" s="498"/>
      <c r="AY295" s="498"/>
      <c r="AZ295" s="498"/>
      <c r="BA295" s="498">
        <v>433</v>
      </c>
      <c r="BB295" s="498">
        <v>433</v>
      </c>
      <c r="BC295" s="498"/>
      <c r="BD295" s="498"/>
      <c r="BE295" s="498"/>
      <c r="BF295" s="498"/>
      <c r="BG295" s="256">
        <f t="shared" si="25"/>
        <v>433</v>
      </c>
      <c r="BH295" s="26">
        <f t="shared" si="26"/>
        <v>433</v>
      </c>
      <c r="BI295" s="514">
        <f t="shared" si="22"/>
        <v>6.4053254437869828E-2</v>
      </c>
      <c r="BJ295" s="515">
        <v>0</v>
      </c>
      <c r="BK295" s="515">
        <v>0</v>
      </c>
      <c r="BL295" s="515">
        <v>0</v>
      </c>
      <c r="BM295" s="515">
        <v>0</v>
      </c>
      <c r="BN295" s="515">
        <v>0</v>
      </c>
      <c r="BO295" s="515">
        <v>0</v>
      </c>
      <c r="BP295" s="515">
        <v>0</v>
      </c>
      <c r="BQ295" s="515">
        <v>0</v>
      </c>
      <c r="BR295" s="515">
        <v>0</v>
      </c>
      <c r="BS295" s="515">
        <v>0</v>
      </c>
      <c r="BT295" s="515">
        <v>0</v>
      </c>
      <c r="BU295" s="515">
        <v>0</v>
      </c>
      <c r="BV295" s="515">
        <v>0</v>
      </c>
      <c r="BW295" s="515">
        <v>0</v>
      </c>
      <c r="BX295" s="515">
        <v>0</v>
      </c>
      <c r="BY295" s="515">
        <v>0</v>
      </c>
      <c r="BZ295" s="515">
        <v>508272.72000000003</v>
      </c>
      <c r="CA295" s="515">
        <v>508272.72000000003</v>
      </c>
      <c r="CB295" s="515">
        <v>0</v>
      </c>
      <c r="CC295" s="515">
        <v>0</v>
      </c>
      <c r="CD295" s="515">
        <v>0</v>
      </c>
      <c r="CE295" s="515">
        <v>0</v>
      </c>
      <c r="CF295" s="515">
        <v>508272.72000000003</v>
      </c>
      <c r="CG295" s="516">
        <v>508272.72000000003</v>
      </c>
      <c r="CH295" s="501">
        <v>13610517.75072</v>
      </c>
      <c r="CI295" s="501">
        <v>13610517.75072</v>
      </c>
      <c r="CJ295" s="501">
        <v>13940469.696192</v>
      </c>
      <c r="CK295" s="257" t="s">
        <v>1976</v>
      </c>
      <c r="CL295" s="108">
        <v>6.6</v>
      </c>
      <c r="CM295" s="245">
        <v>6.6</v>
      </c>
      <c r="CN295" s="109">
        <v>6.76</v>
      </c>
      <c r="CO295" s="436"/>
      <c r="CP295" s="436"/>
      <c r="CQ295" s="436"/>
      <c r="CR295" s="273"/>
      <c r="CS295" s="447">
        <v>162.66554205390341</v>
      </c>
      <c r="CT295" s="448">
        <v>162.66554205390341</v>
      </c>
      <c r="CU295" s="441">
        <v>1.6280963004928388</v>
      </c>
      <c r="CV295" s="442">
        <v>1.6280963004928388</v>
      </c>
      <c r="CW295" s="450" t="s">
        <v>2280</v>
      </c>
      <c r="CX295" s="242"/>
      <c r="CY295" s="436"/>
      <c r="CZ295" s="436"/>
      <c r="DA295" s="437"/>
      <c r="DB295" s="438"/>
      <c r="DC295" s="457">
        <v>98946</v>
      </c>
      <c r="DD295" s="458">
        <v>96534</v>
      </c>
      <c r="DE295" s="459">
        <v>0</v>
      </c>
      <c r="DF295" s="357">
        <v>65160</v>
      </c>
    </row>
    <row r="296" spans="1:110" ht="35.25" customHeight="1" x14ac:dyDescent="0.25">
      <c r="A296" s="401" t="s">
        <v>56</v>
      </c>
      <c r="B296" s="48" t="s">
        <v>42</v>
      </c>
      <c r="C296" s="48" t="s">
        <v>388</v>
      </c>
      <c r="D296" s="145" t="s">
        <v>520</v>
      </c>
      <c r="E296" s="145" t="s">
        <v>466</v>
      </c>
      <c r="F296" s="145" t="s">
        <v>525</v>
      </c>
      <c r="G296" s="14" t="s">
        <v>466</v>
      </c>
      <c r="H296" s="22" t="s">
        <v>1978</v>
      </c>
      <c r="I296" s="145" t="s">
        <v>1984</v>
      </c>
      <c r="J296" s="426">
        <v>8.7004376165799844</v>
      </c>
      <c r="K296" s="426">
        <v>18.442613598003003</v>
      </c>
      <c r="L296" s="488">
        <v>659.5</v>
      </c>
      <c r="M296" s="498"/>
      <c r="N296" s="498"/>
      <c r="O296" s="498"/>
      <c r="P296" s="498"/>
      <c r="Q296" s="498"/>
      <c r="R296" s="498"/>
      <c r="S296" s="498"/>
      <c r="T296" s="498"/>
      <c r="U296" s="498"/>
      <c r="V296" s="498"/>
      <c r="W296" s="498"/>
      <c r="X296" s="498"/>
      <c r="Y296" s="498"/>
      <c r="Z296" s="498"/>
      <c r="AA296" s="498"/>
      <c r="AB296" s="498"/>
      <c r="AC296" s="498">
        <v>32</v>
      </c>
      <c r="AD296" s="498">
        <v>32</v>
      </c>
      <c r="AE296" s="498"/>
      <c r="AF296" s="498"/>
      <c r="AG296" s="585"/>
      <c r="AH296" s="498"/>
      <c r="AI296" s="498">
        <f t="shared" si="23"/>
        <v>32</v>
      </c>
      <c r="AJ296" s="498">
        <f t="shared" si="24"/>
        <v>32</v>
      </c>
      <c r="AK296" s="498"/>
      <c r="AL296" s="498"/>
      <c r="AM296" s="498"/>
      <c r="AN296" s="498"/>
      <c r="AO296" s="498"/>
      <c r="AP296" s="498"/>
      <c r="AQ296" s="498"/>
      <c r="AR296" s="498"/>
      <c r="AS296" s="498"/>
      <c r="AT296" s="498"/>
      <c r="AU296" s="498"/>
      <c r="AV296" s="498"/>
      <c r="AW296" s="498"/>
      <c r="AX296" s="498"/>
      <c r="AY296" s="498"/>
      <c r="AZ296" s="498"/>
      <c r="BA296" s="498">
        <v>224.32</v>
      </c>
      <c r="BB296" s="498">
        <v>224.32</v>
      </c>
      <c r="BC296" s="498"/>
      <c r="BD296" s="498"/>
      <c r="BE296" s="498"/>
      <c r="BF296" s="498"/>
      <c r="BG296" s="256">
        <f t="shared" si="25"/>
        <v>224.32</v>
      </c>
      <c r="BH296" s="26">
        <f t="shared" si="26"/>
        <v>224.32</v>
      </c>
      <c r="BI296" s="514">
        <f t="shared" si="22"/>
        <v>4.6061601642710469E-2</v>
      </c>
      <c r="BJ296" s="515">
        <v>0</v>
      </c>
      <c r="BK296" s="515">
        <v>0</v>
      </c>
      <c r="BL296" s="515">
        <v>0</v>
      </c>
      <c r="BM296" s="515">
        <v>0</v>
      </c>
      <c r="BN296" s="515">
        <v>0</v>
      </c>
      <c r="BO296" s="515">
        <v>0</v>
      </c>
      <c r="BP296" s="515">
        <v>0</v>
      </c>
      <c r="BQ296" s="515">
        <v>0</v>
      </c>
      <c r="BR296" s="515">
        <v>0</v>
      </c>
      <c r="BS296" s="515">
        <v>0</v>
      </c>
      <c r="BT296" s="515">
        <v>0</v>
      </c>
      <c r="BU296" s="515">
        <v>0</v>
      </c>
      <c r="BV296" s="515">
        <v>0</v>
      </c>
      <c r="BW296" s="515">
        <v>0</v>
      </c>
      <c r="BX296" s="515">
        <v>0</v>
      </c>
      <c r="BY296" s="515">
        <v>0</v>
      </c>
      <c r="BZ296" s="515">
        <v>263315.78880000004</v>
      </c>
      <c r="CA296" s="515">
        <v>263315.78880000004</v>
      </c>
      <c r="CB296" s="515">
        <v>0</v>
      </c>
      <c r="CC296" s="515">
        <v>0</v>
      </c>
      <c r="CD296" s="515">
        <v>0</v>
      </c>
      <c r="CE296" s="515">
        <v>0</v>
      </c>
      <c r="CF296" s="515">
        <v>263315.78880000004</v>
      </c>
      <c r="CG296" s="516">
        <v>263315.78880000004</v>
      </c>
      <c r="CH296" s="501">
        <v>13424007.006561602</v>
      </c>
      <c r="CI296" s="501">
        <v>13424007.006561602</v>
      </c>
      <c r="CJ296" s="501">
        <v>10279074.547477201</v>
      </c>
      <c r="CK296" s="257" t="s">
        <v>1976</v>
      </c>
      <c r="CL296" s="108">
        <v>6.36</v>
      </c>
      <c r="CM296" s="245">
        <v>6.36</v>
      </c>
      <c r="CN296" s="109">
        <v>4.87</v>
      </c>
      <c r="CO296" s="436"/>
      <c r="CP296" s="436"/>
      <c r="CQ296" s="436"/>
      <c r="CR296" s="273"/>
      <c r="CS296" s="447">
        <v>260.84990778113007</v>
      </c>
      <c r="CT296" s="448">
        <v>235.5629055100159</v>
      </c>
      <c r="CU296" s="441">
        <v>1.3429837696915083</v>
      </c>
      <c r="CV296" s="442">
        <v>1.3130182965204864</v>
      </c>
      <c r="CW296" s="450" t="s">
        <v>2270</v>
      </c>
      <c r="CX296" s="242"/>
      <c r="CY296" s="436"/>
      <c r="CZ296" s="436"/>
      <c r="DA296" s="437"/>
      <c r="DB296" s="438"/>
      <c r="DC296" s="457">
        <v>0</v>
      </c>
      <c r="DD296" s="458">
        <v>0</v>
      </c>
      <c r="DE296" s="459">
        <v>0</v>
      </c>
      <c r="DF296" s="357">
        <v>0</v>
      </c>
    </row>
    <row r="297" spans="1:110" ht="35.25" customHeight="1" x14ac:dyDescent="0.25">
      <c r="A297" s="401" t="s">
        <v>56</v>
      </c>
      <c r="B297" s="48" t="s">
        <v>42</v>
      </c>
      <c r="C297" s="48" t="s">
        <v>388</v>
      </c>
      <c r="D297" s="145" t="s">
        <v>520</v>
      </c>
      <c r="E297" s="145" t="s">
        <v>466</v>
      </c>
      <c r="F297" s="145" t="s">
        <v>526</v>
      </c>
      <c r="G297" s="14" t="s">
        <v>516</v>
      </c>
      <c r="H297" s="22" t="s">
        <v>1978</v>
      </c>
      <c r="I297" s="145" t="s">
        <v>1984</v>
      </c>
      <c r="J297" s="426">
        <v>8.9394606280244897</v>
      </c>
      <c r="K297" s="426">
        <v>12.248863610886001</v>
      </c>
      <c r="L297" s="488">
        <v>394.8</v>
      </c>
      <c r="M297" s="498"/>
      <c r="N297" s="498"/>
      <c r="O297" s="498"/>
      <c r="P297" s="498"/>
      <c r="Q297" s="498"/>
      <c r="R297" s="498"/>
      <c r="S297" s="498"/>
      <c r="T297" s="498"/>
      <c r="U297" s="498"/>
      <c r="V297" s="498"/>
      <c r="W297" s="498"/>
      <c r="X297" s="498"/>
      <c r="Y297" s="498"/>
      <c r="Z297" s="498"/>
      <c r="AA297" s="498"/>
      <c r="AB297" s="498"/>
      <c r="AC297" s="498">
        <v>13</v>
      </c>
      <c r="AD297" s="498">
        <v>13</v>
      </c>
      <c r="AE297" s="498"/>
      <c r="AF297" s="498"/>
      <c r="AG297" s="585"/>
      <c r="AH297" s="498"/>
      <c r="AI297" s="498">
        <f t="shared" si="23"/>
        <v>13</v>
      </c>
      <c r="AJ297" s="498">
        <f t="shared" si="24"/>
        <v>13</v>
      </c>
      <c r="AK297" s="498"/>
      <c r="AL297" s="498"/>
      <c r="AM297" s="498"/>
      <c r="AN297" s="498"/>
      <c r="AO297" s="498"/>
      <c r="AP297" s="498"/>
      <c r="AQ297" s="498"/>
      <c r="AR297" s="498"/>
      <c r="AS297" s="498"/>
      <c r="AT297" s="498"/>
      <c r="AU297" s="498"/>
      <c r="AV297" s="498"/>
      <c r="AW297" s="498"/>
      <c r="AX297" s="498"/>
      <c r="AY297" s="498"/>
      <c r="AZ297" s="498"/>
      <c r="BA297" s="498">
        <v>112.74</v>
      </c>
      <c r="BB297" s="498">
        <v>112.74</v>
      </c>
      <c r="BC297" s="498"/>
      <c r="BD297" s="498"/>
      <c r="BE297" s="498"/>
      <c r="BF297" s="498"/>
      <c r="BG297" s="256">
        <f t="shared" si="25"/>
        <v>112.74</v>
      </c>
      <c r="BH297" s="26">
        <f t="shared" si="26"/>
        <v>112.74</v>
      </c>
      <c r="BI297" s="514">
        <f t="shared" si="22"/>
        <v>2.928311688311688E-2</v>
      </c>
      <c r="BJ297" s="515">
        <v>0</v>
      </c>
      <c r="BK297" s="515">
        <v>0</v>
      </c>
      <c r="BL297" s="515">
        <v>0</v>
      </c>
      <c r="BM297" s="515">
        <v>0</v>
      </c>
      <c r="BN297" s="515">
        <v>0</v>
      </c>
      <c r="BO297" s="515">
        <v>0</v>
      </c>
      <c r="BP297" s="515">
        <v>0</v>
      </c>
      <c r="BQ297" s="515">
        <v>0</v>
      </c>
      <c r="BR297" s="515">
        <v>0</v>
      </c>
      <c r="BS297" s="515">
        <v>0</v>
      </c>
      <c r="BT297" s="515">
        <v>0</v>
      </c>
      <c r="BU297" s="515">
        <v>0</v>
      </c>
      <c r="BV297" s="515">
        <v>0</v>
      </c>
      <c r="BW297" s="515">
        <v>0</v>
      </c>
      <c r="BX297" s="515">
        <v>0</v>
      </c>
      <c r="BY297" s="515">
        <v>0</v>
      </c>
      <c r="BZ297" s="515">
        <v>132338.72159999999</v>
      </c>
      <c r="CA297" s="515">
        <v>132338.72159999999</v>
      </c>
      <c r="CB297" s="515">
        <v>0</v>
      </c>
      <c r="CC297" s="515">
        <v>0</v>
      </c>
      <c r="CD297" s="515">
        <v>0</v>
      </c>
      <c r="CE297" s="515">
        <v>0</v>
      </c>
      <c r="CF297" s="515">
        <v>132338.72159999999</v>
      </c>
      <c r="CG297" s="516">
        <v>132338.72159999999</v>
      </c>
      <c r="CH297" s="501">
        <v>18310425.961116001</v>
      </c>
      <c r="CI297" s="501">
        <v>18310425.961116001</v>
      </c>
      <c r="CJ297" s="501">
        <v>9928892.9507459998</v>
      </c>
      <c r="CK297" s="257" t="s">
        <v>1976</v>
      </c>
      <c r="CL297" s="108">
        <v>7.1</v>
      </c>
      <c r="CM297" s="245">
        <v>7.1</v>
      </c>
      <c r="CN297" s="109">
        <v>3.85</v>
      </c>
      <c r="CO297" s="436"/>
      <c r="CP297" s="436"/>
      <c r="CQ297" s="436"/>
      <c r="CR297" s="273"/>
      <c r="CS297" s="447">
        <v>324.17511408968841</v>
      </c>
      <c r="CT297" s="448">
        <v>318.7958911167155</v>
      </c>
      <c r="CU297" s="441">
        <v>2.7491292795683617</v>
      </c>
      <c r="CV297" s="442">
        <v>2.7465954957845784</v>
      </c>
      <c r="CW297" s="450" t="s">
        <v>2234</v>
      </c>
      <c r="CX297" s="242"/>
      <c r="CY297" s="436"/>
      <c r="CZ297" s="436"/>
      <c r="DA297" s="437"/>
      <c r="DB297" s="438"/>
      <c r="DC297" s="457">
        <v>233055</v>
      </c>
      <c r="DD297" s="458">
        <v>142768</v>
      </c>
      <c r="DE297" s="459">
        <v>26715</v>
      </c>
      <c r="DF297" s="357">
        <v>134179.33333333334</v>
      </c>
    </row>
    <row r="298" spans="1:110" ht="35.25" customHeight="1" x14ac:dyDescent="0.25">
      <c r="A298" s="401" t="s">
        <v>56</v>
      </c>
      <c r="B298" s="48" t="s">
        <v>42</v>
      </c>
      <c r="C298" s="48" t="s">
        <v>388</v>
      </c>
      <c r="D298" s="145" t="s">
        <v>520</v>
      </c>
      <c r="E298" s="145" t="s">
        <v>466</v>
      </c>
      <c r="F298" s="145" t="s">
        <v>527</v>
      </c>
      <c r="G298" s="14" t="s">
        <v>522</v>
      </c>
      <c r="H298" s="22" t="s">
        <v>1978</v>
      </c>
      <c r="I298" s="145" t="s">
        <v>1984</v>
      </c>
      <c r="J298" s="426">
        <v>10.397500997835971</v>
      </c>
      <c r="K298" s="426">
        <v>6.1234848357480001</v>
      </c>
      <c r="L298" s="488">
        <v>89.7</v>
      </c>
      <c r="M298" s="498"/>
      <c r="N298" s="498"/>
      <c r="O298" s="498"/>
      <c r="P298" s="498"/>
      <c r="Q298" s="498"/>
      <c r="R298" s="498"/>
      <c r="S298" s="498"/>
      <c r="T298" s="498"/>
      <c r="U298" s="498"/>
      <c r="V298" s="498"/>
      <c r="W298" s="498"/>
      <c r="X298" s="498"/>
      <c r="Y298" s="498"/>
      <c r="Z298" s="498"/>
      <c r="AA298" s="498"/>
      <c r="AB298" s="498"/>
      <c r="AC298" s="498">
        <v>3</v>
      </c>
      <c r="AD298" s="498">
        <v>3</v>
      </c>
      <c r="AE298" s="498"/>
      <c r="AF298" s="498"/>
      <c r="AG298" s="585"/>
      <c r="AH298" s="498"/>
      <c r="AI298" s="498">
        <f t="shared" si="23"/>
        <v>3</v>
      </c>
      <c r="AJ298" s="498">
        <f t="shared" si="24"/>
        <v>3</v>
      </c>
      <c r="AK298" s="498"/>
      <c r="AL298" s="498"/>
      <c r="AM298" s="498"/>
      <c r="AN298" s="498"/>
      <c r="AO298" s="498"/>
      <c r="AP298" s="498"/>
      <c r="AQ298" s="498"/>
      <c r="AR298" s="498"/>
      <c r="AS298" s="498"/>
      <c r="AT298" s="498"/>
      <c r="AU298" s="498"/>
      <c r="AV298" s="498"/>
      <c r="AW298" s="498"/>
      <c r="AX298" s="498"/>
      <c r="AY298" s="498"/>
      <c r="AZ298" s="498"/>
      <c r="BA298" s="498">
        <v>29</v>
      </c>
      <c r="BB298" s="498">
        <v>29</v>
      </c>
      <c r="BC298" s="498"/>
      <c r="BD298" s="498"/>
      <c r="BE298" s="498"/>
      <c r="BF298" s="498"/>
      <c r="BG298" s="256">
        <f t="shared" si="25"/>
        <v>29</v>
      </c>
      <c r="BH298" s="26">
        <f t="shared" si="26"/>
        <v>29</v>
      </c>
      <c r="BI298" s="514">
        <f t="shared" si="22"/>
        <v>6.575963718820862E-3</v>
      </c>
      <c r="BJ298" s="515">
        <v>0</v>
      </c>
      <c r="BK298" s="515">
        <v>0</v>
      </c>
      <c r="BL298" s="515">
        <v>0</v>
      </c>
      <c r="BM298" s="515">
        <v>0</v>
      </c>
      <c r="BN298" s="515">
        <v>0</v>
      </c>
      <c r="BO298" s="515">
        <v>0</v>
      </c>
      <c r="BP298" s="515">
        <v>0</v>
      </c>
      <c r="BQ298" s="515">
        <v>0</v>
      </c>
      <c r="BR298" s="515">
        <v>0</v>
      </c>
      <c r="BS298" s="515">
        <v>0</v>
      </c>
      <c r="BT298" s="515">
        <v>0</v>
      </c>
      <c r="BU298" s="515">
        <v>0</v>
      </c>
      <c r="BV298" s="515">
        <v>0</v>
      </c>
      <c r="BW298" s="515">
        <v>0</v>
      </c>
      <c r="BX298" s="515">
        <v>0</v>
      </c>
      <c r="BY298" s="515">
        <v>0</v>
      </c>
      <c r="BZ298" s="515">
        <v>34041.360000000001</v>
      </c>
      <c r="CA298" s="515">
        <v>34041.360000000001</v>
      </c>
      <c r="CB298" s="515">
        <v>0</v>
      </c>
      <c r="CC298" s="515">
        <v>0</v>
      </c>
      <c r="CD298" s="515">
        <v>0</v>
      </c>
      <c r="CE298" s="515">
        <v>0</v>
      </c>
      <c r="CF298" s="515">
        <v>34041.360000000001</v>
      </c>
      <c r="CG298" s="516">
        <v>34041.360000000001</v>
      </c>
      <c r="CH298" s="501">
        <v>13910880.000000002</v>
      </c>
      <c r="CI298" s="501">
        <v>13910880.000000002</v>
      </c>
      <c r="CJ298" s="501">
        <v>15452640.000000002</v>
      </c>
      <c r="CK298" s="257" t="s">
        <v>1976</v>
      </c>
      <c r="CL298" s="108">
        <v>3.97</v>
      </c>
      <c r="CM298" s="245">
        <v>3.97</v>
      </c>
      <c r="CN298" s="109">
        <v>4.41</v>
      </c>
      <c r="CO298" s="436"/>
      <c r="CP298" s="436"/>
      <c r="CQ298" s="436"/>
      <c r="CR298" s="273"/>
      <c r="CS298" s="447">
        <v>4.1525024892248412</v>
      </c>
      <c r="CT298" s="448">
        <v>1.7799352973805425</v>
      </c>
      <c r="CU298" s="441">
        <v>0.2229553042022249</v>
      </c>
      <c r="CV298" s="442">
        <v>0.19329821430417116</v>
      </c>
      <c r="CW298" s="450" t="s">
        <v>2281</v>
      </c>
      <c r="CX298" s="242"/>
      <c r="CY298" s="436"/>
      <c r="CZ298" s="436"/>
      <c r="DA298" s="437"/>
      <c r="DB298" s="438"/>
      <c r="DC298" s="457">
        <v>0</v>
      </c>
      <c r="DD298" s="458">
        <v>0</v>
      </c>
      <c r="DE298" s="459">
        <v>408</v>
      </c>
      <c r="DF298" s="357">
        <v>136</v>
      </c>
    </row>
    <row r="299" spans="1:110" ht="35.25" customHeight="1" x14ac:dyDescent="0.25">
      <c r="A299" s="401" t="s">
        <v>56</v>
      </c>
      <c r="B299" s="48" t="s">
        <v>42</v>
      </c>
      <c r="C299" s="48" t="s">
        <v>388</v>
      </c>
      <c r="D299" s="145" t="s">
        <v>520</v>
      </c>
      <c r="E299" s="145" t="s">
        <v>466</v>
      </c>
      <c r="F299" s="145" t="s">
        <v>528</v>
      </c>
      <c r="G299" s="14" t="s">
        <v>482</v>
      </c>
      <c r="H299" s="22" t="s">
        <v>1978</v>
      </c>
      <c r="I299" s="145" t="s">
        <v>1984</v>
      </c>
      <c r="J299" s="426">
        <v>10.086771082958114</v>
      </c>
      <c r="K299" s="426">
        <v>3.6583333257240001</v>
      </c>
      <c r="L299" s="488">
        <v>65.900000000000006</v>
      </c>
      <c r="M299" s="498"/>
      <c r="N299" s="498"/>
      <c r="O299" s="498"/>
      <c r="P299" s="498"/>
      <c r="Q299" s="498"/>
      <c r="R299" s="498"/>
      <c r="S299" s="498"/>
      <c r="T299" s="498"/>
      <c r="U299" s="498"/>
      <c r="V299" s="498"/>
      <c r="W299" s="498"/>
      <c r="X299" s="498"/>
      <c r="Y299" s="498"/>
      <c r="Z299" s="498"/>
      <c r="AA299" s="498"/>
      <c r="AB299" s="498"/>
      <c r="AC299" s="498"/>
      <c r="AD299" s="498"/>
      <c r="AE299" s="498"/>
      <c r="AF299" s="498"/>
      <c r="AG299" s="585"/>
      <c r="AH299" s="498"/>
      <c r="AI299" s="498">
        <f t="shared" si="23"/>
        <v>0</v>
      </c>
      <c r="AJ299" s="498">
        <f t="shared" si="24"/>
        <v>0</v>
      </c>
      <c r="AK299" s="498"/>
      <c r="AL299" s="498"/>
      <c r="AM299" s="498"/>
      <c r="AN299" s="498"/>
      <c r="AO299" s="498"/>
      <c r="AP299" s="498"/>
      <c r="AQ299" s="498"/>
      <c r="AR299" s="498"/>
      <c r="AS299" s="498"/>
      <c r="AT299" s="498"/>
      <c r="AU299" s="498"/>
      <c r="AV299" s="498"/>
      <c r="AW299" s="498"/>
      <c r="AX299" s="498"/>
      <c r="AY299" s="498"/>
      <c r="AZ299" s="498"/>
      <c r="BA299" s="498"/>
      <c r="BB299" s="498"/>
      <c r="BC299" s="498"/>
      <c r="BD299" s="498"/>
      <c r="BE299" s="498"/>
      <c r="BF299" s="498"/>
      <c r="BG299" s="256">
        <f t="shared" si="25"/>
        <v>0</v>
      </c>
      <c r="BH299" s="26">
        <f t="shared" si="26"/>
        <v>0</v>
      </c>
      <c r="BI299" s="514">
        <f t="shared" si="22"/>
        <v>0</v>
      </c>
      <c r="BJ299" s="515">
        <v>0</v>
      </c>
      <c r="BK299" s="515">
        <v>0</v>
      </c>
      <c r="BL299" s="515">
        <v>0</v>
      </c>
      <c r="BM299" s="515">
        <v>0</v>
      </c>
      <c r="BN299" s="515">
        <v>0</v>
      </c>
      <c r="BO299" s="515">
        <v>0</v>
      </c>
      <c r="BP299" s="515">
        <v>0</v>
      </c>
      <c r="BQ299" s="515">
        <v>0</v>
      </c>
      <c r="BR299" s="515">
        <v>0</v>
      </c>
      <c r="BS299" s="515">
        <v>0</v>
      </c>
      <c r="BT299" s="515">
        <v>0</v>
      </c>
      <c r="BU299" s="515">
        <v>0</v>
      </c>
      <c r="BV299" s="515">
        <v>0</v>
      </c>
      <c r="BW299" s="515">
        <v>0</v>
      </c>
      <c r="BX299" s="515">
        <v>0</v>
      </c>
      <c r="BY299" s="515">
        <v>0</v>
      </c>
      <c r="BZ299" s="515">
        <v>0</v>
      </c>
      <c r="CA299" s="515">
        <v>0</v>
      </c>
      <c r="CB299" s="515">
        <v>0</v>
      </c>
      <c r="CC299" s="515">
        <v>0</v>
      </c>
      <c r="CD299" s="515">
        <v>0</v>
      </c>
      <c r="CE299" s="515">
        <v>0</v>
      </c>
      <c r="CF299" s="515">
        <v>0</v>
      </c>
      <c r="CG299" s="516">
        <v>0</v>
      </c>
      <c r="CH299" s="501">
        <v>15838079.999999998</v>
      </c>
      <c r="CI299" s="501">
        <v>15838079.999999998</v>
      </c>
      <c r="CJ299" s="501">
        <v>15838079.999999998</v>
      </c>
      <c r="CK299" s="257" t="s">
        <v>1976</v>
      </c>
      <c r="CL299" s="108">
        <v>4.5199999999999996</v>
      </c>
      <c r="CM299" s="245">
        <v>4.5199999999999996</v>
      </c>
      <c r="CN299" s="109">
        <v>4.5199999999999996</v>
      </c>
      <c r="CO299" s="436"/>
      <c r="CP299" s="436"/>
      <c r="CQ299" s="436"/>
      <c r="CR299" s="273"/>
      <c r="CS299" s="447">
        <v>3.6485087701633181</v>
      </c>
      <c r="CT299" s="448">
        <v>3.6485087701633181</v>
      </c>
      <c r="CU299" s="441">
        <v>4.6438568580461949E-2</v>
      </c>
      <c r="CV299" s="442">
        <v>4.6438568580461949E-2</v>
      </c>
      <c r="CW299" s="450" t="s">
        <v>2282</v>
      </c>
      <c r="CX299" s="242"/>
      <c r="CY299" s="436"/>
      <c r="CZ299" s="436"/>
      <c r="DA299" s="437"/>
      <c r="DB299" s="438"/>
      <c r="DC299" s="457">
        <v>0</v>
      </c>
      <c r="DD299" s="458">
        <v>0</v>
      </c>
      <c r="DE299" s="459">
        <v>0</v>
      </c>
      <c r="DF299" s="357">
        <v>0</v>
      </c>
    </row>
    <row r="300" spans="1:110" ht="35.25" customHeight="1" x14ac:dyDescent="0.25">
      <c r="A300" s="401" t="s">
        <v>56</v>
      </c>
      <c r="B300" s="48" t="s">
        <v>42</v>
      </c>
      <c r="C300" s="48" t="s">
        <v>388</v>
      </c>
      <c r="D300" s="145" t="s">
        <v>520</v>
      </c>
      <c r="E300" s="145" t="s">
        <v>466</v>
      </c>
      <c r="F300" s="145" t="s">
        <v>529</v>
      </c>
      <c r="G300" s="14" t="s">
        <v>482</v>
      </c>
      <c r="H300" s="22" t="s">
        <v>1978</v>
      </c>
      <c r="I300" s="145" t="s">
        <v>1984</v>
      </c>
      <c r="J300" s="426">
        <v>10.158477986391464</v>
      </c>
      <c r="K300" s="426">
        <v>3.6532196893709998</v>
      </c>
      <c r="L300" s="488">
        <v>385.5</v>
      </c>
      <c r="M300" s="498"/>
      <c r="N300" s="498"/>
      <c r="O300" s="498"/>
      <c r="P300" s="498"/>
      <c r="Q300" s="498"/>
      <c r="R300" s="498"/>
      <c r="S300" s="498"/>
      <c r="T300" s="498"/>
      <c r="U300" s="498"/>
      <c r="V300" s="498"/>
      <c r="W300" s="498"/>
      <c r="X300" s="498"/>
      <c r="Y300" s="498"/>
      <c r="Z300" s="498"/>
      <c r="AA300" s="498"/>
      <c r="AB300" s="498"/>
      <c r="AC300" s="498">
        <v>1</v>
      </c>
      <c r="AD300" s="498">
        <v>1</v>
      </c>
      <c r="AE300" s="498"/>
      <c r="AF300" s="498"/>
      <c r="AG300" s="585"/>
      <c r="AH300" s="498"/>
      <c r="AI300" s="498">
        <f t="shared" si="23"/>
        <v>1</v>
      </c>
      <c r="AJ300" s="498">
        <f t="shared" si="24"/>
        <v>1</v>
      </c>
      <c r="AK300" s="498"/>
      <c r="AL300" s="498"/>
      <c r="AM300" s="498"/>
      <c r="AN300" s="498"/>
      <c r="AO300" s="498"/>
      <c r="AP300" s="498"/>
      <c r="AQ300" s="498"/>
      <c r="AR300" s="498"/>
      <c r="AS300" s="498"/>
      <c r="AT300" s="498"/>
      <c r="AU300" s="498"/>
      <c r="AV300" s="498"/>
      <c r="AW300" s="498"/>
      <c r="AX300" s="498"/>
      <c r="AY300" s="498"/>
      <c r="AZ300" s="498"/>
      <c r="BA300" s="498">
        <v>16.8</v>
      </c>
      <c r="BB300" s="498">
        <v>16.8</v>
      </c>
      <c r="BC300" s="498"/>
      <c r="BD300" s="498"/>
      <c r="BE300" s="498"/>
      <c r="BF300" s="498"/>
      <c r="BG300" s="256">
        <f t="shared" si="25"/>
        <v>16.8</v>
      </c>
      <c r="BH300" s="26">
        <f t="shared" si="26"/>
        <v>16.8</v>
      </c>
      <c r="BI300" s="514">
        <f t="shared" si="22"/>
        <v>2.9787234042553197E-3</v>
      </c>
      <c r="BJ300" s="515">
        <v>0</v>
      </c>
      <c r="BK300" s="515">
        <v>0</v>
      </c>
      <c r="BL300" s="515">
        <v>0</v>
      </c>
      <c r="BM300" s="515">
        <v>0</v>
      </c>
      <c r="BN300" s="515">
        <v>0</v>
      </c>
      <c r="BO300" s="515">
        <v>0</v>
      </c>
      <c r="BP300" s="515">
        <v>0</v>
      </c>
      <c r="BQ300" s="515">
        <v>0</v>
      </c>
      <c r="BR300" s="515">
        <v>0</v>
      </c>
      <c r="BS300" s="515">
        <v>0</v>
      </c>
      <c r="BT300" s="515">
        <v>0</v>
      </c>
      <c r="BU300" s="515">
        <v>0</v>
      </c>
      <c r="BV300" s="515">
        <v>0</v>
      </c>
      <c r="BW300" s="515">
        <v>0</v>
      </c>
      <c r="BX300" s="515">
        <v>0</v>
      </c>
      <c r="BY300" s="515">
        <v>0</v>
      </c>
      <c r="BZ300" s="515">
        <v>19720.512000000002</v>
      </c>
      <c r="CA300" s="515">
        <v>19720.512000000002</v>
      </c>
      <c r="CB300" s="515">
        <v>0</v>
      </c>
      <c r="CC300" s="515">
        <v>0</v>
      </c>
      <c r="CD300" s="515">
        <v>0</v>
      </c>
      <c r="CE300" s="515">
        <v>0</v>
      </c>
      <c r="CF300" s="515">
        <v>19720.512000000002</v>
      </c>
      <c r="CG300" s="516">
        <v>19720.512000000002</v>
      </c>
      <c r="CH300" s="501">
        <v>21094079.999999996</v>
      </c>
      <c r="CI300" s="501">
        <v>21094079.999999996</v>
      </c>
      <c r="CJ300" s="501">
        <v>19762559.999999996</v>
      </c>
      <c r="CK300" s="257" t="s">
        <v>1976</v>
      </c>
      <c r="CL300" s="108">
        <v>6.02</v>
      </c>
      <c r="CM300" s="245">
        <v>6.02</v>
      </c>
      <c r="CN300" s="109">
        <v>5.64</v>
      </c>
      <c r="CO300" s="436"/>
      <c r="CP300" s="436"/>
      <c r="CQ300" s="436"/>
      <c r="CR300" s="273"/>
      <c r="CS300" s="447">
        <v>44.812093361322802</v>
      </c>
      <c r="CT300" s="448">
        <v>44.812093361322802</v>
      </c>
      <c r="CU300" s="441">
        <v>0.84246092294488528</v>
      </c>
      <c r="CV300" s="442">
        <v>0.84246092294488528</v>
      </c>
      <c r="CW300" s="450" t="s">
        <v>2236</v>
      </c>
      <c r="CX300" s="242"/>
      <c r="CY300" s="436"/>
      <c r="CZ300" s="436"/>
      <c r="DA300" s="437"/>
      <c r="DB300" s="438"/>
      <c r="DC300" s="457">
        <v>3464</v>
      </c>
      <c r="DD300" s="458">
        <v>0</v>
      </c>
      <c r="DE300" s="459">
        <v>34796</v>
      </c>
      <c r="DF300" s="357">
        <v>12753.333333333334</v>
      </c>
    </row>
    <row r="301" spans="1:110" ht="35.25" customHeight="1" x14ac:dyDescent="0.25">
      <c r="A301" s="401" t="s">
        <v>56</v>
      </c>
      <c r="B301" s="48" t="s">
        <v>42</v>
      </c>
      <c r="C301" s="48" t="s">
        <v>388</v>
      </c>
      <c r="D301" s="145" t="s">
        <v>520</v>
      </c>
      <c r="E301" s="145" t="s">
        <v>466</v>
      </c>
      <c r="F301" s="145" t="s">
        <v>530</v>
      </c>
      <c r="G301" s="14" t="s">
        <v>482</v>
      </c>
      <c r="H301" s="22" t="s">
        <v>1978</v>
      </c>
      <c r="I301" s="145" t="s">
        <v>1984</v>
      </c>
      <c r="J301" s="426">
        <v>9.9194549749469605</v>
      </c>
      <c r="K301" s="426">
        <v>5.7176136244710003</v>
      </c>
      <c r="L301" s="488">
        <v>287.2</v>
      </c>
      <c r="M301" s="498"/>
      <c r="N301" s="498"/>
      <c r="O301" s="498"/>
      <c r="P301" s="498"/>
      <c r="Q301" s="498"/>
      <c r="R301" s="498"/>
      <c r="S301" s="498"/>
      <c r="T301" s="498"/>
      <c r="U301" s="498"/>
      <c r="V301" s="498"/>
      <c r="W301" s="498"/>
      <c r="X301" s="498"/>
      <c r="Y301" s="498"/>
      <c r="Z301" s="498"/>
      <c r="AA301" s="498"/>
      <c r="AB301" s="498"/>
      <c r="AC301" s="498">
        <v>18</v>
      </c>
      <c r="AD301" s="498">
        <v>18</v>
      </c>
      <c r="AE301" s="498"/>
      <c r="AF301" s="498"/>
      <c r="AG301" s="585"/>
      <c r="AH301" s="498"/>
      <c r="AI301" s="498">
        <f t="shared" si="23"/>
        <v>18</v>
      </c>
      <c r="AJ301" s="498">
        <f t="shared" si="24"/>
        <v>18</v>
      </c>
      <c r="AK301" s="498"/>
      <c r="AL301" s="498"/>
      <c r="AM301" s="498"/>
      <c r="AN301" s="498"/>
      <c r="AO301" s="498"/>
      <c r="AP301" s="498"/>
      <c r="AQ301" s="498"/>
      <c r="AR301" s="498"/>
      <c r="AS301" s="498"/>
      <c r="AT301" s="498"/>
      <c r="AU301" s="498"/>
      <c r="AV301" s="498"/>
      <c r="AW301" s="498"/>
      <c r="AX301" s="498"/>
      <c r="AY301" s="498"/>
      <c r="AZ301" s="498"/>
      <c r="BA301" s="498">
        <v>152.19</v>
      </c>
      <c r="BB301" s="498">
        <v>152.19</v>
      </c>
      <c r="BC301" s="498"/>
      <c r="BD301" s="498"/>
      <c r="BE301" s="498"/>
      <c r="BF301" s="498"/>
      <c r="BG301" s="256">
        <f t="shared" si="25"/>
        <v>152.19</v>
      </c>
      <c r="BH301" s="26">
        <f t="shared" si="26"/>
        <v>152.19</v>
      </c>
      <c r="BI301" s="514">
        <f t="shared" si="22"/>
        <v>1.9612113402061856E-2</v>
      </c>
      <c r="BJ301" s="515">
        <v>0</v>
      </c>
      <c r="BK301" s="515">
        <v>0</v>
      </c>
      <c r="BL301" s="515">
        <v>0</v>
      </c>
      <c r="BM301" s="515">
        <v>0</v>
      </c>
      <c r="BN301" s="515">
        <v>0</v>
      </c>
      <c r="BO301" s="515">
        <v>0</v>
      </c>
      <c r="BP301" s="515">
        <v>0</v>
      </c>
      <c r="BQ301" s="515">
        <v>0</v>
      </c>
      <c r="BR301" s="515">
        <v>0</v>
      </c>
      <c r="BS301" s="515">
        <v>0</v>
      </c>
      <c r="BT301" s="515">
        <v>0</v>
      </c>
      <c r="BU301" s="515">
        <v>0</v>
      </c>
      <c r="BV301" s="515">
        <v>0</v>
      </c>
      <c r="BW301" s="515">
        <v>0</v>
      </c>
      <c r="BX301" s="515">
        <v>0</v>
      </c>
      <c r="BY301" s="515">
        <v>0</v>
      </c>
      <c r="BZ301" s="515">
        <v>178646.7096</v>
      </c>
      <c r="CA301" s="515">
        <v>178646.7096</v>
      </c>
      <c r="CB301" s="515">
        <v>0</v>
      </c>
      <c r="CC301" s="515">
        <v>0</v>
      </c>
      <c r="CD301" s="515">
        <v>0</v>
      </c>
      <c r="CE301" s="515">
        <v>0</v>
      </c>
      <c r="CF301" s="515">
        <v>178646.7096</v>
      </c>
      <c r="CG301" s="516">
        <v>178646.7096</v>
      </c>
      <c r="CH301" s="501">
        <v>17660160</v>
      </c>
      <c r="CI301" s="501">
        <v>17660160</v>
      </c>
      <c r="CJ301" s="501">
        <v>27191040</v>
      </c>
      <c r="CK301" s="257" t="s">
        <v>1976</v>
      </c>
      <c r="CL301" s="108">
        <v>5.04</v>
      </c>
      <c r="CM301" s="245">
        <v>5.04</v>
      </c>
      <c r="CN301" s="109">
        <v>7.76</v>
      </c>
      <c r="CO301" s="436"/>
      <c r="CP301" s="436"/>
      <c r="CQ301" s="436"/>
      <c r="CR301" s="273"/>
      <c r="CS301" s="447">
        <v>155.66406965506607</v>
      </c>
      <c r="CT301" s="448">
        <v>75.296106799581565</v>
      </c>
      <c r="CU301" s="441">
        <v>0.52066035271719013</v>
      </c>
      <c r="CV301" s="442">
        <v>0.46842587796385304</v>
      </c>
      <c r="CW301" s="450" t="s">
        <v>2239</v>
      </c>
      <c r="CX301" s="242"/>
      <c r="CY301" s="436"/>
      <c r="CZ301" s="436"/>
      <c r="DA301" s="437"/>
      <c r="DB301" s="438"/>
      <c r="DC301" s="457">
        <v>0</v>
      </c>
      <c r="DD301" s="458">
        <v>45156</v>
      </c>
      <c r="DE301" s="459">
        <v>0</v>
      </c>
      <c r="DF301" s="357">
        <v>15052</v>
      </c>
    </row>
    <row r="302" spans="1:110" ht="35.25" customHeight="1" x14ac:dyDescent="0.25">
      <c r="A302" s="401" t="s">
        <v>56</v>
      </c>
      <c r="B302" s="48" t="s">
        <v>42</v>
      </c>
      <c r="C302" s="48" t="s">
        <v>388</v>
      </c>
      <c r="D302" s="145" t="s">
        <v>531</v>
      </c>
      <c r="E302" s="145" t="s">
        <v>480</v>
      </c>
      <c r="F302" s="145" t="s">
        <v>532</v>
      </c>
      <c r="G302" s="14" t="s">
        <v>512</v>
      </c>
      <c r="H302" s="22" t="s">
        <v>1983</v>
      </c>
      <c r="I302" s="145" t="s">
        <v>1984</v>
      </c>
      <c r="J302" s="426">
        <v>12.477001197403164</v>
      </c>
      <c r="K302" s="426">
        <v>6.6231060468300003</v>
      </c>
      <c r="L302" s="488">
        <v>129.9</v>
      </c>
      <c r="M302" s="498"/>
      <c r="N302" s="498"/>
      <c r="O302" s="498"/>
      <c r="P302" s="498"/>
      <c r="Q302" s="498"/>
      <c r="R302" s="498"/>
      <c r="S302" s="498"/>
      <c r="T302" s="498"/>
      <c r="U302" s="498"/>
      <c r="V302" s="498"/>
      <c r="W302" s="498"/>
      <c r="X302" s="498"/>
      <c r="Y302" s="498"/>
      <c r="Z302" s="498"/>
      <c r="AA302" s="498"/>
      <c r="AB302" s="498"/>
      <c r="AC302" s="498">
        <v>2</v>
      </c>
      <c r="AD302" s="498">
        <v>2</v>
      </c>
      <c r="AE302" s="498"/>
      <c r="AF302" s="498"/>
      <c r="AG302" s="585"/>
      <c r="AH302" s="498"/>
      <c r="AI302" s="498">
        <f t="shared" si="23"/>
        <v>2</v>
      </c>
      <c r="AJ302" s="498">
        <f t="shared" si="24"/>
        <v>2</v>
      </c>
      <c r="AK302" s="498"/>
      <c r="AL302" s="498"/>
      <c r="AM302" s="498"/>
      <c r="AN302" s="498"/>
      <c r="AO302" s="498"/>
      <c r="AP302" s="498"/>
      <c r="AQ302" s="498"/>
      <c r="AR302" s="498"/>
      <c r="AS302" s="498"/>
      <c r="AT302" s="498"/>
      <c r="AU302" s="498"/>
      <c r="AV302" s="498"/>
      <c r="AW302" s="498"/>
      <c r="AX302" s="498"/>
      <c r="AY302" s="498"/>
      <c r="AZ302" s="498"/>
      <c r="BA302" s="498">
        <v>737.5</v>
      </c>
      <c r="BB302" s="498">
        <v>737.5</v>
      </c>
      <c r="BC302" s="498"/>
      <c r="BD302" s="498"/>
      <c r="BE302" s="498"/>
      <c r="BF302" s="498"/>
      <c r="BG302" s="256">
        <f t="shared" si="25"/>
        <v>737.5</v>
      </c>
      <c r="BH302" s="26">
        <f t="shared" si="26"/>
        <v>737.5</v>
      </c>
      <c r="BI302" s="514">
        <f t="shared" si="22"/>
        <v>8.8217703349282306E-2</v>
      </c>
      <c r="BJ302" s="515">
        <v>0</v>
      </c>
      <c r="BK302" s="515">
        <v>0</v>
      </c>
      <c r="BL302" s="515">
        <v>0</v>
      </c>
      <c r="BM302" s="515">
        <v>0</v>
      </c>
      <c r="BN302" s="515">
        <v>0</v>
      </c>
      <c r="BO302" s="515">
        <v>0</v>
      </c>
      <c r="BP302" s="515">
        <v>0</v>
      </c>
      <c r="BQ302" s="515">
        <v>0</v>
      </c>
      <c r="BR302" s="515">
        <v>0</v>
      </c>
      <c r="BS302" s="515">
        <v>0</v>
      </c>
      <c r="BT302" s="515">
        <v>0</v>
      </c>
      <c r="BU302" s="515">
        <v>0</v>
      </c>
      <c r="BV302" s="515">
        <v>0</v>
      </c>
      <c r="BW302" s="515">
        <v>0</v>
      </c>
      <c r="BX302" s="515">
        <v>0</v>
      </c>
      <c r="BY302" s="515">
        <v>0</v>
      </c>
      <c r="BZ302" s="515">
        <v>865707</v>
      </c>
      <c r="CA302" s="515">
        <v>865707</v>
      </c>
      <c r="CB302" s="515">
        <v>0</v>
      </c>
      <c r="CC302" s="515">
        <v>0</v>
      </c>
      <c r="CD302" s="515">
        <v>0</v>
      </c>
      <c r="CE302" s="515">
        <v>0</v>
      </c>
      <c r="CF302" s="515">
        <v>865707</v>
      </c>
      <c r="CG302" s="516">
        <v>865707</v>
      </c>
      <c r="CH302" s="501">
        <v>28067040</v>
      </c>
      <c r="CI302" s="501">
        <v>28067040</v>
      </c>
      <c r="CJ302" s="501">
        <v>29293440</v>
      </c>
      <c r="CK302" s="257" t="s">
        <v>1976</v>
      </c>
      <c r="CL302" s="108">
        <v>8.01</v>
      </c>
      <c r="CM302" s="245">
        <v>8.01</v>
      </c>
      <c r="CN302" s="109">
        <v>8.36</v>
      </c>
      <c r="CO302" s="436"/>
      <c r="CP302" s="436"/>
      <c r="CQ302" s="436"/>
      <c r="CR302" s="273"/>
      <c r="CS302" s="447">
        <v>45.524487627773347</v>
      </c>
      <c r="CT302" s="448">
        <v>45.524487627773347</v>
      </c>
      <c r="CU302" s="441">
        <v>0.34696432217717033</v>
      </c>
      <c r="CV302" s="442">
        <v>0.34696432217717033</v>
      </c>
      <c r="CW302" s="450" t="s">
        <v>2268</v>
      </c>
      <c r="CX302" s="242"/>
      <c r="CY302" s="436"/>
      <c r="CZ302" s="436"/>
      <c r="DA302" s="437"/>
      <c r="DB302" s="438"/>
      <c r="DC302" s="457">
        <v>0</v>
      </c>
      <c r="DD302" s="458">
        <v>16414</v>
      </c>
      <c r="DE302" s="459">
        <v>0</v>
      </c>
      <c r="DF302" s="357">
        <v>5471.333333333333</v>
      </c>
    </row>
    <row r="303" spans="1:110" ht="35.25" customHeight="1" x14ac:dyDescent="0.25">
      <c r="A303" s="401" t="s">
        <v>56</v>
      </c>
      <c r="B303" s="48" t="s">
        <v>42</v>
      </c>
      <c r="C303" s="48" t="s">
        <v>388</v>
      </c>
      <c r="D303" s="145" t="s">
        <v>531</v>
      </c>
      <c r="E303" s="145" t="s">
        <v>480</v>
      </c>
      <c r="F303" s="145" t="s">
        <v>533</v>
      </c>
      <c r="G303" s="14" t="s">
        <v>534</v>
      </c>
      <c r="H303" s="22" t="s">
        <v>1978</v>
      </c>
      <c r="I303" s="145" t="s">
        <v>1984</v>
      </c>
      <c r="J303" s="426">
        <v>8.6526330142910837</v>
      </c>
      <c r="K303" s="426">
        <v>64.654355926125007</v>
      </c>
      <c r="L303" s="488">
        <v>1625.6</v>
      </c>
      <c r="M303" s="498"/>
      <c r="N303" s="498"/>
      <c r="O303" s="498"/>
      <c r="P303" s="498"/>
      <c r="Q303" s="498"/>
      <c r="R303" s="498"/>
      <c r="S303" s="498"/>
      <c r="T303" s="498"/>
      <c r="U303" s="498"/>
      <c r="V303" s="498"/>
      <c r="W303" s="498"/>
      <c r="X303" s="498"/>
      <c r="Y303" s="498"/>
      <c r="Z303" s="498"/>
      <c r="AA303" s="498"/>
      <c r="AB303" s="498"/>
      <c r="AC303" s="498">
        <v>76</v>
      </c>
      <c r="AD303" s="498">
        <v>76</v>
      </c>
      <c r="AE303" s="498"/>
      <c r="AF303" s="498"/>
      <c r="AG303" s="585">
        <v>1</v>
      </c>
      <c r="AH303" s="498">
        <v>1</v>
      </c>
      <c r="AI303" s="498">
        <f t="shared" si="23"/>
        <v>77</v>
      </c>
      <c r="AJ303" s="498">
        <f t="shared" si="24"/>
        <v>77</v>
      </c>
      <c r="AK303" s="498"/>
      <c r="AL303" s="498"/>
      <c r="AM303" s="498"/>
      <c r="AN303" s="498"/>
      <c r="AO303" s="498"/>
      <c r="AP303" s="498"/>
      <c r="AQ303" s="498"/>
      <c r="AR303" s="498"/>
      <c r="AS303" s="498"/>
      <c r="AT303" s="498"/>
      <c r="AU303" s="498"/>
      <c r="AV303" s="498"/>
      <c r="AW303" s="498"/>
      <c r="AX303" s="498"/>
      <c r="AY303" s="498"/>
      <c r="AZ303" s="498"/>
      <c r="BA303" s="498">
        <v>3514.58</v>
      </c>
      <c r="BB303" s="498">
        <v>3514.58</v>
      </c>
      <c r="BC303" s="498"/>
      <c r="BD303" s="498"/>
      <c r="BE303" s="498">
        <v>6</v>
      </c>
      <c r="BF303" s="498">
        <v>6</v>
      </c>
      <c r="BG303" s="256">
        <f t="shared" si="25"/>
        <v>3520.58</v>
      </c>
      <c r="BH303" s="26">
        <f t="shared" si="26"/>
        <v>3520.58</v>
      </c>
      <c r="BI303" s="514">
        <f t="shared" si="22"/>
        <v>0.42061887694145761</v>
      </c>
      <c r="BJ303" s="515">
        <v>0</v>
      </c>
      <c r="BK303" s="515">
        <v>0</v>
      </c>
      <c r="BL303" s="515">
        <v>0</v>
      </c>
      <c r="BM303" s="515">
        <v>0</v>
      </c>
      <c r="BN303" s="515">
        <v>0</v>
      </c>
      <c r="BO303" s="515">
        <v>0</v>
      </c>
      <c r="BP303" s="515">
        <v>0</v>
      </c>
      <c r="BQ303" s="515">
        <v>0</v>
      </c>
      <c r="BR303" s="515">
        <v>0</v>
      </c>
      <c r="BS303" s="515">
        <v>0</v>
      </c>
      <c r="BT303" s="515">
        <v>0</v>
      </c>
      <c r="BU303" s="515">
        <v>0</v>
      </c>
      <c r="BV303" s="515">
        <v>0</v>
      </c>
      <c r="BW303" s="515">
        <v>0</v>
      </c>
      <c r="BX303" s="515">
        <v>0</v>
      </c>
      <c r="BY303" s="515">
        <v>0</v>
      </c>
      <c r="BZ303" s="515">
        <v>4125554.5872000004</v>
      </c>
      <c r="CA303" s="515">
        <v>4125554.5872000004</v>
      </c>
      <c r="CB303" s="515">
        <v>0</v>
      </c>
      <c r="CC303" s="515">
        <v>0</v>
      </c>
      <c r="CD303" s="515">
        <v>19657.439999999999</v>
      </c>
      <c r="CE303" s="515">
        <v>19657.439999999999</v>
      </c>
      <c r="CF303" s="515">
        <v>4145212.0272000004</v>
      </c>
      <c r="CG303" s="516">
        <v>4145212.0272000004</v>
      </c>
      <c r="CH303" s="501">
        <v>29468640.000000004</v>
      </c>
      <c r="CI303" s="501">
        <v>29468640.000000004</v>
      </c>
      <c r="CJ303" s="501">
        <v>29328480</v>
      </c>
      <c r="CK303" s="257" t="s">
        <v>1976</v>
      </c>
      <c r="CL303" s="108">
        <v>8.41</v>
      </c>
      <c r="CM303" s="245">
        <v>8.41</v>
      </c>
      <c r="CN303" s="109">
        <v>8.3699999999999992</v>
      </c>
      <c r="CO303" s="436"/>
      <c r="CP303" s="436"/>
      <c r="CQ303" s="436"/>
      <c r="CR303" s="273"/>
      <c r="CS303" s="447">
        <v>270.0872768121792</v>
      </c>
      <c r="CT303" s="448">
        <v>261.38376429223291</v>
      </c>
      <c r="CU303" s="441">
        <v>1.6831995791853813</v>
      </c>
      <c r="CV303" s="442">
        <v>1.6772636044749361</v>
      </c>
      <c r="CW303" s="450" t="s">
        <v>2241</v>
      </c>
      <c r="CX303" s="242"/>
      <c r="CY303" s="436"/>
      <c r="CZ303" s="436"/>
      <c r="DA303" s="437"/>
      <c r="DB303" s="438"/>
      <c r="DC303" s="457">
        <v>753044</v>
      </c>
      <c r="DD303" s="458">
        <v>174818</v>
      </c>
      <c r="DE303" s="459">
        <v>171529</v>
      </c>
      <c r="DF303" s="357">
        <v>366463.66666666669</v>
      </c>
    </row>
    <row r="304" spans="1:110" ht="35.25" customHeight="1" x14ac:dyDescent="0.25">
      <c r="A304" s="401" t="s">
        <v>56</v>
      </c>
      <c r="B304" s="48" t="s">
        <v>42</v>
      </c>
      <c r="C304" s="48" t="s">
        <v>388</v>
      </c>
      <c r="D304" s="145" t="s">
        <v>531</v>
      </c>
      <c r="E304" s="145" t="s">
        <v>480</v>
      </c>
      <c r="F304" s="145" t="s">
        <v>535</v>
      </c>
      <c r="G304" s="14" t="s">
        <v>512</v>
      </c>
      <c r="H304" s="22" t="s">
        <v>1978</v>
      </c>
      <c r="I304" s="145" t="s">
        <v>1984</v>
      </c>
      <c r="J304" s="426">
        <v>12.022857475658604</v>
      </c>
      <c r="K304" s="426">
        <v>15.885416633625001</v>
      </c>
      <c r="L304" s="488">
        <v>677.7</v>
      </c>
      <c r="M304" s="498"/>
      <c r="N304" s="498"/>
      <c r="O304" s="498"/>
      <c r="P304" s="498"/>
      <c r="Q304" s="498"/>
      <c r="R304" s="498"/>
      <c r="S304" s="498"/>
      <c r="T304" s="498"/>
      <c r="U304" s="498"/>
      <c r="V304" s="498"/>
      <c r="W304" s="498"/>
      <c r="X304" s="498"/>
      <c r="Y304" s="498">
        <v>1</v>
      </c>
      <c r="Z304" s="498">
        <v>1</v>
      </c>
      <c r="AA304" s="498"/>
      <c r="AB304" s="498"/>
      <c r="AC304" s="498">
        <v>23</v>
      </c>
      <c r="AD304" s="498">
        <v>23</v>
      </c>
      <c r="AE304" s="498"/>
      <c r="AF304" s="498"/>
      <c r="AG304" s="585"/>
      <c r="AH304" s="498"/>
      <c r="AI304" s="498">
        <f t="shared" si="23"/>
        <v>24</v>
      </c>
      <c r="AJ304" s="498">
        <f t="shared" si="24"/>
        <v>24</v>
      </c>
      <c r="AK304" s="498"/>
      <c r="AL304" s="498"/>
      <c r="AM304" s="498"/>
      <c r="AN304" s="498"/>
      <c r="AO304" s="498"/>
      <c r="AP304" s="498"/>
      <c r="AQ304" s="498"/>
      <c r="AR304" s="498"/>
      <c r="AS304" s="498"/>
      <c r="AT304" s="498"/>
      <c r="AU304" s="498"/>
      <c r="AV304" s="498"/>
      <c r="AW304" s="498">
        <v>150</v>
      </c>
      <c r="AX304" s="498">
        <v>150</v>
      </c>
      <c r="AY304" s="498"/>
      <c r="AZ304" s="498"/>
      <c r="BA304" s="498">
        <v>278.99</v>
      </c>
      <c r="BB304" s="498">
        <v>278.99</v>
      </c>
      <c r="BC304" s="498"/>
      <c r="BD304" s="498"/>
      <c r="BE304" s="498"/>
      <c r="BF304" s="498"/>
      <c r="BG304" s="256">
        <f t="shared" si="25"/>
        <v>428.99</v>
      </c>
      <c r="BH304" s="26">
        <f t="shared" si="26"/>
        <v>428.99</v>
      </c>
      <c r="BI304" s="514">
        <f t="shared" si="22"/>
        <v>4.2643141153081508E-2</v>
      </c>
      <c r="BJ304" s="515">
        <v>0</v>
      </c>
      <c r="BK304" s="515">
        <v>0</v>
      </c>
      <c r="BL304" s="515">
        <v>0</v>
      </c>
      <c r="BM304" s="515">
        <v>0</v>
      </c>
      <c r="BN304" s="515">
        <v>0</v>
      </c>
      <c r="BO304" s="515">
        <v>0</v>
      </c>
      <c r="BP304" s="515">
        <v>0</v>
      </c>
      <c r="BQ304" s="515">
        <v>0</v>
      </c>
      <c r="BR304" s="515">
        <v>0</v>
      </c>
      <c r="BS304" s="515">
        <v>0</v>
      </c>
      <c r="BT304" s="515">
        <v>0</v>
      </c>
      <c r="BU304" s="515">
        <v>0</v>
      </c>
      <c r="BV304" s="515">
        <v>756864</v>
      </c>
      <c r="BW304" s="515">
        <v>756864</v>
      </c>
      <c r="BX304" s="515">
        <v>0</v>
      </c>
      <c r="BY304" s="515">
        <v>0</v>
      </c>
      <c r="BZ304" s="515">
        <v>327489.62160000001</v>
      </c>
      <c r="CA304" s="515">
        <v>327489.62160000001</v>
      </c>
      <c r="CB304" s="515">
        <v>0</v>
      </c>
      <c r="CC304" s="515">
        <v>0</v>
      </c>
      <c r="CD304" s="515">
        <v>0</v>
      </c>
      <c r="CE304" s="515">
        <v>0</v>
      </c>
      <c r="CF304" s="515">
        <v>1084353.6216</v>
      </c>
      <c r="CG304" s="516">
        <v>1084353.6216</v>
      </c>
      <c r="CH304" s="501">
        <v>31676159.999999996</v>
      </c>
      <c r="CI304" s="501">
        <v>31676159.999999996</v>
      </c>
      <c r="CJ304" s="501">
        <v>35250240</v>
      </c>
      <c r="CK304" s="257" t="s">
        <v>1976</v>
      </c>
      <c r="CL304" s="108">
        <v>9.0399999999999991</v>
      </c>
      <c r="CM304" s="245">
        <v>9.0399999999999991</v>
      </c>
      <c r="CN304" s="109">
        <v>10.06</v>
      </c>
      <c r="CO304" s="436"/>
      <c r="CP304" s="436"/>
      <c r="CQ304" s="436"/>
      <c r="CR304" s="273"/>
      <c r="CS304" s="447">
        <v>71.61719521532315</v>
      </c>
      <c r="CT304" s="448">
        <v>60.442576425357601</v>
      </c>
      <c r="CU304" s="441">
        <v>0.25771122575017896</v>
      </c>
      <c r="CV304" s="442">
        <v>0.25180861876542737</v>
      </c>
      <c r="CW304" s="450" t="s">
        <v>2234</v>
      </c>
      <c r="CX304" s="242"/>
      <c r="CY304" s="436"/>
      <c r="CZ304" s="436"/>
      <c r="DA304" s="437"/>
      <c r="DB304" s="438"/>
      <c r="DC304" s="457">
        <v>8540</v>
      </c>
      <c r="DD304" s="458">
        <v>0</v>
      </c>
      <c r="DE304" s="459">
        <v>14976</v>
      </c>
      <c r="DF304" s="357">
        <v>7838.666666666667</v>
      </c>
    </row>
    <row r="305" spans="1:110" ht="35.25" customHeight="1" x14ac:dyDescent="0.25">
      <c r="A305" s="401" t="s">
        <v>56</v>
      </c>
      <c r="B305" s="48" t="s">
        <v>42</v>
      </c>
      <c r="C305" s="48" t="s">
        <v>388</v>
      </c>
      <c r="D305" s="145" t="s">
        <v>536</v>
      </c>
      <c r="E305" s="145" t="s">
        <v>537</v>
      </c>
      <c r="F305" s="145" t="s">
        <v>538</v>
      </c>
      <c r="G305" s="14" t="s">
        <v>539</v>
      </c>
      <c r="H305" s="22" t="s">
        <v>1978</v>
      </c>
      <c r="I305" s="145" t="s">
        <v>1984</v>
      </c>
      <c r="J305" s="426">
        <v>12.668219606558768</v>
      </c>
      <c r="K305" s="426">
        <v>56.037689277381006</v>
      </c>
      <c r="L305" s="488">
        <v>3273.3</v>
      </c>
      <c r="M305" s="498"/>
      <c r="N305" s="498"/>
      <c r="O305" s="498"/>
      <c r="P305" s="498"/>
      <c r="Q305" s="498"/>
      <c r="R305" s="498"/>
      <c r="S305" s="498">
        <v>1</v>
      </c>
      <c r="T305" s="498">
        <v>1</v>
      </c>
      <c r="U305" s="498"/>
      <c r="V305" s="498"/>
      <c r="W305" s="498"/>
      <c r="X305" s="498"/>
      <c r="Y305" s="498"/>
      <c r="Z305" s="498"/>
      <c r="AA305" s="498"/>
      <c r="AB305" s="498"/>
      <c r="AC305" s="498">
        <v>139</v>
      </c>
      <c r="AD305" s="498">
        <v>139</v>
      </c>
      <c r="AE305" s="498"/>
      <c r="AF305" s="498"/>
      <c r="AG305" s="585"/>
      <c r="AH305" s="498"/>
      <c r="AI305" s="498">
        <f t="shared" si="23"/>
        <v>140</v>
      </c>
      <c r="AJ305" s="498">
        <f t="shared" si="24"/>
        <v>140</v>
      </c>
      <c r="AK305" s="498"/>
      <c r="AL305" s="498"/>
      <c r="AM305" s="498"/>
      <c r="AN305" s="498"/>
      <c r="AO305" s="498"/>
      <c r="AP305" s="498"/>
      <c r="AQ305" s="498">
        <v>49</v>
      </c>
      <c r="AR305" s="498">
        <v>49</v>
      </c>
      <c r="AS305" s="498"/>
      <c r="AT305" s="498"/>
      <c r="AU305" s="498"/>
      <c r="AV305" s="498"/>
      <c r="AW305" s="498"/>
      <c r="AX305" s="498"/>
      <c r="AY305" s="498"/>
      <c r="AZ305" s="498"/>
      <c r="BA305" s="498">
        <v>2868.99</v>
      </c>
      <c r="BB305" s="498">
        <v>2868.99</v>
      </c>
      <c r="BC305" s="498"/>
      <c r="BD305" s="498"/>
      <c r="BE305" s="498"/>
      <c r="BF305" s="498"/>
      <c r="BG305" s="256">
        <f t="shared" si="25"/>
        <v>2917.99</v>
      </c>
      <c r="BH305" s="26">
        <f t="shared" si="26"/>
        <v>2917.99</v>
      </c>
      <c r="BI305" s="514">
        <f t="shared" si="22"/>
        <v>0.29866837256908901</v>
      </c>
      <c r="BJ305" s="515">
        <v>0</v>
      </c>
      <c r="BK305" s="515">
        <v>0</v>
      </c>
      <c r="BL305" s="515">
        <v>0</v>
      </c>
      <c r="BM305" s="515">
        <v>0</v>
      </c>
      <c r="BN305" s="515">
        <v>0</v>
      </c>
      <c r="BO305" s="515">
        <v>0</v>
      </c>
      <c r="BP305" s="515">
        <v>160535.76</v>
      </c>
      <c r="BQ305" s="515">
        <v>160535.76</v>
      </c>
      <c r="BR305" s="515">
        <v>0</v>
      </c>
      <c r="BS305" s="515">
        <v>0</v>
      </c>
      <c r="BT305" s="515">
        <v>0</v>
      </c>
      <c r="BU305" s="515">
        <v>0</v>
      </c>
      <c r="BV305" s="515">
        <v>0</v>
      </c>
      <c r="BW305" s="515">
        <v>0</v>
      </c>
      <c r="BX305" s="515">
        <v>0</v>
      </c>
      <c r="BY305" s="515">
        <v>0</v>
      </c>
      <c r="BZ305" s="515">
        <v>3367735.2215999998</v>
      </c>
      <c r="CA305" s="515">
        <v>3367735.2215999998</v>
      </c>
      <c r="CB305" s="515">
        <v>0</v>
      </c>
      <c r="CC305" s="515">
        <v>0</v>
      </c>
      <c r="CD305" s="515">
        <v>0</v>
      </c>
      <c r="CE305" s="515">
        <v>0</v>
      </c>
      <c r="CF305" s="515">
        <v>3528270.9815999996</v>
      </c>
      <c r="CG305" s="516">
        <v>3528270.9815999996</v>
      </c>
      <c r="CH305" s="501">
        <v>33077759.999999996</v>
      </c>
      <c r="CI305" s="501">
        <v>33077759.999999996</v>
      </c>
      <c r="CJ305" s="501">
        <v>34234080</v>
      </c>
      <c r="CK305" s="257" t="s">
        <v>1976</v>
      </c>
      <c r="CL305" s="108">
        <v>9.44</v>
      </c>
      <c r="CM305" s="245">
        <v>9.44</v>
      </c>
      <c r="CN305" s="109">
        <v>9.77</v>
      </c>
      <c r="CO305" s="436"/>
      <c r="CP305" s="436"/>
      <c r="CQ305" s="436"/>
      <c r="CR305" s="273"/>
      <c r="CS305" s="447">
        <v>76.895175265667078</v>
      </c>
      <c r="CT305" s="448">
        <v>65.060840167784306</v>
      </c>
      <c r="CU305" s="441">
        <v>0.45861601619391074</v>
      </c>
      <c r="CV305" s="442">
        <v>0.44898051227528263</v>
      </c>
      <c r="CW305" s="450" t="s">
        <v>2252</v>
      </c>
      <c r="CX305" s="242"/>
      <c r="CY305" s="436"/>
      <c r="CZ305" s="436"/>
      <c r="DA305" s="437"/>
      <c r="DB305" s="438"/>
      <c r="DC305" s="457">
        <v>0</v>
      </c>
      <c r="DD305" s="458">
        <v>28730</v>
      </c>
      <c r="DE305" s="459">
        <v>105713</v>
      </c>
      <c r="DF305" s="357">
        <v>44814.333333333336</v>
      </c>
    </row>
    <row r="306" spans="1:110" ht="35.25" customHeight="1" x14ac:dyDescent="0.25">
      <c r="A306" s="401" t="s">
        <v>56</v>
      </c>
      <c r="B306" s="48" t="s">
        <v>42</v>
      </c>
      <c r="C306" s="48" t="s">
        <v>388</v>
      </c>
      <c r="D306" s="145" t="s">
        <v>536</v>
      </c>
      <c r="E306" s="145" t="s">
        <v>537</v>
      </c>
      <c r="F306" s="145" t="s">
        <v>540</v>
      </c>
      <c r="G306" s="14" t="s">
        <v>541</v>
      </c>
      <c r="H306" s="22" t="s">
        <v>1979</v>
      </c>
      <c r="I306" s="145" t="s">
        <v>1984</v>
      </c>
      <c r="J306" s="426">
        <v>12.668219606558768</v>
      </c>
      <c r="K306" s="426">
        <v>87.199999818623994</v>
      </c>
      <c r="L306" s="488">
        <v>3110.8</v>
      </c>
      <c r="M306" s="498"/>
      <c r="N306" s="498"/>
      <c r="O306" s="498"/>
      <c r="P306" s="498"/>
      <c r="Q306" s="498"/>
      <c r="R306" s="498"/>
      <c r="S306" s="498"/>
      <c r="T306" s="498"/>
      <c r="U306" s="498"/>
      <c r="V306" s="498"/>
      <c r="W306" s="498"/>
      <c r="X306" s="498"/>
      <c r="Y306" s="498"/>
      <c r="Z306" s="498"/>
      <c r="AA306" s="498"/>
      <c r="AB306" s="498"/>
      <c r="AC306" s="498">
        <v>132</v>
      </c>
      <c r="AD306" s="498">
        <v>132</v>
      </c>
      <c r="AE306" s="498"/>
      <c r="AF306" s="498"/>
      <c r="AG306" s="585"/>
      <c r="AH306" s="498"/>
      <c r="AI306" s="498">
        <f t="shared" si="23"/>
        <v>132</v>
      </c>
      <c r="AJ306" s="498">
        <f t="shared" si="24"/>
        <v>132</v>
      </c>
      <c r="AK306" s="498"/>
      <c r="AL306" s="498"/>
      <c r="AM306" s="498"/>
      <c r="AN306" s="498"/>
      <c r="AO306" s="498"/>
      <c r="AP306" s="498"/>
      <c r="AQ306" s="498"/>
      <c r="AR306" s="498"/>
      <c r="AS306" s="498"/>
      <c r="AT306" s="498"/>
      <c r="AU306" s="498"/>
      <c r="AV306" s="498"/>
      <c r="AW306" s="498"/>
      <c r="AX306" s="498"/>
      <c r="AY306" s="498"/>
      <c r="AZ306" s="498"/>
      <c r="BA306" s="498">
        <v>2976.2950000000001</v>
      </c>
      <c r="BB306" s="498">
        <v>2976.2950000000001</v>
      </c>
      <c r="BC306" s="498"/>
      <c r="BD306" s="498"/>
      <c r="BE306" s="498"/>
      <c r="BF306" s="498"/>
      <c r="BG306" s="256">
        <f t="shared" si="25"/>
        <v>2976.2950000000001</v>
      </c>
      <c r="BH306" s="26">
        <f t="shared" si="26"/>
        <v>2976.2950000000001</v>
      </c>
      <c r="BI306" s="514">
        <f t="shared" si="22"/>
        <v>0.31629064824654624</v>
      </c>
      <c r="BJ306" s="515">
        <v>0</v>
      </c>
      <c r="BK306" s="515">
        <v>0</v>
      </c>
      <c r="BL306" s="515">
        <v>0</v>
      </c>
      <c r="BM306" s="515">
        <v>0</v>
      </c>
      <c r="BN306" s="515">
        <v>0</v>
      </c>
      <c r="BO306" s="515">
        <v>0</v>
      </c>
      <c r="BP306" s="515">
        <v>0</v>
      </c>
      <c r="BQ306" s="515">
        <v>0</v>
      </c>
      <c r="BR306" s="515">
        <v>0</v>
      </c>
      <c r="BS306" s="515">
        <v>0</v>
      </c>
      <c r="BT306" s="515">
        <v>0</v>
      </c>
      <c r="BU306" s="515">
        <v>0</v>
      </c>
      <c r="BV306" s="515">
        <v>0</v>
      </c>
      <c r="BW306" s="515">
        <v>0</v>
      </c>
      <c r="BX306" s="515">
        <v>0</v>
      </c>
      <c r="BY306" s="515">
        <v>0</v>
      </c>
      <c r="BZ306" s="515">
        <v>3493694.1228</v>
      </c>
      <c r="CA306" s="515">
        <v>3493694.1228</v>
      </c>
      <c r="CB306" s="515">
        <v>0</v>
      </c>
      <c r="CC306" s="515">
        <v>0</v>
      </c>
      <c r="CD306" s="515">
        <v>0</v>
      </c>
      <c r="CE306" s="515">
        <v>0</v>
      </c>
      <c r="CF306" s="515">
        <v>3493694.1228</v>
      </c>
      <c r="CG306" s="516">
        <v>3493694.1228</v>
      </c>
      <c r="CH306" s="501">
        <v>29048160</v>
      </c>
      <c r="CI306" s="501">
        <v>29048160</v>
      </c>
      <c r="CJ306" s="501">
        <v>32972640</v>
      </c>
      <c r="CK306" s="257" t="s">
        <v>1976</v>
      </c>
      <c r="CL306" s="108">
        <v>8.2899999999999991</v>
      </c>
      <c r="CM306" s="245">
        <v>8.2899999999999991</v>
      </c>
      <c r="CN306" s="109">
        <v>9.41</v>
      </c>
      <c r="CO306" s="436"/>
      <c r="CP306" s="436"/>
      <c r="CQ306" s="436"/>
      <c r="CR306" s="273"/>
      <c r="CS306" s="447">
        <v>326.05707454351733</v>
      </c>
      <c r="CT306" s="448">
        <v>237.24593069138757</v>
      </c>
      <c r="CU306" s="441">
        <v>2.0330351792967503</v>
      </c>
      <c r="CV306" s="442">
        <v>1.8462685037007145</v>
      </c>
      <c r="CW306" s="450" t="s">
        <v>2241</v>
      </c>
      <c r="CX306" s="242"/>
      <c r="CY306" s="436"/>
      <c r="CZ306" s="436"/>
      <c r="DA306" s="437"/>
      <c r="DB306" s="438"/>
      <c r="DC306" s="457">
        <v>56870</v>
      </c>
      <c r="DD306" s="458">
        <v>805235</v>
      </c>
      <c r="DE306" s="459">
        <v>706318</v>
      </c>
      <c r="DF306" s="357">
        <v>522807.66666666669</v>
      </c>
    </row>
    <row r="307" spans="1:110" ht="35.25" customHeight="1" x14ac:dyDescent="0.25">
      <c r="A307" s="401" t="s">
        <v>56</v>
      </c>
      <c r="B307" s="48" t="s">
        <v>42</v>
      </c>
      <c r="C307" s="48" t="s">
        <v>388</v>
      </c>
      <c r="D307" s="145" t="s">
        <v>536</v>
      </c>
      <c r="E307" s="145" t="s">
        <v>537</v>
      </c>
      <c r="F307" s="145" t="s">
        <v>542</v>
      </c>
      <c r="G307" s="14" t="s">
        <v>543</v>
      </c>
      <c r="H307" s="22" t="s">
        <v>1978</v>
      </c>
      <c r="I307" s="145" t="s">
        <v>1984</v>
      </c>
      <c r="J307" s="426">
        <v>12.668219606558768</v>
      </c>
      <c r="K307" s="426">
        <v>44.434280210607007</v>
      </c>
      <c r="L307" s="488">
        <v>2835</v>
      </c>
      <c r="M307" s="498"/>
      <c r="N307" s="498"/>
      <c r="O307" s="498"/>
      <c r="P307" s="498"/>
      <c r="Q307" s="498"/>
      <c r="R307" s="498"/>
      <c r="S307" s="498"/>
      <c r="T307" s="498"/>
      <c r="U307" s="498"/>
      <c r="V307" s="498"/>
      <c r="W307" s="498"/>
      <c r="X307" s="498"/>
      <c r="Y307" s="498"/>
      <c r="Z307" s="498"/>
      <c r="AA307" s="498"/>
      <c r="AB307" s="498"/>
      <c r="AC307" s="498">
        <v>146</v>
      </c>
      <c r="AD307" s="498">
        <v>146</v>
      </c>
      <c r="AE307" s="498"/>
      <c r="AF307" s="498"/>
      <c r="AG307" s="585"/>
      <c r="AH307" s="498"/>
      <c r="AI307" s="498">
        <f t="shared" si="23"/>
        <v>146</v>
      </c>
      <c r="AJ307" s="498">
        <f t="shared" si="24"/>
        <v>146</v>
      </c>
      <c r="AK307" s="498"/>
      <c r="AL307" s="498"/>
      <c r="AM307" s="498"/>
      <c r="AN307" s="498"/>
      <c r="AO307" s="498"/>
      <c r="AP307" s="498"/>
      <c r="AQ307" s="498"/>
      <c r="AR307" s="498"/>
      <c r="AS307" s="498"/>
      <c r="AT307" s="498"/>
      <c r="AU307" s="498"/>
      <c r="AV307" s="498"/>
      <c r="AW307" s="498"/>
      <c r="AX307" s="498"/>
      <c r="AY307" s="498"/>
      <c r="AZ307" s="498"/>
      <c r="BA307" s="498">
        <v>2977.26</v>
      </c>
      <c r="BB307" s="498">
        <v>2977.26</v>
      </c>
      <c r="BC307" s="498"/>
      <c r="BD307" s="498"/>
      <c r="BE307" s="498"/>
      <c r="BF307" s="498"/>
      <c r="BG307" s="256">
        <f t="shared" si="25"/>
        <v>2977.26</v>
      </c>
      <c r="BH307" s="26">
        <f t="shared" si="26"/>
        <v>2977.26</v>
      </c>
      <c r="BI307" s="514">
        <f t="shared" si="22"/>
        <v>0.24363829787234043</v>
      </c>
      <c r="BJ307" s="515">
        <v>0</v>
      </c>
      <c r="BK307" s="515">
        <v>0</v>
      </c>
      <c r="BL307" s="515">
        <v>0</v>
      </c>
      <c r="BM307" s="515">
        <v>0</v>
      </c>
      <c r="BN307" s="515">
        <v>0</v>
      </c>
      <c r="BO307" s="515">
        <v>0</v>
      </c>
      <c r="BP307" s="515">
        <v>0</v>
      </c>
      <c r="BQ307" s="515">
        <v>0</v>
      </c>
      <c r="BR307" s="515">
        <v>0</v>
      </c>
      <c r="BS307" s="515">
        <v>0</v>
      </c>
      <c r="BT307" s="515">
        <v>0</v>
      </c>
      <c r="BU307" s="515">
        <v>0</v>
      </c>
      <c r="BV307" s="515">
        <v>0</v>
      </c>
      <c r="BW307" s="515">
        <v>0</v>
      </c>
      <c r="BX307" s="515">
        <v>0</v>
      </c>
      <c r="BY307" s="515">
        <v>0</v>
      </c>
      <c r="BZ307" s="515">
        <v>3494826.8784000003</v>
      </c>
      <c r="CA307" s="515">
        <v>3494826.8784000003</v>
      </c>
      <c r="CB307" s="515">
        <v>0</v>
      </c>
      <c r="CC307" s="515">
        <v>0</v>
      </c>
      <c r="CD307" s="515">
        <v>0</v>
      </c>
      <c r="CE307" s="515">
        <v>0</v>
      </c>
      <c r="CF307" s="515">
        <v>3494826.8784000003</v>
      </c>
      <c r="CG307" s="516">
        <v>3494826.8784000003</v>
      </c>
      <c r="CH307" s="501">
        <v>29889120</v>
      </c>
      <c r="CI307" s="501">
        <v>29889120</v>
      </c>
      <c r="CJ307" s="501">
        <v>42818880.000000007</v>
      </c>
      <c r="CK307" s="257" t="s">
        <v>1976</v>
      </c>
      <c r="CL307" s="108">
        <v>8.5299999999999994</v>
      </c>
      <c r="CM307" s="245">
        <v>8.5299999999999994</v>
      </c>
      <c r="CN307" s="109">
        <v>12.22</v>
      </c>
      <c r="CO307" s="436"/>
      <c r="CP307" s="436"/>
      <c r="CQ307" s="436"/>
      <c r="CR307" s="273"/>
      <c r="CS307" s="447">
        <v>279.37136697762469</v>
      </c>
      <c r="CT307" s="448">
        <v>89.121631527889235</v>
      </c>
      <c r="CU307" s="441">
        <v>0.72746202991445152</v>
      </c>
      <c r="CV307" s="442">
        <v>0.53581006048470436</v>
      </c>
      <c r="CW307" s="450" t="s">
        <v>2283</v>
      </c>
      <c r="CX307" s="242"/>
      <c r="CY307" s="436"/>
      <c r="CZ307" s="436"/>
      <c r="DA307" s="437"/>
      <c r="DB307" s="438"/>
      <c r="DC307" s="457">
        <v>108552</v>
      </c>
      <c r="DD307" s="458">
        <v>384402</v>
      </c>
      <c r="DE307" s="459">
        <v>0</v>
      </c>
      <c r="DF307" s="357">
        <v>164318</v>
      </c>
    </row>
    <row r="308" spans="1:110" ht="35.25" customHeight="1" x14ac:dyDescent="0.25">
      <c r="A308" s="401" t="s">
        <v>56</v>
      </c>
      <c r="B308" s="48" t="s">
        <v>42</v>
      </c>
      <c r="C308" s="48" t="s">
        <v>388</v>
      </c>
      <c r="D308" s="145" t="s">
        <v>536</v>
      </c>
      <c r="E308" s="145" t="s">
        <v>537</v>
      </c>
      <c r="F308" s="145" t="s">
        <v>544</v>
      </c>
      <c r="G308" s="14" t="s">
        <v>541</v>
      </c>
      <c r="H308" s="22" t="s">
        <v>1979</v>
      </c>
      <c r="I308" s="145" t="s">
        <v>1984</v>
      </c>
      <c r="J308" s="426">
        <v>12.668219606558768</v>
      </c>
      <c r="K308" s="426">
        <v>49.630681714950001</v>
      </c>
      <c r="L308" s="488">
        <v>2244.5</v>
      </c>
      <c r="M308" s="498"/>
      <c r="N308" s="498"/>
      <c r="O308" s="498"/>
      <c r="P308" s="498"/>
      <c r="Q308" s="498"/>
      <c r="R308" s="498"/>
      <c r="S308" s="498"/>
      <c r="T308" s="498"/>
      <c r="U308" s="498"/>
      <c r="V308" s="498"/>
      <c r="W308" s="498"/>
      <c r="X308" s="498"/>
      <c r="Y308" s="498"/>
      <c r="Z308" s="498"/>
      <c r="AA308" s="498"/>
      <c r="AB308" s="498"/>
      <c r="AC308" s="498">
        <v>102</v>
      </c>
      <c r="AD308" s="498">
        <v>102</v>
      </c>
      <c r="AE308" s="498"/>
      <c r="AF308" s="498"/>
      <c r="AG308" s="585"/>
      <c r="AH308" s="498"/>
      <c r="AI308" s="498">
        <f t="shared" si="23"/>
        <v>102</v>
      </c>
      <c r="AJ308" s="498">
        <f t="shared" si="24"/>
        <v>102</v>
      </c>
      <c r="AK308" s="498"/>
      <c r="AL308" s="498"/>
      <c r="AM308" s="498"/>
      <c r="AN308" s="498"/>
      <c r="AO308" s="498"/>
      <c r="AP308" s="498"/>
      <c r="AQ308" s="498"/>
      <c r="AR308" s="498"/>
      <c r="AS308" s="498"/>
      <c r="AT308" s="498"/>
      <c r="AU308" s="498"/>
      <c r="AV308" s="498"/>
      <c r="AW308" s="498"/>
      <c r="AX308" s="498"/>
      <c r="AY308" s="498"/>
      <c r="AZ308" s="498"/>
      <c r="BA308" s="498">
        <v>8106.18</v>
      </c>
      <c r="BB308" s="498">
        <v>8106.18</v>
      </c>
      <c r="BC308" s="498"/>
      <c r="BD308" s="498"/>
      <c r="BE308" s="498"/>
      <c r="BF308" s="498"/>
      <c r="BG308" s="256">
        <f t="shared" si="25"/>
        <v>8106.18</v>
      </c>
      <c r="BH308" s="26">
        <f t="shared" si="26"/>
        <v>8106.18</v>
      </c>
      <c r="BI308" s="514">
        <f t="shared" si="22"/>
        <v>1.1196381215469613</v>
      </c>
      <c r="BJ308" s="515">
        <v>0</v>
      </c>
      <c r="BK308" s="515">
        <v>0</v>
      </c>
      <c r="BL308" s="515">
        <v>0</v>
      </c>
      <c r="BM308" s="515">
        <v>0</v>
      </c>
      <c r="BN308" s="515">
        <v>0</v>
      </c>
      <c r="BO308" s="515">
        <v>0</v>
      </c>
      <c r="BP308" s="515">
        <v>0</v>
      </c>
      <c r="BQ308" s="515">
        <v>0</v>
      </c>
      <c r="BR308" s="515">
        <v>0</v>
      </c>
      <c r="BS308" s="515">
        <v>0</v>
      </c>
      <c r="BT308" s="515">
        <v>0</v>
      </c>
      <c r="BU308" s="515">
        <v>0</v>
      </c>
      <c r="BV308" s="515">
        <v>0</v>
      </c>
      <c r="BW308" s="515">
        <v>0</v>
      </c>
      <c r="BX308" s="515">
        <v>0</v>
      </c>
      <c r="BY308" s="515">
        <v>0</v>
      </c>
      <c r="BZ308" s="515">
        <v>9515358.3311999999</v>
      </c>
      <c r="CA308" s="515">
        <v>9515358.3311999999</v>
      </c>
      <c r="CB308" s="515">
        <v>0</v>
      </c>
      <c r="CC308" s="515">
        <v>0</v>
      </c>
      <c r="CD308" s="515">
        <v>0</v>
      </c>
      <c r="CE308" s="515">
        <v>0</v>
      </c>
      <c r="CF308" s="515">
        <v>9515358.3311999999</v>
      </c>
      <c r="CG308" s="516">
        <v>9515358.3311999999</v>
      </c>
      <c r="CH308" s="501">
        <v>23371680</v>
      </c>
      <c r="CI308" s="501">
        <v>23371680</v>
      </c>
      <c r="CJ308" s="501">
        <v>25368960.000000004</v>
      </c>
      <c r="CK308" s="257" t="s">
        <v>1976</v>
      </c>
      <c r="CL308" s="108">
        <v>6.67</v>
      </c>
      <c r="CM308" s="245">
        <v>6.67</v>
      </c>
      <c r="CN308" s="109">
        <v>7.24</v>
      </c>
      <c r="CO308" s="436"/>
      <c r="CP308" s="436"/>
      <c r="CQ308" s="436"/>
      <c r="CR308" s="273"/>
      <c r="CS308" s="447">
        <v>218.34781621878491</v>
      </c>
      <c r="CT308" s="448">
        <v>100.07485267827849</v>
      </c>
      <c r="CU308" s="441">
        <v>0.73394404909506139</v>
      </c>
      <c r="CV308" s="442">
        <v>0.60206612528129433</v>
      </c>
      <c r="CW308" s="450" t="s">
        <v>2234</v>
      </c>
      <c r="CX308" s="242"/>
      <c r="CY308" s="436"/>
      <c r="CZ308" s="436"/>
      <c r="DA308" s="437"/>
      <c r="DB308" s="438"/>
      <c r="DC308" s="457">
        <v>0</v>
      </c>
      <c r="DD308" s="458">
        <v>280373</v>
      </c>
      <c r="DE308" s="459">
        <v>17154</v>
      </c>
      <c r="DF308" s="357">
        <v>99175.666666666672</v>
      </c>
    </row>
    <row r="309" spans="1:110" ht="35.25" customHeight="1" x14ac:dyDescent="0.25">
      <c r="A309" s="401" t="s">
        <v>56</v>
      </c>
      <c r="B309" s="48" t="s">
        <v>42</v>
      </c>
      <c r="C309" s="48" t="s">
        <v>388</v>
      </c>
      <c r="D309" s="145" t="s">
        <v>545</v>
      </c>
      <c r="E309" s="145" t="s">
        <v>546</v>
      </c>
      <c r="F309" s="145" t="s">
        <v>547</v>
      </c>
      <c r="G309" s="14" t="s">
        <v>548</v>
      </c>
      <c r="H309" s="22" t="s">
        <v>1978</v>
      </c>
      <c r="I309" s="145" t="s">
        <v>1984</v>
      </c>
      <c r="J309" s="426">
        <v>11.783834464214101</v>
      </c>
      <c r="K309" s="426">
        <v>43.006628698424997</v>
      </c>
      <c r="L309" s="488">
        <v>2206.3000000000002</v>
      </c>
      <c r="M309" s="498"/>
      <c r="N309" s="498"/>
      <c r="O309" s="498"/>
      <c r="P309" s="498"/>
      <c r="Q309" s="498"/>
      <c r="R309" s="498"/>
      <c r="S309" s="498"/>
      <c r="T309" s="498"/>
      <c r="U309" s="498"/>
      <c r="V309" s="498"/>
      <c r="W309" s="498"/>
      <c r="X309" s="498"/>
      <c r="Y309" s="498"/>
      <c r="Z309" s="498"/>
      <c r="AA309" s="498"/>
      <c r="AB309" s="498"/>
      <c r="AC309" s="498">
        <v>79</v>
      </c>
      <c r="AD309" s="498">
        <v>79</v>
      </c>
      <c r="AE309" s="498"/>
      <c r="AF309" s="498"/>
      <c r="AG309" s="585"/>
      <c r="AH309" s="498"/>
      <c r="AI309" s="498">
        <f t="shared" si="23"/>
        <v>79</v>
      </c>
      <c r="AJ309" s="498">
        <f t="shared" si="24"/>
        <v>79</v>
      </c>
      <c r="AK309" s="498"/>
      <c r="AL309" s="498"/>
      <c r="AM309" s="498"/>
      <c r="AN309" s="498"/>
      <c r="AO309" s="498"/>
      <c r="AP309" s="498"/>
      <c r="AQ309" s="498"/>
      <c r="AR309" s="498"/>
      <c r="AS309" s="498"/>
      <c r="AT309" s="498"/>
      <c r="AU309" s="498"/>
      <c r="AV309" s="498"/>
      <c r="AW309" s="498"/>
      <c r="AX309" s="498"/>
      <c r="AY309" s="498"/>
      <c r="AZ309" s="498"/>
      <c r="BA309" s="498">
        <v>3665.78</v>
      </c>
      <c r="BB309" s="498">
        <v>3665.78</v>
      </c>
      <c r="BC309" s="498"/>
      <c r="BD309" s="498"/>
      <c r="BE309" s="498"/>
      <c r="BF309" s="498"/>
      <c r="BG309" s="256">
        <f t="shared" si="25"/>
        <v>3665.78</v>
      </c>
      <c r="BH309" s="26">
        <f t="shared" si="26"/>
        <v>3665.78</v>
      </c>
      <c r="BI309" s="514">
        <f t="shared" si="22"/>
        <v>0.49337550471063263</v>
      </c>
      <c r="BJ309" s="515">
        <v>0</v>
      </c>
      <c r="BK309" s="515">
        <v>0</v>
      </c>
      <c r="BL309" s="515">
        <v>0</v>
      </c>
      <c r="BM309" s="515">
        <v>0</v>
      </c>
      <c r="BN309" s="515">
        <v>0</v>
      </c>
      <c r="BO309" s="515">
        <v>0</v>
      </c>
      <c r="BP309" s="515">
        <v>0</v>
      </c>
      <c r="BQ309" s="515">
        <v>0</v>
      </c>
      <c r="BR309" s="515">
        <v>0</v>
      </c>
      <c r="BS309" s="515">
        <v>0</v>
      </c>
      <c r="BT309" s="515">
        <v>0</v>
      </c>
      <c r="BU309" s="515">
        <v>0</v>
      </c>
      <c r="BV309" s="515">
        <v>0</v>
      </c>
      <c r="BW309" s="515">
        <v>0</v>
      </c>
      <c r="BX309" s="515">
        <v>0</v>
      </c>
      <c r="BY309" s="515">
        <v>0</v>
      </c>
      <c r="BZ309" s="515">
        <v>4303039.1952</v>
      </c>
      <c r="CA309" s="515">
        <v>4303039.1952</v>
      </c>
      <c r="CB309" s="515">
        <v>0</v>
      </c>
      <c r="CC309" s="515">
        <v>0</v>
      </c>
      <c r="CD309" s="515">
        <v>0</v>
      </c>
      <c r="CE309" s="515">
        <v>0</v>
      </c>
      <c r="CF309" s="515">
        <v>4303039.1952</v>
      </c>
      <c r="CG309" s="516">
        <v>4303039.1952</v>
      </c>
      <c r="CH309" s="501">
        <v>24747692.225536801</v>
      </c>
      <c r="CI309" s="501">
        <v>24747692.225536801</v>
      </c>
      <c r="CJ309" s="501">
        <v>29609557.686914399</v>
      </c>
      <c r="CK309" s="257" t="s">
        <v>1976</v>
      </c>
      <c r="CL309" s="108">
        <v>6.21</v>
      </c>
      <c r="CM309" s="245">
        <v>6.21</v>
      </c>
      <c r="CN309" s="109">
        <v>7.43</v>
      </c>
      <c r="CO309" s="436"/>
      <c r="CP309" s="436"/>
      <c r="CQ309" s="436"/>
      <c r="CR309" s="273"/>
      <c r="CS309" s="447">
        <v>106.35631779287968</v>
      </c>
      <c r="CT309" s="448">
        <v>72.054006265458554</v>
      </c>
      <c r="CU309" s="441">
        <v>0.89681590865712124</v>
      </c>
      <c r="CV309" s="442">
        <v>0.88140572585005073</v>
      </c>
      <c r="CW309" s="450" t="s">
        <v>2228</v>
      </c>
      <c r="CX309" s="242"/>
      <c r="CY309" s="436"/>
      <c r="CZ309" s="436"/>
      <c r="DA309" s="437"/>
      <c r="DB309" s="438"/>
      <c r="DC309" s="457">
        <v>146933</v>
      </c>
      <c r="DD309" s="458">
        <v>71562</v>
      </c>
      <c r="DE309" s="459">
        <v>0</v>
      </c>
      <c r="DF309" s="357">
        <v>72831.666666666672</v>
      </c>
    </row>
    <row r="310" spans="1:110" ht="35.25" customHeight="1" x14ac:dyDescent="0.25">
      <c r="A310" s="401" t="s">
        <v>56</v>
      </c>
      <c r="B310" s="48" t="s">
        <v>42</v>
      </c>
      <c r="C310" s="48" t="s">
        <v>388</v>
      </c>
      <c r="D310" s="145" t="s">
        <v>545</v>
      </c>
      <c r="E310" s="145" t="s">
        <v>546</v>
      </c>
      <c r="F310" s="145" t="s">
        <v>549</v>
      </c>
      <c r="G310" s="14" t="s">
        <v>550</v>
      </c>
      <c r="H310" s="22" t="s">
        <v>1979</v>
      </c>
      <c r="I310" s="145" t="s">
        <v>1984</v>
      </c>
      <c r="J310" s="426">
        <v>7.5292248605019108</v>
      </c>
      <c r="K310" s="426">
        <v>8.7619317999570008</v>
      </c>
      <c r="L310" s="488">
        <v>3</v>
      </c>
      <c r="M310" s="498"/>
      <c r="N310" s="498"/>
      <c r="O310" s="498"/>
      <c r="P310" s="498"/>
      <c r="Q310" s="498"/>
      <c r="R310" s="498"/>
      <c r="S310" s="498"/>
      <c r="T310" s="498"/>
      <c r="U310" s="498"/>
      <c r="V310" s="498"/>
      <c r="W310" s="498"/>
      <c r="X310" s="498"/>
      <c r="Y310" s="498"/>
      <c r="Z310" s="498"/>
      <c r="AA310" s="498"/>
      <c r="AB310" s="498"/>
      <c r="AC310" s="498"/>
      <c r="AD310" s="498"/>
      <c r="AE310" s="498"/>
      <c r="AF310" s="498"/>
      <c r="AG310" s="585"/>
      <c r="AH310" s="498"/>
      <c r="AI310" s="498">
        <f t="shared" si="23"/>
        <v>0</v>
      </c>
      <c r="AJ310" s="498">
        <f t="shared" si="24"/>
        <v>0</v>
      </c>
      <c r="AK310" s="498"/>
      <c r="AL310" s="498"/>
      <c r="AM310" s="498"/>
      <c r="AN310" s="498"/>
      <c r="AO310" s="498"/>
      <c r="AP310" s="498"/>
      <c r="AQ310" s="498"/>
      <c r="AR310" s="498"/>
      <c r="AS310" s="498"/>
      <c r="AT310" s="498"/>
      <c r="AU310" s="498"/>
      <c r="AV310" s="498"/>
      <c r="AW310" s="498"/>
      <c r="AX310" s="498"/>
      <c r="AY310" s="498"/>
      <c r="AZ310" s="498"/>
      <c r="BA310" s="498"/>
      <c r="BB310" s="498"/>
      <c r="BC310" s="498"/>
      <c r="BD310" s="498"/>
      <c r="BE310" s="498"/>
      <c r="BF310" s="498"/>
      <c r="BG310" s="256">
        <f t="shared" si="25"/>
        <v>0</v>
      </c>
      <c r="BH310" s="26">
        <f t="shared" si="26"/>
        <v>0</v>
      </c>
      <c r="BI310" s="514">
        <f t="shared" si="22"/>
        <v>0</v>
      </c>
      <c r="BJ310" s="515">
        <v>0</v>
      </c>
      <c r="BK310" s="515">
        <v>0</v>
      </c>
      <c r="BL310" s="515">
        <v>0</v>
      </c>
      <c r="BM310" s="515">
        <v>0</v>
      </c>
      <c r="BN310" s="515">
        <v>0</v>
      </c>
      <c r="BO310" s="515">
        <v>0</v>
      </c>
      <c r="BP310" s="515">
        <v>0</v>
      </c>
      <c r="BQ310" s="515">
        <v>0</v>
      </c>
      <c r="BR310" s="515">
        <v>0</v>
      </c>
      <c r="BS310" s="515">
        <v>0</v>
      </c>
      <c r="BT310" s="515">
        <v>0</v>
      </c>
      <c r="BU310" s="515">
        <v>0</v>
      </c>
      <c r="BV310" s="515">
        <v>0</v>
      </c>
      <c r="BW310" s="515">
        <v>0</v>
      </c>
      <c r="BX310" s="515">
        <v>0</v>
      </c>
      <c r="BY310" s="515">
        <v>0</v>
      </c>
      <c r="BZ310" s="515">
        <v>0</v>
      </c>
      <c r="CA310" s="515">
        <v>0</v>
      </c>
      <c r="CB310" s="515">
        <v>0</v>
      </c>
      <c r="CC310" s="515">
        <v>0</v>
      </c>
      <c r="CD310" s="515">
        <v>0</v>
      </c>
      <c r="CE310" s="515">
        <v>0</v>
      </c>
      <c r="CF310" s="515">
        <v>0</v>
      </c>
      <c r="CG310" s="516">
        <v>0</v>
      </c>
      <c r="CH310" s="501">
        <v>3363840</v>
      </c>
      <c r="CI310" s="501">
        <v>3363840</v>
      </c>
      <c r="CJ310" s="501">
        <v>7813920</v>
      </c>
      <c r="CK310" s="257" t="s">
        <v>1976</v>
      </c>
      <c r="CL310" s="108">
        <v>0.96</v>
      </c>
      <c r="CM310" s="245">
        <v>0.96</v>
      </c>
      <c r="CN310" s="109">
        <v>2.23</v>
      </c>
      <c r="CO310" s="436"/>
      <c r="CP310" s="436"/>
      <c r="CQ310" s="436"/>
      <c r="CR310" s="273"/>
      <c r="CS310" s="447">
        <v>1455.6794946324073</v>
      </c>
      <c r="CT310" s="448">
        <v>1054.6794946324073</v>
      </c>
      <c r="CU310" s="441">
        <v>2.6801147153431768</v>
      </c>
      <c r="CV310" s="442">
        <v>2.3467813820098433</v>
      </c>
      <c r="CW310" s="450" t="s">
        <v>2284</v>
      </c>
      <c r="CX310" s="242"/>
      <c r="CY310" s="436"/>
      <c r="CZ310" s="436"/>
      <c r="DA310" s="437"/>
      <c r="DB310" s="438"/>
      <c r="DC310" s="457">
        <v>500</v>
      </c>
      <c r="DD310" s="458">
        <v>21410</v>
      </c>
      <c r="DE310" s="459">
        <v>564</v>
      </c>
      <c r="DF310" s="357">
        <v>7491.333333333333</v>
      </c>
    </row>
    <row r="311" spans="1:110" ht="35.25" customHeight="1" x14ac:dyDescent="0.25">
      <c r="A311" s="401" t="s">
        <v>56</v>
      </c>
      <c r="B311" s="48" t="s">
        <v>42</v>
      </c>
      <c r="C311" s="48" t="s">
        <v>388</v>
      </c>
      <c r="D311" s="145" t="s">
        <v>545</v>
      </c>
      <c r="E311" s="145" t="s">
        <v>546</v>
      </c>
      <c r="F311" s="145" t="s">
        <v>551</v>
      </c>
      <c r="G311" s="14" t="s">
        <v>552</v>
      </c>
      <c r="H311" s="22" t="s">
        <v>1979</v>
      </c>
      <c r="I311" s="145" t="s">
        <v>1984</v>
      </c>
      <c r="J311" s="426">
        <v>11.783834464214101</v>
      </c>
      <c r="K311" s="426">
        <v>78.560984685077997</v>
      </c>
      <c r="L311" s="488">
        <v>2636.3</v>
      </c>
      <c r="M311" s="498"/>
      <c r="N311" s="498"/>
      <c r="O311" s="498"/>
      <c r="P311" s="498"/>
      <c r="Q311" s="498"/>
      <c r="R311" s="498"/>
      <c r="S311" s="498"/>
      <c r="T311" s="498"/>
      <c r="U311" s="498"/>
      <c r="V311" s="498"/>
      <c r="W311" s="498"/>
      <c r="X311" s="498"/>
      <c r="Y311" s="498"/>
      <c r="Z311" s="498"/>
      <c r="AA311" s="498"/>
      <c r="AB311" s="498"/>
      <c r="AC311" s="498">
        <v>193</v>
      </c>
      <c r="AD311" s="498">
        <v>193</v>
      </c>
      <c r="AE311" s="498"/>
      <c r="AF311" s="498"/>
      <c r="AG311" s="585"/>
      <c r="AH311" s="498"/>
      <c r="AI311" s="498">
        <f t="shared" si="23"/>
        <v>193</v>
      </c>
      <c r="AJ311" s="498">
        <f t="shared" si="24"/>
        <v>193</v>
      </c>
      <c r="AK311" s="498"/>
      <c r="AL311" s="498"/>
      <c r="AM311" s="498"/>
      <c r="AN311" s="498"/>
      <c r="AO311" s="498"/>
      <c r="AP311" s="498"/>
      <c r="AQ311" s="498"/>
      <c r="AR311" s="498"/>
      <c r="AS311" s="498"/>
      <c r="AT311" s="498"/>
      <c r="AU311" s="498"/>
      <c r="AV311" s="498"/>
      <c r="AW311" s="498"/>
      <c r="AX311" s="498"/>
      <c r="AY311" s="498"/>
      <c r="AZ311" s="498"/>
      <c r="BA311" s="498">
        <v>13454.405000000001</v>
      </c>
      <c r="BB311" s="498">
        <v>13454.405000000001</v>
      </c>
      <c r="BC311" s="498"/>
      <c r="BD311" s="498"/>
      <c r="BE311" s="498"/>
      <c r="BF311" s="498"/>
      <c r="BG311" s="256">
        <f t="shared" si="25"/>
        <v>13454.405000000001</v>
      </c>
      <c r="BH311" s="26">
        <f t="shared" si="26"/>
        <v>13454.405000000001</v>
      </c>
      <c r="BI311" s="514">
        <f t="shared" si="22"/>
        <v>1.2949379210779597</v>
      </c>
      <c r="BJ311" s="515">
        <v>0</v>
      </c>
      <c r="BK311" s="515">
        <v>0</v>
      </c>
      <c r="BL311" s="515">
        <v>0</v>
      </c>
      <c r="BM311" s="515">
        <v>0</v>
      </c>
      <c r="BN311" s="515">
        <v>0</v>
      </c>
      <c r="BO311" s="515">
        <v>0</v>
      </c>
      <c r="BP311" s="515">
        <v>0</v>
      </c>
      <c r="BQ311" s="515">
        <v>0</v>
      </c>
      <c r="BR311" s="515">
        <v>0</v>
      </c>
      <c r="BS311" s="515">
        <v>0</v>
      </c>
      <c r="BT311" s="515">
        <v>0</v>
      </c>
      <c r="BU311" s="515">
        <v>0</v>
      </c>
      <c r="BV311" s="515">
        <v>0</v>
      </c>
      <c r="BW311" s="515">
        <v>0</v>
      </c>
      <c r="BX311" s="515">
        <v>0</v>
      </c>
      <c r="BY311" s="515">
        <v>0</v>
      </c>
      <c r="BZ311" s="515">
        <v>15793318.765200002</v>
      </c>
      <c r="CA311" s="515">
        <v>15793318.765200002</v>
      </c>
      <c r="CB311" s="515">
        <v>0</v>
      </c>
      <c r="CC311" s="515">
        <v>0</v>
      </c>
      <c r="CD311" s="515">
        <v>0</v>
      </c>
      <c r="CE311" s="515">
        <v>0</v>
      </c>
      <c r="CF311" s="515">
        <v>15793318.765200002</v>
      </c>
      <c r="CG311" s="516">
        <v>15793318.765200002</v>
      </c>
      <c r="CH311" s="501">
        <v>24702640.438881602</v>
      </c>
      <c r="CI311" s="501">
        <v>24702640.438881602</v>
      </c>
      <c r="CJ311" s="501">
        <v>29033985.764703605</v>
      </c>
      <c r="CK311" s="257" t="s">
        <v>1976</v>
      </c>
      <c r="CL311" s="108">
        <v>8.84</v>
      </c>
      <c r="CM311" s="245">
        <v>8.84</v>
      </c>
      <c r="CN311" s="109">
        <v>10.39</v>
      </c>
      <c r="CO311" s="436"/>
      <c r="CP311" s="436"/>
      <c r="CQ311" s="436"/>
      <c r="CR311" s="273"/>
      <c r="CS311" s="447">
        <v>363.51284795515102</v>
      </c>
      <c r="CT311" s="448">
        <v>112.08754224021006</v>
      </c>
      <c r="CU311" s="441">
        <v>0.83642955426706533</v>
      </c>
      <c r="CV311" s="442">
        <v>0.68279998989218227</v>
      </c>
      <c r="CW311" s="450" t="s">
        <v>2241</v>
      </c>
      <c r="CX311" s="242"/>
      <c r="CY311" s="436"/>
      <c r="CZ311" s="436"/>
      <c r="DA311" s="437"/>
      <c r="DB311" s="438"/>
      <c r="DC311" s="457">
        <v>0</v>
      </c>
      <c r="DD311" s="458">
        <v>0</v>
      </c>
      <c r="DE311" s="459">
        <v>1332</v>
      </c>
      <c r="DF311" s="357">
        <v>444</v>
      </c>
    </row>
    <row r="312" spans="1:110" ht="35.25" customHeight="1" x14ac:dyDescent="0.25">
      <c r="A312" s="401" t="s">
        <v>56</v>
      </c>
      <c r="B312" s="48" t="s">
        <v>42</v>
      </c>
      <c r="C312" s="48" t="s">
        <v>388</v>
      </c>
      <c r="D312" s="145" t="s">
        <v>545</v>
      </c>
      <c r="E312" s="145" t="s">
        <v>546</v>
      </c>
      <c r="F312" s="145" t="s">
        <v>553</v>
      </c>
      <c r="G312" s="14" t="s">
        <v>554</v>
      </c>
      <c r="H312" s="22" t="s">
        <v>1978</v>
      </c>
      <c r="I312" s="145" t="s">
        <v>1984</v>
      </c>
      <c r="J312" s="426">
        <v>11.783834464214101</v>
      </c>
      <c r="K312" s="426">
        <v>12.555113610249002</v>
      </c>
      <c r="L312" s="488">
        <v>592</v>
      </c>
      <c r="M312" s="498"/>
      <c r="N312" s="498"/>
      <c r="O312" s="498"/>
      <c r="P312" s="498"/>
      <c r="Q312" s="498"/>
      <c r="R312" s="498"/>
      <c r="S312" s="498"/>
      <c r="T312" s="498"/>
      <c r="U312" s="498"/>
      <c r="V312" s="498"/>
      <c r="W312" s="498"/>
      <c r="X312" s="498"/>
      <c r="Y312" s="498"/>
      <c r="Z312" s="498"/>
      <c r="AA312" s="498"/>
      <c r="AB312" s="498"/>
      <c r="AC312" s="498">
        <v>21</v>
      </c>
      <c r="AD312" s="498">
        <v>21</v>
      </c>
      <c r="AE312" s="498"/>
      <c r="AF312" s="498"/>
      <c r="AG312" s="585"/>
      <c r="AH312" s="498"/>
      <c r="AI312" s="498">
        <f t="shared" si="23"/>
        <v>21</v>
      </c>
      <c r="AJ312" s="498">
        <f t="shared" si="24"/>
        <v>21</v>
      </c>
      <c r="AK312" s="498"/>
      <c r="AL312" s="498"/>
      <c r="AM312" s="498"/>
      <c r="AN312" s="498"/>
      <c r="AO312" s="498"/>
      <c r="AP312" s="498"/>
      <c r="AQ312" s="498"/>
      <c r="AR312" s="498"/>
      <c r="AS312" s="498"/>
      <c r="AT312" s="498"/>
      <c r="AU312" s="498"/>
      <c r="AV312" s="498"/>
      <c r="AW312" s="498"/>
      <c r="AX312" s="498"/>
      <c r="AY312" s="498"/>
      <c r="AZ312" s="498"/>
      <c r="BA312" s="498">
        <v>3167.58</v>
      </c>
      <c r="BB312" s="498">
        <v>3167.58</v>
      </c>
      <c r="BC312" s="498"/>
      <c r="BD312" s="498"/>
      <c r="BE312" s="498"/>
      <c r="BF312" s="498"/>
      <c r="BG312" s="256">
        <f t="shared" si="25"/>
        <v>3167.58</v>
      </c>
      <c r="BH312" s="26">
        <f t="shared" si="26"/>
        <v>3167.58</v>
      </c>
      <c r="BI312" s="514">
        <f t="shared" si="22"/>
        <v>1.1863595505617979</v>
      </c>
      <c r="BJ312" s="515">
        <v>0</v>
      </c>
      <c r="BK312" s="515">
        <v>0</v>
      </c>
      <c r="BL312" s="515">
        <v>0</v>
      </c>
      <c r="BM312" s="515">
        <v>0</v>
      </c>
      <c r="BN312" s="515">
        <v>0</v>
      </c>
      <c r="BO312" s="515">
        <v>0</v>
      </c>
      <c r="BP312" s="515">
        <v>0</v>
      </c>
      <c r="BQ312" s="515">
        <v>0</v>
      </c>
      <c r="BR312" s="515">
        <v>0</v>
      </c>
      <c r="BS312" s="515">
        <v>0</v>
      </c>
      <c r="BT312" s="515">
        <v>0</v>
      </c>
      <c r="BU312" s="515">
        <v>0</v>
      </c>
      <c r="BV312" s="515">
        <v>0</v>
      </c>
      <c r="BW312" s="515">
        <v>0</v>
      </c>
      <c r="BX312" s="515">
        <v>0</v>
      </c>
      <c r="BY312" s="515">
        <v>0</v>
      </c>
      <c r="BZ312" s="515">
        <v>3718232.1072000004</v>
      </c>
      <c r="CA312" s="515">
        <v>3718232.1072000004</v>
      </c>
      <c r="CB312" s="515">
        <v>0</v>
      </c>
      <c r="CC312" s="515">
        <v>0</v>
      </c>
      <c r="CD312" s="515">
        <v>0</v>
      </c>
      <c r="CE312" s="515">
        <v>0</v>
      </c>
      <c r="CF312" s="515">
        <v>3718232.1072000004</v>
      </c>
      <c r="CG312" s="516">
        <v>3718232.1072000004</v>
      </c>
      <c r="CH312" s="501">
        <v>2270355.5475396002</v>
      </c>
      <c r="CI312" s="501">
        <v>2270355.5475396002</v>
      </c>
      <c r="CJ312" s="501">
        <v>2536338.6242388003</v>
      </c>
      <c r="CK312" s="257" t="s">
        <v>1976</v>
      </c>
      <c r="CL312" s="108">
        <v>2.39</v>
      </c>
      <c r="CM312" s="245">
        <v>2.39</v>
      </c>
      <c r="CN312" s="109">
        <v>2.67</v>
      </c>
      <c r="CO312" s="436"/>
      <c r="CP312" s="436"/>
      <c r="CQ312" s="436"/>
      <c r="CR312" s="273"/>
      <c r="CS312" s="447">
        <v>26.14145924783875</v>
      </c>
      <c r="CT312" s="448">
        <v>26.14145924783875</v>
      </c>
      <c r="CU312" s="441">
        <v>0.17263134498671315</v>
      </c>
      <c r="CV312" s="442">
        <v>0.17263134498671315</v>
      </c>
      <c r="CW312" s="450" t="s">
        <v>2285</v>
      </c>
      <c r="CX312" s="242"/>
      <c r="CY312" s="436"/>
      <c r="CZ312" s="436"/>
      <c r="DA312" s="437"/>
      <c r="DB312" s="438"/>
      <c r="DC312" s="457">
        <v>0</v>
      </c>
      <c r="DD312" s="458">
        <v>0</v>
      </c>
      <c r="DE312" s="459">
        <v>0</v>
      </c>
      <c r="DF312" s="357">
        <v>0</v>
      </c>
    </row>
    <row r="313" spans="1:110" ht="35.25" customHeight="1" x14ac:dyDescent="0.25">
      <c r="A313" s="401" t="s">
        <v>56</v>
      </c>
      <c r="B313" s="48" t="s">
        <v>42</v>
      </c>
      <c r="C313" s="48" t="s">
        <v>388</v>
      </c>
      <c r="D313" s="145" t="s">
        <v>545</v>
      </c>
      <c r="E313" s="145" t="s">
        <v>546</v>
      </c>
      <c r="F313" s="145" t="s">
        <v>555</v>
      </c>
      <c r="G313" s="14" t="s">
        <v>556</v>
      </c>
      <c r="H313" s="22" t="s">
        <v>1978</v>
      </c>
      <c r="I313" s="145" t="s">
        <v>1984</v>
      </c>
      <c r="J313" s="426">
        <v>10.158477986391464</v>
      </c>
      <c r="K313" s="426">
        <v>20.162499958062</v>
      </c>
      <c r="L313" s="488">
        <v>1757.3</v>
      </c>
      <c r="M313" s="498"/>
      <c r="N313" s="498"/>
      <c r="O313" s="498"/>
      <c r="P313" s="498"/>
      <c r="Q313" s="498"/>
      <c r="R313" s="498"/>
      <c r="S313" s="498"/>
      <c r="T313" s="498"/>
      <c r="U313" s="498"/>
      <c r="V313" s="498"/>
      <c r="W313" s="498"/>
      <c r="X313" s="498"/>
      <c r="Y313" s="498"/>
      <c r="Z313" s="498"/>
      <c r="AA313" s="498"/>
      <c r="AB313" s="498"/>
      <c r="AC313" s="498">
        <v>43</v>
      </c>
      <c r="AD313" s="498">
        <v>43</v>
      </c>
      <c r="AE313" s="498"/>
      <c r="AF313" s="498"/>
      <c r="AG313" s="585"/>
      <c r="AH313" s="498"/>
      <c r="AI313" s="498">
        <f t="shared" si="23"/>
        <v>43</v>
      </c>
      <c r="AJ313" s="498">
        <f t="shared" si="24"/>
        <v>43</v>
      </c>
      <c r="AK313" s="498"/>
      <c r="AL313" s="498"/>
      <c r="AM313" s="498"/>
      <c r="AN313" s="498"/>
      <c r="AO313" s="498"/>
      <c r="AP313" s="498"/>
      <c r="AQ313" s="498"/>
      <c r="AR313" s="498"/>
      <c r="AS313" s="498"/>
      <c r="AT313" s="498"/>
      <c r="AU313" s="498"/>
      <c r="AV313" s="498"/>
      <c r="AW313" s="498"/>
      <c r="AX313" s="498"/>
      <c r="AY313" s="498"/>
      <c r="AZ313" s="498"/>
      <c r="BA313" s="498">
        <v>265.39</v>
      </c>
      <c r="BB313" s="498">
        <v>265.39</v>
      </c>
      <c r="BC313" s="498"/>
      <c r="BD313" s="498"/>
      <c r="BE313" s="498"/>
      <c r="BF313" s="498"/>
      <c r="BG313" s="256">
        <f t="shared" si="25"/>
        <v>265.39</v>
      </c>
      <c r="BH313" s="26">
        <f t="shared" si="26"/>
        <v>265.39</v>
      </c>
      <c r="BI313" s="514">
        <f t="shared" si="22"/>
        <v>5.2972055888223547E-2</v>
      </c>
      <c r="BJ313" s="515">
        <v>0</v>
      </c>
      <c r="BK313" s="515">
        <v>0</v>
      </c>
      <c r="BL313" s="515">
        <v>0</v>
      </c>
      <c r="BM313" s="515">
        <v>0</v>
      </c>
      <c r="BN313" s="515">
        <v>0</v>
      </c>
      <c r="BO313" s="515">
        <v>0</v>
      </c>
      <c r="BP313" s="515">
        <v>0</v>
      </c>
      <c r="BQ313" s="515">
        <v>0</v>
      </c>
      <c r="BR313" s="515">
        <v>0</v>
      </c>
      <c r="BS313" s="515">
        <v>0</v>
      </c>
      <c r="BT313" s="515">
        <v>0</v>
      </c>
      <c r="BU313" s="515">
        <v>0</v>
      </c>
      <c r="BV313" s="515">
        <v>0</v>
      </c>
      <c r="BW313" s="515">
        <v>0</v>
      </c>
      <c r="BX313" s="515">
        <v>0</v>
      </c>
      <c r="BY313" s="515">
        <v>0</v>
      </c>
      <c r="BZ313" s="515">
        <v>311525.39760000003</v>
      </c>
      <c r="CA313" s="515">
        <v>311525.39760000003</v>
      </c>
      <c r="CB313" s="515">
        <v>0</v>
      </c>
      <c r="CC313" s="515">
        <v>0</v>
      </c>
      <c r="CD313" s="515">
        <v>0</v>
      </c>
      <c r="CE313" s="515">
        <v>0</v>
      </c>
      <c r="CF313" s="515">
        <v>311525.39760000003</v>
      </c>
      <c r="CG313" s="516">
        <v>311525.39760000003</v>
      </c>
      <c r="CH313" s="501">
        <v>16083360</v>
      </c>
      <c r="CI313" s="501">
        <v>16083360</v>
      </c>
      <c r="CJ313" s="501">
        <v>17555040</v>
      </c>
      <c r="CK313" s="257" t="s">
        <v>1976</v>
      </c>
      <c r="CL313" s="108">
        <v>4.59</v>
      </c>
      <c r="CM313" s="245">
        <v>4.59</v>
      </c>
      <c r="CN313" s="109">
        <v>5.01</v>
      </c>
      <c r="CO313" s="436"/>
      <c r="CP313" s="436"/>
      <c r="CQ313" s="436"/>
      <c r="CR313" s="273"/>
      <c r="CS313" s="447">
        <v>71.825778551612231</v>
      </c>
      <c r="CT313" s="448">
        <v>39.419291449942968</v>
      </c>
      <c r="CU313" s="441">
        <v>0.36865362248531253</v>
      </c>
      <c r="CV313" s="442">
        <v>0.31061113386619255</v>
      </c>
      <c r="CW313" s="450" t="s">
        <v>2269</v>
      </c>
      <c r="CX313" s="242"/>
      <c r="CY313" s="436"/>
      <c r="CZ313" s="436"/>
      <c r="DA313" s="437"/>
      <c r="DB313" s="438"/>
      <c r="DC313" s="457">
        <v>0</v>
      </c>
      <c r="DD313" s="458">
        <v>168521</v>
      </c>
      <c r="DE313" s="459">
        <v>0</v>
      </c>
      <c r="DF313" s="357">
        <v>56173.666666666664</v>
      </c>
    </row>
    <row r="314" spans="1:110" ht="35.25" customHeight="1" x14ac:dyDescent="0.25">
      <c r="A314" s="401" t="s">
        <v>56</v>
      </c>
      <c r="B314" s="48" t="s">
        <v>42</v>
      </c>
      <c r="C314" s="48" t="s">
        <v>388</v>
      </c>
      <c r="D314" s="145" t="s">
        <v>545</v>
      </c>
      <c r="E314" s="145" t="s">
        <v>546</v>
      </c>
      <c r="F314" s="145" t="s">
        <v>557</v>
      </c>
      <c r="G314" s="14" t="s">
        <v>558</v>
      </c>
      <c r="H314" s="22" t="s">
        <v>1978</v>
      </c>
      <c r="I314" s="145" t="s">
        <v>1984</v>
      </c>
      <c r="J314" s="426">
        <v>11.783834464214101</v>
      </c>
      <c r="K314" s="426">
        <v>71.602461972279002</v>
      </c>
      <c r="L314" s="488">
        <v>2593.8000000000002</v>
      </c>
      <c r="M314" s="498"/>
      <c r="N314" s="498"/>
      <c r="O314" s="498"/>
      <c r="P314" s="498"/>
      <c r="Q314" s="498"/>
      <c r="R314" s="498"/>
      <c r="S314" s="498"/>
      <c r="T314" s="498"/>
      <c r="U314" s="498"/>
      <c r="V314" s="498"/>
      <c r="W314" s="498"/>
      <c r="X314" s="498"/>
      <c r="Y314" s="498"/>
      <c r="Z314" s="498"/>
      <c r="AA314" s="498"/>
      <c r="AB314" s="498"/>
      <c r="AC314" s="498">
        <v>156</v>
      </c>
      <c r="AD314" s="498">
        <v>156</v>
      </c>
      <c r="AE314" s="498"/>
      <c r="AF314" s="498"/>
      <c r="AG314" s="585"/>
      <c r="AH314" s="498"/>
      <c r="AI314" s="498">
        <f t="shared" si="23"/>
        <v>156</v>
      </c>
      <c r="AJ314" s="498">
        <f t="shared" si="24"/>
        <v>156</v>
      </c>
      <c r="AK314" s="498"/>
      <c r="AL314" s="498"/>
      <c r="AM314" s="498"/>
      <c r="AN314" s="498"/>
      <c r="AO314" s="498"/>
      <c r="AP314" s="498"/>
      <c r="AQ314" s="498"/>
      <c r="AR314" s="498"/>
      <c r="AS314" s="498"/>
      <c r="AT314" s="498"/>
      <c r="AU314" s="498"/>
      <c r="AV314" s="498"/>
      <c r="AW314" s="498"/>
      <c r="AX314" s="498"/>
      <c r="AY314" s="498"/>
      <c r="AZ314" s="498"/>
      <c r="BA314" s="498">
        <v>2271.92</v>
      </c>
      <c r="BB314" s="498">
        <v>2271.92</v>
      </c>
      <c r="BC314" s="498"/>
      <c r="BD314" s="498"/>
      <c r="BE314" s="498"/>
      <c r="BF314" s="498"/>
      <c r="BG314" s="256">
        <f t="shared" si="25"/>
        <v>2271.92</v>
      </c>
      <c r="BH314" s="26">
        <f t="shared" si="26"/>
        <v>2271.92</v>
      </c>
      <c r="BI314" s="514">
        <f t="shared" si="22"/>
        <v>0.24721653971708382</v>
      </c>
      <c r="BJ314" s="515">
        <v>0</v>
      </c>
      <c r="BK314" s="515">
        <v>0</v>
      </c>
      <c r="BL314" s="515">
        <v>0</v>
      </c>
      <c r="BM314" s="515">
        <v>0</v>
      </c>
      <c r="BN314" s="515">
        <v>0</v>
      </c>
      <c r="BO314" s="515">
        <v>0</v>
      </c>
      <c r="BP314" s="515">
        <v>0</v>
      </c>
      <c r="BQ314" s="515">
        <v>0</v>
      </c>
      <c r="BR314" s="515">
        <v>0</v>
      </c>
      <c r="BS314" s="515">
        <v>0</v>
      </c>
      <c r="BT314" s="515">
        <v>0</v>
      </c>
      <c r="BU314" s="515">
        <v>0</v>
      </c>
      <c r="BV314" s="515">
        <v>0</v>
      </c>
      <c r="BW314" s="515">
        <v>0</v>
      </c>
      <c r="BX314" s="515">
        <v>0</v>
      </c>
      <c r="BY314" s="515">
        <v>0</v>
      </c>
      <c r="BZ314" s="515">
        <v>2666870.5728000002</v>
      </c>
      <c r="CA314" s="515">
        <v>2666870.5728000002</v>
      </c>
      <c r="CB314" s="515">
        <v>0</v>
      </c>
      <c r="CC314" s="515">
        <v>0</v>
      </c>
      <c r="CD314" s="515">
        <v>0</v>
      </c>
      <c r="CE314" s="515">
        <v>0</v>
      </c>
      <c r="CF314" s="515">
        <v>2666870.5728000002</v>
      </c>
      <c r="CG314" s="516">
        <v>2666870.5728000002</v>
      </c>
      <c r="CH314" s="501">
        <v>28137120</v>
      </c>
      <c r="CI314" s="501">
        <v>28137120</v>
      </c>
      <c r="CJ314" s="501">
        <v>32201760.000000004</v>
      </c>
      <c r="CK314" s="257" t="s">
        <v>1976</v>
      </c>
      <c r="CL314" s="108">
        <v>8.0299999999999994</v>
      </c>
      <c r="CM314" s="245">
        <v>8.0299999999999994</v>
      </c>
      <c r="CN314" s="109">
        <v>9.19</v>
      </c>
      <c r="CO314" s="436"/>
      <c r="CP314" s="436"/>
      <c r="CQ314" s="436"/>
      <c r="CR314" s="273"/>
      <c r="CS314" s="447">
        <v>252.28709774305875</v>
      </c>
      <c r="CT314" s="448">
        <v>113.73622224105073</v>
      </c>
      <c r="CU314" s="441">
        <v>0.78176929741845536</v>
      </c>
      <c r="CV314" s="442">
        <v>0.66443596408512207</v>
      </c>
      <c r="CW314" s="450" t="s">
        <v>2241</v>
      </c>
      <c r="CX314" s="242"/>
      <c r="CY314" s="436"/>
      <c r="CZ314" s="436"/>
      <c r="DA314" s="437"/>
      <c r="DB314" s="438"/>
      <c r="DC314" s="457">
        <v>0</v>
      </c>
      <c r="DD314" s="458">
        <v>127581</v>
      </c>
      <c r="DE314" s="459">
        <v>3880</v>
      </c>
      <c r="DF314" s="357">
        <v>43820.333333333336</v>
      </c>
    </row>
    <row r="315" spans="1:110" ht="35.25" customHeight="1" x14ac:dyDescent="0.25">
      <c r="A315" s="401" t="s">
        <v>56</v>
      </c>
      <c r="B315" s="48" t="s">
        <v>42</v>
      </c>
      <c r="C315" s="48" t="s">
        <v>388</v>
      </c>
      <c r="D315" s="145" t="s">
        <v>545</v>
      </c>
      <c r="E315" s="145" t="s">
        <v>546</v>
      </c>
      <c r="F315" s="145" t="s">
        <v>559</v>
      </c>
      <c r="G315" s="14" t="s">
        <v>560</v>
      </c>
      <c r="H315" s="22" t="s">
        <v>1978</v>
      </c>
      <c r="I315" s="145" t="s">
        <v>1984</v>
      </c>
      <c r="J315" s="426">
        <v>9.2023859406134445</v>
      </c>
      <c r="K315" s="426">
        <v>50.931818075880003</v>
      </c>
      <c r="L315" s="488">
        <v>2896.3</v>
      </c>
      <c r="M315" s="498"/>
      <c r="N315" s="498"/>
      <c r="O315" s="498"/>
      <c r="P315" s="498"/>
      <c r="Q315" s="498"/>
      <c r="R315" s="498"/>
      <c r="S315" s="498"/>
      <c r="T315" s="498"/>
      <c r="U315" s="498"/>
      <c r="V315" s="498"/>
      <c r="W315" s="498"/>
      <c r="X315" s="498"/>
      <c r="Y315" s="498"/>
      <c r="Z315" s="498"/>
      <c r="AA315" s="498"/>
      <c r="AB315" s="498"/>
      <c r="AC315" s="498">
        <v>89</v>
      </c>
      <c r="AD315" s="498">
        <v>89</v>
      </c>
      <c r="AE315" s="498"/>
      <c r="AF315" s="498"/>
      <c r="AG315" s="585"/>
      <c r="AH315" s="498"/>
      <c r="AI315" s="498">
        <f t="shared" si="23"/>
        <v>89</v>
      </c>
      <c r="AJ315" s="498">
        <f t="shared" si="24"/>
        <v>89</v>
      </c>
      <c r="AK315" s="498"/>
      <c r="AL315" s="498"/>
      <c r="AM315" s="498"/>
      <c r="AN315" s="498"/>
      <c r="AO315" s="498"/>
      <c r="AP315" s="498"/>
      <c r="AQ315" s="498"/>
      <c r="AR315" s="498"/>
      <c r="AS315" s="498"/>
      <c r="AT315" s="498"/>
      <c r="AU315" s="498"/>
      <c r="AV315" s="498"/>
      <c r="AW315" s="498"/>
      <c r="AX315" s="498"/>
      <c r="AY315" s="498"/>
      <c r="AZ315" s="498"/>
      <c r="BA315" s="498">
        <v>611.29</v>
      </c>
      <c r="BB315" s="498">
        <v>611.29</v>
      </c>
      <c r="BC315" s="498"/>
      <c r="BD315" s="498"/>
      <c r="BE315" s="498"/>
      <c r="BF315" s="498"/>
      <c r="BG315" s="256">
        <f t="shared" si="25"/>
        <v>611.29</v>
      </c>
      <c r="BH315" s="26">
        <f t="shared" si="26"/>
        <v>611.29</v>
      </c>
      <c r="BI315" s="514">
        <f t="shared" si="22"/>
        <v>5.9813111545988257E-2</v>
      </c>
      <c r="BJ315" s="515">
        <v>0</v>
      </c>
      <c r="BK315" s="515">
        <v>0</v>
      </c>
      <c r="BL315" s="515">
        <v>0</v>
      </c>
      <c r="BM315" s="515">
        <v>0</v>
      </c>
      <c r="BN315" s="515">
        <v>0</v>
      </c>
      <c r="BO315" s="515">
        <v>0</v>
      </c>
      <c r="BP315" s="515">
        <v>0</v>
      </c>
      <c r="BQ315" s="515">
        <v>0</v>
      </c>
      <c r="BR315" s="515">
        <v>0</v>
      </c>
      <c r="BS315" s="515">
        <v>0</v>
      </c>
      <c r="BT315" s="515">
        <v>0</v>
      </c>
      <c r="BU315" s="515">
        <v>0</v>
      </c>
      <c r="BV315" s="515">
        <v>0</v>
      </c>
      <c r="BW315" s="515">
        <v>0</v>
      </c>
      <c r="BX315" s="515">
        <v>0</v>
      </c>
      <c r="BY315" s="515">
        <v>0</v>
      </c>
      <c r="BZ315" s="515">
        <v>717556.65359999996</v>
      </c>
      <c r="CA315" s="515">
        <v>717556.65359999996</v>
      </c>
      <c r="CB315" s="515">
        <v>0</v>
      </c>
      <c r="CC315" s="515">
        <v>0</v>
      </c>
      <c r="CD315" s="515">
        <v>0</v>
      </c>
      <c r="CE315" s="515">
        <v>0</v>
      </c>
      <c r="CF315" s="515">
        <v>717556.65359999996</v>
      </c>
      <c r="CG315" s="516">
        <v>717556.65359999996</v>
      </c>
      <c r="CH315" s="501">
        <v>30239520.000000004</v>
      </c>
      <c r="CI315" s="501">
        <v>30239520.000000004</v>
      </c>
      <c r="CJ315" s="501">
        <v>35810880</v>
      </c>
      <c r="CK315" s="257" t="s">
        <v>1976</v>
      </c>
      <c r="CL315" s="108">
        <v>8.6300000000000008</v>
      </c>
      <c r="CM315" s="245">
        <v>8.6300000000000008</v>
      </c>
      <c r="CN315" s="109">
        <v>10.220000000000001</v>
      </c>
      <c r="CO315" s="436"/>
      <c r="CP315" s="436"/>
      <c r="CQ315" s="436"/>
      <c r="CR315" s="273"/>
      <c r="CS315" s="447">
        <v>886.03878496452398</v>
      </c>
      <c r="CT315" s="448">
        <v>576.31322544326838</v>
      </c>
      <c r="CU315" s="441">
        <v>2.9357348100171277</v>
      </c>
      <c r="CV315" s="442">
        <v>2.5921866067959027</v>
      </c>
      <c r="CW315" s="450" t="s">
        <v>2228</v>
      </c>
      <c r="CX315" s="242"/>
      <c r="CY315" s="436"/>
      <c r="CZ315" s="436"/>
      <c r="DA315" s="437"/>
      <c r="DB315" s="438"/>
      <c r="DC315" s="457">
        <v>135888</v>
      </c>
      <c r="DD315" s="458">
        <v>3975327</v>
      </c>
      <c r="DE315" s="459">
        <v>195131</v>
      </c>
      <c r="DF315" s="357">
        <v>1435448.6666666667</v>
      </c>
    </row>
    <row r="316" spans="1:110" ht="35.25" customHeight="1" x14ac:dyDescent="0.25">
      <c r="A316" s="401" t="s">
        <v>56</v>
      </c>
      <c r="B316" s="48" t="s">
        <v>42</v>
      </c>
      <c r="C316" s="48" t="s">
        <v>388</v>
      </c>
      <c r="D316" s="145" t="s">
        <v>561</v>
      </c>
      <c r="E316" s="145" t="s">
        <v>562</v>
      </c>
      <c r="F316" s="145" t="s">
        <v>563</v>
      </c>
      <c r="G316" s="14" t="s">
        <v>564</v>
      </c>
      <c r="H316" s="22" t="s">
        <v>1978</v>
      </c>
      <c r="I316" s="145" t="s">
        <v>1984</v>
      </c>
      <c r="J316" s="426" t="s">
        <v>1985</v>
      </c>
      <c r="K316" s="426">
        <v>59.291855937279003</v>
      </c>
      <c r="L316" s="488">
        <v>2203.8000000000002</v>
      </c>
      <c r="M316" s="498"/>
      <c r="N316" s="498"/>
      <c r="O316" s="498"/>
      <c r="P316" s="498"/>
      <c r="Q316" s="498"/>
      <c r="R316" s="498"/>
      <c r="S316" s="498"/>
      <c r="T316" s="498"/>
      <c r="U316" s="498"/>
      <c r="V316" s="498"/>
      <c r="W316" s="498"/>
      <c r="X316" s="498"/>
      <c r="Y316" s="498"/>
      <c r="Z316" s="498"/>
      <c r="AA316" s="498"/>
      <c r="AB316" s="498"/>
      <c r="AC316" s="498">
        <v>151</v>
      </c>
      <c r="AD316" s="498">
        <v>151</v>
      </c>
      <c r="AE316" s="498"/>
      <c r="AF316" s="498"/>
      <c r="AG316" s="585"/>
      <c r="AH316" s="498"/>
      <c r="AI316" s="498">
        <f t="shared" si="23"/>
        <v>151</v>
      </c>
      <c r="AJ316" s="498">
        <f t="shared" si="24"/>
        <v>151</v>
      </c>
      <c r="AK316" s="498"/>
      <c r="AL316" s="498"/>
      <c r="AM316" s="498"/>
      <c r="AN316" s="498"/>
      <c r="AO316" s="498"/>
      <c r="AP316" s="498"/>
      <c r="AQ316" s="498"/>
      <c r="AR316" s="498"/>
      <c r="AS316" s="498"/>
      <c r="AT316" s="498"/>
      <c r="AU316" s="498"/>
      <c r="AV316" s="498"/>
      <c r="AW316" s="498"/>
      <c r="AX316" s="498"/>
      <c r="AY316" s="498"/>
      <c r="AZ316" s="498"/>
      <c r="BA316" s="498">
        <v>3508.73</v>
      </c>
      <c r="BB316" s="498">
        <v>3508.73</v>
      </c>
      <c r="BC316" s="498"/>
      <c r="BD316" s="498"/>
      <c r="BE316" s="498"/>
      <c r="BF316" s="498"/>
      <c r="BG316" s="256">
        <f t="shared" si="25"/>
        <v>3508.73</v>
      </c>
      <c r="BH316" s="26">
        <f t="shared" si="26"/>
        <v>3508.73</v>
      </c>
      <c r="BI316" s="514">
        <f t="shared" si="22"/>
        <v>0</v>
      </c>
      <c r="BJ316" s="515">
        <v>0</v>
      </c>
      <c r="BK316" s="515">
        <v>0</v>
      </c>
      <c r="BL316" s="515">
        <v>0</v>
      </c>
      <c r="BM316" s="515">
        <v>0</v>
      </c>
      <c r="BN316" s="515">
        <v>0</v>
      </c>
      <c r="BO316" s="515">
        <v>0</v>
      </c>
      <c r="BP316" s="515">
        <v>0</v>
      </c>
      <c r="BQ316" s="515">
        <v>0</v>
      </c>
      <c r="BR316" s="515">
        <v>0</v>
      </c>
      <c r="BS316" s="515">
        <v>0</v>
      </c>
      <c r="BT316" s="515">
        <v>0</v>
      </c>
      <c r="BU316" s="515">
        <v>0</v>
      </c>
      <c r="BV316" s="515">
        <v>0</v>
      </c>
      <c r="BW316" s="515">
        <v>0</v>
      </c>
      <c r="BX316" s="515">
        <v>0</v>
      </c>
      <c r="BY316" s="515">
        <v>0</v>
      </c>
      <c r="BZ316" s="515">
        <v>4118687.6232000003</v>
      </c>
      <c r="CA316" s="515">
        <v>4118687.6232000003</v>
      </c>
      <c r="CB316" s="515">
        <v>0</v>
      </c>
      <c r="CC316" s="515">
        <v>0</v>
      </c>
      <c r="CD316" s="515">
        <v>0</v>
      </c>
      <c r="CE316" s="515">
        <v>0</v>
      </c>
      <c r="CF316" s="515">
        <v>4118687.6232000003</v>
      </c>
      <c r="CG316" s="516">
        <v>4118687.6232000003</v>
      </c>
      <c r="CH316" s="501">
        <v>24528000.000000004</v>
      </c>
      <c r="CI316" s="501">
        <v>24528000.000000004</v>
      </c>
      <c r="CJ316" s="501">
        <v>0</v>
      </c>
      <c r="CK316" s="257" t="s">
        <v>1976</v>
      </c>
      <c r="CL316" s="108">
        <v>7</v>
      </c>
      <c r="CM316" s="245">
        <v>7</v>
      </c>
      <c r="CN316" s="109">
        <v>0</v>
      </c>
      <c r="CO316" s="436"/>
      <c r="CP316" s="436"/>
      <c r="CQ316" s="436"/>
      <c r="CR316" s="273"/>
      <c r="CS316" s="447">
        <v>317.66079888054691</v>
      </c>
      <c r="CT316" s="448">
        <v>279.30282751824615</v>
      </c>
      <c r="CU316" s="441">
        <v>1.1932990417093434</v>
      </c>
      <c r="CV316" s="442">
        <v>1.1471656830298338</v>
      </c>
      <c r="CW316" s="450" t="s">
        <v>2212</v>
      </c>
      <c r="CX316" s="242"/>
      <c r="CY316" s="436"/>
      <c r="CZ316" s="436"/>
      <c r="DA316" s="437"/>
      <c r="DB316" s="438"/>
      <c r="DC316" s="457">
        <v>0</v>
      </c>
      <c r="DD316" s="458">
        <v>138245</v>
      </c>
      <c r="DE316" s="459">
        <v>49848</v>
      </c>
      <c r="DF316" s="357">
        <v>62697.666666666664</v>
      </c>
    </row>
    <row r="317" spans="1:110" ht="35.25" customHeight="1" x14ac:dyDescent="0.25">
      <c r="A317" s="401" t="s">
        <v>56</v>
      </c>
      <c r="B317" s="48" t="s">
        <v>42</v>
      </c>
      <c r="C317" s="48" t="s">
        <v>388</v>
      </c>
      <c r="D317" s="145" t="s">
        <v>565</v>
      </c>
      <c r="E317" s="145" t="s">
        <v>450</v>
      </c>
      <c r="F317" s="145" t="s">
        <v>566</v>
      </c>
      <c r="G317" s="14" t="s">
        <v>567</v>
      </c>
      <c r="H317" s="22" t="s">
        <v>1978</v>
      </c>
      <c r="I317" s="145" t="s">
        <v>1984</v>
      </c>
      <c r="J317" s="426">
        <v>11.998955174514155</v>
      </c>
      <c r="K317" s="426">
        <v>5.7679924122450004</v>
      </c>
      <c r="L317" s="488">
        <v>187.7</v>
      </c>
      <c r="M317" s="498"/>
      <c r="N317" s="498"/>
      <c r="O317" s="498"/>
      <c r="P317" s="498"/>
      <c r="Q317" s="498"/>
      <c r="R317" s="498"/>
      <c r="S317" s="498"/>
      <c r="T317" s="498"/>
      <c r="U317" s="498">
        <v>1</v>
      </c>
      <c r="V317" s="498">
        <v>1</v>
      </c>
      <c r="W317" s="498"/>
      <c r="X317" s="498"/>
      <c r="Y317" s="498"/>
      <c r="Z317" s="498"/>
      <c r="AA317" s="498"/>
      <c r="AB317" s="498"/>
      <c r="AC317" s="498">
        <v>2</v>
      </c>
      <c r="AD317" s="498">
        <v>2</v>
      </c>
      <c r="AE317" s="498"/>
      <c r="AF317" s="498"/>
      <c r="AG317" s="585"/>
      <c r="AH317" s="498"/>
      <c r="AI317" s="498">
        <f t="shared" si="23"/>
        <v>3</v>
      </c>
      <c r="AJ317" s="498">
        <f t="shared" si="24"/>
        <v>3</v>
      </c>
      <c r="AK317" s="498"/>
      <c r="AL317" s="498"/>
      <c r="AM317" s="498"/>
      <c r="AN317" s="498"/>
      <c r="AO317" s="498"/>
      <c r="AP317" s="498"/>
      <c r="AQ317" s="498"/>
      <c r="AR317" s="498"/>
      <c r="AS317" s="498">
        <v>5600</v>
      </c>
      <c r="AT317" s="498">
        <v>5600</v>
      </c>
      <c r="AU317" s="498"/>
      <c r="AV317" s="498"/>
      <c r="AW317" s="498"/>
      <c r="AX317" s="498"/>
      <c r="AY317" s="498"/>
      <c r="AZ317" s="498"/>
      <c r="BA317" s="498">
        <v>1029</v>
      </c>
      <c r="BB317" s="498">
        <v>1029</v>
      </c>
      <c r="BC317" s="498"/>
      <c r="BD317" s="498"/>
      <c r="BE317" s="498"/>
      <c r="BF317" s="498"/>
      <c r="BG317" s="256">
        <f t="shared" si="25"/>
        <v>6629</v>
      </c>
      <c r="BH317" s="26">
        <f t="shared" si="26"/>
        <v>6629</v>
      </c>
      <c r="BI317" s="514">
        <f t="shared" si="22"/>
        <v>0.82862499999999994</v>
      </c>
      <c r="BJ317" s="515">
        <v>0</v>
      </c>
      <c r="BK317" s="515">
        <v>0</v>
      </c>
      <c r="BL317" s="515">
        <v>0</v>
      </c>
      <c r="BM317" s="515">
        <v>0</v>
      </c>
      <c r="BN317" s="515">
        <v>0</v>
      </c>
      <c r="BO317" s="515">
        <v>0</v>
      </c>
      <c r="BP317" s="515">
        <v>0</v>
      </c>
      <c r="BQ317" s="515">
        <v>0</v>
      </c>
      <c r="BR317" s="515">
        <v>35958048</v>
      </c>
      <c r="BS317" s="515">
        <v>35958048</v>
      </c>
      <c r="BT317" s="515">
        <v>0</v>
      </c>
      <c r="BU317" s="515">
        <v>0</v>
      </c>
      <c r="BV317" s="515">
        <v>0</v>
      </c>
      <c r="BW317" s="515">
        <v>0</v>
      </c>
      <c r="BX317" s="515">
        <v>0</v>
      </c>
      <c r="BY317" s="515">
        <v>0</v>
      </c>
      <c r="BZ317" s="515">
        <v>1207881.3600000001</v>
      </c>
      <c r="CA317" s="515">
        <v>1207881.3600000001</v>
      </c>
      <c r="CB317" s="515">
        <v>0</v>
      </c>
      <c r="CC317" s="515">
        <v>0</v>
      </c>
      <c r="CD317" s="515">
        <v>0</v>
      </c>
      <c r="CE317" s="515">
        <v>0</v>
      </c>
      <c r="CF317" s="515">
        <v>37165929.359999999</v>
      </c>
      <c r="CG317" s="516">
        <v>37165929.359999999</v>
      </c>
      <c r="CH317" s="501">
        <v>14997120</v>
      </c>
      <c r="CI317" s="501">
        <v>14997120</v>
      </c>
      <c r="CJ317" s="501">
        <v>28032000</v>
      </c>
      <c r="CK317" s="257" t="s">
        <v>1976</v>
      </c>
      <c r="CL317" s="108">
        <v>4.28</v>
      </c>
      <c r="CM317" s="245">
        <v>4.28</v>
      </c>
      <c r="CN317" s="109">
        <v>8</v>
      </c>
      <c r="CO317" s="436"/>
      <c r="CP317" s="436"/>
      <c r="CQ317" s="436"/>
      <c r="CR317" s="273"/>
      <c r="CS317" s="447">
        <v>5.6095363565759415</v>
      </c>
      <c r="CT317" s="448">
        <v>5.6095363565759415</v>
      </c>
      <c r="CU317" s="441">
        <v>4.1805752259407858E-2</v>
      </c>
      <c r="CV317" s="442">
        <v>4.1805752259407858E-2</v>
      </c>
      <c r="CW317" s="450" t="s">
        <v>2286</v>
      </c>
      <c r="CX317" s="242"/>
      <c r="CY317" s="436"/>
      <c r="CZ317" s="436"/>
      <c r="DA317" s="437"/>
      <c r="DB317" s="438"/>
      <c r="DC317" s="457">
        <v>0</v>
      </c>
      <c r="DD317" s="458">
        <v>0</v>
      </c>
      <c r="DE317" s="459">
        <v>0</v>
      </c>
      <c r="DF317" s="357">
        <v>0</v>
      </c>
    </row>
    <row r="318" spans="1:110" ht="35.25" customHeight="1" x14ac:dyDescent="0.25">
      <c r="A318" s="401" t="s">
        <v>56</v>
      </c>
      <c r="B318" s="48" t="s">
        <v>42</v>
      </c>
      <c r="C318" s="48" t="s">
        <v>388</v>
      </c>
      <c r="D318" s="145" t="s">
        <v>568</v>
      </c>
      <c r="E318" s="145" t="s">
        <v>569</v>
      </c>
      <c r="F318" s="145" t="s">
        <v>570</v>
      </c>
      <c r="G318" s="14" t="s">
        <v>571</v>
      </c>
      <c r="H318" s="22" t="s">
        <v>1978</v>
      </c>
      <c r="I318" s="145" t="s">
        <v>1984</v>
      </c>
      <c r="J318" s="426">
        <v>12.668219606558768</v>
      </c>
      <c r="K318" s="426">
        <v>37.843560527346</v>
      </c>
      <c r="L318" s="488">
        <v>1906.5</v>
      </c>
      <c r="M318" s="498"/>
      <c r="N318" s="498"/>
      <c r="O318" s="498"/>
      <c r="P318" s="498"/>
      <c r="Q318" s="498"/>
      <c r="R318" s="498"/>
      <c r="S318" s="498"/>
      <c r="T318" s="498"/>
      <c r="U318" s="498"/>
      <c r="V318" s="498"/>
      <c r="W318" s="498"/>
      <c r="X318" s="498"/>
      <c r="Y318" s="498"/>
      <c r="Z318" s="498"/>
      <c r="AA318" s="498"/>
      <c r="AB318" s="498"/>
      <c r="AC318" s="498">
        <v>87</v>
      </c>
      <c r="AD318" s="498">
        <v>87</v>
      </c>
      <c r="AE318" s="498"/>
      <c r="AF318" s="498"/>
      <c r="AG318" s="585"/>
      <c r="AH318" s="498"/>
      <c r="AI318" s="498">
        <f t="shared" si="23"/>
        <v>87</v>
      </c>
      <c r="AJ318" s="498">
        <f t="shared" si="24"/>
        <v>87</v>
      </c>
      <c r="AK318" s="498"/>
      <c r="AL318" s="498"/>
      <c r="AM318" s="498"/>
      <c r="AN318" s="498"/>
      <c r="AO318" s="498"/>
      <c r="AP318" s="498"/>
      <c r="AQ318" s="498"/>
      <c r="AR318" s="498"/>
      <c r="AS318" s="498"/>
      <c r="AT318" s="498"/>
      <c r="AU318" s="498"/>
      <c r="AV318" s="498"/>
      <c r="AW318" s="498"/>
      <c r="AX318" s="498"/>
      <c r="AY318" s="498"/>
      <c r="AZ318" s="498"/>
      <c r="BA318" s="498">
        <v>6719.22</v>
      </c>
      <c r="BB318" s="498">
        <v>6719.22</v>
      </c>
      <c r="BC318" s="498"/>
      <c r="BD318" s="498"/>
      <c r="BE318" s="498"/>
      <c r="BF318" s="498"/>
      <c r="BG318" s="256">
        <f t="shared" si="25"/>
        <v>6719.22</v>
      </c>
      <c r="BH318" s="26">
        <f t="shared" si="26"/>
        <v>6719.22</v>
      </c>
      <c r="BI318" s="514">
        <f t="shared" si="22"/>
        <v>0.81248125755743661</v>
      </c>
      <c r="BJ318" s="515">
        <v>0</v>
      </c>
      <c r="BK318" s="515">
        <v>0</v>
      </c>
      <c r="BL318" s="515">
        <v>0</v>
      </c>
      <c r="BM318" s="515">
        <v>0</v>
      </c>
      <c r="BN318" s="515">
        <v>0</v>
      </c>
      <c r="BO318" s="515">
        <v>0</v>
      </c>
      <c r="BP318" s="515">
        <v>0</v>
      </c>
      <c r="BQ318" s="515">
        <v>0</v>
      </c>
      <c r="BR318" s="515">
        <v>0</v>
      </c>
      <c r="BS318" s="515">
        <v>0</v>
      </c>
      <c r="BT318" s="515">
        <v>0</v>
      </c>
      <c r="BU318" s="515">
        <v>0</v>
      </c>
      <c r="BV318" s="515">
        <v>0</v>
      </c>
      <c r="BW318" s="515">
        <v>0</v>
      </c>
      <c r="BX318" s="515">
        <v>0</v>
      </c>
      <c r="BY318" s="515">
        <v>0</v>
      </c>
      <c r="BZ318" s="515">
        <v>7887289.2048000004</v>
      </c>
      <c r="CA318" s="515">
        <v>7887289.2048000004</v>
      </c>
      <c r="CB318" s="515">
        <v>0</v>
      </c>
      <c r="CC318" s="515">
        <v>0</v>
      </c>
      <c r="CD318" s="515">
        <v>0</v>
      </c>
      <c r="CE318" s="515">
        <v>0</v>
      </c>
      <c r="CF318" s="515">
        <v>7887289.2048000004</v>
      </c>
      <c r="CG318" s="516">
        <v>7887289.2048000004</v>
      </c>
      <c r="CH318" s="501">
        <v>26455200</v>
      </c>
      <c r="CI318" s="501">
        <v>26455200</v>
      </c>
      <c r="CJ318" s="501">
        <v>28978079.999999996</v>
      </c>
      <c r="CK318" s="257" t="s">
        <v>1976</v>
      </c>
      <c r="CL318" s="108">
        <v>7.55</v>
      </c>
      <c r="CM318" s="245">
        <v>7.55</v>
      </c>
      <c r="CN318" s="109">
        <v>8.27</v>
      </c>
      <c r="CO318" s="436"/>
      <c r="CP318" s="436"/>
      <c r="CQ318" s="436"/>
      <c r="CR318" s="273"/>
      <c r="CS318" s="447">
        <v>69.711481451432221</v>
      </c>
      <c r="CT318" s="448">
        <v>63.272809576692588</v>
      </c>
      <c r="CU318" s="441">
        <v>0.85892070432574474</v>
      </c>
      <c r="CV318" s="442">
        <v>0.85174881339447384</v>
      </c>
      <c r="CW318" s="450" t="s">
        <v>2228</v>
      </c>
      <c r="CX318" s="242"/>
      <c r="CY318" s="436"/>
      <c r="CZ318" s="436"/>
      <c r="DA318" s="437"/>
      <c r="DB318" s="438"/>
      <c r="DC318" s="457">
        <v>0</v>
      </c>
      <c r="DD318" s="458">
        <v>80052</v>
      </c>
      <c r="DE318" s="459">
        <v>32080</v>
      </c>
      <c r="DF318" s="357">
        <v>37377.333333333336</v>
      </c>
    </row>
    <row r="319" spans="1:110" ht="35.25" customHeight="1" x14ac:dyDescent="0.25">
      <c r="A319" s="401" t="s">
        <v>56</v>
      </c>
      <c r="B319" s="48" t="s">
        <v>42</v>
      </c>
      <c r="C319" s="48" t="s">
        <v>388</v>
      </c>
      <c r="D319" s="145" t="s">
        <v>568</v>
      </c>
      <c r="E319" s="145" t="s">
        <v>569</v>
      </c>
      <c r="F319" s="145" t="s">
        <v>572</v>
      </c>
      <c r="G319" s="14" t="s">
        <v>569</v>
      </c>
      <c r="H319" s="22" t="s">
        <v>1979</v>
      </c>
      <c r="I319" s="145" t="s">
        <v>1984</v>
      </c>
      <c r="J319" s="426">
        <v>12.668219606558768</v>
      </c>
      <c r="K319" s="426">
        <v>18.527083294797002</v>
      </c>
      <c r="L319" s="488">
        <v>2182.8000000000002</v>
      </c>
      <c r="M319" s="498"/>
      <c r="N319" s="498"/>
      <c r="O319" s="498"/>
      <c r="P319" s="498"/>
      <c r="Q319" s="498"/>
      <c r="R319" s="498"/>
      <c r="S319" s="498"/>
      <c r="T319" s="498"/>
      <c r="U319" s="498"/>
      <c r="V319" s="498"/>
      <c r="W319" s="498"/>
      <c r="X319" s="498"/>
      <c r="Y319" s="498"/>
      <c r="Z319" s="498"/>
      <c r="AA319" s="498"/>
      <c r="AB319" s="498"/>
      <c r="AC319" s="498">
        <v>52</v>
      </c>
      <c r="AD319" s="498">
        <v>52</v>
      </c>
      <c r="AE319" s="498"/>
      <c r="AF319" s="498"/>
      <c r="AG319" s="585"/>
      <c r="AH319" s="498"/>
      <c r="AI319" s="498">
        <f t="shared" si="23"/>
        <v>52</v>
      </c>
      <c r="AJ319" s="498">
        <f t="shared" si="24"/>
        <v>52</v>
      </c>
      <c r="AK319" s="498"/>
      <c r="AL319" s="498"/>
      <c r="AM319" s="498"/>
      <c r="AN319" s="498"/>
      <c r="AO319" s="498"/>
      <c r="AP319" s="498"/>
      <c r="AQ319" s="498"/>
      <c r="AR319" s="498"/>
      <c r="AS319" s="498"/>
      <c r="AT319" s="498"/>
      <c r="AU319" s="498"/>
      <c r="AV319" s="498"/>
      <c r="AW319" s="498"/>
      <c r="AX319" s="498"/>
      <c r="AY319" s="498"/>
      <c r="AZ319" s="498"/>
      <c r="BA319" s="498">
        <v>315.75</v>
      </c>
      <c r="BB319" s="498">
        <v>315.75</v>
      </c>
      <c r="BC319" s="498"/>
      <c r="BD319" s="498"/>
      <c r="BE319" s="498"/>
      <c r="BF319" s="498"/>
      <c r="BG319" s="256">
        <f t="shared" si="25"/>
        <v>315.75</v>
      </c>
      <c r="BH319" s="26">
        <f t="shared" si="26"/>
        <v>315.75</v>
      </c>
      <c r="BI319" s="514">
        <f t="shared" si="22"/>
        <v>3.5880681818181812E-2</v>
      </c>
      <c r="BJ319" s="515">
        <v>0</v>
      </c>
      <c r="BK319" s="515">
        <v>0</v>
      </c>
      <c r="BL319" s="515">
        <v>0</v>
      </c>
      <c r="BM319" s="515">
        <v>0</v>
      </c>
      <c r="BN319" s="515">
        <v>0</v>
      </c>
      <c r="BO319" s="515">
        <v>0</v>
      </c>
      <c r="BP319" s="515">
        <v>0</v>
      </c>
      <c r="BQ319" s="515">
        <v>0</v>
      </c>
      <c r="BR319" s="515">
        <v>0</v>
      </c>
      <c r="BS319" s="515">
        <v>0</v>
      </c>
      <c r="BT319" s="515">
        <v>0</v>
      </c>
      <c r="BU319" s="515">
        <v>0</v>
      </c>
      <c r="BV319" s="515">
        <v>0</v>
      </c>
      <c r="BW319" s="515">
        <v>0</v>
      </c>
      <c r="BX319" s="515">
        <v>0</v>
      </c>
      <c r="BY319" s="515">
        <v>0</v>
      </c>
      <c r="BZ319" s="515">
        <v>370639.98000000004</v>
      </c>
      <c r="CA319" s="515">
        <v>370639.98000000004</v>
      </c>
      <c r="CB319" s="515">
        <v>0</v>
      </c>
      <c r="CC319" s="515">
        <v>0</v>
      </c>
      <c r="CD319" s="515">
        <v>0</v>
      </c>
      <c r="CE319" s="515">
        <v>0</v>
      </c>
      <c r="CF319" s="515">
        <v>370639.98000000004</v>
      </c>
      <c r="CG319" s="516">
        <v>370639.98000000004</v>
      </c>
      <c r="CH319" s="501">
        <v>41032007.413236</v>
      </c>
      <c r="CI319" s="501">
        <v>41032007.413236</v>
      </c>
      <c r="CJ319" s="501">
        <v>38951635.947840005</v>
      </c>
      <c r="CK319" s="257" t="s">
        <v>1976</v>
      </c>
      <c r="CL319" s="108">
        <v>9.27</v>
      </c>
      <c r="CM319" s="245">
        <v>9.27</v>
      </c>
      <c r="CN319" s="109">
        <v>8.8000000000000007</v>
      </c>
      <c r="CO319" s="436"/>
      <c r="CP319" s="436"/>
      <c r="CQ319" s="436"/>
      <c r="CR319" s="273"/>
      <c r="CS319" s="447">
        <v>74.118626827670937</v>
      </c>
      <c r="CT319" s="448">
        <v>70.861121671456729</v>
      </c>
      <c r="CU319" s="441">
        <v>0.97523824657511637</v>
      </c>
      <c r="CV319" s="442">
        <v>0.97355770269000441</v>
      </c>
      <c r="CW319" s="450" t="s">
        <v>2255</v>
      </c>
      <c r="CX319" s="242"/>
      <c r="CY319" s="436"/>
      <c r="CZ319" s="436"/>
      <c r="DA319" s="437"/>
      <c r="DB319" s="438"/>
      <c r="DC319" s="457">
        <v>0</v>
      </c>
      <c r="DD319" s="458">
        <v>216262</v>
      </c>
      <c r="DE319" s="459">
        <v>51944</v>
      </c>
      <c r="DF319" s="357">
        <v>89402</v>
      </c>
    </row>
    <row r="320" spans="1:110" ht="35.25" customHeight="1" x14ac:dyDescent="0.25">
      <c r="A320" s="401" t="s">
        <v>56</v>
      </c>
      <c r="B320" s="48" t="s">
        <v>42</v>
      </c>
      <c r="C320" s="48" t="s">
        <v>388</v>
      </c>
      <c r="D320" s="145" t="s">
        <v>568</v>
      </c>
      <c r="E320" s="145" t="s">
        <v>569</v>
      </c>
      <c r="F320" s="145" t="s">
        <v>573</v>
      </c>
      <c r="G320" s="14" t="s">
        <v>574</v>
      </c>
      <c r="H320" s="22" t="s">
        <v>1978</v>
      </c>
      <c r="I320" s="145" t="s">
        <v>1984</v>
      </c>
      <c r="J320" s="426">
        <v>12.30968508939201</v>
      </c>
      <c r="K320" s="426">
        <v>58.865719574529003</v>
      </c>
      <c r="L320" s="488">
        <v>2772.1</v>
      </c>
      <c r="M320" s="498"/>
      <c r="N320" s="498"/>
      <c r="O320" s="498"/>
      <c r="P320" s="498"/>
      <c r="Q320" s="498"/>
      <c r="R320" s="498"/>
      <c r="S320" s="498"/>
      <c r="T320" s="498"/>
      <c r="U320" s="498"/>
      <c r="V320" s="498"/>
      <c r="W320" s="498"/>
      <c r="X320" s="498"/>
      <c r="Y320" s="498"/>
      <c r="Z320" s="498"/>
      <c r="AA320" s="498"/>
      <c r="AB320" s="498"/>
      <c r="AC320" s="498">
        <v>133</v>
      </c>
      <c r="AD320" s="498">
        <v>133</v>
      </c>
      <c r="AE320" s="498"/>
      <c r="AF320" s="498"/>
      <c r="AG320" s="585"/>
      <c r="AH320" s="498"/>
      <c r="AI320" s="498">
        <f t="shared" si="23"/>
        <v>133</v>
      </c>
      <c r="AJ320" s="498">
        <f t="shared" si="24"/>
        <v>133</v>
      </c>
      <c r="AK320" s="498"/>
      <c r="AL320" s="498"/>
      <c r="AM320" s="498"/>
      <c r="AN320" s="498"/>
      <c r="AO320" s="498"/>
      <c r="AP320" s="498"/>
      <c r="AQ320" s="498"/>
      <c r="AR320" s="498"/>
      <c r="AS320" s="498"/>
      <c r="AT320" s="498"/>
      <c r="AU320" s="498"/>
      <c r="AV320" s="498"/>
      <c r="AW320" s="498"/>
      <c r="AX320" s="498"/>
      <c r="AY320" s="498"/>
      <c r="AZ320" s="498"/>
      <c r="BA320" s="498">
        <v>4021.84</v>
      </c>
      <c r="BB320" s="498">
        <v>4021.84</v>
      </c>
      <c r="BC320" s="498"/>
      <c r="BD320" s="498"/>
      <c r="BE320" s="498"/>
      <c r="BF320" s="498"/>
      <c r="BG320" s="256">
        <f t="shared" si="25"/>
        <v>4021.84</v>
      </c>
      <c r="BH320" s="26">
        <f t="shared" si="26"/>
        <v>4021.84</v>
      </c>
      <c r="BI320" s="514">
        <f t="shared" si="22"/>
        <v>0.51761132561132561</v>
      </c>
      <c r="BJ320" s="515">
        <v>0</v>
      </c>
      <c r="BK320" s="515">
        <v>0</v>
      </c>
      <c r="BL320" s="515">
        <v>0</v>
      </c>
      <c r="BM320" s="515">
        <v>0</v>
      </c>
      <c r="BN320" s="515">
        <v>0</v>
      </c>
      <c r="BO320" s="515">
        <v>0</v>
      </c>
      <c r="BP320" s="515">
        <v>0</v>
      </c>
      <c r="BQ320" s="515">
        <v>0</v>
      </c>
      <c r="BR320" s="515">
        <v>0</v>
      </c>
      <c r="BS320" s="515">
        <v>0</v>
      </c>
      <c r="BT320" s="515">
        <v>0</v>
      </c>
      <c r="BU320" s="515">
        <v>0</v>
      </c>
      <c r="BV320" s="515">
        <v>0</v>
      </c>
      <c r="BW320" s="515">
        <v>0</v>
      </c>
      <c r="BX320" s="515">
        <v>0</v>
      </c>
      <c r="BY320" s="515">
        <v>0</v>
      </c>
      <c r="BZ320" s="515">
        <v>4720996.6655999999</v>
      </c>
      <c r="CA320" s="515">
        <v>4720996.6655999999</v>
      </c>
      <c r="CB320" s="515">
        <v>0</v>
      </c>
      <c r="CC320" s="515">
        <v>0</v>
      </c>
      <c r="CD320" s="515">
        <v>0</v>
      </c>
      <c r="CE320" s="515">
        <v>0</v>
      </c>
      <c r="CF320" s="515">
        <v>4720996.6655999999</v>
      </c>
      <c r="CG320" s="516">
        <v>4720996.6655999999</v>
      </c>
      <c r="CH320" s="501">
        <v>13754026.694865601</v>
      </c>
      <c r="CI320" s="501">
        <v>13754026.694865601</v>
      </c>
      <c r="CJ320" s="501">
        <v>21078656.2956816</v>
      </c>
      <c r="CK320" s="257" t="s">
        <v>1976</v>
      </c>
      <c r="CL320" s="108">
        <v>5.07</v>
      </c>
      <c r="CM320" s="245">
        <v>5.07</v>
      </c>
      <c r="CN320" s="109">
        <v>7.77</v>
      </c>
      <c r="CO320" s="436"/>
      <c r="CP320" s="436"/>
      <c r="CQ320" s="436"/>
      <c r="CR320" s="273"/>
      <c r="CS320" s="447">
        <v>305.54230236325981</v>
      </c>
      <c r="CT320" s="448">
        <v>187.2819613610184</v>
      </c>
      <c r="CU320" s="441">
        <v>2.2445272698406957</v>
      </c>
      <c r="CV320" s="442">
        <v>1.8879178700151418</v>
      </c>
      <c r="CW320" s="450" t="s">
        <v>2270</v>
      </c>
      <c r="CX320" s="242"/>
      <c r="CY320" s="436"/>
      <c r="CZ320" s="436"/>
      <c r="DA320" s="437"/>
      <c r="DB320" s="438"/>
      <c r="DC320" s="457">
        <v>117678</v>
      </c>
      <c r="DD320" s="458">
        <v>305690</v>
      </c>
      <c r="DE320" s="459">
        <v>386300</v>
      </c>
      <c r="DF320" s="357">
        <v>269889.33333333331</v>
      </c>
    </row>
    <row r="321" spans="1:110" ht="35.25" customHeight="1" x14ac:dyDescent="0.25">
      <c r="A321" s="401" t="s">
        <v>56</v>
      </c>
      <c r="B321" s="48" t="s">
        <v>42</v>
      </c>
      <c r="C321" s="48" t="s">
        <v>388</v>
      </c>
      <c r="D321" s="145" t="s">
        <v>568</v>
      </c>
      <c r="E321" s="145" t="s">
        <v>569</v>
      </c>
      <c r="F321" s="145" t="s">
        <v>575</v>
      </c>
      <c r="G321" s="14" t="s">
        <v>576</v>
      </c>
      <c r="H321" s="22" t="s">
        <v>1979</v>
      </c>
      <c r="I321" s="145" t="s">
        <v>1984</v>
      </c>
      <c r="J321" s="426">
        <v>12.30968508939201</v>
      </c>
      <c r="K321" s="426">
        <v>17.393181782004</v>
      </c>
      <c r="L321" s="488">
        <v>2926.6</v>
      </c>
      <c r="M321" s="498"/>
      <c r="N321" s="498"/>
      <c r="O321" s="498"/>
      <c r="P321" s="498"/>
      <c r="Q321" s="498"/>
      <c r="R321" s="498"/>
      <c r="S321" s="498"/>
      <c r="T321" s="498"/>
      <c r="U321" s="498"/>
      <c r="V321" s="498"/>
      <c r="W321" s="498"/>
      <c r="X321" s="498"/>
      <c r="Y321" s="498">
        <v>2</v>
      </c>
      <c r="Z321" s="498">
        <v>2</v>
      </c>
      <c r="AA321" s="498"/>
      <c r="AB321" s="498"/>
      <c r="AC321" s="498">
        <v>76</v>
      </c>
      <c r="AD321" s="498">
        <v>76</v>
      </c>
      <c r="AE321" s="498"/>
      <c r="AF321" s="498"/>
      <c r="AG321" s="585"/>
      <c r="AH321" s="498"/>
      <c r="AI321" s="498">
        <f t="shared" si="23"/>
        <v>78</v>
      </c>
      <c r="AJ321" s="498">
        <f t="shared" si="24"/>
        <v>78</v>
      </c>
      <c r="AK321" s="498"/>
      <c r="AL321" s="498"/>
      <c r="AM321" s="498"/>
      <c r="AN321" s="498"/>
      <c r="AO321" s="498"/>
      <c r="AP321" s="498"/>
      <c r="AQ321" s="498"/>
      <c r="AR321" s="498"/>
      <c r="AS321" s="498"/>
      <c r="AT321" s="498"/>
      <c r="AU321" s="498"/>
      <c r="AV321" s="498"/>
      <c r="AW321" s="498">
        <v>1640</v>
      </c>
      <c r="AX321" s="498">
        <v>1640</v>
      </c>
      <c r="AY321" s="498"/>
      <c r="AZ321" s="498"/>
      <c r="BA321" s="498">
        <v>491.25</v>
      </c>
      <c r="BB321" s="498">
        <v>491.25</v>
      </c>
      <c r="BC321" s="498"/>
      <c r="BD321" s="498"/>
      <c r="BE321" s="498"/>
      <c r="BF321" s="498"/>
      <c r="BG321" s="256">
        <f t="shared" si="25"/>
        <v>2131.25</v>
      </c>
      <c r="BH321" s="26">
        <f t="shared" si="26"/>
        <v>2131.25</v>
      </c>
      <c r="BI321" s="514">
        <f t="shared" si="22"/>
        <v>0.25523952095808383</v>
      </c>
      <c r="BJ321" s="515">
        <v>0</v>
      </c>
      <c r="BK321" s="515">
        <v>0</v>
      </c>
      <c r="BL321" s="515">
        <v>0</v>
      </c>
      <c r="BM321" s="515">
        <v>0</v>
      </c>
      <c r="BN321" s="515">
        <v>0</v>
      </c>
      <c r="BO321" s="515">
        <v>0</v>
      </c>
      <c r="BP321" s="515">
        <v>0</v>
      </c>
      <c r="BQ321" s="515">
        <v>0</v>
      </c>
      <c r="BR321" s="515">
        <v>0</v>
      </c>
      <c r="BS321" s="515">
        <v>0</v>
      </c>
      <c r="BT321" s="515">
        <v>0</v>
      </c>
      <c r="BU321" s="515">
        <v>0</v>
      </c>
      <c r="BV321" s="515">
        <v>8275046.3999999994</v>
      </c>
      <c r="BW321" s="515">
        <v>8275046.3999999994</v>
      </c>
      <c r="BX321" s="515">
        <v>0</v>
      </c>
      <c r="BY321" s="515">
        <v>0</v>
      </c>
      <c r="BZ321" s="515">
        <v>576648.9</v>
      </c>
      <c r="CA321" s="515">
        <v>576648.9</v>
      </c>
      <c r="CB321" s="515">
        <v>0</v>
      </c>
      <c r="CC321" s="515">
        <v>0</v>
      </c>
      <c r="CD321" s="515">
        <v>0</v>
      </c>
      <c r="CE321" s="515">
        <v>0</v>
      </c>
      <c r="CF321" s="515">
        <v>8851695.2999999989</v>
      </c>
      <c r="CG321" s="516">
        <v>8851695.2999999989</v>
      </c>
      <c r="CH321" s="501">
        <v>24432199.955668803</v>
      </c>
      <c r="CI321" s="501">
        <v>24432199.955668803</v>
      </c>
      <c r="CJ321" s="501">
        <v>33334782.619254</v>
      </c>
      <c r="CK321" s="257" t="s">
        <v>1976</v>
      </c>
      <c r="CL321" s="108">
        <v>6.12</v>
      </c>
      <c r="CM321" s="245">
        <v>6.12</v>
      </c>
      <c r="CN321" s="109">
        <v>8.35</v>
      </c>
      <c r="CO321" s="436"/>
      <c r="CP321" s="436"/>
      <c r="CQ321" s="436"/>
      <c r="CR321" s="273"/>
      <c r="CS321" s="447">
        <v>50.994988241825105</v>
      </c>
      <c r="CT321" s="448">
        <v>34.85944907499232</v>
      </c>
      <c r="CU321" s="441">
        <v>0.8473780724158676</v>
      </c>
      <c r="CV321" s="442">
        <v>0.8345075464897308</v>
      </c>
      <c r="CW321" s="450" t="s">
        <v>2258</v>
      </c>
      <c r="CX321" s="242"/>
      <c r="CY321" s="436"/>
      <c r="CZ321" s="436"/>
      <c r="DA321" s="437"/>
      <c r="DB321" s="438"/>
      <c r="DC321" s="457">
        <v>0</v>
      </c>
      <c r="DD321" s="458">
        <v>112009</v>
      </c>
      <c r="DE321" s="459">
        <v>0</v>
      </c>
      <c r="DF321" s="357">
        <v>37336.333333333336</v>
      </c>
    </row>
    <row r="322" spans="1:110" ht="35.25" customHeight="1" x14ac:dyDescent="0.25">
      <c r="A322" s="401" t="s">
        <v>56</v>
      </c>
      <c r="B322" s="48" t="s">
        <v>42</v>
      </c>
      <c r="C322" s="48" t="s">
        <v>388</v>
      </c>
      <c r="D322" s="145" t="s">
        <v>568</v>
      </c>
      <c r="E322" s="145" t="s">
        <v>569</v>
      </c>
      <c r="F322" s="145" t="s">
        <v>577</v>
      </c>
      <c r="G322" s="14" t="s">
        <v>569</v>
      </c>
      <c r="H322" s="22" t="s">
        <v>1978</v>
      </c>
      <c r="I322" s="145" t="s">
        <v>1984</v>
      </c>
      <c r="J322" s="426">
        <v>12.668219606558768</v>
      </c>
      <c r="K322" s="426">
        <v>32.709659022873005</v>
      </c>
      <c r="L322" s="488">
        <v>3106.3</v>
      </c>
      <c r="M322" s="498"/>
      <c r="N322" s="498"/>
      <c r="O322" s="498"/>
      <c r="P322" s="498"/>
      <c r="Q322" s="498"/>
      <c r="R322" s="498"/>
      <c r="S322" s="498"/>
      <c r="T322" s="498"/>
      <c r="U322" s="498"/>
      <c r="V322" s="498"/>
      <c r="W322" s="498"/>
      <c r="X322" s="498"/>
      <c r="Y322" s="498"/>
      <c r="Z322" s="498"/>
      <c r="AA322" s="498"/>
      <c r="AB322" s="498"/>
      <c r="AC322" s="498">
        <v>135</v>
      </c>
      <c r="AD322" s="498">
        <v>135</v>
      </c>
      <c r="AE322" s="498"/>
      <c r="AF322" s="498"/>
      <c r="AG322" s="585"/>
      <c r="AH322" s="498"/>
      <c r="AI322" s="498">
        <f t="shared" si="23"/>
        <v>135</v>
      </c>
      <c r="AJ322" s="498">
        <f t="shared" si="24"/>
        <v>135</v>
      </c>
      <c r="AK322" s="498"/>
      <c r="AL322" s="498"/>
      <c r="AM322" s="498"/>
      <c r="AN322" s="498"/>
      <c r="AO322" s="498"/>
      <c r="AP322" s="498"/>
      <c r="AQ322" s="498"/>
      <c r="AR322" s="498"/>
      <c r="AS322" s="498"/>
      <c r="AT322" s="498"/>
      <c r="AU322" s="498"/>
      <c r="AV322" s="498"/>
      <c r="AW322" s="498"/>
      <c r="AX322" s="498"/>
      <c r="AY322" s="498"/>
      <c r="AZ322" s="498"/>
      <c r="BA322" s="498">
        <v>1276.9000000000001</v>
      </c>
      <c r="BB322" s="498">
        <v>1276.9000000000001</v>
      </c>
      <c r="BC322" s="498"/>
      <c r="BD322" s="498"/>
      <c r="BE322" s="498"/>
      <c r="BF322" s="498"/>
      <c r="BG322" s="256">
        <f t="shared" si="25"/>
        <v>1276.9000000000001</v>
      </c>
      <c r="BH322" s="26">
        <f t="shared" si="26"/>
        <v>1276.9000000000001</v>
      </c>
      <c r="BI322" s="514">
        <f t="shared" si="22"/>
        <v>0.1523747016706444</v>
      </c>
      <c r="BJ322" s="515">
        <v>0</v>
      </c>
      <c r="BK322" s="515">
        <v>0</v>
      </c>
      <c r="BL322" s="515">
        <v>0</v>
      </c>
      <c r="BM322" s="515">
        <v>0</v>
      </c>
      <c r="BN322" s="515">
        <v>0</v>
      </c>
      <c r="BO322" s="515">
        <v>0</v>
      </c>
      <c r="BP322" s="515">
        <v>0</v>
      </c>
      <c r="BQ322" s="515">
        <v>0</v>
      </c>
      <c r="BR322" s="515">
        <v>0</v>
      </c>
      <c r="BS322" s="515">
        <v>0</v>
      </c>
      <c r="BT322" s="515">
        <v>0</v>
      </c>
      <c r="BU322" s="515">
        <v>0</v>
      </c>
      <c r="BV322" s="515">
        <v>0</v>
      </c>
      <c r="BW322" s="515">
        <v>0</v>
      </c>
      <c r="BX322" s="515">
        <v>0</v>
      </c>
      <c r="BY322" s="515">
        <v>0</v>
      </c>
      <c r="BZ322" s="515">
        <v>1498876.2960000001</v>
      </c>
      <c r="CA322" s="515">
        <v>1498876.2960000001</v>
      </c>
      <c r="CB322" s="515">
        <v>0</v>
      </c>
      <c r="CC322" s="515">
        <v>0</v>
      </c>
      <c r="CD322" s="515">
        <v>0</v>
      </c>
      <c r="CE322" s="515">
        <v>0</v>
      </c>
      <c r="CF322" s="515">
        <v>1498876.2960000001</v>
      </c>
      <c r="CG322" s="516">
        <v>1498876.2960000001</v>
      </c>
      <c r="CH322" s="501">
        <v>28005383.751166802</v>
      </c>
      <c r="CI322" s="501">
        <v>28005383.751166802</v>
      </c>
      <c r="CJ322" s="501">
        <v>28866557.913256802</v>
      </c>
      <c r="CK322" s="257" t="s">
        <v>1976</v>
      </c>
      <c r="CL322" s="108">
        <v>8.1300000000000008</v>
      </c>
      <c r="CM322" s="245">
        <v>8.1300000000000008</v>
      </c>
      <c r="CN322" s="109">
        <v>8.3800000000000008</v>
      </c>
      <c r="CO322" s="436"/>
      <c r="CP322" s="436"/>
      <c r="CQ322" s="436"/>
      <c r="CR322" s="273"/>
      <c r="CS322" s="447">
        <v>90.95484615913999</v>
      </c>
      <c r="CT322" s="448">
        <v>71.222926660977137</v>
      </c>
      <c r="CU322" s="441">
        <v>1.0130679777218941</v>
      </c>
      <c r="CV322" s="442">
        <v>1.00308636490681</v>
      </c>
      <c r="CW322" s="450" t="s">
        <v>2236</v>
      </c>
      <c r="CX322" s="242"/>
      <c r="CY322" s="436"/>
      <c r="CZ322" s="436"/>
      <c r="DA322" s="437"/>
      <c r="DB322" s="438"/>
      <c r="DC322" s="457">
        <v>69142</v>
      </c>
      <c r="DD322" s="458">
        <v>0</v>
      </c>
      <c r="DE322" s="459">
        <v>0</v>
      </c>
      <c r="DF322" s="357">
        <v>23047.333333333332</v>
      </c>
    </row>
    <row r="323" spans="1:110" ht="35.25" customHeight="1" x14ac:dyDescent="0.25">
      <c r="A323" s="401" t="s">
        <v>56</v>
      </c>
      <c r="B323" s="48" t="s">
        <v>42</v>
      </c>
      <c r="C323" s="48" t="s">
        <v>388</v>
      </c>
      <c r="D323" s="145" t="s">
        <v>568</v>
      </c>
      <c r="E323" s="145" t="s">
        <v>569</v>
      </c>
      <c r="F323" s="145" t="s">
        <v>578</v>
      </c>
      <c r="G323" s="14" t="s">
        <v>576</v>
      </c>
      <c r="H323" s="22" t="s">
        <v>1978</v>
      </c>
      <c r="I323" s="145" t="s">
        <v>1984</v>
      </c>
      <c r="J323" s="426">
        <v>12.30968508939201</v>
      </c>
      <c r="K323" s="426">
        <v>24.464583282447002</v>
      </c>
      <c r="L323" s="488">
        <v>982.2</v>
      </c>
      <c r="M323" s="498"/>
      <c r="N323" s="498"/>
      <c r="O323" s="498"/>
      <c r="P323" s="498"/>
      <c r="Q323" s="498"/>
      <c r="R323" s="498"/>
      <c r="S323" s="498"/>
      <c r="T323" s="498"/>
      <c r="U323" s="498"/>
      <c r="V323" s="498"/>
      <c r="W323" s="498"/>
      <c r="X323" s="498"/>
      <c r="Y323" s="498"/>
      <c r="Z323" s="498"/>
      <c r="AA323" s="498"/>
      <c r="AB323" s="498"/>
      <c r="AC323" s="498">
        <v>53</v>
      </c>
      <c r="AD323" s="498">
        <v>53</v>
      </c>
      <c r="AE323" s="498"/>
      <c r="AF323" s="498"/>
      <c r="AG323" s="585"/>
      <c r="AH323" s="498"/>
      <c r="AI323" s="498">
        <f t="shared" si="23"/>
        <v>53</v>
      </c>
      <c r="AJ323" s="498">
        <f t="shared" si="24"/>
        <v>53</v>
      </c>
      <c r="AK323" s="498"/>
      <c r="AL323" s="498"/>
      <c r="AM323" s="498"/>
      <c r="AN323" s="498"/>
      <c r="AO323" s="498"/>
      <c r="AP323" s="498"/>
      <c r="AQ323" s="498"/>
      <c r="AR323" s="498"/>
      <c r="AS323" s="498"/>
      <c r="AT323" s="498"/>
      <c r="AU323" s="498"/>
      <c r="AV323" s="498"/>
      <c r="AW323" s="498"/>
      <c r="AX323" s="498"/>
      <c r="AY323" s="498"/>
      <c r="AZ323" s="498"/>
      <c r="BA323" s="498">
        <v>757.42</v>
      </c>
      <c r="BB323" s="498">
        <v>757.42</v>
      </c>
      <c r="BC323" s="498"/>
      <c r="BD323" s="498"/>
      <c r="BE323" s="498"/>
      <c r="BF323" s="498"/>
      <c r="BG323" s="256">
        <f t="shared" si="25"/>
        <v>757.42</v>
      </c>
      <c r="BH323" s="26">
        <f t="shared" si="26"/>
        <v>757.42</v>
      </c>
      <c r="BI323" s="514">
        <f t="shared" si="22"/>
        <v>0.15552772073921969</v>
      </c>
      <c r="BJ323" s="515">
        <v>0</v>
      </c>
      <c r="BK323" s="515">
        <v>0</v>
      </c>
      <c r="BL323" s="515">
        <v>0</v>
      </c>
      <c r="BM323" s="515">
        <v>0</v>
      </c>
      <c r="BN323" s="515">
        <v>0</v>
      </c>
      <c r="BO323" s="515">
        <v>0</v>
      </c>
      <c r="BP323" s="515">
        <v>0</v>
      </c>
      <c r="BQ323" s="515">
        <v>0</v>
      </c>
      <c r="BR323" s="515">
        <v>0</v>
      </c>
      <c r="BS323" s="515">
        <v>0</v>
      </c>
      <c r="BT323" s="515">
        <v>0</v>
      </c>
      <c r="BU323" s="515">
        <v>0</v>
      </c>
      <c r="BV323" s="515">
        <v>0</v>
      </c>
      <c r="BW323" s="515">
        <v>0</v>
      </c>
      <c r="BX323" s="515">
        <v>0</v>
      </c>
      <c r="BY323" s="515">
        <v>0</v>
      </c>
      <c r="BZ323" s="515">
        <v>889089.89279999991</v>
      </c>
      <c r="CA323" s="515">
        <v>889089.89279999991</v>
      </c>
      <c r="CB323" s="515">
        <v>0</v>
      </c>
      <c r="CC323" s="515">
        <v>0</v>
      </c>
      <c r="CD323" s="515">
        <v>0</v>
      </c>
      <c r="CE323" s="515">
        <v>0</v>
      </c>
      <c r="CF323" s="515">
        <v>889089.89279999991</v>
      </c>
      <c r="CG323" s="516">
        <v>889089.89279999991</v>
      </c>
      <c r="CH323" s="501">
        <v>11806926.726732001</v>
      </c>
      <c r="CI323" s="501">
        <v>11806926.726732001</v>
      </c>
      <c r="CJ323" s="501">
        <v>9745717.4846076015</v>
      </c>
      <c r="CK323" s="257" t="s">
        <v>1976</v>
      </c>
      <c r="CL323" s="108">
        <v>5.9</v>
      </c>
      <c r="CM323" s="245">
        <v>5.9</v>
      </c>
      <c r="CN323" s="109">
        <v>4.87</v>
      </c>
      <c r="CO323" s="436"/>
      <c r="CP323" s="436"/>
      <c r="CQ323" s="436"/>
      <c r="CR323" s="273"/>
      <c r="CS323" s="447">
        <v>96.338108769642943</v>
      </c>
      <c r="CT323" s="448">
        <v>88.60846624608007</v>
      </c>
      <c r="CU323" s="441">
        <v>0.80950767273140922</v>
      </c>
      <c r="CV323" s="442">
        <v>0.80713015723510273</v>
      </c>
      <c r="CW323" s="450" t="s">
        <v>2209</v>
      </c>
      <c r="CX323" s="242"/>
      <c r="CY323" s="436"/>
      <c r="CZ323" s="436"/>
      <c r="DA323" s="437"/>
      <c r="DB323" s="438"/>
      <c r="DC323" s="457">
        <v>0</v>
      </c>
      <c r="DD323" s="458">
        <v>49580</v>
      </c>
      <c r="DE323" s="459">
        <v>0</v>
      </c>
      <c r="DF323" s="357">
        <v>16526.666666666668</v>
      </c>
    </row>
    <row r="324" spans="1:110" ht="35.25" customHeight="1" x14ac:dyDescent="0.25">
      <c r="A324" s="401" t="s">
        <v>56</v>
      </c>
      <c r="B324" s="48" t="s">
        <v>42</v>
      </c>
      <c r="C324" s="48" t="s">
        <v>388</v>
      </c>
      <c r="D324" s="145" t="s">
        <v>579</v>
      </c>
      <c r="E324" s="145" t="s">
        <v>569</v>
      </c>
      <c r="F324" s="145" t="s">
        <v>580</v>
      </c>
      <c r="G324" s="14" t="s">
        <v>569</v>
      </c>
      <c r="H324" s="22" t="s">
        <v>1978</v>
      </c>
      <c r="I324" s="145" t="s">
        <v>1984</v>
      </c>
      <c r="J324" s="426">
        <v>12.668219606558768</v>
      </c>
      <c r="K324" s="426">
        <v>13.048106033466</v>
      </c>
      <c r="L324" s="488">
        <v>792.4</v>
      </c>
      <c r="M324" s="498"/>
      <c r="N324" s="498"/>
      <c r="O324" s="498"/>
      <c r="P324" s="498"/>
      <c r="Q324" s="498"/>
      <c r="R324" s="498"/>
      <c r="S324" s="498"/>
      <c r="T324" s="498"/>
      <c r="U324" s="498"/>
      <c r="V324" s="498"/>
      <c r="W324" s="498"/>
      <c r="X324" s="498"/>
      <c r="Y324" s="498">
        <v>1</v>
      </c>
      <c r="Z324" s="498">
        <v>1</v>
      </c>
      <c r="AA324" s="498"/>
      <c r="AB324" s="498"/>
      <c r="AC324" s="498">
        <v>25</v>
      </c>
      <c r="AD324" s="498">
        <v>25</v>
      </c>
      <c r="AE324" s="498"/>
      <c r="AF324" s="498"/>
      <c r="AG324" s="585"/>
      <c r="AH324" s="498"/>
      <c r="AI324" s="498">
        <f t="shared" si="23"/>
        <v>26</v>
      </c>
      <c r="AJ324" s="498">
        <f t="shared" si="24"/>
        <v>26</v>
      </c>
      <c r="AK324" s="498"/>
      <c r="AL324" s="498"/>
      <c r="AM324" s="498"/>
      <c r="AN324" s="498"/>
      <c r="AO324" s="498"/>
      <c r="AP324" s="498"/>
      <c r="AQ324" s="498"/>
      <c r="AR324" s="498"/>
      <c r="AS324" s="498"/>
      <c r="AT324" s="498"/>
      <c r="AU324" s="498"/>
      <c r="AV324" s="498"/>
      <c r="AW324" s="498">
        <v>1.2</v>
      </c>
      <c r="AX324" s="498">
        <v>1.2</v>
      </c>
      <c r="AY324" s="498"/>
      <c r="AZ324" s="498"/>
      <c r="BA324" s="498">
        <v>925.26</v>
      </c>
      <c r="BB324" s="498">
        <v>925.26</v>
      </c>
      <c r="BC324" s="498"/>
      <c r="BD324" s="498"/>
      <c r="BE324" s="498"/>
      <c r="BF324" s="498"/>
      <c r="BG324" s="256">
        <f t="shared" si="25"/>
        <v>926.46</v>
      </c>
      <c r="BH324" s="26">
        <f t="shared" si="26"/>
        <v>926.46</v>
      </c>
      <c r="BI324" s="514">
        <f t="shared" si="22"/>
        <v>0.14659177215189872</v>
      </c>
      <c r="BJ324" s="515">
        <v>0</v>
      </c>
      <c r="BK324" s="515">
        <v>0</v>
      </c>
      <c r="BL324" s="515">
        <v>0</v>
      </c>
      <c r="BM324" s="515">
        <v>0</v>
      </c>
      <c r="BN324" s="515">
        <v>0</v>
      </c>
      <c r="BO324" s="515">
        <v>0</v>
      </c>
      <c r="BP324" s="515">
        <v>0</v>
      </c>
      <c r="BQ324" s="515">
        <v>0</v>
      </c>
      <c r="BR324" s="515">
        <v>0</v>
      </c>
      <c r="BS324" s="515">
        <v>0</v>
      </c>
      <c r="BT324" s="515">
        <v>0</v>
      </c>
      <c r="BU324" s="515">
        <v>0</v>
      </c>
      <c r="BV324" s="515">
        <v>6054.9119999999994</v>
      </c>
      <c r="BW324" s="515">
        <v>6054.9119999999994</v>
      </c>
      <c r="BX324" s="515">
        <v>0</v>
      </c>
      <c r="BY324" s="515">
        <v>0</v>
      </c>
      <c r="BZ324" s="515">
        <v>1086107.1984000001</v>
      </c>
      <c r="CA324" s="515">
        <v>1086107.1984000001</v>
      </c>
      <c r="CB324" s="515">
        <v>0</v>
      </c>
      <c r="CC324" s="515">
        <v>0</v>
      </c>
      <c r="CD324" s="515">
        <v>0</v>
      </c>
      <c r="CE324" s="515">
        <v>0</v>
      </c>
      <c r="CF324" s="515">
        <v>1092162.1104000001</v>
      </c>
      <c r="CG324" s="516">
        <v>1092162.1104000001</v>
      </c>
      <c r="CH324" s="501">
        <v>26704147.334054396</v>
      </c>
      <c r="CI324" s="501">
        <v>26704147.334054396</v>
      </c>
      <c r="CJ324" s="501">
        <v>25114614.754646402</v>
      </c>
      <c r="CK324" s="257" t="s">
        <v>1976</v>
      </c>
      <c r="CL324" s="108">
        <v>6.72</v>
      </c>
      <c r="CM324" s="245">
        <v>6.72</v>
      </c>
      <c r="CN324" s="109">
        <v>6.32</v>
      </c>
      <c r="CO324" s="436"/>
      <c r="CP324" s="436"/>
      <c r="CQ324" s="436"/>
      <c r="CR324" s="273"/>
      <c r="CS324" s="447">
        <v>19.360452149727436</v>
      </c>
      <c r="CT324" s="448">
        <v>19.360452149727436</v>
      </c>
      <c r="CU324" s="441">
        <v>0.10395807538784939</v>
      </c>
      <c r="CV324" s="442">
        <v>0.10395807538784939</v>
      </c>
      <c r="CW324" s="450" t="s">
        <v>2241</v>
      </c>
      <c r="CX324" s="242"/>
      <c r="CY324" s="436"/>
      <c r="CZ324" s="436"/>
      <c r="DA324" s="437"/>
      <c r="DB324" s="438"/>
      <c r="DC324" s="457">
        <v>0</v>
      </c>
      <c r="DD324" s="458">
        <v>0</v>
      </c>
      <c r="DE324" s="459">
        <v>21279</v>
      </c>
      <c r="DF324" s="357">
        <v>7093</v>
      </c>
    </row>
    <row r="325" spans="1:110" ht="35.25" customHeight="1" x14ac:dyDescent="0.25">
      <c r="A325" s="401" t="s">
        <v>56</v>
      </c>
      <c r="B325" s="48" t="s">
        <v>42</v>
      </c>
      <c r="C325" s="48" t="s">
        <v>388</v>
      </c>
      <c r="D325" s="145" t="s">
        <v>579</v>
      </c>
      <c r="E325" s="145" t="s">
        <v>569</v>
      </c>
      <c r="F325" s="145" t="s">
        <v>581</v>
      </c>
      <c r="G325" s="14" t="s">
        <v>569</v>
      </c>
      <c r="H325" s="22" t="s">
        <v>1979</v>
      </c>
      <c r="I325" s="145" t="s">
        <v>1984</v>
      </c>
      <c r="J325" s="426">
        <v>12.30968508939201</v>
      </c>
      <c r="K325" s="426">
        <v>6.751325743533001</v>
      </c>
      <c r="L325" s="488">
        <v>279.5</v>
      </c>
      <c r="M325" s="498"/>
      <c r="N325" s="498"/>
      <c r="O325" s="498"/>
      <c r="P325" s="498"/>
      <c r="Q325" s="498"/>
      <c r="R325" s="498"/>
      <c r="S325" s="498"/>
      <c r="T325" s="498"/>
      <c r="U325" s="498"/>
      <c r="V325" s="498"/>
      <c r="W325" s="498"/>
      <c r="X325" s="498"/>
      <c r="Y325" s="498"/>
      <c r="Z325" s="498"/>
      <c r="AA325" s="498"/>
      <c r="AB325" s="498"/>
      <c r="AC325" s="498">
        <v>19</v>
      </c>
      <c r="AD325" s="498">
        <v>19</v>
      </c>
      <c r="AE325" s="498"/>
      <c r="AF325" s="498"/>
      <c r="AG325" s="585"/>
      <c r="AH325" s="498"/>
      <c r="AI325" s="498">
        <f t="shared" si="23"/>
        <v>19</v>
      </c>
      <c r="AJ325" s="498">
        <f t="shared" si="24"/>
        <v>19</v>
      </c>
      <c r="AK325" s="498"/>
      <c r="AL325" s="498"/>
      <c r="AM325" s="498"/>
      <c r="AN325" s="498"/>
      <c r="AO325" s="498"/>
      <c r="AP325" s="498"/>
      <c r="AQ325" s="498"/>
      <c r="AR325" s="498"/>
      <c r="AS325" s="498"/>
      <c r="AT325" s="498"/>
      <c r="AU325" s="498"/>
      <c r="AV325" s="498"/>
      <c r="AW325" s="498"/>
      <c r="AX325" s="498"/>
      <c r="AY325" s="498"/>
      <c r="AZ325" s="498"/>
      <c r="BA325" s="498">
        <v>168.62</v>
      </c>
      <c r="BB325" s="498">
        <v>168.62</v>
      </c>
      <c r="BC325" s="498"/>
      <c r="BD325" s="498"/>
      <c r="BE325" s="498"/>
      <c r="BF325" s="498"/>
      <c r="BG325" s="256">
        <f t="shared" si="25"/>
        <v>168.62</v>
      </c>
      <c r="BH325" s="26">
        <f t="shared" si="26"/>
        <v>168.62</v>
      </c>
      <c r="BI325" s="514">
        <f t="shared" si="22"/>
        <v>1.8468784227820369E-2</v>
      </c>
      <c r="BJ325" s="515">
        <v>0</v>
      </c>
      <c r="BK325" s="515">
        <v>0</v>
      </c>
      <c r="BL325" s="515">
        <v>0</v>
      </c>
      <c r="BM325" s="515">
        <v>0</v>
      </c>
      <c r="BN325" s="515">
        <v>0</v>
      </c>
      <c r="BO325" s="515">
        <v>0</v>
      </c>
      <c r="BP325" s="515">
        <v>0</v>
      </c>
      <c r="BQ325" s="515">
        <v>0</v>
      </c>
      <c r="BR325" s="515">
        <v>0</v>
      </c>
      <c r="BS325" s="515">
        <v>0</v>
      </c>
      <c r="BT325" s="515">
        <v>0</v>
      </c>
      <c r="BU325" s="515">
        <v>0</v>
      </c>
      <c r="BV325" s="515">
        <v>0</v>
      </c>
      <c r="BW325" s="515">
        <v>0</v>
      </c>
      <c r="BX325" s="515">
        <v>0</v>
      </c>
      <c r="BY325" s="515">
        <v>0</v>
      </c>
      <c r="BZ325" s="515">
        <v>197932.9008</v>
      </c>
      <c r="CA325" s="515">
        <v>197932.9008</v>
      </c>
      <c r="CB325" s="515">
        <v>0</v>
      </c>
      <c r="CC325" s="515">
        <v>0</v>
      </c>
      <c r="CD325" s="515">
        <v>0</v>
      </c>
      <c r="CE325" s="515">
        <v>0</v>
      </c>
      <c r="CF325" s="515">
        <v>197932.9008</v>
      </c>
      <c r="CG325" s="516">
        <v>197932.9008</v>
      </c>
      <c r="CH325" s="501">
        <v>33619425.949324794</v>
      </c>
      <c r="CI325" s="501">
        <v>33619425.949324794</v>
      </c>
      <c r="CJ325" s="501">
        <v>49189961.364957601</v>
      </c>
      <c r="CK325" s="257" t="s">
        <v>1976</v>
      </c>
      <c r="CL325" s="108">
        <v>6.24</v>
      </c>
      <c r="CM325" s="245">
        <v>6.24</v>
      </c>
      <c r="CN325" s="109">
        <v>9.1300000000000008</v>
      </c>
      <c r="CO325" s="436"/>
      <c r="CP325" s="436"/>
      <c r="CQ325" s="436"/>
      <c r="CR325" s="273"/>
      <c r="CS325" s="447">
        <v>3.9526974234348962</v>
      </c>
      <c r="CT325" s="448">
        <v>3.9526974234348962</v>
      </c>
      <c r="CU325" s="441">
        <v>2.9748619554698551E-2</v>
      </c>
      <c r="CV325" s="442">
        <v>2.9748619554698551E-2</v>
      </c>
      <c r="CW325" s="450" t="s">
        <v>2236</v>
      </c>
      <c r="CX325" s="242"/>
      <c r="CY325" s="436"/>
      <c r="CZ325" s="436"/>
      <c r="DA325" s="437"/>
      <c r="DB325" s="438"/>
      <c r="DC325" s="457">
        <v>0</v>
      </c>
      <c r="DD325" s="458">
        <v>0</v>
      </c>
      <c r="DE325" s="459">
        <v>1329</v>
      </c>
      <c r="DF325" s="357">
        <v>443</v>
      </c>
    </row>
    <row r="326" spans="1:110" ht="35.25" customHeight="1" x14ac:dyDescent="0.25">
      <c r="A326" s="401" t="s">
        <v>56</v>
      </c>
      <c r="B326" s="48" t="s">
        <v>42</v>
      </c>
      <c r="C326" s="48" t="s">
        <v>388</v>
      </c>
      <c r="D326" s="145" t="s">
        <v>579</v>
      </c>
      <c r="E326" s="145" t="s">
        <v>569</v>
      </c>
      <c r="F326" s="145" t="s">
        <v>582</v>
      </c>
      <c r="G326" s="14" t="s">
        <v>583</v>
      </c>
      <c r="H326" s="22" t="s">
        <v>1978</v>
      </c>
      <c r="I326" s="145" t="s">
        <v>1984</v>
      </c>
      <c r="J326" s="426">
        <v>12.668219606558768</v>
      </c>
      <c r="K326" s="426">
        <v>38.759659010288999</v>
      </c>
      <c r="L326" s="488">
        <v>2750.7</v>
      </c>
      <c r="M326" s="498"/>
      <c r="N326" s="498"/>
      <c r="O326" s="498"/>
      <c r="P326" s="498"/>
      <c r="Q326" s="498"/>
      <c r="R326" s="498"/>
      <c r="S326" s="498"/>
      <c r="T326" s="498"/>
      <c r="U326" s="498"/>
      <c r="V326" s="498"/>
      <c r="W326" s="498"/>
      <c r="X326" s="498"/>
      <c r="Y326" s="498"/>
      <c r="Z326" s="498"/>
      <c r="AA326" s="498"/>
      <c r="AB326" s="498"/>
      <c r="AC326" s="498">
        <v>148</v>
      </c>
      <c r="AD326" s="498">
        <v>148</v>
      </c>
      <c r="AE326" s="498"/>
      <c r="AF326" s="498"/>
      <c r="AG326" s="585"/>
      <c r="AH326" s="498"/>
      <c r="AI326" s="498">
        <f t="shared" si="23"/>
        <v>148</v>
      </c>
      <c r="AJ326" s="498">
        <f t="shared" si="24"/>
        <v>148</v>
      </c>
      <c r="AK326" s="498"/>
      <c r="AL326" s="498"/>
      <c r="AM326" s="498"/>
      <c r="AN326" s="498"/>
      <c r="AO326" s="498"/>
      <c r="AP326" s="498"/>
      <c r="AQ326" s="498"/>
      <c r="AR326" s="498"/>
      <c r="AS326" s="498"/>
      <c r="AT326" s="498"/>
      <c r="AU326" s="498"/>
      <c r="AV326" s="498"/>
      <c r="AW326" s="498"/>
      <c r="AX326" s="498"/>
      <c r="AY326" s="498"/>
      <c r="AZ326" s="498"/>
      <c r="BA326" s="498">
        <v>982.41</v>
      </c>
      <c r="BB326" s="498">
        <v>982.41</v>
      </c>
      <c r="BC326" s="498"/>
      <c r="BD326" s="498"/>
      <c r="BE326" s="498"/>
      <c r="BF326" s="498"/>
      <c r="BG326" s="256">
        <f t="shared" si="25"/>
        <v>982.41</v>
      </c>
      <c r="BH326" s="26">
        <f t="shared" si="26"/>
        <v>982.41</v>
      </c>
      <c r="BI326" s="514">
        <f t="shared" si="22"/>
        <v>9.1899906454630503E-2</v>
      </c>
      <c r="BJ326" s="515">
        <v>0</v>
      </c>
      <c r="BK326" s="515">
        <v>0</v>
      </c>
      <c r="BL326" s="515">
        <v>0</v>
      </c>
      <c r="BM326" s="515">
        <v>0</v>
      </c>
      <c r="BN326" s="515">
        <v>0</v>
      </c>
      <c r="BO326" s="515">
        <v>0</v>
      </c>
      <c r="BP326" s="515">
        <v>0</v>
      </c>
      <c r="BQ326" s="515">
        <v>0</v>
      </c>
      <c r="BR326" s="515">
        <v>0</v>
      </c>
      <c r="BS326" s="515">
        <v>0</v>
      </c>
      <c r="BT326" s="515">
        <v>0</v>
      </c>
      <c r="BU326" s="515">
        <v>0</v>
      </c>
      <c r="BV326" s="515">
        <v>0</v>
      </c>
      <c r="BW326" s="515">
        <v>0</v>
      </c>
      <c r="BX326" s="515">
        <v>0</v>
      </c>
      <c r="BY326" s="515">
        <v>0</v>
      </c>
      <c r="BZ326" s="515">
        <v>1153192.1544000001</v>
      </c>
      <c r="CA326" s="515">
        <v>1153192.1544000001</v>
      </c>
      <c r="CB326" s="515">
        <v>0</v>
      </c>
      <c r="CC326" s="515">
        <v>0</v>
      </c>
      <c r="CD326" s="515">
        <v>0</v>
      </c>
      <c r="CE326" s="515">
        <v>0</v>
      </c>
      <c r="CF326" s="515">
        <v>1153192.1544000001</v>
      </c>
      <c r="CG326" s="516">
        <v>1153192.1544000001</v>
      </c>
      <c r="CH326" s="501">
        <v>32152154.523743998</v>
      </c>
      <c r="CI326" s="501">
        <v>32152154.523743998</v>
      </c>
      <c r="CJ326" s="501">
        <v>39965875.797537595</v>
      </c>
      <c r="CK326" s="257" t="s">
        <v>1976</v>
      </c>
      <c r="CL326" s="108">
        <v>8.6</v>
      </c>
      <c r="CM326" s="245">
        <v>8.6</v>
      </c>
      <c r="CN326" s="109">
        <v>10.69</v>
      </c>
      <c r="CO326" s="436"/>
      <c r="CP326" s="436"/>
      <c r="CQ326" s="436"/>
      <c r="CR326" s="273"/>
      <c r="CS326" s="447">
        <v>241.06734850107614</v>
      </c>
      <c r="CT326" s="448">
        <v>236.64803830563099</v>
      </c>
      <c r="CU326" s="441">
        <v>1.6283147373947855</v>
      </c>
      <c r="CV326" s="442">
        <v>1.6101535741538899</v>
      </c>
      <c r="CW326" s="450" t="s">
        <v>2239</v>
      </c>
      <c r="CX326" s="242"/>
      <c r="CY326" s="436"/>
      <c r="CZ326" s="436"/>
      <c r="DA326" s="437"/>
      <c r="DB326" s="438"/>
      <c r="DC326" s="457">
        <v>172791</v>
      </c>
      <c r="DD326" s="458">
        <v>1118798</v>
      </c>
      <c r="DE326" s="459">
        <v>232887</v>
      </c>
      <c r="DF326" s="357">
        <v>508158.66666666669</v>
      </c>
    </row>
    <row r="327" spans="1:110" ht="35.25" customHeight="1" x14ac:dyDescent="0.25">
      <c r="A327" s="401" t="s">
        <v>56</v>
      </c>
      <c r="B327" s="48" t="s">
        <v>42</v>
      </c>
      <c r="C327" s="48" t="s">
        <v>388</v>
      </c>
      <c r="D327" s="145" t="s">
        <v>579</v>
      </c>
      <c r="E327" s="145" t="s">
        <v>569</v>
      </c>
      <c r="F327" s="145" t="s">
        <v>584</v>
      </c>
      <c r="G327" s="14" t="s">
        <v>569</v>
      </c>
      <c r="H327" s="22" t="s">
        <v>1978</v>
      </c>
      <c r="I327" s="145" t="s">
        <v>1984</v>
      </c>
      <c r="J327" s="426">
        <v>12.30968508939201</v>
      </c>
      <c r="K327" s="426">
        <v>10.203787857564002</v>
      </c>
      <c r="L327" s="488">
        <v>321.7</v>
      </c>
      <c r="M327" s="498"/>
      <c r="N327" s="498"/>
      <c r="O327" s="498"/>
      <c r="P327" s="498"/>
      <c r="Q327" s="498"/>
      <c r="R327" s="498"/>
      <c r="S327" s="498"/>
      <c r="T327" s="498"/>
      <c r="U327" s="498"/>
      <c r="V327" s="498"/>
      <c r="W327" s="498"/>
      <c r="X327" s="498"/>
      <c r="Y327" s="498"/>
      <c r="Z327" s="498"/>
      <c r="AA327" s="498"/>
      <c r="AB327" s="498"/>
      <c r="AC327" s="498">
        <v>8</v>
      </c>
      <c r="AD327" s="498">
        <v>8</v>
      </c>
      <c r="AE327" s="498"/>
      <c r="AF327" s="498"/>
      <c r="AG327" s="585"/>
      <c r="AH327" s="498"/>
      <c r="AI327" s="498">
        <f t="shared" si="23"/>
        <v>8</v>
      </c>
      <c r="AJ327" s="498">
        <f t="shared" si="24"/>
        <v>8</v>
      </c>
      <c r="AK327" s="498"/>
      <c r="AL327" s="498"/>
      <c r="AM327" s="498"/>
      <c r="AN327" s="498"/>
      <c r="AO327" s="498"/>
      <c r="AP327" s="498"/>
      <c r="AQ327" s="498"/>
      <c r="AR327" s="498"/>
      <c r="AS327" s="498"/>
      <c r="AT327" s="498"/>
      <c r="AU327" s="498"/>
      <c r="AV327" s="498"/>
      <c r="AW327" s="498"/>
      <c r="AX327" s="498"/>
      <c r="AY327" s="498"/>
      <c r="AZ327" s="498"/>
      <c r="BA327" s="498">
        <v>951.85</v>
      </c>
      <c r="BB327" s="498">
        <v>951.85</v>
      </c>
      <c r="BC327" s="498"/>
      <c r="BD327" s="498"/>
      <c r="BE327" s="498"/>
      <c r="BF327" s="498"/>
      <c r="BG327" s="256">
        <f t="shared" si="25"/>
        <v>951.85</v>
      </c>
      <c r="BH327" s="26">
        <f t="shared" si="26"/>
        <v>951.85</v>
      </c>
      <c r="BI327" s="514">
        <f t="shared" si="22"/>
        <v>0.14356711915535444</v>
      </c>
      <c r="BJ327" s="515">
        <v>0</v>
      </c>
      <c r="BK327" s="515">
        <v>0</v>
      </c>
      <c r="BL327" s="515">
        <v>0</v>
      </c>
      <c r="BM327" s="515">
        <v>0</v>
      </c>
      <c r="BN327" s="515">
        <v>0</v>
      </c>
      <c r="BO327" s="515">
        <v>0</v>
      </c>
      <c r="BP327" s="515">
        <v>0</v>
      </c>
      <c r="BQ327" s="515">
        <v>0</v>
      </c>
      <c r="BR327" s="515">
        <v>0</v>
      </c>
      <c r="BS327" s="515">
        <v>0</v>
      </c>
      <c r="BT327" s="515">
        <v>0</v>
      </c>
      <c r="BU327" s="515">
        <v>0</v>
      </c>
      <c r="BV327" s="515">
        <v>0</v>
      </c>
      <c r="BW327" s="515">
        <v>0</v>
      </c>
      <c r="BX327" s="515">
        <v>0</v>
      </c>
      <c r="BY327" s="515">
        <v>0</v>
      </c>
      <c r="BZ327" s="515">
        <v>1117319.6040000001</v>
      </c>
      <c r="CA327" s="515">
        <v>1117319.6040000001</v>
      </c>
      <c r="CB327" s="515">
        <v>0</v>
      </c>
      <c r="CC327" s="515">
        <v>0</v>
      </c>
      <c r="CD327" s="515">
        <v>0</v>
      </c>
      <c r="CE327" s="515">
        <v>0</v>
      </c>
      <c r="CF327" s="515">
        <v>1117319.6040000001</v>
      </c>
      <c r="CG327" s="516">
        <v>1117319.6040000001</v>
      </c>
      <c r="CH327" s="501">
        <v>22138745.643126</v>
      </c>
      <c r="CI327" s="501">
        <v>22138745.643126</v>
      </c>
      <c r="CJ327" s="501">
        <v>24668888.002340399</v>
      </c>
      <c r="CK327" s="257" t="s">
        <v>1976</v>
      </c>
      <c r="CL327" s="108">
        <v>5.95</v>
      </c>
      <c r="CM327" s="245">
        <v>5.95</v>
      </c>
      <c r="CN327" s="109">
        <v>6.63</v>
      </c>
      <c r="CO327" s="436"/>
      <c r="CP327" s="436"/>
      <c r="CQ327" s="436"/>
      <c r="CR327" s="273"/>
      <c r="CS327" s="447">
        <v>29.856567732197561</v>
      </c>
      <c r="CT327" s="448">
        <v>29.856567732197561</v>
      </c>
      <c r="CU327" s="441">
        <v>0.2940088324042951</v>
      </c>
      <c r="CV327" s="442">
        <v>0.2940088324042951</v>
      </c>
      <c r="CW327" s="450" t="s">
        <v>2241</v>
      </c>
      <c r="CX327" s="242"/>
      <c r="CY327" s="436"/>
      <c r="CZ327" s="436"/>
      <c r="DA327" s="437"/>
      <c r="DB327" s="438"/>
      <c r="DC327" s="457">
        <v>0</v>
      </c>
      <c r="DD327" s="458">
        <v>0</v>
      </c>
      <c r="DE327" s="459">
        <v>5512</v>
      </c>
      <c r="DF327" s="357">
        <v>1837.3333333333333</v>
      </c>
    </row>
    <row r="328" spans="1:110" ht="35.25" customHeight="1" x14ac:dyDescent="0.25">
      <c r="A328" s="401" t="s">
        <v>56</v>
      </c>
      <c r="B328" s="48" t="s">
        <v>42</v>
      </c>
      <c r="C328" s="48" t="s">
        <v>388</v>
      </c>
      <c r="D328" s="145" t="s">
        <v>456</v>
      </c>
      <c r="E328" s="145" t="s">
        <v>457</v>
      </c>
      <c r="F328" s="145" t="s">
        <v>585</v>
      </c>
      <c r="G328" s="14" t="s">
        <v>457</v>
      </c>
      <c r="H328" s="22" t="s">
        <v>1978</v>
      </c>
      <c r="I328" s="145" t="s">
        <v>1984</v>
      </c>
      <c r="J328" s="426">
        <v>8.1267823891131723</v>
      </c>
      <c r="K328" s="426">
        <v>30.462310542699001</v>
      </c>
      <c r="L328" s="488">
        <v>2128.8000000000002</v>
      </c>
      <c r="M328" s="498"/>
      <c r="N328" s="498"/>
      <c r="O328" s="498"/>
      <c r="P328" s="498"/>
      <c r="Q328" s="498"/>
      <c r="R328" s="498"/>
      <c r="S328" s="498"/>
      <c r="T328" s="498"/>
      <c r="U328" s="498"/>
      <c r="V328" s="498"/>
      <c r="W328" s="498"/>
      <c r="X328" s="498"/>
      <c r="Y328" s="498"/>
      <c r="Z328" s="498"/>
      <c r="AA328" s="498"/>
      <c r="AB328" s="498"/>
      <c r="AC328" s="498">
        <v>47</v>
      </c>
      <c r="AD328" s="498">
        <v>47</v>
      </c>
      <c r="AE328" s="498"/>
      <c r="AF328" s="498"/>
      <c r="AG328" s="585"/>
      <c r="AH328" s="498"/>
      <c r="AI328" s="498">
        <f t="shared" si="23"/>
        <v>47</v>
      </c>
      <c r="AJ328" s="498">
        <f t="shared" si="24"/>
        <v>47</v>
      </c>
      <c r="AK328" s="498"/>
      <c r="AL328" s="498"/>
      <c r="AM328" s="498"/>
      <c r="AN328" s="498"/>
      <c r="AO328" s="498"/>
      <c r="AP328" s="498"/>
      <c r="AQ328" s="498"/>
      <c r="AR328" s="498"/>
      <c r="AS328" s="498"/>
      <c r="AT328" s="498"/>
      <c r="AU328" s="498"/>
      <c r="AV328" s="498"/>
      <c r="AW328" s="498"/>
      <c r="AX328" s="498"/>
      <c r="AY328" s="498"/>
      <c r="AZ328" s="498"/>
      <c r="BA328" s="498">
        <v>299.92</v>
      </c>
      <c r="BB328" s="498">
        <v>299.92</v>
      </c>
      <c r="BC328" s="498"/>
      <c r="BD328" s="498"/>
      <c r="BE328" s="498"/>
      <c r="BF328" s="498"/>
      <c r="BG328" s="256">
        <f t="shared" si="25"/>
        <v>299.92</v>
      </c>
      <c r="BH328" s="26">
        <f t="shared" si="26"/>
        <v>299.92</v>
      </c>
      <c r="BI328" s="514">
        <f t="shared" si="22"/>
        <v>4.0916780354706687E-2</v>
      </c>
      <c r="BJ328" s="515">
        <v>0</v>
      </c>
      <c r="BK328" s="515">
        <v>0</v>
      </c>
      <c r="BL328" s="515">
        <v>0</v>
      </c>
      <c r="BM328" s="515">
        <v>0</v>
      </c>
      <c r="BN328" s="515">
        <v>0</v>
      </c>
      <c r="BO328" s="515">
        <v>0</v>
      </c>
      <c r="BP328" s="515">
        <v>0</v>
      </c>
      <c r="BQ328" s="515">
        <v>0</v>
      </c>
      <c r="BR328" s="515">
        <v>0</v>
      </c>
      <c r="BS328" s="515">
        <v>0</v>
      </c>
      <c r="BT328" s="515">
        <v>0</v>
      </c>
      <c r="BU328" s="515">
        <v>0</v>
      </c>
      <c r="BV328" s="515">
        <v>0</v>
      </c>
      <c r="BW328" s="515">
        <v>0</v>
      </c>
      <c r="BX328" s="515">
        <v>0</v>
      </c>
      <c r="BY328" s="515">
        <v>0</v>
      </c>
      <c r="BZ328" s="515">
        <v>352058.09280000004</v>
      </c>
      <c r="CA328" s="515">
        <v>352058.09280000004</v>
      </c>
      <c r="CB328" s="515">
        <v>0</v>
      </c>
      <c r="CC328" s="515">
        <v>0</v>
      </c>
      <c r="CD328" s="515">
        <v>0</v>
      </c>
      <c r="CE328" s="515">
        <v>0</v>
      </c>
      <c r="CF328" s="515">
        <v>352058.09280000004</v>
      </c>
      <c r="CG328" s="516">
        <v>352058.09280000004</v>
      </c>
      <c r="CH328" s="501">
        <v>24878399.999999996</v>
      </c>
      <c r="CI328" s="501">
        <v>24878399.999999996</v>
      </c>
      <c r="CJ328" s="501">
        <v>25684320.000000004</v>
      </c>
      <c r="CK328" s="257" t="s">
        <v>1976</v>
      </c>
      <c r="CL328" s="108">
        <v>7.1</v>
      </c>
      <c r="CM328" s="245">
        <v>7.1</v>
      </c>
      <c r="CN328" s="109">
        <v>7.33</v>
      </c>
      <c r="CO328" s="436"/>
      <c r="CP328" s="436"/>
      <c r="CQ328" s="436"/>
      <c r="CR328" s="273"/>
      <c r="CS328" s="447">
        <v>504.64974330441618</v>
      </c>
      <c r="CT328" s="448">
        <v>199.32820568600187</v>
      </c>
      <c r="CU328" s="441">
        <v>1.0152388153979688</v>
      </c>
      <c r="CV328" s="442">
        <v>0.68047016277133388</v>
      </c>
      <c r="CW328" s="450" t="s">
        <v>2236</v>
      </c>
      <c r="CX328" s="242"/>
      <c r="CY328" s="436"/>
      <c r="CZ328" s="436"/>
      <c r="DA328" s="437"/>
      <c r="DB328" s="438"/>
      <c r="DC328" s="457">
        <v>23560</v>
      </c>
      <c r="DD328" s="458">
        <v>0</v>
      </c>
      <c r="DE328" s="459">
        <v>0</v>
      </c>
      <c r="DF328" s="357">
        <v>7853.333333333333</v>
      </c>
    </row>
    <row r="329" spans="1:110" ht="35.25" customHeight="1" x14ac:dyDescent="0.25">
      <c r="A329" s="401" t="s">
        <v>56</v>
      </c>
      <c r="B329" s="48" t="s">
        <v>42</v>
      </c>
      <c r="C329" s="48" t="s">
        <v>388</v>
      </c>
      <c r="D329" s="145" t="s">
        <v>456</v>
      </c>
      <c r="E329" s="145" t="s">
        <v>457</v>
      </c>
      <c r="F329" s="145" t="s">
        <v>586</v>
      </c>
      <c r="G329" s="14" t="s">
        <v>587</v>
      </c>
      <c r="H329" s="22" t="s">
        <v>1978</v>
      </c>
      <c r="I329" s="145" t="s">
        <v>1984</v>
      </c>
      <c r="J329" s="426">
        <v>8.6526330142910837</v>
      </c>
      <c r="K329" s="426">
        <v>17.676515114748</v>
      </c>
      <c r="L329" s="488">
        <v>1048.5</v>
      </c>
      <c r="M329" s="498"/>
      <c r="N329" s="498"/>
      <c r="O329" s="498"/>
      <c r="P329" s="498"/>
      <c r="Q329" s="498"/>
      <c r="R329" s="498"/>
      <c r="S329" s="498"/>
      <c r="T329" s="498"/>
      <c r="U329" s="498"/>
      <c r="V329" s="498"/>
      <c r="W329" s="498"/>
      <c r="X329" s="498"/>
      <c r="Y329" s="498"/>
      <c r="Z329" s="498"/>
      <c r="AA329" s="498"/>
      <c r="AB329" s="498"/>
      <c r="AC329" s="498">
        <v>27</v>
      </c>
      <c r="AD329" s="498">
        <v>27</v>
      </c>
      <c r="AE329" s="498"/>
      <c r="AF329" s="498"/>
      <c r="AG329" s="585"/>
      <c r="AH329" s="498"/>
      <c r="AI329" s="498">
        <f t="shared" si="23"/>
        <v>27</v>
      </c>
      <c r="AJ329" s="498">
        <f t="shared" si="24"/>
        <v>27</v>
      </c>
      <c r="AK329" s="498"/>
      <c r="AL329" s="498"/>
      <c r="AM329" s="498"/>
      <c r="AN329" s="498"/>
      <c r="AO329" s="498"/>
      <c r="AP329" s="498"/>
      <c r="AQ329" s="498"/>
      <c r="AR329" s="498"/>
      <c r="AS329" s="498"/>
      <c r="AT329" s="498"/>
      <c r="AU329" s="498"/>
      <c r="AV329" s="498"/>
      <c r="AW329" s="498"/>
      <c r="AX329" s="498"/>
      <c r="AY329" s="498"/>
      <c r="AZ329" s="498"/>
      <c r="BA329" s="498">
        <v>328.27</v>
      </c>
      <c r="BB329" s="498">
        <v>328.27</v>
      </c>
      <c r="BC329" s="498"/>
      <c r="BD329" s="498"/>
      <c r="BE329" s="498"/>
      <c r="BF329" s="498"/>
      <c r="BG329" s="256">
        <f t="shared" si="25"/>
        <v>328.27</v>
      </c>
      <c r="BH329" s="26">
        <f t="shared" si="26"/>
        <v>328.27</v>
      </c>
      <c r="BI329" s="514">
        <f t="shared" ref="BI329:BI392" si="27">IF(CN329=0,0,BG329/1000/CN329)</f>
        <v>6.193773584905661E-2</v>
      </c>
      <c r="BJ329" s="515">
        <v>0</v>
      </c>
      <c r="BK329" s="515">
        <v>0</v>
      </c>
      <c r="BL329" s="515">
        <v>0</v>
      </c>
      <c r="BM329" s="515">
        <v>0</v>
      </c>
      <c r="BN329" s="515">
        <v>0</v>
      </c>
      <c r="BO329" s="515">
        <v>0</v>
      </c>
      <c r="BP329" s="515">
        <v>0</v>
      </c>
      <c r="BQ329" s="515">
        <v>0</v>
      </c>
      <c r="BR329" s="515">
        <v>0</v>
      </c>
      <c r="BS329" s="515">
        <v>0</v>
      </c>
      <c r="BT329" s="515">
        <v>0</v>
      </c>
      <c r="BU329" s="515">
        <v>0</v>
      </c>
      <c r="BV329" s="515">
        <v>0</v>
      </c>
      <c r="BW329" s="515">
        <v>0</v>
      </c>
      <c r="BX329" s="515">
        <v>0</v>
      </c>
      <c r="BY329" s="515">
        <v>0</v>
      </c>
      <c r="BZ329" s="515">
        <v>385336.45679999999</v>
      </c>
      <c r="CA329" s="515">
        <v>385336.45679999999</v>
      </c>
      <c r="CB329" s="515">
        <v>0</v>
      </c>
      <c r="CC329" s="515">
        <v>0</v>
      </c>
      <c r="CD329" s="515">
        <v>0</v>
      </c>
      <c r="CE329" s="515">
        <v>0</v>
      </c>
      <c r="CF329" s="515">
        <v>385336.45679999999</v>
      </c>
      <c r="CG329" s="516">
        <v>385336.45679999999</v>
      </c>
      <c r="CH329" s="501">
        <v>22399372.121562</v>
      </c>
      <c r="CI329" s="501">
        <v>22399372.121562</v>
      </c>
      <c r="CJ329" s="501">
        <v>18405685.619268</v>
      </c>
      <c r="CK329" s="257" t="s">
        <v>1976</v>
      </c>
      <c r="CL329" s="108">
        <v>6.45</v>
      </c>
      <c r="CM329" s="245">
        <v>6.45</v>
      </c>
      <c r="CN329" s="109">
        <v>5.3</v>
      </c>
      <c r="CO329" s="436"/>
      <c r="CP329" s="436"/>
      <c r="CQ329" s="436"/>
      <c r="CR329" s="273"/>
      <c r="CS329" s="447">
        <v>268.3388707469399</v>
      </c>
      <c r="CT329" s="448">
        <v>266.78713016515644</v>
      </c>
      <c r="CU329" s="441">
        <v>0.82589759346061287</v>
      </c>
      <c r="CV329" s="442">
        <v>0.82526176449860367</v>
      </c>
      <c r="CW329" s="450" t="s">
        <v>2212</v>
      </c>
      <c r="CX329" s="242"/>
      <c r="CY329" s="436"/>
      <c r="CZ329" s="436"/>
      <c r="DA329" s="437"/>
      <c r="DB329" s="438"/>
      <c r="DC329" s="457">
        <v>0</v>
      </c>
      <c r="DD329" s="458">
        <v>0</v>
      </c>
      <c r="DE329" s="459">
        <v>0</v>
      </c>
      <c r="DF329" s="357">
        <v>0</v>
      </c>
    </row>
    <row r="330" spans="1:110" ht="35.25" customHeight="1" x14ac:dyDescent="0.25">
      <c r="A330" s="401" t="s">
        <v>56</v>
      </c>
      <c r="B330" s="48" t="s">
        <v>42</v>
      </c>
      <c r="C330" s="48" t="s">
        <v>388</v>
      </c>
      <c r="D330" s="145" t="s">
        <v>588</v>
      </c>
      <c r="E330" s="145" t="s">
        <v>461</v>
      </c>
      <c r="F330" s="145" t="s">
        <v>589</v>
      </c>
      <c r="G330" s="14" t="s">
        <v>459</v>
      </c>
      <c r="H330" s="22" t="s">
        <v>1978</v>
      </c>
      <c r="I330" s="145" t="s">
        <v>1984</v>
      </c>
      <c r="J330" s="426">
        <v>7.9594662811020189</v>
      </c>
      <c r="K330" s="426">
        <v>38.099242344996</v>
      </c>
      <c r="L330" s="488">
        <v>1299.5</v>
      </c>
      <c r="M330" s="498"/>
      <c r="N330" s="498"/>
      <c r="O330" s="498"/>
      <c r="P330" s="498"/>
      <c r="Q330" s="498"/>
      <c r="R330" s="498"/>
      <c r="S330" s="498"/>
      <c r="T330" s="498"/>
      <c r="U330" s="498"/>
      <c r="V330" s="498"/>
      <c r="W330" s="498"/>
      <c r="X330" s="498"/>
      <c r="Y330" s="498"/>
      <c r="Z330" s="498"/>
      <c r="AA330" s="498"/>
      <c r="AB330" s="498"/>
      <c r="AC330" s="498">
        <v>47</v>
      </c>
      <c r="AD330" s="498">
        <v>47</v>
      </c>
      <c r="AE330" s="498"/>
      <c r="AF330" s="498"/>
      <c r="AG330" s="585">
        <v>1</v>
      </c>
      <c r="AH330" s="498">
        <v>1</v>
      </c>
      <c r="AI330" s="498">
        <f t="shared" ref="AI330:AI393" si="28">SUM(M330,O330,Q330,S330,U330,W330,Y330,AA330,AC330,AE330,AG330)</f>
        <v>48</v>
      </c>
      <c r="AJ330" s="498">
        <f t="shared" ref="AJ330:AJ393" si="29">SUM(N330,P330,R330,T330,V330,X330,Z330,AB330,AD330,AF330,AH330)</f>
        <v>48</v>
      </c>
      <c r="AK330" s="498"/>
      <c r="AL330" s="498"/>
      <c r="AM330" s="498"/>
      <c r="AN330" s="498"/>
      <c r="AO330" s="498"/>
      <c r="AP330" s="498"/>
      <c r="AQ330" s="498"/>
      <c r="AR330" s="498"/>
      <c r="AS330" s="498"/>
      <c r="AT330" s="498"/>
      <c r="AU330" s="498"/>
      <c r="AV330" s="498"/>
      <c r="AW330" s="498"/>
      <c r="AX330" s="498"/>
      <c r="AY330" s="498"/>
      <c r="AZ330" s="498"/>
      <c r="BA330" s="498">
        <v>2491.61</v>
      </c>
      <c r="BB330" s="498">
        <v>2491.61</v>
      </c>
      <c r="BC330" s="498"/>
      <c r="BD330" s="498"/>
      <c r="BE330" s="498">
        <v>100</v>
      </c>
      <c r="BF330" s="498">
        <v>100</v>
      </c>
      <c r="BG330" s="256">
        <f t="shared" ref="BG330:BG393" si="30">SUM(AK330,AM330,AO330,AQ330,AS330,AU330,AW330,AY330,BA330,BC330,BE330)</f>
        <v>2591.61</v>
      </c>
      <c r="BH330" s="26">
        <f t="shared" ref="BH330:BH393" si="31">SUM(AL330,AN330,AP330,AR330,AT330,AV330,AX330,AZ330,BB330,BD330,BF330)</f>
        <v>2591.61</v>
      </c>
      <c r="BI330" s="514">
        <f t="shared" si="27"/>
        <v>0.33311182519280208</v>
      </c>
      <c r="BJ330" s="515">
        <v>0</v>
      </c>
      <c r="BK330" s="515">
        <v>0</v>
      </c>
      <c r="BL330" s="515">
        <v>0</v>
      </c>
      <c r="BM330" s="515">
        <v>0</v>
      </c>
      <c r="BN330" s="515">
        <v>0</v>
      </c>
      <c r="BO330" s="515">
        <v>0</v>
      </c>
      <c r="BP330" s="515">
        <v>0</v>
      </c>
      <c r="BQ330" s="515">
        <v>0</v>
      </c>
      <c r="BR330" s="515">
        <v>0</v>
      </c>
      <c r="BS330" s="515">
        <v>0</v>
      </c>
      <c r="BT330" s="515">
        <v>0</v>
      </c>
      <c r="BU330" s="515">
        <v>0</v>
      </c>
      <c r="BV330" s="515">
        <v>0</v>
      </c>
      <c r="BW330" s="515">
        <v>0</v>
      </c>
      <c r="BX330" s="515">
        <v>0</v>
      </c>
      <c r="BY330" s="515">
        <v>0</v>
      </c>
      <c r="BZ330" s="515">
        <v>2924751.4824000006</v>
      </c>
      <c r="CA330" s="515">
        <v>2924751.4824000006</v>
      </c>
      <c r="CB330" s="515">
        <v>0</v>
      </c>
      <c r="CC330" s="515">
        <v>0</v>
      </c>
      <c r="CD330" s="515">
        <v>327624</v>
      </c>
      <c r="CE330" s="515">
        <v>327624</v>
      </c>
      <c r="CF330" s="515">
        <v>3252375.4824000006</v>
      </c>
      <c r="CG330" s="516">
        <v>3252375.4824000006</v>
      </c>
      <c r="CH330" s="501">
        <v>20714024.092223998</v>
      </c>
      <c r="CI330" s="501">
        <v>20714024.092223998</v>
      </c>
      <c r="CJ330" s="501">
        <v>24270347.505647998</v>
      </c>
      <c r="CK330" s="257" t="s">
        <v>1976</v>
      </c>
      <c r="CL330" s="108">
        <v>6.64</v>
      </c>
      <c r="CM330" s="245">
        <v>6.64</v>
      </c>
      <c r="CN330" s="109">
        <v>7.78</v>
      </c>
      <c r="CO330" s="436"/>
      <c r="CP330" s="436"/>
      <c r="CQ330" s="436"/>
      <c r="CR330" s="273"/>
      <c r="CS330" s="447">
        <v>366.07746507582584</v>
      </c>
      <c r="CT330" s="448">
        <v>229.23868092807672</v>
      </c>
      <c r="CU330" s="441">
        <v>0.65357822591187997</v>
      </c>
      <c r="CV330" s="442">
        <v>0.58662939944016013</v>
      </c>
      <c r="CW330" s="450" t="s">
        <v>2241</v>
      </c>
      <c r="CX330" s="242"/>
      <c r="CY330" s="436"/>
      <c r="CZ330" s="436"/>
      <c r="DA330" s="437"/>
      <c r="DB330" s="438"/>
      <c r="DC330" s="457">
        <v>0</v>
      </c>
      <c r="DD330" s="458">
        <v>605307</v>
      </c>
      <c r="DE330" s="459">
        <v>0</v>
      </c>
      <c r="DF330" s="357">
        <v>201769</v>
      </c>
    </row>
    <row r="331" spans="1:110" ht="35.25" customHeight="1" x14ac:dyDescent="0.25">
      <c r="A331" s="401" t="s">
        <v>56</v>
      </c>
      <c r="B331" s="48" t="s">
        <v>42</v>
      </c>
      <c r="C331" s="48" t="s">
        <v>388</v>
      </c>
      <c r="D331" s="145" t="s">
        <v>588</v>
      </c>
      <c r="E331" s="145" t="s">
        <v>461</v>
      </c>
      <c r="F331" s="145" t="s">
        <v>590</v>
      </c>
      <c r="G331" s="14" t="s">
        <v>461</v>
      </c>
      <c r="H331" s="22" t="s">
        <v>1978</v>
      </c>
      <c r="I331" s="145" t="s">
        <v>1984</v>
      </c>
      <c r="J331" s="426">
        <v>13.098461027158876</v>
      </c>
      <c r="K331" s="426">
        <v>32.916666598200003</v>
      </c>
      <c r="L331" s="488">
        <v>1682.4</v>
      </c>
      <c r="M331" s="498"/>
      <c r="N331" s="498"/>
      <c r="O331" s="498"/>
      <c r="P331" s="498"/>
      <c r="Q331" s="498"/>
      <c r="R331" s="498"/>
      <c r="S331" s="498"/>
      <c r="T331" s="498"/>
      <c r="U331" s="498"/>
      <c r="V331" s="498"/>
      <c r="W331" s="498"/>
      <c r="X331" s="498"/>
      <c r="Y331" s="498"/>
      <c r="Z331" s="498"/>
      <c r="AA331" s="498"/>
      <c r="AB331" s="498"/>
      <c r="AC331" s="498">
        <v>29</v>
      </c>
      <c r="AD331" s="498">
        <v>29</v>
      </c>
      <c r="AE331" s="498"/>
      <c r="AF331" s="498"/>
      <c r="AG331" s="585"/>
      <c r="AH331" s="498"/>
      <c r="AI331" s="498">
        <f t="shared" si="28"/>
        <v>29</v>
      </c>
      <c r="AJ331" s="498">
        <f t="shared" si="29"/>
        <v>29</v>
      </c>
      <c r="AK331" s="498"/>
      <c r="AL331" s="498"/>
      <c r="AM331" s="498"/>
      <c r="AN331" s="498"/>
      <c r="AO331" s="498"/>
      <c r="AP331" s="498"/>
      <c r="AQ331" s="498"/>
      <c r="AR331" s="498"/>
      <c r="AS331" s="498"/>
      <c r="AT331" s="498"/>
      <c r="AU331" s="498"/>
      <c r="AV331" s="498"/>
      <c r="AW331" s="498"/>
      <c r="AX331" s="498"/>
      <c r="AY331" s="498"/>
      <c r="AZ331" s="498"/>
      <c r="BA331" s="498">
        <v>189.37</v>
      </c>
      <c r="BB331" s="498">
        <v>189.37</v>
      </c>
      <c r="BC331" s="498"/>
      <c r="BD331" s="498"/>
      <c r="BE331" s="498"/>
      <c r="BF331" s="498"/>
      <c r="BG331" s="256">
        <f t="shared" si="30"/>
        <v>189.37</v>
      </c>
      <c r="BH331" s="26">
        <f t="shared" si="31"/>
        <v>189.37</v>
      </c>
      <c r="BI331" s="514">
        <f t="shared" si="27"/>
        <v>1.6582311733800353E-2</v>
      </c>
      <c r="BJ331" s="515">
        <v>0</v>
      </c>
      <c r="BK331" s="515">
        <v>0</v>
      </c>
      <c r="BL331" s="515">
        <v>0</v>
      </c>
      <c r="BM331" s="515">
        <v>0</v>
      </c>
      <c r="BN331" s="515">
        <v>0</v>
      </c>
      <c r="BO331" s="515">
        <v>0</v>
      </c>
      <c r="BP331" s="515">
        <v>0</v>
      </c>
      <c r="BQ331" s="515">
        <v>0</v>
      </c>
      <c r="BR331" s="515">
        <v>0</v>
      </c>
      <c r="BS331" s="515">
        <v>0</v>
      </c>
      <c r="BT331" s="515">
        <v>0</v>
      </c>
      <c r="BU331" s="515">
        <v>0</v>
      </c>
      <c r="BV331" s="515">
        <v>0</v>
      </c>
      <c r="BW331" s="515">
        <v>0</v>
      </c>
      <c r="BX331" s="515">
        <v>0</v>
      </c>
      <c r="BY331" s="515">
        <v>0</v>
      </c>
      <c r="BZ331" s="515">
        <v>222290.0808</v>
      </c>
      <c r="CA331" s="515">
        <v>222290.0808</v>
      </c>
      <c r="CB331" s="515">
        <v>0</v>
      </c>
      <c r="CC331" s="515">
        <v>0</v>
      </c>
      <c r="CD331" s="515">
        <v>0</v>
      </c>
      <c r="CE331" s="515">
        <v>0</v>
      </c>
      <c r="CF331" s="515">
        <v>222290.0808</v>
      </c>
      <c r="CG331" s="516">
        <v>222290.0808</v>
      </c>
      <c r="CH331" s="501">
        <v>41266170.348998398</v>
      </c>
      <c r="CI331" s="501">
        <v>41266170.348998398</v>
      </c>
      <c r="CJ331" s="501">
        <v>53309916.898819201</v>
      </c>
      <c r="CK331" s="257" t="s">
        <v>1976</v>
      </c>
      <c r="CL331" s="108">
        <v>8.84</v>
      </c>
      <c r="CM331" s="245">
        <v>8.84</v>
      </c>
      <c r="CN331" s="109">
        <v>11.42</v>
      </c>
      <c r="CO331" s="436"/>
      <c r="CP331" s="436"/>
      <c r="CQ331" s="436"/>
      <c r="CR331" s="273"/>
      <c r="CS331" s="447">
        <v>66.696420164997861</v>
      </c>
      <c r="CT331" s="448">
        <v>60.220418381848638</v>
      </c>
      <c r="CU331" s="441">
        <v>0.22787449661474588</v>
      </c>
      <c r="CV331" s="442">
        <v>0.22529883660186756</v>
      </c>
      <c r="CW331" s="450" t="s">
        <v>2252</v>
      </c>
      <c r="CX331" s="242"/>
      <c r="CY331" s="436"/>
      <c r="CZ331" s="436"/>
      <c r="DA331" s="437"/>
      <c r="DB331" s="438"/>
      <c r="DC331" s="457">
        <v>0</v>
      </c>
      <c r="DD331" s="458">
        <v>0</v>
      </c>
      <c r="DE331" s="459">
        <v>74906</v>
      </c>
      <c r="DF331" s="357">
        <v>24968.666666666668</v>
      </c>
    </row>
    <row r="332" spans="1:110" ht="35.25" customHeight="1" x14ac:dyDescent="0.25">
      <c r="A332" s="401" t="s">
        <v>56</v>
      </c>
      <c r="B332" s="48" t="s">
        <v>42</v>
      </c>
      <c r="C332" s="48" t="s">
        <v>388</v>
      </c>
      <c r="D332" s="145" t="s">
        <v>588</v>
      </c>
      <c r="E332" s="145" t="s">
        <v>461</v>
      </c>
      <c r="F332" s="145" t="s">
        <v>591</v>
      </c>
      <c r="G332" s="14" t="s">
        <v>592</v>
      </c>
      <c r="H332" s="22" t="s">
        <v>1978</v>
      </c>
      <c r="I332" s="145" t="s">
        <v>1984</v>
      </c>
      <c r="J332" s="426">
        <v>12.572610401980967</v>
      </c>
      <c r="K332" s="426">
        <v>33.387121142676001</v>
      </c>
      <c r="L332" s="488">
        <v>1486.7</v>
      </c>
      <c r="M332" s="498"/>
      <c r="N332" s="498"/>
      <c r="O332" s="498"/>
      <c r="P332" s="498"/>
      <c r="Q332" s="498"/>
      <c r="R332" s="498"/>
      <c r="S332" s="498"/>
      <c r="T332" s="498"/>
      <c r="U332" s="498"/>
      <c r="V332" s="498"/>
      <c r="W332" s="498"/>
      <c r="X332" s="498"/>
      <c r="Y332" s="498"/>
      <c r="Z332" s="498"/>
      <c r="AA332" s="498"/>
      <c r="AB332" s="498"/>
      <c r="AC332" s="498">
        <v>41</v>
      </c>
      <c r="AD332" s="498">
        <v>41</v>
      </c>
      <c r="AE332" s="498"/>
      <c r="AF332" s="498"/>
      <c r="AG332" s="585"/>
      <c r="AH332" s="498"/>
      <c r="AI332" s="498">
        <f t="shared" si="28"/>
        <v>41</v>
      </c>
      <c r="AJ332" s="498">
        <f t="shared" si="29"/>
        <v>41</v>
      </c>
      <c r="AK332" s="498"/>
      <c r="AL332" s="498"/>
      <c r="AM332" s="498"/>
      <c r="AN332" s="498"/>
      <c r="AO332" s="498"/>
      <c r="AP332" s="498"/>
      <c r="AQ332" s="498"/>
      <c r="AR332" s="498"/>
      <c r="AS332" s="498"/>
      <c r="AT332" s="498"/>
      <c r="AU332" s="498"/>
      <c r="AV332" s="498"/>
      <c r="AW332" s="498"/>
      <c r="AX332" s="498"/>
      <c r="AY332" s="498"/>
      <c r="AZ332" s="498"/>
      <c r="BA332" s="498">
        <v>813.04</v>
      </c>
      <c r="BB332" s="498">
        <v>813.04</v>
      </c>
      <c r="BC332" s="498"/>
      <c r="BD332" s="498"/>
      <c r="BE332" s="498"/>
      <c r="BF332" s="498"/>
      <c r="BG332" s="256">
        <f t="shared" si="30"/>
        <v>813.04</v>
      </c>
      <c r="BH332" s="26">
        <f t="shared" si="31"/>
        <v>813.04</v>
      </c>
      <c r="BI332" s="514">
        <f t="shared" si="27"/>
        <v>8.6127118644067802E-2</v>
      </c>
      <c r="BJ332" s="515">
        <v>0</v>
      </c>
      <c r="BK332" s="515">
        <v>0</v>
      </c>
      <c r="BL332" s="515">
        <v>0</v>
      </c>
      <c r="BM332" s="515">
        <v>0</v>
      </c>
      <c r="BN332" s="515">
        <v>0</v>
      </c>
      <c r="BO332" s="515">
        <v>0</v>
      </c>
      <c r="BP332" s="515">
        <v>0</v>
      </c>
      <c r="BQ332" s="515">
        <v>0</v>
      </c>
      <c r="BR332" s="515">
        <v>0</v>
      </c>
      <c r="BS332" s="515">
        <v>0</v>
      </c>
      <c r="BT332" s="515">
        <v>0</v>
      </c>
      <c r="BU332" s="515">
        <v>0</v>
      </c>
      <c r="BV332" s="515">
        <v>0</v>
      </c>
      <c r="BW332" s="515">
        <v>0</v>
      </c>
      <c r="BX332" s="515">
        <v>0</v>
      </c>
      <c r="BY332" s="515">
        <v>0</v>
      </c>
      <c r="BZ332" s="515">
        <v>954378.87359999993</v>
      </c>
      <c r="CA332" s="515">
        <v>954378.87359999993</v>
      </c>
      <c r="CB332" s="515">
        <v>0</v>
      </c>
      <c r="CC332" s="515">
        <v>0</v>
      </c>
      <c r="CD332" s="515">
        <v>0</v>
      </c>
      <c r="CE332" s="515">
        <v>0</v>
      </c>
      <c r="CF332" s="515">
        <v>954378.87359999993</v>
      </c>
      <c r="CG332" s="516">
        <v>954378.87359999993</v>
      </c>
      <c r="CH332" s="501">
        <v>16592908.651843198</v>
      </c>
      <c r="CI332" s="501">
        <v>16592908.651843198</v>
      </c>
      <c r="CJ332" s="501">
        <v>23589918.324307196</v>
      </c>
      <c r="CK332" s="257" t="s">
        <v>1976</v>
      </c>
      <c r="CL332" s="108">
        <v>6.64</v>
      </c>
      <c r="CM332" s="245">
        <v>6.64</v>
      </c>
      <c r="CN332" s="109">
        <v>9.44</v>
      </c>
      <c r="CO332" s="436"/>
      <c r="CP332" s="436"/>
      <c r="CQ332" s="436"/>
      <c r="CR332" s="273"/>
      <c r="CS332" s="447">
        <v>76.563167620082666</v>
      </c>
      <c r="CT332" s="448">
        <v>70.39298824788537</v>
      </c>
      <c r="CU332" s="441">
        <v>0.6756581499563844</v>
      </c>
      <c r="CV332" s="442">
        <v>0.67386442798329016</v>
      </c>
      <c r="CW332" s="450" t="s">
        <v>2269</v>
      </c>
      <c r="CX332" s="242"/>
      <c r="CY332" s="436"/>
      <c r="CZ332" s="436"/>
      <c r="DA332" s="437"/>
      <c r="DB332" s="438"/>
      <c r="DC332" s="457">
        <v>145788</v>
      </c>
      <c r="DD332" s="458">
        <v>23230</v>
      </c>
      <c r="DE332" s="459">
        <v>54195</v>
      </c>
      <c r="DF332" s="357">
        <v>74404.333333333328</v>
      </c>
    </row>
    <row r="333" spans="1:110" ht="35.25" customHeight="1" x14ac:dyDescent="0.25">
      <c r="A333" s="401" t="s">
        <v>56</v>
      </c>
      <c r="B333" s="48" t="s">
        <v>42</v>
      </c>
      <c r="C333" s="48" t="s">
        <v>388</v>
      </c>
      <c r="D333" s="145" t="s">
        <v>588</v>
      </c>
      <c r="E333" s="145" t="s">
        <v>461</v>
      </c>
      <c r="F333" s="145" t="s">
        <v>593</v>
      </c>
      <c r="G333" s="14" t="s">
        <v>594</v>
      </c>
      <c r="H333" s="22" t="s">
        <v>1978</v>
      </c>
      <c r="I333" s="145" t="s">
        <v>1984</v>
      </c>
      <c r="J333" s="426">
        <v>12.668219606558768</v>
      </c>
      <c r="K333" s="426">
        <v>38.257007496183007</v>
      </c>
      <c r="L333" s="488">
        <v>2160</v>
      </c>
      <c r="M333" s="498"/>
      <c r="N333" s="498"/>
      <c r="O333" s="498"/>
      <c r="P333" s="498"/>
      <c r="Q333" s="498"/>
      <c r="R333" s="498"/>
      <c r="S333" s="498"/>
      <c r="T333" s="498"/>
      <c r="U333" s="498"/>
      <c r="V333" s="498"/>
      <c r="W333" s="498"/>
      <c r="X333" s="498"/>
      <c r="Y333" s="498">
        <v>1</v>
      </c>
      <c r="Z333" s="498">
        <v>1</v>
      </c>
      <c r="AA333" s="498"/>
      <c r="AB333" s="498"/>
      <c r="AC333" s="498">
        <v>51</v>
      </c>
      <c r="AD333" s="498">
        <v>51</v>
      </c>
      <c r="AE333" s="498"/>
      <c r="AF333" s="498"/>
      <c r="AG333" s="585"/>
      <c r="AH333" s="498"/>
      <c r="AI333" s="498">
        <f t="shared" si="28"/>
        <v>52</v>
      </c>
      <c r="AJ333" s="498">
        <f t="shared" si="29"/>
        <v>52</v>
      </c>
      <c r="AK333" s="498"/>
      <c r="AL333" s="498"/>
      <c r="AM333" s="498"/>
      <c r="AN333" s="498"/>
      <c r="AO333" s="498"/>
      <c r="AP333" s="498"/>
      <c r="AQ333" s="498"/>
      <c r="AR333" s="498"/>
      <c r="AS333" s="498"/>
      <c r="AT333" s="498"/>
      <c r="AU333" s="498"/>
      <c r="AV333" s="498"/>
      <c r="AW333" s="498">
        <v>625</v>
      </c>
      <c r="AX333" s="498">
        <v>625</v>
      </c>
      <c r="AY333" s="498"/>
      <c r="AZ333" s="498"/>
      <c r="BA333" s="498">
        <v>852.63</v>
      </c>
      <c r="BB333" s="498">
        <v>852.63</v>
      </c>
      <c r="BC333" s="498"/>
      <c r="BD333" s="498"/>
      <c r="BE333" s="498"/>
      <c r="BF333" s="498"/>
      <c r="BG333" s="256">
        <f t="shared" si="30"/>
        <v>1477.63</v>
      </c>
      <c r="BH333" s="26">
        <f t="shared" si="31"/>
        <v>1477.63</v>
      </c>
      <c r="BI333" s="514">
        <f t="shared" si="27"/>
        <v>0.14659027777777778</v>
      </c>
      <c r="BJ333" s="515">
        <v>0</v>
      </c>
      <c r="BK333" s="515">
        <v>0</v>
      </c>
      <c r="BL333" s="515">
        <v>0</v>
      </c>
      <c r="BM333" s="515">
        <v>0</v>
      </c>
      <c r="BN333" s="515">
        <v>0</v>
      </c>
      <c r="BO333" s="515">
        <v>0</v>
      </c>
      <c r="BP333" s="515">
        <v>0</v>
      </c>
      <c r="BQ333" s="515">
        <v>0</v>
      </c>
      <c r="BR333" s="515">
        <v>0</v>
      </c>
      <c r="BS333" s="515">
        <v>0</v>
      </c>
      <c r="BT333" s="515">
        <v>0</v>
      </c>
      <c r="BU333" s="515">
        <v>0</v>
      </c>
      <c r="BV333" s="515">
        <v>3153599.9999999995</v>
      </c>
      <c r="BW333" s="515">
        <v>3153599.9999999995</v>
      </c>
      <c r="BX333" s="515">
        <v>0</v>
      </c>
      <c r="BY333" s="515">
        <v>0</v>
      </c>
      <c r="BZ333" s="515">
        <v>1000851.1992</v>
      </c>
      <c r="CA333" s="515">
        <v>1000851.1992</v>
      </c>
      <c r="CB333" s="515">
        <v>0</v>
      </c>
      <c r="CC333" s="515">
        <v>0</v>
      </c>
      <c r="CD333" s="515">
        <v>0</v>
      </c>
      <c r="CE333" s="515">
        <v>0</v>
      </c>
      <c r="CF333" s="515">
        <v>4154451.1991999997</v>
      </c>
      <c r="CG333" s="516">
        <v>4154451.1991999997</v>
      </c>
      <c r="CH333" s="501">
        <v>16609378.8041244</v>
      </c>
      <c r="CI333" s="501">
        <v>16609378.8041244</v>
      </c>
      <c r="CJ333" s="501">
        <v>21547302.232377604</v>
      </c>
      <c r="CK333" s="257" t="s">
        <v>1976</v>
      </c>
      <c r="CL333" s="108">
        <v>7.77</v>
      </c>
      <c r="CM333" s="245">
        <v>7.77</v>
      </c>
      <c r="CN333" s="109">
        <v>10.08</v>
      </c>
      <c r="CO333" s="436"/>
      <c r="CP333" s="436"/>
      <c r="CQ333" s="436"/>
      <c r="CR333" s="273"/>
      <c r="CS333" s="447">
        <v>170.23730166427205</v>
      </c>
      <c r="CT333" s="448">
        <v>165.5261747328077</v>
      </c>
      <c r="CU333" s="441">
        <v>1.1992240668362211</v>
      </c>
      <c r="CV333" s="442">
        <v>1.1959107822894677</v>
      </c>
      <c r="CW333" s="450" t="s">
        <v>2236</v>
      </c>
      <c r="CX333" s="242"/>
      <c r="CY333" s="436"/>
      <c r="CZ333" s="436"/>
      <c r="DA333" s="437"/>
      <c r="DB333" s="438"/>
      <c r="DC333" s="457">
        <v>126929</v>
      </c>
      <c r="DD333" s="458">
        <v>225915</v>
      </c>
      <c r="DE333" s="459">
        <v>467456</v>
      </c>
      <c r="DF333" s="357">
        <v>273433.33333333331</v>
      </c>
    </row>
    <row r="334" spans="1:110" ht="35.25" customHeight="1" x14ac:dyDescent="0.25">
      <c r="A334" s="401" t="s">
        <v>56</v>
      </c>
      <c r="B334" s="48" t="s">
        <v>42</v>
      </c>
      <c r="C334" s="48" t="s">
        <v>388</v>
      </c>
      <c r="D334" s="145" t="s">
        <v>460</v>
      </c>
      <c r="E334" s="145" t="s">
        <v>461</v>
      </c>
      <c r="F334" s="145" t="s">
        <v>595</v>
      </c>
      <c r="G334" s="14" t="s">
        <v>463</v>
      </c>
      <c r="H334" s="22" t="s">
        <v>1978</v>
      </c>
      <c r="I334" s="145" t="s">
        <v>1984</v>
      </c>
      <c r="J334" s="426">
        <v>11.353593043613991</v>
      </c>
      <c r="K334" s="426">
        <v>7.2931818030119997</v>
      </c>
      <c r="L334" s="488">
        <v>224.1</v>
      </c>
      <c r="M334" s="498"/>
      <c r="N334" s="498"/>
      <c r="O334" s="498"/>
      <c r="P334" s="498"/>
      <c r="Q334" s="498"/>
      <c r="R334" s="498"/>
      <c r="S334" s="498"/>
      <c r="T334" s="498"/>
      <c r="U334" s="498"/>
      <c r="V334" s="498"/>
      <c r="W334" s="498"/>
      <c r="X334" s="498"/>
      <c r="Y334" s="498"/>
      <c r="Z334" s="498"/>
      <c r="AA334" s="498"/>
      <c r="AB334" s="498"/>
      <c r="AC334" s="498">
        <v>2</v>
      </c>
      <c r="AD334" s="498">
        <v>2</v>
      </c>
      <c r="AE334" s="498"/>
      <c r="AF334" s="498"/>
      <c r="AG334" s="585"/>
      <c r="AH334" s="498"/>
      <c r="AI334" s="498">
        <f t="shared" si="28"/>
        <v>2</v>
      </c>
      <c r="AJ334" s="498">
        <f t="shared" si="29"/>
        <v>2</v>
      </c>
      <c r="AK334" s="498"/>
      <c r="AL334" s="498"/>
      <c r="AM334" s="498"/>
      <c r="AN334" s="498"/>
      <c r="AO334" s="498"/>
      <c r="AP334" s="498"/>
      <c r="AQ334" s="498"/>
      <c r="AR334" s="498"/>
      <c r="AS334" s="498"/>
      <c r="AT334" s="498"/>
      <c r="AU334" s="498"/>
      <c r="AV334" s="498"/>
      <c r="AW334" s="498"/>
      <c r="AX334" s="498"/>
      <c r="AY334" s="498"/>
      <c r="AZ334" s="498"/>
      <c r="BA334" s="498">
        <v>425</v>
      </c>
      <c r="BB334" s="498">
        <v>425</v>
      </c>
      <c r="BC334" s="498"/>
      <c r="BD334" s="498"/>
      <c r="BE334" s="498"/>
      <c r="BF334" s="498"/>
      <c r="BG334" s="256">
        <f t="shared" si="30"/>
        <v>425</v>
      </c>
      <c r="BH334" s="26">
        <f t="shared" si="31"/>
        <v>425</v>
      </c>
      <c r="BI334" s="514">
        <f t="shared" si="27"/>
        <v>0.25147928994082841</v>
      </c>
      <c r="BJ334" s="515">
        <v>0</v>
      </c>
      <c r="BK334" s="515">
        <v>0</v>
      </c>
      <c r="BL334" s="515">
        <v>0</v>
      </c>
      <c r="BM334" s="515">
        <v>0</v>
      </c>
      <c r="BN334" s="515">
        <v>0</v>
      </c>
      <c r="BO334" s="515">
        <v>0</v>
      </c>
      <c r="BP334" s="515">
        <v>0</v>
      </c>
      <c r="BQ334" s="515">
        <v>0</v>
      </c>
      <c r="BR334" s="515">
        <v>0</v>
      </c>
      <c r="BS334" s="515">
        <v>0</v>
      </c>
      <c r="BT334" s="515">
        <v>0</v>
      </c>
      <c r="BU334" s="515">
        <v>0</v>
      </c>
      <c r="BV334" s="515">
        <v>0</v>
      </c>
      <c r="BW334" s="515">
        <v>0</v>
      </c>
      <c r="BX334" s="515">
        <v>0</v>
      </c>
      <c r="BY334" s="515">
        <v>0</v>
      </c>
      <c r="BZ334" s="515">
        <v>498882.00000000006</v>
      </c>
      <c r="CA334" s="515">
        <v>498882.00000000006</v>
      </c>
      <c r="CB334" s="515">
        <v>0</v>
      </c>
      <c r="CC334" s="515">
        <v>0</v>
      </c>
      <c r="CD334" s="515">
        <v>0</v>
      </c>
      <c r="CE334" s="515">
        <v>0</v>
      </c>
      <c r="CF334" s="515">
        <v>498882.00000000006</v>
      </c>
      <c r="CG334" s="516">
        <v>498882.00000000006</v>
      </c>
      <c r="CH334" s="501">
        <v>6544180.1923211999</v>
      </c>
      <c r="CI334" s="501">
        <v>6544180.1923211999</v>
      </c>
      <c r="CJ334" s="501">
        <v>1725376.6809707999</v>
      </c>
      <c r="CK334" s="257" t="s">
        <v>1976</v>
      </c>
      <c r="CL334" s="108">
        <v>6.41</v>
      </c>
      <c r="CM334" s="245">
        <v>6.41</v>
      </c>
      <c r="CN334" s="109">
        <v>1.69</v>
      </c>
      <c r="CO334" s="436"/>
      <c r="CP334" s="436"/>
      <c r="CQ334" s="436"/>
      <c r="CR334" s="273"/>
      <c r="CS334" s="447">
        <v>64.567284584476155</v>
      </c>
      <c r="CT334" s="448">
        <v>64.567284584476155</v>
      </c>
      <c r="CU334" s="441">
        <v>0.85153832313759492</v>
      </c>
      <c r="CV334" s="442">
        <v>0.85153832313759492</v>
      </c>
      <c r="CW334" s="450" t="s">
        <v>2243</v>
      </c>
      <c r="CX334" s="242"/>
      <c r="CY334" s="436"/>
      <c r="CZ334" s="436"/>
      <c r="DA334" s="437"/>
      <c r="DB334" s="438"/>
      <c r="DC334" s="457">
        <v>0</v>
      </c>
      <c r="DD334" s="458">
        <v>28684</v>
      </c>
      <c r="DE334" s="459">
        <v>2795</v>
      </c>
      <c r="DF334" s="357">
        <v>10493</v>
      </c>
    </row>
    <row r="335" spans="1:110" ht="35.25" customHeight="1" x14ac:dyDescent="0.25">
      <c r="A335" s="401" t="s">
        <v>56</v>
      </c>
      <c r="B335" s="48" t="s">
        <v>42</v>
      </c>
      <c r="C335" s="48" t="s">
        <v>388</v>
      </c>
      <c r="D335" s="145" t="s">
        <v>460</v>
      </c>
      <c r="E335" s="145" t="s">
        <v>461</v>
      </c>
      <c r="F335" s="145" t="s">
        <v>596</v>
      </c>
      <c r="G335" s="14" t="s">
        <v>463</v>
      </c>
      <c r="H335" s="22" t="s">
        <v>1978</v>
      </c>
      <c r="I335" s="145" t="s">
        <v>1984</v>
      </c>
      <c r="J335" s="426">
        <v>11.257983839036187</v>
      </c>
      <c r="K335" s="426">
        <v>5.1149621105730008</v>
      </c>
      <c r="L335" s="488">
        <v>16.3</v>
      </c>
      <c r="M335" s="498"/>
      <c r="N335" s="498"/>
      <c r="O335" s="498"/>
      <c r="P335" s="498"/>
      <c r="Q335" s="498"/>
      <c r="R335" s="498"/>
      <c r="S335" s="498"/>
      <c r="T335" s="498"/>
      <c r="U335" s="498"/>
      <c r="V335" s="498"/>
      <c r="W335" s="498"/>
      <c r="X335" s="498"/>
      <c r="Y335" s="498"/>
      <c r="Z335" s="498"/>
      <c r="AA335" s="498"/>
      <c r="AB335" s="498"/>
      <c r="AC335" s="498">
        <v>3</v>
      </c>
      <c r="AD335" s="498">
        <v>3</v>
      </c>
      <c r="AE335" s="498"/>
      <c r="AF335" s="498"/>
      <c r="AG335" s="585"/>
      <c r="AH335" s="498"/>
      <c r="AI335" s="498">
        <f t="shared" si="28"/>
        <v>3</v>
      </c>
      <c r="AJ335" s="498">
        <f t="shared" si="29"/>
        <v>3</v>
      </c>
      <c r="AK335" s="498"/>
      <c r="AL335" s="498"/>
      <c r="AM335" s="498"/>
      <c r="AN335" s="498"/>
      <c r="AO335" s="498"/>
      <c r="AP335" s="498"/>
      <c r="AQ335" s="498"/>
      <c r="AR335" s="498"/>
      <c r="AS335" s="498"/>
      <c r="AT335" s="498"/>
      <c r="AU335" s="498"/>
      <c r="AV335" s="498"/>
      <c r="AW335" s="498"/>
      <c r="AX335" s="498"/>
      <c r="AY335" s="498"/>
      <c r="AZ335" s="498"/>
      <c r="BA335" s="498">
        <v>695</v>
      </c>
      <c r="BB335" s="498">
        <v>695</v>
      </c>
      <c r="BC335" s="498"/>
      <c r="BD335" s="498"/>
      <c r="BE335" s="498"/>
      <c r="BF335" s="498"/>
      <c r="BG335" s="256">
        <f t="shared" si="30"/>
        <v>695</v>
      </c>
      <c r="BH335" s="26">
        <f t="shared" si="31"/>
        <v>695</v>
      </c>
      <c r="BI335" s="514">
        <f t="shared" si="27"/>
        <v>6.5627950897072712E-2</v>
      </c>
      <c r="BJ335" s="515">
        <v>0</v>
      </c>
      <c r="BK335" s="515">
        <v>0</v>
      </c>
      <c r="BL335" s="515">
        <v>0</v>
      </c>
      <c r="BM335" s="515">
        <v>0</v>
      </c>
      <c r="BN335" s="515">
        <v>0</v>
      </c>
      <c r="BO335" s="515">
        <v>0</v>
      </c>
      <c r="BP335" s="515">
        <v>0</v>
      </c>
      <c r="BQ335" s="515">
        <v>0</v>
      </c>
      <c r="BR335" s="515">
        <v>0</v>
      </c>
      <c r="BS335" s="515">
        <v>0</v>
      </c>
      <c r="BT335" s="515">
        <v>0</v>
      </c>
      <c r="BU335" s="515">
        <v>0</v>
      </c>
      <c r="BV335" s="515">
        <v>0</v>
      </c>
      <c r="BW335" s="515">
        <v>0</v>
      </c>
      <c r="BX335" s="515">
        <v>0</v>
      </c>
      <c r="BY335" s="515">
        <v>0</v>
      </c>
      <c r="BZ335" s="515">
        <v>815818.8</v>
      </c>
      <c r="CA335" s="515">
        <v>815818.8</v>
      </c>
      <c r="CB335" s="515">
        <v>0</v>
      </c>
      <c r="CC335" s="515">
        <v>0</v>
      </c>
      <c r="CD335" s="515">
        <v>0</v>
      </c>
      <c r="CE335" s="515">
        <v>0</v>
      </c>
      <c r="CF335" s="515">
        <v>815818.8</v>
      </c>
      <c r="CG335" s="516">
        <v>815818.8</v>
      </c>
      <c r="CH335" s="501">
        <v>28831172.568652797</v>
      </c>
      <c r="CI335" s="501">
        <v>28831172.568652797</v>
      </c>
      <c r="CJ335" s="501">
        <v>36830170.989388794</v>
      </c>
      <c r="CK335" s="257" t="s">
        <v>1976</v>
      </c>
      <c r="CL335" s="108">
        <v>8.2899999999999991</v>
      </c>
      <c r="CM335" s="245">
        <v>8.2899999999999991</v>
      </c>
      <c r="CN335" s="109">
        <v>10.59</v>
      </c>
      <c r="CO335" s="436"/>
      <c r="CP335" s="436"/>
      <c r="CQ335" s="436"/>
      <c r="CR335" s="273"/>
      <c r="CS335" s="447">
        <v>0.62222222222222223</v>
      </c>
      <c r="CT335" s="448">
        <v>0.62222222222222223</v>
      </c>
      <c r="CU335" s="441">
        <v>0.33333333333333331</v>
      </c>
      <c r="CV335" s="442">
        <v>0.33333333333333331</v>
      </c>
      <c r="CW335" s="450" t="s">
        <v>2287</v>
      </c>
      <c r="CX335" s="242"/>
      <c r="CY335" s="436"/>
      <c r="CZ335" s="436"/>
      <c r="DA335" s="437"/>
      <c r="DB335" s="438"/>
      <c r="DC335" s="457">
        <v>0</v>
      </c>
      <c r="DD335" s="458">
        <v>0</v>
      </c>
      <c r="DE335" s="459">
        <v>0</v>
      </c>
      <c r="DF335" s="357">
        <v>0</v>
      </c>
    </row>
    <row r="336" spans="1:110" ht="35.25" customHeight="1" x14ac:dyDescent="0.25">
      <c r="A336" s="401" t="s">
        <v>56</v>
      </c>
      <c r="B336" s="48" t="s">
        <v>42</v>
      </c>
      <c r="C336" s="48" t="s">
        <v>388</v>
      </c>
      <c r="D336" s="145" t="s">
        <v>460</v>
      </c>
      <c r="E336" s="145" t="s">
        <v>461</v>
      </c>
      <c r="F336" s="145" t="s">
        <v>597</v>
      </c>
      <c r="G336" s="14" t="s">
        <v>463</v>
      </c>
      <c r="H336" s="22" t="s">
        <v>1978</v>
      </c>
      <c r="I336" s="145" t="s">
        <v>1984</v>
      </c>
      <c r="J336" s="426">
        <v>10.038966480669213</v>
      </c>
      <c r="K336" s="426">
        <v>24.25568176773</v>
      </c>
      <c r="L336" s="488">
        <v>1427.9</v>
      </c>
      <c r="M336" s="498"/>
      <c r="N336" s="498"/>
      <c r="O336" s="498"/>
      <c r="P336" s="498"/>
      <c r="Q336" s="498"/>
      <c r="R336" s="498"/>
      <c r="S336" s="498"/>
      <c r="T336" s="498"/>
      <c r="U336" s="498"/>
      <c r="V336" s="498"/>
      <c r="W336" s="498"/>
      <c r="X336" s="498"/>
      <c r="Y336" s="498"/>
      <c r="Z336" s="498"/>
      <c r="AA336" s="498"/>
      <c r="AB336" s="498"/>
      <c r="AC336" s="498">
        <v>29</v>
      </c>
      <c r="AD336" s="498">
        <v>29</v>
      </c>
      <c r="AE336" s="498"/>
      <c r="AF336" s="498"/>
      <c r="AG336" s="585"/>
      <c r="AH336" s="498"/>
      <c r="AI336" s="498">
        <f t="shared" si="28"/>
        <v>29</v>
      </c>
      <c r="AJ336" s="498">
        <f t="shared" si="29"/>
        <v>29</v>
      </c>
      <c r="AK336" s="498"/>
      <c r="AL336" s="498"/>
      <c r="AM336" s="498"/>
      <c r="AN336" s="498"/>
      <c r="AO336" s="498"/>
      <c r="AP336" s="498"/>
      <c r="AQ336" s="498"/>
      <c r="AR336" s="498"/>
      <c r="AS336" s="498"/>
      <c r="AT336" s="498"/>
      <c r="AU336" s="498"/>
      <c r="AV336" s="498"/>
      <c r="AW336" s="498"/>
      <c r="AX336" s="498"/>
      <c r="AY336" s="498"/>
      <c r="AZ336" s="498"/>
      <c r="BA336" s="498">
        <v>209.55500000000001</v>
      </c>
      <c r="BB336" s="498">
        <v>209.55500000000001</v>
      </c>
      <c r="BC336" s="498"/>
      <c r="BD336" s="498"/>
      <c r="BE336" s="498"/>
      <c r="BF336" s="498"/>
      <c r="BG336" s="256">
        <f t="shared" si="30"/>
        <v>209.55500000000001</v>
      </c>
      <c r="BH336" s="26">
        <f t="shared" si="31"/>
        <v>209.55500000000001</v>
      </c>
      <c r="BI336" s="514">
        <f t="shared" si="27"/>
        <v>2.2654594594594596E-2</v>
      </c>
      <c r="BJ336" s="515">
        <v>0</v>
      </c>
      <c r="BK336" s="515">
        <v>0</v>
      </c>
      <c r="BL336" s="515">
        <v>0</v>
      </c>
      <c r="BM336" s="515">
        <v>0</v>
      </c>
      <c r="BN336" s="515">
        <v>0</v>
      </c>
      <c r="BO336" s="515">
        <v>0</v>
      </c>
      <c r="BP336" s="515">
        <v>0</v>
      </c>
      <c r="BQ336" s="515">
        <v>0</v>
      </c>
      <c r="BR336" s="515">
        <v>0</v>
      </c>
      <c r="BS336" s="515">
        <v>0</v>
      </c>
      <c r="BT336" s="515">
        <v>0</v>
      </c>
      <c r="BU336" s="515">
        <v>0</v>
      </c>
      <c r="BV336" s="515">
        <v>0</v>
      </c>
      <c r="BW336" s="515">
        <v>0</v>
      </c>
      <c r="BX336" s="515">
        <v>0</v>
      </c>
      <c r="BY336" s="515">
        <v>0</v>
      </c>
      <c r="BZ336" s="515">
        <v>245984.04120000001</v>
      </c>
      <c r="CA336" s="515">
        <v>245984.04120000001</v>
      </c>
      <c r="CB336" s="515">
        <v>0</v>
      </c>
      <c r="CC336" s="515">
        <v>0</v>
      </c>
      <c r="CD336" s="515">
        <v>0</v>
      </c>
      <c r="CE336" s="515">
        <v>0</v>
      </c>
      <c r="CF336" s="515">
        <v>245984.04120000001</v>
      </c>
      <c r="CG336" s="516">
        <v>245984.04120000001</v>
      </c>
      <c r="CH336" s="501">
        <v>28013553.861789599</v>
      </c>
      <c r="CI336" s="501">
        <v>28013553.861789599</v>
      </c>
      <c r="CJ336" s="501">
        <v>34504044.370379999</v>
      </c>
      <c r="CK336" s="257" t="s">
        <v>1976</v>
      </c>
      <c r="CL336" s="108">
        <v>7.51</v>
      </c>
      <c r="CM336" s="245">
        <v>7.51</v>
      </c>
      <c r="CN336" s="109">
        <v>9.25</v>
      </c>
      <c r="CO336" s="436"/>
      <c r="CP336" s="436"/>
      <c r="CQ336" s="436"/>
      <c r="CR336" s="273"/>
      <c r="CS336" s="447">
        <v>365.30616281649765</v>
      </c>
      <c r="CT336" s="448">
        <v>95.390253481657837</v>
      </c>
      <c r="CU336" s="441">
        <v>1.522300067330739</v>
      </c>
      <c r="CV336" s="442">
        <v>1.3479826820721339</v>
      </c>
      <c r="CW336" s="450" t="s">
        <v>2269</v>
      </c>
      <c r="CX336" s="242"/>
      <c r="CY336" s="436"/>
      <c r="CZ336" s="436"/>
      <c r="DA336" s="437"/>
      <c r="DB336" s="438"/>
      <c r="DC336" s="457">
        <v>167267</v>
      </c>
      <c r="DD336" s="458">
        <v>0</v>
      </c>
      <c r="DE336" s="459">
        <v>85526</v>
      </c>
      <c r="DF336" s="357">
        <v>84264.333333333328</v>
      </c>
    </row>
    <row r="337" spans="1:110" ht="35.25" customHeight="1" x14ac:dyDescent="0.25">
      <c r="A337" s="401" t="s">
        <v>56</v>
      </c>
      <c r="B337" s="48" t="s">
        <v>42</v>
      </c>
      <c r="C337" s="48" t="s">
        <v>388</v>
      </c>
      <c r="D337" s="145" t="s">
        <v>598</v>
      </c>
      <c r="E337" s="145" t="s">
        <v>599</v>
      </c>
      <c r="F337" s="145" t="s">
        <v>600</v>
      </c>
      <c r="G337" s="14" t="s">
        <v>599</v>
      </c>
      <c r="H337" s="22" t="s">
        <v>1978</v>
      </c>
      <c r="I337" s="145" t="s">
        <v>1984</v>
      </c>
      <c r="J337" s="426">
        <v>7.7443455708019648</v>
      </c>
      <c r="K337" s="426">
        <v>28.373484789468002</v>
      </c>
      <c r="L337" s="488">
        <v>1414.4</v>
      </c>
      <c r="M337" s="498"/>
      <c r="N337" s="498"/>
      <c r="O337" s="498"/>
      <c r="P337" s="498"/>
      <c r="Q337" s="498"/>
      <c r="R337" s="498"/>
      <c r="S337" s="498"/>
      <c r="T337" s="498"/>
      <c r="U337" s="498"/>
      <c r="V337" s="498"/>
      <c r="W337" s="498"/>
      <c r="X337" s="498"/>
      <c r="Y337" s="498"/>
      <c r="Z337" s="498"/>
      <c r="AA337" s="498"/>
      <c r="AB337" s="498"/>
      <c r="AC337" s="498">
        <v>26</v>
      </c>
      <c r="AD337" s="498">
        <v>26</v>
      </c>
      <c r="AE337" s="498"/>
      <c r="AF337" s="498"/>
      <c r="AG337" s="585"/>
      <c r="AH337" s="498"/>
      <c r="AI337" s="498">
        <f t="shared" si="28"/>
        <v>26</v>
      </c>
      <c r="AJ337" s="498">
        <f t="shared" si="29"/>
        <v>26</v>
      </c>
      <c r="AK337" s="498"/>
      <c r="AL337" s="498"/>
      <c r="AM337" s="498"/>
      <c r="AN337" s="498"/>
      <c r="AO337" s="498"/>
      <c r="AP337" s="498"/>
      <c r="AQ337" s="498"/>
      <c r="AR337" s="498"/>
      <c r="AS337" s="498"/>
      <c r="AT337" s="498"/>
      <c r="AU337" s="498"/>
      <c r="AV337" s="498"/>
      <c r="AW337" s="498"/>
      <c r="AX337" s="498"/>
      <c r="AY337" s="498"/>
      <c r="AZ337" s="498"/>
      <c r="BA337" s="498">
        <v>220.51</v>
      </c>
      <c r="BB337" s="498">
        <v>220.51</v>
      </c>
      <c r="BC337" s="498"/>
      <c r="BD337" s="498"/>
      <c r="BE337" s="498"/>
      <c r="BF337" s="498"/>
      <c r="BG337" s="256">
        <f t="shared" si="30"/>
        <v>220.51</v>
      </c>
      <c r="BH337" s="26">
        <f t="shared" si="31"/>
        <v>220.51</v>
      </c>
      <c r="BI337" s="514">
        <f t="shared" si="27"/>
        <v>3.2523598820058994E-2</v>
      </c>
      <c r="BJ337" s="515">
        <v>0</v>
      </c>
      <c r="BK337" s="515">
        <v>0</v>
      </c>
      <c r="BL337" s="515">
        <v>0</v>
      </c>
      <c r="BM337" s="515">
        <v>0</v>
      </c>
      <c r="BN337" s="515">
        <v>0</v>
      </c>
      <c r="BO337" s="515">
        <v>0</v>
      </c>
      <c r="BP337" s="515">
        <v>0</v>
      </c>
      <c r="BQ337" s="515">
        <v>0</v>
      </c>
      <c r="BR337" s="515">
        <v>0</v>
      </c>
      <c r="BS337" s="515">
        <v>0</v>
      </c>
      <c r="BT337" s="515">
        <v>0</v>
      </c>
      <c r="BU337" s="515">
        <v>0</v>
      </c>
      <c r="BV337" s="515">
        <v>0</v>
      </c>
      <c r="BW337" s="515">
        <v>0</v>
      </c>
      <c r="BX337" s="515">
        <v>0</v>
      </c>
      <c r="BY337" s="515">
        <v>0</v>
      </c>
      <c r="BZ337" s="515">
        <v>258843.4584</v>
      </c>
      <c r="CA337" s="515">
        <v>258843.4584</v>
      </c>
      <c r="CB337" s="515">
        <v>0</v>
      </c>
      <c r="CC337" s="515">
        <v>0</v>
      </c>
      <c r="CD337" s="515">
        <v>0</v>
      </c>
      <c r="CE337" s="515">
        <v>0</v>
      </c>
      <c r="CF337" s="515">
        <v>258843.4584</v>
      </c>
      <c r="CG337" s="516">
        <v>258843.4584</v>
      </c>
      <c r="CH337" s="501">
        <v>10952435.721942</v>
      </c>
      <c r="CI337" s="501">
        <v>10952435.721942</v>
      </c>
      <c r="CJ337" s="501">
        <v>12273969.288391201</v>
      </c>
      <c r="CK337" s="257" t="s">
        <v>1976</v>
      </c>
      <c r="CL337" s="108">
        <v>6.05</v>
      </c>
      <c r="CM337" s="245">
        <v>6.05</v>
      </c>
      <c r="CN337" s="109">
        <v>6.78</v>
      </c>
      <c r="CO337" s="436"/>
      <c r="CP337" s="436"/>
      <c r="CQ337" s="436"/>
      <c r="CR337" s="273"/>
      <c r="CS337" s="447">
        <v>628.70411846880563</v>
      </c>
      <c r="CT337" s="448">
        <v>214.07380280396512</v>
      </c>
      <c r="CU337" s="441">
        <v>1.7895337607780355</v>
      </c>
      <c r="CV337" s="442">
        <v>1.2871564679970682</v>
      </c>
      <c r="CW337" s="450" t="s">
        <v>2241</v>
      </c>
      <c r="CX337" s="242"/>
      <c r="CY337" s="436"/>
      <c r="CZ337" s="436"/>
      <c r="DA337" s="437"/>
      <c r="DB337" s="438"/>
      <c r="DC337" s="457">
        <v>0</v>
      </c>
      <c r="DD337" s="458">
        <v>0</v>
      </c>
      <c r="DE337" s="459">
        <v>145857</v>
      </c>
      <c r="DF337" s="357">
        <v>48619</v>
      </c>
    </row>
    <row r="338" spans="1:110" ht="35.25" customHeight="1" x14ac:dyDescent="0.25">
      <c r="A338" s="401" t="s">
        <v>56</v>
      </c>
      <c r="B338" s="48" t="s">
        <v>42</v>
      </c>
      <c r="C338" s="48" t="s">
        <v>388</v>
      </c>
      <c r="D338" s="145" t="s">
        <v>598</v>
      </c>
      <c r="E338" s="145" t="s">
        <v>599</v>
      </c>
      <c r="F338" s="145" t="s">
        <v>601</v>
      </c>
      <c r="G338" s="14" t="s">
        <v>599</v>
      </c>
      <c r="H338" s="22" t="s">
        <v>1978</v>
      </c>
      <c r="I338" s="145" t="s">
        <v>1984</v>
      </c>
      <c r="J338" s="426">
        <v>7.9355639799575686</v>
      </c>
      <c r="K338" s="426">
        <v>20.440000000000001</v>
      </c>
      <c r="L338" s="488">
        <v>2031</v>
      </c>
      <c r="M338" s="498"/>
      <c r="N338" s="498"/>
      <c r="O338" s="498"/>
      <c r="P338" s="498"/>
      <c r="Q338" s="498"/>
      <c r="R338" s="498"/>
      <c r="S338" s="498"/>
      <c r="T338" s="498"/>
      <c r="U338" s="498"/>
      <c r="V338" s="498"/>
      <c r="W338" s="498"/>
      <c r="X338" s="498"/>
      <c r="Y338" s="498"/>
      <c r="Z338" s="498"/>
      <c r="AA338" s="498"/>
      <c r="AB338" s="498"/>
      <c r="AC338" s="498">
        <v>23</v>
      </c>
      <c r="AD338" s="498">
        <v>23</v>
      </c>
      <c r="AE338" s="498"/>
      <c r="AF338" s="498"/>
      <c r="AG338" s="585"/>
      <c r="AH338" s="498"/>
      <c r="AI338" s="498">
        <f t="shared" si="28"/>
        <v>23</v>
      </c>
      <c r="AJ338" s="498">
        <f t="shared" si="29"/>
        <v>23</v>
      </c>
      <c r="AK338" s="498"/>
      <c r="AL338" s="498"/>
      <c r="AM338" s="498"/>
      <c r="AN338" s="498"/>
      <c r="AO338" s="498"/>
      <c r="AP338" s="498"/>
      <c r="AQ338" s="498"/>
      <c r="AR338" s="498"/>
      <c r="AS338" s="498"/>
      <c r="AT338" s="498"/>
      <c r="AU338" s="498"/>
      <c r="AV338" s="498"/>
      <c r="AW338" s="498"/>
      <c r="AX338" s="498"/>
      <c r="AY338" s="498"/>
      <c r="AZ338" s="498"/>
      <c r="BA338" s="498">
        <v>146.22499999999999</v>
      </c>
      <c r="BB338" s="498">
        <v>146.22499999999999</v>
      </c>
      <c r="BC338" s="498"/>
      <c r="BD338" s="498"/>
      <c r="BE338" s="498"/>
      <c r="BF338" s="498"/>
      <c r="BG338" s="256">
        <f t="shared" si="30"/>
        <v>146.22499999999999</v>
      </c>
      <c r="BH338" s="26">
        <f t="shared" si="31"/>
        <v>146.22499999999999</v>
      </c>
      <c r="BI338" s="514">
        <f t="shared" si="27"/>
        <v>0</v>
      </c>
      <c r="BJ338" s="515">
        <v>0</v>
      </c>
      <c r="BK338" s="515">
        <v>0</v>
      </c>
      <c r="BL338" s="515">
        <v>0</v>
      </c>
      <c r="BM338" s="515">
        <v>0</v>
      </c>
      <c r="BN338" s="515">
        <v>0</v>
      </c>
      <c r="BO338" s="515">
        <v>0</v>
      </c>
      <c r="BP338" s="515">
        <v>0</v>
      </c>
      <c r="BQ338" s="515">
        <v>0</v>
      </c>
      <c r="BR338" s="515">
        <v>0</v>
      </c>
      <c r="BS338" s="515">
        <v>0</v>
      </c>
      <c r="BT338" s="515">
        <v>0</v>
      </c>
      <c r="BU338" s="515">
        <v>0</v>
      </c>
      <c r="BV338" s="515">
        <v>0</v>
      </c>
      <c r="BW338" s="515">
        <v>0</v>
      </c>
      <c r="BX338" s="515">
        <v>0</v>
      </c>
      <c r="BY338" s="515">
        <v>0</v>
      </c>
      <c r="BZ338" s="515">
        <v>171644.75400000002</v>
      </c>
      <c r="CA338" s="515">
        <v>171644.75400000002</v>
      </c>
      <c r="CB338" s="515">
        <v>0</v>
      </c>
      <c r="CC338" s="515">
        <v>0</v>
      </c>
      <c r="CD338" s="515">
        <v>0</v>
      </c>
      <c r="CE338" s="515">
        <v>0</v>
      </c>
      <c r="CF338" s="515">
        <v>171644.75400000002</v>
      </c>
      <c r="CG338" s="516">
        <v>171644.75400000002</v>
      </c>
      <c r="CH338" s="501">
        <v>0</v>
      </c>
      <c r="CI338" s="501">
        <v>0</v>
      </c>
      <c r="CJ338" s="501">
        <v>0</v>
      </c>
      <c r="CK338" s="257" t="s">
        <v>1976</v>
      </c>
      <c r="CL338" s="108">
        <v>0</v>
      </c>
      <c r="CM338" s="245">
        <v>0</v>
      </c>
      <c r="CN338" s="109">
        <v>0</v>
      </c>
      <c r="CO338" s="436"/>
      <c r="CP338" s="436"/>
      <c r="CQ338" s="436"/>
      <c r="CR338" s="273"/>
      <c r="CS338" s="447">
        <v>881.35420358338251</v>
      </c>
      <c r="CT338" s="448">
        <v>2.4741090765898801</v>
      </c>
      <c r="CU338" s="441">
        <v>0.81945264815908647</v>
      </c>
      <c r="CV338" s="442">
        <v>1.929513683796023E-2</v>
      </c>
      <c r="CW338" s="450" t="s">
        <v>2269</v>
      </c>
      <c r="CX338" s="242"/>
      <c r="CY338" s="436"/>
      <c r="CZ338" s="436"/>
      <c r="DA338" s="437"/>
      <c r="DB338" s="438"/>
      <c r="DC338" s="457">
        <v>0</v>
      </c>
      <c r="DD338" s="458">
        <v>0</v>
      </c>
      <c r="DE338" s="459">
        <v>0</v>
      </c>
      <c r="DF338" s="357">
        <v>0</v>
      </c>
    </row>
    <row r="339" spans="1:110" ht="35.25" customHeight="1" x14ac:dyDescent="0.25">
      <c r="A339" s="401" t="s">
        <v>56</v>
      </c>
      <c r="B339" s="48" t="s">
        <v>42</v>
      </c>
      <c r="C339" s="48" t="s">
        <v>388</v>
      </c>
      <c r="D339" s="145" t="s">
        <v>602</v>
      </c>
      <c r="E339" s="145" t="s">
        <v>599</v>
      </c>
      <c r="F339" s="145" t="s">
        <v>603</v>
      </c>
      <c r="G339" s="14" t="s">
        <v>599</v>
      </c>
      <c r="H339" s="22" t="s">
        <v>1978</v>
      </c>
      <c r="I339" s="145" t="s">
        <v>1984</v>
      </c>
      <c r="J339" s="426">
        <v>7.9833685822464693</v>
      </c>
      <c r="K339" s="426">
        <v>31.527840843513001</v>
      </c>
      <c r="L339" s="488">
        <v>2285.6999999999998</v>
      </c>
      <c r="M339" s="498"/>
      <c r="N339" s="498"/>
      <c r="O339" s="498"/>
      <c r="P339" s="498"/>
      <c r="Q339" s="498"/>
      <c r="R339" s="498"/>
      <c r="S339" s="498"/>
      <c r="T339" s="498"/>
      <c r="U339" s="498"/>
      <c r="V339" s="498"/>
      <c r="W339" s="498"/>
      <c r="X339" s="498"/>
      <c r="Y339" s="498"/>
      <c r="Z339" s="498"/>
      <c r="AA339" s="498"/>
      <c r="AB339" s="498"/>
      <c r="AC339" s="498">
        <v>36</v>
      </c>
      <c r="AD339" s="498">
        <v>36</v>
      </c>
      <c r="AE339" s="498"/>
      <c r="AF339" s="498"/>
      <c r="AG339" s="585"/>
      <c r="AH339" s="498"/>
      <c r="AI339" s="498">
        <f t="shared" si="28"/>
        <v>36</v>
      </c>
      <c r="AJ339" s="498">
        <f t="shared" si="29"/>
        <v>36</v>
      </c>
      <c r="AK339" s="498"/>
      <c r="AL339" s="498"/>
      <c r="AM339" s="498"/>
      <c r="AN339" s="498"/>
      <c r="AO339" s="498"/>
      <c r="AP339" s="498"/>
      <c r="AQ339" s="498"/>
      <c r="AR339" s="498"/>
      <c r="AS339" s="498"/>
      <c r="AT339" s="498"/>
      <c r="AU339" s="498"/>
      <c r="AV339" s="498"/>
      <c r="AW339" s="498"/>
      <c r="AX339" s="498"/>
      <c r="AY339" s="498"/>
      <c r="AZ339" s="498"/>
      <c r="BA339" s="498">
        <v>278.77</v>
      </c>
      <c r="BB339" s="498">
        <v>278.77</v>
      </c>
      <c r="BC339" s="498"/>
      <c r="BD339" s="498"/>
      <c r="BE339" s="498"/>
      <c r="BF339" s="498"/>
      <c r="BG339" s="256">
        <f t="shared" si="30"/>
        <v>278.77</v>
      </c>
      <c r="BH339" s="26">
        <f t="shared" si="31"/>
        <v>278.77</v>
      </c>
      <c r="BI339" s="514">
        <f t="shared" si="27"/>
        <v>3.9824285714285708E-2</v>
      </c>
      <c r="BJ339" s="515">
        <v>0</v>
      </c>
      <c r="BK339" s="515">
        <v>0</v>
      </c>
      <c r="BL339" s="515">
        <v>0</v>
      </c>
      <c r="BM339" s="515">
        <v>0</v>
      </c>
      <c r="BN339" s="515">
        <v>0</v>
      </c>
      <c r="BO339" s="515">
        <v>0</v>
      </c>
      <c r="BP339" s="515">
        <v>0</v>
      </c>
      <c r="BQ339" s="515">
        <v>0</v>
      </c>
      <c r="BR339" s="515">
        <v>0</v>
      </c>
      <c r="BS339" s="515">
        <v>0</v>
      </c>
      <c r="BT339" s="515">
        <v>0</v>
      </c>
      <c r="BU339" s="515">
        <v>0</v>
      </c>
      <c r="BV339" s="515">
        <v>0</v>
      </c>
      <c r="BW339" s="515">
        <v>0</v>
      </c>
      <c r="BX339" s="515">
        <v>0</v>
      </c>
      <c r="BY339" s="515">
        <v>0</v>
      </c>
      <c r="BZ339" s="515">
        <v>327231.37679999997</v>
      </c>
      <c r="CA339" s="515">
        <v>327231.37679999997</v>
      </c>
      <c r="CB339" s="515">
        <v>0</v>
      </c>
      <c r="CC339" s="515">
        <v>0</v>
      </c>
      <c r="CD339" s="515">
        <v>0</v>
      </c>
      <c r="CE339" s="515">
        <v>0</v>
      </c>
      <c r="CF339" s="515">
        <v>327231.37679999997</v>
      </c>
      <c r="CG339" s="516">
        <v>327231.37679999997</v>
      </c>
      <c r="CH339" s="501">
        <v>18117499.151531998</v>
      </c>
      <c r="CI339" s="501">
        <v>18117499.151531998</v>
      </c>
      <c r="CJ339" s="501">
        <v>20790572.796839997</v>
      </c>
      <c r="CK339" s="257" t="s">
        <v>1976</v>
      </c>
      <c r="CL339" s="108">
        <v>6.1</v>
      </c>
      <c r="CM339" s="245">
        <v>6.1</v>
      </c>
      <c r="CN339" s="109">
        <v>7</v>
      </c>
      <c r="CO339" s="436"/>
      <c r="CP339" s="436"/>
      <c r="CQ339" s="436"/>
      <c r="CR339" s="273"/>
      <c r="CS339" s="447">
        <v>215.25402696924087</v>
      </c>
      <c r="CT339" s="448">
        <v>211.31075731778981</v>
      </c>
      <c r="CU339" s="441">
        <v>1.0693435850285604</v>
      </c>
      <c r="CV339" s="442">
        <v>1.0680310576842407</v>
      </c>
      <c r="CW339" s="450" t="s">
        <v>2288</v>
      </c>
      <c r="CX339" s="242"/>
      <c r="CY339" s="436"/>
      <c r="CZ339" s="436"/>
      <c r="DA339" s="437"/>
      <c r="DB339" s="438"/>
      <c r="DC339" s="457">
        <v>0</v>
      </c>
      <c r="DD339" s="458">
        <v>0</v>
      </c>
      <c r="DE339" s="459">
        <v>0</v>
      </c>
      <c r="DF339" s="357">
        <v>0</v>
      </c>
    </row>
    <row r="340" spans="1:110" ht="35.25" customHeight="1" x14ac:dyDescent="0.25">
      <c r="A340" s="401" t="s">
        <v>56</v>
      </c>
      <c r="B340" s="48" t="s">
        <v>42</v>
      </c>
      <c r="C340" s="48" t="s">
        <v>388</v>
      </c>
      <c r="D340" s="145" t="s">
        <v>602</v>
      </c>
      <c r="E340" s="145" t="s">
        <v>599</v>
      </c>
      <c r="F340" s="145" t="s">
        <v>604</v>
      </c>
      <c r="G340" s="14" t="s">
        <v>599</v>
      </c>
      <c r="H340" s="22" t="s">
        <v>1978</v>
      </c>
      <c r="I340" s="145" t="s">
        <v>1984</v>
      </c>
      <c r="J340" s="426">
        <v>8.0550754856798203</v>
      </c>
      <c r="K340" s="426">
        <v>15.167424210876</v>
      </c>
      <c r="L340" s="488">
        <v>819</v>
      </c>
      <c r="M340" s="498"/>
      <c r="N340" s="498"/>
      <c r="O340" s="498"/>
      <c r="P340" s="498"/>
      <c r="Q340" s="498"/>
      <c r="R340" s="498"/>
      <c r="S340" s="498"/>
      <c r="T340" s="498"/>
      <c r="U340" s="498"/>
      <c r="V340" s="498"/>
      <c r="W340" s="498"/>
      <c r="X340" s="498"/>
      <c r="Y340" s="498"/>
      <c r="Z340" s="498"/>
      <c r="AA340" s="498"/>
      <c r="AB340" s="498"/>
      <c r="AC340" s="498">
        <v>6</v>
      </c>
      <c r="AD340" s="498">
        <v>6</v>
      </c>
      <c r="AE340" s="498"/>
      <c r="AF340" s="498"/>
      <c r="AG340" s="585"/>
      <c r="AH340" s="498"/>
      <c r="AI340" s="498">
        <f t="shared" si="28"/>
        <v>6</v>
      </c>
      <c r="AJ340" s="498">
        <f t="shared" si="29"/>
        <v>6</v>
      </c>
      <c r="AK340" s="498"/>
      <c r="AL340" s="498"/>
      <c r="AM340" s="498"/>
      <c r="AN340" s="498"/>
      <c r="AO340" s="498"/>
      <c r="AP340" s="498"/>
      <c r="AQ340" s="498"/>
      <c r="AR340" s="498"/>
      <c r="AS340" s="498"/>
      <c r="AT340" s="498"/>
      <c r="AU340" s="498"/>
      <c r="AV340" s="498"/>
      <c r="AW340" s="498"/>
      <c r="AX340" s="498"/>
      <c r="AY340" s="498"/>
      <c r="AZ340" s="498"/>
      <c r="BA340" s="498">
        <v>3241.59</v>
      </c>
      <c r="BB340" s="498">
        <v>3241.59</v>
      </c>
      <c r="BC340" s="498"/>
      <c r="BD340" s="498"/>
      <c r="BE340" s="498"/>
      <c r="BF340" s="498"/>
      <c r="BG340" s="256">
        <f t="shared" si="30"/>
        <v>3241.59</v>
      </c>
      <c r="BH340" s="26">
        <f t="shared" si="31"/>
        <v>3241.59</v>
      </c>
      <c r="BI340" s="514">
        <f t="shared" si="27"/>
        <v>0.41399616858237548</v>
      </c>
      <c r="BJ340" s="515">
        <v>0</v>
      </c>
      <c r="BK340" s="515">
        <v>0</v>
      </c>
      <c r="BL340" s="515">
        <v>0</v>
      </c>
      <c r="BM340" s="515">
        <v>0</v>
      </c>
      <c r="BN340" s="515">
        <v>0</v>
      </c>
      <c r="BO340" s="515">
        <v>0</v>
      </c>
      <c r="BP340" s="515">
        <v>0</v>
      </c>
      <c r="BQ340" s="515">
        <v>0</v>
      </c>
      <c r="BR340" s="515">
        <v>0</v>
      </c>
      <c r="BS340" s="515">
        <v>0</v>
      </c>
      <c r="BT340" s="515">
        <v>0</v>
      </c>
      <c r="BU340" s="515">
        <v>0</v>
      </c>
      <c r="BV340" s="515">
        <v>0</v>
      </c>
      <c r="BW340" s="515">
        <v>0</v>
      </c>
      <c r="BX340" s="515">
        <v>0</v>
      </c>
      <c r="BY340" s="515">
        <v>0</v>
      </c>
      <c r="BZ340" s="515">
        <v>3805108.0056000007</v>
      </c>
      <c r="CA340" s="515">
        <v>3805108.0056000007</v>
      </c>
      <c r="CB340" s="515">
        <v>0</v>
      </c>
      <c r="CC340" s="515">
        <v>0</v>
      </c>
      <c r="CD340" s="515">
        <v>0</v>
      </c>
      <c r="CE340" s="515">
        <v>0</v>
      </c>
      <c r="CF340" s="515">
        <v>3805108.0056000007</v>
      </c>
      <c r="CG340" s="516">
        <v>3805108.0056000007</v>
      </c>
      <c r="CH340" s="501">
        <v>27744004.7289</v>
      </c>
      <c r="CI340" s="501">
        <v>27744004.7289</v>
      </c>
      <c r="CJ340" s="501">
        <v>33784690.050900005</v>
      </c>
      <c r="CK340" s="257" t="s">
        <v>1976</v>
      </c>
      <c r="CL340" s="108">
        <v>6.43</v>
      </c>
      <c r="CM340" s="245">
        <v>6.43</v>
      </c>
      <c r="CN340" s="109">
        <v>7.83</v>
      </c>
      <c r="CO340" s="436"/>
      <c r="CP340" s="436"/>
      <c r="CQ340" s="436"/>
      <c r="CR340" s="273"/>
      <c r="CS340" s="447">
        <v>153.86083839678008</v>
      </c>
      <c r="CT340" s="448">
        <v>151.62640616234785</v>
      </c>
      <c r="CU340" s="441">
        <v>1.1526296545163539</v>
      </c>
      <c r="CV340" s="442">
        <v>1.1518156537023529</v>
      </c>
      <c r="CW340" s="450" t="s">
        <v>2239</v>
      </c>
      <c r="CX340" s="242"/>
      <c r="CY340" s="436"/>
      <c r="CZ340" s="436"/>
      <c r="DA340" s="437"/>
      <c r="DB340" s="438"/>
      <c r="DC340" s="457">
        <v>59201</v>
      </c>
      <c r="DD340" s="458">
        <v>6822</v>
      </c>
      <c r="DE340" s="459">
        <v>47366</v>
      </c>
      <c r="DF340" s="357">
        <v>37796.333333333336</v>
      </c>
    </row>
    <row r="341" spans="1:110" ht="35.25" customHeight="1" x14ac:dyDescent="0.25">
      <c r="A341" s="401" t="s">
        <v>56</v>
      </c>
      <c r="B341" s="48" t="s">
        <v>42</v>
      </c>
      <c r="C341" s="48" t="s">
        <v>388</v>
      </c>
      <c r="D341" s="145" t="s">
        <v>605</v>
      </c>
      <c r="E341" s="145" t="s">
        <v>457</v>
      </c>
      <c r="F341" s="145" t="s">
        <v>606</v>
      </c>
      <c r="G341" s="14" t="s">
        <v>607</v>
      </c>
      <c r="H341" s="22" t="s">
        <v>1978</v>
      </c>
      <c r="I341" s="145" t="s">
        <v>1984</v>
      </c>
      <c r="J341" s="426">
        <v>11.80773676535855</v>
      </c>
      <c r="K341" s="426">
        <v>42.690151426356003</v>
      </c>
      <c r="L341" s="488">
        <v>2284.9</v>
      </c>
      <c r="M341" s="498"/>
      <c r="N341" s="498"/>
      <c r="O341" s="498"/>
      <c r="P341" s="498"/>
      <c r="Q341" s="498"/>
      <c r="R341" s="498"/>
      <c r="S341" s="498"/>
      <c r="T341" s="498"/>
      <c r="U341" s="498"/>
      <c r="V341" s="498"/>
      <c r="W341" s="498"/>
      <c r="X341" s="498"/>
      <c r="Y341" s="498"/>
      <c r="Z341" s="498"/>
      <c r="AA341" s="498"/>
      <c r="AB341" s="498"/>
      <c r="AC341" s="498">
        <v>44</v>
      </c>
      <c r="AD341" s="498">
        <v>44</v>
      </c>
      <c r="AE341" s="498"/>
      <c r="AF341" s="498"/>
      <c r="AG341" s="585"/>
      <c r="AH341" s="498"/>
      <c r="AI341" s="498">
        <f t="shared" si="28"/>
        <v>44</v>
      </c>
      <c r="AJ341" s="498">
        <f t="shared" si="29"/>
        <v>44</v>
      </c>
      <c r="AK341" s="498"/>
      <c r="AL341" s="498"/>
      <c r="AM341" s="498"/>
      <c r="AN341" s="498"/>
      <c r="AO341" s="498"/>
      <c r="AP341" s="498"/>
      <c r="AQ341" s="498"/>
      <c r="AR341" s="498"/>
      <c r="AS341" s="498"/>
      <c r="AT341" s="498"/>
      <c r="AU341" s="498"/>
      <c r="AV341" s="498"/>
      <c r="AW341" s="498"/>
      <c r="AX341" s="498"/>
      <c r="AY341" s="498"/>
      <c r="AZ341" s="498"/>
      <c r="BA341" s="498">
        <v>308.83</v>
      </c>
      <c r="BB341" s="498">
        <v>308.83</v>
      </c>
      <c r="BC341" s="498"/>
      <c r="BD341" s="498"/>
      <c r="BE341" s="498"/>
      <c r="BF341" s="498"/>
      <c r="BG341" s="256">
        <f t="shared" si="30"/>
        <v>308.83</v>
      </c>
      <c r="BH341" s="26">
        <f t="shared" si="31"/>
        <v>308.83</v>
      </c>
      <c r="BI341" s="514">
        <f t="shared" si="27"/>
        <v>2.9107445805843544E-2</v>
      </c>
      <c r="BJ341" s="515">
        <v>0</v>
      </c>
      <c r="BK341" s="515">
        <v>0</v>
      </c>
      <c r="BL341" s="515">
        <v>0</v>
      </c>
      <c r="BM341" s="515">
        <v>0</v>
      </c>
      <c r="BN341" s="515">
        <v>0</v>
      </c>
      <c r="BO341" s="515">
        <v>0</v>
      </c>
      <c r="BP341" s="515">
        <v>0</v>
      </c>
      <c r="BQ341" s="515">
        <v>0</v>
      </c>
      <c r="BR341" s="515">
        <v>0</v>
      </c>
      <c r="BS341" s="515">
        <v>0</v>
      </c>
      <c r="BT341" s="515">
        <v>0</v>
      </c>
      <c r="BU341" s="515">
        <v>0</v>
      </c>
      <c r="BV341" s="515">
        <v>0</v>
      </c>
      <c r="BW341" s="515">
        <v>0</v>
      </c>
      <c r="BX341" s="515">
        <v>0</v>
      </c>
      <c r="BY341" s="515">
        <v>0</v>
      </c>
      <c r="BZ341" s="515">
        <v>362517.00719999999</v>
      </c>
      <c r="CA341" s="515">
        <v>362517.00719999999</v>
      </c>
      <c r="CB341" s="515">
        <v>0</v>
      </c>
      <c r="CC341" s="515">
        <v>0</v>
      </c>
      <c r="CD341" s="515">
        <v>0</v>
      </c>
      <c r="CE341" s="515">
        <v>0</v>
      </c>
      <c r="CF341" s="515">
        <v>362517.00719999999</v>
      </c>
      <c r="CG341" s="516">
        <v>362517.00719999999</v>
      </c>
      <c r="CH341" s="501">
        <v>39204300.8720688</v>
      </c>
      <c r="CI341" s="501">
        <v>39204300.8720688</v>
      </c>
      <c r="CJ341" s="501">
        <v>38657772.5141868</v>
      </c>
      <c r="CK341" s="257" t="s">
        <v>1976</v>
      </c>
      <c r="CL341" s="108">
        <v>10.76</v>
      </c>
      <c r="CM341" s="245">
        <v>10.76</v>
      </c>
      <c r="CN341" s="109">
        <v>10.61</v>
      </c>
      <c r="CO341" s="436"/>
      <c r="CP341" s="436"/>
      <c r="CQ341" s="436"/>
      <c r="CR341" s="273"/>
      <c r="CS341" s="447">
        <v>135.68549294658507</v>
      </c>
      <c r="CT341" s="448">
        <v>135.51349542661714</v>
      </c>
      <c r="CU341" s="441">
        <v>0.8058129307642492</v>
      </c>
      <c r="CV341" s="442">
        <v>0.80566704652339427</v>
      </c>
      <c r="CW341" s="450" t="s">
        <v>2241</v>
      </c>
      <c r="CX341" s="242"/>
      <c r="CY341" s="436"/>
      <c r="CZ341" s="436"/>
      <c r="DA341" s="437"/>
      <c r="DB341" s="438"/>
      <c r="DC341" s="457">
        <v>0</v>
      </c>
      <c r="DD341" s="458">
        <v>144256</v>
      </c>
      <c r="DE341" s="459">
        <v>90756</v>
      </c>
      <c r="DF341" s="357">
        <v>78337.333333333328</v>
      </c>
    </row>
    <row r="342" spans="1:110" ht="35.25" customHeight="1" x14ac:dyDescent="0.25">
      <c r="A342" s="401" t="s">
        <v>56</v>
      </c>
      <c r="B342" s="48" t="s">
        <v>42</v>
      </c>
      <c r="C342" s="48" t="s">
        <v>388</v>
      </c>
      <c r="D342" s="145" t="s">
        <v>605</v>
      </c>
      <c r="E342" s="145" t="s">
        <v>457</v>
      </c>
      <c r="F342" s="145" t="s">
        <v>608</v>
      </c>
      <c r="G342" s="14" t="s">
        <v>457</v>
      </c>
      <c r="H342" s="22" t="s">
        <v>1978</v>
      </c>
      <c r="I342" s="145" t="s">
        <v>1984</v>
      </c>
      <c r="J342" s="426">
        <v>12.548708100836516</v>
      </c>
      <c r="K342" s="426">
        <v>8.3329545281220003</v>
      </c>
      <c r="L342" s="488">
        <v>67.400000000000006</v>
      </c>
      <c r="M342" s="498">
        <v>1</v>
      </c>
      <c r="N342" s="498">
        <v>1</v>
      </c>
      <c r="O342" s="498"/>
      <c r="P342" s="498"/>
      <c r="Q342" s="498"/>
      <c r="R342" s="498"/>
      <c r="S342" s="498"/>
      <c r="T342" s="498"/>
      <c r="U342" s="498"/>
      <c r="V342" s="498"/>
      <c r="W342" s="498"/>
      <c r="X342" s="498"/>
      <c r="Y342" s="498"/>
      <c r="Z342" s="498"/>
      <c r="AA342" s="498"/>
      <c r="AB342" s="498"/>
      <c r="AC342" s="498">
        <v>1</v>
      </c>
      <c r="AD342" s="498">
        <v>1</v>
      </c>
      <c r="AE342" s="498"/>
      <c r="AF342" s="498"/>
      <c r="AG342" s="585"/>
      <c r="AH342" s="498"/>
      <c r="AI342" s="498">
        <f t="shared" si="28"/>
        <v>2</v>
      </c>
      <c r="AJ342" s="498">
        <f t="shared" si="29"/>
        <v>2</v>
      </c>
      <c r="AK342" s="498">
        <v>325</v>
      </c>
      <c r="AL342" s="498">
        <v>325</v>
      </c>
      <c r="AM342" s="498"/>
      <c r="AN342" s="498"/>
      <c r="AO342" s="498"/>
      <c r="AP342" s="498"/>
      <c r="AQ342" s="498"/>
      <c r="AR342" s="498"/>
      <c r="AS342" s="498"/>
      <c r="AT342" s="498"/>
      <c r="AU342" s="498"/>
      <c r="AV342" s="498"/>
      <c r="AW342" s="498"/>
      <c r="AX342" s="498"/>
      <c r="AY342" s="498"/>
      <c r="AZ342" s="498"/>
      <c r="BA342" s="498">
        <v>215</v>
      </c>
      <c r="BB342" s="498">
        <v>215</v>
      </c>
      <c r="BC342" s="498"/>
      <c r="BD342" s="498"/>
      <c r="BE342" s="498"/>
      <c r="BF342" s="498"/>
      <c r="BG342" s="256">
        <f t="shared" si="30"/>
        <v>540</v>
      </c>
      <c r="BH342" s="26">
        <f t="shared" si="31"/>
        <v>540</v>
      </c>
      <c r="BI342" s="514">
        <f t="shared" si="27"/>
        <v>4.7202797202797207E-2</v>
      </c>
      <c r="BJ342" s="515">
        <v>2086851</v>
      </c>
      <c r="BK342" s="515">
        <v>2086851</v>
      </c>
      <c r="BL342" s="515">
        <v>0</v>
      </c>
      <c r="BM342" s="515">
        <v>0</v>
      </c>
      <c r="BN342" s="515">
        <v>0</v>
      </c>
      <c r="BO342" s="515">
        <v>0</v>
      </c>
      <c r="BP342" s="515">
        <v>0</v>
      </c>
      <c r="BQ342" s="515">
        <v>0</v>
      </c>
      <c r="BR342" s="515">
        <v>0</v>
      </c>
      <c r="BS342" s="515">
        <v>0</v>
      </c>
      <c r="BT342" s="515">
        <v>0</v>
      </c>
      <c r="BU342" s="515">
        <v>0</v>
      </c>
      <c r="BV342" s="515">
        <v>0</v>
      </c>
      <c r="BW342" s="515">
        <v>0</v>
      </c>
      <c r="BX342" s="515">
        <v>0</v>
      </c>
      <c r="BY342" s="515">
        <v>0</v>
      </c>
      <c r="BZ342" s="515">
        <v>252375.6</v>
      </c>
      <c r="CA342" s="515">
        <v>252375.6</v>
      </c>
      <c r="CB342" s="515">
        <v>0</v>
      </c>
      <c r="CC342" s="515">
        <v>0</v>
      </c>
      <c r="CD342" s="515">
        <v>0</v>
      </c>
      <c r="CE342" s="515">
        <v>0</v>
      </c>
      <c r="CF342" s="515">
        <v>2339226.6</v>
      </c>
      <c r="CG342" s="516">
        <v>2339226.6</v>
      </c>
      <c r="CH342" s="501">
        <v>64953493.404220797</v>
      </c>
      <c r="CI342" s="501">
        <v>64953493.404220797</v>
      </c>
      <c r="CJ342" s="501">
        <v>65874819.551798396</v>
      </c>
      <c r="CK342" s="257" t="s">
        <v>1976</v>
      </c>
      <c r="CL342" s="108">
        <v>11.28</v>
      </c>
      <c r="CM342" s="245">
        <v>11.28</v>
      </c>
      <c r="CN342" s="109">
        <v>11.44</v>
      </c>
      <c r="CO342" s="436"/>
      <c r="CP342" s="436"/>
      <c r="CQ342" s="436"/>
      <c r="CR342" s="273"/>
      <c r="CS342" s="447">
        <v>0.14771048744460849</v>
      </c>
      <c r="CT342" s="448">
        <v>0.14771048744460849</v>
      </c>
      <c r="CU342" s="441">
        <v>5.9084194977843396E-3</v>
      </c>
      <c r="CV342" s="442">
        <v>5.9084194977843396E-3</v>
      </c>
      <c r="CW342" s="450" t="s">
        <v>2271</v>
      </c>
      <c r="CX342" s="242"/>
      <c r="CY342" s="436"/>
      <c r="CZ342" s="436"/>
      <c r="DA342" s="437"/>
      <c r="DB342" s="438"/>
      <c r="DC342" s="457">
        <v>25</v>
      </c>
      <c r="DD342" s="458">
        <v>0</v>
      </c>
      <c r="DE342" s="459">
        <v>0</v>
      </c>
      <c r="DF342" s="357">
        <v>8.3333333333333339</v>
      </c>
    </row>
    <row r="343" spans="1:110" ht="35.25" customHeight="1" x14ac:dyDescent="0.25">
      <c r="A343" s="401" t="s">
        <v>56</v>
      </c>
      <c r="B343" s="48" t="s">
        <v>42</v>
      </c>
      <c r="C343" s="48" t="s">
        <v>388</v>
      </c>
      <c r="D343" s="145" t="s">
        <v>605</v>
      </c>
      <c r="E343" s="145" t="s">
        <v>457</v>
      </c>
      <c r="F343" s="145" t="s">
        <v>609</v>
      </c>
      <c r="G343" s="14" t="s">
        <v>457</v>
      </c>
      <c r="H343" s="22" t="s">
        <v>1978</v>
      </c>
      <c r="I343" s="145" t="s">
        <v>1984</v>
      </c>
      <c r="J343" s="426">
        <v>11.281886140180639</v>
      </c>
      <c r="K343" s="426">
        <v>22.385795407983</v>
      </c>
      <c r="L343" s="488">
        <v>1692.8</v>
      </c>
      <c r="M343" s="498"/>
      <c r="N343" s="498"/>
      <c r="O343" s="498"/>
      <c r="P343" s="498"/>
      <c r="Q343" s="498"/>
      <c r="R343" s="498"/>
      <c r="S343" s="498"/>
      <c r="T343" s="498"/>
      <c r="U343" s="498"/>
      <c r="V343" s="498"/>
      <c r="W343" s="498"/>
      <c r="X343" s="498"/>
      <c r="Y343" s="498"/>
      <c r="Z343" s="498"/>
      <c r="AA343" s="498"/>
      <c r="AB343" s="498"/>
      <c r="AC343" s="498">
        <v>10</v>
      </c>
      <c r="AD343" s="498">
        <v>10</v>
      </c>
      <c r="AE343" s="498"/>
      <c r="AF343" s="498"/>
      <c r="AG343" s="585"/>
      <c r="AH343" s="498"/>
      <c r="AI343" s="498">
        <f t="shared" si="28"/>
        <v>10</v>
      </c>
      <c r="AJ343" s="498">
        <f t="shared" si="29"/>
        <v>10</v>
      </c>
      <c r="AK343" s="498"/>
      <c r="AL343" s="498"/>
      <c r="AM343" s="498"/>
      <c r="AN343" s="498"/>
      <c r="AO343" s="498"/>
      <c r="AP343" s="498"/>
      <c r="AQ343" s="498"/>
      <c r="AR343" s="498"/>
      <c r="AS343" s="498"/>
      <c r="AT343" s="498"/>
      <c r="AU343" s="498"/>
      <c r="AV343" s="498"/>
      <c r="AW343" s="498"/>
      <c r="AX343" s="498"/>
      <c r="AY343" s="498"/>
      <c r="AZ343" s="498"/>
      <c r="BA343" s="498">
        <v>3055</v>
      </c>
      <c r="BB343" s="498">
        <v>3055</v>
      </c>
      <c r="BC343" s="498"/>
      <c r="BD343" s="498"/>
      <c r="BE343" s="498"/>
      <c r="BF343" s="498"/>
      <c r="BG343" s="256">
        <f t="shared" si="30"/>
        <v>3055</v>
      </c>
      <c r="BH343" s="26">
        <f t="shared" si="31"/>
        <v>3055</v>
      </c>
      <c r="BI343" s="514">
        <f t="shared" si="27"/>
        <v>0.36896135265700486</v>
      </c>
      <c r="BJ343" s="515">
        <v>0</v>
      </c>
      <c r="BK343" s="515">
        <v>0</v>
      </c>
      <c r="BL343" s="515">
        <v>0</v>
      </c>
      <c r="BM343" s="515">
        <v>0</v>
      </c>
      <c r="BN343" s="515">
        <v>0</v>
      </c>
      <c r="BO343" s="515">
        <v>0</v>
      </c>
      <c r="BP343" s="515">
        <v>0</v>
      </c>
      <c r="BQ343" s="515">
        <v>0</v>
      </c>
      <c r="BR343" s="515">
        <v>0</v>
      </c>
      <c r="BS343" s="515">
        <v>0</v>
      </c>
      <c r="BT343" s="515">
        <v>0</v>
      </c>
      <c r="BU343" s="515">
        <v>0</v>
      </c>
      <c r="BV343" s="515">
        <v>0</v>
      </c>
      <c r="BW343" s="515">
        <v>0</v>
      </c>
      <c r="BX343" s="515">
        <v>0</v>
      </c>
      <c r="BY343" s="515">
        <v>0</v>
      </c>
      <c r="BZ343" s="515">
        <v>3586081.2</v>
      </c>
      <c r="CA343" s="515">
        <v>3586081.2</v>
      </c>
      <c r="CB343" s="515">
        <v>0</v>
      </c>
      <c r="CC343" s="515">
        <v>0</v>
      </c>
      <c r="CD343" s="515">
        <v>0</v>
      </c>
      <c r="CE343" s="515">
        <v>0</v>
      </c>
      <c r="CF343" s="515">
        <v>3586081.2</v>
      </c>
      <c r="CG343" s="516">
        <v>3586081.2</v>
      </c>
      <c r="CH343" s="501">
        <v>34041007.584674403</v>
      </c>
      <c r="CI343" s="501">
        <v>34041007.584674403</v>
      </c>
      <c r="CJ343" s="501">
        <v>33594701.168188795</v>
      </c>
      <c r="CK343" s="257" t="s">
        <v>1976</v>
      </c>
      <c r="CL343" s="108">
        <v>8.39</v>
      </c>
      <c r="CM343" s="245">
        <v>8.39</v>
      </c>
      <c r="CN343" s="109">
        <v>8.2799999999999994</v>
      </c>
      <c r="CO343" s="436"/>
      <c r="CP343" s="436"/>
      <c r="CQ343" s="436"/>
      <c r="CR343" s="273"/>
      <c r="CS343" s="447">
        <v>117.27800421608333</v>
      </c>
      <c r="CT343" s="448">
        <v>115.22729777193426</v>
      </c>
      <c r="CU343" s="441">
        <v>1.0901654027178951</v>
      </c>
      <c r="CV343" s="442">
        <v>1.0401481723727957</v>
      </c>
      <c r="CW343" s="450" t="s">
        <v>2239</v>
      </c>
      <c r="CX343" s="242"/>
      <c r="CY343" s="436"/>
      <c r="CZ343" s="436"/>
      <c r="DA343" s="437"/>
      <c r="DB343" s="438"/>
      <c r="DC343" s="457">
        <v>31408</v>
      </c>
      <c r="DD343" s="458">
        <v>169954</v>
      </c>
      <c r="DE343" s="459">
        <v>130685</v>
      </c>
      <c r="DF343" s="357">
        <v>110682.33333333333</v>
      </c>
    </row>
    <row r="344" spans="1:110" ht="35.25" customHeight="1" x14ac:dyDescent="0.25">
      <c r="A344" s="401" t="s">
        <v>56</v>
      </c>
      <c r="B344" s="48" t="s">
        <v>42</v>
      </c>
      <c r="C344" s="48" t="s">
        <v>388</v>
      </c>
      <c r="D344" s="145" t="s">
        <v>605</v>
      </c>
      <c r="E344" s="145" t="s">
        <v>457</v>
      </c>
      <c r="F344" s="145" t="s">
        <v>610</v>
      </c>
      <c r="G344" s="14" t="s">
        <v>611</v>
      </c>
      <c r="H344" s="22" t="s">
        <v>1978</v>
      </c>
      <c r="I344" s="145" t="s">
        <v>1984</v>
      </c>
      <c r="J344" s="426">
        <v>12.30968508939201</v>
      </c>
      <c r="K344" s="426">
        <v>50.854355954829003</v>
      </c>
      <c r="L344" s="488">
        <v>2788.2</v>
      </c>
      <c r="M344" s="498"/>
      <c r="N344" s="498"/>
      <c r="O344" s="498"/>
      <c r="P344" s="498"/>
      <c r="Q344" s="498"/>
      <c r="R344" s="498"/>
      <c r="S344" s="498"/>
      <c r="T344" s="498"/>
      <c r="U344" s="498"/>
      <c r="V344" s="498"/>
      <c r="W344" s="498"/>
      <c r="X344" s="498"/>
      <c r="Y344" s="498"/>
      <c r="Z344" s="498"/>
      <c r="AA344" s="498"/>
      <c r="AB344" s="498"/>
      <c r="AC344" s="498">
        <v>152</v>
      </c>
      <c r="AD344" s="498">
        <v>152</v>
      </c>
      <c r="AE344" s="498"/>
      <c r="AF344" s="498"/>
      <c r="AG344" s="585"/>
      <c r="AH344" s="498"/>
      <c r="AI344" s="498">
        <f t="shared" si="28"/>
        <v>152</v>
      </c>
      <c r="AJ344" s="498">
        <f t="shared" si="29"/>
        <v>152</v>
      </c>
      <c r="AK344" s="498"/>
      <c r="AL344" s="498"/>
      <c r="AM344" s="498"/>
      <c r="AN344" s="498"/>
      <c r="AO344" s="498"/>
      <c r="AP344" s="498"/>
      <c r="AQ344" s="498"/>
      <c r="AR344" s="498"/>
      <c r="AS344" s="498"/>
      <c r="AT344" s="498"/>
      <c r="AU344" s="498"/>
      <c r="AV344" s="498"/>
      <c r="AW344" s="498"/>
      <c r="AX344" s="498"/>
      <c r="AY344" s="498"/>
      <c r="AZ344" s="498"/>
      <c r="BA344" s="498">
        <v>4248.43</v>
      </c>
      <c r="BB344" s="498">
        <v>4248.43</v>
      </c>
      <c r="BC344" s="498"/>
      <c r="BD344" s="498"/>
      <c r="BE344" s="498"/>
      <c r="BF344" s="498"/>
      <c r="BG344" s="256">
        <f t="shared" si="30"/>
        <v>4248.43</v>
      </c>
      <c r="BH344" s="26">
        <f t="shared" si="31"/>
        <v>4248.43</v>
      </c>
      <c r="BI344" s="514">
        <f t="shared" si="27"/>
        <v>0.37299648814749781</v>
      </c>
      <c r="BJ344" s="515">
        <v>0</v>
      </c>
      <c r="BK344" s="515">
        <v>0</v>
      </c>
      <c r="BL344" s="515">
        <v>0</v>
      </c>
      <c r="BM344" s="515">
        <v>0</v>
      </c>
      <c r="BN344" s="515">
        <v>0</v>
      </c>
      <c r="BO344" s="515">
        <v>0</v>
      </c>
      <c r="BP344" s="515">
        <v>0</v>
      </c>
      <c r="BQ344" s="515">
        <v>0</v>
      </c>
      <c r="BR344" s="515">
        <v>0</v>
      </c>
      <c r="BS344" s="515">
        <v>0</v>
      </c>
      <c r="BT344" s="515">
        <v>0</v>
      </c>
      <c r="BU344" s="515">
        <v>0</v>
      </c>
      <c r="BV344" s="515">
        <v>0</v>
      </c>
      <c r="BW344" s="515">
        <v>0</v>
      </c>
      <c r="BX344" s="515">
        <v>0</v>
      </c>
      <c r="BY344" s="515">
        <v>0</v>
      </c>
      <c r="BZ344" s="515">
        <v>4986977.0712000011</v>
      </c>
      <c r="CA344" s="515">
        <v>4986977.0712000011</v>
      </c>
      <c r="CB344" s="515">
        <v>0</v>
      </c>
      <c r="CC344" s="515">
        <v>0</v>
      </c>
      <c r="CD344" s="515">
        <v>0</v>
      </c>
      <c r="CE344" s="515">
        <v>0</v>
      </c>
      <c r="CF344" s="515">
        <v>4986977.0712000011</v>
      </c>
      <c r="CG344" s="516">
        <v>4986977.0712000011</v>
      </c>
      <c r="CH344" s="501">
        <v>36703575.294530399</v>
      </c>
      <c r="CI344" s="501">
        <v>36703575.294530399</v>
      </c>
      <c r="CJ344" s="501">
        <v>41721928.403662808</v>
      </c>
      <c r="CK344" s="257" t="s">
        <v>1976</v>
      </c>
      <c r="CL344" s="108">
        <v>10.02</v>
      </c>
      <c r="CM344" s="245">
        <v>10.02</v>
      </c>
      <c r="CN344" s="109">
        <v>11.39</v>
      </c>
      <c r="CO344" s="436"/>
      <c r="CP344" s="436"/>
      <c r="CQ344" s="436"/>
      <c r="CR344" s="273"/>
      <c r="CS344" s="447">
        <v>142.15985916281718</v>
      </c>
      <c r="CT344" s="448">
        <v>129.44970230118915</v>
      </c>
      <c r="CU344" s="441">
        <v>1.2503151977326425</v>
      </c>
      <c r="CV344" s="442">
        <v>1.2329528234585232</v>
      </c>
      <c r="CW344" s="450" t="s">
        <v>2252</v>
      </c>
      <c r="CX344" s="242"/>
      <c r="CY344" s="436"/>
      <c r="CZ344" s="436"/>
      <c r="DA344" s="437"/>
      <c r="DB344" s="438"/>
      <c r="DC344" s="457">
        <v>51325</v>
      </c>
      <c r="DD344" s="458">
        <v>451882</v>
      </c>
      <c r="DE344" s="459">
        <v>81339</v>
      </c>
      <c r="DF344" s="357">
        <v>194848.66666666666</v>
      </c>
    </row>
    <row r="345" spans="1:110" ht="35.25" customHeight="1" x14ac:dyDescent="0.25">
      <c r="A345" s="401" t="s">
        <v>56</v>
      </c>
      <c r="B345" s="48" t="s">
        <v>42</v>
      </c>
      <c r="C345" s="48" t="s">
        <v>388</v>
      </c>
      <c r="D345" s="145" t="s">
        <v>605</v>
      </c>
      <c r="E345" s="145" t="s">
        <v>457</v>
      </c>
      <c r="F345" s="145" t="s">
        <v>612</v>
      </c>
      <c r="G345" s="14" t="s">
        <v>613</v>
      </c>
      <c r="H345" s="22" t="s">
        <v>1978</v>
      </c>
      <c r="I345" s="145" t="s">
        <v>1984</v>
      </c>
      <c r="J345" s="426">
        <v>12.668219606558768</v>
      </c>
      <c r="K345" s="426">
        <v>18.591098446179</v>
      </c>
      <c r="L345" s="488">
        <v>559.20000000000005</v>
      </c>
      <c r="M345" s="498"/>
      <c r="N345" s="498"/>
      <c r="O345" s="498"/>
      <c r="P345" s="498"/>
      <c r="Q345" s="498"/>
      <c r="R345" s="498"/>
      <c r="S345" s="498"/>
      <c r="T345" s="498"/>
      <c r="U345" s="498"/>
      <c r="V345" s="498"/>
      <c r="W345" s="498"/>
      <c r="X345" s="498"/>
      <c r="Y345" s="498">
        <v>1</v>
      </c>
      <c r="Z345" s="498">
        <v>1</v>
      </c>
      <c r="AA345" s="498"/>
      <c r="AB345" s="498"/>
      <c r="AC345" s="498">
        <v>131</v>
      </c>
      <c r="AD345" s="498">
        <v>131</v>
      </c>
      <c r="AE345" s="498"/>
      <c r="AF345" s="498"/>
      <c r="AG345" s="585"/>
      <c r="AH345" s="498"/>
      <c r="AI345" s="498">
        <f t="shared" si="28"/>
        <v>132</v>
      </c>
      <c r="AJ345" s="498">
        <f t="shared" si="29"/>
        <v>132</v>
      </c>
      <c r="AK345" s="498"/>
      <c r="AL345" s="498"/>
      <c r="AM345" s="498"/>
      <c r="AN345" s="498"/>
      <c r="AO345" s="498"/>
      <c r="AP345" s="498"/>
      <c r="AQ345" s="498"/>
      <c r="AR345" s="498"/>
      <c r="AS345" s="498"/>
      <c r="AT345" s="498"/>
      <c r="AU345" s="498"/>
      <c r="AV345" s="498"/>
      <c r="AW345" s="498">
        <v>1.2</v>
      </c>
      <c r="AX345" s="498">
        <v>1.2</v>
      </c>
      <c r="AY345" s="498"/>
      <c r="AZ345" s="498"/>
      <c r="BA345" s="498">
        <v>2185.87</v>
      </c>
      <c r="BB345" s="498">
        <v>2185.87</v>
      </c>
      <c r="BC345" s="498"/>
      <c r="BD345" s="498"/>
      <c r="BE345" s="498"/>
      <c r="BF345" s="498"/>
      <c r="BG345" s="256">
        <f t="shared" si="30"/>
        <v>2187.0699999999997</v>
      </c>
      <c r="BH345" s="26">
        <f t="shared" si="31"/>
        <v>2187.0699999999997</v>
      </c>
      <c r="BI345" s="514">
        <f t="shared" si="27"/>
        <v>0.26161124401913877</v>
      </c>
      <c r="BJ345" s="515">
        <v>0</v>
      </c>
      <c r="BK345" s="515">
        <v>0</v>
      </c>
      <c r="BL345" s="515">
        <v>0</v>
      </c>
      <c r="BM345" s="515">
        <v>0</v>
      </c>
      <c r="BN345" s="515">
        <v>0</v>
      </c>
      <c r="BO345" s="515">
        <v>0</v>
      </c>
      <c r="BP345" s="515">
        <v>0</v>
      </c>
      <c r="BQ345" s="515">
        <v>0</v>
      </c>
      <c r="BR345" s="515">
        <v>0</v>
      </c>
      <c r="BS345" s="515">
        <v>0</v>
      </c>
      <c r="BT345" s="515">
        <v>0</v>
      </c>
      <c r="BU345" s="515">
        <v>0</v>
      </c>
      <c r="BV345" s="515">
        <v>6054.9119999999994</v>
      </c>
      <c r="BW345" s="515">
        <v>6054.9119999999994</v>
      </c>
      <c r="BX345" s="515">
        <v>0</v>
      </c>
      <c r="BY345" s="515">
        <v>0</v>
      </c>
      <c r="BZ345" s="515">
        <v>2565861.6408000002</v>
      </c>
      <c r="CA345" s="515">
        <v>2565861.6408000002</v>
      </c>
      <c r="CB345" s="515">
        <v>0</v>
      </c>
      <c r="CC345" s="515">
        <v>0</v>
      </c>
      <c r="CD345" s="515">
        <v>0</v>
      </c>
      <c r="CE345" s="515">
        <v>0</v>
      </c>
      <c r="CF345" s="515">
        <v>2571916.5528000002</v>
      </c>
      <c r="CG345" s="516">
        <v>2571916.5528000002</v>
      </c>
      <c r="CH345" s="501">
        <v>24035828.6673792</v>
      </c>
      <c r="CI345" s="501">
        <v>24035828.6673792</v>
      </c>
      <c r="CJ345" s="501">
        <v>25630041.793276794</v>
      </c>
      <c r="CK345" s="257" t="s">
        <v>1976</v>
      </c>
      <c r="CL345" s="108">
        <v>7.84</v>
      </c>
      <c r="CM345" s="245">
        <v>7.84</v>
      </c>
      <c r="CN345" s="109">
        <v>8.36</v>
      </c>
      <c r="CO345" s="436"/>
      <c r="CP345" s="436"/>
      <c r="CQ345" s="436"/>
      <c r="CR345" s="273"/>
      <c r="CS345" s="447">
        <v>81.514230579808967</v>
      </c>
      <c r="CT345" s="448">
        <v>66.562814782491543</v>
      </c>
      <c r="CU345" s="441">
        <v>0.11876040582494039</v>
      </c>
      <c r="CV345" s="442">
        <v>0.11458752952091655</v>
      </c>
      <c r="CW345" s="450" t="s">
        <v>2234</v>
      </c>
      <c r="CX345" s="242"/>
      <c r="CY345" s="436"/>
      <c r="CZ345" s="436"/>
      <c r="DA345" s="437"/>
      <c r="DB345" s="438"/>
      <c r="DC345" s="457">
        <v>0</v>
      </c>
      <c r="DD345" s="458">
        <v>0</v>
      </c>
      <c r="DE345" s="459">
        <v>0</v>
      </c>
      <c r="DF345" s="357">
        <v>0</v>
      </c>
    </row>
    <row r="346" spans="1:110" ht="35.25" customHeight="1" x14ac:dyDescent="0.25">
      <c r="A346" s="401" t="s">
        <v>56</v>
      </c>
      <c r="B346" s="48" t="s">
        <v>42</v>
      </c>
      <c r="C346" s="48" t="s">
        <v>388</v>
      </c>
      <c r="D346" s="145" t="s">
        <v>605</v>
      </c>
      <c r="E346" s="145" t="s">
        <v>457</v>
      </c>
      <c r="F346" s="145" t="s">
        <v>614</v>
      </c>
      <c r="G346" s="14" t="s">
        <v>457</v>
      </c>
      <c r="H346" s="22" t="s">
        <v>1978</v>
      </c>
      <c r="I346" s="145" t="s">
        <v>1984</v>
      </c>
      <c r="J346" s="426">
        <v>12.668219606558768</v>
      </c>
      <c r="K346" s="426">
        <v>5.9128787755800003</v>
      </c>
      <c r="L346" s="488">
        <v>145.5</v>
      </c>
      <c r="M346" s="498"/>
      <c r="N346" s="498"/>
      <c r="O346" s="498"/>
      <c r="P346" s="498"/>
      <c r="Q346" s="498"/>
      <c r="R346" s="498"/>
      <c r="S346" s="498"/>
      <c r="T346" s="498"/>
      <c r="U346" s="498"/>
      <c r="V346" s="498"/>
      <c r="W346" s="498"/>
      <c r="X346" s="498"/>
      <c r="Y346" s="498">
        <v>1</v>
      </c>
      <c r="Z346" s="498">
        <v>1</v>
      </c>
      <c r="AA346" s="498"/>
      <c r="AB346" s="498"/>
      <c r="AC346" s="498">
        <v>7</v>
      </c>
      <c r="AD346" s="498">
        <v>7</v>
      </c>
      <c r="AE346" s="498"/>
      <c r="AF346" s="498"/>
      <c r="AG346" s="585"/>
      <c r="AH346" s="498"/>
      <c r="AI346" s="498">
        <f t="shared" si="28"/>
        <v>8</v>
      </c>
      <c r="AJ346" s="498">
        <f t="shared" si="29"/>
        <v>8</v>
      </c>
      <c r="AK346" s="498"/>
      <c r="AL346" s="498"/>
      <c r="AM346" s="498"/>
      <c r="AN346" s="498"/>
      <c r="AO346" s="498"/>
      <c r="AP346" s="498"/>
      <c r="AQ346" s="498"/>
      <c r="AR346" s="498"/>
      <c r="AS346" s="498"/>
      <c r="AT346" s="498"/>
      <c r="AU346" s="498"/>
      <c r="AV346" s="498"/>
      <c r="AW346" s="498">
        <v>2060</v>
      </c>
      <c r="AX346" s="498">
        <v>2060</v>
      </c>
      <c r="AY346" s="498"/>
      <c r="AZ346" s="498"/>
      <c r="BA346" s="586">
        <v>122.65</v>
      </c>
      <c r="BB346" s="586">
        <v>122.65</v>
      </c>
      <c r="BC346" s="498"/>
      <c r="BD346" s="498"/>
      <c r="BE346" s="498"/>
      <c r="BF346" s="498"/>
      <c r="BG346" s="256">
        <f t="shared" si="30"/>
        <v>2182.65</v>
      </c>
      <c r="BH346" s="26">
        <f t="shared" si="31"/>
        <v>2182.65</v>
      </c>
      <c r="BI346" s="514">
        <f t="shared" si="27"/>
        <v>0.33020423600605148</v>
      </c>
      <c r="BJ346" s="515">
        <v>0</v>
      </c>
      <c r="BK346" s="515">
        <v>0</v>
      </c>
      <c r="BL346" s="515">
        <v>0</v>
      </c>
      <c r="BM346" s="515">
        <v>0</v>
      </c>
      <c r="BN346" s="515">
        <v>0</v>
      </c>
      <c r="BO346" s="515">
        <v>0</v>
      </c>
      <c r="BP346" s="515">
        <v>0</v>
      </c>
      <c r="BQ346" s="515">
        <v>0</v>
      </c>
      <c r="BR346" s="515">
        <v>0</v>
      </c>
      <c r="BS346" s="515">
        <v>0</v>
      </c>
      <c r="BT346" s="515">
        <v>0</v>
      </c>
      <c r="BU346" s="515">
        <v>0</v>
      </c>
      <c r="BV346" s="515">
        <v>10394265.6</v>
      </c>
      <c r="BW346" s="515">
        <v>10394265.6</v>
      </c>
      <c r="BX346" s="515">
        <v>0</v>
      </c>
      <c r="BY346" s="515">
        <v>0</v>
      </c>
      <c r="BZ346" s="515">
        <v>143971.476</v>
      </c>
      <c r="CA346" s="515">
        <v>143971.476</v>
      </c>
      <c r="CB346" s="515">
        <v>0</v>
      </c>
      <c r="CC346" s="515">
        <v>0</v>
      </c>
      <c r="CD346" s="515">
        <v>0</v>
      </c>
      <c r="CE346" s="515">
        <v>0</v>
      </c>
      <c r="CF346" s="515">
        <v>10538237.075999999</v>
      </c>
      <c r="CG346" s="516">
        <v>10538237.075999999</v>
      </c>
      <c r="CH346" s="501">
        <v>16829356.190524802</v>
      </c>
      <c r="CI346" s="501">
        <v>16829356.190524802</v>
      </c>
      <c r="CJ346" s="501">
        <v>19246028.446257602</v>
      </c>
      <c r="CK346" s="257" t="s">
        <v>1976</v>
      </c>
      <c r="CL346" s="108">
        <v>5.78</v>
      </c>
      <c r="CM346" s="245">
        <v>5.78</v>
      </c>
      <c r="CN346" s="109">
        <v>6.61</v>
      </c>
      <c r="CO346" s="436"/>
      <c r="CP346" s="436"/>
      <c r="CQ346" s="436"/>
      <c r="CR346" s="273"/>
      <c r="CS346" s="447">
        <v>1.4852515905147519</v>
      </c>
      <c r="CT346" s="448">
        <v>1.4852515905147519</v>
      </c>
      <c r="CU346" s="441">
        <v>0.33545401966454674</v>
      </c>
      <c r="CV346" s="442">
        <v>0.33545401966454674</v>
      </c>
      <c r="CW346" s="450" t="s">
        <v>2263</v>
      </c>
      <c r="CX346" s="242"/>
      <c r="CY346" s="436"/>
      <c r="CZ346" s="436"/>
      <c r="DA346" s="437"/>
      <c r="DB346" s="438"/>
      <c r="DC346" s="457">
        <v>0</v>
      </c>
      <c r="DD346" s="458">
        <v>0</v>
      </c>
      <c r="DE346" s="459">
        <v>0</v>
      </c>
      <c r="DF346" s="357">
        <v>0</v>
      </c>
    </row>
    <row r="347" spans="1:110" ht="35.25" customHeight="1" x14ac:dyDescent="0.25">
      <c r="A347" s="401" t="s">
        <v>56</v>
      </c>
      <c r="B347" s="48" t="s">
        <v>42</v>
      </c>
      <c r="C347" s="48" t="s">
        <v>388</v>
      </c>
      <c r="D347" s="145" t="s">
        <v>449</v>
      </c>
      <c r="E347" s="145" t="s">
        <v>450</v>
      </c>
      <c r="F347" s="145" t="s">
        <v>615</v>
      </c>
      <c r="G347" s="14" t="s">
        <v>567</v>
      </c>
      <c r="H347" s="22" t="s">
        <v>1978</v>
      </c>
      <c r="I347" s="145" t="s">
        <v>1984</v>
      </c>
      <c r="J347" s="426">
        <v>6.5492305135794382</v>
      </c>
      <c r="K347" s="426">
        <v>31.380871146849</v>
      </c>
      <c r="L347" s="488">
        <v>1468.1</v>
      </c>
      <c r="M347" s="498"/>
      <c r="N347" s="498"/>
      <c r="O347" s="498"/>
      <c r="P347" s="498"/>
      <c r="Q347" s="498"/>
      <c r="R347" s="498"/>
      <c r="S347" s="498"/>
      <c r="T347" s="498"/>
      <c r="U347" s="498"/>
      <c r="V347" s="498"/>
      <c r="W347" s="498"/>
      <c r="X347" s="498"/>
      <c r="Y347" s="498"/>
      <c r="Z347" s="498"/>
      <c r="AA347" s="498"/>
      <c r="AB347" s="498"/>
      <c r="AC347" s="498">
        <v>20</v>
      </c>
      <c r="AD347" s="498">
        <v>20</v>
      </c>
      <c r="AE347" s="498"/>
      <c r="AF347" s="498"/>
      <c r="AG347" s="585"/>
      <c r="AH347" s="498"/>
      <c r="AI347" s="498">
        <f t="shared" si="28"/>
        <v>20</v>
      </c>
      <c r="AJ347" s="498">
        <f t="shared" si="29"/>
        <v>20</v>
      </c>
      <c r="AK347" s="498"/>
      <c r="AL347" s="498"/>
      <c r="AM347" s="498"/>
      <c r="AN347" s="498"/>
      <c r="AO347" s="498"/>
      <c r="AP347" s="498"/>
      <c r="AQ347" s="498"/>
      <c r="AR347" s="498"/>
      <c r="AS347" s="498"/>
      <c r="AT347" s="498"/>
      <c r="AU347" s="498"/>
      <c r="AV347" s="498"/>
      <c r="AW347" s="498"/>
      <c r="AX347" s="498"/>
      <c r="AY347" s="498"/>
      <c r="AZ347" s="498"/>
      <c r="BA347" s="586">
        <v>119.8</v>
      </c>
      <c r="BB347" s="586">
        <v>119.8</v>
      </c>
      <c r="BC347" s="498"/>
      <c r="BD347" s="498"/>
      <c r="BE347" s="498"/>
      <c r="BF347" s="498"/>
      <c r="BG347" s="256">
        <f t="shared" si="30"/>
        <v>119.8</v>
      </c>
      <c r="BH347" s="26">
        <f t="shared" si="31"/>
        <v>119.8</v>
      </c>
      <c r="BI347" s="514">
        <f t="shared" si="27"/>
        <v>2.1469534050179213E-2</v>
      </c>
      <c r="BJ347" s="515">
        <v>0</v>
      </c>
      <c r="BK347" s="515">
        <v>0</v>
      </c>
      <c r="BL347" s="515">
        <v>0</v>
      </c>
      <c r="BM347" s="515">
        <v>0</v>
      </c>
      <c r="BN347" s="515">
        <v>0</v>
      </c>
      <c r="BO347" s="515">
        <v>0</v>
      </c>
      <c r="BP347" s="515">
        <v>0</v>
      </c>
      <c r="BQ347" s="515">
        <v>0</v>
      </c>
      <c r="BR347" s="515">
        <v>0</v>
      </c>
      <c r="BS347" s="515">
        <v>0</v>
      </c>
      <c r="BT347" s="515">
        <v>0</v>
      </c>
      <c r="BU347" s="515">
        <v>0</v>
      </c>
      <c r="BV347" s="515">
        <v>0</v>
      </c>
      <c r="BW347" s="515">
        <v>0</v>
      </c>
      <c r="BX347" s="515">
        <v>0</v>
      </c>
      <c r="BY347" s="515">
        <v>0</v>
      </c>
      <c r="BZ347" s="515">
        <v>140626.03200000001</v>
      </c>
      <c r="CA347" s="515">
        <v>140626.03200000001</v>
      </c>
      <c r="CB347" s="515">
        <v>0</v>
      </c>
      <c r="CC347" s="515">
        <v>0</v>
      </c>
      <c r="CD347" s="515">
        <v>0</v>
      </c>
      <c r="CE347" s="515">
        <v>0</v>
      </c>
      <c r="CF347" s="515">
        <v>140626.03200000001</v>
      </c>
      <c r="CG347" s="516">
        <v>140626.03200000001</v>
      </c>
      <c r="CH347" s="501">
        <v>19832640.000000004</v>
      </c>
      <c r="CI347" s="501">
        <v>19832640.000000004</v>
      </c>
      <c r="CJ347" s="501">
        <v>19552320.000000004</v>
      </c>
      <c r="CK347" s="257" t="s">
        <v>1976</v>
      </c>
      <c r="CL347" s="108">
        <v>5.66</v>
      </c>
      <c r="CM347" s="245">
        <v>5.66</v>
      </c>
      <c r="CN347" s="109">
        <v>5.58</v>
      </c>
      <c r="CO347" s="436"/>
      <c r="CP347" s="436"/>
      <c r="CQ347" s="436"/>
      <c r="CR347" s="273"/>
      <c r="CS347" s="447">
        <v>228.20969510665896</v>
      </c>
      <c r="CT347" s="448">
        <v>141.91947784491472</v>
      </c>
      <c r="CU347" s="441">
        <v>0.78441650678580155</v>
      </c>
      <c r="CV347" s="442">
        <v>0.64702895355475842</v>
      </c>
      <c r="CW347" s="450" t="s">
        <v>2279</v>
      </c>
      <c r="CX347" s="242"/>
      <c r="CY347" s="436"/>
      <c r="CZ347" s="436"/>
      <c r="DA347" s="437"/>
      <c r="DB347" s="438"/>
      <c r="DC347" s="457">
        <v>0</v>
      </c>
      <c r="DD347" s="458">
        <v>0</v>
      </c>
      <c r="DE347" s="459">
        <v>0</v>
      </c>
      <c r="DF347" s="357">
        <v>0</v>
      </c>
    </row>
    <row r="348" spans="1:110" ht="35.25" customHeight="1" x14ac:dyDescent="0.25">
      <c r="A348" s="401" t="s">
        <v>56</v>
      </c>
      <c r="B348" s="48" t="s">
        <v>42</v>
      </c>
      <c r="C348" s="48" t="s">
        <v>388</v>
      </c>
      <c r="D348" s="145" t="s">
        <v>449</v>
      </c>
      <c r="E348" s="145" t="s">
        <v>450</v>
      </c>
      <c r="F348" s="145" t="s">
        <v>616</v>
      </c>
      <c r="G348" s="14" t="s">
        <v>567</v>
      </c>
      <c r="H348" s="22" t="s">
        <v>1844</v>
      </c>
      <c r="I348" s="145" t="s">
        <v>1844</v>
      </c>
      <c r="J348" s="426">
        <v>0</v>
      </c>
      <c r="K348" s="426" t="s">
        <v>1844</v>
      </c>
      <c r="L348" s="488">
        <v>0</v>
      </c>
      <c r="M348" s="498"/>
      <c r="N348" s="498"/>
      <c r="O348" s="498"/>
      <c r="P348" s="498"/>
      <c r="Q348" s="498"/>
      <c r="R348" s="498"/>
      <c r="S348" s="498"/>
      <c r="T348" s="498"/>
      <c r="U348" s="498"/>
      <c r="V348" s="498"/>
      <c r="W348" s="498"/>
      <c r="X348" s="498"/>
      <c r="Y348" s="498"/>
      <c r="Z348" s="498"/>
      <c r="AA348" s="498"/>
      <c r="AB348" s="498"/>
      <c r="AC348" s="498">
        <v>66</v>
      </c>
      <c r="AD348" s="498">
        <v>66</v>
      </c>
      <c r="AE348" s="498"/>
      <c r="AF348" s="498"/>
      <c r="AG348" s="585"/>
      <c r="AH348" s="498"/>
      <c r="AI348" s="498">
        <f t="shared" si="28"/>
        <v>66</v>
      </c>
      <c r="AJ348" s="498">
        <f t="shared" si="29"/>
        <v>66</v>
      </c>
      <c r="AK348" s="498"/>
      <c r="AL348" s="498"/>
      <c r="AM348" s="498"/>
      <c r="AN348" s="498"/>
      <c r="AO348" s="498"/>
      <c r="AP348" s="498"/>
      <c r="AQ348" s="498"/>
      <c r="AR348" s="498"/>
      <c r="AS348" s="498"/>
      <c r="AT348" s="498"/>
      <c r="AU348" s="498"/>
      <c r="AV348" s="498"/>
      <c r="AW348" s="498"/>
      <c r="AX348" s="498"/>
      <c r="AY348" s="498"/>
      <c r="AZ348" s="498"/>
      <c r="BA348" s="586">
        <v>726.05499999999995</v>
      </c>
      <c r="BB348" s="586">
        <v>726.05499999999995</v>
      </c>
      <c r="BC348" s="498"/>
      <c r="BD348" s="498"/>
      <c r="BE348" s="498"/>
      <c r="BF348" s="498"/>
      <c r="BG348" s="256">
        <f t="shared" si="30"/>
        <v>726.05499999999995</v>
      </c>
      <c r="BH348" s="26">
        <f t="shared" si="31"/>
        <v>726.05499999999995</v>
      </c>
      <c r="BI348" s="514">
        <f t="shared" si="27"/>
        <v>0.11941694078947367</v>
      </c>
      <c r="BJ348" s="515">
        <v>0</v>
      </c>
      <c r="BK348" s="515">
        <v>0</v>
      </c>
      <c r="BL348" s="515">
        <v>0</v>
      </c>
      <c r="BM348" s="515">
        <v>0</v>
      </c>
      <c r="BN348" s="515">
        <v>0</v>
      </c>
      <c r="BO348" s="515">
        <v>0</v>
      </c>
      <c r="BP348" s="515">
        <v>0</v>
      </c>
      <c r="BQ348" s="515">
        <v>0</v>
      </c>
      <c r="BR348" s="515">
        <v>0</v>
      </c>
      <c r="BS348" s="515">
        <v>0</v>
      </c>
      <c r="BT348" s="515">
        <v>0</v>
      </c>
      <c r="BU348" s="515">
        <v>0</v>
      </c>
      <c r="BV348" s="515">
        <v>0</v>
      </c>
      <c r="BW348" s="515">
        <v>0</v>
      </c>
      <c r="BX348" s="515">
        <v>0</v>
      </c>
      <c r="BY348" s="515">
        <v>0</v>
      </c>
      <c r="BZ348" s="515">
        <v>852272.40120000008</v>
      </c>
      <c r="CA348" s="515">
        <v>852272.40120000008</v>
      </c>
      <c r="CB348" s="515">
        <v>0</v>
      </c>
      <c r="CC348" s="515">
        <v>0</v>
      </c>
      <c r="CD348" s="515">
        <v>0</v>
      </c>
      <c r="CE348" s="515">
        <v>0</v>
      </c>
      <c r="CF348" s="515">
        <v>852272.40120000008</v>
      </c>
      <c r="CG348" s="516">
        <v>852272.40120000008</v>
      </c>
      <c r="CH348" s="501">
        <v>21199200</v>
      </c>
      <c r="CI348" s="501">
        <v>21199200</v>
      </c>
      <c r="CJ348" s="501">
        <v>21304320.000000004</v>
      </c>
      <c r="CK348" s="257" t="s">
        <v>1976</v>
      </c>
      <c r="CL348" s="108">
        <v>6.05</v>
      </c>
      <c r="CM348" s="245">
        <v>6.05</v>
      </c>
      <c r="CN348" s="109">
        <v>6.08</v>
      </c>
      <c r="CO348" s="436"/>
      <c r="CP348" s="436"/>
      <c r="CQ348" s="436"/>
      <c r="CR348" s="273"/>
      <c r="CS348" s="447">
        <v>0</v>
      </c>
      <c r="CT348" s="448">
        <v>0</v>
      </c>
      <c r="CU348" s="441">
        <v>0</v>
      </c>
      <c r="CV348" s="442">
        <v>0</v>
      </c>
      <c r="CW348" s="450" t="s">
        <v>2217</v>
      </c>
      <c r="CX348" s="242"/>
      <c r="CY348" s="436"/>
      <c r="CZ348" s="436"/>
      <c r="DA348" s="437"/>
      <c r="DB348" s="438"/>
      <c r="DC348" s="457">
        <v>0</v>
      </c>
      <c r="DD348" s="458">
        <v>0</v>
      </c>
      <c r="DE348" s="459">
        <v>0</v>
      </c>
      <c r="DF348" s="357">
        <v>0</v>
      </c>
    </row>
    <row r="349" spans="1:110" ht="35.25" customHeight="1" x14ac:dyDescent="0.25">
      <c r="A349" s="401" t="s">
        <v>56</v>
      </c>
      <c r="B349" s="48" t="s">
        <v>42</v>
      </c>
      <c r="C349" s="48" t="s">
        <v>388</v>
      </c>
      <c r="D349" s="145" t="s">
        <v>618</v>
      </c>
      <c r="E349" s="145" t="s">
        <v>457</v>
      </c>
      <c r="F349" s="145" t="s">
        <v>619</v>
      </c>
      <c r="G349" s="14" t="s">
        <v>457</v>
      </c>
      <c r="H349" s="22" t="s">
        <v>1983</v>
      </c>
      <c r="I349" s="145" t="s">
        <v>1984</v>
      </c>
      <c r="J349" s="426">
        <v>12.73992650999212</v>
      </c>
      <c r="K349" s="426">
        <v>3.7878787800000001E-2</v>
      </c>
      <c r="L349" s="488">
        <v>0</v>
      </c>
      <c r="M349" s="498"/>
      <c r="N349" s="498"/>
      <c r="O349" s="498"/>
      <c r="P349" s="498"/>
      <c r="Q349" s="498"/>
      <c r="R349" s="498"/>
      <c r="S349" s="498"/>
      <c r="T349" s="498"/>
      <c r="U349" s="498"/>
      <c r="V349" s="498"/>
      <c r="W349" s="498"/>
      <c r="X349" s="498"/>
      <c r="Y349" s="498"/>
      <c r="Z349" s="498"/>
      <c r="AA349" s="498"/>
      <c r="AB349" s="498"/>
      <c r="AC349" s="498"/>
      <c r="AD349" s="498"/>
      <c r="AE349" s="498"/>
      <c r="AF349" s="498"/>
      <c r="AG349" s="585"/>
      <c r="AH349" s="498"/>
      <c r="AI349" s="498">
        <f t="shared" si="28"/>
        <v>0</v>
      </c>
      <c r="AJ349" s="498">
        <f t="shared" si="29"/>
        <v>0</v>
      </c>
      <c r="AK349" s="498"/>
      <c r="AL349" s="498"/>
      <c r="AM349" s="498"/>
      <c r="AN349" s="498"/>
      <c r="AO349" s="498"/>
      <c r="AP349" s="498"/>
      <c r="AQ349" s="498"/>
      <c r="AR349" s="498"/>
      <c r="AS349" s="498"/>
      <c r="AT349" s="498"/>
      <c r="AU349" s="498"/>
      <c r="AV349" s="498"/>
      <c r="AW349" s="498"/>
      <c r="AX349" s="498"/>
      <c r="AY349" s="498"/>
      <c r="AZ349" s="498"/>
      <c r="BA349" s="586"/>
      <c r="BB349" s="586"/>
      <c r="BC349" s="498"/>
      <c r="BD349" s="498"/>
      <c r="BE349" s="498"/>
      <c r="BF349" s="498"/>
      <c r="BG349" s="256">
        <f t="shared" si="30"/>
        <v>0</v>
      </c>
      <c r="BH349" s="26">
        <f t="shared" si="31"/>
        <v>0</v>
      </c>
      <c r="BI349" s="514">
        <f t="shared" si="27"/>
        <v>0</v>
      </c>
      <c r="BJ349" s="515">
        <v>0</v>
      </c>
      <c r="BK349" s="515">
        <v>0</v>
      </c>
      <c r="BL349" s="515">
        <v>0</v>
      </c>
      <c r="BM349" s="515">
        <v>0</v>
      </c>
      <c r="BN349" s="515">
        <v>0</v>
      </c>
      <c r="BO349" s="515">
        <v>0</v>
      </c>
      <c r="BP349" s="515">
        <v>0</v>
      </c>
      <c r="BQ349" s="515">
        <v>0</v>
      </c>
      <c r="BR349" s="515">
        <v>0</v>
      </c>
      <c r="BS349" s="515">
        <v>0</v>
      </c>
      <c r="BT349" s="515">
        <v>0</v>
      </c>
      <c r="BU349" s="515">
        <v>0</v>
      </c>
      <c r="BV349" s="515">
        <v>0</v>
      </c>
      <c r="BW349" s="515">
        <v>0</v>
      </c>
      <c r="BX349" s="515">
        <v>0</v>
      </c>
      <c r="BY349" s="515">
        <v>0</v>
      </c>
      <c r="BZ349" s="515">
        <v>0</v>
      </c>
      <c r="CA349" s="515">
        <v>0</v>
      </c>
      <c r="CB349" s="515">
        <v>0</v>
      </c>
      <c r="CC349" s="515">
        <v>0</v>
      </c>
      <c r="CD349" s="515">
        <v>0</v>
      </c>
      <c r="CE349" s="515">
        <v>0</v>
      </c>
      <c r="CF349" s="515">
        <v>0</v>
      </c>
      <c r="CG349" s="516">
        <v>0</v>
      </c>
      <c r="CH349" s="501">
        <v>15370929.514439998</v>
      </c>
      <c r="CI349" s="501">
        <v>15370929.514439998</v>
      </c>
      <c r="CJ349" s="501">
        <v>13226148.65196</v>
      </c>
      <c r="CK349" s="257" t="s">
        <v>1976</v>
      </c>
      <c r="CL349" s="108">
        <v>2.58</v>
      </c>
      <c r="CM349" s="245">
        <v>2.58</v>
      </c>
      <c r="CN349" s="109">
        <v>2.2200000000000002</v>
      </c>
      <c r="CO349" s="436"/>
      <c r="CP349" s="436"/>
      <c r="CQ349" s="436"/>
      <c r="CR349" s="273"/>
      <c r="CS349" s="447">
        <v>0</v>
      </c>
      <c r="CT349" s="448">
        <v>0</v>
      </c>
      <c r="CU349" s="441">
        <v>0</v>
      </c>
      <c r="CV349" s="442">
        <v>0</v>
      </c>
      <c r="CW349" s="450" t="s">
        <v>2217</v>
      </c>
      <c r="CX349" s="242"/>
      <c r="CY349" s="436"/>
      <c r="CZ349" s="436"/>
      <c r="DA349" s="437"/>
      <c r="DB349" s="438"/>
      <c r="DC349" s="457">
        <v>0</v>
      </c>
      <c r="DD349" s="458">
        <v>0</v>
      </c>
      <c r="DE349" s="459">
        <v>0</v>
      </c>
      <c r="DF349" s="357">
        <v>0</v>
      </c>
    </row>
    <row r="350" spans="1:110" ht="35.25" customHeight="1" x14ac:dyDescent="0.25">
      <c r="A350" s="401" t="s">
        <v>56</v>
      </c>
      <c r="B350" s="48" t="s">
        <v>42</v>
      </c>
      <c r="C350" s="48" t="s">
        <v>388</v>
      </c>
      <c r="D350" s="145" t="s">
        <v>618</v>
      </c>
      <c r="E350" s="145" t="s">
        <v>457</v>
      </c>
      <c r="F350" s="145" t="s">
        <v>620</v>
      </c>
      <c r="G350" s="14" t="s">
        <v>613</v>
      </c>
      <c r="H350" s="22" t="s">
        <v>1978</v>
      </c>
      <c r="I350" s="145" t="s">
        <v>1984</v>
      </c>
      <c r="J350" s="426">
        <v>12.30968508939201</v>
      </c>
      <c r="K350" s="426">
        <v>44.426325665169003</v>
      </c>
      <c r="L350" s="488">
        <v>2264.4</v>
      </c>
      <c r="M350" s="498"/>
      <c r="N350" s="498"/>
      <c r="O350" s="498"/>
      <c r="P350" s="498"/>
      <c r="Q350" s="498"/>
      <c r="R350" s="498"/>
      <c r="S350" s="498"/>
      <c r="T350" s="498"/>
      <c r="U350" s="498"/>
      <c r="V350" s="498"/>
      <c r="W350" s="498"/>
      <c r="X350" s="498"/>
      <c r="Y350" s="498">
        <v>1</v>
      </c>
      <c r="Z350" s="498">
        <v>1</v>
      </c>
      <c r="AA350" s="498"/>
      <c r="AB350" s="498"/>
      <c r="AC350" s="498">
        <v>87</v>
      </c>
      <c r="AD350" s="498">
        <v>87</v>
      </c>
      <c r="AE350" s="498"/>
      <c r="AF350" s="498"/>
      <c r="AG350" s="585"/>
      <c r="AH350" s="498"/>
      <c r="AI350" s="498">
        <f t="shared" si="28"/>
        <v>88</v>
      </c>
      <c r="AJ350" s="498">
        <f t="shared" si="29"/>
        <v>88</v>
      </c>
      <c r="AK350" s="498"/>
      <c r="AL350" s="498"/>
      <c r="AM350" s="498"/>
      <c r="AN350" s="498"/>
      <c r="AO350" s="498"/>
      <c r="AP350" s="498"/>
      <c r="AQ350" s="498"/>
      <c r="AR350" s="498"/>
      <c r="AS350" s="498"/>
      <c r="AT350" s="498"/>
      <c r="AU350" s="498"/>
      <c r="AV350" s="498"/>
      <c r="AW350" s="498">
        <v>1.2</v>
      </c>
      <c r="AX350" s="498">
        <v>1.2</v>
      </c>
      <c r="AY350" s="498"/>
      <c r="AZ350" s="498"/>
      <c r="BA350" s="586">
        <v>1005.32</v>
      </c>
      <c r="BB350" s="586">
        <v>1005.32</v>
      </c>
      <c r="BC350" s="498"/>
      <c r="BD350" s="498"/>
      <c r="BE350" s="498"/>
      <c r="BF350" s="498"/>
      <c r="BG350" s="256">
        <f t="shared" si="30"/>
        <v>1006.5200000000001</v>
      </c>
      <c r="BH350" s="26">
        <f t="shared" si="31"/>
        <v>1006.5200000000001</v>
      </c>
      <c r="BI350" s="514">
        <f t="shared" si="27"/>
        <v>8.465264928511354E-2</v>
      </c>
      <c r="BJ350" s="515">
        <v>0</v>
      </c>
      <c r="BK350" s="515">
        <v>0</v>
      </c>
      <c r="BL350" s="515">
        <v>0</v>
      </c>
      <c r="BM350" s="515">
        <v>0</v>
      </c>
      <c r="BN350" s="515">
        <v>0</v>
      </c>
      <c r="BO350" s="515">
        <v>0</v>
      </c>
      <c r="BP350" s="515">
        <v>0</v>
      </c>
      <c r="BQ350" s="515">
        <v>0</v>
      </c>
      <c r="BR350" s="515">
        <v>0</v>
      </c>
      <c r="BS350" s="515">
        <v>0</v>
      </c>
      <c r="BT350" s="515">
        <v>0</v>
      </c>
      <c r="BU350" s="515">
        <v>0</v>
      </c>
      <c r="BV350" s="515">
        <v>6054.9119999999994</v>
      </c>
      <c r="BW350" s="515">
        <v>6054.9119999999994</v>
      </c>
      <c r="BX350" s="515">
        <v>0</v>
      </c>
      <c r="BY350" s="515">
        <v>0</v>
      </c>
      <c r="BZ350" s="515">
        <v>1180084.8288000003</v>
      </c>
      <c r="CA350" s="515">
        <v>1180084.8288000003</v>
      </c>
      <c r="CB350" s="515">
        <v>0</v>
      </c>
      <c r="CC350" s="515">
        <v>0</v>
      </c>
      <c r="CD350" s="515">
        <v>0</v>
      </c>
      <c r="CE350" s="515">
        <v>0</v>
      </c>
      <c r="CF350" s="515">
        <v>1186139.7408000003</v>
      </c>
      <c r="CG350" s="516">
        <v>1186139.7408000003</v>
      </c>
      <c r="CH350" s="501">
        <v>34514400</v>
      </c>
      <c r="CI350" s="501">
        <v>34514400</v>
      </c>
      <c r="CJ350" s="501">
        <v>41662560.000000007</v>
      </c>
      <c r="CK350" s="257" t="s">
        <v>1976</v>
      </c>
      <c r="CL350" s="108">
        <v>9.85</v>
      </c>
      <c r="CM350" s="245">
        <v>9.85</v>
      </c>
      <c r="CN350" s="109">
        <v>11.89</v>
      </c>
      <c r="CO350" s="436"/>
      <c r="CP350" s="436"/>
      <c r="CQ350" s="436"/>
      <c r="CR350" s="273"/>
      <c r="CS350" s="447">
        <v>43.417739124256663</v>
      </c>
      <c r="CT350" s="448">
        <v>33.359933567409946</v>
      </c>
      <c r="CU350" s="441">
        <v>0.1982328548419281</v>
      </c>
      <c r="CV350" s="442">
        <v>0.1928771084863149</v>
      </c>
      <c r="CW350" s="450" t="s">
        <v>2279</v>
      </c>
      <c r="CX350" s="242"/>
      <c r="CY350" s="436"/>
      <c r="CZ350" s="436"/>
      <c r="DA350" s="437"/>
      <c r="DB350" s="438"/>
      <c r="DC350" s="457">
        <v>0</v>
      </c>
      <c r="DD350" s="458">
        <v>97078</v>
      </c>
      <c r="DE350" s="459">
        <v>0</v>
      </c>
      <c r="DF350" s="357">
        <v>32359.333333333332</v>
      </c>
    </row>
    <row r="351" spans="1:110" ht="35.25" customHeight="1" x14ac:dyDescent="0.25">
      <c r="A351" s="401" t="s">
        <v>56</v>
      </c>
      <c r="B351" s="48" t="s">
        <v>42</v>
      </c>
      <c r="C351" s="48" t="s">
        <v>388</v>
      </c>
      <c r="D351" s="145" t="s">
        <v>618</v>
      </c>
      <c r="E351" s="145" t="s">
        <v>457</v>
      </c>
      <c r="F351" s="145" t="s">
        <v>621</v>
      </c>
      <c r="G351" s="14" t="s">
        <v>457</v>
      </c>
      <c r="H351" s="22" t="s">
        <v>1978</v>
      </c>
      <c r="I351" s="145" t="s">
        <v>1984</v>
      </c>
      <c r="J351" s="426">
        <v>12.572610401980967</v>
      </c>
      <c r="K351" s="426">
        <v>34.010227201986005</v>
      </c>
      <c r="L351" s="488">
        <v>2668.6</v>
      </c>
      <c r="M351" s="498"/>
      <c r="N351" s="498"/>
      <c r="O351" s="498"/>
      <c r="P351" s="498"/>
      <c r="Q351" s="498"/>
      <c r="R351" s="498"/>
      <c r="S351" s="498"/>
      <c r="T351" s="498"/>
      <c r="U351" s="498"/>
      <c r="V351" s="498"/>
      <c r="W351" s="498"/>
      <c r="X351" s="498"/>
      <c r="Y351" s="498"/>
      <c r="Z351" s="498"/>
      <c r="AA351" s="498"/>
      <c r="AB351" s="498"/>
      <c r="AC351" s="498">
        <v>22</v>
      </c>
      <c r="AD351" s="498">
        <v>22</v>
      </c>
      <c r="AE351" s="498"/>
      <c r="AF351" s="498"/>
      <c r="AG351" s="585"/>
      <c r="AH351" s="498"/>
      <c r="AI351" s="498">
        <f t="shared" si="28"/>
        <v>22</v>
      </c>
      <c r="AJ351" s="498">
        <f t="shared" si="29"/>
        <v>22</v>
      </c>
      <c r="AK351" s="498"/>
      <c r="AL351" s="498"/>
      <c r="AM351" s="498"/>
      <c r="AN351" s="498"/>
      <c r="AO351" s="498"/>
      <c r="AP351" s="498"/>
      <c r="AQ351" s="498"/>
      <c r="AR351" s="498"/>
      <c r="AS351" s="498"/>
      <c r="AT351" s="498"/>
      <c r="AU351" s="498"/>
      <c r="AV351" s="498"/>
      <c r="AW351" s="498"/>
      <c r="AX351" s="498"/>
      <c r="AY351" s="498"/>
      <c r="AZ351" s="498"/>
      <c r="BA351" s="586">
        <v>4282.0200000000004</v>
      </c>
      <c r="BB351" s="586">
        <v>4282.0200000000004</v>
      </c>
      <c r="BC351" s="498"/>
      <c r="BD351" s="498"/>
      <c r="BE351" s="498"/>
      <c r="BF351" s="498"/>
      <c r="BG351" s="256">
        <f t="shared" si="30"/>
        <v>4282.0200000000004</v>
      </c>
      <c r="BH351" s="26">
        <f t="shared" si="31"/>
        <v>4282.0200000000004</v>
      </c>
      <c r="BI351" s="514">
        <f t="shared" si="27"/>
        <v>0.33796527229676404</v>
      </c>
      <c r="BJ351" s="515">
        <v>0</v>
      </c>
      <c r="BK351" s="515">
        <v>0</v>
      </c>
      <c r="BL351" s="515">
        <v>0</v>
      </c>
      <c r="BM351" s="515">
        <v>0</v>
      </c>
      <c r="BN351" s="515">
        <v>0</v>
      </c>
      <c r="BO351" s="515">
        <v>0</v>
      </c>
      <c r="BP351" s="515">
        <v>0</v>
      </c>
      <c r="BQ351" s="515">
        <v>0</v>
      </c>
      <c r="BR351" s="515">
        <v>0</v>
      </c>
      <c r="BS351" s="515">
        <v>0</v>
      </c>
      <c r="BT351" s="515">
        <v>0</v>
      </c>
      <c r="BU351" s="515">
        <v>0</v>
      </c>
      <c r="BV351" s="515">
        <v>0</v>
      </c>
      <c r="BW351" s="515">
        <v>0</v>
      </c>
      <c r="BX351" s="515">
        <v>0</v>
      </c>
      <c r="BY351" s="515">
        <v>0</v>
      </c>
      <c r="BZ351" s="515">
        <v>5026406.3568000011</v>
      </c>
      <c r="CA351" s="515">
        <v>5026406.3568000011</v>
      </c>
      <c r="CB351" s="515">
        <v>0</v>
      </c>
      <c r="CC351" s="515">
        <v>0</v>
      </c>
      <c r="CD351" s="515">
        <v>0</v>
      </c>
      <c r="CE351" s="515">
        <v>0</v>
      </c>
      <c r="CF351" s="515">
        <v>5026406.3568000011</v>
      </c>
      <c r="CG351" s="516">
        <v>5026406.3568000011</v>
      </c>
      <c r="CH351" s="501">
        <v>35916000.000000007</v>
      </c>
      <c r="CI351" s="501">
        <v>35916000.000000007</v>
      </c>
      <c r="CJ351" s="501">
        <v>44395680.000000007</v>
      </c>
      <c r="CK351" s="257" t="s">
        <v>1976</v>
      </c>
      <c r="CL351" s="108">
        <v>10.25</v>
      </c>
      <c r="CM351" s="245">
        <v>10.25</v>
      </c>
      <c r="CN351" s="109">
        <v>12.67</v>
      </c>
      <c r="CO351" s="436"/>
      <c r="CP351" s="436"/>
      <c r="CQ351" s="436"/>
      <c r="CR351" s="273"/>
      <c r="CS351" s="447">
        <v>68.188041600138163</v>
      </c>
      <c r="CT351" s="448">
        <v>68.188041600138163</v>
      </c>
      <c r="CU351" s="441">
        <v>0.79848529463161844</v>
      </c>
      <c r="CV351" s="442">
        <v>0.79848529463161844</v>
      </c>
      <c r="CW351" s="450" t="s">
        <v>2236</v>
      </c>
      <c r="CX351" s="242"/>
      <c r="CY351" s="436"/>
      <c r="CZ351" s="436"/>
      <c r="DA351" s="437"/>
      <c r="DB351" s="438"/>
      <c r="DC351" s="457">
        <v>120672</v>
      </c>
      <c r="DD351" s="458">
        <v>132923</v>
      </c>
      <c r="DE351" s="459">
        <v>1863</v>
      </c>
      <c r="DF351" s="357">
        <v>85152.666666666672</v>
      </c>
    </row>
    <row r="352" spans="1:110" ht="35.25" customHeight="1" x14ac:dyDescent="0.25">
      <c r="A352" s="401" t="s">
        <v>56</v>
      </c>
      <c r="B352" s="48" t="s">
        <v>42</v>
      </c>
      <c r="C352" s="48" t="s">
        <v>388</v>
      </c>
      <c r="D352" s="145" t="s">
        <v>618</v>
      </c>
      <c r="E352" s="145" t="s">
        <v>457</v>
      </c>
      <c r="F352" s="145" t="s">
        <v>622</v>
      </c>
      <c r="G352" s="14" t="s">
        <v>623</v>
      </c>
      <c r="H352" s="22" t="s">
        <v>1844</v>
      </c>
      <c r="I352" s="145" t="s">
        <v>1844</v>
      </c>
      <c r="J352" s="426">
        <v>0</v>
      </c>
      <c r="K352" s="426" t="s">
        <v>1844</v>
      </c>
      <c r="L352" s="488">
        <v>0</v>
      </c>
      <c r="M352" s="498"/>
      <c r="N352" s="498"/>
      <c r="O352" s="498"/>
      <c r="P352" s="498"/>
      <c r="Q352" s="498"/>
      <c r="R352" s="498"/>
      <c r="S352" s="498"/>
      <c r="T352" s="498"/>
      <c r="U352" s="498"/>
      <c r="V352" s="498"/>
      <c r="W352" s="498"/>
      <c r="X352" s="498"/>
      <c r="Y352" s="498"/>
      <c r="Z352" s="498"/>
      <c r="AA352" s="498"/>
      <c r="AB352" s="498"/>
      <c r="AC352" s="498"/>
      <c r="AD352" s="498"/>
      <c r="AE352" s="498"/>
      <c r="AF352" s="498"/>
      <c r="AG352" s="585"/>
      <c r="AH352" s="498"/>
      <c r="AI352" s="498">
        <f t="shared" si="28"/>
        <v>0</v>
      </c>
      <c r="AJ352" s="498">
        <f t="shared" si="29"/>
        <v>0</v>
      </c>
      <c r="AK352" s="498"/>
      <c r="AL352" s="498"/>
      <c r="AM352" s="498"/>
      <c r="AN352" s="498"/>
      <c r="AO352" s="498"/>
      <c r="AP352" s="498"/>
      <c r="AQ352" s="498"/>
      <c r="AR352" s="498"/>
      <c r="AS352" s="498"/>
      <c r="AT352" s="498"/>
      <c r="AU352" s="498"/>
      <c r="AV352" s="498"/>
      <c r="AW352" s="498"/>
      <c r="AX352" s="498"/>
      <c r="AY352" s="498"/>
      <c r="AZ352" s="498"/>
      <c r="BA352" s="586"/>
      <c r="BB352" s="586"/>
      <c r="BC352" s="498"/>
      <c r="BD352" s="498"/>
      <c r="BE352" s="498"/>
      <c r="BF352" s="498"/>
      <c r="BG352" s="256">
        <f t="shared" si="30"/>
        <v>0</v>
      </c>
      <c r="BH352" s="26">
        <f t="shared" si="31"/>
        <v>0</v>
      </c>
      <c r="BI352" s="514">
        <f t="shared" si="27"/>
        <v>0</v>
      </c>
      <c r="BJ352" s="515">
        <v>0</v>
      </c>
      <c r="BK352" s="515">
        <v>0</v>
      </c>
      <c r="BL352" s="515">
        <v>0</v>
      </c>
      <c r="BM352" s="515">
        <v>0</v>
      </c>
      <c r="BN352" s="515">
        <v>0</v>
      </c>
      <c r="BO352" s="515">
        <v>0</v>
      </c>
      <c r="BP352" s="515">
        <v>0</v>
      </c>
      <c r="BQ352" s="515">
        <v>0</v>
      </c>
      <c r="BR352" s="515">
        <v>0</v>
      </c>
      <c r="BS352" s="515">
        <v>0</v>
      </c>
      <c r="BT352" s="515">
        <v>0</v>
      </c>
      <c r="BU352" s="515">
        <v>0</v>
      </c>
      <c r="BV352" s="515">
        <v>0</v>
      </c>
      <c r="BW352" s="515">
        <v>0</v>
      </c>
      <c r="BX352" s="515">
        <v>0</v>
      </c>
      <c r="BY352" s="515">
        <v>0</v>
      </c>
      <c r="BZ352" s="515">
        <v>0</v>
      </c>
      <c r="CA352" s="515">
        <v>0</v>
      </c>
      <c r="CB352" s="515">
        <v>0</v>
      </c>
      <c r="CC352" s="515">
        <v>0</v>
      </c>
      <c r="CD352" s="515">
        <v>0</v>
      </c>
      <c r="CE352" s="515">
        <v>0</v>
      </c>
      <c r="CF352" s="515">
        <v>0</v>
      </c>
      <c r="CG352" s="516">
        <v>0</v>
      </c>
      <c r="CH352" s="501">
        <v>0</v>
      </c>
      <c r="CI352" s="501">
        <v>0</v>
      </c>
      <c r="CJ352" s="501">
        <v>0</v>
      </c>
      <c r="CK352" s="257" t="s">
        <v>1976</v>
      </c>
      <c r="CL352" s="108">
        <v>0</v>
      </c>
      <c r="CM352" s="245">
        <v>0</v>
      </c>
      <c r="CN352" s="109">
        <v>0</v>
      </c>
      <c r="CO352" s="436"/>
      <c r="CP352" s="436"/>
      <c r="CQ352" s="436"/>
      <c r="CR352" s="273"/>
      <c r="CS352" s="447">
        <v>0</v>
      </c>
      <c r="CT352" s="448">
        <v>0</v>
      </c>
      <c r="CU352" s="441">
        <v>0</v>
      </c>
      <c r="CV352" s="442">
        <v>0</v>
      </c>
      <c r="CW352" s="450" t="s">
        <v>2217</v>
      </c>
      <c r="CX352" s="242"/>
      <c r="CY352" s="436"/>
      <c r="CZ352" s="436"/>
      <c r="DA352" s="437"/>
      <c r="DB352" s="438"/>
      <c r="DC352" s="457">
        <v>0</v>
      </c>
      <c r="DD352" s="458">
        <v>0</v>
      </c>
      <c r="DE352" s="459">
        <v>0</v>
      </c>
      <c r="DF352" s="357">
        <v>0</v>
      </c>
    </row>
    <row r="353" spans="1:110" ht="35.25" customHeight="1" x14ac:dyDescent="0.25">
      <c r="A353" s="401" t="s">
        <v>56</v>
      </c>
      <c r="B353" s="48" t="s">
        <v>42</v>
      </c>
      <c r="C353" s="48" t="s">
        <v>388</v>
      </c>
      <c r="D353" s="145" t="s">
        <v>618</v>
      </c>
      <c r="E353" s="145" t="s">
        <v>457</v>
      </c>
      <c r="F353" s="145" t="s">
        <v>624</v>
      </c>
      <c r="G353" s="14" t="s">
        <v>623</v>
      </c>
      <c r="H353" s="22" t="s">
        <v>1844</v>
      </c>
      <c r="I353" s="145" t="s">
        <v>1844</v>
      </c>
      <c r="J353" s="426">
        <v>0</v>
      </c>
      <c r="K353" s="426" t="s">
        <v>1844</v>
      </c>
      <c r="L353" s="488">
        <v>0</v>
      </c>
      <c r="M353" s="498"/>
      <c r="N353" s="498"/>
      <c r="O353" s="498"/>
      <c r="P353" s="498"/>
      <c r="Q353" s="498"/>
      <c r="R353" s="498"/>
      <c r="S353" s="498"/>
      <c r="T353" s="498"/>
      <c r="U353" s="498"/>
      <c r="V353" s="498"/>
      <c r="W353" s="498"/>
      <c r="X353" s="498"/>
      <c r="Y353" s="498"/>
      <c r="Z353" s="498"/>
      <c r="AA353" s="498"/>
      <c r="AB353" s="498"/>
      <c r="AC353" s="498"/>
      <c r="AD353" s="498"/>
      <c r="AE353" s="498"/>
      <c r="AF353" s="498"/>
      <c r="AG353" s="585"/>
      <c r="AH353" s="498"/>
      <c r="AI353" s="498">
        <f t="shared" si="28"/>
        <v>0</v>
      </c>
      <c r="AJ353" s="498">
        <f t="shared" si="29"/>
        <v>0</v>
      </c>
      <c r="AK353" s="498"/>
      <c r="AL353" s="498"/>
      <c r="AM353" s="498"/>
      <c r="AN353" s="498"/>
      <c r="AO353" s="498"/>
      <c r="AP353" s="498"/>
      <c r="AQ353" s="498"/>
      <c r="AR353" s="498"/>
      <c r="AS353" s="498"/>
      <c r="AT353" s="498"/>
      <c r="AU353" s="498"/>
      <c r="AV353" s="498"/>
      <c r="AW353" s="498"/>
      <c r="AX353" s="498"/>
      <c r="AY353" s="498"/>
      <c r="AZ353" s="498"/>
      <c r="BA353" s="586"/>
      <c r="BB353" s="586"/>
      <c r="BC353" s="498"/>
      <c r="BD353" s="498"/>
      <c r="BE353" s="498"/>
      <c r="BF353" s="498"/>
      <c r="BG353" s="256">
        <f t="shared" si="30"/>
        <v>0</v>
      </c>
      <c r="BH353" s="26">
        <f t="shared" si="31"/>
        <v>0</v>
      </c>
      <c r="BI353" s="514">
        <f t="shared" si="27"/>
        <v>0</v>
      </c>
      <c r="BJ353" s="515">
        <v>0</v>
      </c>
      <c r="BK353" s="515">
        <v>0</v>
      </c>
      <c r="BL353" s="515">
        <v>0</v>
      </c>
      <c r="BM353" s="515">
        <v>0</v>
      </c>
      <c r="BN353" s="515">
        <v>0</v>
      </c>
      <c r="BO353" s="515">
        <v>0</v>
      </c>
      <c r="BP353" s="515">
        <v>0</v>
      </c>
      <c r="BQ353" s="515">
        <v>0</v>
      </c>
      <c r="BR353" s="515">
        <v>0</v>
      </c>
      <c r="BS353" s="515">
        <v>0</v>
      </c>
      <c r="BT353" s="515">
        <v>0</v>
      </c>
      <c r="BU353" s="515">
        <v>0</v>
      </c>
      <c r="BV353" s="515">
        <v>0</v>
      </c>
      <c r="BW353" s="515">
        <v>0</v>
      </c>
      <c r="BX353" s="515">
        <v>0</v>
      </c>
      <c r="BY353" s="515">
        <v>0</v>
      </c>
      <c r="BZ353" s="515">
        <v>0</v>
      </c>
      <c r="CA353" s="515">
        <v>0</v>
      </c>
      <c r="CB353" s="515">
        <v>0</v>
      </c>
      <c r="CC353" s="515">
        <v>0</v>
      </c>
      <c r="CD353" s="515">
        <v>0</v>
      </c>
      <c r="CE353" s="515">
        <v>0</v>
      </c>
      <c r="CF353" s="515">
        <v>0</v>
      </c>
      <c r="CG353" s="516">
        <v>0</v>
      </c>
      <c r="CH353" s="501">
        <v>0</v>
      </c>
      <c r="CI353" s="501">
        <v>0</v>
      </c>
      <c r="CJ353" s="501">
        <v>0</v>
      </c>
      <c r="CK353" s="257" t="s">
        <v>1976</v>
      </c>
      <c r="CL353" s="108">
        <v>0</v>
      </c>
      <c r="CM353" s="245">
        <v>0</v>
      </c>
      <c r="CN353" s="109">
        <v>0</v>
      </c>
      <c r="CO353" s="436"/>
      <c r="CP353" s="436"/>
      <c r="CQ353" s="436"/>
      <c r="CR353" s="273"/>
      <c r="CS353" s="447">
        <v>0</v>
      </c>
      <c r="CT353" s="448">
        <v>0</v>
      </c>
      <c r="CU353" s="441">
        <v>0</v>
      </c>
      <c r="CV353" s="442">
        <v>0</v>
      </c>
      <c r="CW353" s="450" t="s">
        <v>2217</v>
      </c>
      <c r="CX353" s="242"/>
      <c r="CY353" s="436"/>
      <c r="CZ353" s="436"/>
      <c r="DA353" s="437"/>
      <c r="DB353" s="438"/>
      <c r="DC353" s="457">
        <v>0</v>
      </c>
      <c r="DD353" s="458">
        <v>0</v>
      </c>
      <c r="DE353" s="459">
        <v>0</v>
      </c>
      <c r="DF353" s="357">
        <v>0</v>
      </c>
    </row>
    <row r="354" spans="1:110" ht="35.25" customHeight="1" x14ac:dyDescent="0.25">
      <c r="A354" s="401" t="s">
        <v>56</v>
      </c>
      <c r="B354" s="48" t="s">
        <v>42</v>
      </c>
      <c r="C354" s="48" t="s">
        <v>388</v>
      </c>
      <c r="D354" s="145" t="s">
        <v>625</v>
      </c>
      <c r="E354" s="145" t="s">
        <v>599</v>
      </c>
      <c r="F354" s="145" t="s">
        <v>626</v>
      </c>
      <c r="G354" s="14" t="s">
        <v>599</v>
      </c>
      <c r="H354" s="22" t="s">
        <v>1978</v>
      </c>
      <c r="I354" s="145" t="s">
        <v>1984</v>
      </c>
      <c r="J354" s="426">
        <v>12.668219606558768</v>
      </c>
      <c r="K354" s="426">
        <v>6.5977272590040004</v>
      </c>
      <c r="L354" s="488">
        <v>169</v>
      </c>
      <c r="M354" s="498"/>
      <c r="N354" s="498"/>
      <c r="O354" s="498"/>
      <c r="P354" s="498"/>
      <c r="Q354" s="498"/>
      <c r="R354" s="498"/>
      <c r="S354" s="498"/>
      <c r="T354" s="498"/>
      <c r="U354" s="498"/>
      <c r="V354" s="498"/>
      <c r="W354" s="498"/>
      <c r="X354" s="498"/>
      <c r="Y354" s="498"/>
      <c r="Z354" s="498"/>
      <c r="AA354" s="498"/>
      <c r="AB354" s="498"/>
      <c r="AC354" s="498">
        <v>7</v>
      </c>
      <c r="AD354" s="498">
        <v>7</v>
      </c>
      <c r="AE354" s="498"/>
      <c r="AF354" s="498"/>
      <c r="AG354" s="585"/>
      <c r="AH354" s="498"/>
      <c r="AI354" s="498">
        <f t="shared" si="28"/>
        <v>7</v>
      </c>
      <c r="AJ354" s="498">
        <f t="shared" si="29"/>
        <v>7</v>
      </c>
      <c r="AK354" s="498"/>
      <c r="AL354" s="498"/>
      <c r="AM354" s="498"/>
      <c r="AN354" s="498"/>
      <c r="AO354" s="498"/>
      <c r="AP354" s="498"/>
      <c r="AQ354" s="498"/>
      <c r="AR354" s="498"/>
      <c r="AS354" s="498"/>
      <c r="AT354" s="498"/>
      <c r="AU354" s="498"/>
      <c r="AV354" s="498"/>
      <c r="AW354" s="498"/>
      <c r="AX354" s="498"/>
      <c r="AY354" s="498"/>
      <c r="AZ354" s="498"/>
      <c r="BA354" s="586">
        <v>502</v>
      </c>
      <c r="BB354" s="586">
        <v>502</v>
      </c>
      <c r="BC354" s="498"/>
      <c r="BD354" s="498"/>
      <c r="BE354" s="498"/>
      <c r="BF354" s="498"/>
      <c r="BG354" s="256">
        <f t="shared" si="30"/>
        <v>502</v>
      </c>
      <c r="BH354" s="26">
        <f t="shared" si="31"/>
        <v>502</v>
      </c>
      <c r="BI354" s="514">
        <f t="shared" si="27"/>
        <v>0</v>
      </c>
      <c r="BJ354" s="515">
        <v>0</v>
      </c>
      <c r="BK354" s="515">
        <v>0</v>
      </c>
      <c r="BL354" s="515">
        <v>0</v>
      </c>
      <c r="BM354" s="515">
        <v>0</v>
      </c>
      <c r="BN354" s="515">
        <v>0</v>
      </c>
      <c r="BO354" s="515">
        <v>0</v>
      </c>
      <c r="BP354" s="515">
        <v>0</v>
      </c>
      <c r="BQ354" s="515">
        <v>0</v>
      </c>
      <c r="BR354" s="515">
        <v>0</v>
      </c>
      <c r="BS354" s="515">
        <v>0</v>
      </c>
      <c r="BT354" s="515">
        <v>0</v>
      </c>
      <c r="BU354" s="515">
        <v>0</v>
      </c>
      <c r="BV354" s="515">
        <v>0</v>
      </c>
      <c r="BW354" s="515">
        <v>0</v>
      </c>
      <c r="BX354" s="515">
        <v>0</v>
      </c>
      <c r="BY354" s="515">
        <v>0</v>
      </c>
      <c r="BZ354" s="515">
        <v>589267.68000000005</v>
      </c>
      <c r="CA354" s="515">
        <v>589267.68000000005</v>
      </c>
      <c r="CB354" s="515">
        <v>0</v>
      </c>
      <c r="CC354" s="515">
        <v>0</v>
      </c>
      <c r="CD354" s="515">
        <v>0</v>
      </c>
      <c r="CE354" s="515">
        <v>0</v>
      </c>
      <c r="CF354" s="515">
        <v>589267.68000000005</v>
      </c>
      <c r="CG354" s="516">
        <v>589267.68000000005</v>
      </c>
      <c r="CH354" s="501">
        <v>0</v>
      </c>
      <c r="CI354" s="501">
        <v>0</v>
      </c>
      <c r="CJ354" s="501">
        <v>0</v>
      </c>
      <c r="CK354" s="257" t="s">
        <v>1976</v>
      </c>
      <c r="CL354" s="108">
        <v>0</v>
      </c>
      <c r="CM354" s="245">
        <v>0</v>
      </c>
      <c r="CN354" s="109">
        <v>0</v>
      </c>
      <c r="CO354" s="436"/>
      <c r="CP354" s="436"/>
      <c r="CQ354" s="436"/>
      <c r="CR354" s="273"/>
      <c r="CS354" s="447">
        <v>331.00887049083303</v>
      </c>
      <c r="CT354" s="448">
        <v>22.843287995269019</v>
      </c>
      <c r="CU354" s="441">
        <v>0.80898876404494191</v>
      </c>
      <c r="CV354" s="442">
        <v>0.40922531046717819</v>
      </c>
      <c r="CW354" s="450" t="s">
        <v>2289</v>
      </c>
      <c r="CX354" s="242"/>
      <c r="CY354" s="436"/>
      <c r="CZ354" s="436"/>
      <c r="DA354" s="437"/>
      <c r="DB354" s="438"/>
      <c r="DC354" s="457">
        <v>0</v>
      </c>
      <c r="DD354" s="458">
        <v>0</v>
      </c>
      <c r="DE354" s="459">
        <v>0</v>
      </c>
      <c r="DF354" s="357">
        <v>0</v>
      </c>
    </row>
    <row r="355" spans="1:110" ht="35.25" customHeight="1" x14ac:dyDescent="0.25">
      <c r="A355" s="401" t="s">
        <v>56</v>
      </c>
      <c r="B355" s="48" t="s">
        <v>42</v>
      </c>
      <c r="C355" s="48" t="s">
        <v>388</v>
      </c>
      <c r="D355" s="145" t="s">
        <v>627</v>
      </c>
      <c r="E355" s="145" t="s">
        <v>628</v>
      </c>
      <c r="F355" s="145" t="s">
        <v>629</v>
      </c>
      <c r="G355" s="14" t="s">
        <v>628</v>
      </c>
      <c r="H355" s="22" t="s">
        <v>1978</v>
      </c>
      <c r="I355" s="145" t="s">
        <v>1981</v>
      </c>
      <c r="J355" s="426">
        <v>2.521865975820285</v>
      </c>
      <c r="K355" s="426">
        <v>9.2776514958540002</v>
      </c>
      <c r="L355" s="488">
        <v>205</v>
      </c>
      <c r="M355" s="498"/>
      <c r="N355" s="498"/>
      <c r="O355" s="498"/>
      <c r="P355" s="498"/>
      <c r="Q355" s="498"/>
      <c r="R355" s="498"/>
      <c r="S355" s="498"/>
      <c r="T355" s="498"/>
      <c r="U355" s="498"/>
      <c r="V355" s="498"/>
      <c r="W355" s="498"/>
      <c r="X355" s="498"/>
      <c r="Y355" s="498"/>
      <c r="Z355" s="498"/>
      <c r="AA355" s="498"/>
      <c r="AB355" s="498"/>
      <c r="AC355" s="498">
        <v>8</v>
      </c>
      <c r="AD355" s="498">
        <v>8</v>
      </c>
      <c r="AE355" s="498"/>
      <c r="AF355" s="498"/>
      <c r="AG355" s="585"/>
      <c r="AH355" s="498"/>
      <c r="AI355" s="498">
        <f t="shared" si="28"/>
        <v>8</v>
      </c>
      <c r="AJ355" s="498">
        <f t="shared" si="29"/>
        <v>8</v>
      </c>
      <c r="AK355" s="498"/>
      <c r="AL355" s="498"/>
      <c r="AM355" s="498"/>
      <c r="AN355" s="498"/>
      <c r="AO355" s="498"/>
      <c r="AP355" s="498"/>
      <c r="AQ355" s="498"/>
      <c r="AR355" s="498"/>
      <c r="AS355" s="498"/>
      <c r="AT355" s="498"/>
      <c r="AU355" s="498"/>
      <c r="AV355" s="498"/>
      <c r="AW355" s="498"/>
      <c r="AX355" s="498"/>
      <c r="AY355" s="498"/>
      <c r="AZ355" s="498"/>
      <c r="BA355" s="586">
        <v>48.99</v>
      </c>
      <c r="BB355" s="586">
        <v>48.99</v>
      </c>
      <c r="BC355" s="498"/>
      <c r="BD355" s="498"/>
      <c r="BE355" s="498"/>
      <c r="BF355" s="498"/>
      <c r="BG355" s="256">
        <f t="shared" si="30"/>
        <v>48.99</v>
      </c>
      <c r="BH355" s="26">
        <f t="shared" si="31"/>
        <v>48.99</v>
      </c>
      <c r="BI355" s="514">
        <f t="shared" si="27"/>
        <v>2.592063492063492E-2</v>
      </c>
      <c r="BJ355" s="515">
        <v>0</v>
      </c>
      <c r="BK355" s="515">
        <v>0</v>
      </c>
      <c r="BL355" s="515">
        <v>0</v>
      </c>
      <c r="BM355" s="515">
        <v>0</v>
      </c>
      <c r="BN355" s="515">
        <v>0</v>
      </c>
      <c r="BO355" s="515">
        <v>0</v>
      </c>
      <c r="BP355" s="515">
        <v>0</v>
      </c>
      <c r="BQ355" s="515">
        <v>0</v>
      </c>
      <c r="BR355" s="515">
        <v>0</v>
      </c>
      <c r="BS355" s="515">
        <v>0</v>
      </c>
      <c r="BT355" s="515">
        <v>0</v>
      </c>
      <c r="BU355" s="515">
        <v>0</v>
      </c>
      <c r="BV355" s="515">
        <v>0</v>
      </c>
      <c r="BW355" s="515">
        <v>0</v>
      </c>
      <c r="BX355" s="515">
        <v>0</v>
      </c>
      <c r="BY355" s="515">
        <v>0</v>
      </c>
      <c r="BZ355" s="515">
        <v>57506.421600000009</v>
      </c>
      <c r="CA355" s="515">
        <v>57506.421600000009</v>
      </c>
      <c r="CB355" s="515">
        <v>0</v>
      </c>
      <c r="CC355" s="515">
        <v>0</v>
      </c>
      <c r="CD355" s="515">
        <v>0</v>
      </c>
      <c r="CE355" s="515">
        <v>0</v>
      </c>
      <c r="CF355" s="515">
        <v>57506.421600000009</v>
      </c>
      <c r="CG355" s="516">
        <v>57506.421600000009</v>
      </c>
      <c r="CH355" s="501">
        <v>3118560.0000000005</v>
      </c>
      <c r="CI355" s="501">
        <v>3118560.0000000005</v>
      </c>
      <c r="CJ355" s="501">
        <v>6622560</v>
      </c>
      <c r="CK355" s="257" t="s">
        <v>1976</v>
      </c>
      <c r="CL355" s="108">
        <v>0.89</v>
      </c>
      <c r="CM355" s="245">
        <v>0.89</v>
      </c>
      <c r="CN355" s="109">
        <v>1.89</v>
      </c>
      <c r="CO355" s="436"/>
      <c r="CP355" s="436"/>
      <c r="CQ355" s="436"/>
      <c r="CR355" s="273"/>
      <c r="CS355" s="447">
        <v>659.39375489671875</v>
      </c>
      <c r="CT355" s="448">
        <v>107.12697978488558</v>
      </c>
      <c r="CU355" s="441">
        <v>1.0322370603012472</v>
      </c>
      <c r="CV355" s="442">
        <v>0.6841280729079986</v>
      </c>
      <c r="CW355" s="450" t="s">
        <v>2270</v>
      </c>
      <c r="CX355" s="242"/>
      <c r="CY355" s="436"/>
      <c r="CZ355" s="436"/>
      <c r="DA355" s="437"/>
      <c r="DB355" s="438"/>
      <c r="DC355" s="457">
        <v>6985</v>
      </c>
      <c r="DD355" s="458">
        <v>0</v>
      </c>
      <c r="DE355" s="459">
        <v>8862</v>
      </c>
      <c r="DF355" s="357">
        <v>5282.333333333333</v>
      </c>
    </row>
    <row r="356" spans="1:110" ht="35.25" customHeight="1" x14ac:dyDescent="0.25">
      <c r="A356" s="401" t="s">
        <v>56</v>
      </c>
      <c r="B356" s="48" t="s">
        <v>42</v>
      </c>
      <c r="C356" s="48" t="s">
        <v>388</v>
      </c>
      <c r="D356" s="145" t="s">
        <v>627</v>
      </c>
      <c r="E356" s="145" t="s">
        <v>628</v>
      </c>
      <c r="F356" s="145" t="s">
        <v>630</v>
      </c>
      <c r="G356" s="14" t="s">
        <v>628</v>
      </c>
      <c r="H356" s="22" t="s">
        <v>1979</v>
      </c>
      <c r="I356" s="145" t="s">
        <v>1981</v>
      </c>
      <c r="J356" s="426">
        <v>2.4498126622254199</v>
      </c>
      <c r="K356" s="426">
        <v>6.0020833208490005</v>
      </c>
      <c r="L356" s="488">
        <v>206.4</v>
      </c>
      <c r="M356" s="498"/>
      <c r="N356" s="498"/>
      <c r="O356" s="498"/>
      <c r="P356" s="498"/>
      <c r="Q356" s="498"/>
      <c r="R356" s="498"/>
      <c r="S356" s="498"/>
      <c r="T356" s="498"/>
      <c r="U356" s="498"/>
      <c r="V356" s="498"/>
      <c r="W356" s="498"/>
      <c r="X356" s="498"/>
      <c r="Y356" s="498"/>
      <c r="Z356" s="498"/>
      <c r="AA356" s="498"/>
      <c r="AB356" s="498"/>
      <c r="AC356" s="498">
        <v>8</v>
      </c>
      <c r="AD356" s="498">
        <v>8</v>
      </c>
      <c r="AE356" s="498"/>
      <c r="AF356" s="498"/>
      <c r="AG356" s="585"/>
      <c r="AH356" s="498"/>
      <c r="AI356" s="498">
        <f t="shared" si="28"/>
        <v>8</v>
      </c>
      <c r="AJ356" s="498">
        <f t="shared" si="29"/>
        <v>8</v>
      </c>
      <c r="AK356" s="498"/>
      <c r="AL356" s="498"/>
      <c r="AM356" s="498"/>
      <c r="AN356" s="498"/>
      <c r="AO356" s="498"/>
      <c r="AP356" s="498"/>
      <c r="AQ356" s="498"/>
      <c r="AR356" s="498"/>
      <c r="AS356" s="498"/>
      <c r="AT356" s="498"/>
      <c r="AU356" s="498"/>
      <c r="AV356" s="498"/>
      <c r="AW356" s="498"/>
      <c r="AX356" s="498"/>
      <c r="AY356" s="498"/>
      <c r="AZ356" s="498"/>
      <c r="BA356" s="586">
        <v>71.7</v>
      </c>
      <c r="BB356" s="586">
        <v>71.7</v>
      </c>
      <c r="BC356" s="498"/>
      <c r="BD356" s="498"/>
      <c r="BE356" s="498"/>
      <c r="BF356" s="498"/>
      <c r="BG356" s="256">
        <f t="shared" si="30"/>
        <v>71.7</v>
      </c>
      <c r="BH356" s="26">
        <f t="shared" si="31"/>
        <v>71.7</v>
      </c>
      <c r="BI356" s="514">
        <f t="shared" si="27"/>
        <v>4.6862745098039213E-2</v>
      </c>
      <c r="BJ356" s="515">
        <v>0</v>
      </c>
      <c r="BK356" s="515">
        <v>0</v>
      </c>
      <c r="BL356" s="515">
        <v>0</v>
      </c>
      <c r="BM356" s="515">
        <v>0</v>
      </c>
      <c r="BN356" s="515">
        <v>0</v>
      </c>
      <c r="BO356" s="515">
        <v>0</v>
      </c>
      <c r="BP356" s="515">
        <v>0</v>
      </c>
      <c r="BQ356" s="515">
        <v>0</v>
      </c>
      <c r="BR356" s="515">
        <v>0</v>
      </c>
      <c r="BS356" s="515">
        <v>0</v>
      </c>
      <c r="BT356" s="515">
        <v>0</v>
      </c>
      <c r="BU356" s="515">
        <v>0</v>
      </c>
      <c r="BV356" s="515">
        <v>0</v>
      </c>
      <c r="BW356" s="515">
        <v>0</v>
      </c>
      <c r="BX356" s="515">
        <v>0</v>
      </c>
      <c r="BY356" s="515">
        <v>0</v>
      </c>
      <c r="BZ356" s="515">
        <v>84164.328000000009</v>
      </c>
      <c r="CA356" s="515">
        <v>84164.328000000009</v>
      </c>
      <c r="CB356" s="515">
        <v>0</v>
      </c>
      <c r="CC356" s="515">
        <v>0</v>
      </c>
      <c r="CD356" s="515">
        <v>0</v>
      </c>
      <c r="CE356" s="515">
        <v>0</v>
      </c>
      <c r="CF356" s="515">
        <v>84164.328000000009</v>
      </c>
      <c r="CG356" s="516">
        <v>84164.328000000009</v>
      </c>
      <c r="CH356" s="501">
        <v>4274880</v>
      </c>
      <c r="CI356" s="501">
        <v>4274880</v>
      </c>
      <c r="CJ356" s="501">
        <v>5361120.0000000009</v>
      </c>
      <c r="CK356" s="257" t="s">
        <v>1976</v>
      </c>
      <c r="CL356" s="108">
        <v>1.22</v>
      </c>
      <c r="CM356" s="245">
        <v>1.22</v>
      </c>
      <c r="CN356" s="109">
        <v>1.53</v>
      </c>
      <c r="CO356" s="436"/>
      <c r="CP356" s="436"/>
      <c r="CQ356" s="436"/>
      <c r="CR356" s="273"/>
      <c r="CS356" s="447">
        <v>566.84854464267141</v>
      </c>
      <c r="CT356" s="448">
        <v>73.977785353494525</v>
      </c>
      <c r="CU356" s="441">
        <v>0.67787818420597246</v>
      </c>
      <c r="CV356" s="442">
        <v>0.34185233606380711</v>
      </c>
      <c r="CW356" s="450" t="s">
        <v>2290</v>
      </c>
      <c r="CX356" s="242"/>
      <c r="CY356" s="436"/>
      <c r="CZ356" s="436"/>
      <c r="DA356" s="437"/>
      <c r="DB356" s="438"/>
      <c r="DC356" s="457">
        <v>21670</v>
      </c>
      <c r="DD356" s="458">
        <v>0</v>
      </c>
      <c r="DE356" s="459">
        <v>0</v>
      </c>
      <c r="DF356" s="357">
        <v>7223.333333333333</v>
      </c>
    </row>
    <row r="357" spans="1:110" ht="35.25" customHeight="1" x14ac:dyDescent="0.25">
      <c r="A357" s="401" t="s">
        <v>56</v>
      </c>
      <c r="B357" s="48" t="s">
        <v>42</v>
      </c>
      <c r="C357" s="48" t="s">
        <v>388</v>
      </c>
      <c r="D357" s="145" t="s">
        <v>627</v>
      </c>
      <c r="E357" s="145" t="s">
        <v>628</v>
      </c>
      <c r="F357" s="145" t="s">
        <v>631</v>
      </c>
      <c r="G357" s="14" t="s">
        <v>632</v>
      </c>
      <c r="H357" s="22" t="s">
        <v>1979</v>
      </c>
      <c r="I357" s="145" t="s">
        <v>1981</v>
      </c>
      <c r="J357" s="426">
        <v>2.2336527214408242</v>
      </c>
      <c r="K357" s="426">
        <v>9.046969678152001</v>
      </c>
      <c r="L357" s="488">
        <v>289.10000000000002</v>
      </c>
      <c r="M357" s="498"/>
      <c r="N357" s="498"/>
      <c r="O357" s="498"/>
      <c r="P357" s="498"/>
      <c r="Q357" s="498"/>
      <c r="R357" s="498"/>
      <c r="S357" s="498"/>
      <c r="T357" s="498"/>
      <c r="U357" s="498"/>
      <c r="V357" s="498"/>
      <c r="W357" s="498"/>
      <c r="X357" s="498"/>
      <c r="Y357" s="498"/>
      <c r="Z357" s="498"/>
      <c r="AA357" s="498"/>
      <c r="AB357" s="498"/>
      <c r="AC357" s="498">
        <v>21</v>
      </c>
      <c r="AD357" s="498">
        <v>21</v>
      </c>
      <c r="AE357" s="498"/>
      <c r="AF357" s="498"/>
      <c r="AG357" s="585"/>
      <c r="AH357" s="498"/>
      <c r="AI357" s="498">
        <f t="shared" si="28"/>
        <v>21</v>
      </c>
      <c r="AJ357" s="498">
        <f t="shared" si="29"/>
        <v>21</v>
      </c>
      <c r="AK357" s="498"/>
      <c r="AL357" s="498"/>
      <c r="AM357" s="498"/>
      <c r="AN357" s="498"/>
      <c r="AO357" s="498"/>
      <c r="AP357" s="498"/>
      <c r="AQ357" s="498"/>
      <c r="AR357" s="498"/>
      <c r="AS357" s="498"/>
      <c r="AT357" s="498"/>
      <c r="AU357" s="498"/>
      <c r="AV357" s="498"/>
      <c r="AW357" s="498"/>
      <c r="AX357" s="498"/>
      <c r="AY357" s="498"/>
      <c r="AZ357" s="498"/>
      <c r="BA357" s="586">
        <v>149.58000000000001</v>
      </c>
      <c r="BB357" s="586">
        <v>149.58000000000001</v>
      </c>
      <c r="BC357" s="498"/>
      <c r="BD357" s="498"/>
      <c r="BE357" s="498"/>
      <c r="BF357" s="498"/>
      <c r="BG357" s="256">
        <f t="shared" si="30"/>
        <v>149.58000000000001</v>
      </c>
      <c r="BH357" s="26">
        <f t="shared" si="31"/>
        <v>149.58000000000001</v>
      </c>
      <c r="BI357" s="514">
        <f t="shared" si="27"/>
        <v>0.42737142857142862</v>
      </c>
      <c r="BJ357" s="515">
        <v>0</v>
      </c>
      <c r="BK357" s="515">
        <v>0</v>
      </c>
      <c r="BL357" s="515">
        <v>0</v>
      </c>
      <c r="BM357" s="515">
        <v>0</v>
      </c>
      <c r="BN357" s="515">
        <v>0</v>
      </c>
      <c r="BO357" s="515">
        <v>0</v>
      </c>
      <c r="BP357" s="515">
        <v>0</v>
      </c>
      <c r="BQ357" s="515">
        <v>0</v>
      </c>
      <c r="BR357" s="515">
        <v>0</v>
      </c>
      <c r="BS357" s="515">
        <v>0</v>
      </c>
      <c r="BT357" s="515">
        <v>0</v>
      </c>
      <c r="BU357" s="515">
        <v>0</v>
      </c>
      <c r="BV357" s="515">
        <v>0</v>
      </c>
      <c r="BW357" s="515">
        <v>0</v>
      </c>
      <c r="BX357" s="515">
        <v>0</v>
      </c>
      <c r="BY357" s="515">
        <v>0</v>
      </c>
      <c r="BZ357" s="515">
        <v>175582.9872</v>
      </c>
      <c r="CA357" s="515">
        <v>175582.9872</v>
      </c>
      <c r="CB357" s="515">
        <v>0</v>
      </c>
      <c r="CC357" s="515">
        <v>0</v>
      </c>
      <c r="CD357" s="515">
        <v>0</v>
      </c>
      <c r="CE357" s="515">
        <v>0</v>
      </c>
      <c r="CF357" s="515">
        <v>175582.9872</v>
      </c>
      <c r="CG357" s="516">
        <v>175582.9872</v>
      </c>
      <c r="CH357" s="501">
        <v>3749280</v>
      </c>
      <c r="CI357" s="501">
        <v>3749280</v>
      </c>
      <c r="CJ357" s="501">
        <v>1226399.9999999998</v>
      </c>
      <c r="CK357" s="257" t="s">
        <v>1976</v>
      </c>
      <c r="CL357" s="108">
        <v>1.07</v>
      </c>
      <c r="CM357" s="245">
        <v>1.07</v>
      </c>
      <c r="CN357" s="109">
        <v>0.35</v>
      </c>
      <c r="CO357" s="436"/>
      <c r="CP357" s="436"/>
      <c r="CQ357" s="436"/>
      <c r="CR357" s="273"/>
      <c r="CS357" s="447">
        <v>723.4692011661391</v>
      </c>
      <c r="CT357" s="448">
        <v>122.761216156049</v>
      </c>
      <c r="CU357" s="441">
        <v>0.8967719056953275</v>
      </c>
      <c r="CV357" s="442">
        <v>0.55200396104268956</v>
      </c>
      <c r="CW357" s="450" t="s">
        <v>2218</v>
      </c>
      <c r="CX357" s="242"/>
      <c r="CY357" s="436"/>
      <c r="CZ357" s="436"/>
      <c r="DA357" s="437"/>
      <c r="DB357" s="438"/>
      <c r="DC357" s="457">
        <v>19470</v>
      </c>
      <c r="DD357" s="458">
        <v>0</v>
      </c>
      <c r="DE357" s="459">
        <v>621</v>
      </c>
      <c r="DF357" s="357">
        <v>6697</v>
      </c>
    </row>
    <row r="358" spans="1:110" ht="35.25" customHeight="1" x14ac:dyDescent="0.25">
      <c r="A358" s="401" t="s">
        <v>56</v>
      </c>
      <c r="B358" s="48" t="s">
        <v>42</v>
      </c>
      <c r="C358" s="48" t="s">
        <v>388</v>
      </c>
      <c r="D358" s="145" t="s">
        <v>633</v>
      </c>
      <c r="E358" s="145" t="s">
        <v>634</v>
      </c>
      <c r="F358" s="145" t="s">
        <v>635</v>
      </c>
      <c r="G358" s="14" t="s">
        <v>634</v>
      </c>
      <c r="H358" s="22" t="s">
        <v>1979</v>
      </c>
      <c r="I358" s="145" t="s">
        <v>1981</v>
      </c>
      <c r="J358" s="426">
        <v>2.4858393190228529</v>
      </c>
      <c r="K358" s="426">
        <v>1.6821969661980001</v>
      </c>
      <c r="L358" s="488">
        <v>148.19999999999999</v>
      </c>
      <c r="M358" s="498"/>
      <c r="N358" s="498"/>
      <c r="O358" s="498"/>
      <c r="P358" s="498"/>
      <c r="Q358" s="498"/>
      <c r="R358" s="498"/>
      <c r="S358" s="498"/>
      <c r="T358" s="498"/>
      <c r="U358" s="498"/>
      <c r="V358" s="498"/>
      <c r="W358" s="498"/>
      <c r="X358" s="498"/>
      <c r="Y358" s="498"/>
      <c r="Z358" s="498"/>
      <c r="AA358" s="498"/>
      <c r="AB358" s="498"/>
      <c r="AC358" s="498">
        <v>1</v>
      </c>
      <c r="AD358" s="498">
        <v>1</v>
      </c>
      <c r="AE358" s="498"/>
      <c r="AF358" s="498"/>
      <c r="AG358" s="585"/>
      <c r="AH358" s="498"/>
      <c r="AI358" s="498">
        <f t="shared" si="28"/>
        <v>1</v>
      </c>
      <c r="AJ358" s="498">
        <f t="shared" si="29"/>
        <v>1</v>
      </c>
      <c r="AK358" s="498"/>
      <c r="AL358" s="498"/>
      <c r="AM358" s="498"/>
      <c r="AN358" s="498"/>
      <c r="AO358" s="498"/>
      <c r="AP358" s="498"/>
      <c r="AQ358" s="498"/>
      <c r="AR358" s="498"/>
      <c r="AS358" s="498"/>
      <c r="AT358" s="498"/>
      <c r="AU358" s="498"/>
      <c r="AV358" s="498"/>
      <c r="AW358" s="498"/>
      <c r="AX358" s="498"/>
      <c r="AY358" s="498"/>
      <c r="AZ358" s="498"/>
      <c r="BA358" s="586">
        <v>7.6</v>
      </c>
      <c r="BB358" s="586">
        <v>7.6</v>
      </c>
      <c r="BC358" s="498"/>
      <c r="BD358" s="498"/>
      <c r="BE358" s="498"/>
      <c r="BF358" s="498"/>
      <c r="BG358" s="256">
        <f t="shared" si="30"/>
        <v>7.6</v>
      </c>
      <c r="BH358" s="26">
        <f t="shared" si="31"/>
        <v>7.6</v>
      </c>
      <c r="BI358" s="514">
        <f t="shared" si="27"/>
        <v>3.6538461538461538E-3</v>
      </c>
      <c r="BJ358" s="515">
        <v>0</v>
      </c>
      <c r="BK358" s="515">
        <v>0</v>
      </c>
      <c r="BL358" s="515">
        <v>0</v>
      </c>
      <c r="BM358" s="515">
        <v>0</v>
      </c>
      <c r="BN358" s="515">
        <v>0</v>
      </c>
      <c r="BO358" s="515">
        <v>0</v>
      </c>
      <c r="BP358" s="515">
        <v>0</v>
      </c>
      <c r="BQ358" s="515">
        <v>0</v>
      </c>
      <c r="BR358" s="515">
        <v>0</v>
      </c>
      <c r="BS358" s="515">
        <v>0</v>
      </c>
      <c r="BT358" s="515">
        <v>0</v>
      </c>
      <c r="BU358" s="515">
        <v>0</v>
      </c>
      <c r="BV358" s="515">
        <v>0</v>
      </c>
      <c r="BW358" s="515">
        <v>0</v>
      </c>
      <c r="BX358" s="515">
        <v>0</v>
      </c>
      <c r="BY358" s="515">
        <v>0</v>
      </c>
      <c r="BZ358" s="515">
        <v>8921.1840000000011</v>
      </c>
      <c r="CA358" s="515">
        <v>8921.1840000000011</v>
      </c>
      <c r="CB358" s="515">
        <v>0</v>
      </c>
      <c r="CC358" s="515">
        <v>0</v>
      </c>
      <c r="CD358" s="515">
        <v>0</v>
      </c>
      <c r="CE358" s="515">
        <v>0</v>
      </c>
      <c r="CF358" s="515">
        <v>8921.1840000000011</v>
      </c>
      <c r="CG358" s="516">
        <v>8921.1840000000011</v>
      </c>
      <c r="CH358" s="501">
        <v>2522879.9999999995</v>
      </c>
      <c r="CI358" s="501">
        <v>2522879.9999999995</v>
      </c>
      <c r="CJ358" s="501">
        <v>7288320.0000000009</v>
      </c>
      <c r="CK358" s="257" t="s">
        <v>1976</v>
      </c>
      <c r="CL358" s="108">
        <v>0.72</v>
      </c>
      <c r="CM358" s="245">
        <v>0.72</v>
      </c>
      <c r="CN358" s="109">
        <v>2.08</v>
      </c>
      <c r="CO358" s="436"/>
      <c r="CP358" s="436"/>
      <c r="CQ358" s="436"/>
      <c r="CR358" s="273"/>
      <c r="CS358" s="447">
        <v>165.83473861720066</v>
      </c>
      <c r="CT358" s="448">
        <v>165.83473861720066</v>
      </c>
      <c r="CU358" s="441">
        <v>0.33501967397414273</v>
      </c>
      <c r="CV358" s="442">
        <v>0.33501967397414273</v>
      </c>
      <c r="CW358" s="450" t="s">
        <v>2233</v>
      </c>
      <c r="CX358" s="242"/>
      <c r="CY358" s="436"/>
      <c r="CZ358" s="436"/>
      <c r="DA358" s="437"/>
      <c r="DB358" s="438"/>
      <c r="DC358" s="457">
        <v>0</v>
      </c>
      <c r="DD358" s="458">
        <v>0</v>
      </c>
      <c r="DE358" s="459">
        <v>0</v>
      </c>
      <c r="DF358" s="357">
        <v>0</v>
      </c>
    </row>
    <row r="359" spans="1:110" ht="35.25" customHeight="1" x14ac:dyDescent="0.25">
      <c r="A359" s="401" t="s">
        <v>56</v>
      </c>
      <c r="B359" s="48" t="s">
        <v>42</v>
      </c>
      <c r="C359" s="48" t="s">
        <v>388</v>
      </c>
      <c r="D359" s="145" t="s">
        <v>633</v>
      </c>
      <c r="E359" s="145" t="s">
        <v>634</v>
      </c>
      <c r="F359" s="145" t="s">
        <v>636</v>
      </c>
      <c r="G359" s="14" t="s">
        <v>634</v>
      </c>
      <c r="H359" s="22" t="s">
        <v>1979</v>
      </c>
      <c r="I359" s="145" t="s">
        <v>1981</v>
      </c>
      <c r="J359" s="426">
        <v>2.9181592005920445</v>
      </c>
      <c r="K359" s="426">
        <v>4.1956439306669999</v>
      </c>
      <c r="L359" s="488">
        <v>260.3</v>
      </c>
      <c r="M359" s="498"/>
      <c r="N359" s="498"/>
      <c r="O359" s="498"/>
      <c r="P359" s="498"/>
      <c r="Q359" s="498"/>
      <c r="R359" s="498"/>
      <c r="S359" s="498"/>
      <c r="T359" s="498"/>
      <c r="U359" s="498"/>
      <c r="V359" s="498"/>
      <c r="W359" s="498"/>
      <c r="X359" s="498"/>
      <c r="Y359" s="498"/>
      <c r="Z359" s="498"/>
      <c r="AA359" s="498"/>
      <c r="AB359" s="498"/>
      <c r="AC359" s="498">
        <v>2</v>
      </c>
      <c r="AD359" s="498">
        <v>2</v>
      </c>
      <c r="AE359" s="498"/>
      <c r="AF359" s="498"/>
      <c r="AG359" s="585"/>
      <c r="AH359" s="498"/>
      <c r="AI359" s="498">
        <f t="shared" si="28"/>
        <v>2</v>
      </c>
      <c r="AJ359" s="498">
        <f t="shared" si="29"/>
        <v>2</v>
      </c>
      <c r="AK359" s="498"/>
      <c r="AL359" s="498"/>
      <c r="AM359" s="498"/>
      <c r="AN359" s="498"/>
      <c r="AO359" s="498"/>
      <c r="AP359" s="498"/>
      <c r="AQ359" s="498"/>
      <c r="AR359" s="498"/>
      <c r="AS359" s="498"/>
      <c r="AT359" s="498"/>
      <c r="AU359" s="498"/>
      <c r="AV359" s="498"/>
      <c r="AW359" s="498"/>
      <c r="AX359" s="498"/>
      <c r="AY359" s="498"/>
      <c r="AZ359" s="498"/>
      <c r="BA359" s="586">
        <v>293.88</v>
      </c>
      <c r="BB359" s="586">
        <v>293.88</v>
      </c>
      <c r="BC359" s="498"/>
      <c r="BD359" s="498"/>
      <c r="BE359" s="498"/>
      <c r="BF359" s="498"/>
      <c r="BG359" s="256">
        <f t="shared" si="30"/>
        <v>293.88</v>
      </c>
      <c r="BH359" s="26">
        <f t="shared" si="31"/>
        <v>293.88</v>
      </c>
      <c r="BI359" s="514">
        <f t="shared" si="27"/>
        <v>0.17287058823529411</v>
      </c>
      <c r="BJ359" s="515">
        <v>0</v>
      </c>
      <c r="BK359" s="515">
        <v>0</v>
      </c>
      <c r="BL359" s="515">
        <v>0</v>
      </c>
      <c r="BM359" s="515">
        <v>0</v>
      </c>
      <c r="BN359" s="515">
        <v>0</v>
      </c>
      <c r="BO359" s="515">
        <v>0</v>
      </c>
      <c r="BP359" s="515">
        <v>0</v>
      </c>
      <c r="BQ359" s="515">
        <v>0</v>
      </c>
      <c r="BR359" s="515">
        <v>0</v>
      </c>
      <c r="BS359" s="515">
        <v>0</v>
      </c>
      <c r="BT359" s="515">
        <v>0</v>
      </c>
      <c r="BU359" s="515">
        <v>0</v>
      </c>
      <c r="BV359" s="515">
        <v>0</v>
      </c>
      <c r="BW359" s="515">
        <v>0</v>
      </c>
      <c r="BX359" s="515">
        <v>0</v>
      </c>
      <c r="BY359" s="515">
        <v>0</v>
      </c>
      <c r="BZ359" s="515">
        <v>344968.0992</v>
      </c>
      <c r="CA359" s="515">
        <v>344968.0992</v>
      </c>
      <c r="CB359" s="515">
        <v>0</v>
      </c>
      <c r="CC359" s="515">
        <v>0</v>
      </c>
      <c r="CD359" s="515">
        <v>0</v>
      </c>
      <c r="CE359" s="515">
        <v>0</v>
      </c>
      <c r="CF359" s="515">
        <v>344968.0992</v>
      </c>
      <c r="CG359" s="516">
        <v>344968.0992</v>
      </c>
      <c r="CH359" s="501">
        <v>6657600</v>
      </c>
      <c r="CI359" s="501">
        <v>6657600</v>
      </c>
      <c r="CJ359" s="501">
        <v>5956800</v>
      </c>
      <c r="CK359" s="257" t="s">
        <v>1976</v>
      </c>
      <c r="CL359" s="108">
        <v>1.9</v>
      </c>
      <c r="CM359" s="245">
        <v>1.9</v>
      </c>
      <c r="CN359" s="109">
        <v>1.7</v>
      </c>
      <c r="CO359" s="436"/>
      <c r="CP359" s="436"/>
      <c r="CQ359" s="436"/>
      <c r="CR359" s="273"/>
      <c r="CS359" s="447">
        <v>507.26509649148483</v>
      </c>
      <c r="CT359" s="448">
        <v>93.036470170639504</v>
      </c>
      <c r="CU359" s="441">
        <v>0.68939996146525628</v>
      </c>
      <c r="CV359" s="442">
        <v>0.35510601333845515</v>
      </c>
      <c r="CW359" s="450" t="s">
        <v>2223</v>
      </c>
      <c r="CX359" s="242"/>
      <c r="CY359" s="436"/>
      <c r="CZ359" s="436"/>
      <c r="DA359" s="437"/>
      <c r="DB359" s="438"/>
      <c r="DC359" s="457">
        <v>0</v>
      </c>
      <c r="DD359" s="458">
        <v>0</v>
      </c>
      <c r="DE359" s="459">
        <v>0</v>
      </c>
      <c r="DF359" s="357">
        <v>0</v>
      </c>
    </row>
    <row r="360" spans="1:110" ht="35.25" customHeight="1" x14ac:dyDescent="0.25">
      <c r="A360" s="401" t="s">
        <v>56</v>
      </c>
      <c r="B360" s="48" t="s">
        <v>42</v>
      </c>
      <c r="C360" s="48" t="s">
        <v>388</v>
      </c>
      <c r="D360" s="145" t="s">
        <v>633</v>
      </c>
      <c r="E360" s="145" t="s">
        <v>634</v>
      </c>
      <c r="F360" s="145" t="s">
        <v>637</v>
      </c>
      <c r="G360" s="14" t="s">
        <v>638</v>
      </c>
      <c r="H360" s="22" t="s">
        <v>1978</v>
      </c>
      <c r="I360" s="145" t="s">
        <v>1975</v>
      </c>
      <c r="J360" s="426">
        <v>12.025975167112229</v>
      </c>
      <c r="K360" s="426">
        <v>35.963068107014998</v>
      </c>
      <c r="L360" s="488">
        <v>1370.8</v>
      </c>
      <c r="M360" s="498"/>
      <c r="N360" s="498"/>
      <c r="O360" s="498"/>
      <c r="P360" s="498"/>
      <c r="Q360" s="498"/>
      <c r="R360" s="498"/>
      <c r="S360" s="498"/>
      <c r="T360" s="498"/>
      <c r="U360" s="498"/>
      <c r="V360" s="498"/>
      <c r="W360" s="498"/>
      <c r="X360" s="498"/>
      <c r="Y360" s="498"/>
      <c r="Z360" s="498"/>
      <c r="AA360" s="498"/>
      <c r="AB360" s="498"/>
      <c r="AC360" s="498">
        <v>48</v>
      </c>
      <c r="AD360" s="498">
        <v>48</v>
      </c>
      <c r="AE360" s="498"/>
      <c r="AF360" s="498"/>
      <c r="AG360" s="585"/>
      <c r="AH360" s="498"/>
      <c r="AI360" s="498">
        <f t="shared" si="28"/>
        <v>48</v>
      </c>
      <c r="AJ360" s="498">
        <f t="shared" si="29"/>
        <v>48</v>
      </c>
      <c r="AK360" s="498"/>
      <c r="AL360" s="498"/>
      <c r="AM360" s="498"/>
      <c r="AN360" s="498"/>
      <c r="AO360" s="498"/>
      <c r="AP360" s="498"/>
      <c r="AQ360" s="498"/>
      <c r="AR360" s="498"/>
      <c r="AS360" s="498"/>
      <c r="AT360" s="498"/>
      <c r="AU360" s="498"/>
      <c r="AV360" s="498"/>
      <c r="AW360" s="498"/>
      <c r="AX360" s="498"/>
      <c r="AY360" s="498"/>
      <c r="AZ360" s="498"/>
      <c r="BA360" s="586">
        <v>3845.36</v>
      </c>
      <c r="BB360" s="586">
        <v>3845.36</v>
      </c>
      <c r="BC360" s="498"/>
      <c r="BD360" s="498"/>
      <c r="BE360" s="498"/>
      <c r="BF360" s="498"/>
      <c r="BG360" s="256">
        <f t="shared" si="30"/>
        <v>3845.36</v>
      </c>
      <c r="BH360" s="26">
        <f t="shared" si="31"/>
        <v>3845.36</v>
      </c>
      <c r="BI360" s="514">
        <f t="shared" si="27"/>
        <v>0.29901710730948683</v>
      </c>
      <c r="BJ360" s="515">
        <v>0</v>
      </c>
      <c r="BK360" s="515">
        <v>0</v>
      </c>
      <c r="BL360" s="515">
        <v>0</v>
      </c>
      <c r="BM360" s="515">
        <v>0</v>
      </c>
      <c r="BN360" s="515">
        <v>0</v>
      </c>
      <c r="BO360" s="515">
        <v>0</v>
      </c>
      <c r="BP360" s="515">
        <v>0</v>
      </c>
      <c r="BQ360" s="515">
        <v>0</v>
      </c>
      <c r="BR360" s="515">
        <v>0</v>
      </c>
      <c r="BS360" s="515">
        <v>0</v>
      </c>
      <c r="BT360" s="515">
        <v>0</v>
      </c>
      <c r="BU360" s="515">
        <v>0</v>
      </c>
      <c r="BV360" s="515">
        <v>0</v>
      </c>
      <c r="BW360" s="515">
        <v>0</v>
      </c>
      <c r="BX360" s="515">
        <v>0</v>
      </c>
      <c r="BY360" s="515">
        <v>0</v>
      </c>
      <c r="BZ360" s="515">
        <v>4513837.3824000005</v>
      </c>
      <c r="CA360" s="515">
        <v>4513837.3824000005</v>
      </c>
      <c r="CB360" s="515">
        <v>0</v>
      </c>
      <c r="CC360" s="515">
        <v>0</v>
      </c>
      <c r="CD360" s="515">
        <v>0</v>
      </c>
      <c r="CE360" s="515">
        <v>0</v>
      </c>
      <c r="CF360" s="515">
        <v>4513837.3824000005</v>
      </c>
      <c r="CG360" s="516">
        <v>4513837.3824000005</v>
      </c>
      <c r="CH360" s="501">
        <v>32015936.189462401</v>
      </c>
      <c r="CI360" s="501">
        <v>32015936.189462401</v>
      </c>
      <c r="CJ360" s="501">
        <v>51594603.934396796</v>
      </c>
      <c r="CK360" s="257" t="s">
        <v>1976</v>
      </c>
      <c r="CL360" s="108">
        <v>7.98</v>
      </c>
      <c r="CM360" s="245">
        <v>7.98</v>
      </c>
      <c r="CN360" s="109">
        <v>12.86</v>
      </c>
      <c r="CO360" s="436"/>
      <c r="CP360" s="436"/>
      <c r="CQ360" s="436"/>
      <c r="CR360" s="273"/>
      <c r="CS360" s="447">
        <v>474.02072335737938</v>
      </c>
      <c r="CT360" s="448">
        <v>359.36832214157363</v>
      </c>
      <c r="CU360" s="441">
        <v>2.2981828123130361</v>
      </c>
      <c r="CV360" s="442">
        <v>2.2383651831337046</v>
      </c>
      <c r="CW360" s="450" t="s">
        <v>2241</v>
      </c>
      <c r="CX360" s="242"/>
      <c r="CY360" s="436"/>
      <c r="CZ360" s="436"/>
      <c r="DA360" s="437"/>
      <c r="DB360" s="438"/>
      <c r="DC360" s="457">
        <v>90136</v>
      </c>
      <c r="DD360" s="458">
        <v>931509</v>
      </c>
      <c r="DE360" s="459">
        <v>115827</v>
      </c>
      <c r="DF360" s="357">
        <v>379157.33333333331</v>
      </c>
    </row>
    <row r="361" spans="1:110" ht="35.25" customHeight="1" x14ac:dyDescent="0.25">
      <c r="A361" s="401" t="s">
        <v>56</v>
      </c>
      <c r="B361" s="48" t="s">
        <v>42</v>
      </c>
      <c r="C361" s="48" t="s">
        <v>388</v>
      </c>
      <c r="D361" s="145" t="s">
        <v>633</v>
      </c>
      <c r="E361" s="145" t="s">
        <v>634</v>
      </c>
      <c r="F361" s="145" t="s">
        <v>639</v>
      </c>
      <c r="G361" s="14" t="s">
        <v>634</v>
      </c>
      <c r="H361" s="22" t="s">
        <v>1978</v>
      </c>
      <c r="I361" s="145" t="s">
        <v>1975</v>
      </c>
      <c r="J361" s="426">
        <v>11.774481389853227</v>
      </c>
      <c r="K361" s="426">
        <v>42.141666579012004</v>
      </c>
      <c r="L361" s="488">
        <v>3024.8</v>
      </c>
      <c r="M361" s="498"/>
      <c r="N361" s="498"/>
      <c r="O361" s="498"/>
      <c r="P361" s="498"/>
      <c r="Q361" s="498"/>
      <c r="R361" s="498"/>
      <c r="S361" s="498"/>
      <c r="T361" s="498"/>
      <c r="U361" s="498"/>
      <c r="V361" s="498"/>
      <c r="W361" s="498"/>
      <c r="X361" s="498"/>
      <c r="Y361" s="498">
        <v>1</v>
      </c>
      <c r="Z361" s="498">
        <v>1</v>
      </c>
      <c r="AA361" s="498"/>
      <c r="AB361" s="498"/>
      <c r="AC361" s="498">
        <v>88</v>
      </c>
      <c r="AD361" s="498">
        <v>88</v>
      </c>
      <c r="AE361" s="498"/>
      <c r="AF361" s="498"/>
      <c r="AG361" s="585"/>
      <c r="AH361" s="498"/>
      <c r="AI361" s="498">
        <f t="shared" si="28"/>
        <v>89</v>
      </c>
      <c r="AJ361" s="498">
        <f t="shared" si="29"/>
        <v>89</v>
      </c>
      <c r="AK361" s="498"/>
      <c r="AL361" s="498"/>
      <c r="AM361" s="498"/>
      <c r="AN361" s="498"/>
      <c r="AO361" s="498"/>
      <c r="AP361" s="498"/>
      <c r="AQ361" s="498"/>
      <c r="AR361" s="498"/>
      <c r="AS361" s="498"/>
      <c r="AT361" s="498"/>
      <c r="AU361" s="498"/>
      <c r="AV361" s="498"/>
      <c r="AW361" s="498">
        <v>1.2</v>
      </c>
      <c r="AX361" s="498">
        <v>1.2</v>
      </c>
      <c r="AY361" s="498"/>
      <c r="AZ361" s="498"/>
      <c r="BA361" s="586">
        <v>600.28</v>
      </c>
      <c r="BB361" s="586">
        <v>600.28</v>
      </c>
      <c r="BC361" s="498"/>
      <c r="BD361" s="498"/>
      <c r="BE361" s="498"/>
      <c r="BF361" s="498"/>
      <c r="BG361" s="256">
        <f t="shared" si="30"/>
        <v>601.48</v>
      </c>
      <c r="BH361" s="26">
        <f t="shared" si="31"/>
        <v>601.48</v>
      </c>
      <c r="BI361" s="514">
        <f t="shared" si="27"/>
        <v>5.0972881355932205E-2</v>
      </c>
      <c r="BJ361" s="515">
        <v>0</v>
      </c>
      <c r="BK361" s="515">
        <v>0</v>
      </c>
      <c r="BL361" s="515">
        <v>0</v>
      </c>
      <c r="BM361" s="515">
        <v>0</v>
      </c>
      <c r="BN361" s="515">
        <v>0</v>
      </c>
      <c r="BO361" s="515">
        <v>0</v>
      </c>
      <c r="BP361" s="515">
        <v>0</v>
      </c>
      <c r="BQ361" s="515">
        <v>0</v>
      </c>
      <c r="BR361" s="515">
        <v>0</v>
      </c>
      <c r="BS361" s="515">
        <v>0</v>
      </c>
      <c r="BT361" s="515">
        <v>0</v>
      </c>
      <c r="BU361" s="515">
        <v>0</v>
      </c>
      <c r="BV361" s="515">
        <v>6054.9119999999994</v>
      </c>
      <c r="BW361" s="515">
        <v>6054.9119999999994</v>
      </c>
      <c r="BX361" s="515">
        <v>0</v>
      </c>
      <c r="BY361" s="515">
        <v>0</v>
      </c>
      <c r="BZ361" s="515">
        <v>704632.67520000006</v>
      </c>
      <c r="CA361" s="515">
        <v>704632.67520000006</v>
      </c>
      <c r="CB361" s="515">
        <v>0</v>
      </c>
      <c r="CC361" s="515">
        <v>0</v>
      </c>
      <c r="CD361" s="515">
        <v>0</v>
      </c>
      <c r="CE361" s="515">
        <v>0</v>
      </c>
      <c r="CF361" s="515">
        <v>710687.58720000007</v>
      </c>
      <c r="CG361" s="516">
        <v>710687.58720000007</v>
      </c>
      <c r="CH361" s="501">
        <v>33365730.445697997</v>
      </c>
      <c r="CI361" s="501">
        <v>33365730.445697997</v>
      </c>
      <c r="CJ361" s="501">
        <v>38789716.183176003</v>
      </c>
      <c r="CK361" s="257" t="s">
        <v>1976</v>
      </c>
      <c r="CL361" s="108">
        <v>10.15</v>
      </c>
      <c r="CM361" s="245">
        <v>10.15</v>
      </c>
      <c r="CN361" s="109">
        <v>11.8</v>
      </c>
      <c r="CO361" s="436"/>
      <c r="CP361" s="436"/>
      <c r="CQ361" s="436"/>
      <c r="CR361" s="273"/>
      <c r="CS361" s="447">
        <v>634.55777603033232</v>
      </c>
      <c r="CT361" s="448">
        <v>309.5959334538108</v>
      </c>
      <c r="CU361" s="441">
        <v>2.4888611404220558</v>
      </c>
      <c r="CV361" s="442">
        <v>2.4119401827671534</v>
      </c>
      <c r="CW361" s="450" t="s">
        <v>2228</v>
      </c>
      <c r="CX361" s="242"/>
      <c r="CY361" s="436"/>
      <c r="CZ361" s="436"/>
      <c r="DA361" s="437"/>
      <c r="DB361" s="438"/>
      <c r="DC361" s="457">
        <v>214765</v>
      </c>
      <c r="DD361" s="458">
        <v>594473</v>
      </c>
      <c r="DE361" s="459">
        <v>300761</v>
      </c>
      <c r="DF361" s="357">
        <v>369999.66666666669</v>
      </c>
    </row>
    <row r="362" spans="1:110" ht="35.25" customHeight="1" x14ac:dyDescent="0.25">
      <c r="A362" s="401" t="s">
        <v>56</v>
      </c>
      <c r="B362" s="48" t="s">
        <v>42</v>
      </c>
      <c r="C362" s="48" t="s">
        <v>388</v>
      </c>
      <c r="D362" s="145" t="s">
        <v>640</v>
      </c>
      <c r="E362" s="145" t="s">
        <v>439</v>
      </c>
      <c r="F362" s="145" t="s">
        <v>641</v>
      </c>
      <c r="G362" s="14" t="s">
        <v>439</v>
      </c>
      <c r="H362" s="22" t="s">
        <v>1979</v>
      </c>
      <c r="I362" s="145" t="s">
        <v>1981</v>
      </c>
      <c r="J362" s="426">
        <v>2.4642233249443932</v>
      </c>
      <c r="K362" s="426">
        <v>0.85852272548700004</v>
      </c>
      <c r="L362" s="488">
        <v>54.1</v>
      </c>
      <c r="M362" s="498"/>
      <c r="N362" s="498"/>
      <c r="O362" s="498"/>
      <c r="P362" s="498"/>
      <c r="Q362" s="498"/>
      <c r="R362" s="498"/>
      <c r="S362" s="498"/>
      <c r="T362" s="498"/>
      <c r="U362" s="498"/>
      <c r="V362" s="498"/>
      <c r="W362" s="498"/>
      <c r="X362" s="498"/>
      <c r="Y362" s="498"/>
      <c r="Z362" s="498"/>
      <c r="AA362" s="498"/>
      <c r="AB362" s="498"/>
      <c r="AC362" s="498">
        <v>3</v>
      </c>
      <c r="AD362" s="498">
        <v>3</v>
      </c>
      <c r="AE362" s="498"/>
      <c r="AF362" s="498"/>
      <c r="AG362" s="585"/>
      <c r="AH362" s="498"/>
      <c r="AI362" s="498">
        <f t="shared" si="28"/>
        <v>3</v>
      </c>
      <c r="AJ362" s="498">
        <f t="shared" si="29"/>
        <v>3</v>
      </c>
      <c r="AK362" s="498"/>
      <c r="AL362" s="498"/>
      <c r="AM362" s="498"/>
      <c r="AN362" s="498"/>
      <c r="AO362" s="498"/>
      <c r="AP362" s="498"/>
      <c r="AQ362" s="498"/>
      <c r="AR362" s="498"/>
      <c r="AS362" s="498"/>
      <c r="AT362" s="498"/>
      <c r="AU362" s="498"/>
      <c r="AV362" s="498"/>
      <c r="AW362" s="498"/>
      <c r="AX362" s="498"/>
      <c r="AY362" s="498"/>
      <c r="AZ362" s="498"/>
      <c r="BA362" s="586">
        <v>20.8</v>
      </c>
      <c r="BB362" s="586">
        <v>20.8</v>
      </c>
      <c r="BC362" s="498"/>
      <c r="BD362" s="498"/>
      <c r="BE362" s="498"/>
      <c r="BF362" s="498"/>
      <c r="BG362" s="256">
        <f t="shared" si="30"/>
        <v>20.8</v>
      </c>
      <c r="BH362" s="26">
        <f t="shared" si="31"/>
        <v>20.8</v>
      </c>
      <c r="BI362" s="514">
        <f t="shared" si="27"/>
        <v>0</v>
      </c>
      <c r="BJ362" s="515">
        <v>0</v>
      </c>
      <c r="BK362" s="515">
        <v>0</v>
      </c>
      <c r="BL362" s="515">
        <v>0</v>
      </c>
      <c r="BM362" s="515">
        <v>0</v>
      </c>
      <c r="BN362" s="515">
        <v>0</v>
      </c>
      <c r="BO362" s="515">
        <v>0</v>
      </c>
      <c r="BP362" s="515">
        <v>0</v>
      </c>
      <c r="BQ362" s="515">
        <v>0</v>
      </c>
      <c r="BR362" s="515">
        <v>0</v>
      </c>
      <c r="BS362" s="515">
        <v>0</v>
      </c>
      <c r="BT362" s="515">
        <v>0</v>
      </c>
      <c r="BU362" s="515">
        <v>0</v>
      </c>
      <c r="BV362" s="515">
        <v>0</v>
      </c>
      <c r="BW362" s="515">
        <v>0</v>
      </c>
      <c r="BX362" s="515">
        <v>0</v>
      </c>
      <c r="BY362" s="515">
        <v>0</v>
      </c>
      <c r="BZ362" s="515">
        <v>24415.872000000003</v>
      </c>
      <c r="CA362" s="515">
        <v>24415.872000000003</v>
      </c>
      <c r="CB362" s="515">
        <v>0</v>
      </c>
      <c r="CC362" s="515">
        <v>0</v>
      </c>
      <c r="CD362" s="515">
        <v>0</v>
      </c>
      <c r="CE362" s="515">
        <v>0</v>
      </c>
      <c r="CF362" s="515">
        <v>24415.872000000003</v>
      </c>
      <c r="CG362" s="516">
        <v>24415.872000000003</v>
      </c>
      <c r="CH362" s="501">
        <v>1822080.0000000002</v>
      </c>
      <c r="CI362" s="501">
        <v>1822080.0000000002</v>
      </c>
      <c r="CJ362" s="501">
        <v>0</v>
      </c>
      <c r="CK362" s="257" t="s">
        <v>1976</v>
      </c>
      <c r="CL362" s="108">
        <v>0.52</v>
      </c>
      <c r="CM362" s="245">
        <v>0.52</v>
      </c>
      <c r="CN362" s="109">
        <v>0</v>
      </c>
      <c r="CO362" s="436"/>
      <c r="CP362" s="436"/>
      <c r="CQ362" s="436"/>
      <c r="CR362" s="273"/>
      <c r="CS362" s="447">
        <v>37.289156626506049</v>
      </c>
      <c r="CT362" s="448">
        <v>37.289156626506049</v>
      </c>
      <c r="CU362" s="441">
        <v>0.16265060240963866</v>
      </c>
      <c r="CV362" s="442">
        <v>0.16265060240963866</v>
      </c>
      <c r="CW362" s="450" t="s">
        <v>2248</v>
      </c>
      <c r="CX362" s="242"/>
      <c r="CY362" s="436"/>
      <c r="CZ362" s="436"/>
      <c r="DA362" s="437"/>
      <c r="DB362" s="438"/>
      <c r="DC362" s="457">
        <v>0</v>
      </c>
      <c r="DD362" s="458">
        <v>0</v>
      </c>
      <c r="DE362" s="459">
        <v>0</v>
      </c>
      <c r="DF362" s="357">
        <v>0</v>
      </c>
    </row>
    <row r="363" spans="1:110" ht="35.25" customHeight="1" x14ac:dyDescent="0.25">
      <c r="A363" s="401" t="s">
        <v>56</v>
      </c>
      <c r="B363" s="48" t="s">
        <v>42</v>
      </c>
      <c r="C363" s="48" t="s">
        <v>388</v>
      </c>
      <c r="D363" s="145" t="s">
        <v>640</v>
      </c>
      <c r="E363" s="145" t="s">
        <v>439</v>
      </c>
      <c r="F363" s="145" t="s">
        <v>642</v>
      </c>
      <c r="G363" s="14" t="s">
        <v>439</v>
      </c>
      <c r="H363" s="22" t="s">
        <v>1979</v>
      </c>
      <c r="I363" s="145" t="s">
        <v>1981</v>
      </c>
      <c r="J363" s="426">
        <v>2.4642233249443932</v>
      </c>
      <c r="K363" s="426">
        <v>5.4024621099749996</v>
      </c>
      <c r="L363" s="488">
        <v>578</v>
      </c>
      <c r="M363" s="498"/>
      <c r="N363" s="498"/>
      <c r="O363" s="498"/>
      <c r="P363" s="498"/>
      <c r="Q363" s="498"/>
      <c r="R363" s="498"/>
      <c r="S363" s="498"/>
      <c r="T363" s="498"/>
      <c r="U363" s="498"/>
      <c r="V363" s="498"/>
      <c r="W363" s="498"/>
      <c r="X363" s="498"/>
      <c r="Y363" s="498"/>
      <c r="Z363" s="498"/>
      <c r="AA363" s="498"/>
      <c r="AB363" s="498"/>
      <c r="AC363" s="498">
        <v>21</v>
      </c>
      <c r="AD363" s="498">
        <v>21</v>
      </c>
      <c r="AE363" s="498"/>
      <c r="AF363" s="498"/>
      <c r="AG363" s="585"/>
      <c r="AH363" s="498"/>
      <c r="AI363" s="498">
        <f t="shared" si="28"/>
        <v>21</v>
      </c>
      <c r="AJ363" s="498">
        <f t="shared" si="29"/>
        <v>21</v>
      </c>
      <c r="AK363" s="498"/>
      <c r="AL363" s="498"/>
      <c r="AM363" s="498"/>
      <c r="AN363" s="498"/>
      <c r="AO363" s="498"/>
      <c r="AP363" s="498"/>
      <c r="AQ363" s="498"/>
      <c r="AR363" s="498"/>
      <c r="AS363" s="498"/>
      <c r="AT363" s="498"/>
      <c r="AU363" s="498"/>
      <c r="AV363" s="498"/>
      <c r="AW363" s="498"/>
      <c r="AX363" s="498"/>
      <c r="AY363" s="498"/>
      <c r="AZ363" s="498"/>
      <c r="BA363" s="586">
        <v>128.91999999999999</v>
      </c>
      <c r="BB363" s="586">
        <v>128.91999999999999</v>
      </c>
      <c r="BC363" s="498"/>
      <c r="BD363" s="498"/>
      <c r="BE363" s="498"/>
      <c r="BF363" s="498"/>
      <c r="BG363" s="256">
        <f t="shared" si="30"/>
        <v>128.91999999999999</v>
      </c>
      <c r="BH363" s="26">
        <f t="shared" si="31"/>
        <v>128.91999999999999</v>
      </c>
      <c r="BI363" s="514">
        <f t="shared" si="27"/>
        <v>0</v>
      </c>
      <c r="BJ363" s="515">
        <v>0</v>
      </c>
      <c r="BK363" s="515">
        <v>0</v>
      </c>
      <c r="BL363" s="515">
        <v>0</v>
      </c>
      <c r="BM363" s="515">
        <v>0</v>
      </c>
      <c r="BN363" s="515">
        <v>0</v>
      </c>
      <c r="BO363" s="515">
        <v>0</v>
      </c>
      <c r="BP363" s="515">
        <v>0</v>
      </c>
      <c r="BQ363" s="515">
        <v>0</v>
      </c>
      <c r="BR363" s="515">
        <v>0</v>
      </c>
      <c r="BS363" s="515">
        <v>0</v>
      </c>
      <c r="BT363" s="515">
        <v>0</v>
      </c>
      <c r="BU363" s="515">
        <v>0</v>
      </c>
      <c r="BV363" s="515">
        <v>0</v>
      </c>
      <c r="BW363" s="515">
        <v>0</v>
      </c>
      <c r="BX363" s="515">
        <v>0</v>
      </c>
      <c r="BY363" s="515">
        <v>0</v>
      </c>
      <c r="BZ363" s="515">
        <v>151331.4528</v>
      </c>
      <c r="CA363" s="515">
        <v>151331.4528</v>
      </c>
      <c r="CB363" s="515">
        <v>0</v>
      </c>
      <c r="CC363" s="515">
        <v>0</v>
      </c>
      <c r="CD363" s="515">
        <v>0</v>
      </c>
      <c r="CE363" s="515">
        <v>0</v>
      </c>
      <c r="CF363" s="515">
        <v>151331.4528</v>
      </c>
      <c r="CG363" s="516">
        <v>151331.4528</v>
      </c>
      <c r="CH363" s="501">
        <v>9528548.4822000004</v>
      </c>
      <c r="CI363" s="501">
        <v>9528548.4822000004</v>
      </c>
      <c r="CJ363" s="501">
        <v>0</v>
      </c>
      <c r="CK363" s="257" t="s">
        <v>1976</v>
      </c>
      <c r="CL363" s="108">
        <v>2.2000000000000002</v>
      </c>
      <c r="CM363" s="245">
        <v>2.2000000000000002</v>
      </c>
      <c r="CN363" s="109">
        <v>0</v>
      </c>
      <c r="CO363" s="436"/>
      <c r="CP363" s="436"/>
      <c r="CQ363" s="436"/>
      <c r="CR363" s="273"/>
      <c r="CS363" s="447">
        <v>49.769541899731053</v>
      </c>
      <c r="CT363" s="448">
        <v>28.385458854748361</v>
      </c>
      <c r="CU363" s="441">
        <v>0.35406088184327</v>
      </c>
      <c r="CV363" s="442">
        <v>0.34368025900589977</v>
      </c>
      <c r="CW363" s="450" t="s">
        <v>2227</v>
      </c>
      <c r="CX363" s="242"/>
      <c r="CY363" s="436"/>
      <c r="CZ363" s="436"/>
      <c r="DA363" s="437"/>
      <c r="DB363" s="438"/>
      <c r="DC363" s="457">
        <v>0</v>
      </c>
      <c r="DD363" s="458">
        <v>39970</v>
      </c>
      <c r="DE363" s="459">
        <v>0</v>
      </c>
      <c r="DF363" s="357">
        <v>13323.333333333334</v>
      </c>
    </row>
    <row r="364" spans="1:110" ht="35.25" customHeight="1" x14ac:dyDescent="0.25">
      <c r="A364" s="401" t="s">
        <v>56</v>
      </c>
      <c r="B364" s="48" t="s">
        <v>42</v>
      </c>
      <c r="C364" s="48" t="s">
        <v>388</v>
      </c>
      <c r="D364" s="145" t="s">
        <v>643</v>
      </c>
      <c r="E364" s="145" t="s">
        <v>447</v>
      </c>
      <c r="F364" s="145" t="s">
        <v>644</v>
      </c>
      <c r="G364" s="14" t="s">
        <v>468</v>
      </c>
      <c r="H364" s="22" t="s">
        <v>1979</v>
      </c>
      <c r="I364" s="145" t="s">
        <v>1981</v>
      </c>
      <c r="J364" s="426">
        <v>1.7292795262767671</v>
      </c>
      <c r="K364" s="426">
        <v>3.367045447542</v>
      </c>
      <c r="L364" s="488">
        <v>404.3</v>
      </c>
      <c r="M364" s="498"/>
      <c r="N364" s="498"/>
      <c r="O364" s="498"/>
      <c r="P364" s="498"/>
      <c r="Q364" s="498"/>
      <c r="R364" s="498"/>
      <c r="S364" s="498"/>
      <c r="T364" s="498"/>
      <c r="U364" s="498"/>
      <c r="V364" s="498"/>
      <c r="W364" s="498"/>
      <c r="X364" s="498"/>
      <c r="Y364" s="498"/>
      <c r="Z364" s="498"/>
      <c r="AA364" s="498"/>
      <c r="AB364" s="498"/>
      <c r="AC364" s="498">
        <v>16</v>
      </c>
      <c r="AD364" s="498">
        <v>16</v>
      </c>
      <c r="AE364" s="498"/>
      <c r="AF364" s="498"/>
      <c r="AG364" s="585"/>
      <c r="AH364" s="498"/>
      <c r="AI364" s="498">
        <f t="shared" si="28"/>
        <v>16</v>
      </c>
      <c r="AJ364" s="498">
        <f t="shared" si="29"/>
        <v>16</v>
      </c>
      <c r="AK364" s="498"/>
      <c r="AL364" s="498"/>
      <c r="AM364" s="498"/>
      <c r="AN364" s="498"/>
      <c r="AO364" s="498"/>
      <c r="AP364" s="498"/>
      <c r="AQ364" s="498"/>
      <c r="AR364" s="498"/>
      <c r="AS364" s="498"/>
      <c r="AT364" s="498"/>
      <c r="AU364" s="498"/>
      <c r="AV364" s="498"/>
      <c r="AW364" s="498"/>
      <c r="AX364" s="498"/>
      <c r="AY364" s="498"/>
      <c r="AZ364" s="498"/>
      <c r="BA364" s="586">
        <v>114.32</v>
      </c>
      <c r="BB364" s="586">
        <v>114.32</v>
      </c>
      <c r="BC364" s="498"/>
      <c r="BD364" s="498"/>
      <c r="BE364" s="498"/>
      <c r="BF364" s="498"/>
      <c r="BG364" s="256">
        <f t="shared" si="30"/>
        <v>114.32</v>
      </c>
      <c r="BH364" s="26">
        <f t="shared" si="31"/>
        <v>114.32</v>
      </c>
      <c r="BI364" s="514">
        <f t="shared" si="27"/>
        <v>0.12033684210526316</v>
      </c>
      <c r="BJ364" s="515">
        <v>0</v>
      </c>
      <c r="BK364" s="515">
        <v>0</v>
      </c>
      <c r="BL364" s="515">
        <v>0</v>
      </c>
      <c r="BM364" s="515">
        <v>0</v>
      </c>
      <c r="BN364" s="515">
        <v>0</v>
      </c>
      <c r="BO364" s="515">
        <v>0</v>
      </c>
      <c r="BP364" s="515">
        <v>0</v>
      </c>
      <c r="BQ364" s="515">
        <v>0</v>
      </c>
      <c r="BR364" s="515">
        <v>0</v>
      </c>
      <c r="BS364" s="515">
        <v>0</v>
      </c>
      <c r="BT364" s="515">
        <v>0</v>
      </c>
      <c r="BU364" s="515">
        <v>0</v>
      </c>
      <c r="BV364" s="515">
        <v>0</v>
      </c>
      <c r="BW364" s="515">
        <v>0</v>
      </c>
      <c r="BX364" s="515">
        <v>0</v>
      </c>
      <c r="BY364" s="515">
        <v>0</v>
      </c>
      <c r="BZ364" s="515">
        <v>134193.38880000002</v>
      </c>
      <c r="CA364" s="515">
        <v>134193.38880000002</v>
      </c>
      <c r="CB364" s="515">
        <v>0</v>
      </c>
      <c r="CC364" s="515">
        <v>0</v>
      </c>
      <c r="CD364" s="515">
        <v>0</v>
      </c>
      <c r="CE364" s="515">
        <v>0</v>
      </c>
      <c r="CF364" s="515">
        <v>134193.38880000002</v>
      </c>
      <c r="CG364" s="516">
        <v>134193.38880000002</v>
      </c>
      <c r="CH364" s="501">
        <v>4204800</v>
      </c>
      <c r="CI364" s="501">
        <v>4204800</v>
      </c>
      <c r="CJ364" s="501">
        <v>3328800</v>
      </c>
      <c r="CK364" s="257" t="s">
        <v>1976</v>
      </c>
      <c r="CL364" s="108">
        <v>1.2</v>
      </c>
      <c r="CM364" s="245">
        <v>1.2</v>
      </c>
      <c r="CN364" s="109">
        <v>0.95</v>
      </c>
      <c r="CO364" s="436"/>
      <c r="CP364" s="436"/>
      <c r="CQ364" s="436"/>
      <c r="CR364" s="273"/>
      <c r="CS364" s="447">
        <v>415.60098549421792</v>
      </c>
      <c r="CT364" s="448">
        <v>3.7734277384423121</v>
      </c>
      <c r="CU364" s="441">
        <v>0.345828127169235</v>
      </c>
      <c r="CV364" s="442">
        <v>1.2494793835901697E-2</v>
      </c>
      <c r="CW364" s="450" t="s">
        <v>2213</v>
      </c>
      <c r="CX364" s="242"/>
      <c r="CY364" s="436"/>
      <c r="CZ364" s="436"/>
      <c r="DA364" s="437"/>
      <c r="DB364" s="438"/>
      <c r="DC364" s="457">
        <v>0</v>
      </c>
      <c r="DD364" s="458">
        <v>0</v>
      </c>
      <c r="DE364" s="459">
        <v>0</v>
      </c>
      <c r="DF364" s="357">
        <v>0</v>
      </c>
    </row>
    <row r="365" spans="1:110" ht="35.25" customHeight="1" x14ac:dyDescent="0.25">
      <c r="A365" s="401" t="s">
        <v>56</v>
      </c>
      <c r="B365" s="48" t="s">
        <v>42</v>
      </c>
      <c r="C365" s="48" t="s">
        <v>388</v>
      </c>
      <c r="D365" s="145" t="s">
        <v>643</v>
      </c>
      <c r="E365" s="145" t="s">
        <v>447</v>
      </c>
      <c r="F365" s="145" t="s">
        <v>645</v>
      </c>
      <c r="G365" s="14" t="s">
        <v>468</v>
      </c>
      <c r="H365" s="22" t="s">
        <v>1979</v>
      </c>
      <c r="I365" s="145" t="s">
        <v>1981</v>
      </c>
      <c r="J365" s="426">
        <v>2.521865975820285</v>
      </c>
      <c r="K365" s="426">
        <v>6.7846590767970003</v>
      </c>
      <c r="L365" s="488">
        <v>605.29999999999995</v>
      </c>
      <c r="M365" s="498"/>
      <c r="N365" s="498"/>
      <c r="O365" s="498"/>
      <c r="P365" s="498"/>
      <c r="Q365" s="498"/>
      <c r="R365" s="498"/>
      <c r="S365" s="498"/>
      <c r="T365" s="498"/>
      <c r="U365" s="498"/>
      <c r="V365" s="498"/>
      <c r="W365" s="498"/>
      <c r="X365" s="498"/>
      <c r="Y365" s="498"/>
      <c r="Z365" s="498"/>
      <c r="AA365" s="498"/>
      <c r="AB365" s="498"/>
      <c r="AC365" s="498">
        <v>34</v>
      </c>
      <c r="AD365" s="498">
        <v>34</v>
      </c>
      <c r="AE365" s="498"/>
      <c r="AF365" s="498"/>
      <c r="AG365" s="585"/>
      <c r="AH365" s="498"/>
      <c r="AI365" s="498">
        <f t="shared" si="28"/>
        <v>34</v>
      </c>
      <c r="AJ365" s="498">
        <f t="shared" si="29"/>
        <v>34</v>
      </c>
      <c r="AK365" s="498"/>
      <c r="AL365" s="498"/>
      <c r="AM365" s="498"/>
      <c r="AN365" s="498"/>
      <c r="AO365" s="498"/>
      <c r="AP365" s="498"/>
      <c r="AQ365" s="498"/>
      <c r="AR365" s="498"/>
      <c r="AS365" s="498"/>
      <c r="AT365" s="498"/>
      <c r="AU365" s="498"/>
      <c r="AV365" s="498"/>
      <c r="AW365" s="498"/>
      <c r="AX365" s="498"/>
      <c r="AY365" s="498"/>
      <c r="AZ365" s="498"/>
      <c r="BA365" s="586">
        <v>246.08</v>
      </c>
      <c r="BB365" s="586">
        <v>246.08</v>
      </c>
      <c r="BC365" s="498"/>
      <c r="BD365" s="498"/>
      <c r="BE365" s="498"/>
      <c r="BF365" s="498"/>
      <c r="BG365" s="256">
        <f t="shared" si="30"/>
        <v>246.08</v>
      </c>
      <c r="BH365" s="26">
        <f t="shared" si="31"/>
        <v>246.08</v>
      </c>
      <c r="BI365" s="514">
        <f t="shared" si="27"/>
        <v>0.25903157894736845</v>
      </c>
      <c r="BJ365" s="515">
        <v>0</v>
      </c>
      <c r="BK365" s="515">
        <v>0</v>
      </c>
      <c r="BL365" s="515">
        <v>0</v>
      </c>
      <c r="BM365" s="515">
        <v>0</v>
      </c>
      <c r="BN365" s="515">
        <v>0</v>
      </c>
      <c r="BO365" s="515">
        <v>0</v>
      </c>
      <c r="BP365" s="515">
        <v>0</v>
      </c>
      <c r="BQ365" s="515">
        <v>0</v>
      </c>
      <c r="BR365" s="515">
        <v>0</v>
      </c>
      <c r="BS365" s="515">
        <v>0</v>
      </c>
      <c r="BT365" s="515">
        <v>0</v>
      </c>
      <c r="BU365" s="515">
        <v>0</v>
      </c>
      <c r="BV365" s="515">
        <v>0</v>
      </c>
      <c r="BW365" s="515">
        <v>0</v>
      </c>
      <c r="BX365" s="515">
        <v>0</v>
      </c>
      <c r="BY365" s="515">
        <v>0</v>
      </c>
      <c r="BZ365" s="515">
        <v>288858.54720000003</v>
      </c>
      <c r="CA365" s="515">
        <v>288858.54720000003</v>
      </c>
      <c r="CB365" s="515">
        <v>0</v>
      </c>
      <c r="CC365" s="515">
        <v>0</v>
      </c>
      <c r="CD365" s="515">
        <v>0</v>
      </c>
      <c r="CE365" s="515">
        <v>0</v>
      </c>
      <c r="CF365" s="515">
        <v>288858.54720000003</v>
      </c>
      <c r="CG365" s="516">
        <v>288858.54720000003</v>
      </c>
      <c r="CH365" s="501">
        <v>6061920</v>
      </c>
      <c r="CI365" s="501">
        <v>6061920</v>
      </c>
      <c r="CJ365" s="501">
        <v>3328800</v>
      </c>
      <c r="CK365" s="257" t="s">
        <v>1976</v>
      </c>
      <c r="CL365" s="108">
        <v>1.73</v>
      </c>
      <c r="CM365" s="245">
        <v>1.73</v>
      </c>
      <c r="CN365" s="109">
        <v>0.95</v>
      </c>
      <c r="CO365" s="436"/>
      <c r="CP365" s="436"/>
      <c r="CQ365" s="436"/>
      <c r="CR365" s="273"/>
      <c r="CS365" s="447">
        <v>355.42698265074881</v>
      </c>
      <c r="CT365" s="448">
        <v>17.155506879823484</v>
      </c>
      <c r="CU365" s="441">
        <v>0.3650452824283395</v>
      </c>
      <c r="CV365" s="442">
        <v>3.0794181106753433E-2</v>
      </c>
      <c r="CW365" s="450" t="s">
        <v>2218</v>
      </c>
      <c r="CX365" s="242"/>
      <c r="CY365" s="436"/>
      <c r="CZ365" s="436"/>
      <c r="DA365" s="437"/>
      <c r="DB365" s="438"/>
      <c r="DC365" s="457">
        <v>0</v>
      </c>
      <c r="DD365" s="458">
        <v>0</v>
      </c>
      <c r="DE365" s="459">
        <v>0</v>
      </c>
      <c r="DF365" s="357">
        <v>0</v>
      </c>
    </row>
    <row r="366" spans="1:110" ht="35.25" customHeight="1" x14ac:dyDescent="0.25">
      <c r="A366" s="401" t="s">
        <v>56</v>
      </c>
      <c r="B366" s="48" t="s">
        <v>42</v>
      </c>
      <c r="C366" s="48" t="s">
        <v>388</v>
      </c>
      <c r="D366" s="145" t="s">
        <v>646</v>
      </c>
      <c r="E366" s="145" t="s">
        <v>634</v>
      </c>
      <c r="F366" s="145" t="s">
        <v>647</v>
      </c>
      <c r="G366" s="14" t="s">
        <v>634</v>
      </c>
      <c r="H366" s="22" t="s">
        <v>1844</v>
      </c>
      <c r="I366" s="145" t="s">
        <v>1844</v>
      </c>
      <c r="J366" s="426">
        <v>11.425299947047343</v>
      </c>
      <c r="K366" s="426" t="s">
        <v>1844</v>
      </c>
      <c r="L366" s="488">
        <v>0</v>
      </c>
      <c r="M366" s="498"/>
      <c r="N366" s="498"/>
      <c r="O366" s="498"/>
      <c r="P366" s="498"/>
      <c r="Q366" s="498"/>
      <c r="R366" s="498"/>
      <c r="S366" s="498"/>
      <c r="T366" s="498"/>
      <c r="U366" s="498"/>
      <c r="V366" s="498"/>
      <c r="W366" s="498"/>
      <c r="X366" s="498"/>
      <c r="Y366" s="498"/>
      <c r="Z366" s="498"/>
      <c r="AA366" s="498"/>
      <c r="AB366" s="498"/>
      <c r="AC366" s="498"/>
      <c r="AD366" s="498"/>
      <c r="AE366" s="498"/>
      <c r="AF366" s="498"/>
      <c r="AG366" s="585"/>
      <c r="AH366" s="498"/>
      <c r="AI366" s="498">
        <f t="shared" si="28"/>
        <v>0</v>
      </c>
      <c r="AJ366" s="498">
        <f t="shared" si="29"/>
        <v>0</v>
      </c>
      <c r="AK366" s="498"/>
      <c r="AL366" s="498"/>
      <c r="AM366" s="498"/>
      <c r="AN366" s="498"/>
      <c r="AO366" s="498"/>
      <c r="AP366" s="498"/>
      <c r="AQ366" s="498"/>
      <c r="AR366" s="498"/>
      <c r="AS366" s="498"/>
      <c r="AT366" s="498"/>
      <c r="AU366" s="498"/>
      <c r="AV366" s="498"/>
      <c r="AW366" s="498"/>
      <c r="AX366" s="498"/>
      <c r="AY366" s="498"/>
      <c r="AZ366" s="498"/>
      <c r="BA366" s="586"/>
      <c r="BB366" s="498"/>
      <c r="BC366" s="498"/>
      <c r="BD366" s="498"/>
      <c r="BE366" s="498"/>
      <c r="BF366" s="498"/>
      <c r="BG366" s="256">
        <f t="shared" si="30"/>
        <v>0</v>
      </c>
      <c r="BH366" s="26">
        <f t="shared" si="31"/>
        <v>0</v>
      </c>
      <c r="BI366" s="514">
        <f t="shared" si="27"/>
        <v>0</v>
      </c>
      <c r="BJ366" s="515">
        <v>0</v>
      </c>
      <c r="BK366" s="515">
        <v>0</v>
      </c>
      <c r="BL366" s="515">
        <v>0</v>
      </c>
      <c r="BM366" s="515">
        <v>0</v>
      </c>
      <c r="BN366" s="515">
        <v>0</v>
      </c>
      <c r="BO366" s="515">
        <v>0</v>
      </c>
      <c r="BP366" s="515">
        <v>0</v>
      </c>
      <c r="BQ366" s="515">
        <v>0</v>
      </c>
      <c r="BR366" s="515">
        <v>0</v>
      </c>
      <c r="BS366" s="515">
        <v>0</v>
      </c>
      <c r="BT366" s="515">
        <v>0</v>
      </c>
      <c r="BU366" s="515">
        <v>0</v>
      </c>
      <c r="BV366" s="515">
        <v>0</v>
      </c>
      <c r="BW366" s="515">
        <v>0</v>
      </c>
      <c r="BX366" s="515">
        <v>0</v>
      </c>
      <c r="BY366" s="515">
        <v>0</v>
      </c>
      <c r="BZ366" s="515">
        <v>0</v>
      </c>
      <c r="CA366" s="515">
        <v>0</v>
      </c>
      <c r="CB366" s="515">
        <v>0</v>
      </c>
      <c r="CC366" s="515">
        <v>0</v>
      </c>
      <c r="CD366" s="515">
        <v>0</v>
      </c>
      <c r="CE366" s="515">
        <v>0</v>
      </c>
      <c r="CF366" s="515">
        <v>0</v>
      </c>
      <c r="CG366" s="516">
        <v>0</v>
      </c>
      <c r="CH366" s="501">
        <v>0</v>
      </c>
      <c r="CI366" s="501">
        <v>0</v>
      </c>
      <c r="CJ366" s="501">
        <v>0</v>
      </c>
      <c r="CK366" s="257" t="s">
        <v>1976</v>
      </c>
      <c r="CL366" s="108">
        <v>0</v>
      </c>
      <c r="CM366" s="245">
        <v>0</v>
      </c>
      <c r="CN366" s="109">
        <v>0</v>
      </c>
      <c r="CO366" s="436"/>
      <c r="CP366" s="436"/>
      <c r="CQ366" s="436"/>
      <c r="CR366" s="273"/>
      <c r="CS366" s="447">
        <v>0</v>
      </c>
      <c r="CT366" s="448">
        <v>0</v>
      </c>
      <c r="CU366" s="441">
        <v>0</v>
      </c>
      <c r="CV366" s="442">
        <v>0</v>
      </c>
      <c r="CW366" s="450" t="s">
        <v>2217</v>
      </c>
      <c r="CX366" s="242"/>
      <c r="CY366" s="436"/>
      <c r="CZ366" s="436"/>
      <c r="DA366" s="437"/>
      <c r="DB366" s="438"/>
      <c r="DC366" s="457">
        <v>0</v>
      </c>
      <c r="DD366" s="458">
        <v>0</v>
      </c>
      <c r="DE366" s="459">
        <v>0</v>
      </c>
      <c r="DF366" s="357">
        <v>0</v>
      </c>
    </row>
    <row r="367" spans="1:110" ht="35.25" customHeight="1" x14ac:dyDescent="0.25">
      <c r="A367" s="401" t="s">
        <v>56</v>
      </c>
      <c r="B367" s="48" t="s">
        <v>42</v>
      </c>
      <c r="C367" s="48" t="s">
        <v>388</v>
      </c>
      <c r="D367" s="145" t="s">
        <v>446</v>
      </c>
      <c r="E367" s="145" t="s">
        <v>447</v>
      </c>
      <c r="F367" s="145" t="s">
        <v>648</v>
      </c>
      <c r="G367" s="14" t="s">
        <v>447</v>
      </c>
      <c r="H367" s="22" t="s">
        <v>1978</v>
      </c>
      <c r="I367" s="145" t="s">
        <v>1975</v>
      </c>
      <c r="J367" s="426">
        <v>11.774481389853227</v>
      </c>
      <c r="K367" s="426">
        <v>46.346401418751</v>
      </c>
      <c r="L367" s="488">
        <v>2440.1</v>
      </c>
      <c r="M367" s="498"/>
      <c r="N367" s="498"/>
      <c r="O367" s="498"/>
      <c r="P367" s="498"/>
      <c r="Q367" s="498"/>
      <c r="R367" s="498"/>
      <c r="S367" s="498"/>
      <c r="T367" s="498"/>
      <c r="U367" s="498"/>
      <c r="V367" s="498"/>
      <c r="W367" s="498"/>
      <c r="X367" s="498"/>
      <c r="Y367" s="498"/>
      <c r="Z367" s="498"/>
      <c r="AA367" s="498"/>
      <c r="AB367" s="498"/>
      <c r="AC367" s="498">
        <v>163</v>
      </c>
      <c r="AD367" s="498">
        <v>163</v>
      </c>
      <c r="AE367" s="498"/>
      <c r="AF367" s="498"/>
      <c r="AG367" s="585"/>
      <c r="AH367" s="498"/>
      <c r="AI367" s="498">
        <f t="shared" si="28"/>
        <v>163</v>
      </c>
      <c r="AJ367" s="498">
        <f t="shared" si="29"/>
        <v>163</v>
      </c>
      <c r="AK367" s="498"/>
      <c r="AL367" s="498"/>
      <c r="AM367" s="498"/>
      <c r="AN367" s="498"/>
      <c r="AO367" s="498"/>
      <c r="AP367" s="498"/>
      <c r="AQ367" s="498"/>
      <c r="AR367" s="498"/>
      <c r="AS367" s="498"/>
      <c r="AT367" s="498"/>
      <c r="AU367" s="498"/>
      <c r="AV367" s="498"/>
      <c r="AW367" s="498"/>
      <c r="AX367" s="498"/>
      <c r="AY367" s="498"/>
      <c r="AZ367" s="498"/>
      <c r="BA367" s="586">
        <v>1196.3</v>
      </c>
      <c r="BB367" s="586">
        <v>1196.3</v>
      </c>
      <c r="BC367" s="498"/>
      <c r="BD367" s="498"/>
      <c r="BE367" s="498"/>
      <c r="BF367" s="498"/>
      <c r="BG367" s="256">
        <f t="shared" si="30"/>
        <v>1196.3</v>
      </c>
      <c r="BH367" s="26">
        <f t="shared" si="31"/>
        <v>1196.3</v>
      </c>
      <c r="BI367" s="514">
        <f t="shared" si="27"/>
        <v>0.16849295774647888</v>
      </c>
      <c r="BJ367" s="515">
        <v>0</v>
      </c>
      <c r="BK367" s="515">
        <v>0</v>
      </c>
      <c r="BL367" s="515">
        <v>0</v>
      </c>
      <c r="BM367" s="515">
        <v>0</v>
      </c>
      <c r="BN367" s="515">
        <v>0</v>
      </c>
      <c r="BO367" s="515">
        <v>0</v>
      </c>
      <c r="BP367" s="515">
        <v>0</v>
      </c>
      <c r="BQ367" s="515">
        <v>0</v>
      </c>
      <c r="BR367" s="515">
        <v>0</v>
      </c>
      <c r="BS367" s="515">
        <v>0</v>
      </c>
      <c r="BT367" s="515">
        <v>0</v>
      </c>
      <c r="BU367" s="515">
        <v>0</v>
      </c>
      <c r="BV367" s="515">
        <v>0</v>
      </c>
      <c r="BW367" s="515">
        <v>0</v>
      </c>
      <c r="BX367" s="515">
        <v>0</v>
      </c>
      <c r="BY367" s="515">
        <v>0</v>
      </c>
      <c r="BZ367" s="515">
        <v>1404264.7920000001</v>
      </c>
      <c r="CA367" s="515">
        <v>1404264.7920000001</v>
      </c>
      <c r="CB367" s="515">
        <v>0</v>
      </c>
      <c r="CC367" s="515">
        <v>0</v>
      </c>
      <c r="CD367" s="515">
        <v>0</v>
      </c>
      <c r="CE367" s="515">
        <v>0</v>
      </c>
      <c r="CF367" s="515">
        <v>1404264.7920000001</v>
      </c>
      <c r="CG367" s="516">
        <v>1404264.7920000001</v>
      </c>
      <c r="CH367" s="501">
        <v>16043451.403291197</v>
      </c>
      <c r="CI367" s="501">
        <v>16043451.403291197</v>
      </c>
      <c r="CJ367" s="501">
        <v>15434756.770103998</v>
      </c>
      <c r="CK367" s="257" t="s">
        <v>1976</v>
      </c>
      <c r="CL367" s="108">
        <v>7.38</v>
      </c>
      <c r="CM367" s="245">
        <v>7.38</v>
      </c>
      <c r="CN367" s="109">
        <v>7.1</v>
      </c>
      <c r="CO367" s="436"/>
      <c r="CP367" s="436"/>
      <c r="CQ367" s="436"/>
      <c r="CR367" s="273"/>
      <c r="CS367" s="447">
        <v>389.35281997079829</v>
      </c>
      <c r="CT367" s="448">
        <v>278.99587427436472</v>
      </c>
      <c r="CU367" s="441">
        <v>1.544168347186119</v>
      </c>
      <c r="CV367" s="442">
        <v>1.4566758334718479</v>
      </c>
      <c r="CW367" s="450" t="s">
        <v>2223</v>
      </c>
      <c r="CX367" s="242"/>
      <c r="CY367" s="436"/>
      <c r="CZ367" s="436"/>
      <c r="DA367" s="437"/>
      <c r="DB367" s="438"/>
      <c r="DC367" s="457">
        <v>621640</v>
      </c>
      <c r="DD367" s="458">
        <v>335670</v>
      </c>
      <c r="DE367" s="459">
        <v>385006</v>
      </c>
      <c r="DF367" s="357">
        <v>447438.66666666669</v>
      </c>
    </row>
    <row r="368" spans="1:110" ht="35.25" customHeight="1" x14ac:dyDescent="0.25">
      <c r="A368" s="401" t="s">
        <v>56</v>
      </c>
      <c r="B368" s="48" t="s">
        <v>42</v>
      </c>
      <c r="C368" s="48" t="s">
        <v>388</v>
      </c>
      <c r="D368" s="145" t="s">
        <v>446</v>
      </c>
      <c r="E368" s="145" t="s">
        <v>447</v>
      </c>
      <c r="F368" s="145" t="s">
        <v>649</v>
      </c>
      <c r="G368" s="14" t="s">
        <v>447</v>
      </c>
      <c r="H368" s="22" t="s">
        <v>1978</v>
      </c>
      <c r="I368" s="145" t="s">
        <v>1975</v>
      </c>
      <c r="J368" s="426">
        <v>8.8022822040650333</v>
      </c>
      <c r="K368" s="426">
        <v>4.97727271692</v>
      </c>
      <c r="L368" s="488">
        <v>110.2</v>
      </c>
      <c r="M368" s="498"/>
      <c r="N368" s="498"/>
      <c r="O368" s="498"/>
      <c r="P368" s="498"/>
      <c r="Q368" s="498"/>
      <c r="R368" s="498"/>
      <c r="S368" s="498"/>
      <c r="T368" s="498"/>
      <c r="U368" s="498"/>
      <c r="V368" s="498"/>
      <c r="W368" s="498"/>
      <c r="X368" s="498"/>
      <c r="Y368" s="498">
        <v>1</v>
      </c>
      <c r="Z368" s="498">
        <v>1</v>
      </c>
      <c r="AA368" s="498"/>
      <c r="AB368" s="498"/>
      <c r="AC368" s="498">
        <v>1</v>
      </c>
      <c r="AD368" s="498">
        <v>1</v>
      </c>
      <c r="AE368" s="498"/>
      <c r="AF368" s="498"/>
      <c r="AG368" s="585"/>
      <c r="AH368" s="498"/>
      <c r="AI368" s="498">
        <f t="shared" si="28"/>
        <v>2</v>
      </c>
      <c r="AJ368" s="498">
        <f t="shared" si="29"/>
        <v>2</v>
      </c>
      <c r="AK368" s="498"/>
      <c r="AL368" s="498"/>
      <c r="AM368" s="498"/>
      <c r="AN368" s="498"/>
      <c r="AO368" s="498"/>
      <c r="AP368" s="498"/>
      <c r="AQ368" s="498"/>
      <c r="AR368" s="498"/>
      <c r="AS368" s="498"/>
      <c r="AT368" s="498"/>
      <c r="AU368" s="498"/>
      <c r="AV368" s="498"/>
      <c r="AW368" s="498">
        <v>300</v>
      </c>
      <c r="AX368" s="498">
        <v>300</v>
      </c>
      <c r="AY368" s="498"/>
      <c r="AZ368" s="498"/>
      <c r="BA368" s="586">
        <v>19.920000000000002</v>
      </c>
      <c r="BB368" s="586">
        <v>19.920000000000002</v>
      </c>
      <c r="BC368" s="498"/>
      <c r="BD368" s="498"/>
      <c r="BE368" s="498"/>
      <c r="BF368" s="498"/>
      <c r="BG368" s="256">
        <f t="shared" si="30"/>
        <v>319.92</v>
      </c>
      <c r="BH368" s="26">
        <f t="shared" si="31"/>
        <v>319.92</v>
      </c>
      <c r="BI368" s="514">
        <f t="shared" si="27"/>
        <v>6.3100591715976331E-2</v>
      </c>
      <c r="BJ368" s="515">
        <v>0</v>
      </c>
      <c r="BK368" s="515">
        <v>0</v>
      </c>
      <c r="BL368" s="515">
        <v>0</v>
      </c>
      <c r="BM368" s="515">
        <v>0</v>
      </c>
      <c r="BN368" s="515">
        <v>0</v>
      </c>
      <c r="BO368" s="515">
        <v>0</v>
      </c>
      <c r="BP368" s="515">
        <v>0</v>
      </c>
      <c r="BQ368" s="515">
        <v>0</v>
      </c>
      <c r="BR368" s="515">
        <v>0</v>
      </c>
      <c r="BS368" s="515">
        <v>0</v>
      </c>
      <c r="BT368" s="515">
        <v>0</v>
      </c>
      <c r="BU368" s="515">
        <v>0</v>
      </c>
      <c r="BV368" s="515">
        <v>1513728</v>
      </c>
      <c r="BW368" s="515">
        <v>1513728</v>
      </c>
      <c r="BX368" s="515">
        <v>0</v>
      </c>
      <c r="BY368" s="515">
        <v>0</v>
      </c>
      <c r="BZ368" s="515">
        <v>23382.892800000001</v>
      </c>
      <c r="CA368" s="515">
        <v>23382.892800000001</v>
      </c>
      <c r="CB368" s="515">
        <v>0</v>
      </c>
      <c r="CC368" s="515">
        <v>0</v>
      </c>
      <c r="CD368" s="515">
        <v>0</v>
      </c>
      <c r="CE368" s="515">
        <v>0</v>
      </c>
      <c r="CF368" s="515">
        <v>1537110.8928</v>
      </c>
      <c r="CG368" s="516">
        <v>1537110.8928</v>
      </c>
      <c r="CH368" s="501">
        <v>5088877.5045456002</v>
      </c>
      <c r="CI368" s="501">
        <v>5088877.5045456002</v>
      </c>
      <c r="CJ368" s="501">
        <v>5180845.1702904003</v>
      </c>
      <c r="CK368" s="257" t="s">
        <v>1976</v>
      </c>
      <c r="CL368" s="108">
        <v>4.9800000000000004</v>
      </c>
      <c r="CM368" s="245">
        <v>4.9800000000000004</v>
      </c>
      <c r="CN368" s="109">
        <v>5.07</v>
      </c>
      <c r="CO368" s="436"/>
      <c r="CP368" s="436"/>
      <c r="CQ368" s="436"/>
      <c r="CR368" s="273"/>
      <c r="CS368" s="447">
        <v>2.0883861092615605</v>
      </c>
      <c r="CT368" s="448">
        <v>2.0883861092615605</v>
      </c>
      <c r="CU368" s="441">
        <v>0.34109919621707263</v>
      </c>
      <c r="CV368" s="442">
        <v>0.34109919621707263</v>
      </c>
      <c r="CW368" s="450" t="s">
        <v>2221</v>
      </c>
      <c r="CX368" s="242"/>
      <c r="CY368" s="436"/>
      <c r="CZ368" s="436"/>
      <c r="DA368" s="437"/>
      <c r="DB368" s="438"/>
      <c r="DC368" s="457">
        <v>0</v>
      </c>
      <c r="DD368" s="458">
        <v>113</v>
      </c>
      <c r="DE368" s="459">
        <v>0</v>
      </c>
      <c r="DF368" s="357">
        <v>37.666666666666664</v>
      </c>
    </row>
    <row r="369" spans="1:110" ht="35.25" customHeight="1" x14ac:dyDescent="0.25">
      <c r="A369" s="401" t="s">
        <v>56</v>
      </c>
      <c r="B369" s="48" t="s">
        <v>42</v>
      </c>
      <c r="C369" s="48" t="s">
        <v>388</v>
      </c>
      <c r="D369" s="145" t="s">
        <v>446</v>
      </c>
      <c r="E369" s="145" t="s">
        <v>447</v>
      </c>
      <c r="F369" s="145" t="s">
        <v>650</v>
      </c>
      <c r="G369" s="14" t="s">
        <v>447</v>
      </c>
      <c r="H369" s="22" t="s">
        <v>1978</v>
      </c>
      <c r="I369" s="145" t="s">
        <v>1975</v>
      </c>
      <c r="J369" s="426">
        <v>9.7168050304614013</v>
      </c>
      <c r="K369" s="426">
        <v>13.252083305769</v>
      </c>
      <c r="L369" s="488">
        <v>915.2</v>
      </c>
      <c r="M369" s="498"/>
      <c r="N369" s="498"/>
      <c r="O369" s="498"/>
      <c r="P369" s="498"/>
      <c r="Q369" s="498"/>
      <c r="R369" s="498"/>
      <c r="S369" s="498"/>
      <c r="T369" s="498"/>
      <c r="U369" s="498"/>
      <c r="V369" s="498"/>
      <c r="W369" s="498"/>
      <c r="X369" s="498"/>
      <c r="Y369" s="498"/>
      <c r="Z369" s="498"/>
      <c r="AA369" s="498"/>
      <c r="AB369" s="498"/>
      <c r="AC369" s="498">
        <v>29</v>
      </c>
      <c r="AD369" s="498">
        <v>29</v>
      </c>
      <c r="AE369" s="498"/>
      <c r="AF369" s="498"/>
      <c r="AG369" s="585"/>
      <c r="AH369" s="498"/>
      <c r="AI369" s="498">
        <f t="shared" si="28"/>
        <v>29</v>
      </c>
      <c r="AJ369" s="498">
        <f t="shared" si="29"/>
        <v>29</v>
      </c>
      <c r="AK369" s="498"/>
      <c r="AL369" s="498"/>
      <c r="AM369" s="498"/>
      <c r="AN369" s="498"/>
      <c r="AO369" s="498"/>
      <c r="AP369" s="498"/>
      <c r="AQ369" s="498"/>
      <c r="AR369" s="498"/>
      <c r="AS369" s="498"/>
      <c r="AT369" s="498"/>
      <c r="AU369" s="498"/>
      <c r="AV369" s="498"/>
      <c r="AW369" s="498"/>
      <c r="AX369" s="498"/>
      <c r="AY369" s="498"/>
      <c r="AZ369" s="498"/>
      <c r="BA369" s="586">
        <v>537.41999999999996</v>
      </c>
      <c r="BB369" s="586">
        <v>537.41999999999996</v>
      </c>
      <c r="BC369" s="498"/>
      <c r="BD369" s="498"/>
      <c r="BE369" s="498"/>
      <c r="BF369" s="498"/>
      <c r="BG369" s="256">
        <f t="shared" si="30"/>
        <v>537.41999999999996</v>
      </c>
      <c r="BH369" s="26">
        <f t="shared" si="31"/>
        <v>537.41999999999996</v>
      </c>
      <c r="BI369" s="514">
        <f t="shared" si="27"/>
        <v>6.9794805194805201E-2</v>
      </c>
      <c r="BJ369" s="515">
        <v>0</v>
      </c>
      <c r="BK369" s="515">
        <v>0</v>
      </c>
      <c r="BL369" s="515">
        <v>0</v>
      </c>
      <c r="BM369" s="515">
        <v>0</v>
      </c>
      <c r="BN369" s="515">
        <v>0</v>
      </c>
      <c r="BO369" s="515">
        <v>0</v>
      </c>
      <c r="BP369" s="515">
        <v>0</v>
      </c>
      <c r="BQ369" s="515">
        <v>0</v>
      </c>
      <c r="BR369" s="515">
        <v>0</v>
      </c>
      <c r="BS369" s="515">
        <v>0</v>
      </c>
      <c r="BT369" s="515">
        <v>0</v>
      </c>
      <c r="BU369" s="515">
        <v>0</v>
      </c>
      <c r="BV369" s="515">
        <v>0</v>
      </c>
      <c r="BW369" s="515">
        <v>0</v>
      </c>
      <c r="BX369" s="515">
        <v>0</v>
      </c>
      <c r="BY369" s="515">
        <v>0</v>
      </c>
      <c r="BZ369" s="515">
        <v>630845.09279999998</v>
      </c>
      <c r="CA369" s="515">
        <v>630845.09279999998</v>
      </c>
      <c r="CB369" s="515">
        <v>0</v>
      </c>
      <c r="CC369" s="515">
        <v>0</v>
      </c>
      <c r="CD369" s="515">
        <v>0</v>
      </c>
      <c r="CE369" s="515">
        <v>0</v>
      </c>
      <c r="CF369" s="515">
        <v>630845.09279999998</v>
      </c>
      <c r="CG369" s="516">
        <v>630845.09279999998</v>
      </c>
      <c r="CH369" s="501">
        <v>11537685.773445601</v>
      </c>
      <c r="CI369" s="501">
        <v>11537685.773445601</v>
      </c>
      <c r="CJ369" s="501">
        <v>14034783.642264001</v>
      </c>
      <c r="CK369" s="257" t="s">
        <v>1976</v>
      </c>
      <c r="CL369" s="108">
        <v>6.33</v>
      </c>
      <c r="CM369" s="245">
        <v>6.33</v>
      </c>
      <c r="CN369" s="109">
        <v>7.7</v>
      </c>
      <c r="CO369" s="436"/>
      <c r="CP369" s="436"/>
      <c r="CQ369" s="436"/>
      <c r="CR369" s="273"/>
      <c r="CS369" s="447">
        <v>60.15832802908168</v>
      </c>
      <c r="CT369" s="448">
        <v>60.15832802908168</v>
      </c>
      <c r="CU369" s="441">
        <v>0.89808111288107695</v>
      </c>
      <c r="CV369" s="442">
        <v>0.89808111288107695</v>
      </c>
      <c r="CW369" s="450" t="s">
        <v>2225</v>
      </c>
      <c r="CX369" s="242"/>
      <c r="CY369" s="436"/>
      <c r="CZ369" s="436"/>
      <c r="DA369" s="437"/>
      <c r="DB369" s="438"/>
      <c r="DC369" s="457">
        <v>138689</v>
      </c>
      <c r="DD369" s="458">
        <v>0</v>
      </c>
      <c r="DE369" s="459">
        <v>0</v>
      </c>
      <c r="DF369" s="357">
        <v>46229.666666666664</v>
      </c>
    </row>
    <row r="370" spans="1:110" ht="35.25" customHeight="1" x14ac:dyDescent="0.25">
      <c r="A370" s="401" t="s">
        <v>56</v>
      </c>
      <c r="B370" s="48" t="s">
        <v>42</v>
      </c>
      <c r="C370" s="48" t="s">
        <v>388</v>
      </c>
      <c r="D370" s="145" t="s">
        <v>446</v>
      </c>
      <c r="E370" s="145" t="s">
        <v>447</v>
      </c>
      <c r="F370" s="145" t="s">
        <v>651</v>
      </c>
      <c r="G370" s="14" t="s">
        <v>652</v>
      </c>
      <c r="H370" s="22" t="s">
        <v>1979</v>
      </c>
      <c r="I370" s="145" t="s">
        <v>1975</v>
      </c>
      <c r="J370" s="426">
        <v>11.820207531173047</v>
      </c>
      <c r="K370" s="426">
        <v>72.782007424371002</v>
      </c>
      <c r="L370" s="488">
        <v>2229.8000000000002</v>
      </c>
      <c r="M370" s="498"/>
      <c r="N370" s="498"/>
      <c r="O370" s="498"/>
      <c r="P370" s="498"/>
      <c r="Q370" s="498"/>
      <c r="R370" s="498"/>
      <c r="S370" s="498"/>
      <c r="T370" s="498"/>
      <c r="U370" s="498"/>
      <c r="V370" s="498"/>
      <c r="W370" s="498"/>
      <c r="X370" s="498"/>
      <c r="Y370" s="498"/>
      <c r="Z370" s="498"/>
      <c r="AA370" s="498"/>
      <c r="AB370" s="498"/>
      <c r="AC370" s="498">
        <v>181</v>
      </c>
      <c r="AD370" s="498">
        <v>181</v>
      </c>
      <c r="AE370" s="498"/>
      <c r="AF370" s="498"/>
      <c r="AG370" s="585"/>
      <c r="AH370" s="498"/>
      <c r="AI370" s="498">
        <f t="shared" si="28"/>
        <v>181</v>
      </c>
      <c r="AJ370" s="498">
        <f t="shared" si="29"/>
        <v>181</v>
      </c>
      <c r="AK370" s="498"/>
      <c r="AL370" s="498"/>
      <c r="AM370" s="498"/>
      <c r="AN370" s="498"/>
      <c r="AO370" s="498"/>
      <c r="AP370" s="498"/>
      <c r="AQ370" s="498"/>
      <c r="AR370" s="498"/>
      <c r="AS370" s="498"/>
      <c r="AT370" s="498"/>
      <c r="AU370" s="498"/>
      <c r="AV370" s="498"/>
      <c r="AW370" s="498"/>
      <c r="AX370" s="498"/>
      <c r="AY370" s="498"/>
      <c r="AZ370" s="498"/>
      <c r="BA370" s="586">
        <v>5540.71</v>
      </c>
      <c r="BB370" s="586">
        <v>5540.71</v>
      </c>
      <c r="BC370" s="498"/>
      <c r="BD370" s="498"/>
      <c r="BE370" s="498"/>
      <c r="BF370" s="498"/>
      <c r="BG370" s="256">
        <f t="shared" si="30"/>
        <v>5540.71</v>
      </c>
      <c r="BH370" s="26">
        <f t="shared" si="31"/>
        <v>5540.71</v>
      </c>
      <c r="BI370" s="514">
        <f t="shared" si="27"/>
        <v>0.97892402826855118</v>
      </c>
      <c r="BJ370" s="515">
        <v>0</v>
      </c>
      <c r="BK370" s="515">
        <v>0</v>
      </c>
      <c r="BL370" s="515">
        <v>0</v>
      </c>
      <c r="BM370" s="515">
        <v>0</v>
      </c>
      <c r="BN370" s="515">
        <v>0</v>
      </c>
      <c r="BO370" s="515">
        <v>0</v>
      </c>
      <c r="BP370" s="515">
        <v>0</v>
      </c>
      <c r="BQ370" s="515">
        <v>0</v>
      </c>
      <c r="BR370" s="515">
        <v>0</v>
      </c>
      <c r="BS370" s="515">
        <v>0</v>
      </c>
      <c r="BT370" s="515">
        <v>0</v>
      </c>
      <c r="BU370" s="515">
        <v>0</v>
      </c>
      <c r="BV370" s="515">
        <v>0</v>
      </c>
      <c r="BW370" s="515">
        <v>0</v>
      </c>
      <c r="BX370" s="515">
        <v>0</v>
      </c>
      <c r="BY370" s="515">
        <v>0</v>
      </c>
      <c r="BZ370" s="515">
        <v>6503907.0264000008</v>
      </c>
      <c r="CA370" s="515">
        <v>6503907.0264000008</v>
      </c>
      <c r="CB370" s="515">
        <v>0</v>
      </c>
      <c r="CC370" s="515">
        <v>0</v>
      </c>
      <c r="CD370" s="515">
        <v>0</v>
      </c>
      <c r="CE370" s="515">
        <v>0</v>
      </c>
      <c r="CF370" s="515">
        <v>6503907.0264000008</v>
      </c>
      <c r="CG370" s="516">
        <v>6503907.0264000008</v>
      </c>
      <c r="CH370" s="501">
        <v>18125260.364101198</v>
      </c>
      <c r="CI370" s="501">
        <v>18125260.364101198</v>
      </c>
      <c r="CJ370" s="501">
        <v>13552044.076725598</v>
      </c>
      <c r="CK370" s="257" t="s">
        <v>1976</v>
      </c>
      <c r="CL370" s="108">
        <v>7.57</v>
      </c>
      <c r="CM370" s="245">
        <v>7.57</v>
      </c>
      <c r="CN370" s="109">
        <v>5.66</v>
      </c>
      <c r="CO370" s="436"/>
      <c r="CP370" s="436"/>
      <c r="CQ370" s="436"/>
      <c r="CR370" s="273"/>
      <c r="CS370" s="447">
        <v>571.53782307695258</v>
      </c>
      <c r="CT370" s="448">
        <v>352.74634962893424</v>
      </c>
      <c r="CU370" s="441">
        <v>2.239030207339896</v>
      </c>
      <c r="CV370" s="442">
        <v>1.8963226531140165</v>
      </c>
      <c r="CW370" s="450" t="s">
        <v>2223</v>
      </c>
      <c r="CX370" s="242"/>
      <c r="CY370" s="436"/>
      <c r="CZ370" s="436"/>
      <c r="DA370" s="437"/>
      <c r="DB370" s="438"/>
      <c r="DC370" s="457">
        <v>422298</v>
      </c>
      <c r="DD370" s="458">
        <v>802577</v>
      </c>
      <c r="DE370" s="459">
        <v>195002</v>
      </c>
      <c r="DF370" s="357">
        <v>473292.33333333331</v>
      </c>
    </row>
    <row r="371" spans="1:110" ht="35.25" customHeight="1" x14ac:dyDescent="0.25">
      <c r="A371" s="401" t="s">
        <v>56</v>
      </c>
      <c r="B371" s="48" t="s">
        <v>42</v>
      </c>
      <c r="C371" s="48" t="s">
        <v>388</v>
      </c>
      <c r="D371" s="145" t="s">
        <v>446</v>
      </c>
      <c r="E371" s="145" t="s">
        <v>447</v>
      </c>
      <c r="F371" s="145" t="s">
        <v>653</v>
      </c>
      <c r="G371" s="14" t="s">
        <v>654</v>
      </c>
      <c r="H371" s="22" t="s">
        <v>1978</v>
      </c>
      <c r="I371" s="145" t="s">
        <v>1975</v>
      </c>
      <c r="J371" s="426">
        <v>11.774481389853227</v>
      </c>
      <c r="K371" s="426">
        <v>70.928598337316998</v>
      </c>
      <c r="L371" s="488">
        <v>2221</v>
      </c>
      <c r="M371" s="498"/>
      <c r="N371" s="498"/>
      <c r="O371" s="498"/>
      <c r="P371" s="498"/>
      <c r="Q371" s="498"/>
      <c r="R371" s="498"/>
      <c r="S371" s="498"/>
      <c r="T371" s="498"/>
      <c r="U371" s="498"/>
      <c r="V371" s="498"/>
      <c r="W371" s="498"/>
      <c r="X371" s="498"/>
      <c r="Y371" s="498"/>
      <c r="Z371" s="498"/>
      <c r="AA371" s="498"/>
      <c r="AB371" s="498"/>
      <c r="AC371" s="498">
        <v>159</v>
      </c>
      <c r="AD371" s="498">
        <v>159</v>
      </c>
      <c r="AE371" s="498"/>
      <c r="AF371" s="498"/>
      <c r="AG371" s="585"/>
      <c r="AH371" s="498"/>
      <c r="AI371" s="498">
        <f t="shared" si="28"/>
        <v>159</v>
      </c>
      <c r="AJ371" s="498">
        <f t="shared" si="29"/>
        <v>159</v>
      </c>
      <c r="AK371" s="498"/>
      <c r="AL371" s="498"/>
      <c r="AM371" s="498"/>
      <c r="AN371" s="498"/>
      <c r="AO371" s="498"/>
      <c r="AP371" s="498"/>
      <c r="AQ371" s="498"/>
      <c r="AR371" s="498"/>
      <c r="AS371" s="498"/>
      <c r="AT371" s="498"/>
      <c r="AU371" s="498"/>
      <c r="AV371" s="498"/>
      <c r="AW371" s="498"/>
      <c r="AX371" s="498"/>
      <c r="AY371" s="498"/>
      <c r="AZ371" s="498"/>
      <c r="BA371" s="586">
        <v>4209.78</v>
      </c>
      <c r="BB371" s="586">
        <v>4209.78</v>
      </c>
      <c r="BC371" s="498"/>
      <c r="BD371" s="498"/>
      <c r="BE371" s="498"/>
      <c r="BF371" s="498"/>
      <c r="BG371" s="256">
        <f t="shared" si="30"/>
        <v>4209.78</v>
      </c>
      <c r="BH371" s="26">
        <f t="shared" si="31"/>
        <v>4209.78</v>
      </c>
      <c r="BI371" s="514">
        <f t="shared" si="27"/>
        <v>0.43534436401240945</v>
      </c>
      <c r="BJ371" s="515">
        <v>0</v>
      </c>
      <c r="BK371" s="515">
        <v>0</v>
      </c>
      <c r="BL371" s="515">
        <v>0</v>
      </c>
      <c r="BM371" s="515">
        <v>0</v>
      </c>
      <c r="BN371" s="515">
        <v>0</v>
      </c>
      <c r="BO371" s="515">
        <v>0</v>
      </c>
      <c r="BP371" s="515">
        <v>0</v>
      </c>
      <c r="BQ371" s="515">
        <v>0</v>
      </c>
      <c r="BR371" s="515">
        <v>0</v>
      </c>
      <c r="BS371" s="515">
        <v>0</v>
      </c>
      <c r="BT371" s="515">
        <v>0</v>
      </c>
      <c r="BU371" s="515">
        <v>0</v>
      </c>
      <c r="BV371" s="515">
        <v>0</v>
      </c>
      <c r="BW371" s="515">
        <v>0</v>
      </c>
      <c r="BX371" s="515">
        <v>0</v>
      </c>
      <c r="BY371" s="515">
        <v>0</v>
      </c>
      <c r="BZ371" s="515">
        <v>4941608.1551999999</v>
      </c>
      <c r="CA371" s="515">
        <v>4941608.1551999999</v>
      </c>
      <c r="CB371" s="515">
        <v>0</v>
      </c>
      <c r="CC371" s="515">
        <v>0</v>
      </c>
      <c r="CD371" s="515">
        <v>0</v>
      </c>
      <c r="CE371" s="515">
        <v>0</v>
      </c>
      <c r="CF371" s="515">
        <v>4941608.1551999999</v>
      </c>
      <c r="CG371" s="516">
        <v>4941608.1551999999</v>
      </c>
      <c r="CH371" s="501">
        <v>987578.80047240003</v>
      </c>
      <c r="CI371" s="501">
        <v>987578.80047240003</v>
      </c>
      <c r="CJ371" s="501">
        <v>1062278.8654691998</v>
      </c>
      <c r="CK371" s="257" t="s">
        <v>1976</v>
      </c>
      <c r="CL371" s="108">
        <v>8.99</v>
      </c>
      <c r="CM371" s="245">
        <v>8.99</v>
      </c>
      <c r="CN371" s="109">
        <v>9.67</v>
      </c>
      <c r="CO371" s="436"/>
      <c r="CP371" s="436"/>
      <c r="CQ371" s="436"/>
      <c r="CR371" s="273"/>
      <c r="CS371" s="447">
        <v>369.78656530356085</v>
      </c>
      <c r="CT371" s="448">
        <v>153.86934998085098</v>
      </c>
      <c r="CU371" s="441">
        <v>2.4901065307995975</v>
      </c>
      <c r="CV371" s="442">
        <v>2.3641640550243737</v>
      </c>
      <c r="CW371" s="450" t="s">
        <v>2218</v>
      </c>
      <c r="CX371" s="242"/>
      <c r="CY371" s="436"/>
      <c r="CZ371" s="436"/>
      <c r="DA371" s="437"/>
      <c r="DB371" s="438"/>
      <c r="DC371" s="457">
        <v>184432</v>
      </c>
      <c r="DD371" s="458">
        <v>95064</v>
      </c>
      <c r="DE371" s="459">
        <v>413353</v>
      </c>
      <c r="DF371" s="357">
        <v>230949.66666666666</v>
      </c>
    </row>
    <row r="372" spans="1:110" ht="35.25" customHeight="1" x14ac:dyDescent="0.25">
      <c r="A372" s="401" t="s">
        <v>56</v>
      </c>
      <c r="B372" s="48" t="s">
        <v>42</v>
      </c>
      <c r="C372" s="48" t="s">
        <v>388</v>
      </c>
      <c r="D372" s="145" t="s">
        <v>453</v>
      </c>
      <c r="E372" s="145" t="s">
        <v>439</v>
      </c>
      <c r="F372" s="145" t="s">
        <v>655</v>
      </c>
      <c r="G372" s="14" t="s">
        <v>439</v>
      </c>
      <c r="H372" s="22" t="s">
        <v>1979</v>
      </c>
      <c r="I372" s="145" t="s">
        <v>1975</v>
      </c>
      <c r="J372" s="426">
        <v>11.774481389853227</v>
      </c>
      <c r="K372" s="426">
        <v>15.178977241155</v>
      </c>
      <c r="L372" s="488">
        <v>1275.8</v>
      </c>
      <c r="M372" s="498"/>
      <c r="N372" s="498"/>
      <c r="O372" s="498"/>
      <c r="P372" s="498"/>
      <c r="Q372" s="498"/>
      <c r="R372" s="498"/>
      <c r="S372" s="498"/>
      <c r="T372" s="498"/>
      <c r="U372" s="498"/>
      <c r="V372" s="498"/>
      <c r="W372" s="498"/>
      <c r="X372" s="498"/>
      <c r="Y372" s="498"/>
      <c r="Z372" s="498"/>
      <c r="AA372" s="498"/>
      <c r="AB372" s="498"/>
      <c r="AC372" s="498">
        <v>45</v>
      </c>
      <c r="AD372" s="498">
        <v>45</v>
      </c>
      <c r="AE372" s="498">
        <v>1</v>
      </c>
      <c r="AF372" s="498">
        <v>1</v>
      </c>
      <c r="AG372" s="585"/>
      <c r="AH372" s="498"/>
      <c r="AI372" s="498">
        <f t="shared" si="28"/>
        <v>46</v>
      </c>
      <c r="AJ372" s="498">
        <f t="shared" si="29"/>
        <v>46</v>
      </c>
      <c r="AK372" s="498"/>
      <c r="AL372" s="498"/>
      <c r="AM372" s="498"/>
      <c r="AN372" s="498"/>
      <c r="AO372" s="498"/>
      <c r="AP372" s="498"/>
      <c r="AQ372" s="498"/>
      <c r="AR372" s="498"/>
      <c r="AS372" s="498"/>
      <c r="AT372" s="498"/>
      <c r="AU372" s="498"/>
      <c r="AV372" s="498"/>
      <c r="AW372" s="498"/>
      <c r="AX372" s="498"/>
      <c r="AY372" s="498"/>
      <c r="AZ372" s="498"/>
      <c r="BA372" s="586">
        <v>303.81</v>
      </c>
      <c r="BB372" s="586">
        <v>303.81</v>
      </c>
      <c r="BC372" s="498">
        <v>7.6</v>
      </c>
      <c r="BD372" s="498">
        <v>7.6</v>
      </c>
      <c r="BE372" s="498"/>
      <c r="BF372" s="498"/>
      <c r="BG372" s="256">
        <f t="shared" si="30"/>
        <v>311.41000000000003</v>
      </c>
      <c r="BH372" s="26">
        <f t="shared" si="31"/>
        <v>311.41000000000003</v>
      </c>
      <c r="BI372" s="514">
        <f t="shared" si="27"/>
        <v>2.6892055267702938E-2</v>
      </c>
      <c r="BJ372" s="515">
        <v>0</v>
      </c>
      <c r="BK372" s="515">
        <v>0</v>
      </c>
      <c r="BL372" s="515">
        <v>0</v>
      </c>
      <c r="BM372" s="515">
        <v>0</v>
      </c>
      <c r="BN372" s="515">
        <v>0</v>
      </c>
      <c r="BO372" s="515">
        <v>0</v>
      </c>
      <c r="BP372" s="515">
        <v>0</v>
      </c>
      <c r="BQ372" s="515">
        <v>0</v>
      </c>
      <c r="BR372" s="515">
        <v>0</v>
      </c>
      <c r="BS372" s="515">
        <v>0</v>
      </c>
      <c r="BT372" s="515">
        <v>0</v>
      </c>
      <c r="BU372" s="515">
        <v>0</v>
      </c>
      <c r="BV372" s="515">
        <v>0</v>
      </c>
      <c r="BW372" s="515">
        <v>0</v>
      </c>
      <c r="BX372" s="515">
        <v>0</v>
      </c>
      <c r="BY372" s="515">
        <v>0</v>
      </c>
      <c r="BZ372" s="515">
        <v>356624.33040000004</v>
      </c>
      <c r="CA372" s="515">
        <v>356624.33040000004</v>
      </c>
      <c r="CB372" s="515">
        <v>8921.1840000000011</v>
      </c>
      <c r="CC372" s="515">
        <v>8921.1840000000011</v>
      </c>
      <c r="CD372" s="515">
        <v>0</v>
      </c>
      <c r="CE372" s="515">
        <v>0</v>
      </c>
      <c r="CF372" s="515">
        <v>365545.51440000004</v>
      </c>
      <c r="CG372" s="516">
        <v>365545.51440000004</v>
      </c>
      <c r="CH372" s="501">
        <v>47194661.253554404</v>
      </c>
      <c r="CI372" s="501">
        <v>47194661.253554404</v>
      </c>
      <c r="CJ372" s="501">
        <v>49818976.965921603</v>
      </c>
      <c r="CK372" s="257" t="s">
        <v>1976</v>
      </c>
      <c r="CL372" s="108">
        <v>10.97</v>
      </c>
      <c r="CM372" s="245">
        <v>10.97</v>
      </c>
      <c r="CN372" s="109">
        <v>11.58</v>
      </c>
      <c r="CO372" s="436"/>
      <c r="CP372" s="436"/>
      <c r="CQ372" s="436"/>
      <c r="CR372" s="273"/>
      <c r="CS372" s="447">
        <v>234.59456614324668</v>
      </c>
      <c r="CT372" s="448">
        <v>163.79108924631166</v>
      </c>
      <c r="CU372" s="441">
        <v>2.1462612064632709</v>
      </c>
      <c r="CV372" s="442">
        <v>2.0032640167371087</v>
      </c>
      <c r="CW372" s="450" t="s">
        <v>2243</v>
      </c>
      <c r="CX372" s="242"/>
      <c r="CY372" s="436"/>
      <c r="CZ372" s="436"/>
      <c r="DA372" s="437"/>
      <c r="DB372" s="438"/>
      <c r="DC372" s="457">
        <v>0</v>
      </c>
      <c r="DD372" s="458">
        <v>173862</v>
      </c>
      <c r="DE372" s="459">
        <v>305202</v>
      </c>
      <c r="DF372" s="357">
        <v>159688</v>
      </c>
    </row>
    <row r="373" spans="1:110" ht="35.25" customHeight="1" x14ac:dyDescent="0.25">
      <c r="A373" s="401" t="s">
        <v>56</v>
      </c>
      <c r="B373" s="48" t="s">
        <v>42</v>
      </c>
      <c r="C373" s="48" t="s">
        <v>388</v>
      </c>
      <c r="D373" s="145" t="s">
        <v>453</v>
      </c>
      <c r="E373" s="145" t="s">
        <v>439</v>
      </c>
      <c r="F373" s="145" t="s">
        <v>656</v>
      </c>
      <c r="G373" s="14" t="s">
        <v>657</v>
      </c>
      <c r="H373" s="22" t="s">
        <v>1978</v>
      </c>
      <c r="I373" s="145" t="s">
        <v>1975</v>
      </c>
      <c r="J373" s="426">
        <v>9.6253527478217631</v>
      </c>
      <c r="K373" s="426">
        <v>29.289204484533002</v>
      </c>
      <c r="L373" s="488">
        <v>1234.0999999999999</v>
      </c>
      <c r="M373" s="498"/>
      <c r="N373" s="498"/>
      <c r="O373" s="498"/>
      <c r="P373" s="498"/>
      <c r="Q373" s="498"/>
      <c r="R373" s="498"/>
      <c r="S373" s="498"/>
      <c r="T373" s="498"/>
      <c r="U373" s="498"/>
      <c r="V373" s="498"/>
      <c r="W373" s="498"/>
      <c r="X373" s="498"/>
      <c r="Y373" s="498"/>
      <c r="Z373" s="498"/>
      <c r="AA373" s="498"/>
      <c r="AB373" s="498"/>
      <c r="AC373" s="498">
        <v>103</v>
      </c>
      <c r="AD373" s="498">
        <v>103</v>
      </c>
      <c r="AE373" s="498"/>
      <c r="AF373" s="498"/>
      <c r="AG373" s="585"/>
      <c r="AH373" s="498"/>
      <c r="AI373" s="498">
        <f t="shared" si="28"/>
        <v>103</v>
      </c>
      <c r="AJ373" s="498">
        <f t="shared" si="29"/>
        <v>103</v>
      </c>
      <c r="AK373" s="498"/>
      <c r="AL373" s="498"/>
      <c r="AM373" s="498"/>
      <c r="AN373" s="498"/>
      <c r="AO373" s="498"/>
      <c r="AP373" s="498"/>
      <c r="AQ373" s="498"/>
      <c r="AR373" s="498"/>
      <c r="AS373" s="498"/>
      <c r="AT373" s="498"/>
      <c r="AU373" s="498"/>
      <c r="AV373" s="498"/>
      <c r="AW373" s="498"/>
      <c r="AX373" s="498"/>
      <c r="AY373" s="498"/>
      <c r="AZ373" s="498"/>
      <c r="BA373" s="586">
        <v>2323.85</v>
      </c>
      <c r="BB373" s="586">
        <v>2323.85</v>
      </c>
      <c r="BC373" s="498"/>
      <c r="BD373" s="498"/>
      <c r="BE373" s="498"/>
      <c r="BF373" s="498"/>
      <c r="BG373" s="256">
        <f t="shared" si="30"/>
        <v>2323.85</v>
      </c>
      <c r="BH373" s="26">
        <f t="shared" si="31"/>
        <v>2323.85</v>
      </c>
      <c r="BI373" s="514">
        <f t="shared" si="27"/>
        <v>0.35972910216718262</v>
      </c>
      <c r="BJ373" s="515">
        <v>0</v>
      </c>
      <c r="BK373" s="515">
        <v>0</v>
      </c>
      <c r="BL373" s="515">
        <v>0</v>
      </c>
      <c r="BM373" s="515">
        <v>0</v>
      </c>
      <c r="BN373" s="515">
        <v>0</v>
      </c>
      <c r="BO373" s="515">
        <v>0</v>
      </c>
      <c r="BP373" s="515">
        <v>0</v>
      </c>
      <c r="BQ373" s="515">
        <v>0</v>
      </c>
      <c r="BR373" s="515">
        <v>0</v>
      </c>
      <c r="BS373" s="515">
        <v>0</v>
      </c>
      <c r="BT373" s="515">
        <v>0</v>
      </c>
      <c r="BU373" s="515">
        <v>0</v>
      </c>
      <c r="BV373" s="515">
        <v>0</v>
      </c>
      <c r="BW373" s="515">
        <v>0</v>
      </c>
      <c r="BX373" s="515">
        <v>0</v>
      </c>
      <c r="BY373" s="515">
        <v>0</v>
      </c>
      <c r="BZ373" s="515">
        <v>2727828.0840000003</v>
      </c>
      <c r="CA373" s="515">
        <v>2727828.0840000003</v>
      </c>
      <c r="CB373" s="515">
        <v>0</v>
      </c>
      <c r="CC373" s="515">
        <v>0</v>
      </c>
      <c r="CD373" s="515">
        <v>0</v>
      </c>
      <c r="CE373" s="515">
        <v>0</v>
      </c>
      <c r="CF373" s="515">
        <v>2727828.0840000003</v>
      </c>
      <c r="CG373" s="516">
        <v>2727828.0840000003</v>
      </c>
      <c r="CH373" s="501">
        <v>17926812.500481598</v>
      </c>
      <c r="CI373" s="501">
        <v>17926812.500481598</v>
      </c>
      <c r="CJ373" s="501">
        <v>22796694.6364392</v>
      </c>
      <c r="CK373" s="257" t="s">
        <v>1976</v>
      </c>
      <c r="CL373" s="108">
        <v>5.08</v>
      </c>
      <c r="CM373" s="245">
        <v>5.08</v>
      </c>
      <c r="CN373" s="109">
        <v>6.46</v>
      </c>
      <c r="CO373" s="436"/>
      <c r="CP373" s="436"/>
      <c r="CQ373" s="436"/>
      <c r="CR373" s="273"/>
      <c r="CS373" s="447">
        <v>345.22102834959964</v>
      </c>
      <c r="CT373" s="448">
        <v>139.58641030308604</v>
      </c>
      <c r="CU373" s="441">
        <v>0.63110145353366631</v>
      </c>
      <c r="CV373" s="442">
        <v>0.4622616780860837</v>
      </c>
      <c r="CW373" s="450" t="s">
        <v>2241</v>
      </c>
      <c r="CX373" s="242"/>
      <c r="CY373" s="436"/>
      <c r="CZ373" s="436"/>
      <c r="DA373" s="437"/>
      <c r="DB373" s="438"/>
      <c r="DC373" s="457">
        <v>0</v>
      </c>
      <c r="DD373" s="458">
        <v>85865</v>
      </c>
      <c r="DE373" s="459">
        <v>0</v>
      </c>
      <c r="DF373" s="357">
        <v>28621.666666666668</v>
      </c>
    </row>
    <row r="374" spans="1:110" ht="35.25" customHeight="1" x14ac:dyDescent="0.25">
      <c r="A374" s="401" t="s">
        <v>56</v>
      </c>
      <c r="B374" s="48" t="s">
        <v>42</v>
      </c>
      <c r="C374" s="48" t="s">
        <v>388</v>
      </c>
      <c r="D374" s="145" t="s">
        <v>453</v>
      </c>
      <c r="E374" s="145" t="s">
        <v>439</v>
      </c>
      <c r="F374" s="145" t="s">
        <v>658</v>
      </c>
      <c r="G374" s="14" t="s">
        <v>455</v>
      </c>
      <c r="H374" s="22" t="s">
        <v>1978</v>
      </c>
      <c r="I374" s="145" t="s">
        <v>1975</v>
      </c>
      <c r="J374" s="426">
        <v>11.774481389853227</v>
      </c>
      <c r="K374" s="426">
        <v>42.215719609161006</v>
      </c>
      <c r="L374" s="488">
        <v>2538.6999999999998</v>
      </c>
      <c r="M374" s="498"/>
      <c r="N374" s="498"/>
      <c r="O374" s="498"/>
      <c r="P374" s="498"/>
      <c r="Q374" s="498"/>
      <c r="R374" s="498"/>
      <c r="S374" s="498"/>
      <c r="T374" s="498"/>
      <c r="U374" s="498"/>
      <c r="V374" s="498"/>
      <c r="W374" s="498"/>
      <c r="X374" s="498"/>
      <c r="Y374" s="498"/>
      <c r="Z374" s="498"/>
      <c r="AA374" s="498"/>
      <c r="AB374" s="498"/>
      <c r="AC374" s="498">
        <v>75</v>
      </c>
      <c r="AD374" s="498">
        <v>74</v>
      </c>
      <c r="AE374" s="498"/>
      <c r="AF374" s="498"/>
      <c r="AG374" s="585"/>
      <c r="AH374" s="498"/>
      <c r="AI374" s="498">
        <f t="shared" si="28"/>
        <v>75</v>
      </c>
      <c r="AJ374" s="498">
        <f t="shared" si="29"/>
        <v>74</v>
      </c>
      <c r="AK374" s="498"/>
      <c r="AL374" s="498"/>
      <c r="AM374" s="498"/>
      <c r="AN374" s="498"/>
      <c r="AO374" s="498"/>
      <c r="AP374" s="498"/>
      <c r="AQ374" s="498"/>
      <c r="AR374" s="498"/>
      <c r="AS374" s="498"/>
      <c r="AT374" s="498"/>
      <c r="AU374" s="498"/>
      <c r="AV374" s="498"/>
      <c r="AW374" s="498"/>
      <c r="AX374" s="498"/>
      <c r="AY374" s="498"/>
      <c r="AZ374" s="498"/>
      <c r="BA374" s="586">
        <v>1513.73</v>
      </c>
      <c r="BB374" s="586">
        <v>514.6</v>
      </c>
      <c r="BC374" s="498"/>
      <c r="BD374" s="498"/>
      <c r="BE374" s="498"/>
      <c r="BF374" s="498"/>
      <c r="BG374" s="256">
        <f t="shared" si="30"/>
        <v>1513.73</v>
      </c>
      <c r="BH374" s="26">
        <f t="shared" si="31"/>
        <v>514.6</v>
      </c>
      <c r="BI374" s="514">
        <f t="shared" si="27"/>
        <v>0.14457784145176694</v>
      </c>
      <c r="BJ374" s="515">
        <v>0</v>
      </c>
      <c r="BK374" s="515">
        <v>0</v>
      </c>
      <c r="BL374" s="515">
        <v>0</v>
      </c>
      <c r="BM374" s="515">
        <v>0</v>
      </c>
      <c r="BN374" s="515">
        <v>0</v>
      </c>
      <c r="BO374" s="515">
        <v>0</v>
      </c>
      <c r="BP374" s="515">
        <v>0</v>
      </c>
      <c r="BQ374" s="515">
        <v>0</v>
      </c>
      <c r="BR374" s="515">
        <v>0</v>
      </c>
      <c r="BS374" s="515">
        <v>0</v>
      </c>
      <c r="BT374" s="515">
        <v>0</v>
      </c>
      <c r="BU374" s="515">
        <v>0</v>
      </c>
      <c r="BV374" s="515">
        <v>0</v>
      </c>
      <c r="BW374" s="515">
        <v>0</v>
      </c>
      <c r="BX374" s="515">
        <v>0</v>
      </c>
      <c r="BY374" s="515">
        <v>0</v>
      </c>
      <c r="BZ374" s="515">
        <v>1776876.8232000002</v>
      </c>
      <c r="CA374" s="515">
        <v>604058.06400000001</v>
      </c>
      <c r="CB374" s="515">
        <v>0</v>
      </c>
      <c r="CC374" s="515">
        <v>0</v>
      </c>
      <c r="CD374" s="515">
        <v>0</v>
      </c>
      <c r="CE374" s="515">
        <v>0</v>
      </c>
      <c r="CF374" s="515">
        <v>1776876.8232000002</v>
      </c>
      <c r="CG374" s="516">
        <v>604058.06400000001</v>
      </c>
      <c r="CH374" s="501">
        <v>36422944.378128007</v>
      </c>
      <c r="CI374" s="501">
        <v>36422944.378128007</v>
      </c>
      <c r="CJ374" s="501">
        <v>41271453.207684003</v>
      </c>
      <c r="CK374" s="257" t="s">
        <v>1976</v>
      </c>
      <c r="CL374" s="108">
        <v>9.24</v>
      </c>
      <c r="CM374" s="245">
        <v>9.24</v>
      </c>
      <c r="CN374" s="109">
        <v>10.47</v>
      </c>
      <c r="CO374" s="436"/>
      <c r="CP374" s="436"/>
      <c r="CQ374" s="436"/>
      <c r="CR374" s="273"/>
      <c r="CS374" s="447">
        <v>170.21745849648929</v>
      </c>
      <c r="CT374" s="448">
        <v>81.848629714976781</v>
      </c>
      <c r="CU374" s="441">
        <v>0.74037687000951113</v>
      </c>
      <c r="CV374" s="442">
        <v>0.70098611370699027</v>
      </c>
      <c r="CW374" s="450" t="s">
        <v>2241</v>
      </c>
      <c r="CX374" s="242"/>
      <c r="CY374" s="436"/>
      <c r="CZ374" s="436"/>
      <c r="DA374" s="437"/>
      <c r="DB374" s="438"/>
      <c r="DC374" s="457">
        <v>62777</v>
      </c>
      <c r="DD374" s="458">
        <v>125186</v>
      </c>
      <c r="DE374" s="459">
        <v>0</v>
      </c>
      <c r="DF374" s="357">
        <v>62654.333333333336</v>
      </c>
    </row>
    <row r="375" spans="1:110" ht="35.25" customHeight="1" x14ac:dyDescent="0.25">
      <c r="A375" s="401" t="s">
        <v>56</v>
      </c>
      <c r="B375" s="48" t="s">
        <v>42</v>
      </c>
      <c r="C375" s="48" t="s">
        <v>388</v>
      </c>
      <c r="D375" s="145" t="s">
        <v>453</v>
      </c>
      <c r="E375" s="145" t="s">
        <v>439</v>
      </c>
      <c r="F375" s="145" t="s">
        <v>659</v>
      </c>
      <c r="G375" s="14" t="s">
        <v>660</v>
      </c>
      <c r="H375" s="22" t="s">
        <v>1978</v>
      </c>
      <c r="I375" s="145" t="s">
        <v>1975</v>
      </c>
      <c r="J375" s="426">
        <v>9.7168050304614013</v>
      </c>
      <c r="K375" s="426">
        <v>53.792992312353</v>
      </c>
      <c r="L375" s="488">
        <v>2257.3000000000002</v>
      </c>
      <c r="M375" s="498"/>
      <c r="N375" s="498"/>
      <c r="O375" s="498"/>
      <c r="P375" s="498"/>
      <c r="Q375" s="498"/>
      <c r="R375" s="498"/>
      <c r="S375" s="498"/>
      <c r="T375" s="498"/>
      <c r="U375" s="498"/>
      <c r="V375" s="498"/>
      <c r="W375" s="498"/>
      <c r="X375" s="498"/>
      <c r="Y375" s="498"/>
      <c r="Z375" s="498"/>
      <c r="AA375" s="498"/>
      <c r="AB375" s="498"/>
      <c r="AC375" s="498">
        <v>158</v>
      </c>
      <c r="AD375" s="498">
        <v>158</v>
      </c>
      <c r="AE375" s="498"/>
      <c r="AF375" s="498"/>
      <c r="AG375" s="585"/>
      <c r="AH375" s="498"/>
      <c r="AI375" s="498">
        <f t="shared" si="28"/>
        <v>158</v>
      </c>
      <c r="AJ375" s="498">
        <f t="shared" si="29"/>
        <v>158</v>
      </c>
      <c r="AK375" s="498"/>
      <c r="AL375" s="498"/>
      <c r="AM375" s="498"/>
      <c r="AN375" s="498"/>
      <c r="AO375" s="498"/>
      <c r="AP375" s="498"/>
      <c r="AQ375" s="498"/>
      <c r="AR375" s="498"/>
      <c r="AS375" s="498"/>
      <c r="AT375" s="498"/>
      <c r="AU375" s="498"/>
      <c r="AV375" s="498"/>
      <c r="AW375" s="498"/>
      <c r="AX375" s="498"/>
      <c r="AY375" s="498"/>
      <c r="AZ375" s="498"/>
      <c r="BA375" s="586">
        <v>3176.66</v>
      </c>
      <c r="BB375" s="586">
        <v>3176.66</v>
      </c>
      <c r="BC375" s="498"/>
      <c r="BD375" s="498"/>
      <c r="BE375" s="498"/>
      <c r="BF375" s="498"/>
      <c r="BG375" s="256">
        <f t="shared" si="30"/>
        <v>3176.66</v>
      </c>
      <c r="BH375" s="26">
        <f t="shared" si="31"/>
        <v>3176.66</v>
      </c>
      <c r="BI375" s="514">
        <f t="shared" si="27"/>
        <v>0.44804795486600846</v>
      </c>
      <c r="BJ375" s="515">
        <v>0</v>
      </c>
      <c r="BK375" s="515">
        <v>0</v>
      </c>
      <c r="BL375" s="515">
        <v>0</v>
      </c>
      <c r="BM375" s="515">
        <v>0</v>
      </c>
      <c r="BN375" s="515">
        <v>0</v>
      </c>
      <c r="BO375" s="515">
        <v>0</v>
      </c>
      <c r="BP375" s="515">
        <v>0</v>
      </c>
      <c r="BQ375" s="515">
        <v>0</v>
      </c>
      <c r="BR375" s="515">
        <v>0</v>
      </c>
      <c r="BS375" s="515">
        <v>0</v>
      </c>
      <c r="BT375" s="515">
        <v>0</v>
      </c>
      <c r="BU375" s="515">
        <v>0</v>
      </c>
      <c r="BV375" s="515">
        <v>0</v>
      </c>
      <c r="BW375" s="515">
        <v>0</v>
      </c>
      <c r="BX375" s="515">
        <v>0</v>
      </c>
      <c r="BY375" s="515">
        <v>0</v>
      </c>
      <c r="BZ375" s="515">
        <v>3728890.5743999998</v>
      </c>
      <c r="CA375" s="515">
        <v>3728890.5743999998</v>
      </c>
      <c r="CB375" s="515">
        <v>0</v>
      </c>
      <c r="CC375" s="515">
        <v>0</v>
      </c>
      <c r="CD375" s="515">
        <v>0</v>
      </c>
      <c r="CE375" s="515">
        <v>0</v>
      </c>
      <c r="CF375" s="515">
        <v>3728890.5743999998</v>
      </c>
      <c r="CG375" s="516">
        <v>3728890.5743999998</v>
      </c>
      <c r="CH375" s="501">
        <v>17320442.642697603</v>
      </c>
      <c r="CI375" s="501">
        <v>17320442.642697603</v>
      </c>
      <c r="CJ375" s="501">
        <v>19308480.870554402</v>
      </c>
      <c r="CK375" s="257" t="s">
        <v>1976</v>
      </c>
      <c r="CL375" s="108">
        <v>6.36</v>
      </c>
      <c r="CM375" s="245">
        <v>6.36</v>
      </c>
      <c r="CN375" s="109">
        <v>7.09</v>
      </c>
      <c r="CO375" s="436"/>
      <c r="CP375" s="436"/>
      <c r="CQ375" s="436"/>
      <c r="CR375" s="273"/>
      <c r="CS375" s="447">
        <v>427.98964756845226</v>
      </c>
      <c r="CT375" s="448">
        <v>182.37794760169118</v>
      </c>
      <c r="CU375" s="441">
        <v>1.5738240017789871</v>
      </c>
      <c r="CV375" s="442">
        <v>1.2262227165553661</v>
      </c>
      <c r="CW375" s="450" t="s">
        <v>2218</v>
      </c>
      <c r="CX375" s="242"/>
      <c r="CY375" s="436"/>
      <c r="CZ375" s="436"/>
      <c r="DA375" s="437"/>
      <c r="DB375" s="438"/>
      <c r="DC375" s="457">
        <v>14652</v>
      </c>
      <c r="DD375" s="458">
        <v>282474</v>
      </c>
      <c r="DE375" s="459">
        <v>155823</v>
      </c>
      <c r="DF375" s="357">
        <v>150983</v>
      </c>
    </row>
    <row r="376" spans="1:110" ht="35.25" customHeight="1" x14ac:dyDescent="0.25">
      <c r="A376" s="401" t="s">
        <v>56</v>
      </c>
      <c r="B376" s="48" t="s">
        <v>42</v>
      </c>
      <c r="C376" s="48" t="s">
        <v>388</v>
      </c>
      <c r="D376" s="145" t="s">
        <v>568</v>
      </c>
      <c r="E376" s="145" t="s">
        <v>569</v>
      </c>
      <c r="F376" s="145" t="s">
        <v>661</v>
      </c>
      <c r="G376" s="14" t="s">
        <v>576</v>
      </c>
      <c r="H376" s="22" t="s">
        <v>1979</v>
      </c>
      <c r="I376" s="145" t="s">
        <v>1984</v>
      </c>
      <c r="J376" s="426" t="s">
        <v>1985</v>
      </c>
      <c r="K376" s="426">
        <v>2.8498106001329999</v>
      </c>
      <c r="L376" s="488">
        <v>25.6</v>
      </c>
      <c r="M376" s="498"/>
      <c r="N376" s="498"/>
      <c r="O376" s="498"/>
      <c r="P376" s="498"/>
      <c r="Q376" s="498"/>
      <c r="R376" s="498"/>
      <c r="S376" s="498"/>
      <c r="T376" s="498"/>
      <c r="U376" s="498"/>
      <c r="V376" s="498"/>
      <c r="W376" s="498"/>
      <c r="X376" s="498"/>
      <c r="Y376" s="498"/>
      <c r="Z376" s="498"/>
      <c r="AA376" s="498"/>
      <c r="AB376" s="498"/>
      <c r="AC376" s="498"/>
      <c r="AD376" s="498"/>
      <c r="AE376" s="498"/>
      <c r="AF376" s="498"/>
      <c r="AG376" s="585"/>
      <c r="AH376" s="498"/>
      <c r="AI376" s="498">
        <f t="shared" si="28"/>
        <v>0</v>
      </c>
      <c r="AJ376" s="498">
        <f t="shared" si="29"/>
        <v>0</v>
      </c>
      <c r="AK376" s="498"/>
      <c r="AL376" s="498"/>
      <c r="AM376" s="498"/>
      <c r="AN376" s="498"/>
      <c r="AO376" s="498"/>
      <c r="AP376" s="498"/>
      <c r="AQ376" s="498"/>
      <c r="AR376" s="498"/>
      <c r="AS376" s="498"/>
      <c r="AT376" s="498"/>
      <c r="AU376" s="498"/>
      <c r="AV376" s="498"/>
      <c r="AW376" s="498"/>
      <c r="AX376" s="498"/>
      <c r="AY376" s="498"/>
      <c r="AZ376" s="498"/>
      <c r="BA376" s="586"/>
      <c r="BB376" s="498"/>
      <c r="BC376" s="498"/>
      <c r="BD376" s="498"/>
      <c r="BE376" s="498"/>
      <c r="BF376" s="498"/>
      <c r="BG376" s="256">
        <f t="shared" si="30"/>
        <v>0</v>
      </c>
      <c r="BH376" s="26">
        <f t="shared" si="31"/>
        <v>0</v>
      </c>
      <c r="BI376" s="514">
        <f t="shared" si="27"/>
        <v>0</v>
      </c>
      <c r="BJ376" s="515">
        <v>0</v>
      </c>
      <c r="BK376" s="515">
        <v>0</v>
      </c>
      <c r="BL376" s="515">
        <v>0</v>
      </c>
      <c r="BM376" s="515">
        <v>0</v>
      </c>
      <c r="BN376" s="515">
        <v>0</v>
      </c>
      <c r="BO376" s="515">
        <v>0</v>
      </c>
      <c r="BP376" s="515">
        <v>0</v>
      </c>
      <c r="BQ376" s="515">
        <v>0</v>
      </c>
      <c r="BR376" s="515">
        <v>0</v>
      </c>
      <c r="BS376" s="515">
        <v>0</v>
      </c>
      <c r="BT376" s="515">
        <v>0</v>
      </c>
      <c r="BU376" s="515">
        <v>0</v>
      </c>
      <c r="BV376" s="515">
        <v>0</v>
      </c>
      <c r="BW376" s="515">
        <v>0</v>
      </c>
      <c r="BX376" s="515">
        <v>0</v>
      </c>
      <c r="BY376" s="515">
        <v>0</v>
      </c>
      <c r="BZ376" s="515">
        <v>0</v>
      </c>
      <c r="CA376" s="515">
        <v>0</v>
      </c>
      <c r="CB376" s="515">
        <v>0</v>
      </c>
      <c r="CC376" s="515">
        <v>0</v>
      </c>
      <c r="CD376" s="515">
        <v>0</v>
      </c>
      <c r="CE376" s="515">
        <v>0</v>
      </c>
      <c r="CF376" s="515">
        <v>0</v>
      </c>
      <c r="CG376" s="516">
        <v>0</v>
      </c>
      <c r="CH376" s="501">
        <v>40190880</v>
      </c>
      <c r="CI376" s="501">
        <v>40190880</v>
      </c>
      <c r="CJ376" s="501">
        <v>0</v>
      </c>
      <c r="CK376" s="257" t="s">
        <v>1976</v>
      </c>
      <c r="CL376" s="108">
        <v>11.47</v>
      </c>
      <c r="CM376" s="245">
        <v>11.47</v>
      </c>
      <c r="CN376" s="109">
        <v>0</v>
      </c>
      <c r="CO376" s="436"/>
      <c r="CP376" s="436"/>
      <c r="CQ376" s="436"/>
      <c r="CR376" s="273"/>
      <c r="CS376" s="447">
        <v>21.680781758957682</v>
      </c>
      <c r="CT376" s="448">
        <v>21.680781758957682</v>
      </c>
      <c r="CU376" s="441">
        <v>0.33876221498371378</v>
      </c>
      <c r="CV376" s="442">
        <v>0.33876221498371378</v>
      </c>
      <c r="CW376" s="450" t="s">
        <v>2287</v>
      </c>
      <c r="CX376" s="242"/>
      <c r="CY376" s="436"/>
      <c r="CZ376" s="436"/>
      <c r="DA376" s="437"/>
      <c r="DB376" s="438"/>
      <c r="DC376" s="457">
        <v>0</v>
      </c>
      <c r="DD376" s="458">
        <v>0</v>
      </c>
      <c r="DE376" s="459">
        <v>0</v>
      </c>
      <c r="DF376" s="357">
        <v>0</v>
      </c>
    </row>
    <row r="377" spans="1:110" ht="35.25" customHeight="1" x14ac:dyDescent="0.25">
      <c r="A377" s="401" t="s">
        <v>56</v>
      </c>
      <c r="B377" s="48" t="s">
        <v>42</v>
      </c>
      <c r="C377" s="48" t="s">
        <v>388</v>
      </c>
      <c r="D377" s="145" t="s">
        <v>662</v>
      </c>
      <c r="E377" s="145" t="s">
        <v>439</v>
      </c>
      <c r="F377" s="145" t="s">
        <v>663</v>
      </c>
      <c r="G377" s="14" t="s">
        <v>664</v>
      </c>
      <c r="H377" s="22" t="s">
        <v>1979</v>
      </c>
      <c r="I377" s="145" t="s">
        <v>1975</v>
      </c>
      <c r="J377" s="426">
        <v>11.774481389853227</v>
      </c>
      <c r="K377" s="426">
        <v>35.695265077268999</v>
      </c>
      <c r="L377" s="488">
        <v>2515.1</v>
      </c>
      <c r="M377" s="498"/>
      <c r="N377" s="498"/>
      <c r="O377" s="498"/>
      <c r="P377" s="498"/>
      <c r="Q377" s="498"/>
      <c r="R377" s="498"/>
      <c r="S377" s="498"/>
      <c r="T377" s="498"/>
      <c r="U377" s="498"/>
      <c r="V377" s="498"/>
      <c r="W377" s="498"/>
      <c r="X377" s="498"/>
      <c r="Y377" s="498"/>
      <c r="Z377" s="498"/>
      <c r="AA377" s="498"/>
      <c r="AB377" s="498"/>
      <c r="AC377" s="498">
        <v>84</v>
      </c>
      <c r="AD377" s="498">
        <v>84</v>
      </c>
      <c r="AE377" s="498"/>
      <c r="AF377" s="498"/>
      <c r="AG377" s="585"/>
      <c r="AH377" s="498"/>
      <c r="AI377" s="498">
        <f t="shared" si="28"/>
        <v>84</v>
      </c>
      <c r="AJ377" s="498">
        <f t="shared" si="29"/>
        <v>84</v>
      </c>
      <c r="AK377" s="498"/>
      <c r="AL377" s="498"/>
      <c r="AM377" s="498"/>
      <c r="AN377" s="498"/>
      <c r="AO377" s="498"/>
      <c r="AP377" s="498"/>
      <c r="AQ377" s="498"/>
      <c r="AR377" s="498"/>
      <c r="AS377" s="498"/>
      <c r="AT377" s="498"/>
      <c r="AU377" s="498"/>
      <c r="AV377" s="498"/>
      <c r="AW377" s="498"/>
      <c r="AX377" s="498"/>
      <c r="AY377" s="498"/>
      <c r="AZ377" s="498"/>
      <c r="BA377" s="586">
        <v>826.43</v>
      </c>
      <c r="BB377" s="586">
        <v>826.43</v>
      </c>
      <c r="BC377" s="498"/>
      <c r="BD377" s="498"/>
      <c r="BE377" s="498"/>
      <c r="BF377" s="498"/>
      <c r="BG377" s="256">
        <f t="shared" si="30"/>
        <v>826.43</v>
      </c>
      <c r="BH377" s="26">
        <f t="shared" si="31"/>
        <v>826.43</v>
      </c>
      <c r="BI377" s="514">
        <f t="shared" si="27"/>
        <v>8.7918085106382979E-2</v>
      </c>
      <c r="BJ377" s="515">
        <v>0</v>
      </c>
      <c r="BK377" s="515">
        <v>0</v>
      </c>
      <c r="BL377" s="515">
        <v>0</v>
      </c>
      <c r="BM377" s="515">
        <v>0</v>
      </c>
      <c r="BN377" s="515">
        <v>0</v>
      </c>
      <c r="BO377" s="515">
        <v>0</v>
      </c>
      <c r="BP377" s="515">
        <v>0</v>
      </c>
      <c r="BQ377" s="515">
        <v>0</v>
      </c>
      <c r="BR377" s="515">
        <v>0</v>
      </c>
      <c r="BS377" s="515">
        <v>0</v>
      </c>
      <c r="BT377" s="515">
        <v>0</v>
      </c>
      <c r="BU377" s="515">
        <v>0</v>
      </c>
      <c r="BV377" s="515">
        <v>0</v>
      </c>
      <c r="BW377" s="515">
        <v>0</v>
      </c>
      <c r="BX377" s="515">
        <v>0</v>
      </c>
      <c r="BY377" s="515">
        <v>0</v>
      </c>
      <c r="BZ377" s="515">
        <v>970096.59120000002</v>
      </c>
      <c r="CA377" s="515">
        <v>970096.59120000002</v>
      </c>
      <c r="CB377" s="515">
        <v>0</v>
      </c>
      <c r="CC377" s="515">
        <v>0</v>
      </c>
      <c r="CD377" s="515">
        <v>0</v>
      </c>
      <c r="CE377" s="515">
        <v>0</v>
      </c>
      <c r="CF377" s="515">
        <v>970096.59120000002</v>
      </c>
      <c r="CG377" s="516">
        <v>970096.59120000002</v>
      </c>
      <c r="CH377" s="501">
        <v>12287111.496174</v>
      </c>
      <c r="CI377" s="501">
        <v>12287111.496174</v>
      </c>
      <c r="CJ377" s="501">
        <v>13508637.200471999</v>
      </c>
      <c r="CK377" s="257" t="s">
        <v>1976</v>
      </c>
      <c r="CL377" s="108">
        <v>8.5500000000000007</v>
      </c>
      <c r="CM377" s="245">
        <v>8.5500000000000007</v>
      </c>
      <c r="CN377" s="109">
        <v>9.4</v>
      </c>
      <c r="CO377" s="436"/>
      <c r="CP377" s="436"/>
      <c r="CQ377" s="436"/>
      <c r="CR377" s="273"/>
      <c r="CS377" s="447">
        <v>166.0675497865362</v>
      </c>
      <c r="CT377" s="448">
        <v>78.513776545559296</v>
      </c>
      <c r="CU377" s="441">
        <v>0.97870035777645847</v>
      </c>
      <c r="CV377" s="442">
        <v>0.92633566086199848</v>
      </c>
      <c r="CW377" s="450" t="s">
        <v>2234</v>
      </c>
      <c r="CX377" s="242"/>
      <c r="CY377" s="436"/>
      <c r="CZ377" s="436"/>
      <c r="DA377" s="437"/>
      <c r="DB377" s="438"/>
      <c r="DC377" s="457">
        <v>160618</v>
      </c>
      <c r="DD377" s="458">
        <v>150575</v>
      </c>
      <c r="DE377" s="459">
        <v>164248</v>
      </c>
      <c r="DF377" s="357">
        <v>158480.33333333334</v>
      </c>
    </row>
    <row r="378" spans="1:110" ht="35.25" customHeight="1" x14ac:dyDescent="0.25">
      <c r="A378" s="401" t="s">
        <v>56</v>
      </c>
      <c r="B378" s="48" t="s">
        <v>42</v>
      </c>
      <c r="C378" s="48" t="s">
        <v>388</v>
      </c>
      <c r="D378" s="145" t="s">
        <v>662</v>
      </c>
      <c r="E378" s="145" t="s">
        <v>439</v>
      </c>
      <c r="F378" s="145" t="s">
        <v>665</v>
      </c>
      <c r="G378" s="14" t="s">
        <v>439</v>
      </c>
      <c r="H378" s="22" t="s">
        <v>1979</v>
      </c>
      <c r="I378" s="145" t="s">
        <v>1975</v>
      </c>
      <c r="J378" s="426">
        <v>11.797344460513136</v>
      </c>
      <c r="K378" s="426">
        <v>20.845833289973999</v>
      </c>
      <c r="L378" s="488">
        <v>1704.3</v>
      </c>
      <c r="M378" s="498"/>
      <c r="N378" s="498"/>
      <c r="O378" s="498"/>
      <c r="P378" s="498"/>
      <c r="Q378" s="498"/>
      <c r="R378" s="498"/>
      <c r="S378" s="498"/>
      <c r="T378" s="498"/>
      <c r="U378" s="498"/>
      <c r="V378" s="498"/>
      <c r="W378" s="498"/>
      <c r="X378" s="498"/>
      <c r="Y378" s="498"/>
      <c r="Z378" s="498"/>
      <c r="AA378" s="498"/>
      <c r="AB378" s="498"/>
      <c r="AC378" s="498">
        <v>53</v>
      </c>
      <c r="AD378" s="498">
        <v>52</v>
      </c>
      <c r="AE378" s="498"/>
      <c r="AF378" s="498"/>
      <c r="AG378" s="585"/>
      <c r="AH378" s="498"/>
      <c r="AI378" s="498">
        <f t="shared" si="28"/>
        <v>53</v>
      </c>
      <c r="AJ378" s="498">
        <f t="shared" si="29"/>
        <v>52</v>
      </c>
      <c r="AK378" s="498"/>
      <c r="AL378" s="498"/>
      <c r="AM378" s="498"/>
      <c r="AN378" s="498"/>
      <c r="AO378" s="498"/>
      <c r="AP378" s="498"/>
      <c r="AQ378" s="498"/>
      <c r="AR378" s="498"/>
      <c r="AS378" s="498"/>
      <c r="AT378" s="498"/>
      <c r="AU378" s="498"/>
      <c r="AV378" s="498"/>
      <c r="AW378" s="498"/>
      <c r="AX378" s="498"/>
      <c r="AY378" s="498"/>
      <c r="AZ378" s="498"/>
      <c r="BA378" s="586">
        <v>1253.02</v>
      </c>
      <c r="BB378" s="586">
        <v>605.20000000000005</v>
      </c>
      <c r="BC378" s="498"/>
      <c r="BD378" s="498"/>
      <c r="BE378" s="498"/>
      <c r="BF378" s="498"/>
      <c r="BG378" s="256">
        <f t="shared" si="30"/>
        <v>1253.02</v>
      </c>
      <c r="BH378" s="26">
        <f t="shared" si="31"/>
        <v>605.20000000000005</v>
      </c>
      <c r="BI378" s="514">
        <f t="shared" si="27"/>
        <v>0.1228450980392157</v>
      </c>
      <c r="BJ378" s="515">
        <v>0</v>
      </c>
      <c r="BK378" s="515">
        <v>0</v>
      </c>
      <c r="BL378" s="515">
        <v>0</v>
      </c>
      <c r="BM378" s="515">
        <v>0</v>
      </c>
      <c r="BN378" s="515">
        <v>0</v>
      </c>
      <c r="BO378" s="515">
        <v>0</v>
      </c>
      <c r="BP378" s="515">
        <v>0</v>
      </c>
      <c r="BQ378" s="515">
        <v>0</v>
      </c>
      <c r="BR378" s="515">
        <v>0</v>
      </c>
      <c r="BS378" s="515">
        <v>0</v>
      </c>
      <c r="BT378" s="515">
        <v>0</v>
      </c>
      <c r="BU378" s="515">
        <v>0</v>
      </c>
      <c r="BV378" s="515">
        <v>0</v>
      </c>
      <c r="BW378" s="515">
        <v>0</v>
      </c>
      <c r="BX378" s="515">
        <v>0</v>
      </c>
      <c r="BY378" s="515">
        <v>0</v>
      </c>
      <c r="BZ378" s="515">
        <v>1470844.9968000001</v>
      </c>
      <c r="CA378" s="515">
        <v>710407.96799999999</v>
      </c>
      <c r="CB378" s="515">
        <v>0</v>
      </c>
      <c r="CC378" s="515">
        <v>0</v>
      </c>
      <c r="CD378" s="515">
        <v>0</v>
      </c>
      <c r="CE378" s="515">
        <v>0</v>
      </c>
      <c r="CF378" s="515">
        <v>1470844.9968000001</v>
      </c>
      <c r="CG378" s="516">
        <v>710407.96799999999</v>
      </c>
      <c r="CH378" s="501">
        <v>27987924.457266003</v>
      </c>
      <c r="CI378" s="501">
        <v>27987924.457266003</v>
      </c>
      <c r="CJ378" s="501">
        <v>33944926.21452</v>
      </c>
      <c r="CK378" s="257" t="s">
        <v>1976</v>
      </c>
      <c r="CL378" s="108">
        <v>8.41</v>
      </c>
      <c r="CM378" s="245">
        <v>8.41</v>
      </c>
      <c r="CN378" s="109">
        <v>10.199999999999999</v>
      </c>
      <c r="CO378" s="436"/>
      <c r="CP378" s="436"/>
      <c r="CQ378" s="436"/>
      <c r="CR378" s="273"/>
      <c r="CS378" s="447">
        <v>510.40201966963542</v>
      </c>
      <c r="CT378" s="448">
        <v>261.57725925500557</v>
      </c>
      <c r="CU378" s="441">
        <v>1.622532835272005</v>
      </c>
      <c r="CV378" s="442">
        <v>1.2882867957648658</v>
      </c>
      <c r="CW378" s="450" t="s">
        <v>2236</v>
      </c>
      <c r="CX378" s="242"/>
      <c r="CY378" s="436"/>
      <c r="CZ378" s="436"/>
      <c r="DA378" s="437"/>
      <c r="DB378" s="438"/>
      <c r="DC378" s="457">
        <v>218530</v>
      </c>
      <c r="DD378" s="458">
        <v>882825</v>
      </c>
      <c r="DE378" s="459">
        <v>0</v>
      </c>
      <c r="DF378" s="357">
        <v>367118.33333333331</v>
      </c>
    </row>
    <row r="379" spans="1:110" ht="35.25" customHeight="1" x14ac:dyDescent="0.25">
      <c r="A379" s="401" t="s">
        <v>56</v>
      </c>
      <c r="B379" s="48" t="s">
        <v>42</v>
      </c>
      <c r="C379" s="48" t="s">
        <v>388</v>
      </c>
      <c r="D379" s="145" t="s">
        <v>662</v>
      </c>
      <c r="E379" s="145" t="s">
        <v>439</v>
      </c>
      <c r="F379" s="145" t="s">
        <v>666</v>
      </c>
      <c r="G379" s="14" t="s">
        <v>664</v>
      </c>
      <c r="H379" s="22" t="s">
        <v>1979</v>
      </c>
      <c r="I379" s="145" t="s">
        <v>1975</v>
      </c>
      <c r="J379" s="426">
        <v>11.774481389853227</v>
      </c>
      <c r="K379" s="426">
        <v>19.095075717858002</v>
      </c>
      <c r="L379" s="488">
        <v>1050.3</v>
      </c>
      <c r="M379" s="498"/>
      <c r="N379" s="498"/>
      <c r="O379" s="498"/>
      <c r="P379" s="498"/>
      <c r="Q379" s="498"/>
      <c r="R379" s="498"/>
      <c r="S379" s="498"/>
      <c r="T379" s="498"/>
      <c r="U379" s="498"/>
      <c r="V379" s="498"/>
      <c r="W379" s="498"/>
      <c r="X379" s="498"/>
      <c r="Y379" s="498"/>
      <c r="Z379" s="498"/>
      <c r="AA379" s="498"/>
      <c r="AB379" s="498"/>
      <c r="AC379" s="498">
        <v>44</v>
      </c>
      <c r="AD379" s="498">
        <v>44</v>
      </c>
      <c r="AE379" s="498"/>
      <c r="AF379" s="498"/>
      <c r="AG379" s="585"/>
      <c r="AH379" s="498"/>
      <c r="AI379" s="498">
        <f t="shared" si="28"/>
        <v>44</v>
      </c>
      <c r="AJ379" s="498">
        <f t="shared" si="29"/>
        <v>44</v>
      </c>
      <c r="AK379" s="498"/>
      <c r="AL379" s="498"/>
      <c r="AM379" s="498"/>
      <c r="AN379" s="498"/>
      <c r="AO379" s="498"/>
      <c r="AP379" s="498"/>
      <c r="AQ379" s="498"/>
      <c r="AR379" s="498"/>
      <c r="AS379" s="498"/>
      <c r="AT379" s="498"/>
      <c r="AU379" s="498"/>
      <c r="AV379" s="498"/>
      <c r="AW379" s="498"/>
      <c r="AX379" s="498"/>
      <c r="AY379" s="498"/>
      <c r="AZ379" s="498"/>
      <c r="BA379" s="586">
        <v>602.49</v>
      </c>
      <c r="BB379" s="586">
        <v>602.49</v>
      </c>
      <c r="BC379" s="498"/>
      <c r="BD379" s="498"/>
      <c r="BE379" s="498"/>
      <c r="BF379" s="498"/>
      <c r="BG379" s="256">
        <f t="shared" si="30"/>
        <v>602.49</v>
      </c>
      <c r="BH379" s="26">
        <f t="shared" si="31"/>
        <v>602.49</v>
      </c>
      <c r="BI379" s="514">
        <f t="shared" si="27"/>
        <v>7.6071969696969693E-2</v>
      </c>
      <c r="BJ379" s="515">
        <v>0</v>
      </c>
      <c r="BK379" s="515">
        <v>0</v>
      </c>
      <c r="BL379" s="515">
        <v>0</v>
      </c>
      <c r="BM379" s="515">
        <v>0</v>
      </c>
      <c r="BN379" s="515">
        <v>0</v>
      </c>
      <c r="BO379" s="515">
        <v>0</v>
      </c>
      <c r="BP379" s="515">
        <v>0</v>
      </c>
      <c r="BQ379" s="515">
        <v>0</v>
      </c>
      <c r="BR379" s="515">
        <v>0</v>
      </c>
      <c r="BS379" s="515">
        <v>0</v>
      </c>
      <c r="BT379" s="515">
        <v>0</v>
      </c>
      <c r="BU379" s="515">
        <v>0</v>
      </c>
      <c r="BV379" s="515">
        <v>0</v>
      </c>
      <c r="BW379" s="515">
        <v>0</v>
      </c>
      <c r="BX379" s="515">
        <v>0</v>
      </c>
      <c r="BY379" s="515">
        <v>0</v>
      </c>
      <c r="BZ379" s="515">
        <v>707226.86160000006</v>
      </c>
      <c r="CA379" s="515">
        <v>707226.86160000006</v>
      </c>
      <c r="CB379" s="515">
        <v>0</v>
      </c>
      <c r="CC379" s="515">
        <v>0</v>
      </c>
      <c r="CD379" s="515">
        <v>0</v>
      </c>
      <c r="CE379" s="515">
        <v>0</v>
      </c>
      <c r="CF379" s="515">
        <v>707226.86160000006</v>
      </c>
      <c r="CG379" s="516">
        <v>707226.86160000006</v>
      </c>
      <c r="CH379" s="501">
        <v>14992706.557210799</v>
      </c>
      <c r="CI379" s="501">
        <v>14992706.557210799</v>
      </c>
      <c r="CJ379" s="501">
        <v>22967550.470620796</v>
      </c>
      <c r="CK379" s="257" t="s">
        <v>1976</v>
      </c>
      <c r="CL379" s="108">
        <v>5.17</v>
      </c>
      <c r="CM379" s="245">
        <v>5.17</v>
      </c>
      <c r="CN379" s="109">
        <v>7.92</v>
      </c>
      <c r="CO379" s="436"/>
      <c r="CP379" s="436"/>
      <c r="CQ379" s="436"/>
      <c r="CR379" s="273"/>
      <c r="CS379" s="447">
        <v>53.002687319744609</v>
      </c>
      <c r="CT379" s="448">
        <v>22.910335685342741</v>
      </c>
      <c r="CU379" s="441">
        <v>0.30209943200348133</v>
      </c>
      <c r="CV379" s="442">
        <v>0.29226128538336066</v>
      </c>
      <c r="CW379" s="450" t="s">
        <v>2209</v>
      </c>
      <c r="CX379" s="242"/>
      <c r="CY379" s="436"/>
      <c r="CZ379" s="436"/>
      <c r="DA379" s="437"/>
      <c r="DB379" s="438"/>
      <c r="DC379" s="457">
        <v>10769</v>
      </c>
      <c r="DD379" s="458">
        <v>46659</v>
      </c>
      <c r="DE379" s="459">
        <v>0</v>
      </c>
      <c r="DF379" s="357">
        <v>19142.666666666668</v>
      </c>
    </row>
    <row r="380" spans="1:110" ht="35.25" customHeight="1" x14ac:dyDescent="0.25">
      <c r="A380" s="401" t="s">
        <v>56</v>
      </c>
      <c r="B380" s="48" t="s">
        <v>42</v>
      </c>
      <c r="C380" s="48" t="s">
        <v>388</v>
      </c>
      <c r="D380" s="145" t="s">
        <v>662</v>
      </c>
      <c r="E380" s="145" t="s">
        <v>439</v>
      </c>
      <c r="F380" s="145" t="s">
        <v>667</v>
      </c>
      <c r="G380" s="14" t="s">
        <v>468</v>
      </c>
      <c r="H380" s="22" t="s">
        <v>1978</v>
      </c>
      <c r="I380" s="145" t="s">
        <v>1975</v>
      </c>
      <c r="J380" s="426">
        <v>11.08858927005595</v>
      </c>
      <c r="K380" s="426">
        <v>40.798295369685</v>
      </c>
      <c r="L380" s="488">
        <v>3794.5</v>
      </c>
      <c r="M380" s="498"/>
      <c r="N380" s="498"/>
      <c r="O380" s="498"/>
      <c r="P380" s="498"/>
      <c r="Q380" s="498"/>
      <c r="R380" s="498"/>
      <c r="S380" s="498"/>
      <c r="T380" s="498"/>
      <c r="U380" s="498"/>
      <c r="V380" s="498"/>
      <c r="W380" s="498"/>
      <c r="X380" s="498"/>
      <c r="Y380" s="498">
        <v>1</v>
      </c>
      <c r="Z380" s="498">
        <v>1</v>
      </c>
      <c r="AA380" s="498"/>
      <c r="AB380" s="498"/>
      <c r="AC380" s="498">
        <v>135</v>
      </c>
      <c r="AD380" s="498">
        <v>135</v>
      </c>
      <c r="AE380" s="498"/>
      <c r="AF380" s="498"/>
      <c r="AG380" s="585"/>
      <c r="AH380" s="498"/>
      <c r="AI380" s="498">
        <f t="shared" si="28"/>
        <v>136</v>
      </c>
      <c r="AJ380" s="498">
        <f t="shared" si="29"/>
        <v>136</v>
      </c>
      <c r="AK380" s="498"/>
      <c r="AL380" s="498"/>
      <c r="AM380" s="498"/>
      <c r="AN380" s="498"/>
      <c r="AO380" s="498"/>
      <c r="AP380" s="498"/>
      <c r="AQ380" s="498"/>
      <c r="AR380" s="498"/>
      <c r="AS380" s="498"/>
      <c r="AT380" s="498"/>
      <c r="AU380" s="498"/>
      <c r="AV380" s="498"/>
      <c r="AW380" s="498">
        <v>1.2</v>
      </c>
      <c r="AX380" s="498">
        <v>1.2</v>
      </c>
      <c r="AY380" s="498"/>
      <c r="AZ380" s="498"/>
      <c r="BA380" s="586">
        <v>984.38499999999999</v>
      </c>
      <c r="BB380" s="586">
        <v>984.38499999999999</v>
      </c>
      <c r="BC380" s="498"/>
      <c r="BD380" s="498"/>
      <c r="BE380" s="498"/>
      <c r="BF380" s="498"/>
      <c r="BG380" s="256">
        <f t="shared" si="30"/>
        <v>985.58500000000004</v>
      </c>
      <c r="BH380" s="26">
        <f t="shared" si="31"/>
        <v>985.58500000000004</v>
      </c>
      <c r="BI380" s="514">
        <f t="shared" si="27"/>
        <v>8.2063696919233972E-2</v>
      </c>
      <c r="BJ380" s="515">
        <v>0</v>
      </c>
      <c r="BK380" s="515">
        <v>0</v>
      </c>
      <c r="BL380" s="515">
        <v>0</v>
      </c>
      <c r="BM380" s="515">
        <v>0</v>
      </c>
      <c r="BN380" s="515">
        <v>0</v>
      </c>
      <c r="BO380" s="515">
        <v>0</v>
      </c>
      <c r="BP380" s="515">
        <v>0</v>
      </c>
      <c r="BQ380" s="515">
        <v>0</v>
      </c>
      <c r="BR380" s="515">
        <v>0</v>
      </c>
      <c r="BS380" s="515">
        <v>0</v>
      </c>
      <c r="BT380" s="515">
        <v>0</v>
      </c>
      <c r="BU380" s="515">
        <v>0</v>
      </c>
      <c r="BV380" s="515">
        <v>6054.9119999999994</v>
      </c>
      <c r="BW380" s="515">
        <v>6054.9119999999994</v>
      </c>
      <c r="BX380" s="515">
        <v>0</v>
      </c>
      <c r="BY380" s="515">
        <v>0</v>
      </c>
      <c r="BZ380" s="515">
        <v>1155510.4883999999</v>
      </c>
      <c r="CA380" s="515">
        <v>1155510.4883999999</v>
      </c>
      <c r="CB380" s="515">
        <v>0</v>
      </c>
      <c r="CC380" s="515">
        <v>0</v>
      </c>
      <c r="CD380" s="515">
        <v>0</v>
      </c>
      <c r="CE380" s="515">
        <v>0</v>
      </c>
      <c r="CF380" s="515">
        <v>1161565.4003999999</v>
      </c>
      <c r="CG380" s="516">
        <v>1161565.4003999999</v>
      </c>
      <c r="CH380" s="501">
        <v>34490753.186445601</v>
      </c>
      <c r="CI380" s="501">
        <v>34490753.186445601</v>
      </c>
      <c r="CJ380" s="501">
        <v>44208532.0991688</v>
      </c>
      <c r="CK380" s="257" t="s">
        <v>1976</v>
      </c>
      <c r="CL380" s="108">
        <v>9.3699999999999992</v>
      </c>
      <c r="CM380" s="245">
        <v>9.3699999999999992</v>
      </c>
      <c r="CN380" s="109">
        <v>12.01</v>
      </c>
      <c r="CO380" s="436"/>
      <c r="CP380" s="436"/>
      <c r="CQ380" s="436"/>
      <c r="CR380" s="273"/>
      <c r="CS380" s="447">
        <v>47.280816316726039</v>
      </c>
      <c r="CT380" s="448">
        <v>45.968390437163521</v>
      </c>
      <c r="CU380" s="441">
        <v>0.86077144108635306</v>
      </c>
      <c r="CV380" s="442">
        <v>0.86024436241986224</v>
      </c>
      <c r="CW380" s="450" t="s">
        <v>2236</v>
      </c>
      <c r="CX380" s="242"/>
      <c r="CY380" s="436"/>
      <c r="CZ380" s="436"/>
      <c r="DA380" s="437"/>
      <c r="DB380" s="438"/>
      <c r="DC380" s="457">
        <v>0</v>
      </c>
      <c r="DD380" s="458">
        <v>15915</v>
      </c>
      <c r="DE380" s="459">
        <v>272935</v>
      </c>
      <c r="DF380" s="357">
        <v>96283.333333333328</v>
      </c>
    </row>
    <row r="381" spans="1:110" ht="35.25" customHeight="1" x14ac:dyDescent="0.25">
      <c r="A381" s="401" t="s">
        <v>56</v>
      </c>
      <c r="B381" s="48" t="s">
        <v>42</v>
      </c>
      <c r="C381" s="48" t="s">
        <v>388</v>
      </c>
      <c r="D381" s="145" t="s">
        <v>662</v>
      </c>
      <c r="E381" s="145" t="s">
        <v>439</v>
      </c>
      <c r="F381" s="145" t="s">
        <v>668</v>
      </c>
      <c r="G381" s="14" t="s">
        <v>445</v>
      </c>
      <c r="H381" s="22" t="s">
        <v>1978</v>
      </c>
      <c r="I381" s="145" t="s">
        <v>1975</v>
      </c>
      <c r="J381" s="426">
        <v>11.797344460513136</v>
      </c>
      <c r="K381" s="426">
        <v>37.078598407724996</v>
      </c>
      <c r="L381" s="488">
        <v>1498.3</v>
      </c>
      <c r="M381" s="498"/>
      <c r="N381" s="498"/>
      <c r="O381" s="498"/>
      <c r="P381" s="498"/>
      <c r="Q381" s="498"/>
      <c r="R381" s="498"/>
      <c r="S381" s="498"/>
      <c r="T381" s="498"/>
      <c r="U381" s="498"/>
      <c r="V381" s="498"/>
      <c r="W381" s="498"/>
      <c r="X381" s="498"/>
      <c r="Y381" s="498"/>
      <c r="Z381" s="498"/>
      <c r="AA381" s="498"/>
      <c r="AB381" s="498"/>
      <c r="AC381" s="498">
        <v>84</v>
      </c>
      <c r="AD381" s="498">
        <v>84</v>
      </c>
      <c r="AE381" s="498"/>
      <c r="AF381" s="498"/>
      <c r="AG381" s="585"/>
      <c r="AH381" s="498"/>
      <c r="AI381" s="498">
        <f t="shared" si="28"/>
        <v>84</v>
      </c>
      <c r="AJ381" s="498">
        <f t="shared" si="29"/>
        <v>84</v>
      </c>
      <c r="AK381" s="498"/>
      <c r="AL381" s="498"/>
      <c r="AM381" s="498"/>
      <c r="AN381" s="498"/>
      <c r="AO381" s="498"/>
      <c r="AP381" s="498"/>
      <c r="AQ381" s="498"/>
      <c r="AR381" s="498"/>
      <c r="AS381" s="498"/>
      <c r="AT381" s="498"/>
      <c r="AU381" s="498"/>
      <c r="AV381" s="498"/>
      <c r="AW381" s="498"/>
      <c r="AX381" s="498"/>
      <c r="AY381" s="498"/>
      <c r="AZ381" s="498"/>
      <c r="BA381" s="586">
        <v>1811.95</v>
      </c>
      <c r="BB381" s="586">
        <v>1811.95</v>
      </c>
      <c r="BC381" s="498"/>
      <c r="BD381" s="498"/>
      <c r="BE381" s="498"/>
      <c r="BF381" s="498"/>
      <c r="BG381" s="256">
        <f t="shared" si="30"/>
        <v>1811.95</v>
      </c>
      <c r="BH381" s="26">
        <f t="shared" si="31"/>
        <v>1811.95</v>
      </c>
      <c r="BI381" s="514">
        <f t="shared" si="27"/>
        <v>0.19317164179104476</v>
      </c>
      <c r="BJ381" s="515">
        <v>0</v>
      </c>
      <c r="BK381" s="515">
        <v>0</v>
      </c>
      <c r="BL381" s="515">
        <v>0</v>
      </c>
      <c r="BM381" s="515">
        <v>0</v>
      </c>
      <c r="BN381" s="515">
        <v>0</v>
      </c>
      <c r="BO381" s="515">
        <v>0</v>
      </c>
      <c r="BP381" s="515">
        <v>0</v>
      </c>
      <c r="BQ381" s="515">
        <v>0</v>
      </c>
      <c r="BR381" s="515">
        <v>0</v>
      </c>
      <c r="BS381" s="515">
        <v>0</v>
      </c>
      <c r="BT381" s="515">
        <v>0</v>
      </c>
      <c r="BU381" s="515">
        <v>0</v>
      </c>
      <c r="BV381" s="515">
        <v>0</v>
      </c>
      <c r="BW381" s="515">
        <v>0</v>
      </c>
      <c r="BX381" s="515">
        <v>0</v>
      </c>
      <c r="BY381" s="515">
        <v>0</v>
      </c>
      <c r="BZ381" s="515">
        <v>2126939.3880000003</v>
      </c>
      <c r="CA381" s="515">
        <v>2126939.3880000003</v>
      </c>
      <c r="CB381" s="515">
        <v>0</v>
      </c>
      <c r="CC381" s="515">
        <v>0</v>
      </c>
      <c r="CD381" s="515">
        <v>0</v>
      </c>
      <c r="CE381" s="515">
        <v>0</v>
      </c>
      <c r="CF381" s="515">
        <v>2126939.3880000003</v>
      </c>
      <c r="CG381" s="516">
        <v>2126939.3880000003</v>
      </c>
      <c r="CH381" s="501">
        <v>35586437.767656006</v>
      </c>
      <c r="CI381" s="501">
        <v>35586437.767656006</v>
      </c>
      <c r="CJ381" s="501">
        <v>38814044.9140248</v>
      </c>
      <c r="CK381" s="257" t="s">
        <v>1976</v>
      </c>
      <c r="CL381" s="108">
        <v>8.6</v>
      </c>
      <c r="CM381" s="245">
        <v>8.6</v>
      </c>
      <c r="CN381" s="109">
        <v>9.3800000000000008</v>
      </c>
      <c r="CO381" s="436"/>
      <c r="CP381" s="436"/>
      <c r="CQ381" s="436"/>
      <c r="CR381" s="273"/>
      <c r="CS381" s="447">
        <v>479.8344563045892</v>
      </c>
      <c r="CT381" s="448">
        <v>302.66534489533723</v>
      </c>
      <c r="CU381" s="441">
        <v>2.0240270871316102</v>
      </c>
      <c r="CV381" s="442">
        <v>1.9488446087362068</v>
      </c>
      <c r="CW381" s="450" t="s">
        <v>2218</v>
      </c>
      <c r="CX381" s="242"/>
      <c r="CY381" s="436"/>
      <c r="CZ381" s="436"/>
      <c r="DA381" s="437"/>
      <c r="DB381" s="438"/>
      <c r="DC381" s="457">
        <v>397447</v>
      </c>
      <c r="DD381" s="458">
        <v>54468</v>
      </c>
      <c r="DE381" s="459">
        <v>212748</v>
      </c>
      <c r="DF381" s="357">
        <v>221554.33333333334</v>
      </c>
    </row>
    <row r="382" spans="1:110" ht="35.25" customHeight="1" x14ac:dyDescent="0.25">
      <c r="A382" s="401" t="s">
        <v>56</v>
      </c>
      <c r="B382" s="48" t="s">
        <v>42</v>
      </c>
      <c r="C382" s="48" t="s">
        <v>388</v>
      </c>
      <c r="D382" s="145" t="s">
        <v>662</v>
      </c>
      <c r="E382" s="145" t="s">
        <v>439</v>
      </c>
      <c r="F382" s="145" t="s">
        <v>669</v>
      </c>
      <c r="G382" s="14" t="s">
        <v>439</v>
      </c>
      <c r="H382" s="22" t="s">
        <v>1979</v>
      </c>
      <c r="I382" s="145" t="s">
        <v>1975</v>
      </c>
      <c r="J382" s="426">
        <v>11.797344460513136</v>
      </c>
      <c r="K382" s="426">
        <v>18.679356021753001</v>
      </c>
      <c r="L382" s="488">
        <v>1923.8</v>
      </c>
      <c r="M382" s="498"/>
      <c r="N382" s="498"/>
      <c r="O382" s="498"/>
      <c r="P382" s="498"/>
      <c r="Q382" s="498"/>
      <c r="R382" s="498"/>
      <c r="S382" s="498"/>
      <c r="T382" s="498"/>
      <c r="U382" s="498"/>
      <c r="V382" s="498"/>
      <c r="W382" s="498"/>
      <c r="X382" s="498"/>
      <c r="Y382" s="498"/>
      <c r="Z382" s="498"/>
      <c r="AA382" s="498"/>
      <c r="AB382" s="498"/>
      <c r="AC382" s="498">
        <v>55</v>
      </c>
      <c r="AD382" s="498">
        <v>55</v>
      </c>
      <c r="AE382" s="498"/>
      <c r="AF382" s="498"/>
      <c r="AG382" s="585"/>
      <c r="AH382" s="498"/>
      <c r="AI382" s="498">
        <f t="shared" si="28"/>
        <v>55</v>
      </c>
      <c r="AJ382" s="498">
        <f t="shared" si="29"/>
        <v>55</v>
      </c>
      <c r="AK382" s="498"/>
      <c r="AL382" s="498"/>
      <c r="AM382" s="498"/>
      <c r="AN382" s="498"/>
      <c r="AO382" s="498"/>
      <c r="AP382" s="498"/>
      <c r="AQ382" s="498"/>
      <c r="AR382" s="498"/>
      <c r="AS382" s="498"/>
      <c r="AT382" s="498"/>
      <c r="AU382" s="498"/>
      <c r="AV382" s="498"/>
      <c r="AW382" s="498"/>
      <c r="AX382" s="498"/>
      <c r="AY382" s="498"/>
      <c r="AZ382" s="498"/>
      <c r="BA382" s="586">
        <v>364.2</v>
      </c>
      <c r="BB382" s="586">
        <v>364.2</v>
      </c>
      <c r="BC382" s="498"/>
      <c r="BD382" s="498"/>
      <c r="BE382" s="498"/>
      <c r="BF382" s="498"/>
      <c r="BG382" s="256">
        <f t="shared" si="30"/>
        <v>364.2</v>
      </c>
      <c r="BH382" s="26">
        <f t="shared" si="31"/>
        <v>364.2</v>
      </c>
      <c r="BI382" s="514">
        <f t="shared" si="27"/>
        <v>5.6203703703703693E-2</v>
      </c>
      <c r="BJ382" s="515">
        <v>0</v>
      </c>
      <c r="BK382" s="515">
        <v>0</v>
      </c>
      <c r="BL382" s="515">
        <v>0</v>
      </c>
      <c r="BM382" s="515">
        <v>0</v>
      </c>
      <c r="BN382" s="515">
        <v>0</v>
      </c>
      <c r="BO382" s="515">
        <v>0</v>
      </c>
      <c r="BP382" s="515">
        <v>0</v>
      </c>
      <c r="BQ382" s="515">
        <v>0</v>
      </c>
      <c r="BR382" s="515">
        <v>0</v>
      </c>
      <c r="BS382" s="515">
        <v>0</v>
      </c>
      <c r="BT382" s="515">
        <v>0</v>
      </c>
      <c r="BU382" s="515">
        <v>0</v>
      </c>
      <c r="BV382" s="515">
        <v>0</v>
      </c>
      <c r="BW382" s="515">
        <v>0</v>
      </c>
      <c r="BX382" s="515">
        <v>0</v>
      </c>
      <c r="BY382" s="515">
        <v>0</v>
      </c>
      <c r="BZ382" s="515">
        <v>427512.52800000005</v>
      </c>
      <c r="CA382" s="515">
        <v>427512.52800000005</v>
      </c>
      <c r="CB382" s="515">
        <v>0</v>
      </c>
      <c r="CC382" s="515">
        <v>0</v>
      </c>
      <c r="CD382" s="515">
        <v>0</v>
      </c>
      <c r="CE382" s="515">
        <v>0</v>
      </c>
      <c r="CF382" s="515">
        <v>427512.52800000005</v>
      </c>
      <c r="CG382" s="516">
        <v>427512.52800000005</v>
      </c>
      <c r="CH382" s="501">
        <v>16955486.024641201</v>
      </c>
      <c r="CI382" s="501">
        <v>16955486.024641201</v>
      </c>
      <c r="CJ382" s="501">
        <v>20013032.684822403</v>
      </c>
      <c r="CK382" s="257" t="s">
        <v>1976</v>
      </c>
      <c r="CL382" s="108">
        <v>5.49</v>
      </c>
      <c r="CM382" s="245">
        <v>5.49</v>
      </c>
      <c r="CN382" s="109">
        <v>6.48</v>
      </c>
      <c r="CO382" s="436"/>
      <c r="CP382" s="436"/>
      <c r="CQ382" s="436"/>
      <c r="CR382" s="273"/>
      <c r="CS382" s="447">
        <v>220.71842325660921</v>
      </c>
      <c r="CT382" s="448">
        <v>104.4332413946147</v>
      </c>
      <c r="CU382" s="441">
        <v>1.062069803741702</v>
      </c>
      <c r="CV382" s="442">
        <v>1.0029299011907653</v>
      </c>
      <c r="CW382" s="450" t="s">
        <v>2269</v>
      </c>
      <c r="CX382" s="242"/>
      <c r="CY382" s="436"/>
      <c r="CZ382" s="436"/>
      <c r="DA382" s="437"/>
      <c r="DB382" s="438"/>
      <c r="DC382" s="457">
        <v>0</v>
      </c>
      <c r="DD382" s="458">
        <v>264762</v>
      </c>
      <c r="DE382" s="459">
        <v>230610</v>
      </c>
      <c r="DF382" s="357">
        <v>165124</v>
      </c>
    </row>
    <row r="383" spans="1:110" ht="35.25" customHeight="1" x14ac:dyDescent="0.25">
      <c r="A383" s="401" t="s">
        <v>56</v>
      </c>
      <c r="B383" s="48" t="s">
        <v>42</v>
      </c>
      <c r="C383" s="48" t="s">
        <v>670</v>
      </c>
      <c r="D383" s="145" t="s">
        <v>671</v>
      </c>
      <c r="E383" s="145" t="s">
        <v>672</v>
      </c>
      <c r="F383" s="145" t="s">
        <v>673</v>
      </c>
      <c r="G383" s="14" t="s">
        <v>674</v>
      </c>
      <c r="H383" s="22" t="s">
        <v>1979</v>
      </c>
      <c r="I383" s="145" t="s">
        <v>1984</v>
      </c>
      <c r="J383" s="426">
        <v>8.604828412002183</v>
      </c>
      <c r="K383" s="426">
        <v>11.710984824126001</v>
      </c>
      <c r="L383" s="488">
        <v>1257.5</v>
      </c>
      <c r="M383" s="498"/>
      <c r="N383" s="498"/>
      <c r="O383" s="498"/>
      <c r="P383" s="498"/>
      <c r="Q383" s="498"/>
      <c r="R383" s="498"/>
      <c r="S383" s="498"/>
      <c r="T383" s="498"/>
      <c r="U383" s="498"/>
      <c r="V383" s="498"/>
      <c r="W383" s="498"/>
      <c r="X383" s="498"/>
      <c r="Y383" s="498"/>
      <c r="Z383" s="498"/>
      <c r="AA383" s="498"/>
      <c r="AB383" s="498"/>
      <c r="AC383" s="498">
        <v>26</v>
      </c>
      <c r="AD383" s="498">
        <v>26</v>
      </c>
      <c r="AE383" s="498"/>
      <c r="AF383" s="498"/>
      <c r="AG383" s="585"/>
      <c r="AH383" s="498"/>
      <c r="AI383" s="498">
        <f t="shared" si="28"/>
        <v>26</v>
      </c>
      <c r="AJ383" s="498">
        <f t="shared" si="29"/>
        <v>26</v>
      </c>
      <c r="AK383" s="498"/>
      <c r="AL383" s="498"/>
      <c r="AM383" s="498"/>
      <c r="AN383" s="498"/>
      <c r="AO383" s="498"/>
      <c r="AP383" s="498"/>
      <c r="AQ383" s="498"/>
      <c r="AR383" s="498"/>
      <c r="AS383" s="498"/>
      <c r="AT383" s="498"/>
      <c r="AU383" s="498"/>
      <c r="AV383" s="498"/>
      <c r="AW383" s="498"/>
      <c r="AX383" s="498"/>
      <c r="AY383" s="498"/>
      <c r="AZ383" s="498"/>
      <c r="BA383" s="586">
        <v>349.45</v>
      </c>
      <c r="BB383" s="586">
        <v>349.45</v>
      </c>
      <c r="BC383" s="498"/>
      <c r="BD383" s="498"/>
      <c r="BE383" s="498"/>
      <c r="BF383" s="498"/>
      <c r="BG383" s="256">
        <f t="shared" si="30"/>
        <v>349.45</v>
      </c>
      <c r="BH383" s="26">
        <f t="shared" si="31"/>
        <v>349.45</v>
      </c>
      <c r="BI383" s="514">
        <f t="shared" si="27"/>
        <v>5.8436454849498318E-2</v>
      </c>
      <c r="BJ383" s="515">
        <v>0</v>
      </c>
      <c r="BK383" s="515">
        <v>0</v>
      </c>
      <c r="BL383" s="515">
        <v>0</v>
      </c>
      <c r="BM383" s="515">
        <v>0</v>
      </c>
      <c r="BN383" s="515">
        <v>0</v>
      </c>
      <c r="BO383" s="515">
        <v>0</v>
      </c>
      <c r="BP383" s="515">
        <v>0</v>
      </c>
      <c r="BQ383" s="515">
        <v>0</v>
      </c>
      <c r="BR383" s="515">
        <v>0</v>
      </c>
      <c r="BS383" s="515">
        <v>0</v>
      </c>
      <c r="BT383" s="515">
        <v>0</v>
      </c>
      <c r="BU383" s="515">
        <v>0</v>
      </c>
      <c r="BV383" s="515">
        <v>0</v>
      </c>
      <c r="BW383" s="515">
        <v>0</v>
      </c>
      <c r="BX383" s="515">
        <v>0</v>
      </c>
      <c r="BY383" s="515">
        <v>0</v>
      </c>
      <c r="BZ383" s="515">
        <v>410198.38800000004</v>
      </c>
      <c r="CA383" s="515">
        <v>410198.38800000004</v>
      </c>
      <c r="CB383" s="515">
        <v>0</v>
      </c>
      <c r="CC383" s="515">
        <v>0</v>
      </c>
      <c r="CD383" s="515">
        <v>0</v>
      </c>
      <c r="CE383" s="515">
        <v>0</v>
      </c>
      <c r="CF383" s="515">
        <v>410198.38800000004</v>
      </c>
      <c r="CG383" s="516">
        <v>410198.38800000004</v>
      </c>
      <c r="CH383" s="501">
        <v>16188480.000000002</v>
      </c>
      <c r="CI383" s="501">
        <v>16188480.000000002</v>
      </c>
      <c r="CJ383" s="501">
        <v>20953920.000000004</v>
      </c>
      <c r="CK383" s="257" t="s">
        <v>1976</v>
      </c>
      <c r="CL383" s="108">
        <v>4.62</v>
      </c>
      <c r="CM383" s="245">
        <v>4.62</v>
      </c>
      <c r="CN383" s="109">
        <v>5.98</v>
      </c>
      <c r="CO383" s="436"/>
      <c r="CP383" s="436"/>
      <c r="CQ383" s="436"/>
      <c r="CR383" s="273"/>
      <c r="CS383" s="447">
        <v>62.814326477765299</v>
      </c>
      <c r="CT383" s="448">
        <v>61.548587577831569</v>
      </c>
      <c r="CU383" s="441">
        <v>0.27281064299822538</v>
      </c>
      <c r="CV383" s="442">
        <v>0.27201541436999482</v>
      </c>
      <c r="CW383" s="450" t="s">
        <v>2216</v>
      </c>
      <c r="CX383" s="242"/>
      <c r="CY383" s="436"/>
      <c r="CZ383" s="436"/>
      <c r="DA383" s="437"/>
      <c r="DB383" s="438"/>
      <c r="DC383" s="457">
        <v>0</v>
      </c>
      <c r="DD383" s="458">
        <v>26533</v>
      </c>
      <c r="DE383" s="459">
        <v>0</v>
      </c>
      <c r="DF383" s="357">
        <v>8844.3333333333339</v>
      </c>
    </row>
    <row r="384" spans="1:110" ht="35.25" customHeight="1" x14ac:dyDescent="0.25">
      <c r="A384" s="401" t="s">
        <v>56</v>
      </c>
      <c r="B384" s="48" t="s">
        <v>42</v>
      </c>
      <c r="C384" s="48" t="s">
        <v>670</v>
      </c>
      <c r="D384" s="145" t="s">
        <v>675</v>
      </c>
      <c r="E384" s="145" t="s">
        <v>676</v>
      </c>
      <c r="F384" s="145" t="s">
        <v>677</v>
      </c>
      <c r="G384" s="14" t="s">
        <v>676</v>
      </c>
      <c r="H384" s="22" t="s">
        <v>1983</v>
      </c>
      <c r="I384" s="145" t="s">
        <v>1984</v>
      </c>
      <c r="J384" s="426">
        <v>23.9</v>
      </c>
      <c r="K384" s="426">
        <v>4.9636363533120003</v>
      </c>
      <c r="L384" s="488">
        <v>72.900000000000006</v>
      </c>
      <c r="M384" s="498"/>
      <c r="N384" s="498"/>
      <c r="O384" s="498"/>
      <c r="P384" s="498"/>
      <c r="Q384" s="498"/>
      <c r="R384" s="498"/>
      <c r="S384" s="498"/>
      <c r="T384" s="498"/>
      <c r="U384" s="498"/>
      <c r="V384" s="498"/>
      <c r="W384" s="498"/>
      <c r="X384" s="498"/>
      <c r="Y384" s="498"/>
      <c r="Z384" s="498"/>
      <c r="AA384" s="498"/>
      <c r="AB384" s="498"/>
      <c r="AC384" s="498"/>
      <c r="AD384" s="498"/>
      <c r="AE384" s="498"/>
      <c r="AF384" s="498"/>
      <c r="AG384" s="585"/>
      <c r="AH384" s="498"/>
      <c r="AI384" s="498">
        <f t="shared" si="28"/>
        <v>0</v>
      </c>
      <c r="AJ384" s="498">
        <f t="shared" si="29"/>
        <v>0</v>
      </c>
      <c r="AK384" s="498"/>
      <c r="AL384" s="498"/>
      <c r="AM384" s="498"/>
      <c r="AN384" s="498"/>
      <c r="AO384" s="498"/>
      <c r="AP384" s="498"/>
      <c r="AQ384" s="498"/>
      <c r="AR384" s="498"/>
      <c r="AS384" s="498"/>
      <c r="AT384" s="498"/>
      <c r="AU384" s="498"/>
      <c r="AV384" s="498"/>
      <c r="AW384" s="498"/>
      <c r="AX384" s="498"/>
      <c r="AY384" s="498"/>
      <c r="AZ384" s="498"/>
      <c r="BA384" s="586"/>
      <c r="BB384" s="498"/>
      <c r="BC384" s="498"/>
      <c r="BD384" s="498"/>
      <c r="BE384" s="498"/>
      <c r="BF384" s="498"/>
      <c r="BG384" s="256">
        <f t="shared" si="30"/>
        <v>0</v>
      </c>
      <c r="BH384" s="26">
        <f t="shared" si="31"/>
        <v>0</v>
      </c>
      <c r="BI384" s="514">
        <f t="shared" si="27"/>
        <v>0</v>
      </c>
      <c r="BJ384" s="515">
        <v>0</v>
      </c>
      <c r="BK384" s="515">
        <v>0</v>
      </c>
      <c r="BL384" s="515">
        <v>0</v>
      </c>
      <c r="BM384" s="515">
        <v>0</v>
      </c>
      <c r="BN384" s="515">
        <v>0</v>
      </c>
      <c r="BO384" s="515">
        <v>0</v>
      </c>
      <c r="BP384" s="515">
        <v>0</v>
      </c>
      <c r="BQ384" s="515">
        <v>0</v>
      </c>
      <c r="BR384" s="515">
        <v>0</v>
      </c>
      <c r="BS384" s="515">
        <v>0</v>
      </c>
      <c r="BT384" s="515">
        <v>0</v>
      </c>
      <c r="BU384" s="515">
        <v>0</v>
      </c>
      <c r="BV384" s="515">
        <v>0</v>
      </c>
      <c r="BW384" s="515">
        <v>0</v>
      </c>
      <c r="BX384" s="515">
        <v>0</v>
      </c>
      <c r="BY384" s="515">
        <v>0</v>
      </c>
      <c r="BZ384" s="515">
        <v>0</v>
      </c>
      <c r="CA384" s="515">
        <v>0</v>
      </c>
      <c r="CB384" s="515">
        <v>0</v>
      </c>
      <c r="CC384" s="515">
        <v>0</v>
      </c>
      <c r="CD384" s="515">
        <v>0</v>
      </c>
      <c r="CE384" s="515">
        <v>0</v>
      </c>
      <c r="CF384" s="515">
        <v>0</v>
      </c>
      <c r="CG384" s="516">
        <v>0</v>
      </c>
      <c r="CH384" s="501">
        <v>26770560</v>
      </c>
      <c r="CI384" s="501">
        <v>26770560</v>
      </c>
      <c r="CJ384" s="501">
        <v>24177600.000000004</v>
      </c>
      <c r="CK384" s="257" t="s">
        <v>1976</v>
      </c>
      <c r="CL384" s="108">
        <v>7.64</v>
      </c>
      <c r="CM384" s="245">
        <v>7.64</v>
      </c>
      <c r="CN384" s="109">
        <v>6.9</v>
      </c>
      <c r="CO384" s="436"/>
      <c r="CP384" s="436"/>
      <c r="CQ384" s="436"/>
      <c r="CR384" s="273"/>
      <c r="CS384" s="447">
        <v>0</v>
      </c>
      <c r="CT384" s="448">
        <v>0</v>
      </c>
      <c r="CU384" s="441">
        <v>0</v>
      </c>
      <c r="CV384" s="442">
        <v>0</v>
      </c>
      <c r="CW384" s="450" t="s">
        <v>2217</v>
      </c>
      <c r="CX384" s="242"/>
      <c r="CY384" s="436"/>
      <c r="CZ384" s="436"/>
      <c r="DA384" s="437"/>
      <c r="DB384" s="438"/>
      <c r="DC384" s="457">
        <v>0</v>
      </c>
      <c r="DD384" s="458">
        <v>0</v>
      </c>
      <c r="DE384" s="459">
        <v>0</v>
      </c>
      <c r="DF384" s="357">
        <v>0</v>
      </c>
    </row>
    <row r="385" spans="1:110" ht="35.25" customHeight="1" x14ac:dyDescent="0.25">
      <c r="A385" s="401" t="s">
        <v>56</v>
      </c>
      <c r="B385" s="48" t="s">
        <v>42</v>
      </c>
      <c r="C385" s="48" t="s">
        <v>670</v>
      </c>
      <c r="D385" s="145" t="s">
        <v>675</v>
      </c>
      <c r="E385" s="145" t="s">
        <v>676</v>
      </c>
      <c r="F385" s="145" t="s">
        <v>678</v>
      </c>
      <c r="G385" s="14" t="s">
        <v>676</v>
      </c>
      <c r="H385" s="22" t="s">
        <v>1983</v>
      </c>
      <c r="I385" s="145" t="s">
        <v>1984</v>
      </c>
      <c r="J385" s="426">
        <v>14.6</v>
      </c>
      <c r="K385" s="426">
        <v>0.64412878653899996</v>
      </c>
      <c r="L385" s="488">
        <v>3</v>
      </c>
      <c r="M385" s="498"/>
      <c r="N385" s="498"/>
      <c r="O385" s="498"/>
      <c r="P385" s="498"/>
      <c r="Q385" s="498"/>
      <c r="R385" s="498"/>
      <c r="S385" s="498"/>
      <c r="T385" s="498"/>
      <c r="U385" s="498"/>
      <c r="V385" s="498"/>
      <c r="W385" s="498"/>
      <c r="X385" s="498"/>
      <c r="Y385" s="498"/>
      <c r="Z385" s="498"/>
      <c r="AA385" s="498"/>
      <c r="AB385" s="498"/>
      <c r="AC385" s="498"/>
      <c r="AD385" s="498"/>
      <c r="AE385" s="498"/>
      <c r="AF385" s="498"/>
      <c r="AG385" s="585"/>
      <c r="AH385" s="498"/>
      <c r="AI385" s="498">
        <f t="shared" si="28"/>
        <v>0</v>
      </c>
      <c r="AJ385" s="498">
        <f t="shared" si="29"/>
        <v>0</v>
      </c>
      <c r="AK385" s="498"/>
      <c r="AL385" s="498"/>
      <c r="AM385" s="498"/>
      <c r="AN385" s="498"/>
      <c r="AO385" s="498"/>
      <c r="AP385" s="498"/>
      <c r="AQ385" s="498"/>
      <c r="AR385" s="498"/>
      <c r="AS385" s="498"/>
      <c r="AT385" s="498"/>
      <c r="AU385" s="498"/>
      <c r="AV385" s="498"/>
      <c r="AW385" s="498"/>
      <c r="AX385" s="498"/>
      <c r="AY385" s="498"/>
      <c r="AZ385" s="498"/>
      <c r="BA385" s="586"/>
      <c r="BB385" s="498"/>
      <c r="BC385" s="498"/>
      <c r="BD385" s="498"/>
      <c r="BE385" s="498"/>
      <c r="BF385" s="498"/>
      <c r="BG385" s="256">
        <f t="shared" si="30"/>
        <v>0</v>
      </c>
      <c r="BH385" s="26">
        <f t="shared" si="31"/>
        <v>0</v>
      </c>
      <c r="BI385" s="514">
        <f t="shared" si="27"/>
        <v>0</v>
      </c>
      <c r="BJ385" s="515">
        <v>0</v>
      </c>
      <c r="BK385" s="515">
        <v>0</v>
      </c>
      <c r="BL385" s="515">
        <v>0</v>
      </c>
      <c r="BM385" s="515">
        <v>0</v>
      </c>
      <c r="BN385" s="515">
        <v>0</v>
      </c>
      <c r="BO385" s="515">
        <v>0</v>
      </c>
      <c r="BP385" s="515">
        <v>0</v>
      </c>
      <c r="BQ385" s="515">
        <v>0</v>
      </c>
      <c r="BR385" s="515">
        <v>0</v>
      </c>
      <c r="BS385" s="515">
        <v>0</v>
      </c>
      <c r="BT385" s="515">
        <v>0</v>
      </c>
      <c r="BU385" s="515">
        <v>0</v>
      </c>
      <c r="BV385" s="515">
        <v>0</v>
      </c>
      <c r="BW385" s="515">
        <v>0</v>
      </c>
      <c r="BX385" s="515">
        <v>0</v>
      </c>
      <c r="BY385" s="515">
        <v>0</v>
      </c>
      <c r="BZ385" s="515">
        <v>0</v>
      </c>
      <c r="CA385" s="515">
        <v>0</v>
      </c>
      <c r="CB385" s="515">
        <v>0</v>
      </c>
      <c r="CC385" s="515">
        <v>0</v>
      </c>
      <c r="CD385" s="515">
        <v>0</v>
      </c>
      <c r="CE385" s="515">
        <v>0</v>
      </c>
      <c r="CF385" s="515">
        <v>0</v>
      </c>
      <c r="CG385" s="516">
        <v>0</v>
      </c>
      <c r="CH385" s="501">
        <v>5361120.0000000009</v>
      </c>
      <c r="CI385" s="501">
        <v>5361120.0000000009</v>
      </c>
      <c r="CJ385" s="501">
        <v>6657600</v>
      </c>
      <c r="CK385" s="257" t="s">
        <v>1976</v>
      </c>
      <c r="CL385" s="108">
        <v>1.53</v>
      </c>
      <c r="CM385" s="245">
        <v>1.53</v>
      </c>
      <c r="CN385" s="109">
        <v>1.9</v>
      </c>
      <c r="CO385" s="436"/>
      <c r="CP385" s="436"/>
      <c r="CQ385" s="436"/>
      <c r="CR385" s="273"/>
      <c r="CS385" s="447">
        <v>0</v>
      </c>
      <c r="CT385" s="448">
        <v>0</v>
      </c>
      <c r="CU385" s="441">
        <v>0</v>
      </c>
      <c r="CV385" s="442">
        <v>0</v>
      </c>
      <c r="CW385" s="450" t="s">
        <v>2217</v>
      </c>
      <c r="CX385" s="242"/>
      <c r="CY385" s="436"/>
      <c r="CZ385" s="436"/>
      <c r="DA385" s="437"/>
      <c r="DB385" s="438"/>
      <c r="DC385" s="457">
        <v>0</v>
      </c>
      <c r="DD385" s="458">
        <v>0</v>
      </c>
      <c r="DE385" s="459">
        <v>0</v>
      </c>
      <c r="DF385" s="357">
        <v>0</v>
      </c>
    </row>
    <row r="386" spans="1:110" ht="35.25" customHeight="1" x14ac:dyDescent="0.25">
      <c r="A386" s="401" t="s">
        <v>56</v>
      </c>
      <c r="B386" s="48" t="s">
        <v>42</v>
      </c>
      <c r="C386" s="48" t="s">
        <v>670</v>
      </c>
      <c r="D386" s="145" t="s">
        <v>675</v>
      </c>
      <c r="E386" s="145" t="s">
        <v>676</v>
      </c>
      <c r="F386" s="145" t="s">
        <v>679</v>
      </c>
      <c r="G386" s="14" t="s">
        <v>676</v>
      </c>
      <c r="H386" s="22" t="s">
        <v>1983</v>
      </c>
      <c r="I386" s="145" t="s">
        <v>1984</v>
      </c>
      <c r="J386" s="426">
        <v>14.6</v>
      </c>
      <c r="K386" s="426">
        <v>0.98106060402000006</v>
      </c>
      <c r="L386" s="488">
        <v>3</v>
      </c>
      <c r="M386" s="498"/>
      <c r="N386" s="498"/>
      <c r="O386" s="498"/>
      <c r="P386" s="498"/>
      <c r="Q386" s="498"/>
      <c r="R386" s="498"/>
      <c r="S386" s="498"/>
      <c r="T386" s="498"/>
      <c r="U386" s="498"/>
      <c r="V386" s="498"/>
      <c r="W386" s="498"/>
      <c r="X386" s="498"/>
      <c r="Y386" s="498"/>
      <c r="Z386" s="498"/>
      <c r="AA386" s="498"/>
      <c r="AB386" s="498"/>
      <c r="AC386" s="498"/>
      <c r="AD386" s="498"/>
      <c r="AE386" s="498"/>
      <c r="AF386" s="498"/>
      <c r="AG386" s="585"/>
      <c r="AH386" s="498"/>
      <c r="AI386" s="498">
        <f t="shared" si="28"/>
        <v>0</v>
      </c>
      <c r="AJ386" s="498">
        <f t="shared" si="29"/>
        <v>0</v>
      </c>
      <c r="AK386" s="498"/>
      <c r="AL386" s="498"/>
      <c r="AM386" s="498"/>
      <c r="AN386" s="498"/>
      <c r="AO386" s="498"/>
      <c r="AP386" s="498"/>
      <c r="AQ386" s="498"/>
      <c r="AR386" s="498"/>
      <c r="AS386" s="498"/>
      <c r="AT386" s="498"/>
      <c r="AU386" s="498"/>
      <c r="AV386" s="498"/>
      <c r="AW386" s="498"/>
      <c r="AX386" s="498"/>
      <c r="AY386" s="498"/>
      <c r="AZ386" s="498"/>
      <c r="BA386" s="586"/>
      <c r="BB386" s="498"/>
      <c r="BC386" s="498"/>
      <c r="BD386" s="498"/>
      <c r="BE386" s="498"/>
      <c r="BF386" s="498"/>
      <c r="BG386" s="256">
        <f t="shared" si="30"/>
        <v>0</v>
      </c>
      <c r="BH386" s="26">
        <f t="shared" si="31"/>
        <v>0</v>
      </c>
      <c r="BI386" s="514">
        <f t="shared" si="27"/>
        <v>0</v>
      </c>
      <c r="BJ386" s="515">
        <v>0</v>
      </c>
      <c r="BK386" s="515">
        <v>0</v>
      </c>
      <c r="BL386" s="515">
        <v>0</v>
      </c>
      <c r="BM386" s="515">
        <v>0</v>
      </c>
      <c r="BN386" s="515">
        <v>0</v>
      </c>
      <c r="BO386" s="515">
        <v>0</v>
      </c>
      <c r="BP386" s="515">
        <v>0</v>
      </c>
      <c r="BQ386" s="515">
        <v>0</v>
      </c>
      <c r="BR386" s="515">
        <v>0</v>
      </c>
      <c r="BS386" s="515">
        <v>0</v>
      </c>
      <c r="BT386" s="515">
        <v>0</v>
      </c>
      <c r="BU386" s="515">
        <v>0</v>
      </c>
      <c r="BV386" s="515">
        <v>0</v>
      </c>
      <c r="BW386" s="515">
        <v>0</v>
      </c>
      <c r="BX386" s="515">
        <v>0</v>
      </c>
      <c r="BY386" s="515">
        <v>0</v>
      </c>
      <c r="BZ386" s="515">
        <v>0</v>
      </c>
      <c r="CA386" s="515">
        <v>0</v>
      </c>
      <c r="CB386" s="515">
        <v>0</v>
      </c>
      <c r="CC386" s="515">
        <v>0</v>
      </c>
      <c r="CD386" s="515">
        <v>0</v>
      </c>
      <c r="CE386" s="515">
        <v>0</v>
      </c>
      <c r="CF386" s="515">
        <v>0</v>
      </c>
      <c r="CG386" s="516">
        <v>0</v>
      </c>
      <c r="CH386" s="501">
        <v>12439199.999999998</v>
      </c>
      <c r="CI386" s="501">
        <v>12439199.999999998</v>
      </c>
      <c r="CJ386" s="501">
        <v>15768000</v>
      </c>
      <c r="CK386" s="257" t="s">
        <v>1976</v>
      </c>
      <c r="CL386" s="108">
        <v>3.55</v>
      </c>
      <c r="CM386" s="245">
        <v>3.55</v>
      </c>
      <c r="CN386" s="109">
        <v>4.5</v>
      </c>
      <c r="CO386" s="436"/>
      <c r="CP386" s="436"/>
      <c r="CQ386" s="436"/>
      <c r="CR386" s="273"/>
      <c r="CS386" s="447">
        <v>0</v>
      </c>
      <c r="CT386" s="448">
        <v>0</v>
      </c>
      <c r="CU386" s="441">
        <v>0</v>
      </c>
      <c r="CV386" s="442">
        <v>0</v>
      </c>
      <c r="CW386" s="450" t="s">
        <v>2217</v>
      </c>
      <c r="CX386" s="242"/>
      <c r="CY386" s="436"/>
      <c r="CZ386" s="436"/>
      <c r="DA386" s="437"/>
      <c r="DB386" s="438"/>
      <c r="DC386" s="457">
        <v>0</v>
      </c>
      <c r="DD386" s="458">
        <v>0</v>
      </c>
      <c r="DE386" s="459">
        <v>0</v>
      </c>
      <c r="DF386" s="357">
        <v>0</v>
      </c>
    </row>
    <row r="387" spans="1:110" ht="35.25" customHeight="1" x14ac:dyDescent="0.25">
      <c r="A387" s="401" t="s">
        <v>56</v>
      </c>
      <c r="B387" s="48" t="s">
        <v>42</v>
      </c>
      <c r="C387" s="48" t="s">
        <v>670</v>
      </c>
      <c r="D387" s="145" t="s">
        <v>675</v>
      </c>
      <c r="E387" s="145" t="s">
        <v>676</v>
      </c>
      <c r="F387" s="145" t="s">
        <v>680</v>
      </c>
      <c r="G387" s="14" t="s">
        <v>676</v>
      </c>
      <c r="H387" s="22" t="s">
        <v>1979</v>
      </c>
      <c r="I387" s="145" t="s">
        <v>1984</v>
      </c>
      <c r="J387" s="426">
        <v>20.9</v>
      </c>
      <c r="K387" s="426">
        <v>4.0388257491750004</v>
      </c>
      <c r="L387" s="488">
        <v>394.6</v>
      </c>
      <c r="M387" s="498"/>
      <c r="N387" s="498"/>
      <c r="O387" s="498"/>
      <c r="P387" s="498"/>
      <c r="Q387" s="498"/>
      <c r="R387" s="498"/>
      <c r="S387" s="498"/>
      <c r="T387" s="498"/>
      <c r="U387" s="498"/>
      <c r="V387" s="498"/>
      <c r="W387" s="498"/>
      <c r="X387" s="498"/>
      <c r="Y387" s="498"/>
      <c r="Z387" s="498"/>
      <c r="AA387" s="498"/>
      <c r="AB387" s="498"/>
      <c r="AC387" s="498"/>
      <c r="AD387" s="498"/>
      <c r="AE387" s="498"/>
      <c r="AF387" s="498"/>
      <c r="AG387" s="585"/>
      <c r="AH387" s="498"/>
      <c r="AI387" s="498">
        <f t="shared" si="28"/>
        <v>0</v>
      </c>
      <c r="AJ387" s="498">
        <f t="shared" si="29"/>
        <v>0</v>
      </c>
      <c r="AK387" s="498"/>
      <c r="AL387" s="498"/>
      <c r="AM387" s="498"/>
      <c r="AN387" s="498"/>
      <c r="AO387" s="498"/>
      <c r="AP387" s="498"/>
      <c r="AQ387" s="498"/>
      <c r="AR387" s="498"/>
      <c r="AS387" s="498"/>
      <c r="AT387" s="498"/>
      <c r="AU387" s="498"/>
      <c r="AV387" s="498"/>
      <c r="AW387" s="498"/>
      <c r="AX387" s="498"/>
      <c r="AY387" s="498"/>
      <c r="AZ387" s="498"/>
      <c r="BA387" s="586"/>
      <c r="BB387" s="498"/>
      <c r="BC387" s="498"/>
      <c r="BD387" s="498"/>
      <c r="BE387" s="498"/>
      <c r="BF387" s="498"/>
      <c r="BG387" s="256">
        <f t="shared" si="30"/>
        <v>0</v>
      </c>
      <c r="BH387" s="26">
        <f t="shared" si="31"/>
        <v>0</v>
      </c>
      <c r="BI387" s="514">
        <f t="shared" si="27"/>
        <v>0</v>
      </c>
      <c r="BJ387" s="515">
        <v>0</v>
      </c>
      <c r="BK387" s="515">
        <v>0</v>
      </c>
      <c r="BL387" s="515">
        <v>0</v>
      </c>
      <c r="BM387" s="515">
        <v>0</v>
      </c>
      <c r="BN387" s="515">
        <v>0</v>
      </c>
      <c r="BO387" s="515">
        <v>0</v>
      </c>
      <c r="BP387" s="515">
        <v>0</v>
      </c>
      <c r="BQ387" s="515">
        <v>0</v>
      </c>
      <c r="BR387" s="515">
        <v>0</v>
      </c>
      <c r="BS387" s="515">
        <v>0</v>
      </c>
      <c r="BT387" s="515">
        <v>0</v>
      </c>
      <c r="BU387" s="515">
        <v>0</v>
      </c>
      <c r="BV387" s="515">
        <v>0</v>
      </c>
      <c r="BW387" s="515">
        <v>0</v>
      </c>
      <c r="BX387" s="515">
        <v>0</v>
      </c>
      <c r="BY387" s="515">
        <v>0</v>
      </c>
      <c r="BZ387" s="515">
        <v>0</v>
      </c>
      <c r="CA387" s="515">
        <v>0</v>
      </c>
      <c r="CB387" s="515">
        <v>0</v>
      </c>
      <c r="CC387" s="515">
        <v>0</v>
      </c>
      <c r="CD387" s="515">
        <v>0</v>
      </c>
      <c r="CE387" s="515">
        <v>0</v>
      </c>
      <c r="CF387" s="515">
        <v>0</v>
      </c>
      <c r="CG387" s="516">
        <v>0</v>
      </c>
      <c r="CH387" s="501">
        <v>20813760.000000004</v>
      </c>
      <c r="CI387" s="501">
        <v>20813760.000000004</v>
      </c>
      <c r="CJ387" s="501">
        <v>33988799.999999993</v>
      </c>
      <c r="CK387" s="257" t="s">
        <v>1976</v>
      </c>
      <c r="CL387" s="108">
        <v>5.94</v>
      </c>
      <c r="CM387" s="245">
        <v>5.94</v>
      </c>
      <c r="CN387" s="109">
        <v>9.6999999999999993</v>
      </c>
      <c r="CO387" s="436"/>
      <c r="CP387" s="436"/>
      <c r="CQ387" s="436"/>
      <c r="CR387" s="273"/>
      <c r="CS387" s="447">
        <v>0</v>
      </c>
      <c r="CT387" s="448">
        <v>0</v>
      </c>
      <c r="CU387" s="441">
        <v>0</v>
      </c>
      <c r="CV387" s="442">
        <v>0</v>
      </c>
      <c r="CW387" s="450" t="s">
        <v>2217</v>
      </c>
      <c r="CX387" s="242"/>
      <c r="CY387" s="436"/>
      <c r="CZ387" s="436"/>
      <c r="DA387" s="437"/>
      <c r="DB387" s="438"/>
      <c r="DC387" s="457">
        <v>0</v>
      </c>
      <c r="DD387" s="458">
        <v>0</v>
      </c>
      <c r="DE387" s="459">
        <v>0</v>
      </c>
      <c r="DF387" s="357">
        <v>0</v>
      </c>
    </row>
    <row r="388" spans="1:110" ht="35.25" customHeight="1" x14ac:dyDescent="0.25">
      <c r="A388" s="401" t="s">
        <v>56</v>
      </c>
      <c r="B388" s="48" t="s">
        <v>42</v>
      </c>
      <c r="C388" s="48" t="s">
        <v>670</v>
      </c>
      <c r="D388" s="145" t="s">
        <v>675</v>
      </c>
      <c r="E388" s="145" t="s">
        <v>676</v>
      </c>
      <c r="F388" s="145" t="s">
        <v>681</v>
      </c>
      <c r="G388" s="14" t="s">
        <v>676</v>
      </c>
      <c r="H388" s="22" t="s">
        <v>1978</v>
      </c>
      <c r="I388" s="145" t="s">
        <v>1984</v>
      </c>
      <c r="J388" s="426">
        <v>14.460892192392555</v>
      </c>
      <c r="K388" s="426">
        <v>16.610037844238999</v>
      </c>
      <c r="L388" s="488">
        <v>2776</v>
      </c>
      <c r="M388" s="498"/>
      <c r="N388" s="498"/>
      <c r="O388" s="498"/>
      <c r="P388" s="498"/>
      <c r="Q388" s="498"/>
      <c r="R388" s="498"/>
      <c r="S388" s="498"/>
      <c r="T388" s="498"/>
      <c r="U388" s="498"/>
      <c r="V388" s="498"/>
      <c r="W388" s="498"/>
      <c r="X388" s="498"/>
      <c r="Y388" s="498">
        <v>1</v>
      </c>
      <c r="Z388" s="498">
        <v>1</v>
      </c>
      <c r="AA388" s="498"/>
      <c r="AB388" s="498"/>
      <c r="AC388" s="498">
        <v>35</v>
      </c>
      <c r="AD388" s="498">
        <v>35</v>
      </c>
      <c r="AE388" s="498"/>
      <c r="AF388" s="498"/>
      <c r="AG388" s="585"/>
      <c r="AH388" s="498"/>
      <c r="AI388" s="498">
        <f t="shared" si="28"/>
        <v>36</v>
      </c>
      <c r="AJ388" s="498">
        <f t="shared" si="29"/>
        <v>36</v>
      </c>
      <c r="AK388" s="498"/>
      <c r="AL388" s="498"/>
      <c r="AM388" s="498"/>
      <c r="AN388" s="498"/>
      <c r="AO388" s="498"/>
      <c r="AP388" s="498"/>
      <c r="AQ388" s="498"/>
      <c r="AR388" s="498"/>
      <c r="AS388" s="498"/>
      <c r="AT388" s="498"/>
      <c r="AU388" s="498"/>
      <c r="AV388" s="498"/>
      <c r="AW388" s="498">
        <v>75</v>
      </c>
      <c r="AX388" s="498">
        <v>75</v>
      </c>
      <c r="AY388" s="498"/>
      <c r="AZ388" s="498"/>
      <c r="BA388" s="586">
        <v>221.875</v>
      </c>
      <c r="BB388" s="586">
        <v>221.875</v>
      </c>
      <c r="BC388" s="498"/>
      <c r="BD388" s="498"/>
      <c r="BE388" s="498"/>
      <c r="BF388" s="498"/>
      <c r="BG388" s="256">
        <f t="shared" si="30"/>
        <v>296.875</v>
      </c>
      <c r="BH388" s="26">
        <f t="shared" si="31"/>
        <v>296.875</v>
      </c>
      <c r="BI388" s="514">
        <f t="shared" si="27"/>
        <v>3.500884433962264E-2</v>
      </c>
      <c r="BJ388" s="515">
        <v>0</v>
      </c>
      <c r="BK388" s="515">
        <v>0</v>
      </c>
      <c r="BL388" s="515">
        <v>0</v>
      </c>
      <c r="BM388" s="515">
        <v>0</v>
      </c>
      <c r="BN388" s="515">
        <v>0</v>
      </c>
      <c r="BO388" s="515">
        <v>0</v>
      </c>
      <c r="BP388" s="515">
        <v>0</v>
      </c>
      <c r="BQ388" s="515">
        <v>0</v>
      </c>
      <c r="BR388" s="515">
        <v>0</v>
      </c>
      <c r="BS388" s="515">
        <v>0</v>
      </c>
      <c r="BT388" s="515">
        <v>0</v>
      </c>
      <c r="BU388" s="515">
        <v>0</v>
      </c>
      <c r="BV388" s="515">
        <v>378432</v>
      </c>
      <c r="BW388" s="515">
        <v>378432</v>
      </c>
      <c r="BX388" s="515">
        <v>0</v>
      </c>
      <c r="BY388" s="515">
        <v>0</v>
      </c>
      <c r="BZ388" s="515">
        <v>260445.75000000003</v>
      </c>
      <c r="CA388" s="515">
        <v>260445.75000000003</v>
      </c>
      <c r="CB388" s="515">
        <v>0</v>
      </c>
      <c r="CC388" s="515">
        <v>0</v>
      </c>
      <c r="CD388" s="515">
        <v>0</v>
      </c>
      <c r="CE388" s="515">
        <v>0</v>
      </c>
      <c r="CF388" s="515">
        <v>638877.75</v>
      </c>
      <c r="CG388" s="516">
        <v>638877.75</v>
      </c>
      <c r="CH388" s="501">
        <v>27544552.449023999</v>
      </c>
      <c r="CI388" s="501">
        <v>27544552.449023999</v>
      </c>
      <c r="CJ388" s="501">
        <v>32898282.361651205</v>
      </c>
      <c r="CK388" s="257" t="s">
        <v>1976</v>
      </c>
      <c r="CL388" s="108">
        <v>7.1</v>
      </c>
      <c r="CM388" s="245">
        <v>7.1</v>
      </c>
      <c r="CN388" s="109">
        <v>8.48</v>
      </c>
      <c r="CO388" s="436"/>
      <c r="CP388" s="436"/>
      <c r="CQ388" s="436"/>
      <c r="CR388" s="273"/>
      <c r="CS388" s="447">
        <v>171.429428520512</v>
      </c>
      <c r="CT388" s="448">
        <v>171.429428520512</v>
      </c>
      <c r="CU388" s="441">
        <v>1.3058268870620995</v>
      </c>
      <c r="CV388" s="442">
        <v>1.3058268870620995</v>
      </c>
      <c r="CW388" s="450" t="s">
        <v>2265</v>
      </c>
      <c r="CX388" s="242"/>
      <c r="CY388" s="436"/>
      <c r="CZ388" s="436"/>
      <c r="DA388" s="437"/>
      <c r="DB388" s="438"/>
      <c r="DC388" s="457">
        <v>0</v>
      </c>
      <c r="DD388" s="458">
        <v>123939</v>
      </c>
      <c r="DE388" s="459">
        <v>1061082</v>
      </c>
      <c r="DF388" s="357">
        <v>395007</v>
      </c>
    </row>
    <row r="389" spans="1:110" ht="35.25" customHeight="1" x14ac:dyDescent="0.25">
      <c r="A389" s="401" t="s">
        <v>56</v>
      </c>
      <c r="B389" s="48" t="s">
        <v>42</v>
      </c>
      <c r="C389" s="48" t="s">
        <v>670</v>
      </c>
      <c r="D389" s="145" t="s">
        <v>675</v>
      </c>
      <c r="E389" s="145" t="s">
        <v>676</v>
      </c>
      <c r="F389" s="145" t="s">
        <v>682</v>
      </c>
      <c r="G389" s="14" t="s">
        <v>676</v>
      </c>
      <c r="H389" s="22" t="s">
        <v>1978</v>
      </c>
      <c r="I389" s="145" t="s">
        <v>1984</v>
      </c>
      <c r="J389" s="426">
        <v>14.1023576752258</v>
      </c>
      <c r="K389" s="426">
        <v>6.4594696835340004</v>
      </c>
      <c r="L389" s="488">
        <v>1672.9</v>
      </c>
      <c r="M389" s="498"/>
      <c r="N389" s="498"/>
      <c r="O389" s="498"/>
      <c r="P389" s="498"/>
      <c r="Q389" s="498"/>
      <c r="R389" s="498"/>
      <c r="S389" s="498"/>
      <c r="T389" s="498"/>
      <c r="U389" s="498"/>
      <c r="V389" s="498"/>
      <c r="W389" s="498"/>
      <c r="X389" s="498"/>
      <c r="Y389" s="498"/>
      <c r="Z389" s="498"/>
      <c r="AA389" s="498"/>
      <c r="AB389" s="498"/>
      <c r="AC389" s="498">
        <v>24</v>
      </c>
      <c r="AD389" s="498">
        <v>24</v>
      </c>
      <c r="AE389" s="498"/>
      <c r="AF389" s="498"/>
      <c r="AG389" s="585"/>
      <c r="AH389" s="498"/>
      <c r="AI389" s="498">
        <f t="shared" si="28"/>
        <v>24</v>
      </c>
      <c r="AJ389" s="498">
        <f t="shared" si="29"/>
        <v>24</v>
      </c>
      <c r="AK389" s="498"/>
      <c r="AL389" s="498"/>
      <c r="AM389" s="498"/>
      <c r="AN389" s="498"/>
      <c r="AO389" s="498"/>
      <c r="AP389" s="498"/>
      <c r="AQ389" s="498"/>
      <c r="AR389" s="498"/>
      <c r="AS389" s="498"/>
      <c r="AT389" s="498"/>
      <c r="AU389" s="498"/>
      <c r="AV389" s="498"/>
      <c r="AW389" s="498"/>
      <c r="AX389" s="498"/>
      <c r="AY389" s="498"/>
      <c r="AZ389" s="498"/>
      <c r="BA389" s="586">
        <v>115.19</v>
      </c>
      <c r="BB389" s="586">
        <v>115.19</v>
      </c>
      <c r="BC389" s="498"/>
      <c r="BD389" s="498"/>
      <c r="BE389" s="498"/>
      <c r="BF389" s="498"/>
      <c r="BG389" s="256">
        <f t="shared" si="30"/>
        <v>115.19</v>
      </c>
      <c r="BH389" s="26">
        <f t="shared" si="31"/>
        <v>115.19</v>
      </c>
      <c r="BI389" s="514">
        <f t="shared" si="27"/>
        <v>1.5441018766756033E-2</v>
      </c>
      <c r="BJ389" s="515">
        <v>0</v>
      </c>
      <c r="BK389" s="515">
        <v>0</v>
      </c>
      <c r="BL389" s="515">
        <v>0</v>
      </c>
      <c r="BM389" s="515">
        <v>0</v>
      </c>
      <c r="BN389" s="515">
        <v>0</v>
      </c>
      <c r="BO389" s="515">
        <v>0</v>
      </c>
      <c r="BP389" s="515">
        <v>0</v>
      </c>
      <c r="BQ389" s="515">
        <v>0</v>
      </c>
      <c r="BR389" s="515">
        <v>0</v>
      </c>
      <c r="BS389" s="515">
        <v>0</v>
      </c>
      <c r="BT389" s="515">
        <v>0</v>
      </c>
      <c r="BU389" s="515">
        <v>0</v>
      </c>
      <c r="BV389" s="515">
        <v>0</v>
      </c>
      <c r="BW389" s="515">
        <v>0</v>
      </c>
      <c r="BX389" s="515">
        <v>0</v>
      </c>
      <c r="BY389" s="515">
        <v>0</v>
      </c>
      <c r="BZ389" s="515">
        <v>135214.62960000001</v>
      </c>
      <c r="CA389" s="515">
        <v>135214.62960000001</v>
      </c>
      <c r="CB389" s="515">
        <v>0</v>
      </c>
      <c r="CC389" s="515">
        <v>0</v>
      </c>
      <c r="CD389" s="515">
        <v>0</v>
      </c>
      <c r="CE389" s="515">
        <v>0</v>
      </c>
      <c r="CF389" s="515">
        <v>135214.62960000001</v>
      </c>
      <c r="CG389" s="516">
        <v>135214.62960000001</v>
      </c>
      <c r="CH389" s="501">
        <v>22476414.071556002</v>
      </c>
      <c r="CI389" s="501">
        <v>22476414.071556002</v>
      </c>
      <c r="CJ389" s="501">
        <v>25638233.788043998</v>
      </c>
      <c r="CK389" s="257" t="s">
        <v>1976</v>
      </c>
      <c r="CL389" s="108">
        <v>6.54</v>
      </c>
      <c r="CM389" s="245">
        <v>6.54</v>
      </c>
      <c r="CN389" s="109">
        <v>7.46</v>
      </c>
      <c r="CO389" s="436"/>
      <c r="CP389" s="436"/>
      <c r="CQ389" s="436"/>
      <c r="CR389" s="273"/>
      <c r="CS389" s="447">
        <v>174.06828579111081</v>
      </c>
      <c r="CT389" s="448">
        <v>174.06828579111081</v>
      </c>
      <c r="CU389" s="441">
        <v>1.305158253446052</v>
      </c>
      <c r="CV389" s="442">
        <v>1.305158253446052</v>
      </c>
      <c r="CW389" s="450" t="s">
        <v>2236</v>
      </c>
      <c r="CX389" s="242"/>
      <c r="CY389" s="436"/>
      <c r="CZ389" s="436"/>
      <c r="DA389" s="437"/>
      <c r="DB389" s="438"/>
      <c r="DC389" s="457">
        <v>413857</v>
      </c>
      <c r="DD389" s="458">
        <v>342128</v>
      </c>
      <c r="DE389" s="459">
        <v>0</v>
      </c>
      <c r="DF389" s="357">
        <v>251995</v>
      </c>
    </row>
    <row r="390" spans="1:110" ht="35.25" customHeight="1" x14ac:dyDescent="0.25">
      <c r="A390" s="401" t="s">
        <v>56</v>
      </c>
      <c r="B390" s="48" t="s">
        <v>42</v>
      </c>
      <c r="C390" s="48" t="s">
        <v>670</v>
      </c>
      <c r="D390" s="145" t="s">
        <v>675</v>
      </c>
      <c r="E390" s="145" t="s">
        <v>676</v>
      </c>
      <c r="F390" s="145" t="s">
        <v>683</v>
      </c>
      <c r="G390" s="14" t="s">
        <v>676</v>
      </c>
      <c r="H390" s="22" t="s">
        <v>1979</v>
      </c>
      <c r="I390" s="145" t="s">
        <v>1984</v>
      </c>
      <c r="J390" s="426">
        <v>14.460892192392555</v>
      </c>
      <c r="K390" s="426">
        <v>4.7571969598020001</v>
      </c>
      <c r="L390" s="488">
        <v>748.1</v>
      </c>
      <c r="M390" s="498"/>
      <c r="N390" s="498"/>
      <c r="O390" s="498"/>
      <c r="P390" s="498"/>
      <c r="Q390" s="498"/>
      <c r="R390" s="498"/>
      <c r="S390" s="498"/>
      <c r="T390" s="498"/>
      <c r="U390" s="498"/>
      <c r="V390" s="498"/>
      <c r="W390" s="498"/>
      <c r="X390" s="498"/>
      <c r="Y390" s="498">
        <v>1</v>
      </c>
      <c r="Z390" s="498">
        <v>1</v>
      </c>
      <c r="AA390" s="498"/>
      <c r="AB390" s="498"/>
      <c r="AC390" s="498">
        <v>2</v>
      </c>
      <c r="AD390" s="498">
        <v>2</v>
      </c>
      <c r="AE390" s="498"/>
      <c r="AF390" s="498"/>
      <c r="AG390" s="585"/>
      <c r="AH390" s="498"/>
      <c r="AI390" s="498">
        <f t="shared" si="28"/>
        <v>3</v>
      </c>
      <c r="AJ390" s="498">
        <f t="shared" si="29"/>
        <v>3</v>
      </c>
      <c r="AK390" s="498"/>
      <c r="AL390" s="498"/>
      <c r="AM390" s="498"/>
      <c r="AN390" s="498"/>
      <c r="AO390" s="498"/>
      <c r="AP390" s="498"/>
      <c r="AQ390" s="498"/>
      <c r="AR390" s="498"/>
      <c r="AS390" s="498"/>
      <c r="AT390" s="498"/>
      <c r="AU390" s="498"/>
      <c r="AV390" s="498"/>
      <c r="AW390" s="498">
        <v>75</v>
      </c>
      <c r="AX390" s="498">
        <v>75</v>
      </c>
      <c r="AY390" s="498"/>
      <c r="AZ390" s="498"/>
      <c r="BA390" s="586">
        <v>1225</v>
      </c>
      <c r="BB390" s="586">
        <v>1225</v>
      </c>
      <c r="BC390" s="498"/>
      <c r="BD390" s="498"/>
      <c r="BE390" s="498"/>
      <c r="BF390" s="498"/>
      <c r="BG390" s="256">
        <f t="shared" si="30"/>
        <v>1300</v>
      </c>
      <c r="BH390" s="26">
        <f t="shared" si="31"/>
        <v>1300</v>
      </c>
      <c r="BI390" s="514">
        <f t="shared" si="27"/>
        <v>0.27659574468085107</v>
      </c>
      <c r="BJ390" s="515">
        <v>0</v>
      </c>
      <c r="BK390" s="515">
        <v>0</v>
      </c>
      <c r="BL390" s="515">
        <v>0</v>
      </c>
      <c r="BM390" s="515">
        <v>0</v>
      </c>
      <c r="BN390" s="515">
        <v>0</v>
      </c>
      <c r="BO390" s="515">
        <v>0</v>
      </c>
      <c r="BP390" s="515">
        <v>0</v>
      </c>
      <c r="BQ390" s="515">
        <v>0</v>
      </c>
      <c r="BR390" s="515">
        <v>0</v>
      </c>
      <c r="BS390" s="515">
        <v>0</v>
      </c>
      <c r="BT390" s="515">
        <v>0</v>
      </c>
      <c r="BU390" s="515">
        <v>0</v>
      </c>
      <c r="BV390" s="515">
        <v>378432</v>
      </c>
      <c r="BW390" s="515">
        <v>378432</v>
      </c>
      <c r="BX390" s="515">
        <v>0</v>
      </c>
      <c r="BY390" s="515">
        <v>0</v>
      </c>
      <c r="BZ390" s="515">
        <v>1437954</v>
      </c>
      <c r="CA390" s="515">
        <v>1437954</v>
      </c>
      <c r="CB390" s="515">
        <v>0</v>
      </c>
      <c r="CC390" s="515">
        <v>0</v>
      </c>
      <c r="CD390" s="515">
        <v>0</v>
      </c>
      <c r="CE390" s="515">
        <v>0</v>
      </c>
      <c r="CF390" s="515">
        <v>1816386</v>
      </c>
      <c r="CG390" s="516">
        <v>1816386</v>
      </c>
      <c r="CH390" s="501">
        <v>13499341.204629602</v>
      </c>
      <c r="CI390" s="501">
        <v>13499341.204629602</v>
      </c>
      <c r="CJ390" s="501">
        <v>15941433.080844</v>
      </c>
      <c r="CK390" s="257" t="s">
        <v>1976</v>
      </c>
      <c r="CL390" s="108">
        <v>3.98</v>
      </c>
      <c r="CM390" s="245">
        <v>3.98</v>
      </c>
      <c r="CN390" s="109">
        <v>4.7</v>
      </c>
      <c r="CO390" s="436"/>
      <c r="CP390" s="436"/>
      <c r="CQ390" s="436"/>
      <c r="CR390" s="273"/>
      <c r="CS390" s="447">
        <v>110.90698925089913</v>
      </c>
      <c r="CT390" s="448">
        <v>110.90698925089913</v>
      </c>
      <c r="CU390" s="441">
        <v>1.0890450620887078</v>
      </c>
      <c r="CV390" s="442">
        <v>1.0890450620887078</v>
      </c>
      <c r="CW390" s="450" t="s">
        <v>2265</v>
      </c>
      <c r="CX390" s="242"/>
      <c r="CY390" s="436"/>
      <c r="CZ390" s="436"/>
      <c r="DA390" s="437"/>
      <c r="DB390" s="438"/>
      <c r="DC390" s="457">
        <v>0</v>
      </c>
      <c r="DD390" s="458">
        <v>144611</v>
      </c>
      <c r="DE390" s="459">
        <v>98400</v>
      </c>
      <c r="DF390" s="357">
        <v>81003.666666666672</v>
      </c>
    </row>
    <row r="391" spans="1:110" ht="35.25" customHeight="1" x14ac:dyDescent="0.25">
      <c r="A391" s="401" t="s">
        <v>56</v>
      </c>
      <c r="B391" s="48" t="s">
        <v>42</v>
      </c>
      <c r="C391" s="48" t="s">
        <v>670</v>
      </c>
      <c r="D391" s="145" t="s">
        <v>675</v>
      </c>
      <c r="E391" s="145" t="s">
        <v>676</v>
      </c>
      <c r="F391" s="145" t="s">
        <v>684</v>
      </c>
      <c r="G391" s="14" t="s">
        <v>676</v>
      </c>
      <c r="H391" s="22" t="s">
        <v>1979</v>
      </c>
      <c r="I391" s="145" t="s">
        <v>1984</v>
      </c>
      <c r="J391" s="426">
        <v>14.221869180948051</v>
      </c>
      <c r="K391" s="426">
        <v>16.326136329678</v>
      </c>
      <c r="L391" s="488">
        <v>3141.6</v>
      </c>
      <c r="M391" s="498"/>
      <c r="N391" s="498"/>
      <c r="O391" s="498"/>
      <c r="P391" s="498"/>
      <c r="Q391" s="498"/>
      <c r="R391" s="498"/>
      <c r="S391" s="498"/>
      <c r="T391" s="498"/>
      <c r="U391" s="498"/>
      <c r="V391" s="498"/>
      <c r="W391" s="498"/>
      <c r="X391" s="498"/>
      <c r="Y391" s="498"/>
      <c r="Z391" s="498"/>
      <c r="AA391" s="498"/>
      <c r="AB391" s="498"/>
      <c r="AC391" s="498">
        <v>46</v>
      </c>
      <c r="AD391" s="498">
        <v>46</v>
      </c>
      <c r="AE391" s="498"/>
      <c r="AF391" s="498"/>
      <c r="AG391" s="585"/>
      <c r="AH391" s="498"/>
      <c r="AI391" s="498">
        <f t="shared" si="28"/>
        <v>46</v>
      </c>
      <c r="AJ391" s="498">
        <f t="shared" si="29"/>
        <v>46</v>
      </c>
      <c r="AK391" s="498"/>
      <c r="AL391" s="498"/>
      <c r="AM391" s="498"/>
      <c r="AN391" s="498"/>
      <c r="AO391" s="498"/>
      <c r="AP391" s="498"/>
      <c r="AQ391" s="498"/>
      <c r="AR391" s="498"/>
      <c r="AS391" s="498"/>
      <c r="AT391" s="498"/>
      <c r="AU391" s="498"/>
      <c r="AV391" s="498"/>
      <c r="AW391" s="498"/>
      <c r="AX391" s="498"/>
      <c r="AY391" s="498"/>
      <c r="AZ391" s="498"/>
      <c r="BA391" s="586">
        <v>240.16</v>
      </c>
      <c r="BB391" s="586">
        <v>240.16</v>
      </c>
      <c r="BC391" s="498"/>
      <c r="BD391" s="498"/>
      <c r="BE391" s="498"/>
      <c r="BF391" s="498"/>
      <c r="BG391" s="256">
        <f t="shared" si="30"/>
        <v>240.16</v>
      </c>
      <c r="BH391" s="26">
        <f t="shared" si="31"/>
        <v>240.16</v>
      </c>
      <c r="BI391" s="514">
        <f t="shared" si="27"/>
        <v>2.1328596802841916E-2</v>
      </c>
      <c r="BJ391" s="515">
        <v>0</v>
      </c>
      <c r="BK391" s="515">
        <v>0</v>
      </c>
      <c r="BL391" s="515">
        <v>0</v>
      </c>
      <c r="BM391" s="515">
        <v>0</v>
      </c>
      <c r="BN391" s="515">
        <v>0</v>
      </c>
      <c r="BO391" s="515">
        <v>0</v>
      </c>
      <c r="BP391" s="515">
        <v>0</v>
      </c>
      <c r="BQ391" s="515">
        <v>0</v>
      </c>
      <c r="BR391" s="515">
        <v>0</v>
      </c>
      <c r="BS391" s="515">
        <v>0</v>
      </c>
      <c r="BT391" s="515">
        <v>0</v>
      </c>
      <c r="BU391" s="515">
        <v>0</v>
      </c>
      <c r="BV391" s="515">
        <v>0</v>
      </c>
      <c r="BW391" s="515">
        <v>0</v>
      </c>
      <c r="BX391" s="515">
        <v>0</v>
      </c>
      <c r="BY391" s="515">
        <v>0</v>
      </c>
      <c r="BZ391" s="515">
        <v>281909.41440000001</v>
      </c>
      <c r="CA391" s="515">
        <v>281909.41440000001</v>
      </c>
      <c r="CB391" s="515">
        <v>0</v>
      </c>
      <c r="CC391" s="515">
        <v>0</v>
      </c>
      <c r="CD391" s="515">
        <v>0</v>
      </c>
      <c r="CE391" s="515">
        <v>0</v>
      </c>
      <c r="CF391" s="515">
        <v>281909.41440000001</v>
      </c>
      <c r="CG391" s="516">
        <v>281909.41440000001</v>
      </c>
      <c r="CH391" s="501">
        <v>39265766.407204799</v>
      </c>
      <c r="CI391" s="501">
        <v>39265766.407204799</v>
      </c>
      <c r="CJ391" s="501">
        <v>43818883.027267195</v>
      </c>
      <c r="CK391" s="257" t="s">
        <v>1976</v>
      </c>
      <c r="CL391" s="108">
        <v>10.09</v>
      </c>
      <c r="CM391" s="245">
        <v>10.09</v>
      </c>
      <c r="CN391" s="109">
        <v>11.26</v>
      </c>
      <c r="CO391" s="436"/>
      <c r="CP391" s="436"/>
      <c r="CQ391" s="436"/>
      <c r="CR391" s="273"/>
      <c r="CS391" s="447">
        <v>109.84610731782442</v>
      </c>
      <c r="CT391" s="448">
        <v>109.41479614246168</v>
      </c>
      <c r="CU391" s="441">
        <v>1.2178395208793706</v>
      </c>
      <c r="CV391" s="442">
        <v>1.2174151064386696</v>
      </c>
      <c r="CW391" s="450" t="s">
        <v>2225</v>
      </c>
      <c r="CX391" s="242"/>
      <c r="CY391" s="436"/>
      <c r="CZ391" s="436"/>
      <c r="DA391" s="437"/>
      <c r="DB391" s="438"/>
      <c r="DC391" s="457">
        <v>0</v>
      </c>
      <c r="DD391" s="458">
        <v>649666</v>
      </c>
      <c r="DE391" s="459">
        <v>305642</v>
      </c>
      <c r="DF391" s="357">
        <v>318436</v>
      </c>
    </row>
    <row r="392" spans="1:110" ht="35.25" customHeight="1" x14ac:dyDescent="0.25">
      <c r="A392" s="401" t="s">
        <v>56</v>
      </c>
      <c r="B392" s="48" t="s">
        <v>42</v>
      </c>
      <c r="C392" s="48" t="s">
        <v>670</v>
      </c>
      <c r="D392" s="145" t="s">
        <v>685</v>
      </c>
      <c r="E392" s="145" t="s">
        <v>676</v>
      </c>
      <c r="F392" s="145" t="s">
        <v>686</v>
      </c>
      <c r="G392" s="14" t="s">
        <v>676</v>
      </c>
      <c r="H392" s="22" t="s">
        <v>1983</v>
      </c>
      <c r="I392" s="145" t="s">
        <v>1984</v>
      </c>
      <c r="J392" s="426">
        <v>9.2023859409999993</v>
      </c>
      <c r="K392" s="426">
        <v>1.7026515116100001</v>
      </c>
      <c r="L392" s="488">
        <v>2</v>
      </c>
      <c r="M392" s="498"/>
      <c r="N392" s="498"/>
      <c r="O392" s="498"/>
      <c r="P392" s="498"/>
      <c r="Q392" s="498"/>
      <c r="R392" s="498"/>
      <c r="S392" s="498"/>
      <c r="T392" s="498"/>
      <c r="U392" s="498"/>
      <c r="V392" s="498"/>
      <c r="W392" s="498"/>
      <c r="X392" s="498"/>
      <c r="Y392" s="498">
        <v>1</v>
      </c>
      <c r="Z392" s="498">
        <v>1</v>
      </c>
      <c r="AA392" s="498"/>
      <c r="AB392" s="498"/>
      <c r="AC392" s="498"/>
      <c r="AD392" s="498"/>
      <c r="AE392" s="498"/>
      <c r="AF392" s="498"/>
      <c r="AG392" s="585"/>
      <c r="AH392" s="498"/>
      <c r="AI392" s="498">
        <f t="shared" si="28"/>
        <v>1</v>
      </c>
      <c r="AJ392" s="498">
        <f t="shared" si="29"/>
        <v>1</v>
      </c>
      <c r="AK392" s="498"/>
      <c r="AL392" s="498"/>
      <c r="AM392" s="498"/>
      <c r="AN392" s="498"/>
      <c r="AO392" s="498"/>
      <c r="AP392" s="498"/>
      <c r="AQ392" s="498"/>
      <c r="AR392" s="498"/>
      <c r="AS392" s="498"/>
      <c r="AT392" s="498"/>
      <c r="AU392" s="498"/>
      <c r="AV392" s="498"/>
      <c r="AW392" s="498">
        <v>1850</v>
      </c>
      <c r="AX392" s="498">
        <v>1850</v>
      </c>
      <c r="AY392" s="498"/>
      <c r="AZ392" s="498"/>
      <c r="BA392" s="586"/>
      <c r="BB392" s="586"/>
      <c r="BC392" s="498"/>
      <c r="BD392" s="498"/>
      <c r="BE392" s="498"/>
      <c r="BF392" s="498"/>
      <c r="BG392" s="256">
        <f t="shared" si="30"/>
        <v>1850</v>
      </c>
      <c r="BH392" s="26">
        <f t="shared" si="31"/>
        <v>1850</v>
      </c>
      <c r="BI392" s="514">
        <f t="shared" si="27"/>
        <v>1.4341085271317831</v>
      </c>
      <c r="BJ392" s="515">
        <v>0</v>
      </c>
      <c r="BK392" s="515">
        <v>0</v>
      </c>
      <c r="BL392" s="515">
        <v>0</v>
      </c>
      <c r="BM392" s="515">
        <v>0</v>
      </c>
      <c r="BN392" s="515">
        <v>0</v>
      </c>
      <c r="BO392" s="515">
        <v>0</v>
      </c>
      <c r="BP392" s="515">
        <v>0</v>
      </c>
      <c r="BQ392" s="515">
        <v>0</v>
      </c>
      <c r="BR392" s="515">
        <v>0</v>
      </c>
      <c r="BS392" s="515">
        <v>0</v>
      </c>
      <c r="BT392" s="515">
        <v>0</v>
      </c>
      <c r="BU392" s="515">
        <v>0</v>
      </c>
      <c r="BV392" s="515">
        <v>9334656</v>
      </c>
      <c r="BW392" s="515">
        <v>9334656</v>
      </c>
      <c r="BX392" s="515">
        <v>0</v>
      </c>
      <c r="BY392" s="515">
        <v>0</v>
      </c>
      <c r="BZ392" s="515">
        <v>0</v>
      </c>
      <c r="CA392" s="515">
        <v>0</v>
      </c>
      <c r="CB392" s="515">
        <v>0</v>
      </c>
      <c r="CC392" s="515">
        <v>0</v>
      </c>
      <c r="CD392" s="515">
        <v>0</v>
      </c>
      <c r="CE392" s="515">
        <v>0</v>
      </c>
      <c r="CF392" s="515">
        <v>9334656</v>
      </c>
      <c r="CG392" s="516">
        <v>9334656</v>
      </c>
      <c r="CH392" s="501">
        <v>0</v>
      </c>
      <c r="CI392" s="501">
        <v>0</v>
      </c>
      <c r="CJ392" s="501">
        <v>4520160</v>
      </c>
      <c r="CK392" s="257" t="s">
        <v>1976</v>
      </c>
      <c r="CL392" s="108">
        <v>0</v>
      </c>
      <c r="CM392" s="245">
        <v>0</v>
      </c>
      <c r="CN392" s="109">
        <v>1.29</v>
      </c>
      <c r="CO392" s="436"/>
      <c r="CP392" s="436"/>
      <c r="CQ392" s="436"/>
      <c r="CR392" s="273"/>
      <c r="CS392" s="447">
        <v>69.1111111111111</v>
      </c>
      <c r="CT392" s="448">
        <v>69.1111111111111</v>
      </c>
      <c r="CU392" s="441">
        <v>0.55555555555555547</v>
      </c>
      <c r="CV392" s="442">
        <v>0.55555555555555547</v>
      </c>
      <c r="CW392" s="450" t="s">
        <v>2246</v>
      </c>
      <c r="CX392" s="242"/>
      <c r="CY392" s="436"/>
      <c r="CZ392" s="436"/>
      <c r="DA392" s="437"/>
      <c r="DB392" s="438"/>
      <c r="DC392" s="457">
        <v>173</v>
      </c>
      <c r="DD392" s="458">
        <v>0</v>
      </c>
      <c r="DE392" s="459">
        <v>0</v>
      </c>
      <c r="DF392" s="357">
        <v>57.666666666666664</v>
      </c>
    </row>
    <row r="393" spans="1:110" ht="35.25" customHeight="1" x14ac:dyDescent="0.25">
      <c r="A393" s="401" t="s">
        <v>56</v>
      </c>
      <c r="B393" s="48" t="s">
        <v>42</v>
      </c>
      <c r="C393" s="48" t="s">
        <v>670</v>
      </c>
      <c r="D393" s="145" t="s">
        <v>685</v>
      </c>
      <c r="E393" s="145" t="s">
        <v>676</v>
      </c>
      <c r="F393" s="145" t="s">
        <v>687</v>
      </c>
      <c r="G393" s="14" t="s">
        <v>676</v>
      </c>
      <c r="H393" s="22" t="s">
        <v>1983</v>
      </c>
      <c r="I393" s="145" t="s">
        <v>1984</v>
      </c>
      <c r="J393" s="426">
        <v>8.8438514230000003</v>
      </c>
      <c r="K393" s="426">
        <v>1.7007575722200001</v>
      </c>
      <c r="L393" s="488">
        <v>2</v>
      </c>
      <c r="M393" s="498"/>
      <c r="N393" s="498"/>
      <c r="O393" s="498"/>
      <c r="P393" s="498"/>
      <c r="Q393" s="498"/>
      <c r="R393" s="498"/>
      <c r="S393" s="498"/>
      <c r="T393" s="498"/>
      <c r="U393" s="498"/>
      <c r="V393" s="498"/>
      <c r="W393" s="498"/>
      <c r="X393" s="498"/>
      <c r="Y393" s="498"/>
      <c r="Z393" s="498"/>
      <c r="AA393" s="498"/>
      <c r="AB393" s="498"/>
      <c r="AC393" s="498">
        <v>2</v>
      </c>
      <c r="AD393" s="498">
        <v>2</v>
      </c>
      <c r="AE393" s="498"/>
      <c r="AF393" s="498"/>
      <c r="AG393" s="585"/>
      <c r="AH393" s="498"/>
      <c r="AI393" s="498">
        <f t="shared" si="28"/>
        <v>2</v>
      </c>
      <c r="AJ393" s="498">
        <f t="shared" si="29"/>
        <v>2</v>
      </c>
      <c r="AK393" s="498"/>
      <c r="AL393" s="498"/>
      <c r="AM393" s="498"/>
      <c r="AN393" s="498"/>
      <c r="AO393" s="498"/>
      <c r="AP393" s="498"/>
      <c r="AQ393" s="498"/>
      <c r="AR393" s="498"/>
      <c r="AS393" s="498"/>
      <c r="AT393" s="498"/>
      <c r="AU393" s="498"/>
      <c r="AV393" s="498"/>
      <c r="AW393" s="498"/>
      <c r="AX393" s="498"/>
      <c r="AY393" s="498"/>
      <c r="AZ393" s="498"/>
      <c r="BA393" s="586">
        <v>181</v>
      </c>
      <c r="BB393" s="586">
        <v>181</v>
      </c>
      <c r="BC393" s="498"/>
      <c r="BD393" s="498"/>
      <c r="BE393" s="498"/>
      <c r="BF393" s="498"/>
      <c r="BG393" s="256">
        <f t="shared" si="30"/>
        <v>181</v>
      </c>
      <c r="BH393" s="26">
        <f t="shared" si="31"/>
        <v>181</v>
      </c>
      <c r="BI393" s="514">
        <f t="shared" ref="BI393:BI456" si="32">IF(CN393=0,0,BG393/1000/CN393)</f>
        <v>5.4682779456193348E-2</v>
      </c>
      <c r="BJ393" s="515">
        <v>0</v>
      </c>
      <c r="BK393" s="515">
        <v>0</v>
      </c>
      <c r="BL393" s="515">
        <v>0</v>
      </c>
      <c r="BM393" s="515">
        <v>0</v>
      </c>
      <c r="BN393" s="515">
        <v>0</v>
      </c>
      <c r="BO393" s="515">
        <v>0</v>
      </c>
      <c r="BP393" s="515">
        <v>0</v>
      </c>
      <c r="BQ393" s="515">
        <v>0</v>
      </c>
      <c r="BR393" s="515">
        <v>0</v>
      </c>
      <c r="BS393" s="515">
        <v>0</v>
      </c>
      <c r="BT393" s="515">
        <v>0</v>
      </c>
      <c r="BU393" s="515">
        <v>0</v>
      </c>
      <c r="BV393" s="515">
        <v>0</v>
      </c>
      <c r="BW393" s="515">
        <v>0</v>
      </c>
      <c r="BX393" s="515">
        <v>0</v>
      </c>
      <c r="BY393" s="515">
        <v>0</v>
      </c>
      <c r="BZ393" s="515">
        <v>212465.04</v>
      </c>
      <c r="CA393" s="515">
        <v>212465.04</v>
      </c>
      <c r="CB393" s="515">
        <v>0</v>
      </c>
      <c r="CC393" s="515">
        <v>0</v>
      </c>
      <c r="CD393" s="515">
        <v>0</v>
      </c>
      <c r="CE393" s="515">
        <v>0</v>
      </c>
      <c r="CF393" s="515">
        <v>212465.04</v>
      </c>
      <c r="CG393" s="516">
        <v>212465.04</v>
      </c>
      <c r="CH393" s="501">
        <v>0</v>
      </c>
      <c r="CI393" s="501">
        <v>0</v>
      </c>
      <c r="CJ393" s="501">
        <v>11598240</v>
      </c>
      <c r="CK393" s="257" t="s">
        <v>1976</v>
      </c>
      <c r="CL393" s="108">
        <v>0</v>
      </c>
      <c r="CM393" s="245">
        <v>0</v>
      </c>
      <c r="CN393" s="109">
        <v>3.31</v>
      </c>
      <c r="CO393" s="436"/>
      <c r="CP393" s="436"/>
      <c r="CQ393" s="436"/>
      <c r="CR393" s="273"/>
      <c r="CS393" s="447">
        <v>235.73333333333335</v>
      </c>
      <c r="CT393" s="448">
        <v>235.73333333333335</v>
      </c>
      <c r="CU393" s="441">
        <v>1</v>
      </c>
      <c r="CV393" s="442">
        <v>1</v>
      </c>
      <c r="CW393" s="450" t="s">
        <v>2246</v>
      </c>
      <c r="CX393" s="242"/>
      <c r="CY393" s="436"/>
      <c r="CZ393" s="436"/>
      <c r="DA393" s="437"/>
      <c r="DB393" s="438"/>
      <c r="DC393" s="457">
        <v>1538</v>
      </c>
      <c r="DD393" s="458">
        <v>0</v>
      </c>
      <c r="DE393" s="459">
        <v>0</v>
      </c>
      <c r="DF393" s="357">
        <v>512.66666666666663</v>
      </c>
    </row>
    <row r="394" spans="1:110" ht="35.25" customHeight="1" x14ac:dyDescent="0.25">
      <c r="A394" s="401" t="s">
        <v>56</v>
      </c>
      <c r="B394" s="48" t="s">
        <v>42</v>
      </c>
      <c r="C394" s="48" t="s">
        <v>670</v>
      </c>
      <c r="D394" s="145" t="s">
        <v>688</v>
      </c>
      <c r="E394" s="145" t="s">
        <v>689</v>
      </c>
      <c r="F394" s="145" t="s">
        <v>690</v>
      </c>
      <c r="G394" s="14" t="s">
        <v>689</v>
      </c>
      <c r="H394" s="22" t="s">
        <v>1979</v>
      </c>
      <c r="I394" s="145" t="s">
        <v>1984</v>
      </c>
      <c r="J394" s="426">
        <v>12.30968508939201</v>
      </c>
      <c r="K394" s="426">
        <v>23.64962116293</v>
      </c>
      <c r="L394" s="488">
        <v>3173.1</v>
      </c>
      <c r="M394" s="498"/>
      <c r="N394" s="498"/>
      <c r="O394" s="498"/>
      <c r="P394" s="498"/>
      <c r="Q394" s="498"/>
      <c r="R394" s="498"/>
      <c r="S394" s="498"/>
      <c r="T394" s="498"/>
      <c r="U394" s="498"/>
      <c r="V394" s="498"/>
      <c r="W394" s="498"/>
      <c r="X394" s="498"/>
      <c r="Y394" s="498">
        <v>1</v>
      </c>
      <c r="Z394" s="498">
        <v>1</v>
      </c>
      <c r="AA394" s="498"/>
      <c r="AB394" s="498"/>
      <c r="AC394" s="498">
        <v>38</v>
      </c>
      <c r="AD394" s="498">
        <v>38</v>
      </c>
      <c r="AE394" s="498"/>
      <c r="AF394" s="498"/>
      <c r="AG394" s="585"/>
      <c r="AH394" s="498"/>
      <c r="AI394" s="498">
        <f t="shared" ref="AI394:AI457" si="33">SUM(M394,O394,Q394,S394,U394,W394,Y394,AA394,AC394,AE394,AG394)</f>
        <v>39</v>
      </c>
      <c r="AJ394" s="498">
        <f t="shared" ref="AJ394:AJ457" si="34">SUM(N394,P394,R394,T394,V394,X394,Z394,AB394,AD394,AF394,AH394)</f>
        <v>39</v>
      </c>
      <c r="AK394" s="498"/>
      <c r="AL394" s="498"/>
      <c r="AM394" s="498"/>
      <c r="AN394" s="498"/>
      <c r="AO394" s="498"/>
      <c r="AP394" s="498"/>
      <c r="AQ394" s="498"/>
      <c r="AR394" s="498"/>
      <c r="AS394" s="498"/>
      <c r="AT394" s="498"/>
      <c r="AU394" s="498"/>
      <c r="AV394" s="498"/>
      <c r="AW394" s="498">
        <v>135</v>
      </c>
      <c r="AX394" s="498">
        <v>135</v>
      </c>
      <c r="AY394" s="498"/>
      <c r="AZ394" s="498"/>
      <c r="BA394" s="586">
        <v>266.37</v>
      </c>
      <c r="BB394" s="586">
        <v>266.37</v>
      </c>
      <c r="BC394" s="498"/>
      <c r="BD394" s="498"/>
      <c r="BE394" s="498"/>
      <c r="BF394" s="498"/>
      <c r="BG394" s="256">
        <f t="shared" ref="BG394:BG457" si="35">SUM(AK394,AM394,AO394,AQ394,AS394,AU394,AW394,AY394,BA394,BC394,BE394)</f>
        <v>401.37</v>
      </c>
      <c r="BH394" s="26">
        <f t="shared" ref="BH394:BH457" si="36">SUM(AL394,AN394,AP394,AR394,AT394,AV394,AX394,AZ394,BB394,BD394,BF394)</f>
        <v>401.37</v>
      </c>
      <c r="BI394" s="514">
        <f t="shared" si="32"/>
        <v>5.239817232375979E-2</v>
      </c>
      <c r="BJ394" s="515">
        <v>0</v>
      </c>
      <c r="BK394" s="515">
        <v>0</v>
      </c>
      <c r="BL394" s="515">
        <v>0</v>
      </c>
      <c r="BM394" s="515">
        <v>0</v>
      </c>
      <c r="BN394" s="515">
        <v>0</v>
      </c>
      <c r="BO394" s="515">
        <v>0</v>
      </c>
      <c r="BP394" s="515">
        <v>0</v>
      </c>
      <c r="BQ394" s="515">
        <v>0</v>
      </c>
      <c r="BR394" s="515">
        <v>0</v>
      </c>
      <c r="BS394" s="515">
        <v>0</v>
      </c>
      <c r="BT394" s="515">
        <v>0</v>
      </c>
      <c r="BU394" s="515">
        <v>0</v>
      </c>
      <c r="BV394" s="515">
        <v>681177.59999999998</v>
      </c>
      <c r="BW394" s="515">
        <v>681177.59999999998</v>
      </c>
      <c r="BX394" s="515">
        <v>0</v>
      </c>
      <c r="BY394" s="515">
        <v>0</v>
      </c>
      <c r="BZ394" s="515">
        <v>312675.76080000005</v>
      </c>
      <c r="CA394" s="515">
        <v>312675.76080000005</v>
      </c>
      <c r="CB394" s="515">
        <v>0</v>
      </c>
      <c r="CC394" s="515">
        <v>0</v>
      </c>
      <c r="CD394" s="515">
        <v>0</v>
      </c>
      <c r="CE394" s="515">
        <v>0</v>
      </c>
      <c r="CF394" s="515">
        <v>993853.36080000002</v>
      </c>
      <c r="CG394" s="516">
        <v>993853.36080000002</v>
      </c>
      <c r="CH394" s="501">
        <v>27909596.744168401</v>
      </c>
      <c r="CI394" s="501">
        <v>27909596.744168401</v>
      </c>
      <c r="CJ394" s="501">
        <v>26296126.821688801</v>
      </c>
      <c r="CK394" s="257" t="s">
        <v>1976</v>
      </c>
      <c r="CL394" s="108">
        <v>8.1300000000000008</v>
      </c>
      <c r="CM394" s="245">
        <v>8.1300000000000008</v>
      </c>
      <c r="CN394" s="109">
        <v>7.66</v>
      </c>
      <c r="CO394" s="436"/>
      <c r="CP394" s="436"/>
      <c r="CQ394" s="436"/>
      <c r="CR394" s="273"/>
      <c r="CS394" s="447">
        <v>95.931357577870585</v>
      </c>
      <c r="CT394" s="448">
        <v>92.167195485268749</v>
      </c>
      <c r="CU394" s="441">
        <v>1.0295014123755293</v>
      </c>
      <c r="CV394" s="442">
        <v>1.0279256579831137</v>
      </c>
      <c r="CW394" s="450" t="s">
        <v>2255</v>
      </c>
      <c r="CX394" s="242"/>
      <c r="CY394" s="436"/>
      <c r="CZ394" s="436"/>
      <c r="DA394" s="437"/>
      <c r="DB394" s="438"/>
      <c r="DC394" s="457">
        <v>0</v>
      </c>
      <c r="DD394" s="458">
        <v>0</v>
      </c>
      <c r="DE394" s="459">
        <v>596215</v>
      </c>
      <c r="DF394" s="357">
        <v>198738.33333333334</v>
      </c>
    </row>
    <row r="395" spans="1:110" ht="35.25" customHeight="1" x14ac:dyDescent="0.25">
      <c r="A395" s="401" t="s">
        <v>56</v>
      </c>
      <c r="B395" s="48" t="s">
        <v>42</v>
      </c>
      <c r="C395" s="48" t="s">
        <v>670</v>
      </c>
      <c r="D395" s="145" t="s">
        <v>688</v>
      </c>
      <c r="E395" s="145" t="s">
        <v>689</v>
      </c>
      <c r="F395" s="145" t="s">
        <v>691</v>
      </c>
      <c r="G395" s="14" t="s">
        <v>692</v>
      </c>
      <c r="H395" s="22" t="s">
        <v>1978</v>
      </c>
      <c r="I395" s="145" t="s">
        <v>1984</v>
      </c>
      <c r="J395" s="426">
        <v>11.592616055058496</v>
      </c>
      <c r="K395" s="426">
        <v>23.268181769784</v>
      </c>
      <c r="L395" s="488">
        <v>3524.9</v>
      </c>
      <c r="M395" s="498"/>
      <c r="N395" s="498"/>
      <c r="O395" s="498"/>
      <c r="P395" s="498"/>
      <c r="Q395" s="498"/>
      <c r="R395" s="498"/>
      <c r="S395" s="498"/>
      <c r="T395" s="498"/>
      <c r="U395" s="498"/>
      <c r="V395" s="498"/>
      <c r="W395" s="498"/>
      <c r="X395" s="498"/>
      <c r="Y395" s="498"/>
      <c r="Z395" s="498"/>
      <c r="AA395" s="498"/>
      <c r="AB395" s="498"/>
      <c r="AC395" s="498">
        <v>67</v>
      </c>
      <c r="AD395" s="498">
        <v>67</v>
      </c>
      <c r="AE395" s="498"/>
      <c r="AF395" s="498"/>
      <c r="AG395" s="585"/>
      <c r="AH395" s="498"/>
      <c r="AI395" s="498">
        <f t="shared" si="33"/>
        <v>67</v>
      </c>
      <c r="AJ395" s="498">
        <f t="shared" si="34"/>
        <v>67</v>
      </c>
      <c r="AK395" s="498"/>
      <c r="AL395" s="498"/>
      <c r="AM395" s="498"/>
      <c r="AN395" s="498"/>
      <c r="AO395" s="498"/>
      <c r="AP395" s="498"/>
      <c r="AQ395" s="498"/>
      <c r="AR395" s="498"/>
      <c r="AS395" s="498"/>
      <c r="AT395" s="498"/>
      <c r="AU395" s="498"/>
      <c r="AV395" s="498"/>
      <c r="AW395" s="498"/>
      <c r="AX395" s="498"/>
      <c r="AY395" s="498"/>
      <c r="AZ395" s="498"/>
      <c r="BA395" s="586">
        <v>546.26</v>
      </c>
      <c r="BB395" s="586">
        <v>546.26</v>
      </c>
      <c r="BC395" s="498"/>
      <c r="BD395" s="498"/>
      <c r="BE395" s="498"/>
      <c r="BF395" s="498"/>
      <c r="BG395" s="256">
        <f t="shared" si="35"/>
        <v>546.26</v>
      </c>
      <c r="BH395" s="26">
        <f t="shared" si="36"/>
        <v>546.26</v>
      </c>
      <c r="BI395" s="514">
        <f t="shared" si="32"/>
        <v>9.8781193490054237E-2</v>
      </c>
      <c r="BJ395" s="515">
        <v>0</v>
      </c>
      <c r="BK395" s="515">
        <v>0</v>
      </c>
      <c r="BL395" s="515">
        <v>0</v>
      </c>
      <c r="BM395" s="515">
        <v>0</v>
      </c>
      <c r="BN395" s="515">
        <v>0</v>
      </c>
      <c r="BO395" s="515">
        <v>0</v>
      </c>
      <c r="BP395" s="515">
        <v>0</v>
      </c>
      <c r="BQ395" s="515">
        <v>0</v>
      </c>
      <c r="BR395" s="515">
        <v>0</v>
      </c>
      <c r="BS395" s="515">
        <v>0</v>
      </c>
      <c r="BT395" s="515">
        <v>0</v>
      </c>
      <c r="BU395" s="515">
        <v>0</v>
      </c>
      <c r="BV395" s="515">
        <v>0</v>
      </c>
      <c r="BW395" s="515">
        <v>0</v>
      </c>
      <c r="BX395" s="515">
        <v>0</v>
      </c>
      <c r="BY395" s="515">
        <v>0</v>
      </c>
      <c r="BZ395" s="515">
        <v>641221.83840000001</v>
      </c>
      <c r="CA395" s="515">
        <v>641221.83840000001</v>
      </c>
      <c r="CB395" s="515">
        <v>0</v>
      </c>
      <c r="CC395" s="515">
        <v>0</v>
      </c>
      <c r="CD395" s="515">
        <v>0</v>
      </c>
      <c r="CE395" s="515">
        <v>0</v>
      </c>
      <c r="CF395" s="515">
        <v>641221.83840000001</v>
      </c>
      <c r="CG395" s="516">
        <v>641221.83840000001</v>
      </c>
      <c r="CH395" s="501">
        <v>35580364.070449188</v>
      </c>
      <c r="CI395" s="501">
        <v>35580364.070449188</v>
      </c>
      <c r="CJ395" s="501">
        <v>21410164.6691604</v>
      </c>
      <c r="CK395" s="257" t="s">
        <v>1976</v>
      </c>
      <c r="CL395" s="108">
        <v>9.19</v>
      </c>
      <c r="CM395" s="245">
        <v>9.19</v>
      </c>
      <c r="CN395" s="109">
        <v>5.53</v>
      </c>
      <c r="CO395" s="436"/>
      <c r="CP395" s="436"/>
      <c r="CQ395" s="436"/>
      <c r="CR395" s="273"/>
      <c r="CS395" s="447">
        <v>64.618772557730551</v>
      </c>
      <c r="CT395" s="448">
        <v>52.594185688064613</v>
      </c>
      <c r="CU395" s="441">
        <v>0.40792819856641449</v>
      </c>
      <c r="CV395" s="442">
        <v>0.37180441313413476</v>
      </c>
      <c r="CW395" s="450" t="s">
        <v>2259</v>
      </c>
      <c r="CX395" s="242"/>
      <c r="CY395" s="436"/>
      <c r="CZ395" s="436"/>
      <c r="DA395" s="437"/>
      <c r="DB395" s="438"/>
      <c r="DC395" s="457">
        <v>87556</v>
      </c>
      <c r="DD395" s="458">
        <v>65421</v>
      </c>
      <c r="DE395" s="459">
        <v>13860</v>
      </c>
      <c r="DF395" s="357">
        <v>55612.333333333336</v>
      </c>
    </row>
    <row r="396" spans="1:110" ht="35.25" customHeight="1" x14ac:dyDescent="0.25">
      <c r="A396" s="401" t="s">
        <v>56</v>
      </c>
      <c r="B396" s="48" t="s">
        <v>42</v>
      </c>
      <c r="C396" s="48" t="s">
        <v>670</v>
      </c>
      <c r="D396" s="145" t="s">
        <v>688</v>
      </c>
      <c r="E396" s="145" t="s">
        <v>689</v>
      </c>
      <c r="F396" s="145" t="s">
        <v>693</v>
      </c>
      <c r="G396" s="14" t="s">
        <v>689</v>
      </c>
      <c r="H396" s="22" t="s">
        <v>1978</v>
      </c>
      <c r="I396" s="145" t="s">
        <v>1984</v>
      </c>
      <c r="J396" s="426">
        <v>11.473104549336242</v>
      </c>
      <c r="K396" s="426">
        <v>17.385037842627</v>
      </c>
      <c r="L396" s="488">
        <v>2537.9</v>
      </c>
      <c r="M396" s="498"/>
      <c r="N396" s="498"/>
      <c r="O396" s="498"/>
      <c r="P396" s="498"/>
      <c r="Q396" s="498"/>
      <c r="R396" s="498"/>
      <c r="S396" s="498"/>
      <c r="T396" s="498"/>
      <c r="U396" s="498"/>
      <c r="V396" s="498"/>
      <c r="W396" s="498"/>
      <c r="X396" s="498"/>
      <c r="Y396" s="498"/>
      <c r="Z396" s="498"/>
      <c r="AA396" s="498"/>
      <c r="AB396" s="498"/>
      <c r="AC396" s="498">
        <v>28</v>
      </c>
      <c r="AD396" s="498">
        <v>28</v>
      </c>
      <c r="AE396" s="498"/>
      <c r="AF396" s="498"/>
      <c r="AG396" s="585"/>
      <c r="AH396" s="498"/>
      <c r="AI396" s="498">
        <f t="shared" si="33"/>
        <v>28</v>
      </c>
      <c r="AJ396" s="498">
        <f t="shared" si="34"/>
        <v>28</v>
      </c>
      <c r="AK396" s="498"/>
      <c r="AL396" s="498"/>
      <c r="AM396" s="498"/>
      <c r="AN396" s="498"/>
      <c r="AO396" s="498"/>
      <c r="AP396" s="498"/>
      <c r="AQ396" s="498"/>
      <c r="AR396" s="498"/>
      <c r="AS396" s="498"/>
      <c r="AT396" s="498"/>
      <c r="AU396" s="498"/>
      <c r="AV396" s="498"/>
      <c r="AW396" s="498"/>
      <c r="AX396" s="498"/>
      <c r="AY396" s="498"/>
      <c r="AZ396" s="498"/>
      <c r="BA396" s="586">
        <v>720.4</v>
      </c>
      <c r="BB396" s="586">
        <v>720.4</v>
      </c>
      <c r="BC396" s="498"/>
      <c r="BD396" s="498"/>
      <c r="BE396" s="498"/>
      <c r="BF396" s="498"/>
      <c r="BG396" s="256">
        <f t="shared" si="35"/>
        <v>720.4</v>
      </c>
      <c r="BH396" s="26">
        <f t="shared" si="36"/>
        <v>720.4</v>
      </c>
      <c r="BI396" s="514">
        <f t="shared" si="32"/>
        <v>0.1171382113821138</v>
      </c>
      <c r="BJ396" s="515">
        <v>0</v>
      </c>
      <c r="BK396" s="515">
        <v>0</v>
      </c>
      <c r="BL396" s="515">
        <v>0</v>
      </c>
      <c r="BM396" s="515">
        <v>0</v>
      </c>
      <c r="BN396" s="515">
        <v>0</v>
      </c>
      <c r="BO396" s="515">
        <v>0</v>
      </c>
      <c r="BP396" s="515">
        <v>0</v>
      </c>
      <c r="BQ396" s="515">
        <v>0</v>
      </c>
      <c r="BR396" s="515">
        <v>0</v>
      </c>
      <c r="BS396" s="515">
        <v>0</v>
      </c>
      <c r="BT396" s="515">
        <v>0</v>
      </c>
      <c r="BU396" s="515">
        <v>0</v>
      </c>
      <c r="BV396" s="515">
        <v>0</v>
      </c>
      <c r="BW396" s="515">
        <v>0</v>
      </c>
      <c r="BX396" s="515">
        <v>0</v>
      </c>
      <c r="BY396" s="515">
        <v>0</v>
      </c>
      <c r="BZ396" s="515">
        <v>845634.33600000001</v>
      </c>
      <c r="CA396" s="515">
        <v>845634.33600000001</v>
      </c>
      <c r="CB396" s="515">
        <v>0</v>
      </c>
      <c r="CC396" s="515">
        <v>0</v>
      </c>
      <c r="CD396" s="515">
        <v>0</v>
      </c>
      <c r="CE396" s="515">
        <v>0</v>
      </c>
      <c r="CF396" s="515">
        <v>845634.33600000001</v>
      </c>
      <c r="CG396" s="516">
        <v>845634.33600000001</v>
      </c>
      <c r="CH396" s="501">
        <v>34258343.495303996</v>
      </c>
      <c r="CI396" s="501">
        <v>34258343.495303996</v>
      </c>
      <c r="CJ396" s="501">
        <v>22342397.93172</v>
      </c>
      <c r="CK396" s="257" t="s">
        <v>1976</v>
      </c>
      <c r="CL396" s="108">
        <v>9.43</v>
      </c>
      <c r="CM396" s="245">
        <v>9.43</v>
      </c>
      <c r="CN396" s="109">
        <v>6.15</v>
      </c>
      <c r="CO396" s="436"/>
      <c r="CP396" s="436"/>
      <c r="CQ396" s="436"/>
      <c r="CR396" s="273"/>
      <c r="CS396" s="447">
        <v>70.012309055591132</v>
      </c>
      <c r="CT396" s="448">
        <v>56.302376368019317</v>
      </c>
      <c r="CU396" s="441">
        <v>0.93423895782244115</v>
      </c>
      <c r="CV396" s="442">
        <v>0.92583311313355587</v>
      </c>
      <c r="CW396" s="450" t="s">
        <v>2289</v>
      </c>
      <c r="CX396" s="242"/>
      <c r="CY396" s="436"/>
      <c r="CZ396" s="436"/>
      <c r="DA396" s="437"/>
      <c r="DB396" s="438"/>
      <c r="DC396" s="457">
        <v>7584</v>
      </c>
      <c r="DD396" s="458">
        <v>91659</v>
      </c>
      <c r="DE396" s="459">
        <v>62124</v>
      </c>
      <c r="DF396" s="357">
        <v>53789</v>
      </c>
    </row>
    <row r="397" spans="1:110" ht="35.25" customHeight="1" x14ac:dyDescent="0.25">
      <c r="A397" s="401" t="s">
        <v>56</v>
      </c>
      <c r="B397" s="48" t="s">
        <v>42</v>
      </c>
      <c r="C397" s="48" t="s">
        <v>670</v>
      </c>
      <c r="D397" s="145" t="s">
        <v>688</v>
      </c>
      <c r="E397" s="145" t="s">
        <v>689</v>
      </c>
      <c r="F397" s="145" t="s">
        <v>694</v>
      </c>
      <c r="G397" s="14" t="s">
        <v>689</v>
      </c>
      <c r="H397" s="22" t="s">
        <v>1978</v>
      </c>
      <c r="I397" s="145" t="s">
        <v>1984</v>
      </c>
      <c r="J397" s="426">
        <v>11.592616055058496</v>
      </c>
      <c r="K397" s="426">
        <v>19.946401473663002</v>
      </c>
      <c r="L397" s="488">
        <v>2849.3</v>
      </c>
      <c r="M397" s="498"/>
      <c r="N397" s="498"/>
      <c r="O397" s="498"/>
      <c r="P397" s="498"/>
      <c r="Q397" s="498"/>
      <c r="R397" s="498"/>
      <c r="S397" s="498"/>
      <c r="T397" s="498"/>
      <c r="U397" s="498"/>
      <c r="V397" s="498"/>
      <c r="W397" s="498"/>
      <c r="X397" s="498"/>
      <c r="Y397" s="498">
        <v>1</v>
      </c>
      <c r="Z397" s="498">
        <v>1</v>
      </c>
      <c r="AA397" s="498"/>
      <c r="AB397" s="498"/>
      <c r="AC397" s="498">
        <v>60</v>
      </c>
      <c r="AD397" s="498">
        <v>60</v>
      </c>
      <c r="AE397" s="498"/>
      <c r="AF397" s="498"/>
      <c r="AG397" s="585"/>
      <c r="AH397" s="498"/>
      <c r="AI397" s="498">
        <f t="shared" si="33"/>
        <v>61</v>
      </c>
      <c r="AJ397" s="498">
        <f t="shared" si="34"/>
        <v>61</v>
      </c>
      <c r="AK397" s="498"/>
      <c r="AL397" s="498"/>
      <c r="AM397" s="498"/>
      <c r="AN397" s="498"/>
      <c r="AO397" s="498"/>
      <c r="AP397" s="498"/>
      <c r="AQ397" s="498"/>
      <c r="AR397" s="498"/>
      <c r="AS397" s="498"/>
      <c r="AT397" s="498"/>
      <c r="AU397" s="498"/>
      <c r="AV397" s="498"/>
      <c r="AW397" s="498">
        <v>1.2</v>
      </c>
      <c r="AX397" s="498">
        <v>1.2</v>
      </c>
      <c r="AY397" s="498"/>
      <c r="AZ397" s="498"/>
      <c r="BA397" s="586">
        <v>402.5</v>
      </c>
      <c r="BB397" s="586">
        <v>402.5</v>
      </c>
      <c r="BC397" s="498"/>
      <c r="BD397" s="498"/>
      <c r="BE397" s="498"/>
      <c r="BF397" s="498"/>
      <c r="BG397" s="256">
        <f t="shared" si="35"/>
        <v>403.7</v>
      </c>
      <c r="BH397" s="26">
        <f t="shared" si="36"/>
        <v>403.7</v>
      </c>
      <c r="BI397" s="514">
        <f t="shared" si="32"/>
        <v>4.227225130890052E-2</v>
      </c>
      <c r="BJ397" s="515">
        <v>0</v>
      </c>
      <c r="BK397" s="515">
        <v>0</v>
      </c>
      <c r="BL397" s="515">
        <v>0</v>
      </c>
      <c r="BM397" s="515">
        <v>0</v>
      </c>
      <c r="BN397" s="515">
        <v>0</v>
      </c>
      <c r="BO397" s="515">
        <v>0</v>
      </c>
      <c r="BP397" s="515">
        <v>0</v>
      </c>
      <c r="BQ397" s="515">
        <v>0</v>
      </c>
      <c r="BR397" s="515">
        <v>0</v>
      </c>
      <c r="BS397" s="515">
        <v>0</v>
      </c>
      <c r="BT397" s="515">
        <v>0</v>
      </c>
      <c r="BU397" s="515">
        <v>0</v>
      </c>
      <c r="BV397" s="515">
        <v>6054.9119999999994</v>
      </c>
      <c r="BW397" s="515">
        <v>6054.9119999999994</v>
      </c>
      <c r="BX397" s="515">
        <v>0</v>
      </c>
      <c r="BY397" s="515">
        <v>0</v>
      </c>
      <c r="BZ397" s="515">
        <v>472470.60000000003</v>
      </c>
      <c r="CA397" s="515">
        <v>472470.60000000003</v>
      </c>
      <c r="CB397" s="515">
        <v>0</v>
      </c>
      <c r="CC397" s="515">
        <v>0</v>
      </c>
      <c r="CD397" s="515">
        <v>0</v>
      </c>
      <c r="CE397" s="515">
        <v>0</v>
      </c>
      <c r="CF397" s="515">
        <v>478525.51200000005</v>
      </c>
      <c r="CG397" s="516">
        <v>478525.51200000005</v>
      </c>
      <c r="CH397" s="501">
        <v>35756889.986939996</v>
      </c>
      <c r="CI397" s="501">
        <v>35756889.986939996</v>
      </c>
      <c r="CJ397" s="501">
        <v>35945084.144765995</v>
      </c>
      <c r="CK397" s="257" t="s">
        <v>1976</v>
      </c>
      <c r="CL397" s="108">
        <v>9.5</v>
      </c>
      <c r="CM397" s="245">
        <v>9.5</v>
      </c>
      <c r="CN397" s="109">
        <v>9.5500000000000007</v>
      </c>
      <c r="CO397" s="436"/>
      <c r="CP397" s="436"/>
      <c r="CQ397" s="436"/>
      <c r="CR397" s="273"/>
      <c r="CS397" s="447">
        <v>264.4335145766803</v>
      </c>
      <c r="CT397" s="448">
        <v>116.75990671519203</v>
      </c>
      <c r="CU397" s="441">
        <v>0.653364043131621</v>
      </c>
      <c r="CV397" s="442">
        <v>0.55404256442315103</v>
      </c>
      <c r="CW397" s="450" t="s">
        <v>2236</v>
      </c>
      <c r="CX397" s="242"/>
      <c r="CY397" s="436"/>
      <c r="CZ397" s="436"/>
      <c r="DA397" s="437"/>
      <c r="DB397" s="438"/>
      <c r="DC397" s="457">
        <v>0</v>
      </c>
      <c r="DD397" s="458">
        <v>33695</v>
      </c>
      <c r="DE397" s="459">
        <v>410854</v>
      </c>
      <c r="DF397" s="357">
        <v>148183</v>
      </c>
    </row>
    <row r="398" spans="1:110" ht="35.25" customHeight="1" x14ac:dyDescent="0.25">
      <c r="A398" s="401" t="s">
        <v>56</v>
      </c>
      <c r="B398" s="48" t="s">
        <v>42</v>
      </c>
      <c r="C398" s="48" t="s">
        <v>670</v>
      </c>
      <c r="D398" s="145" t="s">
        <v>688</v>
      </c>
      <c r="E398" s="145" t="s">
        <v>689</v>
      </c>
      <c r="F398" s="145" t="s">
        <v>695</v>
      </c>
      <c r="G398" s="14" t="s">
        <v>689</v>
      </c>
      <c r="H398" s="22" t="s">
        <v>1844</v>
      </c>
      <c r="I398" s="145" t="s">
        <v>1844</v>
      </c>
      <c r="J398" s="426">
        <v>0</v>
      </c>
      <c r="K398" s="426" t="s">
        <v>1844</v>
      </c>
      <c r="L398" s="488">
        <v>0</v>
      </c>
      <c r="M398" s="498"/>
      <c r="N398" s="498"/>
      <c r="O398" s="498"/>
      <c r="P398" s="498"/>
      <c r="Q398" s="498"/>
      <c r="R398" s="498"/>
      <c r="S398" s="498"/>
      <c r="T398" s="498"/>
      <c r="U398" s="498"/>
      <c r="V398" s="498"/>
      <c r="W398" s="498"/>
      <c r="X398" s="498"/>
      <c r="Y398" s="498"/>
      <c r="Z398" s="498"/>
      <c r="AA398" s="498"/>
      <c r="AB398" s="498"/>
      <c r="AC398" s="498"/>
      <c r="AD398" s="498"/>
      <c r="AE398" s="498"/>
      <c r="AF398" s="498"/>
      <c r="AG398" s="585"/>
      <c r="AH398" s="498"/>
      <c r="AI398" s="498">
        <f t="shared" si="33"/>
        <v>0</v>
      </c>
      <c r="AJ398" s="498">
        <f t="shared" si="34"/>
        <v>0</v>
      </c>
      <c r="AK398" s="498"/>
      <c r="AL398" s="498"/>
      <c r="AM398" s="498"/>
      <c r="AN398" s="498"/>
      <c r="AO398" s="498"/>
      <c r="AP398" s="498"/>
      <c r="AQ398" s="498"/>
      <c r="AR398" s="498"/>
      <c r="AS398" s="498"/>
      <c r="AT398" s="498"/>
      <c r="AU398" s="498"/>
      <c r="AV398" s="498"/>
      <c r="AW398" s="498"/>
      <c r="AX398" s="498"/>
      <c r="AY398" s="498"/>
      <c r="AZ398" s="498"/>
      <c r="BA398" s="586"/>
      <c r="BB398" s="586"/>
      <c r="BC398" s="498"/>
      <c r="BD398" s="498"/>
      <c r="BE398" s="498"/>
      <c r="BF398" s="498"/>
      <c r="BG398" s="256">
        <f t="shared" si="35"/>
        <v>0</v>
      </c>
      <c r="BH398" s="26">
        <f t="shared" si="36"/>
        <v>0</v>
      </c>
      <c r="BI398" s="514">
        <f t="shared" si="32"/>
        <v>0</v>
      </c>
      <c r="BJ398" s="515">
        <v>0</v>
      </c>
      <c r="BK398" s="515">
        <v>0</v>
      </c>
      <c r="BL398" s="515">
        <v>0</v>
      </c>
      <c r="BM398" s="515">
        <v>0</v>
      </c>
      <c r="BN398" s="515">
        <v>0</v>
      </c>
      <c r="BO398" s="515">
        <v>0</v>
      </c>
      <c r="BP398" s="515">
        <v>0</v>
      </c>
      <c r="BQ398" s="515">
        <v>0</v>
      </c>
      <c r="BR398" s="515">
        <v>0</v>
      </c>
      <c r="BS398" s="515">
        <v>0</v>
      </c>
      <c r="BT398" s="515">
        <v>0</v>
      </c>
      <c r="BU398" s="515">
        <v>0</v>
      </c>
      <c r="BV398" s="515">
        <v>0</v>
      </c>
      <c r="BW398" s="515">
        <v>0</v>
      </c>
      <c r="BX398" s="515">
        <v>0</v>
      </c>
      <c r="BY398" s="515">
        <v>0</v>
      </c>
      <c r="BZ398" s="515">
        <v>0</v>
      </c>
      <c r="CA398" s="515">
        <v>0</v>
      </c>
      <c r="CB398" s="515">
        <v>0</v>
      </c>
      <c r="CC398" s="515">
        <v>0</v>
      </c>
      <c r="CD398" s="515">
        <v>0</v>
      </c>
      <c r="CE398" s="515">
        <v>0</v>
      </c>
      <c r="CF398" s="515">
        <v>0</v>
      </c>
      <c r="CG398" s="516">
        <v>0</v>
      </c>
      <c r="CH398" s="501">
        <v>0</v>
      </c>
      <c r="CI398" s="501">
        <v>0</v>
      </c>
      <c r="CJ398" s="501">
        <v>0</v>
      </c>
      <c r="CK398" s="257" t="s">
        <v>1976</v>
      </c>
      <c r="CL398" s="108">
        <v>0</v>
      </c>
      <c r="CM398" s="245">
        <v>0</v>
      </c>
      <c r="CN398" s="109">
        <v>0</v>
      </c>
      <c r="CO398" s="436"/>
      <c r="CP398" s="436"/>
      <c r="CQ398" s="436"/>
      <c r="CR398" s="273"/>
      <c r="CS398" s="447">
        <v>0</v>
      </c>
      <c r="CT398" s="448">
        <v>0</v>
      </c>
      <c r="CU398" s="441">
        <v>0</v>
      </c>
      <c r="CV398" s="442">
        <v>0</v>
      </c>
      <c r="CW398" s="450" t="s">
        <v>2217</v>
      </c>
      <c r="CX398" s="242"/>
      <c r="CY398" s="436"/>
      <c r="CZ398" s="436"/>
      <c r="DA398" s="437"/>
      <c r="DB398" s="438"/>
      <c r="DC398" s="457">
        <v>0</v>
      </c>
      <c r="DD398" s="458">
        <v>0</v>
      </c>
      <c r="DE398" s="459">
        <v>0</v>
      </c>
      <c r="DF398" s="357">
        <v>0</v>
      </c>
    </row>
    <row r="399" spans="1:110" ht="35.25" customHeight="1" x14ac:dyDescent="0.25">
      <c r="A399" s="401" t="s">
        <v>56</v>
      </c>
      <c r="B399" s="48" t="s">
        <v>42</v>
      </c>
      <c r="C399" s="48" t="s">
        <v>670</v>
      </c>
      <c r="D399" s="145" t="s">
        <v>688</v>
      </c>
      <c r="E399" s="145" t="s">
        <v>689</v>
      </c>
      <c r="F399" s="145" t="s">
        <v>696</v>
      </c>
      <c r="G399" s="14" t="s">
        <v>692</v>
      </c>
      <c r="H399" s="22" t="s">
        <v>1844</v>
      </c>
      <c r="I399" s="145" t="s">
        <v>1844</v>
      </c>
      <c r="J399" s="426">
        <v>0</v>
      </c>
      <c r="K399" s="426" t="s">
        <v>1844</v>
      </c>
      <c r="L399" s="488">
        <v>0</v>
      </c>
      <c r="M399" s="498"/>
      <c r="N399" s="498"/>
      <c r="O399" s="498"/>
      <c r="P399" s="498"/>
      <c r="Q399" s="498"/>
      <c r="R399" s="498"/>
      <c r="S399" s="498"/>
      <c r="T399" s="498"/>
      <c r="U399" s="498"/>
      <c r="V399" s="498"/>
      <c r="W399" s="498"/>
      <c r="X399" s="498"/>
      <c r="Y399" s="498"/>
      <c r="Z399" s="498"/>
      <c r="AA399" s="498"/>
      <c r="AB399" s="498"/>
      <c r="AC399" s="498"/>
      <c r="AD399" s="498"/>
      <c r="AE399" s="498"/>
      <c r="AF399" s="498"/>
      <c r="AG399" s="585"/>
      <c r="AH399" s="498"/>
      <c r="AI399" s="498">
        <f t="shared" si="33"/>
        <v>0</v>
      </c>
      <c r="AJ399" s="498">
        <f t="shared" si="34"/>
        <v>0</v>
      </c>
      <c r="AK399" s="498"/>
      <c r="AL399" s="498"/>
      <c r="AM399" s="498"/>
      <c r="AN399" s="498"/>
      <c r="AO399" s="498"/>
      <c r="AP399" s="498"/>
      <c r="AQ399" s="498"/>
      <c r="AR399" s="498"/>
      <c r="AS399" s="498"/>
      <c r="AT399" s="498"/>
      <c r="AU399" s="498"/>
      <c r="AV399" s="498"/>
      <c r="AW399" s="498"/>
      <c r="AX399" s="498"/>
      <c r="AY399" s="498"/>
      <c r="AZ399" s="498"/>
      <c r="BA399" s="586"/>
      <c r="BB399" s="586"/>
      <c r="BC399" s="498"/>
      <c r="BD399" s="498"/>
      <c r="BE399" s="498"/>
      <c r="BF399" s="498"/>
      <c r="BG399" s="256">
        <f t="shared" si="35"/>
        <v>0</v>
      </c>
      <c r="BH399" s="26">
        <f t="shared" si="36"/>
        <v>0</v>
      </c>
      <c r="BI399" s="514">
        <f t="shared" si="32"/>
        <v>0</v>
      </c>
      <c r="BJ399" s="515">
        <v>0</v>
      </c>
      <c r="BK399" s="515">
        <v>0</v>
      </c>
      <c r="BL399" s="515">
        <v>0</v>
      </c>
      <c r="BM399" s="515">
        <v>0</v>
      </c>
      <c r="BN399" s="515">
        <v>0</v>
      </c>
      <c r="BO399" s="515">
        <v>0</v>
      </c>
      <c r="BP399" s="515">
        <v>0</v>
      </c>
      <c r="BQ399" s="515">
        <v>0</v>
      </c>
      <c r="BR399" s="515">
        <v>0</v>
      </c>
      <c r="BS399" s="515">
        <v>0</v>
      </c>
      <c r="BT399" s="515">
        <v>0</v>
      </c>
      <c r="BU399" s="515">
        <v>0</v>
      </c>
      <c r="BV399" s="515">
        <v>0</v>
      </c>
      <c r="BW399" s="515">
        <v>0</v>
      </c>
      <c r="BX399" s="515">
        <v>0</v>
      </c>
      <c r="BY399" s="515">
        <v>0</v>
      </c>
      <c r="BZ399" s="515">
        <v>0</v>
      </c>
      <c r="CA399" s="515">
        <v>0</v>
      </c>
      <c r="CB399" s="515">
        <v>0</v>
      </c>
      <c r="CC399" s="515">
        <v>0</v>
      </c>
      <c r="CD399" s="515">
        <v>0</v>
      </c>
      <c r="CE399" s="515">
        <v>0</v>
      </c>
      <c r="CF399" s="515">
        <v>0</v>
      </c>
      <c r="CG399" s="516">
        <v>0</v>
      </c>
      <c r="CH399" s="501">
        <v>0</v>
      </c>
      <c r="CI399" s="501">
        <v>0</v>
      </c>
      <c r="CJ399" s="501">
        <v>0</v>
      </c>
      <c r="CK399" s="257" t="s">
        <v>1976</v>
      </c>
      <c r="CL399" s="108">
        <v>0</v>
      </c>
      <c r="CM399" s="245">
        <v>0</v>
      </c>
      <c r="CN399" s="109">
        <v>0</v>
      </c>
      <c r="CO399" s="436"/>
      <c r="CP399" s="436"/>
      <c r="CQ399" s="436"/>
      <c r="CR399" s="273"/>
      <c r="CS399" s="447">
        <v>0</v>
      </c>
      <c r="CT399" s="448">
        <v>0</v>
      </c>
      <c r="CU399" s="441">
        <v>0</v>
      </c>
      <c r="CV399" s="442">
        <v>0</v>
      </c>
      <c r="CW399" s="450" t="s">
        <v>2217</v>
      </c>
      <c r="CX399" s="242"/>
      <c r="CY399" s="436"/>
      <c r="CZ399" s="436"/>
      <c r="DA399" s="437"/>
      <c r="DB399" s="438"/>
      <c r="DC399" s="457">
        <v>0</v>
      </c>
      <c r="DD399" s="458">
        <v>0</v>
      </c>
      <c r="DE399" s="459">
        <v>0</v>
      </c>
      <c r="DF399" s="357">
        <v>0</v>
      </c>
    </row>
    <row r="400" spans="1:110" ht="35.25" customHeight="1" x14ac:dyDescent="0.25">
      <c r="A400" s="401" t="s">
        <v>56</v>
      </c>
      <c r="B400" s="48" t="s">
        <v>42</v>
      </c>
      <c r="C400" s="48" t="s">
        <v>670</v>
      </c>
      <c r="D400" s="145" t="s">
        <v>697</v>
      </c>
      <c r="E400" s="145" t="s">
        <v>698</v>
      </c>
      <c r="F400" s="145" t="s">
        <v>699</v>
      </c>
      <c r="G400" s="14" t="s">
        <v>698</v>
      </c>
      <c r="H400" s="22" t="s">
        <v>1979</v>
      </c>
      <c r="I400" s="145" t="s">
        <v>1981</v>
      </c>
      <c r="J400" s="426">
        <v>3.7107456501355629</v>
      </c>
      <c r="K400" s="426">
        <v>16.290151481268001</v>
      </c>
      <c r="L400" s="488">
        <v>957.5</v>
      </c>
      <c r="M400" s="498"/>
      <c r="N400" s="498"/>
      <c r="O400" s="498"/>
      <c r="P400" s="498"/>
      <c r="Q400" s="498"/>
      <c r="R400" s="498"/>
      <c r="S400" s="498"/>
      <c r="T400" s="498"/>
      <c r="U400" s="498"/>
      <c r="V400" s="498"/>
      <c r="W400" s="498"/>
      <c r="X400" s="498"/>
      <c r="Y400" s="498">
        <v>1</v>
      </c>
      <c r="Z400" s="498">
        <v>1</v>
      </c>
      <c r="AA400" s="498"/>
      <c r="AB400" s="498"/>
      <c r="AC400" s="498">
        <v>13</v>
      </c>
      <c r="AD400" s="498">
        <v>13</v>
      </c>
      <c r="AE400" s="498"/>
      <c r="AF400" s="498"/>
      <c r="AG400" s="585"/>
      <c r="AH400" s="498"/>
      <c r="AI400" s="498">
        <f t="shared" si="33"/>
        <v>14</v>
      </c>
      <c r="AJ400" s="498">
        <f t="shared" si="34"/>
        <v>14</v>
      </c>
      <c r="AK400" s="498"/>
      <c r="AL400" s="498"/>
      <c r="AM400" s="498"/>
      <c r="AN400" s="498"/>
      <c r="AO400" s="498"/>
      <c r="AP400" s="498"/>
      <c r="AQ400" s="498"/>
      <c r="AR400" s="498"/>
      <c r="AS400" s="498"/>
      <c r="AT400" s="498"/>
      <c r="AU400" s="498"/>
      <c r="AV400" s="498"/>
      <c r="AW400" s="498">
        <v>1.2</v>
      </c>
      <c r="AX400" s="498">
        <v>1.2</v>
      </c>
      <c r="AY400" s="498"/>
      <c r="AZ400" s="498"/>
      <c r="BA400" s="586">
        <v>91.9</v>
      </c>
      <c r="BB400" s="586">
        <v>91.9</v>
      </c>
      <c r="BC400" s="498"/>
      <c r="BD400" s="498"/>
      <c r="BE400" s="498"/>
      <c r="BF400" s="498"/>
      <c r="BG400" s="256">
        <f t="shared" si="35"/>
        <v>93.100000000000009</v>
      </c>
      <c r="BH400" s="26">
        <f t="shared" si="36"/>
        <v>93.100000000000009</v>
      </c>
      <c r="BI400" s="514">
        <f t="shared" si="32"/>
        <v>2.9184952978056428E-2</v>
      </c>
      <c r="BJ400" s="515">
        <v>0</v>
      </c>
      <c r="BK400" s="515">
        <v>0</v>
      </c>
      <c r="BL400" s="515">
        <v>0</v>
      </c>
      <c r="BM400" s="515">
        <v>0</v>
      </c>
      <c r="BN400" s="515">
        <v>0</v>
      </c>
      <c r="BO400" s="515">
        <v>0</v>
      </c>
      <c r="BP400" s="515">
        <v>0</v>
      </c>
      <c r="BQ400" s="515">
        <v>0</v>
      </c>
      <c r="BR400" s="515">
        <v>0</v>
      </c>
      <c r="BS400" s="515">
        <v>0</v>
      </c>
      <c r="BT400" s="515">
        <v>0</v>
      </c>
      <c r="BU400" s="515">
        <v>0</v>
      </c>
      <c r="BV400" s="515">
        <v>6054.9119999999994</v>
      </c>
      <c r="BW400" s="515">
        <v>6054.9119999999994</v>
      </c>
      <c r="BX400" s="515">
        <v>0</v>
      </c>
      <c r="BY400" s="515">
        <v>0</v>
      </c>
      <c r="BZ400" s="515">
        <v>107875.89600000001</v>
      </c>
      <c r="CA400" s="515">
        <v>107875.89600000001</v>
      </c>
      <c r="CB400" s="515">
        <v>0</v>
      </c>
      <c r="CC400" s="515">
        <v>0</v>
      </c>
      <c r="CD400" s="515">
        <v>0</v>
      </c>
      <c r="CE400" s="515">
        <v>0</v>
      </c>
      <c r="CF400" s="515">
        <v>113930.808</v>
      </c>
      <c r="CG400" s="516">
        <v>113930.808</v>
      </c>
      <c r="CH400" s="501">
        <v>9495840</v>
      </c>
      <c r="CI400" s="501">
        <v>9495840</v>
      </c>
      <c r="CJ400" s="501">
        <v>11177760</v>
      </c>
      <c r="CK400" s="257" t="s">
        <v>1976</v>
      </c>
      <c r="CL400" s="108">
        <v>2.71</v>
      </c>
      <c r="CM400" s="245">
        <v>2.71</v>
      </c>
      <c r="CN400" s="109">
        <v>3.19</v>
      </c>
      <c r="CO400" s="436"/>
      <c r="CP400" s="436"/>
      <c r="CQ400" s="436"/>
      <c r="CR400" s="273"/>
      <c r="CS400" s="447">
        <v>99.918477371679217</v>
      </c>
      <c r="CT400" s="448">
        <v>97.644151871244048</v>
      </c>
      <c r="CU400" s="441">
        <v>0.59098913788288765</v>
      </c>
      <c r="CV400" s="442">
        <v>0.58959662265225232</v>
      </c>
      <c r="CW400" s="450" t="s">
        <v>2223</v>
      </c>
      <c r="CX400" s="242"/>
      <c r="CY400" s="436"/>
      <c r="CZ400" s="436"/>
      <c r="DA400" s="437"/>
      <c r="DB400" s="438"/>
      <c r="DC400" s="457">
        <v>0</v>
      </c>
      <c r="DD400" s="458">
        <v>0</v>
      </c>
      <c r="DE400" s="459">
        <v>12441</v>
      </c>
      <c r="DF400" s="357">
        <v>4147</v>
      </c>
    </row>
    <row r="401" spans="1:110" ht="35.25" customHeight="1" x14ac:dyDescent="0.25">
      <c r="A401" s="401" t="s">
        <v>56</v>
      </c>
      <c r="B401" s="48" t="s">
        <v>42</v>
      </c>
      <c r="C401" s="48" t="s">
        <v>670</v>
      </c>
      <c r="D401" s="145" t="s">
        <v>700</v>
      </c>
      <c r="E401" s="145" t="s">
        <v>698</v>
      </c>
      <c r="F401" s="145" t="s">
        <v>701</v>
      </c>
      <c r="G401" s="14" t="s">
        <v>698</v>
      </c>
      <c r="H401" s="22" t="s">
        <v>1979</v>
      </c>
      <c r="I401" s="145" t="s">
        <v>1981</v>
      </c>
      <c r="J401" s="426">
        <v>2.9758018514679367</v>
      </c>
      <c r="K401" s="426">
        <v>7.8922348320690006</v>
      </c>
      <c r="L401" s="488">
        <v>785.8</v>
      </c>
      <c r="M401" s="498"/>
      <c r="N401" s="498"/>
      <c r="O401" s="498"/>
      <c r="P401" s="498"/>
      <c r="Q401" s="498"/>
      <c r="R401" s="498"/>
      <c r="S401" s="498"/>
      <c r="T401" s="498"/>
      <c r="U401" s="498"/>
      <c r="V401" s="498"/>
      <c r="W401" s="498"/>
      <c r="X401" s="498"/>
      <c r="Y401" s="498"/>
      <c r="Z401" s="498"/>
      <c r="AA401" s="498"/>
      <c r="AB401" s="498"/>
      <c r="AC401" s="498">
        <v>21</v>
      </c>
      <c r="AD401" s="498">
        <v>21</v>
      </c>
      <c r="AE401" s="498"/>
      <c r="AF401" s="498"/>
      <c r="AG401" s="585"/>
      <c r="AH401" s="498"/>
      <c r="AI401" s="498">
        <f t="shared" si="33"/>
        <v>21</v>
      </c>
      <c r="AJ401" s="498">
        <f t="shared" si="34"/>
        <v>21</v>
      </c>
      <c r="AK401" s="498"/>
      <c r="AL401" s="498"/>
      <c r="AM401" s="498"/>
      <c r="AN401" s="498"/>
      <c r="AO401" s="498"/>
      <c r="AP401" s="498"/>
      <c r="AQ401" s="498"/>
      <c r="AR401" s="498"/>
      <c r="AS401" s="498"/>
      <c r="AT401" s="498"/>
      <c r="AU401" s="498"/>
      <c r="AV401" s="498"/>
      <c r="AW401" s="498"/>
      <c r="AX401" s="498"/>
      <c r="AY401" s="498"/>
      <c r="AZ401" s="498"/>
      <c r="BA401" s="586">
        <v>112.45</v>
      </c>
      <c r="BB401" s="586">
        <v>112.45</v>
      </c>
      <c r="BC401" s="498"/>
      <c r="BD401" s="498"/>
      <c r="BE401" s="498"/>
      <c r="BF401" s="498"/>
      <c r="BG401" s="256">
        <f t="shared" si="35"/>
        <v>112.45</v>
      </c>
      <c r="BH401" s="26">
        <f t="shared" si="36"/>
        <v>112.45</v>
      </c>
      <c r="BI401" s="514">
        <f t="shared" si="32"/>
        <v>6.2821229050279329E-2</v>
      </c>
      <c r="BJ401" s="515">
        <v>0</v>
      </c>
      <c r="BK401" s="515">
        <v>0</v>
      </c>
      <c r="BL401" s="515">
        <v>0</v>
      </c>
      <c r="BM401" s="515">
        <v>0</v>
      </c>
      <c r="BN401" s="515">
        <v>0</v>
      </c>
      <c r="BO401" s="515">
        <v>0</v>
      </c>
      <c r="BP401" s="515">
        <v>0</v>
      </c>
      <c r="BQ401" s="515">
        <v>0</v>
      </c>
      <c r="BR401" s="515">
        <v>0</v>
      </c>
      <c r="BS401" s="515">
        <v>0</v>
      </c>
      <c r="BT401" s="515">
        <v>0</v>
      </c>
      <c r="BU401" s="515">
        <v>0</v>
      </c>
      <c r="BV401" s="515">
        <v>0</v>
      </c>
      <c r="BW401" s="515">
        <v>0</v>
      </c>
      <c r="BX401" s="515">
        <v>0</v>
      </c>
      <c r="BY401" s="515">
        <v>0</v>
      </c>
      <c r="BZ401" s="515">
        <v>131998.30800000002</v>
      </c>
      <c r="CA401" s="515">
        <v>131998.30800000002</v>
      </c>
      <c r="CB401" s="515">
        <v>0</v>
      </c>
      <c r="CC401" s="515">
        <v>0</v>
      </c>
      <c r="CD401" s="515">
        <v>0</v>
      </c>
      <c r="CE401" s="515">
        <v>0</v>
      </c>
      <c r="CF401" s="515">
        <v>131998.30800000002</v>
      </c>
      <c r="CG401" s="516">
        <v>131998.30800000002</v>
      </c>
      <c r="CH401" s="501">
        <v>5150880</v>
      </c>
      <c r="CI401" s="501">
        <v>5150880</v>
      </c>
      <c r="CJ401" s="501">
        <v>6272160.0000000009</v>
      </c>
      <c r="CK401" s="257" t="s">
        <v>1976</v>
      </c>
      <c r="CL401" s="108">
        <v>1.47</v>
      </c>
      <c r="CM401" s="245">
        <v>1.47</v>
      </c>
      <c r="CN401" s="109">
        <v>1.79</v>
      </c>
      <c r="CO401" s="436"/>
      <c r="CP401" s="436"/>
      <c r="CQ401" s="436"/>
      <c r="CR401" s="273"/>
      <c r="CS401" s="447">
        <v>625.4771271653043</v>
      </c>
      <c r="CT401" s="448">
        <v>20.720719347002191</v>
      </c>
      <c r="CU401" s="441">
        <v>0.80463286803579459</v>
      </c>
      <c r="CV401" s="442">
        <v>0.40666243950855785</v>
      </c>
      <c r="CW401" s="450" t="s">
        <v>2212</v>
      </c>
      <c r="CX401" s="242"/>
      <c r="CY401" s="436"/>
      <c r="CZ401" s="436"/>
      <c r="DA401" s="437"/>
      <c r="DB401" s="438"/>
      <c r="DC401" s="457">
        <v>0</v>
      </c>
      <c r="DD401" s="458">
        <v>26520</v>
      </c>
      <c r="DE401" s="459">
        <v>0</v>
      </c>
      <c r="DF401" s="357">
        <v>8840</v>
      </c>
    </row>
    <row r="402" spans="1:110" ht="35.25" customHeight="1" x14ac:dyDescent="0.25">
      <c r="A402" s="401" t="s">
        <v>56</v>
      </c>
      <c r="B402" s="48" t="s">
        <v>42</v>
      </c>
      <c r="C402" s="48" t="s">
        <v>670</v>
      </c>
      <c r="D402" s="145" t="s">
        <v>702</v>
      </c>
      <c r="E402" s="145" t="s">
        <v>703</v>
      </c>
      <c r="F402" s="145" t="s">
        <v>704</v>
      </c>
      <c r="G402" s="14" t="s">
        <v>705</v>
      </c>
      <c r="H402" s="22" t="s">
        <v>1979</v>
      </c>
      <c r="I402" s="145" t="s">
        <v>1981</v>
      </c>
      <c r="J402" s="426">
        <v>3.7107456501355629</v>
      </c>
      <c r="K402" s="426">
        <v>11.546022703257002</v>
      </c>
      <c r="L402" s="488">
        <v>497.6</v>
      </c>
      <c r="M402" s="498"/>
      <c r="N402" s="498"/>
      <c r="O402" s="498"/>
      <c r="P402" s="498"/>
      <c r="Q402" s="498"/>
      <c r="R402" s="498"/>
      <c r="S402" s="498"/>
      <c r="T402" s="498"/>
      <c r="U402" s="498"/>
      <c r="V402" s="498"/>
      <c r="W402" s="498"/>
      <c r="X402" s="498"/>
      <c r="Y402" s="498">
        <v>1</v>
      </c>
      <c r="Z402" s="498">
        <v>1</v>
      </c>
      <c r="AA402" s="498"/>
      <c r="AB402" s="498"/>
      <c r="AC402" s="498">
        <v>10</v>
      </c>
      <c r="AD402" s="498">
        <v>10</v>
      </c>
      <c r="AE402" s="498"/>
      <c r="AF402" s="498"/>
      <c r="AG402" s="585"/>
      <c r="AH402" s="498"/>
      <c r="AI402" s="498">
        <f t="shared" si="33"/>
        <v>11</v>
      </c>
      <c r="AJ402" s="498">
        <f t="shared" si="34"/>
        <v>11</v>
      </c>
      <c r="AK402" s="498"/>
      <c r="AL402" s="498"/>
      <c r="AM402" s="498"/>
      <c r="AN402" s="498"/>
      <c r="AO402" s="498"/>
      <c r="AP402" s="498"/>
      <c r="AQ402" s="498"/>
      <c r="AR402" s="498"/>
      <c r="AS402" s="498"/>
      <c r="AT402" s="498"/>
      <c r="AU402" s="498"/>
      <c r="AV402" s="498"/>
      <c r="AW402" s="498">
        <v>1.2</v>
      </c>
      <c r="AX402" s="498">
        <v>1.2</v>
      </c>
      <c r="AY402" s="498"/>
      <c r="AZ402" s="498"/>
      <c r="BA402" s="586">
        <v>111.68</v>
      </c>
      <c r="BB402" s="586">
        <v>111.68</v>
      </c>
      <c r="BC402" s="498"/>
      <c r="BD402" s="498"/>
      <c r="BE402" s="498"/>
      <c r="BF402" s="498"/>
      <c r="BG402" s="256">
        <f t="shared" si="35"/>
        <v>112.88000000000001</v>
      </c>
      <c r="BH402" s="26">
        <f t="shared" si="36"/>
        <v>112.88000000000001</v>
      </c>
      <c r="BI402" s="514">
        <f t="shared" si="32"/>
        <v>4.4972111553784867E-2</v>
      </c>
      <c r="BJ402" s="515">
        <v>0</v>
      </c>
      <c r="BK402" s="515">
        <v>0</v>
      </c>
      <c r="BL402" s="515">
        <v>0</v>
      </c>
      <c r="BM402" s="515">
        <v>0</v>
      </c>
      <c r="BN402" s="515">
        <v>0</v>
      </c>
      <c r="BO402" s="515">
        <v>0</v>
      </c>
      <c r="BP402" s="515">
        <v>0</v>
      </c>
      <c r="BQ402" s="515">
        <v>0</v>
      </c>
      <c r="BR402" s="515">
        <v>0</v>
      </c>
      <c r="BS402" s="515">
        <v>0</v>
      </c>
      <c r="BT402" s="515">
        <v>0</v>
      </c>
      <c r="BU402" s="515">
        <v>0</v>
      </c>
      <c r="BV402" s="515">
        <v>6054.9119999999994</v>
      </c>
      <c r="BW402" s="515">
        <v>6054.9119999999994</v>
      </c>
      <c r="BX402" s="515">
        <v>0</v>
      </c>
      <c r="BY402" s="515">
        <v>0</v>
      </c>
      <c r="BZ402" s="515">
        <v>131094.45120000001</v>
      </c>
      <c r="CA402" s="515">
        <v>131094.45120000001</v>
      </c>
      <c r="CB402" s="515">
        <v>0</v>
      </c>
      <c r="CC402" s="515">
        <v>0</v>
      </c>
      <c r="CD402" s="515">
        <v>0</v>
      </c>
      <c r="CE402" s="515">
        <v>0</v>
      </c>
      <c r="CF402" s="515">
        <v>137149.36320000002</v>
      </c>
      <c r="CG402" s="516">
        <v>137149.36320000002</v>
      </c>
      <c r="CH402" s="501">
        <v>7568640.0000000009</v>
      </c>
      <c r="CI402" s="501">
        <v>7568640.0000000009</v>
      </c>
      <c r="CJ402" s="501">
        <v>8795040</v>
      </c>
      <c r="CK402" s="257" t="s">
        <v>1976</v>
      </c>
      <c r="CL402" s="108">
        <v>2.16</v>
      </c>
      <c r="CM402" s="245">
        <v>2.16</v>
      </c>
      <c r="CN402" s="109">
        <v>2.5099999999999998</v>
      </c>
      <c r="CO402" s="436"/>
      <c r="CP402" s="436"/>
      <c r="CQ402" s="436"/>
      <c r="CR402" s="273"/>
      <c r="CS402" s="447">
        <v>28.848888115013466</v>
      </c>
      <c r="CT402" s="448">
        <v>23.545215067936386</v>
      </c>
      <c r="CU402" s="441">
        <v>0.51672860551924005</v>
      </c>
      <c r="CV402" s="442">
        <v>0.50914109043043154</v>
      </c>
      <c r="CW402" s="450" t="s">
        <v>2223</v>
      </c>
      <c r="CX402" s="242"/>
      <c r="CY402" s="436"/>
      <c r="CZ402" s="436"/>
      <c r="DA402" s="437"/>
      <c r="DB402" s="438"/>
      <c r="DC402" s="457">
        <v>4864</v>
      </c>
      <c r="DD402" s="458">
        <v>0</v>
      </c>
      <c r="DE402" s="459">
        <v>19227</v>
      </c>
      <c r="DF402" s="357">
        <v>8030.333333333333</v>
      </c>
    </row>
    <row r="403" spans="1:110" ht="35.25" customHeight="1" x14ac:dyDescent="0.25">
      <c r="A403" s="401" t="s">
        <v>56</v>
      </c>
      <c r="B403" s="48" t="s">
        <v>42</v>
      </c>
      <c r="C403" s="48" t="s">
        <v>670</v>
      </c>
      <c r="D403" s="145" t="s">
        <v>685</v>
      </c>
      <c r="E403" s="145" t="s">
        <v>676</v>
      </c>
      <c r="F403" s="145" t="s">
        <v>706</v>
      </c>
      <c r="G403" s="14" t="s">
        <v>676</v>
      </c>
      <c r="H403" s="22" t="s">
        <v>1979</v>
      </c>
      <c r="I403" s="145" t="s">
        <v>1981</v>
      </c>
      <c r="J403" s="426">
        <v>2.0030821179372555</v>
      </c>
      <c r="K403" s="426">
        <v>3.4916666594040002</v>
      </c>
      <c r="L403" s="488">
        <v>172.3</v>
      </c>
      <c r="M403" s="498"/>
      <c r="N403" s="498"/>
      <c r="O403" s="498"/>
      <c r="P403" s="498"/>
      <c r="Q403" s="498"/>
      <c r="R403" s="498"/>
      <c r="S403" s="498"/>
      <c r="T403" s="498"/>
      <c r="U403" s="498"/>
      <c r="V403" s="498"/>
      <c r="W403" s="498"/>
      <c r="X403" s="498"/>
      <c r="Y403" s="498"/>
      <c r="Z403" s="498"/>
      <c r="AA403" s="498"/>
      <c r="AB403" s="498"/>
      <c r="AC403" s="498"/>
      <c r="AD403" s="498"/>
      <c r="AE403" s="498"/>
      <c r="AF403" s="498"/>
      <c r="AG403" s="585"/>
      <c r="AH403" s="498"/>
      <c r="AI403" s="498">
        <f t="shared" si="33"/>
        <v>0</v>
      </c>
      <c r="AJ403" s="498">
        <f t="shared" si="34"/>
        <v>0</v>
      </c>
      <c r="AK403" s="498"/>
      <c r="AL403" s="498"/>
      <c r="AM403" s="498"/>
      <c r="AN403" s="498"/>
      <c r="AO403" s="498"/>
      <c r="AP403" s="498"/>
      <c r="AQ403" s="498"/>
      <c r="AR403" s="498"/>
      <c r="AS403" s="498"/>
      <c r="AT403" s="498"/>
      <c r="AU403" s="498"/>
      <c r="AV403" s="498"/>
      <c r="AW403" s="498"/>
      <c r="AX403" s="498"/>
      <c r="AY403" s="498"/>
      <c r="AZ403" s="498"/>
      <c r="BA403" s="586"/>
      <c r="BB403" s="498"/>
      <c r="BC403" s="498"/>
      <c r="BD403" s="498"/>
      <c r="BE403" s="498"/>
      <c r="BF403" s="498"/>
      <c r="BG403" s="256">
        <f t="shared" si="35"/>
        <v>0</v>
      </c>
      <c r="BH403" s="26">
        <f t="shared" si="36"/>
        <v>0</v>
      </c>
      <c r="BI403" s="514">
        <f t="shared" si="32"/>
        <v>0</v>
      </c>
      <c r="BJ403" s="515">
        <v>0</v>
      </c>
      <c r="BK403" s="515">
        <v>0</v>
      </c>
      <c r="BL403" s="515">
        <v>0</v>
      </c>
      <c r="BM403" s="515">
        <v>0</v>
      </c>
      <c r="BN403" s="515">
        <v>0</v>
      </c>
      <c r="BO403" s="515">
        <v>0</v>
      </c>
      <c r="BP403" s="515">
        <v>0</v>
      </c>
      <c r="BQ403" s="515">
        <v>0</v>
      </c>
      <c r="BR403" s="515">
        <v>0</v>
      </c>
      <c r="BS403" s="515">
        <v>0</v>
      </c>
      <c r="BT403" s="515">
        <v>0</v>
      </c>
      <c r="BU403" s="515">
        <v>0</v>
      </c>
      <c r="BV403" s="515">
        <v>0</v>
      </c>
      <c r="BW403" s="515">
        <v>0</v>
      </c>
      <c r="BX403" s="515">
        <v>0</v>
      </c>
      <c r="BY403" s="515">
        <v>0</v>
      </c>
      <c r="BZ403" s="515">
        <v>0</v>
      </c>
      <c r="CA403" s="515">
        <v>0</v>
      </c>
      <c r="CB403" s="515">
        <v>0</v>
      </c>
      <c r="CC403" s="515">
        <v>0</v>
      </c>
      <c r="CD403" s="515">
        <v>0</v>
      </c>
      <c r="CE403" s="515">
        <v>0</v>
      </c>
      <c r="CF403" s="515">
        <v>0</v>
      </c>
      <c r="CG403" s="516">
        <v>0</v>
      </c>
      <c r="CH403" s="501">
        <v>4099679.9999999995</v>
      </c>
      <c r="CI403" s="501">
        <v>4099679.9999999995</v>
      </c>
      <c r="CJ403" s="501">
        <v>1121280</v>
      </c>
      <c r="CK403" s="257" t="s">
        <v>1976</v>
      </c>
      <c r="CL403" s="108">
        <v>1.17</v>
      </c>
      <c r="CM403" s="245">
        <v>1.17</v>
      </c>
      <c r="CN403" s="109">
        <v>0.32</v>
      </c>
      <c r="CO403" s="436"/>
      <c r="CP403" s="436"/>
      <c r="CQ403" s="436"/>
      <c r="CR403" s="273"/>
      <c r="CS403" s="447">
        <v>37.587112746251513</v>
      </c>
      <c r="CT403" s="448">
        <v>37.587112746251513</v>
      </c>
      <c r="CU403" s="441">
        <v>0.99220011211298409</v>
      </c>
      <c r="CV403" s="442">
        <v>0.99220011211298409</v>
      </c>
      <c r="CW403" s="450" t="s">
        <v>2291</v>
      </c>
      <c r="CX403" s="242"/>
      <c r="CY403" s="436"/>
      <c r="CZ403" s="436"/>
      <c r="DA403" s="437"/>
      <c r="DB403" s="438"/>
      <c r="DC403" s="457">
        <v>15632</v>
      </c>
      <c r="DD403" s="458">
        <v>0</v>
      </c>
      <c r="DE403" s="459">
        <v>0</v>
      </c>
      <c r="DF403" s="357">
        <v>5210.666666666667</v>
      </c>
    </row>
    <row r="404" spans="1:110" ht="35.25" customHeight="1" x14ac:dyDescent="0.25">
      <c r="A404" s="401" t="s">
        <v>56</v>
      </c>
      <c r="B404" s="48" t="s">
        <v>42</v>
      </c>
      <c r="C404" s="48" t="s">
        <v>670</v>
      </c>
      <c r="D404" s="145" t="s">
        <v>685</v>
      </c>
      <c r="E404" s="145" t="s">
        <v>676</v>
      </c>
      <c r="F404" s="145" t="s">
        <v>707</v>
      </c>
      <c r="G404" s="14" t="s">
        <v>676</v>
      </c>
      <c r="H404" s="22" t="s">
        <v>1983</v>
      </c>
      <c r="I404" s="145" t="s">
        <v>1981</v>
      </c>
      <c r="J404" s="426">
        <v>1.9094128102639305</v>
      </c>
      <c r="K404" s="426">
        <v>1.5685606027979999</v>
      </c>
      <c r="L404" s="488">
        <v>68.7</v>
      </c>
      <c r="M404" s="498"/>
      <c r="N404" s="498"/>
      <c r="O404" s="498"/>
      <c r="P404" s="498"/>
      <c r="Q404" s="498"/>
      <c r="R404" s="498"/>
      <c r="S404" s="498"/>
      <c r="T404" s="498"/>
      <c r="U404" s="498"/>
      <c r="V404" s="498"/>
      <c r="W404" s="498"/>
      <c r="X404" s="498"/>
      <c r="Y404" s="498"/>
      <c r="Z404" s="498"/>
      <c r="AA404" s="498"/>
      <c r="AB404" s="498"/>
      <c r="AC404" s="498"/>
      <c r="AD404" s="498"/>
      <c r="AE404" s="498"/>
      <c r="AF404" s="498"/>
      <c r="AG404" s="585"/>
      <c r="AH404" s="498"/>
      <c r="AI404" s="498">
        <f t="shared" si="33"/>
        <v>0</v>
      </c>
      <c r="AJ404" s="498">
        <f t="shared" si="34"/>
        <v>0</v>
      </c>
      <c r="AK404" s="498"/>
      <c r="AL404" s="498"/>
      <c r="AM404" s="498"/>
      <c r="AN404" s="498"/>
      <c r="AO404" s="498"/>
      <c r="AP404" s="498"/>
      <c r="AQ404" s="498"/>
      <c r="AR404" s="498"/>
      <c r="AS404" s="498"/>
      <c r="AT404" s="498"/>
      <c r="AU404" s="498"/>
      <c r="AV404" s="498"/>
      <c r="AW404" s="498"/>
      <c r="AX404" s="498"/>
      <c r="AY404" s="498"/>
      <c r="AZ404" s="498"/>
      <c r="BA404" s="586"/>
      <c r="BB404" s="498"/>
      <c r="BC404" s="498"/>
      <c r="BD404" s="498"/>
      <c r="BE404" s="498"/>
      <c r="BF404" s="498"/>
      <c r="BG404" s="256">
        <f t="shared" si="35"/>
        <v>0</v>
      </c>
      <c r="BH404" s="26">
        <f t="shared" si="36"/>
        <v>0</v>
      </c>
      <c r="BI404" s="514">
        <f t="shared" si="32"/>
        <v>0</v>
      </c>
      <c r="BJ404" s="515">
        <v>0</v>
      </c>
      <c r="BK404" s="515">
        <v>0</v>
      </c>
      <c r="BL404" s="515">
        <v>0</v>
      </c>
      <c r="BM404" s="515">
        <v>0</v>
      </c>
      <c r="BN404" s="515">
        <v>0</v>
      </c>
      <c r="BO404" s="515">
        <v>0</v>
      </c>
      <c r="BP404" s="515">
        <v>0</v>
      </c>
      <c r="BQ404" s="515">
        <v>0</v>
      </c>
      <c r="BR404" s="515">
        <v>0</v>
      </c>
      <c r="BS404" s="515">
        <v>0</v>
      </c>
      <c r="BT404" s="515">
        <v>0</v>
      </c>
      <c r="BU404" s="515">
        <v>0</v>
      </c>
      <c r="BV404" s="515">
        <v>0</v>
      </c>
      <c r="BW404" s="515">
        <v>0</v>
      </c>
      <c r="BX404" s="515">
        <v>0</v>
      </c>
      <c r="BY404" s="515">
        <v>0</v>
      </c>
      <c r="BZ404" s="515">
        <v>0</v>
      </c>
      <c r="CA404" s="515">
        <v>0</v>
      </c>
      <c r="CB404" s="515">
        <v>0</v>
      </c>
      <c r="CC404" s="515">
        <v>0</v>
      </c>
      <c r="CD404" s="515">
        <v>0</v>
      </c>
      <c r="CE404" s="515">
        <v>0</v>
      </c>
      <c r="CF404" s="515">
        <v>0</v>
      </c>
      <c r="CG404" s="516">
        <v>0</v>
      </c>
      <c r="CH404" s="501">
        <v>4905599.9999999991</v>
      </c>
      <c r="CI404" s="501">
        <v>4905599.9999999991</v>
      </c>
      <c r="CJ404" s="501">
        <v>3048480.0000000005</v>
      </c>
      <c r="CK404" s="257" t="s">
        <v>1976</v>
      </c>
      <c r="CL404" s="108">
        <v>1.4</v>
      </c>
      <c r="CM404" s="245">
        <v>1.4</v>
      </c>
      <c r="CN404" s="109">
        <v>0.87</v>
      </c>
      <c r="CO404" s="436"/>
      <c r="CP404" s="436"/>
      <c r="CQ404" s="436"/>
      <c r="CR404" s="273"/>
      <c r="CS404" s="447">
        <v>1.6723940435280642</v>
      </c>
      <c r="CT404" s="448">
        <v>1.6723940435280642</v>
      </c>
      <c r="CU404" s="441">
        <v>0.33447880870561281</v>
      </c>
      <c r="CV404" s="442">
        <v>0.33447880870561281</v>
      </c>
      <c r="CW404" s="450" t="s">
        <v>2287</v>
      </c>
      <c r="CX404" s="242"/>
      <c r="CY404" s="436"/>
      <c r="CZ404" s="436"/>
      <c r="DA404" s="437"/>
      <c r="DB404" s="438"/>
      <c r="DC404" s="457">
        <v>0</v>
      </c>
      <c r="DD404" s="458">
        <v>0</v>
      </c>
      <c r="DE404" s="459">
        <v>0</v>
      </c>
      <c r="DF404" s="357">
        <v>0</v>
      </c>
    </row>
    <row r="405" spans="1:110" ht="35.25" customHeight="1" x14ac:dyDescent="0.25">
      <c r="A405" s="401" t="s">
        <v>56</v>
      </c>
      <c r="B405" s="48" t="s">
        <v>42</v>
      </c>
      <c r="C405" s="48" t="s">
        <v>670</v>
      </c>
      <c r="D405" s="145" t="s">
        <v>685</v>
      </c>
      <c r="E405" s="145" t="s">
        <v>676</v>
      </c>
      <c r="F405" s="145" t="s">
        <v>708</v>
      </c>
      <c r="G405" s="14" t="s">
        <v>676</v>
      </c>
      <c r="H405" s="22" t="s">
        <v>1983</v>
      </c>
      <c r="I405" s="145" t="s">
        <v>1981</v>
      </c>
      <c r="J405" s="426">
        <v>2.1615994078459591</v>
      </c>
      <c r="K405" s="426">
        <v>1.3907196940770001</v>
      </c>
      <c r="L405" s="488">
        <v>71.2</v>
      </c>
      <c r="M405" s="498"/>
      <c r="N405" s="498"/>
      <c r="O405" s="498"/>
      <c r="P405" s="498"/>
      <c r="Q405" s="498"/>
      <c r="R405" s="498"/>
      <c r="S405" s="498"/>
      <c r="T405" s="498"/>
      <c r="U405" s="498"/>
      <c r="V405" s="498"/>
      <c r="W405" s="498"/>
      <c r="X405" s="498"/>
      <c r="Y405" s="498"/>
      <c r="Z405" s="498"/>
      <c r="AA405" s="498"/>
      <c r="AB405" s="498"/>
      <c r="AC405" s="498"/>
      <c r="AD405" s="498"/>
      <c r="AE405" s="498"/>
      <c r="AF405" s="498"/>
      <c r="AG405" s="585"/>
      <c r="AH405" s="498"/>
      <c r="AI405" s="498">
        <f t="shared" si="33"/>
        <v>0</v>
      </c>
      <c r="AJ405" s="498">
        <f t="shared" si="34"/>
        <v>0</v>
      </c>
      <c r="AK405" s="498"/>
      <c r="AL405" s="498"/>
      <c r="AM405" s="498"/>
      <c r="AN405" s="498"/>
      <c r="AO405" s="498"/>
      <c r="AP405" s="498"/>
      <c r="AQ405" s="498"/>
      <c r="AR405" s="498"/>
      <c r="AS405" s="498"/>
      <c r="AT405" s="498"/>
      <c r="AU405" s="498"/>
      <c r="AV405" s="498"/>
      <c r="AW405" s="498"/>
      <c r="AX405" s="498"/>
      <c r="AY405" s="498"/>
      <c r="AZ405" s="498"/>
      <c r="BA405" s="586"/>
      <c r="BB405" s="498"/>
      <c r="BC405" s="498"/>
      <c r="BD405" s="498"/>
      <c r="BE405" s="498"/>
      <c r="BF405" s="498"/>
      <c r="BG405" s="256">
        <f t="shared" si="35"/>
        <v>0</v>
      </c>
      <c r="BH405" s="26">
        <f t="shared" si="36"/>
        <v>0</v>
      </c>
      <c r="BI405" s="514">
        <f t="shared" si="32"/>
        <v>0</v>
      </c>
      <c r="BJ405" s="515">
        <v>0</v>
      </c>
      <c r="BK405" s="515">
        <v>0</v>
      </c>
      <c r="BL405" s="515">
        <v>0</v>
      </c>
      <c r="BM405" s="515">
        <v>0</v>
      </c>
      <c r="BN405" s="515">
        <v>0</v>
      </c>
      <c r="BO405" s="515">
        <v>0</v>
      </c>
      <c r="BP405" s="515">
        <v>0</v>
      </c>
      <c r="BQ405" s="515">
        <v>0</v>
      </c>
      <c r="BR405" s="515">
        <v>0</v>
      </c>
      <c r="BS405" s="515">
        <v>0</v>
      </c>
      <c r="BT405" s="515">
        <v>0</v>
      </c>
      <c r="BU405" s="515">
        <v>0</v>
      </c>
      <c r="BV405" s="515">
        <v>0</v>
      </c>
      <c r="BW405" s="515">
        <v>0</v>
      </c>
      <c r="BX405" s="515">
        <v>0</v>
      </c>
      <c r="BY405" s="515">
        <v>0</v>
      </c>
      <c r="BZ405" s="515">
        <v>0</v>
      </c>
      <c r="CA405" s="515">
        <v>0</v>
      </c>
      <c r="CB405" s="515">
        <v>0</v>
      </c>
      <c r="CC405" s="515">
        <v>0</v>
      </c>
      <c r="CD405" s="515">
        <v>0</v>
      </c>
      <c r="CE405" s="515">
        <v>0</v>
      </c>
      <c r="CF405" s="515">
        <v>0</v>
      </c>
      <c r="CG405" s="516">
        <v>0</v>
      </c>
      <c r="CH405" s="501">
        <v>3328800</v>
      </c>
      <c r="CI405" s="501">
        <v>3328800</v>
      </c>
      <c r="CJ405" s="501">
        <v>3959519.9999999995</v>
      </c>
      <c r="CK405" s="257" t="s">
        <v>1976</v>
      </c>
      <c r="CL405" s="108">
        <v>0.95</v>
      </c>
      <c r="CM405" s="245">
        <v>0.95</v>
      </c>
      <c r="CN405" s="109">
        <v>1.1299999999999999</v>
      </c>
      <c r="CO405" s="436"/>
      <c r="CP405" s="436"/>
      <c r="CQ405" s="436"/>
      <c r="CR405" s="273"/>
      <c r="CS405" s="447">
        <v>1.7027027027027017</v>
      </c>
      <c r="CT405" s="448">
        <v>1.7027027027027017</v>
      </c>
      <c r="CU405" s="441">
        <v>0.34054054054054039</v>
      </c>
      <c r="CV405" s="442">
        <v>0.34054054054054039</v>
      </c>
      <c r="CW405" s="450" t="s">
        <v>2287</v>
      </c>
      <c r="CX405" s="242"/>
      <c r="CY405" s="436"/>
      <c r="CZ405" s="436"/>
      <c r="DA405" s="437"/>
      <c r="DB405" s="438"/>
      <c r="DC405" s="457">
        <v>0</v>
      </c>
      <c r="DD405" s="458">
        <v>0</v>
      </c>
      <c r="DE405" s="459">
        <v>0</v>
      </c>
      <c r="DF405" s="357">
        <v>0</v>
      </c>
    </row>
    <row r="406" spans="1:110" ht="35.25" customHeight="1" x14ac:dyDescent="0.25">
      <c r="A406" s="401" t="s">
        <v>56</v>
      </c>
      <c r="B406" s="48" t="s">
        <v>42</v>
      </c>
      <c r="C406" s="48" t="s">
        <v>670</v>
      </c>
      <c r="D406" s="145" t="s">
        <v>685</v>
      </c>
      <c r="E406" s="145" t="s">
        <v>676</v>
      </c>
      <c r="F406" s="145" t="s">
        <v>709</v>
      </c>
      <c r="G406" s="14" t="s">
        <v>676</v>
      </c>
      <c r="H406" s="22" t="s">
        <v>1983</v>
      </c>
      <c r="I406" s="145" t="s">
        <v>1981</v>
      </c>
      <c r="J406" s="426">
        <v>1.9454394670613628</v>
      </c>
      <c r="K406" s="426">
        <v>1.0954545431760001</v>
      </c>
      <c r="L406" s="488">
        <v>51</v>
      </c>
      <c r="M406" s="498"/>
      <c r="N406" s="498"/>
      <c r="O406" s="498"/>
      <c r="P406" s="498"/>
      <c r="Q406" s="498"/>
      <c r="R406" s="498"/>
      <c r="S406" s="498"/>
      <c r="T406" s="498"/>
      <c r="U406" s="498"/>
      <c r="V406" s="498"/>
      <c r="W406" s="498"/>
      <c r="X406" s="498"/>
      <c r="Y406" s="498"/>
      <c r="Z406" s="498"/>
      <c r="AA406" s="498"/>
      <c r="AB406" s="498"/>
      <c r="AC406" s="498"/>
      <c r="AD406" s="498"/>
      <c r="AE406" s="498"/>
      <c r="AF406" s="498"/>
      <c r="AG406" s="585"/>
      <c r="AH406" s="498"/>
      <c r="AI406" s="498">
        <f t="shared" si="33"/>
        <v>0</v>
      </c>
      <c r="AJ406" s="498">
        <f t="shared" si="34"/>
        <v>0</v>
      </c>
      <c r="AK406" s="498"/>
      <c r="AL406" s="498"/>
      <c r="AM406" s="498"/>
      <c r="AN406" s="498"/>
      <c r="AO406" s="498"/>
      <c r="AP406" s="498"/>
      <c r="AQ406" s="498"/>
      <c r="AR406" s="498"/>
      <c r="AS406" s="498"/>
      <c r="AT406" s="498"/>
      <c r="AU406" s="498"/>
      <c r="AV406" s="498"/>
      <c r="AW406" s="498"/>
      <c r="AX406" s="498"/>
      <c r="AY406" s="498"/>
      <c r="AZ406" s="498"/>
      <c r="BA406" s="586"/>
      <c r="BB406" s="498"/>
      <c r="BC406" s="498"/>
      <c r="BD406" s="498"/>
      <c r="BE406" s="498"/>
      <c r="BF406" s="498"/>
      <c r="BG406" s="256">
        <f t="shared" si="35"/>
        <v>0</v>
      </c>
      <c r="BH406" s="26">
        <f t="shared" si="36"/>
        <v>0</v>
      </c>
      <c r="BI406" s="514">
        <f t="shared" si="32"/>
        <v>0</v>
      </c>
      <c r="BJ406" s="515">
        <v>0</v>
      </c>
      <c r="BK406" s="515">
        <v>0</v>
      </c>
      <c r="BL406" s="515">
        <v>0</v>
      </c>
      <c r="BM406" s="515">
        <v>0</v>
      </c>
      <c r="BN406" s="515">
        <v>0</v>
      </c>
      <c r="BO406" s="515">
        <v>0</v>
      </c>
      <c r="BP406" s="515">
        <v>0</v>
      </c>
      <c r="BQ406" s="515">
        <v>0</v>
      </c>
      <c r="BR406" s="515">
        <v>0</v>
      </c>
      <c r="BS406" s="515">
        <v>0</v>
      </c>
      <c r="BT406" s="515">
        <v>0</v>
      </c>
      <c r="BU406" s="515">
        <v>0</v>
      </c>
      <c r="BV406" s="515">
        <v>0</v>
      </c>
      <c r="BW406" s="515">
        <v>0</v>
      </c>
      <c r="BX406" s="515">
        <v>0</v>
      </c>
      <c r="BY406" s="515">
        <v>0</v>
      </c>
      <c r="BZ406" s="515">
        <v>0</v>
      </c>
      <c r="CA406" s="515">
        <v>0</v>
      </c>
      <c r="CB406" s="515">
        <v>0</v>
      </c>
      <c r="CC406" s="515">
        <v>0</v>
      </c>
      <c r="CD406" s="515">
        <v>0</v>
      </c>
      <c r="CE406" s="515">
        <v>0</v>
      </c>
      <c r="CF406" s="515">
        <v>0</v>
      </c>
      <c r="CG406" s="516">
        <v>0</v>
      </c>
      <c r="CH406" s="501">
        <v>1892160.0000000002</v>
      </c>
      <c r="CI406" s="501">
        <v>1892160.0000000002</v>
      </c>
      <c r="CJ406" s="501">
        <v>1646880</v>
      </c>
      <c r="CK406" s="257" t="s">
        <v>1976</v>
      </c>
      <c r="CL406" s="108">
        <v>0.54</v>
      </c>
      <c r="CM406" s="245">
        <v>0.54</v>
      </c>
      <c r="CN406" s="109">
        <v>0.47</v>
      </c>
      <c r="CO406" s="436"/>
      <c r="CP406" s="436"/>
      <c r="CQ406" s="436"/>
      <c r="CR406" s="273"/>
      <c r="CS406" s="447">
        <v>1.5716486902927589</v>
      </c>
      <c r="CT406" s="448">
        <v>1.5716486902927589</v>
      </c>
      <c r="CU406" s="441">
        <v>0.3143297380585518</v>
      </c>
      <c r="CV406" s="442">
        <v>0.3143297380585518</v>
      </c>
      <c r="CW406" s="450" t="s">
        <v>2287</v>
      </c>
      <c r="CX406" s="242"/>
      <c r="CY406" s="436"/>
      <c r="CZ406" s="436"/>
      <c r="DA406" s="437"/>
      <c r="DB406" s="438"/>
      <c r="DC406" s="457">
        <v>0</v>
      </c>
      <c r="DD406" s="458">
        <v>0</v>
      </c>
      <c r="DE406" s="459">
        <v>0</v>
      </c>
      <c r="DF406" s="357">
        <v>0</v>
      </c>
    </row>
    <row r="407" spans="1:110" ht="35.25" customHeight="1" x14ac:dyDescent="0.25">
      <c r="A407" s="401" t="s">
        <v>56</v>
      </c>
      <c r="B407" s="48" t="s">
        <v>42</v>
      </c>
      <c r="C407" s="48" t="s">
        <v>670</v>
      </c>
      <c r="D407" s="145" t="s">
        <v>685</v>
      </c>
      <c r="E407" s="145" t="s">
        <v>676</v>
      </c>
      <c r="F407" s="145" t="s">
        <v>710</v>
      </c>
      <c r="G407" s="14" t="s">
        <v>676</v>
      </c>
      <c r="H407" s="22" t="s">
        <v>1978</v>
      </c>
      <c r="I407" s="145" t="s">
        <v>1984</v>
      </c>
      <c r="J407" s="426">
        <v>11.783834464214101</v>
      </c>
      <c r="K407" s="426">
        <v>13.560984820278</v>
      </c>
      <c r="L407" s="488">
        <v>3573</v>
      </c>
      <c r="M407" s="498"/>
      <c r="N407" s="498"/>
      <c r="O407" s="498"/>
      <c r="P407" s="498"/>
      <c r="Q407" s="498"/>
      <c r="R407" s="498"/>
      <c r="S407" s="498"/>
      <c r="T407" s="498"/>
      <c r="U407" s="498"/>
      <c r="V407" s="498"/>
      <c r="W407" s="498"/>
      <c r="X407" s="498"/>
      <c r="Y407" s="498"/>
      <c r="Z407" s="498"/>
      <c r="AA407" s="498"/>
      <c r="AB407" s="498"/>
      <c r="AC407" s="498">
        <v>16</v>
      </c>
      <c r="AD407" s="498">
        <v>16</v>
      </c>
      <c r="AE407" s="498"/>
      <c r="AF407" s="498"/>
      <c r="AG407" s="585"/>
      <c r="AH407" s="498"/>
      <c r="AI407" s="498">
        <f t="shared" si="33"/>
        <v>16</v>
      </c>
      <c r="AJ407" s="498">
        <f t="shared" si="34"/>
        <v>16</v>
      </c>
      <c r="AK407" s="498"/>
      <c r="AL407" s="498"/>
      <c r="AM407" s="498"/>
      <c r="AN407" s="498"/>
      <c r="AO407" s="498"/>
      <c r="AP407" s="498"/>
      <c r="AQ407" s="498"/>
      <c r="AR407" s="498"/>
      <c r="AS407" s="498"/>
      <c r="AT407" s="498"/>
      <c r="AU407" s="498"/>
      <c r="AV407" s="498"/>
      <c r="AW407" s="498"/>
      <c r="AX407" s="498"/>
      <c r="AY407" s="498"/>
      <c r="AZ407" s="498"/>
      <c r="BA407" s="586">
        <v>136.87</v>
      </c>
      <c r="BB407" s="586">
        <v>136.87</v>
      </c>
      <c r="BC407" s="498"/>
      <c r="BD407" s="498"/>
      <c r="BE407" s="498"/>
      <c r="BF407" s="498"/>
      <c r="BG407" s="256">
        <f t="shared" si="35"/>
        <v>136.87</v>
      </c>
      <c r="BH407" s="26">
        <f t="shared" si="36"/>
        <v>136.87</v>
      </c>
      <c r="BI407" s="514">
        <f t="shared" si="32"/>
        <v>2.3237691001697793E-2</v>
      </c>
      <c r="BJ407" s="515">
        <v>0</v>
      </c>
      <c r="BK407" s="515">
        <v>0</v>
      </c>
      <c r="BL407" s="515">
        <v>0</v>
      </c>
      <c r="BM407" s="515">
        <v>0</v>
      </c>
      <c r="BN407" s="515">
        <v>0</v>
      </c>
      <c r="BO407" s="515">
        <v>0</v>
      </c>
      <c r="BP407" s="515">
        <v>0</v>
      </c>
      <c r="BQ407" s="515">
        <v>0</v>
      </c>
      <c r="BR407" s="515">
        <v>0</v>
      </c>
      <c r="BS407" s="515">
        <v>0</v>
      </c>
      <c r="BT407" s="515">
        <v>0</v>
      </c>
      <c r="BU407" s="515">
        <v>0</v>
      </c>
      <c r="BV407" s="515">
        <v>0</v>
      </c>
      <c r="BW407" s="515">
        <v>0</v>
      </c>
      <c r="BX407" s="515">
        <v>0</v>
      </c>
      <c r="BY407" s="515">
        <v>0</v>
      </c>
      <c r="BZ407" s="515">
        <v>160663.48079999999</v>
      </c>
      <c r="CA407" s="515">
        <v>160663.48079999999</v>
      </c>
      <c r="CB407" s="515">
        <v>0</v>
      </c>
      <c r="CC407" s="515">
        <v>0</v>
      </c>
      <c r="CD407" s="515">
        <v>0</v>
      </c>
      <c r="CE407" s="515">
        <v>0</v>
      </c>
      <c r="CF407" s="515">
        <v>160663.48079999999</v>
      </c>
      <c r="CG407" s="516">
        <v>160663.48079999999</v>
      </c>
      <c r="CH407" s="501">
        <v>6686262.8514</v>
      </c>
      <c r="CI407" s="501">
        <v>6686262.8514</v>
      </c>
      <c r="CJ407" s="501">
        <v>4773586.4478479996</v>
      </c>
      <c r="CK407" s="257" t="s">
        <v>1976</v>
      </c>
      <c r="CL407" s="108">
        <v>8.25</v>
      </c>
      <c r="CM407" s="245">
        <v>8.25</v>
      </c>
      <c r="CN407" s="109">
        <v>5.89</v>
      </c>
      <c r="CO407" s="436"/>
      <c r="CP407" s="436"/>
      <c r="CQ407" s="436"/>
      <c r="CR407" s="273"/>
      <c r="CS407" s="447">
        <v>91.53460089104037</v>
      </c>
      <c r="CT407" s="448">
        <v>90.122790365749481</v>
      </c>
      <c r="CU407" s="441">
        <v>0.90005813770596588</v>
      </c>
      <c r="CV407" s="442">
        <v>0.88594003245305719</v>
      </c>
      <c r="CW407" s="450" t="s">
        <v>2236</v>
      </c>
      <c r="CX407" s="242"/>
      <c r="CY407" s="436"/>
      <c r="CZ407" s="436"/>
      <c r="DA407" s="437"/>
      <c r="DB407" s="438"/>
      <c r="DC407" s="457">
        <v>0</v>
      </c>
      <c r="DD407" s="458">
        <v>486488</v>
      </c>
      <c r="DE407" s="459">
        <v>0</v>
      </c>
      <c r="DF407" s="357">
        <v>162162.66666666666</v>
      </c>
    </row>
    <row r="408" spans="1:110" ht="35.25" customHeight="1" x14ac:dyDescent="0.25">
      <c r="A408" s="401" t="s">
        <v>56</v>
      </c>
      <c r="B408" s="48" t="s">
        <v>42</v>
      </c>
      <c r="C408" s="48" t="s">
        <v>670</v>
      </c>
      <c r="D408" s="145" t="s">
        <v>685</v>
      </c>
      <c r="E408" s="145" t="s">
        <v>676</v>
      </c>
      <c r="F408" s="145" t="s">
        <v>711</v>
      </c>
      <c r="G408" s="14" t="s">
        <v>676</v>
      </c>
      <c r="H408" s="22" t="s">
        <v>1844</v>
      </c>
      <c r="I408" s="145" t="s">
        <v>1844</v>
      </c>
      <c r="J408" s="426">
        <v>0</v>
      </c>
      <c r="K408" s="426" t="s">
        <v>1844</v>
      </c>
      <c r="L408" s="488">
        <v>0</v>
      </c>
      <c r="M408" s="498"/>
      <c r="N408" s="498"/>
      <c r="O408" s="498"/>
      <c r="P408" s="498"/>
      <c r="Q408" s="498"/>
      <c r="R408" s="498"/>
      <c r="S408" s="498"/>
      <c r="T408" s="498"/>
      <c r="U408" s="498"/>
      <c r="V408" s="498"/>
      <c r="W408" s="498"/>
      <c r="X408" s="498"/>
      <c r="Y408" s="498"/>
      <c r="Z408" s="498"/>
      <c r="AA408" s="498"/>
      <c r="AB408" s="498"/>
      <c r="AC408" s="498">
        <v>4</v>
      </c>
      <c r="AD408" s="498">
        <v>4</v>
      </c>
      <c r="AE408" s="498"/>
      <c r="AF408" s="498"/>
      <c r="AG408" s="585"/>
      <c r="AH408" s="498"/>
      <c r="AI408" s="498">
        <f t="shared" si="33"/>
        <v>4</v>
      </c>
      <c r="AJ408" s="498">
        <f t="shared" si="34"/>
        <v>4</v>
      </c>
      <c r="AK408" s="498"/>
      <c r="AL408" s="498"/>
      <c r="AM408" s="498"/>
      <c r="AN408" s="498"/>
      <c r="AO408" s="498"/>
      <c r="AP408" s="498"/>
      <c r="AQ408" s="498"/>
      <c r="AR408" s="498"/>
      <c r="AS408" s="498"/>
      <c r="AT408" s="498"/>
      <c r="AU408" s="498"/>
      <c r="AV408" s="498"/>
      <c r="AW408" s="498"/>
      <c r="AX408" s="498"/>
      <c r="AY408" s="498"/>
      <c r="AZ408" s="498"/>
      <c r="BA408" s="586">
        <v>19.75</v>
      </c>
      <c r="BB408" s="586">
        <v>19.75</v>
      </c>
      <c r="BC408" s="498"/>
      <c r="BD408" s="498"/>
      <c r="BE408" s="498"/>
      <c r="BF408" s="498"/>
      <c r="BG408" s="256">
        <f t="shared" si="35"/>
        <v>19.75</v>
      </c>
      <c r="BH408" s="26">
        <f t="shared" si="36"/>
        <v>19.75</v>
      </c>
      <c r="BI408" s="514">
        <f t="shared" si="32"/>
        <v>0</v>
      </c>
      <c r="BJ408" s="515">
        <v>0</v>
      </c>
      <c r="BK408" s="515">
        <v>0</v>
      </c>
      <c r="BL408" s="515">
        <v>0</v>
      </c>
      <c r="BM408" s="515">
        <v>0</v>
      </c>
      <c r="BN408" s="515">
        <v>0</v>
      </c>
      <c r="BO408" s="515">
        <v>0</v>
      </c>
      <c r="BP408" s="515">
        <v>0</v>
      </c>
      <c r="BQ408" s="515">
        <v>0</v>
      </c>
      <c r="BR408" s="515">
        <v>0</v>
      </c>
      <c r="BS408" s="515">
        <v>0</v>
      </c>
      <c r="BT408" s="515">
        <v>0</v>
      </c>
      <c r="BU408" s="515">
        <v>0</v>
      </c>
      <c r="BV408" s="515">
        <v>0</v>
      </c>
      <c r="BW408" s="515">
        <v>0</v>
      </c>
      <c r="BX408" s="515">
        <v>0</v>
      </c>
      <c r="BY408" s="515">
        <v>0</v>
      </c>
      <c r="BZ408" s="515">
        <v>23183.34</v>
      </c>
      <c r="CA408" s="515">
        <v>23183.34</v>
      </c>
      <c r="CB408" s="515">
        <v>0</v>
      </c>
      <c r="CC408" s="515">
        <v>0</v>
      </c>
      <c r="CD408" s="515">
        <v>0</v>
      </c>
      <c r="CE408" s="515">
        <v>0</v>
      </c>
      <c r="CF408" s="515">
        <v>23183.34</v>
      </c>
      <c r="CG408" s="516">
        <v>23183.34</v>
      </c>
      <c r="CH408" s="501">
        <v>0</v>
      </c>
      <c r="CI408" s="501">
        <v>0</v>
      </c>
      <c r="CJ408" s="501">
        <v>0</v>
      </c>
      <c r="CK408" s="257" t="s">
        <v>1976</v>
      </c>
      <c r="CL408" s="108">
        <v>0</v>
      </c>
      <c r="CM408" s="245">
        <v>0</v>
      </c>
      <c r="CN408" s="109">
        <v>0</v>
      </c>
      <c r="CO408" s="436"/>
      <c r="CP408" s="436"/>
      <c r="CQ408" s="436"/>
      <c r="CR408" s="273"/>
      <c r="CS408" s="447">
        <v>0</v>
      </c>
      <c r="CT408" s="448">
        <v>0</v>
      </c>
      <c r="CU408" s="441">
        <v>0</v>
      </c>
      <c r="CV408" s="442">
        <v>0</v>
      </c>
      <c r="CW408" s="450" t="s">
        <v>2217</v>
      </c>
      <c r="CX408" s="242"/>
      <c r="CY408" s="436"/>
      <c r="CZ408" s="436"/>
      <c r="DA408" s="437"/>
      <c r="DB408" s="438"/>
      <c r="DC408" s="457">
        <v>0</v>
      </c>
      <c r="DD408" s="458">
        <v>0</v>
      </c>
      <c r="DE408" s="459">
        <v>0</v>
      </c>
      <c r="DF408" s="357">
        <v>0</v>
      </c>
    </row>
    <row r="409" spans="1:110" ht="35.25" customHeight="1" x14ac:dyDescent="0.25">
      <c r="A409" s="401" t="s">
        <v>56</v>
      </c>
      <c r="B409" s="48" t="s">
        <v>42</v>
      </c>
      <c r="C409" s="48" t="s">
        <v>670</v>
      </c>
      <c r="D409" s="145" t="s">
        <v>685</v>
      </c>
      <c r="E409" s="145" t="s">
        <v>676</v>
      </c>
      <c r="F409" s="145" t="s">
        <v>712</v>
      </c>
      <c r="G409" s="14" t="s">
        <v>676</v>
      </c>
      <c r="H409" s="22" t="s">
        <v>1979</v>
      </c>
      <c r="I409" s="145" t="s">
        <v>1984</v>
      </c>
      <c r="J409" s="426">
        <v>11.783834464214101</v>
      </c>
      <c r="K409" s="426">
        <v>17.881249962807001</v>
      </c>
      <c r="L409" s="488">
        <v>3677.8</v>
      </c>
      <c r="M409" s="498"/>
      <c r="N409" s="498"/>
      <c r="O409" s="498"/>
      <c r="P409" s="498"/>
      <c r="Q409" s="498"/>
      <c r="R409" s="498"/>
      <c r="S409" s="498"/>
      <c r="T409" s="498"/>
      <c r="U409" s="498"/>
      <c r="V409" s="498"/>
      <c r="W409" s="498"/>
      <c r="X409" s="498"/>
      <c r="Y409" s="498"/>
      <c r="Z409" s="498"/>
      <c r="AA409" s="498"/>
      <c r="AB409" s="498"/>
      <c r="AC409" s="498">
        <v>219</v>
      </c>
      <c r="AD409" s="498">
        <v>219</v>
      </c>
      <c r="AE409" s="498"/>
      <c r="AF409" s="498"/>
      <c r="AG409" s="585"/>
      <c r="AH409" s="498"/>
      <c r="AI409" s="498">
        <f t="shared" si="33"/>
        <v>219</v>
      </c>
      <c r="AJ409" s="498">
        <f t="shared" si="34"/>
        <v>219</v>
      </c>
      <c r="AK409" s="498"/>
      <c r="AL409" s="498"/>
      <c r="AM409" s="498"/>
      <c r="AN409" s="498"/>
      <c r="AO409" s="498"/>
      <c r="AP409" s="498"/>
      <c r="AQ409" s="498"/>
      <c r="AR409" s="498"/>
      <c r="AS409" s="498"/>
      <c r="AT409" s="498"/>
      <c r="AU409" s="498"/>
      <c r="AV409" s="498"/>
      <c r="AW409" s="498"/>
      <c r="AX409" s="498"/>
      <c r="AY409" s="498"/>
      <c r="AZ409" s="498"/>
      <c r="BA409" s="586">
        <v>1232.1420000000001</v>
      </c>
      <c r="BB409" s="586">
        <v>1232.1420000000001</v>
      </c>
      <c r="BC409" s="498"/>
      <c r="BD409" s="498"/>
      <c r="BE409" s="498"/>
      <c r="BF409" s="498"/>
      <c r="BG409" s="256">
        <f t="shared" si="35"/>
        <v>1232.1420000000001</v>
      </c>
      <c r="BH409" s="26">
        <f t="shared" si="36"/>
        <v>1232.1420000000001</v>
      </c>
      <c r="BI409" s="514">
        <f t="shared" si="32"/>
        <v>0.13206237942122187</v>
      </c>
      <c r="BJ409" s="515">
        <v>0</v>
      </c>
      <c r="BK409" s="515">
        <v>0</v>
      </c>
      <c r="BL409" s="515">
        <v>0</v>
      </c>
      <c r="BM409" s="515">
        <v>0</v>
      </c>
      <c r="BN409" s="515">
        <v>0</v>
      </c>
      <c r="BO409" s="515">
        <v>0</v>
      </c>
      <c r="BP409" s="515">
        <v>0</v>
      </c>
      <c r="BQ409" s="515">
        <v>0</v>
      </c>
      <c r="BR409" s="515">
        <v>0</v>
      </c>
      <c r="BS409" s="515">
        <v>0</v>
      </c>
      <c r="BT409" s="515">
        <v>0</v>
      </c>
      <c r="BU409" s="515">
        <v>0</v>
      </c>
      <c r="BV409" s="515">
        <v>0</v>
      </c>
      <c r="BW409" s="515">
        <v>0</v>
      </c>
      <c r="BX409" s="515">
        <v>0</v>
      </c>
      <c r="BY409" s="515">
        <v>0</v>
      </c>
      <c r="BZ409" s="515">
        <v>1446337.56528</v>
      </c>
      <c r="CA409" s="515">
        <v>1446337.56528</v>
      </c>
      <c r="CB409" s="515">
        <v>0</v>
      </c>
      <c r="CC409" s="515">
        <v>0</v>
      </c>
      <c r="CD409" s="515">
        <v>0</v>
      </c>
      <c r="CE409" s="515">
        <v>0</v>
      </c>
      <c r="CF409" s="515">
        <v>1446337.56528</v>
      </c>
      <c r="CG409" s="516">
        <v>1446337.56528</v>
      </c>
      <c r="CH409" s="501">
        <v>30940504.329672001</v>
      </c>
      <c r="CI409" s="501">
        <v>30940504.329672001</v>
      </c>
      <c r="CJ409" s="501">
        <v>34571844.957585603</v>
      </c>
      <c r="CK409" s="257" t="s">
        <v>1976</v>
      </c>
      <c r="CL409" s="108">
        <v>8.35</v>
      </c>
      <c r="CM409" s="245">
        <v>8.35</v>
      </c>
      <c r="CN409" s="109">
        <v>9.33</v>
      </c>
      <c r="CO409" s="436"/>
      <c r="CP409" s="436"/>
      <c r="CQ409" s="436"/>
      <c r="CR409" s="273"/>
      <c r="CS409" s="447">
        <v>86.451978639995062</v>
      </c>
      <c r="CT409" s="448">
        <v>79.129680434429062</v>
      </c>
      <c r="CU409" s="441">
        <v>1.380016249887289</v>
      </c>
      <c r="CV409" s="442">
        <v>1.3678018652622119</v>
      </c>
      <c r="CW409" s="450" t="s">
        <v>2236</v>
      </c>
      <c r="CX409" s="242"/>
      <c r="CY409" s="436"/>
      <c r="CZ409" s="436"/>
      <c r="DA409" s="437"/>
      <c r="DB409" s="438"/>
      <c r="DC409" s="457">
        <v>0</v>
      </c>
      <c r="DD409" s="458">
        <v>370537</v>
      </c>
      <c r="DE409" s="459">
        <v>224846</v>
      </c>
      <c r="DF409" s="357">
        <v>198461</v>
      </c>
    </row>
    <row r="410" spans="1:110" ht="35.25" customHeight="1" x14ac:dyDescent="0.25">
      <c r="A410" s="401" t="s">
        <v>56</v>
      </c>
      <c r="B410" s="48" t="s">
        <v>42</v>
      </c>
      <c r="C410" s="48" t="s">
        <v>670</v>
      </c>
      <c r="D410" s="145" t="s">
        <v>685</v>
      </c>
      <c r="E410" s="145" t="s">
        <v>676</v>
      </c>
      <c r="F410" s="145" t="s">
        <v>713</v>
      </c>
      <c r="G410" s="14" t="s">
        <v>676</v>
      </c>
      <c r="H410" s="22" t="s">
        <v>1978</v>
      </c>
      <c r="I410" s="145" t="s">
        <v>1984</v>
      </c>
      <c r="J410" s="426">
        <v>11.783834464214101</v>
      </c>
      <c r="K410" s="426">
        <v>13.576325729337</v>
      </c>
      <c r="L410" s="488">
        <v>3604.5</v>
      </c>
      <c r="M410" s="498"/>
      <c r="N410" s="498"/>
      <c r="O410" s="498"/>
      <c r="P410" s="498"/>
      <c r="Q410" s="498"/>
      <c r="R410" s="498"/>
      <c r="S410" s="498"/>
      <c r="T410" s="498"/>
      <c r="U410" s="498"/>
      <c r="V410" s="498"/>
      <c r="W410" s="498"/>
      <c r="X410" s="498"/>
      <c r="Y410" s="498"/>
      <c r="Z410" s="498"/>
      <c r="AA410" s="498"/>
      <c r="AB410" s="498"/>
      <c r="AC410" s="498">
        <v>13</v>
      </c>
      <c r="AD410" s="498">
        <v>13</v>
      </c>
      <c r="AE410" s="498"/>
      <c r="AF410" s="498"/>
      <c r="AG410" s="585"/>
      <c r="AH410" s="498"/>
      <c r="AI410" s="498">
        <f t="shared" si="33"/>
        <v>13</v>
      </c>
      <c r="AJ410" s="498">
        <f t="shared" si="34"/>
        <v>13</v>
      </c>
      <c r="AK410" s="498"/>
      <c r="AL410" s="498"/>
      <c r="AM410" s="498"/>
      <c r="AN410" s="498"/>
      <c r="AO410" s="498"/>
      <c r="AP410" s="498"/>
      <c r="AQ410" s="498"/>
      <c r="AR410" s="498"/>
      <c r="AS410" s="498"/>
      <c r="AT410" s="498"/>
      <c r="AU410" s="498"/>
      <c r="AV410" s="498"/>
      <c r="AW410" s="498"/>
      <c r="AX410" s="498"/>
      <c r="AY410" s="498"/>
      <c r="AZ410" s="498"/>
      <c r="BA410" s="586">
        <v>189.25</v>
      </c>
      <c r="BB410" s="586">
        <v>189.25</v>
      </c>
      <c r="BC410" s="498"/>
      <c r="BD410" s="498"/>
      <c r="BE410" s="498"/>
      <c r="BF410" s="498"/>
      <c r="BG410" s="256">
        <f t="shared" si="35"/>
        <v>189.25</v>
      </c>
      <c r="BH410" s="26">
        <f t="shared" si="36"/>
        <v>189.25</v>
      </c>
      <c r="BI410" s="514">
        <f t="shared" si="32"/>
        <v>1.8092734225621413E-2</v>
      </c>
      <c r="BJ410" s="515">
        <v>0</v>
      </c>
      <c r="BK410" s="515">
        <v>0</v>
      </c>
      <c r="BL410" s="515">
        <v>0</v>
      </c>
      <c r="BM410" s="515">
        <v>0</v>
      </c>
      <c r="BN410" s="515">
        <v>0</v>
      </c>
      <c r="BO410" s="515">
        <v>0</v>
      </c>
      <c r="BP410" s="515">
        <v>0</v>
      </c>
      <c r="BQ410" s="515">
        <v>0</v>
      </c>
      <c r="BR410" s="515">
        <v>0</v>
      </c>
      <c r="BS410" s="515">
        <v>0</v>
      </c>
      <c r="BT410" s="515">
        <v>0</v>
      </c>
      <c r="BU410" s="515">
        <v>0</v>
      </c>
      <c r="BV410" s="515">
        <v>0</v>
      </c>
      <c r="BW410" s="515">
        <v>0</v>
      </c>
      <c r="BX410" s="515">
        <v>0</v>
      </c>
      <c r="BY410" s="515">
        <v>0</v>
      </c>
      <c r="BZ410" s="515">
        <v>222149.22</v>
      </c>
      <c r="CA410" s="515">
        <v>222149.22</v>
      </c>
      <c r="CB410" s="515">
        <v>0</v>
      </c>
      <c r="CC410" s="515">
        <v>0</v>
      </c>
      <c r="CD410" s="515">
        <v>0</v>
      </c>
      <c r="CE410" s="515">
        <v>0</v>
      </c>
      <c r="CF410" s="515">
        <v>222149.22</v>
      </c>
      <c r="CG410" s="516">
        <v>222149.22</v>
      </c>
      <c r="CH410" s="501">
        <v>36144131.368111201</v>
      </c>
      <c r="CI410" s="501">
        <v>36144131.368111201</v>
      </c>
      <c r="CJ410" s="501">
        <v>41005164.220221601</v>
      </c>
      <c r="CK410" s="257" t="s">
        <v>1976</v>
      </c>
      <c r="CL410" s="108">
        <v>9.2200000000000006</v>
      </c>
      <c r="CM410" s="245">
        <v>9.2200000000000006</v>
      </c>
      <c r="CN410" s="109">
        <v>10.46</v>
      </c>
      <c r="CO410" s="436"/>
      <c r="CP410" s="436"/>
      <c r="CQ410" s="436"/>
      <c r="CR410" s="273"/>
      <c r="CS410" s="447">
        <v>153.04325709554476</v>
      </c>
      <c r="CT410" s="448">
        <v>121.03912175276257</v>
      </c>
      <c r="CU410" s="441">
        <v>1.0779048794918449</v>
      </c>
      <c r="CV410" s="442">
        <v>0.74292389466453512</v>
      </c>
      <c r="CW410" s="450" t="s">
        <v>2236</v>
      </c>
      <c r="CX410" s="242"/>
      <c r="CY410" s="436"/>
      <c r="CZ410" s="436"/>
      <c r="DA410" s="437"/>
      <c r="DB410" s="438"/>
      <c r="DC410" s="457">
        <v>0</v>
      </c>
      <c r="DD410" s="458">
        <v>776520</v>
      </c>
      <c r="DE410" s="459">
        <v>238024</v>
      </c>
      <c r="DF410" s="357">
        <v>338181.33333333331</v>
      </c>
    </row>
    <row r="411" spans="1:110" ht="35.25" customHeight="1" x14ac:dyDescent="0.25">
      <c r="A411" s="401" t="s">
        <v>56</v>
      </c>
      <c r="B411" s="48" t="s">
        <v>42</v>
      </c>
      <c r="C411" s="48" t="s">
        <v>670</v>
      </c>
      <c r="D411" s="145" t="s">
        <v>685</v>
      </c>
      <c r="E411" s="145" t="s">
        <v>676</v>
      </c>
      <c r="F411" s="145" t="s">
        <v>714</v>
      </c>
      <c r="G411" s="14" t="s">
        <v>676</v>
      </c>
      <c r="H411" s="22" t="s">
        <v>1978</v>
      </c>
      <c r="I411" s="145" t="s">
        <v>1984</v>
      </c>
      <c r="J411" s="426">
        <v>11.783834464214101</v>
      </c>
      <c r="K411" s="426">
        <v>10.875189371318999</v>
      </c>
      <c r="L411" s="488">
        <v>2231.3000000000002</v>
      </c>
      <c r="M411" s="498"/>
      <c r="N411" s="498"/>
      <c r="O411" s="498"/>
      <c r="P411" s="498"/>
      <c r="Q411" s="498"/>
      <c r="R411" s="498"/>
      <c r="S411" s="498"/>
      <c r="T411" s="498"/>
      <c r="U411" s="498"/>
      <c r="V411" s="498"/>
      <c r="W411" s="498"/>
      <c r="X411" s="498"/>
      <c r="Y411" s="498"/>
      <c r="Z411" s="498"/>
      <c r="AA411" s="498"/>
      <c r="AB411" s="498"/>
      <c r="AC411" s="498">
        <v>16</v>
      </c>
      <c r="AD411" s="498">
        <v>16</v>
      </c>
      <c r="AE411" s="498"/>
      <c r="AF411" s="498"/>
      <c r="AG411" s="585"/>
      <c r="AH411" s="498"/>
      <c r="AI411" s="498">
        <f t="shared" si="33"/>
        <v>16</v>
      </c>
      <c r="AJ411" s="498">
        <f t="shared" si="34"/>
        <v>16</v>
      </c>
      <c r="AK411" s="498"/>
      <c r="AL411" s="498"/>
      <c r="AM411" s="498"/>
      <c r="AN411" s="498"/>
      <c r="AO411" s="498"/>
      <c r="AP411" s="498"/>
      <c r="AQ411" s="498"/>
      <c r="AR411" s="498"/>
      <c r="AS411" s="498"/>
      <c r="AT411" s="498"/>
      <c r="AU411" s="498"/>
      <c r="AV411" s="498"/>
      <c r="AW411" s="498"/>
      <c r="AX411" s="498"/>
      <c r="AY411" s="498"/>
      <c r="AZ411" s="498"/>
      <c r="BA411" s="586">
        <v>547.46</v>
      </c>
      <c r="BB411" s="586">
        <v>547.46</v>
      </c>
      <c r="BC411" s="498"/>
      <c r="BD411" s="498"/>
      <c r="BE411" s="498"/>
      <c r="BF411" s="498"/>
      <c r="BG411" s="256">
        <f t="shared" si="35"/>
        <v>547.46</v>
      </c>
      <c r="BH411" s="26">
        <f t="shared" si="36"/>
        <v>547.46</v>
      </c>
      <c r="BI411" s="514">
        <f t="shared" si="32"/>
        <v>0.12643418013856814</v>
      </c>
      <c r="BJ411" s="515">
        <v>0</v>
      </c>
      <c r="BK411" s="515">
        <v>0</v>
      </c>
      <c r="BL411" s="515">
        <v>0</v>
      </c>
      <c r="BM411" s="515">
        <v>0</v>
      </c>
      <c r="BN411" s="515">
        <v>0</v>
      </c>
      <c r="BO411" s="515">
        <v>0</v>
      </c>
      <c r="BP411" s="515">
        <v>0</v>
      </c>
      <c r="BQ411" s="515">
        <v>0</v>
      </c>
      <c r="BR411" s="515">
        <v>0</v>
      </c>
      <c r="BS411" s="515">
        <v>0</v>
      </c>
      <c r="BT411" s="515">
        <v>0</v>
      </c>
      <c r="BU411" s="515">
        <v>0</v>
      </c>
      <c r="BV411" s="515">
        <v>0</v>
      </c>
      <c r="BW411" s="515">
        <v>0</v>
      </c>
      <c r="BX411" s="515">
        <v>0</v>
      </c>
      <c r="BY411" s="515">
        <v>0</v>
      </c>
      <c r="BZ411" s="515">
        <v>642630.44640000013</v>
      </c>
      <c r="CA411" s="515">
        <v>642630.44640000013</v>
      </c>
      <c r="CB411" s="515">
        <v>0</v>
      </c>
      <c r="CC411" s="515">
        <v>0</v>
      </c>
      <c r="CD411" s="515">
        <v>0</v>
      </c>
      <c r="CE411" s="515">
        <v>0</v>
      </c>
      <c r="CF411" s="515">
        <v>642630.44640000013</v>
      </c>
      <c r="CG411" s="516">
        <v>642630.44640000013</v>
      </c>
      <c r="CH411" s="501">
        <v>35161762.165656</v>
      </c>
      <c r="CI411" s="501">
        <v>35161762.165656</v>
      </c>
      <c r="CJ411" s="501">
        <v>18913096.916433603</v>
      </c>
      <c r="CK411" s="257" t="s">
        <v>1976</v>
      </c>
      <c r="CL411" s="108">
        <v>8.0500000000000007</v>
      </c>
      <c r="CM411" s="245">
        <v>8.0500000000000007</v>
      </c>
      <c r="CN411" s="109">
        <v>4.33</v>
      </c>
      <c r="CO411" s="436"/>
      <c r="CP411" s="436"/>
      <c r="CQ411" s="436"/>
      <c r="CR411" s="273"/>
      <c r="CS411" s="447">
        <v>70.493710137268195</v>
      </c>
      <c r="CT411" s="448">
        <v>70.493710137268195</v>
      </c>
      <c r="CU411" s="441">
        <v>0.74614625379450228</v>
      </c>
      <c r="CV411" s="442">
        <v>0.74614625379450228</v>
      </c>
      <c r="CW411" s="450" t="s">
        <v>2278</v>
      </c>
      <c r="CX411" s="242"/>
      <c r="CY411" s="436"/>
      <c r="CZ411" s="436"/>
      <c r="DA411" s="437"/>
      <c r="DB411" s="438"/>
      <c r="DC411" s="457">
        <v>0</v>
      </c>
      <c r="DD411" s="458">
        <v>82673</v>
      </c>
      <c r="DE411" s="459">
        <v>264326</v>
      </c>
      <c r="DF411" s="357">
        <v>115666.33333333333</v>
      </c>
    </row>
    <row r="412" spans="1:110" ht="35.25" customHeight="1" x14ac:dyDescent="0.25">
      <c r="A412" s="401" t="s">
        <v>56</v>
      </c>
      <c r="B412" s="48" t="s">
        <v>42</v>
      </c>
      <c r="C412" s="48" t="s">
        <v>670</v>
      </c>
      <c r="D412" s="145" t="s">
        <v>685</v>
      </c>
      <c r="E412" s="145" t="s">
        <v>676</v>
      </c>
      <c r="F412" s="145" t="s">
        <v>715</v>
      </c>
      <c r="G412" s="14" t="s">
        <v>676</v>
      </c>
      <c r="H412" s="22" t="s">
        <v>1978</v>
      </c>
      <c r="I412" s="145" t="s">
        <v>1984</v>
      </c>
      <c r="J412" s="426">
        <v>11.783834464214101</v>
      </c>
      <c r="K412" s="426">
        <v>15.364583301375001</v>
      </c>
      <c r="L412" s="488">
        <v>3177.6</v>
      </c>
      <c r="M412" s="498"/>
      <c r="N412" s="498"/>
      <c r="O412" s="498"/>
      <c r="P412" s="498"/>
      <c r="Q412" s="498"/>
      <c r="R412" s="498"/>
      <c r="S412" s="498"/>
      <c r="T412" s="498"/>
      <c r="U412" s="498"/>
      <c r="V412" s="498"/>
      <c r="W412" s="498"/>
      <c r="X412" s="498"/>
      <c r="Y412" s="498"/>
      <c r="Z412" s="498"/>
      <c r="AA412" s="498"/>
      <c r="AB412" s="498"/>
      <c r="AC412" s="498">
        <v>57</v>
      </c>
      <c r="AD412" s="498">
        <v>57</v>
      </c>
      <c r="AE412" s="498"/>
      <c r="AF412" s="498"/>
      <c r="AG412" s="585"/>
      <c r="AH412" s="498"/>
      <c r="AI412" s="498">
        <f t="shared" si="33"/>
        <v>57</v>
      </c>
      <c r="AJ412" s="498">
        <f t="shared" si="34"/>
        <v>57</v>
      </c>
      <c r="AK412" s="498"/>
      <c r="AL412" s="498"/>
      <c r="AM412" s="498"/>
      <c r="AN412" s="498"/>
      <c r="AO412" s="498"/>
      <c r="AP412" s="498"/>
      <c r="AQ412" s="498"/>
      <c r="AR412" s="498"/>
      <c r="AS412" s="498"/>
      <c r="AT412" s="498"/>
      <c r="AU412" s="498"/>
      <c r="AV412" s="498"/>
      <c r="AW412" s="498"/>
      <c r="AX412" s="498"/>
      <c r="AY412" s="498"/>
      <c r="AZ412" s="498"/>
      <c r="BA412" s="586">
        <v>354.08</v>
      </c>
      <c r="BB412" s="586">
        <v>354.08</v>
      </c>
      <c r="BC412" s="498"/>
      <c r="BD412" s="498"/>
      <c r="BE412" s="498"/>
      <c r="BF412" s="498"/>
      <c r="BG412" s="256">
        <f t="shared" si="35"/>
        <v>354.08</v>
      </c>
      <c r="BH412" s="26">
        <f t="shared" si="36"/>
        <v>354.08</v>
      </c>
      <c r="BI412" s="514">
        <f t="shared" si="32"/>
        <v>3.5514543630892674E-2</v>
      </c>
      <c r="BJ412" s="515">
        <v>0</v>
      </c>
      <c r="BK412" s="515">
        <v>0</v>
      </c>
      <c r="BL412" s="515">
        <v>0</v>
      </c>
      <c r="BM412" s="515">
        <v>0</v>
      </c>
      <c r="BN412" s="515">
        <v>0</v>
      </c>
      <c r="BO412" s="515">
        <v>0</v>
      </c>
      <c r="BP412" s="515">
        <v>0</v>
      </c>
      <c r="BQ412" s="515">
        <v>0</v>
      </c>
      <c r="BR412" s="515">
        <v>0</v>
      </c>
      <c r="BS412" s="515">
        <v>0</v>
      </c>
      <c r="BT412" s="515">
        <v>0</v>
      </c>
      <c r="BU412" s="515">
        <v>0</v>
      </c>
      <c r="BV412" s="515">
        <v>0</v>
      </c>
      <c r="BW412" s="515">
        <v>0</v>
      </c>
      <c r="BX412" s="515">
        <v>0</v>
      </c>
      <c r="BY412" s="515">
        <v>0</v>
      </c>
      <c r="BZ412" s="515">
        <v>415633.2672</v>
      </c>
      <c r="CA412" s="515">
        <v>415633.2672</v>
      </c>
      <c r="CB412" s="515">
        <v>0</v>
      </c>
      <c r="CC412" s="515">
        <v>0</v>
      </c>
      <c r="CD412" s="515">
        <v>0</v>
      </c>
      <c r="CE412" s="515">
        <v>0</v>
      </c>
      <c r="CF412" s="515">
        <v>415633.2672</v>
      </c>
      <c r="CG412" s="516">
        <v>415633.2672</v>
      </c>
      <c r="CH412" s="501">
        <v>29649609.359827194</v>
      </c>
      <c r="CI412" s="501">
        <v>29649609.359827194</v>
      </c>
      <c r="CJ412" s="501">
        <v>33668178.282172807</v>
      </c>
      <c r="CK412" s="257" t="s">
        <v>1976</v>
      </c>
      <c r="CL412" s="108">
        <v>8.7799999999999994</v>
      </c>
      <c r="CM412" s="245">
        <v>8.7799999999999994</v>
      </c>
      <c r="CN412" s="109">
        <v>9.9700000000000006</v>
      </c>
      <c r="CO412" s="436"/>
      <c r="CP412" s="436"/>
      <c r="CQ412" s="436"/>
      <c r="CR412" s="273"/>
      <c r="CS412" s="447">
        <v>85.192907026135714</v>
      </c>
      <c r="CT412" s="448">
        <v>85.041777490281802</v>
      </c>
      <c r="CU412" s="441">
        <v>1.6921417136345074</v>
      </c>
      <c r="CV412" s="442">
        <v>1.6920367625679422</v>
      </c>
      <c r="CW412" s="450" t="s">
        <v>2228</v>
      </c>
      <c r="CX412" s="242"/>
      <c r="CY412" s="436"/>
      <c r="CZ412" s="436"/>
      <c r="DA412" s="437"/>
      <c r="DB412" s="438"/>
      <c r="DC412" s="457">
        <v>0</v>
      </c>
      <c r="DD412" s="458">
        <v>271042</v>
      </c>
      <c r="DE412" s="459">
        <v>256243</v>
      </c>
      <c r="DF412" s="357">
        <v>175761.66666666666</v>
      </c>
    </row>
    <row r="413" spans="1:110" ht="35.25" customHeight="1" x14ac:dyDescent="0.25">
      <c r="A413" s="401" t="s">
        <v>56</v>
      </c>
      <c r="B413" s="48" t="s">
        <v>42</v>
      </c>
      <c r="C413" s="48" t="s">
        <v>670</v>
      </c>
      <c r="D413" s="145" t="s">
        <v>685</v>
      </c>
      <c r="E413" s="145" t="s">
        <v>676</v>
      </c>
      <c r="F413" s="145" t="s">
        <v>716</v>
      </c>
      <c r="G413" s="14" t="s">
        <v>676</v>
      </c>
      <c r="H413" s="22" t="s">
        <v>1979</v>
      </c>
      <c r="I413" s="145" t="s">
        <v>1984</v>
      </c>
      <c r="J413" s="426">
        <v>11.783834464214101</v>
      </c>
      <c r="K413" s="426">
        <v>12.814204518801001</v>
      </c>
      <c r="L413" s="488">
        <v>3026.1</v>
      </c>
      <c r="M413" s="498"/>
      <c r="N413" s="498"/>
      <c r="O413" s="498"/>
      <c r="P413" s="498"/>
      <c r="Q413" s="498"/>
      <c r="R413" s="498"/>
      <c r="S413" s="498"/>
      <c r="T413" s="498"/>
      <c r="U413" s="498"/>
      <c r="V413" s="498"/>
      <c r="W413" s="498"/>
      <c r="X413" s="498"/>
      <c r="Y413" s="498"/>
      <c r="Z413" s="498"/>
      <c r="AA413" s="498"/>
      <c r="AB413" s="498"/>
      <c r="AC413" s="498">
        <v>38</v>
      </c>
      <c r="AD413" s="498">
        <v>38</v>
      </c>
      <c r="AE413" s="498"/>
      <c r="AF413" s="498"/>
      <c r="AG413" s="585"/>
      <c r="AH413" s="498"/>
      <c r="AI413" s="498">
        <f t="shared" si="33"/>
        <v>38</v>
      </c>
      <c r="AJ413" s="498">
        <f t="shared" si="34"/>
        <v>38</v>
      </c>
      <c r="AK413" s="498"/>
      <c r="AL413" s="498"/>
      <c r="AM413" s="498"/>
      <c r="AN413" s="498"/>
      <c r="AO413" s="498"/>
      <c r="AP413" s="498"/>
      <c r="AQ413" s="498"/>
      <c r="AR413" s="498"/>
      <c r="AS413" s="498"/>
      <c r="AT413" s="498"/>
      <c r="AU413" s="498"/>
      <c r="AV413" s="498"/>
      <c r="AW413" s="498"/>
      <c r="AX413" s="498"/>
      <c r="AY413" s="498"/>
      <c r="AZ413" s="498"/>
      <c r="BA413" s="586">
        <v>677.32</v>
      </c>
      <c r="BB413" s="586">
        <v>677.32</v>
      </c>
      <c r="BC413" s="498"/>
      <c r="BD413" s="498"/>
      <c r="BE413" s="498"/>
      <c r="BF413" s="498"/>
      <c r="BG413" s="256">
        <f t="shared" si="35"/>
        <v>677.32</v>
      </c>
      <c r="BH413" s="26">
        <f t="shared" si="36"/>
        <v>677.32</v>
      </c>
      <c r="BI413" s="514">
        <f t="shared" si="32"/>
        <v>6.7799799799799804E-2</v>
      </c>
      <c r="BJ413" s="515">
        <v>0</v>
      </c>
      <c r="BK413" s="515">
        <v>0</v>
      </c>
      <c r="BL413" s="515">
        <v>0</v>
      </c>
      <c r="BM413" s="515">
        <v>0</v>
      </c>
      <c r="BN413" s="515">
        <v>0</v>
      </c>
      <c r="BO413" s="515">
        <v>0</v>
      </c>
      <c r="BP413" s="515">
        <v>0</v>
      </c>
      <c r="BQ413" s="515">
        <v>0</v>
      </c>
      <c r="BR413" s="515">
        <v>0</v>
      </c>
      <c r="BS413" s="515">
        <v>0</v>
      </c>
      <c r="BT413" s="515">
        <v>0</v>
      </c>
      <c r="BU413" s="515">
        <v>0</v>
      </c>
      <c r="BV413" s="515">
        <v>0</v>
      </c>
      <c r="BW413" s="515">
        <v>0</v>
      </c>
      <c r="BX413" s="515">
        <v>0</v>
      </c>
      <c r="BY413" s="515">
        <v>0</v>
      </c>
      <c r="BZ413" s="515">
        <v>795065.30880000012</v>
      </c>
      <c r="CA413" s="515">
        <v>795065.30880000012</v>
      </c>
      <c r="CB413" s="515">
        <v>0</v>
      </c>
      <c r="CC413" s="515">
        <v>0</v>
      </c>
      <c r="CD413" s="515">
        <v>0</v>
      </c>
      <c r="CE413" s="515">
        <v>0</v>
      </c>
      <c r="CF413" s="515">
        <v>795065.30880000012</v>
      </c>
      <c r="CG413" s="516">
        <v>795065.30880000012</v>
      </c>
      <c r="CH413" s="501">
        <v>35186403.553343996</v>
      </c>
      <c r="CI413" s="501">
        <v>35186403.553343996</v>
      </c>
      <c r="CJ413" s="501">
        <v>43557889.900608003</v>
      </c>
      <c r="CK413" s="257" t="s">
        <v>1976</v>
      </c>
      <c r="CL413" s="108">
        <v>8.07</v>
      </c>
      <c r="CM413" s="245">
        <v>8.07</v>
      </c>
      <c r="CN413" s="109">
        <v>9.99</v>
      </c>
      <c r="CO413" s="436"/>
      <c r="CP413" s="436"/>
      <c r="CQ413" s="436"/>
      <c r="CR413" s="273"/>
      <c r="CS413" s="447">
        <v>32.211176133215332</v>
      </c>
      <c r="CT413" s="448">
        <v>32.028431661538526</v>
      </c>
      <c r="CU413" s="441">
        <v>0.78133972019098563</v>
      </c>
      <c r="CV413" s="442">
        <v>0.78122956680239219</v>
      </c>
      <c r="CW413" s="450" t="s">
        <v>2236</v>
      </c>
      <c r="CX413" s="242"/>
      <c r="CY413" s="436"/>
      <c r="CZ413" s="436"/>
      <c r="DA413" s="437"/>
      <c r="DB413" s="438"/>
      <c r="DC413" s="457">
        <v>0</v>
      </c>
      <c r="DD413" s="458">
        <v>0</v>
      </c>
      <c r="DE413" s="459">
        <v>147030</v>
      </c>
      <c r="DF413" s="357">
        <v>49010</v>
      </c>
    </row>
    <row r="414" spans="1:110" ht="35.25" customHeight="1" x14ac:dyDescent="0.25">
      <c r="A414" s="401" t="s">
        <v>56</v>
      </c>
      <c r="B414" s="48" t="s">
        <v>42</v>
      </c>
      <c r="C414" s="48" t="s">
        <v>670</v>
      </c>
      <c r="D414" s="145" t="s">
        <v>685</v>
      </c>
      <c r="E414" s="145" t="s">
        <v>676</v>
      </c>
      <c r="F414" s="145" t="s">
        <v>717</v>
      </c>
      <c r="G414" s="14" t="s">
        <v>676</v>
      </c>
      <c r="H414" s="22" t="s">
        <v>1978</v>
      </c>
      <c r="I414" s="145" t="s">
        <v>1984</v>
      </c>
      <c r="J414" s="426">
        <v>11.783834464214101</v>
      </c>
      <c r="K414" s="426">
        <v>20.036742382566</v>
      </c>
      <c r="L414" s="488">
        <v>4037.9</v>
      </c>
      <c r="M414" s="498"/>
      <c r="N414" s="498"/>
      <c r="O414" s="498"/>
      <c r="P414" s="498"/>
      <c r="Q414" s="498"/>
      <c r="R414" s="498"/>
      <c r="S414" s="498"/>
      <c r="T414" s="498"/>
      <c r="U414" s="498"/>
      <c r="V414" s="498"/>
      <c r="W414" s="498"/>
      <c r="X414" s="498"/>
      <c r="Y414" s="498">
        <v>1</v>
      </c>
      <c r="Z414" s="498">
        <v>1</v>
      </c>
      <c r="AA414" s="498"/>
      <c r="AB414" s="498"/>
      <c r="AC414" s="498">
        <v>43</v>
      </c>
      <c r="AD414" s="498">
        <v>43</v>
      </c>
      <c r="AE414" s="498"/>
      <c r="AF414" s="498"/>
      <c r="AG414" s="585"/>
      <c r="AH414" s="498"/>
      <c r="AI414" s="498">
        <f t="shared" si="33"/>
        <v>44</v>
      </c>
      <c r="AJ414" s="498">
        <f t="shared" si="34"/>
        <v>44</v>
      </c>
      <c r="AK414" s="498"/>
      <c r="AL414" s="498"/>
      <c r="AM414" s="498"/>
      <c r="AN414" s="498"/>
      <c r="AO414" s="498"/>
      <c r="AP414" s="498"/>
      <c r="AQ414" s="498"/>
      <c r="AR414" s="498"/>
      <c r="AS414" s="498"/>
      <c r="AT414" s="498"/>
      <c r="AU414" s="498"/>
      <c r="AV414" s="498"/>
      <c r="AW414" s="498">
        <v>1.2</v>
      </c>
      <c r="AX414" s="498">
        <v>1.2</v>
      </c>
      <c r="AY414" s="498"/>
      <c r="AZ414" s="498"/>
      <c r="BA414" s="586">
        <v>415.63</v>
      </c>
      <c r="BB414" s="586">
        <v>415.63</v>
      </c>
      <c r="BC414" s="498"/>
      <c r="BD414" s="498"/>
      <c r="BE414" s="498"/>
      <c r="BF414" s="498"/>
      <c r="BG414" s="256">
        <f t="shared" si="35"/>
        <v>416.83</v>
      </c>
      <c r="BH414" s="26">
        <f t="shared" si="36"/>
        <v>416.83</v>
      </c>
      <c r="BI414" s="514">
        <f t="shared" si="32"/>
        <v>4.3784663865546219E-2</v>
      </c>
      <c r="BJ414" s="515">
        <v>0</v>
      </c>
      <c r="BK414" s="515">
        <v>0</v>
      </c>
      <c r="BL414" s="515">
        <v>0</v>
      </c>
      <c r="BM414" s="515">
        <v>0</v>
      </c>
      <c r="BN414" s="515">
        <v>0</v>
      </c>
      <c r="BO414" s="515">
        <v>0</v>
      </c>
      <c r="BP414" s="515">
        <v>0</v>
      </c>
      <c r="BQ414" s="515">
        <v>0</v>
      </c>
      <c r="BR414" s="515">
        <v>0</v>
      </c>
      <c r="BS414" s="515">
        <v>0</v>
      </c>
      <c r="BT414" s="515">
        <v>0</v>
      </c>
      <c r="BU414" s="515">
        <v>0</v>
      </c>
      <c r="BV414" s="515">
        <v>6054.9119999999994</v>
      </c>
      <c r="BW414" s="515">
        <v>6054.9119999999994</v>
      </c>
      <c r="BX414" s="515">
        <v>0</v>
      </c>
      <c r="BY414" s="515">
        <v>0</v>
      </c>
      <c r="BZ414" s="515">
        <v>487883.11920000002</v>
      </c>
      <c r="CA414" s="515">
        <v>487883.11920000002</v>
      </c>
      <c r="CB414" s="515">
        <v>0</v>
      </c>
      <c r="CC414" s="515">
        <v>0</v>
      </c>
      <c r="CD414" s="515">
        <v>0</v>
      </c>
      <c r="CE414" s="515">
        <v>0</v>
      </c>
      <c r="CF414" s="515">
        <v>493938.03120000003</v>
      </c>
      <c r="CG414" s="516">
        <v>493938.03120000003</v>
      </c>
      <c r="CH414" s="501">
        <v>33110487.079679996</v>
      </c>
      <c r="CI414" s="501">
        <v>33110487.079679996</v>
      </c>
      <c r="CJ414" s="501">
        <v>38023140.771839999</v>
      </c>
      <c r="CK414" s="257" t="s">
        <v>1976</v>
      </c>
      <c r="CL414" s="108">
        <v>8.2899999999999991</v>
      </c>
      <c r="CM414" s="245">
        <v>8.2899999999999991</v>
      </c>
      <c r="CN414" s="109">
        <v>9.52</v>
      </c>
      <c r="CO414" s="436"/>
      <c r="CP414" s="436"/>
      <c r="CQ414" s="436"/>
      <c r="CR414" s="273"/>
      <c r="CS414" s="447">
        <v>20.748219089208508</v>
      </c>
      <c r="CT414" s="448">
        <v>19.347467861239711</v>
      </c>
      <c r="CU414" s="441">
        <v>1.0733395457533998</v>
      </c>
      <c r="CV414" s="442">
        <v>1.0688817094550549</v>
      </c>
      <c r="CW414" s="450" t="s">
        <v>2236</v>
      </c>
      <c r="CX414" s="242"/>
      <c r="CY414" s="436"/>
      <c r="CZ414" s="436"/>
      <c r="DA414" s="437"/>
      <c r="DB414" s="438"/>
      <c r="DC414" s="457">
        <v>0</v>
      </c>
      <c r="DD414" s="458">
        <v>112229</v>
      </c>
      <c r="DE414" s="459">
        <v>0</v>
      </c>
      <c r="DF414" s="357">
        <v>37409.666666666664</v>
      </c>
    </row>
    <row r="415" spans="1:110" ht="35.25" customHeight="1" x14ac:dyDescent="0.25">
      <c r="A415" s="401" t="s">
        <v>56</v>
      </c>
      <c r="B415" s="48" t="s">
        <v>42</v>
      </c>
      <c r="C415" s="48" t="s">
        <v>670</v>
      </c>
      <c r="D415" s="145" t="s">
        <v>685</v>
      </c>
      <c r="E415" s="145" t="s">
        <v>676</v>
      </c>
      <c r="F415" s="145" t="s">
        <v>718</v>
      </c>
      <c r="G415" s="14" t="s">
        <v>676</v>
      </c>
      <c r="H415" s="22" t="s">
        <v>1844</v>
      </c>
      <c r="I415" s="145" t="s">
        <v>1844</v>
      </c>
      <c r="J415" s="426">
        <v>0</v>
      </c>
      <c r="K415" s="426" t="s">
        <v>1844</v>
      </c>
      <c r="L415" s="488">
        <v>0</v>
      </c>
      <c r="M415" s="498"/>
      <c r="N415" s="498"/>
      <c r="O415" s="498"/>
      <c r="P415" s="498"/>
      <c r="Q415" s="498"/>
      <c r="R415" s="498"/>
      <c r="S415" s="498"/>
      <c r="T415" s="498"/>
      <c r="U415" s="498"/>
      <c r="V415" s="498"/>
      <c r="W415" s="498"/>
      <c r="X415" s="498"/>
      <c r="Y415" s="498"/>
      <c r="Z415" s="498"/>
      <c r="AA415" s="498"/>
      <c r="AB415" s="498"/>
      <c r="AC415" s="498">
        <v>7</v>
      </c>
      <c r="AD415" s="498">
        <v>7</v>
      </c>
      <c r="AE415" s="498"/>
      <c r="AF415" s="498"/>
      <c r="AG415" s="585"/>
      <c r="AH415" s="498"/>
      <c r="AI415" s="498">
        <f t="shared" si="33"/>
        <v>7</v>
      </c>
      <c r="AJ415" s="498">
        <f t="shared" si="34"/>
        <v>7</v>
      </c>
      <c r="AK415" s="498"/>
      <c r="AL415" s="498"/>
      <c r="AM415" s="498"/>
      <c r="AN415" s="498"/>
      <c r="AO415" s="498"/>
      <c r="AP415" s="498"/>
      <c r="AQ415" s="498"/>
      <c r="AR415" s="498"/>
      <c r="AS415" s="498"/>
      <c r="AT415" s="498"/>
      <c r="AU415" s="498"/>
      <c r="AV415" s="498"/>
      <c r="AW415" s="498"/>
      <c r="AX415" s="498"/>
      <c r="AY415" s="498"/>
      <c r="AZ415" s="498"/>
      <c r="BA415" s="586">
        <v>33.31</v>
      </c>
      <c r="BB415" s="586">
        <v>33.31</v>
      </c>
      <c r="BC415" s="498"/>
      <c r="BD415" s="498"/>
      <c r="BE415" s="498"/>
      <c r="BF415" s="498"/>
      <c r="BG415" s="256">
        <f t="shared" si="35"/>
        <v>33.31</v>
      </c>
      <c r="BH415" s="26">
        <f t="shared" si="36"/>
        <v>33.31</v>
      </c>
      <c r="BI415" s="514">
        <f t="shared" si="32"/>
        <v>0</v>
      </c>
      <c r="BJ415" s="515">
        <v>0</v>
      </c>
      <c r="BK415" s="515">
        <v>0</v>
      </c>
      <c r="BL415" s="515">
        <v>0</v>
      </c>
      <c r="BM415" s="515">
        <v>0</v>
      </c>
      <c r="BN415" s="515">
        <v>0</v>
      </c>
      <c r="BO415" s="515">
        <v>0</v>
      </c>
      <c r="BP415" s="515">
        <v>0</v>
      </c>
      <c r="BQ415" s="515">
        <v>0</v>
      </c>
      <c r="BR415" s="515">
        <v>0</v>
      </c>
      <c r="BS415" s="515">
        <v>0</v>
      </c>
      <c r="BT415" s="515">
        <v>0</v>
      </c>
      <c r="BU415" s="515">
        <v>0</v>
      </c>
      <c r="BV415" s="515">
        <v>0</v>
      </c>
      <c r="BW415" s="515">
        <v>0</v>
      </c>
      <c r="BX415" s="515">
        <v>0</v>
      </c>
      <c r="BY415" s="515">
        <v>0</v>
      </c>
      <c r="BZ415" s="515">
        <v>39100.610400000005</v>
      </c>
      <c r="CA415" s="515">
        <v>39100.610400000005</v>
      </c>
      <c r="CB415" s="515">
        <v>0</v>
      </c>
      <c r="CC415" s="515">
        <v>0</v>
      </c>
      <c r="CD415" s="515">
        <v>0</v>
      </c>
      <c r="CE415" s="515">
        <v>0</v>
      </c>
      <c r="CF415" s="515">
        <v>39100.610400000005</v>
      </c>
      <c r="CG415" s="516">
        <v>39100.610400000005</v>
      </c>
      <c r="CH415" s="501">
        <v>0</v>
      </c>
      <c r="CI415" s="501">
        <v>0</v>
      </c>
      <c r="CJ415" s="501">
        <v>0</v>
      </c>
      <c r="CK415" s="257" t="s">
        <v>1976</v>
      </c>
      <c r="CL415" s="108">
        <v>0</v>
      </c>
      <c r="CM415" s="245">
        <v>0</v>
      </c>
      <c r="CN415" s="109">
        <v>0</v>
      </c>
      <c r="CO415" s="436"/>
      <c r="CP415" s="436"/>
      <c r="CQ415" s="436"/>
      <c r="CR415" s="273"/>
      <c r="CS415" s="447">
        <v>0</v>
      </c>
      <c r="CT415" s="448">
        <v>0</v>
      </c>
      <c r="CU415" s="441">
        <v>0</v>
      </c>
      <c r="CV415" s="442">
        <v>0</v>
      </c>
      <c r="CW415" s="450" t="s">
        <v>2217</v>
      </c>
      <c r="CX415" s="242"/>
      <c r="CY415" s="436"/>
      <c r="CZ415" s="436"/>
      <c r="DA415" s="437"/>
      <c r="DB415" s="438"/>
      <c r="DC415" s="457">
        <v>0</v>
      </c>
      <c r="DD415" s="458">
        <v>0</v>
      </c>
      <c r="DE415" s="459">
        <v>0</v>
      </c>
      <c r="DF415" s="357">
        <v>0</v>
      </c>
    </row>
    <row r="416" spans="1:110" ht="35.25" customHeight="1" x14ac:dyDescent="0.25">
      <c r="A416" s="401" t="s">
        <v>56</v>
      </c>
      <c r="B416" s="48" t="s">
        <v>42</v>
      </c>
      <c r="C416" s="48" t="s">
        <v>670</v>
      </c>
      <c r="D416" s="145" t="s">
        <v>719</v>
      </c>
      <c r="E416" s="145" t="s">
        <v>719</v>
      </c>
      <c r="F416" s="145" t="s">
        <v>720</v>
      </c>
      <c r="G416" s="14" t="s">
        <v>719</v>
      </c>
      <c r="H416" s="22" t="s">
        <v>1983</v>
      </c>
      <c r="I416" s="145" t="s">
        <v>1984</v>
      </c>
      <c r="J416" s="426" t="s">
        <v>1985</v>
      </c>
      <c r="K416" s="426">
        <v>0.98617424037300006</v>
      </c>
      <c r="L416" s="488">
        <v>20.8</v>
      </c>
      <c r="M416" s="498"/>
      <c r="N416" s="498"/>
      <c r="O416" s="498"/>
      <c r="P416" s="498"/>
      <c r="Q416" s="498"/>
      <c r="R416" s="498"/>
      <c r="S416" s="498"/>
      <c r="T416" s="498"/>
      <c r="U416" s="498"/>
      <c r="V416" s="498"/>
      <c r="W416" s="498"/>
      <c r="X416" s="498"/>
      <c r="Y416" s="498"/>
      <c r="Z416" s="498"/>
      <c r="AA416" s="498"/>
      <c r="AB416" s="498"/>
      <c r="AC416" s="498"/>
      <c r="AD416" s="498"/>
      <c r="AE416" s="498"/>
      <c r="AF416" s="498"/>
      <c r="AG416" s="585"/>
      <c r="AH416" s="498"/>
      <c r="AI416" s="498">
        <f t="shared" si="33"/>
        <v>0</v>
      </c>
      <c r="AJ416" s="498">
        <f t="shared" si="34"/>
        <v>0</v>
      </c>
      <c r="AK416" s="498"/>
      <c r="AL416" s="498"/>
      <c r="AM416" s="498"/>
      <c r="AN416" s="498"/>
      <c r="AO416" s="498"/>
      <c r="AP416" s="498"/>
      <c r="AQ416" s="498"/>
      <c r="AR416" s="498"/>
      <c r="AS416" s="498"/>
      <c r="AT416" s="498"/>
      <c r="AU416" s="498"/>
      <c r="AV416" s="498"/>
      <c r="AW416" s="498"/>
      <c r="AX416" s="498"/>
      <c r="AY416" s="498"/>
      <c r="AZ416" s="498"/>
      <c r="BA416" s="586"/>
      <c r="BB416" s="498"/>
      <c r="BC416" s="498"/>
      <c r="BD416" s="498"/>
      <c r="BE416" s="498"/>
      <c r="BF416" s="498"/>
      <c r="BG416" s="256">
        <f t="shared" si="35"/>
        <v>0</v>
      </c>
      <c r="BH416" s="26">
        <f t="shared" si="36"/>
        <v>0</v>
      </c>
      <c r="BI416" s="514">
        <f t="shared" si="32"/>
        <v>0</v>
      </c>
      <c r="BJ416" s="515">
        <v>0</v>
      </c>
      <c r="BK416" s="515">
        <v>0</v>
      </c>
      <c r="BL416" s="515">
        <v>0</v>
      </c>
      <c r="BM416" s="515">
        <v>0</v>
      </c>
      <c r="BN416" s="515">
        <v>0</v>
      </c>
      <c r="BO416" s="515">
        <v>0</v>
      </c>
      <c r="BP416" s="515">
        <v>0</v>
      </c>
      <c r="BQ416" s="515">
        <v>0</v>
      </c>
      <c r="BR416" s="515">
        <v>0</v>
      </c>
      <c r="BS416" s="515">
        <v>0</v>
      </c>
      <c r="BT416" s="515">
        <v>0</v>
      </c>
      <c r="BU416" s="515">
        <v>0</v>
      </c>
      <c r="BV416" s="515">
        <v>0</v>
      </c>
      <c r="BW416" s="515">
        <v>0</v>
      </c>
      <c r="BX416" s="515">
        <v>0</v>
      </c>
      <c r="BY416" s="515">
        <v>0</v>
      </c>
      <c r="BZ416" s="515">
        <v>0</v>
      </c>
      <c r="CA416" s="515">
        <v>0</v>
      </c>
      <c r="CB416" s="515">
        <v>0</v>
      </c>
      <c r="CC416" s="515">
        <v>0</v>
      </c>
      <c r="CD416" s="515">
        <v>0</v>
      </c>
      <c r="CE416" s="515">
        <v>0</v>
      </c>
      <c r="CF416" s="515">
        <v>0</v>
      </c>
      <c r="CG416" s="516">
        <v>0</v>
      </c>
      <c r="CH416" s="501">
        <v>0</v>
      </c>
      <c r="CI416" s="501">
        <v>0</v>
      </c>
      <c r="CJ416" s="501">
        <v>0</v>
      </c>
      <c r="CK416" s="257" t="s">
        <v>1976</v>
      </c>
      <c r="CL416" s="108">
        <v>0</v>
      </c>
      <c r="CM416" s="245">
        <v>0</v>
      </c>
      <c r="CN416" s="109">
        <v>0</v>
      </c>
      <c r="CO416" s="436"/>
      <c r="CP416" s="436"/>
      <c r="CQ416" s="436"/>
      <c r="CR416" s="273"/>
      <c r="CS416" s="447">
        <v>87.513981734300003</v>
      </c>
      <c r="CT416" s="448">
        <v>87.513981734300003</v>
      </c>
      <c r="CU416" s="441">
        <v>0.69805103097636823</v>
      </c>
      <c r="CV416" s="442">
        <v>0.69805103097636823</v>
      </c>
      <c r="CW416" s="450" t="s">
        <v>2213</v>
      </c>
      <c r="CX416" s="242"/>
      <c r="CY416" s="436"/>
      <c r="CZ416" s="436"/>
      <c r="DA416" s="437"/>
      <c r="DB416" s="438"/>
      <c r="DC416" s="457">
        <v>0</v>
      </c>
      <c r="DD416" s="458">
        <v>4011</v>
      </c>
      <c r="DE416" s="459">
        <v>0</v>
      </c>
      <c r="DF416" s="357">
        <v>1337</v>
      </c>
    </row>
    <row r="417" spans="1:110" ht="35.25" customHeight="1" x14ac:dyDescent="0.25">
      <c r="A417" s="401" t="s">
        <v>56</v>
      </c>
      <c r="B417" s="48" t="s">
        <v>42</v>
      </c>
      <c r="C417" s="48" t="s">
        <v>670</v>
      </c>
      <c r="D417" s="145" t="s">
        <v>721</v>
      </c>
      <c r="E417" s="145" t="s">
        <v>719</v>
      </c>
      <c r="F417" s="145" t="s">
        <v>722</v>
      </c>
      <c r="G417" s="14" t="s">
        <v>719</v>
      </c>
      <c r="H417" s="22" t="s">
        <v>1978</v>
      </c>
      <c r="I417" s="145" t="s">
        <v>1984</v>
      </c>
      <c r="J417" s="426" t="s">
        <v>1985</v>
      </c>
      <c r="K417" s="426">
        <v>2.4765151463640001</v>
      </c>
      <c r="L417" s="488">
        <v>700.3</v>
      </c>
      <c r="M417" s="498"/>
      <c r="N417" s="498"/>
      <c r="O417" s="498"/>
      <c r="P417" s="498"/>
      <c r="Q417" s="498"/>
      <c r="R417" s="498"/>
      <c r="S417" s="498"/>
      <c r="T417" s="498"/>
      <c r="U417" s="498"/>
      <c r="V417" s="498"/>
      <c r="W417" s="498"/>
      <c r="X417" s="498"/>
      <c r="Y417" s="498"/>
      <c r="Z417" s="498"/>
      <c r="AA417" s="498"/>
      <c r="AB417" s="498"/>
      <c r="AC417" s="498">
        <v>4</v>
      </c>
      <c r="AD417" s="498">
        <v>4</v>
      </c>
      <c r="AE417" s="498"/>
      <c r="AF417" s="498"/>
      <c r="AG417" s="585"/>
      <c r="AH417" s="498"/>
      <c r="AI417" s="498">
        <f t="shared" si="33"/>
        <v>4</v>
      </c>
      <c r="AJ417" s="498">
        <f t="shared" si="34"/>
        <v>4</v>
      </c>
      <c r="AK417" s="498"/>
      <c r="AL417" s="498"/>
      <c r="AM417" s="498"/>
      <c r="AN417" s="498"/>
      <c r="AO417" s="498"/>
      <c r="AP417" s="498"/>
      <c r="AQ417" s="498"/>
      <c r="AR417" s="498"/>
      <c r="AS417" s="498"/>
      <c r="AT417" s="498"/>
      <c r="AU417" s="498"/>
      <c r="AV417" s="498"/>
      <c r="AW417" s="498"/>
      <c r="AX417" s="498"/>
      <c r="AY417" s="498"/>
      <c r="AZ417" s="498"/>
      <c r="BA417" s="586">
        <v>21.4</v>
      </c>
      <c r="BB417" s="586">
        <v>21.4</v>
      </c>
      <c r="BC417" s="498"/>
      <c r="BD417" s="498"/>
      <c r="BE417" s="498"/>
      <c r="BF417" s="498"/>
      <c r="BG417" s="256">
        <f t="shared" si="35"/>
        <v>21.4</v>
      </c>
      <c r="BH417" s="26">
        <f t="shared" si="36"/>
        <v>21.4</v>
      </c>
      <c r="BI417" s="514">
        <f t="shared" si="32"/>
        <v>0</v>
      </c>
      <c r="BJ417" s="515">
        <v>0</v>
      </c>
      <c r="BK417" s="515">
        <v>0</v>
      </c>
      <c r="BL417" s="515">
        <v>0</v>
      </c>
      <c r="BM417" s="515">
        <v>0</v>
      </c>
      <c r="BN417" s="515">
        <v>0</v>
      </c>
      <c r="BO417" s="515">
        <v>0</v>
      </c>
      <c r="BP417" s="515">
        <v>0</v>
      </c>
      <c r="BQ417" s="515">
        <v>0</v>
      </c>
      <c r="BR417" s="515">
        <v>0</v>
      </c>
      <c r="BS417" s="515">
        <v>0</v>
      </c>
      <c r="BT417" s="515">
        <v>0</v>
      </c>
      <c r="BU417" s="515">
        <v>0</v>
      </c>
      <c r="BV417" s="515">
        <v>0</v>
      </c>
      <c r="BW417" s="515">
        <v>0</v>
      </c>
      <c r="BX417" s="515">
        <v>0</v>
      </c>
      <c r="BY417" s="515">
        <v>0</v>
      </c>
      <c r="BZ417" s="515">
        <v>25120.176000000003</v>
      </c>
      <c r="CA417" s="515">
        <v>25120.176000000003</v>
      </c>
      <c r="CB417" s="515">
        <v>0</v>
      </c>
      <c r="CC417" s="515">
        <v>0</v>
      </c>
      <c r="CD417" s="515">
        <v>0</v>
      </c>
      <c r="CE417" s="515">
        <v>0</v>
      </c>
      <c r="CF417" s="515">
        <v>25120.176000000003</v>
      </c>
      <c r="CG417" s="516">
        <v>25120.176000000003</v>
      </c>
      <c r="CH417" s="501">
        <v>0</v>
      </c>
      <c r="CI417" s="501">
        <v>0</v>
      </c>
      <c r="CJ417" s="501">
        <v>0</v>
      </c>
      <c r="CK417" s="257" t="s">
        <v>1976</v>
      </c>
      <c r="CL417" s="108">
        <v>0</v>
      </c>
      <c r="CM417" s="245">
        <v>0</v>
      </c>
      <c r="CN417" s="109">
        <v>0</v>
      </c>
      <c r="CO417" s="436"/>
      <c r="CP417" s="436"/>
      <c r="CQ417" s="436"/>
      <c r="CR417" s="273"/>
      <c r="CS417" s="447">
        <v>109.97262610194001</v>
      </c>
      <c r="CT417" s="448">
        <v>109.97262610194001</v>
      </c>
      <c r="CU417" s="441">
        <v>0.86487494857080149</v>
      </c>
      <c r="CV417" s="442">
        <v>0.86487494857080149</v>
      </c>
      <c r="CW417" s="450" t="s">
        <v>2239</v>
      </c>
      <c r="CX417" s="242"/>
      <c r="CY417" s="436"/>
      <c r="CZ417" s="436"/>
      <c r="DA417" s="437"/>
      <c r="DB417" s="438"/>
      <c r="DC417" s="457">
        <v>0</v>
      </c>
      <c r="DD417" s="458">
        <v>23423</v>
      </c>
      <c r="DE417" s="459">
        <v>0</v>
      </c>
      <c r="DF417" s="357">
        <v>7807.666666666667</v>
      </c>
    </row>
    <row r="418" spans="1:110" ht="35.25" customHeight="1" x14ac:dyDescent="0.25">
      <c r="A418" s="401" t="s">
        <v>56</v>
      </c>
      <c r="B418" s="48" t="s">
        <v>42</v>
      </c>
      <c r="C418" s="48" t="s">
        <v>670</v>
      </c>
      <c r="D418" s="145" t="s">
        <v>723</v>
      </c>
      <c r="E418" s="145" t="s">
        <v>672</v>
      </c>
      <c r="F418" s="145" t="s">
        <v>724</v>
      </c>
      <c r="G418" s="14" t="s">
        <v>672</v>
      </c>
      <c r="H418" s="22" t="s">
        <v>1979</v>
      </c>
      <c r="I418" s="145" t="s">
        <v>1984</v>
      </c>
      <c r="J418" s="426">
        <v>7.2902018490574036</v>
      </c>
      <c r="K418" s="426">
        <v>21.107196925794003</v>
      </c>
      <c r="L418" s="488">
        <v>2201.4</v>
      </c>
      <c r="M418" s="498"/>
      <c r="N418" s="498"/>
      <c r="O418" s="498"/>
      <c r="P418" s="498"/>
      <c r="Q418" s="498"/>
      <c r="R418" s="498"/>
      <c r="S418" s="498"/>
      <c r="T418" s="498"/>
      <c r="U418" s="498"/>
      <c r="V418" s="498"/>
      <c r="W418" s="498"/>
      <c r="X418" s="498"/>
      <c r="Y418" s="498"/>
      <c r="Z418" s="498"/>
      <c r="AA418" s="498"/>
      <c r="AB418" s="498"/>
      <c r="AC418" s="498">
        <v>101</v>
      </c>
      <c r="AD418" s="498">
        <v>101</v>
      </c>
      <c r="AE418" s="498"/>
      <c r="AF418" s="498"/>
      <c r="AG418" s="585"/>
      <c r="AH418" s="498"/>
      <c r="AI418" s="498">
        <f t="shared" si="33"/>
        <v>101</v>
      </c>
      <c r="AJ418" s="498">
        <f t="shared" si="34"/>
        <v>101</v>
      </c>
      <c r="AK418" s="498"/>
      <c r="AL418" s="498"/>
      <c r="AM418" s="498"/>
      <c r="AN418" s="498"/>
      <c r="AO418" s="498"/>
      <c r="AP418" s="498"/>
      <c r="AQ418" s="498"/>
      <c r="AR418" s="498"/>
      <c r="AS418" s="498"/>
      <c r="AT418" s="498"/>
      <c r="AU418" s="498"/>
      <c r="AV418" s="498"/>
      <c r="AW418" s="498"/>
      <c r="AX418" s="498"/>
      <c r="AY418" s="498"/>
      <c r="AZ418" s="498"/>
      <c r="BA418" s="586">
        <v>681.82500000000005</v>
      </c>
      <c r="BB418" s="586">
        <v>681.82500000000005</v>
      </c>
      <c r="BC418" s="498"/>
      <c r="BD418" s="498"/>
      <c r="BE418" s="498"/>
      <c r="BF418" s="498"/>
      <c r="BG418" s="256">
        <f t="shared" si="35"/>
        <v>681.82500000000005</v>
      </c>
      <c r="BH418" s="26">
        <f t="shared" si="36"/>
        <v>681.82500000000005</v>
      </c>
      <c r="BI418" s="514">
        <f t="shared" si="32"/>
        <v>9.7682664756446991E-2</v>
      </c>
      <c r="BJ418" s="515">
        <v>0</v>
      </c>
      <c r="BK418" s="515">
        <v>0</v>
      </c>
      <c r="BL418" s="515">
        <v>0</v>
      </c>
      <c r="BM418" s="515">
        <v>0</v>
      </c>
      <c r="BN418" s="515">
        <v>0</v>
      </c>
      <c r="BO418" s="515">
        <v>0</v>
      </c>
      <c r="BP418" s="515">
        <v>0</v>
      </c>
      <c r="BQ418" s="515">
        <v>0</v>
      </c>
      <c r="BR418" s="515">
        <v>0</v>
      </c>
      <c r="BS418" s="515">
        <v>0</v>
      </c>
      <c r="BT418" s="515">
        <v>0</v>
      </c>
      <c r="BU418" s="515">
        <v>0</v>
      </c>
      <c r="BV418" s="515">
        <v>0</v>
      </c>
      <c r="BW418" s="515">
        <v>0</v>
      </c>
      <c r="BX418" s="515">
        <v>0</v>
      </c>
      <c r="BY418" s="515">
        <v>0</v>
      </c>
      <c r="BZ418" s="515">
        <v>800353.4580000001</v>
      </c>
      <c r="CA418" s="515">
        <v>800353.4580000001</v>
      </c>
      <c r="CB418" s="515">
        <v>0</v>
      </c>
      <c r="CC418" s="515">
        <v>0</v>
      </c>
      <c r="CD418" s="515">
        <v>0</v>
      </c>
      <c r="CE418" s="515">
        <v>0</v>
      </c>
      <c r="CF418" s="515">
        <v>800353.4580000001</v>
      </c>
      <c r="CG418" s="516">
        <v>800353.4580000001</v>
      </c>
      <c r="CH418" s="501">
        <v>19131840</v>
      </c>
      <c r="CI418" s="501">
        <v>19131840</v>
      </c>
      <c r="CJ418" s="501">
        <v>24457920.000000004</v>
      </c>
      <c r="CK418" s="257" t="s">
        <v>1976</v>
      </c>
      <c r="CL418" s="108">
        <v>5.46</v>
      </c>
      <c r="CM418" s="245">
        <v>5.46</v>
      </c>
      <c r="CN418" s="109">
        <v>6.98</v>
      </c>
      <c r="CO418" s="436"/>
      <c r="CP418" s="436"/>
      <c r="CQ418" s="436"/>
      <c r="CR418" s="273"/>
      <c r="CS418" s="447">
        <v>11.544909740516276</v>
      </c>
      <c r="CT418" s="448">
        <v>11.536884605186755</v>
      </c>
      <c r="CU418" s="441">
        <v>0.27985209204078004</v>
      </c>
      <c r="CV418" s="442">
        <v>0.27970067439305318</v>
      </c>
      <c r="CW418" s="450" t="s">
        <v>2292</v>
      </c>
      <c r="CX418" s="242"/>
      <c r="CY418" s="436"/>
      <c r="CZ418" s="436"/>
      <c r="DA418" s="437"/>
      <c r="DB418" s="438"/>
      <c r="DC418" s="457">
        <v>18944</v>
      </c>
      <c r="DD418" s="458">
        <v>0</v>
      </c>
      <c r="DE418" s="459">
        <v>1672</v>
      </c>
      <c r="DF418" s="357">
        <v>6872</v>
      </c>
    </row>
    <row r="419" spans="1:110" ht="35.25" customHeight="1" x14ac:dyDescent="0.25">
      <c r="A419" s="401" t="s">
        <v>56</v>
      </c>
      <c r="B419" s="48" t="s">
        <v>42</v>
      </c>
      <c r="C419" s="48" t="s">
        <v>670</v>
      </c>
      <c r="D419" s="145" t="s">
        <v>723</v>
      </c>
      <c r="E419" s="145" t="s">
        <v>672</v>
      </c>
      <c r="F419" s="145" t="s">
        <v>725</v>
      </c>
      <c r="G419" s="14" t="s">
        <v>726</v>
      </c>
      <c r="H419" s="22" t="s">
        <v>1979</v>
      </c>
      <c r="I419" s="145" t="s">
        <v>1984</v>
      </c>
      <c r="J419" s="426">
        <v>7.6965409685130632</v>
      </c>
      <c r="K419" s="426">
        <v>8.3422348311330001</v>
      </c>
      <c r="L419" s="488">
        <v>880.2</v>
      </c>
      <c r="M419" s="498"/>
      <c r="N419" s="498"/>
      <c r="O419" s="498"/>
      <c r="P419" s="498"/>
      <c r="Q419" s="498"/>
      <c r="R419" s="498"/>
      <c r="S419" s="498"/>
      <c r="T419" s="498"/>
      <c r="U419" s="498"/>
      <c r="V419" s="498"/>
      <c r="W419" s="498"/>
      <c r="X419" s="498"/>
      <c r="Y419" s="498">
        <v>1</v>
      </c>
      <c r="Z419" s="498">
        <v>1</v>
      </c>
      <c r="AA419" s="498"/>
      <c r="AB419" s="498"/>
      <c r="AC419" s="498">
        <v>25</v>
      </c>
      <c r="AD419" s="498">
        <v>25</v>
      </c>
      <c r="AE419" s="498"/>
      <c r="AF419" s="498"/>
      <c r="AG419" s="585"/>
      <c r="AH419" s="498"/>
      <c r="AI419" s="498">
        <f t="shared" si="33"/>
        <v>26</v>
      </c>
      <c r="AJ419" s="498">
        <f t="shared" si="34"/>
        <v>26</v>
      </c>
      <c r="AK419" s="498"/>
      <c r="AL419" s="498"/>
      <c r="AM419" s="498"/>
      <c r="AN419" s="498"/>
      <c r="AO419" s="498"/>
      <c r="AP419" s="498"/>
      <c r="AQ419" s="498"/>
      <c r="AR419" s="498"/>
      <c r="AS419" s="498"/>
      <c r="AT419" s="498"/>
      <c r="AU419" s="498"/>
      <c r="AV419" s="498"/>
      <c r="AW419" s="498">
        <v>1000</v>
      </c>
      <c r="AX419" s="498">
        <v>1000</v>
      </c>
      <c r="AY419" s="498"/>
      <c r="AZ419" s="498"/>
      <c r="BA419" s="586">
        <v>199.45</v>
      </c>
      <c r="BB419" s="586">
        <v>199.45</v>
      </c>
      <c r="BC419" s="498"/>
      <c r="BD419" s="498"/>
      <c r="BE419" s="498"/>
      <c r="BF419" s="498"/>
      <c r="BG419" s="256">
        <f t="shared" si="35"/>
        <v>1199.45</v>
      </c>
      <c r="BH419" s="26">
        <f t="shared" si="36"/>
        <v>1199.45</v>
      </c>
      <c r="BI419" s="514">
        <f t="shared" si="32"/>
        <v>0.19099522292993631</v>
      </c>
      <c r="BJ419" s="515">
        <v>0</v>
      </c>
      <c r="BK419" s="515">
        <v>0</v>
      </c>
      <c r="BL419" s="515">
        <v>0</v>
      </c>
      <c r="BM419" s="515">
        <v>0</v>
      </c>
      <c r="BN419" s="515">
        <v>0</v>
      </c>
      <c r="BO419" s="515">
        <v>0</v>
      </c>
      <c r="BP419" s="515">
        <v>0</v>
      </c>
      <c r="BQ419" s="515">
        <v>0</v>
      </c>
      <c r="BR419" s="515">
        <v>0</v>
      </c>
      <c r="BS419" s="515">
        <v>0</v>
      </c>
      <c r="BT419" s="515">
        <v>0</v>
      </c>
      <c r="BU419" s="515">
        <v>0</v>
      </c>
      <c r="BV419" s="515">
        <v>5045760</v>
      </c>
      <c r="BW419" s="515">
        <v>5045760</v>
      </c>
      <c r="BX419" s="515">
        <v>0</v>
      </c>
      <c r="BY419" s="515">
        <v>0</v>
      </c>
      <c r="BZ419" s="515">
        <v>234122.38800000001</v>
      </c>
      <c r="CA419" s="515">
        <v>234122.38800000001</v>
      </c>
      <c r="CB419" s="515">
        <v>0</v>
      </c>
      <c r="CC419" s="515">
        <v>0</v>
      </c>
      <c r="CD419" s="515">
        <v>0</v>
      </c>
      <c r="CE419" s="515">
        <v>0</v>
      </c>
      <c r="CF419" s="515">
        <v>5279882.3880000003</v>
      </c>
      <c r="CG419" s="516">
        <v>5279882.3880000003</v>
      </c>
      <c r="CH419" s="501">
        <v>20393280.000000004</v>
      </c>
      <c r="CI419" s="501">
        <v>20393280.000000004</v>
      </c>
      <c r="CJ419" s="501">
        <v>22005120.000000004</v>
      </c>
      <c r="CK419" s="257" t="s">
        <v>1976</v>
      </c>
      <c r="CL419" s="108">
        <v>5.82</v>
      </c>
      <c r="CM419" s="245">
        <v>5.82</v>
      </c>
      <c r="CN419" s="109">
        <v>6.28</v>
      </c>
      <c r="CO419" s="436"/>
      <c r="CP419" s="436"/>
      <c r="CQ419" s="436"/>
      <c r="CR419" s="273"/>
      <c r="CS419" s="447">
        <v>86.231968430550708</v>
      </c>
      <c r="CT419" s="448">
        <v>86.231968430550708</v>
      </c>
      <c r="CU419" s="441">
        <v>0.87144891585081596</v>
      </c>
      <c r="CV419" s="442">
        <v>0.87144891585081596</v>
      </c>
      <c r="CW419" s="450" t="s">
        <v>2237</v>
      </c>
      <c r="CX419" s="242"/>
      <c r="CY419" s="436"/>
      <c r="CZ419" s="436"/>
      <c r="DA419" s="437"/>
      <c r="DB419" s="438"/>
      <c r="DC419" s="457">
        <v>0</v>
      </c>
      <c r="DD419" s="458">
        <v>0</v>
      </c>
      <c r="DE419" s="459">
        <v>118120</v>
      </c>
      <c r="DF419" s="357">
        <v>39373.333333333336</v>
      </c>
    </row>
    <row r="420" spans="1:110" ht="35.25" customHeight="1" x14ac:dyDescent="0.25">
      <c r="A420" s="401" t="s">
        <v>56</v>
      </c>
      <c r="B420" s="48" t="s">
        <v>42</v>
      </c>
      <c r="C420" s="48" t="s">
        <v>670</v>
      </c>
      <c r="D420" s="145" t="s">
        <v>685</v>
      </c>
      <c r="E420" s="145" t="s">
        <v>676</v>
      </c>
      <c r="F420" s="145" t="s">
        <v>727</v>
      </c>
      <c r="G420" s="14" t="s">
        <v>676</v>
      </c>
      <c r="H420" s="22" t="s">
        <v>1979</v>
      </c>
      <c r="I420" s="145" t="s">
        <v>1984</v>
      </c>
      <c r="J420" s="426">
        <v>7.4</v>
      </c>
      <c r="K420" s="426">
        <v>2.1024621168390003</v>
      </c>
      <c r="L420" s="488">
        <v>41.8</v>
      </c>
      <c r="M420" s="498"/>
      <c r="N420" s="498"/>
      <c r="O420" s="498"/>
      <c r="P420" s="498"/>
      <c r="Q420" s="498"/>
      <c r="R420" s="498"/>
      <c r="S420" s="498"/>
      <c r="T420" s="498"/>
      <c r="U420" s="498"/>
      <c r="V420" s="498"/>
      <c r="W420" s="498"/>
      <c r="X420" s="498"/>
      <c r="Y420" s="498"/>
      <c r="Z420" s="498"/>
      <c r="AA420" s="498"/>
      <c r="AB420" s="498"/>
      <c r="AC420" s="498"/>
      <c r="AD420" s="498"/>
      <c r="AE420" s="498"/>
      <c r="AF420" s="498"/>
      <c r="AG420" s="585"/>
      <c r="AH420" s="498"/>
      <c r="AI420" s="498">
        <f t="shared" si="33"/>
        <v>0</v>
      </c>
      <c r="AJ420" s="498">
        <f t="shared" si="34"/>
        <v>0</v>
      </c>
      <c r="AK420" s="498"/>
      <c r="AL420" s="498"/>
      <c r="AM420" s="498"/>
      <c r="AN420" s="498"/>
      <c r="AO420" s="498"/>
      <c r="AP420" s="498"/>
      <c r="AQ420" s="498"/>
      <c r="AR420" s="498"/>
      <c r="AS420" s="498"/>
      <c r="AT420" s="498"/>
      <c r="AU420" s="498"/>
      <c r="AV420" s="498"/>
      <c r="AW420" s="498"/>
      <c r="AX420" s="498"/>
      <c r="AY420" s="498"/>
      <c r="AZ420" s="498"/>
      <c r="BA420" s="586"/>
      <c r="BB420" s="586"/>
      <c r="BC420" s="498"/>
      <c r="BD420" s="498"/>
      <c r="BE420" s="498"/>
      <c r="BF420" s="498"/>
      <c r="BG420" s="256">
        <f t="shared" si="35"/>
        <v>0</v>
      </c>
      <c r="BH420" s="26">
        <f t="shared" si="36"/>
        <v>0</v>
      </c>
      <c r="BI420" s="514">
        <f t="shared" si="32"/>
        <v>0</v>
      </c>
      <c r="BJ420" s="515">
        <v>0</v>
      </c>
      <c r="BK420" s="515">
        <v>0</v>
      </c>
      <c r="BL420" s="515">
        <v>0</v>
      </c>
      <c r="BM420" s="515">
        <v>0</v>
      </c>
      <c r="BN420" s="515">
        <v>0</v>
      </c>
      <c r="BO420" s="515">
        <v>0</v>
      </c>
      <c r="BP420" s="515">
        <v>0</v>
      </c>
      <c r="BQ420" s="515">
        <v>0</v>
      </c>
      <c r="BR420" s="515">
        <v>0</v>
      </c>
      <c r="BS420" s="515">
        <v>0</v>
      </c>
      <c r="BT420" s="515">
        <v>0</v>
      </c>
      <c r="BU420" s="515">
        <v>0</v>
      </c>
      <c r="BV420" s="515">
        <v>0</v>
      </c>
      <c r="BW420" s="515">
        <v>0</v>
      </c>
      <c r="BX420" s="515">
        <v>0</v>
      </c>
      <c r="BY420" s="515">
        <v>0</v>
      </c>
      <c r="BZ420" s="515">
        <v>0</v>
      </c>
      <c r="CA420" s="515">
        <v>0</v>
      </c>
      <c r="CB420" s="515">
        <v>0</v>
      </c>
      <c r="CC420" s="515">
        <v>0</v>
      </c>
      <c r="CD420" s="515">
        <v>0</v>
      </c>
      <c r="CE420" s="515">
        <v>0</v>
      </c>
      <c r="CF420" s="515">
        <v>0</v>
      </c>
      <c r="CG420" s="516">
        <v>0</v>
      </c>
      <c r="CH420" s="501">
        <v>7533599.9999999991</v>
      </c>
      <c r="CI420" s="501">
        <v>7533599.9999999991</v>
      </c>
      <c r="CJ420" s="501">
        <v>23126400</v>
      </c>
      <c r="CK420" s="257" t="s">
        <v>1976</v>
      </c>
      <c r="CL420" s="108">
        <v>2.15</v>
      </c>
      <c r="CM420" s="245">
        <v>2.15</v>
      </c>
      <c r="CN420" s="109">
        <v>6.6</v>
      </c>
      <c r="CO420" s="436"/>
      <c r="CP420" s="436"/>
      <c r="CQ420" s="436"/>
      <c r="CR420" s="273"/>
      <c r="CS420" s="447">
        <v>30.78884462151397</v>
      </c>
      <c r="CT420" s="448">
        <v>30.78884462151397</v>
      </c>
      <c r="CU420" s="441">
        <v>0.33466135458167362</v>
      </c>
      <c r="CV420" s="442">
        <v>0.33466135458167362</v>
      </c>
      <c r="CW420" s="450" t="s">
        <v>2293</v>
      </c>
      <c r="CX420" s="242"/>
      <c r="CY420" s="436"/>
      <c r="CZ420" s="436"/>
      <c r="DA420" s="437"/>
      <c r="DB420" s="438"/>
      <c r="DC420" s="457">
        <v>0</v>
      </c>
      <c r="DD420" s="458">
        <v>0</v>
      </c>
      <c r="DE420" s="459">
        <v>0</v>
      </c>
      <c r="DF420" s="357">
        <v>0</v>
      </c>
    </row>
    <row r="421" spans="1:110" ht="35.25" customHeight="1" x14ac:dyDescent="0.25">
      <c r="A421" s="401" t="s">
        <v>56</v>
      </c>
      <c r="B421" s="48" t="s">
        <v>42</v>
      </c>
      <c r="C421" s="48" t="s">
        <v>670</v>
      </c>
      <c r="D421" s="145" t="s">
        <v>728</v>
      </c>
      <c r="E421" s="145" t="s">
        <v>676</v>
      </c>
      <c r="F421" s="145" t="s">
        <v>729</v>
      </c>
      <c r="G421" s="14" t="s">
        <v>676</v>
      </c>
      <c r="H421" s="22" t="s">
        <v>1983</v>
      </c>
      <c r="I421" s="145" t="s">
        <v>1984</v>
      </c>
      <c r="J421" s="426" t="s">
        <v>1985</v>
      </c>
      <c r="K421" s="426">
        <v>2.2111742378249999</v>
      </c>
      <c r="L421" s="488">
        <v>188.8</v>
      </c>
      <c r="M421" s="498"/>
      <c r="N421" s="498"/>
      <c r="O421" s="498"/>
      <c r="P421" s="498"/>
      <c r="Q421" s="498"/>
      <c r="R421" s="498"/>
      <c r="S421" s="498"/>
      <c r="T421" s="498"/>
      <c r="U421" s="498"/>
      <c r="V421" s="498"/>
      <c r="W421" s="498"/>
      <c r="X421" s="498"/>
      <c r="Y421" s="498"/>
      <c r="Z421" s="498"/>
      <c r="AA421" s="498"/>
      <c r="AB421" s="498"/>
      <c r="AC421" s="498"/>
      <c r="AD421" s="498"/>
      <c r="AE421" s="498"/>
      <c r="AF421" s="498"/>
      <c r="AG421" s="585"/>
      <c r="AH421" s="498"/>
      <c r="AI421" s="498">
        <f t="shared" si="33"/>
        <v>0</v>
      </c>
      <c r="AJ421" s="498">
        <f t="shared" si="34"/>
        <v>0</v>
      </c>
      <c r="AK421" s="498"/>
      <c r="AL421" s="498"/>
      <c r="AM421" s="498"/>
      <c r="AN421" s="498"/>
      <c r="AO421" s="498"/>
      <c r="AP421" s="498"/>
      <c r="AQ421" s="498"/>
      <c r="AR421" s="498"/>
      <c r="AS421" s="498"/>
      <c r="AT421" s="498"/>
      <c r="AU421" s="498"/>
      <c r="AV421" s="498"/>
      <c r="AW421" s="498"/>
      <c r="AX421" s="498"/>
      <c r="AY421" s="498"/>
      <c r="AZ421" s="498"/>
      <c r="BA421" s="586"/>
      <c r="BB421" s="586"/>
      <c r="BC421" s="498"/>
      <c r="BD421" s="498"/>
      <c r="BE421" s="498"/>
      <c r="BF421" s="498"/>
      <c r="BG421" s="256">
        <f t="shared" si="35"/>
        <v>0</v>
      </c>
      <c r="BH421" s="26">
        <f t="shared" si="36"/>
        <v>0</v>
      </c>
      <c r="BI421" s="514">
        <f t="shared" si="32"/>
        <v>0</v>
      </c>
      <c r="BJ421" s="515">
        <v>0</v>
      </c>
      <c r="BK421" s="515">
        <v>0</v>
      </c>
      <c r="BL421" s="515">
        <v>0</v>
      </c>
      <c r="BM421" s="515">
        <v>0</v>
      </c>
      <c r="BN421" s="515">
        <v>0</v>
      </c>
      <c r="BO421" s="515">
        <v>0</v>
      </c>
      <c r="BP421" s="515">
        <v>0</v>
      </c>
      <c r="BQ421" s="515">
        <v>0</v>
      </c>
      <c r="BR421" s="515">
        <v>0</v>
      </c>
      <c r="BS421" s="515">
        <v>0</v>
      </c>
      <c r="BT421" s="515">
        <v>0</v>
      </c>
      <c r="BU421" s="515">
        <v>0</v>
      </c>
      <c r="BV421" s="515">
        <v>0</v>
      </c>
      <c r="BW421" s="515">
        <v>0</v>
      </c>
      <c r="BX421" s="515">
        <v>0</v>
      </c>
      <c r="BY421" s="515">
        <v>0</v>
      </c>
      <c r="BZ421" s="515">
        <v>0</v>
      </c>
      <c r="CA421" s="515">
        <v>0</v>
      </c>
      <c r="CB421" s="515">
        <v>0</v>
      </c>
      <c r="CC421" s="515">
        <v>0</v>
      </c>
      <c r="CD421" s="515">
        <v>0</v>
      </c>
      <c r="CE421" s="515">
        <v>0</v>
      </c>
      <c r="CF421" s="515">
        <v>0</v>
      </c>
      <c r="CG421" s="516">
        <v>0</v>
      </c>
      <c r="CH421" s="501">
        <v>8024160.0000000009</v>
      </c>
      <c r="CI421" s="501">
        <v>8024160.0000000009</v>
      </c>
      <c r="CJ421" s="501">
        <v>0</v>
      </c>
      <c r="CK421" s="257" t="s">
        <v>1976</v>
      </c>
      <c r="CL421" s="108">
        <v>2.29</v>
      </c>
      <c r="CM421" s="245">
        <v>2.29</v>
      </c>
      <c r="CN421" s="109">
        <v>0</v>
      </c>
      <c r="CO421" s="436"/>
      <c r="CP421" s="436"/>
      <c r="CQ421" s="436"/>
      <c r="CR421" s="273"/>
      <c r="CS421" s="447">
        <v>30.70728476821192</v>
      </c>
      <c r="CT421" s="448">
        <v>30.70728476821192</v>
      </c>
      <c r="CU421" s="441">
        <v>0.33377483443708611</v>
      </c>
      <c r="CV421" s="442">
        <v>0.33377483443708611</v>
      </c>
      <c r="CW421" s="450" t="s">
        <v>2293</v>
      </c>
      <c r="CX421" s="242"/>
      <c r="CY421" s="436"/>
      <c r="CZ421" s="436"/>
      <c r="DA421" s="437"/>
      <c r="DB421" s="438"/>
      <c r="DC421" s="457">
        <v>0</v>
      </c>
      <c r="DD421" s="458">
        <v>0</v>
      </c>
      <c r="DE421" s="459">
        <v>0</v>
      </c>
      <c r="DF421" s="357">
        <v>0</v>
      </c>
    </row>
    <row r="422" spans="1:110" ht="35.25" customHeight="1" x14ac:dyDescent="0.25">
      <c r="A422" s="401" t="s">
        <v>56</v>
      </c>
      <c r="B422" s="48" t="s">
        <v>42</v>
      </c>
      <c r="C422" s="48" t="s">
        <v>670</v>
      </c>
      <c r="D422" s="145" t="s">
        <v>728</v>
      </c>
      <c r="E422" s="145" t="s">
        <v>676</v>
      </c>
      <c r="F422" s="145" t="s">
        <v>730</v>
      </c>
      <c r="G422" s="14" t="s">
        <v>676</v>
      </c>
      <c r="H422" s="22" t="s">
        <v>1979</v>
      </c>
      <c r="I422" s="145" t="s">
        <v>1981</v>
      </c>
      <c r="J422" s="426">
        <v>2.2336527214408242</v>
      </c>
      <c r="K422" s="426">
        <v>3.1299242359140003</v>
      </c>
      <c r="L422" s="488">
        <v>984.7</v>
      </c>
      <c r="M422" s="498"/>
      <c r="N422" s="498"/>
      <c r="O422" s="498"/>
      <c r="P422" s="498"/>
      <c r="Q422" s="498"/>
      <c r="R422" s="498"/>
      <c r="S422" s="498"/>
      <c r="T422" s="498"/>
      <c r="U422" s="498"/>
      <c r="V422" s="498"/>
      <c r="W422" s="498"/>
      <c r="X422" s="498"/>
      <c r="Y422" s="498"/>
      <c r="Z422" s="498"/>
      <c r="AA422" s="498"/>
      <c r="AB422" s="498"/>
      <c r="AC422" s="498">
        <v>6</v>
      </c>
      <c r="AD422" s="498">
        <v>6</v>
      </c>
      <c r="AE422" s="498"/>
      <c r="AF422" s="498"/>
      <c r="AG422" s="585"/>
      <c r="AH422" s="498"/>
      <c r="AI422" s="498">
        <f t="shared" si="33"/>
        <v>6</v>
      </c>
      <c r="AJ422" s="498">
        <f t="shared" si="34"/>
        <v>6</v>
      </c>
      <c r="AK422" s="498"/>
      <c r="AL422" s="498"/>
      <c r="AM422" s="498"/>
      <c r="AN422" s="498"/>
      <c r="AO422" s="498"/>
      <c r="AP422" s="498"/>
      <c r="AQ422" s="498"/>
      <c r="AR422" s="498"/>
      <c r="AS422" s="498"/>
      <c r="AT422" s="498"/>
      <c r="AU422" s="498"/>
      <c r="AV422" s="498"/>
      <c r="AW422" s="498"/>
      <c r="AX422" s="498"/>
      <c r="AY422" s="498"/>
      <c r="AZ422" s="498"/>
      <c r="BA422" s="586">
        <v>38.1</v>
      </c>
      <c r="BB422" s="586">
        <v>38.1</v>
      </c>
      <c r="BC422" s="498"/>
      <c r="BD422" s="498"/>
      <c r="BE422" s="498"/>
      <c r="BF422" s="498"/>
      <c r="BG422" s="256">
        <f t="shared" si="35"/>
        <v>38.1</v>
      </c>
      <c r="BH422" s="26">
        <f t="shared" si="36"/>
        <v>38.1</v>
      </c>
      <c r="BI422" s="514">
        <f t="shared" si="32"/>
        <v>0.10885714285714287</v>
      </c>
      <c r="BJ422" s="515">
        <v>0</v>
      </c>
      <c r="BK422" s="515">
        <v>0</v>
      </c>
      <c r="BL422" s="515">
        <v>0</v>
      </c>
      <c r="BM422" s="515">
        <v>0</v>
      </c>
      <c r="BN422" s="515">
        <v>0</v>
      </c>
      <c r="BO422" s="515">
        <v>0</v>
      </c>
      <c r="BP422" s="515">
        <v>0</v>
      </c>
      <c r="BQ422" s="515">
        <v>0</v>
      </c>
      <c r="BR422" s="515">
        <v>0</v>
      </c>
      <c r="BS422" s="515">
        <v>0</v>
      </c>
      <c r="BT422" s="515">
        <v>0</v>
      </c>
      <c r="BU422" s="515">
        <v>0</v>
      </c>
      <c r="BV422" s="515">
        <v>0</v>
      </c>
      <c r="BW422" s="515">
        <v>0</v>
      </c>
      <c r="BX422" s="515">
        <v>0</v>
      </c>
      <c r="BY422" s="515">
        <v>0</v>
      </c>
      <c r="BZ422" s="515">
        <v>44723.304000000004</v>
      </c>
      <c r="CA422" s="515">
        <v>44723.304000000004</v>
      </c>
      <c r="CB422" s="515">
        <v>0</v>
      </c>
      <c r="CC422" s="515">
        <v>0</v>
      </c>
      <c r="CD422" s="515">
        <v>0</v>
      </c>
      <c r="CE422" s="515">
        <v>0</v>
      </c>
      <c r="CF422" s="515">
        <v>44723.304000000004</v>
      </c>
      <c r="CG422" s="516">
        <v>44723.304000000004</v>
      </c>
      <c r="CH422" s="501">
        <v>6026880</v>
      </c>
      <c r="CI422" s="501">
        <v>6026880</v>
      </c>
      <c r="CJ422" s="501">
        <v>1226399.9999999998</v>
      </c>
      <c r="CK422" s="257" t="s">
        <v>1976</v>
      </c>
      <c r="CL422" s="108">
        <v>1.72</v>
      </c>
      <c r="CM422" s="245">
        <v>1.72</v>
      </c>
      <c r="CN422" s="109">
        <v>0.35</v>
      </c>
      <c r="CO422" s="436"/>
      <c r="CP422" s="436"/>
      <c r="CQ422" s="436"/>
      <c r="CR422" s="273"/>
      <c r="CS422" s="447">
        <v>14.350373882019454</v>
      </c>
      <c r="CT422" s="448">
        <v>14.350373882019454</v>
      </c>
      <c r="CU422" s="441">
        <v>7.5835522023055768E-2</v>
      </c>
      <c r="CV422" s="442">
        <v>7.5835522023055768E-2</v>
      </c>
      <c r="CW422" s="450" t="s">
        <v>2254</v>
      </c>
      <c r="CX422" s="242"/>
      <c r="CY422" s="436"/>
      <c r="CZ422" s="436"/>
      <c r="DA422" s="437"/>
      <c r="DB422" s="438"/>
      <c r="DC422" s="457">
        <v>0</v>
      </c>
      <c r="DD422" s="458">
        <v>0</v>
      </c>
      <c r="DE422" s="459">
        <v>0</v>
      </c>
      <c r="DF422" s="357">
        <v>0</v>
      </c>
    </row>
    <row r="423" spans="1:110" ht="35.25" customHeight="1" x14ac:dyDescent="0.25">
      <c r="A423" s="401" t="s">
        <v>56</v>
      </c>
      <c r="B423" s="48" t="s">
        <v>42</v>
      </c>
      <c r="C423" s="48" t="s">
        <v>670</v>
      </c>
      <c r="D423" s="145" t="s">
        <v>728</v>
      </c>
      <c r="E423" s="145" t="s">
        <v>676</v>
      </c>
      <c r="F423" s="145" t="s">
        <v>731</v>
      </c>
      <c r="G423" s="14" t="s">
        <v>676</v>
      </c>
      <c r="H423" s="22" t="s">
        <v>1978</v>
      </c>
      <c r="I423" s="145" t="s">
        <v>1984</v>
      </c>
      <c r="J423" s="426">
        <v>9.6804319635024552</v>
      </c>
      <c r="K423" s="426">
        <v>7.209280288035</v>
      </c>
      <c r="L423" s="488">
        <v>1449.8</v>
      </c>
      <c r="M423" s="498"/>
      <c r="N423" s="498"/>
      <c r="O423" s="498"/>
      <c r="P423" s="498"/>
      <c r="Q423" s="498"/>
      <c r="R423" s="498"/>
      <c r="S423" s="498"/>
      <c r="T423" s="498"/>
      <c r="U423" s="498"/>
      <c r="V423" s="498"/>
      <c r="W423" s="498"/>
      <c r="X423" s="498"/>
      <c r="Y423" s="498"/>
      <c r="Z423" s="498"/>
      <c r="AA423" s="498"/>
      <c r="AB423" s="498"/>
      <c r="AC423" s="498">
        <v>8</v>
      </c>
      <c r="AD423" s="498">
        <v>8</v>
      </c>
      <c r="AE423" s="498"/>
      <c r="AF423" s="498"/>
      <c r="AG423" s="585"/>
      <c r="AH423" s="498"/>
      <c r="AI423" s="498">
        <f t="shared" si="33"/>
        <v>8</v>
      </c>
      <c r="AJ423" s="498">
        <f t="shared" si="34"/>
        <v>8</v>
      </c>
      <c r="AK423" s="498"/>
      <c r="AL423" s="498"/>
      <c r="AM423" s="498"/>
      <c r="AN423" s="498"/>
      <c r="AO423" s="498"/>
      <c r="AP423" s="498"/>
      <c r="AQ423" s="498"/>
      <c r="AR423" s="498"/>
      <c r="AS423" s="498"/>
      <c r="AT423" s="498"/>
      <c r="AU423" s="498"/>
      <c r="AV423" s="498"/>
      <c r="AW423" s="498"/>
      <c r="AX423" s="498"/>
      <c r="AY423" s="498"/>
      <c r="AZ423" s="498"/>
      <c r="BA423" s="586">
        <v>106.69</v>
      </c>
      <c r="BB423" s="586">
        <v>106.69</v>
      </c>
      <c r="BC423" s="498"/>
      <c r="BD423" s="498"/>
      <c r="BE423" s="498"/>
      <c r="BF423" s="498"/>
      <c r="BG423" s="256">
        <f t="shared" si="35"/>
        <v>106.69</v>
      </c>
      <c r="BH423" s="26">
        <f t="shared" si="36"/>
        <v>106.69</v>
      </c>
      <c r="BI423" s="514">
        <f t="shared" si="32"/>
        <v>1.6439137134052387E-2</v>
      </c>
      <c r="BJ423" s="515">
        <v>0</v>
      </c>
      <c r="BK423" s="515">
        <v>0</v>
      </c>
      <c r="BL423" s="515">
        <v>0</v>
      </c>
      <c r="BM423" s="515">
        <v>0</v>
      </c>
      <c r="BN423" s="515">
        <v>0</v>
      </c>
      <c r="BO423" s="515">
        <v>0</v>
      </c>
      <c r="BP423" s="515">
        <v>0</v>
      </c>
      <c r="BQ423" s="515">
        <v>0</v>
      </c>
      <c r="BR423" s="515">
        <v>0</v>
      </c>
      <c r="BS423" s="515">
        <v>0</v>
      </c>
      <c r="BT423" s="515">
        <v>0</v>
      </c>
      <c r="BU423" s="515">
        <v>0</v>
      </c>
      <c r="BV423" s="515">
        <v>0</v>
      </c>
      <c r="BW423" s="515">
        <v>0</v>
      </c>
      <c r="BX423" s="515">
        <v>0</v>
      </c>
      <c r="BY423" s="515">
        <v>0</v>
      </c>
      <c r="BZ423" s="515">
        <v>125236.98960000002</v>
      </c>
      <c r="CA423" s="515">
        <v>125236.98960000002</v>
      </c>
      <c r="CB423" s="515">
        <v>0</v>
      </c>
      <c r="CC423" s="515">
        <v>0</v>
      </c>
      <c r="CD423" s="515">
        <v>0</v>
      </c>
      <c r="CE423" s="515">
        <v>0</v>
      </c>
      <c r="CF423" s="515">
        <v>125236.98960000002</v>
      </c>
      <c r="CG423" s="516">
        <v>125236.98960000002</v>
      </c>
      <c r="CH423" s="501">
        <v>23793911.454427201</v>
      </c>
      <c r="CI423" s="501">
        <v>23793911.454427201</v>
      </c>
      <c r="CJ423" s="501">
        <v>29081447.333188802</v>
      </c>
      <c r="CK423" s="257" t="s">
        <v>1976</v>
      </c>
      <c r="CL423" s="108">
        <v>5.31</v>
      </c>
      <c r="CM423" s="245">
        <v>5.31</v>
      </c>
      <c r="CN423" s="109">
        <v>6.49</v>
      </c>
      <c r="CO423" s="436"/>
      <c r="CP423" s="436"/>
      <c r="CQ423" s="436"/>
      <c r="CR423" s="273"/>
      <c r="CS423" s="447">
        <v>7.3249816045172187</v>
      </c>
      <c r="CT423" s="448">
        <v>7.3249816045172187</v>
      </c>
      <c r="CU423" s="441">
        <v>0.12536780828636648</v>
      </c>
      <c r="CV423" s="442">
        <v>0.12536780828636648</v>
      </c>
      <c r="CW423" s="450" t="s">
        <v>2240</v>
      </c>
      <c r="CX423" s="242"/>
      <c r="CY423" s="436"/>
      <c r="CZ423" s="436"/>
      <c r="DA423" s="437"/>
      <c r="DB423" s="438"/>
      <c r="DC423" s="457">
        <v>1541</v>
      </c>
      <c r="DD423" s="458">
        <v>0</v>
      </c>
      <c r="DE423" s="459">
        <v>0</v>
      </c>
      <c r="DF423" s="357">
        <v>513.66666666666663</v>
      </c>
    </row>
    <row r="424" spans="1:110" ht="35.25" customHeight="1" x14ac:dyDescent="0.25">
      <c r="A424" s="401" t="s">
        <v>56</v>
      </c>
      <c r="B424" s="48" t="s">
        <v>42</v>
      </c>
      <c r="C424" s="48" t="s">
        <v>670</v>
      </c>
      <c r="D424" s="145" t="s">
        <v>728</v>
      </c>
      <c r="E424" s="145" t="s">
        <v>676</v>
      </c>
      <c r="F424" s="145" t="s">
        <v>732</v>
      </c>
      <c r="G424" s="14" t="s">
        <v>676</v>
      </c>
      <c r="H424" s="22" t="s">
        <v>1978</v>
      </c>
      <c r="I424" s="145" t="s">
        <v>1984</v>
      </c>
      <c r="J424" s="426">
        <v>10.756035515002727</v>
      </c>
      <c r="K424" s="426">
        <v>14.127272697887999</v>
      </c>
      <c r="L424" s="488">
        <v>2530.9</v>
      </c>
      <c r="M424" s="498"/>
      <c r="N424" s="498"/>
      <c r="O424" s="498"/>
      <c r="P424" s="498"/>
      <c r="Q424" s="498"/>
      <c r="R424" s="498"/>
      <c r="S424" s="498"/>
      <c r="T424" s="498"/>
      <c r="U424" s="498">
        <v>1</v>
      </c>
      <c r="V424" s="498">
        <v>1</v>
      </c>
      <c r="W424" s="498"/>
      <c r="X424" s="498"/>
      <c r="Y424" s="498"/>
      <c r="Z424" s="498"/>
      <c r="AA424" s="498"/>
      <c r="AB424" s="498"/>
      <c r="AC424" s="498">
        <v>39</v>
      </c>
      <c r="AD424" s="498">
        <v>39</v>
      </c>
      <c r="AE424" s="498"/>
      <c r="AF424" s="498"/>
      <c r="AG424" s="585"/>
      <c r="AH424" s="498"/>
      <c r="AI424" s="498">
        <f t="shared" si="33"/>
        <v>40</v>
      </c>
      <c r="AJ424" s="498">
        <f t="shared" si="34"/>
        <v>40</v>
      </c>
      <c r="AK424" s="498"/>
      <c r="AL424" s="498"/>
      <c r="AM424" s="498"/>
      <c r="AN424" s="498"/>
      <c r="AO424" s="498"/>
      <c r="AP424" s="498"/>
      <c r="AQ424" s="498"/>
      <c r="AR424" s="498"/>
      <c r="AS424" s="498">
        <v>600</v>
      </c>
      <c r="AT424" s="498">
        <v>600</v>
      </c>
      <c r="AU424" s="498"/>
      <c r="AV424" s="498"/>
      <c r="AW424" s="498"/>
      <c r="AX424" s="498"/>
      <c r="AY424" s="498"/>
      <c r="AZ424" s="498"/>
      <c r="BA424" s="586">
        <v>240.08</v>
      </c>
      <c r="BB424" s="586">
        <v>240.08</v>
      </c>
      <c r="BC424" s="498"/>
      <c r="BD424" s="498"/>
      <c r="BE424" s="498"/>
      <c r="BF424" s="498"/>
      <c r="BG424" s="256">
        <f t="shared" si="35"/>
        <v>840.08</v>
      </c>
      <c r="BH424" s="26">
        <f t="shared" si="36"/>
        <v>840.08</v>
      </c>
      <c r="BI424" s="514">
        <f t="shared" si="32"/>
        <v>9.0234156820622982E-2</v>
      </c>
      <c r="BJ424" s="515">
        <v>0</v>
      </c>
      <c r="BK424" s="515">
        <v>0</v>
      </c>
      <c r="BL424" s="515">
        <v>0</v>
      </c>
      <c r="BM424" s="515">
        <v>0</v>
      </c>
      <c r="BN424" s="515">
        <v>0</v>
      </c>
      <c r="BO424" s="515">
        <v>0</v>
      </c>
      <c r="BP424" s="515">
        <v>0</v>
      </c>
      <c r="BQ424" s="515">
        <v>0</v>
      </c>
      <c r="BR424" s="515">
        <v>3852648</v>
      </c>
      <c r="BS424" s="515">
        <v>3852648</v>
      </c>
      <c r="BT424" s="515">
        <v>0</v>
      </c>
      <c r="BU424" s="515">
        <v>0</v>
      </c>
      <c r="BV424" s="515">
        <v>0</v>
      </c>
      <c r="BW424" s="515">
        <v>0</v>
      </c>
      <c r="BX424" s="515">
        <v>0</v>
      </c>
      <c r="BY424" s="515">
        <v>0</v>
      </c>
      <c r="BZ424" s="515">
        <v>281815.50720000005</v>
      </c>
      <c r="CA424" s="515">
        <v>281815.50720000005</v>
      </c>
      <c r="CB424" s="515">
        <v>0</v>
      </c>
      <c r="CC424" s="515">
        <v>0</v>
      </c>
      <c r="CD424" s="515">
        <v>0</v>
      </c>
      <c r="CE424" s="515">
        <v>0</v>
      </c>
      <c r="CF424" s="515">
        <v>4134463.5071999999</v>
      </c>
      <c r="CG424" s="516">
        <v>4134463.5071999999</v>
      </c>
      <c r="CH424" s="501">
        <v>34153371.567861609</v>
      </c>
      <c r="CI424" s="501">
        <v>34153371.567861609</v>
      </c>
      <c r="CJ424" s="501">
        <v>40869908.649973206</v>
      </c>
      <c r="CK424" s="257" t="s">
        <v>1976</v>
      </c>
      <c r="CL424" s="108">
        <v>7.78</v>
      </c>
      <c r="CM424" s="245">
        <v>7.78</v>
      </c>
      <c r="CN424" s="109">
        <v>9.31</v>
      </c>
      <c r="CO424" s="436"/>
      <c r="CP424" s="436"/>
      <c r="CQ424" s="436"/>
      <c r="CR424" s="273"/>
      <c r="CS424" s="447">
        <v>86.131420274540133</v>
      </c>
      <c r="CT424" s="448">
        <v>86.131420274540133</v>
      </c>
      <c r="CU424" s="441">
        <v>0.29363560783620674</v>
      </c>
      <c r="CV424" s="442">
        <v>0.29363560783620674</v>
      </c>
      <c r="CW424" s="450" t="s">
        <v>2236</v>
      </c>
      <c r="CX424" s="242"/>
      <c r="CY424" s="436"/>
      <c r="CZ424" s="436"/>
      <c r="DA424" s="437"/>
      <c r="DB424" s="438"/>
      <c r="DC424" s="457">
        <v>544212</v>
      </c>
      <c r="DD424" s="458">
        <v>0</v>
      </c>
      <c r="DE424" s="459">
        <v>79570</v>
      </c>
      <c r="DF424" s="357">
        <v>207927.33333333334</v>
      </c>
    </row>
    <row r="425" spans="1:110" ht="35.25" customHeight="1" x14ac:dyDescent="0.25">
      <c r="A425" s="401" t="s">
        <v>56</v>
      </c>
      <c r="B425" s="48" t="s">
        <v>42</v>
      </c>
      <c r="C425" s="48" t="s">
        <v>670</v>
      </c>
      <c r="D425" s="145" t="s">
        <v>728</v>
      </c>
      <c r="E425" s="145" t="s">
        <v>676</v>
      </c>
      <c r="F425" s="145" t="s">
        <v>733</v>
      </c>
      <c r="G425" s="14" t="s">
        <v>676</v>
      </c>
      <c r="H425" s="22" t="s">
        <v>1979</v>
      </c>
      <c r="I425" s="145" t="s">
        <v>1984</v>
      </c>
      <c r="J425" s="426">
        <v>9.9194549749469605</v>
      </c>
      <c r="K425" s="426">
        <v>12.252083307849</v>
      </c>
      <c r="L425" s="488">
        <v>3232.2</v>
      </c>
      <c r="M425" s="498"/>
      <c r="N425" s="498"/>
      <c r="O425" s="498"/>
      <c r="P425" s="498"/>
      <c r="Q425" s="498"/>
      <c r="R425" s="498"/>
      <c r="S425" s="498"/>
      <c r="T425" s="498"/>
      <c r="U425" s="498"/>
      <c r="V425" s="498"/>
      <c r="W425" s="498"/>
      <c r="X425" s="498"/>
      <c r="Y425" s="498">
        <v>1</v>
      </c>
      <c r="Z425" s="498">
        <v>1</v>
      </c>
      <c r="AA425" s="498"/>
      <c r="AB425" s="498"/>
      <c r="AC425" s="498">
        <v>28</v>
      </c>
      <c r="AD425" s="498">
        <v>28</v>
      </c>
      <c r="AE425" s="498"/>
      <c r="AF425" s="498"/>
      <c r="AG425" s="585"/>
      <c r="AH425" s="498"/>
      <c r="AI425" s="498">
        <f t="shared" si="33"/>
        <v>29</v>
      </c>
      <c r="AJ425" s="498">
        <f t="shared" si="34"/>
        <v>29</v>
      </c>
      <c r="AK425" s="498"/>
      <c r="AL425" s="498"/>
      <c r="AM425" s="498"/>
      <c r="AN425" s="498"/>
      <c r="AO425" s="498"/>
      <c r="AP425" s="498"/>
      <c r="AQ425" s="498"/>
      <c r="AR425" s="498"/>
      <c r="AS425" s="498"/>
      <c r="AT425" s="498"/>
      <c r="AU425" s="498"/>
      <c r="AV425" s="498"/>
      <c r="AW425" s="498">
        <v>1</v>
      </c>
      <c r="AX425" s="498">
        <v>1</v>
      </c>
      <c r="AY425" s="498"/>
      <c r="AZ425" s="498"/>
      <c r="BA425" s="586">
        <v>716.04</v>
      </c>
      <c r="BB425" s="586">
        <v>716.04</v>
      </c>
      <c r="BC425" s="498"/>
      <c r="BD425" s="498"/>
      <c r="BE425" s="498"/>
      <c r="BF425" s="498"/>
      <c r="BG425" s="256">
        <f t="shared" si="35"/>
        <v>717.04</v>
      </c>
      <c r="BH425" s="26">
        <f t="shared" si="36"/>
        <v>717.04</v>
      </c>
      <c r="BI425" s="514">
        <f t="shared" si="32"/>
        <v>0.11238871473354232</v>
      </c>
      <c r="BJ425" s="515">
        <v>0</v>
      </c>
      <c r="BK425" s="515">
        <v>0</v>
      </c>
      <c r="BL425" s="515">
        <v>0</v>
      </c>
      <c r="BM425" s="515">
        <v>0</v>
      </c>
      <c r="BN425" s="515">
        <v>0</v>
      </c>
      <c r="BO425" s="515">
        <v>0</v>
      </c>
      <c r="BP425" s="515">
        <v>0</v>
      </c>
      <c r="BQ425" s="515">
        <v>0</v>
      </c>
      <c r="BR425" s="515">
        <v>0</v>
      </c>
      <c r="BS425" s="515">
        <v>0</v>
      </c>
      <c r="BT425" s="515">
        <v>0</v>
      </c>
      <c r="BU425" s="515">
        <v>0</v>
      </c>
      <c r="BV425" s="515">
        <v>5045.7599999999993</v>
      </c>
      <c r="BW425" s="515">
        <v>5045.7599999999993</v>
      </c>
      <c r="BX425" s="515">
        <v>0</v>
      </c>
      <c r="BY425" s="515">
        <v>0</v>
      </c>
      <c r="BZ425" s="515">
        <v>840516.39359999995</v>
      </c>
      <c r="CA425" s="515">
        <v>840516.39359999995</v>
      </c>
      <c r="CB425" s="515">
        <v>0</v>
      </c>
      <c r="CC425" s="515">
        <v>0</v>
      </c>
      <c r="CD425" s="515">
        <v>0</v>
      </c>
      <c r="CE425" s="515">
        <v>0</v>
      </c>
      <c r="CF425" s="515">
        <v>845562.15359999996</v>
      </c>
      <c r="CG425" s="516">
        <v>845562.15359999996</v>
      </c>
      <c r="CH425" s="501">
        <v>28235161.760129999</v>
      </c>
      <c r="CI425" s="501">
        <v>28235161.760129999</v>
      </c>
      <c r="CJ425" s="501">
        <v>24310436.171339996</v>
      </c>
      <c r="CK425" s="257" t="s">
        <v>1976</v>
      </c>
      <c r="CL425" s="108">
        <v>7.41</v>
      </c>
      <c r="CM425" s="245">
        <v>7.41</v>
      </c>
      <c r="CN425" s="109">
        <v>6.38</v>
      </c>
      <c r="CO425" s="436"/>
      <c r="CP425" s="436"/>
      <c r="CQ425" s="436"/>
      <c r="CR425" s="273"/>
      <c r="CS425" s="447">
        <v>40.690908415931233</v>
      </c>
      <c r="CT425" s="448">
        <v>40.690908415931233</v>
      </c>
      <c r="CU425" s="441">
        <v>0.46966550907369414</v>
      </c>
      <c r="CV425" s="442">
        <v>0.46966550907369414</v>
      </c>
      <c r="CW425" s="450" t="s">
        <v>2240</v>
      </c>
      <c r="CX425" s="242"/>
      <c r="CY425" s="436"/>
      <c r="CZ425" s="436"/>
      <c r="DA425" s="437"/>
      <c r="DB425" s="438"/>
      <c r="DC425" s="457">
        <v>0</v>
      </c>
      <c r="DD425" s="458">
        <v>0</v>
      </c>
      <c r="DE425" s="459">
        <v>343645</v>
      </c>
      <c r="DF425" s="357">
        <v>114548.33333333333</v>
      </c>
    </row>
    <row r="426" spans="1:110" ht="35.25" customHeight="1" x14ac:dyDescent="0.25">
      <c r="A426" s="401" t="s">
        <v>56</v>
      </c>
      <c r="B426" s="48" t="s">
        <v>42</v>
      </c>
      <c r="C426" s="48" t="s">
        <v>670</v>
      </c>
      <c r="D426" s="145" t="s">
        <v>728</v>
      </c>
      <c r="E426" s="145" t="s">
        <v>676</v>
      </c>
      <c r="F426" s="145" t="s">
        <v>734</v>
      </c>
      <c r="G426" s="14" t="s">
        <v>676</v>
      </c>
      <c r="H426" s="22" t="s">
        <v>1978</v>
      </c>
      <c r="I426" s="145" t="s">
        <v>1984</v>
      </c>
      <c r="J426" s="426">
        <v>10.756035515002727</v>
      </c>
      <c r="K426" s="426">
        <v>5.4363636250559999</v>
      </c>
      <c r="L426" s="488">
        <v>186.4</v>
      </c>
      <c r="M426" s="498"/>
      <c r="N426" s="498"/>
      <c r="O426" s="498"/>
      <c r="P426" s="498"/>
      <c r="Q426" s="498"/>
      <c r="R426" s="498"/>
      <c r="S426" s="498"/>
      <c r="T426" s="498"/>
      <c r="U426" s="498"/>
      <c r="V426" s="498"/>
      <c r="W426" s="498"/>
      <c r="X426" s="498"/>
      <c r="Y426" s="498">
        <v>1</v>
      </c>
      <c r="Z426" s="498">
        <v>1</v>
      </c>
      <c r="AA426" s="498"/>
      <c r="AB426" s="498"/>
      <c r="AC426" s="498"/>
      <c r="AD426" s="498"/>
      <c r="AE426" s="498"/>
      <c r="AF426" s="498"/>
      <c r="AG426" s="585"/>
      <c r="AH426" s="498"/>
      <c r="AI426" s="498">
        <f t="shared" si="33"/>
        <v>1</v>
      </c>
      <c r="AJ426" s="498">
        <f t="shared" si="34"/>
        <v>1</v>
      </c>
      <c r="AK426" s="498"/>
      <c r="AL426" s="498"/>
      <c r="AM426" s="498"/>
      <c r="AN426" s="498"/>
      <c r="AO426" s="498"/>
      <c r="AP426" s="498"/>
      <c r="AQ426" s="498"/>
      <c r="AR426" s="498"/>
      <c r="AS426" s="498"/>
      <c r="AT426" s="498"/>
      <c r="AU426" s="498"/>
      <c r="AV426" s="498"/>
      <c r="AW426" s="498">
        <v>225</v>
      </c>
      <c r="AX426" s="498">
        <v>225</v>
      </c>
      <c r="AY426" s="498"/>
      <c r="AZ426" s="498"/>
      <c r="BA426" s="586"/>
      <c r="BB426" s="586"/>
      <c r="BC426" s="498"/>
      <c r="BD426" s="498"/>
      <c r="BE426" s="498"/>
      <c r="BF426" s="498"/>
      <c r="BG426" s="256">
        <f t="shared" si="35"/>
        <v>225</v>
      </c>
      <c r="BH426" s="26">
        <f t="shared" si="36"/>
        <v>225</v>
      </c>
      <c r="BI426" s="514">
        <f t="shared" si="32"/>
        <v>2.2935779816513759E-2</v>
      </c>
      <c r="BJ426" s="515">
        <v>0</v>
      </c>
      <c r="BK426" s="515">
        <v>0</v>
      </c>
      <c r="BL426" s="515">
        <v>0</v>
      </c>
      <c r="BM426" s="515">
        <v>0</v>
      </c>
      <c r="BN426" s="515">
        <v>0</v>
      </c>
      <c r="BO426" s="515">
        <v>0</v>
      </c>
      <c r="BP426" s="515">
        <v>0</v>
      </c>
      <c r="BQ426" s="515">
        <v>0</v>
      </c>
      <c r="BR426" s="515">
        <v>0</v>
      </c>
      <c r="BS426" s="515">
        <v>0</v>
      </c>
      <c r="BT426" s="515">
        <v>0</v>
      </c>
      <c r="BU426" s="515">
        <v>0</v>
      </c>
      <c r="BV426" s="515">
        <v>1135296</v>
      </c>
      <c r="BW426" s="515">
        <v>1135296</v>
      </c>
      <c r="BX426" s="515">
        <v>0</v>
      </c>
      <c r="BY426" s="515">
        <v>0</v>
      </c>
      <c r="BZ426" s="515">
        <v>0</v>
      </c>
      <c r="CA426" s="515">
        <v>0</v>
      </c>
      <c r="CB426" s="515">
        <v>0</v>
      </c>
      <c r="CC426" s="515">
        <v>0</v>
      </c>
      <c r="CD426" s="515">
        <v>0</v>
      </c>
      <c r="CE426" s="515">
        <v>0</v>
      </c>
      <c r="CF426" s="515">
        <v>1135296</v>
      </c>
      <c r="CG426" s="516">
        <v>1135296</v>
      </c>
      <c r="CH426" s="501">
        <v>35222695.600521594</v>
      </c>
      <c r="CI426" s="501">
        <v>35222695.600521594</v>
      </c>
      <c r="CJ426" s="501">
        <v>41282514.198460802</v>
      </c>
      <c r="CK426" s="257" t="s">
        <v>1976</v>
      </c>
      <c r="CL426" s="108">
        <v>8.3699999999999992</v>
      </c>
      <c r="CM426" s="245">
        <v>8.3699999999999992</v>
      </c>
      <c r="CN426" s="109">
        <v>9.81</v>
      </c>
      <c r="CO426" s="436"/>
      <c r="CP426" s="436"/>
      <c r="CQ426" s="436"/>
      <c r="CR426" s="273"/>
      <c r="CS426" s="447">
        <v>0</v>
      </c>
      <c r="CT426" s="448">
        <v>0</v>
      </c>
      <c r="CU426" s="441">
        <v>0</v>
      </c>
      <c r="CV426" s="442">
        <v>0</v>
      </c>
      <c r="CW426" s="450" t="s">
        <v>2217</v>
      </c>
      <c r="CX426" s="242"/>
      <c r="CY426" s="436"/>
      <c r="CZ426" s="436"/>
      <c r="DA426" s="437"/>
      <c r="DB426" s="438"/>
      <c r="DC426" s="457">
        <v>0</v>
      </c>
      <c r="DD426" s="458">
        <v>0</v>
      </c>
      <c r="DE426" s="459">
        <v>0</v>
      </c>
      <c r="DF426" s="357">
        <v>0</v>
      </c>
    </row>
    <row r="427" spans="1:110" ht="35.25" customHeight="1" x14ac:dyDescent="0.25">
      <c r="A427" s="401" t="s">
        <v>56</v>
      </c>
      <c r="B427" s="48" t="s">
        <v>42</v>
      </c>
      <c r="C427" s="48" t="s">
        <v>670</v>
      </c>
      <c r="D427" s="145" t="s">
        <v>735</v>
      </c>
      <c r="E427" s="145" t="s">
        <v>676</v>
      </c>
      <c r="F427" s="145" t="s">
        <v>736</v>
      </c>
      <c r="G427" s="14" t="s">
        <v>676</v>
      </c>
      <c r="H427" s="22" t="s">
        <v>1979</v>
      </c>
      <c r="I427" s="145" t="s">
        <v>1981</v>
      </c>
      <c r="J427" s="426">
        <v>2.4858393190228529</v>
      </c>
      <c r="K427" s="426">
        <v>3.6397727197020004</v>
      </c>
      <c r="L427" s="488">
        <v>1243.7</v>
      </c>
      <c r="M427" s="498"/>
      <c r="N427" s="498"/>
      <c r="O427" s="498"/>
      <c r="P427" s="498"/>
      <c r="Q427" s="498"/>
      <c r="R427" s="498"/>
      <c r="S427" s="498"/>
      <c r="T427" s="498"/>
      <c r="U427" s="498"/>
      <c r="V427" s="498"/>
      <c r="W427" s="498"/>
      <c r="X427" s="498"/>
      <c r="Y427" s="498"/>
      <c r="Z427" s="498"/>
      <c r="AA427" s="498"/>
      <c r="AB427" s="498"/>
      <c r="AC427" s="498">
        <v>23</v>
      </c>
      <c r="AD427" s="498">
        <v>23</v>
      </c>
      <c r="AE427" s="498"/>
      <c r="AF427" s="498"/>
      <c r="AG427" s="585"/>
      <c r="AH427" s="498"/>
      <c r="AI427" s="498">
        <f t="shared" si="33"/>
        <v>23</v>
      </c>
      <c r="AJ427" s="498">
        <f t="shared" si="34"/>
        <v>23</v>
      </c>
      <c r="AK427" s="498"/>
      <c r="AL427" s="498"/>
      <c r="AM427" s="498"/>
      <c r="AN427" s="498"/>
      <c r="AO427" s="498"/>
      <c r="AP427" s="498"/>
      <c r="AQ427" s="498"/>
      <c r="AR427" s="498"/>
      <c r="AS427" s="498"/>
      <c r="AT427" s="498"/>
      <c r="AU427" s="498"/>
      <c r="AV427" s="498"/>
      <c r="AW427" s="498"/>
      <c r="AX427" s="498"/>
      <c r="AY427" s="498"/>
      <c r="AZ427" s="498"/>
      <c r="BA427" s="586">
        <v>115.73</v>
      </c>
      <c r="BB427" s="586">
        <v>115.73</v>
      </c>
      <c r="BC427" s="498"/>
      <c r="BD427" s="498"/>
      <c r="BE427" s="498"/>
      <c r="BF427" s="498"/>
      <c r="BG427" s="256">
        <f t="shared" si="35"/>
        <v>115.73</v>
      </c>
      <c r="BH427" s="26">
        <f t="shared" si="36"/>
        <v>115.73</v>
      </c>
      <c r="BI427" s="514">
        <f t="shared" si="32"/>
        <v>5.5639423076923072E-2</v>
      </c>
      <c r="BJ427" s="515">
        <v>0</v>
      </c>
      <c r="BK427" s="515">
        <v>0</v>
      </c>
      <c r="BL427" s="515">
        <v>0</v>
      </c>
      <c r="BM427" s="515">
        <v>0</v>
      </c>
      <c r="BN427" s="515">
        <v>0</v>
      </c>
      <c r="BO427" s="515">
        <v>0</v>
      </c>
      <c r="BP427" s="515">
        <v>0</v>
      </c>
      <c r="BQ427" s="515">
        <v>0</v>
      </c>
      <c r="BR427" s="515">
        <v>0</v>
      </c>
      <c r="BS427" s="515">
        <v>0</v>
      </c>
      <c r="BT427" s="515">
        <v>0</v>
      </c>
      <c r="BU427" s="515">
        <v>0</v>
      </c>
      <c r="BV427" s="515">
        <v>0</v>
      </c>
      <c r="BW427" s="515">
        <v>0</v>
      </c>
      <c r="BX427" s="515">
        <v>0</v>
      </c>
      <c r="BY427" s="515">
        <v>0</v>
      </c>
      <c r="BZ427" s="515">
        <v>135848.50320000001</v>
      </c>
      <c r="CA427" s="515">
        <v>135848.50320000001</v>
      </c>
      <c r="CB427" s="515">
        <v>0</v>
      </c>
      <c r="CC427" s="515">
        <v>0</v>
      </c>
      <c r="CD427" s="515">
        <v>0</v>
      </c>
      <c r="CE427" s="515">
        <v>0</v>
      </c>
      <c r="CF427" s="515">
        <v>135848.50320000001</v>
      </c>
      <c r="CG427" s="516">
        <v>135848.50320000001</v>
      </c>
      <c r="CH427" s="501">
        <v>6937920</v>
      </c>
      <c r="CI427" s="501">
        <v>6937920</v>
      </c>
      <c r="CJ427" s="501">
        <v>7288320.0000000009</v>
      </c>
      <c r="CK427" s="257" t="s">
        <v>1976</v>
      </c>
      <c r="CL427" s="108">
        <v>1.98</v>
      </c>
      <c r="CM427" s="245">
        <v>1.98</v>
      </c>
      <c r="CN427" s="109">
        <v>2.08</v>
      </c>
      <c r="CO427" s="436"/>
      <c r="CP427" s="436"/>
      <c r="CQ427" s="436"/>
      <c r="CR427" s="273"/>
      <c r="CS427" s="447">
        <v>3.9650179616737868</v>
      </c>
      <c r="CT427" s="448">
        <v>3.3218899116930167</v>
      </c>
      <c r="CU427" s="441">
        <v>4.0993859878133983E-2</v>
      </c>
      <c r="CV427" s="442">
        <v>4.0459470433290214E-2</v>
      </c>
      <c r="CW427" s="450" t="s">
        <v>2294</v>
      </c>
      <c r="CX427" s="242"/>
      <c r="CY427" s="436"/>
      <c r="CZ427" s="436"/>
      <c r="DA427" s="437"/>
      <c r="DB427" s="438"/>
      <c r="DC427" s="457">
        <v>0</v>
      </c>
      <c r="DD427" s="458">
        <v>0</v>
      </c>
      <c r="DE427" s="459">
        <v>0</v>
      </c>
      <c r="DF427" s="357">
        <v>0</v>
      </c>
    </row>
    <row r="428" spans="1:110" ht="35.25" customHeight="1" x14ac:dyDescent="0.25">
      <c r="A428" s="401" t="s">
        <v>56</v>
      </c>
      <c r="B428" s="48" t="s">
        <v>42</v>
      </c>
      <c r="C428" s="48" t="s">
        <v>670</v>
      </c>
      <c r="D428" s="145" t="s">
        <v>735</v>
      </c>
      <c r="E428" s="145" t="s">
        <v>676</v>
      </c>
      <c r="F428" s="145" t="s">
        <v>737</v>
      </c>
      <c r="G428" s="14" t="s">
        <v>676</v>
      </c>
      <c r="H428" s="22" t="s">
        <v>1979</v>
      </c>
      <c r="I428" s="145" t="s">
        <v>1981</v>
      </c>
      <c r="J428" s="426">
        <v>2.9181592005920445</v>
      </c>
      <c r="K428" s="426">
        <v>3.6306818106300001</v>
      </c>
      <c r="L428" s="488">
        <v>1139.3</v>
      </c>
      <c r="M428" s="498"/>
      <c r="N428" s="498"/>
      <c r="O428" s="498"/>
      <c r="P428" s="498"/>
      <c r="Q428" s="498"/>
      <c r="R428" s="498"/>
      <c r="S428" s="498"/>
      <c r="T428" s="498"/>
      <c r="U428" s="498"/>
      <c r="V428" s="498"/>
      <c r="W428" s="498"/>
      <c r="X428" s="498"/>
      <c r="Y428" s="498"/>
      <c r="Z428" s="498"/>
      <c r="AA428" s="498"/>
      <c r="AB428" s="498"/>
      <c r="AC428" s="498">
        <v>11</v>
      </c>
      <c r="AD428" s="498">
        <v>11</v>
      </c>
      <c r="AE428" s="498"/>
      <c r="AF428" s="498"/>
      <c r="AG428" s="585"/>
      <c r="AH428" s="498"/>
      <c r="AI428" s="498">
        <f t="shared" si="33"/>
        <v>11</v>
      </c>
      <c r="AJ428" s="498">
        <f t="shared" si="34"/>
        <v>11</v>
      </c>
      <c r="AK428" s="498"/>
      <c r="AL428" s="498"/>
      <c r="AM428" s="498"/>
      <c r="AN428" s="498"/>
      <c r="AO428" s="498"/>
      <c r="AP428" s="498"/>
      <c r="AQ428" s="498"/>
      <c r="AR428" s="498"/>
      <c r="AS428" s="498"/>
      <c r="AT428" s="498"/>
      <c r="AU428" s="498"/>
      <c r="AV428" s="498"/>
      <c r="AW428" s="498"/>
      <c r="AX428" s="498"/>
      <c r="AY428" s="498"/>
      <c r="AZ428" s="498"/>
      <c r="BA428" s="586">
        <v>177.905</v>
      </c>
      <c r="BB428" s="586">
        <v>177.905</v>
      </c>
      <c r="BC428" s="498"/>
      <c r="BD428" s="498"/>
      <c r="BE428" s="498"/>
      <c r="BF428" s="498"/>
      <c r="BG428" s="256">
        <f t="shared" si="35"/>
        <v>177.905</v>
      </c>
      <c r="BH428" s="26">
        <f t="shared" si="36"/>
        <v>177.905</v>
      </c>
      <c r="BI428" s="514">
        <f t="shared" si="32"/>
        <v>0.10465000000000001</v>
      </c>
      <c r="BJ428" s="515">
        <v>0</v>
      </c>
      <c r="BK428" s="515">
        <v>0</v>
      </c>
      <c r="BL428" s="515">
        <v>0</v>
      </c>
      <c r="BM428" s="515">
        <v>0</v>
      </c>
      <c r="BN428" s="515">
        <v>0</v>
      </c>
      <c r="BO428" s="515">
        <v>0</v>
      </c>
      <c r="BP428" s="515">
        <v>0</v>
      </c>
      <c r="BQ428" s="515">
        <v>0</v>
      </c>
      <c r="BR428" s="515">
        <v>0</v>
      </c>
      <c r="BS428" s="515">
        <v>0</v>
      </c>
      <c r="BT428" s="515">
        <v>0</v>
      </c>
      <c r="BU428" s="515">
        <v>0</v>
      </c>
      <c r="BV428" s="515">
        <v>0</v>
      </c>
      <c r="BW428" s="515">
        <v>0</v>
      </c>
      <c r="BX428" s="515">
        <v>0</v>
      </c>
      <c r="BY428" s="515">
        <v>0</v>
      </c>
      <c r="BZ428" s="515">
        <v>208832.00520000001</v>
      </c>
      <c r="CA428" s="515">
        <v>208832.00520000001</v>
      </c>
      <c r="CB428" s="515">
        <v>0</v>
      </c>
      <c r="CC428" s="515">
        <v>0</v>
      </c>
      <c r="CD428" s="515">
        <v>0</v>
      </c>
      <c r="CE428" s="515">
        <v>0</v>
      </c>
      <c r="CF428" s="515">
        <v>208832.00520000001</v>
      </c>
      <c r="CG428" s="516">
        <v>208832.00520000001</v>
      </c>
      <c r="CH428" s="501">
        <v>4765440.0000000009</v>
      </c>
      <c r="CI428" s="501">
        <v>4765440.0000000009</v>
      </c>
      <c r="CJ428" s="501">
        <v>5956800</v>
      </c>
      <c r="CK428" s="257" t="s">
        <v>1976</v>
      </c>
      <c r="CL428" s="108">
        <v>1.36</v>
      </c>
      <c r="CM428" s="245">
        <v>1.36</v>
      </c>
      <c r="CN428" s="109">
        <v>1.7</v>
      </c>
      <c r="CO428" s="436"/>
      <c r="CP428" s="436"/>
      <c r="CQ428" s="436"/>
      <c r="CR428" s="273"/>
      <c r="CS428" s="447">
        <v>38.977161271724889</v>
      </c>
      <c r="CT428" s="448">
        <v>38.977161271724889</v>
      </c>
      <c r="CU428" s="441">
        <v>0.35902798508107686</v>
      </c>
      <c r="CV428" s="442">
        <v>0.35902798508107686</v>
      </c>
      <c r="CW428" s="450" t="s">
        <v>2262</v>
      </c>
      <c r="CX428" s="242"/>
      <c r="CY428" s="436"/>
      <c r="CZ428" s="436"/>
      <c r="DA428" s="437"/>
      <c r="DB428" s="438"/>
      <c r="DC428" s="457">
        <v>126873</v>
      </c>
      <c r="DD428" s="458">
        <v>0</v>
      </c>
      <c r="DE428" s="459">
        <v>0</v>
      </c>
      <c r="DF428" s="357">
        <v>42291</v>
      </c>
    </row>
    <row r="429" spans="1:110" ht="35.25" customHeight="1" x14ac:dyDescent="0.25">
      <c r="A429" s="401" t="s">
        <v>56</v>
      </c>
      <c r="B429" s="48" t="s">
        <v>42</v>
      </c>
      <c r="C429" s="48" t="s">
        <v>670</v>
      </c>
      <c r="D429" s="145" t="s">
        <v>735</v>
      </c>
      <c r="E429" s="145" t="s">
        <v>676</v>
      </c>
      <c r="F429" s="145" t="s">
        <v>738</v>
      </c>
      <c r="G429" s="14" t="s">
        <v>676</v>
      </c>
      <c r="H429" s="22" t="s">
        <v>1978</v>
      </c>
      <c r="I429" s="145" t="s">
        <v>1981</v>
      </c>
      <c r="J429" s="426">
        <v>2.521865975820285</v>
      </c>
      <c r="K429" s="426">
        <v>2.3937499950209999</v>
      </c>
      <c r="L429" s="488">
        <v>256.60000000000002</v>
      </c>
      <c r="M429" s="498"/>
      <c r="N429" s="498"/>
      <c r="O429" s="498"/>
      <c r="P429" s="498"/>
      <c r="Q429" s="498"/>
      <c r="R429" s="498"/>
      <c r="S429" s="498"/>
      <c r="T429" s="498"/>
      <c r="U429" s="498"/>
      <c r="V429" s="498"/>
      <c r="W429" s="498"/>
      <c r="X429" s="498"/>
      <c r="Y429" s="498"/>
      <c r="Z429" s="498"/>
      <c r="AA429" s="498"/>
      <c r="AB429" s="498"/>
      <c r="AC429" s="498">
        <v>1</v>
      </c>
      <c r="AD429" s="498">
        <v>1</v>
      </c>
      <c r="AE429" s="498"/>
      <c r="AF429" s="498"/>
      <c r="AG429" s="585"/>
      <c r="AH429" s="498"/>
      <c r="AI429" s="498">
        <f t="shared" si="33"/>
        <v>1</v>
      </c>
      <c r="AJ429" s="498">
        <f t="shared" si="34"/>
        <v>1</v>
      </c>
      <c r="AK429" s="498"/>
      <c r="AL429" s="498"/>
      <c r="AM429" s="498"/>
      <c r="AN429" s="498"/>
      <c r="AO429" s="498"/>
      <c r="AP429" s="498"/>
      <c r="AQ429" s="498"/>
      <c r="AR429" s="498"/>
      <c r="AS429" s="498"/>
      <c r="AT429" s="498"/>
      <c r="AU429" s="498"/>
      <c r="AV429" s="498"/>
      <c r="AW429" s="498"/>
      <c r="AX429" s="498"/>
      <c r="AY429" s="498"/>
      <c r="AZ429" s="498"/>
      <c r="BA429" s="586">
        <v>5.75</v>
      </c>
      <c r="BB429" s="586">
        <v>5.75</v>
      </c>
      <c r="BC429" s="498"/>
      <c r="BD429" s="498"/>
      <c r="BE429" s="498"/>
      <c r="BF429" s="498"/>
      <c r="BG429" s="256">
        <f t="shared" si="35"/>
        <v>5.75</v>
      </c>
      <c r="BH429" s="26">
        <f t="shared" si="36"/>
        <v>5.75</v>
      </c>
      <c r="BI429" s="514">
        <f t="shared" si="32"/>
        <v>3.4023668639053253E-3</v>
      </c>
      <c r="BJ429" s="515">
        <v>0</v>
      </c>
      <c r="BK429" s="515">
        <v>0</v>
      </c>
      <c r="BL429" s="515">
        <v>0</v>
      </c>
      <c r="BM429" s="515">
        <v>0</v>
      </c>
      <c r="BN429" s="515">
        <v>0</v>
      </c>
      <c r="BO429" s="515">
        <v>0</v>
      </c>
      <c r="BP429" s="515">
        <v>0</v>
      </c>
      <c r="BQ429" s="515">
        <v>0</v>
      </c>
      <c r="BR429" s="515">
        <v>0</v>
      </c>
      <c r="BS429" s="515">
        <v>0</v>
      </c>
      <c r="BT429" s="515">
        <v>0</v>
      </c>
      <c r="BU429" s="515">
        <v>0</v>
      </c>
      <c r="BV429" s="515">
        <v>0</v>
      </c>
      <c r="BW429" s="515">
        <v>0</v>
      </c>
      <c r="BX429" s="515">
        <v>0</v>
      </c>
      <c r="BY429" s="515">
        <v>0</v>
      </c>
      <c r="BZ429" s="515">
        <v>6749.5800000000008</v>
      </c>
      <c r="CA429" s="515">
        <v>6749.5800000000008</v>
      </c>
      <c r="CB429" s="515">
        <v>0</v>
      </c>
      <c r="CC429" s="515">
        <v>0</v>
      </c>
      <c r="CD429" s="515">
        <v>0</v>
      </c>
      <c r="CE429" s="515">
        <v>0</v>
      </c>
      <c r="CF429" s="515">
        <v>6749.5800000000008</v>
      </c>
      <c r="CG429" s="516">
        <v>6749.5800000000008</v>
      </c>
      <c r="CH429" s="501">
        <v>5431200.0000000009</v>
      </c>
      <c r="CI429" s="501">
        <v>5431200.0000000009</v>
      </c>
      <c r="CJ429" s="501">
        <v>5921760</v>
      </c>
      <c r="CK429" s="257" t="s">
        <v>1976</v>
      </c>
      <c r="CL429" s="108">
        <v>1.55</v>
      </c>
      <c r="CM429" s="245">
        <v>1.55</v>
      </c>
      <c r="CN429" s="109">
        <v>1.69</v>
      </c>
      <c r="CO429" s="436"/>
      <c r="CP429" s="436"/>
      <c r="CQ429" s="436"/>
      <c r="CR429" s="273"/>
      <c r="CS429" s="447">
        <v>47.397042232060699</v>
      </c>
      <c r="CT429" s="448">
        <v>47.397042232060699</v>
      </c>
      <c r="CU429" s="441">
        <v>0.21094155605550183</v>
      </c>
      <c r="CV429" s="442">
        <v>0.21094155605550183</v>
      </c>
      <c r="CW429" s="450" t="s">
        <v>2295</v>
      </c>
      <c r="CX429" s="242"/>
      <c r="CY429" s="436"/>
      <c r="CZ429" s="436"/>
      <c r="DA429" s="437"/>
      <c r="DB429" s="438"/>
      <c r="DC429" s="457">
        <v>0</v>
      </c>
      <c r="DD429" s="458">
        <v>0</v>
      </c>
      <c r="DE429" s="459">
        <v>0</v>
      </c>
      <c r="DF429" s="357">
        <v>0</v>
      </c>
    </row>
    <row r="430" spans="1:110" ht="35.25" customHeight="1" x14ac:dyDescent="0.25">
      <c r="A430" s="401" t="s">
        <v>56</v>
      </c>
      <c r="B430" s="48" t="s">
        <v>42</v>
      </c>
      <c r="C430" s="48" t="s">
        <v>670</v>
      </c>
      <c r="D430" s="145" t="s">
        <v>735</v>
      </c>
      <c r="E430" s="145" t="s">
        <v>676</v>
      </c>
      <c r="F430" s="145" t="s">
        <v>739</v>
      </c>
      <c r="G430" s="14" t="s">
        <v>676</v>
      </c>
      <c r="H430" s="22" t="s">
        <v>1979</v>
      </c>
      <c r="I430" s="145" t="s">
        <v>1981</v>
      </c>
      <c r="J430" s="426">
        <v>2.3777593486305548</v>
      </c>
      <c r="K430" s="426">
        <v>2.4066287828730002</v>
      </c>
      <c r="L430" s="488">
        <v>642.79999999999995</v>
      </c>
      <c r="M430" s="498"/>
      <c r="N430" s="498"/>
      <c r="O430" s="498"/>
      <c r="P430" s="498"/>
      <c r="Q430" s="498"/>
      <c r="R430" s="498"/>
      <c r="S430" s="498"/>
      <c r="T430" s="498"/>
      <c r="U430" s="498"/>
      <c r="V430" s="498"/>
      <c r="W430" s="498"/>
      <c r="X430" s="498"/>
      <c r="Y430" s="498"/>
      <c r="Z430" s="498"/>
      <c r="AA430" s="498"/>
      <c r="AB430" s="498"/>
      <c r="AC430" s="498">
        <v>2</v>
      </c>
      <c r="AD430" s="498">
        <v>2</v>
      </c>
      <c r="AE430" s="498"/>
      <c r="AF430" s="498"/>
      <c r="AG430" s="585"/>
      <c r="AH430" s="498"/>
      <c r="AI430" s="498">
        <f t="shared" si="33"/>
        <v>2</v>
      </c>
      <c r="AJ430" s="498">
        <f t="shared" si="34"/>
        <v>2</v>
      </c>
      <c r="AK430" s="498"/>
      <c r="AL430" s="498"/>
      <c r="AM430" s="498"/>
      <c r="AN430" s="498"/>
      <c r="AO430" s="498"/>
      <c r="AP430" s="498"/>
      <c r="AQ430" s="498"/>
      <c r="AR430" s="498"/>
      <c r="AS430" s="498"/>
      <c r="AT430" s="498"/>
      <c r="AU430" s="498"/>
      <c r="AV430" s="498"/>
      <c r="AW430" s="498"/>
      <c r="AX430" s="498"/>
      <c r="AY430" s="498"/>
      <c r="AZ430" s="498"/>
      <c r="BA430" s="586">
        <v>19.91</v>
      </c>
      <c r="BB430" s="586">
        <v>19.91</v>
      </c>
      <c r="BC430" s="498"/>
      <c r="BD430" s="498"/>
      <c r="BE430" s="498"/>
      <c r="BF430" s="498"/>
      <c r="BG430" s="256">
        <f t="shared" si="35"/>
        <v>19.91</v>
      </c>
      <c r="BH430" s="26">
        <f t="shared" si="36"/>
        <v>19.91</v>
      </c>
      <c r="BI430" s="514">
        <f t="shared" si="32"/>
        <v>1.5928000000000001E-2</v>
      </c>
      <c r="BJ430" s="515">
        <v>0</v>
      </c>
      <c r="BK430" s="515">
        <v>0</v>
      </c>
      <c r="BL430" s="515">
        <v>0</v>
      </c>
      <c r="BM430" s="515">
        <v>0</v>
      </c>
      <c r="BN430" s="515">
        <v>0</v>
      </c>
      <c r="BO430" s="515">
        <v>0</v>
      </c>
      <c r="BP430" s="515">
        <v>0</v>
      </c>
      <c r="BQ430" s="515">
        <v>0</v>
      </c>
      <c r="BR430" s="515">
        <v>0</v>
      </c>
      <c r="BS430" s="515">
        <v>0</v>
      </c>
      <c r="BT430" s="515">
        <v>0</v>
      </c>
      <c r="BU430" s="515">
        <v>0</v>
      </c>
      <c r="BV430" s="515">
        <v>0</v>
      </c>
      <c r="BW430" s="515">
        <v>0</v>
      </c>
      <c r="BX430" s="515">
        <v>0</v>
      </c>
      <c r="BY430" s="515">
        <v>0</v>
      </c>
      <c r="BZ430" s="515">
        <v>23371.154400000003</v>
      </c>
      <c r="CA430" s="515">
        <v>23371.154400000003</v>
      </c>
      <c r="CB430" s="515">
        <v>0</v>
      </c>
      <c r="CC430" s="515">
        <v>0</v>
      </c>
      <c r="CD430" s="515">
        <v>0</v>
      </c>
      <c r="CE430" s="515">
        <v>0</v>
      </c>
      <c r="CF430" s="515">
        <v>23371.154400000003</v>
      </c>
      <c r="CG430" s="516">
        <v>23371.154400000003</v>
      </c>
      <c r="CH430" s="501">
        <v>3644160.0000000005</v>
      </c>
      <c r="CI430" s="501">
        <v>3644160.0000000005</v>
      </c>
      <c r="CJ430" s="501">
        <v>4380000</v>
      </c>
      <c r="CK430" s="257" t="s">
        <v>1976</v>
      </c>
      <c r="CL430" s="108">
        <v>1.04</v>
      </c>
      <c r="CM430" s="245">
        <v>1.04</v>
      </c>
      <c r="CN430" s="109">
        <v>1.25</v>
      </c>
      <c r="CO430" s="436"/>
      <c r="CP430" s="436"/>
      <c r="CQ430" s="436"/>
      <c r="CR430" s="273"/>
      <c r="CS430" s="447">
        <v>49.42909280500524</v>
      </c>
      <c r="CT430" s="448">
        <v>49.42909280500524</v>
      </c>
      <c r="CU430" s="441">
        <v>0.33315954118873842</v>
      </c>
      <c r="CV430" s="442">
        <v>0.33315954118873842</v>
      </c>
      <c r="CW430" s="450" t="s">
        <v>2264</v>
      </c>
      <c r="CX430" s="242"/>
      <c r="CY430" s="436"/>
      <c r="CZ430" s="436"/>
      <c r="DA430" s="437"/>
      <c r="DB430" s="438"/>
      <c r="DC430" s="457">
        <v>0</v>
      </c>
      <c r="DD430" s="458">
        <v>94805</v>
      </c>
      <c r="DE430" s="459">
        <v>0</v>
      </c>
      <c r="DF430" s="357">
        <v>31601.666666666668</v>
      </c>
    </row>
    <row r="431" spans="1:110" ht="35.25" customHeight="1" x14ac:dyDescent="0.25">
      <c r="A431" s="401" t="s">
        <v>56</v>
      </c>
      <c r="B431" s="48" t="s">
        <v>42</v>
      </c>
      <c r="C431" s="48" t="s">
        <v>670</v>
      </c>
      <c r="D431" s="145" t="s">
        <v>740</v>
      </c>
      <c r="E431" s="145" t="s">
        <v>741</v>
      </c>
      <c r="F431" s="145" t="s">
        <v>742</v>
      </c>
      <c r="G431" s="14" t="s">
        <v>741</v>
      </c>
      <c r="H431" s="22" t="s">
        <v>1979</v>
      </c>
      <c r="I431" s="145" t="s">
        <v>1984</v>
      </c>
      <c r="J431" s="426">
        <v>11.377495344758442</v>
      </c>
      <c r="K431" s="426">
        <v>4.4350378695630006</v>
      </c>
      <c r="L431" s="488">
        <v>276.5</v>
      </c>
      <c r="M431" s="498"/>
      <c r="N431" s="498"/>
      <c r="O431" s="498"/>
      <c r="P431" s="498"/>
      <c r="Q431" s="498"/>
      <c r="R431" s="498"/>
      <c r="S431" s="498"/>
      <c r="T431" s="498"/>
      <c r="U431" s="498"/>
      <c r="V431" s="498"/>
      <c r="W431" s="498"/>
      <c r="X431" s="498"/>
      <c r="Y431" s="498"/>
      <c r="Z431" s="498"/>
      <c r="AA431" s="498"/>
      <c r="AB431" s="498"/>
      <c r="AC431" s="498">
        <v>21</v>
      </c>
      <c r="AD431" s="498">
        <v>21</v>
      </c>
      <c r="AE431" s="498"/>
      <c r="AF431" s="498"/>
      <c r="AG431" s="585"/>
      <c r="AH431" s="498"/>
      <c r="AI431" s="498">
        <f t="shared" si="33"/>
        <v>21</v>
      </c>
      <c r="AJ431" s="498">
        <f t="shared" si="34"/>
        <v>21</v>
      </c>
      <c r="AK431" s="498"/>
      <c r="AL431" s="498"/>
      <c r="AM431" s="498"/>
      <c r="AN431" s="498"/>
      <c r="AO431" s="498"/>
      <c r="AP431" s="498"/>
      <c r="AQ431" s="498"/>
      <c r="AR431" s="498"/>
      <c r="AS431" s="498"/>
      <c r="AT431" s="498"/>
      <c r="AU431" s="498"/>
      <c r="AV431" s="498"/>
      <c r="AW431" s="498"/>
      <c r="AX431" s="498"/>
      <c r="AY431" s="498"/>
      <c r="AZ431" s="498"/>
      <c r="BA431" s="586">
        <v>143.59</v>
      </c>
      <c r="BB431" s="586">
        <v>143.59</v>
      </c>
      <c r="BC431" s="498"/>
      <c r="BD431" s="498"/>
      <c r="BE431" s="498"/>
      <c r="BF431" s="498"/>
      <c r="BG431" s="256">
        <f t="shared" si="35"/>
        <v>143.59</v>
      </c>
      <c r="BH431" s="26">
        <f t="shared" si="36"/>
        <v>143.59</v>
      </c>
      <c r="BI431" s="514">
        <f t="shared" si="32"/>
        <v>4.418153846153846E-2</v>
      </c>
      <c r="BJ431" s="515">
        <v>0</v>
      </c>
      <c r="BK431" s="515">
        <v>0</v>
      </c>
      <c r="BL431" s="515">
        <v>0</v>
      </c>
      <c r="BM431" s="515">
        <v>0</v>
      </c>
      <c r="BN431" s="515">
        <v>0</v>
      </c>
      <c r="BO431" s="515">
        <v>0</v>
      </c>
      <c r="BP431" s="515">
        <v>0</v>
      </c>
      <c r="BQ431" s="515">
        <v>0</v>
      </c>
      <c r="BR431" s="515">
        <v>0</v>
      </c>
      <c r="BS431" s="515">
        <v>0</v>
      </c>
      <c r="BT431" s="515">
        <v>0</v>
      </c>
      <c r="BU431" s="515">
        <v>0</v>
      </c>
      <c r="BV431" s="515">
        <v>0</v>
      </c>
      <c r="BW431" s="515">
        <v>0</v>
      </c>
      <c r="BX431" s="515">
        <v>0</v>
      </c>
      <c r="BY431" s="515">
        <v>0</v>
      </c>
      <c r="BZ431" s="515">
        <v>168551.68560000003</v>
      </c>
      <c r="CA431" s="515">
        <v>168551.68560000003</v>
      </c>
      <c r="CB431" s="515">
        <v>0</v>
      </c>
      <c r="CC431" s="515">
        <v>0</v>
      </c>
      <c r="CD431" s="515">
        <v>0</v>
      </c>
      <c r="CE431" s="515">
        <v>0</v>
      </c>
      <c r="CF431" s="515">
        <v>168551.68560000003</v>
      </c>
      <c r="CG431" s="516">
        <v>168551.68560000003</v>
      </c>
      <c r="CH431" s="501">
        <v>15047924.128955998</v>
      </c>
      <c r="CI431" s="501">
        <v>15047924.128955998</v>
      </c>
      <c r="CJ431" s="501">
        <v>15930212.8401</v>
      </c>
      <c r="CK431" s="257" t="s">
        <v>1976</v>
      </c>
      <c r="CL431" s="108">
        <v>3.07</v>
      </c>
      <c r="CM431" s="245">
        <v>3.07</v>
      </c>
      <c r="CN431" s="109">
        <v>3.25</v>
      </c>
      <c r="CO431" s="436"/>
      <c r="CP431" s="436"/>
      <c r="CQ431" s="436"/>
      <c r="CR431" s="273"/>
      <c r="CS431" s="447">
        <v>117.26146731717181</v>
      </c>
      <c r="CT431" s="448">
        <v>117.26146731717181</v>
      </c>
      <c r="CU431" s="441">
        <v>0.94094746790993689</v>
      </c>
      <c r="CV431" s="442">
        <v>0.94094746790993689</v>
      </c>
      <c r="CW431" s="450" t="s">
        <v>2265</v>
      </c>
      <c r="CX431" s="242"/>
      <c r="CY431" s="436"/>
      <c r="CZ431" s="436"/>
      <c r="DA431" s="437"/>
      <c r="DB431" s="438"/>
      <c r="DC431" s="457">
        <v>9625</v>
      </c>
      <c r="DD431" s="458">
        <v>0</v>
      </c>
      <c r="DE431" s="459">
        <v>16301</v>
      </c>
      <c r="DF431" s="357">
        <v>8642</v>
      </c>
    </row>
    <row r="432" spans="1:110" ht="35.25" customHeight="1" x14ac:dyDescent="0.25">
      <c r="A432" s="401" t="s">
        <v>56</v>
      </c>
      <c r="B432" s="48" t="s">
        <v>42</v>
      </c>
      <c r="C432" s="48" t="s">
        <v>670</v>
      </c>
      <c r="D432" s="145" t="s">
        <v>740</v>
      </c>
      <c r="E432" s="145" t="s">
        <v>741</v>
      </c>
      <c r="F432" s="145" t="s">
        <v>743</v>
      </c>
      <c r="G432" s="14" t="s">
        <v>741</v>
      </c>
      <c r="H432" s="22" t="s">
        <v>1979</v>
      </c>
      <c r="I432" s="145" t="s">
        <v>1984</v>
      </c>
      <c r="J432" s="426">
        <v>10.038966480669213</v>
      </c>
      <c r="K432" s="426">
        <v>11.906249975234999</v>
      </c>
      <c r="L432" s="488">
        <v>1679</v>
      </c>
      <c r="M432" s="498"/>
      <c r="N432" s="498"/>
      <c r="O432" s="498"/>
      <c r="P432" s="498"/>
      <c r="Q432" s="498"/>
      <c r="R432" s="498"/>
      <c r="S432" s="498"/>
      <c r="T432" s="498"/>
      <c r="U432" s="498"/>
      <c r="V432" s="498"/>
      <c r="W432" s="498"/>
      <c r="X432" s="498"/>
      <c r="Y432" s="498"/>
      <c r="Z432" s="498"/>
      <c r="AA432" s="498"/>
      <c r="AB432" s="498"/>
      <c r="AC432" s="498">
        <v>43</v>
      </c>
      <c r="AD432" s="498">
        <v>43</v>
      </c>
      <c r="AE432" s="498"/>
      <c r="AF432" s="498"/>
      <c r="AG432" s="585"/>
      <c r="AH432" s="498"/>
      <c r="AI432" s="498">
        <f t="shared" si="33"/>
        <v>43</v>
      </c>
      <c r="AJ432" s="498">
        <f t="shared" si="34"/>
        <v>43</v>
      </c>
      <c r="AK432" s="498"/>
      <c r="AL432" s="498"/>
      <c r="AM432" s="498"/>
      <c r="AN432" s="498"/>
      <c r="AO432" s="498"/>
      <c r="AP432" s="498"/>
      <c r="AQ432" s="498"/>
      <c r="AR432" s="498"/>
      <c r="AS432" s="498"/>
      <c r="AT432" s="498"/>
      <c r="AU432" s="498"/>
      <c r="AV432" s="498"/>
      <c r="AW432" s="498"/>
      <c r="AX432" s="498"/>
      <c r="AY432" s="498"/>
      <c r="AZ432" s="498"/>
      <c r="BA432" s="586">
        <v>220.96</v>
      </c>
      <c r="BB432" s="586">
        <v>220.96</v>
      </c>
      <c r="BC432" s="498"/>
      <c r="BD432" s="498"/>
      <c r="BE432" s="498"/>
      <c r="BF432" s="498"/>
      <c r="BG432" s="256">
        <f t="shared" si="35"/>
        <v>220.96</v>
      </c>
      <c r="BH432" s="26">
        <f t="shared" si="36"/>
        <v>220.96</v>
      </c>
      <c r="BI432" s="514">
        <f t="shared" si="32"/>
        <v>4.1147113594040968E-2</v>
      </c>
      <c r="BJ432" s="515">
        <v>0</v>
      </c>
      <c r="BK432" s="515">
        <v>0</v>
      </c>
      <c r="BL432" s="515">
        <v>0</v>
      </c>
      <c r="BM432" s="515">
        <v>0</v>
      </c>
      <c r="BN432" s="515">
        <v>0</v>
      </c>
      <c r="BO432" s="515">
        <v>0</v>
      </c>
      <c r="BP432" s="515">
        <v>0</v>
      </c>
      <c r="BQ432" s="515">
        <v>0</v>
      </c>
      <c r="BR432" s="515">
        <v>0</v>
      </c>
      <c r="BS432" s="515">
        <v>0</v>
      </c>
      <c r="BT432" s="515">
        <v>0</v>
      </c>
      <c r="BU432" s="515">
        <v>0</v>
      </c>
      <c r="BV432" s="515">
        <v>0</v>
      </c>
      <c r="BW432" s="515">
        <v>0</v>
      </c>
      <c r="BX432" s="515">
        <v>0</v>
      </c>
      <c r="BY432" s="515">
        <v>0</v>
      </c>
      <c r="BZ432" s="515">
        <v>259371.68640000004</v>
      </c>
      <c r="CA432" s="515">
        <v>259371.68640000004</v>
      </c>
      <c r="CB432" s="515">
        <v>0</v>
      </c>
      <c r="CC432" s="515">
        <v>0</v>
      </c>
      <c r="CD432" s="515">
        <v>0</v>
      </c>
      <c r="CE432" s="515">
        <v>0</v>
      </c>
      <c r="CF432" s="515">
        <v>259371.68640000004</v>
      </c>
      <c r="CG432" s="516">
        <v>259371.68640000004</v>
      </c>
      <c r="CH432" s="501">
        <v>19130102.244986396</v>
      </c>
      <c r="CI432" s="501">
        <v>19130102.244986396</v>
      </c>
      <c r="CJ432" s="501">
        <v>24343281.7667244</v>
      </c>
      <c r="CK432" s="257" t="s">
        <v>1976</v>
      </c>
      <c r="CL432" s="108">
        <v>4.22</v>
      </c>
      <c r="CM432" s="245">
        <v>4.22</v>
      </c>
      <c r="CN432" s="109">
        <v>5.37</v>
      </c>
      <c r="CO432" s="436"/>
      <c r="CP432" s="436"/>
      <c r="CQ432" s="436"/>
      <c r="CR432" s="273"/>
      <c r="CS432" s="447">
        <v>129.60055772156679</v>
      </c>
      <c r="CT432" s="448">
        <v>129.60055772156679</v>
      </c>
      <c r="CU432" s="441">
        <v>1.1265311030745553</v>
      </c>
      <c r="CV432" s="442">
        <v>1.1265311030745553</v>
      </c>
      <c r="CW432" s="450" t="s">
        <v>2209</v>
      </c>
      <c r="CX432" s="242"/>
      <c r="CY432" s="436"/>
      <c r="CZ432" s="436"/>
      <c r="DA432" s="437"/>
      <c r="DB432" s="438"/>
      <c r="DC432" s="457">
        <v>0</v>
      </c>
      <c r="DD432" s="458">
        <v>0</v>
      </c>
      <c r="DE432" s="459">
        <v>328212</v>
      </c>
      <c r="DF432" s="357">
        <v>109404</v>
      </c>
    </row>
    <row r="433" spans="1:110" ht="35.25" customHeight="1" x14ac:dyDescent="0.25">
      <c r="A433" s="401" t="s">
        <v>56</v>
      </c>
      <c r="B433" s="48" t="s">
        <v>42</v>
      </c>
      <c r="C433" s="48" t="s">
        <v>670</v>
      </c>
      <c r="D433" s="145" t="s">
        <v>740</v>
      </c>
      <c r="E433" s="145" t="s">
        <v>741</v>
      </c>
      <c r="F433" s="145" t="s">
        <v>744</v>
      </c>
      <c r="G433" s="14" t="s">
        <v>741</v>
      </c>
      <c r="H433" s="22" t="s">
        <v>1979</v>
      </c>
      <c r="I433" s="145" t="s">
        <v>1984</v>
      </c>
      <c r="J433" s="426">
        <v>11.377495344758442</v>
      </c>
      <c r="K433" s="426">
        <v>16.796022692337001</v>
      </c>
      <c r="L433" s="488">
        <v>1787.2</v>
      </c>
      <c r="M433" s="498"/>
      <c r="N433" s="498"/>
      <c r="O433" s="498"/>
      <c r="P433" s="498"/>
      <c r="Q433" s="498"/>
      <c r="R433" s="498"/>
      <c r="S433" s="498"/>
      <c r="T433" s="498"/>
      <c r="U433" s="498"/>
      <c r="V433" s="498"/>
      <c r="W433" s="498"/>
      <c r="X433" s="498"/>
      <c r="Y433" s="498">
        <v>1</v>
      </c>
      <c r="Z433" s="498">
        <v>1</v>
      </c>
      <c r="AA433" s="498"/>
      <c r="AB433" s="498"/>
      <c r="AC433" s="498">
        <v>106</v>
      </c>
      <c r="AD433" s="498">
        <v>106</v>
      </c>
      <c r="AE433" s="498"/>
      <c r="AF433" s="498"/>
      <c r="AG433" s="585"/>
      <c r="AH433" s="498"/>
      <c r="AI433" s="498">
        <f t="shared" si="33"/>
        <v>107</v>
      </c>
      <c r="AJ433" s="498">
        <f t="shared" si="34"/>
        <v>107</v>
      </c>
      <c r="AK433" s="498"/>
      <c r="AL433" s="498"/>
      <c r="AM433" s="498"/>
      <c r="AN433" s="498"/>
      <c r="AO433" s="498"/>
      <c r="AP433" s="498"/>
      <c r="AQ433" s="498"/>
      <c r="AR433" s="498"/>
      <c r="AS433" s="498"/>
      <c r="AT433" s="498"/>
      <c r="AU433" s="498"/>
      <c r="AV433" s="498"/>
      <c r="AW433" s="498">
        <v>1.2</v>
      </c>
      <c r="AX433" s="498">
        <v>1.2</v>
      </c>
      <c r="AY433" s="498"/>
      <c r="AZ433" s="498"/>
      <c r="BA433" s="586">
        <v>754.71</v>
      </c>
      <c r="BB433" s="586">
        <v>754.71</v>
      </c>
      <c r="BC433" s="498"/>
      <c r="BD433" s="498"/>
      <c r="BE433" s="498"/>
      <c r="BF433" s="498"/>
      <c r="BG433" s="256">
        <f t="shared" si="35"/>
        <v>755.91000000000008</v>
      </c>
      <c r="BH433" s="26">
        <f t="shared" si="36"/>
        <v>755.91000000000008</v>
      </c>
      <c r="BI433" s="514">
        <f t="shared" si="32"/>
        <v>0.10722127659574469</v>
      </c>
      <c r="BJ433" s="515">
        <v>0</v>
      </c>
      <c r="BK433" s="515">
        <v>0</v>
      </c>
      <c r="BL433" s="515">
        <v>0</v>
      </c>
      <c r="BM433" s="515">
        <v>0</v>
      </c>
      <c r="BN433" s="515">
        <v>0</v>
      </c>
      <c r="BO433" s="515">
        <v>0</v>
      </c>
      <c r="BP433" s="515">
        <v>0</v>
      </c>
      <c r="BQ433" s="515">
        <v>0</v>
      </c>
      <c r="BR433" s="515">
        <v>0</v>
      </c>
      <c r="BS433" s="515">
        <v>0</v>
      </c>
      <c r="BT433" s="515">
        <v>0</v>
      </c>
      <c r="BU433" s="515">
        <v>0</v>
      </c>
      <c r="BV433" s="515">
        <v>6054.9119999999994</v>
      </c>
      <c r="BW433" s="515">
        <v>6054.9119999999994</v>
      </c>
      <c r="BX433" s="515">
        <v>0</v>
      </c>
      <c r="BY433" s="515">
        <v>0</v>
      </c>
      <c r="BZ433" s="515">
        <v>885908.7864000001</v>
      </c>
      <c r="CA433" s="515">
        <v>885908.7864000001</v>
      </c>
      <c r="CB433" s="515">
        <v>0</v>
      </c>
      <c r="CC433" s="515">
        <v>0</v>
      </c>
      <c r="CD433" s="515">
        <v>0</v>
      </c>
      <c r="CE433" s="515">
        <v>0</v>
      </c>
      <c r="CF433" s="515">
        <v>891963.69840000011</v>
      </c>
      <c r="CG433" s="516">
        <v>891963.69840000011</v>
      </c>
      <c r="CH433" s="501">
        <v>23939628.676487997</v>
      </c>
      <c r="CI433" s="501">
        <v>23939628.676487997</v>
      </c>
      <c r="CJ433" s="501">
        <v>28035611.656020004</v>
      </c>
      <c r="CK433" s="257" t="s">
        <v>1976</v>
      </c>
      <c r="CL433" s="108">
        <v>6.02</v>
      </c>
      <c r="CM433" s="245">
        <v>6.02</v>
      </c>
      <c r="CN433" s="109">
        <v>7.05</v>
      </c>
      <c r="CO433" s="436"/>
      <c r="CP433" s="436"/>
      <c r="CQ433" s="436"/>
      <c r="CR433" s="273"/>
      <c r="CS433" s="447">
        <v>90.955570804817071</v>
      </c>
      <c r="CT433" s="448">
        <v>89.903243458337599</v>
      </c>
      <c r="CU433" s="441">
        <v>0.89255464289045472</v>
      </c>
      <c r="CV433" s="442">
        <v>0.89199309377297575</v>
      </c>
      <c r="CW433" s="450" t="s">
        <v>2209</v>
      </c>
      <c r="CX433" s="242"/>
      <c r="CY433" s="436"/>
      <c r="CZ433" s="436"/>
      <c r="DA433" s="437"/>
      <c r="DB433" s="438"/>
      <c r="DC433" s="457">
        <v>0</v>
      </c>
      <c r="DD433" s="458">
        <v>12697</v>
      </c>
      <c r="DE433" s="459">
        <v>95208</v>
      </c>
      <c r="DF433" s="357">
        <v>35968.333333333336</v>
      </c>
    </row>
    <row r="434" spans="1:110" ht="35.25" customHeight="1" x14ac:dyDescent="0.25">
      <c r="A434" s="401" t="s">
        <v>56</v>
      </c>
      <c r="B434" s="48" t="s">
        <v>42</v>
      </c>
      <c r="C434" s="48" t="s">
        <v>670</v>
      </c>
      <c r="D434" s="145" t="s">
        <v>740</v>
      </c>
      <c r="E434" s="145" t="s">
        <v>741</v>
      </c>
      <c r="F434" s="145" t="s">
        <v>745</v>
      </c>
      <c r="G434" s="14" t="s">
        <v>741</v>
      </c>
      <c r="H434" s="22" t="s">
        <v>1979</v>
      </c>
      <c r="I434" s="145" t="s">
        <v>1984</v>
      </c>
      <c r="J434" s="426">
        <v>8.963362929168941</v>
      </c>
      <c r="K434" s="426">
        <v>5.9859848360339996</v>
      </c>
      <c r="L434" s="488">
        <v>774.3</v>
      </c>
      <c r="M434" s="498"/>
      <c r="N434" s="498"/>
      <c r="O434" s="498"/>
      <c r="P434" s="498"/>
      <c r="Q434" s="498"/>
      <c r="R434" s="498"/>
      <c r="S434" s="498"/>
      <c r="T434" s="498"/>
      <c r="U434" s="498"/>
      <c r="V434" s="498"/>
      <c r="W434" s="498"/>
      <c r="X434" s="498"/>
      <c r="Y434" s="498"/>
      <c r="Z434" s="498"/>
      <c r="AA434" s="498"/>
      <c r="AB434" s="498"/>
      <c r="AC434" s="498">
        <v>45</v>
      </c>
      <c r="AD434" s="498">
        <v>45</v>
      </c>
      <c r="AE434" s="498"/>
      <c r="AF434" s="498"/>
      <c r="AG434" s="585"/>
      <c r="AH434" s="498"/>
      <c r="AI434" s="498">
        <f t="shared" si="33"/>
        <v>45</v>
      </c>
      <c r="AJ434" s="498">
        <f t="shared" si="34"/>
        <v>45</v>
      </c>
      <c r="AK434" s="498"/>
      <c r="AL434" s="498"/>
      <c r="AM434" s="498"/>
      <c r="AN434" s="498"/>
      <c r="AO434" s="498"/>
      <c r="AP434" s="498"/>
      <c r="AQ434" s="498"/>
      <c r="AR434" s="498"/>
      <c r="AS434" s="498"/>
      <c r="AT434" s="498"/>
      <c r="AU434" s="498"/>
      <c r="AV434" s="498"/>
      <c r="AW434" s="498"/>
      <c r="AX434" s="498"/>
      <c r="AY434" s="498"/>
      <c r="AZ434" s="498"/>
      <c r="BA434" s="586">
        <v>253.17</v>
      </c>
      <c r="BB434" s="586">
        <v>253.17</v>
      </c>
      <c r="BC434" s="498"/>
      <c r="BD434" s="498"/>
      <c r="BE434" s="498"/>
      <c r="BF434" s="498"/>
      <c r="BG434" s="256">
        <f t="shared" si="35"/>
        <v>253.17</v>
      </c>
      <c r="BH434" s="26">
        <f t="shared" si="36"/>
        <v>253.17</v>
      </c>
      <c r="BI434" s="514">
        <f t="shared" si="32"/>
        <v>0.11352914798206279</v>
      </c>
      <c r="BJ434" s="515">
        <v>0</v>
      </c>
      <c r="BK434" s="515">
        <v>0</v>
      </c>
      <c r="BL434" s="515">
        <v>0</v>
      </c>
      <c r="BM434" s="515">
        <v>0</v>
      </c>
      <c r="BN434" s="515">
        <v>0</v>
      </c>
      <c r="BO434" s="515">
        <v>0</v>
      </c>
      <c r="BP434" s="515">
        <v>0</v>
      </c>
      <c r="BQ434" s="515">
        <v>0</v>
      </c>
      <c r="BR434" s="515">
        <v>0</v>
      </c>
      <c r="BS434" s="515">
        <v>0</v>
      </c>
      <c r="BT434" s="515">
        <v>0</v>
      </c>
      <c r="BU434" s="515">
        <v>0</v>
      </c>
      <c r="BV434" s="515">
        <v>0</v>
      </c>
      <c r="BW434" s="515">
        <v>0</v>
      </c>
      <c r="BX434" s="515">
        <v>0</v>
      </c>
      <c r="BY434" s="515">
        <v>0</v>
      </c>
      <c r="BZ434" s="515">
        <v>297181.07279999997</v>
      </c>
      <c r="CA434" s="515">
        <v>297181.07279999997</v>
      </c>
      <c r="CB434" s="515">
        <v>0</v>
      </c>
      <c r="CC434" s="515">
        <v>0</v>
      </c>
      <c r="CD434" s="515">
        <v>0</v>
      </c>
      <c r="CE434" s="515">
        <v>0</v>
      </c>
      <c r="CF434" s="515">
        <v>297181.07279999997</v>
      </c>
      <c r="CG434" s="516">
        <v>297181.07279999997</v>
      </c>
      <c r="CH434" s="501">
        <v>16759577.697811197</v>
      </c>
      <c r="CI434" s="501">
        <v>16759577.697811197</v>
      </c>
      <c r="CJ434" s="501">
        <v>9296979.668188801</v>
      </c>
      <c r="CK434" s="257" t="s">
        <v>1976</v>
      </c>
      <c r="CL434" s="108">
        <v>4.0199999999999996</v>
      </c>
      <c r="CM434" s="245">
        <v>4.0199999999999996</v>
      </c>
      <c r="CN434" s="109">
        <v>2.23</v>
      </c>
      <c r="CO434" s="436"/>
      <c r="CP434" s="436"/>
      <c r="CQ434" s="436"/>
      <c r="CR434" s="273"/>
      <c r="CS434" s="447">
        <v>184.31032717479505</v>
      </c>
      <c r="CT434" s="448">
        <v>182.30472400593331</v>
      </c>
      <c r="CU434" s="441">
        <v>1.9640122937212052</v>
      </c>
      <c r="CV434" s="442">
        <v>1.9626798530196401</v>
      </c>
      <c r="CW434" s="450" t="s">
        <v>2265</v>
      </c>
      <c r="CX434" s="242"/>
      <c r="CY434" s="436"/>
      <c r="CZ434" s="436"/>
      <c r="DA434" s="437"/>
      <c r="DB434" s="438"/>
      <c r="DC434" s="457">
        <v>541529</v>
      </c>
      <c r="DD434" s="458">
        <v>159116</v>
      </c>
      <c r="DE434" s="459">
        <v>0</v>
      </c>
      <c r="DF434" s="357">
        <v>233548.33333333334</v>
      </c>
    </row>
    <row r="435" spans="1:110" ht="35.25" customHeight="1" x14ac:dyDescent="0.25">
      <c r="A435" s="401" t="s">
        <v>56</v>
      </c>
      <c r="B435" s="48" t="s">
        <v>42</v>
      </c>
      <c r="C435" s="48" t="s">
        <v>670</v>
      </c>
      <c r="D435" s="145" t="s">
        <v>746</v>
      </c>
      <c r="E435" s="145" t="s">
        <v>747</v>
      </c>
      <c r="F435" s="145" t="s">
        <v>748</v>
      </c>
      <c r="G435" s="14" t="s">
        <v>747</v>
      </c>
      <c r="H435" s="22" t="s">
        <v>1979</v>
      </c>
      <c r="I435" s="145" t="s">
        <v>1981</v>
      </c>
      <c r="J435" s="426">
        <v>4.143065531704754</v>
      </c>
      <c r="K435" s="426">
        <v>10.042613615475</v>
      </c>
      <c r="L435" s="488">
        <v>890.8</v>
      </c>
      <c r="M435" s="498"/>
      <c r="N435" s="498"/>
      <c r="O435" s="498"/>
      <c r="P435" s="498"/>
      <c r="Q435" s="498"/>
      <c r="R435" s="498"/>
      <c r="S435" s="498"/>
      <c r="T435" s="498"/>
      <c r="U435" s="498"/>
      <c r="V435" s="498"/>
      <c r="W435" s="498"/>
      <c r="X435" s="498"/>
      <c r="Y435" s="498"/>
      <c r="Z435" s="498"/>
      <c r="AA435" s="498"/>
      <c r="AB435" s="498"/>
      <c r="AC435" s="498">
        <v>30</v>
      </c>
      <c r="AD435" s="498">
        <v>30</v>
      </c>
      <c r="AE435" s="498"/>
      <c r="AF435" s="498"/>
      <c r="AG435" s="585"/>
      <c r="AH435" s="498"/>
      <c r="AI435" s="498">
        <f t="shared" si="33"/>
        <v>30</v>
      </c>
      <c r="AJ435" s="498">
        <f t="shared" si="34"/>
        <v>30</v>
      </c>
      <c r="AK435" s="498"/>
      <c r="AL435" s="498"/>
      <c r="AM435" s="498"/>
      <c r="AN435" s="498"/>
      <c r="AO435" s="498"/>
      <c r="AP435" s="498"/>
      <c r="AQ435" s="498"/>
      <c r="AR435" s="498"/>
      <c r="AS435" s="498"/>
      <c r="AT435" s="498"/>
      <c r="AU435" s="498"/>
      <c r="AV435" s="498"/>
      <c r="AW435" s="498"/>
      <c r="AX435" s="498"/>
      <c r="AY435" s="498"/>
      <c r="AZ435" s="498"/>
      <c r="BA435" s="586">
        <v>182.59</v>
      </c>
      <c r="BB435" s="586">
        <v>182.59</v>
      </c>
      <c r="BC435" s="498"/>
      <c r="BD435" s="498"/>
      <c r="BE435" s="498"/>
      <c r="BF435" s="498"/>
      <c r="BG435" s="256">
        <f t="shared" si="35"/>
        <v>182.59</v>
      </c>
      <c r="BH435" s="26">
        <f t="shared" si="36"/>
        <v>182.59</v>
      </c>
      <c r="BI435" s="514">
        <f t="shared" si="32"/>
        <v>6.7877323420074354E-2</v>
      </c>
      <c r="BJ435" s="515">
        <v>0</v>
      </c>
      <c r="BK435" s="515">
        <v>0</v>
      </c>
      <c r="BL435" s="515">
        <v>0</v>
      </c>
      <c r="BM435" s="515">
        <v>0</v>
      </c>
      <c r="BN435" s="515">
        <v>0</v>
      </c>
      <c r="BO435" s="515">
        <v>0</v>
      </c>
      <c r="BP435" s="515">
        <v>0</v>
      </c>
      <c r="BQ435" s="515">
        <v>0</v>
      </c>
      <c r="BR435" s="515">
        <v>0</v>
      </c>
      <c r="BS435" s="515">
        <v>0</v>
      </c>
      <c r="BT435" s="515">
        <v>0</v>
      </c>
      <c r="BU435" s="515">
        <v>0</v>
      </c>
      <c r="BV435" s="515">
        <v>0</v>
      </c>
      <c r="BW435" s="515">
        <v>0</v>
      </c>
      <c r="BX435" s="515">
        <v>0</v>
      </c>
      <c r="BY435" s="515">
        <v>0</v>
      </c>
      <c r="BZ435" s="515">
        <v>214331.44560000004</v>
      </c>
      <c r="CA435" s="515">
        <v>214331.44560000004</v>
      </c>
      <c r="CB435" s="515">
        <v>0</v>
      </c>
      <c r="CC435" s="515">
        <v>0</v>
      </c>
      <c r="CD435" s="515">
        <v>0</v>
      </c>
      <c r="CE435" s="515">
        <v>0</v>
      </c>
      <c r="CF435" s="515">
        <v>214331.44560000004</v>
      </c>
      <c r="CG435" s="516">
        <v>214331.44560000004</v>
      </c>
      <c r="CH435" s="501">
        <v>8830080</v>
      </c>
      <c r="CI435" s="501">
        <v>8830080</v>
      </c>
      <c r="CJ435" s="501">
        <v>9425760</v>
      </c>
      <c r="CK435" s="257" t="s">
        <v>1976</v>
      </c>
      <c r="CL435" s="108">
        <v>2.52</v>
      </c>
      <c r="CM435" s="245">
        <v>2.52</v>
      </c>
      <c r="CN435" s="109">
        <v>2.69</v>
      </c>
      <c r="CO435" s="436"/>
      <c r="CP435" s="436"/>
      <c r="CQ435" s="436"/>
      <c r="CR435" s="273"/>
      <c r="CS435" s="447">
        <v>9.5476947174415532</v>
      </c>
      <c r="CT435" s="448">
        <v>9.5476947174415532</v>
      </c>
      <c r="CU435" s="441">
        <v>4.8251737199421225E-2</v>
      </c>
      <c r="CV435" s="442">
        <v>4.8251737199421225E-2</v>
      </c>
      <c r="CW435" s="450" t="s">
        <v>2212</v>
      </c>
      <c r="CX435" s="242"/>
      <c r="CY435" s="436"/>
      <c r="CZ435" s="436"/>
      <c r="DA435" s="437"/>
      <c r="DB435" s="438"/>
      <c r="DC435" s="457">
        <v>0</v>
      </c>
      <c r="DD435" s="458">
        <v>0</v>
      </c>
      <c r="DE435" s="459">
        <v>0</v>
      </c>
      <c r="DF435" s="357">
        <v>0</v>
      </c>
    </row>
    <row r="436" spans="1:110" ht="35.25" customHeight="1" x14ac:dyDescent="0.25">
      <c r="A436" s="401" t="s">
        <v>56</v>
      </c>
      <c r="B436" s="48" t="s">
        <v>42</v>
      </c>
      <c r="C436" s="48" t="s">
        <v>670</v>
      </c>
      <c r="D436" s="145" t="s">
        <v>749</v>
      </c>
      <c r="E436" s="145" t="s">
        <v>750</v>
      </c>
      <c r="F436" s="145" t="s">
        <v>751</v>
      </c>
      <c r="G436" s="14" t="s">
        <v>752</v>
      </c>
      <c r="H436" s="22" t="s">
        <v>1979</v>
      </c>
      <c r="I436" s="145" t="s">
        <v>1981</v>
      </c>
      <c r="J436" s="426">
        <v>3.2279884490499655</v>
      </c>
      <c r="K436" s="426">
        <v>10.273484827116</v>
      </c>
      <c r="L436" s="488">
        <v>1121</v>
      </c>
      <c r="M436" s="498"/>
      <c r="N436" s="498"/>
      <c r="O436" s="498"/>
      <c r="P436" s="498"/>
      <c r="Q436" s="498"/>
      <c r="R436" s="498"/>
      <c r="S436" s="498"/>
      <c r="T436" s="498"/>
      <c r="U436" s="498"/>
      <c r="V436" s="498"/>
      <c r="W436" s="498"/>
      <c r="X436" s="498"/>
      <c r="Y436" s="498"/>
      <c r="Z436" s="498"/>
      <c r="AA436" s="498"/>
      <c r="AB436" s="498"/>
      <c r="AC436" s="498">
        <v>27</v>
      </c>
      <c r="AD436" s="498">
        <v>27</v>
      </c>
      <c r="AE436" s="498"/>
      <c r="AF436" s="498"/>
      <c r="AG436" s="585"/>
      <c r="AH436" s="498"/>
      <c r="AI436" s="498">
        <f t="shared" si="33"/>
        <v>27</v>
      </c>
      <c r="AJ436" s="498">
        <f t="shared" si="34"/>
        <v>27</v>
      </c>
      <c r="AK436" s="498"/>
      <c r="AL436" s="498"/>
      <c r="AM436" s="498"/>
      <c r="AN436" s="498"/>
      <c r="AO436" s="498"/>
      <c r="AP436" s="498"/>
      <c r="AQ436" s="498"/>
      <c r="AR436" s="498"/>
      <c r="AS436" s="498"/>
      <c r="AT436" s="498"/>
      <c r="AU436" s="498"/>
      <c r="AV436" s="498"/>
      <c r="AW436" s="498"/>
      <c r="AX436" s="498"/>
      <c r="AY436" s="498"/>
      <c r="AZ436" s="498"/>
      <c r="BA436" s="586">
        <v>231.39400000000001</v>
      </c>
      <c r="BB436" s="586">
        <v>231.39400000000001</v>
      </c>
      <c r="BC436" s="498"/>
      <c r="BD436" s="498"/>
      <c r="BE436" s="498"/>
      <c r="BF436" s="498"/>
      <c r="BG436" s="256">
        <f t="shared" si="35"/>
        <v>231.39400000000001</v>
      </c>
      <c r="BH436" s="26">
        <f t="shared" si="36"/>
        <v>231.39400000000001</v>
      </c>
      <c r="BI436" s="514">
        <f t="shared" si="32"/>
        <v>0.12507783783783785</v>
      </c>
      <c r="BJ436" s="515">
        <v>0</v>
      </c>
      <c r="BK436" s="515">
        <v>0</v>
      </c>
      <c r="BL436" s="515">
        <v>0</v>
      </c>
      <c r="BM436" s="515">
        <v>0</v>
      </c>
      <c r="BN436" s="515">
        <v>0</v>
      </c>
      <c r="BO436" s="515">
        <v>0</v>
      </c>
      <c r="BP436" s="515">
        <v>0</v>
      </c>
      <c r="BQ436" s="515">
        <v>0</v>
      </c>
      <c r="BR436" s="515">
        <v>0</v>
      </c>
      <c r="BS436" s="515">
        <v>0</v>
      </c>
      <c r="BT436" s="515">
        <v>0</v>
      </c>
      <c r="BU436" s="515">
        <v>0</v>
      </c>
      <c r="BV436" s="515">
        <v>0</v>
      </c>
      <c r="BW436" s="515">
        <v>0</v>
      </c>
      <c r="BX436" s="515">
        <v>0</v>
      </c>
      <c r="BY436" s="515">
        <v>0</v>
      </c>
      <c r="BZ436" s="515">
        <v>271619.53295999998</v>
      </c>
      <c r="CA436" s="515">
        <v>271619.53295999998</v>
      </c>
      <c r="CB436" s="515">
        <v>0</v>
      </c>
      <c r="CC436" s="515">
        <v>0</v>
      </c>
      <c r="CD436" s="515">
        <v>0</v>
      </c>
      <c r="CE436" s="515">
        <v>0</v>
      </c>
      <c r="CF436" s="515">
        <v>271619.53295999998</v>
      </c>
      <c r="CG436" s="516">
        <v>271619.53295999998</v>
      </c>
      <c r="CH436" s="501">
        <v>6692640</v>
      </c>
      <c r="CI436" s="501">
        <v>6692640</v>
      </c>
      <c r="CJ436" s="501">
        <v>6482400.0000000009</v>
      </c>
      <c r="CK436" s="257" t="s">
        <v>1976</v>
      </c>
      <c r="CL436" s="108">
        <v>1.91</v>
      </c>
      <c r="CM436" s="245">
        <v>1.91</v>
      </c>
      <c r="CN436" s="109">
        <v>1.85</v>
      </c>
      <c r="CO436" s="436"/>
      <c r="CP436" s="436"/>
      <c r="CQ436" s="436"/>
      <c r="CR436" s="273"/>
      <c r="CS436" s="447">
        <v>23.887592744266527</v>
      </c>
      <c r="CT436" s="448">
        <v>22.55074540610569</v>
      </c>
      <c r="CU436" s="441">
        <v>0.69961035844075603</v>
      </c>
      <c r="CV436" s="442">
        <v>0.69374012553499709</v>
      </c>
      <c r="CW436" s="450" t="s">
        <v>2296</v>
      </c>
      <c r="CX436" s="242"/>
      <c r="CY436" s="436"/>
      <c r="CZ436" s="436"/>
      <c r="DA436" s="437"/>
      <c r="DB436" s="438"/>
      <c r="DC436" s="457">
        <v>0</v>
      </c>
      <c r="DD436" s="458">
        <v>0</v>
      </c>
      <c r="DE436" s="459">
        <v>31360</v>
      </c>
      <c r="DF436" s="357">
        <v>10453.333333333334</v>
      </c>
    </row>
    <row r="437" spans="1:110" ht="35.25" customHeight="1" x14ac:dyDescent="0.25">
      <c r="A437" s="401" t="s">
        <v>56</v>
      </c>
      <c r="B437" s="48" t="s">
        <v>42</v>
      </c>
      <c r="C437" s="48" t="s">
        <v>670</v>
      </c>
      <c r="D437" s="145" t="s">
        <v>753</v>
      </c>
      <c r="E437" s="145" t="s">
        <v>698</v>
      </c>
      <c r="F437" s="145" t="s">
        <v>754</v>
      </c>
      <c r="G437" s="14" t="s">
        <v>705</v>
      </c>
      <c r="H437" s="22" t="s">
        <v>1979</v>
      </c>
      <c r="I437" s="145" t="s">
        <v>1981</v>
      </c>
      <c r="J437" s="426">
        <v>3.7107456501355629</v>
      </c>
      <c r="K437" s="426">
        <v>13.274053002693002</v>
      </c>
      <c r="L437" s="488">
        <v>686.1</v>
      </c>
      <c r="M437" s="498"/>
      <c r="N437" s="498"/>
      <c r="O437" s="498"/>
      <c r="P437" s="498"/>
      <c r="Q437" s="498"/>
      <c r="R437" s="498"/>
      <c r="S437" s="498"/>
      <c r="T437" s="498"/>
      <c r="U437" s="498"/>
      <c r="V437" s="498"/>
      <c r="W437" s="498"/>
      <c r="X437" s="498"/>
      <c r="Y437" s="498"/>
      <c r="Z437" s="498"/>
      <c r="AA437" s="498"/>
      <c r="AB437" s="498"/>
      <c r="AC437" s="498">
        <v>10</v>
      </c>
      <c r="AD437" s="498">
        <v>10</v>
      </c>
      <c r="AE437" s="498"/>
      <c r="AF437" s="498"/>
      <c r="AG437" s="585"/>
      <c r="AH437" s="498"/>
      <c r="AI437" s="498">
        <f t="shared" si="33"/>
        <v>10</v>
      </c>
      <c r="AJ437" s="498">
        <f t="shared" si="34"/>
        <v>10</v>
      </c>
      <c r="AK437" s="498"/>
      <c r="AL437" s="498"/>
      <c r="AM437" s="498"/>
      <c r="AN437" s="498"/>
      <c r="AO437" s="498"/>
      <c r="AP437" s="498"/>
      <c r="AQ437" s="498"/>
      <c r="AR437" s="498"/>
      <c r="AS437" s="498"/>
      <c r="AT437" s="498"/>
      <c r="AU437" s="498"/>
      <c r="AV437" s="498"/>
      <c r="AW437" s="498"/>
      <c r="AX437" s="498"/>
      <c r="AY437" s="498"/>
      <c r="AZ437" s="498"/>
      <c r="BA437" s="586">
        <v>62.94</v>
      </c>
      <c r="BB437" s="586">
        <v>62.94</v>
      </c>
      <c r="BC437" s="498"/>
      <c r="BD437" s="498"/>
      <c r="BE437" s="498"/>
      <c r="BF437" s="498"/>
      <c r="BG437" s="256">
        <f t="shared" si="35"/>
        <v>62.94</v>
      </c>
      <c r="BH437" s="26">
        <f t="shared" si="36"/>
        <v>62.94</v>
      </c>
      <c r="BI437" s="514">
        <f t="shared" si="32"/>
        <v>2.9829383886255924E-2</v>
      </c>
      <c r="BJ437" s="515">
        <v>0</v>
      </c>
      <c r="BK437" s="515">
        <v>0</v>
      </c>
      <c r="BL437" s="515">
        <v>0</v>
      </c>
      <c r="BM437" s="515">
        <v>0</v>
      </c>
      <c r="BN437" s="515">
        <v>0</v>
      </c>
      <c r="BO437" s="515">
        <v>0</v>
      </c>
      <c r="BP437" s="515">
        <v>0</v>
      </c>
      <c r="BQ437" s="515">
        <v>0</v>
      </c>
      <c r="BR437" s="515">
        <v>0</v>
      </c>
      <c r="BS437" s="515">
        <v>0</v>
      </c>
      <c r="BT437" s="515">
        <v>0</v>
      </c>
      <c r="BU437" s="515">
        <v>0</v>
      </c>
      <c r="BV437" s="515">
        <v>0</v>
      </c>
      <c r="BW437" s="515">
        <v>0</v>
      </c>
      <c r="BX437" s="515">
        <v>0</v>
      </c>
      <c r="BY437" s="515">
        <v>0</v>
      </c>
      <c r="BZ437" s="515">
        <v>73881.489600000001</v>
      </c>
      <c r="CA437" s="515">
        <v>73881.489600000001</v>
      </c>
      <c r="CB437" s="515">
        <v>0</v>
      </c>
      <c r="CC437" s="515">
        <v>0</v>
      </c>
      <c r="CD437" s="515">
        <v>0</v>
      </c>
      <c r="CE437" s="515">
        <v>0</v>
      </c>
      <c r="CF437" s="515">
        <v>73881.489600000001</v>
      </c>
      <c r="CG437" s="516">
        <v>73881.489600000001</v>
      </c>
      <c r="CH437" s="501">
        <v>6517440.0000000009</v>
      </c>
      <c r="CI437" s="501">
        <v>6517440.0000000009</v>
      </c>
      <c r="CJ437" s="501">
        <v>7393440</v>
      </c>
      <c r="CK437" s="257" t="s">
        <v>1976</v>
      </c>
      <c r="CL437" s="108">
        <v>1.86</v>
      </c>
      <c r="CM437" s="245">
        <v>1.86</v>
      </c>
      <c r="CN437" s="109">
        <v>2.11</v>
      </c>
      <c r="CO437" s="436"/>
      <c r="CP437" s="436"/>
      <c r="CQ437" s="436"/>
      <c r="CR437" s="273"/>
      <c r="CS437" s="447">
        <v>287.04430168102778</v>
      </c>
      <c r="CT437" s="448">
        <v>206.54943895388371</v>
      </c>
      <c r="CU437" s="441">
        <v>1.6961738729017739</v>
      </c>
      <c r="CV437" s="442">
        <v>1.5042537345910574</v>
      </c>
      <c r="CW437" s="450" t="s">
        <v>2218</v>
      </c>
      <c r="CX437" s="242"/>
      <c r="CY437" s="436"/>
      <c r="CZ437" s="436"/>
      <c r="DA437" s="437"/>
      <c r="DB437" s="438"/>
      <c r="DC437" s="457">
        <v>0</v>
      </c>
      <c r="DD437" s="458">
        <v>232158</v>
      </c>
      <c r="DE437" s="459">
        <v>102750</v>
      </c>
      <c r="DF437" s="357">
        <v>111636</v>
      </c>
    </row>
    <row r="438" spans="1:110" ht="35.25" customHeight="1" x14ac:dyDescent="0.25">
      <c r="A438" s="401" t="s">
        <v>56</v>
      </c>
      <c r="B438" s="48" t="s">
        <v>42</v>
      </c>
      <c r="C438" s="48" t="s">
        <v>670</v>
      </c>
      <c r="D438" s="145" t="s">
        <v>755</v>
      </c>
      <c r="E438" s="145" t="s">
        <v>747</v>
      </c>
      <c r="F438" s="145" t="s">
        <v>756</v>
      </c>
      <c r="G438" s="14" t="s">
        <v>752</v>
      </c>
      <c r="H438" s="22" t="s">
        <v>1979</v>
      </c>
      <c r="I438" s="145" t="s">
        <v>1981</v>
      </c>
      <c r="J438" s="426">
        <v>3.7107456501355629</v>
      </c>
      <c r="K438" s="426">
        <v>12.256060580568001</v>
      </c>
      <c r="L438" s="488">
        <v>1076.0999999999999</v>
      </c>
      <c r="M438" s="498"/>
      <c r="N438" s="498"/>
      <c r="O438" s="498"/>
      <c r="P438" s="498"/>
      <c r="Q438" s="498"/>
      <c r="R438" s="498"/>
      <c r="S438" s="498"/>
      <c r="T438" s="498"/>
      <c r="U438" s="498"/>
      <c r="V438" s="498"/>
      <c r="W438" s="498"/>
      <c r="X438" s="498"/>
      <c r="Y438" s="498"/>
      <c r="Z438" s="498"/>
      <c r="AA438" s="498"/>
      <c r="AB438" s="498"/>
      <c r="AC438" s="498">
        <v>25</v>
      </c>
      <c r="AD438" s="498">
        <v>25</v>
      </c>
      <c r="AE438" s="498"/>
      <c r="AF438" s="498"/>
      <c r="AG438" s="585"/>
      <c r="AH438" s="498"/>
      <c r="AI438" s="498">
        <f t="shared" si="33"/>
        <v>25</v>
      </c>
      <c r="AJ438" s="498">
        <f t="shared" si="34"/>
        <v>25</v>
      </c>
      <c r="AK438" s="498"/>
      <c r="AL438" s="498"/>
      <c r="AM438" s="498"/>
      <c r="AN438" s="498"/>
      <c r="AO438" s="498"/>
      <c r="AP438" s="498"/>
      <c r="AQ438" s="498"/>
      <c r="AR438" s="498"/>
      <c r="AS438" s="498"/>
      <c r="AT438" s="498"/>
      <c r="AU438" s="498"/>
      <c r="AV438" s="498"/>
      <c r="AW438" s="498"/>
      <c r="AX438" s="498"/>
      <c r="AY438" s="498"/>
      <c r="AZ438" s="498"/>
      <c r="BA438" s="586">
        <v>157.88</v>
      </c>
      <c r="BB438" s="586">
        <v>157.88</v>
      </c>
      <c r="BC438" s="498"/>
      <c r="BD438" s="498"/>
      <c r="BE438" s="498"/>
      <c r="BF438" s="498"/>
      <c r="BG438" s="256">
        <f t="shared" si="35"/>
        <v>157.88</v>
      </c>
      <c r="BH438" s="26">
        <f t="shared" si="36"/>
        <v>157.88</v>
      </c>
      <c r="BI438" s="514">
        <f t="shared" si="32"/>
        <v>4.6848664688427299E-2</v>
      </c>
      <c r="BJ438" s="515">
        <v>0</v>
      </c>
      <c r="BK438" s="515">
        <v>0</v>
      </c>
      <c r="BL438" s="515">
        <v>0</v>
      </c>
      <c r="BM438" s="515">
        <v>0</v>
      </c>
      <c r="BN438" s="515">
        <v>0</v>
      </c>
      <c r="BO438" s="515">
        <v>0</v>
      </c>
      <c r="BP438" s="515">
        <v>0</v>
      </c>
      <c r="BQ438" s="515">
        <v>0</v>
      </c>
      <c r="BR438" s="515">
        <v>0</v>
      </c>
      <c r="BS438" s="515">
        <v>0</v>
      </c>
      <c r="BT438" s="515">
        <v>0</v>
      </c>
      <c r="BU438" s="515">
        <v>0</v>
      </c>
      <c r="BV438" s="515">
        <v>0</v>
      </c>
      <c r="BW438" s="515">
        <v>0</v>
      </c>
      <c r="BX438" s="515">
        <v>0</v>
      </c>
      <c r="BY438" s="515">
        <v>0</v>
      </c>
      <c r="BZ438" s="515">
        <v>185325.85920000001</v>
      </c>
      <c r="CA438" s="515">
        <v>185325.85920000001</v>
      </c>
      <c r="CB438" s="515">
        <v>0</v>
      </c>
      <c r="CC438" s="515">
        <v>0</v>
      </c>
      <c r="CD438" s="515">
        <v>0</v>
      </c>
      <c r="CE438" s="515">
        <v>0</v>
      </c>
      <c r="CF438" s="515">
        <v>185325.85920000001</v>
      </c>
      <c r="CG438" s="516">
        <v>185325.85920000001</v>
      </c>
      <c r="CH438" s="501">
        <v>10161599.999999998</v>
      </c>
      <c r="CI438" s="501">
        <v>10161599.999999998</v>
      </c>
      <c r="CJ438" s="501">
        <v>11808480.000000002</v>
      </c>
      <c r="CK438" s="257" t="s">
        <v>1976</v>
      </c>
      <c r="CL438" s="108">
        <v>2.9</v>
      </c>
      <c r="CM438" s="245">
        <v>2.9</v>
      </c>
      <c r="CN438" s="109">
        <v>3.37</v>
      </c>
      <c r="CO438" s="436"/>
      <c r="CP438" s="436"/>
      <c r="CQ438" s="436"/>
      <c r="CR438" s="273"/>
      <c r="CS438" s="447">
        <v>61.538408643805525</v>
      </c>
      <c r="CT438" s="448">
        <v>59.652986078429201</v>
      </c>
      <c r="CU438" s="441">
        <v>1.3818215819025059</v>
      </c>
      <c r="CV438" s="442">
        <v>1.1823288821631661</v>
      </c>
      <c r="CW438" s="450" t="s">
        <v>2297</v>
      </c>
      <c r="CX438" s="242"/>
      <c r="CY438" s="436"/>
      <c r="CZ438" s="436"/>
      <c r="DA438" s="437"/>
      <c r="DB438" s="438"/>
      <c r="DC438" s="457">
        <v>153284</v>
      </c>
      <c r="DD438" s="458">
        <v>0</v>
      </c>
      <c r="DE438" s="459">
        <v>0</v>
      </c>
      <c r="DF438" s="357">
        <v>51094.666666666664</v>
      </c>
    </row>
    <row r="439" spans="1:110" ht="35.25" customHeight="1" x14ac:dyDescent="0.25">
      <c r="A439" s="401" t="s">
        <v>56</v>
      </c>
      <c r="B439" s="48" t="s">
        <v>42</v>
      </c>
      <c r="C439" s="48" t="s">
        <v>670</v>
      </c>
      <c r="D439" s="145" t="s">
        <v>757</v>
      </c>
      <c r="E439" s="145" t="s">
        <v>719</v>
      </c>
      <c r="F439" s="145" t="s">
        <v>758</v>
      </c>
      <c r="G439" s="14" t="s">
        <v>719</v>
      </c>
      <c r="H439" s="22" t="s">
        <v>1979</v>
      </c>
      <c r="I439" s="145" t="s">
        <v>1981</v>
      </c>
      <c r="J439" s="426">
        <v>3.8548522773252936</v>
      </c>
      <c r="K439" s="426">
        <v>10.039583312451001</v>
      </c>
      <c r="L439" s="488">
        <v>1132.3</v>
      </c>
      <c r="M439" s="498"/>
      <c r="N439" s="498"/>
      <c r="O439" s="498"/>
      <c r="P439" s="498"/>
      <c r="Q439" s="498"/>
      <c r="R439" s="498"/>
      <c r="S439" s="498"/>
      <c r="T439" s="498"/>
      <c r="U439" s="498"/>
      <c r="V439" s="498"/>
      <c r="W439" s="498"/>
      <c r="X439" s="498"/>
      <c r="Y439" s="498"/>
      <c r="Z439" s="498"/>
      <c r="AA439" s="498"/>
      <c r="AB439" s="498"/>
      <c r="AC439" s="498">
        <v>33</v>
      </c>
      <c r="AD439" s="498">
        <v>33</v>
      </c>
      <c r="AE439" s="498"/>
      <c r="AF439" s="498"/>
      <c r="AG439" s="585"/>
      <c r="AH439" s="498"/>
      <c r="AI439" s="498">
        <f t="shared" si="33"/>
        <v>33</v>
      </c>
      <c r="AJ439" s="498">
        <f t="shared" si="34"/>
        <v>33</v>
      </c>
      <c r="AK439" s="498"/>
      <c r="AL439" s="498"/>
      <c r="AM439" s="498"/>
      <c r="AN439" s="498"/>
      <c r="AO439" s="498"/>
      <c r="AP439" s="498"/>
      <c r="AQ439" s="498"/>
      <c r="AR439" s="498"/>
      <c r="AS439" s="498"/>
      <c r="AT439" s="498"/>
      <c r="AU439" s="498"/>
      <c r="AV439" s="498"/>
      <c r="AW439" s="498"/>
      <c r="AX439" s="498"/>
      <c r="AY439" s="498"/>
      <c r="AZ439" s="498"/>
      <c r="BA439" s="586">
        <v>195.93</v>
      </c>
      <c r="BB439" s="586">
        <v>195.93</v>
      </c>
      <c r="BC439" s="498"/>
      <c r="BD439" s="498"/>
      <c r="BE439" s="498"/>
      <c r="BF439" s="498"/>
      <c r="BG439" s="256">
        <f t="shared" si="35"/>
        <v>195.93</v>
      </c>
      <c r="BH439" s="26">
        <f t="shared" si="36"/>
        <v>195.93</v>
      </c>
      <c r="BI439" s="514">
        <f t="shared" si="32"/>
        <v>5.9372727272727271E-2</v>
      </c>
      <c r="BJ439" s="515">
        <v>0</v>
      </c>
      <c r="BK439" s="515">
        <v>0</v>
      </c>
      <c r="BL439" s="515">
        <v>0</v>
      </c>
      <c r="BM439" s="515">
        <v>0</v>
      </c>
      <c r="BN439" s="515">
        <v>0</v>
      </c>
      <c r="BO439" s="515">
        <v>0</v>
      </c>
      <c r="BP439" s="515">
        <v>0</v>
      </c>
      <c r="BQ439" s="515">
        <v>0</v>
      </c>
      <c r="BR439" s="515">
        <v>0</v>
      </c>
      <c r="BS439" s="515">
        <v>0</v>
      </c>
      <c r="BT439" s="515">
        <v>0</v>
      </c>
      <c r="BU439" s="515">
        <v>0</v>
      </c>
      <c r="BV439" s="515">
        <v>0</v>
      </c>
      <c r="BW439" s="515">
        <v>0</v>
      </c>
      <c r="BX439" s="515">
        <v>0</v>
      </c>
      <c r="BY439" s="515">
        <v>0</v>
      </c>
      <c r="BZ439" s="515">
        <v>229990.47120000003</v>
      </c>
      <c r="CA439" s="515">
        <v>229990.47120000003</v>
      </c>
      <c r="CB439" s="515">
        <v>0</v>
      </c>
      <c r="CC439" s="515">
        <v>0</v>
      </c>
      <c r="CD439" s="515">
        <v>0</v>
      </c>
      <c r="CE439" s="515">
        <v>0</v>
      </c>
      <c r="CF439" s="515">
        <v>229990.47120000003</v>
      </c>
      <c r="CG439" s="516">
        <v>229990.47120000003</v>
      </c>
      <c r="CH439" s="501">
        <v>10371840</v>
      </c>
      <c r="CI439" s="501">
        <v>10371840</v>
      </c>
      <c r="CJ439" s="501">
        <v>11563200</v>
      </c>
      <c r="CK439" s="257" t="s">
        <v>1976</v>
      </c>
      <c r="CL439" s="108">
        <v>2.96</v>
      </c>
      <c r="CM439" s="245">
        <v>2.96</v>
      </c>
      <c r="CN439" s="109">
        <v>3.3</v>
      </c>
      <c r="CO439" s="436"/>
      <c r="CP439" s="436"/>
      <c r="CQ439" s="436"/>
      <c r="CR439" s="273"/>
      <c r="CS439" s="447">
        <v>87.068289924838254</v>
      </c>
      <c r="CT439" s="448">
        <v>87.068289924838254</v>
      </c>
      <c r="CU439" s="441">
        <v>0.46007813883817422</v>
      </c>
      <c r="CV439" s="442">
        <v>0.46007813883817422</v>
      </c>
      <c r="CW439" s="450" t="s">
        <v>2258</v>
      </c>
      <c r="CX439" s="242"/>
      <c r="CY439" s="436"/>
      <c r="CZ439" s="436"/>
      <c r="DA439" s="437"/>
      <c r="DB439" s="438"/>
      <c r="DC439" s="457">
        <v>156408</v>
      </c>
      <c r="DD439" s="458">
        <v>102971</v>
      </c>
      <c r="DE439" s="459">
        <v>1268</v>
      </c>
      <c r="DF439" s="357">
        <v>86882.333333333328</v>
      </c>
    </row>
    <row r="440" spans="1:110" ht="35.25" customHeight="1" x14ac:dyDescent="0.25">
      <c r="A440" s="401" t="s">
        <v>56</v>
      </c>
      <c r="B440" s="48" t="s">
        <v>42</v>
      </c>
      <c r="C440" s="48" t="s">
        <v>670</v>
      </c>
      <c r="D440" s="145" t="s">
        <v>759</v>
      </c>
      <c r="E440" s="145" t="s">
        <v>689</v>
      </c>
      <c r="F440" s="145" t="s">
        <v>760</v>
      </c>
      <c r="G440" s="14" t="s">
        <v>689</v>
      </c>
      <c r="H440" s="22" t="s">
        <v>1979</v>
      </c>
      <c r="I440" s="145" t="s">
        <v>1984</v>
      </c>
      <c r="J440" s="426">
        <v>10.517012503558222</v>
      </c>
      <c r="K440" s="426">
        <v>18.275189355927001</v>
      </c>
      <c r="L440" s="488">
        <v>2444.8000000000002</v>
      </c>
      <c r="M440" s="498"/>
      <c r="N440" s="498"/>
      <c r="O440" s="498"/>
      <c r="P440" s="498"/>
      <c r="Q440" s="498"/>
      <c r="R440" s="498"/>
      <c r="S440" s="498"/>
      <c r="T440" s="498"/>
      <c r="U440" s="498"/>
      <c r="V440" s="498"/>
      <c r="W440" s="498"/>
      <c r="X440" s="498"/>
      <c r="Y440" s="498"/>
      <c r="Z440" s="498"/>
      <c r="AA440" s="498"/>
      <c r="AB440" s="498"/>
      <c r="AC440" s="498">
        <v>110</v>
      </c>
      <c r="AD440" s="498">
        <v>110</v>
      </c>
      <c r="AE440" s="498"/>
      <c r="AF440" s="498"/>
      <c r="AG440" s="585"/>
      <c r="AH440" s="498"/>
      <c r="AI440" s="498">
        <f t="shared" si="33"/>
        <v>110</v>
      </c>
      <c r="AJ440" s="498">
        <f t="shared" si="34"/>
        <v>110</v>
      </c>
      <c r="AK440" s="498"/>
      <c r="AL440" s="498"/>
      <c r="AM440" s="498"/>
      <c r="AN440" s="498"/>
      <c r="AO440" s="498"/>
      <c r="AP440" s="498"/>
      <c r="AQ440" s="498"/>
      <c r="AR440" s="498"/>
      <c r="AS440" s="498"/>
      <c r="AT440" s="498"/>
      <c r="AU440" s="498"/>
      <c r="AV440" s="498"/>
      <c r="AW440" s="498"/>
      <c r="AX440" s="498"/>
      <c r="AY440" s="498"/>
      <c r="AZ440" s="498"/>
      <c r="BA440" s="586">
        <v>558</v>
      </c>
      <c r="BB440" s="586">
        <v>558</v>
      </c>
      <c r="BC440" s="498"/>
      <c r="BD440" s="498"/>
      <c r="BE440" s="498"/>
      <c r="BF440" s="498"/>
      <c r="BG440" s="256">
        <f t="shared" si="35"/>
        <v>558</v>
      </c>
      <c r="BH440" s="26">
        <f t="shared" si="36"/>
        <v>558</v>
      </c>
      <c r="BI440" s="514">
        <f t="shared" si="32"/>
        <v>7.6125511596180084E-2</v>
      </c>
      <c r="BJ440" s="515">
        <v>0</v>
      </c>
      <c r="BK440" s="515">
        <v>0</v>
      </c>
      <c r="BL440" s="515">
        <v>0</v>
      </c>
      <c r="BM440" s="515">
        <v>0</v>
      </c>
      <c r="BN440" s="515">
        <v>0</v>
      </c>
      <c r="BO440" s="515">
        <v>0</v>
      </c>
      <c r="BP440" s="515">
        <v>0</v>
      </c>
      <c r="BQ440" s="515">
        <v>0</v>
      </c>
      <c r="BR440" s="515">
        <v>0</v>
      </c>
      <c r="BS440" s="515">
        <v>0</v>
      </c>
      <c r="BT440" s="515">
        <v>0</v>
      </c>
      <c r="BU440" s="515">
        <v>0</v>
      </c>
      <c r="BV440" s="515">
        <v>0</v>
      </c>
      <c r="BW440" s="515">
        <v>0</v>
      </c>
      <c r="BX440" s="515">
        <v>0</v>
      </c>
      <c r="BY440" s="515">
        <v>0</v>
      </c>
      <c r="BZ440" s="515">
        <v>655002.72000000009</v>
      </c>
      <c r="CA440" s="515">
        <v>655002.72000000009</v>
      </c>
      <c r="CB440" s="515">
        <v>0</v>
      </c>
      <c r="CC440" s="515">
        <v>0</v>
      </c>
      <c r="CD440" s="515">
        <v>0</v>
      </c>
      <c r="CE440" s="515">
        <v>0</v>
      </c>
      <c r="CF440" s="515">
        <v>655002.72000000009</v>
      </c>
      <c r="CG440" s="516">
        <v>655002.72000000009</v>
      </c>
      <c r="CH440" s="501">
        <v>23505841.886438396</v>
      </c>
      <c r="CI440" s="501">
        <v>23505841.886438396</v>
      </c>
      <c r="CJ440" s="501">
        <v>26264911.742011201</v>
      </c>
      <c r="CK440" s="257" t="s">
        <v>1976</v>
      </c>
      <c r="CL440" s="108">
        <v>6.56</v>
      </c>
      <c r="CM440" s="245">
        <v>6.56</v>
      </c>
      <c r="CN440" s="109">
        <v>7.33</v>
      </c>
      <c r="CO440" s="436"/>
      <c r="CP440" s="436"/>
      <c r="CQ440" s="436"/>
      <c r="CR440" s="273"/>
      <c r="CS440" s="447">
        <v>20.647716064491053</v>
      </c>
      <c r="CT440" s="448">
        <v>19.963279497581244</v>
      </c>
      <c r="CU440" s="441">
        <v>0.44282094995122906</v>
      </c>
      <c r="CV440" s="442">
        <v>0.44227558216883084</v>
      </c>
      <c r="CW440" s="450" t="s">
        <v>2239</v>
      </c>
      <c r="CX440" s="242"/>
      <c r="CY440" s="436"/>
      <c r="CZ440" s="436"/>
      <c r="DA440" s="437"/>
      <c r="DB440" s="438"/>
      <c r="DC440" s="457">
        <v>0</v>
      </c>
      <c r="DD440" s="458">
        <v>2336</v>
      </c>
      <c r="DE440" s="459">
        <v>74588</v>
      </c>
      <c r="DF440" s="357">
        <v>25641.333333333332</v>
      </c>
    </row>
    <row r="441" spans="1:110" ht="35.25" customHeight="1" x14ac:dyDescent="0.25">
      <c r="A441" s="401" t="s">
        <v>56</v>
      </c>
      <c r="B441" s="48" t="s">
        <v>42</v>
      </c>
      <c r="C441" s="48" t="s">
        <v>670</v>
      </c>
      <c r="D441" s="145" t="s">
        <v>759</v>
      </c>
      <c r="E441" s="145" t="s">
        <v>689</v>
      </c>
      <c r="F441" s="145" t="s">
        <v>761</v>
      </c>
      <c r="G441" s="14" t="s">
        <v>689</v>
      </c>
      <c r="H441" s="22" t="s">
        <v>1979</v>
      </c>
      <c r="I441" s="145" t="s">
        <v>1984</v>
      </c>
      <c r="J441" s="426">
        <v>10.517012503558222</v>
      </c>
      <c r="K441" s="426">
        <v>18.560037840183004</v>
      </c>
      <c r="L441" s="488">
        <v>2815.3</v>
      </c>
      <c r="M441" s="498"/>
      <c r="N441" s="498"/>
      <c r="O441" s="498"/>
      <c r="P441" s="498"/>
      <c r="Q441" s="498"/>
      <c r="R441" s="498"/>
      <c r="S441" s="498"/>
      <c r="T441" s="498"/>
      <c r="U441" s="498"/>
      <c r="V441" s="498"/>
      <c r="W441" s="498"/>
      <c r="X441" s="498"/>
      <c r="Y441" s="498">
        <v>1</v>
      </c>
      <c r="Z441" s="498">
        <v>1</v>
      </c>
      <c r="AA441" s="498"/>
      <c r="AB441" s="498"/>
      <c r="AC441" s="498">
        <v>67</v>
      </c>
      <c r="AD441" s="498">
        <v>67</v>
      </c>
      <c r="AE441" s="498"/>
      <c r="AF441" s="498"/>
      <c r="AG441" s="585"/>
      <c r="AH441" s="498"/>
      <c r="AI441" s="498">
        <f t="shared" si="33"/>
        <v>68</v>
      </c>
      <c r="AJ441" s="498">
        <f t="shared" si="34"/>
        <v>68</v>
      </c>
      <c r="AK441" s="498"/>
      <c r="AL441" s="498"/>
      <c r="AM441" s="498"/>
      <c r="AN441" s="498"/>
      <c r="AO441" s="498"/>
      <c r="AP441" s="498"/>
      <c r="AQ441" s="498"/>
      <c r="AR441" s="498"/>
      <c r="AS441" s="498"/>
      <c r="AT441" s="498"/>
      <c r="AU441" s="498"/>
      <c r="AV441" s="498"/>
      <c r="AW441" s="498">
        <v>1.2</v>
      </c>
      <c r="AX441" s="498">
        <v>1.2</v>
      </c>
      <c r="AY441" s="498"/>
      <c r="AZ441" s="498"/>
      <c r="BA441" s="586">
        <v>345.42</v>
      </c>
      <c r="BB441" s="586">
        <v>345.42</v>
      </c>
      <c r="BC441" s="498"/>
      <c r="BD441" s="498"/>
      <c r="BE441" s="498"/>
      <c r="BF441" s="498"/>
      <c r="BG441" s="256">
        <f t="shared" si="35"/>
        <v>346.62</v>
      </c>
      <c r="BH441" s="26">
        <f t="shared" si="36"/>
        <v>346.62</v>
      </c>
      <c r="BI441" s="514">
        <f t="shared" si="32"/>
        <v>3.743196544276458E-2</v>
      </c>
      <c r="BJ441" s="515">
        <v>0</v>
      </c>
      <c r="BK441" s="515">
        <v>0</v>
      </c>
      <c r="BL441" s="515">
        <v>0</v>
      </c>
      <c r="BM441" s="515">
        <v>0</v>
      </c>
      <c r="BN441" s="515">
        <v>0</v>
      </c>
      <c r="BO441" s="515">
        <v>0</v>
      </c>
      <c r="BP441" s="515">
        <v>0</v>
      </c>
      <c r="BQ441" s="515">
        <v>0</v>
      </c>
      <c r="BR441" s="515">
        <v>0</v>
      </c>
      <c r="BS441" s="515">
        <v>0</v>
      </c>
      <c r="BT441" s="515">
        <v>0</v>
      </c>
      <c r="BU441" s="515">
        <v>0</v>
      </c>
      <c r="BV441" s="515">
        <v>6054.9119999999994</v>
      </c>
      <c r="BW441" s="515">
        <v>6054.9119999999994</v>
      </c>
      <c r="BX441" s="515">
        <v>0</v>
      </c>
      <c r="BY441" s="515">
        <v>0</v>
      </c>
      <c r="BZ441" s="515">
        <v>405467.81280000007</v>
      </c>
      <c r="CA441" s="515">
        <v>405467.81280000007</v>
      </c>
      <c r="CB441" s="515">
        <v>0</v>
      </c>
      <c r="CC441" s="515">
        <v>0</v>
      </c>
      <c r="CD441" s="515">
        <v>0</v>
      </c>
      <c r="CE441" s="515">
        <v>0</v>
      </c>
      <c r="CF441" s="515">
        <v>411522.72480000008</v>
      </c>
      <c r="CG441" s="516">
        <v>411522.72480000008</v>
      </c>
      <c r="CH441" s="501">
        <v>33640635.470969997</v>
      </c>
      <c r="CI441" s="501">
        <v>33640635.470969997</v>
      </c>
      <c r="CJ441" s="501">
        <v>38128798.587659992</v>
      </c>
      <c r="CK441" s="257" t="s">
        <v>1976</v>
      </c>
      <c r="CL441" s="108">
        <v>8.17</v>
      </c>
      <c r="CM441" s="245">
        <v>8.17</v>
      </c>
      <c r="CN441" s="109">
        <v>9.26</v>
      </c>
      <c r="CO441" s="436"/>
      <c r="CP441" s="436"/>
      <c r="CQ441" s="436"/>
      <c r="CR441" s="273"/>
      <c r="CS441" s="447">
        <v>152.71681234095263</v>
      </c>
      <c r="CT441" s="448">
        <v>22.328892281737073</v>
      </c>
      <c r="CU441" s="441">
        <v>0.52715482036773109</v>
      </c>
      <c r="CV441" s="442">
        <v>0.18678472414271222</v>
      </c>
      <c r="CW441" s="450" t="s">
        <v>2236</v>
      </c>
      <c r="CX441" s="242"/>
      <c r="CY441" s="436"/>
      <c r="CZ441" s="436"/>
      <c r="DA441" s="437"/>
      <c r="DB441" s="438"/>
      <c r="DC441" s="457">
        <v>0</v>
      </c>
      <c r="DD441" s="458">
        <v>173988</v>
      </c>
      <c r="DE441" s="459">
        <v>0</v>
      </c>
      <c r="DF441" s="357">
        <v>57996</v>
      </c>
    </row>
    <row r="442" spans="1:110" ht="35.25" customHeight="1" x14ac:dyDescent="0.25">
      <c r="A442" s="401" t="s">
        <v>56</v>
      </c>
      <c r="B442" s="48" t="s">
        <v>42</v>
      </c>
      <c r="C442" s="48" t="s">
        <v>670</v>
      </c>
      <c r="D442" s="145" t="s">
        <v>762</v>
      </c>
      <c r="E442" s="145" t="s">
        <v>763</v>
      </c>
      <c r="F442" s="145" t="s">
        <v>764</v>
      </c>
      <c r="G442" s="14" t="s">
        <v>765</v>
      </c>
      <c r="H442" s="22" t="s">
        <v>1983</v>
      </c>
      <c r="I442" s="145" t="s">
        <v>1981</v>
      </c>
      <c r="J442" s="426">
        <v>3.7467723069329955</v>
      </c>
      <c r="K442" s="426">
        <v>6.363636350400001E-2</v>
      </c>
      <c r="L442" s="488">
        <v>1</v>
      </c>
      <c r="M442" s="498"/>
      <c r="N442" s="498"/>
      <c r="O442" s="498"/>
      <c r="P442" s="498"/>
      <c r="Q442" s="498"/>
      <c r="R442" s="498"/>
      <c r="S442" s="498"/>
      <c r="T442" s="498"/>
      <c r="U442" s="498"/>
      <c r="V442" s="498"/>
      <c r="W442" s="498"/>
      <c r="X442" s="498"/>
      <c r="Y442" s="498"/>
      <c r="Z442" s="498"/>
      <c r="AA442" s="498"/>
      <c r="AB442" s="498"/>
      <c r="AC442" s="498">
        <v>1</v>
      </c>
      <c r="AD442" s="498">
        <v>1</v>
      </c>
      <c r="AE442" s="498"/>
      <c r="AF442" s="498"/>
      <c r="AG442" s="585"/>
      <c r="AH442" s="498"/>
      <c r="AI442" s="498">
        <f t="shared" si="33"/>
        <v>1</v>
      </c>
      <c r="AJ442" s="498">
        <f t="shared" si="34"/>
        <v>1</v>
      </c>
      <c r="AK442" s="498"/>
      <c r="AL442" s="498"/>
      <c r="AM442" s="498"/>
      <c r="AN442" s="498"/>
      <c r="AO442" s="498"/>
      <c r="AP442" s="498"/>
      <c r="AQ442" s="498"/>
      <c r="AR442" s="498"/>
      <c r="AS442" s="498"/>
      <c r="AT442" s="498"/>
      <c r="AU442" s="498"/>
      <c r="AV442" s="498"/>
      <c r="AW442" s="498"/>
      <c r="AX442" s="498"/>
      <c r="AY442" s="498"/>
      <c r="AZ442" s="498"/>
      <c r="BA442" s="586">
        <v>95</v>
      </c>
      <c r="BB442" s="586">
        <v>95</v>
      </c>
      <c r="BC442" s="498"/>
      <c r="BD442" s="498"/>
      <c r="BE442" s="498"/>
      <c r="BF442" s="498"/>
      <c r="BG442" s="256">
        <f t="shared" si="35"/>
        <v>95</v>
      </c>
      <c r="BH442" s="26">
        <f t="shared" si="36"/>
        <v>95</v>
      </c>
      <c r="BI442" s="514">
        <f t="shared" si="32"/>
        <v>9.5959595959595967E-2</v>
      </c>
      <c r="BJ442" s="515">
        <v>0</v>
      </c>
      <c r="BK442" s="515">
        <v>0</v>
      </c>
      <c r="BL442" s="515">
        <v>0</v>
      </c>
      <c r="BM442" s="515">
        <v>0</v>
      </c>
      <c r="BN442" s="515">
        <v>0</v>
      </c>
      <c r="BO442" s="515">
        <v>0</v>
      </c>
      <c r="BP442" s="515">
        <v>0</v>
      </c>
      <c r="BQ442" s="515">
        <v>0</v>
      </c>
      <c r="BR442" s="515">
        <v>0</v>
      </c>
      <c r="BS442" s="515">
        <v>0</v>
      </c>
      <c r="BT442" s="515">
        <v>0</v>
      </c>
      <c r="BU442" s="515">
        <v>0</v>
      </c>
      <c r="BV442" s="515">
        <v>0</v>
      </c>
      <c r="BW442" s="515">
        <v>0</v>
      </c>
      <c r="BX442" s="515">
        <v>0</v>
      </c>
      <c r="BY442" s="515">
        <v>0</v>
      </c>
      <c r="BZ442" s="515">
        <v>111514.8</v>
      </c>
      <c r="CA442" s="515">
        <v>111514.8</v>
      </c>
      <c r="CB442" s="515">
        <v>0</v>
      </c>
      <c r="CC442" s="515">
        <v>0</v>
      </c>
      <c r="CD442" s="515">
        <v>0</v>
      </c>
      <c r="CE442" s="515">
        <v>0</v>
      </c>
      <c r="CF442" s="515">
        <v>111514.8</v>
      </c>
      <c r="CG442" s="516">
        <v>111514.8</v>
      </c>
      <c r="CH442" s="501">
        <v>1822080.0000000002</v>
      </c>
      <c r="CI442" s="501">
        <v>1822080.0000000002</v>
      </c>
      <c r="CJ442" s="501">
        <v>3468960</v>
      </c>
      <c r="CK442" s="257" t="s">
        <v>1976</v>
      </c>
      <c r="CL442" s="108">
        <v>0.52</v>
      </c>
      <c r="CM442" s="245">
        <v>0.52</v>
      </c>
      <c r="CN442" s="109">
        <v>0.99</v>
      </c>
      <c r="CO442" s="436"/>
      <c r="CP442" s="436"/>
      <c r="CQ442" s="436"/>
      <c r="CR442" s="273"/>
      <c r="CS442" s="447">
        <v>76.666666666666671</v>
      </c>
      <c r="CT442" s="448">
        <v>76.666666666666671</v>
      </c>
      <c r="CU442" s="441">
        <v>1</v>
      </c>
      <c r="CV442" s="442">
        <v>1</v>
      </c>
      <c r="CW442" s="450" t="s">
        <v>2233</v>
      </c>
      <c r="CX442" s="242"/>
      <c r="CY442" s="436"/>
      <c r="CZ442" s="436"/>
      <c r="DA442" s="437"/>
      <c r="DB442" s="438"/>
      <c r="DC442" s="457">
        <v>0</v>
      </c>
      <c r="DD442" s="458">
        <v>0</v>
      </c>
      <c r="DE442" s="459">
        <v>230</v>
      </c>
      <c r="DF442" s="357">
        <v>76.666666666666671</v>
      </c>
    </row>
    <row r="443" spans="1:110" ht="35.25" customHeight="1" x14ac:dyDescent="0.25">
      <c r="A443" s="401" t="s">
        <v>56</v>
      </c>
      <c r="B443" s="48" t="s">
        <v>42</v>
      </c>
      <c r="C443" s="48" t="s">
        <v>670</v>
      </c>
      <c r="D443" s="145" t="s">
        <v>766</v>
      </c>
      <c r="E443" s="145" t="s">
        <v>767</v>
      </c>
      <c r="F443" s="145" t="s">
        <v>768</v>
      </c>
      <c r="G443" s="14" t="s">
        <v>769</v>
      </c>
      <c r="H443" s="22" t="s">
        <v>1979</v>
      </c>
      <c r="I443" s="145" t="s">
        <v>1981</v>
      </c>
      <c r="J443" s="426">
        <v>3.4945857093509667</v>
      </c>
      <c r="K443" s="426">
        <v>12.103030277856</v>
      </c>
      <c r="L443" s="488">
        <v>1050.2</v>
      </c>
      <c r="M443" s="498"/>
      <c r="N443" s="498"/>
      <c r="O443" s="498"/>
      <c r="P443" s="498"/>
      <c r="Q443" s="498"/>
      <c r="R443" s="498"/>
      <c r="S443" s="498"/>
      <c r="T443" s="498"/>
      <c r="U443" s="498"/>
      <c r="V443" s="498"/>
      <c r="W443" s="498"/>
      <c r="X443" s="498"/>
      <c r="Y443" s="498"/>
      <c r="Z443" s="498"/>
      <c r="AA443" s="498"/>
      <c r="AB443" s="498"/>
      <c r="AC443" s="498">
        <v>62</v>
      </c>
      <c r="AD443" s="498">
        <v>62</v>
      </c>
      <c r="AE443" s="498"/>
      <c r="AF443" s="498"/>
      <c r="AG443" s="585"/>
      <c r="AH443" s="498"/>
      <c r="AI443" s="498">
        <f t="shared" si="33"/>
        <v>62</v>
      </c>
      <c r="AJ443" s="498">
        <f t="shared" si="34"/>
        <v>62</v>
      </c>
      <c r="AK443" s="498"/>
      <c r="AL443" s="498"/>
      <c r="AM443" s="498"/>
      <c r="AN443" s="498"/>
      <c r="AO443" s="498"/>
      <c r="AP443" s="498"/>
      <c r="AQ443" s="498"/>
      <c r="AR443" s="498"/>
      <c r="AS443" s="498"/>
      <c r="AT443" s="498"/>
      <c r="AU443" s="498"/>
      <c r="AV443" s="498"/>
      <c r="AW443" s="498"/>
      <c r="AX443" s="498"/>
      <c r="AY443" s="498"/>
      <c r="AZ443" s="498"/>
      <c r="BA443" s="586">
        <v>428.28</v>
      </c>
      <c r="BB443" s="586">
        <v>428.28</v>
      </c>
      <c r="BC443" s="498"/>
      <c r="BD443" s="498"/>
      <c r="BE443" s="498"/>
      <c r="BF443" s="498"/>
      <c r="BG443" s="256">
        <f t="shared" si="35"/>
        <v>428.28</v>
      </c>
      <c r="BH443" s="26">
        <f t="shared" si="36"/>
        <v>428.28</v>
      </c>
      <c r="BI443" s="514">
        <f t="shared" si="32"/>
        <v>0.14517966101694915</v>
      </c>
      <c r="BJ443" s="515">
        <v>0</v>
      </c>
      <c r="BK443" s="515">
        <v>0</v>
      </c>
      <c r="BL443" s="515">
        <v>0</v>
      </c>
      <c r="BM443" s="515">
        <v>0</v>
      </c>
      <c r="BN443" s="515">
        <v>0</v>
      </c>
      <c r="BO443" s="515">
        <v>0</v>
      </c>
      <c r="BP443" s="515">
        <v>0</v>
      </c>
      <c r="BQ443" s="515">
        <v>0</v>
      </c>
      <c r="BR443" s="515">
        <v>0</v>
      </c>
      <c r="BS443" s="515">
        <v>0</v>
      </c>
      <c r="BT443" s="515">
        <v>0</v>
      </c>
      <c r="BU443" s="515">
        <v>0</v>
      </c>
      <c r="BV443" s="515">
        <v>0</v>
      </c>
      <c r="BW443" s="515">
        <v>0</v>
      </c>
      <c r="BX443" s="515">
        <v>0</v>
      </c>
      <c r="BY443" s="515">
        <v>0</v>
      </c>
      <c r="BZ443" s="515">
        <v>502732.19520000002</v>
      </c>
      <c r="CA443" s="515">
        <v>502732.19520000002</v>
      </c>
      <c r="CB443" s="515">
        <v>0</v>
      </c>
      <c r="CC443" s="515">
        <v>0</v>
      </c>
      <c r="CD443" s="515">
        <v>0</v>
      </c>
      <c r="CE443" s="515">
        <v>0</v>
      </c>
      <c r="CF443" s="515">
        <v>502732.19520000002</v>
      </c>
      <c r="CG443" s="516">
        <v>502732.19520000002</v>
      </c>
      <c r="CH443" s="501">
        <v>8900160</v>
      </c>
      <c r="CI443" s="501">
        <v>8900160</v>
      </c>
      <c r="CJ443" s="501">
        <v>10336800.000000002</v>
      </c>
      <c r="CK443" s="257" t="s">
        <v>1976</v>
      </c>
      <c r="CL443" s="108">
        <v>2.54</v>
      </c>
      <c r="CM443" s="245">
        <v>2.54</v>
      </c>
      <c r="CN443" s="109">
        <v>2.95</v>
      </c>
      <c r="CO443" s="436"/>
      <c r="CP443" s="436"/>
      <c r="CQ443" s="436"/>
      <c r="CR443" s="273"/>
      <c r="CS443" s="447">
        <v>152.56810637388256</v>
      </c>
      <c r="CT443" s="448">
        <v>151.18185458788477</v>
      </c>
      <c r="CU443" s="441">
        <v>0.67172684365063196</v>
      </c>
      <c r="CV443" s="442">
        <v>0.67045680078668524</v>
      </c>
      <c r="CW443" s="450" t="s">
        <v>2297</v>
      </c>
      <c r="CX443" s="242"/>
      <c r="CY443" s="436"/>
      <c r="CZ443" s="436"/>
      <c r="DA443" s="437"/>
      <c r="DB443" s="438"/>
      <c r="DC443" s="457">
        <v>0</v>
      </c>
      <c r="DD443" s="458">
        <v>329068</v>
      </c>
      <c r="DE443" s="459">
        <v>86182</v>
      </c>
      <c r="DF443" s="357">
        <v>138416.66666666666</v>
      </c>
    </row>
    <row r="444" spans="1:110" ht="35.25" customHeight="1" x14ac:dyDescent="0.25">
      <c r="A444" s="401" t="s">
        <v>56</v>
      </c>
      <c r="B444" s="48" t="s">
        <v>42</v>
      </c>
      <c r="C444" s="48" t="s">
        <v>670</v>
      </c>
      <c r="D444" s="145" t="s">
        <v>770</v>
      </c>
      <c r="E444" s="145" t="s">
        <v>771</v>
      </c>
      <c r="F444" s="145" t="s">
        <v>772</v>
      </c>
      <c r="G444" s="14" t="s">
        <v>773</v>
      </c>
      <c r="H444" s="22" t="s">
        <v>1978</v>
      </c>
      <c r="I444" s="145" t="s">
        <v>1984</v>
      </c>
      <c r="J444" s="426">
        <v>11.712127560780747</v>
      </c>
      <c r="K444" s="426">
        <v>6.2507575627560001</v>
      </c>
      <c r="L444" s="488">
        <v>181</v>
      </c>
      <c r="M444" s="498"/>
      <c r="N444" s="498"/>
      <c r="O444" s="498"/>
      <c r="P444" s="498"/>
      <c r="Q444" s="498"/>
      <c r="R444" s="498"/>
      <c r="S444" s="498"/>
      <c r="T444" s="498"/>
      <c r="U444" s="498"/>
      <c r="V444" s="498"/>
      <c r="W444" s="498"/>
      <c r="X444" s="498"/>
      <c r="Y444" s="498"/>
      <c r="Z444" s="498"/>
      <c r="AA444" s="498"/>
      <c r="AB444" s="498"/>
      <c r="AC444" s="498">
        <v>8</v>
      </c>
      <c r="AD444" s="498">
        <v>8</v>
      </c>
      <c r="AE444" s="498"/>
      <c r="AF444" s="498"/>
      <c r="AG444" s="585"/>
      <c r="AH444" s="498"/>
      <c r="AI444" s="498">
        <f t="shared" si="33"/>
        <v>8</v>
      </c>
      <c r="AJ444" s="498">
        <f t="shared" si="34"/>
        <v>8</v>
      </c>
      <c r="AK444" s="498"/>
      <c r="AL444" s="498"/>
      <c r="AM444" s="498"/>
      <c r="AN444" s="498"/>
      <c r="AO444" s="498"/>
      <c r="AP444" s="498"/>
      <c r="AQ444" s="498"/>
      <c r="AR444" s="498"/>
      <c r="AS444" s="498"/>
      <c r="AT444" s="498"/>
      <c r="AU444" s="498"/>
      <c r="AV444" s="498"/>
      <c r="AW444" s="498"/>
      <c r="AX444" s="498"/>
      <c r="AY444" s="498"/>
      <c r="AZ444" s="498"/>
      <c r="BA444" s="586">
        <v>806.25</v>
      </c>
      <c r="BB444" s="586">
        <v>806.25</v>
      </c>
      <c r="BC444" s="498"/>
      <c r="BD444" s="498"/>
      <c r="BE444" s="498"/>
      <c r="BF444" s="498"/>
      <c r="BG444" s="256">
        <f t="shared" si="35"/>
        <v>806.25</v>
      </c>
      <c r="BH444" s="26">
        <f t="shared" si="36"/>
        <v>806.25</v>
      </c>
      <c r="BI444" s="514">
        <f t="shared" si="32"/>
        <v>0.21217105263157895</v>
      </c>
      <c r="BJ444" s="515">
        <v>0</v>
      </c>
      <c r="BK444" s="515">
        <v>0</v>
      </c>
      <c r="BL444" s="515">
        <v>0</v>
      </c>
      <c r="BM444" s="515">
        <v>0</v>
      </c>
      <c r="BN444" s="515">
        <v>0</v>
      </c>
      <c r="BO444" s="515">
        <v>0</v>
      </c>
      <c r="BP444" s="515">
        <v>0</v>
      </c>
      <c r="BQ444" s="515">
        <v>0</v>
      </c>
      <c r="BR444" s="515">
        <v>0</v>
      </c>
      <c r="BS444" s="515">
        <v>0</v>
      </c>
      <c r="BT444" s="515">
        <v>0</v>
      </c>
      <c r="BU444" s="515">
        <v>0</v>
      </c>
      <c r="BV444" s="515">
        <v>0</v>
      </c>
      <c r="BW444" s="515">
        <v>0</v>
      </c>
      <c r="BX444" s="515">
        <v>0</v>
      </c>
      <c r="BY444" s="515">
        <v>0</v>
      </c>
      <c r="BZ444" s="515">
        <v>946408.5</v>
      </c>
      <c r="CA444" s="515">
        <v>946408.5</v>
      </c>
      <c r="CB444" s="515">
        <v>0</v>
      </c>
      <c r="CC444" s="515">
        <v>0</v>
      </c>
      <c r="CD444" s="515">
        <v>0</v>
      </c>
      <c r="CE444" s="515">
        <v>0</v>
      </c>
      <c r="CF444" s="515">
        <v>946408.5</v>
      </c>
      <c r="CG444" s="516">
        <v>946408.5</v>
      </c>
      <c r="CH444" s="501">
        <v>0</v>
      </c>
      <c r="CI444" s="501">
        <v>16468800</v>
      </c>
      <c r="CJ444" s="501">
        <v>13315200</v>
      </c>
      <c r="CK444" s="257" t="s">
        <v>1976</v>
      </c>
      <c r="CL444" s="108">
        <v>0</v>
      </c>
      <c r="CM444" s="245">
        <v>4.7</v>
      </c>
      <c r="CN444" s="109">
        <v>3.8</v>
      </c>
      <c r="CO444" s="436"/>
      <c r="CP444" s="436"/>
      <c r="CQ444" s="436"/>
      <c r="CR444" s="273"/>
      <c r="CS444" s="447">
        <v>22.992950654582074</v>
      </c>
      <c r="CT444" s="448">
        <v>22.992950654582074</v>
      </c>
      <c r="CU444" s="441">
        <v>0.17321248741188319</v>
      </c>
      <c r="CV444" s="442">
        <v>0.17321248741188319</v>
      </c>
      <c r="CW444" s="450" t="s">
        <v>2246</v>
      </c>
      <c r="CX444" s="242"/>
      <c r="CY444" s="436"/>
      <c r="CZ444" s="436"/>
      <c r="DA444" s="437"/>
      <c r="DB444" s="438"/>
      <c r="DC444" s="457">
        <v>0</v>
      </c>
      <c r="DD444" s="458">
        <v>0</v>
      </c>
      <c r="DE444" s="459">
        <v>9260</v>
      </c>
      <c r="DF444" s="357">
        <v>3086.6666666666665</v>
      </c>
    </row>
    <row r="445" spans="1:110" ht="35.25" customHeight="1" x14ac:dyDescent="0.25">
      <c r="A445" s="401" t="s">
        <v>56</v>
      </c>
      <c r="B445" s="48" t="s">
        <v>42</v>
      </c>
      <c r="C445" s="48" t="s">
        <v>670</v>
      </c>
      <c r="D445" s="145" t="s">
        <v>770</v>
      </c>
      <c r="E445" s="145" t="s">
        <v>771</v>
      </c>
      <c r="F445" s="145" t="s">
        <v>774</v>
      </c>
      <c r="G445" s="14" t="s">
        <v>775</v>
      </c>
      <c r="H445" s="22" t="s">
        <v>1979</v>
      </c>
      <c r="I445" s="145" t="s">
        <v>1984</v>
      </c>
      <c r="J445" s="426">
        <v>11.759932163069649</v>
      </c>
      <c r="K445" s="426">
        <v>12.317613610743001</v>
      </c>
      <c r="L445" s="488">
        <v>786</v>
      </c>
      <c r="M445" s="498"/>
      <c r="N445" s="498"/>
      <c r="O445" s="498"/>
      <c r="P445" s="498"/>
      <c r="Q445" s="498"/>
      <c r="R445" s="498"/>
      <c r="S445" s="498"/>
      <c r="T445" s="498"/>
      <c r="U445" s="498"/>
      <c r="V445" s="498"/>
      <c r="W445" s="498"/>
      <c r="X445" s="498"/>
      <c r="Y445" s="498"/>
      <c r="Z445" s="498"/>
      <c r="AA445" s="498"/>
      <c r="AB445" s="498"/>
      <c r="AC445" s="498">
        <v>15</v>
      </c>
      <c r="AD445" s="498">
        <v>15</v>
      </c>
      <c r="AE445" s="498"/>
      <c r="AF445" s="498"/>
      <c r="AG445" s="585"/>
      <c r="AH445" s="498"/>
      <c r="AI445" s="498">
        <f t="shared" si="33"/>
        <v>15</v>
      </c>
      <c r="AJ445" s="498">
        <f t="shared" si="34"/>
        <v>15</v>
      </c>
      <c r="AK445" s="498"/>
      <c r="AL445" s="498"/>
      <c r="AM445" s="498"/>
      <c r="AN445" s="498"/>
      <c r="AO445" s="498"/>
      <c r="AP445" s="498"/>
      <c r="AQ445" s="498"/>
      <c r="AR445" s="498"/>
      <c r="AS445" s="498"/>
      <c r="AT445" s="498"/>
      <c r="AU445" s="498"/>
      <c r="AV445" s="498"/>
      <c r="AW445" s="498"/>
      <c r="AX445" s="498"/>
      <c r="AY445" s="498"/>
      <c r="AZ445" s="498"/>
      <c r="BA445" s="586">
        <v>1078.98</v>
      </c>
      <c r="BB445" s="586">
        <v>1078.98</v>
      </c>
      <c r="BC445" s="498"/>
      <c r="BD445" s="498"/>
      <c r="BE445" s="498"/>
      <c r="BF445" s="498"/>
      <c r="BG445" s="256">
        <f t="shared" si="35"/>
        <v>1078.98</v>
      </c>
      <c r="BH445" s="26">
        <f t="shared" si="36"/>
        <v>1078.98</v>
      </c>
      <c r="BI445" s="514">
        <f t="shared" si="32"/>
        <v>0.3269636363636364</v>
      </c>
      <c r="BJ445" s="515">
        <v>0</v>
      </c>
      <c r="BK445" s="515">
        <v>0</v>
      </c>
      <c r="BL445" s="515">
        <v>0</v>
      </c>
      <c r="BM445" s="515">
        <v>0</v>
      </c>
      <c r="BN445" s="515">
        <v>0</v>
      </c>
      <c r="BO445" s="515">
        <v>0</v>
      </c>
      <c r="BP445" s="515">
        <v>0</v>
      </c>
      <c r="BQ445" s="515">
        <v>0</v>
      </c>
      <c r="BR445" s="515">
        <v>0</v>
      </c>
      <c r="BS445" s="515">
        <v>0</v>
      </c>
      <c r="BT445" s="515">
        <v>0</v>
      </c>
      <c r="BU445" s="515">
        <v>0</v>
      </c>
      <c r="BV445" s="515">
        <v>0</v>
      </c>
      <c r="BW445" s="515">
        <v>0</v>
      </c>
      <c r="BX445" s="515">
        <v>0</v>
      </c>
      <c r="BY445" s="515">
        <v>0</v>
      </c>
      <c r="BZ445" s="515">
        <v>1266549.8832000003</v>
      </c>
      <c r="CA445" s="515">
        <v>1266549.8832000003</v>
      </c>
      <c r="CB445" s="515">
        <v>0</v>
      </c>
      <c r="CC445" s="515">
        <v>0</v>
      </c>
      <c r="CD445" s="515">
        <v>0</v>
      </c>
      <c r="CE445" s="515">
        <v>0</v>
      </c>
      <c r="CF445" s="515">
        <v>1266549.8832000003</v>
      </c>
      <c r="CG445" s="516">
        <v>1266549.8832000003</v>
      </c>
      <c r="CH445" s="501">
        <v>0</v>
      </c>
      <c r="CI445" s="501">
        <v>15067199.999999998</v>
      </c>
      <c r="CJ445" s="501">
        <v>11563200</v>
      </c>
      <c r="CK445" s="257" t="s">
        <v>1976</v>
      </c>
      <c r="CL445" s="108">
        <v>0</v>
      </c>
      <c r="CM445" s="245">
        <v>4.3</v>
      </c>
      <c r="CN445" s="109">
        <v>3.3</v>
      </c>
      <c r="CO445" s="436"/>
      <c r="CP445" s="436"/>
      <c r="CQ445" s="436"/>
      <c r="CR445" s="273"/>
      <c r="CS445" s="447">
        <v>58.979254168257604</v>
      </c>
      <c r="CT445" s="448">
        <v>1.6596665393916252</v>
      </c>
      <c r="CU445" s="441">
        <v>5.9564719358533795E-2</v>
      </c>
      <c r="CV445" s="442">
        <v>1.2727504136438845E-2</v>
      </c>
      <c r="CW445" s="450" t="s">
        <v>2228</v>
      </c>
      <c r="CX445" s="242"/>
      <c r="CY445" s="436"/>
      <c r="CZ445" s="436"/>
      <c r="DA445" s="437"/>
      <c r="DB445" s="438"/>
      <c r="DC445" s="457">
        <v>0</v>
      </c>
      <c r="DD445" s="458">
        <v>0</v>
      </c>
      <c r="DE445" s="459">
        <v>0</v>
      </c>
      <c r="DF445" s="357">
        <v>0</v>
      </c>
    </row>
    <row r="446" spans="1:110" ht="35.25" customHeight="1" x14ac:dyDescent="0.25">
      <c r="A446" s="401" t="s">
        <v>56</v>
      </c>
      <c r="B446" s="48" t="s">
        <v>42</v>
      </c>
      <c r="C446" s="48" t="s">
        <v>670</v>
      </c>
      <c r="D446" s="145" t="s">
        <v>770</v>
      </c>
      <c r="E446" s="145" t="s">
        <v>771</v>
      </c>
      <c r="F446" s="145" t="s">
        <v>776</v>
      </c>
      <c r="G446" s="14" t="s">
        <v>771</v>
      </c>
      <c r="H446" s="22" t="s">
        <v>1979</v>
      </c>
      <c r="I446" s="145" t="s">
        <v>1984</v>
      </c>
      <c r="J446" s="426">
        <v>12.668219606558768</v>
      </c>
      <c r="K446" s="426">
        <v>12.509469670950001</v>
      </c>
      <c r="L446" s="488">
        <v>559</v>
      </c>
      <c r="M446" s="498"/>
      <c r="N446" s="498"/>
      <c r="O446" s="498"/>
      <c r="P446" s="498"/>
      <c r="Q446" s="498"/>
      <c r="R446" s="498"/>
      <c r="S446" s="498"/>
      <c r="T446" s="498"/>
      <c r="U446" s="498"/>
      <c r="V446" s="498"/>
      <c r="W446" s="498"/>
      <c r="X446" s="498"/>
      <c r="Y446" s="498"/>
      <c r="Z446" s="498"/>
      <c r="AA446" s="498"/>
      <c r="AB446" s="498"/>
      <c r="AC446" s="498">
        <v>19</v>
      </c>
      <c r="AD446" s="498">
        <v>19</v>
      </c>
      <c r="AE446" s="498"/>
      <c r="AF446" s="498"/>
      <c r="AG446" s="585"/>
      <c r="AH446" s="498"/>
      <c r="AI446" s="498">
        <f t="shared" si="33"/>
        <v>19</v>
      </c>
      <c r="AJ446" s="498">
        <f t="shared" si="34"/>
        <v>19</v>
      </c>
      <c r="AK446" s="498"/>
      <c r="AL446" s="498"/>
      <c r="AM446" s="498"/>
      <c r="AN446" s="498"/>
      <c r="AO446" s="498"/>
      <c r="AP446" s="498"/>
      <c r="AQ446" s="498"/>
      <c r="AR446" s="498"/>
      <c r="AS446" s="498"/>
      <c r="AT446" s="498"/>
      <c r="AU446" s="498"/>
      <c r="AV446" s="498"/>
      <c r="AW446" s="498"/>
      <c r="AX446" s="498"/>
      <c r="AY446" s="498"/>
      <c r="AZ446" s="498"/>
      <c r="BA446" s="586">
        <v>1046.28</v>
      </c>
      <c r="BB446" s="586">
        <v>1046.28</v>
      </c>
      <c r="BC446" s="498"/>
      <c r="BD446" s="498"/>
      <c r="BE446" s="498"/>
      <c r="BF446" s="498"/>
      <c r="BG446" s="256">
        <f t="shared" si="35"/>
        <v>1046.28</v>
      </c>
      <c r="BH446" s="26">
        <f t="shared" si="36"/>
        <v>1046.28</v>
      </c>
      <c r="BI446" s="514">
        <f t="shared" si="32"/>
        <v>0.13766842105263158</v>
      </c>
      <c r="BJ446" s="515">
        <v>0</v>
      </c>
      <c r="BK446" s="515">
        <v>0</v>
      </c>
      <c r="BL446" s="515">
        <v>0</v>
      </c>
      <c r="BM446" s="515">
        <v>0</v>
      </c>
      <c r="BN446" s="515">
        <v>0</v>
      </c>
      <c r="BO446" s="515">
        <v>0</v>
      </c>
      <c r="BP446" s="515">
        <v>0</v>
      </c>
      <c r="BQ446" s="515">
        <v>0</v>
      </c>
      <c r="BR446" s="515">
        <v>0</v>
      </c>
      <c r="BS446" s="515">
        <v>0</v>
      </c>
      <c r="BT446" s="515">
        <v>0</v>
      </c>
      <c r="BU446" s="515">
        <v>0</v>
      </c>
      <c r="BV446" s="515">
        <v>0</v>
      </c>
      <c r="BW446" s="515">
        <v>0</v>
      </c>
      <c r="BX446" s="515">
        <v>0</v>
      </c>
      <c r="BY446" s="515">
        <v>0</v>
      </c>
      <c r="BZ446" s="515">
        <v>1228165.3151999998</v>
      </c>
      <c r="CA446" s="515">
        <v>1228165.3151999998</v>
      </c>
      <c r="CB446" s="515">
        <v>0</v>
      </c>
      <c r="CC446" s="515">
        <v>0</v>
      </c>
      <c r="CD446" s="515">
        <v>0</v>
      </c>
      <c r="CE446" s="515">
        <v>0</v>
      </c>
      <c r="CF446" s="515">
        <v>1228165.3151999998</v>
      </c>
      <c r="CG446" s="516">
        <v>1228165.3151999998</v>
      </c>
      <c r="CH446" s="501">
        <v>0</v>
      </c>
      <c r="CI446" s="501">
        <v>29784000.000000004</v>
      </c>
      <c r="CJ446" s="501">
        <v>26630400</v>
      </c>
      <c r="CK446" s="257" t="s">
        <v>1976</v>
      </c>
      <c r="CL446" s="108">
        <v>0</v>
      </c>
      <c r="CM446" s="245">
        <v>8.5</v>
      </c>
      <c r="CN446" s="109">
        <v>7.6</v>
      </c>
      <c r="CO446" s="436"/>
      <c r="CP446" s="436"/>
      <c r="CQ446" s="436"/>
      <c r="CR446" s="273"/>
      <c r="CS446" s="447">
        <v>10.318352730528192</v>
      </c>
      <c r="CT446" s="448">
        <v>10.318352730528192</v>
      </c>
      <c r="CU446" s="441">
        <v>0.19982094897045644</v>
      </c>
      <c r="CV446" s="442">
        <v>0.19982094897045644</v>
      </c>
      <c r="CW446" s="450" t="s">
        <v>2237</v>
      </c>
      <c r="CX446" s="242"/>
      <c r="CY446" s="436"/>
      <c r="CZ446" s="436"/>
      <c r="DA446" s="437"/>
      <c r="DB446" s="438"/>
      <c r="DC446" s="457">
        <v>0</v>
      </c>
      <c r="DD446" s="458">
        <v>0</v>
      </c>
      <c r="DE446" s="459">
        <v>10272</v>
      </c>
      <c r="DF446" s="357">
        <v>3424</v>
      </c>
    </row>
    <row r="447" spans="1:110" ht="35.25" customHeight="1" x14ac:dyDescent="0.25">
      <c r="A447" s="401" t="s">
        <v>56</v>
      </c>
      <c r="B447" s="48" t="s">
        <v>42</v>
      </c>
      <c r="C447" s="48" t="s">
        <v>670</v>
      </c>
      <c r="D447" s="145" t="s">
        <v>770</v>
      </c>
      <c r="E447" s="145" t="s">
        <v>771</v>
      </c>
      <c r="F447" s="145" t="s">
        <v>777</v>
      </c>
      <c r="G447" s="14" t="s">
        <v>778</v>
      </c>
      <c r="H447" s="22" t="s">
        <v>1978</v>
      </c>
      <c r="I447" s="145" t="s">
        <v>1984</v>
      </c>
      <c r="J447" s="426">
        <v>12.668219606558768</v>
      </c>
      <c r="K447" s="426">
        <v>10.641666644532</v>
      </c>
      <c r="L447" s="488">
        <v>493</v>
      </c>
      <c r="M447" s="498"/>
      <c r="N447" s="498"/>
      <c r="O447" s="498"/>
      <c r="P447" s="498"/>
      <c r="Q447" s="498"/>
      <c r="R447" s="498"/>
      <c r="S447" s="498"/>
      <c r="T447" s="498"/>
      <c r="U447" s="498"/>
      <c r="V447" s="498"/>
      <c r="W447" s="498"/>
      <c r="X447" s="498"/>
      <c r="Y447" s="498"/>
      <c r="Z447" s="498"/>
      <c r="AA447" s="498"/>
      <c r="AB447" s="498"/>
      <c r="AC447" s="498">
        <v>4</v>
      </c>
      <c r="AD447" s="498">
        <v>4</v>
      </c>
      <c r="AE447" s="498"/>
      <c r="AF447" s="498"/>
      <c r="AG447" s="585"/>
      <c r="AH447" s="498"/>
      <c r="AI447" s="498">
        <f t="shared" si="33"/>
        <v>4</v>
      </c>
      <c r="AJ447" s="498">
        <f t="shared" si="34"/>
        <v>4</v>
      </c>
      <c r="AK447" s="498"/>
      <c r="AL447" s="498"/>
      <c r="AM447" s="498"/>
      <c r="AN447" s="498"/>
      <c r="AO447" s="498"/>
      <c r="AP447" s="498"/>
      <c r="AQ447" s="498"/>
      <c r="AR447" s="498"/>
      <c r="AS447" s="498"/>
      <c r="AT447" s="498"/>
      <c r="AU447" s="498"/>
      <c r="AV447" s="498"/>
      <c r="AW447" s="498"/>
      <c r="AX447" s="498"/>
      <c r="AY447" s="498"/>
      <c r="AZ447" s="498"/>
      <c r="BA447" s="586">
        <v>154.76</v>
      </c>
      <c r="BB447" s="586">
        <v>154.76</v>
      </c>
      <c r="BC447" s="498"/>
      <c r="BD447" s="498"/>
      <c r="BE447" s="498"/>
      <c r="BF447" s="498"/>
      <c r="BG447" s="256">
        <f t="shared" si="35"/>
        <v>154.76</v>
      </c>
      <c r="BH447" s="26">
        <f t="shared" si="36"/>
        <v>154.76</v>
      </c>
      <c r="BI447" s="514">
        <f t="shared" si="32"/>
        <v>1.9344999999999998E-2</v>
      </c>
      <c r="BJ447" s="515">
        <v>0</v>
      </c>
      <c r="BK447" s="515">
        <v>0</v>
      </c>
      <c r="BL447" s="515">
        <v>0</v>
      </c>
      <c r="BM447" s="515">
        <v>0</v>
      </c>
      <c r="BN447" s="515">
        <v>0</v>
      </c>
      <c r="BO447" s="515">
        <v>0</v>
      </c>
      <c r="BP447" s="515">
        <v>0</v>
      </c>
      <c r="BQ447" s="515">
        <v>0</v>
      </c>
      <c r="BR447" s="515">
        <v>0</v>
      </c>
      <c r="BS447" s="515">
        <v>0</v>
      </c>
      <c r="BT447" s="515">
        <v>0</v>
      </c>
      <c r="BU447" s="515">
        <v>0</v>
      </c>
      <c r="BV447" s="515">
        <v>0</v>
      </c>
      <c r="BW447" s="515">
        <v>0</v>
      </c>
      <c r="BX447" s="515">
        <v>0</v>
      </c>
      <c r="BY447" s="515">
        <v>0</v>
      </c>
      <c r="BZ447" s="515">
        <v>181663.47839999999</v>
      </c>
      <c r="CA447" s="515">
        <v>181663.47839999999</v>
      </c>
      <c r="CB447" s="515">
        <v>0</v>
      </c>
      <c r="CC447" s="515">
        <v>0</v>
      </c>
      <c r="CD447" s="515">
        <v>0</v>
      </c>
      <c r="CE447" s="515">
        <v>0</v>
      </c>
      <c r="CF447" s="515">
        <v>181663.47839999999</v>
      </c>
      <c r="CG447" s="516">
        <v>181663.47839999999</v>
      </c>
      <c r="CH447" s="501">
        <v>0</v>
      </c>
      <c r="CI447" s="501">
        <v>27681600.000000004</v>
      </c>
      <c r="CJ447" s="501">
        <v>28032000</v>
      </c>
      <c r="CK447" s="257" t="s">
        <v>1976</v>
      </c>
      <c r="CL447" s="108">
        <v>0</v>
      </c>
      <c r="CM447" s="245">
        <v>7.9</v>
      </c>
      <c r="CN447" s="109">
        <v>8</v>
      </c>
      <c r="CO447" s="436"/>
      <c r="CP447" s="436"/>
      <c r="CQ447" s="436"/>
      <c r="CR447" s="273"/>
      <c r="CS447" s="447">
        <v>7.9448723145520803E-2</v>
      </c>
      <c r="CT447" s="448">
        <v>7.9448723145520803E-2</v>
      </c>
      <c r="CU447" s="441">
        <v>1.6214025131738941E-3</v>
      </c>
      <c r="CV447" s="442">
        <v>1.6214025131738941E-3</v>
      </c>
      <c r="CW447" s="450" t="s">
        <v>2229</v>
      </c>
      <c r="CX447" s="242"/>
      <c r="CY447" s="436"/>
      <c r="CZ447" s="436"/>
      <c r="DA447" s="437"/>
      <c r="DB447" s="438"/>
      <c r="DC447" s="457">
        <v>0</v>
      </c>
      <c r="DD447" s="458">
        <v>0</v>
      </c>
      <c r="DE447" s="459">
        <v>0</v>
      </c>
      <c r="DF447" s="357">
        <v>0</v>
      </c>
    </row>
    <row r="448" spans="1:110" ht="35.25" customHeight="1" x14ac:dyDescent="0.25">
      <c r="A448" s="401" t="s">
        <v>56</v>
      </c>
      <c r="B448" s="48" t="s">
        <v>42</v>
      </c>
      <c r="C448" s="48" t="s">
        <v>670</v>
      </c>
      <c r="D448" s="145" t="s">
        <v>779</v>
      </c>
      <c r="E448" s="145" t="s">
        <v>780</v>
      </c>
      <c r="F448" s="145" t="s">
        <v>781</v>
      </c>
      <c r="G448" s="14" t="s">
        <v>782</v>
      </c>
      <c r="H448" s="22" t="s">
        <v>1979</v>
      </c>
      <c r="I448" s="145" t="s">
        <v>1984</v>
      </c>
      <c r="J448" s="426">
        <v>13.982846169503546</v>
      </c>
      <c r="K448" s="426">
        <v>35.659090834920001</v>
      </c>
      <c r="L448" s="488">
        <v>2743.6</v>
      </c>
      <c r="M448" s="498"/>
      <c r="N448" s="498"/>
      <c r="O448" s="498"/>
      <c r="P448" s="498"/>
      <c r="Q448" s="498"/>
      <c r="R448" s="498"/>
      <c r="S448" s="498"/>
      <c r="T448" s="498"/>
      <c r="U448" s="498"/>
      <c r="V448" s="498"/>
      <c r="W448" s="498"/>
      <c r="X448" s="498"/>
      <c r="Y448" s="498"/>
      <c r="Z448" s="498"/>
      <c r="AA448" s="498"/>
      <c r="AB448" s="498"/>
      <c r="AC448" s="498">
        <v>64</v>
      </c>
      <c r="AD448" s="498">
        <v>64</v>
      </c>
      <c r="AE448" s="498"/>
      <c r="AF448" s="498"/>
      <c r="AG448" s="585"/>
      <c r="AH448" s="498"/>
      <c r="AI448" s="498">
        <f t="shared" si="33"/>
        <v>64</v>
      </c>
      <c r="AJ448" s="498">
        <f t="shared" si="34"/>
        <v>64</v>
      </c>
      <c r="AK448" s="498"/>
      <c r="AL448" s="498"/>
      <c r="AM448" s="498"/>
      <c r="AN448" s="498"/>
      <c r="AO448" s="498"/>
      <c r="AP448" s="498"/>
      <c r="AQ448" s="498"/>
      <c r="AR448" s="498"/>
      <c r="AS448" s="498"/>
      <c r="AT448" s="498"/>
      <c r="AU448" s="498"/>
      <c r="AV448" s="498"/>
      <c r="AW448" s="498"/>
      <c r="AX448" s="498"/>
      <c r="AY448" s="498"/>
      <c r="AZ448" s="498"/>
      <c r="BA448" s="586">
        <v>911.12</v>
      </c>
      <c r="BB448" s="586">
        <v>911.12</v>
      </c>
      <c r="BC448" s="498"/>
      <c r="BD448" s="498"/>
      <c r="BE448" s="498"/>
      <c r="BF448" s="498"/>
      <c r="BG448" s="256">
        <f t="shared" si="35"/>
        <v>911.12</v>
      </c>
      <c r="BH448" s="26">
        <f t="shared" si="36"/>
        <v>911.12</v>
      </c>
      <c r="BI448" s="514">
        <f t="shared" si="32"/>
        <v>8.6773333333333341E-2</v>
      </c>
      <c r="BJ448" s="515">
        <v>0</v>
      </c>
      <c r="BK448" s="515">
        <v>0</v>
      </c>
      <c r="BL448" s="515">
        <v>0</v>
      </c>
      <c r="BM448" s="515">
        <v>0</v>
      </c>
      <c r="BN448" s="515">
        <v>0</v>
      </c>
      <c r="BO448" s="515">
        <v>0</v>
      </c>
      <c r="BP448" s="515">
        <v>0</v>
      </c>
      <c r="BQ448" s="515">
        <v>0</v>
      </c>
      <c r="BR448" s="515">
        <v>0</v>
      </c>
      <c r="BS448" s="515">
        <v>0</v>
      </c>
      <c r="BT448" s="515">
        <v>0</v>
      </c>
      <c r="BU448" s="515">
        <v>0</v>
      </c>
      <c r="BV448" s="515">
        <v>0</v>
      </c>
      <c r="BW448" s="515">
        <v>0</v>
      </c>
      <c r="BX448" s="515">
        <v>0</v>
      </c>
      <c r="BY448" s="515">
        <v>0</v>
      </c>
      <c r="BZ448" s="515">
        <v>1069509.1008000001</v>
      </c>
      <c r="CA448" s="515">
        <v>1069509.1008000001</v>
      </c>
      <c r="CB448" s="515">
        <v>0</v>
      </c>
      <c r="CC448" s="515">
        <v>0</v>
      </c>
      <c r="CD448" s="515">
        <v>0</v>
      </c>
      <c r="CE448" s="515">
        <v>0</v>
      </c>
      <c r="CF448" s="515">
        <v>1069509.1008000001</v>
      </c>
      <c r="CG448" s="516">
        <v>1069509.1008000001</v>
      </c>
      <c r="CH448" s="501">
        <v>33813600.000000007</v>
      </c>
      <c r="CI448" s="501">
        <v>33813600.000000007</v>
      </c>
      <c r="CJ448" s="501">
        <v>36792000</v>
      </c>
      <c r="CK448" s="257" t="s">
        <v>1976</v>
      </c>
      <c r="CL448" s="108">
        <v>9.65</v>
      </c>
      <c r="CM448" s="245">
        <v>9.65</v>
      </c>
      <c r="CN448" s="109">
        <v>10.5</v>
      </c>
      <c r="CO448" s="436"/>
      <c r="CP448" s="436"/>
      <c r="CQ448" s="436"/>
      <c r="CR448" s="273"/>
      <c r="CS448" s="447">
        <v>175.18302832633449</v>
      </c>
      <c r="CT448" s="448">
        <v>106.52498811006575</v>
      </c>
      <c r="CU448" s="441">
        <v>1.3777496925224322</v>
      </c>
      <c r="CV448" s="442">
        <v>1.3481038629859521</v>
      </c>
      <c r="CW448" s="450" t="s">
        <v>2270</v>
      </c>
      <c r="CX448" s="242"/>
      <c r="CY448" s="436"/>
      <c r="CZ448" s="436"/>
      <c r="DA448" s="437"/>
      <c r="DB448" s="438"/>
      <c r="DC448" s="457">
        <v>222416</v>
      </c>
      <c r="DD448" s="458">
        <v>26104</v>
      </c>
      <c r="DE448" s="459">
        <v>233464</v>
      </c>
      <c r="DF448" s="357">
        <v>160661.33333333334</v>
      </c>
    </row>
    <row r="449" spans="1:110" ht="35.25" customHeight="1" x14ac:dyDescent="0.25">
      <c r="A449" s="401" t="s">
        <v>56</v>
      </c>
      <c r="B449" s="48" t="s">
        <v>42</v>
      </c>
      <c r="C449" s="48" t="s">
        <v>670</v>
      </c>
      <c r="D449" s="145" t="s">
        <v>779</v>
      </c>
      <c r="E449" s="145" t="s">
        <v>780</v>
      </c>
      <c r="F449" s="145" t="s">
        <v>783</v>
      </c>
      <c r="G449" s="14" t="s">
        <v>784</v>
      </c>
      <c r="H449" s="22" t="s">
        <v>1978</v>
      </c>
      <c r="I449" s="145" t="s">
        <v>1984</v>
      </c>
      <c r="J449" s="426">
        <v>14.508696794681459</v>
      </c>
      <c r="K449" s="426">
        <v>23.287689345501001</v>
      </c>
      <c r="L449" s="488">
        <v>1531.8</v>
      </c>
      <c r="M449" s="498"/>
      <c r="N449" s="498"/>
      <c r="O449" s="498"/>
      <c r="P449" s="498"/>
      <c r="Q449" s="498"/>
      <c r="R449" s="498"/>
      <c r="S449" s="498"/>
      <c r="T449" s="498"/>
      <c r="U449" s="498"/>
      <c r="V449" s="498"/>
      <c r="W449" s="498"/>
      <c r="X449" s="498"/>
      <c r="Y449" s="498"/>
      <c r="Z449" s="498"/>
      <c r="AA449" s="498"/>
      <c r="AB449" s="498"/>
      <c r="AC449" s="498">
        <v>69</v>
      </c>
      <c r="AD449" s="498">
        <v>69</v>
      </c>
      <c r="AE449" s="498"/>
      <c r="AF449" s="498"/>
      <c r="AG449" s="585"/>
      <c r="AH449" s="498"/>
      <c r="AI449" s="498">
        <f t="shared" si="33"/>
        <v>69</v>
      </c>
      <c r="AJ449" s="498">
        <f t="shared" si="34"/>
        <v>69</v>
      </c>
      <c r="AK449" s="498"/>
      <c r="AL449" s="498"/>
      <c r="AM449" s="498"/>
      <c r="AN449" s="498"/>
      <c r="AO449" s="498"/>
      <c r="AP449" s="498"/>
      <c r="AQ449" s="498"/>
      <c r="AR449" s="498"/>
      <c r="AS449" s="498"/>
      <c r="AT449" s="498"/>
      <c r="AU449" s="498"/>
      <c r="AV449" s="498"/>
      <c r="AW449" s="498"/>
      <c r="AX449" s="498"/>
      <c r="AY449" s="498"/>
      <c r="AZ449" s="498"/>
      <c r="BA449" s="586">
        <v>1951.94</v>
      </c>
      <c r="BB449" s="586">
        <v>1951.94</v>
      </c>
      <c r="BC449" s="498"/>
      <c r="BD449" s="498"/>
      <c r="BE449" s="498"/>
      <c r="BF449" s="498"/>
      <c r="BG449" s="256">
        <f t="shared" si="35"/>
        <v>1951.94</v>
      </c>
      <c r="BH449" s="26">
        <f t="shared" si="36"/>
        <v>1951.94</v>
      </c>
      <c r="BI449" s="514">
        <f t="shared" si="32"/>
        <v>0.19856968463886063</v>
      </c>
      <c r="BJ449" s="515">
        <v>0</v>
      </c>
      <c r="BK449" s="515">
        <v>0</v>
      </c>
      <c r="BL449" s="515">
        <v>0</v>
      </c>
      <c r="BM449" s="515">
        <v>0</v>
      </c>
      <c r="BN449" s="515">
        <v>0</v>
      </c>
      <c r="BO449" s="515">
        <v>0</v>
      </c>
      <c r="BP449" s="515">
        <v>0</v>
      </c>
      <c r="BQ449" s="515">
        <v>0</v>
      </c>
      <c r="BR449" s="515">
        <v>0</v>
      </c>
      <c r="BS449" s="515">
        <v>0</v>
      </c>
      <c r="BT449" s="515">
        <v>0</v>
      </c>
      <c r="BU449" s="515">
        <v>0</v>
      </c>
      <c r="BV449" s="515">
        <v>0</v>
      </c>
      <c r="BW449" s="515">
        <v>0</v>
      </c>
      <c r="BX449" s="515">
        <v>0</v>
      </c>
      <c r="BY449" s="515">
        <v>0</v>
      </c>
      <c r="BZ449" s="515">
        <v>2291265.2496000002</v>
      </c>
      <c r="CA449" s="515">
        <v>2291265.2496000002</v>
      </c>
      <c r="CB449" s="515">
        <v>0</v>
      </c>
      <c r="CC449" s="515">
        <v>0</v>
      </c>
      <c r="CD449" s="515">
        <v>0</v>
      </c>
      <c r="CE449" s="515">
        <v>0</v>
      </c>
      <c r="CF449" s="515">
        <v>2291265.2496000002</v>
      </c>
      <c r="CG449" s="516">
        <v>2291265.2496000002</v>
      </c>
      <c r="CH449" s="501">
        <v>29959200.000000004</v>
      </c>
      <c r="CI449" s="501">
        <v>29959200.000000004</v>
      </c>
      <c r="CJ449" s="501">
        <v>34444320.000000007</v>
      </c>
      <c r="CK449" s="257" t="s">
        <v>1976</v>
      </c>
      <c r="CL449" s="108">
        <v>8.5500000000000007</v>
      </c>
      <c r="CM449" s="245">
        <v>8.5500000000000007</v>
      </c>
      <c r="CN449" s="109">
        <v>9.83</v>
      </c>
      <c r="CO449" s="436"/>
      <c r="CP449" s="436"/>
      <c r="CQ449" s="436"/>
      <c r="CR449" s="273"/>
      <c r="CS449" s="447">
        <v>106.27477435483699</v>
      </c>
      <c r="CT449" s="448">
        <v>103.22532111507854</v>
      </c>
      <c r="CU449" s="441">
        <v>0.91072400597020764</v>
      </c>
      <c r="CV449" s="442">
        <v>0.90941830987097472</v>
      </c>
      <c r="CW449" s="450" t="s">
        <v>2212</v>
      </c>
      <c r="CX449" s="242"/>
      <c r="CY449" s="436"/>
      <c r="CZ449" s="436"/>
      <c r="DA449" s="437"/>
      <c r="DB449" s="438"/>
      <c r="DC449" s="457">
        <v>80059</v>
      </c>
      <c r="DD449" s="458">
        <v>0</v>
      </c>
      <c r="DE449" s="459">
        <v>0</v>
      </c>
      <c r="DF449" s="357">
        <v>26686.333333333332</v>
      </c>
    </row>
    <row r="450" spans="1:110" ht="35.25" customHeight="1" x14ac:dyDescent="0.25">
      <c r="A450" s="401" t="s">
        <v>56</v>
      </c>
      <c r="B450" s="48" t="s">
        <v>42</v>
      </c>
      <c r="C450" s="48" t="s">
        <v>670</v>
      </c>
      <c r="D450" s="145" t="s">
        <v>779</v>
      </c>
      <c r="E450" s="145" t="s">
        <v>780</v>
      </c>
      <c r="F450" s="145" t="s">
        <v>785</v>
      </c>
      <c r="G450" s="14" t="s">
        <v>786</v>
      </c>
      <c r="H450" s="22" t="s">
        <v>1979</v>
      </c>
      <c r="I450" s="145" t="s">
        <v>1984</v>
      </c>
      <c r="J450" s="426">
        <v>11.592616055058496</v>
      </c>
      <c r="K450" s="426">
        <v>30.646590845346005</v>
      </c>
      <c r="L450" s="488">
        <v>1648.8</v>
      </c>
      <c r="M450" s="498"/>
      <c r="N450" s="498"/>
      <c r="O450" s="498"/>
      <c r="P450" s="498"/>
      <c r="Q450" s="498"/>
      <c r="R450" s="498"/>
      <c r="S450" s="498"/>
      <c r="T450" s="498"/>
      <c r="U450" s="498"/>
      <c r="V450" s="498"/>
      <c r="W450" s="498"/>
      <c r="X450" s="498"/>
      <c r="Y450" s="498"/>
      <c r="Z450" s="498"/>
      <c r="AA450" s="498"/>
      <c r="AB450" s="498"/>
      <c r="AC450" s="498">
        <v>46</v>
      </c>
      <c r="AD450" s="498">
        <v>46</v>
      </c>
      <c r="AE450" s="498"/>
      <c r="AF450" s="498"/>
      <c r="AG450" s="585"/>
      <c r="AH450" s="498"/>
      <c r="AI450" s="498">
        <f t="shared" si="33"/>
        <v>46</v>
      </c>
      <c r="AJ450" s="498">
        <f t="shared" si="34"/>
        <v>46</v>
      </c>
      <c r="AK450" s="498"/>
      <c r="AL450" s="498"/>
      <c r="AM450" s="498"/>
      <c r="AN450" s="498"/>
      <c r="AO450" s="498"/>
      <c r="AP450" s="498"/>
      <c r="AQ450" s="498"/>
      <c r="AR450" s="498"/>
      <c r="AS450" s="498"/>
      <c r="AT450" s="498"/>
      <c r="AU450" s="498"/>
      <c r="AV450" s="498"/>
      <c r="AW450" s="498"/>
      <c r="AX450" s="498"/>
      <c r="AY450" s="498"/>
      <c r="AZ450" s="498"/>
      <c r="BA450" s="586">
        <v>314.82</v>
      </c>
      <c r="BB450" s="586">
        <v>314.82</v>
      </c>
      <c r="BC450" s="498"/>
      <c r="BD450" s="498"/>
      <c r="BE450" s="498"/>
      <c r="BF450" s="498"/>
      <c r="BG450" s="256">
        <f t="shared" si="35"/>
        <v>314.82</v>
      </c>
      <c r="BH450" s="26">
        <f t="shared" si="36"/>
        <v>314.82</v>
      </c>
      <c r="BI450" s="514">
        <f t="shared" si="32"/>
        <v>2.7186528497409327E-2</v>
      </c>
      <c r="BJ450" s="515">
        <v>0</v>
      </c>
      <c r="BK450" s="515">
        <v>0</v>
      </c>
      <c r="BL450" s="515">
        <v>0</v>
      </c>
      <c r="BM450" s="515">
        <v>0</v>
      </c>
      <c r="BN450" s="515">
        <v>0</v>
      </c>
      <c r="BO450" s="515">
        <v>0</v>
      </c>
      <c r="BP450" s="515">
        <v>0</v>
      </c>
      <c r="BQ450" s="515">
        <v>0</v>
      </c>
      <c r="BR450" s="515">
        <v>0</v>
      </c>
      <c r="BS450" s="515">
        <v>0</v>
      </c>
      <c r="BT450" s="515">
        <v>0</v>
      </c>
      <c r="BU450" s="515">
        <v>0</v>
      </c>
      <c r="BV450" s="515">
        <v>0</v>
      </c>
      <c r="BW450" s="515">
        <v>0</v>
      </c>
      <c r="BX450" s="515">
        <v>0</v>
      </c>
      <c r="BY450" s="515">
        <v>0</v>
      </c>
      <c r="BZ450" s="515">
        <v>369548.3088</v>
      </c>
      <c r="CA450" s="515">
        <v>369548.3088</v>
      </c>
      <c r="CB450" s="515">
        <v>0</v>
      </c>
      <c r="CC450" s="515">
        <v>0</v>
      </c>
      <c r="CD450" s="515">
        <v>0</v>
      </c>
      <c r="CE450" s="515">
        <v>0</v>
      </c>
      <c r="CF450" s="515">
        <v>369548.3088</v>
      </c>
      <c r="CG450" s="516">
        <v>369548.3088</v>
      </c>
      <c r="CH450" s="501">
        <v>34234080</v>
      </c>
      <c r="CI450" s="501">
        <v>34234080</v>
      </c>
      <c r="CJ450" s="501">
        <v>40576320.000000007</v>
      </c>
      <c r="CK450" s="257" t="s">
        <v>1976</v>
      </c>
      <c r="CL450" s="108">
        <v>9.77</v>
      </c>
      <c r="CM450" s="245">
        <v>9.77</v>
      </c>
      <c r="CN450" s="109">
        <v>11.58</v>
      </c>
      <c r="CO450" s="436"/>
      <c r="CP450" s="436"/>
      <c r="CQ450" s="436"/>
      <c r="CR450" s="273"/>
      <c r="CS450" s="447">
        <v>298.26850452239097</v>
      </c>
      <c r="CT450" s="448">
        <v>221.69476551501188</v>
      </c>
      <c r="CU450" s="441">
        <v>1.1583783381975363</v>
      </c>
      <c r="CV450" s="442">
        <v>1.124617092872559</v>
      </c>
      <c r="CW450" s="450" t="s">
        <v>2223</v>
      </c>
      <c r="CX450" s="242"/>
      <c r="CY450" s="436"/>
      <c r="CZ450" s="436"/>
      <c r="DA450" s="437"/>
      <c r="DB450" s="438"/>
      <c r="DC450" s="457">
        <v>20199</v>
      </c>
      <c r="DD450" s="458">
        <v>473740</v>
      </c>
      <c r="DE450" s="459">
        <v>250549</v>
      </c>
      <c r="DF450" s="357">
        <v>248162.66666666666</v>
      </c>
    </row>
    <row r="451" spans="1:110" ht="35.25" customHeight="1" x14ac:dyDescent="0.25">
      <c r="A451" s="401" t="s">
        <v>56</v>
      </c>
      <c r="B451" s="48" t="s">
        <v>42</v>
      </c>
      <c r="C451" s="48" t="s">
        <v>670</v>
      </c>
      <c r="D451" s="145" t="s">
        <v>779</v>
      </c>
      <c r="E451" s="145" t="s">
        <v>780</v>
      </c>
      <c r="F451" s="145" t="s">
        <v>787</v>
      </c>
      <c r="G451" s="14" t="s">
        <v>788</v>
      </c>
      <c r="H451" s="22" t="s">
        <v>1978</v>
      </c>
      <c r="I451" s="145" t="s">
        <v>1984</v>
      </c>
      <c r="J451" s="426">
        <v>14.508696794681459</v>
      </c>
      <c r="K451" s="426">
        <v>41.072916581235006</v>
      </c>
      <c r="L451" s="488">
        <v>2738.8</v>
      </c>
      <c r="M451" s="498"/>
      <c r="N451" s="498"/>
      <c r="O451" s="498"/>
      <c r="P451" s="498"/>
      <c r="Q451" s="498"/>
      <c r="R451" s="498"/>
      <c r="S451" s="498"/>
      <c r="T451" s="498"/>
      <c r="U451" s="498"/>
      <c r="V451" s="498"/>
      <c r="W451" s="498"/>
      <c r="X451" s="498"/>
      <c r="Y451" s="498"/>
      <c r="Z451" s="498"/>
      <c r="AA451" s="498"/>
      <c r="AB451" s="498"/>
      <c r="AC451" s="498">
        <v>134</v>
      </c>
      <c r="AD451" s="498">
        <v>134</v>
      </c>
      <c r="AE451" s="498"/>
      <c r="AF451" s="498"/>
      <c r="AG451" s="585">
        <v>1</v>
      </c>
      <c r="AH451" s="498">
        <v>1</v>
      </c>
      <c r="AI451" s="498">
        <f t="shared" si="33"/>
        <v>135</v>
      </c>
      <c r="AJ451" s="498">
        <f t="shared" si="34"/>
        <v>135</v>
      </c>
      <c r="AK451" s="498"/>
      <c r="AL451" s="498"/>
      <c r="AM451" s="498"/>
      <c r="AN451" s="498"/>
      <c r="AO451" s="498"/>
      <c r="AP451" s="498"/>
      <c r="AQ451" s="498"/>
      <c r="AR451" s="498"/>
      <c r="AS451" s="498"/>
      <c r="AT451" s="498"/>
      <c r="AU451" s="498"/>
      <c r="AV451" s="498"/>
      <c r="AW451" s="498"/>
      <c r="AX451" s="498"/>
      <c r="AY451" s="498"/>
      <c r="AZ451" s="498"/>
      <c r="BA451" s="586">
        <v>1074.9000000000001</v>
      </c>
      <c r="BB451" s="586">
        <v>1074.9000000000001</v>
      </c>
      <c r="BC451" s="498"/>
      <c r="BD451" s="498"/>
      <c r="BE451" s="498">
        <v>10</v>
      </c>
      <c r="BF451" s="498">
        <v>10</v>
      </c>
      <c r="BG451" s="256">
        <f t="shared" si="35"/>
        <v>1084.9000000000001</v>
      </c>
      <c r="BH451" s="26">
        <f t="shared" si="36"/>
        <v>1084.9000000000001</v>
      </c>
      <c r="BI451" s="514">
        <f t="shared" si="32"/>
        <v>0.10196428571428573</v>
      </c>
      <c r="BJ451" s="515">
        <v>0</v>
      </c>
      <c r="BK451" s="515">
        <v>0</v>
      </c>
      <c r="BL451" s="515">
        <v>0</v>
      </c>
      <c r="BM451" s="515">
        <v>0</v>
      </c>
      <c r="BN451" s="515">
        <v>0</v>
      </c>
      <c r="BO451" s="515">
        <v>0</v>
      </c>
      <c r="BP451" s="515">
        <v>0</v>
      </c>
      <c r="BQ451" s="515">
        <v>0</v>
      </c>
      <c r="BR451" s="515">
        <v>0</v>
      </c>
      <c r="BS451" s="515">
        <v>0</v>
      </c>
      <c r="BT451" s="515">
        <v>0</v>
      </c>
      <c r="BU451" s="515">
        <v>0</v>
      </c>
      <c r="BV451" s="515">
        <v>0</v>
      </c>
      <c r="BW451" s="515">
        <v>0</v>
      </c>
      <c r="BX451" s="515">
        <v>0</v>
      </c>
      <c r="BY451" s="515">
        <v>0</v>
      </c>
      <c r="BZ451" s="515">
        <v>1261760.6160000002</v>
      </c>
      <c r="CA451" s="515">
        <v>1261760.6160000002</v>
      </c>
      <c r="CB451" s="515">
        <v>0</v>
      </c>
      <c r="CC451" s="515">
        <v>0</v>
      </c>
      <c r="CD451" s="515">
        <v>32762.400000000001</v>
      </c>
      <c r="CE451" s="515">
        <v>32762.400000000001</v>
      </c>
      <c r="CF451" s="515">
        <v>1294523.0160000001</v>
      </c>
      <c r="CG451" s="516">
        <v>1294523.0160000001</v>
      </c>
      <c r="CH451" s="501">
        <v>32447040</v>
      </c>
      <c r="CI451" s="501">
        <v>32447040</v>
      </c>
      <c r="CJ451" s="501">
        <v>37282560.000000007</v>
      </c>
      <c r="CK451" s="257" t="s">
        <v>1976</v>
      </c>
      <c r="CL451" s="108">
        <v>9.26</v>
      </c>
      <c r="CM451" s="245">
        <v>9.26</v>
      </c>
      <c r="CN451" s="109">
        <v>10.64</v>
      </c>
      <c r="CO451" s="436"/>
      <c r="CP451" s="436"/>
      <c r="CQ451" s="436"/>
      <c r="CR451" s="273"/>
      <c r="CS451" s="447">
        <v>178.00028929967718</v>
      </c>
      <c r="CT451" s="448">
        <v>85.231780252048026</v>
      </c>
      <c r="CU451" s="441">
        <v>0.57063866240577876</v>
      </c>
      <c r="CV451" s="442">
        <v>0.52280734962718534</v>
      </c>
      <c r="CW451" s="450" t="s">
        <v>2223</v>
      </c>
      <c r="CX451" s="242"/>
      <c r="CY451" s="436"/>
      <c r="CZ451" s="436"/>
      <c r="DA451" s="437"/>
      <c r="DB451" s="438"/>
      <c r="DC451" s="457">
        <v>0</v>
      </c>
      <c r="DD451" s="458">
        <v>52999</v>
      </c>
      <c r="DE451" s="459">
        <v>136958</v>
      </c>
      <c r="DF451" s="357">
        <v>63319</v>
      </c>
    </row>
    <row r="452" spans="1:110" ht="35.25" customHeight="1" x14ac:dyDescent="0.25">
      <c r="A452" s="401" t="s">
        <v>56</v>
      </c>
      <c r="B452" s="48" t="s">
        <v>42</v>
      </c>
      <c r="C452" s="48" t="s">
        <v>670</v>
      </c>
      <c r="D452" s="145" t="s">
        <v>779</v>
      </c>
      <c r="E452" s="145" t="s">
        <v>780</v>
      </c>
      <c r="F452" s="145" t="s">
        <v>789</v>
      </c>
      <c r="G452" s="14" t="s">
        <v>790</v>
      </c>
      <c r="H452" s="22" t="s">
        <v>1979</v>
      </c>
      <c r="I452" s="145" t="s">
        <v>1984</v>
      </c>
      <c r="J452" s="426">
        <v>14.508696794681459</v>
      </c>
      <c r="K452" s="426">
        <v>53.685795342879004</v>
      </c>
      <c r="L452" s="488">
        <v>2462</v>
      </c>
      <c r="M452" s="498"/>
      <c r="N452" s="498"/>
      <c r="O452" s="498"/>
      <c r="P452" s="498"/>
      <c r="Q452" s="498"/>
      <c r="R452" s="498"/>
      <c r="S452" s="498"/>
      <c r="T452" s="498"/>
      <c r="U452" s="498"/>
      <c r="V452" s="498"/>
      <c r="W452" s="498"/>
      <c r="X452" s="498"/>
      <c r="Y452" s="498">
        <v>1</v>
      </c>
      <c r="Z452" s="498">
        <v>1</v>
      </c>
      <c r="AA452" s="498"/>
      <c r="AB452" s="498"/>
      <c r="AC452" s="498">
        <v>125</v>
      </c>
      <c r="AD452" s="498">
        <v>125</v>
      </c>
      <c r="AE452" s="498"/>
      <c r="AF452" s="498"/>
      <c r="AG452" s="585"/>
      <c r="AH452" s="498"/>
      <c r="AI452" s="498">
        <f t="shared" si="33"/>
        <v>126</v>
      </c>
      <c r="AJ452" s="498">
        <f t="shared" si="34"/>
        <v>126</v>
      </c>
      <c r="AK452" s="498"/>
      <c r="AL452" s="498"/>
      <c r="AM452" s="498"/>
      <c r="AN452" s="498"/>
      <c r="AO452" s="498"/>
      <c r="AP452" s="498"/>
      <c r="AQ452" s="498"/>
      <c r="AR452" s="498"/>
      <c r="AS452" s="498"/>
      <c r="AT452" s="498"/>
      <c r="AU452" s="498"/>
      <c r="AV452" s="498"/>
      <c r="AW452" s="498">
        <v>1.2</v>
      </c>
      <c r="AX452" s="498">
        <v>1.2</v>
      </c>
      <c r="AY452" s="498"/>
      <c r="AZ452" s="498"/>
      <c r="BA452" s="586">
        <v>874.42</v>
      </c>
      <c r="BB452" s="586">
        <v>874.42</v>
      </c>
      <c r="BC452" s="498"/>
      <c r="BD452" s="498"/>
      <c r="BE452" s="498"/>
      <c r="BF452" s="498"/>
      <c r="BG452" s="256">
        <f t="shared" si="35"/>
        <v>875.62</v>
      </c>
      <c r="BH452" s="26">
        <f t="shared" si="36"/>
        <v>875.62</v>
      </c>
      <c r="BI452" s="514">
        <f t="shared" si="32"/>
        <v>8.3233840304182502E-2</v>
      </c>
      <c r="BJ452" s="515">
        <v>0</v>
      </c>
      <c r="BK452" s="515">
        <v>0</v>
      </c>
      <c r="BL452" s="515">
        <v>0</v>
      </c>
      <c r="BM452" s="515">
        <v>0</v>
      </c>
      <c r="BN452" s="515">
        <v>0</v>
      </c>
      <c r="BO452" s="515">
        <v>0</v>
      </c>
      <c r="BP452" s="515">
        <v>0</v>
      </c>
      <c r="BQ452" s="515">
        <v>0</v>
      </c>
      <c r="BR452" s="515">
        <v>0</v>
      </c>
      <c r="BS452" s="515">
        <v>0</v>
      </c>
      <c r="BT452" s="515">
        <v>0</v>
      </c>
      <c r="BU452" s="515">
        <v>0</v>
      </c>
      <c r="BV452" s="515">
        <v>6054.9119999999994</v>
      </c>
      <c r="BW452" s="515">
        <v>6054.9119999999994</v>
      </c>
      <c r="BX452" s="515">
        <v>0</v>
      </c>
      <c r="BY452" s="515">
        <v>0</v>
      </c>
      <c r="BZ452" s="515">
        <v>1026429.1727999999</v>
      </c>
      <c r="CA452" s="515">
        <v>1026429.1727999999</v>
      </c>
      <c r="CB452" s="515">
        <v>0</v>
      </c>
      <c r="CC452" s="515">
        <v>0</v>
      </c>
      <c r="CD452" s="515">
        <v>0</v>
      </c>
      <c r="CE452" s="515">
        <v>0</v>
      </c>
      <c r="CF452" s="515">
        <v>1032484.0848</v>
      </c>
      <c r="CG452" s="516">
        <v>1032484.0848</v>
      </c>
      <c r="CH452" s="501">
        <v>31781280.000000004</v>
      </c>
      <c r="CI452" s="501">
        <v>31781280.000000004</v>
      </c>
      <c r="CJ452" s="501">
        <v>36862080</v>
      </c>
      <c r="CK452" s="257" t="s">
        <v>1976</v>
      </c>
      <c r="CL452" s="108">
        <v>9.07</v>
      </c>
      <c r="CM452" s="245">
        <v>9.07</v>
      </c>
      <c r="CN452" s="109">
        <v>10.52</v>
      </c>
      <c r="CO452" s="436"/>
      <c r="CP452" s="436"/>
      <c r="CQ452" s="436"/>
      <c r="CR452" s="273"/>
      <c r="CS452" s="447">
        <v>427.70288146002127</v>
      </c>
      <c r="CT452" s="448">
        <v>166.96039567610578</v>
      </c>
      <c r="CU452" s="441">
        <v>1.5930874400612003</v>
      </c>
      <c r="CV452" s="442">
        <v>1.3236587912661826</v>
      </c>
      <c r="CW452" s="450" t="s">
        <v>2223</v>
      </c>
      <c r="CX452" s="242"/>
      <c r="CY452" s="436"/>
      <c r="CZ452" s="436"/>
      <c r="DA452" s="437"/>
      <c r="DB452" s="438"/>
      <c r="DC452" s="457">
        <v>5655</v>
      </c>
      <c r="DD452" s="458">
        <v>4948</v>
      </c>
      <c r="DE452" s="459">
        <v>448353</v>
      </c>
      <c r="DF452" s="357">
        <v>152985.33333333334</v>
      </c>
    </row>
    <row r="453" spans="1:110" ht="35.25" customHeight="1" x14ac:dyDescent="0.25">
      <c r="A453" s="401" t="s">
        <v>56</v>
      </c>
      <c r="B453" s="48" t="s">
        <v>42</v>
      </c>
      <c r="C453" s="48" t="s">
        <v>670</v>
      </c>
      <c r="D453" s="145" t="s">
        <v>779</v>
      </c>
      <c r="E453" s="145" t="s">
        <v>780</v>
      </c>
      <c r="F453" s="145" t="s">
        <v>791</v>
      </c>
      <c r="G453" s="14" t="s">
        <v>792</v>
      </c>
      <c r="H453" s="22" t="s">
        <v>1978</v>
      </c>
      <c r="I453" s="145" t="s">
        <v>1984</v>
      </c>
      <c r="J453" s="426">
        <v>14.508696794681459</v>
      </c>
      <c r="K453" s="426">
        <v>36.023863561433998</v>
      </c>
      <c r="L453" s="488">
        <v>2232.3000000000002</v>
      </c>
      <c r="M453" s="498"/>
      <c r="N453" s="498"/>
      <c r="O453" s="498"/>
      <c r="P453" s="498"/>
      <c r="Q453" s="498"/>
      <c r="R453" s="498"/>
      <c r="S453" s="498"/>
      <c r="T453" s="498"/>
      <c r="U453" s="498"/>
      <c r="V453" s="498"/>
      <c r="W453" s="498"/>
      <c r="X453" s="498"/>
      <c r="Y453" s="498">
        <v>1</v>
      </c>
      <c r="Z453" s="498">
        <v>1</v>
      </c>
      <c r="AA453" s="498"/>
      <c r="AB453" s="498"/>
      <c r="AC453" s="498">
        <v>88</v>
      </c>
      <c r="AD453" s="498">
        <v>88</v>
      </c>
      <c r="AE453" s="498"/>
      <c r="AF453" s="498"/>
      <c r="AG453" s="585"/>
      <c r="AH453" s="498"/>
      <c r="AI453" s="498">
        <f t="shared" si="33"/>
        <v>89</v>
      </c>
      <c r="AJ453" s="498">
        <f t="shared" si="34"/>
        <v>89</v>
      </c>
      <c r="AK453" s="498"/>
      <c r="AL453" s="498"/>
      <c r="AM453" s="498"/>
      <c r="AN453" s="498"/>
      <c r="AO453" s="498"/>
      <c r="AP453" s="498"/>
      <c r="AQ453" s="498"/>
      <c r="AR453" s="498"/>
      <c r="AS453" s="498"/>
      <c r="AT453" s="498"/>
      <c r="AU453" s="498"/>
      <c r="AV453" s="498"/>
      <c r="AW453" s="498">
        <v>1.2</v>
      </c>
      <c r="AX453" s="498">
        <v>1.2</v>
      </c>
      <c r="AY453" s="498"/>
      <c r="AZ453" s="498"/>
      <c r="BA453" s="586">
        <v>773.42</v>
      </c>
      <c r="BB453" s="586">
        <v>773.42</v>
      </c>
      <c r="BC453" s="498"/>
      <c r="BD453" s="498"/>
      <c r="BE453" s="498"/>
      <c r="BF453" s="498"/>
      <c r="BG453" s="256">
        <f t="shared" si="35"/>
        <v>774.62</v>
      </c>
      <c r="BH453" s="26">
        <f t="shared" si="36"/>
        <v>774.62</v>
      </c>
      <c r="BI453" s="514">
        <f t="shared" si="32"/>
        <v>8.0605619146722166E-2</v>
      </c>
      <c r="BJ453" s="515">
        <v>0</v>
      </c>
      <c r="BK453" s="515">
        <v>0</v>
      </c>
      <c r="BL453" s="515">
        <v>0</v>
      </c>
      <c r="BM453" s="515">
        <v>0</v>
      </c>
      <c r="BN453" s="515">
        <v>0</v>
      </c>
      <c r="BO453" s="515">
        <v>0</v>
      </c>
      <c r="BP453" s="515">
        <v>0</v>
      </c>
      <c r="BQ453" s="515">
        <v>0</v>
      </c>
      <c r="BR453" s="515">
        <v>0</v>
      </c>
      <c r="BS453" s="515">
        <v>0</v>
      </c>
      <c r="BT453" s="515">
        <v>0</v>
      </c>
      <c r="BU453" s="515">
        <v>0</v>
      </c>
      <c r="BV453" s="515">
        <v>6054.9119999999994</v>
      </c>
      <c r="BW453" s="515">
        <v>6054.9119999999994</v>
      </c>
      <c r="BX453" s="515">
        <v>0</v>
      </c>
      <c r="BY453" s="515">
        <v>0</v>
      </c>
      <c r="BZ453" s="515">
        <v>907871.33279999997</v>
      </c>
      <c r="CA453" s="515">
        <v>907871.33279999997</v>
      </c>
      <c r="CB453" s="515">
        <v>0</v>
      </c>
      <c r="CC453" s="515">
        <v>0</v>
      </c>
      <c r="CD453" s="515">
        <v>0</v>
      </c>
      <c r="CE453" s="515">
        <v>0</v>
      </c>
      <c r="CF453" s="515">
        <v>913926.24479999999</v>
      </c>
      <c r="CG453" s="516">
        <v>913926.24479999999</v>
      </c>
      <c r="CH453" s="501">
        <v>29188320.000000004</v>
      </c>
      <c r="CI453" s="501">
        <v>29188320.000000004</v>
      </c>
      <c r="CJ453" s="501">
        <v>33673440</v>
      </c>
      <c r="CK453" s="257" t="s">
        <v>1976</v>
      </c>
      <c r="CL453" s="108">
        <v>8.33</v>
      </c>
      <c r="CM453" s="245">
        <v>8.33</v>
      </c>
      <c r="CN453" s="109">
        <v>9.61</v>
      </c>
      <c r="CO453" s="436"/>
      <c r="CP453" s="436"/>
      <c r="CQ453" s="436"/>
      <c r="CR453" s="273"/>
      <c r="CS453" s="447">
        <v>388.47948200770156</v>
      </c>
      <c r="CT453" s="448">
        <v>29.058493637944746</v>
      </c>
      <c r="CU453" s="441">
        <v>0.64327311620825456</v>
      </c>
      <c r="CV453" s="442">
        <v>0.30466558642683705</v>
      </c>
      <c r="CW453" s="450" t="s">
        <v>2236</v>
      </c>
      <c r="CX453" s="242"/>
      <c r="CY453" s="436"/>
      <c r="CZ453" s="436"/>
      <c r="DA453" s="437"/>
      <c r="DB453" s="438"/>
      <c r="DC453" s="457">
        <v>0</v>
      </c>
      <c r="DD453" s="458">
        <v>75762</v>
      </c>
      <c r="DE453" s="459">
        <v>31050</v>
      </c>
      <c r="DF453" s="357">
        <v>35604</v>
      </c>
    </row>
    <row r="454" spans="1:110" ht="35.25" customHeight="1" x14ac:dyDescent="0.25">
      <c r="A454" s="401" t="s">
        <v>56</v>
      </c>
      <c r="B454" s="48" t="s">
        <v>42</v>
      </c>
      <c r="C454" s="48" t="s">
        <v>670</v>
      </c>
      <c r="D454" s="145" t="s">
        <v>779</v>
      </c>
      <c r="E454" s="145" t="s">
        <v>780</v>
      </c>
      <c r="F454" s="145" t="s">
        <v>793</v>
      </c>
      <c r="G454" s="14" t="s">
        <v>784</v>
      </c>
      <c r="H454" s="22" t="s">
        <v>1979</v>
      </c>
      <c r="I454" s="145" t="s">
        <v>1984</v>
      </c>
      <c r="J454" s="426">
        <v>11.592616055058496</v>
      </c>
      <c r="K454" s="426">
        <v>21.591098439939</v>
      </c>
      <c r="L454" s="488">
        <v>1240.8</v>
      </c>
      <c r="M454" s="498"/>
      <c r="N454" s="498"/>
      <c r="O454" s="498"/>
      <c r="P454" s="498"/>
      <c r="Q454" s="498"/>
      <c r="R454" s="498"/>
      <c r="S454" s="498"/>
      <c r="T454" s="498"/>
      <c r="U454" s="498"/>
      <c r="V454" s="498"/>
      <c r="W454" s="498"/>
      <c r="X454" s="498"/>
      <c r="Y454" s="498"/>
      <c r="Z454" s="498"/>
      <c r="AA454" s="498"/>
      <c r="AB454" s="498"/>
      <c r="AC454" s="498">
        <v>65</v>
      </c>
      <c r="AD454" s="498">
        <v>65</v>
      </c>
      <c r="AE454" s="498"/>
      <c r="AF454" s="498"/>
      <c r="AG454" s="585"/>
      <c r="AH454" s="498"/>
      <c r="AI454" s="498">
        <f t="shared" si="33"/>
        <v>65</v>
      </c>
      <c r="AJ454" s="498">
        <f t="shared" si="34"/>
        <v>65</v>
      </c>
      <c r="AK454" s="498"/>
      <c r="AL454" s="498"/>
      <c r="AM454" s="498"/>
      <c r="AN454" s="498"/>
      <c r="AO454" s="498"/>
      <c r="AP454" s="498"/>
      <c r="AQ454" s="498"/>
      <c r="AR454" s="498"/>
      <c r="AS454" s="498"/>
      <c r="AT454" s="498"/>
      <c r="AU454" s="498"/>
      <c r="AV454" s="498"/>
      <c r="AW454" s="498"/>
      <c r="AX454" s="498"/>
      <c r="AY454" s="498"/>
      <c r="AZ454" s="498"/>
      <c r="BA454" s="586">
        <v>2449.96</v>
      </c>
      <c r="BB454" s="586">
        <v>2449.96</v>
      </c>
      <c r="BC454" s="498"/>
      <c r="BD454" s="498"/>
      <c r="BE454" s="498"/>
      <c r="BF454" s="498"/>
      <c r="BG454" s="256">
        <f t="shared" si="35"/>
        <v>2449.96</v>
      </c>
      <c r="BH454" s="26">
        <f t="shared" si="36"/>
        <v>2449.96</v>
      </c>
      <c r="BI454" s="514">
        <f t="shared" si="32"/>
        <v>0.50101431492842541</v>
      </c>
      <c r="BJ454" s="515">
        <v>0</v>
      </c>
      <c r="BK454" s="515">
        <v>0</v>
      </c>
      <c r="BL454" s="515">
        <v>0</v>
      </c>
      <c r="BM454" s="515">
        <v>0</v>
      </c>
      <c r="BN454" s="515">
        <v>0</v>
      </c>
      <c r="BO454" s="515">
        <v>0</v>
      </c>
      <c r="BP454" s="515">
        <v>0</v>
      </c>
      <c r="BQ454" s="515">
        <v>0</v>
      </c>
      <c r="BR454" s="515">
        <v>0</v>
      </c>
      <c r="BS454" s="515">
        <v>0</v>
      </c>
      <c r="BT454" s="515">
        <v>0</v>
      </c>
      <c r="BU454" s="515">
        <v>0</v>
      </c>
      <c r="BV454" s="515">
        <v>0</v>
      </c>
      <c r="BW454" s="515">
        <v>0</v>
      </c>
      <c r="BX454" s="515">
        <v>0</v>
      </c>
      <c r="BY454" s="515">
        <v>0</v>
      </c>
      <c r="BZ454" s="515">
        <v>2875861.0464000003</v>
      </c>
      <c r="CA454" s="515">
        <v>2875861.0464000003</v>
      </c>
      <c r="CB454" s="515">
        <v>0</v>
      </c>
      <c r="CC454" s="515">
        <v>0</v>
      </c>
      <c r="CD454" s="515">
        <v>0</v>
      </c>
      <c r="CE454" s="515">
        <v>0</v>
      </c>
      <c r="CF454" s="515">
        <v>2875861.0464000003</v>
      </c>
      <c r="CG454" s="516">
        <v>2875861.0464000003</v>
      </c>
      <c r="CH454" s="501">
        <v>13204413.462337198</v>
      </c>
      <c r="CI454" s="501">
        <v>13204413.462337198</v>
      </c>
      <c r="CJ454" s="501">
        <v>14708332.991077198</v>
      </c>
      <c r="CK454" s="257" t="s">
        <v>1976</v>
      </c>
      <c r="CL454" s="108">
        <v>4.3899999999999997</v>
      </c>
      <c r="CM454" s="245">
        <v>4.3899999999999997</v>
      </c>
      <c r="CN454" s="109">
        <v>4.8899999999999997</v>
      </c>
      <c r="CO454" s="436"/>
      <c r="CP454" s="436"/>
      <c r="CQ454" s="436"/>
      <c r="CR454" s="273"/>
      <c r="CS454" s="447">
        <v>492.34726801720245</v>
      </c>
      <c r="CT454" s="448">
        <v>226.59610850923715</v>
      </c>
      <c r="CU454" s="441">
        <v>2.0239666374425522</v>
      </c>
      <c r="CV454" s="442">
        <v>1.6878773721336862</v>
      </c>
      <c r="CW454" s="450" t="s">
        <v>2223</v>
      </c>
      <c r="CX454" s="242"/>
      <c r="CY454" s="436"/>
      <c r="CZ454" s="436"/>
      <c r="DA454" s="437"/>
      <c r="DB454" s="438"/>
      <c r="DC454" s="457">
        <v>0</v>
      </c>
      <c r="DD454" s="458">
        <v>90082</v>
      </c>
      <c r="DE454" s="459">
        <v>343636</v>
      </c>
      <c r="DF454" s="357">
        <v>144572.66666666666</v>
      </c>
    </row>
    <row r="455" spans="1:110" ht="35.25" customHeight="1" x14ac:dyDescent="0.25">
      <c r="A455" s="401" t="s">
        <v>56</v>
      </c>
      <c r="B455" s="48" t="s">
        <v>42</v>
      </c>
      <c r="C455" s="48" t="s">
        <v>670</v>
      </c>
      <c r="D455" s="145" t="s">
        <v>794</v>
      </c>
      <c r="E455" s="145" t="s">
        <v>689</v>
      </c>
      <c r="F455" s="145" t="s">
        <v>795</v>
      </c>
      <c r="G455" s="14" t="s">
        <v>692</v>
      </c>
      <c r="H455" s="22" t="s">
        <v>1978</v>
      </c>
      <c r="I455" s="145" t="s">
        <v>1984</v>
      </c>
      <c r="J455" s="426">
        <v>6.1667936952682307</v>
      </c>
      <c r="K455" s="426">
        <v>11.559469672925999</v>
      </c>
      <c r="L455" s="488">
        <v>1550.8</v>
      </c>
      <c r="M455" s="498"/>
      <c r="N455" s="498"/>
      <c r="O455" s="498"/>
      <c r="P455" s="498"/>
      <c r="Q455" s="498"/>
      <c r="R455" s="498"/>
      <c r="S455" s="498"/>
      <c r="T455" s="498"/>
      <c r="U455" s="498"/>
      <c r="V455" s="498"/>
      <c r="W455" s="498"/>
      <c r="X455" s="498"/>
      <c r="Y455" s="498"/>
      <c r="Z455" s="498"/>
      <c r="AA455" s="498"/>
      <c r="AB455" s="498"/>
      <c r="AC455" s="498">
        <v>42</v>
      </c>
      <c r="AD455" s="498">
        <v>42</v>
      </c>
      <c r="AE455" s="498"/>
      <c r="AF455" s="498"/>
      <c r="AG455" s="585"/>
      <c r="AH455" s="498"/>
      <c r="AI455" s="498">
        <f t="shared" si="33"/>
        <v>42</v>
      </c>
      <c r="AJ455" s="498">
        <f t="shared" si="34"/>
        <v>42</v>
      </c>
      <c r="AK455" s="498"/>
      <c r="AL455" s="498"/>
      <c r="AM455" s="498"/>
      <c r="AN455" s="498"/>
      <c r="AO455" s="498"/>
      <c r="AP455" s="498"/>
      <c r="AQ455" s="498"/>
      <c r="AR455" s="498"/>
      <c r="AS455" s="498"/>
      <c r="AT455" s="498"/>
      <c r="AU455" s="498"/>
      <c r="AV455" s="498"/>
      <c r="AW455" s="498"/>
      <c r="AX455" s="498"/>
      <c r="AY455" s="498"/>
      <c r="AZ455" s="498"/>
      <c r="BA455" s="586">
        <v>238.8</v>
      </c>
      <c r="BB455" s="586">
        <v>238.8</v>
      </c>
      <c r="BC455" s="498"/>
      <c r="BD455" s="498"/>
      <c r="BE455" s="498"/>
      <c r="BF455" s="498"/>
      <c r="BG455" s="256">
        <f t="shared" si="35"/>
        <v>238.8</v>
      </c>
      <c r="BH455" s="26">
        <f t="shared" si="36"/>
        <v>238.8</v>
      </c>
      <c r="BI455" s="514">
        <f t="shared" si="32"/>
        <v>5.1244635193133048E-2</v>
      </c>
      <c r="BJ455" s="515">
        <v>0</v>
      </c>
      <c r="BK455" s="515">
        <v>0</v>
      </c>
      <c r="BL455" s="515">
        <v>0</v>
      </c>
      <c r="BM455" s="515">
        <v>0</v>
      </c>
      <c r="BN455" s="515">
        <v>0</v>
      </c>
      <c r="BO455" s="515">
        <v>0</v>
      </c>
      <c r="BP455" s="515">
        <v>0</v>
      </c>
      <c r="BQ455" s="515">
        <v>0</v>
      </c>
      <c r="BR455" s="515">
        <v>0</v>
      </c>
      <c r="BS455" s="515">
        <v>0</v>
      </c>
      <c r="BT455" s="515">
        <v>0</v>
      </c>
      <c r="BU455" s="515">
        <v>0</v>
      </c>
      <c r="BV455" s="515">
        <v>0</v>
      </c>
      <c r="BW455" s="515">
        <v>0</v>
      </c>
      <c r="BX455" s="515">
        <v>0</v>
      </c>
      <c r="BY455" s="515">
        <v>0</v>
      </c>
      <c r="BZ455" s="515">
        <v>280312.99200000003</v>
      </c>
      <c r="CA455" s="515">
        <v>280312.99200000003</v>
      </c>
      <c r="CB455" s="515">
        <v>0</v>
      </c>
      <c r="CC455" s="515">
        <v>0</v>
      </c>
      <c r="CD455" s="515">
        <v>0</v>
      </c>
      <c r="CE455" s="515">
        <v>0</v>
      </c>
      <c r="CF455" s="515">
        <v>280312.99200000003</v>
      </c>
      <c r="CG455" s="516">
        <v>280312.99200000003</v>
      </c>
      <c r="CH455" s="501">
        <v>9551327.8844087999</v>
      </c>
      <c r="CI455" s="501">
        <v>9551327.8844087999</v>
      </c>
      <c r="CJ455" s="501">
        <v>11296748.208463199</v>
      </c>
      <c r="CK455" s="257" t="s">
        <v>1976</v>
      </c>
      <c r="CL455" s="108">
        <v>3.94</v>
      </c>
      <c r="CM455" s="245">
        <v>3.94</v>
      </c>
      <c r="CN455" s="109">
        <v>4.66</v>
      </c>
      <c r="CO455" s="436"/>
      <c r="CP455" s="436"/>
      <c r="CQ455" s="436"/>
      <c r="CR455" s="273"/>
      <c r="CS455" s="447">
        <v>10.436439256862597</v>
      </c>
      <c r="CT455" s="448">
        <v>10.436439256862597</v>
      </c>
      <c r="CU455" s="441">
        <v>0.16475975496507611</v>
      </c>
      <c r="CV455" s="442">
        <v>0.16475975496507611</v>
      </c>
      <c r="CW455" s="450" t="s">
        <v>2252</v>
      </c>
      <c r="CX455" s="242"/>
      <c r="CY455" s="436"/>
      <c r="CZ455" s="436"/>
      <c r="DA455" s="437"/>
      <c r="DB455" s="438"/>
      <c r="DC455" s="457">
        <v>0</v>
      </c>
      <c r="DD455" s="458">
        <v>0</v>
      </c>
      <c r="DE455" s="459">
        <v>26404</v>
      </c>
      <c r="DF455" s="357">
        <v>8801.3333333333339</v>
      </c>
    </row>
    <row r="456" spans="1:110" ht="35.25" customHeight="1" x14ac:dyDescent="0.25">
      <c r="A456" s="401" t="s">
        <v>56</v>
      </c>
      <c r="B456" s="48" t="s">
        <v>42</v>
      </c>
      <c r="C456" s="48" t="s">
        <v>670</v>
      </c>
      <c r="D456" s="145" t="s">
        <v>794</v>
      </c>
      <c r="E456" s="145" t="s">
        <v>689</v>
      </c>
      <c r="F456" s="145" t="s">
        <v>796</v>
      </c>
      <c r="G456" s="14" t="s">
        <v>689</v>
      </c>
      <c r="H456" s="22" t="s">
        <v>1979</v>
      </c>
      <c r="I456" s="145" t="s">
        <v>1984</v>
      </c>
      <c r="J456" s="426">
        <v>5.975575286112627</v>
      </c>
      <c r="K456" s="426">
        <v>4.4276515059420003</v>
      </c>
      <c r="L456" s="488">
        <v>364.3</v>
      </c>
      <c r="M456" s="498"/>
      <c r="N456" s="498"/>
      <c r="O456" s="498"/>
      <c r="P456" s="498"/>
      <c r="Q456" s="498"/>
      <c r="R456" s="498"/>
      <c r="S456" s="498"/>
      <c r="T456" s="498"/>
      <c r="U456" s="498"/>
      <c r="V456" s="498"/>
      <c r="W456" s="498"/>
      <c r="X456" s="498"/>
      <c r="Y456" s="498"/>
      <c r="Z456" s="498"/>
      <c r="AA456" s="498"/>
      <c r="AB456" s="498"/>
      <c r="AC456" s="498">
        <v>6</v>
      </c>
      <c r="AD456" s="498">
        <v>6</v>
      </c>
      <c r="AE456" s="498"/>
      <c r="AF456" s="498"/>
      <c r="AG456" s="585"/>
      <c r="AH456" s="498"/>
      <c r="AI456" s="498">
        <f t="shared" si="33"/>
        <v>6</v>
      </c>
      <c r="AJ456" s="498">
        <f t="shared" si="34"/>
        <v>6</v>
      </c>
      <c r="AK456" s="498"/>
      <c r="AL456" s="498"/>
      <c r="AM456" s="498"/>
      <c r="AN456" s="498"/>
      <c r="AO456" s="498"/>
      <c r="AP456" s="498"/>
      <c r="AQ456" s="498"/>
      <c r="AR456" s="498"/>
      <c r="AS456" s="498"/>
      <c r="AT456" s="498"/>
      <c r="AU456" s="498"/>
      <c r="AV456" s="498"/>
      <c r="AW456" s="498"/>
      <c r="AX456" s="498"/>
      <c r="AY456" s="498"/>
      <c r="AZ456" s="498"/>
      <c r="BA456" s="586">
        <v>39.950000000000003</v>
      </c>
      <c r="BB456" s="586">
        <v>39.950000000000003</v>
      </c>
      <c r="BC456" s="498"/>
      <c r="BD456" s="498"/>
      <c r="BE456" s="498"/>
      <c r="BF456" s="498"/>
      <c r="BG456" s="256">
        <f t="shared" si="35"/>
        <v>39.950000000000003</v>
      </c>
      <c r="BH456" s="26">
        <f t="shared" si="36"/>
        <v>39.950000000000003</v>
      </c>
      <c r="BI456" s="514">
        <f t="shared" si="32"/>
        <v>8.3752620545073375E-3</v>
      </c>
      <c r="BJ456" s="515">
        <v>0</v>
      </c>
      <c r="BK456" s="515">
        <v>0</v>
      </c>
      <c r="BL456" s="515">
        <v>0</v>
      </c>
      <c r="BM456" s="515">
        <v>0</v>
      </c>
      <c r="BN456" s="515">
        <v>0</v>
      </c>
      <c r="BO456" s="515">
        <v>0</v>
      </c>
      <c r="BP456" s="515">
        <v>0</v>
      </c>
      <c r="BQ456" s="515">
        <v>0</v>
      </c>
      <c r="BR456" s="515">
        <v>0</v>
      </c>
      <c r="BS456" s="515">
        <v>0</v>
      </c>
      <c r="BT456" s="515">
        <v>0</v>
      </c>
      <c r="BU456" s="515">
        <v>0</v>
      </c>
      <c r="BV456" s="515">
        <v>0</v>
      </c>
      <c r="BW456" s="515">
        <v>0</v>
      </c>
      <c r="BX456" s="515">
        <v>0</v>
      </c>
      <c r="BY456" s="515">
        <v>0</v>
      </c>
      <c r="BZ456" s="515">
        <v>46894.908000000003</v>
      </c>
      <c r="CA456" s="515">
        <v>46894.908000000003</v>
      </c>
      <c r="CB456" s="515">
        <v>0</v>
      </c>
      <c r="CC456" s="515">
        <v>0</v>
      </c>
      <c r="CD456" s="515">
        <v>0</v>
      </c>
      <c r="CE456" s="515">
        <v>0</v>
      </c>
      <c r="CF456" s="515">
        <v>46894.908000000003</v>
      </c>
      <c r="CG456" s="516">
        <v>46894.908000000003</v>
      </c>
      <c r="CH456" s="501">
        <v>9913101.6684179995</v>
      </c>
      <c r="CI456" s="501">
        <v>9913101.6684179995</v>
      </c>
      <c r="CJ456" s="501">
        <v>15814546.808813998</v>
      </c>
      <c r="CK456" s="257" t="s">
        <v>1976</v>
      </c>
      <c r="CL456" s="108">
        <v>2.99</v>
      </c>
      <c r="CM456" s="245">
        <v>2.99</v>
      </c>
      <c r="CN456" s="109">
        <v>4.7699999999999996</v>
      </c>
      <c r="CO456" s="436"/>
      <c r="CP456" s="436"/>
      <c r="CQ456" s="436"/>
      <c r="CR456" s="273"/>
      <c r="CS456" s="447">
        <v>5.5906814893290671</v>
      </c>
      <c r="CT456" s="448">
        <v>4.5465268336438687</v>
      </c>
      <c r="CU456" s="441">
        <v>5.5833153800896783E-2</v>
      </c>
      <c r="CV456" s="442">
        <v>5.4918031403276106E-2</v>
      </c>
      <c r="CW456" s="450" t="s">
        <v>2298</v>
      </c>
      <c r="CX456" s="242"/>
      <c r="CY456" s="436"/>
      <c r="CZ456" s="436"/>
      <c r="DA456" s="437"/>
      <c r="DB456" s="438"/>
      <c r="DC456" s="457">
        <v>0</v>
      </c>
      <c r="DD456" s="458">
        <v>0</v>
      </c>
      <c r="DE456" s="459">
        <v>0</v>
      </c>
      <c r="DF456" s="357">
        <v>0</v>
      </c>
    </row>
    <row r="457" spans="1:110" ht="35.25" customHeight="1" x14ac:dyDescent="0.25">
      <c r="A457" s="401" t="s">
        <v>56</v>
      </c>
      <c r="B457" s="48" t="s">
        <v>42</v>
      </c>
      <c r="C457" s="48" t="s">
        <v>670</v>
      </c>
      <c r="D457" s="145" t="s">
        <v>797</v>
      </c>
      <c r="E457" s="145" t="s">
        <v>798</v>
      </c>
      <c r="F457" s="145" t="s">
        <v>799</v>
      </c>
      <c r="G457" s="14" t="s">
        <v>800</v>
      </c>
      <c r="H457" s="22" t="s">
        <v>1978</v>
      </c>
      <c r="I457" s="145" t="s">
        <v>1984</v>
      </c>
      <c r="J457" s="426">
        <v>14.508696794681459</v>
      </c>
      <c r="K457" s="426">
        <v>56.792613518235001</v>
      </c>
      <c r="L457" s="488">
        <v>2784.8</v>
      </c>
      <c r="M457" s="498"/>
      <c r="N457" s="498"/>
      <c r="O457" s="498"/>
      <c r="P457" s="498"/>
      <c r="Q457" s="498"/>
      <c r="R457" s="498"/>
      <c r="S457" s="498"/>
      <c r="T457" s="498"/>
      <c r="U457" s="498"/>
      <c r="V457" s="498"/>
      <c r="W457" s="498"/>
      <c r="X457" s="498"/>
      <c r="Y457" s="498"/>
      <c r="Z457" s="498"/>
      <c r="AA457" s="498"/>
      <c r="AB457" s="498"/>
      <c r="AC457" s="498">
        <v>97</v>
      </c>
      <c r="AD457" s="498">
        <v>97</v>
      </c>
      <c r="AE457" s="498"/>
      <c r="AF457" s="498"/>
      <c r="AG457" s="585">
        <v>1</v>
      </c>
      <c r="AH457" s="498">
        <v>1</v>
      </c>
      <c r="AI457" s="498">
        <f t="shared" si="33"/>
        <v>98</v>
      </c>
      <c r="AJ457" s="498">
        <f t="shared" si="34"/>
        <v>98</v>
      </c>
      <c r="AK457" s="498"/>
      <c r="AL457" s="498"/>
      <c r="AM457" s="498"/>
      <c r="AN457" s="498"/>
      <c r="AO457" s="498"/>
      <c r="AP457" s="498"/>
      <c r="AQ457" s="498"/>
      <c r="AR457" s="498"/>
      <c r="AS457" s="498"/>
      <c r="AT457" s="498"/>
      <c r="AU457" s="498"/>
      <c r="AV457" s="498"/>
      <c r="AW457" s="498"/>
      <c r="AX457" s="498"/>
      <c r="AY457" s="498"/>
      <c r="AZ457" s="498"/>
      <c r="BA457" s="586">
        <v>3092.81</v>
      </c>
      <c r="BB457" s="586">
        <v>3092.81</v>
      </c>
      <c r="BC457" s="498"/>
      <c r="BD457" s="498"/>
      <c r="BE457" s="498">
        <v>1.8</v>
      </c>
      <c r="BF457" s="498">
        <v>1.8</v>
      </c>
      <c r="BG457" s="256">
        <f t="shared" si="35"/>
        <v>3094.61</v>
      </c>
      <c r="BH457" s="26">
        <f t="shared" si="36"/>
        <v>3094.61</v>
      </c>
      <c r="BI457" s="514">
        <f t="shared" ref="BI457:BI520" si="37">IF(CN457=0,0,BG457/1000/CN457)</f>
        <v>0.29249621928166353</v>
      </c>
      <c r="BJ457" s="515">
        <v>0</v>
      </c>
      <c r="BK457" s="515">
        <v>0</v>
      </c>
      <c r="BL457" s="515">
        <v>0</v>
      </c>
      <c r="BM457" s="515">
        <v>0</v>
      </c>
      <c r="BN457" s="515">
        <v>0</v>
      </c>
      <c r="BO457" s="515">
        <v>0</v>
      </c>
      <c r="BP457" s="515">
        <v>0</v>
      </c>
      <c r="BQ457" s="515">
        <v>0</v>
      </c>
      <c r="BR457" s="515">
        <v>0</v>
      </c>
      <c r="BS457" s="515">
        <v>0</v>
      </c>
      <c r="BT457" s="515">
        <v>0</v>
      </c>
      <c r="BU457" s="515">
        <v>0</v>
      </c>
      <c r="BV457" s="515">
        <v>0</v>
      </c>
      <c r="BW457" s="515">
        <v>0</v>
      </c>
      <c r="BX457" s="515">
        <v>0</v>
      </c>
      <c r="BY457" s="515">
        <v>0</v>
      </c>
      <c r="BZ457" s="515">
        <v>3630464.0904000001</v>
      </c>
      <c r="CA457" s="515">
        <v>3630464.0904000001</v>
      </c>
      <c r="CB457" s="515">
        <v>0</v>
      </c>
      <c r="CC457" s="515">
        <v>0</v>
      </c>
      <c r="CD457" s="515">
        <v>5897.232</v>
      </c>
      <c r="CE457" s="515">
        <v>5897.232</v>
      </c>
      <c r="CF457" s="515">
        <v>3636361.3223999999</v>
      </c>
      <c r="CG457" s="516">
        <v>3636361.3223999999</v>
      </c>
      <c r="CH457" s="501">
        <v>34584480</v>
      </c>
      <c r="CI457" s="501">
        <v>34584480</v>
      </c>
      <c r="CJ457" s="501">
        <v>37072320</v>
      </c>
      <c r="CK457" s="257" t="s">
        <v>1976</v>
      </c>
      <c r="CL457" s="108">
        <v>9.8699999999999992</v>
      </c>
      <c r="CM457" s="245">
        <v>9.8699999999999992</v>
      </c>
      <c r="CN457" s="109">
        <v>10.58</v>
      </c>
      <c r="CO457" s="436"/>
      <c r="CP457" s="436"/>
      <c r="CQ457" s="436"/>
      <c r="CR457" s="273"/>
      <c r="CS457" s="447">
        <v>259.14445891093948</v>
      </c>
      <c r="CT457" s="448">
        <v>222.37190575136916</v>
      </c>
      <c r="CU457" s="441">
        <v>1.9891284703341425</v>
      </c>
      <c r="CV457" s="442">
        <v>1.9670453655175455</v>
      </c>
      <c r="CW457" s="450" t="s">
        <v>2223</v>
      </c>
      <c r="CX457" s="242"/>
      <c r="CY457" s="436"/>
      <c r="CZ457" s="436"/>
      <c r="DA457" s="437"/>
      <c r="DB457" s="438"/>
      <c r="DC457" s="457">
        <v>187048</v>
      </c>
      <c r="DD457" s="458">
        <v>245598</v>
      </c>
      <c r="DE457" s="459">
        <v>300647</v>
      </c>
      <c r="DF457" s="357">
        <v>244431</v>
      </c>
    </row>
    <row r="458" spans="1:110" ht="35.25" customHeight="1" x14ac:dyDescent="0.25">
      <c r="A458" s="401" t="s">
        <v>56</v>
      </c>
      <c r="B458" s="48" t="s">
        <v>42</v>
      </c>
      <c r="C458" s="48" t="s">
        <v>670</v>
      </c>
      <c r="D458" s="145" t="s">
        <v>797</v>
      </c>
      <c r="E458" s="145" t="s">
        <v>798</v>
      </c>
      <c r="F458" s="145" t="s">
        <v>801</v>
      </c>
      <c r="G458" s="14" t="s">
        <v>802</v>
      </c>
      <c r="H458" s="22" t="s">
        <v>1978</v>
      </c>
      <c r="I458" s="145" t="s">
        <v>1984</v>
      </c>
      <c r="J458" s="426">
        <v>12.668219606558768</v>
      </c>
      <c r="K458" s="426">
        <v>43.106818092155997</v>
      </c>
      <c r="L458" s="488">
        <v>2160.4</v>
      </c>
      <c r="M458" s="498"/>
      <c r="N458" s="498"/>
      <c r="O458" s="498"/>
      <c r="P458" s="498"/>
      <c r="Q458" s="498"/>
      <c r="R458" s="498"/>
      <c r="S458" s="498"/>
      <c r="T458" s="498"/>
      <c r="U458" s="498"/>
      <c r="V458" s="498"/>
      <c r="W458" s="498"/>
      <c r="X458" s="498"/>
      <c r="Y458" s="498"/>
      <c r="Z458" s="498"/>
      <c r="AA458" s="498"/>
      <c r="AB458" s="498"/>
      <c r="AC458" s="498">
        <v>47</v>
      </c>
      <c r="AD458" s="498">
        <v>47</v>
      </c>
      <c r="AE458" s="498"/>
      <c r="AF458" s="498"/>
      <c r="AG458" s="585"/>
      <c r="AH458" s="498"/>
      <c r="AI458" s="498">
        <f t="shared" ref="AI458:AI521" si="38">SUM(M458,O458,Q458,S458,U458,W458,Y458,AA458,AC458,AE458,AG458)</f>
        <v>47</v>
      </c>
      <c r="AJ458" s="498">
        <f t="shared" ref="AJ458:AJ521" si="39">SUM(N458,P458,R458,T458,V458,X458,Z458,AB458,AD458,AF458,AH458)</f>
        <v>47</v>
      </c>
      <c r="AK458" s="498"/>
      <c r="AL458" s="498"/>
      <c r="AM458" s="498"/>
      <c r="AN458" s="498"/>
      <c r="AO458" s="498"/>
      <c r="AP458" s="498"/>
      <c r="AQ458" s="498"/>
      <c r="AR458" s="498"/>
      <c r="AS458" s="498"/>
      <c r="AT458" s="498"/>
      <c r="AU458" s="498"/>
      <c r="AV458" s="498"/>
      <c r="AW458" s="498"/>
      <c r="AX458" s="498"/>
      <c r="AY458" s="498"/>
      <c r="AZ458" s="498"/>
      <c r="BA458" s="586">
        <v>467.52</v>
      </c>
      <c r="BB458" s="586">
        <v>467.52</v>
      </c>
      <c r="BC458" s="498"/>
      <c r="BD458" s="498"/>
      <c r="BE458" s="498"/>
      <c r="BF458" s="498"/>
      <c r="BG458" s="256">
        <f t="shared" ref="BG458:BG521" si="40">SUM(AK458,AM458,AO458,AQ458,AS458,AU458,AW458,AY458,BA458,BC458,BE458)</f>
        <v>467.52</v>
      </c>
      <c r="BH458" s="26">
        <f t="shared" ref="BH458:BH521" si="41">SUM(AL458,AN458,AP458,AR458,AT458,AV458,AX458,AZ458,BB458,BD458,BF458)</f>
        <v>467.52</v>
      </c>
      <c r="BI458" s="514">
        <f t="shared" si="37"/>
        <v>3.7075337034099924E-2</v>
      </c>
      <c r="BJ458" s="515">
        <v>0</v>
      </c>
      <c r="BK458" s="515">
        <v>0</v>
      </c>
      <c r="BL458" s="515">
        <v>0</v>
      </c>
      <c r="BM458" s="515">
        <v>0</v>
      </c>
      <c r="BN458" s="515">
        <v>0</v>
      </c>
      <c r="BO458" s="515">
        <v>0</v>
      </c>
      <c r="BP458" s="515">
        <v>0</v>
      </c>
      <c r="BQ458" s="515">
        <v>0</v>
      </c>
      <c r="BR458" s="515">
        <v>0</v>
      </c>
      <c r="BS458" s="515">
        <v>0</v>
      </c>
      <c r="BT458" s="515">
        <v>0</v>
      </c>
      <c r="BU458" s="515">
        <v>0</v>
      </c>
      <c r="BV458" s="515">
        <v>0</v>
      </c>
      <c r="BW458" s="515">
        <v>0</v>
      </c>
      <c r="BX458" s="515">
        <v>0</v>
      </c>
      <c r="BY458" s="515">
        <v>0</v>
      </c>
      <c r="BZ458" s="515">
        <v>548793.67680000002</v>
      </c>
      <c r="CA458" s="515">
        <v>548793.67680000002</v>
      </c>
      <c r="CB458" s="515">
        <v>0</v>
      </c>
      <c r="CC458" s="515">
        <v>0</v>
      </c>
      <c r="CD458" s="515">
        <v>0</v>
      </c>
      <c r="CE458" s="515">
        <v>0</v>
      </c>
      <c r="CF458" s="515">
        <v>548793.67680000002</v>
      </c>
      <c r="CG458" s="516">
        <v>548793.67680000002</v>
      </c>
      <c r="CH458" s="501">
        <v>38018400</v>
      </c>
      <c r="CI458" s="501">
        <v>38018400</v>
      </c>
      <c r="CJ458" s="501">
        <v>44185440</v>
      </c>
      <c r="CK458" s="257" t="s">
        <v>1976</v>
      </c>
      <c r="CL458" s="108">
        <v>10.85</v>
      </c>
      <c r="CM458" s="245">
        <v>10.85</v>
      </c>
      <c r="CN458" s="109">
        <v>12.61</v>
      </c>
      <c r="CO458" s="436"/>
      <c r="CP458" s="436"/>
      <c r="CQ458" s="436"/>
      <c r="CR458" s="273"/>
      <c r="CS458" s="447">
        <v>222.00358258822041</v>
      </c>
      <c r="CT458" s="448">
        <v>114.98427984058141</v>
      </c>
      <c r="CU458" s="441">
        <v>0.76866650513622625</v>
      </c>
      <c r="CV458" s="442">
        <v>0.39811951812063323</v>
      </c>
      <c r="CW458" s="450" t="s">
        <v>2218</v>
      </c>
      <c r="CX458" s="242"/>
      <c r="CY458" s="436"/>
      <c r="CZ458" s="436"/>
      <c r="DA458" s="437"/>
      <c r="DB458" s="438"/>
      <c r="DC458" s="457">
        <v>0</v>
      </c>
      <c r="DD458" s="458">
        <v>0</v>
      </c>
      <c r="DE458" s="459">
        <v>191640</v>
      </c>
      <c r="DF458" s="357">
        <v>63880</v>
      </c>
    </row>
    <row r="459" spans="1:110" ht="35.25" customHeight="1" x14ac:dyDescent="0.25">
      <c r="A459" s="401" t="s">
        <v>56</v>
      </c>
      <c r="B459" s="48" t="s">
        <v>42</v>
      </c>
      <c r="C459" s="48" t="s">
        <v>670</v>
      </c>
      <c r="D459" s="145" t="s">
        <v>797</v>
      </c>
      <c r="E459" s="145" t="s">
        <v>798</v>
      </c>
      <c r="F459" s="145" t="s">
        <v>803</v>
      </c>
      <c r="G459" s="14" t="s">
        <v>804</v>
      </c>
      <c r="H459" s="22" t="s">
        <v>1978</v>
      </c>
      <c r="I459" s="145" t="s">
        <v>1984</v>
      </c>
      <c r="J459" s="426">
        <v>12.30968508939201</v>
      </c>
      <c r="K459" s="426">
        <v>42.758143850456996</v>
      </c>
      <c r="L459" s="488">
        <v>2077.5</v>
      </c>
      <c r="M459" s="498"/>
      <c r="N459" s="498"/>
      <c r="O459" s="498"/>
      <c r="P459" s="498"/>
      <c r="Q459" s="498"/>
      <c r="R459" s="498"/>
      <c r="S459" s="498"/>
      <c r="T459" s="498"/>
      <c r="U459" s="498"/>
      <c r="V459" s="498"/>
      <c r="W459" s="498"/>
      <c r="X459" s="498"/>
      <c r="Y459" s="498"/>
      <c r="Z459" s="498"/>
      <c r="AA459" s="498"/>
      <c r="AB459" s="498"/>
      <c r="AC459" s="498">
        <v>51</v>
      </c>
      <c r="AD459" s="498">
        <v>51</v>
      </c>
      <c r="AE459" s="498"/>
      <c r="AF459" s="498"/>
      <c r="AG459" s="585"/>
      <c r="AH459" s="498"/>
      <c r="AI459" s="498">
        <f t="shared" si="38"/>
        <v>51</v>
      </c>
      <c r="AJ459" s="498">
        <f t="shared" si="39"/>
        <v>51</v>
      </c>
      <c r="AK459" s="498"/>
      <c r="AL459" s="498"/>
      <c r="AM459" s="498"/>
      <c r="AN459" s="498"/>
      <c r="AO459" s="498"/>
      <c r="AP459" s="498"/>
      <c r="AQ459" s="498"/>
      <c r="AR459" s="498"/>
      <c r="AS459" s="498"/>
      <c r="AT459" s="498"/>
      <c r="AU459" s="498"/>
      <c r="AV459" s="498"/>
      <c r="AW459" s="498"/>
      <c r="AX459" s="498"/>
      <c r="AY459" s="498"/>
      <c r="AZ459" s="498"/>
      <c r="BA459" s="586">
        <v>364.51</v>
      </c>
      <c r="BB459" s="586">
        <v>364.51</v>
      </c>
      <c r="BC459" s="498"/>
      <c r="BD459" s="498"/>
      <c r="BE459" s="498"/>
      <c r="BF459" s="498"/>
      <c r="BG459" s="256">
        <f t="shared" si="40"/>
        <v>364.51</v>
      </c>
      <c r="BH459" s="26">
        <f t="shared" si="41"/>
        <v>364.51</v>
      </c>
      <c r="BI459" s="514">
        <f t="shared" si="37"/>
        <v>3.8613347457627123E-2</v>
      </c>
      <c r="BJ459" s="515">
        <v>0</v>
      </c>
      <c r="BK459" s="515">
        <v>0</v>
      </c>
      <c r="BL459" s="515">
        <v>0</v>
      </c>
      <c r="BM459" s="515">
        <v>0</v>
      </c>
      <c r="BN459" s="515">
        <v>0</v>
      </c>
      <c r="BO459" s="515">
        <v>0</v>
      </c>
      <c r="BP459" s="515">
        <v>0</v>
      </c>
      <c r="BQ459" s="515">
        <v>0</v>
      </c>
      <c r="BR459" s="515">
        <v>0</v>
      </c>
      <c r="BS459" s="515">
        <v>0</v>
      </c>
      <c r="BT459" s="515">
        <v>0</v>
      </c>
      <c r="BU459" s="515">
        <v>0</v>
      </c>
      <c r="BV459" s="515">
        <v>0</v>
      </c>
      <c r="BW459" s="515">
        <v>0</v>
      </c>
      <c r="BX459" s="515">
        <v>0</v>
      </c>
      <c r="BY459" s="515">
        <v>0</v>
      </c>
      <c r="BZ459" s="515">
        <v>427876.41840000002</v>
      </c>
      <c r="CA459" s="515">
        <v>427876.41840000002</v>
      </c>
      <c r="CB459" s="515">
        <v>0</v>
      </c>
      <c r="CC459" s="515">
        <v>0</v>
      </c>
      <c r="CD459" s="515">
        <v>0</v>
      </c>
      <c r="CE459" s="515">
        <v>0</v>
      </c>
      <c r="CF459" s="515">
        <v>427876.41840000002</v>
      </c>
      <c r="CG459" s="516">
        <v>427876.41840000002</v>
      </c>
      <c r="CH459" s="501">
        <v>28242240</v>
      </c>
      <c r="CI459" s="501">
        <v>28242240</v>
      </c>
      <c r="CJ459" s="501">
        <v>33077759.999999996</v>
      </c>
      <c r="CK459" s="257" t="s">
        <v>1976</v>
      </c>
      <c r="CL459" s="108">
        <v>8.06</v>
      </c>
      <c r="CM459" s="245">
        <v>8.06</v>
      </c>
      <c r="CN459" s="109">
        <v>9.44</v>
      </c>
      <c r="CO459" s="436"/>
      <c r="CP459" s="436"/>
      <c r="CQ459" s="436"/>
      <c r="CR459" s="273"/>
      <c r="CS459" s="447">
        <v>224.46038614541487</v>
      </c>
      <c r="CT459" s="448">
        <v>177.96815839892255</v>
      </c>
      <c r="CU459" s="441">
        <v>0.77973958531031895</v>
      </c>
      <c r="CV459" s="442">
        <v>0.73587414481730529</v>
      </c>
      <c r="CW459" s="450" t="s">
        <v>2223</v>
      </c>
      <c r="CX459" s="242"/>
      <c r="CY459" s="436"/>
      <c r="CZ459" s="436"/>
      <c r="DA459" s="437"/>
      <c r="DB459" s="438"/>
      <c r="DC459" s="457">
        <v>0</v>
      </c>
      <c r="DD459" s="458">
        <v>43578</v>
      </c>
      <c r="DE459" s="459">
        <v>128313</v>
      </c>
      <c r="DF459" s="357">
        <v>57297</v>
      </c>
    </row>
    <row r="460" spans="1:110" ht="35.25" customHeight="1" x14ac:dyDescent="0.25">
      <c r="A460" s="401" t="s">
        <v>56</v>
      </c>
      <c r="B460" s="48" t="s">
        <v>42</v>
      </c>
      <c r="C460" s="48" t="s">
        <v>670</v>
      </c>
      <c r="D460" s="145" t="s">
        <v>805</v>
      </c>
      <c r="E460" s="145" t="s">
        <v>719</v>
      </c>
      <c r="F460" s="145" t="s">
        <v>806</v>
      </c>
      <c r="G460" s="14" t="s">
        <v>719</v>
      </c>
      <c r="H460" s="22" t="s">
        <v>1979</v>
      </c>
      <c r="I460" s="145" t="s">
        <v>1984</v>
      </c>
      <c r="J460" s="426">
        <v>12.668219606558768</v>
      </c>
      <c r="K460" s="426">
        <v>22.933143891693</v>
      </c>
      <c r="L460" s="488">
        <v>5188.8999999999996</v>
      </c>
      <c r="M460" s="498"/>
      <c r="N460" s="498"/>
      <c r="O460" s="498"/>
      <c r="P460" s="498"/>
      <c r="Q460" s="498"/>
      <c r="R460" s="498"/>
      <c r="S460" s="498"/>
      <c r="T460" s="498"/>
      <c r="U460" s="498"/>
      <c r="V460" s="498"/>
      <c r="W460" s="498"/>
      <c r="X460" s="498"/>
      <c r="Y460" s="498"/>
      <c r="Z460" s="498"/>
      <c r="AA460" s="498"/>
      <c r="AB460" s="498"/>
      <c r="AC460" s="498">
        <v>109</v>
      </c>
      <c r="AD460" s="498">
        <v>109</v>
      </c>
      <c r="AE460" s="498"/>
      <c r="AF460" s="498"/>
      <c r="AG460" s="585"/>
      <c r="AH460" s="498"/>
      <c r="AI460" s="498">
        <f t="shared" si="38"/>
        <v>109</v>
      </c>
      <c r="AJ460" s="498">
        <f t="shared" si="39"/>
        <v>109</v>
      </c>
      <c r="AK460" s="498"/>
      <c r="AL460" s="498"/>
      <c r="AM460" s="498"/>
      <c r="AN460" s="498"/>
      <c r="AO460" s="498"/>
      <c r="AP460" s="498"/>
      <c r="AQ460" s="498"/>
      <c r="AR460" s="498"/>
      <c r="AS460" s="498"/>
      <c r="AT460" s="498"/>
      <c r="AU460" s="498"/>
      <c r="AV460" s="498"/>
      <c r="AW460" s="498"/>
      <c r="AX460" s="498"/>
      <c r="AY460" s="498"/>
      <c r="AZ460" s="498"/>
      <c r="BA460" s="586">
        <v>649.25</v>
      </c>
      <c r="BB460" s="586">
        <v>649.25</v>
      </c>
      <c r="BC460" s="498"/>
      <c r="BD460" s="498"/>
      <c r="BE460" s="498"/>
      <c r="BF460" s="498"/>
      <c r="BG460" s="256">
        <f t="shared" si="40"/>
        <v>649.25</v>
      </c>
      <c r="BH460" s="26">
        <f t="shared" si="41"/>
        <v>649.25</v>
      </c>
      <c r="BI460" s="514">
        <f t="shared" si="37"/>
        <v>6.0115740740740733E-2</v>
      </c>
      <c r="BJ460" s="515">
        <v>0</v>
      </c>
      <c r="BK460" s="515">
        <v>0</v>
      </c>
      <c r="BL460" s="515">
        <v>0</v>
      </c>
      <c r="BM460" s="515">
        <v>0</v>
      </c>
      <c r="BN460" s="515">
        <v>0</v>
      </c>
      <c r="BO460" s="515">
        <v>0</v>
      </c>
      <c r="BP460" s="515">
        <v>0</v>
      </c>
      <c r="BQ460" s="515">
        <v>0</v>
      </c>
      <c r="BR460" s="515">
        <v>0</v>
      </c>
      <c r="BS460" s="515">
        <v>0</v>
      </c>
      <c r="BT460" s="515">
        <v>0</v>
      </c>
      <c r="BU460" s="515">
        <v>0</v>
      </c>
      <c r="BV460" s="515">
        <v>0</v>
      </c>
      <c r="BW460" s="515">
        <v>0</v>
      </c>
      <c r="BX460" s="515">
        <v>0</v>
      </c>
      <c r="BY460" s="515">
        <v>0</v>
      </c>
      <c r="BZ460" s="515">
        <v>762115.62</v>
      </c>
      <c r="CA460" s="515">
        <v>762115.62</v>
      </c>
      <c r="CB460" s="515">
        <v>0</v>
      </c>
      <c r="CC460" s="515">
        <v>0</v>
      </c>
      <c r="CD460" s="515">
        <v>0</v>
      </c>
      <c r="CE460" s="515">
        <v>0</v>
      </c>
      <c r="CF460" s="515">
        <v>762115.62</v>
      </c>
      <c r="CG460" s="516">
        <v>762115.62</v>
      </c>
      <c r="CH460" s="501">
        <v>34093920.000000007</v>
      </c>
      <c r="CI460" s="501">
        <v>34093920.000000007</v>
      </c>
      <c r="CJ460" s="501">
        <v>37843200.000000007</v>
      </c>
      <c r="CK460" s="257" t="s">
        <v>1976</v>
      </c>
      <c r="CL460" s="108">
        <v>9.73</v>
      </c>
      <c r="CM460" s="245">
        <v>9.73</v>
      </c>
      <c r="CN460" s="109">
        <v>10.8</v>
      </c>
      <c r="CO460" s="436"/>
      <c r="CP460" s="436"/>
      <c r="CQ460" s="436"/>
      <c r="CR460" s="273"/>
      <c r="CS460" s="447">
        <v>75.26026154350555</v>
      </c>
      <c r="CT460" s="448">
        <v>48.39833657573994</v>
      </c>
      <c r="CU460" s="441">
        <v>0.51597271702721159</v>
      </c>
      <c r="CV460" s="442">
        <v>0.50397687235554101</v>
      </c>
      <c r="CW460" s="450" t="s">
        <v>2269</v>
      </c>
      <c r="CX460" s="242"/>
      <c r="CY460" s="436"/>
      <c r="CZ460" s="436"/>
      <c r="DA460" s="437"/>
      <c r="DB460" s="438"/>
      <c r="DC460" s="457">
        <v>504728</v>
      </c>
      <c r="DD460" s="458">
        <v>0</v>
      </c>
      <c r="DE460" s="459">
        <v>0</v>
      </c>
      <c r="DF460" s="357">
        <v>168242.66666666666</v>
      </c>
    </row>
    <row r="461" spans="1:110" ht="35.25" customHeight="1" x14ac:dyDescent="0.25">
      <c r="A461" s="401" t="s">
        <v>56</v>
      </c>
      <c r="B461" s="48" t="s">
        <v>42</v>
      </c>
      <c r="C461" s="48" t="s">
        <v>670</v>
      </c>
      <c r="D461" s="145" t="s">
        <v>805</v>
      </c>
      <c r="E461" s="145" t="s">
        <v>719</v>
      </c>
      <c r="F461" s="145" t="s">
        <v>807</v>
      </c>
      <c r="G461" s="14" t="s">
        <v>719</v>
      </c>
      <c r="H461" s="22" t="s">
        <v>1979</v>
      </c>
      <c r="I461" s="145" t="s">
        <v>1984</v>
      </c>
      <c r="J461" s="426">
        <v>12.30968508939201</v>
      </c>
      <c r="K461" s="426">
        <v>12.965340882123002</v>
      </c>
      <c r="L461" s="488">
        <v>2118.1999999999998</v>
      </c>
      <c r="M461" s="498"/>
      <c r="N461" s="498"/>
      <c r="O461" s="498"/>
      <c r="P461" s="498"/>
      <c r="Q461" s="498"/>
      <c r="R461" s="498"/>
      <c r="S461" s="498"/>
      <c r="T461" s="498"/>
      <c r="U461" s="498"/>
      <c r="V461" s="498"/>
      <c r="W461" s="498"/>
      <c r="X461" s="498"/>
      <c r="Y461" s="498"/>
      <c r="Z461" s="498"/>
      <c r="AA461" s="498"/>
      <c r="AB461" s="498"/>
      <c r="AC461" s="498">
        <v>32</v>
      </c>
      <c r="AD461" s="498">
        <v>32</v>
      </c>
      <c r="AE461" s="498"/>
      <c r="AF461" s="498"/>
      <c r="AG461" s="585"/>
      <c r="AH461" s="498"/>
      <c r="AI461" s="498">
        <f t="shared" si="38"/>
        <v>32</v>
      </c>
      <c r="AJ461" s="498">
        <f t="shared" si="39"/>
        <v>32</v>
      </c>
      <c r="AK461" s="498"/>
      <c r="AL461" s="498"/>
      <c r="AM461" s="498"/>
      <c r="AN461" s="498"/>
      <c r="AO461" s="498"/>
      <c r="AP461" s="498"/>
      <c r="AQ461" s="498"/>
      <c r="AR461" s="498"/>
      <c r="AS461" s="498"/>
      <c r="AT461" s="498"/>
      <c r="AU461" s="498"/>
      <c r="AV461" s="498"/>
      <c r="AW461" s="498"/>
      <c r="AX461" s="498"/>
      <c r="AY461" s="498"/>
      <c r="AZ461" s="498"/>
      <c r="BA461" s="586">
        <v>769.18</v>
      </c>
      <c r="BB461" s="586">
        <v>769.18</v>
      </c>
      <c r="BC461" s="498"/>
      <c r="BD461" s="498"/>
      <c r="BE461" s="498"/>
      <c r="BF461" s="498"/>
      <c r="BG461" s="256">
        <f t="shared" si="40"/>
        <v>769.18</v>
      </c>
      <c r="BH461" s="26">
        <f t="shared" si="41"/>
        <v>769.18</v>
      </c>
      <c r="BI461" s="514">
        <f t="shared" si="37"/>
        <v>0.10214873837981407</v>
      </c>
      <c r="BJ461" s="515">
        <v>0</v>
      </c>
      <c r="BK461" s="515">
        <v>0</v>
      </c>
      <c r="BL461" s="515">
        <v>0</v>
      </c>
      <c r="BM461" s="515">
        <v>0</v>
      </c>
      <c r="BN461" s="515">
        <v>0</v>
      </c>
      <c r="BO461" s="515">
        <v>0</v>
      </c>
      <c r="BP461" s="515">
        <v>0</v>
      </c>
      <c r="BQ461" s="515">
        <v>0</v>
      </c>
      <c r="BR461" s="515">
        <v>0</v>
      </c>
      <c r="BS461" s="515">
        <v>0</v>
      </c>
      <c r="BT461" s="515">
        <v>0</v>
      </c>
      <c r="BU461" s="515">
        <v>0</v>
      </c>
      <c r="BV461" s="515">
        <v>0</v>
      </c>
      <c r="BW461" s="515">
        <v>0</v>
      </c>
      <c r="BX461" s="515">
        <v>0</v>
      </c>
      <c r="BY461" s="515">
        <v>0</v>
      </c>
      <c r="BZ461" s="515">
        <v>902894.25120000006</v>
      </c>
      <c r="CA461" s="515">
        <v>902894.25120000006</v>
      </c>
      <c r="CB461" s="515">
        <v>0</v>
      </c>
      <c r="CC461" s="515">
        <v>0</v>
      </c>
      <c r="CD461" s="515">
        <v>0</v>
      </c>
      <c r="CE461" s="515">
        <v>0</v>
      </c>
      <c r="CF461" s="515">
        <v>902894.25120000006</v>
      </c>
      <c r="CG461" s="516">
        <v>902894.25120000006</v>
      </c>
      <c r="CH461" s="501">
        <v>20603520</v>
      </c>
      <c r="CI461" s="501">
        <v>20603520</v>
      </c>
      <c r="CJ461" s="501">
        <v>26385120.000000004</v>
      </c>
      <c r="CK461" s="257" t="s">
        <v>1976</v>
      </c>
      <c r="CL461" s="108">
        <v>5.88</v>
      </c>
      <c r="CM461" s="245">
        <v>5.88</v>
      </c>
      <c r="CN461" s="109">
        <v>7.53</v>
      </c>
      <c r="CO461" s="436"/>
      <c r="CP461" s="436"/>
      <c r="CQ461" s="436"/>
      <c r="CR461" s="273"/>
      <c r="CS461" s="447">
        <v>24.314689342363469</v>
      </c>
      <c r="CT461" s="448">
        <v>23.213252192090422</v>
      </c>
      <c r="CU461" s="441">
        <v>0.32403786828784648</v>
      </c>
      <c r="CV461" s="442">
        <v>0.32063805420798103</v>
      </c>
      <c r="CW461" s="450" t="s">
        <v>2268</v>
      </c>
      <c r="CX461" s="242"/>
      <c r="CY461" s="436"/>
      <c r="CZ461" s="436"/>
      <c r="DA461" s="437"/>
      <c r="DB461" s="438"/>
      <c r="DC461" s="457">
        <v>9750</v>
      </c>
      <c r="DD461" s="458">
        <v>0</v>
      </c>
      <c r="DE461" s="459">
        <v>40469</v>
      </c>
      <c r="DF461" s="357">
        <v>16739.666666666668</v>
      </c>
    </row>
    <row r="462" spans="1:110" ht="35.25" customHeight="1" x14ac:dyDescent="0.25">
      <c r="A462" s="401" t="s">
        <v>56</v>
      </c>
      <c r="B462" s="48" t="s">
        <v>42</v>
      </c>
      <c r="C462" s="48" t="s">
        <v>670</v>
      </c>
      <c r="D462" s="145" t="s">
        <v>805</v>
      </c>
      <c r="E462" s="145" t="s">
        <v>719</v>
      </c>
      <c r="F462" s="145" t="s">
        <v>808</v>
      </c>
      <c r="G462" s="14" t="s">
        <v>719</v>
      </c>
      <c r="H462" s="22" t="s">
        <v>1979</v>
      </c>
      <c r="I462" s="145" t="s">
        <v>1984</v>
      </c>
      <c r="J462" s="426">
        <v>10.158477986391464</v>
      </c>
      <c r="K462" s="426">
        <v>22.180681772046</v>
      </c>
      <c r="L462" s="488">
        <v>2839.8</v>
      </c>
      <c r="M462" s="498"/>
      <c r="N462" s="498"/>
      <c r="O462" s="498"/>
      <c r="P462" s="498"/>
      <c r="Q462" s="498"/>
      <c r="R462" s="498"/>
      <c r="S462" s="498"/>
      <c r="T462" s="498"/>
      <c r="U462" s="498"/>
      <c r="V462" s="498"/>
      <c r="W462" s="498"/>
      <c r="X462" s="498"/>
      <c r="Y462" s="498"/>
      <c r="Z462" s="498"/>
      <c r="AA462" s="498"/>
      <c r="AB462" s="498"/>
      <c r="AC462" s="498">
        <v>163</v>
      </c>
      <c r="AD462" s="498">
        <v>163</v>
      </c>
      <c r="AE462" s="498"/>
      <c r="AF462" s="498"/>
      <c r="AG462" s="585"/>
      <c r="AH462" s="498"/>
      <c r="AI462" s="498">
        <f t="shared" si="38"/>
        <v>163</v>
      </c>
      <c r="AJ462" s="498">
        <f t="shared" si="39"/>
        <v>163</v>
      </c>
      <c r="AK462" s="498"/>
      <c r="AL462" s="498"/>
      <c r="AM462" s="498"/>
      <c r="AN462" s="498"/>
      <c r="AO462" s="498"/>
      <c r="AP462" s="498"/>
      <c r="AQ462" s="498"/>
      <c r="AR462" s="498"/>
      <c r="AS462" s="498"/>
      <c r="AT462" s="498"/>
      <c r="AU462" s="498"/>
      <c r="AV462" s="498"/>
      <c r="AW462" s="498"/>
      <c r="AX462" s="498"/>
      <c r="AY462" s="498"/>
      <c r="AZ462" s="498"/>
      <c r="BA462" s="586">
        <v>1310.75</v>
      </c>
      <c r="BB462" s="586">
        <v>1310.75</v>
      </c>
      <c r="BC462" s="498"/>
      <c r="BD462" s="498"/>
      <c r="BE462" s="498"/>
      <c r="BF462" s="498"/>
      <c r="BG462" s="256">
        <f t="shared" si="40"/>
        <v>1310.75</v>
      </c>
      <c r="BH462" s="26">
        <f t="shared" si="41"/>
        <v>1310.75</v>
      </c>
      <c r="BI462" s="514">
        <f t="shared" si="37"/>
        <v>0.16282608695652173</v>
      </c>
      <c r="BJ462" s="515">
        <v>0</v>
      </c>
      <c r="BK462" s="515">
        <v>0</v>
      </c>
      <c r="BL462" s="515">
        <v>0</v>
      </c>
      <c r="BM462" s="515">
        <v>0</v>
      </c>
      <c r="BN462" s="515">
        <v>0</v>
      </c>
      <c r="BO462" s="515">
        <v>0</v>
      </c>
      <c r="BP462" s="515">
        <v>0</v>
      </c>
      <c r="BQ462" s="515">
        <v>0</v>
      </c>
      <c r="BR462" s="515">
        <v>0</v>
      </c>
      <c r="BS462" s="515">
        <v>0</v>
      </c>
      <c r="BT462" s="515">
        <v>0</v>
      </c>
      <c r="BU462" s="515">
        <v>0</v>
      </c>
      <c r="BV462" s="515">
        <v>0</v>
      </c>
      <c r="BW462" s="515">
        <v>0</v>
      </c>
      <c r="BX462" s="515">
        <v>0</v>
      </c>
      <c r="BY462" s="515">
        <v>0</v>
      </c>
      <c r="BZ462" s="515">
        <v>1538610.78</v>
      </c>
      <c r="CA462" s="515">
        <v>1538610.78</v>
      </c>
      <c r="CB462" s="515">
        <v>0</v>
      </c>
      <c r="CC462" s="515">
        <v>0</v>
      </c>
      <c r="CD462" s="515">
        <v>0</v>
      </c>
      <c r="CE462" s="515">
        <v>0</v>
      </c>
      <c r="CF462" s="515">
        <v>1538610.78</v>
      </c>
      <c r="CG462" s="516">
        <v>1538610.78</v>
      </c>
      <c r="CH462" s="501">
        <v>25298879.999999996</v>
      </c>
      <c r="CI462" s="501">
        <v>25298879.999999996</v>
      </c>
      <c r="CJ462" s="501">
        <v>28207200.000000004</v>
      </c>
      <c r="CK462" s="257" t="s">
        <v>1976</v>
      </c>
      <c r="CL462" s="108">
        <v>7.22</v>
      </c>
      <c r="CM462" s="245">
        <v>7.22</v>
      </c>
      <c r="CN462" s="109">
        <v>8.0500000000000007</v>
      </c>
      <c r="CO462" s="436"/>
      <c r="CP462" s="436"/>
      <c r="CQ462" s="436"/>
      <c r="CR462" s="273"/>
      <c r="CS462" s="447">
        <v>135.5671269517062</v>
      </c>
      <c r="CT462" s="448">
        <v>57.785866864257173</v>
      </c>
      <c r="CU462" s="441">
        <v>0.51603072960525831</v>
      </c>
      <c r="CV462" s="442">
        <v>0.48069898091846069</v>
      </c>
      <c r="CW462" s="450" t="s">
        <v>2236</v>
      </c>
      <c r="CX462" s="242"/>
      <c r="CY462" s="436"/>
      <c r="CZ462" s="436"/>
      <c r="DA462" s="437"/>
      <c r="DB462" s="438"/>
      <c r="DC462" s="457">
        <v>31770</v>
      </c>
      <c r="DD462" s="458">
        <v>0</v>
      </c>
      <c r="DE462" s="459">
        <v>184518</v>
      </c>
      <c r="DF462" s="357">
        <v>72096</v>
      </c>
    </row>
    <row r="463" spans="1:110" ht="35.25" customHeight="1" x14ac:dyDescent="0.25">
      <c r="A463" s="401" t="s">
        <v>56</v>
      </c>
      <c r="B463" s="48" t="s">
        <v>42</v>
      </c>
      <c r="C463" s="48" t="s">
        <v>670</v>
      </c>
      <c r="D463" s="145" t="s">
        <v>805</v>
      </c>
      <c r="E463" s="145" t="s">
        <v>719</v>
      </c>
      <c r="F463" s="145" t="s">
        <v>809</v>
      </c>
      <c r="G463" s="14" t="s">
        <v>719</v>
      </c>
      <c r="H463" s="22" t="s">
        <v>1979</v>
      </c>
      <c r="I463" s="145" t="s">
        <v>1984</v>
      </c>
      <c r="J463" s="426">
        <v>14.460892192392555</v>
      </c>
      <c r="K463" s="426">
        <v>3.187310599431</v>
      </c>
      <c r="L463" s="488">
        <v>204.5</v>
      </c>
      <c r="M463" s="498"/>
      <c r="N463" s="498"/>
      <c r="O463" s="498"/>
      <c r="P463" s="498"/>
      <c r="Q463" s="498"/>
      <c r="R463" s="498"/>
      <c r="S463" s="498"/>
      <c r="T463" s="498"/>
      <c r="U463" s="498"/>
      <c r="V463" s="498"/>
      <c r="W463" s="498"/>
      <c r="X463" s="498"/>
      <c r="Y463" s="498"/>
      <c r="Z463" s="498"/>
      <c r="AA463" s="498"/>
      <c r="AB463" s="498"/>
      <c r="AC463" s="498">
        <v>13</v>
      </c>
      <c r="AD463" s="498">
        <v>13</v>
      </c>
      <c r="AE463" s="498"/>
      <c r="AF463" s="498"/>
      <c r="AG463" s="585"/>
      <c r="AH463" s="498"/>
      <c r="AI463" s="498">
        <f t="shared" si="38"/>
        <v>13</v>
      </c>
      <c r="AJ463" s="498">
        <f t="shared" si="39"/>
        <v>13</v>
      </c>
      <c r="AK463" s="498"/>
      <c r="AL463" s="498"/>
      <c r="AM463" s="498"/>
      <c r="AN463" s="498"/>
      <c r="AO463" s="498"/>
      <c r="AP463" s="498"/>
      <c r="AQ463" s="498"/>
      <c r="AR463" s="498"/>
      <c r="AS463" s="498"/>
      <c r="AT463" s="498"/>
      <c r="AU463" s="498"/>
      <c r="AV463" s="498"/>
      <c r="AW463" s="498"/>
      <c r="AX463" s="498"/>
      <c r="AY463" s="498"/>
      <c r="AZ463" s="498"/>
      <c r="BA463" s="586">
        <v>82.43</v>
      </c>
      <c r="BB463" s="586">
        <v>82.43</v>
      </c>
      <c r="BC463" s="498"/>
      <c r="BD463" s="498"/>
      <c r="BE463" s="498"/>
      <c r="BF463" s="498"/>
      <c r="BG463" s="256">
        <f t="shared" si="40"/>
        <v>82.43</v>
      </c>
      <c r="BH463" s="26">
        <f t="shared" si="41"/>
        <v>82.43</v>
      </c>
      <c r="BI463" s="514">
        <f t="shared" si="37"/>
        <v>6.4398437500000003E-2</v>
      </c>
      <c r="BJ463" s="515">
        <v>0</v>
      </c>
      <c r="BK463" s="515">
        <v>0</v>
      </c>
      <c r="BL463" s="515">
        <v>0</v>
      </c>
      <c r="BM463" s="515">
        <v>0</v>
      </c>
      <c r="BN463" s="515">
        <v>0</v>
      </c>
      <c r="BO463" s="515">
        <v>0</v>
      </c>
      <c r="BP463" s="515">
        <v>0</v>
      </c>
      <c r="BQ463" s="515">
        <v>0</v>
      </c>
      <c r="BR463" s="515">
        <v>0</v>
      </c>
      <c r="BS463" s="515">
        <v>0</v>
      </c>
      <c r="BT463" s="515">
        <v>0</v>
      </c>
      <c r="BU463" s="515">
        <v>0</v>
      </c>
      <c r="BV463" s="515">
        <v>0</v>
      </c>
      <c r="BW463" s="515">
        <v>0</v>
      </c>
      <c r="BX463" s="515">
        <v>0</v>
      </c>
      <c r="BY463" s="515">
        <v>0</v>
      </c>
      <c r="BZ463" s="515">
        <v>96759.631200000018</v>
      </c>
      <c r="CA463" s="515">
        <v>96759.631200000018</v>
      </c>
      <c r="CB463" s="515">
        <v>0</v>
      </c>
      <c r="CC463" s="515">
        <v>0</v>
      </c>
      <c r="CD463" s="515">
        <v>0</v>
      </c>
      <c r="CE463" s="515">
        <v>0</v>
      </c>
      <c r="CF463" s="515">
        <v>96759.631200000018</v>
      </c>
      <c r="CG463" s="516">
        <v>96759.631200000018</v>
      </c>
      <c r="CH463" s="501">
        <v>3609120.0000000005</v>
      </c>
      <c r="CI463" s="501">
        <v>3609120.0000000005</v>
      </c>
      <c r="CJ463" s="501">
        <v>4485120</v>
      </c>
      <c r="CK463" s="257" t="s">
        <v>1976</v>
      </c>
      <c r="CL463" s="108">
        <v>1.03</v>
      </c>
      <c r="CM463" s="245">
        <v>1.03</v>
      </c>
      <c r="CN463" s="109">
        <v>1.28</v>
      </c>
      <c r="CO463" s="436"/>
      <c r="CP463" s="436"/>
      <c r="CQ463" s="436"/>
      <c r="CR463" s="273"/>
      <c r="CS463" s="447">
        <v>13.88946584209935</v>
      </c>
      <c r="CT463" s="448">
        <v>13.88946584209935</v>
      </c>
      <c r="CU463" s="441">
        <v>0.24478434682186342</v>
      </c>
      <c r="CV463" s="442">
        <v>0.24478434682186342</v>
      </c>
      <c r="CW463" s="450" t="s">
        <v>2246</v>
      </c>
      <c r="CX463" s="242"/>
      <c r="CY463" s="436"/>
      <c r="CZ463" s="436"/>
      <c r="DA463" s="437"/>
      <c r="DB463" s="438"/>
      <c r="DC463" s="457">
        <v>0</v>
      </c>
      <c r="DD463" s="458">
        <v>0</v>
      </c>
      <c r="DE463" s="459">
        <v>0</v>
      </c>
      <c r="DF463" s="357">
        <v>0</v>
      </c>
    </row>
    <row r="464" spans="1:110" ht="35.25" customHeight="1" x14ac:dyDescent="0.25">
      <c r="A464" s="401" t="s">
        <v>56</v>
      </c>
      <c r="B464" s="48" t="s">
        <v>42</v>
      </c>
      <c r="C464" s="48" t="s">
        <v>670</v>
      </c>
      <c r="D464" s="145" t="s">
        <v>805</v>
      </c>
      <c r="E464" s="145" t="s">
        <v>719</v>
      </c>
      <c r="F464" s="145" t="s">
        <v>810</v>
      </c>
      <c r="G464" s="14" t="s">
        <v>775</v>
      </c>
      <c r="H464" s="22" t="s">
        <v>1978</v>
      </c>
      <c r="I464" s="145" t="s">
        <v>1984</v>
      </c>
      <c r="J464" s="426">
        <v>12.26188048710311</v>
      </c>
      <c r="K464" s="426">
        <v>4.5869318086410003</v>
      </c>
      <c r="L464" s="488">
        <v>652.9</v>
      </c>
      <c r="M464" s="498"/>
      <c r="N464" s="498"/>
      <c r="O464" s="498"/>
      <c r="P464" s="498"/>
      <c r="Q464" s="498"/>
      <c r="R464" s="498"/>
      <c r="S464" s="498"/>
      <c r="T464" s="498"/>
      <c r="U464" s="498"/>
      <c r="V464" s="498"/>
      <c r="W464" s="498"/>
      <c r="X464" s="498"/>
      <c r="Y464" s="498"/>
      <c r="Z464" s="498"/>
      <c r="AA464" s="498"/>
      <c r="AB464" s="498"/>
      <c r="AC464" s="498">
        <v>11</v>
      </c>
      <c r="AD464" s="498">
        <v>11</v>
      </c>
      <c r="AE464" s="498"/>
      <c r="AF464" s="498"/>
      <c r="AG464" s="585"/>
      <c r="AH464" s="498"/>
      <c r="AI464" s="498">
        <f t="shared" si="38"/>
        <v>11</v>
      </c>
      <c r="AJ464" s="498">
        <f t="shared" si="39"/>
        <v>11</v>
      </c>
      <c r="AK464" s="498"/>
      <c r="AL464" s="498"/>
      <c r="AM464" s="498"/>
      <c r="AN464" s="498"/>
      <c r="AO464" s="498"/>
      <c r="AP464" s="498"/>
      <c r="AQ464" s="498"/>
      <c r="AR464" s="498"/>
      <c r="AS464" s="498"/>
      <c r="AT464" s="498"/>
      <c r="AU464" s="498"/>
      <c r="AV464" s="498"/>
      <c r="AW464" s="498"/>
      <c r="AX464" s="498"/>
      <c r="AY464" s="498"/>
      <c r="AZ464" s="498"/>
      <c r="BA464" s="586">
        <v>58</v>
      </c>
      <c r="BB464" s="586">
        <v>58</v>
      </c>
      <c r="BC464" s="498"/>
      <c r="BD464" s="498"/>
      <c r="BE464" s="498"/>
      <c r="BF464" s="498"/>
      <c r="BG464" s="256">
        <f t="shared" si="40"/>
        <v>58</v>
      </c>
      <c r="BH464" s="26">
        <f t="shared" si="41"/>
        <v>58</v>
      </c>
      <c r="BI464" s="514">
        <f t="shared" si="37"/>
        <v>3.5365853658536589E-2</v>
      </c>
      <c r="BJ464" s="515">
        <v>0</v>
      </c>
      <c r="BK464" s="515">
        <v>0</v>
      </c>
      <c r="BL464" s="515">
        <v>0</v>
      </c>
      <c r="BM464" s="515">
        <v>0</v>
      </c>
      <c r="BN464" s="515">
        <v>0</v>
      </c>
      <c r="BO464" s="515">
        <v>0</v>
      </c>
      <c r="BP464" s="515">
        <v>0</v>
      </c>
      <c r="BQ464" s="515">
        <v>0</v>
      </c>
      <c r="BR464" s="515">
        <v>0</v>
      </c>
      <c r="BS464" s="515">
        <v>0</v>
      </c>
      <c r="BT464" s="515">
        <v>0</v>
      </c>
      <c r="BU464" s="515">
        <v>0</v>
      </c>
      <c r="BV464" s="515">
        <v>0</v>
      </c>
      <c r="BW464" s="515">
        <v>0</v>
      </c>
      <c r="BX464" s="515">
        <v>0</v>
      </c>
      <c r="BY464" s="515">
        <v>0</v>
      </c>
      <c r="BZ464" s="515">
        <v>68082.720000000001</v>
      </c>
      <c r="CA464" s="515">
        <v>68082.720000000001</v>
      </c>
      <c r="CB464" s="515">
        <v>0</v>
      </c>
      <c r="CC464" s="515">
        <v>0</v>
      </c>
      <c r="CD464" s="515">
        <v>0</v>
      </c>
      <c r="CE464" s="515">
        <v>0</v>
      </c>
      <c r="CF464" s="515">
        <v>68082.720000000001</v>
      </c>
      <c r="CG464" s="516">
        <v>68082.720000000001</v>
      </c>
      <c r="CH464" s="501">
        <v>1681920</v>
      </c>
      <c r="CI464" s="501">
        <v>1681920</v>
      </c>
      <c r="CJ464" s="501">
        <v>5746560</v>
      </c>
      <c r="CK464" s="257" t="s">
        <v>1976</v>
      </c>
      <c r="CL464" s="108">
        <v>0.48</v>
      </c>
      <c r="CM464" s="245">
        <v>0.48</v>
      </c>
      <c r="CN464" s="109">
        <v>1.64</v>
      </c>
      <c r="CO464" s="436"/>
      <c r="CP464" s="436"/>
      <c r="CQ464" s="436"/>
      <c r="CR464" s="273"/>
      <c r="CS464" s="447">
        <v>26.957648950589043</v>
      </c>
      <c r="CT464" s="448">
        <v>15.980239888687324</v>
      </c>
      <c r="CU464" s="441">
        <v>0.49549203236059314</v>
      </c>
      <c r="CV464" s="442">
        <v>0.48221826082262248</v>
      </c>
      <c r="CW464" s="450" t="s">
        <v>2236</v>
      </c>
      <c r="CX464" s="242"/>
      <c r="CY464" s="436"/>
      <c r="CZ464" s="436"/>
      <c r="DA464" s="437"/>
      <c r="DB464" s="438"/>
      <c r="DC464" s="457">
        <v>5496</v>
      </c>
      <c r="DD464" s="458">
        <v>8225</v>
      </c>
      <c r="DE464" s="459">
        <v>0</v>
      </c>
      <c r="DF464" s="357">
        <v>4573.666666666667</v>
      </c>
    </row>
    <row r="465" spans="1:110" ht="35.25" customHeight="1" x14ac:dyDescent="0.25">
      <c r="A465" s="401" t="s">
        <v>56</v>
      </c>
      <c r="B465" s="48" t="s">
        <v>42</v>
      </c>
      <c r="C465" s="48" t="s">
        <v>670</v>
      </c>
      <c r="D465" s="145" t="s">
        <v>805</v>
      </c>
      <c r="E465" s="145" t="s">
        <v>719</v>
      </c>
      <c r="F465" s="145" t="s">
        <v>811</v>
      </c>
      <c r="G465" s="14" t="s">
        <v>775</v>
      </c>
      <c r="H465" s="22" t="s">
        <v>1979</v>
      </c>
      <c r="I465" s="145" t="s">
        <v>1984</v>
      </c>
      <c r="J465" s="426">
        <v>0</v>
      </c>
      <c r="K465" s="426">
        <v>1.555871208885</v>
      </c>
      <c r="L465" s="488">
        <v>0</v>
      </c>
      <c r="M465" s="498"/>
      <c r="N465" s="498"/>
      <c r="O465" s="498"/>
      <c r="P465" s="498"/>
      <c r="Q465" s="498"/>
      <c r="R465" s="498"/>
      <c r="S465" s="498"/>
      <c r="T465" s="498"/>
      <c r="U465" s="498"/>
      <c r="V465" s="498"/>
      <c r="W465" s="498"/>
      <c r="X465" s="498"/>
      <c r="Y465" s="498"/>
      <c r="Z465" s="498"/>
      <c r="AA465" s="498"/>
      <c r="AB465" s="498"/>
      <c r="AC465" s="498">
        <v>3</v>
      </c>
      <c r="AD465" s="498">
        <v>3</v>
      </c>
      <c r="AE465" s="498"/>
      <c r="AF465" s="498"/>
      <c r="AG465" s="585"/>
      <c r="AH465" s="498"/>
      <c r="AI465" s="498">
        <f t="shared" si="38"/>
        <v>3</v>
      </c>
      <c r="AJ465" s="498">
        <f t="shared" si="39"/>
        <v>3</v>
      </c>
      <c r="AK465" s="498"/>
      <c r="AL465" s="498"/>
      <c r="AM465" s="498"/>
      <c r="AN465" s="498"/>
      <c r="AO465" s="498"/>
      <c r="AP465" s="498"/>
      <c r="AQ465" s="498"/>
      <c r="AR465" s="498"/>
      <c r="AS465" s="498"/>
      <c r="AT465" s="498"/>
      <c r="AU465" s="498"/>
      <c r="AV465" s="498"/>
      <c r="AW465" s="498"/>
      <c r="AX465" s="498"/>
      <c r="AY465" s="498"/>
      <c r="AZ465" s="498"/>
      <c r="BA465" s="586">
        <v>26.2</v>
      </c>
      <c r="BB465" s="586">
        <v>26.2</v>
      </c>
      <c r="BC465" s="498"/>
      <c r="BD465" s="498"/>
      <c r="BE465" s="498"/>
      <c r="BF465" s="498"/>
      <c r="BG465" s="256">
        <f t="shared" si="40"/>
        <v>26.2</v>
      </c>
      <c r="BH465" s="26">
        <f t="shared" si="41"/>
        <v>26.2</v>
      </c>
      <c r="BI465" s="514">
        <f t="shared" si="37"/>
        <v>0</v>
      </c>
      <c r="BJ465" s="515">
        <v>0</v>
      </c>
      <c r="BK465" s="515">
        <v>0</v>
      </c>
      <c r="BL465" s="515">
        <v>0</v>
      </c>
      <c r="BM465" s="515">
        <v>0</v>
      </c>
      <c r="BN465" s="515">
        <v>0</v>
      </c>
      <c r="BO465" s="515">
        <v>0</v>
      </c>
      <c r="BP465" s="515">
        <v>0</v>
      </c>
      <c r="BQ465" s="515">
        <v>0</v>
      </c>
      <c r="BR465" s="515">
        <v>0</v>
      </c>
      <c r="BS465" s="515">
        <v>0</v>
      </c>
      <c r="BT465" s="515">
        <v>0</v>
      </c>
      <c r="BU465" s="515">
        <v>0</v>
      </c>
      <c r="BV465" s="515">
        <v>0</v>
      </c>
      <c r="BW465" s="515">
        <v>0</v>
      </c>
      <c r="BX465" s="515">
        <v>0</v>
      </c>
      <c r="BY465" s="515">
        <v>0</v>
      </c>
      <c r="BZ465" s="515">
        <v>30754.608</v>
      </c>
      <c r="CA465" s="515">
        <v>30754.608</v>
      </c>
      <c r="CB465" s="515">
        <v>0</v>
      </c>
      <c r="CC465" s="515">
        <v>0</v>
      </c>
      <c r="CD465" s="515">
        <v>0</v>
      </c>
      <c r="CE465" s="515">
        <v>0</v>
      </c>
      <c r="CF465" s="515">
        <v>30754.608</v>
      </c>
      <c r="CG465" s="516">
        <v>30754.608</v>
      </c>
      <c r="CH465" s="501">
        <v>0</v>
      </c>
      <c r="CI465" s="501">
        <v>0</v>
      </c>
      <c r="CJ465" s="501">
        <v>0</v>
      </c>
      <c r="CK465" s="257" t="s">
        <v>1976</v>
      </c>
      <c r="CL465" s="108">
        <v>0</v>
      </c>
      <c r="CM465" s="245">
        <v>0</v>
      </c>
      <c r="CN465" s="109">
        <v>0</v>
      </c>
      <c r="CO465" s="436"/>
      <c r="CP465" s="436"/>
      <c r="CQ465" s="436"/>
      <c r="CR465" s="273"/>
      <c r="CS465" s="447">
        <v>0</v>
      </c>
      <c r="CT465" s="448">
        <v>0</v>
      </c>
      <c r="CU465" s="441">
        <v>0</v>
      </c>
      <c r="CV465" s="442">
        <v>0</v>
      </c>
      <c r="CW465" s="450" t="s">
        <v>2217</v>
      </c>
      <c r="CX465" s="242"/>
      <c r="CY465" s="436"/>
      <c r="CZ465" s="436"/>
      <c r="DA465" s="437"/>
      <c r="DB465" s="438"/>
      <c r="DC465" s="457">
        <v>0</v>
      </c>
      <c r="DD465" s="458">
        <v>0</v>
      </c>
      <c r="DE465" s="459">
        <v>0</v>
      </c>
      <c r="DF465" s="357">
        <v>0</v>
      </c>
    </row>
    <row r="466" spans="1:110" ht="35.25" customHeight="1" x14ac:dyDescent="0.25">
      <c r="A466" s="401" t="s">
        <v>56</v>
      </c>
      <c r="B466" s="48" t="s">
        <v>42</v>
      </c>
      <c r="C466" s="48" t="s">
        <v>670</v>
      </c>
      <c r="D466" s="145" t="s">
        <v>805</v>
      </c>
      <c r="E466" s="145" t="s">
        <v>719</v>
      </c>
      <c r="F466" s="145" t="s">
        <v>812</v>
      </c>
      <c r="G466" s="14" t="s">
        <v>813</v>
      </c>
      <c r="H466" s="22" t="s">
        <v>1979</v>
      </c>
      <c r="I466" s="145" t="s">
        <v>1984</v>
      </c>
      <c r="J466" s="426">
        <v>14.460892192392555</v>
      </c>
      <c r="K466" s="426">
        <v>26.065340854875</v>
      </c>
      <c r="L466" s="488">
        <v>2585.8000000000002</v>
      </c>
      <c r="M466" s="498"/>
      <c r="N466" s="498"/>
      <c r="O466" s="498"/>
      <c r="P466" s="498"/>
      <c r="Q466" s="498"/>
      <c r="R466" s="498"/>
      <c r="S466" s="498"/>
      <c r="T466" s="498"/>
      <c r="U466" s="498"/>
      <c r="V466" s="498"/>
      <c r="W466" s="498"/>
      <c r="X466" s="498"/>
      <c r="Y466" s="498"/>
      <c r="Z466" s="498"/>
      <c r="AA466" s="498"/>
      <c r="AB466" s="498"/>
      <c r="AC466" s="498">
        <v>134</v>
      </c>
      <c r="AD466" s="498">
        <v>134</v>
      </c>
      <c r="AE466" s="498"/>
      <c r="AF466" s="498"/>
      <c r="AG466" s="585"/>
      <c r="AH466" s="498"/>
      <c r="AI466" s="498">
        <f t="shared" si="38"/>
        <v>134</v>
      </c>
      <c r="AJ466" s="498">
        <f t="shared" si="39"/>
        <v>134</v>
      </c>
      <c r="AK466" s="498"/>
      <c r="AL466" s="498"/>
      <c r="AM466" s="498"/>
      <c r="AN466" s="498"/>
      <c r="AO466" s="498"/>
      <c r="AP466" s="498"/>
      <c r="AQ466" s="498"/>
      <c r="AR466" s="498"/>
      <c r="AS466" s="498"/>
      <c r="AT466" s="498"/>
      <c r="AU466" s="498"/>
      <c r="AV466" s="498"/>
      <c r="AW466" s="498"/>
      <c r="AX466" s="498"/>
      <c r="AY466" s="498"/>
      <c r="AZ466" s="498"/>
      <c r="BA466" s="586">
        <v>931.09</v>
      </c>
      <c r="BB466" s="586">
        <v>931.09</v>
      </c>
      <c r="BC466" s="498"/>
      <c r="BD466" s="498"/>
      <c r="BE466" s="498"/>
      <c r="BF466" s="498"/>
      <c r="BG466" s="256">
        <f t="shared" si="40"/>
        <v>931.09</v>
      </c>
      <c r="BH466" s="26">
        <f t="shared" si="41"/>
        <v>931.09</v>
      </c>
      <c r="BI466" s="514">
        <f t="shared" si="37"/>
        <v>0.12414533333333334</v>
      </c>
      <c r="BJ466" s="515">
        <v>0</v>
      </c>
      <c r="BK466" s="515">
        <v>0</v>
      </c>
      <c r="BL466" s="515">
        <v>0</v>
      </c>
      <c r="BM466" s="515">
        <v>0</v>
      </c>
      <c r="BN466" s="515">
        <v>0</v>
      </c>
      <c r="BO466" s="515">
        <v>0</v>
      </c>
      <c r="BP466" s="515">
        <v>0</v>
      </c>
      <c r="BQ466" s="515">
        <v>0</v>
      </c>
      <c r="BR466" s="515">
        <v>0</v>
      </c>
      <c r="BS466" s="515">
        <v>0</v>
      </c>
      <c r="BT466" s="515">
        <v>0</v>
      </c>
      <c r="BU466" s="515">
        <v>0</v>
      </c>
      <c r="BV466" s="515">
        <v>0</v>
      </c>
      <c r="BW466" s="515">
        <v>0</v>
      </c>
      <c r="BX466" s="515">
        <v>0</v>
      </c>
      <c r="BY466" s="515">
        <v>0</v>
      </c>
      <c r="BZ466" s="515">
        <v>1092950.6856000002</v>
      </c>
      <c r="CA466" s="515">
        <v>1092950.6856000002</v>
      </c>
      <c r="CB466" s="515">
        <v>0</v>
      </c>
      <c r="CC466" s="515">
        <v>0</v>
      </c>
      <c r="CD466" s="515">
        <v>0</v>
      </c>
      <c r="CE466" s="515">
        <v>0</v>
      </c>
      <c r="CF466" s="515">
        <v>1092950.6856000002</v>
      </c>
      <c r="CG466" s="516">
        <v>1092950.6856000002</v>
      </c>
      <c r="CH466" s="501">
        <v>22600800</v>
      </c>
      <c r="CI466" s="501">
        <v>22600800</v>
      </c>
      <c r="CJ466" s="501">
        <v>26280000</v>
      </c>
      <c r="CK466" s="257" t="s">
        <v>1976</v>
      </c>
      <c r="CL466" s="108">
        <v>6.45</v>
      </c>
      <c r="CM466" s="245">
        <v>6.45</v>
      </c>
      <c r="CN466" s="109">
        <v>7.5</v>
      </c>
      <c r="CO466" s="436"/>
      <c r="CP466" s="436"/>
      <c r="CQ466" s="436"/>
      <c r="CR466" s="273"/>
      <c r="CS466" s="447">
        <v>144.1178971651174</v>
      </c>
      <c r="CT466" s="448">
        <v>35.758788194190373</v>
      </c>
      <c r="CU466" s="441">
        <v>0.47706829287044256</v>
      </c>
      <c r="CV466" s="442">
        <v>0.41658361456551501</v>
      </c>
      <c r="CW466" s="450" t="s">
        <v>2265</v>
      </c>
      <c r="CX466" s="242"/>
      <c r="CY466" s="436"/>
      <c r="CZ466" s="436"/>
      <c r="DA466" s="437"/>
      <c r="DB466" s="438"/>
      <c r="DC466" s="457">
        <v>0</v>
      </c>
      <c r="DD466" s="458">
        <v>30443</v>
      </c>
      <c r="DE466" s="459">
        <v>91798</v>
      </c>
      <c r="DF466" s="357">
        <v>40747</v>
      </c>
    </row>
    <row r="467" spans="1:110" ht="35.25" customHeight="1" x14ac:dyDescent="0.25">
      <c r="A467" s="401" t="s">
        <v>56</v>
      </c>
      <c r="B467" s="48" t="s">
        <v>42</v>
      </c>
      <c r="C467" s="48" t="s">
        <v>670</v>
      </c>
      <c r="D467" s="145" t="s">
        <v>814</v>
      </c>
      <c r="E467" s="145" t="s">
        <v>815</v>
      </c>
      <c r="F467" s="145" t="s">
        <v>816</v>
      </c>
      <c r="G467" s="14" t="s">
        <v>817</v>
      </c>
      <c r="H467" s="22" t="s">
        <v>1978</v>
      </c>
      <c r="I467" s="145" t="s">
        <v>1984</v>
      </c>
      <c r="J467" s="426">
        <v>15.369179635881677</v>
      </c>
      <c r="K467" s="426">
        <v>42.566855972067003</v>
      </c>
      <c r="L467" s="488">
        <v>2741.2</v>
      </c>
      <c r="M467" s="498"/>
      <c r="N467" s="498"/>
      <c r="O467" s="498"/>
      <c r="P467" s="498"/>
      <c r="Q467" s="498"/>
      <c r="R467" s="498"/>
      <c r="S467" s="498"/>
      <c r="T467" s="498"/>
      <c r="U467" s="498"/>
      <c r="V467" s="498"/>
      <c r="W467" s="498"/>
      <c r="X467" s="498"/>
      <c r="Y467" s="498"/>
      <c r="Z467" s="498"/>
      <c r="AA467" s="498"/>
      <c r="AB467" s="498"/>
      <c r="AC467" s="498">
        <v>111</v>
      </c>
      <c r="AD467" s="498">
        <v>111</v>
      </c>
      <c r="AE467" s="498"/>
      <c r="AF467" s="498"/>
      <c r="AG467" s="585"/>
      <c r="AH467" s="498"/>
      <c r="AI467" s="498">
        <f t="shared" si="38"/>
        <v>111</v>
      </c>
      <c r="AJ467" s="498">
        <f t="shared" si="39"/>
        <v>111</v>
      </c>
      <c r="AK467" s="498"/>
      <c r="AL467" s="498"/>
      <c r="AM467" s="498"/>
      <c r="AN467" s="498"/>
      <c r="AO467" s="498"/>
      <c r="AP467" s="498"/>
      <c r="AQ467" s="498"/>
      <c r="AR467" s="498"/>
      <c r="AS467" s="498"/>
      <c r="AT467" s="498"/>
      <c r="AU467" s="498"/>
      <c r="AV467" s="498"/>
      <c r="AW467" s="498"/>
      <c r="AX467" s="498"/>
      <c r="AY467" s="498"/>
      <c r="AZ467" s="498"/>
      <c r="BA467" s="586">
        <v>1132.77</v>
      </c>
      <c r="BB467" s="586">
        <v>1132.77</v>
      </c>
      <c r="BC467" s="498"/>
      <c r="BD467" s="498"/>
      <c r="BE467" s="498"/>
      <c r="BF467" s="498"/>
      <c r="BG467" s="256">
        <f t="shared" si="40"/>
        <v>1132.77</v>
      </c>
      <c r="BH467" s="26">
        <f t="shared" si="41"/>
        <v>1132.77</v>
      </c>
      <c r="BI467" s="514">
        <f t="shared" si="37"/>
        <v>8.5042792792792796E-2</v>
      </c>
      <c r="BJ467" s="515">
        <v>0</v>
      </c>
      <c r="BK467" s="515">
        <v>0</v>
      </c>
      <c r="BL467" s="515">
        <v>0</v>
      </c>
      <c r="BM467" s="515">
        <v>0</v>
      </c>
      <c r="BN467" s="515">
        <v>0</v>
      </c>
      <c r="BO467" s="515">
        <v>0</v>
      </c>
      <c r="BP467" s="515">
        <v>0</v>
      </c>
      <c r="BQ467" s="515">
        <v>0</v>
      </c>
      <c r="BR467" s="515">
        <v>0</v>
      </c>
      <c r="BS467" s="515">
        <v>0</v>
      </c>
      <c r="BT467" s="515">
        <v>0</v>
      </c>
      <c r="BU467" s="515">
        <v>0</v>
      </c>
      <c r="BV467" s="515">
        <v>0</v>
      </c>
      <c r="BW467" s="515">
        <v>0</v>
      </c>
      <c r="BX467" s="515">
        <v>0</v>
      </c>
      <c r="BY467" s="515">
        <v>0</v>
      </c>
      <c r="BZ467" s="515">
        <v>1329690.7368000001</v>
      </c>
      <c r="CA467" s="515">
        <v>1329690.7368000001</v>
      </c>
      <c r="CB467" s="515">
        <v>0</v>
      </c>
      <c r="CC467" s="515">
        <v>0</v>
      </c>
      <c r="CD467" s="515">
        <v>0</v>
      </c>
      <c r="CE467" s="515">
        <v>0</v>
      </c>
      <c r="CF467" s="515">
        <v>1329690.7368000001</v>
      </c>
      <c r="CG467" s="516">
        <v>1329690.7368000001</v>
      </c>
      <c r="CH467" s="501">
        <v>36862080</v>
      </c>
      <c r="CI467" s="501">
        <v>36862080</v>
      </c>
      <c r="CJ467" s="501">
        <v>46673280.000000007</v>
      </c>
      <c r="CK467" s="257" t="s">
        <v>1976</v>
      </c>
      <c r="CL467" s="108">
        <v>10.52</v>
      </c>
      <c r="CM467" s="245">
        <v>10.52</v>
      </c>
      <c r="CN467" s="109">
        <v>13.32</v>
      </c>
      <c r="CO467" s="436"/>
      <c r="CP467" s="436"/>
      <c r="CQ467" s="436"/>
      <c r="CR467" s="273"/>
      <c r="CS467" s="447">
        <v>470.93214045172584</v>
      </c>
      <c r="CT467" s="448">
        <v>132.87300054282778</v>
      </c>
      <c r="CU467" s="441">
        <v>1.2001166996762678</v>
      </c>
      <c r="CV467" s="442">
        <v>0.85168593809246806</v>
      </c>
      <c r="CW467" s="450" t="s">
        <v>2218</v>
      </c>
      <c r="CX467" s="242"/>
      <c r="CY467" s="436"/>
      <c r="CZ467" s="436"/>
      <c r="DA467" s="437"/>
      <c r="DB467" s="438"/>
      <c r="DC467" s="457">
        <v>562122</v>
      </c>
      <c r="DD467" s="458">
        <v>0</v>
      </c>
      <c r="DE467" s="459">
        <v>320321</v>
      </c>
      <c r="DF467" s="357">
        <v>294147.66666666669</v>
      </c>
    </row>
    <row r="468" spans="1:110" ht="35.25" customHeight="1" x14ac:dyDescent="0.25">
      <c r="A468" s="401" t="s">
        <v>56</v>
      </c>
      <c r="B468" s="48" t="s">
        <v>42</v>
      </c>
      <c r="C468" s="48" t="s">
        <v>670</v>
      </c>
      <c r="D468" s="145" t="s">
        <v>814</v>
      </c>
      <c r="E468" s="145" t="s">
        <v>815</v>
      </c>
      <c r="F468" s="145" t="s">
        <v>818</v>
      </c>
      <c r="G468" s="14" t="s">
        <v>788</v>
      </c>
      <c r="H468" s="22" t="s">
        <v>1979</v>
      </c>
      <c r="I468" s="145" t="s">
        <v>1984</v>
      </c>
      <c r="J468" s="426">
        <v>14.771622107270414</v>
      </c>
      <c r="K468" s="426">
        <v>2.8831439333970001</v>
      </c>
      <c r="L468" s="488">
        <v>9</v>
      </c>
      <c r="M468" s="498"/>
      <c r="N468" s="498"/>
      <c r="O468" s="498"/>
      <c r="P468" s="498"/>
      <c r="Q468" s="498"/>
      <c r="R468" s="498"/>
      <c r="S468" s="498"/>
      <c r="T468" s="498"/>
      <c r="U468" s="498"/>
      <c r="V468" s="498"/>
      <c r="W468" s="498"/>
      <c r="X468" s="498"/>
      <c r="Y468" s="498"/>
      <c r="Z468" s="498"/>
      <c r="AA468" s="498"/>
      <c r="AB468" s="498"/>
      <c r="AC468" s="498"/>
      <c r="AD468" s="498"/>
      <c r="AE468" s="498"/>
      <c r="AF468" s="498"/>
      <c r="AG468" s="585"/>
      <c r="AH468" s="498"/>
      <c r="AI468" s="498">
        <f t="shared" si="38"/>
        <v>0</v>
      </c>
      <c r="AJ468" s="498">
        <f t="shared" si="39"/>
        <v>0</v>
      </c>
      <c r="AK468" s="498"/>
      <c r="AL468" s="498"/>
      <c r="AM468" s="498"/>
      <c r="AN468" s="498"/>
      <c r="AO468" s="498"/>
      <c r="AP468" s="498"/>
      <c r="AQ468" s="498"/>
      <c r="AR468" s="498"/>
      <c r="AS468" s="498"/>
      <c r="AT468" s="498"/>
      <c r="AU468" s="498"/>
      <c r="AV468" s="498"/>
      <c r="AW468" s="498"/>
      <c r="AX468" s="498"/>
      <c r="AY468" s="498"/>
      <c r="AZ468" s="498"/>
      <c r="BA468" s="586"/>
      <c r="BB468" s="586"/>
      <c r="BC468" s="498"/>
      <c r="BD468" s="498"/>
      <c r="BE468" s="498"/>
      <c r="BF468" s="498"/>
      <c r="BG468" s="256">
        <f t="shared" si="40"/>
        <v>0</v>
      </c>
      <c r="BH468" s="26">
        <f t="shared" si="41"/>
        <v>0</v>
      </c>
      <c r="BI468" s="514">
        <f t="shared" si="37"/>
        <v>0</v>
      </c>
      <c r="BJ468" s="515">
        <v>0</v>
      </c>
      <c r="BK468" s="515">
        <v>0</v>
      </c>
      <c r="BL468" s="515">
        <v>0</v>
      </c>
      <c r="BM468" s="515">
        <v>0</v>
      </c>
      <c r="BN468" s="515">
        <v>0</v>
      </c>
      <c r="BO468" s="515">
        <v>0</v>
      </c>
      <c r="BP468" s="515">
        <v>0</v>
      </c>
      <c r="BQ468" s="515">
        <v>0</v>
      </c>
      <c r="BR468" s="515">
        <v>0</v>
      </c>
      <c r="BS468" s="515">
        <v>0</v>
      </c>
      <c r="BT468" s="515">
        <v>0</v>
      </c>
      <c r="BU468" s="515">
        <v>0</v>
      </c>
      <c r="BV468" s="515">
        <v>0</v>
      </c>
      <c r="BW468" s="515">
        <v>0</v>
      </c>
      <c r="BX468" s="515">
        <v>0</v>
      </c>
      <c r="BY468" s="515">
        <v>0</v>
      </c>
      <c r="BZ468" s="515">
        <v>0</v>
      </c>
      <c r="CA468" s="515">
        <v>0</v>
      </c>
      <c r="CB468" s="515">
        <v>0</v>
      </c>
      <c r="CC468" s="515">
        <v>0</v>
      </c>
      <c r="CD468" s="515">
        <v>0</v>
      </c>
      <c r="CE468" s="515">
        <v>0</v>
      </c>
      <c r="CF468" s="515">
        <v>0</v>
      </c>
      <c r="CG468" s="516">
        <v>0</v>
      </c>
      <c r="CH468" s="501">
        <v>0</v>
      </c>
      <c r="CI468" s="501">
        <v>0</v>
      </c>
      <c r="CJ468" s="501">
        <v>490560.00000000006</v>
      </c>
      <c r="CK468" s="257" t="s">
        <v>1976</v>
      </c>
      <c r="CL468" s="108">
        <v>0</v>
      </c>
      <c r="CM468" s="245">
        <v>0</v>
      </c>
      <c r="CN468" s="109">
        <v>0.14000000000000001</v>
      </c>
      <c r="CO468" s="436"/>
      <c r="CP468" s="436"/>
      <c r="CQ468" s="436"/>
      <c r="CR468" s="273"/>
      <c r="CS468" s="447">
        <v>27.733207784055249</v>
      </c>
      <c r="CT468" s="448">
        <v>27.733207784055249</v>
      </c>
      <c r="CU468" s="441">
        <v>0.34212178279974897</v>
      </c>
      <c r="CV468" s="442">
        <v>0.34212178279974897</v>
      </c>
      <c r="CW468" s="450" t="s">
        <v>2299</v>
      </c>
      <c r="CX468" s="242"/>
      <c r="CY468" s="436"/>
      <c r="CZ468" s="436"/>
      <c r="DA468" s="437"/>
      <c r="DB468" s="438"/>
      <c r="DC468" s="457">
        <v>0</v>
      </c>
      <c r="DD468" s="458">
        <v>0</v>
      </c>
      <c r="DE468" s="459">
        <v>0</v>
      </c>
      <c r="DF468" s="357">
        <v>0</v>
      </c>
    </row>
    <row r="469" spans="1:110" ht="35.25" customHeight="1" x14ac:dyDescent="0.25">
      <c r="A469" s="401" t="s">
        <v>56</v>
      </c>
      <c r="B469" s="48" t="s">
        <v>42</v>
      </c>
      <c r="C469" s="48" t="s">
        <v>670</v>
      </c>
      <c r="D469" s="145" t="s">
        <v>814</v>
      </c>
      <c r="E469" s="145" t="s">
        <v>815</v>
      </c>
      <c r="F469" s="145" t="s">
        <v>819</v>
      </c>
      <c r="G469" s="14" t="s">
        <v>815</v>
      </c>
      <c r="H469" s="22" t="s">
        <v>1979</v>
      </c>
      <c r="I469" s="145" t="s">
        <v>1984</v>
      </c>
      <c r="J469" s="426">
        <v>12.787731112281023</v>
      </c>
      <c r="K469" s="426">
        <v>42.557196881178008</v>
      </c>
      <c r="L469" s="488">
        <v>1865.2</v>
      </c>
      <c r="M469" s="498"/>
      <c r="N469" s="498"/>
      <c r="O469" s="498"/>
      <c r="P469" s="498"/>
      <c r="Q469" s="498"/>
      <c r="R469" s="498"/>
      <c r="S469" s="498"/>
      <c r="T469" s="498"/>
      <c r="U469" s="498"/>
      <c r="V469" s="498"/>
      <c r="W469" s="498"/>
      <c r="X469" s="498"/>
      <c r="Y469" s="498">
        <v>1</v>
      </c>
      <c r="Z469" s="498">
        <v>1</v>
      </c>
      <c r="AA469" s="498"/>
      <c r="AB469" s="498"/>
      <c r="AC469" s="498">
        <v>101</v>
      </c>
      <c r="AD469" s="498">
        <v>101</v>
      </c>
      <c r="AE469" s="498"/>
      <c r="AF469" s="498"/>
      <c r="AG469" s="585"/>
      <c r="AH469" s="498"/>
      <c r="AI469" s="498">
        <f t="shared" si="38"/>
        <v>102</v>
      </c>
      <c r="AJ469" s="498">
        <f t="shared" si="39"/>
        <v>102</v>
      </c>
      <c r="AK469" s="498"/>
      <c r="AL469" s="498"/>
      <c r="AM469" s="498"/>
      <c r="AN469" s="498"/>
      <c r="AO469" s="498"/>
      <c r="AP469" s="498"/>
      <c r="AQ469" s="498"/>
      <c r="AR469" s="498"/>
      <c r="AS469" s="498"/>
      <c r="AT469" s="498"/>
      <c r="AU469" s="498"/>
      <c r="AV469" s="498"/>
      <c r="AW469" s="498">
        <v>1690</v>
      </c>
      <c r="AX469" s="498">
        <v>1690</v>
      </c>
      <c r="AY469" s="498"/>
      <c r="AZ469" s="498"/>
      <c r="BA469" s="586">
        <v>6838.67</v>
      </c>
      <c r="BB469" s="586">
        <v>6838.67</v>
      </c>
      <c r="BC469" s="498"/>
      <c r="BD469" s="498"/>
      <c r="BE469" s="498"/>
      <c r="BF469" s="498"/>
      <c r="BG469" s="256">
        <f t="shared" si="40"/>
        <v>8528.67</v>
      </c>
      <c r="BH469" s="26">
        <f t="shared" si="41"/>
        <v>8528.67</v>
      </c>
      <c r="BI469" s="514">
        <f t="shared" si="37"/>
        <v>0.94762999999999997</v>
      </c>
      <c r="BJ469" s="515">
        <v>0</v>
      </c>
      <c r="BK469" s="515">
        <v>0</v>
      </c>
      <c r="BL469" s="515">
        <v>0</v>
      </c>
      <c r="BM469" s="515">
        <v>0</v>
      </c>
      <c r="BN469" s="515">
        <v>0</v>
      </c>
      <c r="BO469" s="515">
        <v>0</v>
      </c>
      <c r="BP469" s="515">
        <v>0</v>
      </c>
      <c r="BQ469" s="515">
        <v>0</v>
      </c>
      <c r="BR469" s="515">
        <v>0</v>
      </c>
      <c r="BS469" s="515">
        <v>0</v>
      </c>
      <c r="BT469" s="515">
        <v>0</v>
      </c>
      <c r="BU469" s="515">
        <v>0</v>
      </c>
      <c r="BV469" s="515">
        <v>8527334.3999999985</v>
      </c>
      <c r="BW469" s="515">
        <v>8527334.3999999985</v>
      </c>
      <c r="BX469" s="515">
        <v>0</v>
      </c>
      <c r="BY469" s="515">
        <v>0</v>
      </c>
      <c r="BZ469" s="515">
        <v>8027504.3928000005</v>
      </c>
      <c r="CA469" s="515">
        <v>8027504.3928000005</v>
      </c>
      <c r="CB469" s="515">
        <v>0</v>
      </c>
      <c r="CC469" s="515">
        <v>0</v>
      </c>
      <c r="CD469" s="515">
        <v>0</v>
      </c>
      <c r="CE469" s="515">
        <v>0</v>
      </c>
      <c r="CF469" s="515">
        <v>16554838.792799998</v>
      </c>
      <c r="CG469" s="516">
        <v>16554838.792799998</v>
      </c>
      <c r="CH469" s="501">
        <v>26980800</v>
      </c>
      <c r="CI469" s="501">
        <v>26980800</v>
      </c>
      <c r="CJ469" s="501">
        <v>31536000</v>
      </c>
      <c r="CK469" s="257" t="s">
        <v>1976</v>
      </c>
      <c r="CL469" s="108">
        <v>7.7</v>
      </c>
      <c r="CM469" s="245">
        <v>7.7</v>
      </c>
      <c r="CN469" s="109">
        <v>9</v>
      </c>
      <c r="CO469" s="436"/>
      <c r="CP469" s="436"/>
      <c r="CQ469" s="436"/>
      <c r="CR469" s="273"/>
      <c r="CS469" s="447">
        <v>312.33675373232376</v>
      </c>
      <c r="CT469" s="448">
        <v>197.21092378903879</v>
      </c>
      <c r="CU469" s="441">
        <v>1.224983688480342</v>
      </c>
      <c r="CV469" s="442">
        <v>1.1463032749821223</v>
      </c>
      <c r="CW469" s="450" t="s">
        <v>2270</v>
      </c>
      <c r="CX469" s="242"/>
      <c r="CY469" s="436"/>
      <c r="CZ469" s="436"/>
      <c r="DA469" s="437"/>
      <c r="DB469" s="438"/>
      <c r="DC469" s="457">
        <v>182867</v>
      </c>
      <c r="DD469" s="458">
        <v>70006</v>
      </c>
      <c r="DE469" s="459">
        <v>183751</v>
      </c>
      <c r="DF469" s="357">
        <v>145541.33333333334</v>
      </c>
    </row>
    <row r="470" spans="1:110" ht="35.25" customHeight="1" x14ac:dyDescent="0.25">
      <c r="A470" s="401" t="s">
        <v>56</v>
      </c>
      <c r="B470" s="48" t="s">
        <v>42</v>
      </c>
      <c r="C470" s="48" t="s">
        <v>670</v>
      </c>
      <c r="D470" s="145" t="s">
        <v>814</v>
      </c>
      <c r="E470" s="145" t="s">
        <v>815</v>
      </c>
      <c r="F470" s="145" t="s">
        <v>820</v>
      </c>
      <c r="G470" s="14" t="s">
        <v>815</v>
      </c>
      <c r="H470" s="22" t="s">
        <v>1978</v>
      </c>
      <c r="I470" s="145" t="s">
        <v>1984</v>
      </c>
      <c r="J470" s="426">
        <v>14.771622107270414</v>
      </c>
      <c r="K470" s="426">
        <v>15.444507543633001</v>
      </c>
      <c r="L470" s="488">
        <v>1308.3</v>
      </c>
      <c r="M470" s="498"/>
      <c r="N470" s="498"/>
      <c r="O470" s="498"/>
      <c r="P470" s="498"/>
      <c r="Q470" s="498"/>
      <c r="R470" s="498"/>
      <c r="S470" s="498"/>
      <c r="T470" s="498"/>
      <c r="U470" s="498"/>
      <c r="V470" s="498"/>
      <c r="W470" s="498"/>
      <c r="X470" s="498"/>
      <c r="Y470" s="498">
        <v>1</v>
      </c>
      <c r="Z470" s="498">
        <v>1</v>
      </c>
      <c r="AA470" s="498"/>
      <c r="AB470" s="498"/>
      <c r="AC470" s="498">
        <v>46</v>
      </c>
      <c r="AD470" s="498">
        <v>46</v>
      </c>
      <c r="AE470" s="498">
        <v>1</v>
      </c>
      <c r="AF470" s="498">
        <v>1</v>
      </c>
      <c r="AG470" s="585"/>
      <c r="AH470" s="498"/>
      <c r="AI470" s="498">
        <f t="shared" si="38"/>
        <v>48</v>
      </c>
      <c r="AJ470" s="498">
        <f t="shared" si="39"/>
        <v>48</v>
      </c>
      <c r="AK470" s="498"/>
      <c r="AL470" s="498"/>
      <c r="AM470" s="498"/>
      <c r="AN470" s="498"/>
      <c r="AO470" s="498"/>
      <c r="AP470" s="498"/>
      <c r="AQ470" s="498"/>
      <c r="AR470" s="498"/>
      <c r="AS470" s="498"/>
      <c r="AT470" s="498"/>
      <c r="AU470" s="498"/>
      <c r="AV470" s="498"/>
      <c r="AW470" s="498">
        <v>75</v>
      </c>
      <c r="AX470" s="498">
        <v>75</v>
      </c>
      <c r="AY470" s="498"/>
      <c r="AZ470" s="498"/>
      <c r="BA470" s="586">
        <v>525.07000000000005</v>
      </c>
      <c r="BB470" s="586">
        <v>525.07000000000005</v>
      </c>
      <c r="BC470" s="498">
        <v>3</v>
      </c>
      <c r="BD470" s="498">
        <v>3</v>
      </c>
      <c r="BE470" s="498"/>
      <c r="BF470" s="498"/>
      <c r="BG470" s="256">
        <f t="shared" si="40"/>
        <v>603.07000000000005</v>
      </c>
      <c r="BH470" s="26">
        <f t="shared" si="41"/>
        <v>603.07000000000005</v>
      </c>
      <c r="BI470" s="514">
        <f t="shared" si="37"/>
        <v>8.6152857142857142E-2</v>
      </c>
      <c r="BJ470" s="515">
        <v>0</v>
      </c>
      <c r="BK470" s="515">
        <v>0</v>
      </c>
      <c r="BL470" s="515">
        <v>0</v>
      </c>
      <c r="BM470" s="515">
        <v>0</v>
      </c>
      <c r="BN470" s="515">
        <v>0</v>
      </c>
      <c r="BO470" s="515">
        <v>0</v>
      </c>
      <c r="BP470" s="515">
        <v>0</v>
      </c>
      <c r="BQ470" s="515">
        <v>0</v>
      </c>
      <c r="BR470" s="515">
        <v>0</v>
      </c>
      <c r="BS470" s="515">
        <v>0</v>
      </c>
      <c r="BT470" s="515">
        <v>0</v>
      </c>
      <c r="BU470" s="515">
        <v>0</v>
      </c>
      <c r="BV470" s="515">
        <v>378432</v>
      </c>
      <c r="BW470" s="515">
        <v>378432</v>
      </c>
      <c r="BX470" s="515">
        <v>0</v>
      </c>
      <c r="BY470" s="515">
        <v>0</v>
      </c>
      <c r="BZ470" s="515">
        <v>616348.1688000001</v>
      </c>
      <c r="CA470" s="515">
        <v>616348.1688000001</v>
      </c>
      <c r="CB470" s="515">
        <v>3521.5200000000004</v>
      </c>
      <c r="CC470" s="515">
        <v>3521.5200000000004</v>
      </c>
      <c r="CD470" s="515">
        <v>0</v>
      </c>
      <c r="CE470" s="515">
        <v>0</v>
      </c>
      <c r="CF470" s="515">
        <v>998301.68880000012</v>
      </c>
      <c r="CG470" s="516">
        <v>998301.68880000012</v>
      </c>
      <c r="CH470" s="501">
        <v>23126400</v>
      </c>
      <c r="CI470" s="501">
        <v>23126400</v>
      </c>
      <c r="CJ470" s="501">
        <v>24528000.000000004</v>
      </c>
      <c r="CK470" s="257" t="s">
        <v>1976</v>
      </c>
      <c r="CL470" s="108">
        <v>6.6</v>
      </c>
      <c r="CM470" s="245">
        <v>6.6</v>
      </c>
      <c r="CN470" s="109">
        <v>7</v>
      </c>
      <c r="CO470" s="436"/>
      <c r="CP470" s="436"/>
      <c r="CQ470" s="436"/>
      <c r="CR470" s="273"/>
      <c r="CS470" s="447">
        <v>150.01009024257368</v>
      </c>
      <c r="CT470" s="448">
        <v>145.1756953381151</v>
      </c>
      <c r="CU470" s="441">
        <v>0.87952264496275789</v>
      </c>
      <c r="CV470" s="442">
        <v>0.87773920547231177</v>
      </c>
      <c r="CW470" s="450" t="s">
        <v>2219</v>
      </c>
      <c r="CX470" s="242"/>
      <c r="CY470" s="436"/>
      <c r="CZ470" s="436"/>
      <c r="DA470" s="437"/>
      <c r="DB470" s="438"/>
      <c r="DC470" s="457">
        <v>0</v>
      </c>
      <c r="DD470" s="458">
        <v>23782</v>
      </c>
      <c r="DE470" s="459">
        <v>1144</v>
      </c>
      <c r="DF470" s="357">
        <v>8308.6666666666661</v>
      </c>
    </row>
    <row r="471" spans="1:110" ht="35.25" customHeight="1" x14ac:dyDescent="0.25">
      <c r="A471" s="401" t="s">
        <v>56</v>
      </c>
      <c r="B471" s="48" t="s">
        <v>42</v>
      </c>
      <c r="C471" s="48" t="s">
        <v>670</v>
      </c>
      <c r="D471" s="145" t="s">
        <v>814</v>
      </c>
      <c r="E471" s="145" t="s">
        <v>815</v>
      </c>
      <c r="F471" s="145" t="s">
        <v>821</v>
      </c>
      <c r="G471" s="14" t="s">
        <v>822</v>
      </c>
      <c r="H471" s="22" t="s">
        <v>1978</v>
      </c>
      <c r="I471" s="145" t="s">
        <v>1984</v>
      </c>
      <c r="J471" s="426">
        <v>14.771622107270414</v>
      </c>
      <c r="K471" s="426">
        <v>27.807007517919001</v>
      </c>
      <c r="L471" s="488">
        <v>1748.7</v>
      </c>
      <c r="M471" s="498"/>
      <c r="N471" s="498"/>
      <c r="O471" s="498"/>
      <c r="P471" s="498"/>
      <c r="Q471" s="498"/>
      <c r="R471" s="498"/>
      <c r="S471" s="498"/>
      <c r="T471" s="498"/>
      <c r="U471" s="498"/>
      <c r="V471" s="498"/>
      <c r="W471" s="498"/>
      <c r="X471" s="498"/>
      <c r="Y471" s="498"/>
      <c r="Z471" s="498"/>
      <c r="AA471" s="498"/>
      <c r="AB471" s="498"/>
      <c r="AC471" s="498">
        <v>50</v>
      </c>
      <c r="AD471" s="498">
        <v>50</v>
      </c>
      <c r="AE471" s="498"/>
      <c r="AF471" s="498"/>
      <c r="AG471" s="585"/>
      <c r="AH471" s="498"/>
      <c r="AI471" s="498">
        <f t="shared" si="38"/>
        <v>50</v>
      </c>
      <c r="AJ471" s="498">
        <f t="shared" si="39"/>
        <v>50</v>
      </c>
      <c r="AK471" s="498"/>
      <c r="AL471" s="498"/>
      <c r="AM471" s="498"/>
      <c r="AN471" s="498"/>
      <c r="AO471" s="498"/>
      <c r="AP471" s="498"/>
      <c r="AQ471" s="498"/>
      <c r="AR471" s="498"/>
      <c r="AS471" s="498"/>
      <c r="AT471" s="498"/>
      <c r="AU471" s="498"/>
      <c r="AV471" s="498"/>
      <c r="AW471" s="498"/>
      <c r="AX471" s="498"/>
      <c r="AY471" s="498"/>
      <c r="AZ471" s="498"/>
      <c r="BA471" s="586">
        <v>386.29399999999998</v>
      </c>
      <c r="BB471" s="586">
        <v>386.29399999999998</v>
      </c>
      <c r="BC471" s="498"/>
      <c r="BD471" s="498"/>
      <c r="BE471" s="498"/>
      <c r="BF471" s="498"/>
      <c r="BG471" s="256">
        <f t="shared" si="40"/>
        <v>386.29399999999998</v>
      </c>
      <c r="BH471" s="26">
        <f t="shared" si="41"/>
        <v>386.29399999999998</v>
      </c>
      <c r="BI471" s="514">
        <f t="shared" si="37"/>
        <v>7.7258799999999989E-2</v>
      </c>
      <c r="BJ471" s="515">
        <v>0</v>
      </c>
      <c r="BK471" s="515">
        <v>0</v>
      </c>
      <c r="BL471" s="515">
        <v>0</v>
      </c>
      <c r="BM471" s="515">
        <v>0</v>
      </c>
      <c r="BN471" s="515">
        <v>0</v>
      </c>
      <c r="BO471" s="515">
        <v>0</v>
      </c>
      <c r="BP471" s="515">
        <v>0</v>
      </c>
      <c r="BQ471" s="515">
        <v>0</v>
      </c>
      <c r="BR471" s="515">
        <v>0</v>
      </c>
      <c r="BS471" s="515">
        <v>0</v>
      </c>
      <c r="BT471" s="515">
        <v>0</v>
      </c>
      <c r="BU471" s="515">
        <v>0</v>
      </c>
      <c r="BV471" s="515">
        <v>0</v>
      </c>
      <c r="BW471" s="515">
        <v>0</v>
      </c>
      <c r="BX471" s="515">
        <v>0</v>
      </c>
      <c r="BY471" s="515">
        <v>0</v>
      </c>
      <c r="BZ471" s="515">
        <v>453447.34896000003</v>
      </c>
      <c r="CA471" s="515">
        <v>453447.34896000003</v>
      </c>
      <c r="CB471" s="515">
        <v>0</v>
      </c>
      <c r="CC471" s="515">
        <v>0</v>
      </c>
      <c r="CD471" s="515">
        <v>0</v>
      </c>
      <c r="CE471" s="515">
        <v>0</v>
      </c>
      <c r="CF471" s="515">
        <v>453447.34896000003</v>
      </c>
      <c r="CG471" s="516">
        <v>453447.34896000003</v>
      </c>
      <c r="CH471" s="501">
        <v>26980800</v>
      </c>
      <c r="CI471" s="501">
        <v>26980800</v>
      </c>
      <c r="CJ471" s="501">
        <v>17520000</v>
      </c>
      <c r="CK471" s="257" t="s">
        <v>1976</v>
      </c>
      <c r="CL471" s="108">
        <v>7.7</v>
      </c>
      <c r="CM471" s="245">
        <v>7.7</v>
      </c>
      <c r="CN471" s="109">
        <v>5</v>
      </c>
      <c r="CO471" s="436"/>
      <c r="CP471" s="436"/>
      <c r="CQ471" s="436"/>
      <c r="CR471" s="273"/>
      <c r="CS471" s="447">
        <v>213.89210061201376</v>
      </c>
      <c r="CT471" s="448">
        <v>132.90487224754574</v>
      </c>
      <c r="CU471" s="441">
        <v>1.3930620355618923</v>
      </c>
      <c r="CV471" s="442">
        <v>1.0589026760498836</v>
      </c>
      <c r="CW471" s="450" t="s">
        <v>2228</v>
      </c>
      <c r="CX471" s="242"/>
      <c r="CY471" s="436"/>
      <c r="CZ471" s="436"/>
      <c r="DA471" s="437"/>
      <c r="DB471" s="438"/>
      <c r="DC471" s="457">
        <v>0</v>
      </c>
      <c r="DD471" s="458">
        <v>102424</v>
      </c>
      <c r="DE471" s="459">
        <v>149328</v>
      </c>
      <c r="DF471" s="357">
        <v>83917.333333333328</v>
      </c>
    </row>
    <row r="472" spans="1:110" ht="35.25" customHeight="1" x14ac:dyDescent="0.25">
      <c r="A472" s="401" t="s">
        <v>56</v>
      </c>
      <c r="B472" s="48" t="s">
        <v>42</v>
      </c>
      <c r="C472" s="48" t="s">
        <v>670</v>
      </c>
      <c r="D472" s="145" t="s">
        <v>814</v>
      </c>
      <c r="E472" s="145" t="s">
        <v>815</v>
      </c>
      <c r="F472" s="145" t="s">
        <v>823</v>
      </c>
      <c r="G472" s="14" t="s">
        <v>824</v>
      </c>
      <c r="H472" s="22" t="s">
        <v>1978</v>
      </c>
      <c r="I472" s="145" t="s">
        <v>1984</v>
      </c>
      <c r="J472" s="426">
        <v>14.771622107270414</v>
      </c>
      <c r="K472" s="426">
        <v>57.108901396365006</v>
      </c>
      <c r="L472" s="488">
        <v>3025.8</v>
      </c>
      <c r="M472" s="498"/>
      <c r="N472" s="498"/>
      <c r="O472" s="498"/>
      <c r="P472" s="498"/>
      <c r="Q472" s="498"/>
      <c r="R472" s="498"/>
      <c r="S472" s="498"/>
      <c r="T472" s="498"/>
      <c r="U472" s="498"/>
      <c r="V472" s="498"/>
      <c r="W472" s="498"/>
      <c r="X472" s="498"/>
      <c r="Y472" s="498"/>
      <c r="Z472" s="498"/>
      <c r="AA472" s="498"/>
      <c r="AB472" s="498"/>
      <c r="AC472" s="498">
        <v>107</v>
      </c>
      <c r="AD472" s="498">
        <v>107</v>
      </c>
      <c r="AE472" s="498"/>
      <c r="AF472" s="498"/>
      <c r="AG472" s="585"/>
      <c r="AH472" s="498"/>
      <c r="AI472" s="498">
        <f t="shared" si="38"/>
        <v>107</v>
      </c>
      <c r="AJ472" s="498">
        <f t="shared" si="39"/>
        <v>107</v>
      </c>
      <c r="AK472" s="498"/>
      <c r="AL472" s="498"/>
      <c r="AM472" s="498"/>
      <c r="AN472" s="498"/>
      <c r="AO472" s="498"/>
      <c r="AP472" s="498"/>
      <c r="AQ472" s="498"/>
      <c r="AR472" s="498"/>
      <c r="AS472" s="498"/>
      <c r="AT472" s="498"/>
      <c r="AU472" s="498"/>
      <c r="AV472" s="498"/>
      <c r="AW472" s="498"/>
      <c r="AX472" s="498"/>
      <c r="AY472" s="498"/>
      <c r="AZ472" s="498"/>
      <c r="BA472" s="586">
        <v>3364.06</v>
      </c>
      <c r="BB472" s="586">
        <v>3364.06</v>
      </c>
      <c r="BC472" s="498"/>
      <c r="BD472" s="498"/>
      <c r="BE472" s="498"/>
      <c r="BF472" s="498"/>
      <c r="BG472" s="256">
        <f t="shared" si="40"/>
        <v>3364.06</v>
      </c>
      <c r="BH472" s="26">
        <f t="shared" si="41"/>
        <v>3364.06</v>
      </c>
      <c r="BI472" s="514">
        <f t="shared" si="37"/>
        <v>0.29201909722222219</v>
      </c>
      <c r="BJ472" s="515">
        <v>0</v>
      </c>
      <c r="BK472" s="515">
        <v>0</v>
      </c>
      <c r="BL472" s="515">
        <v>0</v>
      </c>
      <c r="BM472" s="515">
        <v>0</v>
      </c>
      <c r="BN472" s="515">
        <v>0</v>
      </c>
      <c r="BO472" s="515">
        <v>0</v>
      </c>
      <c r="BP472" s="515">
        <v>0</v>
      </c>
      <c r="BQ472" s="515">
        <v>0</v>
      </c>
      <c r="BR472" s="515">
        <v>0</v>
      </c>
      <c r="BS472" s="515">
        <v>0</v>
      </c>
      <c r="BT472" s="515">
        <v>0</v>
      </c>
      <c r="BU472" s="515">
        <v>0</v>
      </c>
      <c r="BV472" s="515">
        <v>0</v>
      </c>
      <c r="BW472" s="515">
        <v>0</v>
      </c>
      <c r="BX472" s="515">
        <v>0</v>
      </c>
      <c r="BY472" s="515">
        <v>0</v>
      </c>
      <c r="BZ472" s="515">
        <v>3948868.1903999997</v>
      </c>
      <c r="CA472" s="515">
        <v>3948868.1903999997</v>
      </c>
      <c r="CB472" s="515">
        <v>0</v>
      </c>
      <c r="CC472" s="515">
        <v>0</v>
      </c>
      <c r="CD472" s="515">
        <v>0</v>
      </c>
      <c r="CE472" s="515">
        <v>0</v>
      </c>
      <c r="CF472" s="515">
        <v>3948868.1903999997</v>
      </c>
      <c r="CG472" s="516">
        <v>3948868.1903999997</v>
      </c>
      <c r="CH472" s="501">
        <v>34409280.000000007</v>
      </c>
      <c r="CI472" s="501">
        <v>34409280.000000007</v>
      </c>
      <c r="CJ472" s="501">
        <v>40366079.999999993</v>
      </c>
      <c r="CK472" s="257" t="s">
        <v>1976</v>
      </c>
      <c r="CL472" s="108">
        <v>9.82</v>
      </c>
      <c r="CM472" s="245">
        <v>9.82</v>
      </c>
      <c r="CN472" s="109">
        <v>11.52</v>
      </c>
      <c r="CO472" s="436"/>
      <c r="CP472" s="436"/>
      <c r="CQ472" s="436"/>
      <c r="CR472" s="273"/>
      <c r="CS472" s="447">
        <v>167.5184813469167</v>
      </c>
      <c r="CT472" s="448">
        <v>130.96633174213551</v>
      </c>
      <c r="CU472" s="441">
        <v>1.1976050999881327</v>
      </c>
      <c r="CV472" s="442">
        <v>1.16202163583324</v>
      </c>
      <c r="CW472" s="450" t="s">
        <v>2228</v>
      </c>
      <c r="CX472" s="242"/>
      <c r="CY472" s="436"/>
      <c r="CZ472" s="436"/>
      <c r="DA472" s="437"/>
      <c r="DB472" s="438"/>
      <c r="DC472" s="457">
        <v>311193</v>
      </c>
      <c r="DD472" s="458">
        <v>0</v>
      </c>
      <c r="DE472" s="459">
        <v>3616</v>
      </c>
      <c r="DF472" s="357">
        <v>104936.33333333333</v>
      </c>
    </row>
    <row r="473" spans="1:110" ht="35.25" customHeight="1" x14ac:dyDescent="0.25">
      <c r="A473" s="401" t="s">
        <v>56</v>
      </c>
      <c r="B473" s="48" t="s">
        <v>42</v>
      </c>
      <c r="C473" s="48" t="s">
        <v>670</v>
      </c>
      <c r="D473" s="145" t="s">
        <v>825</v>
      </c>
      <c r="E473" s="145" t="s">
        <v>826</v>
      </c>
      <c r="F473" s="145" t="s">
        <v>827</v>
      </c>
      <c r="G473" s="14" t="s">
        <v>826</v>
      </c>
      <c r="H473" s="22" t="s">
        <v>1978</v>
      </c>
      <c r="I473" s="145" t="s">
        <v>1984</v>
      </c>
      <c r="J473" s="426">
        <v>12.668219606558768</v>
      </c>
      <c r="K473" s="426">
        <v>13.992045425442001</v>
      </c>
      <c r="L473" s="488">
        <v>1386.8</v>
      </c>
      <c r="M473" s="498"/>
      <c r="N473" s="498"/>
      <c r="O473" s="498"/>
      <c r="P473" s="498"/>
      <c r="Q473" s="498"/>
      <c r="R473" s="498"/>
      <c r="S473" s="498"/>
      <c r="T473" s="498"/>
      <c r="U473" s="498"/>
      <c r="V473" s="498"/>
      <c r="W473" s="498"/>
      <c r="X473" s="498"/>
      <c r="Y473" s="498"/>
      <c r="Z473" s="498"/>
      <c r="AA473" s="498"/>
      <c r="AB473" s="498"/>
      <c r="AC473" s="498">
        <v>36</v>
      </c>
      <c r="AD473" s="498">
        <v>36</v>
      </c>
      <c r="AE473" s="498"/>
      <c r="AF473" s="498"/>
      <c r="AG473" s="585"/>
      <c r="AH473" s="498"/>
      <c r="AI473" s="498">
        <f t="shared" si="38"/>
        <v>36</v>
      </c>
      <c r="AJ473" s="498">
        <f t="shared" si="39"/>
        <v>36</v>
      </c>
      <c r="AK473" s="498"/>
      <c r="AL473" s="498"/>
      <c r="AM473" s="498"/>
      <c r="AN473" s="498"/>
      <c r="AO473" s="498"/>
      <c r="AP473" s="498"/>
      <c r="AQ473" s="498"/>
      <c r="AR473" s="498"/>
      <c r="AS473" s="498"/>
      <c r="AT473" s="498"/>
      <c r="AU473" s="498"/>
      <c r="AV473" s="498"/>
      <c r="AW473" s="498"/>
      <c r="AX473" s="498"/>
      <c r="AY473" s="498"/>
      <c r="AZ473" s="498"/>
      <c r="BA473" s="586">
        <v>709.34</v>
      </c>
      <c r="BB473" s="586">
        <v>709.34</v>
      </c>
      <c r="BC473" s="498"/>
      <c r="BD473" s="498"/>
      <c r="BE473" s="498"/>
      <c r="BF473" s="498"/>
      <c r="BG473" s="256">
        <f t="shared" si="40"/>
        <v>709.34</v>
      </c>
      <c r="BH473" s="26">
        <f t="shared" si="41"/>
        <v>709.34</v>
      </c>
      <c r="BI473" s="514">
        <f t="shared" si="37"/>
        <v>0.12510405643738978</v>
      </c>
      <c r="BJ473" s="515">
        <v>0</v>
      </c>
      <c r="BK473" s="515">
        <v>0</v>
      </c>
      <c r="BL473" s="515">
        <v>0</v>
      </c>
      <c r="BM473" s="515">
        <v>0</v>
      </c>
      <c r="BN473" s="515">
        <v>0</v>
      </c>
      <c r="BO473" s="515">
        <v>0</v>
      </c>
      <c r="BP473" s="515">
        <v>0</v>
      </c>
      <c r="BQ473" s="515">
        <v>0</v>
      </c>
      <c r="BR473" s="515">
        <v>0</v>
      </c>
      <c r="BS473" s="515">
        <v>0</v>
      </c>
      <c r="BT473" s="515">
        <v>0</v>
      </c>
      <c r="BU473" s="515">
        <v>0</v>
      </c>
      <c r="BV473" s="515">
        <v>0</v>
      </c>
      <c r="BW473" s="515">
        <v>0</v>
      </c>
      <c r="BX473" s="515">
        <v>0</v>
      </c>
      <c r="BY473" s="515">
        <v>0</v>
      </c>
      <c r="BZ473" s="515">
        <v>832651.66560000007</v>
      </c>
      <c r="CA473" s="515">
        <v>832651.66560000007</v>
      </c>
      <c r="CB473" s="515">
        <v>0</v>
      </c>
      <c r="CC473" s="515">
        <v>0</v>
      </c>
      <c r="CD473" s="515">
        <v>0</v>
      </c>
      <c r="CE473" s="515">
        <v>0</v>
      </c>
      <c r="CF473" s="515">
        <v>832651.66560000007</v>
      </c>
      <c r="CG473" s="516">
        <v>832651.66560000007</v>
      </c>
      <c r="CH473" s="501">
        <v>25544160.000000004</v>
      </c>
      <c r="CI473" s="501">
        <v>25544160.000000004</v>
      </c>
      <c r="CJ473" s="501">
        <v>19867680</v>
      </c>
      <c r="CK473" s="257" t="s">
        <v>1976</v>
      </c>
      <c r="CL473" s="108">
        <v>7.29</v>
      </c>
      <c r="CM473" s="245">
        <v>7.29</v>
      </c>
      <c r="CN473" s="109">
        <v>5.67</v>
      </c>
      <c r="CO473" s="436"/>
      <c r="CP473" s="436"/>
      <c r="CQ473" s="436"/>
      <c r="CR473" s="273"/>
      <c r="CS473" s="447">
        <v>134.12628387306748</v>
      </c>
      <c r="CT473" s="448">
        <v>123.72753372284514</v>
      </c>
      <c r="CU473" s="441">
        <v>1.4088832919283021</v>
      </c>
      <c r="CV473" s="442">
        <v>1.3836459406484076</v>
      </c>
      <c r="CW473" s="450" t="s">
        <v>2243</v>
      </c>
      <c r="CX473" s="242"/>
      <c r="CY473" s="436"/>
      <c r="CZ473" s="436"/>
      <c r="DA473" s="437"/>
      <c r="DB473" s="438"/>
      <c r="DC473" s="457">
        <v>123454</v>
      </c>
      <c r="DD473" s="458">
        <v>109974</v>
      </c>
      <c r="DE473" s="459">
        <v>80143</v>
      </c>
      <c r="DF473" s="357">
        <v>104523.66666666667</v>
      </c>
    </row>
    <row r="474" spans="1:110" ht="35.25" customHeight="1" x14ac:dyDescent="0.25">
      <c r="A474" s="401" t="s">
        <v>56</v>
      </c>
      <c r="B474" s="48" t="s">
        <v>42</v>
      </c>
      <c r="C474" s="48" t="s">
        <v>670</v>
      </c>
      <c r="D474" s="145" t="s">
        <v>825</v>
      </c>
      <c r="E474" s="145" t="s">
        <v>826</v>
      </c>
      <c r="F474" s="145" t="s">
        <v>828</v>
      </c>
      <c r="G474" s="14" t="s">
        <v>826</v>
      </c>
      <c r="H474" s="22" t="s">
        <v>1979</v>
      </c>
      <c r="I474" s="145" t="s">
        <v>1984</v>
      </c>
      <c r="J474" s="426">
        <v>10.158477986391464</v>
      </c>
      <c r="K474" s="426">
        <v>11.685227248422001</v>
      </c>
      <c r="L474" s="488">
        <v>1494.2</v>
      </c>
      <c r="M474" s="498"/>
      <c r="N474" s="498"/>
      <c r="O474" s="498"/>
      <c r="P474" s="498"/>
      <c r="Q474" s="498"/>
      <c r="R474" s="498"/>
      <c r="S474" s="498"/>
      <c r="T474" s="498"/>
      <c r="U474" s="498"/>
      <c r="V474" s="498"/>
      <c r="W474" s="498"/>
      <c r="X474" s="498"/>
      <c r="Y474" s="498"/>
      <c r="Z474" s="498"/>
      <c r="AA474" s="498"/>
      <c r="AB474" s="498"/>
      <c r="AC474" s="498">
        <v>40</v>
      </c>
      <c r="AD474" s="498">
        <v>40</v>
      </c>
      <c r="AE474" s="498"/>
      <c r="AF474" s="498"/>
      <c r="AG474" s="585"/>
      <c r="AH474" s="498"/>
      <c r="AI474" s="498">
        <f t="shared" si="38"/>
        <v>40</v>
      </c>
      <c r="AJ474" s="498">
        <f t="shared" si="39"/>
        <v>40</v>
      </c>
      <c r="AK474" s="498"/>
      <c r="AL474" s="498"/>
      <c r="AM474" s="498"/>
      <c r="AN474" s="498"/>
      <c r="AO474" s="498"/>
      <c r="AP474" s="498"/>
      <c r="AQ474" s="498"/>
      <c r="AR474" s="498"/>
      <c r="AS474" s="498"/>
      <c r="AT474" s="498"/>
      <c r="AU474" s="498"/>
      <c r="AV474" s="498"/>
      <c r="AW474" s="498"/>
      <c r="AX474" s="498"/>
      <c r="AY474" s="498"/>
      <c r="AZ474" s="498"/>
      <c r="BA474" s="586">
        <v>235.96</v>
      </c>
      <c r="BB474" s="586">
        <v>235.96</v>
      </c>
      <c r="BC474" s="498"/>
      <c r="BD474" s="498"/>
      <c r="BE474" s="498"/>
      <c r="BF474" s="498"/>
      <c r="BG474" s="256">
        <f t="shared" si="40"/>
        <v>235.96</v>
      </c>
      <c r="BH474" s="26">
        <f t="shared" si="41"/>
        <v>235.96</v>
      </c>
      <c r="BI474" s="514">
        <f t="shared" si="37"/>
        <v>3.9524288107202682E-2</v>
      </c>
      <c r="BJ474" s="515">
        <v>0</v>
      </c>
      <c r="BK474" s="515">
        <v>0</v>
      </c>
      <c r="BL474" s="515">
        <v>0</v>
      </c>
      <c r="BM474" s="515">
        <v>0</v>
      </c>
      <c r="BN474" s="515">
        <v>0</v>
      </c>
      <c r="BO474" s="515">
        <v>0</v>
      </c>
      <c r="BP474" s="515">
        <v>0</v>
      </c>
      <c r="BQ474" s="515">
        <v>0</v>
      </c>
      <c r="BR474" s="515">
        <v>0</v>
      </c>
      <c r="BS474" s="515">
        <v>0</v>
      </c>
      <c r="BT474" s="515">
        <v>0</v>
      </c>
      <c r="BU474" s="515">
        <v>0</v>
      </c>
      <c r="BV474" s="515">
        <v>0</v>
      </c>
      <c r="BW474" s="515">
        <v>0</v>
      </c>
      <c r="BX474" s="515">
        <v>0</v>
      </c>
      <c r="BY474" s="515">
        <v>0</v>
      </c>
      <c r="BZ474" s="515">
        <v>276979.28640000004</v>
      </c>
      <c r="CA474" s="515">
        <v>276979.28640000004</v>
      </c>
      <c r="CB474" s="515">
        <v>0</v>
      </c>
      <c r="CC474" s="515">
        <v>0</v>
      </c>
      <c r="CD474" s="515">
        <v>0</v>
      </c>
      <c r="CE474" s="515">
        <v>0</v>
      </c>
      <c r="CF474" s="515">
        <v>276979.28640000004</v>
      </c>
      <c r="CG474" s="516">
        <v>276979.28640000004</v>
      </c>
      <c r="CH474" s="501">
        <v>15838079.999999998</v>
      </c>
      <c r="CI474" s="501">
        <v>15838079.999999998</v>
      </c>
      <c r="CJ474" s="501">
        <v>20918879.999999996</v>
      </c>
      <c r="CK474" s="257" t="s">
        <v>1976</v>
      </c>
      <c r="CL474" s="108">
        <v>4.5199999999999996</v>
      </c>
      <c r="CM474" s="245">
        <v>4.5199999999999996</v>
      </c>
      <c r="CN474" s="109">
        <v>5.97</v>
      </c>
      <c r="CO474" s="436"/>
      <c r="CP474" s="436">
        <v>2</v>
      </c>
      <c r="CQ474" s="436">
        <v>8</v>
      </c>
      <c r="CR474" s="273">
        <f>AVERAGE(CO474,CP474,CQ474)</f>
        <v>5</v>
      </c>
      <c r="CS474" s="447">
        <v>49.075583865159075</v>
      </c>
      <c r="CT474" s="448">
        <v>46.649666602615127</v>
      </c>
      <c r="CU474" s="441">
        <v>0.74753850672928301</v>
      </c>
      <c r="CV474" s="442">
        <v>0.74596466927960992</v>
      </c>
      <c r="CW474" s="450" t="s">
        <v>2268</v>
      </c>
      <c r="CX474" s="242"/>
      <c r="CY474" s="436"/>
      <c r="CZ474" s="436"/>
      <c r="DA474" s="437"/>
      <c r="DB474" s="438"/>
      <c r="DC474" s="457">
        <v>29120</v>
      </c>
      <c r="DD474" s="458">
        <v>0</v>
      </c>
      <c r="DE474" s="459">
        <v>117958</v>
      </c>
      <c r="DF474" s="357">
        <v>49026</v>
      </c>
    </row>
    <row r="475" spans="1:110" ht="35.25" customHeight="1" x14ac:dyDescent="0.25">
      <c r="A475" s="401" t="s">
        <v>56</v>
      </c>
      <c r="B475" s="48" t="s">
        <v>42</v>
      </c>
      <c r="C475" s="48" t="s">
        <v>670</v>
      </c>
      <c r="D475" s="145" t="s">
        <v>825</v>
      </c>
      <c r="E475" s="145" t="s">
        <v>826</v>
      </c>
      <c r="F475" s="145" t="s">
        <v>829</v>
      </c>
      <c r="G475" s="14" t="s">
        <v>830</v>
      </c>
      <c r="H475" s="22" t="s">
        <v>1978</v>
      </c>
      <c r="I475" s="145" t="s">
        <v>1984</v>
      </c>
      <c r="J475" s="426">
        <v>13.433093243181185</v>
      </c>
      <c r="K475" s="426">
        <v>44.872348391514002</v>
      </c>
      <c r="L475" s="488">
        <v>2714.1</v>
      </c>
      <c r="M475" s="498"/>
      <c r="N475" s="498"/>
      <c r="O475" s="498"/>
      <c r="P475" s="498"/>
      <c r="Q475" s="498"/>
      <c r="R475" s="498"/>
      <c r="S475" s="498"/>
      <c r="T475" s="498"/>
      <c r="U475" s="498"/>
      <c r="V475" s="498"/>
      <c r="W475" s="498"/>
      <c r="X475" s="498"/>
      <c r="Y475" s="498"/>
      <c r="Z475" s="498"/>
      <c r="AA475" s="498"/>
      <c r="AB475" s="498"/>
      <c r="AC475" s="498">
        <v>106</v>
      </c>
      <c r="AD475" s="498">
        <v>106</v>
      </c>
      <c r="AE475" s="498"/>
      <c r="AF475" s="498"/>
      <c r="AG475" s="585"/>
      <c r="AH475" s="498"/>
      <c r="AI475" s="498">
        <f t="shared" si="38"/>
        <v>106</v>
      </c>
      <c r="AJ475" s="498">
        <f t="shared" si="39"/>
        <v>106</v>
      </c>
      <c r="AK475" s="498"/>
      <c r="AL475" s="498"/>
      <c r="AM475" s="498"/>
      <c r="AN475" s="498"/>
      <c r="AO475" s="498"/>
      <c r="AP475" s="498"/>
      <c r="AQ475" s="498"/>
      <c r="AR475" s="498"/>
      <c r="AS475" s="498"/>
      <c r="AT475" s="498"/>
      <c r="AU475" s="498"/>
      <c r="AV475" s="498"/>
      <c r="AW475" s="498"/>
      <c r="AX475" s="498"/>
      <c r="AY475" s="498"/>
      <c r="AZ475" s="498"/>
      <c r="BA475" s="586">
        <v>716.72500000000002</v>
      </c>
      <c r="BB475" s="586">
        <v>716.72500000000002</v>
      </c>
      <c r="BC475" s="498"/>
      <c r="BD475" s="498"/>
      <c r="BE475" s="498"/>
      <c r="BF475" s="498"/>
      <c r="BG475" s="256">
        <f t="shared" si="40"/>
        <v>716.72500000000002</v>
      </c>
      <c r="BH475" s="26">
        <f t="shared" si="41"/>
        <v>716.72500000000002</v>
      </c>
      <c r="BI475" s="514">
        <f t="shared" si="37"/>
        <v>9.7381114130434793E-2</v>
      </c>
      <c r="BJ475" s="515">
        <v>0</v>
      </c>
      <c r="BK475" s="515">
        <v>0</v>
      </c>
      <c r="BL475" s="515">
        <v>0</v>
      </c>
      <c r="BM475" s="515">
        <v>0</v>
      </c>
      <c r="BN475" s="515">
        <v>0</v>
      </c>
      <c r="BO475" s="515">
        <v>0</v>
      </c>
      <c r="BP475" s="515">
        <v>0</v>
      </c>
      <c r="BQ475" s="515">
        <v>0</v>
      </c>
      <c r="BR475" s="515">
        <v>0</v>
      </c>
      <c r="BS475" s="515">
        <v>0</v>
      </c>
      <c r="BT475" s="515">
        <v>0</v>
      </c>
      <c r="BU475" s="515">
        <v>0</v>
      </c>
      <c r="BV475" s="515">
        <v>0</v>
      </c>
      <c r="BW475" s="515">
        <v>0</v>
      </c>
      <c r="BX475" s="515">
        <v>0</v>
      </c>
      <c r="BY475" s="515">
        <v>0</v>
      </c>
      <c r="BZ475" s="515">
        <v>841320.47400000005</v>
      </c>
      <c r="CA475" s="515">
        <v>841320.47400000005</v>
      </c>
      <c r="CB475" s="515">
        <v>0</v>
      </c>
      <c r="CC475" s="515">
        <v>0</v>
      </c>
      <c r="CD475" s="515">
        <v>0</v>
      </c>
      <c r="CE475" s="515">
        <v>0</v>
      </c>
      <c r="CF475" s="515">
        <v>841320.47400000005</v>
      </c>
      <c r="CG475" s="516">
        <v>841320.47400000005</v>
      </c>
      <c r="CH475" s="501">
        <v>37948320</v>
      </c>
      <c r="CI475" s="501">
        <v>37948320</v>
      </c>
      <c r="CJ475" s="501">
        <v>25789440.000000004</v>
      </c>
      <c r="CK475" s="257" t="s">
        <v>1976</v>
      </c>
      <c r="CL475" s="108">
        <v>10.83</v>
      </c>
      <c r="CM475" s="245">
        <v>10.83</v>
      </c>
      <c r="CN475" s="109">
        <v>7.36</v>
      </c>
      <c r="CO475" s="436"/>
      <c r="CP475" s="436">
        <v>3</v>
      </c>
      <c r="CQ475" s="436">
        <v>1</v>
      </c>
      <c r="CR475" s="273">
        <f>AVERAGE(CO475:CQ475)</f>
        <v>2</v>
      </c>
      <c r="CS475" s="447">
        <v>303.78011468543951</v>
      </c>
      <c r="CT475" s="448">
        <v>141.29161334981339</v>
      </c>
      <c r="CU475" s="441">
        <v>1.0093958376453924</v>
      </c>
      <c r="CV475" s="442">
        <v>0.91249387565699835</v>
      </c>
      <c r="CW475" s="450" t="s">
        <v>2241</v>
      </c>
      <c r="CX475" s="242"/>
      <c r="CY475" s="436"/>
      <c r="CZ475" s="436"/>
      <c r="DA475" s="437"/>
      <c r="DB475" s="438"/>
      <c r="DC475" s="457">
        <v>0</v>
      </c>
      <c r="DD475" s="458">
        <v>115452</v>
      </c>
      <c r="DE475" s="459">
        <v>0</v>
      </c>
      <c r="DF475" s="357">
        <v>38484</v>
      </c>
    </row>
    <row r="476" spans="1:110" ht="35.25" customHeight="1" x14ac:dyDescent="0.25">
      <c r="A476" s="401" t="s">
        <v>56</v>
      </c>
      <c r="B476" s="48" t="s">
        <v>42</v>
      </c>
      <c r="C476" s="48" t="s">
        <v>670</v>
      </c>
      <c r="D476" s="145" t="s">
        <v>825</v>
      </c>
      <c r="E476" s="145" t="s">
        <v>826</v>
      </c>
      <c r="F476" s="145" t="s">
        <v>831</v>
      </c>
      <c r="G476" s="14" t="s">
        <v>826</v>
      </c>
      <c r="H476" s="22" t="s">
        <v>1979</v>
      </c>
      <c r="I476" s="145" t="s">
        <v>1984</v>
      </c>
      <c r="J476" s="426">
        <v>14.508696794681459</v>
      </c>
      <c r="K476" s="426">
        <v>15.742424209679999</v>
      </c>
      <c r="L476" s="488">
        <v>1700.2</v>
      </c>
      <c r="M476" s="498"/>
      <c r="N476" s="498"/>
      <c r="O476" s="498"/>
      <c r="P476" s="498"/>
      <c r="Q476" s="498"/>
      <c r="R476" s="498"/>
      <c r="S476" s="498"/>
      <c r="T476" s="498"/>
      <c r="U476" s="498"/>
      <c r="V476" s="498"/>
      <c r="W476" s="498"/>
      <c r="X476" s="498"/>
      <c r="Y476" s="498"/>
      <c r="Z476" s="498"/>
      <c r="AA476" s="498"/>
      <c r="AB476" s="498"/>
      <c r="AC476" s="498">
        <v>51</v>
      </c>
      <c r="AD476" s="498">
        <v>51</v>
      </c>
      <c r="AE476" s="498"/>
      <c r="AF476" s="498"/>
      <c r="AG476" s="585"/>
      <c r="AH476" s="498"/>
      <c r="AI476" s="498">
        <f t="shared" si="38"/>
        <v>51</v>
      </c>
      <c r="AJ476" s="498">
        <f t="shared" si="39"/>
        <v>51</v>
      </c>
      <c r="AK476" s="498"/>
      <c r="AL476" s="498"/>
      <c r="AM476" s="498"/>
      <c r="AN476" s="498"/>
      <c r="AO476" s="498"/>
      <c r="AP476" s="498"/>
      <c r="AQ476" s="498"/>
      <c r="AR476" s="498"/>
      <c r="AS476" s="498"/>
      <c r="AT476" s="498"/>
      <c r="AU476" s="498"/>
      <c r="AV476" s="498"/>
      <c r="AW476" s="498"/>
      <c r="AX476" s="498"/>
      <c r="AY476" s="498"/>
      <c r="AZ476" s="498"/>
      <c r="BA476" s="586">
        <v>328.24</v>
      </c>
      <c r="BB476" s="586">
        <v>328.24</v>
      </c>
      <c r="BC476" s="498"/>
      <c r="BD476" s="498"/>
      <c r="BE476" s="498"/>
      <c r="BF476" s="498"/>
      <c r="BG476" s="256">
        <f t="shared" si="40"/>
        <v>328.24</v>
      </c>
      <c r="BH476" s="26">
        <f t="shared" si="41"/>
        <v>328.24</v>
      </c>
      <c r="BI476" s="514">
        <f t="shared" si="37"/>
        <v>4.2518134715025913E-2</v>
      </c>
      <c r="BJ476" s="515">
        <v>0</v>
      </c>
      <c r="BK476" s="515">
        <v>0</v>
      </c>
      <c r="BL476" s="515">
        <v>0</v>
      </c>
      <c r="BM476" s="515">
        <v>0</v>
      </c>
      <c r="BN476" s="515">
        <v>0</v>
      </c>
      <c r="BO476" s="515">
        <v>0</v>
      </c>
      <c r="BP476" s="515">
        <v>0</v>
      </c>
      <c r="BQ476" s="515">
        <v>0</v>
      </c>
      <c r="BR476" s="515">
        <v>0</v>
      </c>
      <c r="BS476" s="515">
        <v>0</v>
      </c>
      <c r="BT476" s="515">
        <v>0</v>
      </c>
      <c r="BU476" s="515">
        <v>0</v>
      </c>
      <c r="BV476" s="515">
        <v>0</v>
      </c>
      <c r="BW476" s="515">
        <v>0</v>
      </c>
      <c r="BX476" s="515">
        <v>0</v>
      </c>
      <c r="BY476" s="515">
        <v>0</v>
      </c>
      <c r="BZ476" s="515">
        <v>385301.24160000001</v>
      </c>
      <c r="CA476" s="515">
        <v>385301.24160000001</v>
      </c>
      <c r="CB476" s="515">
        <v>0</v>
      </c>
      <c r="CC476" s="515">
        <v>0</v>
      </c>
      <c r="CD476" s="515">
        <v>0</v>
      </c>
      <c r="CE476" s="515">
        <v>0</v>
      </c>
      <c r="CF476" s="515">
        <v>385301.24160000001</v>
      </c>
      <c r="CG476" s="516">
        <v>385301.24160000001</v>
      </c>
      <c r="CH476" s="501">
        <v>22951200</v>
      </c>
      <c r="CI476" s="501">
        <v>22951200</v>
      </c>
      <c r="CJ476" s="501">
        <v>27050880</v>
      </c>
      <c r="CK476" s="257" t="s">
        <v>1976</v>
      </c>
      <c r="CL476" s="108">
        <v>6.55</v>
      </c>
      <c r="CM476" s="245">
        <v>6.55</v>
      </c>
      <c r="CN476" s="109">
        <v>7.72</v>
      </c>
      <c r="CO476" s="436"/>
      <c r="CP476" s="436"/>
      <c r="CQ476" s="436"/>
      <c r="CR476" s="273"/>
      <c r="CS476" s="447">
        <v>323.16597459460758</v>
      </c>
      <c r="CT476" s="448">
        <v>288.58820723953681</v>
      </c>
      <c r="CU476" s="441">
        <v>0.90883461426795409</v>
      </c>
      <c r="CV476" s="442">
        <v>0.89744957930925029</v>
      </c>
      <c r="CW476" s="450" t="s">
        <v>2254</v>
      </c>
      <c r="CX476" s="242"/>
      <c r="CY476" s="436"/>
      <c r="CZ476" s="436"/>
      <c r="DA476" s="437"/>
      <c r="DB476" s="438"/>
      <c r="DC476" s="457">
        <v>0</v>
      </c>
      <c r="DD476" s="458">
        <v>1074944</v>
      </c>
      <c r="DE476" s="459">
        <v>212076</v>
      </c>
      <c r="DF476" s="357">
        <v>429006.66666666669</v>
      </c>
    </row>
    <row r="477" spans="1:110" ht="35.25" customHeight="1" x14ac:dyDescent="0.25">
      <c r="A477" s="401" t="s">
        <v>56</v>
      </c>
      <c r="B477" s="48" t="s">
        <v>42</v>
      </c>
      <c r="C477" s="48" t="s">
        <v>670</v>
      </c>
      <c r="D477" s="145" t="s">
        <v>825</v>
      </c>
      <c r="E477" s="145" t="s">
        <v>826</v>
      </c>
      <c r="F477" s="145" t="s">
        <v>832</v>
      </c>
      <c r="G477" s="14" t="s">
        <v>826</v>
      </c>
      <c r="H477" s="22" t="s">
        <v>1978</v>
      </c>
      <c r="I477" s="145" t="s">
        <v>1984</v>
      </c>
      <c r="J477" s="426">
        <v>13.433093243181185</v>
      </c>
      <c r="K477" s="426">
        <v>12.69507573117</v>
      </c>
      <c r="L477" s="488">
        <v>746.7</v>
      </c>
      <c r="M477" s="498"/>
      <c r="N477" s="498"/>
      <c r="O477" s="498"/>
      <c r="P477" s="498"/>
      <c r="Q477" s="498"/>
      <c r="R477" s="498"/>
      <c r="S477" s="498"/>
      <c r="T477" s="498"/>
      <c r="U477" s="498"/>
      <c r="V477" s="498"/>
      <c r="W477" s="498"/>
      <c r="X477" s="498"/>
      <c r="Y477" s="498"/>
      <c r="Z477" s="498"/>
      <c r="AA477" s="498"/>
      <c r="AB477" s="498"/>
      <c r="AC477" s="498">
        <v>63</v>
      </c>
      <c r="AD477" s="498">
        <v>63</v>
      </c>
      <c r="AE477" s="498"/>
      <c r="AF477" s="498"/>
      <c r="AG477" s="585"/>
      <c r="AH477" s="498"/>
      <c r="AI477" s="498">
        <f t="shared" si="38"/>
        <v>63</v>
      </c>
      <c r="AJ477" s="498">
        <f t="shared" si="39"/>
        <v>63</v>
      </c>
      <c r="AK477" s="498"/>
      <c r="AL477" s="498"/>
      <c r="AM477" s="498"/>
      <c r="AN477" s="498"/>
      <c r="AO477" s="498"/>
      <c r="AP477" s="498"/>
      <c r="AQ477" s="498"/>
      <c r="AR477" s="498"/>
      <c r="AS477" s="498"/>
      <c r="AT477" s="498"/>
      <c r="AU477" s="498"/>
      <c r="AV477" s="498"/>
      <c r="AW477" s="498"/>
      <c r="AX477" s="498"/>
      <c r="AY477" s="498"/>
      <c r="AZ477" s="498"/>
      <c r="BA477" s="586">
        <v>440.25</v>
      </c>
      <c r="BB477" s="586">
        <v>440.25</v>
      </c>
      <c r="BC477" s="498"/>
      <c r="BD477" s="498"/>
      <c r="BE477" s="498"/>
      <c r="BF477" s="498"/>
      <c r="BG477" s="256">
        <f t="shared" si="40"/>
        <v>440.25</v>
      </c>
      <c r="BH477" s="26">
        <f t="shared" si="41"/>
        <v>440.25</v>
      </c>
      <c r="BI477" s="514">
        <f t="shared" si="37"/>
        <v>0.1726470588235294</v>
      </c>
      <c r="BJ477" s="515">
        <v>0</v>
      </c>
      <c r="BK477" s="515">
        <v>0</v>
      </c>
      <c r="BL477" s="515">
        <v>0</v>
      </c>
      <c r="BM477" s="515">
        <v>0</v>
      </c>
      <c r="BN477" s="515">
        <v>0</v>
      </c>
      <c r="BO477" s="515">
        <v>0</v>
      </c>
      <c r="BP477" s="515">
        <v>0</v>
      </c>
      <c r="BQ477" s="515">
        <v>0</v>
      </c>
      <c r="BR477" s="515">
        <v>0</v>
      </c>
      <c r="BS477" s="515">
        <v>0</v>
      </c>
      <c r="BT477" s="515">
        <v>0</v>
      </c>
      <c r="BU477" s="515">
        <v>0</v>
      </c>
      <c r="BV477" s="515">
        <v>0</v>
      </c>
      <c r="BW477" s="515">
        <v>0</v>
      </c>
      <c r="BX477" s="515">
        <v>0</v>
      </c>
      <c r="BY477" s="515">
        <v>0</v>
      </c>
      <c r="BZ477" s="515">
        <v>516783.06000000006</v>
      </c>
      <c r="CA477" s="515">
        <v>516783.06000000006</v>
      </c>
      <c r="CB477" s="515">
        <v>0</v>
      </c>
      <c r="CC477" s="515">
        <v>0</v>
      </c>
      <c r="CD477" s="515">
        <v>0</v>
      </c>
      <c r="CE477" s="515">
        <v>0</v>
      </c>
      <c r="CF477" s="515">
        <v>516783.06000000006</v>
      </c>
      <c r="CG477" s="516">
        <v>516783.06000000006</v>
      </c>
      <c r="CH477" s="501">
        <v>7954080</v>
      </c>
      <c r="CI477" s="501">
        <v>7954080</v>
      </c>
      <c r="CJ477" s="501">
        <v>8935200</v>
      </c>
      <c r="CK477" s="257" t="s">
        <v>1976</v>
      </c>
      <c r="CL477" s="108">
        <v>2.27</v>
      </c>
      <c r="CM477" s="245">
        <v>2.27</v>
      </c>
      <c r="CN477" s="109">
        <v>2.5499999999999998</v>
      </c>
      <c r="CO477" s="436"/>
      <c r="CP477" s="436"/>
      <c r="CQ477" s="436"/>
      <c r="CR477" s="273"/>
      <c r="CS477" s="447">
        <v>107.35858745394255</v>
      </c>
      <c r="CT477" s="448">
        <v>100.20080027931083</v>
      </c>
      <c r="CU477" s="441">
        <v>0.91018566461285466</v>
      </c>
      <c r="CV477" s="442">
        <v>0.90392112133205094</v>
      </c>
      <c r="CW477" s="450" t="s">
        <v>2300</v>
      </c>
      <c r="CX477" s="242"/>
      <c r="CY477" s="436"/>
      <c r="CZ477" s="436"/>
      <c r="DA477" s="437"/>
      <c r="DB477" s="438"/>
      <c r="DC477" s="457">
        <v>25935</v>
      </c>
      <c r="DD477" s="458">
        <v>74046</v>
      </c>
      <c r="DE477" s="459">
        <v>0</v>
      </c>
      <c r="DF477" s="357">
        <v>33327</v>
      </c>
    </row>
    <row r="478" spans="1:110" ht="35.25" customHeight="1" x14ac:dyDescent="0.25">
      <c r="A478" s="401" t="s">
        <v>56</v>
      </c>
      <c r="B478" s="48" t="s">
        <v>42</v>
      </c>
      <c r="C478" s="48" t="s">
        <v>670</v>
      </c>
      <c r="D478" s="145" t="s">
        <v>825</v>
      </c>
      <c r="E478" s="145" t="s">
        <v>826</v>
      </c>
      <c r="F478" s="145" t="s">
        <v>833</v>
      </c>
      <c r="G478" s="14" t="s">
        <v>834</v>
      </c>
      <c r="H478" s="22" t="s">
        <v>1978</v>
      </c>
      <c r="I478" s="145" t="s">
        <v>1984</v>
      </c>
      <c r="J478" s="426">
        <v>13.433093243181185</v>
      </c>
      <c r="K478" s="426">
        <v>31.107196904994002</v>
      </c>
      <c r="L478" s="488">
        <v>3438.2</v>
      </c>
      <c r="M478" s="498"/>
      <c r="N478" s="498"/>
      <c r="O478" s="498"/>
      <c r="P478" s="498"/>
      <c r="Q478" s="498"/>
      <c r="R478" s="498"/>
      <c r="S478" s="498"/>
      <c r="T478" s="498"/>
      <c r="U478" s="498"/>
      <c r="V478" s="498"/>
      <c r="W478" s="498"/>
      <c r="X478" s="498"/>
      <c r="Y478" s="498">
        <v>1</v>
      </c>
      <c r="Z478" s="498">
        <v>1</v>
      </c>
      <c r="AA478" s="498"/>
      <c r="AB478" s="498"/>
      <c r="AC478" s="498">
        <v>67</v>
      </c>
      <c r="AD478" s="498">
        <v>67</v>
      </c>
      <c r="AE478" s="498"/>
      <c r="AF478" s="498"/>
      <c r="AG478" s="585"/>
      <c r="AH478" s="498"/>
      <c r="AI478" s="498">
        <f t="shared" si="38"/>
        <v>68</v>
      </c>
      <c r="AJ478" s="498">
        <f t="shared" si="39"/>
        <v>68</v>
      </c>
      <c r="AK478" s="498"/>
      <c r="AL478" s="498"/>
      <c r="AM478" s="498"/>
      <c r="AN478" s="498"/>
      <c r="AO478" s="498"/>
      <c r="AP478" s="498"/>
      <c r="AQ478" s="498"/>
      <c r="AR478" s="498"/>
      <c r="AS478" s="498"/>
      <c r="AT478" s="498"/>
      <c r="AU478" s="498"/>
      <c r="AV478" s="498"/>
      <c r="AW478" s="498">
        <v>1.2</v>
      </c>
      <c r="AX478" s="498">
        <v>1.2</v>
      </c>
      <c r="AY478" s="498"/>
      <c r="AZ478" s="498"/>
      <c r="BA478" s="586">
        <v>862.29</v>
      </c>
      <c r="BB478" s="586">
        <v>862.29</v>
      </c>
      <c r="BC478" s="498"/>
      <c r="BD478" s="498"/>
      <c r="BE478" s="498"/>
      <c r="BF478" s="498"/>
      <c r="BG478" s="256">
        <f t="shared" si="40"/>
        <v>863.49</v>
      </c>
      <c r="BH478" s="26">
        <f t="shared" si="41"/>
        <v>863.49</v>
      </c>
      <c r="BI478" s="514">
        <f t="shared" si="37"/>
        <v>7.7932310469314078E-2</v>
      </c>
      <c r="BJ478" s="515">
        <v>0</v>
      </c>
      <c r="BK478" s="515">
        <v>0</v>
      </c>
      <c r="BL478" s="515">
        <v>0</v>
      </c>
      <c r="BM478" s="515">
        <v>0</v>
      </c>
      <c r="BN478" s="515">
        <v>0</v>
      </c>
      <c r="BO478" s="515">
        <v>0</v>
      </c>
      <c r="BP478" s="515">
        <v>0</v>
      </c>
      <c r="BQ478" s="515">
        <v>0</v>
      </c>
      <c r="BR478" s="515">
        <v>0</v>
      </c>
      <c r="BS478" s="515">
        <v>0</v>
      </c>
      <c r="BT478" s="515">
        <v>0</v>
      </c>
      <c r="BU478" s="515">
        <v>0</v>
      </c>
      <c r="BV478" s="515">
        <v>6054.9119999999994</v>
      </c>
      <c r="BW478" s="515">
        <v>6054.9119999999994</v>
      </c>
      <c r="BX478" s="515">
        <v>0</v>
      </c>
      <c r="BY478" s="515">
        <v>0</v>
      </c>
      <c r="BZ478" s="515">
        <v>1012190.4935999999</v>
      </c>
      <c r="CA478" s="515">
        <v>1012190.4935999999</v>
      </c>
      <c r="CB478" s="515">
        <v>0</v>
      </c>
      <c r="CC478" s="515">
        <v>0</v>
      </c>
      <c r="CD478" s="515">
        <v>0</v>
      </c>
      <c r="CE478" s="515">
        <v>0</v>
      </c>
      <c r="CF478" s="515">
        <v>1018245.4055999999</v>
      </c>
      <c r="CG478" s="516">
        <v>1018245.4055999999</v>
      </c>
      <c r="CH478" s="501">
        <v>33007680</v>
      </c>
      <c r="CI478" s="501">
        <v>33007680</v>
      </c>
      <c r="CJ478" s="501">
        <v>38824320.000000007</v>
      </c>
      <c r="CK478" s="257" t="s">
        <v>1976</v>
      </c>
      <c r="CL478" s="108">
        <v>9.42</v>
      </c>
      <c r="CM478" s="245">
        <v>9.42</v>
      </c>
      <c r="CN478" s="109">
        <v>11.08</v>
      </c>
      <c r="CO478" s="436"/>
      <c r="CP478" s="436">
        <v>3</v>
      </c>
      <c r="CQ478" s="436">
        <v>3</v>
      </c>
      <c r="CR478" s="273">
        <f>AVERAGE(CO478:CQ478)</f>
        <v>3</v>
      </c>
      <c r="CS478" s="447">
        <v>149.01301668765674</v>
      </c>
      <c r="CT478" s="448">
        <v>145.90100089418925</v>
      </c>
      <c r="CU478" s="441">
        <v>1.4376887110393195</v>
      </c>
      <c r="CV478" s="442">
        <v>1.4094733420998413</v>
      </c>
      <c r="CW478" s="450" t="s">
        <v>2223</v>
      </c>
      <c r="CX478" s="242"/>
      <c r="CY478" s="436"/>
      <c r="CZ478" s="436"/>
      <c r="DA478" s="437"/>
      <c r="DB478" s="438"/>
      <c r="DC478" s="457">
        <v>123836</v>
      </c>
      <c r="DD478" s="458">
        <v>423461</v>
      </c>
      <c r="DE478" s="459">
        <v>0</v>
      </c>
      <c r="DF478" s="357">
        <v>182432.33333333334</v>
      </c>
    </row>
    <row r="479" spans="1:110" ht="35.25" customHeight="1" x14ac:dyDescent="0.25">
      <c r="A479" s="401" t="s">
        <v>56</v>
      </c>
      <c r="B479" s="48" t="s">
        <v>42</v>
      </c>
      <c r="C479" s="48" t="s">
        <v>670</v>
      </c>
      <c r="D479" s="145" t="s">
        <v>835</v>
      </c>
      <c r="E479" s="145" t="s">
        <v>698</v>
      </c>
      <c r="F479" s="145" t="s">
        <v>836</v>
      </c>
      <c r="G479" s="14" t="s">
        <v>837</v>
      </c>
      <c r="H479" s="22" t="s">
        <v>1978</v>
      </c>
      <c r="I479" s="145" t="s">
        <v>1984</v>
      </c>
      <c r="J479" s="426">
        <v>14.508696794681459</v>
      </c>
      <c r="K479" s="426">
        <v>21.835416621248999</v>
      </c>
      <c r="L479" s="488">
        <v>837.3</v>
      </c>
      <c r="M479" s="498"/>
      <c r="N479" s="498"/>
      <c r="O479" s="498"/>
      <c r="P479" s="498"/>
      <c r="Q479" s="498"/>
      <c r="R479" s="498"/>
      <c r="S479" s="498"/>
      <c r="T479" s="498"/>
      <c r="U479" s="498"/>
      <c r="V479" s="498"/>
      <c r="W479" s="498"/>
      <c r="X479" s="498"/>
      <c r="Y479" s="498"/>
      <c r="Z479" s="498"/>
      <c r="AA479" s="498"/>
      <c r="AB479" s="498"/>
      <c r="AC479" s="498">
        <v>13</v>
      </c>
      <c r="AD479" s="498">
        <v>13</v>
      </c>
      <c r="AE479" s="498"/>
      <c r="AF479" s="498"/>
      <c r="AG479" s="585"/>
      <c r="AH479" s="498"/>
      <c r="AI479" s="498">
        <f t="shared" si="38"/>
        <v>13</v>
      </c>
      <c r="AJ479" s="498">
        <f t="shared" si="39"/>
        <v>13</v>
      </c>
      <c r="AK479" s="498"/>
      <c r="AL479" s="498"/>
      <c r="AM479" s="498"/>
      <c r="AN479" s="498"/>
      <c r="AO479" s="498"/>
      <c r="AP479" s="498"/>
      <c r="AQ479" s="498"/>
      <c r="AR479" s="498"/>
      <c r="AS479" s="498"/>
      <c r="AT479" s="498"/>
      <c r="AU479" s="498"/>
      <c r="AV479" s="498"/>
      <c r="AW479" s="498"/>
      <c r="AX479" s="498"/>
      <c r="AY479" s="498"/>
      <c r="AZ479" s="498"/>
      <c r="BA479" s="586">
        <v>101.21</v>
      </c>
      <c r="BB479" s="586">
        <v>101.21</v>
      </c>
      <c r="BC479" s="498"/>
      <c r="BD479" s="498"/>
      <c r="BE479" s="498"/>
      <c r="BF479" s="498"/>
      <c r="BG479" s="256">
        <f t="shared" si="40"/>
        <v>101.21</v>
      </c>
      <c r="BH479" s="26">
        <f t="shared" si="41"/>
        <v>101.21</v>
      </c>
      <c r="BI479" s="514">
        <f t="shared" si="37"/>
        <v>2.0121272365805166E-2</v>
      </c>
      <c r="BJ479" s="515">
        <v>0</v>
      </c>
      <c r="BK479" s="515">
        <v>0</v>
      </c>
      <c r="BL479" s="515">
        <v>0</v>
      </c>
      <c r="BM479" s="515">
        <v>0</v>
      </c>
      <c r="BN479" s="515">
        <v>0</v>
      </c>
      <c r="BO479" s="515">
        <v>0</v>
      </c>
      <c r="BP479" s="515">
        <v>0</v>
      </c>
      <c r="BQ479" s="515">
        <v>0</v>
      </c>
      <c r="BR479" s="515">
        <v>0</v>
      </c>
      <c r="BS479" s="515">
        <v>0</v>
      </c>
      <c r="BT479" s="515">
        <v>0</v>
      </c>
      <c r="BU479" s="515">
        <v>0</v>
      </c>
      <c r="BV479" s="515">
        <v>0</v>
      </c>
      <c r="BW479" s="515">
        <v>0</v>
      </c>
      <c r="BX479" s="515">
        <v>0</v>
      </c>
      <c r="BY479" s="515">
        <v>0</v>
      </c>
      <c r="BZ479" s="515">
        <v>118804.34640000001</v>
      </c>
      <c r="CA479" s="515">
        <v>118804.34640000001</v>
      </c>
      <c r="CB479" s="515">
        <v>0</v>
      </c>
      <c r="CC479" s="515">
        <v>0</v>
      </c>
      <c r="CD479" s="515">
        <v>0</v>
      </c>
      <c r="CE479" s="515">
        <v>0</v>
      </c>
      <c r="CF479" s="515">
        <v>118804.34640000001</v>
      </c>
      <c r="CG479" s="516">
        <v>118804.34640000001</v>
      </c>
      <c r="CH479" s="501">
        <v>16503840</v>
      </c>
      <c r="CI479" s="501">
        <v>16503840</v>
      </c>
      <c r="CJ479" s="501">
        <v>17625120</v>
      </c>
      <c r="CK479" s="257" t="s">
        <v>1976</v>
      </c>
      <c r="CL479" s="108">
        <v>4.71</v>
      </c>
      <c r="CM479" s="245">
        <v>4.71</v>
      </c>
      <c r="CN479" s="109">
        <v>5.03</v>
      </c>
      <c r="CO479" s="436"/>
      <c r="CP479" s="436"/>
      <c r="CQ479" s="436"/>
      <c r="CR479" s="273"/>
      <c r="CS479" s="447">
        <v>202.47475000811406</v>
      </c>
      <c r="CT479" s="448">
        <v>183.63338286769905</v>
      </c>
      <c r="CU479" s="441">
        <v>0.91244094692026556</v>
      </c>
      <c r="CV479" s="442">
        <v>0.89161557133090774</v>
      </c>
      <c r="CW479" s="450" t="s">
        <v>2223</v>
      </c>
      <c r="CX479" s="242"/>
      <c r="CY479" s="436"/>
      <c r="CZ479" s="436"/>
      <c r="DA479" s="437"/>
      <c r="DB479" s="438"/>
      <c r="DC479" s="457">
        <v>3390</v>
      </c>
      <c r="DD479" s="458">
        <v>0</v>
      </c>
      <c r="DE479" s="459">
        <v>17123</v>
      </c>
      <c r="DF479" s="357">
        <v>6837.666666666667</v>
      </c>
    </row>
    <row r="480" spans="1:110" ht="35.25" customHeight="1" x14ac:dyDescent="0.25">
      <c r="A480" s="401" t="s">
        <v>56</v>
      </c>
      <c r="B480" s="48" t="s">
        <v>42</v>
      </c>
      <c r="C480" s="48" t="s">
        <v>670</v>
      </c>
      <c r="D480" s="145" t="s">
        <v>835</v>
      </c>
      <c r="E480" s="145" t="s">
        <v>698</v>
      </c>
      <c r="F480" s="145" t="s">
        <v>838</v>
      </c>
      <c r="G480" s="14" t="s">
        <v>837</v>
      </c>
      <c r="H480" s="22" t="s">
        <v>1979</v>
      </c>
      <c r="I480" s="145" t="s">
        <v>1984</v>
      </c>
      <c r="J480" s="426">
        <v>12.30968508939201</v>
      </c>
      <c r="K480" s="426">
        <v>36.910605983831999</v>
      </c>
      <c r="L480" s="488">
        <v>2886.4</v>
      </c>
      <c r="M480" s="498"/>
      <c r="N480" s="498"/>
      <c r="O480" s="498"/>
      <c r="P480" s="498"/>
      <c r="Q480" s="498"/>
      <c r="R480" s="498"/>
      <c r="S480" s="498"/>
      <c r="T480" s="498"/>
      <c r="U480" s="498"/>
      <c r="V480" s="498"/>
      <c r="W480" s="498"/>
      <c r="X480" s="498"/>
      <c r="Y480" s="498"/>
      <c r="Z480" s="498"/>
      <c r="AA480" s="498"/>
      <c r="AB480" s="498"/>
      <c r="AC480" s="498">
        <v>64</v>
      </c>
      <c r="AD480" s="498">
        <v>64</v>
      </c>
      <c r="AE480" s="498"/>
      <c r="AF480" s="498"/>
      <c r="AG480" s="585">
        <v>2</v>
      </c>
      <c r="AH480" s="498">
        <v>2</v>
      </c>
      <c r="AI480" s="498">
        <f t="shared" si="38"/>
        <v>66</v>
      </c>
      <c r="AJ480" s="498">
        <f t="shared" si="39"/>
        <v>66</v>
      </c>
      <c r="AK480" s="498"/>
      <c r="AL480" s="498"/>
      <c r="AM480" s="498"/>
      <c r="AN480" s="498"/>
      <c r="AO480" s="498"/>
      <c r="AP480" s="498"/>
      <c r="AQ480" s="498"/>
      <c r="AR480" s="498"/>
      <c r="AS480" s="498"/>
      <c r="AT480" s="498"/>
      <c r="AU480" s="498"/>
      <c r="AV480" s="498"/>
      <c r="AW480" s="498"/>
      <c r="AX480" s="498"/>
      <c r="AY480" s="498"/>
      <c r="AZ480" s="498"/>
      <c r="BA480" s="586">
        <v>3333.38</v>
      </c>
      <c r="BB480" s="586">
        <v>3333.38</v>
      </c>
      <c r="BC480" s="498"/>
      <c r="BD480" s="498"/>
      <c r="BE480" s="498">
        <v>1503.5</v>
      </c>
      <c r="BF480" s="498">
        <v>1503.5</v>
      </c>
      <c r="BG480" s="256">
        <f t="shared" si="40"/>
        <v>4836.88</v>
      </c>
      <c r="BH480" s="26">
        <f t="shared" si="41"/>
        <v>4836.88</v>
      </c>
      <c r="BI480" s="514">
        <f t="shared" si="37"/>
        <v>0.59421130221130214</v>
      </c>
      <c r="BJ480" s="515">
        <v>0</v>
      </c>
      <c r="BK480" s="515">
        <v>0</v>
      </c>
      <c r="BL480" s="515">
        <v>0</v>
      </c>
      <c r="BM480" s="515">
        <v>0</v>
      </c>
      <c r="BN480" s="515">
        <v>0</v>
      </c>
      <c r="BO480" s="515">
        <v>0</v>
      </c>
      <c r="BP480" s="515">
        <v>0</v>
      </c>
      <c r="BQ480" s="515">
        <v>0</v>
      </c>
      <c r="BR480" s="515">
        <v>0</v>
      </c>
      <c r="BS480" s="515">
        <v>0</v>
      </c>
      <c r="BT480" s="515">
        <v>0</v>
      </c>
      <c r="BU480" s="515">
        <v>0</v>
      </c>
      <c r="BV480" s="515">
        <v>0</v>
      </c>
      <c r="BW480" s="515">
        <v>0</v>
      </c>
      <c r="BX480" s="515">
        <v>0</v>
      </c>
      <c r="BY480" s="515">
        <v>0</v>
      </c>
      <c r="BZ480" s="515">
        <v>3912854.7792000002</v>
      </c>
      <c r="CA480" s="515">
        <v>3912854.7792000002</v>
      </c>
      <c r="CB480" s="515">
        <v>0</v>
      </c>
      <c r="CC480" s="515">
        <v>0</v>
      </c>
      <c r="CD480" s="515">
        <v>4925826.84</v>
      </c>
      <c r="CE480" s="515">
        <v>4925826.84</v>
      </c>
      <c r="CF480" s="515">
        <v>8838681.6192000005</v>
      </c>
      <c r="CG480" s="516">
        <v>8838681.6192000005</v>
      </c>
      <c r="CH480" s="501">
        <v>27961920.000000004</v>
      </c>
      <c r="CI480" s="501">
        <v>27961920.000000004</v>
      </c>
      <c r="CJ480" s="501">
        <v>28522560</v>
      </c>
      <c r="CK480" s="257" t="s">
        <v>1976</v>
      </c>
      <c r="CL480" s="108">
        <v>7.98</v>
      </c>
      <c r="CM480" s="245">
        <v>7.98</v>
      </c>
      <c r="CN480" s="109">
        <v>8.14</v>
      </c>
      <c r="CO480" s="436"/>
      <c r="CP480" s="436"/>
      <c r="CQ480" s="436"/>
      <c r="CR480" s="273"/>
      <c r="CS480" s="447">
        <v>155.43196614524595</v>
      </c>
      <c r="CT480" s="448">
        <v>130.71070336519327</v>
      </c>
      <c r="CU480" s="441">
        <v>1.0162950771966535</v>
      </c>
      <c r="CV480" s="442">
        <v>0.98936371689888747</v>
      </c>
      <c r="CW480" s="450" t="s">
        <v>2256</v>
      </c>
      <c r="CX480" s="242"/>
      <c r="CY480" s="436"/>
      <c r="CZ480" s="436"/>
      <c r="DA480" s="437"/>
      <c r="DB480" s="438"/>
      <c r="DC480" s="457">
        <v>0</v>
      </c>
      <c r="DD480" s="458">
        <v>739856</v>
      </c>
      <c r="DE480" s="459">
        <v>0</v>
      </c>
      <c r="DF480" s="357">
        <v>246618.66666666666</v>
      </c>
    </row>
    <row r="481" spans="1:110" ht="35.25" customHeight="1" x14ac:dyDescent="0.25">
      <c r="A481" s="401" t="s">
        <v>56</v>
      </c>
      <c r="B481" s="48" t="s">
        <v>42</v>
      </c>
      <c r="C481" s="48" t="s">
        <v>670</v>
      </c>
      <c r="D481" s="145" t="s">
        <v>835</v>
      </c>
      <c r="E481" s="145" t="s">
        <v>698</v>
      </c>
      <c r="F481" s="145" t="s">
        <v>839</v>
      </c>
      <c r="G481" s="14" t="s">
        <v>705</v>
      </c>
      <c r="H481" s="22" t="s">
        <v>1978</v>
      </c>
      <c r="I481" s="145" t="s">
        <v>1984</v>
      </c>
      <c r="J481" s="426">
        <v>13.433093243181185</v>
      </c>
      <c r="K481" s="426">
        <v>26.768560550381999</v>
      </c>
      <c r="L481" s="488">
        <v>1590.3</v>
      </c>
      <c r="M481" s="498"/>
      <c r="N481" s="498"/>
      <c r="O481" s="498"/>
      <c r="P481" s="498"/>
      <c r="Q481" s="498"/>
      <c r="R481" s="498"/>
      <c r="S481" s="498"/>
      <c r="T481" s="498"/>
      <c r="U481" s="498"/>
      <c r="V481" s="498"/>
      <c r="W481" s="498"/>
      <c r="X481" s="498"/>
      <c r="Y481" s="498"/>
      <c r="Z481" s="498"/>
      <c r="AA481" s="498"/>
      <c r="AB481" s="498"/>
      <c r="AC481" s="498">
        <v>16</v>
      </c>
      <c r="AD481" s="498">
        <v>16</v>
      </c>
      <c r="AE481" s="498"/>
      <c r="AF481" s="498"/>
      <c r="AG481" s="585"/>
      <c r="AH481" s="498"/>
      <c r="AI481" s="498">
        <f t="shared" si="38"/>
        <v>16</v>
      </c>
      <c r="AJ481" s="498">
        <f t="shared" si="39"/>
        <v>16</v>
      </c>
      <c r="AK481" s="498"/>
      <c r="AL481" s="498"/>
      <c r="AM481" s="498"/>
      <c r="AN481" s="498"/>
      <c r="AO481" s="498"/>
      <c r="AP481" s="498"/>
      <c r="AQ481" s="498"/>
      <c r="AR481" s="498"/>
      <c r="AS481" s="498"/>
      <c r="AT481" s="498"/>
      <c r="AU481" s="498"/>
      <c r="AV481" s="498"/>
      <c r="AW481" s="498"/>
      <c r="AX481" s="498"/>
      <c r="AY481" s="498"/>
      <c r="AZ481" s="498"/>
      <c r="BA481" s="586">
        <v>365.39</v>
      </c>
      <c r="BB481" s="586">
        <v>365.39</v>
      </c>
      <c r="BC481" s="498"/>
      <c r="BD481" s="498"/>
      <c r="BE481" s="498"/>
      <c r="BF481" s="498"/>
      <c r="BG481" s="256">
        <f t="shared" si="40"/>
        <v>365.39</v>
      </c>
      <c r="BH481" s="26">
        <f t="shared" si="41"/>
        <v>365.39</v>
      </c>
      <c r="BI481" s="514">
        <f t="shared" si="37"/>
        <v>3.4634123222748815E-2</v>
      </c>
      <c r="BJ481" s="515">
        <v>0</v>
      </c>
      <c r="BK481" s="515">
        <v>0</v>
      </c>
      <c r="BL481" s="515">
        <v>0</v>
      </c>
      <c r="BM481" s="515">
        <v>0</v>
      </c>
      <c r="BN481" s="515">
        <v>0</v>
      </c>
      <c r="BO481" s="515">
        <v>0</v>
      </c>
      <c r="BP481" s="515">
        <v>0</v>
      </c>
      <c r="BQ481" s="515">
        <v>0</v>
      </c>
      <c r="BR481" s="515">
        <v>0</v>
      </c>
      <c r="BS481" s="515">
        <v>0</v>
      </c>
      <c r="BT481" s="515">
        <v>0</v>
      </c>
      <c r="BU481" s="515">
        <v>0</v>
      </c>
      <c r="BV481" s="515">
        <v>0</v>
      </c>
      <c r="BW481" s="515">
        <v>0</v>
      </c>
      <c r="BX481" s="515">
        <v>0</v>
      </c>
      <c r="BY481" s="515">
        <v>0</v>
      </c>
      <c r="BZ481" s="515">
        <v>428909.39760000003</v>
      </c>
      <c r="CA481" s="515">
        <v>428909.39760000003</v>
      </c>
      <c r="CB481" s="515">
        <v>0</v>
      </c>
      <c r="CC481" s="515">
        <v>0</v>
      </c>
      <c r="CD481" s="515">
        <v>0</v>
      </c>
      <c r="CE481" s="515">
        <v>0</v>
      </c>
      <c r="CF481" s="515">
        <v>428909.39760000003</v>
      </c>
      <c r="CG481" s="516">
        <v>428909.39760000003</v>
      </c>
      <c r="CH481" s="501">
        <v>26560320</v>
      </c>
      <c r="CI481" s="501">
        <v>26560320</v>
      </c>
      <c r="CJ481" s="501">
        <v>36967200.000000007</v>
      </c>
      <c r="CK481" s="257" t="s">
        <v>1976</v>
      </c>
      <c r="CL481" s="108">
        <v>7.58</v>
      </c>
      <c r="CM481" s="245">
        <v>7.58</v>
      </c>
      <c r="CN481" s="109">
        <v>10.55</v>
      </c>
      <c r="CO481" s="436"/>
      <c r="CP481" s="436"/>
      <c r="CQ481" s="436"/>
      <c r="CR481" s="273"/>
      <c r="CS481" s="447">
        <v>205.94555316506035</v>
      </c>
      <c r="CT481" s="448">
        <v>200.37307930202837</v>
      </c>
      <c r="CU481" s="441">
        <v>1.7706399512624202</v>
      </c>
      <c r="CV481" s="442">
        <v>1.7644474815591369</v>
      </c>
      <c r="CW481" s="450" t="s">
        <v>2212</v>
      </c>
      <c r="CX481" s="242"/>
      <c r="CY481" s="436"/>
      <c r="CZ481" s="436"/>
      <c r="DA481" s="437"/>
      <c r="DB481" s="438"/>
      <c r="DC481" s="457">
        <v>350819</v>
      </c>
      <c r="DD481" s="458">
        <v>0</v>
      </c>
      <c r="DE481" s="459">
        <v>486265</v>
      </c>
      <c r="DF481" s="357">
        <v>279028</v>
      </c>
    </row>
    <row r="482" spans="1:110" ht="35.25" customHeight="1" x14ac:dyDescent="0.25">
      <c r="A482" s="401" t="s">
        <v>56</v>
      </c>
      <c r="B482" s="48" t="s">
        <v>42</v>
      </c>
      <c r="C482" s="48" t="s">
        <v>670</v>
      </c>
      <c r="D482" s="145" t="s">
        <v>835</v>
      </c>
      <c r="E482" s="145" t="s">
        <v>698</v>
      </c>
      <c r="F482" s="145" t="s">
        <v>840</v>
      </c>
      <c r="G482" s="14" t="s">
        <v>698</v>
      </c>
      <c r="H482" s="22" t="s">
        <v>1979</v>
      </c>
      <c r="I482" s="145" t="s">
        <v>1984</v>
      </c>
      <c r="J482" s="426">
        <v>12.30968508939201</v>
      </c>
      <c r="K482" s="426">
        <v>31.921401448755002</v>
      </c>
      <c r="L482" s="488">
        <v>2270.3000000000002</v>
      </c>
      <c r="M482" s="498"/>
      <c r="N482" s="498"/>
      <c r="O482" s="498"/>
      <c r="P482" s="498"/>
      <c r="Q482" s="498"/>
      <c r="R482" s="498"/>
      <c r="S482" s="498"/>
      <c r="T482" s="498"/>
      <c r="U482" s="498"/>
      <c r="V482" s="498"/>
      <c r="W482" s="498"/>
      <c r="X482" s="498"/>
      <c r="Y482" s="498"/>
      <c r="Z482" s="498"/>
      <c r="AA482" s="498"/>
      <c r="AB482" s="498"/>
      <c r="AC482" s="498">
        <v>52</v>
      </c>
      <c r="AD482" s="498">
        <v>52</v>
      </c>
      <c r="AE482" s="498"/>
      <c r="AF482" s="498"/>
      <c r="AG482" s="585"/>
      <c r="AH482" s="498"/>
      <c r="AI482" s="498">
        <f t="shared" si="38"/>
        <v>52</v>
      </c>
      <c r="AJ482" s="498">
        <f t="shared" si="39"/>
        <v>52</v>
      </c>
      <c r="AK482" s="498"/>
      <c r="AL482" s="498"/>
      <c r="AM482" s="498"/>
      <c r="AN482" s="498"/>
      <c r="AO482" s="498"/>
      <c r="AP482" s="498"/>
      <c r="AQ482" s="498"/>
      <c r="AR482" s="498"/>
      <c r="AS482" s="498"/>
      <c r="AT482" s="498"/>
      <c r="AU482" s="498"/>
      <c r="AV482" s="498"/>
      <c r="AW482" s="498"/>
      <c r="AX482" s="498"/>
      <c r="AY482" s="498"/>
      <c r="AZ482" s="498"/>
      <c r="BA482" s="586">
        <v>307.47000000000003</v>
      </c>
      <c r="BB482" s="586">
        <v>307.47000000000003</v>
      </c>
      <c r="BC482" s="498"/>
      <c r="BD482" s="498"/>
      <c r="BE482" s="498"/>
      <c r="BF482" s="498"/>
      <c r="BG482" s="256">
        <f t="shared" si="40"/>
        <v>307.47000000000003</v>
      </c>
      <c r="BH482" s="26">
        <f t="shared" si="41"/>
        <v>307.47000000000003</v>
      </c>
      <c r="BI482" s="514">
        <f t="shared" si="37"/>
        <v>3.2674814027630179E-2</v>
      </c>
      <c r="BJ482" s="515">
        <v>0</v>
      </c>
      <c r="BK482" s="515">
        <v>0</v>
      </c>
      <c r="BL482" s="515">
        <v>0</v>
      </c>
      <c r="BM482" s="515">
        <v>0</v>
      </c>
      <c r="BN482" s="515">
        <v>0</v>
      </c>
      <c r="BO482" s="515">
        <v>0</v>
      </c>
      <c r="BP482" s="515">
        <v>0</v>
      </c>
      <c r="BQ482" s="515">
        <v>0</v>
      </c>
      <c r="BR482" s="515">
        <v>0</v>
      </c>
      <c r="BS482" s="515">
        <v>0</v>
      </c>
      <c r="BT482" s="515">
        <v>0</v>
      </c>
      <c r="BU482" s="515">
        <v>0</v>
      </c>
      <c r="BV482" s="515">
        <v>0</v>
      </c>
      <c r="BW482" s="515">
        <v>0</v>
      </c>
      <c r="BX482" s="515">
        <v>0</v>
      </c>
      <c r="BY482" s="515">
        <v>0</v>
      </c>
      <c r="BZ482" s="515">
        <v>360920.58480000007</v>
      </c>
      <c r="CA482" s="515">
        <v>360920.58480000007</v>
      </c>
      <c r="CB482" s="515">
        <v>0</v>
      </c>
      <c r="CC482" s="515">
        <v>0</v>
      </c>
      <c r="CD482" s="515">
        <v>0</v>
      </c>
      <c r="CE482" s="515">
        <v>0</v>
      </c>
      <c r="CF482" s="515">
        <v>360920.58480000007</v>
      </c>
      <c r="CG482" s="516">
        <v>360920.58480000007</v>
      </c>
      <c r="CH482" s="501">
        <v>29223360.000000004</v>
      </c>
      <c r="CI482" s="501">
        <v>29223360.000000004</v>
      </c>
      <c r="CJ482" s="501">
        <v>32972640</v>
      </c>
      <c r="CK482" s="257" t="s">
        <v>1976</v>
      </c>
      <c r="CL482" s="108">
        <v>8.34</v>
      </c>
      <c r="CM482" s="245">
        <v>8.34</v>
      </c>
      <c r="CN482" s="109">
        <v>9.41</v>
      </c>
      <c r="CO482" s="436"/>
      <c r="CP482" s="436"/>
      <c r="CQ482" s="436"/>
      <c r="CR482" s="273"/>
      <c r="CS482" s="447">
        <v>682.3923195148642</v>
      </c>
      <c r="CT482" s="448">
        <v>103.8017466544057</v>
      </c>
      <c r="CU482" s="441">
        <v>1.5013287057599627</v>
      </c>
      <c r="CV482" s="442">
        <v>1.1417950829212249</v>
      </c>
      <c r="CW482" s="450" t="s">
        <v>2212</v>
      </c>
      <c r="CX482" s="242"/>
      <c r="CY482" s="436"/>
      <c r="CZ482" s="436"/>
      <c r="DA482" s="437"/>
      <c r="DB482" s="438"/>
      <c r="DC482" s="457">
        <v>0</v>
      </c>
      <c r="DD482" s="458">
        <v>206886</v>
      </c>
      <c r="DE482" s="459">
        <v>96672</v>
      </c>
      <c r="DF482" s="357">
        <v>101186</v>
      </c>
    </row>
    <row r="483" spans="1:110" ht="35.25" customHeight="1" x14ac:dyDescent="0.25">
      <c r="A483" s="401" t="s">
        <v>56</v>
      </c>
      <c r="B483" s="48" t="s">
        <v>42</v>
      </c>
      <c r="C483" s="48" t="s">
        <v>670</v>
      </c>
      <c r="D483" s="145" t="s">
        <v>841</v>
      </c>
      <c r="E483" s="145" t="s">
        <v>719</v>
      </c>
      <c r="F483" s="145" t="s">
        <v>842</v>
      </c>
      <c r="G483" s="14" t="s">
        <v>719</v>
      </c>
      <c r="H483" s="22" t="s">
        <v>1979</v>
      </c>
      <c r="I483" s="145" t="s">
        <v>1984</v>
      </c>
      <c r="J483" s="426">
        <v>11.138472333313937</v>
      </c>
      <c r="K483" s="426">
        <v>12.14393936868</v>
      </c>
      <c r="L483" s="488">
        <v>2029.5</v>
      </c>
      <c r="M483" s="498"/>
      <c r="N483" s="498"/>
      <c r="O483" s="498"/>
      <c r="P483" s="498"/>
      <c r="Q483" s="498"/>
      <c r="R483" s="498"/>
      <c r="S483" s="498"/>
      <c r="T483" s="498"/>
      <c r="U483" s="498"/>
      <c r="V483" s="498"/>
      <c r="W483" s="498"/>
      <c r="X483" s="498"/>
      <c r="Y483" s="498"/>
      <c r="Z483" s="498"/>
      <c r="AA483" s="498"/>
      <c r="AB483" s="498"/>
      <c r="AC483" s="498">
        <v>28</v>
      </c>
      <c r="AD483" s="498">
        <v>28</v>
      </c>
      <c r="AE483" s="498"/>
      <c r="AF483" s="498"/>
      <c r="AG483" s="585"/>
      <c r="AH483" s="498"/>
      <c r="AI483" s="498">
        <f t="shared" si="38"/>
        <v>28</v>
      </c>
      <c r="AJ483" s="498">
        <f t="shared" si="39"/>
        <v>28</v>
      </c>
      <c r="AK483" s="498"/>
      <c r="AL483" s="498"/>
      <c r="AM483" s="498"/>
      <c r="AN483" s="498"/>
      <c r="AO483" s="498"/>
      <c r="AP483" s="498"/>
      <c r="AQ483" s="498"/>
      <c r="AR483" s="498"/>
      <c r="AS483" s="498"/>
      <c r="AT483" s="498"/>
      <c r="AU483" s="498"/>
      <c r="AV483" s="498"/>
      <c r="AW483" s="498"/>
      <c r="AX483" s="498"/>
      <c r="AY483" s="498"/>
      <c r="AZ483" s="498"/>
      <c r="BA483" s="586">
        <v>671.44</v>
      </c>
      <c r="BB483" s="586">
        <v>671.44</v>
      </c>
      <c r="BC483" s="498"/>
      <c r="BD483" s="498"/>
      <c r="BE483" s="498"/>
      <c r="BF483" s="498"/>
      <c r="BG483" s="256">
        <f t="shared" si="40"/>
        <v>671.44</v>
      </c>
      <c r="BH483" s="26">
        <f t="shared" si="41"/>
        <v>671.44</v>
      </c>
      <c r="BI483" s="514">
        <f t="shared" si="37"/>
        <v>8.0896385542168672E-2</v>
      </c>
      <c r="BJ483" s="515">
        <v>0</v>
      </c>
      <c r="BK483" s="515">
        <v>0</v>
      </c>
      <c r="BL483" s="515">
        <v>0</v>
      </c>
      <c r="BM483" s="515">
        <v>0</v>
      </c>
      <c r="BN483" s="515">
        <v>0</v>
      </c>
      <c r="BO483" s="515">
        <v>0</v>
      </c>
      <c r="BP483" s="515">
        <v>0</v>
      </c>
      <c r="BQ483" s="515">
        <v>0</v>
      </c>
      <c r="BR483" s="515">
        <v>0</v>
      </c>
      <c r="BS483" s="515">
        <v>0</v>
      </c>
      <c r="BT483" s="515">
        <v>0</v>
      </c>
      <c r="BU483" s="515">
        <v>0</v>
      </c>
      <c r="BV483" s="515">
        <v>0</v>
      </c>
      <c r="BW483" s="515">
        <v>0</v>
      </c>
      <c r="BX483" s="515">
        <v>0</v>
      </c>
      <c r="BY483" s="515">
        <v>0</v>
      </c>
      <c r="BZ483" s="515">
        <v>788163.1296000001</v>
      </c>
      <c r="CA483" s="515">
        <v>788163.1296000001</v>
      </c>
      <c r="CB483" s="515">
        <v>0</v>
      </c>
      <c r="CC483" s="515">
        <v>0</v>
      </c>
      <c r="CD483" s="515">
        <v>0</v>
      </c>
      <c r="CE483" s="515">
        <v>0</v>
      </c>
      <c r="CF483" s="515">
        <v>788163.1296000001</v>
      </c>
      <c r="CG483" s="516">
        <v>788163.1296000001</v>
      </c>
      <c r="CH483" s="501">
        <v>25894560</v>
      </c>
      <c r="CI483" s="501">
        <v>25894560</v>
      </c>
      <c r="CJ483" s="501">
        <v>29083200</v>
      </c>
      <c r="CK483" s="257" t="s">
        <v>1976</v>
      </c>
      <c r="CL483" s="108">
        <v>7.39</v>
      </c>
      <c r="CM483" s="245">
        <v>7.39</v>
      </c>
      <c r="CN483" s="109">
        <v>8.3000000000000007</v>
      </c>
      <c r="CO483" s="436"/>
      <c r="CP483" s="436"/>
      <c r="CQ483" s="436"/>
      <c r="CR483" s="273"/>
      <c r="CS483" s="447">
        <v>46.91008477613201</v>
      </c>
      <c r="CT483" s="448">
        <v>33.144296815222098</v>
      </c>
      <c r="CU483" s="441">
        <v>0.13490088391606936</v>
      </c>
      <c r="CV483" s="442">
        <v>0.12964507378221043</v>
      </c>
      <c r="CW483" s="450" t="s">
        <v>2268</v>
      </c>
      <c r="CX483" s="242"/>
      <c r="CY483" s="436"/>
      <c r="CZ483" s="436"/>
      <c r="DA483" s="437"/>
      <c r="DB483" s="438"/>
      <c r="DC483" s="457">
        <v>0</v>
      </c>
      <c r="DD483" s="458">
        <v>17438</v>
      </c>
      <c r="DE483" s="459">
        <v>0</v>
      </c>
      <c r="DF483" s="357">
        <v>5812.666666666667</v>
      </c>
    </row>
    <row r="484" spans="1:110" ht="35.25" customHeight="1" x14ac:dyDescent="0.25">
      <c r="A484" s="401" t="s">
        <v>56</v>
      </c>
      <c r="B484" s="48" t="s">
        <v>42</v>
      </c>
      <c r="C484" s="48" t="s">
        <v>670</v>
      </c>
      <c r="D484" s="145" t="s">
        <v>841</v>
      </c>
      <c r="E484" s="145" t="s">
        <v>719</v>
      </c>
      <c r="F484" s="145" t="s">
        <v>843</v>
      </c>
      <c r="G484" s="14" t="s">
        <v>844</v>
      </c>
      <c r="H484" s="22" t="s">
        <v>1978</v>
      </c>
      <c r="I484" s="145" t="s">
        <v>1984</v>
      </c>
      <c r="J484" s="426">
        <v>11.592616055058496</v>
      </c>
      <c r="K484" s="426">
        <v>13.308143911713001</v>
      </c>
      <c r="L484" s="488">
        <v>587.79999999999995</v>
      </c>
      <c r="M484" s="498"/>
      <c r="N484" s="498"/>
      <c r="O484" s="498"/>
      <c r="P484" s="498"/>
      <c r="Q484" s="498"/>
      <c r="R484" s="498"/>
      <c r="S484" s="498"/>
      <c r="T484" s="498"/>
      <c r="U484" s="498"/>
      <c r="V484" s="498"/>
      <c r="W484" s="498"/>
      <c r="X484" s="498"/>
      <c r="Y484" s="498">
        <v>1</v>
      </c>
      <c r="Z484" s="498">
        <v>1</v>
      </c>
      <c r="AA484" s="498"/>
      <c r="AB484" s="498"/>
      <c r="AC484" s="498">
        <v>31</v>
      </c>
      <c r="AD484" s="498">
        <v>31</v>
      </c>
      <c r="AE484" s="498"/>
      <c r="AF484" s="498"/>
      <c r="AG484" s="585"/>
      <c r="AH484" s="498"/>
      <c r="AI484" s="498">
        <f t="shared" si="38"/>
        <v>32</v>
      </c>
      <c r="AJ484" s="498">
        <f t="shared" si="39"/>
        <v>32</v>
      </c>
      <c r="AK484" s="498"/>
      <c r="AL484" s="498"/>
      <c r="AM484" s="498"/>
      <c r="AN484" s="498"/>
      <c r="AO484" s="498"/>
      <c r="AP484" s="498"/>
      <c r="AQ484" s="498"/>
      <c r="AR484" s="498"/>
      <c r="AS484" s="498"/>
      <c r="AT484" s="498"/>
      <c r="AU484" s="498"/>
      <c r="AV484" s="498"/>
      <c r="AW484" s="498">
        <v>60</v>
      </c>
      <c r="AX484" s="498">
        <v>60</v>
      </c>
      <c r="AY484" s="498"/>
      <c r="AZ484" s="498"/>
      <c r="BA484" s="586">
        <v>6855.29</v>
      </c>
      <c r="BB484" s="586">
        <v>6855.29</v>
      </c>
      <c r="BC484" s="498"/>
      <c r="BD484" s="498"/>
      <c r="BE484" s="498"/>
      <c r="BF484" s="498"/>
      <c r="BG484" s="256">
        <f t="shared" si="40"/>
        <v>6915.29</v>
      </c>
      <c r="BH484" s="26">
        <f t="shared" si="41"/>
        <v>6915.29</v>
      </c>
      <c r="BI484" s="514">
        <f t="shared" si="37"/>
        <v>5.4025703125</v>
      </c>
      <c r="BJ484" s="515">
        <v>0</v>
      </c>
      <c r="BK484" s="515">
        <v>0</v>
      </c>
      <c r="BL484" s="515">
        <v>0</v>
      </c>
      <c r="BM484" s="515">
        <v>0</v>
      </c>
      <c r="BN484" s="515">
        <v>0</v>
      </c>
      <c r="BO484" s="515">
        <v>0</v>
      </c>
      <c r="BP484" s="515">
        <v>0</v>
      </c>
      <c r="BQ484" s="515">
        <v>0</v>
      </c>
      <c r="BR484" s="515">
        <v>0</v>
      </c>
      <c r="BS484" s="515">
        <v>0</v>
      </c>
      <c r="BT484" s="515">
        <v>0</v>
      </c>
      <c r="BU484" s="515">
        <v>0</v>
      </c>
      <c r="BV484" s="515">
        <v>302745.59999999998</v>
      </c>
      <c r="BW484" s="515">
        <v>302745.59999999998</v>
      </c>
      <c r="BX484" s="515">
        <v>0</v>
      </c>
      <c r="BY484" s="515">
        <v>0</v>
      </c>
      <c r="BZ484" s="515">
        <v>8047013.6136000007</v>
      </c>
      <c r="CA484" s="515">
        <v>8047013.6136000007</v>
      </c>
      <c r="CB484" s="515">
        <v>0</v>
      </c>
      <c r="CC484" s="515">
        <v>0</v>
      </c>
      <c r="CD484" s="515">
        <v>0</v>
      </c>
      <c r="CE484" s="515">
        <v>0</v>
      </c>
      <c r="CF484" s="515">
        <v>8349759.2136000004</v>
      </c>
      <c r="CG484" s="516">
        <v>8349759.2136000004</v>
      </c>
      <c r="CH484" s="501">
        <v>5010719.9999999991</v>
      </c>
      <c r="CI484" s="501">
        <v>5010719.9999999991</v>
      </c>
      <c r="CJ484" s="501">
        <v>4485120</v>
      </c>
      <c r="CK484" s="257" t="s">
        <v>1976</v>
      </c>
      <c r="CL484" s="108">
        <v>1.43</v>
      </c>
      <c r="CM484" s="245">
        <v>1.43</v>
      </c>
      <c r="CN484" s="109">
        <v>1.28</v>
      </c>
      <c r="CO484" s="436"/>
      <c r="CP484" s="436"/>
      <c r="CQ484" s="436"/>
      <c r="CR484" s="273"/>
      <c r="CS484" s="447">
        <v>150.23711123549458</v>
      </c>
      <c r="CT484" s="448">
        <v>95.105517361416332</v>
      </c>
      <c r="CU484" s="441">
        <v>0.85497909062956801</v>
      </c>
      <c r="CV484" s="442">
        <v>0.81867733226314721</v>
      </c>
      <c r="CW484" s="450" t="s">
        <v>2252</v>
      </c>
      <c r="CX484" s="242"/>
      <c r="CY484" s="436"/>
      <c r="CZ484" s="436"/>
      <c r="DA484" s="437"/>
      <c r="DB484" s="438"/>
      <c r="DC484" s="457">
        <v>172</v>
      </c>
      <c r="DD484" s="458">
        <v>0</v>
      </c>
      <c r="DE484" s="459">
        <v>139751</v>
      </c>
      <c r="DF484" s="357">
        <v>46641</v>
      </c>
    </row>
    <row r="485" spans="1:110" ht="35.25" customHeight="1" x14ac:dyDescent="0.25">
      <c r="A485" s="401" t="s">
        <v>56</v>
      </c>
      <c r="B485" s="48" t="s">
        <v>42</v>
      </c>
      <c r="C485" s="48" t="s">
        <v>670</v>
      </c>
      <c r="D485" s="145" t="s">
        <v>841</v>
      </c>
      <c r="E485" s="145" t="s">
        <v>719</v>
      </c>
      <c r="F485" s="145" t="s">
        <v>845</v>
      </c>
      <c r="G485" s="14" t="s">
        <v>719</v>
      </c>
      <c r="H485" s="22" t="s">
        <v>1979</v>
      </c>
      <c r="I485" s="145" t="s">
        <v>1984</v>
      </c>
      <c r="J485" s="426">
        <v>11.329690742469539</v>
      </c>
      <c r="K485" s="426">
        <v>7.1719696820519996</v>
      </c>
      <c r="L485" s="488">
        <v>421</v>
      </c>
      <c r="M485" s="498"/>
      <c r="N485" s="498"/>
      <c r="O485" s="498"/>
      <c r="P485" s="498"/>
      <c r="Q485" s="498"/>
      <c r="R485" s="498"/>
      <c r="S485" s="498"/>
      <c r="T485" s="498"/>
      <c r="U485" s="498"/>
      <c r="V485" s="498"/>
      <c r="W485" s="498"/>
      <c r="X485" s="498"/>
      <c r="Y485" s="498"/>
      <c r="Z485" s="498"/>
      <c r="AA485" s="498"/>
      <c r="AB485" s="498"/>
      <c r="AC485" s="498">
        <v>21</v>
      </c>
      <c r="AD485" s="498">
        <v>21</v>
      </c>
      <c r="AE485" s="498"/>
      <c r="AF485" s="498"/>
      <c r="AG485" s="585"/>
      <c r="AH485" s="498"/>
      <c r="AI485" s="498">
        <f t="shared" si="38"/>
        <v>21</v>
      </c>
      <c r="AJ485" s="498">
        <f t="shared" si="39"/>
        <v>21</v>
      </c>
      <c r="AK485" s="498"/>
      <c r="AL485" s="498"/>
      <c r="AM485" s="498"/>
      <c r="AN485" s="498"/>
      <c r="AO485" s="498"/>
      <c r="AP485" s="498"/>
      <c r="AQ485" s="498"/>
      <c r="AR485" s="498"/>
      <c r="AS485" s="498"/>
      <c r="AT485" s="498"/>
      <c r="AU485" s="498"/>
      <c r="AV485" s="498"/>
      <c r="AW485" s="498"/>
      <c r="AX485" s="498"/>
      <c r="AY485" s="498"/>
      <c r="AZ485" s="498"/>
      <c r="BA485" s="586">
        <v>129.69999999999999</v>
      </c>
      <c r="BB485" s="586">
        <v>129.69999999999999</v>
      </c>
      <c r="BC485" s="498"/>
      <c r="BD485" s="498"/>
      <c r="BE485" s="498"/>
      <c r="BF485" s="498"/>
      <c r="BG485" s="256">
        <f t="shared" si="40"/>
        <v>129.69999999999999</v>
      </c>
      <c r="BH485" s="26">
        <f t="shared" si="41"/>
        <v>129.69999999999999</v>
      </c>
      <c r="BI485" s="514">
        <f t="shared" si="37"/>
        <v>0.14097826086956519</v>
      </c>
      <c r="BJ485" s="515">
        <v>0</v>
      </c>
      <c r="BK485" s="515">
        <v>0</v>
      </c>
      <c r="BL485" s="515">
        <v>0</v>
      </c>
      <c r="BM485" s="515">
        <v>0</v>
      </c>
      <c r="BN485" s="515">
        <v>0</v>
      </c>
      <c r="BO485" s="515">
        <v>0</v>
      </c>
      <c r="BP485" s="515">
        <v>0</v>
      </c>
      <c r="BQ485" s="515">
        <v>0</v>
      </c>
      <c r="BR485" s="515">
        <v>0</v>
      </c>
      <c r="BS485" s="515">
        <v>0</v>
      </c>
      <c r="BT485" s="515">
        <v>0</v>
      </c>
      <c r="BU485" s="515">
        <v>0</v>
      </c>
      <c r="BV485" s="515">
        <v>0</v>
      </c>
      <c r="BW485" s="515">
        <v>0</v>
      </c>
      <c r="BX485" s="515">
        <v>0</v>
      </c>
      <c r="BY485" s="515">
        <v>0</v>
      </c>
      <c r="BZ485" s="515">
        <v>152247.04800000001</v>
      </c>
      <c r="CA485" s="515">
        <v>152247.04800000001</v>
      </c>
      <c r="CB485" s="515">
        <v>0</v>
      </c>
      <c r="CC485" s="515">
        <v>0</v>
      </c>
      <c r="CD485" s="515">
        <v>0</v>
      </c>
      <c r="CE485" s="515">
        <v>0</v>
      </c>
      <c r="CF485" s="515">
        <v>152247.04800000001</v>
      </c>
      <c r="CG485" s="516">
        <v>152247.04800000001</v>
      </c>
      <c r="CH485" s="501">
        <v>3013440</v>
      </c>
      <c r="CI485" s="501">
        <v>3013440</v>
      </c>
      <c r="CJ485" s="501">
        <v>3223680.0000000005</v>
      </c>
      <c r="CK485" s="257" t="s">
        <v>1976</v>
      </c>
      <c r="CL485" s="108">
        <v>0.86</v>
      </c>
      <c r="CM485" s="245">
        <v>0.86</v>
      </c>
      <c r="CN485" s="109">
        <v>0.92</v>
      </c>
      <c r="CO485" s="436"/>
      <c r="CP485" s="436"/>
      <c r="CQ485" s="436"/>
      <c r="CR485" s="273"/>
      <c r="CS485" s="447">
        <v>33.706649000840549</v>
      </c>
      <c r="CT485" s="448">
        <v>33.489724090232677</v>
      </c>
      <c r="CU485" s="441">
        <v>0.3776742749071591</v>
      </c>
      <c r="CV485" s="442">
        <v>0.3721120977120857</v>
      </c>
      <c r="CW485" s="450" t="s">
        <v>2239</v>
      </c>
      <c r="CX485" s="242"/>
      <c r="CY485" s="436"/>
      <c r="CZ485" s="436"/>
      <c r="DA485" s="437"/>
      <c r="DB485" s="438"/>
      <c r="DC485" s="457">
        <v>0</v>
      </c>
      <c r="DD485" s="458">
        <v>0</v>
      </c>
      <c r="DE485" s="459">
        <v>0</v>
      </c>
      <c r="DF485" s="357">
        <v>0</v>
      </c>
    </row>
    <row r="486" spans="1:110" ht="35.25" customHeight="1" x14ac:dyDescent="0.25">
      <c r="A486" s="401" t="s">
        <v>56</v>
      </c>
      <c r="B486" s="48" t="s">
        <v>42</v>
      </c>
      <c r="C486" s="48" t="s">
        <v>670</v>
      </c>
      <c r="D486" s="145" t="s">
        <v>841</v>
      </c>
      <c r="E486" s="145" t="s">
        <v>719</v>
      </c>
      <c r="F486" s="145" t="s">
        <v>846</v>
      </c>
      <c r="G486" s="14" t="s">
        <v>719</v>
      </c>
      <c r="H486" s="22" t="s">
        <v>1979</v>
      </c>
      <c r="I486" s="145" t="s">
        <v>1984</v>
      </c>
      <c r="J486" s="426">
        <v>12.429196595114265</v>
      </c>
      <c r="K486" s="426">
        <v>16.947537843537003</v>
      </c>
      <c r="L486" s="488">
        <v>3802.1</v>
      </c>
      <c r="M486" s="498"/>
      <c r="N486" s="498"/>
      <c r="O486" s="498"/>
      <c r="P486" s="498"/>
      <c r="Q486" s="498"/>
      <c r="R486" s="498"/>
      <c r="S486" s="498"/>
      <c r="T486" s="498"/>
      <c r="U486" s="498"/>
      <c r="V486" s="498"/>
      <c r="W486" s="498"/>
      <c r="X486" s="498"/>
      <c r="Y486" s="498"/>
      <c r="Z486" s="498"/>
      <c r="AA486" s="498"/>
      <c r="AB486" s="498"/>
      <c r="AC486" s="498">
        <v>57</v>
      </c>
      <c r="AD486" s="498">
        <v>57</v>
      </c>
      <c r="AE486" s="498"/>
      <c r="AF486" s="498"/>
      <c r="AG486" s="585"/>
      <c r="AH486" s="498"/>
      <c r="AI486" s="498">
        <f t="shared" si="38"/>
        <v>57</v>
      </c>
      <c r="AJ486" s="498">
        <f t="shared" si="39"/>
        <v>57</v>
      </c>
      <c r="AK486" s="498"/>
      <c r="AL486" s="498"/>
      <c r="AM486" s="498"/>
      <c r="AN486" s="498"/>
      <c r="AO486" s="498"/>
      <c r="AP486" s="498"/>
      <c r="AQ486" s="498"/>
      <c r="AR486" s="498"/>
      <c r="AS486" s="498"/>
      <c r="AT486" s="498"/>
      <c r="AU486" s="498"/>
      <c r="AV486" s="498"/>
      <c r="AW486" s="498"/>
      <c r="AX486" s="498"/>
      <c r="AY486" s="498"/>
      <c r="AZ486" s="498"/>
      <c r="BA486" s="586">
        <v>340.21</v>
      </c>
      <c r="BB486" s="586">
        <v>340.21</v>
      </c>
      <c r="BC486" s="498"/>
      <c r="BD486" s="498"/>
      <c r="BE486" s="498"/>
      <c r="BF486" s="498"/>
      <c r="BG486" s="256">
        <f t="shared" si="40"/>
        <v>340.21</v>
      </c>
      <c r="BH486" s="26">
        <f t="shared" si="41"/>
        <v>340.21</v>
      </c>
      <c r="BI486" s="514">
        <f t="shared" si="37"/>
        <v>4.3728791773778912E-2</v>
      </c>
      <c r="BJ486" s="515">
        <v>0</v>
      </c>
      <c r="BK486" s="515">
        <v>0</v>
      </c>
      <c r="BL486" s="515">
        <v>0</v>
      </c>
      <c r="BM486" s="515">
        <v>0</v>
      </c>
      <c r="BN486" s="515">
        <v>0</v>
      </c>
      <c r="BO486" s="515">
        <v>0</v>
      </c>
      <c r="BP486" s="515">
        <v>0</v>
      </c>
      <c r="BQ486" s="515">
        <v>0</v>
      </c>
      <c r="BR486" s="515">
        <v>0</v>
      </c>
      <c r="BS486" s="515">
        <v>0</v>
      </c>
      <c r="BT486" s="515">
        <v>0</v>
      </c>
      <c r="BU486" s="515">
        <v>0</v>
      </c>
      <c r="BV486" s="515">
        <v>0</v>
      </c>
      <c r="BW486" s="515">
        <v>0</v>
      </c>
      <c r="BX486" s="515">
        <v>0</v>
      </c>
      <c r="BY486" s="515">
        <v>0</v>
      </c>
      <c r="BZ486" s="515">
        <v>399352.10639999999</v>
      </c>
      <c r="CA486" s="515">
        <v>399352.10639999999</v>
      </c>
      <c r="CB486" s="515">
        <v>0</v>
      </c>
      <c r="CC486" s="515">
        <v>0</v>
      </c>
      <c r="CD486" s="515">
        <v>0</v>
      </c>
      <c r="CE486" s="515">
        <v>0</v>
      </c>
      <c r="CF486" s="515">
        <v>399352.10639999999</v>
      </c>
      <c r="CG486" s="516">
        <v>399352.10639999999</v>
      </c>
      <c r="CH486" s="501">
        <v>24703200</v>
      </c>
      <c r="CI486" s="501">
        <v>24703200</v>
      </c>
      <c r="CJ486" s="501">
        <v>27261120.000000004</v>
      </c>
      <c r="CK486" s="257" t="s">
        <v>1976</v>
      </c>
      <c r="CL486" s="108">
        <v>7.05</v>
      </c>
      <c r="CM486" s="245">
        <v>7.05</v>
      </c>
      <c r="CN486" s="109">
        <v>7.78</v>
      </c>
      <c r="CO486" s="436"/>
      <c r="CP486" s="436"/>
      <c r="CQ486" s="436"/>
      <c r="CR486" s="273"/>
      <c r="CS486" s="447">
        <v>74.904184873299513</v>
      </c>
      <c r="CT486" s="448">
        <v>66.12883539274965</v>
      </c>
      <c r="CU486" s="441">
        <v>1.070870056350345</v>
      </c>
      <c r="CV486" s="442">
        <v>1.0675367468105361</v>
      </c>
      <c r="CW486" s="450" t="s">
        <v>2279</v>
      </c>
      <c r="CX486" s="242"/>
      <c r="CY486" s="436"/>
      <c r="CZ486" s="436"/>
      <c r="DA486" s="437"/>
      <c r="DB486" s="438"/>
      <c r="DC486" s="457">
        <v>526825</v>
      </c>
      <c r="DD486" s="458">
        <v>0</v>
      </c>
      <c r="DE486" s="459">
        <v>146023</v>
      </c>
      <c r="DF486" s="357">
        <v>224282.66666666666</v>
      </c>
    </row>
    <row r="487" spans="1:110" ht="35.25" customHeight="1" x14ac:dyDescent="0.25">
      <c r="A487" s="401" t="s">
        <v>56</v>
      </c>
      <c r="B487" s="48" t="s">
        <v>42</v>
      </c>
      <c r="C487" s="48" t="s">
        <v>670</v>
      </c>
      <c r="D487" s="145" t="s">
        <v>841</v>
      </c>
      <c r="E487" s="145" t="s">
        <v>719</v>
      </c>
      <c r="F487" s="145" t="s">
        <v>847</v>
      </c>
      <c r="G487" s="14" t="s">
        <v>719</v>
      </c>
      <c r="H487" s="22" t="s">
        <v>1979</v>
      </c>
      <c r="I487" s="145" t="s">
        <v>1984</v>
      </c>
      <c r="J487" s="426">
        <v>11.640420657347397</v>
      </c>
      <c r="K487" s="426">
        <v>5.4041666554260006</v>
      </c>
      <c r="L487" s="488">
        <v>338.4</v>
      </c>
      <c r="M487" s="498"/>
      <c r="N487" s="498"/>
      <c r="O487" s="498"/>
      <c r="P487" s="498"/>
      <c r="Q487" s="498"/>
      <c r="R487" s="498"/>
      <c r="S487" s="498"/>
      <c r="T487" s="498"/>
      <c r="U487" s="498"/>
      <c r="V487" s="498"/>
      <c r="W487" s="498"/>
      <c r="X487" s="498"/>
      <c r="Y487" s="498"/>
      <c r="Z487" s="498"/>
      <c r="AA487" s="498"/>
      <c r="AB487" s="498"/>
      <c r="AC487" s="498">
        <v>5</v>
      </c>
      <c r="AD487" s="498">
        <v>5</v>
      </c>
      <c r="AE487" s="498"/>
      <c r="AF487" s="498"/>
      <c r="AG487" s="585"/>
      <c r="AH487" s="498"/>
      <c r="AI487" s="498">
        <f t="shared" si="38"/>
        <v>5</v>
      </c>
      <c r="AJ487" s="498">
        <f t="shared" si="39"/>
        <v>5</v>
      </c>
      <c r="AK487" s="498"/>
      <c r="AL487" s="498"/>
      <c r="AM487" s="498"/>
      <c r="AN487" s="498"/>
      <c r="AO487" s="498"/>
      <c r="AP487" s="498"/>
      <c r="AQ487" s="498"/>
      <c r="AR487" s="498"/>
      <c r="AS487" s="498"/>
      <c r="AT487" s="498"/>
      <c r="AU487" s="498"/>
      <c r="AV487" s="498"/>
      <c r="AW487" s="498"/>
      <c r="AX487" s="498"/>
      <c r="AY487" s="498"/>
      <c r="AZ487" s="498"/>
      <c r="BA487" s="586">
        <v>509.2</v>
      </c>
      <c r="BB487" s="586">
        <v>509.2</v>
      </c>
      <c r="BC487" s="498"/>
      <c r="BD487" s="498"/>
      <c r="BE487" s="498"/>
      <c r="BF487" s="498"/>
      <c r="BG487" s="256">
        <f t="shared" si="40"/>
        <v>509.2</v>
      </c>
      <c r="BH487" s="26">
        <f t="shared" si="41"/>
        <v>509.2</v>
      </c>
      <c r="BI487" s="514">
        <f t="shared" si="37"/>
        <v>8.5723905723905716E-2</v>
      </c>
      <c r="BJ487" s="515">
        <v>0</v>
      </c>
      <c r="BK487" s="515">
        <v>0</v>
      </c>
      <c r="BL487" s="515">
        <v>0</v>
      </c>
      <c r="BM487" s="515">
        <v>0</v>
      </c>
      <c r="BN487" s="515">
        <v>0</v>
      </c>
      <c r="BO487" s="515">
        <v>0</v>
      </c>
      <c r="BP487" s="515">
        <v>0</v>
      </c>
      <c r="BQ487" s="515">
        <v>0</v>
      </c>
      <c r="BR487" s="515">
        <v>0</v>
      </c>
      <c r="BS487" s="515">
        <v>0</v>
      </c>
      <c r="BT487" s="515">
        <v>0</v>
      </c>
      <c r="BU487" s="515">
        <v>0</v>
      </c>
      <c r="BV487" s="515">
        <v>0</v>
      </c>
      <c r="BW487" s="515">
        <v>0</v>
      </c>
      <c r="BX487" s="515">
        <v>0</v>
      </c>
      <c r="BY487" s="515">
        <v>0</v>
      </c>
      <c r="BZ487" s="515">
        <v>597719.32799999998</v>
      </c>
      <c r="CA487" s="515">
        <v>597719.32799999998</v>
      </c>
      <c r="CB487" s="515">
        <v>0</v>
      </c>
      <c r="CC487" s="515">
        <v>0</v>
      </c>
      <c r="CD487" s="515">
        <v>0</v>
      </c>
      <c r="CE487" s="515">
        <v>0</v>
      </c>
      <c r="CF487" s="515">
        <v>597719.32799999998</v>
      </c>
      <c r="CG487" s="516">
        <v>597719.32799999998</v>
      </c>
      <c r="CH487" s="501">
        <v>18360960</v>
      </c>
      <c r="CI487" s="501">
        <v>18360960</v>
      </c>
      <c r="CJ487" s="501">
        <v>20813760.000000004</v>
      </c>
      <c r="CK487" s="257" t="s">
        <v>1976</v>
      </c>
      <c r="CL487" s="108">
        <v>5.24</v>
      </c>
      <c r="CM487" s="245">
        <v>5.24</v>
      </c>
      <c r="CN487" s="109">
        <v>5.94</v>
      </c>
      <c r="CO487" s="436"/>
      <c r="CP487" s="436"/>
      <c r="CQ487" s="436"/>
      <c r="CR487" s="273"/>
      <c r="CS487" s="447">
        <v>13.370827259939224</v>
      </c>
      <c r="CT487" s="448">
        <v>13.370827259939224</v>
      </c>
      <c r="CU487" s="441">
        <v>5.9221036610070825E-2</v>
      </c>
      <c r="CV487" s="442">
        <v>5.9221036610070825E-2</v>
      </c>
      <c r="CW487" s="450" t="s">
        <v>2301</v>
      </c>
      <c r="CX487" s="242"/>
      <c r="CY487" s="436"/>
      <c r="CZ487" s="436"/>
      <c r="DA487" s="437"/>
      <c r="DB487" s="438"/>
      <c r="DC487" s="457">
        <v>0</v>
      </c>
      <c r="DD487" s="458">
        <v>10339</v>
      </c>
      <c r="DE487" s="459">
        <v>0</v>
      </c>
      <c r="DF487" s="357">
        <v>3446.3333333333335</v>
      </c>
    </row>
    <row r="488" spans="1:110" ht="35.25" customHeight="1" x14ac:dyDescent="0.25">
      <c r="A488" s="401" t="s">
        <v>56</v>
      </c>
      <c r="B488" s="48" t="s">
        <v>42</v>
      </c>
      <c r="C488" s="48" t="s">
        <v>670</v>
      </c>
      <c r="D488" s="145" t="s">
        <v>841</v>
      </c>
      <c r="E488" s="145" t="s">
        <v>719</v>
      </c>
      <c r="F488" s="145" t="s">
        <v>848</v>
      </c>
      <c r="G488" s="14" t="s">
        <v>849</v>
      </c>
      <c r="H488" s="22" t="s">
        <v>1979</v>
      </c>
      <c r="I488" s="145" t="s">
        <v>1984</v>
      </c>
      <c r="J488" s="426">
        <v>9.6804319635024552</v>
      </c>
      <c r="K488" s="426">
        <v>16.563636329184</v>
      </c>
      <c r="L488" s="488">
        <v>1143.8</v>
      </c>
      <c r="M488" s="498"/>
      <c r="N488" s="498"/>
      <c r="O488" s="498"/>
      <c r="P488" s="498"/>
      <c r="Q488" s="498"/>
      <c r="R488" s="498"/>
      <c r="S488" s="498"/>
      <c r="T488" s="498"/>
      <c r="U488" s="498"/>
      <c r="V488" s="498"/>
      <c r="W488" s="498"/>
      <c r="X488" s="498"/>
      <c r="Y488" s="498"/>
      <c r="Z488" s="498"/>
      <c r="AA488" s="498"/>
      <c r="AB488" s="498"/>
      <c r="AC488" s="498">
        <v>36</v>
      </c>
      <c r="AD488" s="498">
        <v>36</v>
      </c>
      <c r="AE488" s="498"/>
      <c r="AF488" s="498"/>
      <c r="AG488" s="585"/>
      <c r="AH488" s="498"/>
      <c r="AI488" s="498">
        <f t="shared" si="38"/>
        <v>36</v>
      </c>
      <c r="AJ488" s="498">
        <f t="shared" si="39"/>
        <v>36</v>
      </c>
      <c r="AK488" s="498"/>
      <c r="AL488" s="498"/>
      <c r="AM488" s="498"/>
      <c r="AN488" s="498"/>
      <c r="AO488" s="498"/>
      <c r="AP488" s="498"/>
      <c r="AQ488" s="498"/>
      <c r="AR488" s="498"/>
      <c r="AS488" s="498"/>
      <c r="AT488" s="498"/>
      <c r="AU488" s="498"/>
      <c r="AV488" s="498"/>
      <c r="AW488" s="498"/>
      <c r="AX488" s="498"/>
      <c r="AY488" s="498"/>
      <c r="AZ488" s="498"/>
      <c r="BA488" s="586">
        <v>295.33</v>
      </c>
      <c r="BB488" s="586">
        <v>295.33</v>
      </c>
      <c r="BC488" s="498"/>
      <c r="BD488" s="498"/>
      <c r="BE488" s="498"/>
      <c r="BF488" s="498"/>
      <c r="BG488" s="256">
        <f t="shared" si="40"/>
        <v>295.33</v>
      </c>
      <c r="BH488" s="26">
        <f t="shared" si="41"/>
        <v>295.33</v>
      </c>
      <c r="BI488" s="514">
        <f t="shared" si="37"/>
        <v>3.1284957627118644E-2</v>
      </c>
      <c r="BJ488" s="515">
        <v>0</v>
      </c>
      <c r="BK488" s="515">
        <v>0</v>
      </c>
      <c r="BL488" s="515">
        <v>0</v>
      </c>
      <c r="BM488" s="515">
        <v>0</v>
      </c>
      <c r="BN488" s="515">
        <v>0</v>
      </c>
      <c r="BO488" s="515">
        <v>0</v>
      </c>
      <c r="BP488" s="515">
        <v>0</v>
      </c>
      <c r="BQ488" s="515">
        <v>0</v>
      </c>
      <c r="BR488" s="515">
        <v>0</v>
      </c>
      <c r="BS488" s="515">
        <v>0</v>
      </c>
      <c r="BT488" s="515">
        <v>0</v>
      </c>
      <c r="BU488" s="515">
        <v>0</v>
      </c>
      <c r="BV488" s="515">
        <v>0</v>
      </c>
      <c r="BW488" s="515">
        <v>0</v>
      </c>
      <c r="BX488" s="515">
        <v>0</v>
      </c>
      <c r="BY488" s="515">
        <v>0</v>
      </c>
      <c r="BZ488" s="515">
        <v>346670.16719999997</v>
      </c>
      <c r="CA488" s="515">
        <v>346670.16719999997</v>
      </c>
      <c r="CB488" s="515">
        <v>0</v>
      </c>
      <c r="CC488" s="515">
        <v>0</v>
      </c>
      <c r="CD488" s="515">
        <v>0</v>
      </c>
      <c r="CE488" s="515">
        <v>0</v>
      </c>
      <c r="CF488" s="515">
        <v>346670.16719999997</v>
      </c>
      <c r="CG488" s="516">
        <v>346670.16719999997</v>
      </c>
      <c r="CH488" s="501">
        <v>28627680</v>
      </c>
      <c r="CI488" s="501">
        <v>28627680</v>
      </c>
      <c r="CJ488" s="501">
        <v>33077759.999999996</v>
      </c>
      <c r="CK488" s="257" t="s">
        <v>1976</v>
      </c>
      <c r="CL488" s="108">
        <v>8.17</v>
      </c>
      <c r="CM488" s="245">
        <v>8.17</v>
      </c>
      <c r="CN488" s="109">
        <v>9.44</v>
      </c>
      <c r="CO488" s="436"/>
      <c r="CP488" s="436"/>
      <c r="CQ488" s="436"/>
      <c r="CR488" s="273"/>
      <c r="CS488" s="447">
        <v>227.01934496315531</v>
      </c>
      <c r="CT488" s="448">
        <v>170.06051071907518</v>
      </c>
      <c r="CU488" s="441">
        <v>0.86228272154726682</v>
      </c>
      <c r="CV488" s="442">
        <v>0.82701860497167479</v>
      </c>
      <c r="CW488" s="450" t="s">
        <v>2279</v>
      </c>
      <c r="CX488" s="242"/>
      <c r="CY488" s="436"/>
      <c r="CZ488" s="436"/>
      <c r="DA488" s="437"/>
      <c r="DB488" s="438"/>
      <c r="DC488" s="457">
        <v>38976</v>
      </c>
      <c r="DD488" s="458">
        <v>156076</v>
      </c>
      <c r="DE488" s="459">
        <v>98172</v>
      </c>
      <c r="DF488" s="357">
        <v>97741.333333333328</v>
      </c>
    </row>
    <row r="489" spans="1:110" ht="35.25" customHeight="1" x14ac:dyDescent="0.25">
      <c r="A489" s="401" t="s">
        <v>56</v>
      </c>
      <c r="B489" s="48" t="s">
        <v>42</v>
      </c>
      <c r="C489" s="48" t="s">
        <v>670</v>
      </c>
      <c r="D489" s="145" t="s">
        <v>841</v>
      </c>
      <c r="E489" s="145" t="s">
        <v>719</v>
      </c>
      <c r="F489" s="145" t="s">
        <v>850</v>
      </c>
      <c r="G489" s="14" t="s">
        <v>719</v>
      </c>
      <c r="H489" s="22" t="s">
        <v>1979</v>
      </c>
      <c r="I489" s="145" t="s">
        <v>1984</v>
      </c>
      <c r="J489" s="426">
        <v>11.401397645902891</v>
      </c>
      <c r="K489" s="426">
        <v>17.444128751595002</v>
      </c>
      <c r="L489" s="488">
        <v>2133.5</v>
      </c>
      <c r="M489" s="498"/>
      <c r="N489" s="498"/>
      <c r="O489" s="498"/>
      <c r="P489" s="498"/>
      <c r="Q489" s="498"/>
      <c r="R489" s="498"/>
      <c r="S489" s="498"/>
      <c r="T489" s="498"/>
      <c r="U489" s="498"/>
      <c r="V489" s="498"/>
      <c r="W489" s="498"/>
      <c r="X489" s="498"/>
      <c r="Y489" s="498"/>
      <c r="Z489" s="498"/>
      <c r="AA489" s="498"/>
      <c r="AB489" s="498"/>
      <c r="AC489" s="498">
        <v>53</v>
      </c>
      <c r="AD489" s="498">
        <v>53</v>
      </c>
      <c r="AE489" s="498"/>
      <c r="AF489" s="498"/>
      <c r="AG489" s="585"/>
      <c r="AH489" s="498"/>
      <c r="AI489" s="498">
        <f t="shared" si="38"/>
        <v>53</v>
      </c>
      <c r="AJ489" s="498">
        <f t="shared" si="39"/>
        <v>53</v>
      </c>
      <c r="AK489" s="498"/>
      <c r="AL489" s="498"/>
      <c r="AM489" s="498"/>
      <c r="AN489" s="498"/>
      <c r="AO489" s="498"/>
      <c r="AP489" s="498"/>
      <c r="AQ489" s="498"/>
      <c r="AR489" s="498"/>
      <c r="AS489" s="498"/>
      <c r="AT489" s="498"/>
      <c r="AU489" s="498"/>
      <c r="AV489" s="498"/>
      <c r="AW489" s="498"/>
      <c r="AX489" s="498"/>
      <c r="AY489" s="498"/>
      <c r="AZ489" s="498"/>
      <c r="BA489" s="586">
        <v>503.45</v>
      </c>
      <c r="BB489" s="586">
        <v>503.45</v>
      </c>
      <c r="BC489" s="498"/>
      <c r="BD489" s="498"/>
      <c r="BE489" s="498"/>
      <c r="BF489" s="498"/>
      <c r="BG489" s="256">
        <f t="shared" si="40"/>
        <v>503.45</v>
      </c>
      <c r="BH489" s="26">
        <f t="shared" si="41"/>
        <v>503.45</v>
      </c>
      <c r="BI489" s="514">
        <f t="shared" si="37"/>
        <v>5.121566632756866E-2</v>
      </c>
      <c r="BJ489" s="515">
        <v>0</v>
      </c>
      <c r="BK489" s="515">
        <v>0</v>
      </c>
      <c r="BL489" s="515">
        <v>0</v>
      </c>
      <c r="BM489" s="515">
        <v>0</v>
      </c>
      <c r="BN489" s="515">
        <v>0</v>
      </c>
      <c r="BO489" s="515">
        <v>0</v>
      </c>
      <c r="BP489" s="515">
        <v>0</v>
      </c>
      <c r="BQ489" s="515">
        <v>0</v>
      </c>
      <c r="BR489" s="515">
        <v>0</v>
      </c>
      <c r="BS489" s="515">
        <v>0</v>
      </c>
      <c r="BT489" s="515">
        <v>0</v>
      </c>
      <c r="BU489" s="515">
        <v>0</v>
      </c>
      <c r="BV489" s="515">
        <v>0</v>
      </c>
      <c r="BW489" s="515">
        <v>0</v>
      </c>
      <c r="BX489" s="515">
        <v>0</v>
      </c>
      <c r="BY489" s="515">
        <v>0</v>
      </c>
      <c r="BZ489" s="515">
        <v>590969.74800000002</v>
      </c>
      <c r="CA489" s="515">
        <v>590969.74800000002</v>
      </c>
      <c r="CB489" s="515">
        <v>0</v>
      </c>
      <c r="CC489" s="515">
        <v>0</v>
      </c>
      <c r="CD489" s="515">
        <v>0</v>
      </c>
      <c r="CE489" s="515">
        <v>0</v>
      </c>
      <c r="CF489" s="515">
        <v>590969.74800000002</v>
      </c>
      <c r="CG489" s="516">
        <v>590969.74800000002</v>
      </c>
      <c r="CH489" s="501">
        <v>44239784.805148795</v>
      </c>
      <c r="CI489" s="501">
        <v>44239784.805148795</v>
      </c>
      <c r="CJ489" s="501">
        <v>53556291.211159199</v>
      </c>
      <c r="CK489" s="257" t="s">
        <v>1976</v>
      </c>
      <c r="CL489" s="108">
        <v>8.1199999999999992</v>
      </c>
      <c r="CM489" s="245">
        <v>8.1199999999999992</v>
      </c>
      <c r="CN489" s="109">
        <v>9.83</v>
      </c>
      <c r="CO489" s="436"/>
      <c r="CP489" s="436"/>
      <c r="CQ489" s="436"/>
      <c r="CR489" s="273"/>
      <c r="CS489" s="447">
        <v>403.97227797285814</v>
      </c>
      <c r="CT489" s="448">
        <v>69.665270707800701</v>
      </c>
      <c r="CU489" s="441">
        <v>0.93201639779054613</v>
      </c>
      <c r="CV489" s="442">
        <v>0.71062744380257625</v>
      </c>
      <c r="CW489" s="450" t="s">
        <v>2301</v>
      </c>
      <c r="CX489" s="242"/>
      <c r="CY489" s="436"/>
      <c r="CZ489" s="436"/>
      <c r="DA489" s="437"/>
      <c r="DB489" s="438"/>
      <c r="DC489" s="457">
        <v>0</v>
      </c>
      <c r="DD489" s="458">
        <v>129214</v>
      </c>
      <c r="DE489" s="459">
        <v>6686</v>
      </c>
      <c r="DF489" s="357">
        <v>45300</v>
      </c>
    </row>
    <row r="490" spans="1:110" ht="35.25" customHeight="1" x14ac:dyDescent="0.25">
      <c r="A490" s="401" t="s">
        <v>56</v>
      </c>
      <c r="B490" s="48" t="s">
        <v>42</v>
      </c>
      <c r="C490" s="48" t="s">
        <v>670</v>
      </c>
      <c r="D490" s="145" t="s">
        <v>841</v>
      </c>
      <c r="E490" s="145" t="s">
        <v>719</v>
      </c>
      <c r="F490" s="145" t="s">
        <v>851</v>
      </c>
      <c r="G490" s="14" t="s">
        <v>852</v>
      </c>
      <c r="H490" s="22" t="s">
        <v>1979</v>
      </c>
      <c r="I490" s="145" t="s">
        <v>1984</v>
      </c>
      <c r="J490" s="426">
        <v>12.094564379091956</v>
      </c>
      <c r="K490" s="426">
        <v>30.093749937405001</v>
      </c>
      <c r="L490" s="488">
        <v>4904.8999999999996</v>
      </c>
      <c r="M490" s="498"/>
      <c r="N490" s="498"/>
      <c r="O490" s="498"/>
      <c r="P490" s="498"/>
      <c r="Q490" s="498"/>
      <c r="R490" s="498"/>
      <c r="S490" s="498"/>
      <c r="T490" s="498"/>
      <c r="U490" s="498"/>
      <c r="V490" s="498"/>
      <c r="W490" s="498"/>
      <c r="X490" s="498"/>
      <c r="Y490" s="498"/>
      <c r="Z490" s="498"/>
      <c r="AA490" s="498"/>
      <c r="AB490" s="498"/>
      <c r="AC490" s="498">
        <v>136</v>
      </c>
      <c r="AD490" s="498">
        <v>136</v>
      </c>
      <c r="AE490" s="498"/>
      <c r="AF490" s="498"/>
      <c r="AG490" s="585"/>
      <c r="AH490" s="498"/>
      <c r="AI490" s="498">
        <f t="shared" si="38"/>
        <v>136</v>
      </c>
      <c r="AJ490" s="498">
        <f t="shared" si="39"/>
        <v>136</v>
      </c>
      <c r="AK490" s="498"/>
      <c r="AL490" s="498"/>
      <c r="AM490" s="498"/>
      <c r="AN490" s="498"/>
      <c r="AO490" s="498"/>
      <c r="AP490" s="498"/>
      <c r="AQ490" s="498"/>
      <c r="AR490" s="498"/>
      <c r="AS490" s="498"/>
      <c r="AT490" s="498"/>
      <c r="AU490" s="498"/>
      <c r="AV490" s="498"/>
      <c r="AW490" s="498"/>
      <c r="AX490" s="498"/>
      <c r="AY490" s="498"/>
      <c r="AZ490" s="498"/>
      <c r="BA490" s="586">
        <v>707.72</v>
      </c>
      <c r="BB490" s="586">
        <v>707.72</v>
      </c>
      <c r="BC490" s="498"/>
      <c r="BD490" s="498"/>
      <c r="BE490" s="498"/>
      <c r="BF490" s="498"/>
      <c r="BG490" s="256">
        <f t="shared" si="40"/>
        <v>707.72</v>
      </c>
      <c r="BH490" s="26">
        <f t="shared" si="41"/>
        <v>707.72</v>
      </c>
      <c r="BI490" s="514">
        <f t="shared" si="37"/>
        <v>7.0001978239366963E-2</v>
      </c>
      <c r="BJ490" s="515">
        <v>0</v>
      </c>
      <c r="BK490" s="515">
        <v>0</v>
      </c>
      <c r="BL490" s="515">
        <v>0</v>
      </c>
      <c r="BM490" s="515">
        <v>0</v>
      </c>
      <c r="BN490" s="515">
        <v>0</v>
      </c>
      <c r="BO490" s="515">
        <v>0</v>
      </c>
      <c r="BP490" s="515">
        <v>0</v>
      </c>
      <c r="BQ490" s="515">
        <v>0</v>
      </c>
      <c r="BR490" s="515">
        <v>0</v>
      </c>
      <c r="BS490" s="515">
        <v>0</v>
      </c>
      <c r="BT490" s="515">
        <v>0</v>
      </c>
      <c r="BU490" s="515">
        <v>0</v>
      </c>
      <c r="BV490" s="515">
        <v>0</v>
      </c>
      <c r="BW490" s="515">
        <v>0</v>
      </c>
      <c r="BX490" s="515">
        <v>0</v>
      </c>
      <c r="BY490" s="515">
        <v>0</v>
      </c>
      <c r="BZ490" s="515">
        <v>830750.04480000003</v>
      </c>
      <c r="CA490" s="515">
        <v>830750.04480000003</v>
      </c>
      <c r="CB490" s="515">
        <v>0</v>
      </c>
      <c r="CC490" s="515">
        <v>0</v>
      </c>
      <c r="CD490" s="515">
        <v>0</v>
      </c>
      <c r="CE490" s="515">
        <v>0</v>
      </c>
      <c r="CF490" s="515">
        <v>830750.04480000003</v>
      </c>
      <c r="CG490" s="516">
        <v>830750.04480000003</v>
      </c>
      <c r="CH490" s="501">
        <v>38297801.976703204</v>
      </c>
      <c r="CI490" s="501">
        <v>38297801.976703204</v>
      </c>
      <c r="CJ490" s="501">
        <v>41103054.987735592</v>
      </c>
      <c r="CK490" s="257" t="s">
        <v>1976</v>
      </c>
      <c r="CL490" s="108">
        <v>9.42</v>
      </c>
      <c r="CM490" s="245">
        <v>9.42</v>
      </c>
      <c r="CN490" s="109">
        <v>10.11</v>
      </c>
      <c r="CO490" s="436"/>
      <c r="CP490" s="436"/>
      <c r="CQ490" s="436"/>
      <c r="CR490" s="273"/>
      <c r="CS490" s="447">
        <v>32.205458528990306</v>
      </c>
      <c r="CT490" s="448">
        <v>13.300131669039205</v>
      </c>
      <c r="CU490" s="441">
        <v>0.15562218639876216</v>
      </c>
      <c r="CV490" s="442">
        <v>0.14841829616962104</v>
      </c>
      <c r="CW490" s="450" t="s">
        <v>2252</v>
      </c>
      <c r="CX490" s="242"/>
      <c r="CY490" s="436"/>
      <c r="CZ490" s="436"/>
      <c r="DA490" s="437"/>
      <c r="DB490" s="438"/>
      <c r="DC490" s="457">
        <v>0</v>
      </c>
      <c r="DD490" s="458">
        <v>45474</v>
      </c>
      <c r="DE490" s="459">
        <v>0</v>
      </c>
      <c r="DF490" s="357">
        <v>15158</v>
      </c>
    </row>
    <row r="491" spans="1:110" ht="35.25" customHeight="1" x14ac:dyDescent="0.25">
      <c r="A491" s="401" t="s">
        <v>56</v>
      </c>
      <c r="B491" s="48" t="s">
        <v>42</v>
      </c>
      <c r="C491" s="48" t="s">
        <v>670</v>
      </c>
      <c r="D491" s="145" t="s">
        <v>853</v>
      </c>
      <c r="E491" s="145" t="s">
        <v>854</v>
      </c>
      <c r="F491" s="145" t="s">
        <v>855</v>
      </c>
      <c r="G491" s="14" t="s">
        <v>856</v>
      </c>
      <c r="H491" s="22" t="s">
        <v>1978</v>
      </c>
      <c r="I491" s="145" t="s">
        <v>1984</v>
      </c>
      <c r="J491" s="426">
        <v>10.158477986391464</v>
      </c>
      <c r="K491" s="426">
        <v>27.693939336336001</v>
      </c>
      <c r="L491" s="488">
        <v>1919.8</v>
      </c>
      <c r="M491" s="498"/>
      <c r="N491" s="498"/>
      <c r="O491" s="498"/>
      <c r="P491" s="498"/>
      <c r="Q491" s="498"/>
      <c r="R491" s="498"/>
      <c r="S491" s="498"/>
      <c r="T491" s="498"/>
      <c r="U491" s="498"/>
      <c r="V491" s="498"/>
      <c r="W491" s="498"/>
      <c r="X491" s="498"/>
      <c r="Y491" s="498"/>
      <c r="Z491" s="498"/>
      <c r="AA491" s="498"/>
      <c r="AB491" s="498"/>
      <c r="AC491" s="498">
        <v>40</v>
      </c>
      <c r="AD491" s="498">
        <v>40</v>
      </c>
      <c r="AE491" s="498"/>
      <c r="AF491" s="498"/>
      <c r="AG491" s="585"/>
      <c r="AH491" s="498"/>
      <c r="AI491" s="498">
        <f t="shared" si="38"/>
        <v>40</v>
      </c>
      <c r="AJ491" s="498">
        <f t="shared" si="39"/>
        <v>40</v>
      </c>
      <c r="AK491" s="498"/>
      <c r="AL491" s="498"/>
      <c r="AM491" s="498"/>
      <c r="AN491" s="498"/>
      <c r="AO491" s="498"/>
      <c r="AP491" s="498"/>
      <c r="AQ491" s="498"/>
      <c r="AR491" s="498"/>
      <c r="AS491" s="498"/>
      <c r="AT491" s="498"/>
      <c r="AU491" s="498"/>
      <c r="AV491" s="498"/>
      <c r="AW491" s="498"/>
      <c r="AX491" s="498"/>
      <c r="AY491" s="498"/>
      <c r="AZ491" s="498"/>
      <c r="BA491" s="586">
        <v>811.44</v>
      </c>
      <c r="BB491" s="586">
        <v>811.44</v>
      </c>
      <c r="BC491" s="498"/>
      <c r="BD491" s="498"/>
      <c r="BE491" s="498"/>
      <c r="BF491" s="498"/>
      <c r="BG491" s="256">
        <f t="shared" si="40"/>
        <v>811.44</v>
      </c>
      <c r="BH491" s="26">
        <f t="shared" si="41"/>
        <v>811.44</v>
      </c>
      <c r="BI491" s="514">
        <f t="shared" si="37"/>
        <v>0.10776095617529881</v>
      </c>
      <c r="BJ491" s="515">
        <v>0</v>
      </c>
      <c r="BK491" s="515">
        <v>0</v>
      </c>
      <c r="BL491" s="515">
        <v>0</v>
      </c>
      <c r="BM491" s="515">
        <v>0</v>
      </c>
      <c r="BN491" s="515">
        <v>0</v>
      </c>
      <c r="BO491" s="515">
        <v>0</v>
      </c>
      <c r="BP491" s="515">
        <v>0</v>
      </c>
      <c r="BQ491" s="515">
        <v>0</v>
      </c>
      <c r="BR491" s="515">
        <v>0</v>
      </c>
      <c r="BS491" s="515">
        <v>0</v>
      </c>
      <c r="BT491" s="515">
        <v>0</v>
      </c>
      <c r="BU491" s="515">
        <v>0</v>
      </c>
      <c r="BV491" s="515">
        <v>0</v>
      </c>
      <c r="BW491" s="515">
        <v>0</v>
      </c>
      <c r="BX491" s="515">
        <v>0</v>
      </c>
      <c r="BY491" s="515">
        <v>0</v>
      </c>
      <c r="BZ491" s="515">
        <v>952500.72960000008</v>
      </c>
      <c r="CA491" s="515">
        <v>952500.72960000008</v>
      </c>
      <c r="CB491" s="515">
        <v>0</v>
      </c>
      <c r="CC491" s="515">
        <v>0</v>
      </c>
      <c r="CD491" s="515">
        <v>0</v>
      </c>
      <c r="CE491" s="515">
        <v>0</v>
      </c>
      <c r="CF491" s="515">
        <v>952500.72960000008</v>
      </c>
      <c r="CG491" s="516">
        <v>952500.72960000008</v>
      </c>
      <c r="CH491" s="501">
        <v>27891840</v>
      </c>
      <c r="CI491" s="501">
        <v>27891840</v>
      </c>
      <c r="CJ491" s="501">
        <v>26385120.000000004</v>
      </c>
      <c r="CK491" s="257" t="s">
        <v>1976</v>
      </c>
      <c r="CL491" s="108">
        <v>7.96</v>
      </c>
      <c r="CM491" s="245">
        <v>7.96</v>
      </c>
      <c r="CN491" s="109">
        <v>7.53</v>
      </c>
      <c r="CO491" s="436"/>
      <c r="CP491" s="436"/>
      <c r="CQ491" s="436"/>
      <c r="CR491" s="273"/>
      <c r="CS491" s="447">
        <v>321.00569660089758</v>
      </c>
      <c r="CT491" s="448">
        <v>180.66563848575967</v>
      </c>
      <c r="CU491" s="441">
        <v>0.78888113173051133</v>
      </c>
      <c r="CV491" s="442">
        <v>0.73401350707889401</v>
      </c>
      <c r="CW491" s="450" t="s">
        <v>2223</v>
      </c>
      <c r="CX491" s="242"/>
      <c r="CY491" s="436"/>
      <c r="CZ491" s="436"/>
      <c r="DA491" s="437"/>
      <c r="DB491" s="438"/>
      <c r="DC491" s="457">
        <v>64553</v>
      </c>
      <c r="DD491" s="458">
        <v>0</v>
      </c>
      <c r="DE491" s="459">
        <v>96842</v>
      </c>
      <c r="DF491" s="357">
        <v>53798.333333333336</v>
      </c>
    </row>
    <row r="492" spans="1:110" ht="35.25" customHeight="1" x14ac:dyDescent="0.25">
      <c r="A492" s="401" t="s">
        <v>56</v>
      </c>
      <c r="B492" s="48" t="s">
        <v>42</v>
      </c>
      <c r="C492" s="48" t="s">
        <v>670</v>
      </c>
      <c r="D492" s="145" t="s">
        <v>853</v>
      </c>
      <c r="E492" s="145" t="s">
        <v>854</v>
      </c>
      <c r="F492" s="145" t="s">
        <v>857</v>
      </c>
      <c r="G492" s="14" t="s">
        <v>858</v>
      </c>
      <c r="H492" s="22" t="s">
        <v>1979</v>
      </c>
      <c r="I492" s="145" t="s">
        <v>1984</v>
      </c>
      <c r="J492" s="426">
        <v>13.433093243181185</v>
      </c>
      <c r="K492" s="426">
        <v>23.343560557506002</v>
      </c>
      <c r="L492" s="488">
        <v>1575.7</v>
      </c>
      <c r="M492" s="498"/>
      <c r="N492" s="498"/>
      <c r="O492" s="498"/>
      <c r="P492" s="498"/>
      <c r="Q492" s="498"/>
      <c r="R492" s="498"/>
      <c r="S492" s="498"/>
      <c r="T492" s="498"/>
      <c r="U492" s="498"/>
      <c r="V492" s="498"/>
      <c r="W492" s="498"/>
      <c r="X492" s="498"/>
      <c r="Y492" s="498"/>
      <c r="Z492" s="498"/>
      <c r="AA492" s="498"/>
      <c r="AB492" s="498"/>
      <c r="AC492" s="498">
        <v>28</v>
      </c>
      <c r="AD492" s="498">
        <v>28</v>
      </c>
      <c r="AE492" s="498"/>
      <c r="AF492" s="498"/>
      <c r="AG492" s="585"/>
      <c r="AH492" s="498"/>
      <c r="AI492" s="498">
        <f t="shared" si="38"/>
        <v>28</v>
      </c>
      <c r="AJ492" s="498">
        <f t="shared" si="39"/>
        <v>28</v>
      </c>
      <c r="AK492" s="498"/>
      <c r="AL492" s="498"/>
      <c r="AM492" s="498"/>
      <c r="AN492" s="498"/>
      <c r="AO492" s="498"/>
      <c r="AP492" s="498"/>
      <c r="AQ492" s="498"/>
      <c r="AR492" s="498"/>
      <c r="AS492" s="498"/>
      <c r="AT492" s="498"/>
      <c r="AU492" s="498"/>
      <c r="AV492" s="498"/>
      <c r="AW492" s="498"/>
      <c r="AX492" s="498"/>
      <c r="AY492" s="498"/>
      <c r="AZ492" s="498"/>
      <c r="BA492" s="586">
        <v>687.3</v>
      </c>
      <c r="BB492" s="586">
        <v>687.3</v>
      </c>
      <c r="BC492" s="498"/>
      <c r="BD492" s="498"/>
      <c r="BE492" s="498"/>
      <c r="BF492" s="498"/>
      <c r="BG492" s="256">
        <f t="shared" si="40"/>
        <v>687.3</v>
      </c>
      <c r="BH492" s="26">
        <f t="shared" si="41"/>
        <v>687.3</v>
      </c>
      <c r="BI492" s="514">
        <f t="shared" si="37"/>
        <v>8.2509003601440561E-2</v>
      </c>
      <c r="BJ492" s="515">
        <v>0</v>
      </c>
      <c r="BK492" s="515">
        <v>0</v>
      </c>
      <c r="BL492" s="515">
        <v>0</v>
      </c>
      <c r="BM492" s="515">
        <v>0</v>
      </c>
      <c r="BN492" s="515">
        <v>0</v>
      </c>
      <c r="BO492" s="515">
        <v>0</v>
      </c>
      <c r="BP492" s="515">
        <v>0</v>
      </c>
      <c r="BQ492" s="515">
        <v>0</v>
      </c>
      <c r="BR492" s="515">
        <v>0</v>
      </c>
      <c r="BS492" s="515">
        <v>0</v>
      </c>
      <c r="BT492" s="515">
        <v>0</v>
      </c>
      <c r="BU492" s="515">
        <v>0</v>
      </c>
      <c r="BV492" s="515">
        <v>0</v>
      </c>
      <c r="BW492" s="515">
        <v>0</v>
      </c>
      <c r="BX492" s="515">
        <v>0</v>
      </c>
      <c r="BY492" s="515">
        <v>0</v>
      </c>
      <c r="BZ492" s="515">
        <v>806780.23200000008</v>
      </c>
      <c r="CA492" s="515">
        <v>806780.23200000008</v>
      </c>
      <c r="CB492" s="515">
        <v>0</v>
      </c>
      <c r="CC492" s="515">
        <v>0</v>
      </c>
      <c r="CD492" s="515">
        <v>0</v>
      </c>
      <c r="CE492" s="515">
        <v>0</v>
      </c>
      <c r="CF492" s="515">
        <v>806780.23200000008</v>
      </c>
      <c r="CG492" s="516">
        <v>806780.23200000008</v>
      </c>
      <c r="CH492" s="501">
        <v>26875680</v>
      </c>
      <c r="CI492" s="501">
        <v>26875680</v>
      </c>
      <c r="CJ492" s="501">
        <v>29188320.000000004</v>
      </c>
      <c r="CK492" s="257" t="s">
        <v>1976</v>
      </c>
      <c r="CL492" s="108">
        <v>7.67</v>
      </c>
      <c r="CM492" s="245">
        <v>7.67</v>
      </c>
      <c r="CN492" s="109">
        <v>8.33</v>
      </c>
      <c r="CO492" s="436"/>
      <c r="CP492" s="436"/>
      <c r="CQ492" s="436"/>
      <c r="CR492" s="273"/>
      <c r="CS492" s="447">
        <v>131.10829928472472</v>
      </c>
      <c r="CT492" s="448">
        <v>91.648257752286312</v>
      </c>
      <c r="CU492" s="441">
        <v>0.3320627230945597</v>
      </c>
      <c r="CV492" s="442">
        <v>0.29412061891077829</v>
      </c>
      <c r="CW492" s="450" t="s">
        <v>2223</v>
      </c>
      <c r="CX492" s="242"/>
      <c r="CY492" s="436"/>
      <c r="CZ492" s="436"/>
      <c r="DA492" s="437"/>
      <c r="DB492" s="438"/>
      <c r="DC492" s="457">
        <v>0</v>
      </c>
      <c r="DD492" s="458">
        <v>0</v>
      </c>
      <c r="DE492" s="459">
        <v>0</v>
      </c>
      <c r="DF492" s="357">
        <v>0</v>
      </c>
    </row>
    <row r="493" spans="1:110" ht="35.25" customHeight="1" x14ac:dyDescent="0.25">
      <c r="A493" s="401" t="s">
        <v>56</v>
      </c>
      <c r="B493" s="48" t="s">
        <v>42</v>
      </c>
      <c r="C493" s="48" t="s">
        <v>670</v>
      </c>
      <c r="D493" s="145" t="s">
        <v>853</v>
      </c>
      <c r="E493" s="145" t="s">
        <v>854</v>
      </c>
      <c r="F493" s="145" t="s">
        <v>859</v>
      </c>
      <c r="G493" s="14" t="s">
        <v>860</v>
      </c>
      <c r="H493" s="22" t="s">
        <v>1978</v>
      </c>
      <c r="I493" s="145" t="s">
        <v>1984</v>
      </c>
      <c r="J493" s="426">
        <v>10.158477986391464</v>
      </c>
      <c r="K493" s="426">
        <v>33.511363566660002</v>
      </c>
      <c r="L493" s="488">
        <v>2259.1999999999998</v>
      </c>
      <c r="M493" s="498"/>
      <c r="N493" s="498"/>
      <c r="O493" s="498"/>
      <c r="P493" s="498"/>
      <c r="Q493" s="498"/>
      <c r="R493" s="498"/>
      <c r="S493" s="498"/>
      <c r="T493" s="498"/>
      <c r="U493" s="498"/>
      <c r="V493" s="498"/>
      <c r="W493" s="498"/>
      <c r="X493" s="498"/>
      <c r="Y493" s="498">
        <v>2</v>
      </c>
      <c r="Z493" s="498">
        <v>2</v>
      </c>
      <c r="AA493" s="498"/>
      <c r="AB493" s="498"/>
      <c r="AC493" s="498">
        <v>46</v>
      </c>
      <c r="AD493" s="498">
        <v>46</v>
      </c>
      <c r="AE493" s="498"/>
      <c r="AF493" s="498"/>
      <c r="AG493" s="585"/>
      <c r="AH493" s="498"/>
      <c r="AI493" s="498">
        <f t="shared" si="38"/>
        <v>48</v>
      </c>
      <c r="AJ493" s="498">
        <f t="shared" si="39"/>
        <v>48</v>
      </c>
      <c r="AK493" s="498"/>
      <c r="AL493" s="498"/>
      <c r="AM493" s="498"/>
      <c r="AN493" s="498"/>
      <c r="AO493" s="498"/>
      <c r="AP493" s="498"/>
      <c r="AQ493" s="498"/>
      <c r="AR493" s="498"/>
      <c r="AS493" s="498"/>
      <c r="AT493" s="498"/>
      <c r="AU493" s="498"/>
      <c r="AV493" s="498"/>
      <c r="AW493" s="498">
        <v>251.2</v>
      </c>
      <c r="AX493" s="498">
        <v>251.2</v>
      </c>
      <c r="AY493" s="498"/>
      <c r="AZ493" s="498"/>
      <c r="BA493" s="586">
        <v>4892.59</v>
      </c>
      <c r="BB493" s="586">
        <v>4892.59</v>
      </c>
      <c r="BC493" s="498"/>
      <c r="BD493" s="498"/>
      <c r="BE493" s="498"/>
      <c r="BF493" s="498"/>
      <c r="BG493" s="256">
        <f t="shared" si="40"/>
        <v>5143.79</v>
      </c>
      <c r="BH493" s="26">
        <f t="shared" si="41"/>
        <v>5143.79</v>
      </c>
      <c r="BI493" s="514">
        <f t="shared" si="37"/>
        <v>0.726524011299435</v>
      </c>
      <c r="BJ493" s="515">
        <v>0</v>
      </c>
      <c r="BK493" s="515">
        <v>0</v>
      </c>
      <c r="BL493" s="515">
        <v>0</v>
      </c>
      <c r="BM493" s="515">
        <v>0</v>
      </c>
      <c r="BN493" s="515">
        <v>0</v>
      </c>
      <c r="BO493" s="515">
        <v>0</v>
      </c>
      <c r="BP493" s="515">
        <v>0</v>
      </c>
      <c r="BQ493" s="515">
        <v>0</v>
      </c>
      <c r="BR493" s="515">
        <v>0</v>
      </c>
      <c r="BS493" s="515">
        <v>0</v>
      </c>
      <c r="BT493" s="515">
        <v>0</v>
      </c>
      <c r="BU493" s="515">
        <v>0</v>
      </c>
      <c r="BV493" s="515">
        <v>1267494.912</v>
      </c>
      <c r="BW493" s="515">
        <v>1267494.912</v>
      </c>
      <c r="BX493" s="515">
        <v>0</v>
      </c>
      <c r="BY493" s="515">
        <v>0</v>
      </c>
      <c r="BZ493" s="515">
        <v>5743117.8456000006</v>
      </c>
      <c r="CA493" s="515">
        <v>5743117.8456000006</v>
      </c>
      <c r="CB493" s="515">
        <v>0</v>
      </c>
      <c r="CC493" s="515">
        <v>0</v>
      </c>
      <c r="CD493" s="515">
        <v>0</v>
      </c>
      <c r="CE493" s="515">
        <v>0</v>
      </c>
      <c r="CF493" s="515">
        <v>7010612.7576000001</v>
      </c>
      <c r="CG493" s="516">
        <v>7010612.7576000001</v>
      </c>
      <c r="CH493" s="501">
        <v>21689760.000000004</v>
      </c>
      <c r="CI493" s="501">
        <v>21689760.000000004</v>
      </c>
      <c r="CJ493" s="501">
        <v>24808320.000000004</v>
      </c>
      <c r="CK493" s="257" t="s">
        <v>1976</v>
      </c>
      <c r="CL493" s="108">
        <v>6.19</v>
      </c>
      <c r="CM493" s="245">
        <v>6.19</v>
      </c>
      <c r="CN493" s="109">
        <v>7.08</v>
      </c>
      <c r="CO493" s="436"/>
      <c r="CP493" s="436"/>
      <c r="CQ493" s="436"/>
      <c r="CR493" s="273"/>
      <c r="CS493" s="447">
        <v>151.4896303145504</v>
      </c>
      <c r="CT493" s="448">
        <v>110.9683466553841</v>
      </c>
      <c r="CU493" s="441">
        <v>0.77534138320395884</v>
      </c>
      <c r="CV493" s="442">
        <v>0.75409461079525364</v>
      </c>
      <c r="CW493" s="450" t="s">
        <v>2218</v>
      </c>
      <c r="CX493" s="242"/>
      <c r="CY493" s="436"/>
      <c r="CZ493" s="436"/>
      <c r="DA493" s="437"/>
      <c r="DB493" s="438"/>
      <c r="DC493" s="457">
        <v>0</v>
      </c>
      <c r="DD493" s="458">
        <v>88659</v>
      </c>
      <c r="DE493" s="459">
        <v>4520</v>
      </c>
      <c r="DF493" s="357">
        <v>31059.666666666668</v>
      </c>
    </row>
    <row r="494" spans="1:110" ht="35.25" customHeight="1" x14ac:dyDescent="0.25">
      <c r="A494" s="401" t="s">
        <v>56</v>
      </c>
      <c r="B494" s="48" t="s">
        <v>42</v>
      </c>
      <c r="C494" s="48" t="s">
        <v>670</v>
      </c>
      <c r="D494" s="145" t="s">
        <v>853</v>
      </c>
      <c r="E494" s="145" t="s">
        <v>854</v>
      </c>
      <c r="F494" s="145" t="s">
        <v>861</v>
      </c>
      <c r="G494" s="14" t="s">
        <v>862</v>
      </c>
      <c r="H494" s="22" t="s">
        <v>1978</v>
      </c>
      <c r="I494" s="145" t="s">
        <v>1984</v>
      </c>
      <c r="J494" s="426">
        <v>12.429196595114265</v>
      </c>
      <c r="K494" s="426">
        <v>39.859848401939999</v>
      </c>
      <c r="L494" s="488">
        <v>2067.5</v>
      </c>
      <c r="M494" s="498"/>
      <c r="N494" s="498"/>
      <c r="O494" s="498"/>
      <c r="P494" s="498"/>
      <c r="Q494" s="498"/>
      <c r="R494" s="498"/>
      <c r="S494" s="498"/>
      <c r="T494" s="498"/>
      <c r="U494" s="498"/>
      <c r="V494" s="498"/>
      <c r="W494" s="498"/>
      <c r="X494" s="498"/>
      <c r="Y494" s="498"/>
      <c r="Z494" s="498"/>
      <c r="AA494" s="498"/>
      <c r="AB494" s="498"/>
      <c r="AC494" s="498">
        <v>75</v>
      </c>
      <c r="AD494" s="498">
        <v>75</v>
      </c>
      <c r="AE494" s="498"/>
      <c r="AF494" s="498"/>
      <c r="AG494" s="585"/>
      <c r="AH494" s="498"/>
      <c r="AI494" s="498">
        <f t="shared" si="38"/>
        <v>75</v>
      </c>
      <c r="AJ494" s="498">
        <f t="shared" si="39"/>
        <v>75</v>
      </c>
      <c r="AK494" s="498"/>
      <c r="AL494" s="498"/>
      <c r="AM494" s="498"/>
      <c r="AN494" s="498"/>
      <c r="AO494" s="498"/>
      <c r="AP494" s="498"/>
      <c r="AQ494" s="498"/>
      <c r="AR494" s="498"/>
      <c r="AS494" s="498"/>
      <c r="AT494" s="498"/>
      <c r="AU494" s="498"/>
      <c r="AV494" s="498"/>
      <c r="AW494" s="498"/>
      <c r="AX494" s="498"/>
      <c r="AY494" s="498"/>
      <c r="AZ494" s="498"/>
      <c r="BA494" s="586">
        <v>512.71</v>
      </c>
      <c r="BB494" s="586">
        <v>512.71</v>
      </c>
      <c r="BC494" s="498"/>
      <c r="BD494" s="498"/>
      <c r="BE494" s="498"/>
      <c r="BF494" s="498"/>
      <c r="BG494" s="256">
        <f t="shared" si="40"/>
        <v>512.71</v>
      </c>
      <c r="BH494" s="26">
        <f t="shared" si="41"/>
        <v>512.71</v>
      </c>
      <c r="BI494" s="514">
        <f t="shared" si="37"/>
        <v>4.8598104265402842E-2</v>
      </c>
      <c r="BJ494" s="515">
        <v>0</v>
      </c>
      <c r="BK494" s="515">
        <v>0</v>
      </c>
      <c r="BL494" s="515">
        <v>0</v>
      </c>
      <c r="BM494" s="515">
        <v>0</v>
      </c>
      <c r="BN494" s="515">
        <v>0</v>
      </c>
      <c r="BO494" s="515">
        <v>0</v>
      </c>
      <c r="BP494" s="515">
        <v>0</v>
      </c>
      <c r="BQ494" s="515">
        <v>0</v>
      </c>
      <c r="BR494" s="515">
        <v>0</v>
      </c>
      <c r="BS494" s="515">
        <v>0</v>
      </c>
      <c r="BT494" s="515">
        <v>0</v>
      </c>
      <c r="BU494" s="515">
        <v>0</v>
      </c>
      <c r="BV494" s="515">
        <v>0</v>
      </c>
      <c r="BW494" s="515">
        <v>0</v>
      </c>
      <c r="BX494" s="515">
        <v>0</v>
      </c>
      <c r="BY494" s="515">
        <v>0</v>
      </c>
      <c r="BZ494" s="515">
        <v>601839.50640000007</v>
      </c>
      <c r="CA494" s="515">
        <v>601839.50640000007</v>
      </c>
      <c r="CB494" s="515">
        <v>0</v>
      </c>
      <c r="CC494" s="515">
        <v>0</v>
      </c>
      <c r="CD494" s="515">
        <v>0</v>
      </c>
      <c r="CE494" s="515">
        <v>0</v>
      </c>
      <c r="CF494" s="515">
        <v>601839.50640000007</v>
      </c>
      <c r="CG494" s="516">
        <v>601839.50640000007</v>
      </c>
      <c r="CH494" s="501">
        <v>31921440.000000004</v>
      </c>
      <c r="CI494" s="501">
        <v>31921440.000000004</v>
      </c>
      <c r="CJ494" s="501">
        <v>36967200.000000007</v>
      </c>
      <c r="CK494" s="257" t="s">
        <v>1976</v>
      </c>
      <c r="CL494" s="108">
        <v>9.11</v>
      </c>
      <c r="CM494" s="245">
        <v>9.11</v>
      </c>
      <c r="CN494" s="109">
        <v>10.55</v>
      </c>
      <c r="CO494" s="436"/>
      <c r="CP494" s="436"/>
      <c r="CQ494" s="436"/>
      <c r="CR494" s="273"/>
      <c r="CS494" s="447">
        <v>471.82832221273043</v>
      </c>
      <c r="CT494" s="448">
        <v>330.66027815195781</v>
      </c>
      <c r="CU494" s="441">
        <v>2.2520622214612387</v>
      </c>
      <c r="CV494" s="442">
        <v>1.8805915783434985</v>
      </c>
      <c r="CW494" s="450" t="s">
        <v>2223</v>
      </c>
      <c r="CX494" s="242"/>
      <c r="CY494" s="436"/>
      <c r="CZ494" s="436"/>
      <c r="DA494" s="437"/>
      <c r="DB494" s="438"/>
      <c r="DC494" s="457">
        <v>224880</v>
      </c>
      <c r="DD494" s="458">
        <v>437713</v>
      </c>
      <c r="DE494" s="459">
        <v>11228</v>
      </c>
      <c r="DF494" s="357">
        <v>224607</v>
      </c>
    </row>
    <row r="495" spans="1:110" ht="35.25" customHeight="1" x14ac:dyDescent="0.25">
      <c r="A495" s="401" t="s">
        <v>56</v>
      </c>
      <c r="B495" s="48" t="s">
        <v>42</v>
      </c>
      <c r="C495" s="48" t="s">
        <v>670</v>
      </c>
      <c r="D495" s="145" t="s">
        <v>853</v>
      </c>
      <c r="E495" s="145" t="s">
        <v>854</v>
      </c>
      <c r="F495" s="145" t="s">
        <v>863</v>
      </c>
      <c r="G495" s="14" t="s">
        <v>854</v>
      </c>
      <c r="H495" s="22" t="s">
        <v>1978</v>
      </c>
      <c r="I495" s="145" t="s">
        <v>1984</v>
      </c>
      <c r="J495" s="426">
        <v>12.429196595114265</v>
      </c>
      <c r="K495" s="426">
        <v>22.364204498936999</v>
      </c>
      <c r="L495" s="488">
        <v>1351.7</v>
      </c>
      <c r="M495" s="498"/>
      <c r="N495" s="498"/>
      <c r="O495" s="498"/>
      <c r="P495" s="498"/>
      <c r="Q495" s="498"/>
      <c r="R495" s="498"/>
      <c r="S495" s="498"/>
      <c r="T495" s="498"/>
      <c r="U495" s="498"/>
      <c r="V495" s="498"/>
      <c r="W495" s="498"/>
      <c r="X495" s="498"/>
      <c r="Y495" s="498"/>
      <c r="Z495" s="498"/>
      <c r="AA495" s="498"/>
      <c r="AB495" s="498"/>
      <c r="AC495" s="498">
        <v>23</v>
      </c>
      <c r="AD495" s="498">
        <v>23</v>
      </c>
      <c r="AE495" s="498"/>
      <c r="AF495" s="498"/>
      <c r="AG495" s="585"/>
      <c r="AH495" s="498"/>
      <c r="AI495" s="498">
        <f t="shared" si="38"/>
        <v>23</v>
      </c>
      <c r="AJ495" s="498">
        <f t="shared" si="39"/>
        <v>23</v>
      </c>
      <c r="AK495" s="498"/>
      <c r="AL495" s="498"/>
      <c r="AM495" s="498"/>
      <c r="AN495" s="498"/>
      <c r="AO495" s="498"/>
      <c r="AP495" s="498"/>
      <c r="AQ495" s="498"/>
      <c r="AR495" s="498"/>
      <c r="AS495" s="498"/>
      <c r="AT495" s="498"/>
      <c r="AU495" s="498"/>
      <c r="AV495" s="498"/>
      <c r="AW495" s="498"/>
      <c r="AX495" s="498"/>
      <c r="AY495" s="498"/>
      <c r="AZ495" s="498"/>
      <c r="BA495" s="586">
        <v>2156.11</v>
      </c>
      <c r="BB495" s="586">
        <v>2156.11</v>
      </c>
      <c r="BC495" s="498"/>
      <c r="BD495" s="498"/>
      <c r="BE495" s="498"/>
      <c r="BF495" s="498"/>
      <c r="BG495" s="256">
        <f t="shared" si="40"/>
        <v>2156.11</v>
      </c>
      <c r="BH495" s="26">
        <f t="shared" si="41"/>
        <v>2156.11</v>
      </c>
      <c r="BI495" s="514">
        <f t="shared" si="37"/>
        <v>0.33324729520865531</v>
      </c>
      <c r="BJ495" s="515">
        <v>0</v>
      </c>
      <c r="BK495" s="515">
        <v>0</v>
      </c>
      <c r="BL495" s="515">
        <v>0</v>
      </c>
      <c r="BM495" s="515">
        <v>0</v>
      </c>
      <c r="BN495" s="515">
        <v>0</v>
      </c>
      <c r="BO495" s="515">
        <v>0</v>
      </c>
      <c r="BP495" s="515">
        <v>0</v>
      </c>
      <c r="BQ495" s="515">
        <v>0</v>
      </c>
      <c r="BR495" s="515">
        <v>0</v>
      </c>
      <c r="BS495" s="515">
        <v>0</v>
      </c>
      <c r="BT495" s="515">
        <v>0</v>
      </c>
      <c r="BU495" s="515">
        <v>0</v>
      </c>
      <c r="BV495" s="515">
        <v>0</v>
      </c>
      <c r="BW495" s="515">
        <v>0</v>
      </c>
      <c r="BX495" s="515">
        <v>0</v>
      </c>
      <c r="BY495" s="515">
        <v>0</v>
      </c>
      <c r="BZ495" s="515">
        <v>2530928.1624000003</v>
      </c>
      <c r="CA495" s="515">
        <v>2530928.1624000003</v>
      </c>
      <c r="CB495" s="515">
        <v>0</v>
      </c>
      <c r="CC495" s="515">
        <v>0</v>
      </c>
      <c r="CD495" s="515">
        <v>0</v>
      </c>
      <c r="CE495" s="515">
        <v>0</v>
      </c>
      <c r="CF495" s="515">
        <v>2530928.1624000003</v>
      </c>
      <c r="CG495" s="516">
        <v>2530928.1624000003</v>
      </c>
      <c r="CH495" s="501">
        <v>18080640</v>
      </c>
      <c r="CI495" s="501">
        <v>18080640</v>
      </c>
      <c r="CJ495" s="501">
        <v>22670880</v>
      </c>
      <c r="CK495" s="257" t="s">
        <v>1976</v>
      </c>
      <c r="CL495" s="108">
        <v>5.16</v>
      </c>
      <c r="CM495" s="245">
        <v>5.16</v>
      </c>
      <c r="CN495" s="109">
        <v>6.47</v>
      </c>
      <c r="CO495" s="436"/>
      <c r="CP495" s="436"/>
      <c r="CQ495" s="436"/>
      <c r="CR495" s="273"/>
      <c r="CS495" s="447">
        <v>179.71228761255989</v>
      </c>
      <c r="CT495" s="448">
        <v>91.670117452264208</v>
      </c>
      <c r="CU495" s="441">
        <v>0.41052182123320241</v>
      </c>
      <c r="CV495" s="442">
        <v>0.36983131568449717</v>
      </c>
      <c r="CW495" s="450" t="s">
        <v>2270</v>
      </c>
      <c r="CX495" s="242"/>
      <c r="CY495" s="436"/>
      <c r="CZ495" s="436"/>
      <c r="DA495" s="437"/>
      <c r="DB495" s="438"/>
      <c r="DC495" s="457">
        <v>0</v>
      </c>
      <c r="DD495" s="458">
        <v>0</v>
      </c>
      <c r="DE495" s="459">
        <v>145190</v>
      </c>
      <c r="DF495" s="357">
        <v>48396.666666666664</v>
      </c>
    </row>
    <row r="496" spans="1:110" ht="35.25" customHeight="1" x14ac:dyDescent="0.25">
      <c r="A496" s="401" t="s">
        <v>56</v>
      </c>
      <c r="B496" s="48" t="s">
        <v>42</v>
      </c>
      <c r="C496" s="48" t="s">
        <v>670</v>
      </c>
      <c r="D496" s="145" t="s">
        <v>864</v>
      </c>
      <c r="E496" s="145" t="s">
        <v>747</v>
      </c>
      <c r="F496" s="145" t="s">
        <v>865</v>
      </c>
      <c r="G496" s="14" t="s">
        <v>866</v>
      </c>
      <c r="H496" s="22" t="s">
        <v>1978</v>
      </c>
      <c r="I496" s="145" t="s">
        <v>1984</v>
      </c>
      <c r="J496" s="426">
        <v>11.831639066503</v>
      </c>
      <c r="K496" s="426">
        <v>26.795833277598</v>
      </c>
      <c r="L496" s="488">
        <v>2023.9</v>
      </c>
      <c r="M496" s="498"/>
      <c r="N496" s="498"/>
      <c r="O496" s="498"/>
      <c r="P496" s="498"/>
      <c r="Q496" s="498"/>
      <c r="R496" s="498"/>
      <c r="S496" s="498"/>
      <c r="T496" s="498"/>
      <c r="U496" s="498"/>
      <c r="V496" s="498"/>
      <c r="W496" s="498"/>
      <c r="X496" s="498"/>
      <c r="Y496" s="498"/>
      <c r="Z496" s="498"/>
      <c r="AA496" s="498"/>
      <c r="AB496" s="498"/>
      <c r="AC496" s="498">
        <v>78</v>
      </c>
      <c r="AD496" s="498">
        <v>78</v>
      </c>
      <c r="AE496" s="498"/>
      <c r="AF496" s="498"/>
      <c r="AG496" s="585"/>
      <c r="AH496" s="498"/>
      <c r="AI496" s="498">
        <f t="shared" si="38"/>
        <v>78</v>
      </c>
      <c r="AJ496" s="498">
        <f t="shared" si="39"/>
        <v>78</v>
      </c>
      <c r="AK496" s="498"/>
      <c r="AL496" s="498"/>
      <c r="AM496" s="498"/>
      <c r="AN496" s="498"/>
      <c r="AO496" s="498"/>
      <c r="AP496" s="498"/>
      <c r="AQ496" s="498"/>
      <c r="AR496" s="498"/>
      <c r="AS496" s="498"/>
      <c r="AT496" s="498"/>
      <c r="AU496" s="498"/>
      <c r="AV496" s="498"/>
      <c r="AW496" s="498"/>
      <c r="AX496" s="498"/>
      <c r="AY496" s="498"/>
      <c r="AZ496" s="498"/>
      <c r="BA496" s="586">
        <v>2482.8200000000002</v>
      </c>
      <c r="BB496" s="586">
        <v>2482.8200000000002</v>
      </c>
      <c r="BC496" s="498"/>
      <c r="BD496" s="498"/>
      <c r="BE496" s="498"/>
      <c r="BF496" s="498"/>
      <c r="BG496" s="256">
        <f t="shared" si="40"/>
        <v>2482.8200000000002</v>
      </c>
      <c r="BH496" s="26">
        <f t="shared" si="41"/>
        <v>2482.8200000000002</v>
      </c>
      <c r="BI496" s="514">
        <f t="shared" si="37"/>
        <v>0.32885033112582784</v>
      </c>
      <c r="BJ496" s="515">
        <v>0</v>
      </c>
      <c r="BK496" s="515">
        <v>0</v>
      </c>
      <c r="BL496" s="515">
        <v>0</v>
      </c>
      <c r="BM496" s="515">
        <v>0</v>
      </c>
      <c r="BN496" s="515">
        <v>0</v>
      </c>
      <c r="BO496" s="515">
        <v>0</v>
      </c>
      <c r="BP496" s="515">
        <v>0</v>
      </c>
      <c r="BQ496" s="515">
        <v>0</v>
      </c>
      <c r="BR496" s="515">
        <v>0</v>
      </c>
      <c r="BS496" s="515">
        <v>0</v>
      </c>
      <c r="BT496" s="515">
        <v>0</v>
      </c>
      <c r="BU496" s="515">
        <v>0</v>
      </c>
      <c r="BV496" s="515">
        <v>0</v>
      </c>
      <c r="BW496" s="515">
        <v>0</v>
      </c>
      <c r="BX496" s="515">
        <v>0</v>
      </c>
      <c r="BY496" s="515">
        <v>0</v>
      </c>
      <c r="BZ496" s="515">
        <v>2914433.4288000003</v>
      </c>
      <c r="CA496" s="515">
        <v>2914433.4288000003</v>
      </c>
      <c r="CB496" s="515">
        <v>0</v>
      </c>
      <c r="CC496" s="515">
        <v>0</v>
      </c>
      <c r="CD496" s="515">
        <v>0</v>
      </c>
      <c r="CE496" s="515">
        <v>0</v>
      </c>
      <c r="CF496" s="515">
        <v>2914433.4288000003</v>
      </c>
      <c r="CG496" s="516">
        <v>2914433.4288000003</v>
      </c>
      <c r="CH496" s="501">
        <v>22600800</v>
      </c>
      <c r="CI496" s="501">
        <v>22600800</v>
      </c>
      <c r="CJ496" s="501">
        <v>26455200</v>
      </c>
      <c r="CK496" s="257" t="s">
        <v>1976</v>
      </c>
      <c r="CL496" s="108">
        <v>6.45</v>
      </c>
      <c r="CM496" s="245">
        <v>6.45</v>
      </c>
      <c r="CN496" s="109">
        <v>7.55</v>
      </c>
      <c r="CO496" s="436"/>
      <c r="CP496" s="436"/>
      <c r="CQ496" s="436"/>
      <c r="CR496" s="273"/>
      <c r="CS496" s="447">
        <v>70.410296125447033</v>
      </c>
      <c r="CT496" s="448">
        <v>39.269149050885581</v>
      </c>
      <c r="CU496" s="441">
        <v>0.5932965348729291</v>
      </c>
      <c r="CV496" s="442">
        <v>0.57961517840487609</v>
      </c>
      <c r="CW496" s="450" t="s">
        <v>2268</v>
      </c>
      <c r="CX496" s="242"/>
      <c r="CY496" s="436"/>
      <c r="CZ496" s="436"/>
      <c r="DA496" s="437"/>
      <c r="DB496" s="438"/>
      <c r="DC496" s="457">
        <v>38480</v>
      </c>
      <c r="DD496" s="458">
        <v>17336</v>
      </c>
      <c r="DE496" s="459">
        <v>108633</v>
      </c>
      <c r="DF496" s="357">
        <v>54816.333333333336</v>
      </c>
    </row>
    <row r="497" spans="1:110" ht="35.25" customHeight="1" x14ac:dyDescent="0.25">
      <c r="A497" s="401" t="s">
        <v>56</v>
      </c>
      <c r="B497" s="48" t="s">
        <v>42</v>
      </c>
      <c r="C497" s="48" t="s">
        <v>670</v>
      </c>
      <c r="D497" s="145" t="s">
        <v>864</v>
      </c>
      <c r="E497" s="145" t="s">
        <v>747</v>
      </c>
      <c r="F497" s="145" t="s">
        <v>867</v>
      </c>
      <c r="G497" s="14" t="s">
        <v>752</v>
      </c>
      <c r="H497" s="22" t="s">
        <v>1978</v>
      </c>
      <c r="I497" s="145" t="s">
        <v>1984</v>
      </c>
      <c r="J497" s="426">
        <v>11.831639066503</v>
      </c>
      <c r="K497" s="426">
        <v>10.049053009401002</v>
      </c>
      <c r="L497" s="488">
        <v>844.5</v>
      </c>
      <c r="M497" s="498"/>
      <c r="N497" s="498"/>
      <c r="O497" s="498"/>
      <c r="P497" s="498"/>
      <c r="Q497" s="498"/>
      <c r="R497" s="498"/>
      <c r="S497" s="498"/>
      <c r="T497" s="498"/>
      <c r="U497" s="498"/>
      <c r="V497" s="498"/>
      <c r="W497" s="498"/>
      <c r="X497" s="498"/>
      <c r="Y497" s="498"/>
      <c r="Z497" s="498"/>
      <c r="AA497" s="498"/>
      <c r="AB497" s="498"/>
      <c r="AC497" s="498">
        <v>26</v>
      </c>
      <c r="AD497" s="498">
        <v>26</v>
      </c>
      <c r="AE497" s="498"/>
      <c r="AF497" s="498"/>
      <c r="AG497" s="585"/>
      <c r="AH497" s="498"/>
      <c r="AI497" s="498">
        <f t="shared" si="38"/>
        <v>26</v>
      </c>
      <c r="AJ497" s="498">
        <f t="shared" si="39"/>
        <v>26</v>
      </c>
      <c r="AK497" s="498"/>
      <c r="AL497" s="498"/>
      <c r="AM497" s="498"/>
      <c r="AN497" s="498"/>
      <c r="AO497" s="498"/>
      <c r="AP497" s="498"/>
      <c r="AQ497" s="498"/>
      <c r="AR497" s="498"/>
      <c r="AS497" s="498"/>
      <c r="AT497" s="498"/>
      <c r="AU497" s="498"/>
      <c r="AV497" s="498"/>
      <c r="AW497" s="498"/>
      <c r="AX497" s="498"/>
      <c r="AY497" s="498"/>
      <c r="AZ497" s="498"/>
      <c r="BA497" s="586">
        <v>585.23</v>
      </c>
      <c r="BB497" s="586">
        <v>585.23</v>
      </c>
      <c r="BC497" s="498"/>
      <c r="BD497" s="498"/>
      <c r="BE497" s="498"/>
      <c r="BF497" s="498"/>
      <c r="BG497" s="256">
        <f t="shared" si="40"/>
        <v>585.23</v>
      </c>
      <c r="BH497" s="26">
        <f t="shared" si="41"/>
        <v>585.23</v>
      </c>
      <c r="BI497" s="514">
        <f t="shared" si="37"/>
        <v>7.0255702280912366E-2</v>
      </c>
      <c r="BJ497" s="515">
        <v>0</v>
      </c>
      <c r="BK497" s="515">
        <v>0</v>
      </c>
      <c r="BL497" s="515">
        <v>0</v>
      </c>
      <c r="BM497" s="515">
        <v>0</v>
      </c>
      <c r="BN497" s="515">
        <v>0</v>
      </c>
      <c r="BO497" s="515">
        <v>0</v>
      </c>
      <c r="BP497" s="515">
        <v>0</v>
      </c>
      <c r="BQ497" s="515">
        <v>0</v>
      </c>
      <c r="BR497" s="515">
        <v>0</v>
      </c>
      <c r="BS497" s="515">
        <v>0</v>
      </c>
      <c r="BT497" s="515">
        <v>0</v>
      </c>
      <c r="BU497" s="515">
        <v>0</v>
      </c>
      <c r="BV497" s="515">
        <v>0</v>
      </c>
      <c r="BW497" s="515">
        <v>0</v>
      </c>
      <c r="BX497" s="515">
        <v>0</v>
      </c>
      <c r="BY497" s="515">
        <v>0</v>
      </c>
      <c r="BZ497" s="515">
        <v>686966.38320000004</v>
      </c>
      <c r="CA497" s="515">
        <v>686966.38320000004</v>
      </c>
      <c r="CB497" s="515">
        <v>0</v>
      </c>
      <c r="CC497" s="515">
        <v>0</v>
      </c>
      <c r="CD497" s="515">
        <v>0</v>
      </c>
      <c r="CE497" s="515">
        <v>0</v>
      </c>
      <c r="CF497" s="515">
        <v>686966.38320000004</v>
      </c>
      <c r="CG497" s="516">
        <v>686966.38320000004</v>
      </c>
      <c r="CH497" s="501">
        <v>25298879.999999996</v>
      </c>
      <c r="CI497" s="501">
        <v>25298879.999999996</v>
      </c>
      <c r="CJ497" s="501">
        <v>29188320.000000004</v>
      </c>
      <c r="CK497" s="257" t="s">
        <v>1976</v>
      </c>
      <c r="CL497" s="108">
        <v>7.22</v>
      </c>
      <c r="CM497" s="245">
        <v>7.22</v>
      </c>
      <c r="CN497" s="109">
        <v>8.33</v>
      </c>
      <c r="CO497" s="436"/>
      <c r="CP497" s="436"/>
      <c r="CQ497" s="436"/>
      <c r="CR497" s="273"/>
      <c r="CS497" s="447">
        <v>10.785131602425961</v>
      </c>
      <c r="CT497" s="448">
        <v>10.618033929857829</v>
      </c>
      <c r="CU497" s="441">
        <v>0.44572693632428551</v>
      </c>
      <c r="CV497" s="442">
        <v>0.44015701390534773</v>
      </c>
      <c r="CW497" s="450" t="s">
        <v>2269</v>
      </c>
      <c r="CX497" s="242"/>
      <c r="CY497" s="436"/>
      <c r="CZ497" s="436"/>
      <c r="DA497" s="437"/>
      <c r="DB497" s="438"/>
      <c r="DC497" s="457">
        <v>1678</v>
      </c>
      <c r="DD497" s="458">
        <v>0</v>
      </c>
      <c r="DE497" s="459">
        <v>0</v>
      </c>
      <c r="DF497" s="357">
        <v>559.33333333333337</v>
      </c>
    </row>
    <row r="498" spans="1:110" ht="35.25" customHeight="1" x14ac:dyDescent="0.25">
      <c r="A498" s="401" t="s">
        <v>56</v>
      </c>
      <c r="B498" s="48" t="s">
        <v>42</v>
      </c>
      <c r="C498" s="48" t="s">
        <v>670</v>
      </c>
      <c r="D498" s="145" t="s">
        <v>864</v>
      </c>
      <c r="E498" s="145" t="s">
        <v>747</v>
      </c>
      <c r="F498" s="145" t="s">
        <v>868</v>
      </c>
      <c r="G498" s="14" t="s">
        <v>869</v>
      </c>
      <c r="H498" s="22" t="s">
        <v>1979</v>
      </c>
      <c r="I498" s="145" t="s">
        <v>1984</v>
      </c>
      <c r="J498" s="426">
        <v>11.831639066503</v>
      </c>
      <c r="K498" s="426">
        <v>38.169696890304003</v>
      </c>
      <c r="L498" s="488">
        <v>3437</v>
      </c>
      <c r="M498" s="498"/>
      <c r="N498" s="498"/>
      <c r="O498" s="498"/>
      <c r="P498" s="498"/>
      <c r="Q498" s="498"/>
      <c r="R498" s="498"/>
      <c r="S498" s="498"/>
      <c r="T498" s="498"/>
      <c r="U498" s="498"/>
      <c r="V498" s="498"/>
      <c r="W498" s="498"/>
      <c r="X498" s="498"/>
      <c r="Y498" s="498"/>
      <c r="Z498" s="498"/>
      <c r="AA498" s="498"/>
      <c r="AB498" s="498"/>
      <c r="AC498" s="498">
        <v>88</v>
      </c>
      <c r="AD498" s="498">
        <v>87</v>
      </c>
      <c r="AE498" s="498"/>
      <c r="AF498" s="498"/>
      <c r="AG498" s="585"/>
      <c r="AH498" s="498"/>
      <c r="AI498" s="498">
        <f t="shared" si="38"/>
        <v>88</v>
      </c>
      <c r="AJ498" s="498">
        <f t="shared" si="39"/>
        <v>87</v>
      </c>
      <c r="AK498" s="498"/>
      <c r="AL498" s="498"/>
      <c r="AM498" s="498"/>
      <c r="AN498" s="498"/>
      <c r="AO498" s="498"/>
      <c r="AP498" s="498"/>
      <c r="AQ498" s="498"/>
      <c r="AR498" s="498"/>
      <c r="AS498" s="498"/>
      <c r="AT498" s="498"/>
      <c r="AU498" s="498"/>
      <c r="AV498" s="498"/>
      <c r="AW498" s="498"/>
      <c r="AX498" s="498"/>
      <c r="AY498" s="498"/>
      <c r="AZ498" s="498"/>
      <c r="BA498" s="586">
        <v>1951.2</v>
      </c>
      <c r="BB498" s="586">
        <v>951.2</v>
      </c>
      <c r="BC498" s="498"/>
      <c r="BD498" s="498"/>
      <c r="BE498" s="498"/>
      <c r="BF498" s="498"/>
      <c r="BG498" s="256">
        <f t="shared" si="40"/>
        <v>1951.2</v>
      </c>
      <c r="BH498" s="26">
        <f t="shared" si="41"/>
        <v>951.2</v>
      </c>
      <c r="BI498" s="514">
        <f t="shared" si="37"/>
        <v>0.18338345864661654</v>
      </c>
      <c r="BJ498" s="515">
        <v>0</v>
      </c>
      <c r="BK498" s="515">
        <v>0</v>
      </c>
      <c r="BL498" s="515">
        <v>0</v>
      </c>
      <c r="BM498" s="515">
        <v>0</v>
      </c>
      <c r="BN498" s="515">
        <v>0</v>
      </c>
      <c r="BO498" s="515">
        <v>0</v>
      </c>
      <c r="BP498" s="515">
        <v>0</v>
      </c>
      <c r="BQ498" s="515">
        <v>0</v>
      </c>
      <c r="BR498" s="515">
        <v>0</v>
      </c>
      <c r="BS498" s="515">
        <v>0</v>
      </c>
      <c r="BT498" s="515">
        <v>0</v>
      </c>
      <c r="BU498" s="515">
        <v>0</v>
      </c>
      <c r="BV498" s="515">
        <v>0</v>
      </c>
      <c r="BW498" s="515">
        <v>0</v>
      </c>
      <c r="BX498" s="515">
        <v>0</v>
      </c>
      <c r="BY498" s="515">
        <v>0</v>
      </c>
      <c r="BZ498" s="515">
        <v>2290396.608</v>
      </c>
      <c r="CA498" s="515">
        <v>1116556.608</v>
      </c>
      <c r="CB498" s="515">
        <v>0</v>
      </c>
      <c r="CC498" s="515">
        <v>0</v>
      </c>
      <c r="CD498" s="515">
        <v>0</v>
      </c>
      <c r="CE498" s="515">
        <v>0</v>
      </c>
      <c r="CF498" s="515">
        <v>2290396.608</v>
      </c>
      <c r="CG498" s="516">
        <v>1116556.608</v>
      </c>
      <c r="CH498" s="501">
        <v>33077759.999999996</v>
      </c>
      <c r="CI498" s="501">
        <v>33077759.999999996</v>
      </c>
      <c r="CJ498" s="501">
        <v>37282560.000000007</v>
      </c>
      <c r="CK498" s="257" t="s">
        <v>1976</v>
      </c>
      <c r="CL498" s="108">
        <v>9.44</v>
      </c>
      <c r="CM498" s="245">
        <v>9.44</v>
      </c>
      <c r="CN498" s="109">
        <v>10.64</v>
      </c>
      <c r="CO498" s="436"/>
      <c r="CP498" s="436"/>
      <c r="CQ498" s="436"/>
      <c r="CR498" s="273"/>
      <c r="CS498" s="447">
        <v>185.96385152654895</v>
      </c>
      <c r="CT498" s="448">
        <v>84.137755173397494</v>
      </c>
      <c r="CU498" s="441">
        <v>1.0655767567411225</v>
      </c>
      <c r="CV498" s="442">
        <v>0.98290806424536736</v>
      </c>
      <c r="CW498" s="450" t="s">
        <v>2252</v>
      </c>
      <c r="CX498" s="242"/>
      <c r="CY498" s="436"/>
      <c r="CZ498" s="436"/>
      <c r="DA498" s="437"/>
      <c r="DB498" s="438"/>
      <c r="DC498" s="457">
        <v>291252</v>
      </c>
      <c r="DD498" s="458">
        <v>123516</v>
      </c>
      <c r="DE498" s="459">
        <v>256356</v>
      </c>
      <c r="DF498" s="357">
        <v>223708</v>
      </c>
    </row>
    <row r="499" spans="1:110" ht="35.25" customHeight="1" x14ac:dyDescent="0.25">
      <c r="A499" s="401" t="s">
        <v>56</v>
      </c>
      <c r="B499" s="48" t="s">
        <v>42</v>
      </c>
      <c r="C499" s="48" t="s">
        <v>670</v>
      </c>
      <c r="D499" s="145" t="s">
        <v>864</v>
      </c>
      <c r="E499" s="145" t="s">
        <v>747</v>
      </c>
      <c r="F499" s="145" t="s">
        <v>870</v>
      </c>
      <c r="G499" s="14" t="s">
        <v>871</v>
      </c>
      <c r="H499" s="22" t="s">
        <v>1979</v>
      </c>
      <c r="I499" s="145" t="s">
        <v>1984</v>
      </c>
      <c r="J499" s="426">
        <v>11.831639066503</v>
      </c>
      <c r="K499" s="426">
        <v>40.725757491048</v>
      </c>
      <c r="L499" s="488">
        <v>3900</v>
      </c>
      <c r="M499" s="498"/>
      <c r="N499" s="498"/>
      <c r="O499" s="498"/>
      <c r="P499" s="498"/>
      <c r="Q499" s="498"/>
      <c r="R499" s="498"/>
      <c r="S499" s="498"/>
      <c r="T499" s="498"/>
      <c r="U499" s="498"/>
      <c r="V499" s="498"/>
      <c r="W499" s="498"/>
      <c r="X499" s="498"/>
      <c r="Y499" s="498"/>
      <c r="Z499" s="498"/>
      <c r="AA499" s="498"/>
      <c r="AB499" s="498"/>
      <c r="AC499" s="498">
        <v>104</v>
      </c>
      <c r="AD499" s="498">
        <v>104</v>
      </c>
      <c r="AE499" s="498"/>
      <c r="AF499" s="498"/>
      <c r="AG499" s="585"/>
      <c r="AH499" s="498"/>
      <c r="AI499" s="498">
        <f t="shared" si="38"/>
        <v>104</v>
      </c>
      <c r="AJ499" s="498">
        <f t="shared" si="39"/>
        <v>104</v>
      </c>
      <c r="AK499" s="498"/>
      <c r="AL499" s="498"/>
      <c r="AM499" s="498"/>
      <c r="AN499" s="498"/>
      <c r="AO499" s="498"/>
      <c r="AP499" s="498"/>
      <c r="AQ499" s="498"/>
      <c r="AR499" s="498"/>
      <c r="AS499" s="498"/>
      <c r="AT499" s="498"/>
      <c r="AU499" s="498"/>
      <c r="AV499" s="498"/>
      <c r="AW499" s="498"/>
      <c r="AX499" s="498"/>
      <c r="AY499" s="498"/>
      <c r="AZ499" s="498"/>
      <c r="BA499" s="586">
        <v>714.98</v>
      </c>
      <c r="BB499" s="586">
        <v>714.98</v>
      </c>
      <c r="BC499" s="498"/>
      <c r="BD499" s="498"/>
      <c r="BE499" s="498"/>
      <c r="BF499" s="498"/>
      <c r="BG499" s="256">
        <f t="shared" si="40"/>
        <v>714.98</v>
      </c>
      <c r="BH499" s="26">
        <f t="shared" si="41"/>
        <v>714.98</v>
      </c>
      <c r="BI499" s="514">
        <f t="shared" si="37"/>
        <v>6.043786982248521E-2</v>
      </c>
      <c r="BJ499" s="515">
        <v>0</v>
      </c>
      <c r="BK499" s="515">
        <v>0</v>
      </c>
      <c r="BL499" s="515">
        <v>0</v>
      </c>
      <c r="BM499" s="515">
        <v>0</v>
      </c>
      <c r="BN499" s="515">
        <v>0</v>
      </c>
      <c r="BO499" s="515">
        <v>0</v>
      </c>
      <c r="BP499" s="515">
        <v>0</v>
      </c>
      <c r="BQ499" s="515">
        <v>0</v>
      </c>
      <c r="BR499" s="515">
        <v>0</v>
      </c>
      <c r="BS499" s="515">
        <v>0</v>
      </c>
      <c r="BT499" s="515">
        <v>0</v>
      </c>
      <c r="BU499" s="515">
        <v>0</v>
      </c>
      <c r="BV499" s="515">
        <v>0</v>
      </c>
      <c r="BW499" s="515">
        <v>0</v>
      </c>
      <c r="BX499" s="515">
        <v>0</v>
      </c>
      <c r="BY499" s="515">
        <v>0</v>
      </c>
      <c r="BZ499" s="515">
        <v>839272.12320000003</v>
      </c>
      <c r="CA499" s="515">
        <v>839272.12320000003</v>
      </c>
      <c r="CB499" s="515">
        <v>0</v>
      </c>
      <c r="CC499" s="515">
        <v>0</v>
      </c>
      <c r="CD499" s="515">
        <v>0</v>
      </c>
      <c r="CE499" s="515">
        <v>0</v>
      </c>
      <c r="CF499" s="515">
        <v>839272.12320000003</v>
      </c>
      <c r="CG499" s="516">
        <v>839272.12320000003</v>
      </c>
      <c r="CH499" s="501">
        <v>34759680</v>
      </c>
      <c r="CI499" s="501">
        <v>34759680</v>
      </c>
      <c r="CJ499" s="501">
        <v>41452320</v>
      </c>
      <c r="CK499" s="257" t="s">
        <v>1976</v>
      </c>
      <c r="CL499" s="108">
        <v>9.92</v>
      </c>
      <c r="CM499" s="245">
        <v>9.92</v>
      </c>
      <c r="CN499" s="109">
        <v>11.83</v>
      </c>
      <c r="CO499" s="436"/>
      <c r="CP499" s="436"/>
      <c r="CQ499" s="436"/>
      <c r="CR499" s="273"/>
      <c r="CS499" s="447">
        <v>109.634146850295</v>
      </c>
      <c r="CT499" s="448">
        <v>107.05410037265865</v>
      </c>
      <c r="CU499" s="441">
        <v>1.3627592834608067</v>
      </c>
      <c r="CV499" s="442">
        <v>1.3594849065136831</v>
      </c>
      <c r="CW499" s="450" t="s">
        <v>2239</v>
      </c>
      <c r="CX499" s="242"/>
      <c r="CY499" s="436"/>
      <c r="CZ499" s="436"/>
      <c r="DA499" s="437"/>
      <c r="DB499" s="438"/>
      <c r="DC499" s="457">
        <v>313312</v>
      </c>
      <c r="DD499" s="458">
        <v>251557</v>
      </c>
      <c r="DE499" s="459">
        <v>524261</v>
      </c>
      <c r="DF499" s="357">
        <v>363043.33333333331</v>
      </c>
    </row>
    <row r="500" spans="1:110" ht="35.25" customHeight="1" x14ac:dyDescent="0.25">
      <c r="A500" s="401" t="s">
        <v>56</v>
      </c>
      <c r="B500" s="48" t="s">
        <v>42</v>
      </c>
      <c r="C500" s="48" t="s">
        <v>670</v>
      </c>
      <c r="D500" s="145" t="s">
        <v>872</v>
      </c>
      <c r="E500" s="145" t="s">
        <v>826</v>
      </c>
      <c r="F500" s="145" t="s">
        <v>873</v>
      </c>
      <c r="G500" s="14" t="s">
        <v>874</v>
      </c>
      <c r="H500" s="22" t="s">
        <v>1979</v>
      </c>
      <c r="I500" s="145" t="s">
        <v>1984</v>
      </c>
      <c r="J500" s="426">
        <v>12.23797818595866</v>
      </c>
      <c r="K500" s="426">
        <v>3.2645833265429998</v>
      </c>
      <c r="L500" s="488">
        <v>565</v>
      </c>
      <c r="M500" s="498"/>
      <c r="N500" s="498"/>
      <c r="O500" s="498"/>
      <c r="P500" s="498"/>
      <c r="Q500" s="498"/>
      <c r="R500" s="498"/>
      <c r="S500" s="498"/>
      <c r="T500" s="498"/>
      <c r="U500" s="498"/>
      <c r="V500" s="498"/>
      <c r="W500" s="498"/>
      <c r="X500" s="498"/>
      <c r="Y500" s="498"/>
      <c r="Z500" s="498"/>
      <c r="AA500" s="498"/>
      <c r="AB500" s="498"/>
      <c r="AC500" s="498">
        <v>38</v>
      </c>
      <c r="AD500" s="498">
        <v>38</v>
      </c>
      <c r="AE500" s="498"/>
      <c r="AF500" s="498"/>
      <c r="AG500" s="585"/>
      <c r="AH500" s="498"/>
      <c r="AI500" s="498">
        <f t="shared" si="38"/>
        <v>38</v>
      </c>
      <c r="AJ500" s="498">
        <f t="shared" si="39"/>
        <v>38</v>
      </c>
      <c r="AK500" s="498"/>
      <c r="AL500" s="498"/>
      <c r="AM500" s="498"/>
      <c r="AN500" s="498"/>
      <c r="AO500" s="498"/>
      <c r="AP500" s="498"/>
      <c r="AQ500" s="498"/>
      <c r="AR500" s="498"/>
      <c r="AS500" s="498"/>
      <c r="AT500" s="498"/>
      <c r="AU500" s="498"/>
      <c r="AV500" s="498"/>
      <c r="AW500" s="498"/>
      <c r="AX500" s="498"/>
      <c r="AY500" s="498"/>
      <c r="AZ500" s="498"/>
      <c r="BA500" s="586">
        <v>240.39</v>
      </c>
      <c r="BB500" s="586">
        <v>240.39</v>
      </c>
      <c r="BC500" s="498"/>
      <c r="BD500" s="498"/>
      <c r="BE500" s="498"/>
      <c r="BF500" s="498"/>
      <c r="BG500" s="256">
        <f t="shared" si="40"/>
        <v>240.39</v>
      </c>
      <c r="BH500" s="26">
        <f t="shared" si="41"/>
        <v>240.39</v>
      </c>
      <c r="BI500" s="514">
        <f t="shared" si="37"/>
        <v>2.964118372379778E-2</v>
      </c>
      <c r="BJ500" s="515">
        <v>0</v>
      </c>
      <c r="BK500" s="515">
        <v>0</v>
      </c>
      <c r="BL500" s="515">
        <v>0</v>
      </c>
      <c r="BM500" s="515">
        <v>0</v>
      </c>
      <c r="BN500" s="515">
        <v>0</v>
      </c>
      <c r="BO500" s="515">
        <v>0</v>
      </c>
      <c r="BP500" s="515">
        <v>0</v>
      </c>
      <c r="BQ500" s="515">
        <v>0</v>
      </c>
      <c r="BR500" s="515">
        <v>0</v>
      </c>
      <c r="BS500" s="515">
        <v>0</v>
      </c>
      <c r="BT500" s="515">
        <v>0</v>
      </c>
      <c r="BU500" s="515">
        <v>0</v>
      </c>
      <c r="BV500" s="515">
        <v>0</v>
      </c>
      <c r="BW500" s="515">
        <v>0</v>
      </c>
      <c r="BX500" s="515">
        <v>0</v>
      </c>
      <c r="BY500" s="515">
        <v>0</v>
      </c>
      <c r="BZ500" s="515">
        <v>282179.39760000003</v>
      </c>
      <c r="CA500" s="515">
        <v>282179.39760000003</v>
      </c>
      <c r="CB500" s="515">
        <v>0</v>
      </c>
      <c r="CC500" s="515">
        <v>0</v>
      </c>
      <c r="CD500" s="515">
        <v>0</v>
      </c>
      <c r="CE500" s="515">
        <v>0</v>
      </c>
      <c r="CF500" s="515">
        <v>282179.39760000003</v>
      </c>
      <c r="CG500" s="516">
        <v>282179.39760000003</v>
      </c>
      <c r="CH500" s="501">
        <v>34759680</v>
      </c>
      <c r="CI500" s="501">
        <v>34759680</v>
      </c>
      <c r="CJ500" s="501">
        <v>28417440</v>
      </c>
      <c r="CK500" s="257" t="s">
        <v>1976</v>
      </c>
      <c r="CL500" s="108">
        <v>9.92</v>
      </c>
      <c r="CM500" s="245">
        <v>9.92</v>
      </c>
      <c r="CN500" s="109">
        <v>8.11</v>
      </c>
      <c r="CO500" s="436"/>
      <c r="CP500" s="436"/>
      <c r="CQ500" s="436"/>
      <c r="CR500" s="273"/>
      <c r="CS500" s="447">
        <v>15.039446766266886</v>
      </c>
      <c r="CT500" s="448">
        <v>15.039446766266886</v>
      </c>
      <c r="CU500" s="441">
        <v>0.10429376745464254</v>
      </c>
      <c r="CV500" s="442">
        <v>0.10429376745464254</v>
      </c>
      <c r="CW500" s="450" t="s">
        <v>2268</v>
      </c>
      <c r="CX500" s="242"/>
      <c r="CY500" s="436"/>
      <c r="CZ500" s="436"/>
      <c r="DA500" s="437"/>
      <c r="DB500" s="438"/>
      <c r="DC500" s="457">
        <v>0</v>
      </c>
      <c r="DD500" s="458">
        <v>0</v>
      </c>
      <c r="DE500" s="459">
        <v>6810</v>
      </c>
      <c r="DF500" s="357">
        <v>2270</v>
      </c>
    </row>
    <row r="501" spans="1:110" ht="35.25" customHeight="1" x14ac:dyDescent="0.25">
      <c r="A501" s="401" t="s">
        <v>56</v>
      </c>
      <c r="B501" s="48" t="s">
        <v>42</v>
      </c>
      <c r="C501" s="48" t="s">
        <v>670</v>
      </c>
      <c r="D501" s="145" t="s">
        <v>872</v>
      </c>
      <c r="E501" s="145" t="s">
        <v>826</v>
      </c>
      <c r="F501" s="145" t="s">
        <v>875</v>
      </c>
      <c r="G501" s="14" t="s">
        <v>876</v>
      </c>
      <c r="H501" s="22" t="s">
        <v>1978</v>
      </c>
      <c r="I501" s="145" t="s">
        <v>1984</v>
      </c>
      <c r="J501" s="426">
        <v>12.23797818595866</v>
      </c>
      <c r="K501" s="426">
        <v>18.023863598874001</v>
      </c>
      <c r="L501" s="488">
        <v>2501.6</v>
      </c>
      <c r="M501" s="498"/>
      <c r="N501" s="498"/>
      <c r="O501" s="498"/>
      <c r="P501" s="498"/>
      <c r="Q501" s="498"/>
      <c r="R501" s="498"/>
      <c r="S501" s="498"/>
      <c r="T501" s="498"/>
      <c r="U501" s="498"/>
      <c r="V501" s="498"/>
      <c r="W501" s="498"/>
      <c r="X501" s="498"/>
      <c r="Y501" s="498"/>
      <c r="Z501" s="498"/>
      <c r="AA501" s="498"/>
      <c r="AB501" s="498"/>
      <c r="AC501" s="498">
        <v>3</v>
      </c>
      <c r="AD501" s="498">
        <v>3</v>
      </c>
      <c r="AE501" s="498"/>
      <c r="AF501" s="498"/>
      <c r="AG501" s="585"/>
      <c r="AH501" s="498"/>
      <c r="AI501" s="498">
        <f t="shared" si="38"/>
        <v>3</v>
      </c>
      <c r="AJ501" s="498">
        <f t="shared" si="39"/>
        <v>3</v>
      </c>
      <c r="AK501" s="498"/>
      <c r="AL501" s="498"/>
      <c r="AM501" s="498"/>
      <c r="AN501" s="498"/>
      <c r="AO501" s="498"/>
      <c r="AP501" s="498"/>
      <c r="AQ501" s="498"/>
      <c r="AR501" s="498"/>
      <c r="AS501" s="498"/>
      <c r="AT501" s="498"/>
      <c r="AU501" s="498"/>
      <c r="AV501" s="498"/>
      <c r="AW501" s="498"/>
      <c r="AX501" s="498"/>
      <c r="AY501" s="498"/>
      <c r="AZ501" s="498"/>
      <c r="BA501" s="586">
        <v>1257.5999999999999</v>
      </c>
      <c r="BB501" s="586">
        <v>1257.5999999999999</v>
      </c>
      <c r="BC501" s="498"/>
      <c r="BD501" s="498"/>
      <c r="BE501" s="498"/>
      <c r="BF501" s="498"/>
      <c r="BG501" s="256">
        <f t="shared" si="40"/>
        <v>1257.5999999999999</v>
      </c>
      <c r="BH501" s="26">
        <f t="shared" si="41"/>
        <v>1257.5999999999999</v>
      </c>
      <c r="BI501" s="514">
        <f t="shared" si="37"/>
        <v>0.1138099547511312</v>
      </c>
      <c r="BJ501" s="515">
        <v>0</v>
      </c>
      <c r="BK501" s="515">
        <v>0</v>
      </c>
      <c r="BL501" s="515">
        <v>0</v>
      </c>
      <c r="BM501" s="515">
        <v>0</v>
      </c>
      <c r="BN501" s="515">
        <v>0</v>
      </c>
      <c r="BO501" s="515">
        <v>0</v>
      </c>
      <c r="BP501" s="515">
        <v>0</v>
      </c>
      <c r="BQ501" s="515">
        <v>0</v>
      </c>
      <c r="BR501" s="515">
        <v>0</v>
      </c>
      <c r="BS501" s="515">
        <v>0</v>
      </c>
      <c r="BT501" s="515">
        <v>0</v>
      </c>
      <c r="BU501" s="515">
        <v>0</v>
      </c>
      <c r="BV501" s="515">
        <v>0</v>
      </c>
      <c r="BW501" s="515">
        <v>0</v>
      </c>
      <c r="BX501" s="515">
        <v>0</v>
      </c>
      <c r="BY501" s="515">
        <v>0</v>
      </c>
      <c r="BZ501" s="515">
        <v>1476221.1840000001</v>
      </c>
      <c r="CA501" s="515">
        <v>1476221.1840000001</v>
      </c>
      <c r="CB501" s="515">
        <v>0</v>
      </c>
      <c r="CC501" s="515">
        <v>0</v>
      </c>
      <c r="CD501" s="515">
        <v>0</v>
      </c>
      <c r="CE501" s="515">
        <v>0</v>
      </c>
      <c r="CF501" s="515">
        <v>1476221.1840000001</v>
      </c>
      <c r="CG501" s="516">
        <v>1476221.1840000001</v>
      </c>
      <c r="CH501" s="501">
        <v>24037440.000000004</v>
      </c>
      <c r="CI501" s="501">
        <v>24037440.000000004</v>
      </c>
      <c r="CJ501" s="501">
        <v>38719200.000000007</v>
      </c>
      <c r="CK501" s="257" t="s">
        <v>1976</v>
      </c>
      <c r="CL501" s="108">
        <v>6.86</v>
      </c>
      <c r="CM501" s="245">
        <v>6.86</v>
      </c>
      <c r="CN501" s="109">
        <v>11.05</v>
      </c>
      <c r="CO501" s="436"/>
      <c r="CP501" s="436"/>
      <c r="CQ501" s="436"/>
      <c r="CR501" s="273"/>
      <c r="CS501" s="447">
        <v>690.13619358536073</v>
      </c>
      <c r="CT501" s="448">
        <v>529.97331410890172</v>
      </c>
      <c r="CU501" s="441">
        <v>0.97813764466013853</v>
      </c>
      <c r="CV501" s="442">
        <v>0.61413110039545882</v>
      </c>
      <c r="CW501" s="450" t="s">
        <v>2268</v>
      </c>
      <c r="CX501" s="242"/>
      <c r="CY501" s="436"/>
      <c r="CZ501" s="436"/>
      <c r="DA501" s="437"/>
      <c r="DB501" s="438"/>
      <c r="DC501" s="457">
        <v>41627</v>
      </c>
      <c r="DD501" s="458">
        <v>1547091</v>
      </c>
      <c r="DE501" s="459">
        <v>0</v>
      </c>
      <c r="DF501" s="357">
        <v>529572.66666666663</v>
      </c>
    </row>
    <row r="502" spans="1:110" ht="35.25" customHeight="1" x14ac:dyDescent="0.25">
      <c r="A502" s="401" t="s">
        <v>56</v>
      </c>
      <c r="B502" s="48" t="s">
        <v>42</v>
      </c>
      <c r="C502" s="48" t="s">
        <v>670</v>
      </c>
      <c r="D502" s="145" t="s">
        <v>872</v>
      </c>
      <c r="E502" s="145" t="s">
        <v>826</v>
      </c>
      <c r="F502" s="145" t="s">
        <v>877</v>
      </c>
      <c r="G502" s="14" t="s">
        <v>773</v>
      </c>
      <c r="H502" s="22" t="s">
        <v>1979</v>
      </c>
      <c r="I502" s="145" t="s">
        <v>1984</v>
      </c>
      <c r="J502" s="426">
        <v>11.592616055058496</v>
      </c>
      <c r="K502" s="426">
        <v>6.125189381199001</v>
      </c>
      <c r="L502" s="488">
        <v>44.4</v>
      </c>
      <c r="M502" s="498"/>
      <c r="N502" s="498"/>
      <c r="O502" s="498"/>
      <c r="P502" s="498"/>
      <c r="Q502" s="498"/>
      <c r="R502" s="498"/>
      <c r="S502" s="498"/>
      <c r="T502" s="498"/>
      <c r="U502" s="498"/>
      <c r="V502" s="498"/>
      <c r="W502" s="498"/>
      <c r="X502" s="498"/>
      <c r="Y502" s="498"/>
      <c r="Z502" s="498"/>
      <c r="AA502" s="498"/>
      <c r="AB502" s="498"/>
      <c r="AC502" s="498">
        <v>2</v>
      </c>
      <c r="AD502" s="498">
        <v>2</v>
      </c>
      <c r="AE502" s="498"/>
      <c r="AF502" s="498"/>
      <c r="AG502" s="585"/>
      <c r="AH502" s="498"/>
      <c r="AI502" s="498">
        <f t="shared" si="38"/>
        <v>2</v>
      </c>
      <c r="AJ502" s="498">
        <f t="shared" si="39"/>
        <v>2</v>
      </c>
      <c r="AK502" s="498"/>
      <c r="AL502" s="498"/>
      <c r="AM502" s="498"/>
      <c r="AN502" s="498"/>
      <c r="AO502" s="498"/>
      <c r="AP502" s="498"/>
      <c r="AQ502" s="498"/>
      <c r="AR502" s="498"/>
      <c r="AS502" s="498"/>
      <c r="AT502" s="498"/>
      <c r="AU502" s="498"/>
      <c r="AV502" s="498"/>
      <c r="AW502" s="498"/>
      <c r="AX502" s="498"/>
      <c r="AY502" s="498"/>
      <c r="AZ502" s="498"/>
      <c r="BA502" s="586">
        <v>2057</v>
      </c>
      <c r="BB502" s="586">
        <v>2057</v>
      </c>
      <c r="BC502" s="498"/>
      <c r="BD502" s="498"/>
      <c r="BE502" s="498"/>
      <c r="BF502" s="498"/>
      <c r="BG502" s="256">
        <f t="shared" si="40"/>
        <v>2057</v>
      </c>
      <c r="BH502" s="26">
        <f t="shared" si="41"/>
        <v>2057</v>
      </c>
      <c r="BI502" s="514">
        <f t="shared" si="37"/>
        <v>1.1059139784946235</v>
      </c>
      <c r="BJ502" s="515">
        <v>0</v>
      </c>
      <c r="BK502" s="515">
        <v>0</v>
      </c>
      <c r="BL502" s="515">
        <v>0</v>
      </c>
      <c r="BM502" s="515">
        <v>0</v>
      </c>
      <c r="BN502" s="515">
        <v>0</v>
      </c>
      <c r="BO502" s="515">
        <v>0</v>
      </c>
      <c r="BP502" s="515">
        <v>0</v>
      </c>
      <c r="BQ502" s="515">
        <v>0</v>
      </c>
      <c r="BR502" s="515">
        <v>0</v>
      </c>
      <c r="BS502" s="515">
        <v>0</v>
      </c>
      <c r="BT502" s="515">
        <v>0</v>
      </c>
      <c r="BU502" s="515">
        <v>0</v>
      </c>
      <c r="BV502" s="515">
        <v>0</v>
      </c>
      <c r="BW502" s="515">
        <v>0</v>
      </c>
      <c r="BX502" s="515">
        <v>0</v>
      </c>
      <c r="BY502" s="515">
        <v>0</v>
      </c>
      <c r="BZ502" s="515">
        <v>2414588.8800000004</v>
      </c>
      <c r="CA502" s="515">
        <v>2414588.8800000004</v>
      </c>
      <c r="CB502" s="515">
        <v>0</v>
      </c>
      <c r="CC502" s="515">
        <v>0</v>
      </c>
      <c r="CD502" s="515">
        <v>0</v>
      </c>
      <c r="CE502" s="515">
        <v>0</v>
      </c>
      <c r="CF502" s="515">
        <v>2414588.8800000004</v>
      </c>
      <c r="CG502" s="516">
        <v>2414588.8800000004</v>
      </c>
      <c r="CH502" s="501">
        <v>18255840</v>
      </c>
      <c r="CI502" s="501">
        <v>18255840</v>
      </c>
      <c r="CJ502" s="501">
        <v>6517440.0000000009</v>
      </c>
      <c r="CK502" s="257" t="s">
        <v>1976</v>
      </c>
      <c r="CL502" s="108">
        <v>5.21</v>
      </c>
      <c r="CM502" s="245">
        <v>5.21</v>
      </c>
      <c r="CN502" s="109">
        <v>1.86</v>
      </c>
      <c r="CO502" s="436"/>
      <c r="CP502" s="436"/>
      <c r="CQ502" s="436"/>
      <c r="CR502" s="273"/>
      <c r="CS502" s="447">
        <v>76.541060939376038</v>
      </c>
      <c r="CT502" s="448">
        <v>70.175487867369199</v>
      </c>
      <c r="CU502" s="441">
        <v>0.29744490959127984</v>
      </c>
      <c r="CV502" s="442">
        <v>0.28210617929728748</v>
      </c>
      <c r="CW502" s="450" t="s">
        <v>2241</v>
      </c>
      <c r="CX502" s="242"/>
      <c r="CY502" s="436"/>
      <c r="CZ502" s="436"/>
      <c r="DA502" s="437"/>
      <c r="DB502" s="438"/>
      <c r="DC502" s="457">
        <v>0</v>
      </c>
      <c r="DD502" s="458">
        <v>18276</v>
      </c>
      <c r="DE502" s="459">
        <v>2650</v>
      </c>
      <c r="DF502" s="357">
        <v>6975.333333333333</v>
      </c>
    </row>
    <row r="503" spans="1:110" ht="35.25" customHeight="1" x14ac:dyDescent="0.25">
      <c r="A503" s="401" t="s">
        <v>56</v>
      </c>
      <c r="B503" s="48" t="s">
        <v>42</v>
      </c>
      <c r="C503" s="48" t="s">
        <v>670</v>
      </c>
      <c r="D503" s="145" t="s">
        <v>872</v>
      </c>
      <c r="E503" s="145" t="s">
        <v>826</v>
      </c>
      <c r="F503" s="145" t="s">
        <v>878</v>
      </c>
      <c r="G503" s="14" t="s">
        <v>879</v>
      </c>
      <c r="H503" s="22" t="s">
        <v>1979</v>
      </c>
      <c r="I503" s="145" t="s">
        <v>1984</v>
      </c>
      <c r="J503" s="426">
        <v>10.971156225302781</v>
      </c>
      <c r="K503" s="426">
        <v>15.660227240154001</v>
      </c>
      <c r="L503" s="488">
        <v>1718.1</v>
      </c>
      <c r="M503" s="498"/>
      <c r="N503" s="498"/>
      <c r="O503" s="498"/>
      <c r="P503" s="498"/>
      <c r="Q503" s="498"/>
      <c r="R503" s="498"/>
      <c r="S503" s="498"/>
      <c r="T503" s="498"/>
      <c r="U503" s="498"/>
      <c r="V503" s="498"/>
      <c r="W503" s="498"/>
      <c r="X503" s="498"/>
      <c r="Y503" s="498"/>
      <c r="Z503" s="498"/>
      <c r="AA503" s="498"/>
      <c r="AB503" s="498"/>
      <c r="AC503" s="498">
        <v>36</v>
      </c>
      <c r="AD503" s="498">
        <v>36</v>
      </c>
      <c r="AE503" s="498"/>
      <c r="AF503" s="498"/>
      <c r="AG503" s="585"/>
      <c r="AH503" s="498"/>
      <c r="AI503" s="498">
        <f t="shared" si="38"/>
        <v>36</v>
      </c>
      <c r="AJ503" s="498">
        <f t="shared" si="39"/>
        <v>36</v>
      </c>
      <c r="AK503" s="498"/>
      <c r="AL503" s="498"/>
      <c r="AM503" s="498"/>
      <c r="AN503" s="498"/>
      <c r="AO503" s="498"/>
      <c r="AP503" s="498"/>
      <c r="AQ503" s="498"/>
      <c r="AR503" s="498"/>
      <c r="AS503" s="498"/>
      <c r="AT503" s="498"/>
      <c r="AU503" s="498"/>
      <c r="AV503" s="498"/>
      <c r="AW503" s="498"/>
      <c r="AX503" s="498"/>
      <c r="AY503" s="498"/>
      <c r="AZ503" s="498"/>
      <c r="BA503" s="586">
        <v>227.34</v>
      </c>
      <c r="BB503" s="586">
        <v>227.34</v>
      </c>
      <c r="BC503" s="498"/>
      <c r="BD503" s="498"/>
      <c r="BE503" s="498"/>
      <c r="BF503" s="498"/>
      <c r="BG503" s="256">
        <f t="shared" si="40"/>
        <v>227.34</v>
      </c>
      <c r="BH503" s="26">
        <f t="shared" si="41"/>
        <v>227.34</v>
      </c>
      <c r="BI503" s="514">
        <f t="shared" si="37"/>
        <v>2.8417500000000002E-2</v>
      </c>
      <c r="BJ503" s="515">
        <v>0</v>
      </c>
      <c r="BK503" s="515">
        <v>0</v>
      </c>
      <c r="BL503" s="515">
        <v>0</v>
      </c>
      <c r="BM503" s="515">
        <v>0</v>
      </c>
      <c r="BN503" s="515">
        <v>0</v>
      </c>
      <c r="BO503" s="515">
        <v>0</v>
      </c>
      <c r="BP503" s="515">
        <v>0</v>
      </c>
      <c r="BQ503" s="515">
        <v>0</v>
      </c>
      <c r="BR503" s="515">
        <v>0</v>
      </c>
      <c r="BS503" s="515">
        <v>0</v>
      </c>
      <c r="BT503" s="515">
        <v>0</v>
      </c>
      <c r="BU503" s="515">
        <v>0</v>
      </c>
      <c r="BV503" s="515">
        <v>0</v>
      </c>
      <c r="BW503" s="515">
        <v>0</v>
      </c>
      <c r="BX503" s="515">
        <v>0</v>
      </c>
      <c r="BY503" s="515">
        <v>0</v>
      </c>
      <c r="BZ503" s="515">
        <v>266860.78560000006</v>
      </c>
      <c r="CA503" s="515">
        <v>266860.78560000006</v>
      </c>
      <c r="CB503" s="515">
        <v>0</v>
      </c>
      <c r="CC503" s="515">
        <v>0</v>
      </c>
      <c r="CD503" s="515">
        <v>0</v>
      </c>
      <c r="CE503" s="515">
        <v>0</v>
      </c>
      <c r="CF503" s="515">
        <v>266860.78560000006</v>
      </c>
      <c r="CG503" s="516">
        <v>266860.78560000006</v>
      </c>
      <c r="CH503" s="501">
        <v>11142720.000000004</v>
      </c>
      <c r="CI503" s="501">
        <v>11142720.000000004</v>
      </c>
      <c r="CJ503" s="501">
        <v>28032000</v>
      </c>
      <c r="CK503" s="257" t="s">
        <v>1976</v>
      </c>
      <c r="CL503" s="108">
        <v>3.18</v>
      </c>
      <c r="CM503" s="245">
        <v>3.18</v>
      </c>
      <c r="CN503" s="109">
        <v>8</v>
      </c>
      <c r="CO503" s="436"/>
      <c r="CP503" s="436"/>
      <c r="CQ503" s="436"/>
      <c r="CR503" s="273"/>
      <c r="CS503" s="447">
        <v>89.025107985817087</v>
      </c>
      <c r="CT503" s="448">
        <v>26.19249412347035</v>
      </c>
      <c r="CU503" s="441">
        <v>0.61819923906778518</v>
      </c>
      <c r="CV503" s="442">
        <v>0.59549952523939109</v>
      </c>
      <c r="CW503" s="450" t="s">
        <v>2218</v>
      </c>
      <c r="CX503" s="242"/>
      <c r="CY503" s="436"/>
      <c r="CZ503" s="436"/>
      <c r="DA503" s="437"/>
      <c r="DB503" s="438"/>
      <c r="DC503" s="457">
        <v>52566</v>
      </c>
      <c r="DD503" s="458">
        <v>0</v>
      </c>
      <c r="DE503" s="459">
        <v>25868</v>
      </c>
      <c r="DF503" s="357">
        <v>26144.666666666668</v>
      </c>
    </row>
    <row r="504" spans="1:110" ht="35.25" customHeight="1" x14ac:dyDescent="0.25">
      <c r="A504" s="401" t="s">
        <v>56</v>
      </c>
      <c r="B504" s="48" t="s">
        <v>42</v>
      </c>
      <c r="C504" s="48" t="s">
        <v>670</v>
      </c>
      <c r="D504" s="145" t="s">
        <v>872</v>
      </c>
      <c r="E504" s="145" t="s">
        <v>826</v>
      </c>
      <c r="F504" s="145" t="s">
        <v>880</v>
      </c>
      <c r="G504" s="14" t="s">
        <v>826</v>
      </c>
      <c r="H504" s="22" t="s">
        <v>1978</v>
      </c>
      <c r="I504" s="145" t="s">
        <v>1984</v>
      </c>
      <c r="J504" s="426">
        <v>11.592616055058496</v>
      </c>
      <c r="K504" s="426">
        <v>13.214962093725001</v>
      </c>
      <c r="L504" s="488">
        <v>842.8</v>
      </c>
      <c r="M504" s="498"/>
      <c r="N504" s="498"/>
      <c r="O504" s="498"/>
      <c r="P504" s="498"/>
      <c r="Q504" s="498"/>
      <c r="R504" s="498"/>
      <c r="S504" s="498"/>
      <c r="T504" s="498"/>
      <c r="U504" s="498"/>
      <c r="V504" s="498"/>
      <c r="W504" s="498"/>
      <c r="X504" s="498"/>
      <c r="Y504" s="498"/>
      <c r="Z504" s="498"/>
      <c r="AA504" s="498"/>
      <c r="AB504" s="498"/>
      <c r="AC504" s="498">
        <v>53</v>
      </c>
      <c r="AD504" s="498">
        <v>53</v>
      </c>
      <c r="AE504" s="498"/>
      <c r="AF504" s="498"/>
      <c r="AG504" s="585"/>
      <c r="AH504" s="498"/>
      <c r="AI504" s="498">
        <f t="shared" si="38"/>
        <v>53</v>
      </c>
      <c r="AJ504" s="498">
        <f t="shared" si="39"/>
        <v>53</v>
      </c>
      <c r="AK504" s="498"/>
      <c r="AL504" s="498"/>
      <c r="AM504" s="498"/>
      <c r="AN504" s="498"/>
      <c r="AO504" s="498"/>
      <c r="AP504" s="498"/>
      <c r="AQ504" s="498"/>
      <c r="AR504" s="498"/>
      <c r="AS504" s="498"/>
      <c r="AT504" s="498"/>
      <c r="AU504" s="498"/>
      <c r="AV504" s="498"/>
      <c r="AW504" s="498"/>
      <c r="AX504" s="498"/>
      <c r="AY504" s="498"/>
      <c r="AZ504" s="498"/>
      <c r="BA504" s="586">
        <v>522.87</v>
      </c>
      <c r="BB504" s="586">
        <v>522.87</v>
      </c>
      <c r="BC504" s="498"/>
      <c r="BD504" s="498"/>
      <c r="BE504" s="498"/>
      <c r="BF504" s="498"/>
      <c r="BG504" s="256">
        <f t="shared" si="40"/>
        <v>522.87</v>
      </c>
      <c r="BH504" s="26">
        <f t="shared" si="41"/>
        <v>522.87</v>
      </c>
      <c r="BI504" s="514">
        <f t="shared" si="37"/>
        <v>9.0461937716262986E-2</v>
      </c>
      <c r="BJ504" s="515">
        <v>0</v>
      </c>
      <c r="BK504" s="515">
        <v>0</v>
      </c>
      <c r="BL504" s="515">
        <v>0</v>
      </c>
      <c r="BM504" s="515">
        <v>0</v>
      </c>
      <c r="BN504" s="515">
        <v>0</v>
      </c>
      <c r="BO504" s="515">
        <v>0</v>
      </c>
      <c r="BP504" s="515">
        <v>0</v>
      </c>
      <c r="BQ504" s="515">
        <v>0</v>
      </c>
      <c r="BR504" s="515">
        <v>0</v>
      </c>
      <c r="BS504" s="515">
        <v>0</v>
      </c>
      <c r="BT504" s="515">
        <v>0</v>
      </c>
      <c r="BU504" s="515">
        <v>0</v>
      </c>
      <c r="BV504" s="515">
        <v>0</v>
      </c>
      <c r="BW504" s="515">
        <v>0</v>
      </c>
      <c r="BX504" s="515">
        <v>0</v>
      </c>
      <c r="BY504" s="515">
        <v>0</v>
      </c>
      <c r="BZ504" s="515">
        <v>613765.72080000001</v>
      </c>
      <c r="CA504" s="515">
        <v>613765.72080000001</v>
      </c>
      <c r="CB504" s="515">
        <v>0</v>
      </c>
      <c r="CC504" s="515">
        <v>0</v>
      </c>
      <c r="CD504" s="515">
        <v>0</v>
      </c>
      <c r="CE504" s="515">
        <v>0</v>
      </c>
      <c r="CF504" s="515">
        <v>613765.72080000001</v>
      </c>
      <c r="CG504" s="516">
        <v>613765.72080000001</v>
      </c>
      <c r="CH504" s="501">
        <v>32762400</v>
      </c>
      <c r="CI504" s="501">
        <v>32762400</v>
      </c>
      <c r="CJ504" s="501">
        <v>20253120.000000004</v>
      </c>
      <c r="CK504" s="257" t="s">
        <v>1976</v>
      </c>
      <c r="CL504" s="108">
        <v>9.35</v>
      </c>
      <c r="CM504" s="245">
        <v>9.35</v>
      </c>
      <c r="CN504" s="109">
        <v>5.78</v>
      </c>
      <c r="CO504" s="436"/>
      <c r="CP504" s="436"/>
      <c r="CQ504" s="436"/>
      <c r="CR504" s="273"/>
      <c r="CS504" s="447">
        <v>282.62983714770678</v>
      </c>
      <c r="CT504" s="448">
        <v>282.44970848437583</v>
      </c>
      <c r="CU504" s="441">
        <v>2.1873158345934427</v>
      </c>
      <c r="CV504" s="442">
        <v>2.1869073795745515</v>
      </c>
      <c r="CW504" s="450" t="s">
        <v>2297</v>
      </c>
      <c r="CX504" s="242"/>
      <c r="CY504" s="436"/>
      <c r="CZ504" s="436"/>
      <c r="DA504" s="437"/>
      <c r="DB504" s="438"/>
      <c r="DC504" s="457">
        <v>13438</v>
      </c>
      <c r="DD504" s="458">
        <v>573536</v>
      </c>
      <c r="DE504" s="459">
        <v>211540</v>
      </c>
      <c r="DF504" s="357">
        <v>266171.33333333331</v>
      </c>
    </row>
    <row r="505" spans="1:110" ht="35.25" customHeight="1" x14ac:dyDescent="0.25">
      <c r="A505" s="401" t="s">
        <v>56</v>
      </c>
      <c r="B505" s="48" t="s">
        <v>42</v>
      </c>
      <c r="C505" s="48" t="s">
        <v>670</v>
      </c>
      <c r="D505" s="145" t="s">
        <v>881</v>
      </c>
      <c r="E505" s="145" t="s">
        <v>798</v>
      </c>
      <c r="F505" s="145" t="s">
        <v>882</v>
      </c>
      <c r="G505" s="14" t="s">
        <v>883</v>
      </c>
      <c r="H505" s="22" t="s">
        <v>1979</v>
      </c>
      <c r="I505" s="145" t="s">
        <v>1984</v>
      </c>
      <c r="J505" s="426">
        <v>13.624311652336788</v>
      </c>
      <c r="K505" s="426">
        <v>20.554924199670001</v>
      </c>
      <c r="L505" s="488">
        <v>1034.8</v>
      </c>
      <c r="M505" s="498"/>
      <c r="N505" s="498"/>
      <c r="O505" s="498"/>
      <c r="P505" s="498"/>
      <c r="Q505" s="498"/>
      <c r="R505" s="498"/>
      <c r="S505" s="498"/>
      <c r="T505" s="498"/>
      <c r="U505" s="498"/>
      <c r="V505" s="498"/>
      <c r="W505" s="498"/>
      <c r="X505" s="498"/>
      <c r="Y505" s="498"/>
      <c r="Z505" s="498"/>
      <c r="AA505" s="498"/>
      <c r="AB505" s="498"/>
      <c r="AC505" s="498">
        <v>21</v>
      </c>
      <c r="AD505" s="498">
        <v>21</v>
      </c>
      <c r="AE505" s="498"/>
      <c r="AF505" s="498"/>
      <c r="AG505" s="585"/>
      <c r="AH505" s="498"/>
      <c r="AI505" s="498">
        <f t="shared" si="38"/>
        <v>21</v>
      </c>
      <c r="AJ505" s="498">
        <f t="shared" si="39"/>
        <v>21</v>
      </c>
      <c r="AK505" s="498"/>
      <c r="AL505" s="498"/>
      <c r="AM505" s="498"/>
      <c r="AN505" s="498"/>
      <c r="AO505" s="498"/>
      <c r="AP505" s="498"/>
      <c r="AQ505" s="498"/>
      <c r="AR505" s="498"/>
      <c r="AS505" s="498"/>
      <c r="AT505" s="498"/>
      <c r="AU505" s="498"/>
      <c r="AV505" s="498"/>
      <c r="AW505" s="498"/>
      <c r="AX505" s="498"/>
      <c r="AY505" s="498"/>
      <c r="AZ505" s="498"/>
      <c r="BA505" s="586">
        <v>874.04</v>
      </c>
      <c r="BB505" s="586">
        <v>874.04</v>
      </c>
      <c r="BC505" s="498"/>
      <c r="BD505" s="498"/>
      <c r="BE505" s="498"/>
      <c r="BF505" s="498"/>
      <c r="BG505" s="256">
        <f t="shared" si="40"/>
        <v>874.04</v>
      </c>
      <c r="BH505" s="26">
        <f t="shared" si="41"/>
        <v>874.04</v>
      </c>
      <c r="BI505" s="514">
        <f t="shared" si="37"/>
        <v>7.3696458684654298E-2</v>
      </c>
      <c r="BJ505" s="515">
        <v>0</v>
      </c>
      <c r="BK505" s="515">
        <v>0</v>
      </c>
      <c r="BL505" s="515">
        <v>0</v>
      </c>
      <c r="BM505" s="515">
        <v>0</v>
      </c>
      <c r="BN505" s="515">
        <v>0</v>
      </c>
      <c r="BO505" s="515">
        <v>0</v>
      </c>
      <c r="BP505" s="515">
        <v>0</v>
      </c>
      <c r="BQ505" s="515">
        <v>0</v>
      </c>
      <c r="BR505" s="515">
        <v>0</v>
      </c>
      <c r="BS505" s="515">
        <v>0</v>
      </c>
      <c r="BT505" s="515">
        <v>0</v>
      </c>
      <c r="BU505" s="515">
        <v>0</v>
      </c>
      <c r="BV505" s="515">
        <v>0</v>
      </c>
      <c r="BW505" s="515">
        <v>0</v>
      </c>
      <c r="BX505" s="515">
        <v>0</v>
      </c>
      <c r="BY505" s="515">
        <v>0</v>
      </c>
      <c r="BZ505" s="515">
        <v>1025983.1136</v>
      </c>
      <c r="CA505" s="515">
        <v>1025983.1136</v>
      </c>
      <c r="CB505" s="515">
        <v>0</v>
      </c>
      <c r="CC505" s="515">
        <v>0</v>
      </c>
      <c r="CD505" s="515">
        <v>0</v>
      </c>
      <c r="CE505" s="515">
        <v>0</v>
      </c>
      <c r="CF505" s="515">
        <v>1025983.1136</v>
      </c>
      <c r="CG505" s="516">
        <v>1025983.1136</v>
      </c>
      <c r="CH505" s="501">
        <v>36792000</v>
      </c>
      <c r="CI505" s="501">
        <v>36792000</v>
      </c>
      <c r="CJ505" s="501">
        <v>41557439.999999993</v>
      </c>
      <c r="CK505" s="257" t="s">
        <v>1976</v>
      </c>
      <c r="CL505" s="108">
        <v>10.5</v>
      </c>
      <c r="CM505" s="245">
        <v>10.5</v>
      </c>
      <c r="CN505" s="109">
        <v>11.86</v>
      </c>
      <c r="CO505" s="436"/>
      <c r="CP505" s="436"/>
      <c r="CQ505" s="436"/>
      <c r="CR505" s="273"/>
      <c r="CS505" s="447">
        <v>126.86463708990436</v>
      </c>
      <c r="CT505" s="448">
        <v>47.472767821674374</v>
      </c>
      <c r="CU505" s="441">
        <v>0.20957122398566755</v>
      </c>
      <c r="CV505" s="442">
        <v>0.15868261652044202</v>
      </c>
      <c r="CW505" s="450" t="s">
        <v>2288</v>
      </c>
      <c r="CX505" s="242"/>
      <c r="CY505" s="436"/>
      <c r="CZ505" s="436"/>
      <c r="DA505" s="437"/>
      <c r="DB505" s="438"/>
      <c r="DC505" s="457">
        <v>0</v>
      </c>
      <c r="DD505" s="458">
        <v>0</v>
      </c>
      <c r="DE505" s="459">
        <v>0</v>
      </c>
      <c r="DF505" s="357">
        <v>0</v>
      </c>
    </row>
    <row r="506" spans="1:110" ht="35.25" customHeight="1" x14ac:dyDescent="0.25">
      <c r="A506" s="401" t="s">
        <v>56</v>
      </c>
      <c r="B506" s="48" t="s">
        <v>42</v>
      </c>
      <c r="C506" s="48" t="s">
        <v>670</v>
      </c>
      <c r="D506" s="145" t="s">
        <v>881</v>
      </c>
      <c r="E506" s="145" t="s">
        <v>798</v>
      </c>
      <c r="F506" s="145" t="s">
        <v>884</v>
      </c>
      <c r="G506" s="14" t="s">
        <v>885</v>
      </c>
      <c r="H506" s="22" t="s">
        <v>1979</v>
      </c>
      <c r="I506" s="145" t="s">
        <v>1984</v>
      </c>
      <c r="J506" s="426">
        <v>12.668219606558768</v>
      </c>
      <c r="K506" s="426">
        <v>44.477651422638004</v>
      </c>
      <c r="L506" s="488">
        <v>2480.5</v>
      </c>
      <c r="M506" s="498"/>
      <c r="N506" s="498"/>
      <c r="O506" s="498"/>
      <c r="P506" s="498"/>
      <c r="Q506" s="498"/>
      <c r="R506" s="498"/>
      <c r="S506" s="498"/>
      <c r="T506" s="498"/>
      <c r="U506" s="498"/>
      <c r="V506" s="498"/>
      <c r="W506" s="498"/>
      <c r="X506" s="498"/>
      <c r="Y506" s="498"/>
      <c r="Z506" s="498"/>
      <c r="AA506" s="498"/>
      <c r="AB506" s="498"/>
      <c r="AC506" s="498">
        <v>71</v>
      </c>
      <c r="AD506" s="498">
        <v>71</v>
      </c>
      <c r="AE506" s="498"/>
      <c r="AF506" s="498"/>
      <c r="AG506" s="585"/>
      <c r="AH506" s="498"/>
      <c r="AI506" s="498">
        <f t="shared" si="38"/>
        <v>71</v>
      </c>
      <c r="AJ506" s="498">
        <f t="shared" si="39"/>
        <v>71</v>
      </c>
      <c r="AK506" s="498"/>
      <c r="AL506" s="498"/>
      <c r="AM506" s="498"/>
      <c r="AN506" s="498"/>
      <c r="AO506" s="498"/>
      <c r="AP506" s="498"/>
      <c r="AQ506" s="498"/>
      <c r="AR506" s="498"/>
      <c r="AS506" s="498"/>
      <c r="AT506" s="498"/>
      <c r="AU506" s="498"/>
      <c r="AV506" s="498"/>
      <c r="AW506" s="498"/>
      <c r="AX506" s="498"/>
      <c r="AY506" s="498"/>
      <c r="AZ506" s="498"/>
      <c r="BA506" s="586">
        <v>495.85</v>
      </c>
      <c r="BB506" s="586">
        <v>495.85</v>
      </c>
      <c r="BC506" s="498"/>
      <c r="BD506" s="498"/>
      <c r="BE506" s="498"/>
      <c r="BF506" s="498"/>
      <c r="BG506" s="256">
        <f t="shared" si="40"/>
        <v>495.85</v>
      </c>
      <c r="BH506" s="26">
        <f t="shared" si="41"/>
        <v>495.85</v>
      </c>
      <c r="BI506" s="514">
        <f t="shared" si="37"/>
        <v>4.9585000000000004E-2</v>
      </c>
      <c r="BJ506" s="515">
        <v>0</v>
      </c>
      <c r="BK506" s="515">
        <v>0</v>
      </c>
      <c r="BL506" s="515">
        <v>0</v>
      </c>
      <c r="BM506" s="515">
        <v>0</v>
      </c>
      <c r="BN506" s="515">
        <v>0</v>
      </c>
      <c r="BO506" s="515">
        <v>0</v>
      </c>
      <c r="BP506" s="515">
        <v>0</v>
      </c>
      <c r="BQ506" s="515">
        <v>0</v>
      </c>
      <c r="BR506" s="515">
        <v>0</v>
      </c>
      <c r="BS506" s="515">
        <v>0</v>
      </c>
      <c r="BT506" s="515">
        <v>0</v>
      </c>
      <c r="BU506" s="515">
        <v>0</v>
      </c>
      <c r="BV506" s="515">
        <v>0</v>
      </c>
      <c r="BW506" s="515">
        <v>0</v>
      </c>
      <c r="BX506" s="515">
        <v>0</v>
      </c>
      <c r="BY506" s="515">
        <v>0</v>
      </c>
      <c r="BZ506" s="515">
        <v>582048.56400000001</v>
      </c>
      <c r="CA506" s="515">
        <v>582048.56400000001</v>
      </c>
      <c r="CB506" s="515">
        <v>0</v>
      </c>
      <c r="CC506" s="515">
        <v>0</v>
      </c>
      <c r="CD506" s="515">
        <v>0</v>
      </c>
      <c r="CE506" s="515">
        <v>0</v>
      </c>
      <c r="CF506" s="515">
        <v>582048.56400000001</v>
      </c>
      <c r="CG506" s="516">
        <v>582048.56400000001</v>
      </c>
      <c r="CH506" s="501">
        <v>32902560.000000004</v>
      </c>
      <c r="CI506" s="501">
        <v>32902560.000000004</v>
      </c>
      <c r="CJ506" s="501">
        <v>35040000</v>
      </c>
      <c r="CK506" s="257" t="s">
        <v>1976</v>
      </c>
      <c r="CL506" s="108">
        <v>9.39</v>
      </c>
      <c r="CM506" s="245">
        <v>9.39</v>
      </c>
      <c r="CN506" s="109">
        <v>10</v>
      </c>
      <c r="CO506" s="436"/>
      <c r="CP506" s="436"/>
      <c r="CQ506" s="436"/>
      <c r="CR506" s="273"/>
      <c r="CS506" s="447">
        <v>193.11920866847882</v>
      </c>
      <c r="CT506" s="448">
        <v>127.23031335944695</v>
      </c>
      <c r="CU506" s="441">
        <v>0.83389572778832288</v>
      </c>
      <c r="CV506" s="442">
        <v>0.79033355060582988</v>
      </c>
      <c r="CW506" s="450" t="s">
        <v>2234</v>
      </c>
      <c r="CX506" s="242"/>
      <c r="CY506" s="436"/>
      <c r="CZ506" s="436"/>
      <c r="DA506" s="437"/>
      <c r="DB506" s="438"/>
      <c r="DC506" s="457">
        <v>191784</v>
      </c>
      <c r="DD506" s="458">
        <v>105324</v>
      </c>
      <c r="DE506" s="459">
        <v>0</v>
      </c>
      <c r="DF506" s="357">
        <v>99036</v>
      </c>
    </row>
    <row r="507" spans="1:110" ht="35.25" customHeight="1" x14ac:dyDescent="0.25">
      <c r="A507" s="401" t="s">
        <v>56</v>
      </c>
      <c r="B507" s="48" t="s">
        <v>42</v>
      </c>
      <c r="C507" s="48" t="s">
        <v>670</v>
      </c>
      <c r="D507" s="145" t="s">
        <v>881</v>
      </c>
      <c r="E507" s="145" t="s">
        <v>798</v>
      </c>
      <c r="F507" s="145" t="s">
        <v>886</v>
      </c>
      <c r="G507" s="14" t="s">
        <v>885</v>
      </c>
      <c r="H507" s="22" t="s">
        <v>1978</v>
      </c>
      <c r="I507" s="145" t="s">
        <v>1984</v>
      </c>
      <c r="J507" s="426">
        <v>12.30968508939201</v>
      </c>
      <c r="K507" s="426">
        <v>43.184848395024005</v>
      </c>
      <c r="L507" s="488">
        <v>2367.9</v>
      </c>
      <c r="M507" s="498"/>
      <c r="N507" s="498"/>
      <c r="O507" s="498"/>
      <c r="P507" s="498"/>
      <c r="Q507" s="498"/>
      <c r="R507" s="498"/>
      <c r="S507" s="498"/>
      <c r="T507" s="498"/>
      <c r="U507" s="498"/>
      <c r="V507" s="498"/>
      <c r="W507" s="498"/>
      <c r="X507" s="498"/>
      <c r="Y507" s="498"/>
      <c r="Z507" s="498"/>
      <c r="AA507" s="498"/>
      <c r="AB507" s="498"/>
      <c r="AC507" s="498">
        <v>67</v>
      </c>
      <c r="AD507" s="498">
        <v>67</v>
      </c>
      <c r="AE507" s="498"/>
      <c r="AF507" s="498"/>
      <c r="AG507" s="585"/>
      <c r="AH507" s="498"/>
      <c r="AI507" s="498">
        <f t="shared" si="38"/>
        <v>67</v>
      </c>
      <c r="AJ507" s="498">
        <f t="shared" si="39"/>
        <v>67</v>
      </c>
      <c r="AK507" s="498"/>
      <c r="AL507" s="498"/>
      <c r="AM507" s="498"/>
      <c r="AN507" s="498"/>
      <c r="AO507" s="498"/>
      <c r="AP507" s="498"/>
      <c r="AQ507" s="498"/>
      <c r="AR507" s="498"/>
      <c r="AS507" s="498"/>
      <c r="AT507" s="498"/>
      <c r="AU507" s="498"/>
      <c r="AV507" s="498"/>
      <c r="AW507" s="498"/>
      <c r="AX507" s="498"/>
      <c r="AY507" s="498"/>
      <c r="AZ507" s="498"/>
      <c r="BA507" s="586">
        <v>417.69</v>
      </c>
      <c r="BB507" s="586">
        <v>417.69</v>
      </c>
      <c r="BC507" s="498"/>
      <c r="BD507" s="498"/>
      <c r="BE507" s="498"/>
      <c r="BF507" s="498"/>
      <c r="BG507" s="256">
        <f t="shared" si="40"/>
        <v>417.69</v>
      </c>
      <c r="BH507" s="26">
        <f t="shared" si="41"/>
        <v>417.69</v>
      </c>
      <c r="BI507" s="514">
        <f t="shared" si="37"/>
        <v>4.9140000000000003E-2</v>
      </c>
      <c r="BJ507" s="515">
        <v>0</v>
      </c>
      <c r="BK507" s="515">
        <v>0</v>
      </c>
      <c r="BL507" s="515">
        <v>0</v>
      </c>
      <c r="BM507" s="515">
        <v>0</v>
      </c>
      <c r="BN507" s="515">
        <v>0</v>
      </c>
      <c r="BO507" s="515">
        <v>0</v>
      </c>
      <c r="BP507" s="515">
        <v>0</v>
      </c>
      <c r="BQ507" s="515">
        <v>0</v>
      </c>
      <c r="BR507" s="515">
        <v>0</v>
      </c>
      <c r="BS507" s="515">
        <v>0</v>
      </c>
      <c r="BT507" s="515">
        <v>0</v>
      </c>
      <c r="BU507" s="515">
        <v>0</v>
      </c>
      <c r="BV507" s="515">
        <v>0</v>
      </c>
      <c r="BW507" s="515">
        <v>0</v>
      </c>
      <c r="BX507" s="515">
        <v>0</v>
      </c>
      <c r="BY507" s="515">
        <v>0</v>
      </c>
      <c r="BZ507" s="515">
        <v>490301.22960000002</v>
      </c>
      <c r="CA507" s="515">
        <v>490301.22960000002</v>
      </c>
      <c r="CB507" s="515">
        <v>0</v>
      </c>
      <c r="CC507" s="515">
        <v>0</v>
      </c>
      <c r="CD507" s="515">
        <v>0</v>
      </c>
      <c r="CE507" s="515">
        <v>0</v>
      </c>
      <c r="CF507" s="515">
        <v>490301.22960000002</v>
      </c>
      <c r="CG507" s="516">
        <v>490301.22960000002</v>
      </c>
      <c r="CH507" s="501">
        <v>18280593.436147202</v>
      </c>
      <c r="CI507" s="501">
        <v>18280593.436147202</v>
      </c>
      <c r="CJ507" s="501">
        <v>20075587.106880002</v>
      </c>
      <c r="CK507" s="257" t="s">
        <v>1976</v>
      </c>
      <c r="CL507" s="108">
        <v>7.74</v>
      </c>
      <c r="CM507" s="245">
        <v>7.74</v>
      </c>
      <c r="CN507" s="109">
        <v>8.5</v>
      </c>
      <c r="CO507" s="436"/>
      <c r="CP507" s="436"/>
      <c r="CQ507" s="436"/>
      <c r="CR507" s="273"/>
      <c r="CS507" s="447">
        <v>542.34851834628068</v>
      </c>
      <c r="CT507" s="448">
        <v>186.97339957098643</v>
      </c>
      <c r="CU507" s="441">
        <v>2.804158730828274</v>
      </c>
      <c r="CV507" s="442">
        <v>2.553727620499223</v>
      </c>
      <c r="CW507" s="450" t="s">
        <v>2270</v>
      </c>
      <c r="CX507" s="242"/>
      <c r="CY507" s="436"/>
      <c r="CZ507" s="436"/>
      <c r="DA507" s="437"/>
      <c r="DB507" s="438"/>
      <c r="DC507" s="457">
        <v>449664</v>
      </c>
      <c r="DD507" s="458">
        <v>661221</v>
      </c>
      <c r="DE507" s="459">
        <v>872</v>
      </c>
      <c r="DF507" s="357">
        <v>370585.66666666669</v>
      </c>
    </row>
    <row r="508" spans="1:110" ht="35.25" customHeight="1" x14ac:dyDescent="0.25">
      <c r="A508" s="401" t="s">
        <v>56</v>
      </c>
      <c r="B508" s="48" t="s">
        <v>42</v>
      </c>
      <c r="C508" s="48" t="s">
        <v>670</v>
      </c>
      <c r="D508" s="145" t="s">
        <v>881</v>
      </c>
      <c r="E508" s="145" t="s">
        <v>798</v>
      </c>
      <c r="F508" s="145" t="s">
        <v>887</v>
      </c>
      <c r="G508" s="14" t="s">
        <v>888</v>
      </c>
      <c r="H508" s="22" t="s">
        <v>1978</v>
      </c>
      <c r="I508" s="145" t="s">
        <v>1984</v>
      </c>
      <c r="J508" s="426">
        <v>12.668219606558768</v>
      </c>
      <c r="K508" s="426">
        <v>22.975757527968</v>
      </c>
      <c r="L508" s="488">
        <v>1219.0999999999999</v>
      </c>
      <c r="M508" s="498"/>
      <c r="N508" s="498"/>
      <c r="O508" s="498"/>
      <c r="P508" s="498"/>
      <c r="Q508" s="498"/>
      <c r="R508" s="498"/>
      <c r="S508" s="498"/>
      <c r="T508" s="498"/>
      <c r="U508" s="498"/>
      <c r="V508" s="498"/>
      <c r="W508" s="498"/>
      <c r="X508" s="498"/>
      <c r="Y508" s="498"/>
      <c r="Z508" s="498"/>
      <c r="AA508" s="498"/>
      <c r="AB508" s="498"/>
      <c r="AC508" s="498">
        <v>45</v>
      </c>
      <c r="AD508" s="498">
        <v>45</v>
      </c>
      <c r="AE508" s="498"/>
      <c r="AF508" s="498"/>
      <c r="AG508" s="585"/>
      <c r="AH508" s="498"/>
      <c r="AI508" s="498">
        <f t="shared" si="38"/>
        <v>45</v>
      </c>
      <c r="AJ508" s="498">
        <f t="shared" si="39"/>
        <v>45</v>
      </c>
      <c r="AK508" s="498"/>
      <c r="AL508" s="498"/>
      <c r="AM508" s="498"/>
      <c r="AN508" s="498"/>
      <c r="AO508" s="498"/>
      <c r="AP508" s="498"/>
      <c r="AQ508" s="498"/>
      <c r="AR508" s="498"/>
      <c r="AS508" s="498"/>
      <c r="AT508" s="498"/>
      <c r="AU508" s="498"/>
      <c r="AV508" s="498"/>
      <c r="AW508" s="498"/>
      <c r="AX508" s="498"/>
      <c r="AY508" s="498"/>
      <c r="AZ508" s="498"/>
      <c r="BA508" s="586">
        <v>576.47</v>
      </c>
      <c r="BB508" s="586">
        <v>576.47</v>
      </c>
      <c r="BC508" s="498"/>
      <c r="BD508" s="498"/>
      <c r="BE508" s="498"/>
      <c r="BF508" s="498"/>
      <c r="BG508" s="256">
        <f t="shared" si="40"/>
        <v>576.47</v>
      </c>
      <c r="BH508" s="26">
        <f t="shared" si="41"/>
        <v>576.47</v>
      </c>
      <c r="BI508" s="514">
        <f t="shared" si="37"/>
        <v>6.369834254143647E-2</v>
      </c>
      <c r="BJ508" s="515">
        <v>0</v>
      </c>
      <c r="BK508" s="515">
        <v>0</v>
      </c>
      <c r="BL508" s="515">
        <v>0</v>
      </c>
      <c r="BM508" s="515">
        <v>0</v>
      </c>
      <c r="BN508" s="515">
        <v>0</v>
      </c>
      <c r="BO508" s="515">
        <v>0</v>
      </c>
      <c r="BP508" s="515">
        <v>0</v>
      </c>
      <c r="BQ508" s="515">
        <v>0</v>
      </c>
      <c r="BR508" s="515">
        <v>0</v>
      </c>
      <c r="BS508" s="515">
        <v>0</v>
      </c>
      <c r="BT508" s="515">
        <v>0</v>
      </c>
      <c r="BU508" s="515">
        <v>0</v>
      </c>
      <c r="BV508" s="515">
        <v>0</v>
      </c>
      <c r="BW508" s="515">
        <v>0</v>
      </c>
      <c r="BX508" s="515">
        <v>0</v>
      </c>
      <c r="BY508" s="515">
        <v>0</v>
      </c>
      <c r="BZ508" s="515">
        <v>676683.54480000003</v>
      </c>
      <c r="CA508" s="515">
        <v>676683.54480000003</v>
      </c>
      <c r="CB508" s="515">
        <v>0</v>
      </c>
      <c r="CC508" s="515">
        <v>0</v>
      </c>
      <c r="CD508" s="515">
        <v>0</v>
      </c>
      <c r="CE508" s="515">
        <v>0</v>
      </c>
      <c r="CF508" s="515">
        <v>676683.54480000003</v>
      </c>
      <c r="CG508" s="516">
        <v>676683.54480000003</v>
      </c>
      <c r="CH508" s="501">
        <v>28892513.827245604</v>
      </c>
      <c r="CI508" s="501">
        <v>28892513.827245604</v>
      </c>
      <c r="CJ508" s="501">
        <v>31965434.002026003</v>
      </c>
      <c r="CK508" s="257" t="s">
        <v>1976</v>
      </c>
      <c r="CL508" s="108">
        <v>8.18</v>
      </c>
      <c r="CM508" s="245">
        <v>8.18</v>
      </c>
      <c r="CN508" s="109">
        <v>9.0500000000000007</v>
      </c>
      <c r="CO508" s="436"/>
      <c r="CP508" s="436"/>
      <c r="CQ508" s="436"/>
      <c r="CR508" s="273"/>
      <c r="CS508" s="447">
        <v>103.73218005957858</v>
      </c>
      <c r="CT508" s="448">
        <v>101.20797989550967</v>
      </c>
      <c r="CU508" s="441">
        <v>0.64287889906580231</v>
      </c>
      <c r="CV508" s="442">
        <v>0.64205855452109351</v>
      </c>
      <c r="CW508" s="450" t="s">
        <v>2252</v>
      </c>
      <c r="CX508" s="242"/>
      <c r="CY508" s="436"/>
      <c r="CZ508" s="436"/>
      <c r="DA508" s="437"/>
      <c r="DB508" s="438"/>
      <c r="DC508" s="457">
        <v>180150</v>
      </c>
      <c r="DD508" s="458">
        <v>157</v>
      </c>
      <c r="DE508" s="459">
        <v>117892</v>
      </c>
      <c r="DF508" s="357">
        <v>99399.666666666672</v>
      </c>
    </row>
    <row r="509" spans="1:110" ht="35.25" customHeight="1" x14ac:dyDescent="0.25">
      <c r="A509" s="401" t="s">
        <v>56</v>
      </c>
      <c r="B509" s="48" t="s">
        <v>42</v>
      </c>
      <c r="C509" s="48" t="s">
        <v>670</v>
      </c>
      <c r="D509" s="145" t="s">
        <v>881</v>
      </c>
      <c r="E509" s="145" t="s">
        <v>798</v>
      </c>
      <c r="F509" s="145" t="s">
        <v>889</v>
      </c>
      <c r="G509" s="14" t="s">
        <v>883</v>
      </c>
      <c r="H509" s="22" t="s">
        <v>1978</v>
      </c>
      <c r="I509" s="145" t="s">
        <v>1984</v>
      </c>
      <c r="J509" s="426">
        <v>12.668219606558768</v>
      </c>
      <c r="K509" s="426">
        <v>32.671401447194995</v>
      </c>
      <c r="L509" s="488">
        <v>1743.8</v>
      </c>
      <c r="M509" s="498"/>
      <c r="N509" s="498"/>
      <c r="O509" s="498"/>
      <c r="P509" s="498"/>
      <c r="Q509" s="498"/>
      <c r="R509" s="498"/>
      <c r="S509" s="498"/>
      <c r="T509" s="498"/>
      <c r="U509" s="498"/>
      <c r="V509" s="498"/>
      <c r="W509" s="498"/>
      <c r="X509" s="498"/>
      <c r="Y509" s="498"/>
      <c r="Z509" s="498"/>
      <c r="AA509" s="498"/>
      <c r="AB509" s="498"/>
      <c r="AC509" s="498">
        <v>36</v>
      </c>
      <c r="AD509" s="498">
        <v>36</v>
      </c>
      <c r="AE509" s="498"/>
      <c r="AF509" s="498"/>
      <c r="AG509" s="585"/>
      <c r="AH509" s="498"/>
      <c r="AI509" s="498">
        <f t="shared" si="38"/>
        <v>36</v>
      </c>
      <c r="AJ509" s="498">
        <f t="shared" si="39"/>
        <v>36</v>
      </c>
      <c r="AK509" s="498"/>
      <c r="AL509" s="498"/>
      <c r="AM509" s="498"/>
      <c r="AN509" s="498"/>
      <c r="AO509" s="498"/>
      <c r="AP509" s="498"/>
      <c r="AQ509" s="498"/>
      <c r="AR509" s="498"/>
      <c r="AS509" s="498"/>
      <c r="AT509" s="498"/>
      <c r="AU509" s="498"/>
      <c r="AV509" s="498"/>
      <c r="AW509" s="498"/>
      <c r="AX509" s="498"/>
      <c r="AY509" s="498"/>
      <c r="AZ509" s="498"/>
      <c r="BA509" s="586">
        <v>669.44</v>
      </c>
      <c r="BB509" s="586">
        <v>669.44</v>
      </c>
      <c r="BC509" s="498"/>
      <c r="BD509" s="498"/>
      <c r="BE509" s="498"/>
      <c r="BF509" s="498"/>
      <c r="BG509" s="256">
        <f t="shared" si="40"/>
        <v>669.44</v>
      </c>
      <c r="BH509" s="26">
        <f t="shared" si="41"/>
        <v>669.44</v>
      </c>
      <c r="BI509" s="514">
        <f t="shared" si="37"/>
        <v>5.6876805437553107E-2</v>
      </c>
      <c r="BJ509" s="515">
        <v>0</v>
      </c>
      <c r="BK509" s="515">
        <v>0</v>
      </c>
      <c r="BL509" s="515">
        <v>0</v>
      </c>
      <c r="BM509" s="515">
        <v>0</v>
      </c>
      <c r="BN509" s="515">
        <v>0</v>
      </c>
      <c r="BO509" s="515">
        <v>0</v>
      </c>
      <c r="BP509" s="515">
        <v>0</v>
      </c>
      <c r="BQ509" s="515">
        <v>0</v>
      </c>
      <c r="BR509" s="515">
        <v>0</v>
      </c>
      <c r="BS509" s="515">
        <v>0</v>
      </c>
      <c r="BT509" s="515">
        <v>0</v>
      </c>
      <c r="BU509" s="515">
        <v>0</v>
      </c>
      <c r="BV509" s="515">
        <v>0</v>
      </c>
      <c r="BW509" s="515">
        <v>0</v>
      </c>
      <c r="BX509" s="515">
        <v>0</v>
      </c>
      <c r="BY509" s="515">
        <v>0</v>
      </c>
      <c r="BZ509" s="515">
        <v>785815.44960000005</v>
      </c>
      <c r="CA509" s="515">
        <v>785815.44960000005</v>
      </c>
      <c r="CB509" s="515">
        <v>0</v>
      </c>
      <c r="CC509" s="515">
        <v>0</v>
      </c>
      <c r="CD509" s="515">
        <v>0</v>
      </c>
      <c r="CE509" s="515">
        <v>0</v>
      </c>
      <c r="CF509" s="515">
        <v>785815.44960000005</v>
      </c>
      <c r="CG509" s="516">
        <v>785815.44960000005</v>
      </c>
      <c r="CH509" s="501">
        <v>38937939.638083205</v>
      </c>
      <c r="CI509" s="501">
        <v>38937939.638083205</v>
      </c>
      <c r="CJ509" s="501">
        <v>45197194.234737597</v>
      </c>
      <c r="CK509" s="257" t="s">
        <v>1976</v>
      </c>
      <c r="CL509" s="108">
        <v>10.14</v>
      </c>
      <c r="CM509" s="245">
        <v>10.14</v>
      </c>
      <c r="CN509" s="109">
        <v>11.77</v>
      </c>
      <c r="CO509" s="436"/>
      <c r="CP509" s="436"/>
      <c r="CQ509" s="436"/>
      <c r="CR509" s="273"/>
      <c r="CS509" s="447">
        <v>181.99045014157431</v>
      </c>
      <c r="CT509" s="448">
        <v>173.88081387609975</v>
      </c>
      <c r="CU509" s="441">
        <v>0.92039057126026547</v>
      </c>
      <c r="CV509" s="442">
        <v>0.89885527540490362</v>
      </c>
      <c r="CW509" s="450" t="s">
        <v>2288</v>
      </c>
      <c r="CX509" s="242"/>
      <c r="CY509" s="436"/>
      <c r="CZ509" s="436"/>
      <c r="DA509" s="437"/>
      <c r="DB509" s="438"/>
      <c r="DC509" s="457">
        <v>11992</v>
      </c>
      <c r="DD509" s="458">
        <v>64084</v>
      </c>
      <c r="DE509" s="459">
        <v>0</v>
      </c>
      <c r="DF509" s="357">
        <v>25358.666666666668</v>
      </c>
    </row>
    <row r="510" spans="1:110" ht="35.25" customHeight="1" x14ac:dyDescent="0.25">
      <c r="A510" s="401" t="s">
        <v>56</v>
      </c>
      <c r="B510" s="48" t="s">
        <v>42</v>
      </c>
      <c r="C510" s="48" t="s">
        <v>670</v>
      </c>
      <c r="D510" s="145" t="s">
        <v>890</v>
      </c>
      <c r="E510" s="145" t="s">
        <v>891</v>
      </c>
      <c r="F510" s="145" t="s">
        <v>892</v>
      </c>
      <c r="G510" s="14" t="s">
        <v>893</v>
      </c>
      <c r="H510" s="22" t="s">
        <v>1978</v>
      </c>
      <c r="I510" s="145" t="s">
        <v>1984</v>
      </c>
      <c r="J510" s="426">
        <v>11.831639066503</v>
      </c>
      <c r="K510" s="426">
        <v>27.987310547847002</v>
      </c>
      <c r="L510" s="488">
        <v>1089.8</v>
      </c>
      <c r="M510" s="498"/>
      <c r="N510" s="498"/>
      <c r="O510" s="498"/>
      <c r="P510" s="498"/>
      <c r="Q510" s="498"/>
      <c r="R510" s="498"/>
      <c r="S510" s="498"/>
      <c r="T510" s="498"/>
      <c r="U510" s="498"/>
      <c r="V510" s="498"/>
      <c r="W510" s="498"/>
      <c r="X510" s="498"/>
      <c r="Y510" s="498"/>
      <c r="Z510" s="498"/>
      <c r="AA510" s="498"/>
      <c r="AB510" s="498"/>
      <c r="AC510" s="498">
        <v>24</v>
      </c>
      <c r="AD510" s="498">
        <v>24</v>
      </c>
      <c r="AE510" s="498"/>
      <c r="AF510" s="498"/>
      <c r="AG510" s="585"/>
      <c r="AH510" s="498"/>
      <c r="AI510" s="498">
        <f t="shared" si="38"/>
        <v>24</v>
      </c>
      <c r="AJ510" s="498">
        <f t="shared" si="39"/>
        <v>24</v>
      </c>
      <c r="AK510" s="498"/>
      <c r="AL510" s="498"/>
      <c r="AM510" s="498"/>
      <c r="AN510" s="498"/>
      <c r="AO510" s="498"/>
      <c r="AP510" s="498"/>
      <c r="AQ510" s="498"/>
      <c r="AR510" s="498"/>
      <c r="AS510" s="498"/>
      <c r="AT510" s="498"/>
      <c r="AU510" s="498"/>
      <c r="AV510" s="498"/>
      <c r="AW510" s="498"/>
      <c r="AX510" s="498"/>
      <c r="AY510" s="498"/>
      <c r="AZ510" s="498"/>
      <c r="BA510" s="586">
        <v>814.28</v>
      </c>
      <c r="BB510" s="586">
        <v>814.28</v>
      </c>
      <c r="BC510" s="498"/>
      <c r="BD510" s="498"/>
      <c r="BE510" s="498"/>
      <c r="BF510" s="498"/>
      <c r="BG510" s="256">
        <f t="shared" si="40"/>
        <v>814.28</v>
      </c>
      <c r="BH510" s="26">
        <f t="shared" si="41"/>
        <v>814.28</v>
      </c>
      <c r="BI510" s="514">
        <f t="shared" si="37"/>
        <v>0.1011527950310559</v>
      </c>
      <c r="BJ510" s="515">
        <v>0</v>
      </c>
      <c r="BK510" s="515">
        <v>0</v>
      </c>
      <c r="BL510" s="515">
        <v>0</v>
      </c>
      <c r="BM510" s="515">
        <v>0</v>
      </c>
      <c r="BN510" s="515">
        <v>0</v>
      </c>
      <c r="BO510" s="515">
        <v>0</v>
      </c>
      <c r="BP510" s="515">
        <v>0</v>
      </c>
      <c r="BQ510" s="515">
        <v>0</v>
      </c>
      <c r="BR510" s="515">
        <v>0</v>
      </c>
      <c r="BS510" s="515">
        <v>0</v>
      </c>
      <c r="BT510" s="515">
        <v>0</v>
      </c>
      <c r="BU510" s="515">
        <v>0</v>
      </c>
      <c r="BV510" s="515">
        <v>0</v>
      </c>
      <c r="BW510" s="515">
        <v>0</v>
      </c>
      <c r="BX510" s="515">
        <v>0</v>
      </c>
      <c r="BY510" s="515">
        <v>0</v>
      </c>
      <c r="BZ510" s="515">
        <v>955834.43520000007</v>
      </c>
      <c r="CA510" s="515">
        <v>955834.43520000007</v>
      </c>
      <c r="CB510" s="515">
        <v>0</v>
      </c>
      <c r="CC510" s="515">
        <v>0</v>
      </c>
      <c r="CD510" s="515">
        <v>0</v>
      </c>
      <c r="CE510" s="515">
        <v>0</v>
      </c>
      <c r="CF510" s="515">
        <v>955834.43520000007</v>
      </c>
      <c r="CG510" s="516">
        <v>955834.43520000007</v>
      </c>
      <c r="CH510" s="501">
        <v>23546880</v>
      </c>
      <c r="CI510" s="501">
        <v>23546880</v>
      </c>
      <c r="CJ510" s="501">
        <v>28207200.000000004</v>
      </c>
      <c r="CK510" s="257" t="s">
        <v>1976</v>
      </c>
      <c r="CL510" s="108">
        <v>6.72</v>
      </c>
      <c r="CM510" s="245">
        <v>6.72</v>
      </c>
      <c r="CN510" s="109">
        <v>8.0500000000000007</v>
      </c>
      <c r="CO510" s="436"/>
      <c r="CP510" s="436"/>
      <c r="CQ510" s="436"/>
      <c r="CR510" s="273"/>
      <c r="CS510" s="447">
        <v>300.64945713259539</v>
      </c>
      <c r="CT510" s="448">
        <v>289.76063621196528</v>
      </c>
      <c r="CU510" s="441">
        <v>1.2141454380812191</v>
      </c>
      <c r="CV510" s="442">
        <v>1.2095575806106578</v>
      </c>
      <c r="CW510" s="450" t="s">
        <v>2223</v>
      </c>
      <c r="CX510" s="242"/>
      <c r="CY510" s="436"/>
      <c r="CZ510" s="436"/>
      <c r="DA510" s="437"/>
      <c r="DB510" s="438"/>
      <c r="DC510" s="457">
        <v>812</v>
      </c>
      <c r="DD510" s="458">
        <v>619884</v>
      </c>
      <c r="DE510" s="459">
        <v>0</v>
      </c>
      <c r="DF510" s="357">
        <v>206898.66666666666</v>
      </c>
    </row>
    <row r="511" spans="1:110" ht="35.25" customHeight="1" x14ac:dyDescent="0.25">
      <c r="A511" s="401" t="s">
        <v>56</v>
      </c>
      <c r="B511" s="48" t="s">
        <v>42</v>
      </c>
      <c r="C511" s="48" t="s">
        <v>670</v>
      </c>
      <c r="D511" s="145" t="s">
        <v>890</v>
      </c>
      <c r="E511" s="145" t="s">
        <v>891</v>
      </c>
      <c r="F511" s="145" t="s">
        <v>894</v>
      </c>
      <c r="G511" s="14" t="s">
        <v>895</v>
      </c>
      <c r="H511" s="22" t="s">
        <v>1979</v>
      </c>
      <c r="I511" s="145" t="s">
        <v>1984</v>
      </c>
      <c r="J511" s="426">
        <v>11.831639066503</v>
      </c>
      <c r="K511" s="426">
        <v>32.641477204833002</v>
      </c>
      <c r="L511" s="488">
        <v>1651.1</v>
      </c>
      <c r="M511" s="498"/>
      <c r="N511" s="498"/>
      <c r="O511" s="498"/>
      <c r="P511" s="498"/>
      <c r="Q511" s="498"/>
      <c r="R511" s="498"/>
      <c r="S511" s="498"/>
      <c r="T511" s="498"/>
      <c r="U511" s="498"/>
      <c r="V511" s="498"/>
      <c r="W511" s="498"/>
      <c r="X511" s="498"/>
      <c r="Y511" s="498"/>
      <c r="Z511" s="498"/>
      <c r="AA511" s="498"/>
      <c r="AB511" s="498"/>
      <c r="AC511" s="498">
        <v>18</v>
      </c>
      <c r="AD511" s="498">
        <v>18</v>
      </c>
      <c r="AE511" s="498"/>
      <c r="AF511" s="498"/>
      <c r="AG511" s="585"/>
      <c r="AH511" s="498"/>
      <c r="AI511" s="498">
        <f t="shared" si="38"/>
        <v>18</v>
      </c>
      <c r="AJ511" s="498">
        <f t="shared" si="39"/>
        <v>18</v>
      </c>
      <c r="AK511" s="498"/>
      <c r="AL511" s="498"/>
      <c r="AM511" s="498"/>
      <c r="AN511" s="498"/>
      <c r="AO511" s="498"/>
      <c r="AP511" s="498"/>
      <c r="AQ511" s="498"/>
      <c r="AR511" s="498"/>
      <c r="AS511" s="498"/>
      <c r="AT511" s="498"/>
      <c r="AU511" s="498"/>
      <c r="AV511" s="498"/>
      <c r="AW511" s="498"/>
      <c r="AX511" s="498"/>
      <c r="AY511" s="498"/>
      <c r="AZ511" s="498"/>
      <c r="BA511" s="586">
        <v>548.63</v>
      </c>
      <c r="BB511" s="586">
        <v>548.63</v>
      </c>
      <c r="BC511" s="498"/>
      <c r="BD511" s="498"/>
      <c r="BE511" s="498"/>
      <c r="BF511" s="498"/>
      <c r="BG511" s="256">
        <f t="shared" si="40"/>
        <v>548.63</v>
      </c>
      <c r="BH511" s="26">
        <f t="shared" si="41"/>
        <v>548.63</v>
      </c>
      <c r="BI511" s="514">
        <f t="shared" si="37"/>
        <v>5.2350190839694652E-2</v>
      </c>
      <c r="BJ511" s="515">
        <v>0</v>
      </c>
      <c r="BK511" s="515">
        <v>0</v>
      </c>
      <c r="BL511" s="515">
        <v>0</v>
      </c>
      <c r="BM511" s="515">
        <v>0</v>
      </c>
      <c r="BN511" s="515">
        <v>0</v>
      </c>
      <c r="BO511" s="515">
        <v>0</v>
      </c>
      <c r="BP511" s="515">
        <v>0</v>
      </c>
      <c r="BQ511" s="515">
        <v>0</v>
      </c>
      <c r="BR511" s="515">
        <v>0</v>
      </c>
      <c r="BS511" s="515">
        <v>0</v>
      </c>
      <c r="BT511" s="515">
        <v>0</v>
      </c>
      <c r="BU511" s="515">
        <v>0</v>
      </c>
      <c r="BV511" s="515">
        <v>0</v>
      </c>
      <c r="BW511" s="515">
        <v>0</v>
      </c>
      <c r="BX511" s="515">
        <v>0</v>
      </c>
      <c r="BY511" s="515">
        <v>0</v>
      </c>
      <c r="BZ511" s="515">
        <v>644003.83920000005</v>
      </c>
      <c r="CA511" s="515">
        <v>644003.83920000005</v>
      </c>
      <c r="CB511" s="515">
        <v>0</v>
      </c>
      <c r="CC511" s="515">
        <v>0</v>
      </c>
      <c r="CD511" s="515">
        <v>0</v>
      </c>
      <c r="CE511" s="515">
        <v>0</v>
      </c>
      <c r="CF511" s="515">
        <v>644003.83920000005</v>
      </c>
      <c r="CG511" s="516">
        <v>644003.83920000005</v>
      </c>
      <c r="CH511" s="501">
        <v>29643840.000000004</v>
      </c>
      <c r="CI511" s="501">
        <v>29643840.000000004</v>
      </c>
      <c r="CJ511" s="501">
        <v>36721920</v>
      </c>
      <c r="CK511" s="257" t="s">
        <v>1976</v>
      </c>
      <c r="CL511" s="108">
        <v>8.4600000000000009</v>
      </c>
      <c r="CM511" s="245">
        <v>8.4600000000000009</v>
      </c>
      <c r="CN511" s="109">
        <v>10.48</v>
      </c>
      <c r="CO511" s="436"/>
      <c r="CP511" s="436"/>
      <c r="CQ511" s="436"/>
      <c r="CR511" s="273"/>
      <c r="CS511" s="447">
        <v>243.104393663651</v>
      </c>
      <c r="CT511" s="448">
        <v>79.663039042294827</v>
      </c>
      <c r="CU511" s="441">
        <v>0.94809626512779754</v>
      </c>
      <c r="CV511" s="442">
        <v>0.82593589590755345</v>
      </c>
      <c r="CW511" s="450" t="s">
        <v>2241</v>
      </c>
      <c r="CX511" s="242"/>
      <c r="CY511" s="436"/>
      <c r="CZ511" s="436"/>
      <c r="DA511" s="437"/>
      <c r="DB511" s="438"/>
      <c r="DC511" s="457">
        <v>63140</v>
      </c>
      <c r="DD511" s="458">
        <v>71716</v>
      </c>
      <c r="DE511" s="459">
        <v>63843</v>
      </c>
      <c r="DF511" s="357">
        <v>66233</v>
      </c>
    </row>
    <row r="512" spans="1:110" ht="35.25" customHeight="1" x14ac:dyDescent="0.25">
      <c r="A512" s="401" t="s">
        <v>56</v>
      </c>
      <c r="B512" s="48" t="s">
        <v>42</v>
      </c>
      <c r="C512" s="48" t="s">
        <v>670</v>
      </c>
      <c r="D512" s="145" t="s">
        <v>890</v>
      </c>
      <c r="E512" s="145" t="s">
        <v>891</v>
      </c>
      <c r="F512" s="145" t="s">
        <v>896</v>
      </c>
      <c r="G512" s="14" t="s">
        <v>837</v>
      </c>
      <c r="H512" s="22" t="s">
        <v>1979</v>
      </c>
      <c r="I512" s="145" t="s">
        <v>1984</v>
      </c>
      <c r="J512" s="426">
        <v>11.831639066503</v>
      </c>
      <c r="K512" s="426">
        <v>1.580492420955</v>
      </c>
      <c r="L512" s="488">
        <v>3</v>
      </c>
      <c r="M512" s="498"/>
      <c r="N512" s="498"/>
      <c r="O512" s="498"/>
      <c r="P512" s="498"/>
      <c r="Q512" s="498"/>
      <c r="R512" s="498"/>
      <c r="S512" s="498"/>
      <c r="T512" s="498"/>
      <c r="U512" s="498"/>
      <c r="V512" s="498"/>
      <c r="W512" s="498"/>
      <c r="X512" s="498"/>
      <c r="Y512" s="498"/>
      <c r="Z512" s="498"/>
      <c r="AA512" s="498"/>
      <c r="AB512" s="498"/>
      <c r="AC512" s="498"/>
      <c r="AD512" s="498"/>
      <c r="AE512" s="498"/>
      <c r="AF512" s="498"/>
      <c r="AG512" s="585"/>
      <c r="AH512" s="498"/>
      <c r="AI512" s="498">
        <f t="shared" si="38"/>
        <v>0</v>
      </c>
      <c r="AJ512" s="498">
        <f t="shared" si="39"/>
        <v>0</v>
      </c>
      <c r="AK512" s="498"/>
      <c r="AL512" s="498"/>
      <c r="AM512" s="498"/>
      <c r="AN512" s="498"/>
      <c r="AO512" s="498"/>
      <c r="AP512" s="498"/>
      <c r="AQ512" s="498"/>
      <c r="AR512" s="498"/>
      <c r="AS512" s="498"/>
      <c r="AT512" s="498"/>
      <c r="AU512" s="498"/>
      <c r="AV512" s="498"/>
      <c r="AW512" s="498"/>
      <c r="AX512" s="498"/>
      <c r="AY512" s="498"/>
      <c r="AZ512" s="498"/>
      <c r="BA512" s="586"/>
      <c r="BB512" s="498"/>
      <c r="BC512" s="498"/>
      <c r="BD512" s="498"/>
      <c r="BE512" s="498"/>
      <c r="BF512" s="498"/>
      <c r="BG512" s="256">
        <f t="shared" si="40"/>
        <v>0</v>
      </c>
      <c r="BH512" s="26">
        <f t="shared" si="41"/>
        <v>0</v>
      </c>
      <c r="BI512" s="514">
        <f t="shared" si="37"/>
        <v>0</v>
      </c>
      <c r="BJ512" s="515">
        <v>0</v>
      </c>
      <c r="BK512" s="515">
        <v>0</v>
      </c>
      <c r="BL512" s="515">
        <v>0</v>
      </c>
      <c r="BM512" s="515">
        <v>0</v>
      </c>
      <c r="BN512" s="515">
        <v>0</v>
      </c>
      <c r="BO512" s="515">
        <v>0</v>
      </c>
      <c r="BP512" s="515">
        <v>0</v>
      </c>
      <c r="BQ512" s="515">
        <v>0</v>
      </c>
      <c r="BR512" s="515">
        <v>0</v>
      </c>
      <c r="BS512" s="515">
        <v>0</v>
      </c>
      <c r="BT512" s="515">
        <v>0</v>
      </c>
      <c r="BU512" s="515">
        <v>0</v>
      </c>
      <c r="BV512" s="515">
        <v>0</v>
      </c>
      <c r="BW512" s="515">
        <v>0</v>
      </c>
      <c r="BX512" s="515">
        <v>0</v>
      </c>
      <c r="BY512" s="515">
        <v>0</v>
      </c>
      <c r="BZ512" s="515">
        <v>0</v>
      </c>
      <c r="CA512" s="515">
        <v>0</v>
      </c>
      <c r="CB512" s="515">
        <v>0</v>
      </c>
      <c r="CC512" s="515">
        <v>0</v>
      </c>
      <c r="CD512" s="515">
        <v>0</v>
      </c>
      <c r="CE512" s="515">
        <v>0</v>
      </c>
      <c r="CF512" s="515">
        <v>0</v>
      </c>
      <c r="CG512" s="516">
        <v>0</v>
      </c>
      <c r="CH512" s="501">
        <v>0</v>
      </c>
      <c r="CI512" s="501">
        <v>0</v>
      </c>
      <c r="CJ512" s="501">
        <v>105120</v>
      </c>
      <c r="CK512" s="257" t="s">
        <v>1976</v>
      </c>
      <c r="CL512" s="108">
        <v>0</v>
      </c>
      <c r="CM512" s="245">
        <v>0</v>
      </c>
      <c r="CN512" s="109">
        <v>0.03</v>
      </c>
      <c r="CO512" s="436"/>
      <c r="CP512" s="436"/>
      <c r="CQ512" s="436"/>
      <c r="CR512" s="273"/>
      <c r="CS512" s="447">
        <v>938</v>
      </c>
      <c r="CT512" s="448">
        <v>938</v>
      </c>
      <c r="CU512" s="441">
        <v>0.66666666666666663</v>
      </c>
      <c r="CV512" s="442">
        <v>0.66666666666666663</v>
      </c>
      <c r="CW512" s="450" t="s">
        <v>2302</v>
      </c>
      <c r="CX512" s="242"/>
      <c r="CY512" s="436"/>
      <c r="CZ512" s="436"/>
      <c r="DA512" s="437"/>
      <c r="DB512" s="438"/>
      <c r="DC512" s="457">
        <v>0</v>
      </c>
      <c r="DD512" s="458">
        <v>0</v>
      </c>
      <c r="DE512" s="459">
        <v>0</v>
      </c>
      <c r="DF512" s="357">
        <v>0</v>
      </c>
    </row>
    <row r="513" spans="1:110" ht="35.25" customHeight="1" x14ac:dyDescent="0.25">
      <c r="A513" s="401" t="s">
        <v>56</v>
      </c>
      <c r="B513" s="48" t="s">
        <v>42</v>
      </c>
      <c r="C513" s="48" t="s">
        <v>670</v>
      </c>
      <c r="D513" s="145" t="s">
        <v>890</v>
      </c>
      <c r="E513" s="145" t="s">
        <v>891</v>
      </c>
      <c r="F513" s="145" t="s">
        <v>897</v>
      </c>
      <c r="G513" s="14" t="s">
        <v>837</v>
      </c>
      <c r="H513" s="22" t="s">
        <v>1978</v>
      </c>
      <c r="I513" s="145" t="s">
        <v>1984</v>
      </c>
      <c r="J513" s="426">
        <v>11.831639066503</v>
      </c>
      <c r="K513" s="426">
        <v>40.055113553049004</v>
      </c>
      <c r="L513" s="488">
        <v>1419.4</v>
      </c>
      <c r="M513" s="498"/>
      <c r="N513" s="498"/>
      <c r="O513" s="498"/>
      <c r="P513" s="498"/>
      <c r="Q513" s="498"/>
      <c r="R513" s="498"/>
      <c r="S513" s="498"/>
      <c r="T513" s="498"/>
      <c r="U513" s="498"/>
      <c r="V513" s="498"/>
      <c r="W513" s="498"/>
      <c r="X513" s="498"/>
      <c r="Y513" s="498"/>
      <c r="Z513" s="498"/>
      <c r="AA513" s="498"/>
      <c r="AB513" s="498"/>
      <c r="AC513" s="498">
        <v>37</v>
      </c>
      <c r="AD513" s="498">
        <v>37</v>
      </c>
      <c r="AE513" s="498">
        <v>1</v>
      </c>
      <c r="AF513" s="498">
        <v>1</v>
      </c>
      <c r="AG513" s="585"/>
      <c r="AH513" s="498"/>
      <c r="AI513" s="498">
        <f t="shared" si="38"/>
        <v>38</v>
      </c>
      <c r="AJ513" s="498">
        <f t="shared" si="39"/>
        <v>38</v>
      </c>
      <c r="AK513" s="498"/>
      <c r="AL513" s="498"/>
      <c r="AM513" s="498"/>
      <c r="AN513" s="498"/>
      <c r="AO513" s="498"/>
      <c r="AP513" s="498"/>
      <c r="AQ513" s="498"/>
      <c r="AR513" s="498"/>
      <c r="AS513" s="498"/>
      <c r="AT513" s="498"/>
      <c r="AU513" s="498"/>
      <c r="AV513" s="498"/>
      <c r="AW513" s="498"/>
      <c r="AX513" s="498"/>
      <c r="AY513" s="498"/>
      <c r="AZ513" s="498"/>
      <c r="BA513" s="586">
        <v>345.06</v>
      </c>
      <c r="BB513" s="586">
        <v>345.06</v>
      </c>
      <c r="BC513" s="498">
        <v>7.6</v>
      </c>
      <c r="BD513" s="498">
        <v>7.6</v>
      </c>
      <c r="BE513" s="498"/>
      <c r="BF513" s="498"/>
      <c r="BG513" s="256">
        <f t="shared" si="40"/>
        <v>352.66</v>
      </c>
      <c r="BH513" s="26">
        <f t="shared" si="41"/>
        <v>352.66</v>
      </c>
      <c r="BI513" s="514">
        <f t="shared" si="37"/>
        <v>5.1184325108853415E-2</v>
      </c>
      <c r="BJ513" s="515">
        <v>0</v>
      </c>
      <c r="BK513" s="515">
        <v>0</v>
      </c>
      <c r="BL513" s="515">
        <v>0</v>
      </c>
      <c r="BM513" s="515">
        <v>0</v>
      </c>
      <c r="BN513" s="515">
        <v>0</v>
      </c>
      <c r="BO513" s="515">
        <v>0</v>
      </c>
      <c r="BP513" s="515">
        <v>0</v>
      </c>
      <c r="BQ513" s="515">
        <v>0</v>
      </c>
      <c r="BR513" s="515">
        <v>0</v>
      </c>
      <c r="BS513" s="515">
        <v>0</v>
      </c>
      <c r="BT513" s="515">
        <v>0</v>
      </c>
      <c r="BU513" s="515">
        <v>0</v>
      </c>
      <c r="BV513" s="515">
        <v>0</v>
      </c>
      <c r="BW513" s="515">
        <v>0</v>
      </c>
      <c r="BX513" s="515">
        <v>0</v>
      </c>
      <c r="BY513" s="515">
        <v>0</v>
      </c>
      <c r="BZ513" s="515">
        <v>405045.23040000006</v>
      </c>
      <c r="CA513" s="515">
        <v>405045.23040000006</v>
      </c>
      <c r="CB513" s="515">
        <v>8921.1840000000011</v>
      </c>
      <c r="CC513" s="515">
        <v>8921.1840000000011</v>
      </c>
      <c r="CD513" s="515">
        <v>0</v>
      </c>
      <c r="CE513" s="515">
        <v>0</v>
      </c>
      <c r="CF513" s="515">
        <v>413966.41440000007</v>
      </c>
      <c r="CG513" s="516">
        <v>413966.41440000007</v>
      </c>
      <c r="CH513" s="501">
        <v>20673600.000000004</v>
      </c>
      <c r="CI513" s="501">
        <v>20673600.000000004</v>
      </c>
      <c r="CJ513" s="501">
        <v>24142560</v>
      </c>
      <c r="CK513" s="257" t="s">
        <v>1976</v>
      </c>
      <c r="CL513" s="108">
        <v>5.9</v>
      </c>
      <c r="CM513" s="245">
        <v>5.9</v>
      </c>
      <c r="CN513" s="109">
        <v>6.89</v>
      </c>
      <c r="CO513" s="436"/>
      <c r="CP513" s="436"/>
      <c r="CQ513" s="436"/>
      <c r="CR513" s="273"/>
      <c r="CS513" s="447">
        <v>635.38017130803712</v>
      </c>
      <c r="CT513" s="448">
        <v>103.92151656933606</v>
      </c>
      <c r="CU513" s="441">
        <v>1.2106004622019952</v>
      </c>
      <c r="CV513" s="442">
        <v>0.83061174402813809</v>
      </c>
      <c r="CW513" s="450" t="s">
        <v>2270</v>
      </c>
      <c r="CX513" s="242"/>
      <c r="CY513" s="436"/>
      <c r="CZ513" s="436"/>
      <c r="DA513" s="437"/>
      <c r="DB513" s="438"/>
      <c r="DC513" s="457">
        <v>0</v>
      </c>
      <c r="DD513" s="458">
        <v>106243</v>
      </c>
      <c r="DE513" s="459">
        <v>35568</v>
      </c>
      <c r="DF513" s="357">
        <v>47270.333333333336</v>
      </c>
    </row>
    <row r="514" spans="1:110" ht="35.25" customHeight="1" x14ac:dyDescent="0.25">
      <c r="A514" s="401" t="s">
        <v>56</v>
      </c>
      <c r="B514" s="48" t="s">
        <v>42</v>
      </c>
      <c r="C514" s="48" t="s">
        <v>670</v>
      </c>
      <c r="D514" s="145" t="s">
        <v>890</v>
      </c>
      <c r="E514" s="145" t="s">
        <v>891</v>
      </c>
      <c r="F514" s="145" t="s">
        <v>898</v>
      </c>
      <c r="G514" s="14" t="s">
        <v>883</v>
      </c>
      <c r="H514" s="22" t="s">
        <v>1979</v>
      </c>
      <c r="I514" s="145" t="s">
        <v>1984</v>
      </c>
      <c r="J514" s="426">
        <v>15.249668130159424</v>
      </c>
      <c r="K514" s="426">
        <v>26.614393884036001</v>
      </c>
      <c r="L514" s="488">
        <v>1413.4</v>
      </c>
      <c r="M514" s="498"/>
      <c r="N514" s="498"/>
      <c r="O514" s="498"/>
      <c r="P514" s="498"/>
      <c r="Q514" s="498"/>
      <c r="R514" s="498"/>
      <c r="S514" s="498"/>
      <c r="T514" s="498"/>
      <c r="U514" s="498"/>
      <c r="V514" s="498"/>
      <c r="W514" s="498"/>
      <c r="X514" s="498"/>
      <c r="Y514" s="498"/>
      <c r="Z514" s="498"/>
      <c r="AA514" s="498"/>
      <c r="AB514" s="498"/>
      <c r="AC514" s="498">
        <v>21</v>
      </c>
      <c r="AD514" s="498">
        <v>21</v>
      </c>
      <c r="AE514" s="498"/>
      <c r="AF514" s="498"/>
      <c r="AG514" s="585"/>
      <c r="AH514" s="498"/>
      <c r="AI514" s="498">
        <f t="shared" si="38"/>
        <v>21</v>
      </c>
      <c r="AJ514" s="498">
        <f t="shared" si="39"/>
        <v>21</v>
      </c>
      <c r="AK514" s="498"/>
      <c r="AL514" s="498"/>
      <c r="AM514" s="498"/>
      <c r="AN514" s="498"/>
      <c r="AO514" s="498"/>
      <c r="AP514" s="498"/>
      <c r="AQ514" s="498"/>
      <c r="AR514" s="498"/>
      <c r="AS514" s="498"/>
      <c r="AT514" s="498"/>
      <c r="AU514" s="498"/>
      <c r="AV514" s="498"/>
      <c r="AW514" s="498"/>
      <c r="AX514" s="498"/>
      <c r="AY514" s="498"/>
      <c r="AZ514" s="498"/>
      <c r="BA514" s="586">
        <v>168.19</v>
      </c>
      <c r="BB514" s="586">
        <v>168.19</v>
      </c>
      <c r="BC514" s="498"/>
      <c r="BD514" s="498"/>
      <c r="BE514" s="498"/>
      <c r="BF514" s="498"/>
      <c r="BG514" s="256">
        <f t="shared" si="40"/>
        <v>168.19</v>
      </c>
      <c r="BH514" s="26">
        <f t="shared" si="41"/>
        <v>168.19</v>
      </c>
      <c r="BI514" s="514">
        <f t="shared" si="37"/>
        <v>1.9421478060046189E-2</v>
      </c>
      <c r="BJ514" s="515">
        <v>0</v>
      </c>
      <c r="BK514" s="515">
        <v>0</v>
      </c>
      <c r="BL514" s="515">
        <v>0</v>
      </c>
      <c r="BM514" s="515">
        <v>0</v>
      </c>
      <c r="BN514" s="515">
        <v>0</v>
      </c>
      <c r="BO514" s="515">
        <v>0</v>
      </c>
      <c r="BP514" s="515">
        <v>0</v>
      </c>
      <c r="BQ514" s="515">
        <v>0</v>
      </c>
      <c r="BR514" s="515">
        <v>0</v>
      </c>
      <c r="BS514" s="515">
        <v>0</v>
      </c>
      <c r="BT514" s="515">
        <v>0</v>
      </c>
      <c r="BU514" s="515">
        <v>0</v>
      </c>
      <c r="BV514" s="515">
        <v>0</v>
      </c>
      <c r="BW514" s="515">
        <v>0</v>
      </c>
      <c r="BX514" s="515">
        <v>0</v>
      </c>
      <c r="BY514" s="515">
        <v>0</v>
      </c>
      <c r="BZ514" s="515">
        <v>197428.1496</v>
      </c>
      <c r="CA514" s="515">
        <v>197428.1496</v>
      </c>
      <c r="CB514" s="515">
        <v>0</v>
      </c>
      <c r="CC514" s="515">
        <v>0</v>
      </c>
      <c r="CD514" s="515">
        <v>0</v>
      </c>
      <c r="CE514" s="515">
        <v>0</v>
      </c>
      <c r="CF514" s="515">
        <v>197428.1496</v>
      </c>
      <c r="CG514" s="516">
        <v>197428.1496</v>
      </c>
      <c r="CH514" s="501">
        <v>25789440.000000004</v>
      </c>
      <c r="CI514" s="501">
        <v>25789440.000000004</v>
      </c>
      <c r="CJ514" s="501">
        <v>30344640.000000004</v>
      </c>
      <c r="CK514" s="257" t="s">
        <v>1976</v>
      </c>
      <c r="CL514" s="108">
        <v>7.36</v>
      </c>
      <c r="CM514" s="245">
        <v>7.36</v>
      </c>
      <c r="CN514" s="109">
        <v>8.66</v>
      </c>
      <c r="CO514" s="436"/>
      <c r="CP514" s="436"/>
      <c r="CQ514" s="436"/>
      <c r="CR514" s="273"/>
      <c r="CS514" s="447">
        <v>188.13286000531255</v>
      </c>
      <c r="CT514" s="448">
        <v>114.8762861268831</v>
      </c>
      <c r="CU514" s="441">
        <v>0.99342261853021918</v>
      </c>
      <c r="CV514" s="442">
        <v>0.95134047739670802</v>
      </c>
      <c r="CW514" s="450" t="s">
        <v>2270</v>
      </c>
      <c r="CX514" s="242"/>
      <c r="CY514" s="436"/>
      <c r="CZ514" s="436"/>
      <c r="DA514" s="437"/>
      <c r="DB514" s="438"/>
      <c r="DC514" s="457">
        <v>0</v>
      </c>
      <c r="DD514" s="458">
        <v>112905</v>
      </c>
      <c r="DE514" s="459">
        <v>156335</v>
      </c>
      <c r="DF514" s="357">
        <v>89746.666666666672</v>
      </c>
    </row>
    <row r="515" spans="1:110" ht="35.25" customHeight="1" x14ac:dyDescent="0.25">
      <c r="A515" s="401" t="s">
        <v>56</v>
      </c>
      <c r="B515" s="48" t="s">
        <v>42</v>
      </c>
      <c r="C515" s="48" t="s">
        <v>670</v>
      </c>
      <c r="D515" s="145" t="s">
        <v>899</v>
      </c>
      <c r="E515" s="145" t="s">
        <v>741</v>
      </c>
      <c r="F515" s="145" t="s">
        <v>900</v>
      </c>
      <c r="G515" s="14" t="s">
        <v>741</v>
      </c>
      <c r="H515" s="22" t="s">
        <v>1979</v>
      </c>
      <c r="I515" s="145" t="s">
        <v>1984</v>
      </c>
      <c r="J515" s="426">
        <v>12.955047220292174</v>
      </c>
      <c r="K515" s="426">
        <v>16.557007541319003</v>
      </c>
      <c r="L515" s="488">
        <v>1941.2</v>
      </c>
      <c r="M515" s="498"/>
      <c r="N515" s="498"/>
      <c r="O515" s="498"/>
      <c r="P515" s="498"/>
      <c r="Q515" s="498"/>
      <c r="R515" s="498"/>
      <c r="S515" s="498"/>
      <c r="T515" s="498"/>
      <c r="U515" s="498"/>
      <c r="V515" s="498"/>
      <c r="W515" s="498"/>
      <c r="X515" s="498"/>
      <c r="Y515" s="498">
        <v>1</v>
      </c>
      <c r="Z515" s="498">
        <v>1</v>
      </c>
      <c r="AA515" s="498"/>
      <c r="AB515" s="498"/>
      <c r="AC515" s="498">
        <v>97</v>
      </c>
      <c r="AD515" s="498">
        <v>97</v>
      </c>
      <c r="AE515" s="498"/>
      <c r="AF515" s="498"/>
      <c r="AG515" s="585"/>
      <c r="AH515" s="498"/>
      <c r="AI515" s="498">
        <f t="shared" si="38"/>
        <v>98</v>
      </c>
      <c r="AJ515" s="498">
        <f t="shared" si="39"/>
        <v>98</v>
      </c>
      <c r="AK515" s="498"/>
      <c r="AL515" s="498"/>
      <c r="AM515" s="498"/>
      <c r="AN515" s="498"/>
      <c r="AO515" s="498"/>
      <c r="AP515" s="498"/>
      <c r="AQ515" s="498"/>
      <c r="AR515" s="498"/>
      <c r="AS515" s="498"/>
      <c r="AT515" s="498"/>
      <c r="AU515" s="498"/>
      <c r="AV515" s="498"/>
      <c r="AW515" s="498">
        <v>1.2</v>
      </c>
      <c r="AX515" s="498">
        <v>1.2</v>
      </c>
      <c r="AY515" s="498"/>
      <c r="AZ515" s="498"/>
      <c r="BA515" s="586">
        <v>690.14</v>
      </c>
      <c r="BB515" s="586">
        <v>690.14</v>
      </c>
      <c r="BC515" s="498"/>
      <c r="BD515" s="498"/>
      <c r="BE515" s="498"/>
      <c r="BF515" s="498"/>
      <c r="BG515" s="256">
        <f t="shared" si="40"/>
        <v>691.34</v>
      </c>
      <c r="BH515" s="26">
        <f t="shared" si="41"/>
        <v>691.34</v>
      </c>
      <c r="BI515" s="514">
        <f t="shared" si="37"/>
        <v>0.12367441860465118</v>
      </c>
      <c r="BJ515" s="515">
        <v>0</v>
      </c>
      <c r="BK515" s="515">
        <v>0</v>
      </c>
      <c r="BL515" s="515">
        <v>0</v>
      </c>
      <c r="BM515" s="515">
        <v>0</v>
      </c>
      <c r="BN515" s="515">
        <v>0</v>
      </c>
      <c r="BO515" s="515">
        <v>0</v>
      </c>
      <c r="BP515" s="515">
        <v>0</v>
      </c>
      <c r="BQ515" s="515">
        <v>0</v>
      </c>
      <c r="BR515" s="515">
        <v>0</v>
      </c>
      <c r="BS515" s="515">
        <v>0</v>
      </c>
      <c r="BT515" s="515">
        <v>0</v>
      </c>
      <c r="BU515" s="515">
        <v>0</v>
      </c>
      <c r="BV515" s="515">
        <v>6054.9119999999994</v>
      </c>
      <c r="BW515" s="515">
        <v>6054.9119999999994</v>
      </c>
      <c r="BX515" s="515">
        <v>0</v>
      </c>
      <c r="BY515" s="515">
        <v>0</v>
      </c>
      <c r="BZ515" s="515">
        <v>810113.93759999995</v>
      </c>
      <c r="CA515" s="515">
        <v>810113.93759999995</v>
      </c>
      <c r="CB515" s="515">
        <v>0</v>
      </c>
      <c r="CC515" s="515">
        <v>0</v>
      </c>
      <c r="CD515" s="515">
        <v>0</v>
      </c>
      <c r="CE515" s="515">
        <v>0</v>
      </c>
      <c r="CF515" s="515">
        <v>816168.84959999996</v>
      </c>
      <c r="CG515" s="516">
        <v>816168.84959999996</v>
      </c>
      <c r="CH515" s="501">
        <v>10257596.180731202</v>
      </c>
      <c r="CI515" s="501">
        <v>10257596.180731202</v>
      </c>
      <c r="CJ515" s="501">
        <v>17428560.076075204</v>
      </c>
      <c r="CK515" s="257" t="s">
        <v>1976</v>
      </c>
      <c r="CL515" s="108">
        <v>3.29</v>
      </c>
      <c r="CM515" s="245">
        <v>3.29</v>
      </c>
      <c r="CN515" s="109">
        <v>5.59</v>
      </c>
      <c r="CO515" s="436"/>
      <c r="CP515" s="436"/>
      <c r="CQ515" s="436"/>
      <c r="CR515" s="273"/>
      <c r="CS515" s="447">
        <v>62.170305442149363</v>
      </c>
      <c r="CT515" s="448">
        <v>44.053472484051674</v>
      </c>
      <c r="CU515" s="441">
        <v>0.55823209139853291</v>
      </c>
      <c r="CV515" s="442">
        <v>0.54749716225701528</v>
      </c>
      <c r="CW515" s="450" t="s">
        <v>2228</v>
      </c>
      <c r="CX515" s="242"/>
      <c r="CY515" s="436"/>
      <c r="CZ515" s="436"/>
      <c r="DA515" s="437"/>
      <c r="DB515" s="438"/>
      <c r="DC515" s="457">
        <v>0</v>
      </c>
      <c r="DD515" s="458">
        <v>160848</v>
      </c>
      <c r="DE515" s="459">
        <v>0</v>
      </c>
      <c r="DF515" s="357">
        <v>53616</v>
      </c>
    </row>
    <row r="516" spans="1:110" ht="35.25" customHeight="1" x14ac:dyDescent="0.25">
      <c r="A516" s="401" t="s">
        <v>56</v>
      </c>
      <c r="B516" s="48" t="s">
        <v>42</v>
      </c>
      <c r="C516" s="48" t="s">
        <v>670</v>
      </c>
      <c r="D516" s="145" t="s">
        <v>899</v>
      </c>
      <c r="E516" s="145" t="s">
        <v>741</v>
      </c>
      <c r="F516" s="145" t="s">
        <v>901</v>
      </c>
      <c r="G516" s="14" t="s">
        <v>902</v>
      </c>
      <c r="H516" s="22" t="s">
        <v>1979</v>
      </c>
      <c r="I516" s="145" t="s">
        <v>1984</v>
      </c>
      <c r="J516" s="426">
        <v>12.30968508939201</v>
      </c>
      <c r="K516" s="426">
        <v>26.927083277325</v>
      </c>
      <c r="L516" s="488">
        <v>3730.9</v>
      </c>
      <c r="M516" s="498"/>
      <c r="N516" s="498"/>
      <c r="O516" s="498"/>
      <c r="P516" s="498"/>
      <c r="Q516" s="498"/>
      <c r="R516" s="498"/>
      <c r="S516" s="498"/>
      <c r="T516" s="498"/>
      <c r="U516" s="498"/>
      <c r="V516" s="498"/>
      <c r="W516" s="498"/>
      <c r="X516" s="498"/>
      <c r="Y516" s="498"/>
      <c r="Z516" s="498"/>
      <c r="AA516" s="498"/>
      <c r="AB516" s="498"/>
      <c r="AC516" s="498">
        <v>147</v>
      </c>
      <c r="AD516" s="498">
        <v>147</v>
      </c>
      <c r="AE516" s="498">
        <v>1</v>
      </c>
      <c r="AF516" s="498">
        <v>1</v>
      </c>
      <c r="AG516" s="585"/>
      <c r="AH516" s="498"/>
      <c r="AI516" s="498">
        <f t="shared" si="38"/>
        <v>148</v>
      </c>
      <c r="AJ516" s="498">
        <f t="shared" si="39"/>
        <v>148</v>
      </c>
      <c r="AK516" s="498"/>
      <c r="AL516" s="498"/>
      <c r="AM516" s="498"/>
      <c r="AN516" s="498"/>
      <c r="AO516" s="498"/>
      <c r="AP516" s="498"/>
      <c r="AQ516" s="498"/>
      <c r="AR516" s="498"/>
      <c r="AS516" s="498"/>
      <c r="AT516" s="498"/>
      <c r="AU516" s="498"/>
      <c r="AV516" s="498"/>
      <c r="AW516" s="498"/>
      <c r="AX516" s="498"/>
      <c r="AY516" s="498"/>
      <c r="AZ516" s="498"/>
      <c r="BA516" s="586">
        <v>4753.51</v>
      </c>
      <c r="BB516" s="586">
        <v>4753.51</v>
      </c>
      <c r="BC516" s="498">
        <v>0</v>
      </c>
      <c r="BD516" s="498">
        <v>0</v>
      </c>
      <c r="BE516" s="498"/>
      <c r="BF516" s="498"/>
      <c r="BG516" s="256">
        <f t="shared" si="40"/>
        <v>4753.51</v>
      </c>
      <c r="BH516" s="26">
        <f t="shared" si="41"/>
        <v>4753.51</v>
      </c>
      <c r="BI516" s="514">
        <f t="shared" si="37"/>
        <v>0.48604396728016369</v>
      </c>
      <c r="BJ516" s="515">
        <v>0</v>
      </c>
      <c r="BK516" s="515">
        <v>0</v>
      </c>
      <c r="BL516" s="515">
        <v>0</v>
      </c>
      <c r="BM516" s="515">
        <v>0</v>
      </c>
      <c r="BN516" s="515">
        <v>0</v>
      </c>
      <c r="BO516" s="515">
        <v>0</v>
      </c>
      <c r="BP516" s="515">
        <v>0</v>
      </c>
      <c r="BQ516" s="515">
        <v>0</v>
      </c>
      <c r="BR516" s="515">
        <v>0</v>
      </c>
      <c r="BS516" s="515">
        <v>0</v>
      </c>
      <c r="BT516" s="515">
        <v>0</v>
      </c>
      <c r="BU516" s="515">
        <v>0</v>
      </c>
      <c r="BV516" s="515">
        <v>0</v>
      </c>
      <c r="BW516" s="515">
        <v>0</v>
      </c>
      <c r="BX516" s="515">
        <v>0</v>
      </c>
      <c r="BY516" s="515">
        <v>0</v>
      </c>
      <c r="BZ516" s="515">
        <v>5579860.1784000006</v>
      </c>
      <c r="CA516" s="515">
        <v>5579860.1784000006</v>
      </c>
      <c r="CB516" s="515">
        <v>0</v>
      </c>
      <c r="CC516" s="515">
        <v>0</v>
      </c>
      <c r="CD516" s="515">
        <v>0</v>
      </c>
      <c r="CE516" s="515">
        <v>0</v>
      </c>
      <c r="CF516" s="515">
        <v>5579860.1784000006</v>
      </c>
      <c r="CG516" s="516">
        <v>5579860.1784000006</v>
      </c>
      <c r="CH516" s="501">
        <v>32008631.815536004</v>
      </c>
      <c r="CI516" s="501">
        <v>32008631.815536004</v>
      </c>
      <c r="CJ516" s="501">
        <v>34175154.929687999</v>
      </c>
      <c r="CK516" s="257" t="s">
        <v>1976</v>
      </c>
      <c r="CL516" s="108">
        <v>9.16</v>
      </c>
      <c r="CM516" s="245">
        <v>9.16</v>
      </c>
      <c r="CN516" s="109">
        <v>9.7799999999999994</v>
      </c>
      <c r="CO516" s="436"/>
      <c r="CP516" s="436"/>
      <c r="CQ516" s="436"/>
      <c r="CR516" s="273"/>
      <c r="CS516" s="447">
        <v>78.746206219710203</v>
      </c>
      <c r="CT516" s="448">
        <v>55.368406079562497</v>
      </c>
      <c r="CU516" s="441">
        <v>0.91268325776784487</v>
      </c>
      <c r="CV516" s="442">
        <v>0.57487795201740821</v>
      </c>
      <c r="CW516" s="450" t="s">
        <v>2236</v>
      </c>
      <c r="CX516" s="242"/>
      <c r="CY516" s="436"/>
      <c r="CZ516" s="436"/>
      <c r="DA516" s="437"/>
      <c r="DB516" s="438"/>
      <c r="DC516" s="457">
        <v>203221</v>
      </c>
      <c r="DD516" s="458">
        <v>19143</v>
      </c>
      <c r="DE516" s="459">
        <v>247241</v>
      </c>
      <c r="DF516" s="357">
        <v>156535</v>
      </c>
    </row>
    <row r="517" spans="1:110" ht="35.25" customHeight="1" x14ac:dyDescent="0.25">
      <c r="A517" s="401" t="s">
        <v>56</v>
      </c>
      <c r="B517" s="48" t="s">
        <v>42</v>
      </c>
      <c r="C517" s="48" t="s">
        <v>670</v>
      </c>
      <c r="D517" s="145" t="s">
        <v>899</v>
      </c>
      <c r="E517" s="145" t="s">
        <v>741</v>
      </c>
      <c r="F517" s="145" t="s">
        <v>903</v>
      </c>
      <c r="G517" s="14" t="s">
        <v>904</v>
      </c>
      <c r="H517" s="22" t="s">
        <v>1979</v>
      </c>
      <c r="I517" s="145" t="s">
        <v>1984</v>
      </c>
      <c r="J517" s="426">
        <v>12.907242618003272</v>
      </c>
      <c r="K517" s="426">
        <v>17.383143903237002</v>
      </c>
      <c r="L517" s="488">
        <v>1697.3</v>
      </c>
      <c r="M517" s="498"/>
      <c r="N517" s="498"/>
      <c r="O517" s="498"/>
      <c r="P517" s="498"/>
      <c r="Q517" s="498"/>
      <c r="R517" s="498"/>
      <c r="S517" s="498"/>
      <c r="T517" s="498"/>
      <c r="U517" s="498"/>
      <c r="V517" s="498"/>
      <c r="W517" s="498"/>
      <c r="X517" s="498"/>
      <c r="Y517" s="498"/>
      <c r="Z517" s="498"/>
      <c r="AA517" s="498"/>
      <c r="AB517" s="498"/>
      <c r="AC517" s="498">
        <v>104</v>
      </c>
      <c r="AD517" s="498">
        <v>104</v>
      </c>
      <c r="AE517" s="498"/>
      <c r="AF517" s="498"/>
      <c r="AG517" s="585"/>
      <c r="AH517" s="498"/>
      <c r="AI517" s="498">
        <f t="shared" si="38"/>
        <v>104</v>
      </c>
      <c r="AJ517" s="498">
        <f t="shared" si="39"/>
        <v>104</v>
      </c>
      <c r="AK517" s="498"/>
      <c r="AL517" s="498"/>
      <c r="AM517" s="498"/>
      <c r="AN517" s="498"/>
      <c r="AO517" s="498"/>
      <c r="AP517" s="498"/>
      <c r="AQ517" s="498"/>
      <c r="AR517" s="498"/>
      <c r="AS517" s="498"/>
      <c r="AT517" s="498"/>
      <c r="AU517" s="498"/>
      <c r="AV517" s="498"/>
      <c r="AW517" s="498"/>
      <c r="AX517" s="498"/>
      <c r="AY517" s="498"/>
      <c r="AZ517" s="498"/>
      <c r="BA517" s="586">
        <v>643.72</v>
      </c>
      <c r="BB517" s="586">
        <v>643.72</v>
      </c>
      <c r="BC517" s="498"/>
      <c r="BD517" s="498"/>
      <c r="BE517" s="498"/>
      <c r="BF517" s="498"/>
      <c r="BG517" s="256">
        <f t="shared" si="40"/>
        <v>643.72</v>
      </c>
      <c r="BH517" s="26">
        <f t="shared" si="41"/>
        <v>643.72</v>
      </c>
      <c r="BI517" s="514">
        <f t="shared" si="37"/>
        <v>0.11811376146788992</v>
      </c>
      <c r="BJ517" s="515">
        <v>0</v>
      </c>
      <c r="BK517" s="515">
        <v>0</v>
      </c>
      <c r="BL517" s="515">
        <v>0</v>
      </c>
      <c r="BM517" s="515">
        <v>0</v>
      </c>
      <c r="BN517" s="515">
        <v>0</v>
      </c>
      <c r="BO517" s="515">
        <v>0</v>
      </c>
      <c r="BP517" s="515">
        <v>0</v>
      </c>
      <c r="BQ517" s="515">
        <v>0</v>
      </c>
      <c r="BR517" s="515">
        <v>0</v>
      </c>
      <c r="BS517" s="515">
        <v>0</v>
      </c>
      <c r="BT517" s="515">
        <v>0</v>
      </c>
      <c r="BU517" s="515">
        <v>0</v>
      </c>
      <c r="BV517" s="515">
        <v>0</v>
      </c>
      <c r="BW517" s="515">
        <v>0</v>
      </c>
      <c r="BX517" s="515">
        <v>0</v>
      </c>
      <c r="BY517" s="515">
        <v>0</v>
      </c>
      <c r="BZ517" s="515">
        <v>755624.28480000002</v>
      </c>
      <c r="CA517" s="515">
        <v>755624.28480000002</v>
      </c>
      <c r="CB517" s="515">
        <v>0</v>
      </c>
      <c r="CC517" s="515">
        <v>0</v>
      </c>
      <c r="CD517" s="515">
        <v>0</v>
      </c>
      <c r="CE517" s="515">
        <v>0</v>
      </c>
      <c r="CF517" s="515">
        <v>755624.28480000002</v>
      </c>
      <c r="CG517" s="516">
        <v>755624.28480000002</v>
      </c>
      <c r="CH517" s="501">
        <v>14225860.662216</v>
      </c>
      <c r="CI517" s="501">
        <v>14225860.662216</v>
      </c>
      <c r="CJ517" s="501">
        <v>15822640.940628001</v>
      </c>
      <c r="CK517" s="257" t="s">
        <v>1976</v>
      </c>
      <c r="CL517" s="108">
        <v>4.9000000000000004</v>
      </c>
      <c r="CM517" s="245">
        <v>4.9000000000000004</v>
      </c>
      <c r="CN517" s="109">
        <v>5.45</v>
      </c>
      <c r="CO517" s="436"/>
      <c r="CP517" s="436"/>
      <c r="CQ517" s="436"/>
      <c r="CR517" s="273"/>
      <c r="CS517" s="447">
        <v>11.816132415601736</v>
      </c>
      <c r="CT517" s="448">
        <v>11.816132415601736</v>
      </c>
      <c r="CU517" s="441">
        <v>0.11567051660763139</v>
      </c>
      <c r="CV517" s="442">
        <v>0.11567051660763139</v>
      </c>
      <c r="CW517" s="450" t="s">
        <v>2241</v>
      </c>
      <c r="CX517" s="242"/>
      <c r="CY517" s="436"/>
      <c r="CZ517" s="436"/>
      <c r="DA517" s="437"/>
      <c r="DB517" s="438"/>
      <c r="DC517" s="457">
        <v>0</v>
      </c>
      <c r="DD517" s="458">
        <v>0</v>
      </c>
      <c r="DE517" s="459">
        <v>0</v>
      </c>
      <c r="DF517" s="357">
        <v>0</v>
      </c>
    </row>
    <row r="518" spans="1:110" ht="35.25" customHeight="1" x14ac:dyDescent="0.25">
      <c r="A518" s="401" t="s">
        <v>56</v>
      </c>
      <c r="B518" s="48" t="s">
        <v>42</v>
      </c>
      <c r="C518" s="48" t="s">
        <v>670</v>
      </c>
      <c r="D518" s="145" t="s">
        <v>899</v>
      </c>
      <c r="E518" s="145" t="s">
        <v>741</v>
      </c>
      <c r="F518" s="145" t="s">
        <v>905</v>
      </c>
      <c r="G518" s="14" t="s">
        <v>741</v>
      </c>
      <c r="H518" s="22" t="s">
        <v>1978</v>
      </c>
      <c r="I518" s="145" t="s">
        <v>1984</v>
      </c>
      <c r="J518" s="426">
        <v>10.756035515002727</v>
      </c>
      <c r="K518" s="426">
        <v>10.601893917342</v>
      </c>
      <c r="L518" s="488">
        <v>1312</v>
      </c>
      <c r="M518" s="498"/>
      <c r="N518" s="498"/>
      <c r="O518" s="498"/>
      <c r="P518" s="498"/>
      <c r="Q518" s="498"/>
      <c r="R518" s="498"/>
      <c r="S518" s="498"/>
      <c r="T518" s="498"/>
      <c r="U518" s="498"/>
      <c r="V518" s="498"/>
      <c r="W518" s="498"/>
      <c r="X518" s="498"/>
      <c r="Y518" s="498"/>
      <c r="Z518" s="498"/>
      <c r="AA518" s="498"/>
      <c r="AB518" s="498"/>
      <c r="AC518" s="498">
        <v>32</v>
      </c>
      <c r="AD518" s="498">
        <v>32</v>
      </c>
      <c r="AE518" s="498"/>
      <c r="AF518" s="498"/>
      <c r="AG518" s="585"/>
      <c r="AH518" s="498"/>
      <c r="AI518" s="498">
        <f t="shared" si="38"/>
        <v>32</v>
      </c>
      <c r="AJ518" s="498">
        <f t="shared" si="39"/>
        <v>32</v>
      </c>
      <c r="AK518" s="498"/>
      <c r="AL518" s="498"/>
      <c r="AM518" s="498"/>
      <c r="AN518" s="498"/>
      <c r="AO518" s="498"/>
      <c r="AP518" s="498"/>
      <c r="AQ518" s="498"/>
      <c r="AR518" s="498"/>
      <c r="AS518" s="498"/>
      <c r="AT518" s="498"/>
      <c r="AU518" s="498"/>
      <c r="AV518" s="498"/>
      <c r="AW518" s="498"/>
      <c r="AX518" s="498"/>
      <c r="AY518" s="498"/>
      <c r="AZ518" s="498"/>
      <c r="BA518" s="586">
        <v>219.935</v>
      </c>
      <c r="BB518" s="586">
        <v>219.935</v>
      </c>
      <c r="BC518" s="498"/>
      <c r="BD518" s="498"/>
      <c r="BE518" s="498"/>
      <c r="BF518" s="498"/>
      <c r="BG518" s="256">
        <f t="shared" si="40"/>
        <v>219.935</v>
      </c>
      <c r="BH518" s="26">
        <f t="shared" si="41"/>
        <v>219.935</v>
      </c>
      <c r="BI518" s="514">
        <f t="shared" si="37"/>
        <v>4.9871882086167794E-2</v>
      </c>
      <c r="BJ518" s="515">
        <v>0</v>
      </c>
      <c r="BK518" s="515">
        <v>0</v>
      </c>
      <c r="BL518" s="515">
        <v>0</v>
      </c>
      <c r="BM518" s="515">
        <v>0</v>
      </c>
      <c r="BN518" s="515">
        <v>0</v>
      </c>
      <c r="BO518" s="515">
        <v>0</v>
      </c>
      <c r="BP518" s="515">
        <v>0</v>
      </c>
      <c r="BQ518" s="515">
        <v>0</v>
      </c>
      <c r="BR518" s="515">
        <v>0</v>
      </c>
      <c r="BS518" s="515">
        <v>0</v>
      </c>
      <c r="BT518" s="515">
        <v>0</v>
      </c>
      <c r="BU518" s="515">
        <v>0</v>
      </c>
      <c r="BV518" s="515">
        <v>0</v>
      </c>
      <c r="BW518" s="515">
        <v>0</v>
      </c>
      <c r="BX518" s="515">
        <v>0</v>
      </c>
      <c r="BY518" s="515">
        <v>0</v>
      </c>
      <c r="BZ518" s="515">
        <v>258168.50040000002</v>
      </c>
      <c r="CA518" s="515">
        <v>258168.50040000002</v>
      </c>
      <c r="CB518" s="515">
        <v>0</v>
      </c>
      <c r="CC518" s="515">
        <v>0</v>
      </c>
      <c r="CD518" s="515">
        <v>0</v>
      </c>
      <c r="CE518" s="515">
        <v>0</v>
      </c>
      <c r="CF518" s="515">
        <v>258168.50040000002</v>
      </c>
      <c r="CG518" s="516">
        <v>258168.50040000002</v>
      </c>
      <c r="CH518" s="501">
        <v>17392018.115646001</v>
      </c>
      <c r="CI518" s="501">
        <v>17392018.115646001</v>
      </c>
      <c r="CJ518" s="501">
        <v>19516234.068701997</v>
      </c>
      <c r="CK518" s="257" t="s">
        <v>1976</v>
      </c>
      <c r="CL518" s="108">
        <v>3.93</v>
      </c>
      <c r="CM518" s="245">
        <v>3.93</v>
      </c>
      <c r="CN518" s="109">
        <v>4.41</v>
      </c>
      <c r="CO518" s="436"/>
      <c r="CP518" s="436"/>
      <c r="CQ518" s="436"/>
      <c r="CR518" s="273"/>
      <c r="CS518" s="447">
        <v>71.458568081332416</v>
      </c>
      <c r="CT518" s="448">
        <v>71.065021333364939</v>
      </c>
      <c r="CU518" s="441">
        <v>0.81609819956109153</v>
      </c>
      <c r="CV518" s="442">
        <v>0.81584413452044113</v>
      </c>
      <c r="CW518" s="450" t="s">
        <v>2239</v>
      </c>
      <c r="CX518" s="242"/>
      <c r="CY518" s="436"/>
      <c r="CZ518" s="436"/>
      <c r="DA518" s="437"/>
      <c r="DB518" s="438"/>
      <c r="DC518" s="457">
        <v>63618</v>
      </c>
      <c r="DD518" s="458">
        <v>89596</v>
      </c>
      <c r="DE518" s="459">
        <v>89665</v>
      </c>
      <c r="DF518" s="357">
        <v>80959.666666666672</v>
      </c>
    </row>
    <row r="519" spans="1:110" ht="35.25" customHeight="1" x14ac:dyDescent="0.25">
      <c r="A519" s="401" t="s">
        <v>56</v>
      </c>
      <c r="B519" s="48" t="s">
        <v>42</v>
      </c>
      <c r="C519" s="48" t="s">
        <v>670</v>
      </c>
      <c r="D519" s="145" t="s">
        <v>899</v>
      </c>
      <c r="E519" s="145" t="s">
        <v>741</v>
      </c>
      <c r="F519" s="145" t="s">
        <v>906</v>
      </c>
      <c r="G519" s="14" t="s">
        <v>907</v>
      </c>
      <c r="H519" s="22" t="s">
        <v>1978</v>
      </c>
      <c r="I519" s="145" t="s">
        <v>1984</v>
      </c>
      <c r="J519" s="426">
        <v>12.668219606558768</v>
      </c>
      <c r="K519" s="426">
        <v>9.7274621009790003</v>
      </c>
      <c r="L519" s="488">
        <v>826.9</v>
      </c>
      <c r="M519" s="498"/>
      <c r="N519" s="498"/>
      <c r="O519" s="498"/>
      <c r="P519" s="498"/>
      <c r="Q519" s="498"/>
      <c r="R519" s="498"/>
      <c r="S519" s="498"/>
      <c r="T519" s="498"/>
      <c r="U519" s="498"/>
      <c r="V519" s="498"/>
      <c r="W519" s="498"/>
      <c r="X519" s="498"/>
      <c r="Y519" s="498"/>
      <c r="Z519" s="498"/>
      <c r="AA519" s="498"/>
      <c r="AB519" s="498"/>
      <c r="AC519" s="498">
        <v>53</v>
      </c>
      <c r="AD519" s="498">
        <v>53</v>
      </c>
      <c r="AE519" s="498"/>
      <c r="AF519" s="498"/>
      <c r="AG519" s="585"/>
      <c r="AH519" s="498"/>
      <c r="AI519" s="498">
        <f t="shared" si="38"/>
        <v>53</v>
      </c>
      <c r="AJ519" s="498">
        <f t="shared" si="39"/>
        <v>53</v>
      </c>
      <c r="AK519" s="498"/>
      <c r="AL519" s="498"/>
      <c r="AM519" s="498"/>
      <c r="AN519" s="498"/>
      <c r="AO519" s="498"/>
      <c r="AP519" s="498"/>
      <c r="AQ519" s="498"/>
      <c r="AR519" s="498"/>
      <c r="AS519" s="498"/>
      <c r="AT519" s="498"/>
      <c r="AU519" s="498"/>
      <c r="AV519" s="498"/>
      <c r="AW519" s="498"/>
      <c r="AX519" s="498"/>
      <c r="AY519" s="498"/>
      <c r="AZ519" s="498"/>
      <c r="BA519" s="586">
        <v>290.10500000000002</v>
      </c>
      <c r="BB519" s="586">
        <v>290.10500000000002</v>
      </c>
      <c r="BC519" s="498"/>
      <c r="BD519" s="498"/>
      <c r="BE519" s="498"/>
      <c r="BF519" s="498"/>
      <c r="BG519" s="256">
        <f t="shared" si="40"/>
        <v>290.10500000000002</v>
      </c>
      <c r="BH519" s="26">
        <f t="shared" si="41"/>
        <v>290.10500000000002</v>
      </c>
      <c r="BI519" s="514">
        <f t="shared" si="37"/>
        <v>0.13186590909090909</v>
      </c>
      <c r="BJ519" s="515">
        <v>0</v>
      </c>
      <c r="BK519" s="515">
        <v>0</v>
      </c>
      <c r="BL519" s="515">
        <v>0</v>
      </c>
      <c r="BM519" s="515">
        <v>0</v>
      </c>
      <c r="BN519" s="515">
        <v>0</v>
      </c>
      <c r="BO519" s="515">
        <v>0</v>
      </c>
      <c r="BP519" s="515">
        <v>0</v>
      </c>
      <c r="BQ519" s="515">
        <v>0</v>
      </c>
      <c r="BR519" s="515">
        <v>0</v>
      </c>
      <c r="BS519" s="515">
        <v>0</v>
      </c>
      <c r="BT519" s="515">
        <v>0</v>
      </c>
      <c r="BU519" s="515">
        <v>0</v>
      </c>
      <c r="BV519" s="515">
        <v>0</v>
      </c>
      <c r="BW519" s="515">
        <v>0</v>
      </c>
      <c r="BX519" s="515">
        <v>0</v>
      </c>
      <c r="BY519" s="515">
        <v>0</v>
      </c>
      <c r="BZ519" s="515">
        <v>340536.85320000007</v>
      </c>
      <c r="CA519" s="515">
        <v>340536.85320000007</v>
      </c>
      <c r="CB519" s="515">
        <v>0</v>
      </c>
      <c r="CC519" s="515">
        <v>0</v>
      </c>
      <c r="CD519" s="515">
        <v>0</v>
      </c>
      <c r="CE519" s="515">
        <v>0</v>
      </c>
      <c r="CF519" s="515">
        <v>340536.85320000007</v>
      </c>
      <c r="CG519" s="516">
        <v>340536.85320000007</v>
      </c>
      <c r="CH519" s="501">
        <v>20317135.829205599</v>
      </c>
      <c r="CI519" s="501">
        <v>20317135.829205599</v>
      </c>
      <c r="CJ519" s="501">
        <v>4874340.1116960002</v>
      </c>
      <c r="CK519" s="257" t="s">
        <v>1976</v>
      </c>
      <c r="CL519" s="108">
        <v>9.17</v>
      </c>
      <c r="CM519" s="245">
        <v>9.17</v>
      </c>
      <c r="CN519" s="109">
        <v>2.2000000000000002</v>
      </c>
      <c r="CO519" s="436"/>
      <c r="CP519" s="436"/>
      <c r="CQ519" s="436"/>
      <c r="CR519" s="273"/>
      <c r="CS519" s="447">
        <v>79.083285026010472</v>
      </c>
      <c r="CT519" s="448">
        <v>62.45202431856314</v>
      </c>
      <c r="CU519" s="441">
        <v>0.35254398689046118</v>
      </c>
      <c r="CV519" s="442">
        <v>0.34004776598952402</v>
      </c>
      <c r="CW519" s="450" t="s">
        <v>2270</v>
      </c>
      <c r="CX519" s="242"/>
      <c r="CY519" s="436"/>
      <c r="CZ519" s="436"/>
      <c r="DA519" s="437"/>
      <c r="DB519" s="438"/>
      <c r="DC519" s="457">
        <v>71982</v>
      </c>
      <c r="DD519" s="458">
        <v>0</v>
      </c>
      <c r="DE519" s="459">
        <v>1448</v>
      </c>
      <c r="DF519" s="357">
        <v>24476.666666666668</v>
      </c>
    </row>
    <row r="520" spans="1:110" ht="35.25" customHeight="1" x14ac:dyDescent="0.25">
      <c r="A520" s="401" t="s">
        <v>56</v>
      </c>
      <c r="B520" s="48" t="s">
        <v>42</v>
      </c>
      <c r="C520" s="48" t="s">
        <v>670</v>
      </c>
      <c r="D520" s="145" t="s">
        <v>908</v>
      </c>
      <c r="E520" s="145" t="s">
        <v>719</v>
      </c>
      <c r="F520" s="145" t="s">
        <v>909</v>
      </c>
      <c r="G520" s="14" t="s">
        <v>719</v>
      </c>
      <c r="H520" s="22" t="s">
        <v>1979</v>
      </c>
      <c r="I520" s="145" t="s">
        <v>1984</v>
      </c>
      <c r="J520" s="426">
        <v>13.433093243181185</v>
      </c>
      <c r="K520" s="426">
        <v>10.409090887440001</v>
      </c>
      <c r="L520" s="488">
        <v>1057.3</v>
      </c>
      <c r="M520" s="498"/>
      <c r="N520" s="498"/>
      <c r="O520" s="498"/>
      <c r="P520" s="498"/>
      <c r="Q520" s="498"/>
      <c r="R520" s="498"/>
      <c r="S520" s="498"/>
      <c r="T520" s="498"/>
      <c r="U520" s="498"/>
      <c r="V520" s="498"/>
      <c r="W520" s="498"/>
      <c r="X520" s="498"/>
      <c r="Y520" s="498"/>
      <c r="Z520" s="498"/>
      <c r="AA520" s="498"/>
      <c r="AB520" s="498"/>
      <c r="AC520" s="498">
        <v>31</v>
      </c>
      <c r="AD520" s="498">
        <v>31</v>
      </c>
      <c r="AE520" s="498"/>
      <c r="AF520" s="498"/>
      <c r="AG520" s="585"/>
      <c r="AH520" s="498"/>
      <c r="AI520" s="498">
        <f t="shared" si="38"/>
        <v>31</v>
      </c>
      <c r="AJ520" s="498">
        <f t="shared" si="39"/>
        <v>31</v>
      </c>
      <c r="AK520" s="498"/>
      <c r="AL520" s="498"/>
      <c r="AM520" s="498"/>
      <c r="AN520" s="498"/>
      <c r="AO520" s="498"/>
      <c r="AP520" s="498"/>
      <c r="AQ520" s="498"/>
      <c r="AR520" s="498"/>
      <c r="AS520" s="498"/>
      <c r="AT520" s="498"/>
      <c r="AU520" s="498"/>
      <c r="AV520" s="498"/>
      <c r="AW520" s="498"/>
      <c r="AX520" s="498"/>
      <c r="AY520" s="498"/>
      <c r="AZ520" s="498"/>
      <c r="BA520" s="586">
        <v>204.63</v>
      </c>
      <c r="BB520" s="586">
        <v>204.63</v>
      </c>
      <c r="BC520" s="498"/>
      <c r="BD520" s="498"/>
      <c r="BE520" s="498"/>
      <c r="BF520" s="498"/>
      <c r="BG520" s="256">
        <f t="shared" si="40"/>
        <v>204.63</v>
      </c>
      <c r="BH520" s="26">
        <f t="shared" si="41"/>
        <v>204.63</v>
      </c>
      <c r="BI520" s="514">
        <f t="shared" si="37"/>
        <v>2.4654216867469877E-2</v>
      </c>
      <c r="BJ520" s="515">
        <v>0</v>
      </c>
      <c r="BK520" s="515">
        <v>0</v>
      </c>
      <c r="BL520" s="515">
        <v>0</v>
      </c>
      <c r="BM520" s="515">
        <v>0</v>
      </c>
      <c r="BN520" s="515">
        <v>0</v>
      </c>
      <c r="BO520" s="515">
        <v>0</v>
      </c>
      <c r="BP520" s="515">
        <v>0</v>
      </c>
      <c r="BQ520" s="515">
        <v>0</v>
      </c>
      <c r="BR520" s="515">
        <v>0</v>
      </c>
      <c r="BS520" s="515">
        <v>0</v>
      </c>
      <c r="BT520" s="515">
        <v>0</v>
      </c>
      <c r="BU520" s="515">
        <v>0</v>
      </c>
      <c r="BV520" s="515">
        <v>0</v>
      </c>
      <c r="BW520" s="515">
        <v>0</v>
      </c>
      <c r="BX520" s="515">
        <v>0</v>
      </c>
      <c r="BY520" s="515">
        <v>0</v>
      </c>
      <c r="BZ520" s="515">
        <v>240202.87920000002</v>
      </c>
      <c r="CA520" s="515">
        <v>240202.87920000002</v>
      </c>
      <c r="CB520" s="515">
        <v>0</v>
      </c>
      <c r="CC520" s="515">
        <v>0</v>
      </c>
      <c r="CD520" s="515">
        <v>0</v>
      </c>
      <c r="CE520" s="515">
        <v>0</v>
      </c>
      <c r="CF520" s="515">
        <v>240202.87920000002</v>
      </c>
      <c r="CG520" s="516">
        <v>240202.87920000002</v>
      </c>
      <c r="CH520" s="501">
        <v>33673440</v>
      </c>
      <c r="CI520" s="501">
        <v>33673440</v>
      </c>
      <c r="CJ520" s="501">
        <v>29083200</v>
      </c>
      <c r="CK520" s="257" t="s">
        <v>1976</v>
      </c>
      <c r="CL520" s="108">
        <v>9.61</v>
      </c>
      <c r="CM520" s="245">
        <v>9.61</v>
      </c>
      <c r="CN520" s="109">
        <v>8.3000000000000007</v>
      </c>
      <c r="CO520" s="436"/>
      <c r="CP520" s="436"/>
      <c r="CQ520" s="436"/>
      <c r="CR520" s="273"/>
      <c r="CS520" s="447">
        <v>16.785907494749139</v>
      </c>
      <c r="CT520" s="448">
        <v>9.0017417923897245</v>
      </c>
      <c r="CU520" s="441">
        <v>7.3343976362868726E-2</v>
      </c>
      <c r="CV520" s="442">
        <v>6.7017891609377586E-2</v>
      </c>
      <c r="CW520" s="450" t="s">
        <v>2254</v>
      </c>
      <c r="CX520" s="242"/>
      <c r="CY520" s="436"/>
      <c r="CZ520" s="436"/>
      <c r="DA520" s="437"/>
      <c r="DB520" s="438"/>
      <c r="DC520" s="457">
        <v>0</v>
      </c>
      <c r="DD520" s="458">
        <v>0</v>
      </c>
      <c r="DE520" s="459">
        <v>0</v>
      </c>
      <c r="DF520" s="357">
        <v>0</v>
      </c>
    </row>
    <row r="521" spans="1:110" ht="35.25" customHeight="1" x14ac:dyDescent="0.25">
      <c r="A521" s="401" t="s">
        <v>56</v>
      </c>
      <c r="B521" s="48" t="s">
        <v>42</v>
      </c>
      <c r="C521" s="48" t="s">
        <v>670</v>
      </c>
      <c r="D521" s="145" t="s">
        <v>908</v>
      </c>
      <c r="E521" s="145" t="s">
        <v>719</v>
      </c>
      <c r="F521" s="145" t="s">
        <v>910</v>
      </c>
      <c r="G521" s="14" t="s">
        <v>852</v>
      </c>
      <c r="H521" s="22" t="s">
        <v>1979</v>
      </c>
      <c r="I521" s="145" t="s">
        <v>1984</v>
      </c>
      <c r="J521" s="426">
        <v>14.460892192392555</v>
      </c>
      <c r="K521" s="426">
        <v>4.6651515054479997</v>
      </c>
      <c r="L521" s="488">
        <v>52.3</v>
      </c>
      <c r="M521" s="498"/>
      <c r="N521" s="498"/>
      <c r="O521" s="498"/>
      <c r="P521" s="498"/>
      <c r="Q521" s="498"/>
      <c r="R521" s="498"/>
      <c r="S521" s="498"/>
      <c r="T521" s="498"/>
      <c r="U521" s="498"/>
      <c r="V521" s="498"/>
      <c r="W521" s="498"/>
      <c r="X521" s="498"/>
      <c r="Y521" s="498"/>
      <c r="Z521" s="498"/>
      <c r="AA521" s="498"/>
      <c r="AB521" s="498"/>
      <c r="AC521" s="498">
        <v>1</v>
      </c>
      <c r="AD521" s="498">
        <v>1</v>
      </c>
      <c r="AE521" s="498"/>
      <c r="AF521" s="498"/>
      <c r="AG521" s="585"/>
      <c r="AH521" s="498"/>
      <c r="AI521" s="498">
        <f t="shared" si="38"/>
        <v>1</v>
      </c>
      <c r="AJ521" s="498">
        <f t="shared" si="39"/>
        <v>1</v>
      </c>
      <c r="AK521" s="498"/>
      <c r="AL521" s="498"/>
      <c r="AM521" s="498"/>
      <c r="AN521" s="498"/>
      <c r="AO521" s="498"/>
      <c r="AP521" s="498"/>
      <c r="AQ521" s="498"/>
      <c r="AR521" s="498"/>
      <c r="AS521" s="498"/>
      <c r="AT521" s="498"/>
      <c r="AU521" s="498"/>
      <c r="AV521" s="498"/>
      <c r="AW521" s="498"/>
      <c r="AX521" s="498"/>
      <c r="AY521" s="498"/>
      <c r="AZ521" s="498"/>
      <c r="BA521" s="586">
        <v>112</v>
      </c>
      <c r="BB521" s="586">
        <v>112</v>
      </c>
      <c r="BC521" s="498"/>
      <c r="BD521" s="498"/>
      <c r="BE521" s="498"/>
      <c r="BF521" s="498"/>
      <c r="BG521" s="256">
        <f t="shared" si="40"/>
        <v>112</v>
      </c>
      <c r="BH521" s="26">
        <f t="shared" si="41"/>
        <v>112</v>
      </c>
      <c r="BI521" s="514">
        <f t="shared" ref="BI521:BI584" si="42">IF(CN521=0,0,BG521/1000/CN521)</f>
        <v>1.4303959131545339E-2</v>
      </c>
      <c r="BJ521" s="515">
        <v>0</v>
      </c>
      <c r="BK521" s="515">
        <v>0</v>
      </c>
      <c r="BL521" s="515">
        <v>0</v>
      </c>
      <c r="BM521" s="515">
        <v>0</v>
      </c>
      <c r="BN521" s="515">
        <v>0</v>
      </c>
      <c r="BO521" s="515">
        <v>0</v>
      </c>
      <c r="BP521" s="515">
        <v>0</v>
      </c>
      <c r="BQ521" s="515">
        <v>0</v>
      </c>
      <c r="BR521" s="515">
        <v>0</v>
      </c>
      <c r="BS521" s="515">
        <v>0</v>
      </c>
      <c r="BT521" s="515">
        <v>0</v>
      </c>
      <c r="BU521" s="515">
        <v>0</v>
      </c>
      <c r="BV521" s="515">
        <v>0</v>
      </c>
      <c r="BW521" s="515">
        <v>0</v>
      </c>
      <c r="BX521" s="515">
        <v>0</v>
      </c>
      <c r="BY521" s="515">
        <v>0</v>
      </c>
      <c r="BZ521" s="515">
        <v>131470.08000000002</v>
      </c>
      <c r="CA521" s="515">
        <v>131470.08000000002</v>
      </c>
      <c r="CB521" s="515">
        <v>0</v>
      </c>
      <c r="CC521" s="515">
        <v>0</v>
      </c>
      <c r="CD521" s="515">
        <v>0</v>
      </c>
      <c r="CE521" s="515">
        <v>0</v>
      </c>
      <c r="CF521" s="515">
        <v>131470.08000000002</v>
      </c>
      <c r="CG521" s="516">
        <v>131470.08000000002</v>
      </c>
      <c r="CH521" s="501">
        <v>22355520</v>
      </c>
      <c r="CI521" s="501">
        <v>22355520</v>
      </c>
      <c r="CJ521" s="501">
        <v>27436320</v>
      </c>
      <c r="CK521" s="257" t="s">
        <v>1976</v>
      </c>
      <c r="CL521" s="108">
        <v>6.38</v>
      </c>
      <c r="CM521" s="245">
        <v>6.38</v>
      </c>
      <c r="CN521" s="109">
        <v>7.83</v>
      </c>
      <c r="CO521" s="436"/>
      <c r="CP521" s="436"/>
      <c r="CQ521" s="436"/>
      <c r="CR521" s="273"/>
      <c r="CS521" s="447">
        <v>19.882740559263326</v>
      </c>
      <c r="CT521" s="448">
        <v>19.882740559263326</v>
      </c>
      <c r="CU521" s="441">
        <v>0.69562056315456677</v>
      </c>
      <c r="CV521" s="442">
        <v>0.69562056315456677</v>
      </c>
      <c r="CW521" s="450" t="s">
        <v>2303</v>
      </c>
      <c r="CX521" s="242"/>
      <c r="CY521" s="436"/>
      <c r="CZ521" s="436"/>
      <c r="DA521" s="437"/>
      <c r="DB521" s="438"/>
      <c r="DC521" s="457">
        <v>0</v>
      </c>
      <c r="DD521" s="458">
        <v>0</v>
      </c>
      <c r="DE521" s="459">
        <v>2706</v>
      </c>
      <c r="DF521" s="357">
        <v>902</v>
      </c>
    </row>
    <row r="522" spans="1:110" ht="35.25" customHeight="1" x14ac:dyDescent="0.25">
      <c r="A522" s="401" t="s">
        <v>56</v>
      </c>
      <c r="B522" s="48" t="s">
        <v>42</v>
      </c>
      <c r="C522" s="48" t="s">
        <v>670</v>
      </c>
      <c r="D522" s="145" t="s">
        <v>908</v>
      </c>
      <c r="E522" s="145" t="s">
        <v>719</v>
      </c>
      <c r="F522" s="145" t="s">
        <v>911</v>
      </c>
      <c r="G522" s="14" t="s">
        <v>852</v>
      </c>
      <c r="H522" s="22" t="s">
        <v>1978</v>
      </c>
      <c r="I522" s="145" t="s">
        <v>1984</v>
      </c>
      <c r="J522" s="426">
        <v>12.30968508939201</v>
      </c>
      <c r="K522" s="426">
        <v>10.632765129398999</v>
      </c>
      <c r="L522" s="488">
        <v>398.8</v>
      </c>
      <c r="M522" s="498"/>
      <c r="N522" s="498"/>
      <c r="O522" s="498"/>
      <c r="P522" s="498"/>
      <c r="Q522" s="498"/>
      <c r="R522" s="498"/>
      <c r="S522" s="498"/>
      <c r="T522" s="498"/>
      <c r="U522" s="498"/>
      <c r="V522" s="498"/>
      <c r="W522" s="498"/>
      <c r="X522" s="498"/>
      <c r="Y522" s="498"/>
      <c r="Z522" s="498"/>
      <c r="AA522" s="498"/>
      <c r="AB522" s="498"/>
      <c r="AC522" s="498">
        <v>13</v>
      </c>
      <c r="AD522" s="498">
        <v>13</v>
      </c>
      <c r="AE522" s="498"/>
      <c r="AF522" s="498"/>
      <c r="AG522" s="585"/>
      <c r="AH522" s="498"/>
      <c r="AI522" s="498">
        <f t="shared" ref="AI522:AI585" si="43">SUM(M522,O522,Q522,S522,U522,W522,Y522,AA522,AC522,AE522,AG522)</f>
        <v>13</v>
      </c>
      <c r="AJ522" s="498">
        <f t="shared" ref="AJ522:AJ585" si="44">SUM(N522,P522,R522,T522,V522,X522,Z522,AB522,AD522,AF522,AH522)</f>
        <v>13</v>
      </c>
      <c r="AK522" s="498"/>
      <c r="AL522" s="498"/>
      <c r="AM522" s="498"/>
      <c r="AN522" s="498"/>
      <c r="AO522" s="498"/>
      <c r="AP522" s="498"/>
      <c r="AQ522" s="498"/>
      <c r="AR522" s="498"/>
      <c r="AS522" s="498"/>
      <c r="AT522" s="498"/>
      <c r="AU522" s="498"/>
      <c r="AV522" s="498"/>
      <c r="AW522" s="498"/>
      <c r="AX522" s="498"/>
      <c r="AY522" s="498"/>
      <c r="AZ522" s="498"/>
      <c r="BA522" s="586">
        <v>3820.14</v>
      </c>
      <c r="BB522" s="586">
        <v>3820.14</v>
      </c>
      <c r="BC522" s="498"/>
      <c r="BD522" s="498"/>
      <c r="BE522" s="498"/>
      <c r="BF522" s="498"/>
      <c r="BG522" s="256">
        <f t="shared" ref="BG522:BG585" si="45">SUM(AK522,AM522,AO522,AQ522,AS522,AU522,AW522,AY522,BA522,BC522,BE522)</f>
        <v>3820.14</v>
      </c>
      <c r="BH522" s="26">
        <f t="shared" ref="BH522:BH585" si="46">SUM(AL522,AN522,AP522,AR522,AT522,AV522,AX522,AZ522,BB522,BD522,BF522)</f>
        <v>3820.14</v>
      </c>
      <c r="BI522" s="514">
        <f t="shared" si="42"/>
        <v>0.47278960396039604</v>
      </c>
      <c r="BJ522" s="515">
        <v>0</v>
      </c>
      <c r="BK522" s="515">
        <v>0</v>
      </c>
      <c r="BL522" s="515">
        <v>0</v>
      </c>
      <c r="BM522" s="515">
        <v>0</v>
      </c>
      <c r="BN522" s="515">
        <v>0</v>
      </c>
      <c r="BO522" s="515">
        <v>0</v>
      </c>
      <c r="BP522" s="515">
        <v>0</v>
      </c>
      <c r="BQ522" s="515">
        <v>0</v>
      </c>
      <c r="BR522" s="515">
        <v>0</v>
      </c>
      <c r="BS522" s="515">
        <v>0</v>
      </c>
      <c r="BT522" s="515">
        <v>0</v>
      </c>
      <c r="BU522" s="515">
        <v>0</v>
      </c>
      <c r="BV522" s="515">
        <v>0</v>
      </c>
      <c r="BW522" s="515">
        <v>0</v>
      </c>
      <c r="BX522" s="515">
        <v>0</v>
      </c>
      <c r="BY522" s="515">
        <v>0</v>
      </c>
      <c r="BZ522" s="515">
        <v>4484233.1376</v>
      </c>
      <c r="CA522" s="515">
        <v>4484233.1376</v>
      </c>
      <c r="CB522" s="515">
        <v>0</v>
      </c>
      <c r="CC522" s="515">
        <v>0</v>
      </c>
      <c r="CD522" s="515">
        <v>0</v>
      </c>
      <c r="CE522" s="515">
        <v>0</v>
      </c>
      <c r="CF522" s="515">
        <v>4484233.1376</v>
      </c>
      <c r="CG522" s="516">
        <v>4484233.1376</v>
      </c>
      <c r="CH522" s="501">
        <v>25368960.000000004</v>
      </c>
      <c r="CI522" s="501">
        <v>25368960.000000004</v>
      </c>
      <c r="CJ522" s="501">
        <v>28312320.000000004</v>
      </c>
      <c r="CK522" s="257" t="s">
        <v>1976</v>
      </c>
      <c r="CL522" s="108">
        <v>7.24</v>
      </c>
      <c r="CM522" s="245">
        <v>7.24</v>
      </c>
      <c r="CN522" s="109">
        <v>8.08</v>
      </c>
      <c r="CO522" s="436"/>
      <c r="CP522" s="436"/>
      <c r="CQ522" s="436"/>
      <c r="CR522" s="273"/>
      <c r="CS522" s="447">
        <v>130.05733566668559</v>
      </c>
      <c r="CT522" s="448">
        <v>129.72051995419082</v>
      </c>
      <c r="CU522" s="441">
        <v>0.92362654420187484</v>
      </c>
      <c r="CV522" s="442">
        <v>0.92279077320312852</v>
      </c>
      <c r="CW522" s="450" t="s">
        <v>2210</v>
      </c>
      <c r="CX522" s="242"/>
      <c r="CY522" s="436"/>
      <c r="CZ522" s="436"/>
      <c r="DA522" s="437"/>
      <c r="DB522" s="438"/>
      <c r="DC522" s="457">
        <v>37904</v>
      </c>
      <c r="DD522" s="458">
        <v>44110</v>
      </c>
      <c r="DE522" s="459">
        <v>5718</v>
      </c>
      <c r="DF522" s="357">
        <v>29244</v>
      </c>
    </row>
    <row r="523" spans="1:110" ht="35.25" customHeight="1" x14ac:dyDescent="0.25">
      <c r="A523" s="401" t="s">
        <v>56</v>
      </c>
      <c r="B523" s="48" t="s">
        <v>42</v>
      </c>
      <c r="C523" s="48" t="s">
        <v>670</v>
      </c>
      <c r="D523" s="145" t="s">
        <v>908</v>
      </c>
      <c r="E523" s="145" t="s">
        <v>719</v>
      </c>
      <c r="F523" s="145" t="s">
        <v>912</v>
      </c>
      <c r="G523" s="14" t="s">
        <v>879</v>
      </c>
      <c r="H523" s="22" t="s">
        <v>1979</v>
      </c>
      <c r="I523" s="145" t="s">
        <v>1984</v>
      </c>
      <c r="J523" s="426">
        <v>14.508696794681459</v>
      </c>
      <c r="K523" s="426">
        <v>18.699431779287</v>
      </c>
      <c r="L523" s="488">
        <v>1129.4000000000001</v>
      </c>
      <c r="M523" s="498"/>
      <c r="N523" s="498"/>
      <c r="O523" s="498"/>
      <c r="P523" s="498"/>
      <c r="Q523" s="498"/>
      <c r="R523" s="498"/>
      <c r="S523" s="498"/>
      <c r="T523" s="498"/>
      <c r="U523" s="498"/>
      <c r="V523" s="498"/>
      <c r="W523" s="498"/>
      <c r="X523" s="498"/>
      <c r="Y523" s="498"/>
      <c r="Z523" s="498"/>
      <c r="AA523" s="498"/>
      <c r="AB523" s="498"/>
      <c r="AC523" s="498">
        <v>54</v>
      </c>
      <c r="AD523" s="498">
        <v>54</v>
      </c>
      <c r="AE523" s="498"/>
      <c r="AF523" s="498"/>
      <c r="AG523" s="585"/>
      <c r="AH523" s="498"/>
      <c r="AI523" s="498">
        <f t="shared" si="43"/>
        <v>54</v>
      </c>
      <c r="AJ523" s="498">
        <f t="shared" si="44"/>
        <v>54</v>
      </c>
      <c r="AK523" s="498"/>
      <c r="AL523" s="498"/>
      <c r="AM523" s="498"/>
      <c r="AN523" s="498"/>
      <c r="AO523" s="498"/>
      <c r="AP523" s="498"/>
      <c r="AQ523" s="498"/>
      <c r="AR523" s="498"/>
      <c r="AS523" s="498"/>
      <c r="AT523" s="498"/>
      <c r="AU523" s="498"/>
      <c r="AV523" s="498"/>
      <c r="AW523" s="498"/>
      <c r="AX523" s="498"/>
      <c r="AY523" s="498"/>
      <c r="AZ523" s="498"/>
      <c r="BA523" s="586">
        <v>4775.9799999999996</v>
      </c>
      <c r="BB523" s="586">
        <v>4775.9799999999996</v>
      </c>
      <c r="BC523" s="498"/>
      <c r="BD523" s="498"/>
      <c r="BE523" s="498"/>
      <c r="BF523" s="498"/>
      <c r="BG523" s="256">
        <f t="shared" si="45"/>
        <v>4775.9799999999996</v>
      </c>
      <c r="BH523" s="26">
        <f t="shared" si="46"/>
        <v>4775.9799999999996</v>
      </c>
      <c r="BI523" s="514">
        <f t="shared" si="42"/>
        <v>0.96679757085020224</v>
      </c>
      <c r="BJ523" s="515">
        <v>0</v>
      </c>
      <c r="BK523" s="515">
        <v>0</v>
      </c>
      <c r="BL523" s="515">
        <v>0</v>
      </c>
      <c r="BM523" s="515">
        <v>0</v>
      </c>
      <c r="BN523" s="515">
        <v>0</v>
      </c>
      <c r="BO523" s="515">
        <v>0</v>
      </c>
      <c r="BP523" s="515">
        <v>0</v>
      </c>
      <c r="BQ523" s="515">
        <v>0</v>
      </c>
      <c r="BR523" s="515">
        <v>0</v>
      </c>
      <c r="BS523" s="515">
        <v>0</v>
      </c>
      <c r="BT523" s="515">
        <v>0</v>
      </c>
      <c r="BU523" s="515">
        <v>0</v>
      </c>
      <c r="BV523" s="515">
        <v>0</v>
      </c>
      <c r="BW523" s="515">
        <v>0</v>
      </c>
      <c r="BX523" s="515">
        <v>0</v>
      </c>
      <c r="BY523" s="515">
        <v>0</v>
      </c>
      <c r="BZ523" s="515">
        <v>5606236.3631999996</v>
      </c>
      <c r="CA523" s="515">
        <v>5606236.3631999996</v>
      </c>
      <c r="CB523" s="515">
        <v>0</v>
      </c>
      <c r="CC523" s="515">
        <v>0</v>
      </c>
      <c r="CD523" s="515">
        <v>0</v>
      </c>
      <c r="CE523" s="515">
        <v>0</v>
      </c>
      <c r="CF523" s="515">
        <v>5606236.3631999996</v>
      </c>
      <c r="CG523" s="516">
        <v>5606236.3631999996</v>
      </c>
      <c r="CH523" s="501">
        <v>16013280.000000002</v>
      </c>
      <c r="CI523" s="501">
        <v>16013280.000000002</v>
      </c>
      <c r="CJ523" s="501">
        <v>17309760.000000004</v>
      </c>
      <c r="CK523" s="257" t="s">
        <v>1976</v>
      </c>
      <c r="CL523" s="108">
        <v>4.57</v>
      </c>
      <c r="CM523" s="245">
        <v>4.57</v>
      </c>
      <c r="CN523" s="109">
        <v>4.9400000000000004</v>
      </c>
      <c r="CO523" s="436"/>
      <c r="CP523" s="436"/>
      <c r="CQ523" s="436"/>
      <c r="CR523" s="273"/>
      <c r="CS523" s="447">
        <v>116.24355274585334</v>
      </c>
      <c r="CT523" s="448">
        <v>67.396992222978753</v>
      </c>
      <c r="CU523" s="441">
        <v>0.84782312821808681</v>
      </c>
      <c r="CV523" s="442">
        <v>0.82715563289974892</v>
      </c>
      <c r="CW523" s="450" t="s">
        <v>2225</v>
      </c>
      <c r="CX523" s="242"/>
      <c r="CY523" s="436"/>
      <c r="CZ523" s="436"/>
      <c r="DA523" s="437"/>
      <c r="DB523" s="438"/>
      <c r="DC523" s="457">
        <v>86933</v>
      </c>
      <c r="DD523" s="458">
        <v>31621</v>
      </c>
      <c r="DE523" s="459">
        <v>85010</v>
      </c>
      <c r="DF523" s="357">
        <v>67854.666666666672</v>
      </c>
    </row>
    <row r="524" spans="1:110" ht="35.25" customHeight="1" x14ac:dyDescent="0.25">
      <c r="A524" s="401" t="s">
        <v>56</v>
      </c>
      <c r="B524" s="48" t="s">
        <v>42</v>
      </c>
      <c r="C524" s="48" t="s">
        <v>670</v>
      </c>
      <c r="D524" s="145" t="s">
        <v>908</v>
      </c>
      <c r="E524" s="145" t="s">
        <v>719</v>
      </c>
      <c r="F524" s="145" t="s">
        <v>913</v>
      </c>
      <c r="G524" s="14" t="s">
        <v>914</v>
      </c>
      <c r="H524" s="22" t="s">
        <v>1978</v>
      </c>
      <c r="I524" s="145" t="s">
        <v>1984</v>
      </c>
      <c r="J524" s="426">
        <v>10.158477986391464</v>
      </c>
      <c r="K524" s="426">
        <v>7.9113636199080011</v>
      </c>
      <c r="L524" s="488">
        <v>382.3</v>
      </c>
      <c r="M524" s="498"/>
      <c r="N524" s="498"/>
      <c r="O524" s="498"/>
      <c r="P524" s="498"/>
      <c r="Q524" s="498"/>
      <c r="R524" s="498"/>
      <c r="S524" s="498"/>
      <c r="T524" s="498"/>
      <c r="U524" s="498"/>
      <c r="V524" s="498"/>
      <c r="W524" s="498"/>
      <c r="X524" s="498"/>
      <c r="Y524" s="498"/>
      <c r="Z524" s="498"/>
      <c r="AA524" s="498"/>
      <c r="AB524" s="498"/>
      <c r="AC524" s="498">
        <v>2</v>
      </c>
      <c r="AD524" s="498">
        <v>2</v>
      </c>
      <c r="AE524" s="498"/>
      <c r="AF524" s="498"/>
      <c r="AG524" s="585"/>
      <c r="AH524" s="498"/>
      <c r="AI524" s="498">
        <f t="shared" si="43"/>
        <v>2</v>
      </c>
      <c r="AJ524" s="498">
        <f t="shared" si="44"/>
        <v>2</v>
      </c>
      <c r="AK524" s="498"/>
      <c r="AL524" s="498"/>
      <c r="AM524" s="498"/>
      <c r="AN524" s="498"/>
      <c r="AO524" s="498"/>
      <c r="AP524" s="498"/>
      <c r="AQ524" s="498"/>
      <c r="AR524" s="498"/>
      <c r="AS524" s="498"/>
      <c r="AT524" s="498"/>
      <c r="AU524" s="498"/>
      <c r="AV524" s="498"/>
      <c r="AW524" s="498"/>
      <c r="AX524" s="498"/>
      <c r="AY524" s="498"/>
      <c r="AZ524" s="498"/>
      <c r="BA524" s="586">
        <v>252</v>
      </c>
      <c r="BB524" s="586">
        <v>252</v>
      </c>
      <c r="BC524" s="498"/>
      <c r="BD524" s="498"/>
      <c r="BE524" s="498"/>
      <c r="BF524" s="498"/>
      <c r="BG524" s="256">
        <f t="shared" si="45"/>
        <v>252</v>
      </c>
      <c r="BH524" s="26">
        <f t="shared" si="46"/>
        <v>252</v>
      </c>
      <c r="BI524" s="514">
        <f t="shared" si="42"/>
        <v>3.4239130434782605E-2</v>
      </c>
      <c r="BJ524" s="515">
        <v>0</v>
      </c>
      <c r="BK524" s="515">
        <v>0</v>
      </c>
      <c r="BL524" s="515">
        <v>0</v>
      </c>
      <c r="BM524" s="515">
        <v>0</v>
      </c>
      <c r="BN524" s="515">
        <v>0</v>
      </c>
      <c r="BO524" s="515">
        <v>0</v>
      </c>
      <c r="BP524" s="515">
        <v>0</v>
      </c>
      <c r="BQ524" s="515">
        <v>0</v>
      </c>
      <c r="BR524" s="515">
        <v>0</v>
      </c>
      <c r="BS524" s="515">
        <v>0</v>
      </c>
      <c r="BT524" s="515">
        <v>0</v>
      </c>
      <c r="BU524" s="515">
        <v>0</v>
      </c>
      <c r="BV524" s="515">
        <v>0</v>
      </c>
      <c r="BW524" s="515">
        <v>0</v>
      </c>
      <c r="BX524" s="515">
        <v>0</v>
      </c>
      <c r="BY524" s="515">
        <v>0</v>
      </c>
      <c r="BZ524" s="515">
        <v>295807.68</v>
      </c>
      <c r="CA524" s="515">
        <v>295807.68</v>
      </c>
      <c r="CB524" s="515">
        <v>0</v>
      </c>
      <c r="CC524" s="515">
        <v>0</v>
      </c>
      <c r="CD524" s="515">
        <v>0</v>
      </c>
      <c r="CE524" s="515">
        <v>0</v>
      </c>
      <c r="CF524" s="515">
        <v>295807.68</v>
      </c>
      <c r="CG524" s="516">
        <v>295807.68</v>
      </c>
      <c r="CH524" s="501">
        <v>25894560</v>
      </c>
      <c r="CI524" s="501">
        <v>25894560</v>
      </c>
      <c r="CJ524" s="501">
        <v>25789440.000000004</v>
      </c>
      <c r="CK524" s="257" t="s">
        <v>1976</v>
      </c>
      <c r="CL524" s="108">
        <v>7.39</v>
      </c>
      <c r="CM524" s="245">
        <v>7.39</v>
      </c>
      <c r="CN524" s="109">
        <v>7.36</v>
      </c>
      <c r="CO524" s="436"/>
      <c r="CP524" s="436"/>
      <c r="CQ524" s="436"/>
      <c r="CR524" s="273"/>
      <c r="CS524" s="447">
        <v>14.569331504212405</v>
      </c>
      <c r="CT524" s="448">
        <v>14.569331504212405</v>
      </c>
      <c r="CU524" s="441">
        <v>1.9930935888465898E-2</v>
      </c>
      <c r="CV524" s="442">
        <v>1.9930935888465898E-2</v>
      </c>
      <c r="CW524" s="450" t="s">
        <v>2304</v>
      </c>
      <c r="CX524" s="242"/>
      <c r="CY524" s="436"/>
      <c r="CZ524" s="436"/>
      <c r="DA524" s="437"/>
      <c r="DB524" s="438"/>
      <c r="DC524" s="457">
        <v>15444</v>
      </c>
      <c r="DD524" s="458">
        <v>0</v>
      </c>
      <c r="DE524" s="459">
        <v>0</v>
      </c>
      <c r="DF524" s="357">
        <v>5148</v>
      </c>
    </row>
    <row r="525" spans="1:110" ht="35.25" customHeight="1" x14ac:dyDescent="0.25">
      <c r="A525" s="401" t="s">
        <v>56</v>
      </c>
      <c r="B525" s="48" t="s">
        <v>42</v>
      </c>
      <c r="C525" s="48" t="s">
        <v>670</v>
      </c>
      <c r="D525" s="145" t="s">
        <v>908</v>
      </c>
      <c r="E525" s="145" t="s">
        <v>719</v>
      </c>
      <c r="F525" s="145" t="s">
        <v>915</v>
      </c>
      <c r="G525" s="14" t="s">
        <v>719</v>
      </c>
      <c r="H525" s="22" t="s">
        <v>1979</v>
      </c>
      <c r="I525" s="145" t="s">
        <v>1984</v>
      </c>
      <c r="J525" s="426">
        <v>10.158477986391464</v>
      </c>
      <c r="K525" s="426">
        <v>4.9070075655509999</v>
      </c>
      <c r="L525" s="488">
        <v>397.3</v>
      </c>
      <c r="M525" s="498"/>
      <c r="N525" s="498"/>
      <c r="O525" s="498"/>
      <c r="P525" s="498"/>
      <c r="Q525" s="498"/>
      <c r="R525" s="498"/>
      <c r="S525" s="498"/>
      <c r="T525" s="498"/>
      <c r="U525" s="498"/>
      <c r="V525" s="498"/>
      <c r="W525" s="498"/>
      <c r="X525" s="498"/>
      <c r="Y525" s="498"/>
      <c r="Z525" s="498"/>
      <c r="AA525" s="498"/>
      <c r="AB525" s="498"/>
      <c r="AC525" s="498">
        <v>13</v>
      </c>
      <c r="AD525" s="498">
        <v>13</v>
      </c>
      <c r="AE525" s="498"/>
      <c r="AF525" s="498"/>
      <c r="AG525" s="585"/>
      <c r="AH525" s="498"/>
      <c r="AI525" s="498">
        <f t="shared" si="43"/>
        <v>13</v>
      </c>
      <c r="AJ525" s="498">
        <f t="shared" si="44"/>
        <v>13</v>
      </c>
      <c r="AK525" s="498"/>
      <c r="AL525" s="498"/>
      <c r="AM525" s="498"/>
      <c r="AN525" s="498"/>
      <c r="AO525" s="498"/>
      <c r="AP525" s="498"/>
      <c r="AQ525" s="498"/>
      <c r="AR525" s="498"/>
      <c r="AS525" s="498"/>
      <c r="AT525" s="498"/>
      <c r="AU525" s="498"/>
      <c r="AV525" s="498"/>
      <c r="AW525" s="498"/>
      <c r="AX525" s="498"/>
      <c r="AY525" s="498"/>
      <c r="AZ525" s="498"/>
      <c r="BA525" s="586">
        <v>86.46</v>
      </c>
      <c r="BB525" s="586">
        <v>86.46</v>
      </c>
      <c r="BC525" s="498"/>
      <c r="BD525" s="498"/>
      <c r="BE525" s="498"/>
      <c r="BF525" s="498"/>
      <c r="BG525" s="256">
        <f t="shared" si="45"/>
        <v>86.46</v>
      </c>
      <c r="BH525" s="26">
        <f t="shared" si="46"/>
        <v>86.46</v>
      </c>
      <c r="BI525" s="514">
        <f t="shared" si="42"/>
        <v>2.780064308681672E-2</v>
      </c>
      <c r="BJ525" s="515">
        <v>0</v>
      </c>
      <c r="BK525" s="515">
        <v>0</v>
      </c>
      <c r="BL525" s="515">
        <v>0</v>
      </c>
      <c r="BM525" s="515">
        <v>0</v>
      </c>
      <c r="BN525" s="515">
        <v>0</v>
      </c>
      <c r="BO525" s="515">
        <v>0</v>
      </c>
      <c r="BP525" s="515">
        <v>0</v>
      </c>
      <c r="BQ525" s="515">
        <v>0</v>
      </c>
      <c r="BR525" s="515">
        <v>0</v>
      </c>
      <c r="BS525" s="515">
        <v>0</v>
      </c>
      <c r="BT525" s="515">
        <v>0</v>
      </c>
      <c r="BU525" s="515">
        <v>0</v>
      </c>
      <c r="BV525" s="515">
        <v>0</v>
      </c>
      <c r="BW525" s="515">
        <v>0</v>
      </c>
      <c r="BX525" s="515">
        <v>0</v>
      </c>
      <c r="BY525" s="515">
        <v>0</v>
      </c>
      <c r="BZ525" s="515">
        <v>101490.20640000001</v>
      </c>
      <c r="CA525" s="515">
        <v>101490.20640000001</v>
      </c>
      <c r="CB525" s="515">
        <v>0</v>
      </c>
      <c r="CC525" s="515">
        <v>0</v>
      </c>
      <c r="CD525" s="515">
        <v>0</v>
      </c>
      <c r="CE525" s="515">
        <v>0</v>
      </c>
      <c r="CF525" s="515">
        <v>101490.20640000001</v>
      </c>
      <c r="CG525" s="516">
        <v>101490.20640000001</v>
      </c>
      <c r="CH525" s="501">
        <v>8970240</v>
      </c>
      <c r="CI525" s="501">
        <v>8970240</v>
      </c>
      <c r="CJ525" s="501">
        <v>10897440</v>
      </c>
      <c r="CK525" s="257" t="s">
        <v>1976</v>
      </c>
      <c r="CL525" s="108">
        <v>2.56</v>
      </c>
      <c r="CM525" s="245">
        <v>2.56</v>
      </c>
      <c r="CN525" s="109">
        <v>3.11</v>
      </c>
      <c r="CO525" s="436"/>
      <c r="CP525" s="436"/>
      <c r="CQ525" s="436"/>
      <c r="CR525" s="273"/>
      <c r="CS525" s="447">
        <v>294.2972824641588</v>
      </c>
      <c r="CT525" s="448">
        <v>108.97401835675372</v>
      </c>
      <c r="CU525" s="441">
        <v>1.2015328724987251</v>
      </c>
      <c r="CV525" s="442">
        <v>1.0983233067340932</v>
      </c>
      <c r="CW525" s="450" t="s">
        <v>2242</v>
      </c>
      <c r="CX525" s="242"/>
      <c r="CY525" s="436"/>
      <c r="CZ525" s="436"/>
      <c r="DA525" s="437"/>
      <c r="DB525" s="438"/>
      <c r="DC525" s="457">
        <v>0</v>
      </c>
      <c r="DD525" s="458">
        <v>0</v>
      </c>
      <c r="DE525" s="459">
        <v>24777</v>
      </c>
      <c r="DF525" s="357">
        <v>8259</v>
      </c>
    </row>
    <row r="526" spans="1:110" ht="35.25" customHeight="1" x14ac:dyDescent="0.25">
      <c r="A526" s="401" t="s">
        <v>56</v>
      </c>
      <c r="B526" s="48" t="s">
        <v>42</v>
      </c>
      <c r="C526" s="48" t="s">
        <v>670</v>
      </c>
      <c r="D526" s="145" t="s">
        <v>916</v>
      </c>
      <c r="E526" s="145" t="s">
        <v>747</v>
      </c>
      <c r="F526" s="145" t="s">
        <v>917</v>
      </c>
      <c r="G526" s="14" t="s">
        <v>918</v>
      </c>
      <c r="H526" s="22" t="s">
        <v>1978</v>
      </c>
      <c r="I526" s="145" t="s">
        <v>1984</v>
      </c>
      <c r="J526" s="426">
        <v>12.668219606558768</v>
      </c>
      <c r="K526" s="426">
        <v>22.916477225060998</v>
      </c>
      <c r="L526" s="488">
        <v>2127.3000000000002</v>
      </c>
      <c r="M526" s="498"/>
      <c r="N526" s="498"/>
      <c r="O526" s="498"/>
      <c r="P526" s="498"/>
      <c r="Q526" s="498"/>
      <c r="R526" s="498"/>
      <c r="S526" s="498"/>
      <c r="T526" s="498"/>
      <c r="U526" s="498"/>
      <c r="V526" s="498"/>
      <c r="W526" s="498"/>
      <c r="X526" s="498"/>
      <c r="Y526" s="498"/>
      <c r="Z526" s="498"/>
      <c r="AA526" s="498"/>
      <c r="AB526" s="498"/>
      <c r="AC526" s="498">
        <v>51</v>
      </c>
      <c r="AD526" s="498">
        <v>51</v>
      </c>
      <c r="AE526" s="498"/>
      <c r="AF526" s="498"/>
      <c r="AG526" s="585"/>
      <c r="AH526" s="498"/>
      <c r="AI526" s="498">
        <f t="shared" si="43"/>
        <v>51</v>
      </c>
      <c r="AJ526" s="498">
        <f t="shared" si="44"/>
        <v>51</v>
      </c>
      <c r="AK526" s="498"/>
      <c r="AL526" s="498"/>
      <c r="AM526" s="498"/>
      <c r="AN526" s="498"/>
      <c r="AO526" s="498"/>
      <c r="AP526" s="498"/>
      <c r="AQ526" s="498"/>
      <c r="AR526" s="498"/>
      <c r="AS526" s="498"/>
      <c r="AT526" s="498"/>
      <c r="AU526" s="498"/>
      <c r="AV526" s="498"/>
      <c r="AW526" s="498"/>
      <c r="AX526" s="498"/>
      <c r="AY526" s="498"/>
      <c r="AZ526" s="498"/>
      <c r="BA526" s="586">
        <v>381.42</v>
      </c>
      <c r="BB526" s="586">
        <v>381.42</v>
      </c>
      <c r="BC526" s="498"/>
      <c r="BD526" s="498"/>
      <c r="BE526" s="498"/>
      <c r="BF526" s="498"/>
      <c r="BG526" s="256">
        <f t="shared" si="45"/>
        <v>381.42</v>
      </c>
      <c r="BH526" s="26">
        <f t="shared" si="46"/>
        <v>381.42</v>
      </c>
      <c r="BI526" s="514">
        <f t="shared" si="42"/>
        <v>4.4454545454545462E-2</v>
      </c>
      <c r="BJ526" s="515">
        <v>0</v>
      </c>
      <c r="BK526" s="515">
        <v>0</v>
      </c>
      <c r="BL526" s="515">
        <v>0</v>
      </c>
      <c r="BM526" s="515">
        <v>0</v>
      </c>
      <c r="BN526" s="515">
        <v>0</v>
      </c>
      <c r="BO526" s="515">
        <v>0</v>
      </c>
      <c r="BP526" s="515">
        <v>0</v>
      </c>
      <c r="BQ526" s="515">
        <v>0</v>
      </c>
      <c r="BR526" s="515">
        <v>0</v>
      </c>
      <c r="BS526" s="515">
        <v>0</v>
      </c>
      <c r="BT526" s="515">
        <v>0</v>
      </c>
      <c r="BU526" s="515">
        <v>0</v>
      </c>
      <c r="BV526" s="515">
        <v>0</v>
      </c>
      <c r="BW526" s="515">
        <v>0</v>
      </c>
      <c r="BX526" s="515">
        <v>0</v>
      </c>
      <c r="BY526" s="515">
        <v>0</v>
      </c>
      <c r="BZ526" s="515">
        <v>447726.05280000006</v>
      </c>
      <c r="CA526" s="515">
        <v>447726.05280000006</v>
      </c>
      <c r="CB526" s="515">
        <v>0</v>
      </c>
      <c r="CC526" s="515">
        <v>0</v>
      </c>
      <c r="CD526" s="515">
        <v>0</v>
      </c>
      <c r="CE526" s="515">
        <v>0</v>
      </c>
      <c r="CF526" s="515">
        <v>447726.05280000006</v>
      </c>
      <c r="CG526" s="516">
        <v>447726.05280000006</v>
      </c>
      <c r="CH526" s="501">
        <v>20953920.000000004</v>
      </c>
      <c r="CI526" s="501">
        <v>20953920.000000004</v>
      </c>
      <c r="CJ526" s="501">
        <v>30064320.000000004</v>
      </c>
      <c r="CK526" s="257" t="s">
        <v>1976</v>
      </c>
      <c r="CL526" s="108">
        <v>5.98</v>
      </c>
      <c r="CM526" s="245">
        <v>5.98</v>
      </c>
      <c r="CN526" s="109">
        <v>8.58</v>
      </c>
      <c r="CO526" s="436"/>
      <c r="CP526" s="436"/>
      <c r="CQ526" s="436"/>
      <c r="CR526" s="273"/>
      <c r="CS526" s="447">
        <v>155.34728596459581</v>
      </c>
      <c r="CT526" s="448">
        <v>154.0841190325722</v>
      </c>
      <c r="CU526" s="441">
        <v>1.3383994591285546</v>
      </c>
      <c r="CV526" s="442">
        <v>1.3325157542876938</v>
      </c>
      <c r="CW526" s="450" t="s">
        <v>2225</v>
      </c>
      <c r="CX526" s="242"/>
      <c r="CY526" s="436"/>
      <c r="CZ526" s="436"/>
      <c r="DA526" s="437"/>
      <c r="DB526" s="438"/>
      <c r="DC526" s="457">
        <v>0</v>
      </c>
      <c r="DD526" s="458">
        <v>156204</v>
      </c>
      <c r="DE526" s="459">
        <v>417566</v>
      </c>
      <c r="DF526" s="357">
        <v>191256.66666666666</v>
      </c>
    </row>
    <row r="527" spans="1:110" ht="35.25" customHeight="1" x14ac:dyDescent="0.25">
      <c r="A527" s="401" t="s">
        <v>56</v>
      </c>
      <c r="B527" s="48" t="s">
        <v>42</v>
      </c>
      <c r="C527" s="48" t="s">
        <v>670</v>
      </c>
      <c r="D527" s="145" t="s">
        <v>916</v>
      </c>
      <c r="E527" s="145" t="s">
        <v>747</v>
      </c>
      <c r="F527" s="145" t="s">
        <v>919</v>
      </c>
      <c r="G527" s="14" t="s">
        <v>866</v>
      </c>
      <c r="H527" s="22" t="s">
        <v>1978</v>
      </c>
      <c r="I527" s="145" t="s">
        <v>1984</v>
      </c>
      <c r="J527" s="426">
        <v>12.429196595114265</v>
      </c>
      <c r="K527" s="426">
        <v>23.786742374766</v>
      </c>
      <c r="L527" s="488">
        <v>2824.8</v>
      </c>
      <c r="M527" s="498"/>
      <c r="N527" s="498"/>
      <c r="O527" s="498"/>
      <c r="P527" s="498"/>
      <c r="Q527" s="498"/>
      <c r="R527" s="498"/>
      <c r="S527" s="498"/>
      <c r="T527" s="498"/>
      <c r="U527" s="498"/>
      <c r="V527" s="498"/>
      <c r="W527" s="498"/>
      <c r="X527" s="498"/>
      <c r="Y527" s="498"/>
      <c r="Z527" s="498"/>
      <c r="AA527" s="498"/>
      <c r="AB527" s="498"/>
      <c r="AC527" s="498">
        <v>54</v>
      </c>
      <c r="AD527" s="498">
        <v>54</v>
      </c>
      <c r="AE527" s="498"/>
      <c r="AF527" s="498"/>
      <c r="AG527" s="585"/>
      <c r="AH527" s="498"/>
      <c r="AI527" s="498">
        <f t="shared" si="43"/>
        <v>54</v>
      </c>
      <c r="AJ527" s="498">
        <f t="shared" si="44"/>
        <v>54</v>
      </c>
      <c r="AK527" s="498"/>
      <c r="AL527" s="498"/>
      <c r="AM527" s="498"/>
      <c r="AN527" s="498"/>
      <c r="AO527" s="498"/>
      <c r="AP527" s="498"/>
      <c r="AQ527" s="498"/>
      <c r="AR527" s="498"/>
      <c r="AS527" s="498"/>
      <c r="AT527" s="498"/>
      <c r="AU527" s="498"/>
      <c r="AV527" s="498"/>
      <c r="AW527" s="498"/>
      <c r="AX527" s="498"/>
      <c r="AY527" s="498"/>
      <c r="AZ527" s="498"/>
      <c r="BA527" s="586">
        <v>346.44</v>
      </c>
      <c r="BB527" s="586">
        <v>346.44</v>
      </c>
      <c r="BC527" s="498"/>
      <c r="BD527" s="498"/>
      <c r="BE527" s="498"/>
      <c r="BF527" s="498"/>
      <c r="BG527" s="256">
        <f t="shared" si="45"/>
        <v>346.44</v>
      </c>
      <c r="BH527" s="26">
        <f t="shared" si="46"/>
        <v>346.44</v>
      </c>
      <c r="BI527" s="514">
        <f t="shared" si="42"/>
        <v>3.1900552486187846E-2</v>
      </c>
      <c r="BJ527" s="515">
        <v>0</v>
      </c>
      <c r="BK527" s="515">
        <v>0</v>
      </c>
      <c r="BL527" s="515">
        <v>0</v>
      </c>
      <c r="BM527" s="515">
        <v>0</v>
      </c>
      <c r="BN527" s="515">
        <v>0</v>
      </c>
      <c r="BO527" s="515">
        <v>0</v>
      </c>
      <c r="BP527" s="515">
        <v>0</v>
      </c>
      <c r="BQ527" s="515">
        <v>0</v>
      </c>
      <c r="BR527" s="515">
        <v>0</v>
      </c>
      <c r="BS527" s="515">
        <v>0</v>
      </c>
      <c r="BT527" s="515">
        <v>0</v>
      </c>
      <c r="BU527" s="515">
        <v>0</v>
      </c>
      <c r="BV527" s="515">
        <v>0</v>
      </c>
      <c r="BW527" s="515">
        <v>0</v>
      </c>
      <c r="BX527" s="515">
        <v>0</v>
      </c>
      <c r="BY527" s="515">
        <v>0</v>
      </c>
      <c r="BZ527" s="515">
        <v>406665.12959999999</v>
      </c>
      <c r="CA527" s="515">
        <v>406665.12959999999</v>
      </c>
      <c r="CB527" s="515">
        <v>0</v>
      </c>
      <c r="CC527" s="515">
        <v>0</v>
      </c>
      <c r="CD527" s="515">
        <v>0</v>
      </c>
      <c r="CE527" s="515">
        <v>0</v>
      </c>
      <c r="CF527" s="515">
        <v>406665.12959999999</v>
      </c>
      <c r="CG527" s="516">
        <v>406665.12959999999</v>
      </c>
      <c r="CH527" s="501">
        <v>29398560</v>
      </c>
      <c r="CI527" s="501">
        <v>29398560</v>
      </c>
      <c r="CJ527" s="501">
        <v>38053440</v>
      </c>
      <c r="CK527" s="257" t="s">
        <v>1976</v>
      </c>
      <c r="CL527" s="108">
        <v>8.39</v>
      </c>
      <c r="CM527" s="245">
        <v>8.39</v>
      </c>
      <c r="CN527" s="109">
        <v>10.86</v>
      </c>
      <c r="CO527" s="436"/>
      <c r="CP527" s="436"/>
      <c r="CQ527" s="436"/>
      <c r="CR527" s="273"/>
      <c r="CS527" s="447">
        <v>71.987732216896376</v>
      </c>
      <c r="CT527" s="448">
        <v>67.864090294398025</v>
      </c>
      <c r="CU527" s="441">
        <v>0.64195370644064054</v>
      </c>
      <c r="CV527" s="442">
        <v>0.63828938215451025</v>
      </c>
      <c r="CW527" s="450" t="s">
        <v>2305</v>
      </c>
      <c r="CX527" s="242"/>
      <c r="CY527" s="436"/>
      <c r="CZ527" s="436"/>
      <c r="DA527" s="437"/>
      <c r="DB527" s="438"/>
      <c r="DC527" s="457">
        <v>0</v>
      </c>
      <c r="DD527" s="458">
        <v>51794</v>
      </c>
      <c r="DE527" s="459">
        <v>0</v>
      </c>
      <c r="DF527" s="357">
        <v>17264.666666666668</v>
      </c>
    </row>
    <row r="528" spans="1:110" ht="35.25" customHeight="1" x14ac:dyDescent="0.25">
      <c r="A528" s="401" t="s">
        <v>56</v>
      </c>
      <c r="B528" s="48" t="s">
        <v>42</v>
      </c>
      <c r="C528" s="48" t="s">
        <v>670</v>
      </c>
      <c r="D528" s="145" t="s">
        <v>916</v>
      </c>
      <c r="E528" s="145" t="s">
        <v>747</v>
      </c>
      <c r="F528" s="145" t="s">
        <v>920</v>
      </c>
      <c r="G528" s="14" t="s">
        <v>747</v>
      </c>
      <c r="H528" s="22" t="s">
        <v>1978</v>
      </c>
      <c r="I528" s="145" t="s">
        <v>1984</v>
      </c>
      <c r="J528" s="426">
        <v>10.158477986391464</v>
      </c>
      <c r="K528" s="426">
        <v>14.771212090488</v>
      </c>
      <c r="L528" s="488">
        <v>1070.5</v>
      </c>
      <c r="M528" s="498"/>
      <c r="N528" s="498"/>
      <c r="O528" s="498"/>
      <c r="P528" s="498"/>
      <c r="Q528" s="498"/>
      <c r="R528" s="498"/>
      <c r="S528" s="498"/>
      <c r="T528" s="498"/>
      <c r="U528" s="498"/>
      <c r="V528" s="498"/>
      <c r="W528" s="498"/>
      <c r="X528" s="498"/>
      <c r="Y528" s="498"/>
      <c r="Z528" s="498"/>
      <c r="AA528" s="498"/>
      <c r="AB528" s="498"/>
      <c r="AC528" s="498">
        <v>49</v>
      </c>
      <c r="AD528" s="498">
        <v>49</v>
      </c>
      <c r="AE528" s="498"/>
      <c r="AF528" s="498"/>
      <c r="AG528" s="585"/>
      <c r="AH528" s="498"/>
      <c r="AI528" s="498">
        <f t="shared" si="43"/>
        <v>49</v>
      </c>
      <c r="AJ528" s="498">
        <f t="shared" si="44"/>
        <v>49</v>
      </c>
      <c r="AK528" s="498"/>
      <c r="AL528" s="498"/>
      <c r="AM528" s="498"/>
      <c r="AN528" s="498"/>
      <c r="AO528" s="498"/>
      <c r="AP528" s="498"/>
      <c r="AQ528" s="498"/>
      <c r="AR528" s="498"/>
      <c r="AS528" s="498"/>
      <c r="AT528" s="498"/>
      <c r="AU528" s="498"/>
      <c r="AV528" s="498"/>
      <c r="AW528" s="498"/>
      <c r="AX528" s="498"/>
      <c r="AY528" s="498"/>
      <c r="AZ528" s="498"/>
      <c r="BA528" s="586">
        <v>323.37</v>
      </c>
      <c r="BB528" s="586">
        <v>323.37</v>
      </c>
      <c r="BC528" s="498"/>
      <c r="BD528" s="498"/>
      <c r="BE528" s="498"/>
      <c r="BF528" s="498"/>
      <c r="BG528" s="256">
        <f t="shared" si="45"/>
        <v>323.37</v>
      </c>
      <c r="BH528" s="26">
        <f t="shared" si="46"/>
        <v>323.37</v>
      </c>
      <c r="BI528" s="514">
        <f t="shared" si="42"/>
        <v>5.2666123778501626E-2</v>
      </c>
      <c r="BJ528" s="515">
        <v>0</v>
      </c>
      <c r="BK528" s="515">
        <v>0</v>
      </c>
      <c r="BL528" s="515">
        <v>0</v>
      </c>
      <c r="BM528" s="515">
        <v>0</v>
      </c>
      <c r="BN528" s="515">
        <v>0</v>
      </c>
      <c r="BO528" s="515">
        <v>0</v>
      </c>
      <c r="BP528" s="515">
        <v>0</v>
      </c>
      <c r="BQ528" s="515">
        <v>0</v>
      </c>
      <c r="BR528" s="515">
        <v>0</v>
      </c>
      <c r="BS528" s="515">
        <v>0</v>
      </c>
      <c r="BT528" s="515">
        <v>0</v>
      </c>
      <c r="BU528" s="515">
        <v>0</v>
      </c>
      <c r="BV528" s="515">
        <v>0</v>
      </c>
      <c r="BW528" s="515">
        <v>0</v>
      </c>
      <c r="BX528" s="515">
        <v>0</v>
      </c>
      <c r="BY528" s="515">
        <v>0</v>
      </c>
      <c r="BZ528" s="515">
        <v>379584.64080000005</v>
      </c>
      <c r="CA528" s="515">
        <v>379584.64080000005</v>
      </c>
      <c r="CB528" s="515">
        <v>0</v>
      </c>
      <c r="CC528" s="515">
        <v>0</v>
      </c>
      <c r="CD528" s="515">
        <v>0</v>
      </c>
      <c r="CE528" s="515">
        <v>0</v>
      </c>
      <c r="CF528" s="515">
        <v>379584.64080000005</v>
      </c>
      <c r="CG528" s="516">
        <v>379584.64080000005</v>
      </c>
      <c r="CH528" s="501">
        <v>18746400</v>
      </c>
      <c r="CI528" s="501">
        <v>18746400</v>
      </c>
      <c r="CJ528" s="501">
        <v>21514560</v>
      </c>
      <c r="CK528" s="257" t="s">
        <v>1976</v>
      </c>
      <c r="CL528" s="108">
        <v>5.35</v>
      </c>
      <c r="CM528" s="245">
        <v>5.35</v>
      </c>
      <c r="CN528" s="109">
        <v>6.14</v>
      </c>
      <c r="CO528" s="436"/>
      <c r="CP528" s="436"/>
      <c r="CQ528" s="436"/>
      <c r="CR528" s="273"/>
      <c r="CS528" s="447">
        <v>63.222584132800073</v>
      </c>
      <c r="CT528" s="448">
        <v>63.204612374135117</v>
      </c>
      <c r="CU528" s="441">
        <v>0.13379797110788316</v>
      </c>
      <c r="CV528" s="442">
        <v>0.13347704684600895</v>
      </c>
      <c r="CW528" s="450" t="s">
        <v>2273</v>
      </c>
      <c r="CX528" s="242"/>
      <c r="CY528" s="436"/>
      <c r="CZ528" s="436"/>
      <c r="DA528" s="437"/>
      <c r="DB528" s="438"/>
      <c r="DC528" s="457">
        <v>0</v>
      </c>
      <c r="DD528" s="458">
        <v>0</v>
      </c>
      <c r="DE528" s="459">
        <v>16872</v>
      </c>
      <c r="DF528" s="357">
        <v>5624</v>
      </c>
    </row>
    <row r="529" spans="1:110" ht="35.25" customHeight="1" x14ac:dyDescent="0.25">
      <c r="A529" s="401" t="s">
        <v>56</v>
      </c>
      <c r="B529" s="48" t="s">
        <v>42</v>
      </c>
      <c r="C529" s="48" t="s">
        <v>670</v>
      </c>
      <c r="D529" s="145" t="s">
        <v>916</v>
      </c>
      <c r="E529" s="145" t="s">
        <v>747</v>
      </c>
      <c r="F529" s="145" t="s">
        <v>921</v>
      </c>
      <c r="G529" s="14" t="s">
        <v>922</v>
      </c>
      <c r="H529" s="22" t="s">
        <v>1978</v>
      </c>
      <c r="I529" s="145" t="s">
        <v>1984</v>
      </c>
      <c r="J529" s="426">
        <v>14.508696794681459</v>
      </c>
      <c r="K529" s="426">
        <v>15.941477239569002</v>
      </c>
      <c r="L529" s="488">
        <v>1229.5999999999999</v>
      </c>
      <c r="M529" s="498"/>
      <c r="N529" s="498"/>
      <c r="O529" s="498"/>
      <c r="P529" s="498"/>
      <c r="Q529" s="498"/>
      <c r="R529" s="498"/>
      <c r="S529" s="498"/>
      <c r="T529" s="498"/>
      <c r="U529" s="498"/>
      <c r="V529" s="498"/>
      <c r="W529" s="498"/>
      <c r="X529" s="498"/>
      <c r="Y529" s="498"/>
      <c r="Z529" s="498"/>
      <c r="AA529" s="498"/>
      <c r="AB529" s="498"/>
      <c r="AC529" s="498">
        <v>26</v>
      </c>
      <c r="AD529" s="498">
        <v>26</v>
      </c>
      <c r="AE529" s="498"/>
      <c r="AF529" s="498"/>
      <c r="AG529" s="585"/>
      <c r="AH529" s="498"/>
      <c r="AI529" s="498">
        <f t="shared" si="43"/>
        <v>26</v>
      </c>
      <c r="AJ529" s="498">
        <f t="shared" si="44"/>
        <v>26</v>
      </c>
      <c r="AK529" s="498"/>
      <c r="AL529" s="498"/>
      <c r="AM529" s="498"/>
      <c r="AN529" s="498"/>
      <c r="AO529" s="498"/>
      <c r="AP529" s="498"/>
      <c r="AQ529" s="498"/>
      <c r="AR529" s="498"/>
      <c r="AS529" s="498"/>
      <c r="AT529" s="498"/>
      <c r="AU529" s="498"/>
      <c r="AV529" s="498"/>
      <c r="AW529" s="498"/>
      <c r="AX529" s="498"/>
      <c r="AY529" s="498"/>
      <c r="AZ529" s="498"/>
      <c r="BA529" s="586">
        <v>306.45</v>
      </c>
      <c r="BB529" s="586">
        <v>306.45</v>
      </c>
      <c r="BC529" s="498"/>
      <c r="BD529" s="498"/>
      <c r="BE529" s="498"/>
      <c r="BF529" s="498"/>
      <c r="BG529" s="256">
        <f t="shared" si="45"/>
        <v>306.45</v>
      </c>
      <c r="BH529" s="26">
        <f t="shared" si="46"/>
        <v>306.45</v>
      </c>
      <c r="BI529" s="514">
        <f t="shared" si="42"/>
        <v>2.9494706448508181E-2</v>
      </c>
      <c r="BJ529" s="515">
        <v>0</v>
      </c>
      <c r="BK529" s="515">
        <v>0</v>
      </c>
      <c r="BL529" s="515">
        <v>0</v>
      </c>
      <c r="BM529" s="515">
        <v>0</v>
      </c>
      <c r="BN529" s="515">
        <v>0</v>
      </c>
      <c r="BO529" s="515">
        <v>0</v>
      </c>
      <c r="BP529" s="515">
        <v>0</v>
      </c>
      <c r="BQ529" s="515">
        <v>0</v>
      </c>
      <c r="BR529" s="515">
        <v>0</v>
      </c>
      <c r="BS529" s="515">
        <v>0</v>
      </c>
      <c r="BT529" s="515">
        <v>0</v>
      </c>
      <c r="BU529" s="515">
        <v>0</v>
      </c>
      <c r="BV529" s="515">
        <v>0</v>
      </c>
      <c r="BW529" s="515">
        <v>0</v>
      </c>
      <c r="BX529" s="515">
        <v>0</v>
      </c>
      <c r="BY529" s="515">
        <v>0</v>
      </c>
      <c r="BZ529" s="515">
        <v>359723.26800000004</v>
      </c>
      <c r="CA529" s="515">
        <v>359723.26800000004</v>
      </c>
      <c r="CB529" s="515">
        <v>0</v>
      </c>
      <c r="CC529" s="515">
        <v>0</v>
      </c>
      <c r="CD529" s="515">
        <v>0</v>
      </c>
      <c r="CE529" s="515">
        <v>0</v>
      </c>
      <c r="CF529" s="515">
        <v>359723.26800000004</v>
      </c>
      <c r="CG529" s="516">
        <v>359723.26800000004</v>
      </c>
      <c r="CH529" s="501">
        <v>30905280.000000004</v>
      </c>
      <c r="CI529" s="501">
        <v>30905280.000000004</v>
      </c>
      <c r="CJ529" s="501">
        <v>36406560.000000007</v>
      </c>
      <c r="CK529" s="257" t="s">
        <v>1976</v>
      </c>
      <c r="CL529" s="108">
        <v>8.82</v>
      </c>
      <c r="CM529" s="245">
        <v>8.82</v>
      </c>
      <c r="CN529" s="109">
        <v>10.39</v>
      </c>
      <c r="CO529" s="436"/>
      <c r="CP529" s="436"/>
      <c r="CQ529" s="436"/>
      <c r="CR529" s="273"/>
      <c r="CS529" s="447">
        <v>516.84153628820513</v>
      </c>
      <c r="CT529" s="448">
        <v>92.437306926676044</v>
      </c>
      <c r="CU529" s="441">
        <v>1.16301776207858</v>
      </c>
      <c r="CV529" s="442">
        <v>0.83063332396010348</v>
      </c>
      <c r="CW529" s="450" t="s">
        <v>2249</v>
      </c>
      <c r="CX529" s="242"/>
      <c r="CY529" s="436"/>
      <c r="CZ529" s="436"/>
      <c r="DA529" s="437"/>
      <c r="DB529" s="438"/>
      <c r="DC529" s="457">
        <v>0</v>
      </c>
      <c r="DD529" s="458">
        <v>65190</v>
      </c>
      <c r="DE529" s="459">
        <v>62433</v>
      </c>
      <c r="DF529" s="357">
        <v>42541</v>
      </c>
    </row>
    <row r="530" spans="1:110" ht="35.25" customHeight="1" x14ac:dyDescent="0.25">
      <c r="A530" s="401" t="s">
        <v>56</v>
      </c>
      <c r="B530" s="48" t="s">
        <v>42</v>
      </c>
      <c r="C530" s="48" t="s">
        <v>670</v>
      </c>
      <c r="D530" s="145" t="s">
        <v>923</v>
      </c>
      <c r="E530" s="145" t="s">
        <v>689</v>
      </c>
      <c r="F530" s="145" t="s">
        <v>924</v>
      </c>
      <c r="G530" s="14" t="s">
        <v>689</v>
      </c>
      <c r="H530" s="22" t="s">
        <v>1979</v>
      </c>
      <c r="I530" s="145" t="s">
        <v>1984</v>
      </c>
      <c r="J530" s="426">
        <v>7.7443455708019648</v>
      </c>
      <c r="K530" s="426">
        <v>10.97916664383</v>
      </c>
      <c r="L530" s="488">
        <v>1261.8</v>
      </c>
      <c r="M530" s="498"/>
      <c r="N530" s="498"/>
      <c r="O530" s="498"/>
      <c r="P530" s="498"/>
      <c r="Q530" s="498"/>
      <c r="R530" s="498"/>
      <c r="S530" s="498"/>
      <c r="T530" s="498"/>
      <c r="U530" s="498"/>
      <c r="V530" s="498"/>
      <c r="W530" s="498"/>
      <c r="X530" s="498"/>
      <c r="Y530" s="498"/>
      <c r="Z530" s="498"/>
      <c r="AA530" s="498"/>
      <c r="AB530" s="498"/>
      <c r="AC530" s="498">
        <v>37</v>
      </c>
      <c r="AD530" s="498">
        <v>37</v>
      </c>
      <c r="AE530" s="498"/>
      <c r="AF530" s="498"/>
      <c r="AG530" s="585"/>
      <c r="AH530" s="498"/>
      <c r="AI530" s="498">
        <f t="shared" si="43"/>
        <v>37</v>
      </c>
      <c r="AJ530" s="498">
        <f t="shared" si="44"/>
        <v>37</v>
      </c>
      <c r="AK530" s="498"/>
      <c r="AL530" s="498"/>
      <c r="AM530" s="498"/>
      <c r="AN530" s="498"/>
      <c r="AO530" s="498"/>
      <c r="AP530" s="498"/>
      <c r="AQ530" s="498"/>
      <c r="AR530" s="498"/>
      <c r="AS530" s="498"/>
      <c r="AT530" s="498"/>
      <c r="AU530" s="498"/>
      <c r="AV530" s="498"/>
      <c r="AW530" s="498"/>
      <c r="AX530" s="498"/>
      <c r="AY530" s="498"/>
      <c r="AZ530" s="498"/>
      <c r="BA530" s="586">
        <v>219.22</v>
      </c>
      <c r="BB530" s="586">
        <v>219.22</v>
      </c>
      <c r="BC530" s="498"/>
      <c r="BD530" s="498"/>
      <c r="BE530" s="498"/>
      <c r="BF530" s="498"/>
      <c r="BG530" s="256">
        <f t="shared" si="45"/>
        <v>219.22</v>
      </c>
      <c r="BH530" s="26">
        <f t="shared" si="46"/>
        <v>219.22</v>
      </c>
      <c r="BI530" s="514">
        <f t="shared" si="42"/>
        <v>3.8325174825174828E-2</v>
      </c>
      <c r="BJ530" s="515">
        <v>0</v>
      </c>
      <c r="BK530" s="515">
        <v>0</v>
      </c>
      <c r="BL530" s="515">
        <v>0</v>
      </c>
      <c r="BM530" s="515">
        <v>0</v>
      </c>
      <c r="BN530" s="515">
        <v>0</v>
      </c>
      <c r="BO530" s="515">
        <v>0</v>
      </c>
      <c r="BP530" s="515">
        <v>0</v>
      </c>
      <c r="BQ530" s="515">
        <v>0</v>
      </c>
      <c r="BR530" s="515">
        <v>0</v>
      </c>
      <c r="BS530" s="515">
        <v>0</v>
      </c>
      <c r="BT530" s="515">
        <v>0</v>
      </c>
      <c r="BU530" s="515">
        <v>0</v>
      </c>
      <c r="BV530" s="515">
        <v>0</v>
      </c>
      <c r="BW530" s="515">
        <v>0</v>
      </c>
      <c r="BX530" s="515">
        <v>0</v>
      </c>
      <c r="BY530" s="515">
        <v>0</v>
      </c>
      <c r="BZ530" s="515">
        <v>257329.20480000001</v>
      </c>
      <c r="CA530" s="515">
        <v>257329.20480000001</v>
      </c>
      <c r="CB530" s="515">
        <v>0</v>
      </c>
      <c r="CC530" s="515">
        <v>0</v>
      </c>
      <c r="CD530" s="515">
        <v>0</v>
      </c>
      <c r="CE530" s="515">
        <v>0</v>
      </c>
      <c r="CF530" s="515">
        <v>257329.20480000001</v>
      </c>
      <c r="CG530" s="516">
        <v>257329.20480000001</v>
      </c>
      <c r="CH530" s="501">
        <v>16083360</v>
      </c>
      <c r="CI530" s="501">
        <v>16083360</v>
      </c>
      <c r="CJ530" s="501">
        <v>20042879.999999996</v>
      </c>
      <c r="CK530" s="257" t="s">
        <v>1976</v>
      </c>
      <c r="CL530" s="108">
        <v>4.59</v>
      </c>
      <c r="CM530" s="245">
        <v>4.59</v>
      </c>
      <c r="CN530" s="109">
        <v>5.72</v>
      </c>
      <c r="CO530" s="436"/>
      <c r="CP530" s="436"/>
      <c r="CQ530" s="436"/>
      <c r="CR530" s="273"/>
      <c r="CS530" s="447">
        <v>73.097917717987741</v>
      </c>
      <c r="CT530" s="448">
        <v>73.044292041062633</v>
      </c>
      <c r="CU530" s="441">
        <v>0.67902309660266835</v>
      </c>
      <c r="CV530" s="442">
        <v>0.67875893070648552</v>
      </c>
      <c r="CW530" s="450" t="s">
        <v>2239</v>
      </c>
      <c r="CX530" s="242"/>
      <c r="CY530" s="436"/>
      <c r="CZ530" s="436"/>
      <c r="DA530" s="437"/>
      <c r="DB530" s="438"/>
      <c r="DC530" s="457">
        <v>10422</v>
      </c>
      <c r="DD530" s="458">
        <v>65260</v>
      </c>
      <c r="DE530" s="459">
        <v>98967</v>
      </c>
      <c r="DF530" s="357">
        <v>58216.333333333336</v>
      </c>
    </row>
    <row r="531" spans="1:110" ht="35.25" customHeight="1" x14ac:dyDescent="0.25">
      <c r="A531" s="401" t="s">
        <v>56</v>
      </c>
      <c r="B531" s="48" t="s">
        <v>42</v>
      </c>
      <c r="C531" s="48" t="s">
        <v>670</v>
      </c>
      <c r="D531" s="145" t="s">
        <v>923</v>
      </c>
      <c r="E531" s="145" t="s">
        <v>689</v>
      </c>
      <c r="F531" s="145" t="s">
        <v>925</v>
      </c>
      <c r="G531" s="14" t="s">
        <v>692</v>
      </c>
      <c r="H531" s="22" t="s">
        <v>1979</v>
      </c>
      <c r="I531" s="145" t="s">
        <v>1984</v>
      </c>
      <c r="J531" s="426">
        <v>7.0511788376129001</v>
      </c>
      <c r="K531" s="426">
        <v>13.039772700149999</v>
      </c>
      <c r="L531" s="488">
        <v>2034.8</v>
      </c>
      <c r="M531" s="498"/>
      <c r="N531" s="498"/>
      <c r="O531" s="498"/>
      <c r="P531" s="498"/>
      <c r="Q531" s="498"/>
      <c r="R531" s="498"/>
      <c r="S531" s="498"/>
      <c r="T531" s="498"/>
      <c r="U531" s="498"/>
      <c r="V531" s="498"/>
      <c r="W531" s="498"/>
      <c r="X531" s="498"/>
      <c r="Y531" s="498"/>
      <c r="Z531" s="498"/>
      <c r="AA531" s="498"/>
      <c r="AB531" s="498"/>
      <c r="AC531" s="498">
        <v>42</v>
      </c>
      <c r="AD531" s="498">
        <v>42</v>
      </c>
      <c r="AE531" s="498"/>
      <c r="AF531" s="498"/>
      <c r="AG531" s="585"/>
      <c r="AH531" s="498"/>
      <c r="AI531" s="498">
        <f t="shared" si="43"/>
        <v>42</v>
      </c>
      <c r="AJ531" s="498">
        <f t="shared" si="44"/>
        <v>42</v>
      </c>
      <c r="AK531" s="498"/>
      <c r="AL531" s="498"/>
      <c r="AM531" s="498"/>
      <c r="AN531" s="498"/>
      <c r="AO531" s="498"/>
      <c r="AP531" s="498"/>
      <c r="AQ531" s="498"/>
      <c r="AR531" s="498"/>
      <c r="AS531" s="498"/>
      <c r="AT531" s="498"/>
      <c r="AU531" s="498"/>
      <c r="AV531" s="498"/>
      <c r="AW531" s="498"/>
      <c r="AX531" s="498"/>
      <c r="AY531" s="498"/>
      <c r="AZ531" s="498"/>
      <c r="BA531" s="586">
        <v>223.62</v>
      </c>
      <c r="BB531" s="586">
        <v>223.62</v>
      </c>
      <c r="BC531" s="498"/>
      <c r="BD531" s="498"/>
      <c r="BE531" s="498"/>
      <c r="BF531" s="498"/>
      <c r="BG531" s="256">
        <f t="shared" si="45"/>
        <v>223.62</v>
      </c>
      <c r="BH531" s="26">
        <f t="shared" si="46"/>
        <v>223.62</v>
      </c>
      <c r="BI531" s="514">
        <f t="shared" si="42"/>
        <v>4.0147217235188513E-2</v>
      </c>
      <c r="BJ531" s="515">
        <v>0</v>
      </c>
      <c r="BK531" s="515">
        <v>0</v>
      </c>
      <c r="BL531" s="515">
        <v>0</v>
      </c>
      <c r="BM531" s="515">
        <v>0</v>
      </c>
      <c r="BN531" s="515">
        <v>0</v>
      </c>
      <c r="BO531" s="515">
        <v>0</v>
      </c>
      <c r="BP531" s="515">
        <v>0</v>
      </c>
      <c r="BQ531" s="515">
        <v>0</v>
      </c>
      <c r="BR531" s="515">
        <v>0</v>
      </c>
      <c r="BS531" s="515">
        <v>0</v>
      </c>
      <c r="BT531" s="515">
        <v>0</v>
      </c>
      <c r="BU531" s="515">
        <v>0</v>
      </c>
      <c r="BV531" s="515">
        <v>0</v>
      </c>
      <c r="BW531" s="515">
        <v>0</v>
      </c>
      <c r="BX531" s="515">
        <v>0</v>
      </c>
      <c r="BY531" s="515">
        <v>0</v>
      </c>
      <c r="BZ531" s="515">
        <v>262494.10080000001</v>
      </c>
      <c r="CA531" s="515">
        <v>262494.10080000001</v>
      </c>
      <c r="CB531" s="515">
        <v>0</v>
      </c>
      <c r="CC531" s="515">
        <v>0</v>
      </c>
      <c r="CD531" s="515">
        <v>0</v>
      </c>
      <c r="CE531" s="515">
        <v>0</v>
      </c>
      <c r="CF531" s="515">
        <v>262494.10080000001</v>
      </c>
      <c r="CG531" s="516">
        <v>262494.10080000001</v>
      </c>
      <c r="CH531" s="501">
        <v>19447200</v>
      </c>
      <c r="CI531" s="501">
        <v>19447200</v>
      </c>
      <c r="CJ531" s="501">
        <v>19517280.000000004</v>
      </c>
      <c r="CK531" s="257" t="s">
        <v>1976</v>
      </c>
      <c r="CL531" s="108">
        <v>5.55</v>
      </c>
      <c r="CM531" s="245">
        <v>5.55</v>
      </c>
      <c r="CN531" s="109">
        <v>5.57</v>
      </c>
      <c r="CO531" s="436"/>
      <c r="CP531" s="436"/>
      <c r="CQ531" s="436"/>
      <c r="CR531" s="273"/>
      <c r="CS531" s="447">
        <v>34.636151792182481</v>
      </c>
      <c r="CT531" s="448">
        <v>34.636151792182481</v>
      </c>
      <c r="CU531" s="441">
        <v>0.51814578027107072</v>
      </c>
      <c r="CV531" s="442">
        <v>0.51814578027107072</v>
      </c>
      <c r="CW531" s="450" t="s">
        <v>2270</v>
      </c>
      <c r="CX531" s="242"/>
      <c r="CY531" s="436"/>
      <c r="CZ531" s="436"/>
      <c r="DA531" s="437"/>
      <c r="DB531" s="438"/>
      <c r="DC531" s="457">
        <v>0</v>
      </c>
      <c r="DD531" s="458">
        <v>107537</v>
      </c>
      <c r="DE531" s="459">
        <v>39514</v>
      </c>
      <c r="DF531" s="357">
        <v>49017</v>
      </c>
    </row>
    <row r="532" spans="1:110" ht="35.25" customHeight="1" x14ac:dyDescent="0.25">
      <c r="A532" s="401" t="s">
        <v>56</v>
      </c>
      <c r="B532" s="48" t="s">
        <v>57</v>
      </c>
      <c r="C532" s="48" t="s">
        <v>926</v>
      </c>
      <c r="D532" s="145" t="s">
        <v>927</v>
      </c>
      <c r="E532" s="145" t="s">
        <v>928</v>
      </c>
      <c r="F532" s="145" t="s">
        <v>929</v>
      </c>
      <c r="G532" s="14" t="s">
        <v>930</v>
      </c>
      <c r="H532" s="22" t="s">
        <v>1979</v>
      </c>
      <c r="I532" s="145" t="s">
        <v>1980</v>
      </c>
      <c r="J532" s="426" t="s">
        <v>1985</v>
      </c>
      <c r="K532" s="426">
        <v>7.2227272577040003</v>
      </c>
      <c r="L532" s="488">
        <v>10.9</v>
      </c>
      <c r="M532" s="498"/>
      <c r="N532" s="498"/>
      <c r="O532" s="498"/>
      <c r="P532" s="498"/>
      <c r="Q532" s="498"/>
      <c r="R532" s="498"/>
      <c r="S532" s="498">
        <v>1</v>
      </c>
      <c r="T532" s="498">
        <v>1</v>
      </c>
      <c r="U532" s="498"/>
      <c r="V532" s="498"/>
      <c r="W532" s="498"/>
      <c r="X532" s="498"/>
      <c r="Y532" s="498"/>
      <c r="Z532" s="498"/>
      <c r="AA532" s="498"/>
      <c r="AB532" s="498"/>
      <c r="AC532" s="498">
        <v>1</v>
      </c>
      <c r="AD532" s="498">
        <v>1</v>
      </c>
      <c r="AE532" s="498"/>
      <c r="AF532" s="498"/>
      <c r="AG532" s="585"/>
      <c r="AH532" s="498"/>
      <c r="AI532" s="498">
        <f t="shared" si="43"/>
        <v>2</v>
      </c>
      <c r="AJ532" s="498">
        <f t="shared" si="44"/>
        <v>2</v>
      </c>
      <c r="AK532" s="498"/>
      <c r="AL532" s="498"/>
      <c r="AM532" s="498"/>
      <c r="AN532" s="498"/>
      <c r="AO532" s="498"/>
      <c r="AP532" s="498"/>
      <c r="AQ532" s="498">
        <v>1597</v>
      </c>
      <c r="AR532" s="498">
        <v>1597</v>
      </c>
      <c r="AS532" s="498"/>
      <c r="AT532" s="498"/>
      <c r="AU532" s="498"/>
      <c r="AV532" s="498"/>
      <c r="AW532" s="498"/>
      <c r="AX532" s="498"/>
      <c r="AY532" s="498"/>
      <c r="AZ532" s="498"/>
      <c r="BA532" s="586">
        <v>3800</v>
      </c>
      <c r="BB532" s="586">
        <v>3800</v>
      </c>
      <c r="BC532" s="498"/>
      <c r="BD532" s="498"/>
      <c r="BE532" s="498"/>
      <c r="BF532" s="498"/>
      <c r="BG532" s="256">
        <f t="shared" si="45"/>
        <v>5397</v>
      </c>
      <c r="BH532" s="26">
        <f t="shared" si="46"/>
        <v>5397</v>
      </c>
      <c r="BI532" s="514">
        <f t="shared" si="42"/>
        <v>1.1732608695652176</v>
      </c>
      <c r="BJ532" s="515">
        <v>0</v>
      </c>
      <c r="BK532" s="515">
        <v>0</v>
      </c>
      <c r="BL532" s="515">
        <v>0</v>
      </c>
      <c r="BM532" s="515">
        <v>0</v>
      </c>
      <c r="BN532" s="515">
        <v>0</v>
      </c>
      <c r="BO532" s="515">
        <v>0</v>
      </c>
      <c r="BP532" s="515">
        <v>5232155.28</v>
      </c>
      <c r="BQ532" s="515">
        <v>5232155.28</v>
      </c>
      <c r="BR532" s="515">
        <v>0</v>
      </c>
      <c r="BS532" s="515">
        <v>0</v>
      </c>
      <c r="BT532" s="515">
        <v>0</v>
      </c>
      <c r="BU532" s="515">
        <v>0</v>
      </c>
      <c r="BV532" s="515">
        <v>0</v>
      </c>
      <c r="BW532" s="515">
        <v>0</v>
      </c>
      <c r="BX532" s="515">
        <v>0</v>
      </c>
      <c r="BY532" s="515">
        <v>0</v>
      </c>
      <c r="BZ532" s="515">
        <v>4460592</v>
      </c>
      <c r="CA532" s="515">
        <v>4460592</v>
      </c>
      <c r="CB532" s="515">
        <v>0</v>
      </c>
      <c r="CC532" s="515">
        <v>0</v>
      </c>
      <c r="CD532" s="515">
        <v>0</v>
      </c>
      <c r="CE532" s="515">
        <v>0</v>
      </c>
      <c r="CF532" s="515">
        <v>9692747.2800000012</v>
      </c>
      <c r="CG532" s="516">
        <v>9692747.2800000012</v>
      </c>
      <c r="CH532" s="501">
        <v>16819200</v>
      </c>
      <c r="CI532" s="501">
        <v>16118400</v>
      </c>
      <c r="CJ532" s="501">
        <v>16118400</v>
      </c>
      <c r="CK532" s="257" t="s">
        <v>1976</v>
      </c>
      <c r="CL532" s="108">
        <v>4.8</v>
      </c>
      <c r="CM532" s="245">
        <v>4.5999999999999996</v>
      </c>
      <c r="CN532" s="109">
        <v>4.5999999999999996</v>
      </c>
      <c r="CO532" s="436"/>
      <c r="CP532" s="436"/>
      <c r="CQ532" s="436"/>
      <c r="CR532" s="273"/>
      <c r="CS532" s="447">
        <v>66.899905537542523</v>
      </c>
      <c r="CT532" s="448">
        <v>66.899905537542523</v>
      </c>
      <c r="CU532" s="441">
        <v>0.98738287931782798</v>
      </c>
      <c r="CV532" s="442">
        <v>0.98738287931782798</v>
      </c>
      <c r="CW532" s="450" t="s">
        <v>2233</v>
      </c>
      <c r="CX532" s="242"/>
      <c r="CY532" s="436"/>
      <c r="CZ532" s="436"/>
      <c r="DA532" s="437"/>
      <c r="DB532" s="438"/>
      <c r="DC532" s="457">
        <v>441</v>
      </c>
      <c r="DD532" s="458">
        <v>0</v>
      </c>
      <c r="DE532" s="459">
        <v>0</v>
      </c>
      <c r="DF532" s="357">
        <v>147</v>
      </c>
    </row>
    <row r="533" spans="1:110" ht="35.25" customHeight="1" x14ac:dyDescent="0.25">
      <c r="A533" s="401" t="s">
        <v>56</v>
      </c>
      <c r="B533" s="48" t="s">
        <v>57</v>
      </c>
      <c r="C533" s="48" t="s">
        <v>926</v>
      </c>
      <c r="D533" s="145" t="s">
        <v>931</v>
      </c>
      <c r="E533" s="145" t="s">
        <v>932</v>
      </c>
      <c r="F533" s="145" t="s">
        <v>933</v>
      </c>
      <c r="G533" s="14" t="s">
        <v>934</v>
      </c>
      <c r="H533" s="22" t="s">
        <v>1979</v>
      </c>
      <c r="I533" s="145" t="s">
        <v>1984</v>
      </c>
      <c r="J533" s="426">
        <v>11.951150572225254</v>
      </c>
      <c r="K533" s="426">
        <v>38.214204465969004</v>
      </c>
      <c r="L533" s="488">
        <v>3483.5</v>
      </c>
      <c r="M533" s="498"/>
      <c r="N533" s="498"/>
      <c r="O533" s="498"/>
      <c r="P533" s="498"/>
      <c r="Q533" s="498"/>
      <c r="R533" s="498"/>
      <c r="S533" s="498"/>
      <c r="T533" s="498"/>
      <c r="U533" s="498"/>
      <c r="V533" s="498"/>
      <c r="W533" s="498"/>
      <c r="X533" s="498"/>
      <c r="Y533" s="498">
        <v>1</v>
      </c>
      <c r="Z533" s="498">
        <v>1</v>
      </c>
      <c r="AA533" s="498"/>
      <c r="AB533" s="498"/>
      <c r="AC533" s="498">
        <v>85</v>
      </c>
      <c r="AD533" s="498">
        <v>85</v>
      </c>
      <c r="AE533" s="498"/>
      <c r="AF533" s="498"/>
      <c r="AG533" s="585">
        <v>1</v>
      </c>
      <c r="AH533" s="498">
        <v>1</v>
      </c>
      <c r="AI533" s="498">
        <f t="shared" si="43"/>
        <v>87</v>
      </c>
      <c r="AJ533" s="498">
        <f t="shared" si="44"/>
        <v>87</v>
      </c>
      <c r="AK533" s="498"/>
      <c r="AL533" s="498"/>
      <c r="AM533" s="498"/>
      <c r="AN533" s="498"/>
      <c r="AO533" s="498"/>
      <c r="AP533" s="498"/>
      <c r="AQ533" s="498"/>
      <c r="AR533" s="498"/>
      <c r="AS533" s="498"/>
      <c r="AT533" s="498"/>
      <c r="AU533" s="498"/>
      <c r="AV533" s="498"/>
      <c r="AW533" s="498">
        <v>3500</v>
      </c>
      <c r="AX533" s="498">
        <v>3500</v>
      </c>
      <c r="AY533" s="498"/>
      <c r="AZ533" s="498"/>
      <c r="BA533" s="586">
        <v>1016.47</v>
      </c>
      <c r="BB533" s="586">
        <v>1016.47</v>
      </c>
      <c r="BC533" s="498"/>
      <c r="BD533" s="498"/>
      <c r="BE533" s="498">
        <v>6</v>
      </c>
      <c r="BF533" s="498">
        <v>6</v>
      </c>
      <c r="BG533" s="256">
        <f t="shared" si="45"/>
        <v>4522.47</v>
      </c>
      <c r="BH533" s="26">
        <f t="shared" si="46"/>
        <v>4522.47</v>
      </c>
      <c r="BI533" s="514">
        <f t="shared" si="42"/>
        <v>0.58581217616580317</v>
      </c>
      <c r="BJ533" s="515">
        <v>0</v>
      </c>
      <c r="BK533" s="515">
        <v>0</v>
      </c>
      <c r="BL533" s="515">
        <v>0</v>
      </c>
      <c r="BM533" s="515">
        <v>0</v>
      </c>
      <c r="BN533" s="515">
        <v>0</v>
      </c>
      <c r="BO533" s="515">
        <v>0</v>
      </c>
      <c r="BP533" s="515">
        <v>0</v>
      </c>
      <c r="BQ533" s="515">
        <v>0</v>
      </c>
      <c r="BR533" s="515">
        <v>0</v>
      </c>
      <c r="BS533" s="515">
        <v>0</v>
      </c>
      <c r="BT533" s="515">
        <v>0</v>
      </c>
      <c r="BU533" s="515">
        <v>0</v>
      </c>
      <c r="BV533" s="515">
        <v>17660160</v>
      </c>
      <c r="BW533" s="515">
        <v>17660160</v>
      </c>
      <c r="BX533" s="515">
        <v>0</v>
      </c>
      <c r="BY533" s="515">
        <v>0</v>
      </c>
      <c r="BZ533" s="515">
        <v>1193173.1448000001</v>
      </c>
      <c r="CA533" s="515">
        <v>1193173.1448000001</v>
      </c>
      <c r="CB533" s="515">
        <v>0</v>
      </c>
      <c r="CC533" s="515">
        <v>0</v>
      </c>
      <c r="CD533" s="515">
        <v>19657.439999999999</v>
      </c>
      <c r="CE533" s="515">
        <v>19657.439999999999</v>
      </c>
      <c r="CF533" s="515">
        <v>18872990.584800001</v>
      </c>
      <c r="CG533" s="516">
        <v>18872990.584800001</v>
      </c>
      <c r="CH533" s="501">
        <v>26805600.000000007</v>
      </c>
      <c r="CI533" s="501">
        <v>26805600.000000007</v>
      </c>
      <c r="CJ533" s="501">
        <v>27050880</v>
      </c>
      <c r="CK533" s="257" t="s">
        <v>1976</v>
      </c>
      <c r="CL533" s="108">
        <v>7.65</v>
      </c>
      <c r="CM533" s="245">
        <v>7.65</v>
      </c>
      <c r="CN533" s="109">
        <v>7.72</v>
      </c>
      <c r="CO533" s="436"/>
      <c r="CP533" s="436"/>
      <c r="CQ533" s="436"/>
      <c r="CR533" s="273"/>
      <c r="CS533" s="447">
        <v>64.133030862517998</v>
      </c>
      <c r="CT533" s="448">
        <v>62.556995935943462</v>
      </c>
      <c r="CU533" s="441">
        <v>0.74983827797610447</v>
      </c>
      <c r="CV533" s="442">
        <v>0.74562831410775166</v>
      </c>
      <c r="CW533" s="450" t="s">
        <v>2236</v>
      </c>
      <c r="CX533" s="242"/>
      <c r="CY533" s="436"/>
      <c r="CZ533" s="436"/>
      <c r="DA533" s="437"/>
      <c r="DB533" s="438"/>
      <c r="DC533" s="457">
        <v>0</v>
      </c>
      <c r="DD533" s="458">
        <v>18282</v>
      </c>
      <c r="DE533" s="459">
        <v>0</v>
      </c>
      <c r="DF533" s="357">
        <v>6094</v>
      </c>
    </row>
    <row r="534" spans="1:110" ht="35.25" customHeight="1" x14ac:dyDescent="0.25">
      <c r="A534" s="401" t="s">
        <v>56</v>
      </c>
      <c r="B534" s="48" t="s">
        <v>57</v>
      </c>
      <c r="C534" s="48" t="s">
        <v>926</v>
      </c>
      <c r="D534" s="145" t="s">
        <v>935</v>
      </c>
      <c r="E534" s="145" t="s">
        <v>936</v>
      </c>
      <c r="F534" s="145" t="s">
        <v>937</v>
      </c>
      <c r="G534" s="14" t="s">
        <v>936</v>
      </c>
      <c r="H534" s="22" t="s">
        <v>1979</v>
      </c>
      <c r="I534" s="145" t="s">
        <v>1980</v>
      </c>
      <c r="J534" s="426">
        <v>25.694973730000001</v>
      </c>
      <c r="K534" s="426">
        <v>1.3469696941680001</v>
      </c>
      <c r="L534" s="488">
        <v>4</v>
      </c>
      <c r="M534" s="498"/>
      <c r="N534" s="498"/>
      <c r="O534" s="498"/>
      <c r="P534" s="498"/>
      <c r="Q534" s="498"/>
      <c r="R534" s="498"/>
      <c r="S534" s="498"/>
      <c r="T534" s="498"/>
      <c r="U534" s="498"/>
      <c r="V534" s="498"/>
      <c r="W534" s="498"/>
      <c r="X534" s="498"/>
      <c r="Y534" s="498"/>
      <c r="Z534" s="498"/>
      <c r="AA534" s="498"/>
      <c r="AB534" s="498"/>
      <c r="AC534" s="498">
        <v>1</v>
      </c>
      <c r="AD534" s="498">
        <v>1</v>
      </c>
      <c r="AE534" s="498"/>
      <c r="AF534" s="498"/>
      <c r="AG534" s="585"/>
      <c r="AH534" s="498"/>
      <c r="AI534" s="498">
        <f t="shared" si="43"/>
        <v>1</v>
      </c>
      <c r="AJ534" s="498">
        <f t="shared" si="44"/>
        <v>1</v>
      </c>
      <c r="AK534" s="498"/>
      <c r="AL534" s="498"/>
      <c r="AM534" s="498"/>
      <c r="AN534" s="498"/>
      <c r="AO534" s="498"/>
      <c r="AP534" s="498"/>
      <c r="AQ534" s="498"/>
      <c r="AR534" s="498"/>
      <c r="AS534" s="498"/>
      <c r="AT534" s="498"/>
      <c r="AU534" s="498"/>
      <c r="AV534" s="498"/>
      <c r="AW534" s="498"/>
      <c r="AX534" s="498"/>
      <c r="AY534" s="498"/>
      <c r="AZ534" s="498"/>
      <c r="BA534" s="586">
        <v>9</v>
      </c>
      <c r="BB534" s="586">
        <v>9</v>
      </c>
      <c r="BC534" s="498"/>
      <c r="BD534" s="498"/>
      <c r="BE534" s="498"/>
      <c r="BF534" s="498"/>
      <c r="BG534" s="256">
        <f t="shared" si="45"/>
        <v>9</v>
      </c>
      <c r="BH534" s="26">
        <f t="shared" si="46"/>
        <v>9</v>
      </c>
      <c r="BI534" s="514">
        <f t="shared" si="42"/>
        <v>1.0112359550561796E-3</v>
      </c>
      <c r="BJ534" s="515">
        <v>0</v>
      </c>
      <c r="BK534" s="515">
        <v>0</v>
      </c>
      <c r="BL534" s="515">
        <v>0</v>
      </c>
      <c r="BM534" s="515">
        <v>0</v>
      </c>
      <c r="BN534" s="515">
        <v>0</v>
      </c>
      <c r="BO534" s="515">
        <v>0</v>
      </c>
      <c r="BP534" s="515">
        <v>0</v>
      </c>
      <c r="BQ534" s="515">
        <v>0</v>
      </c>
      <c r="BR534" s="515">
        <v>0</v>
      </c>
      <c r="BS534" s="515">
        <v>0</v>
      </c>
      <c r="BT534" s="515">
        <v>0</v>
      </c>
      <c r="BU534" s="515">
        <v>0</v>
      </c>
      <c r="BV534" s="515">
        <v>0</v>
      </c>
      <c r="BW534" s="515">
        <v>0</v>
      </c>
      <c r="BX534" s="515">
        <v>0</v>
      </c>
      <c r="BY534" s="515">
        <v>0</v>
      </c>
      <c r="BZ534" s="515">
        <v>10564.560000000001</v>
      </c>
      <c r="CA534" s="515">
        <v>10564.560000000001</v>
      </c>
      <c r="CB534" s="515">
        <v>0</v>
      </c>
      <c r="CC534" s="515">
        <v>0</v>
      </c>
      <c r="CD534" s="515">
        <v>0</v>
      </c>
      <c r="CE534" s="515">
        <v>0</v>
      </c>
      <c r="CF534" s="515">
        <v>10564.560000000001</v>
      </c>
      <c r="CG534" s="516">
        <v>10564.560000000001</v>
      </c>
      <c r="CH534" s="501">
        <v>31185600.000000007</v>
      </c>
      <c r="CI534" s="501">
        <v>31185600.000000007</v>
      </c>
      <c r="CJ534" s="501">
        <v>31185600.000000007</v>
      </c>
      <c r="CK534" s="257" t="s">
        <v>1976</v>
      </c>
      <c r="CL534" s="108">
        <v>8.9</v>
      </c>
      <c r="CM534" s="245">
        <v>8.9</v>
      </c>
      <c r="CN534" s="109">
        <v>8.9</v>
      </c>
      <c r="CO534" s="436"/>
      <c r="CP534" s="436"/>
      <c r="CQ534" s="436"/>
      <c r="CR534" s="273"/>
      <c r="CS534" s="447">
        <v>48.25</v>
      </c>
      <c r="CT534" s="448">
        <v>48.25</v>
      </c>
      <c r="CU534" s="441">
        <v>0.41666666666666669</v>
      </c>
      <c r="CV534" s="442">
        <v>0.41666666666666669</v>
      </c>
      <c r="CW534" s="450" t="s">
        <v>2293</v>
      </c>
      <c r="CX534" s="242"/>
      <c r="CY534" s="436"/>
      <c r="CZ534" s="436"/>
      <c r="DA534" s="437"/>
      <c r="DB534" s="438"/>
      <c r="DC534" s="457">
        <v>0</v>
      </c>
      <c r="DD534" s="458">
        <v>0</v>
      </c>
      <c r="DE534" s="459">
        <v>0</v>
      </c>
      <c r="DF534" s="357">
        <v>0</v>
      </c>
    </row>
    <row r="535" spans="1:110" ht="35.25" customHeight="1" x14ac:dyDescent="0.25">
      <c r="A535" s="401" t="s">
        <v>56</v>
      </c>
      <c r="B535" s="48" t="s">
        <v>57</v>
      </c>
      <c r="C535" s="48" t="s">
        <v>926</v>
      </c>
      <c r="D535" s="145" t="s">
        <v>938</v>
      </c>
      <c r="E535" s="145" t="s">
        <v>939</v>
      </c>
      <c r="F535" s="145" t="s">
        <v>940</v>
      </c>
      <c r="G535" s="14" t="s">
        <v>939</v>
      </c>
      <c r="H535" s="22" t="s">
        <v>1979</v>
      </c>
      <c r="I535" s="145" t="s">
        <v>1984</v>
      </c>
      <c r="J535" s="426">
        <v>8.0072708833909196</v>
      </c>
      <c r="K535" s="426">
        <v>26.904166610706</v>
      </c>
      <c r="L535" s="488">
        <v>1499.3</v>
      </c>
      <c r="M535" s="498"/>
      <c r="N535" s="498"/>
      <c r="O535" s="498"/>
      <c r="P535" s="498"/>
      <c r="Q535" s="498"/>
      <c r="R535" s="498"/>
      <c r="S535" s="498"/>
      <c r="T535" s="498"/>
      <c r="U535" s="498"/>
      <c r="V535" s="498"/>
      <c r="W535" s="498"/>
      <c r="X535" s="498"/>
      <c r="Y535" s="498">
        <v>1</v>
      </c>
      <c r="Z535" s="498">
        <v>1</v>
      </c>
      <c r="AA535" s="498"/>
      <c r="AB535" s="498"/>
      <c r="AC535" s="498">
        <v>72</v>
      </c>
      <c r="AD535" s="498">
        <v>72</v>
      </c>
      <c r="AE535" s="498"/>
      <c r="AF535" s="498"/>
      <c r="AG535" s="585"/>
      <c r="AH535" s="498"/>
      <c r="AI535" s="498">
        <f t="shared" si="43"/>
        <v>73</v>
      </c>
      <c r="AJ535" s="498">
        <f t="shared" si="44"/>
        <v>73</v>
      </c>
      <c r="AK535" s="498"/>
      <c r="AL535" s="498"/>
      <c r="AM535" s="498"/>
      <c r="AN535" s="498"/>
      <c r="AO535" s="498"/>
      <c r="AP535" s="498"/>
      <c r="AQ535" s="498"/>
      <c r="AR535" s="498"/>
      <c r="AS535" s="498"/>
      <c r="AT535" s="498"/>
      <c r="AU535" s="498"/>
      <c r="AV535" s="498"/>
      <c r="AW535" s="498">
        <v>3000</v>
      </c>
      <c r="AX535" s="498">
        <v>3000</v>
      </c>
      <c r="AY535" s="498"/>
      <c r="AZ535" s="498"/>
      <c r="BA535" s="586">
        <v>2712.74</v>
      </c>
      <c r="BB535" s="586">
        <v>2712.74</v>
      </c>
      <c r="BC535" s="498"/>
      <c r="BD535" s="498"/>
      <c r="BE535" s="498"/>
      <c r="BF535" s="498"/>
      <c r="BG535" s="256">
        <f t="shared" si="45"/>
        <v>5712.74</v>
      </c>
      <c r="BH535" s="26">
        <f t="shared" si="46"/>
        <v>5712.74</v>
      </c>
      <c r="BI535" s="514">
        <f t="shared" si="42"/>
        <v>1.3042785388127855</v>
      </c>
      <c r="BJ535" s="515">
        <v>0</v>
      </c>
      <c r="BK535" s="515">
        <v>0</v>
      </c>
      <c r="BL535" s="515">
        <v>0</v>
      </c>
      <c r="BM535" s="515">
        <v>0</v>
      </c>
      <c r="BN535" s="515">
        <v>0</v>
      </c>
      <c r="BO535" s="515">
        <v>0</v>
      </c>
      <c r="BP535" s="515">
        <v>0</v>
      </c>
      <c r="BQ535" s="515">
        <v>0</v>
      </c>
      <c r="BR535" s="515">
        <v>0</v>
      </c>
      <c r="BS535" s="515">
        <v>0</v>
      </c>
      <c r="BT535" s="515">
        <v>0</v>
      </c>
      <c r="BU535" s="515">
        <v>0</v>
      </c>
      <c r="BV535" s="515">
        <v>15137279.999999998</v>
      </c>
      <c r="BW535" s="515">
        <v>15137279.999999998</v>
      </c>
      <c r="BX535" s="515">
        <v>0</v>
      </c>
      <c r="BY535" s="515">
        <v>0</v>
      </c>
      <c r="BZ535" s="515">
        <v>3184322.7215999998</v>
      </c>
      <c r="CA535" s="515">
        <v>3184322.7215999998</v>
      </c>
      <c r="CB535" s="515">
        <v>0</v>
      </c>
      <c r="CC535" s="515">
        <v>0</v>
      </c>
      <c r="CD535" s="515">
        <v>0</v>
      </c>
      <c r="CE535" s="515">
        <v>0</v>
      </c>
      <c r="CF535" s="515">
        <v>18321602.721599996</v>
      </c>
      <c r="CG535" s="516">
        <v>18321602.721599996</v>
      </c>
      <c r="CH535" s="501">
        <v>13455360</v>
      </c>
      <c r="CI535" s="501">
        <v>13455360</v>
      </c>
      <c r="CJ535" s="501">
        <v>15347520</v>
      </c>
      <c r="CK535" s="257" t="s">
        <v>1976</v>
      </c>
      <c r="CL535" s="108">
        <v>3.84</v>
      </c>
      <c r="CM535" s="245">
        <v>3.84</v>
      </c>
      <c r="CN535" s="109">
        <v>4.38</v>
      </c>
      <c r="CO535" s="436"/>
      <c r="CP535" s="436"/>
      <c r="CQ535" s="436"/>
      <c r="CR535" s="273"/>
      <c r="CS535" s="447">
        <v>136.0254575313478</v>
      </c>
      <c r="CT535" s="448">
        <v>134.57295350155513</v>
      </c>
      <c r="CU535" s="441">
        <v>1.4617340547836564</v>
      </c>
      <c r="CV535" s="442">
        <v>1.4595107208944895</v>
      </c>
      <c r="CW535" s="450" t="s">
        <v>2241</v>
      </c>
      <c r="CX535" s="242"/>
      <c r="CY535" s="436"/>
      <c r="CZ535" s="436"/>
      <c r="DA535" s="437"/>
      <c r="DB535" s="438"/>
      <c r="DC535" s="457">
        <v>48152</v>
      </c>
      <c r="DD535" s="458">
        <v>5708</v>
      </c>
      <c r="DE535" s="459">
        <v>0</v>
      </c>
      <c r="DF535" s="357">
        <v>17953.333333333332</v>
      </c>
    </row>
    <row r="536" spans="1:110" ht="35.25" customHeight="1" x14ac:dyDescent="0.25">
      <c r="A536" s="401" t="s">
        <v>56</v>
      </c>
      <c r="B536" s="48" t="s">
        <v>57</v>
      </c>
      <c r="C536" s="48" t="s">
        <v>926</v>
      </c>
      <c r="D536" s="145" t="s">
        <v>938</v>
      </c>
      <c r="E536" s="145" t="s">
        <v>939</v>
      </c>
      <c r="F536" s="145" t="s">
        <v>941</v>
      </c>
      <c r="G536" s="14" t="s">
        <v>942</v>
      </c>
      <c r="H536" s="22" t="s">
        <v>1979</v>
      </c>
      <c r="I536" s="145" t="s">
        <v>1984</v>
      </c>
      <c r="J536" s="426">
        <v>11.234081537891738</v>
      </c>
      <c r="K536" s="426">
        <v>77.019128627679009</v>
      </c>
      <c r="L536" s="488">
        <v>1624.8</v>
      </c>
      <c r="M536" s="498"/>
      <c r="N536" s="498"/>
      <c r="O536" s="498"/>
      <c r="P536" s="498"/>
      <c r="Q536" s="498"/>
      <c r="R536" s="498"/>
      <c r="S536" s="498">
        <v>1</v>
      </c>
      <c r="T536" s="498">
        <v>1</v>
      </c>
      <c r="U536" s="498"/>
      <c r="V536" s="498"/>
      <c r="W536" s="498"/>
      <c r="X536" s="498"/>
      <c r="Y536" s="498"/>
      <c r="Z536" s="498"/>
      <c r="AA536" s="498"/>
      <c r="AB536" s="498"/>
      <c r="AC536" s="498">
        <v>78</v>
      </c>
      <c r="AD536" s="498">
        <v>78</v>
      </c>
      <c r="AE536" s="498"/>
      <c r="AF536" s="498"/>
      <c r="AG536" s="585"/>
      <c r="AH536" s="498"/>
      <c r="AI536" s="498">
        <f t="shared" si="43"/>
        <v>79</v>
      </c>
      <c r="AJ536" s="498">
        <f t="shared" si="44"/>
        <v>79</v>
      </c>
      <c r="AK536" s="498"/>
      <c r="AL536" s="498"/>
      <c r="AM536" s="498"/>
      <c r="AN536" s="498"/>
      <c r="AO536" s="498"/>
      <c r="AP536" s="498"/>
      <c r="AQ536" s="498">
        <v>7</v>
      </c>
      <c r="AR536" s="498">
        <v>7</v>
      </c>
      <c r="AS536" s="498"/>
      <c r="AT536" s="498"/>
      <c r="AU536" s="498"/>
      <c r="AV536" s="498"/>
      <c r="AW536" s="498"/>
      <c r="AX536" s="498"/>
      <c r="AY536" s="498"/>
      <c r="AZ536" s="498"/>
      <c r="BA536" s="586">
        <v>570.09500000000003</v>
      </c>
      <c r="BB536" s="586">
        <v>570.09500000000003</v>
      </c>
      <c r="BC536" s="498"/>
      <c r="BD536" s="498"/>
      <c r="BE536" s="498"/>
      <c r="BF536" s="498"/>
      <c r="BG536" s="256">
        <f t="shared" si="45"/>
        <v>577.09500000000003</v>
      </c>
      <c r="BH536" s="26">
        <f t="shared" si="46"/>
        <v>577.09500000000003</v>
      </c>
      <c r="BI536" s="514">
        <f t="shared" si="42"/>
        <v>6.4552013422818799E-2</v>
      </c>
      <c r="BJ536" s="515">
        <v>0</v>
      </c>
      <c r="BK536" s="515">
        <v>0</v>
      </c>
      <c r="BL536" s="515">
        <v>0</v>
      </c>
      <c r="BM536" s="515">
        <v>0</v>
      </c>
      <c r="BN536" s="515">
        <v>0</v>
      </c>
      <c r="BO536" s="515">
        <v>0</v>
      </c>
      <c r="BP536" s="515">
        <v>22933.68</v>
      </c>
      <c r="BQ536" s="515">
        <v>22933.68</v>
      </c>
      <c r="BR536" s="515">
        <v>0</v>
      </c>
      <c r="BS536" s="515">
        <v>0</v>
      </c>
      <c r="BT536" s="515">
        <v>0</v>
      </c>
      <c r="BU536" s="515">
        <v>0</v>
      </c>
      <c r="BV536" s="515">
        <v>0</v>
      </c>
      <c r="BW536" s="515">
        <v>0</v>
      </c>
      <c r="BX536" s="515">
        <v>0</v>
      </c>
      <c r="BY536" s="515">
        <v>0</v>
      </c>
      <c r="BZ536" s="515">
        <v>669200.31480000005</v>
      </c>
      <c r="CA536" s="515">
        <v>669200.31480000005</v>
      </c>
      <c r="CB536" s="515">
        <v>0</v>
      </c>
      <c r="CC536" s="515">
        <v>0</v>
      </c>
      <c r="CD536" s="515">
        <v>0</v>
      </c>
      <c r="CE536" s="515">
        <v>0</v>
      </c>
      <c r="CF536" s="515">
        <v>692133.9948000001</v>
      </c>
      <c r="CG536" s="516">
        <v>692133.9948000001</v>
      </c>
      <c r="CH536" s="501">
        <v>28242240</v>
      </c>
      <c r="CI536" s="501">
        <v>28242240</v>
      </c>
      <c r="CJ536" s="501">
        <v>31325760.000000004</v>
      </c>
      <c r="CK536" s="257" t="s">
        <v>1976</v>
      </c>
      <c r="CL536" s="108">
        <v>8.06</v>
      </c>
      <c r="CM536" s="245">
        <v>8.06</v>
      </c>
      <c r="CN536" s="109">
        <v>8.94</v>
      </c>
      <c r="CO536" s="436"/>
      <c r="CP536" s="436"/>
      <c r="CQ536" s="436"/>
      <c r="CR536" s="273"/>
      <c r="CS536" s="447">
        <v>254.61413163243324</v>
      </c>
      <c r="CT536" s="448">
        <v>241.96261003886437</v>
      </c>
      <c r="CU536" s="441">
        <v>1.7645921582472912</v>
      </c>
      <c r="CV536" s="442">
        <v>1.5597544578739342</v>
      </c>
      <c r="CW536" s="450" t="s">
        <v>2226</v>
      </c>
      <c r="CX536" s="242"/>
      <c r="CY536" s="436"/>
      <c r="CZ536" s="436"/>
      <c r="DA536" s="437"/>
      <c r="DB536" s="438"/>
      <c r="DC536" s="457">
        <v>0</v>
      </c>
      <c r="DD536" s="458">
        <v>0</v>
      </c>
      <c r="DE536" s="459">
        <v>0</v>
      </c>
      <c r="DF536" s="357">
        <v>0</v>
      </c>
    </row>
    <row r="537" spans="1:110" ht="35.25" customHeight="1" x14ac:dyDescent="0.25">
      <c r="A537" s="401" t="s">
        <v>56</v>
      </c>
      <c r="B537" s="48" t="s">
        <v>57</v>
      </c>
      <c r="C537" s="48" t="s">
        <v>926</v>
      </c>
      <c r="D537" s="145" t="s">
        <v>935</v>
      </c>
      <c r="E537" s="145" t="s">
        <v>936</v>
      </c>
      <c r="F537" s="145" t="s">
        <v>943</v>
      </c>
      <c r="G537" s="14" t="s">
        <v>944</v>
      </c>
      <c r="H537" s="22" t="s">
        <v>1979</v>
      </c>
      <c r="I537" s="145" t="s">
        <v>1980</v>
      </c>
      <c r="J537" s="426">
        <v>25.894159569999999</v>
      </c>
      <c r="K537" s="426">
        <v>3.9768939311220004</v>
      </c>
      <c r="L537" s="488">
        <v>1</v>
      </c>
      <c r="M537" s="498"/>
      <c r="N537" s="498"/>
      <c r="O537" s="498"/>
      <c r="P537" s="498"/>
      <c r="Q537" s="498"/>
      <c r="R537" s="498"/>
      <c r="S537" s="498"/>
      <c r="T537" s="498"/>
      <c r="U537" s="498"/>
      <c r="V537" s="498"/>
      <c r="W537" s="498"/>
      <c r="X537" s="498"/>
      <c r="Y537" s="498"/>
      <c r="Z537" s="498"/>
      <c r="AA537" s="498"/>
      <c r="AB537" s="498"/>
      <c r="AC537" s="498"/>
      <c r="AD537" s="498"/>
      <c r="AE537" s="498"/>
      <c r="AF537" s="498"/>
      <c r="AG537" s="585"/>
      <c r="AH537" s="498"/>
      <c r="AI537" s="498">
        <f t="shared" si="43"/>
        <v>0</v>
      </c>
      <c r="AJ537" s="498">
        <f t="shared" si="44"/>
        <v>0</v>
      </c>
      <c r="AK537" s="498"/>
      <c r="AL537" s="498"/>
      <c r="AM537" s="498"/>
      <c r="AN537" s="498"/>
      <c r="AO537" s="498"/>
      <c r="AP537" s="498"/>
      <c r="AQ537" s="498"/>
      <c r="AR537" s="498"/>
      <c r="AS537" s="498"/>
      <c r="AT537" s="498"/>
      <c r="AU537" s="498"/>
      <c r="AV537" s="498"/>
      <c r="AW537" s="498"/>
      <c r="AX537" s="498"/>
      <c r="AY537" s="498"/>
      <c r="AZ537" s="498"/>
      <c r="BA537" s="586"/>
      <c r="BB537" s="498"/>
      <c r="BC537" s="498"/>
      <c r="BD537" s="498"/>
      <c r="BE537" s="498"/>
      <c r="BF537" s="498"/>
      <c r="BG537" s="256">
        <f t="shared" si="45"/>
        <v>0</v>
      </c>
      <c r="BH537" s="26">
        <f t="shared" si="46"/>
        <v>0</v>
      </c>
      <c r="BI537" s="514">
        <f t="shared" si="42"/>
        <v>0</v>
      </c>
      <c r="BJ537" s="515">
        <v>0</v>
      </c>
      <c r="BK537" s="515">
        <v>0</v>
      </c>
      <c r="BL537" s="515">
        <v>0</v>
      </c>
      <c r="BM537" s="515">
        <v>0</v>
      </c>
      <c r="BN537" s="515">
        <v>0</v>
      </c>
      <c r="BO537" s="515">
        <v>0</v>
      </c>
      <c r="BP537" s="515">
        <v>0</v>
      </c>
      <c r="BQ537" s="515">
        <v>0</v>
      </c>
      <c r="BR537" s="515">
        <v>0</v>
      </c>
      <c r="BS537" s="515">
        <v>0</v>
      </c>
      <c r="BT537" s="515">
        <v>0</v>
      </c>
      <c r="BU537" s="515">
        <v>0</v>
      </c>
      <c r="BV537" s="515">
        <v>0</v>
      </c>
      <c r="BW537" s="515">
        <v>0</v>
      </c>
      <c r="BX537" s="515">
        <v>0</v>
      </c>
      <c r="BY537" s="515">
        <v>0</v>
      </c>
      <c r="BZ537" s="515">
        <v>0</v>
      </c>
      <c r="CA537" s="515">
        <v>0</v>
      </c>
      <c r="CB537" s="515">
        <v>0</v>
      </c>
      <c r="CC537" s="515">
        <v>0</v>
      </c>
      <c r="CD537" s="515">
        <v>0</v>
      </c>
      <c r="CE537" s="515">
        <v>0</v>
      </c>
      <c r="CF537" s="515">
        <v>0</v>
      </c>
      <c r="CG537" s="516">
        <v>0</v>
      </c>
      <c r="CH537" s="501">
        <v>41697600.000000007</v>
      </c>
      <c r="CI537" s="501">
        <v>41697600.000000007</v>
      </c>
      <c r="CJ537" s="501">
        <v>41977920.000000007</v>
      </c>
      <c r="CK537" s="257" t="s">
        <v>1976</v>
      </c>
      <c r="CL537" s="108">
        <v>11.9</v>
      </c>
      <c r="CM537" s="245">
        <v>11.9</v>
      </c>
      <c r="CN537" s="109">
        <v>11.98</v>
      </c>
      <c r="CO537" s="436"/>
      <c r="CP537" s="436"/>
      <c r="CQ537" s="436"/>
      <c r="CR537" s="273"/>
      <c r="CS537" s="447">
        <v>252.66666666666666</v>
      </c>
      <c r="CT537" s="448">
        <v>252.66666666666666</v>
      </c>
      <c r="CU537" s="441">
        <v>1</v>
      </c>
      <c r="CV537" s="442">
        <v>1</v>
      </c>
      <c r="CW537" s="450" t="s">
        <v>2236</v>
      </c>
      <c r="CX537" s="242"/>
      <c r="CY537" s="436"/>
      <c r="CZ537" s="436"/>
      <c r="DA537" s="437"/>
      <c r="DB537" s="438"/>
      <c r="DC537" s="457">
        <v>0</v>
      </c>
      <c r="DD537" s="458">
        <v>645</v>
      </c>
      <c r="DE537" s="459">
        <v>0</v>
      </c>
      <c r="DF537" s="357">
        <v>215</v>
      </c>
    </row>
    <row r="538" spans="1:110" ht="35.25" customHeight="1" x14ac:dyDescent="0.25">
      <c r="A538" s="401" t="s">
        <v>56</v>
      </c>
      <c r="B538" s="48" t="s">
        <v>57</v>
      </c>
      <c r="C538" s="48" t="s">
        <v>926</v>
      </c>
      <c r="D538" s="145" t="s">
        <v>945</v>
      </c>
      <c r="E538" s="145" t="s">
        <v>946</v>
      </c>
      <c r="F538" s="145" t="s">
        <v>947</v>
      </c>
      <c r="G538" s="14" t="s">
        <v>948</v>
      </c>
      <c r="H538" s="22" t="s">
        <v>1979</v>
      </c>
      <c r="I538" s="145" t="s">
        <v>1986</v>
      </c>
      <c r="J538" s="426">
        <v>1.9838909949893919</v>
      </c>
      <c r="K538" s="426">
        <v>22.829545407059999</v>
      </c>
      <c r="L538" s="488">
        <v>289.60000000000002</v>
      </c>
      <c r="M538" s="498"/>
      <c r="N538" s="498"/>
      <c r="O538" s="498"/>
      <c r="P538" s="498"/>
      <c r="Q538" s="498"/>
      <c r="R538" s="498"/>
      <c r="S538" s="498"/>
      <c r="T538" s="498"/>
      <c r="U538" s="498"/>
      <c r="V538" s="498"/>
      <c r="W538" s="498"/>
      <c r="X538" s="498"/>
      <c r="Y538" s="498"/>
      <c r="Z538" s="498"/>
      <c r="AA538" s="498"/>
      <c r="AB538" s="498"/>
      <c r="AC538" s="498">
        <v>21</v>
      </c>
      <c r="AD538" s="498">
        <v>21</v>
      </c>
      <c r="AE538" s="498"/>
      <c r="AF538" s="498"/>
      <c r="AG538" s="585"/>
      <c r="AH538" s="498"/>
      <c r="AI538" s="498">
        <f t="shared" si="43"/>
        <v>21</v>
      </c>
      <c r="AJ538" s="498">
        <f t="shared" si="44"/>
        <v>21</v>
      </c>
      <c r="AK538" s="498"/>
      <c r="AL538" s="498"/>
      <c r="AM538" s="498"/>
      <c r="AN538" s="498"/>
      <c r="AO538" s="498"/>
      <c r="AP538" s="498"/>
      <c r="AQ538" s="498"/>
      <c r="AR538" s="498"/>
      <c r="AS538" s="498"/>
      <c r="AT538" s="498"/>
      <c r="AU538" s="498"/>
      <c r="AV538" s="498"/>
      <c r="AW538" s="498"/>
      <c r="AX538" s="498"/>
      <c r="AY538" s="498"/>
      <c r="AZ538" s="498"/>
      <c r="BA538" s="586">
        <v>134.56</v>
      </c>
      <c r="BB538" s="586">
        <v>134.56</v>
      </c>
      <c r="BC538" s="498"/>
      <c r="BD538" s="498"/>
      <c r="BE538" s="498"/>
      <c r="BF538" s="498"/>
      <c r="BG538" s="256">
        <f t="shared" si="45"/>
        <v>134.56</v>
      </c>
      <c r="BH538" s="26">
        <f t="shared" si="46"/>
        <v>134.56</v>
      </c>
      <c r="BI538" s="514">
        <f t="shared" si="42"/>
        <v>0.11307563025210085</v>
      </c>
      <c r="BJ538" s="515">
        <v>0</v>
      </c>
      <c r="BK538" s="515">
        <v>0</v>
      </c>
      <c r="BL538" s="515">
        <v>0</v>
      </c>
      <c r="BM538" s="515">
        <v>0</v>
      </c>
      <c r="BN538" s="515">
        <v>0</v>
      </c>
      <c r="BO538" s="515">
        <v>0</v>
      </c>
      <c r="BP538" s="515">
        <v>0</v>
      </c>
      <c r="BQ538" s="515">
        <v>0</v>
      </c>
      <c r="BR538" s="515">
        <v>0</v>
      </c>
      <c r="BS538" s="515">
        <v>0</v>
      </c>
      <c r="BT538" s="515">
        <v>0</v>
      </c>
      <c r="BU538" s="515">
        <v>0</v>
      </c>
      <c r="BV538" s="515">
        <v>0</v>
      </c>
      <c r="BW538" s="515">
        <v>0</v>
      </c>
      <c r="BX538" s="515">
        <v>0</v>
      </c>
      <c r="BY538" s="515">
        <v>0</v>
      </c>
      <c r="BZ538" s="515">
        <v>157951.91040000002</v>
      </c>
      <c r="CA538" s="515">
        <v>157951.91040000002</v>
      </c>
      <c r="CB538" s="515">
        <v>0</v>
      </c>
      <c r="CC538" s="515">
        <v>0</v>
      </c>
      <c r="CD538" s="515">
        <v>0</v>
      </c>
      <c r="CE538" s="515">
        <v>0</v>
      </c>
      <c r="CF538" s="515">
        <v>157951.91040000002</v>
      </c>
      <c r="CG538" s="516">
        <v>157951.91040000002</v>
      </c>
      <c r="CH538" s="501">
        <v>0</v>
      </c>
      <c r="CI538" s="501">
        <v>0</v>
      </c>
      <c r="CJ538" s="501">
        <v>4169760</v>
      </c>
      <c r="CK538" s="257" t="s">
        <v>1976</v>
      </c>
      <c r="CL538" s="108">
        <v>0</v>
      </c>
      <c r="CM538" s="245">
        <v>0</v>
      </c>
      <c r="CN538" s="109">
        <v>1.19</v>
      </c>
      <c r="CO538" s="436"/>
      <c r="CP538" s="436"/>
      <c r="CQ538" s="436"/>
      <c r="CR538" s="273"/>
      <c r="CS538" s="447">
        <v>370.84082696187556</v>
      </c>
      <c r="CT538" s="448">
        <v>368.59886677034228</v>
      </c>
      <c r="CU538" s="441">
        <v>1.7221777229402091</v>
      </c>
      <c r="CV538" s="442">
        <v>1.7110811372937587</v>
      </c>
      <c r="CW538" s="450" t="s">
        <v>2306</v>
      </c>
      <c r="CX538" s="242"/>
      <c r="CY538" s="436"/>
      <c r="CZ538" s="436"/>
      <c r="DA538" s="437"/>
      <c r="DB538" s="438"/>
      <c r="DC538" s="457">
        <v>33872</v>
      </c>
      <c r="DD538" s="458">
        <v>0</v>
      </c>
      <c r="DE538" s="459">
        <v>82683</v>
      </c>
      <c r="DF538" s="357">
        <v>38851.666666666664</v>
      </c>
    </row>
    <row r="539" spans="1:110" ht="35.25" customHeight="1" x14ac:dyDescent="0.25">
      <c r="A539" s="401" t="s">
        <v>56</v>
      </c>
      <c r="B539" s="48" t="s">
        <v>57</v>
      </c>
      <c r="C539" s="48" t="s">
        <v>926</v>
      </c>
      <c r="D539" s="145" t="s">
        <v>949</v>
      </c>
      <c r="E539" s="145" t="s">
        <v>932</v>
      </c>
      <c r="F539" s="145" t="s">
        <v>950</v>
      </c>
      <c r="G539" s="14" t="s">
        <v>951</v>
      </c>
      <c r="H539" s="22" t="s">
        <v>1979</v>
      </c>
      <c r="I539" s="145" t="s">
        <v>1984</v>
      </c>
      <c r="J539" s="426">
        <v>7.8877593776686679</v>
      </c>
      <c r="K539" s="426">
        <v>56.715340791123005</v>
      </c>
      <c r="L539" s="488">
        <v>1874.8</v>
      </c>
      <c r="M539" s="498"/>
      <c r="N539" s="498"/>
      <c r="O539" s="498"/>
      <c r="P539" s="498"/>
      <c r="Q539" s="498"/>
      <c r="R539" s="498"/>
      <c r="S539" s="498"/>
      <c r="T539" s="498"/>
      <c r="U539" s="498"/>
      <c r="V539" s="498"/>
      <c r="W539" s="498"/>
      <c r="X539" s="498"/>
      <c r="Y539" s="498"/>
      <c r="Z539" s="498"/>
      <c r="AA539" s="498"/>
      <c r="AB539" s="498"/>
      <c r="AC539" s="498">
        <v>43</v>
      </c>
      <c r="AD539" s="498">
        <v>43</v>
      </c>
      <c r="AE539" s="498"/>
      <c r="AF539" s="498"/>
      <c r="AG539" s="585"/>
      <c r="AH539" s="498"/>
      <c r="AI539" s="498">
        <f t="shared" si="43"/>
        <v>43</v>
      </c>
      <c r="AJ539" s="498">
        <f t="shared" si="44"/>
        <v>43</v>
      </c>
      <c r="AK539" s="498"/>
      <c r="AL539" s="498"/>
      <c r="AM539" s="498"/>
      <c r="AN539" s="498"/>
      <c r="AO539" s="498"/>
      <c r="AP539" s="498"/>
      <c r="AQ539" s="498"/>
      <c r="AR539" s="498"/>
      <c r="AS539" s="498"/>
      <c r="AT539" s="498"/>
      <c r="AU539" s="498"/>
      <c r="AV539" s="498"/>
      <c r="AW539" s="498"/>
      <c r="AX539" s="498"/>
      <c r="AY539" s="498"/>
      <c r="AZ539" s="498"/>
      <c r="BA539" s="586">
        <v>3537.33</v>
      </c>
      <c r="BB539" s="586">
        <v>3537.33</v>
      </c>
      <c r="BC539" s="498"/>
      <c r="BD539" s="498"/>
      <c r="BE539" s="498"/>
      <c r="BF539" s="498"/>
      <c r="BG539" s="256">
        <f t="shared" si="45"/>
        <v>3537.33</v>
      </c>
      <c r="BH539" s="26">
        <f t="shared" si="46"/>
        <v>3537.33</v>
      </c>
      <c r="BI539" s="514">
        <f t="shared" si="42"/>
        <v>0.67122011385199243</v>
      </c>
      <c r="BJ539" s="515">
        <v>0</v>
      </c>
      <c r="BK539" s="515">
        <v>0</v>
      </c>
      <c r="BL539" s="515">
        <v>0</v>
      </c>
      <c r="BM539" s="515">
        <v>0</v>
      </c>
      <c r="BN539" s="515">
        <v>0</v>
      </c>
      <c r="BO539" s="515">
        <v>0</v>
      </c>
      <c r="BP539" s="515">
        <v>0</v>
      </c>
      <c r="BQ539" s="515">
        <v>0</v>
      </c>
      <c r="BR539" s="515">
        <v>0</v>
      </c>
      <c r="BS539" s="515">
        <v>0</v>
      </c>
      <c r="BT539" s="515">
        <v>0</v>
      </c>
      <c r="BU539" s="515">
        <v>0</v>
      </c>
      <c r="BV539" s="515">
        <v>0</v>
      </c>
      <c r="BW539" s="515">
        <v>0</v>
      </c>
      <c r="BX539" s="515">
        <v>0</v>
      </c>
      <c r="BY539" s="515">
        <v>0</v>
      </c>
      <c r="BZ539" s="515">
        <v>4152259.4472000003</v>
      </c>
      <c r="CA539" s="515">
        <v>4152259.4472000003</v>
      </c>
      <c r="CB539" s="515">
        <v>0</v>
      </c>
      <c r="CC539" s="515">
        <v>0</v>
      </c>
      <c r="CD539" s="515">
        <v>0</v>
      </c>
      <c r="CE539" s="515">
        <v>0</v>
      </c>
      <c r="CF539" s="515">
        <v>4152259.4472000003</v>
      </c>
      <c r="CG539" s="516">
        <v>4152259.4472000003</v>
      </c>
      <c r="CH539" s="501">
        <v>16118400</v>
      </c>
      <c r="CI539" s="501">
        <v>16118400</v>
      </c>
      <c r="CJ539" s="501">
        <v>18466080</v>
      </c>
      <c r="CK539" s="257" t="s">
        <v>1976</v>
      </c>
      <c r="CL539" s="108">
        <v>4.5999999999999996</v>
      </c>
      <c r="CM539" s="245">
        <v>4.5999999999999996</v>
      </c>
      <c r="CN539" s="109">
        <v>5.27</v>
      </c>
      <c r="CO539" s="436"/>
      <c r="CP539" s="436"/>
      <c r="CQ539" s="436"/>
      <c r="CR539" s="273"/>
      <c r="CS539" s="447">
        <v>204.8955530880952</v>
      </c>
      <c r="CT539" s="448">
        <v>204.46662172568008</v>
      </c>
      <c r="CU539" s="441">
        <v>1.7858561243858251</v>
      </c>
      <c r="CV539" s="442">
        <v>1.7794344140622862</v>
      </c>
      <c r="CW539" s="450" t="s">
        <v>2226</v>
      </c>
      <c r="CX539" s="242"/>
      <c r="CY539" s="436"/>
      <c r="CZ539" s="436"/>
      <c r="DA539" s="437"/>
      <c r="DB539" s="438"/>
      <c r="DC539" s="457">
        <v>0</v>
      </c>
      <c r="DD539" s="458">
        <v>18026</v>
      </c>
      <c r="DE539" s="459">
        <v>256864</v>
      </c>
      <c r="DF539" s="357">
        <v>91630</v>
      </c>
    </row>
    <row r="540" spans="1:110" ht="35.25" customHeight="1" x14ac:dyDescent="0.25">
      <c r="A540" s="401" t="s">
        <v>56</v>
      </c>
      <c r="B540" s="48" t="s">
        <v>57</v>
      </c>
      <c r="C540" s="48" t="s">
        <v>926</v>
      </c>
      <c r="D540" s="145" t="s">
        <v>949</v>
      </c>
      <c r="E540" s="145" t="s">
        <v>932</v>
      </c>
      <c r="F540" s="145" t="s">
        <v>952</v>
      </c>
      <c r="G540" s="14" t="s">
        <v>953</v>
      </c>
      <c r="H540" s="22" t="s">
        <v>1979</v>
      </c>
      <c r="I540" s="145" t="s">
        <v>1984</v>
      </c>
      <c r="J540" s="426">
        <v>11.234081537891738</v>
      </c>
      <c r="K540" s="426">
        <v>33.500757506075999</v>
      </c>
      <c r="L540" s="488">
        <v>2654.3</v>
      </c>
      <c r="M540" s="498"/>
      <c r="N540" s="498"/>
      <c r="O540" s="498"/>
      <c r="P540" s="498"/>
      <c r="Q540" s="498"/>
      <c r="R540" s="498"/>
      <c r="S540" s="498"/>
      <c r="T540" s="498"/>
      <c r="U540" s="498"/>
      <c r="V540" s="498"/>
      <c r="W540" s="498"/>
      <c r="X540" s="498"/>
      <c r="Y540" s="498"/>
      <c r="Z540" s="498"/>
      <c r="AA540" s="498"/>
      <c r="AB540" s="498"/>
      <c r="AC540" s="498">
        <v>40</v>
      </c>
      <c r="AD540" s="498">
        <v>40</v>
      </c>
      <c r="AE540" s="498"/>
      <c r="AF540" s="498"/>
      <c r="AG540" s="585"/>
      <c r="AH540" s="498"/>
      <c r="AI540" s="498">
        <f t="shared" si="43"/>
        <v>40</v>
      </c>
      <c r="AJ540" s="498">
        <f t="shared" si="44"/>
        <v>40</v>
      </c>
      <c r="AK540" s="498"/>
      <c r="AL540" s="498"/>
      <c r="AM540" s="498"/>
      <c r="AN540" s="498"/>
      <c r="AO540" s="498"/>
      <c r="AP540" s="498"/>
      <c r="AQ540" s="498"/>
      <c r="AR540" s="498"/>
      <c r="AS540" s="498"/>
      <c r="AT540" s="498"/>
      <c r="AU540" s="498"/>
      <c r="AV540" s="498"/>
      <c r="AW540" s="498"/>
      <c r="AX540" s="498"/>
      <c r="AY540" s="498"/>
      <c r="AZ540" s="498"/>
      <c r="BA540" s="586">
        <v>1736.01</v>
      </c>
      <c r="BB540" s="586">
        <v>1736.01</v>
      </c>
      <c r="BC540" s="498"/>
      <c r="BD540" s="498"/>
      <c r="BE540" s="498"/>
      <c r="BF540" s="498"/>
      <c r="BG540" s="256">
        <f t="shared" si="45"/>
        <v>1736.01</v>
      </c>
      <c r="BH540" s="26">
        <f t="shared" si="46"/>
        <v>1736.01</v>
      </c>
      <c r="BI540" s="514">
        <f t="shared" si="42"/>
        <v>0.30086828422876954</v>
      </c>
      <c r="BJ540" s="515">
        <v>0</v>
      </c>
      <c r="BK540" s="515">
        <v>0</v>
      </c>
      <c r="BL540" s="515">
        <v>0</v>
      </c>
      <c r="BM540" s="515">
        <v>0</v>
      </c>
      <c r="BN540" s="515">
        <v>0</v>
      </c>
      <c r="BO540" s="515">
        <v>0</v>
      </c>
      <c r="BP540" s="515">
        <v>0</v>
      </c>
      <c r="BQ540" s="515">
        <v>0</v>
      </c>
      <c r="BR540" s="515">
        <v>0</v>
      </c>
      <c r="BS540" s="515">
        <v>0</v>
      </c>
      <c r="BT540" s="515">
        <v>0</v>
      </c>
      <c r="BU540" s="515">
        <v>0</v>
      </c>
      <c r="BV540" s="515">
        <v>0</v>
      </c>
      <c r="BW540" s="515">
        <v>0</v>
      </c>
      <c r="BX540" s="515">
        <v>0</v>
      </c>
      <c r="BY540" s="515">
        <v>0</v>
      </c>
      <c r="BZ540" s="515">
        <v>2037797.9784000001</v>
      </c>
      <c r="CA540" s="515">
        <v>2037797.9784000001</v>
      </c>
      <c r="CB540" s="515">
        <v>0</v>
      </c>
      <c r="CC540" s="515">
        <v>0</v>
      </c>
      <c r="CD540" s="515">
        <v>0</v>
      </c>
      <c r="CE540" s="515">
        <v>0</v>
      </c>
      <c r="CF540" s="515">
        <v>2037797.9784000001</v>
      </c>
      <c r="CG540" s="516">
        <v>2037797.9784000001</v>
      </c>
      <c r="CH540" s="501">
        <v>19131840</v>
      </c>
      <c r="CI540" s="501">
        <v>19131840</v>
      </c>
      <c r="CJ540" s="501">
        <v>20218079.999999996</v>
      </c>
      <c r="CK540" s="257" t="s">
        <v>1976</v>
      </c>
      <c r="CL540" s="108">
        <v>5.46</v>
      </c>
      <c r="CM540" s="245">
        <v>5.46</v>
      </c>
      <c r="CN540" s="109">
        <v>5.77</v>
      </c>
      <c r="CO540" s="436"/>
      <c r="CP540" s="436"/>
      <c r="CQ540" s="436"/>
      <c r="CR540" s="273"/>
      <c r="CS540" s="447">
        <v>136.72558823776399</v>
      </c>
      <c r="CT540" s="448">
        <v>135.78696778628679</v>
      </c>
      <c r="CU540" s="441">
        <v>1.2547689759166329</v>
      </c>
      <c r="CV540" s="442">
        <v>1.2454757041198292</v>
      </c>
      <c r="CW540" s="450" t="s">
        <v>2283</v>
      </c>
      <c r="CX540" s="242"/>
      <c r="CY540" s="436"/>
      <c r="CZ540" s="436"/>
      <c r="DA540" s="437"/>
      <c r="DB540" s="438"/>
      <c r="DC540" s="457">
        <v>26679</v>
      </c>
      <c r="DD540" s="458">
        <v>0</v>
      </c>
      <c r="DE540" s="459">
        <v>0</v>
      </c>
      <c r="DF540" s="357">
        <v>8893</v>
      </c>
    </row>
    <row r="541" spans="1:110" ht="35.25" customHeight="1" x14ac:dyDescent="0.25">
      <c r="A541" s="401" t="s">
        <v>56</v>
      </c>
      <c r="B541" s="48" t="s">
        <v>57</v>
      </c>
      <c r="C541" s="48" t="s">
        <v>926</v>
      </c>
      <c r="D541" s="145" t="s">
        <v>954</v>
      </c>
      <c r="E541" s="145" t="s">
        <v>955</v>
      </c>
      <c r="F541" s="145" t="s">
        <v>956</v>
      </c>
      <c r="G541" s="14" t="s">
        <v>957</v>
      </c>
      <c r="H541" s="22" t="s">
        <v>1979</v>
      </c>
      <c r="I541" s="145" t="s">
        <v>1984</v>
      </c>
      <c r="J541" s="426">
        <v>5.8799660815348247</v>
      </c>
      <c r="K541" s="426">
        <v>128.91079518641101</v>
      </c>
      <c r="L541" s="488">
        <v>1596.1</v>
      </c>
      <c r="M541" s="498"/>
      <c r="N541" s="498"/>
      <c r="O541" s="498"/>
      <c r="P541" s="498"/>
      <c r="Q541" s="498"/>
      <c r="R541" s="498"/>
      <c r="S541" s="498"/>
      <c r="T541" s="498"/>
      <c r="U541" s="498"/>
      <c r="V541" s="498"/>
      <c r="W541" s="498"/>
      <c r="X541" s="498"/>
      <c r="Y541" s="498"/>
      <c r="Z541" s="498"/>
      <c r="AA541" s="498"/>
      <c r="AB541" s="498"/>
      <c r="AC541" s="498">
        <v>93</v>
      </c>
      <c r="AD541" s="498">
        <v>93</v>
      </c>
      <c r="AE541" s="498"/>
      <c r="AF541" s="498"/>
      <c r="AG541" s="585">
        <v>2</v>
      </c>
      <c r="AH541" s="498">
        <v>2</v>
      </c>
      <c r="AI541" s="498">
        <f t="shared" si="43"/>
        <v>95</v>
      </c>
      <c r="AJ541" s="498">
        <f t="shared" si="44"/>
        <v>95</v>
      </c>
      <c r="AK541" s="498"/>
      <c r="AL541" s="498"/>
      <c r="AM541" s="498"/>
      <c r="AN541" s="498"/>
      <c r="AO541" s="498"/>
      <c r="AP541" s="498"/>
      <c r="AQ541" s="498"/>
      <c r="AR541" s="498"/>
      <c r="AS541" s="498"/>
      <c r="AT541" s="498"/>
      <c r="AU541" s="498"/>
      <c r="AV541" s="498"/>
      <c r="AW541" s="498"/>
      <c r="AX541" s="498"/>
      <c r="AY541" s="498"/>
      <c r="AZ541" s="498"/>
      <c r="BA541" s="586">
        <v>1210.07</v>
      </c>
      <c r="BB541" s="586">
        <v>1210.07</v>
      </c>
      <c r="BC541" s="498"/>
      <c r="BD541" s="498"/>
      <c r="BE541" s="498">
        <v>901.8</v>
      </c>
      <c r="BF541" s="498">
        <v>901.8</v>
      </c>
      <c r="BG541" s="256">
        <f t="shared" si="45"/>
        <v>2111.87</v>
      </c>
      <c r="BH541" s="26">
        <f t="shared" si="46"/>
        <v>2111.87</v>
      </c>
      <c r="BI541" s="514">
        <f t="shared" si="42"/>
        <v>0.73075086505190301</v>
      </c>
      <c r="BJ541" s="515">
        <v>0</v>
      </c>
      <c r="BK541" s="515">
        <v>0</v>
      </c>
      <c r="BL541" s="515">
        <v>0</v>
      </c>
      <c r="BM541" s="515">
        <v>0</v>
      </c>
      <c r="BN541" s="515">
        <v>0</v>
      </c>
      <c r="BO541" s="515">
        <v>0</v>
      </c>
      <c r="BP541" s="515">
        <v>0</v>
      </c>
      <c r="BQ541" s="515">
        <v>0</v>
      </c>
      <c r="BR541" s="515">
        <v>0</v>
      </c>
      <c r="BS541" s="515">
        <v>0</v>
      </c>
      <c r="BT541" s="515">
        <v>0</v>
      </c>
      <c r="BU541" s="515">
        <v>0</v>
      </c>
      <c r="BV541" s="515">
        <v>0</v>
      </c>
      <c r="BW541" s="515">
        <v>0</v>
      </c>
      <c r="BX541" s="515">
        <v>0</v>
      </c>
      <c r="BY541" s="515">
        <v>0</v>
      </c>
      <c r="BZ541" s="515">
        <v>1420428.5688</v>
      </c>
      <c r="CA541" s="515">
        <v>1420428.5688</v>
      </c>
      <c r="CB541" s="515">
        <v>0</v>
      </c>
      <c r="CC541" s="515">
        <v>0</v>
      </c>
      <c r="CD541" s="515">
        <v>2954513.2319999998</v>
      </c>
      <c r="CE541" s="515">
        <v>2954513.2319999998</v>
      </c>
      <c r="CF541" s="515">
        <v>4374941.8007999994</v>
      </c>
      <c r="CG541" s="516">
        <v>4374941.8007999994</v>
      </c>
      <c r="CH541" s="501">
        <v>10196640.000000002</v>
      </c>
      <c r="CI541" s="501">
        <v>10196640.000000002</v>
      </c>
      <c r="CJ541" s="501">
        <v>10126560.000000002</v>
      </c>
      <c r="CK541" s="257" t="s">
        <v>1976</v>
      </c>
      <c r="CL541" s="108">
        <v>2.91</v>
      </c>
      <c r="CM541" s="245">
        <v>2.91</v>
      </c>
      <c r="CN541" s="109">
        <v>2.89</v>
      </c>
      <c r="CO541" s="436"/>
      <c r="CP541" s="436"/>
      <c r="CQ541" s="436"/>
      <c r="CR541" s="273"/>
      <c r="CS541" s="447">
        <v>317.99286441737627</v>
      </c>
      <c r="CT541" s="448">
        <v>316.98699140850135</v>
      </c>
      <c r="CU541" s="441">
        <v>2.1854714891979641</v>
      </c>
      <c r="CV541" s="442">
        <v>2.1692313646962771</v>
      </c>
      <c r="CW541" s="450" t="s">
        <v>2226</v>
      </c>
      <c r="CX541" s="242"/>
      <c r="CY541" s="436"/>
      <c r="CZ541" s="436"/>
      <c r="DA541" s="437"/>
      <c r="DB541" s="438"/>
      <c r="DC541" s="457">
        <v>81146</v>
      </c>
      <c r="DD541" s="458">
        <v>693082</v>
      </c>
      <c r="DE541" s="459">
        <v>308340</v>
      </c>
      <c r="DF541" s="357">
        <v>360856</v>
      </c>
    </row>
    <row r="542" spans="1:110" ht="35.25" customHeight="1" x14ac:dyDescent="0.25">
      <c r="A542" s="401" t="s">
        <v>56</v>
      </c>
      <c r="B542" s="48" t="s">
        <v>57</v>
      </c>
      <c r="C542" s="48" t="s">
        <v>926</v>
      </c>
      <c r="D542" s="145" t="s">
        <v>935</v>
      </c>
      <c r="E542" s="145" t="s">
        <v>936</v>
      </c>
      <c r="F542" s="145" t="s">
        <v>958</v>
      </c>
      <c r="G542" s="14" t="s">
        <v>959</v>
      </c>
      <c r="H542" s="22" t="s">
        <v>1979</v>
      </c>
      <c r="I542" s="145" t="s">
        <v>1984</v>
      </c>
      <c r="J542" s="426">
        <v>13.982846169503546</v>
      </c>
      <c r="K542" s="426">
        <v>51.278977166067001</v>
      </c>
      <c r="L542" s="488">
        <v>2788.3</v>
      </c>
      <c r="M542" s="498"/>
      <c r="N542" s="498"/>
      <c r="O542" s="498"/>
      <c r="P542" s="498"/>
      <c r="Q542" s="498"/>
      <c r="R542" s="498"/>
      <c r="S542" s="498"/>
      <c r="T542" s="498"/>
      <c r="U542" s="498"/>
      <c r="V542" s="498"/>
      <c r="W542" s="498"/>
      <c r="X542" s="498"/>
      <c r="Y542" s="498"/>
      <c r="Z542" s="498"/>
      <c r="AA542" s="498"/>
      <c r="AB542" s="498"/>
      <c r="AC542" s="498">
        <v>84</v>
      </c>
      <c r="AD542" s="498">
        <v>84</v>
      </c>
      <c r="AE542" s="498"/>
      <c r="AF542" s="498"/>
      <c r="AG542" s="585"/>
      <c r="AH542" s="498"/>
      <c r="AI542" s="498">
        <f t="shared" si="43"/>
        <v>84</v>
      </c>
      <c r="AJ542" s="498">
        <f t="shared" si="44"/>
        <v>84</v>
      </c>
      <c r="AK542" s="498"/>
      <c r="AL542" s="498"/>
      <c r="AM542" s="498"/>
      <c r="AN542" s="498"/>
      <c r="AO542" s="498"/>
      <c r="AP542" s="498"/>
      <c r="AQ542" s="498"/>
      <c r="AR542" s="498"/>
      <c r="AS542" s="498"/>
      <c r="AT542" s="498"/>
      <c r="AU542" s="498"/>
      <c r="AV542" s="498"/>
      <c r="AW542" s="498"/>
      <c r="AX542" s="498"/>
      <c r="AY542" s="498"/>
      <c r="AZ542" s="498"/>
      <c r="BA542" s="586">
        <v>3181.64</v>
      </c>
      <c r="BB542" s="586">
        <v>3181.64</v>
      </c>
      <c r="BC542" s="498"/>
      <c r="BD542" s="498"/>
      <c r="BE542" s="498"/>
      <c r="BF542" s="498"/>
      <c r="BG542" s="256">
        <f t="shared" si="45"/>
        <v>3181.64</v>
      </c>
      <c r="BH542" s="26">
        <f t="shared" si="46"/>
        <v>3181.64</v>
      </c>
      <c r="BI542" s="514">
        <f t="shared" si="42"/>
        <v>0.58486029411764695</v>
      </c>
      <c r="BJ542" s="515">
        <v>0</v>
      </c>
      <c r="BK542" s="515">
        <v>0</v>
      </c>
      <c r="BL542" s="515">
        <v>0</v>
      </c>
      <c r="BM542" s="515">
        <v>0</v>
      </c>
      <c r="BN542" s="515">
        <v>0</v>
      </c>
      <c r="BO542" s="515">
        <v>0</v>
      </c>
      <c r="BP542" s="515">
        <v>0</v>
      </c>
      <c r="BQ542" s="515">
        <v>0</v>
      </c>
      <c r="BR542" s="515">
        <v>0</v>
      </c>
      <c r="BS542" s="515">
        <v>0</v>
      </c>
      <c r="BT542" s="515">
        <v>0</v>
      </c>
      <c r="BU542" s="515">
        <v>0</v>
      </c>
      <c r="BV542" s="515">
        <v>0</v>
      </c>
      <c r="BW542" s="515">
        <v>0</v>
      </c>
      <c r="BX542" s="515">
        <v>0</v>
      </c>
      <c r="BY542" s="515">
        <v>0</v>
      </c>
      <c r="BZ542" s="515">
        <v>3734736.2976000002</v>
      </c>
      <c r="CA542" s="515">
        <v>3734736.2976000002</v>
      </c>
      <c r="CB542" s="515">
        <v>0</v>
      </c>
      <c r="CC542" s="515">
        <v>0</v>
      </c>
      <c r="CD542" s="515">
        <v>0</v>
      </c>
      <c r="CE542" s="515">
        <v>0</v>
      </c>
      <c r="CF542" s="515">
        <v>3734736.2976000002</v>
      </c>
      <c r="CG542" s="516">
        <v>3734736.2976000002</v>
      </c>
      <c r="CH542" s="501">
        <v>29560402.624454401</v>
      </c>
      <c r="CI542" s="501">
        <v>29560402.624454401</v>
      </c>
      <c r="CJ542" s="501">
        <v>25688273.207193606</v>
      </c>
      <c r="CK542" s="257" t="s">
        <v>1976</v>
      </c>
      <c r="CL542" s="108">
        <v>6.26</v>
      </c>
      <c r="CM542" s="245">
        <v>6.26</v>
      </c>
      <c r="CN542" s="109">
        <v>5.44</v>
      </c>
      <c r="CO542" s="436"/>
      <c r="CP542" s="436"/>
      <c r="CQ542" s="436"/>
      <c r="CR542" s="273"/>
      <c r="CS542" s="447">
        <v>63.800276607382294</v>
      </c>
      <c r="CT542" s="448">
        <v>62.888832750721896</v>
      </c>
      <c r="CU542" s="441">
        <v>0.4915965623589007</v>
      </c>
      <c r="CV542" s="442">
        <v>0.49004242147005167</v>
      </c>
      <c r="CW542" s="450" t="s">
        <v>2238</v>
      </c>
      <c r="CX542" s="242"/>
      <c r="CY542" s="436"/>
      <c r="CZ542" s="436"/>
      <c r="DA542" s="437"/>
      <c r="DB542" s="438"/>
      <c r="DC542" s="457">
        <v>12749</v>
      </c>
      <c r="DD542" s="458">
        <v>70578</v>
      </c>
      <c r="DE542" s="459">
        <v>415</v>
      </c>
      <c r="DF542" s="357">
        <v>27914</v>
      </c>
    </row>
    <row r="543" spans="1:110" ht="35.25" customHeight="1" x14ac:dyDescent="0.25">
      <c r="A543" s="401" t="s">
        <v>56</v>
      </c>
      <c r="B543" s="48" t="s">
        <v>57</v>
      </c>
      <c r="C543" s="48" t="s">
        <v>926</v>
      </c>
      <c r="D543" s="145" t="s">
        <v>935</v>
      </c>
      <c r="E543" s="145" t="s">
        <v>936</v>
      </c>
      <c r="F543" s="145" t="s">
        <v>960</v>
      </c>
      <c r="G543" s="14" t="s">
        <v>961</v>
      </c>
      <c r="H543" s="22" t="s">
        <v>1979</v>
      </c>
      <c r="I543" s="145" t="s">
        <v>1984</v>
      </c>
      <c r="J543" s="426">
        <v>13.982846169503546</v>
      </c>
      <c r="K543" s="426">
        <v>72.05037863801401</v>
      </c>
      <c r="L543" s="488">
        <v>4377.7</v>
      </c>
      <c r="M543" s="498"/>
      <c r="N543" s="498"/>
      <c r="O543" s="498"/>
      <c r="P543" s="498"/>
      <c r="Q543" s="498"/>
      <c r="R543" s="498"/>
      <c r="S543" s="498"/>
      <c r="T543" s="498"/>
      <c r="U543" s="498"/>
      <c r="V543" s="498"/>
      <c r="W543" s="498"/>
      <c r="X543" s="498"/>
      <c r="Y543" s="498"/>
      <c r="Z543" s="498"/>
      <c r="AA543" s="498"/>
      <c r="AB543" s="498"/>
      <c r="AC543" s="498">
        <v>115</v>
      </c>
      <c r="AD543" s="498">
        <v>115</v>
      </c>
      <c r="AE543" s="498"/>
      <c r="AF543" s="498"/>
      <c r="AG543" s="585"/>
      <c r="AH543" s="498"/>
      <c r="AI543" s="498">
        <f t="shared" si="43"/>
        <v>115</v>
      </c>
      <c r="AJ543" s="498">
        <f t="shared" si="44"/>
        <v>115</v>
      </c>
      <c r="AK543" s="498"/>
      <c r="AL543" s="498"/>
      <c r="AM543" s="498"/>
      <c r="AN543" s="498"/>
      <c r="AO543" s="498"/>
      <c r="AP543" s="498"/>
      <c r="AQ543" s="498"/>
      <c r="AR543" s="498"/>
      <c r="AS543" s="498"/>
      <c r="AT543" s="498"/>
      <c r="AU543" s="498"/>
      <c r="AV543" s="498"/>
      <c r="AW543" s="498"/>
      <c r="AX543" s="498"/>
      <c r="AY543" s="498"/>
      <c r="AZ543" s="498"/>
      <c r="BA543" s="586">
        <v>3825.14</v>
      </c>
      <c r="BB543" s="586">
        <v>3825.14</v>
      </c>
      <c r="BC543" s="498"/>
      <c r="BD543" s="498"/>
      <c r="BE543" s="498"/>
      <c r="BF543" s="498"/>
      <c r="BG543" s="256">
        <f t="shared" si="45"/>
        <v>3825.14</v>
      </c>
      <c r="BH543" s="26">
        <f t="shared" si="46"/>
        <v>3825.14</v>
      </c>
      <c r="BI543" s="514">
        <f t="shared" si="42"/>
        <v>0.40222292323869607</v>
      </c>
      <c r="BJ543" s="515">
        <v>0</v>
      </c>
      <c r="BK543" s="515">
        <v>0</v>
      </c>
      <c r="BL543" s="515">
        <v>0</v>
      </c>
      <c r="BM543" s="515">
        <v>0</v>
      </c>
      <c r="BN543" s="515">
        <v>0</v>
      </c>
      <c r="BO543" s="515">
        <v>0</v>
      </c>
      <c r="BP543" s="515">
        <v>0</v>
      </c>
      <c r="BQ543" s="515">
        <v>0</v>
      </c>
      <c r="BR543" s="515">
        <v>0</v>
      </c>
      <c r="BS543" s="515">
        <v>0</v>
      </c>
      <c r="BT543" s="515">
        <v>0</v>
      </c>
      <c r="BU543" s="515">
        <v>0</v>
      </c>
      <c r="BV543" s="515">
        <v>0</v>
      </c>
      <c r="BW543" s="515">
        <v>0</v>
      </c>
      <c r="BX543" s="515">
        <v>0</v>
      </c>
      <c r="BY543" s="515">
        <v>0</v>
      </c>
      <c r="BZ543" s="515">
        <v>4490102.3376000002</v>
      </c>
      <c r="CA543" s="515">
        <v>4490102.3376000002</v>
      </c>
      <c r="CB543" s="515">
        <v>0</v>
      </c>
      <c r="CC543" s="515">
        <v>0</v>
      </c>
      <c r="CD543" s="515">
        <v>0</v>
      </c>
      <c r="CE543" s="515">
        <v>0</v>
      </c>
      <c r="CF543" s="515">
        <v>4490102.3376000002</v>
      </c>
      <c r="CG543" s="516">
        <v>4490102.3376000002</v>
      </c>
      <c r="CH543" s="501">
        <v>36111000.538804799</v>
      </c>
      <c r="CI543" s="501">
        <v>36111000.538804799</v>
      </c>
      <c r="CJ543" s="501">
        <v>43415374.857652791</v>
      </c>
      <c r="CK543" s="257" t="s">
        <v>1976</v>
      </c>
      <c r="CL543" s="108">
        <v>7.91</v>
      </c>
      <c r="CM543" s="245">
        <v>7.91</v>
      </c>
      <c r="CN543" s="109">
        <v>9.51</v>
      </c>
      <c r="CO543" s="436"/>
      <c r="CP543" s="436"/>
      <c r="CQ543" s="436"/>
      <c r="CR543" s="273"/>
      <c r="CS543" s="447">
        <v>81.132820665151343</v>
      </c>
      <c r="CT543" s="448">
        <v>80.993553171052511</v>
      </c>
      <c r="CU543" s="441">
        <v>0.57674852427844348</v>
      </c>
      <c r="CV543" s="442">
        <v>0.57613937176188212</v>
      </c>
      <c r="CW543" s="450" t="s">
        <v>2228</v>
      </c>
      <c r="CX543" s="242"/>
      <c r="CY543" s="436"/>
      <c r="CZ543" s="436"/>
      <c r="DA543" s="437"/>
      <c r="DB543" s="438"/>
      <c r="DC543" s="457">
        <v>0</v>
      </c>
      <c r="DD543" s="458">
        <v>315677</v>
      </c>
      <c r="DE543" s="459">
        <v>0</v>
      </c>
      <c r="DF543" s="357">
        <v>105225.66666666667</v>
      </c>
    </row>
    <row r="544" spans="1:110" ht="35.25" customHeight="1" x14ac:dyDescent="0.25">
      <c r="A544" s="401" t="s">
        <v>56</v>
      </c>
      <c r="B544" s="48" t="s">
        <v>57</v>
      </c>
      <c r="C544" s="48" t="s">
        <v>926</v>
      </c>
      <c r="D544" s="145" t="s">
        <v>962</v>
      </c>
      <c r="E544" s="145" t="s">
        <v>963</v>
      </c>
      <c r="F544" s="145" t="s">
        <v>964</v>
      </c>
      <c r="G544" s="14" t="s">
        <v>965</v>
      </c>
      <c r="H544" s="22" t="s">
        <v>1979</v>
      </c>
      <c r="I544" s="145" t="s">
        <v>1984</v>
      </c>
      <c r="J544" s="426">
        <v>0</v>
      </c>
      <c r="K544" s="426">
        <v>7.1909090759519998</v>
      </c>
      <c r="L544" s="488">
        <v>0</v>
      </c>
      <c r="M544" s="498"/>
      <c r="N544" s="498"/>
      <c r="O544" s="498"/>
      <c r="P544" s="498"/>
      <c r="Q544" s="498"/>
      <c r="R544" s="498"/>
      <c r="S544" s="498"/>
      <c r="T544" s="498"/>
      <c r="U544" s="498"/>
      <c r="V544" s="498"/>
      <c r="W544" s="498"/>
      <c r="X544" s="498"/>
      <c r="Y544" s="498"/>
      <c r="Z544" s="498"/>
      <c r="AA544" s="498"/>
      <c r="AB544" s="498"/>
      <c r="AC544" s="498"/>
      <c r="AD544" s="498"/>
      <c r="AE544" s="498"/>
      <c r="AF544" s="498"/>
      <c r="AG544" s="585"/>
      <c r="AH544" s="498"/>
      <c r="AI544" s="498">
        <f t="shared" si="43"/>
        <v>0</v>
      </c>
      <c r="AJ544" s="498">
        <f t="shared" si="44"/>
        <v>0</v>
      </c>
      <c r="AK544" s="498"/>
      <c r="AL544" s="498"/>
      <c r="AM544" s="498"/>
      <c r="AN544" s="498"/>
      <c r="AO544" s="498"/>
      <c r="AP544" s="498"/>
      <c r="AQ544" s="498"/>
      <c r="AR544" s="498"/>
      <c r="AS544" s="498"/>
      <c r="AT544" s="498"/>
      <c r="AU544" s="498"/>
      <c r="AV544" s="498"/>
      <c r="AW544" s="498"/>
      <c r="AX544" s="498"/>
      <c r="AY544" s="498"/>
      <c r="AZ544" s="498"/>
      <c r="BA544" s="586"/>
      <c r="BB544" s="498"/>
      <c r="BC544" s="498"/>
      <c r="BD544" s="498"/>
      <c r="BE544" s="498"/>
      <c r="BF544" s="498"/>
      <c r="BG544" s="256">
        <f t="shared" si="45"/>
        <v>0</v>
      </c>
      <c r="BH544" s="26">
        <f t="shared" si="46"/>
        <v>0</v>
      </c>
      <c r="BI544" s="514">
        <f t="shared" si="42"/>
        <v>0</v>
      </c>
      <c r="BJ544" s="515">
        <v>0</v>
      </c>
      <c r="BK544" s="515">
        <v>0</v>
      </c>
      <c r="BL544" s="515">
        <v>0</v>
      </c>
      <c r="BM544" s="515">
        <v>0</v>
      </c>
      <c r="BN544" s="515">
        <v>0</v>
      </c>
      <c r="BO544" s="515">
        <v>0</v>
      </c>
      <c r="BP544" s="515">
        <v>0</v>
      </c>
      <c r="BQ544" s="515">
        <v>0</v>
      </c>
      <c r="BR544" s="515">
        <v>0</v>
      </c>
      <c r="BS544" s="515">
        <v>0</v>
      </c>
      <c r="BT544" s="515">
        <v>0</v>
      </c>
      <c r="BU544" s="515">
        <v>0</v>
      </c>
      <c r="BV544" s="515">
        <v>0</v>
      </c>
      <c r="BW544" s="515">
        <v>0</v>
      </c>
      <c r="BX544" s="515">
        <v>0</v>
      </c>
      <c r="BY544" s="515">
        <v>0</v>
      </c>
      <c r="BZ544" s="515">
        <v>0</v>
      </c>
      <c r="CA544" s="515">
        <v>0</v>
      </c>
      <c r="CB544" s="515">
        <v>0</v>
      </c>
      <c r="CC544" s="515">
        <v>0</v>
      </c>
      <c r="CD544" s="515">
        <v>0</v>
      </c>
      <c r="CE544" s="515">
        <v>0</v>
      </c>
      <c r="CF544" s="515">
        <v>0</v>
      </c>
      <c r="CG544" s="516">
        <v>0</v>
      </c>
      <c r="CH544" s="501">
        <v>0</v>
      </c>
      <c r="CI544" s="501">
        <v>0</v>
      </c>
      <c r="CJ544" s="501">
        <v>0</v>
      </c>
      <c r="CK544" s="257" t="s">
        <v>1976</v>
      </c>
      <c r="CL544" s="108">
        <v>0</v>
      </c>
      <c r="CM544" s="245">
        <v>0</v>
      </c>
      <c r="CN544" s="109">
        <v>0</v>
      </c>
      <c r="CO544" s="436"/>
      <c r="CP544" s="436"/>
      <c r="CQ544" s="436"/>
      <c r="CR544" s="273"/>
      <c r="CS544" s="447">
        <v>0</v>
      </c>
      <c r="CT544" s="448">
        <v>0</v>
      </c>
      <c r="CU544" s="441">
        <v>0</v>
      </c>
      <c r="CV544" s="442">
        <v>0</v>
      </c>
      <c r="CW544" s="450" t="s">
        <v>2217</v>
      </c>
      <c r="CX544" s="242"/>
      <c r="CY544" s="436"/>
      <c r="CZ544" s="436"/>
      <c r="DA544" s="437"/>
      <c r="DB544" s="438"/>
      <c r="DC544" s="457">
        <v>0</v>
      </c>
      <c r="DD544" s="458">
        <v>0</v>
      </c>
      <c r="DE544" s="459">
        <v>0</v>
      </c>
      <c r="DF544" s="357">
        <v>0</v>
      </c>
    </row>
    <row r="545" spans="1:110" ht="35.25" customHeight="1" x14ac:dyDescent="0.25">
      <c r="A545" s="401" t="s">
        <v>56</v>
      </c>
      <c r="B545" s="48" t="s">
        <v>57</v>
      </c>
      <c r="C545" s="48" t="s">
        <v>926</v>
      </c>
      <c r="D545" s="145" t="s">
        <v>966</v>
      </c>
      <c r="E545" s="145" t="s">
        <v>967</v>
      </c>
      <c r="F545" s="145" t="s">
        <v>968</v>
      </c>
      <c r="G545" s="14" t="s">
        <v>969</v>
      </c>
      <c r="H545" s="22" t="s">
        <v>1978</v>
      </c>
      <c r="I545" s="145" t="s">
        <v>1984</v>
      </c>
      <c r="J545" s="426">
        <v>5.9038683826792751</v>
      </c>
      <c r="K545" s="426">
        <v>69.341477128497004</v>
      </c>
      <c r="L545" s="488">
        <v>1801.3</v>
      </c>
      <c r="M545" s="498"/>
      <c r="N545" s="498"/>
      <c r="O545" s="498"/>
      <c r="P545" s="498"/>
      <c r="Q545" s="498"/>
      <c r="R545" s="498"/>
      <c r="S545" s="498"/>
      <c r="T545" s="498"/>
      <c r="U545" s="498"/>
      <c r="V545" s="498"/>
      <c r="W545" s="498"/>
      <c r="X545" s="498"/>
      <c r="Y545" s="498"/>
      <c r="Z545" s="498"/>
      <c r="AA545" s="498"/>
      <c r="AB545" s="498"/>
      <c r="AC545" s="498">
        <v>28</v>
      </c>
      <c r="AD545" s="498">
        <v>28</v>
      </c>
      <c r="AE545" s="498"/>
      <c r="AF545" s="498"/>
      <c r="AG545" s="585"/>
      <c r="AH545" s="498"/>
      <c r="AI545" s="498">
        <f t="shared" si="43"/>
        <v>28</v>
      </c>
      <c r="AJ545" s="498">
        <f t="shared" si="44"/>
        <v>28</v>
      </c>
      <c r="AK545" s="498"/>
      <c r="AL545" s="498"/>
      <c r="AM545" s="498"/>
      <c r="AN545" s="498"/>
      <c r="AO545" s="498"/>
      <c r="AP545" s="498"/>
      <c r="AQ545" s="498"/>
      <c r="AR545" s="498"/>
      <c r="AS545" s="498"/>
      <c r="AT545" s="498"/>
      <c r="AU545" s="498"/>
      <c r="AV545" s="498"/>
      <c r="AW545" s="498"/>
      <c r="AX545" s="498"/>
      <c r="AY545" s="498"/>
      <c r="AZ545" s="498"/>
      <c r="BA545" s="586">
        <v>727.82</v>
      </c>
      <c r="BB545" s="586">
        <v>727.82</v>
      </c>
      <c r="BC545" s="498"/>
      <c r="BD545" s="498"/>
      <c r="BE545" s="498"/>
      <c r="BF545" s="498"/>
      <c r="BG545" s="256">
        <f t="shared" si="45"/>
        <v>727.82</v>
      </c>
      <c r="BH545" s="26">
        <f t="shared" si="46"/>
        <v>727.82</v>
      </c>
      <c r="BI545" s="514">
        <f t="shared" si="42"/>
        <v>0.13655159474671669</v>
      </c>
      <c r="BJ545" s="515">
        <v>0</v>
      </c>
      <c r="BK545" s="515">
        <v>0</v>
      </c>
      <c r="BL545" s="515">
        <v>0</v>
      </c>
      <c r="BM545" s="515">
        <v>0</v>
      </c>
      <c r="BN545" s="515">
        <v>0</v>
      </c>
      <c r="BO545" s="515">
        <v>0</v>
      </c>
      <c r="BP545" s="515">
        <v>0</v>
      </c>
      <c r="BQ545" s="515">
        <v>0</v>
      </c>
      <c r="BR545" s="515">
        <v>0</v>
      </c>
      <c r="BS545" s="515">
        <v>0</v>
      </c>
      <c r="BT545" s="515">
        <v>0</v>
      </c>
      <c r="BU545" s="515">
        <v>0</v>
      </c>
      <c r="BV545" s="515">
        <v>0</v>
      </c>
      <c r="BW545" s="515">
        <v>0</v>
      </c>
      <c r="BX545" s="515">
        <v>0</v>
      </c>
      <c r="BY545" s="515">
        <v>0</v>
      </c>
      <c r="BZ545" s="515">
        <v>854344.22880000004</v>
      </c>
      <c r="CA545" s="515">
        <v>854344.22880000004</v>
      </c>
      <c r="CB545" s="515">
        <v>0</v>
      </c>
      <c r="CC545" s="515">
        <v>0</v>
      </c>
      <c r="CD545" s="515">
        <v>0</v>
      </c>
      <c r="CE545" s="515">
        <v>0</v>
      </c>
      <c r="CF545" s="515">
        <v>854344.22880000004</v>
      </c>
      <c r="CG545" s="516">
        <v>854344.22880000004</v>
      </c>
      <c r="CH545" s="501">
        <v>15557760.000000002</v>
      </c>
      <c r="CI545" s="501">
        <v>15557760.000000002</v>
      </c>
      <c r="CJ545" s="501">
        <v>18676320</v>
      </c>
      <c r="CK545" s="257" t="s">
        <v>1976</v>
      </c>
      <c r="CL545" s="108">
        <v>4.4400000000000004</v>
      </c>
      <c r="CM545" s="245">
        <v>4.4400000000000004</v>
      </c>
      <c r="CN545" s="109">
        <v>5.33</v>
      </c>
      <c r="CO545" s="436"/>
      <c r="CP545" s="436"/>
      <c r="CQ545" s="436"/>
      <c r="CR545" s="273"/>
      <c r="CS545" s="447">
        <v>155.46152613595498</v>
      </c>
      <c r="CT545" s="448">
        <v>146.16723976075261</v>
      </c>
      <c r="CU545" s="441">
        <v>1.2242347418455404</v>
      </c>
      <c r="CV545" s="442">
        <v>1.2112807746930998</v>
      </c>
      <c r="CW545" s="450" t="s">
        <v>2228</v>
      </c>
      <c r="CX545" s="242"/>
      <c r="CY545" s="436"/>
      <c r="CZ545" s="436"/>
      <c r="DA545" s="437"/>
      <c r="DB545" s="438"/>
      <c r="DC545" s="457">
        <v>113029</v>
      </c>
      <c r="DD545" s="458">
        <v>274926</v>
      </c>
      <c r="DE545" s="459">
        <v>39265</v>
      </c>
      <c r="DF545" s="357">
        <v>142406.66666666666</v>
      </c>
    </row>
    <row r="546" spans="1:110" ht="35.25" customHeight="1" x14ac:dyDescent="0.25">
      <c r="A546" s="401" t="s">
        <v>56</v>
      </c>
      <c r="B546" s="48" t="s">
        <v>57</v>
      </c>
      <c r="C546" s="48" t="s">
        <v>926</v>
      </c>
      <c r="D546" s="145" t="s">
        <v>970</v>
      </c>
      <c r="E546" s="145" t="s">
        <v>971</v>
      </c>
      <c r="F546" s="145" t="s">
        <v>972</v>
      </c>
      <c r="G546" s="14" t="s">
        <v>973</v>
      </c>
      <c r="H546" s="22" t="s">
        <v>1978</v>
      </c>
      <c r="I546" s="145" t="s">
        <v>1984</v>
      </c>
      <c r="J546" s="426">
        <v>10.158477986391464</v>
      </c>
      <c r="K546" s="426">
        <v>65.076704410095005</v>
      </c>
      <c r="L546" s="488">
        <v>1867.3</v>
      </c>
      <c r="M546" s="498"/>
      <c r="N546" s="498"/>
      <c r="O546" s="498"/>
      <c r="P546" s="498"/>
      <c r="Q546" s="498"/>
      <c r="R546" s="498"/>
      <c r="S546" s="498"/>
      <c r="T546" s="498"/>
      <c r="U546" s="498"/>
      <c r="V546" s="498"/>
      <c r="W546" s="498"/>
      <c r="X546" s="498"/>
      <c r="Y546" s="498">
        <v>1</v>
      </c>
      <c r="Z546" s="498">
        <v>1</v>
      </c>
      <c r="AA546" s="498"/>
      <c r="AB546" s="498"/>
      <c r="AC546" s="498">
        <v>41</v>
      </c>
      <c r="AD546" s="498">
        <v>41</v>
      </c>
      <c r="AE546" s="498"/>
      <c r="AF546" s="498"/>
      <c r="AG546" s="585"/>
      <c r="AH546" s="498"/>
      <c r="AI546" s="498">
        <f t="shared" si="43"/>
        <v>42</v>
      </c>
      <c r="AJ546" s="498">
        <f t="shared" si="44"/>
        <v>42</v>
      </c>
      <c r="AK546" s="498"/>
      <c r="AL546" s="498"/>
      <c r="AM546" s="498"/>
      <c r="AN546" s="498"/>
      <c r="AO546" s="498"/>
      <c r="AP546" s="498"/>
      <c r="AQ546" s="498"/>
      <c r="AR546" s="498"/>
      <c r="AS546" s="498"/>
      <c r="AT546" s="498"/>
      <c r="AU546" s="498"/>
      <c r="AV546" s="498"/>
      <c r="AW546" s="498">
        <v>75</v>
      </c>
      <c r="AX546" s="498">
        <v>75</v>
      </c>
      <c r="AY546" s="498"/>
      <c r="AZ546" s="498"/>
      <c r="BA546" s="586">
        <v>387.8</v>
      </c>
      <c r="BB546" s="586">
        <v>387.8</v>
      </c>
      <c r="BC546" s="498"/>
      <c r="BD546" s="498"/>
      <c r="BE546" s="498"/>
      <c r="BF546" s="498"/>
      <c r="BG546" s="256">
        <f t="shared" si="45"/>
        <v>462.8</v>
      </c>
      <c r="BH546" s="26">
        <f t="shared" si="46"/>
        <v>462.8</v>
      </c>
      <c r="BI546" s="514">
        <f t="shared" si="42"/>
        <v>5.5160905840286052E-2</v>
      </c>
      <c r="BJ546" s="515">
        <v>0</v>
      </c>
      <c r="BK546" s="515">
        <v>0</v>
      </c>
      <c r="BL546" s="515">
        <v>0</v>
      </c>
      <c r="BM546" s="515">
        <v>0</v>
      </c>
      <c r="BN546" s="515">
        <v>0</v>
      </c>
      <c r="BO546" s="515">
        <v>0</v>
      </c>
      <c r="BP546" s="515">
        <v>0</v>
      </c>
      <c r="BQ546" s="515">
        <v>0</v>
      </c>
      <c r="BR546" s="515">
        <v>0</v>
      </c>
      <c r="BS546" s="515">
        <v>0</v>
      </c>
      <c r="BT546" s="515">
        <v>0</v>
      </c>
      <c r="BU546" s="515">
        <v>0</v>
      </c>
      <c r="BV546" s="515">
        <v>378432</v>
      </c>
      <c r="BW546" s="515">
        <v>378432</v>
      </c>
      <c r="BX546" s="515">
        <v>0</v>
      </c>
      <c r="BY546" s="515">
        <v>0</v>
      </c>
      <c r="BZ546" s="515">
        <v>455215.152</v>
      </c>
      <c r="CA546" s="515">
        <v>455215.152</v>
      </c>
      <c r="CB546" s="515">
        <v>0</v>
      </c>
      <c r="CC546" s="515">
        <v>0</v>
      </c>
      <c r="CD546" s="515">
        <v>0</v>
      </c>
      <c r="CE546" s="515">
        <v>0</v>
      </c>
      <c r="CF546" s="515">
        <v>833647.152</v>
      </c>
      <c r="CG546" s="516">
        <v>833647.152</v>
      </c>
      <c r="CH546" s="501">
        <v>26455200</v>
      </c>
      <c r="CI546" s="501">
        <v>26455200</v>
      </c>
      <c r="CJ546" s="501">
        <v>29398560</v>
      </c>
      <c r="CK546" s="257" t="s">
        <v>1976</v>
      </c>
      <c r="CL546" s="108">
        <v>7.55</v>
      </c>
      <c r="CM546" s="245">
        <v>7.55</v>
      </c>
      <c r="CN546" s="109">
        <v>8.39</v>
      </c>
      <c r="CO546" s="436"/>
      <c r="CP546" s="436"/>
      <c r="CQ546" s="436"/>
      <c r="CR546" s="273"/>
      <c r="CS546" s="447">
        <v>163.68030398665155</v>
      </c>
      <c r="CT546" s="448">
        <v>142.2027300142322</v>
      </c>
      <c r="CU546" s="441">
        <v>1.8113272648686261</v>
      </c>
      <c r="CV546" s="442">
        <v>1.7961534352618067</v>
      </c>
      <c r="CW546" s="450" t="s">
        <v>2234</v>
      </c>
      <c r="CX546" s="242"/>
      <c r="CY546" s="436"/>
      <c r="CZ546" s="436"/>
      <c r="DA546" s="437"/>
      <c r="DB546" s="438"/>
      <c r="DC546" s="457">
        <v>0</v>
      </c>
      <c r="DD546" s="458">
        <v>49488</v>
      </c>
      <c r="DE546" s="459">
        <v>27671</v>
      </c>
      <c r="DF546" s="357">
        <v>25719.666666666668</v>
      </c>
    </row>
    <row r="547" spans="1:110" ht="35.25" customHeight="1" x14ac:dyDescent="0.25">
      <c r="A547" s="401" t="s">
        <v>56</v>
      </c>
      <c r="B547" s="48" t="s">
        <v>57</v>
      </c>
      <c r="C547" s="48" t="s">
        <v>926</v>
      </c>
      <c r="D547" s="145" t="s">
        <v>970</v>
      </c>
      <c r="E547" s="145" t="s">
        <v>971</v>
      </c>
      <c r="F547" s="145" t="s">
        <v>974</v>
      </c>
      <c r="G547" s="14" t="s">
        <v>971</v>
      </c>
      <c r="H547" s="22" t="s">
        <v>1978</v>
      </c>
      <c r="I547" s="145" t="s">
        <v>1984</v>
      </c>
      <c r="J547" s="426">
        <v>11.377495344758442</v>
      </c>
      <c r="K547" s="426">
        <v>33.258333264156001</v>
      </c>
      <c r="L547" s="488">
        <v>1401.4</v>
      </c>
      <c r="M547" s="498"/>
      <c r="N547" s="498"/>
      <c r="O547" s="498"/>
      <c r="P547" s="498"/>
      <c r="Q547" s="498"/>
      <c r="R547" s="498"/>
      <c r="S547" s="498"/>
      <c r="T547" s="498"/>
      <c r="U547" s="498"/>
      <c r="V547" s="498"/>
      <c r="W547" s="498"/>
      <c r="X547" s="498"/>
      <c r="Y547" s="498"/>
      <c r="Z547" s="498"/>
      <c r="AA547" s="498"/>
      <c r="AB547" s="498"/>
      <c r="AC547" s="498">
        <v>31</v>
      </c>
      <c r="AD547" s="498">
        <v>31</v>
      </c>
      <c r="AE547" s="498"/>
      <c r="AF547" s="498"/>
      <c r="AG547" s="585"/>
      <c r="AH547" s="498"/>
      <c r="AI547" s="498">
        <f t="shared" si="43"/>
        <v>31</v>
      </c>
      <c r="AJ547" s="498">
        <f t="shared" si="44"/>
        <v>31</v>
      </c>
      <c r="AK547" s="498"/>
      <c r="AL547" s="498"/>
      <c r="AM547" s="498"/>
      <c r="AN547" s="498"/>
      <c r="AO547" s="498"/>
      <c r="AP547" s="498"/>
      <c r="AQ547" s="498"/>
      <c r="AR547" s="498"/>
      <c r="AS547" s="498"/>
      <c r="AT547" s="498"/>
      <c r="AU547" s="498"/>
      <c r="AV547" s="498"/>
      <c r="AW547" s="498"/>
      <c r="AX547" s="498"/>
      <c r="AY547" s="498"/>
      <c r="AZ547" s="498"/>
      <c r="BA547" s="586">
        <v>867.07</v>
      </c>
      <c r="BB547" s="586">
        <v>867.07</v>
      </c>
      <c r="BC547" s="498"/>
      <c r="BD547" s="498"/>
      <c r="BE547" s="498"/>
      <c r="BF547" s="498"/>
      <c r="BG547" s="256">
        <f t="shared" si="45"/>
        <v>867.07</v>
      </c>
      <c r="BH547" s="26">
        <f t="shared" si="46"/>
        <v>867.07</v>
      </c>
      <c r="BI547" s="514">
        <f t="shared" si="42"/>
        <v>0.13697788309636652</v>
      </c>
      <c r="BJ547" s="515">
        <v>0</v>
      </c>
      <c r="BK547" s="515">
        <v>0</v>
      </c>
      <c r="BL547" s="515">
        <v>0</v>
      </c>
      <c r="BM547" s="515">
        <v>0</v>
      </c>
      <c r="BN547" s="515">
        <v>0</v>
      </c>
      <c r="BO547" s="515">
        <v>0</v>
      </c>
      <c r="BP547" s="515">
        <v>0</v>
      </c>
      <c r="BQ547" s="515">
        <v>0</v>
      </c>
      <c r="BR547" s="515">
        <v>0</v>
      </c>
      <c r="BS547" s="515">
        <v>0</v>
      </c>
      <c r="BT547" s="515">
        <v>0</v>
      </c>
      <c r="BU547" s="515">
        <v>0</v>
      </c>
      <c r="BV547" s="515">
        <v>0</v>
      </c>
      <c r="BW547" s="515">
        <v>0</v>
      </c>
      <c r="BX547" s="515">
        <v>0</v>
      </c>
      <c r="BY547" s="515">
        <v>0</v>
      </c>
      <c r="BZ547" s="515">
        <v>1017801.4488000001</v>
      </c>
      <c r="CA547" s="515">
        <v>1017801.4488000001</v>
      </c>
      <c r="CB547" s="515">
        <v>0</v>
      </c>
      <c r="CC547" s="515">
        <v>0</v>
      </c>
      <c r="CD547" s="515">
        <v>0</v>
      </c>
      <c r="CE547" s="515">
        <v>0</v>
      </c>
      <c r="CF547" s="515">
        <v>1017801.4488000001</v>
      </c>
      <c r="CG547" s="516">
        <v>1017801.4488000001</v>
      </c>
      <c r="CH547" s="501">
        <v>15662880.000000002</v>
      </c>
      <c r="CI547" s="501">
        <v>15662880.000000002</v>
      </c>
      <c r="CJ547" s="501">
        <v>22180320</v>
      </c>
      <c r="CK547" s="257" t="s">
        <v>1976</v>
      </c>
      <c r="CL547" s="108">
        <v>4.47</v>
      </c>
      <c r="CM547" s="245">
        <v>4.47</v>
      </c>
      <c r="CN547" s="109">
        <v>6.33</v>
      </c>
      <c r="CO547" s="436"/>
      <c r="CP547" s="436"/>
      <c r="CQ547" s="436"/>
      <c r="CR547" s="273"/>
      <c r="CS547" s="447">
        <v>172.93132586685388</v>
      </c>
      <c r="CT547" s="448">
        <v>100.62592062216119</v>
      </c>
      <c r="CU547" s="441">
        <v>1.7338203888860104</v>
      </c>
      <c r="CV547" s="442">
        <v>1.4969172551522891</v>
      </c>
      <c r="CW547" s="450" t="s">
        <v>2231</v>
      </c>
      <c r="CX547" s="242"/>
      <c r="CY547" s="436"/>
      <c r="CZ547" s="436"/>
      <c r="DA547" s="437"/>
      <c r="DB547" s="438"/>
      <c r="DC547" s="457">
        <v>112532</v>
      </c>
      <c r="DD547" s="458">
        <v>82646</v>
      </c>
      <c r="DE547" s="459">
        <v>41808</v>
      </c>
      <c r="DF547" s="357">
        <v>78995.333333333328</v>
      </c>
    </row>
    <row r="548" spans="1:110" ht="35.25" customHeight="1" x14ac:dyDescent="0.25">
      <c r="A548" s="401" t="s">
        <v>56</v>
      </c>
      <c r="B548" s="48" t="s">
        <v>57</v>
      </c>
      <c r="C548" s="48" t="s">
        <v>926</v>
      </c>
      <c r="D548" s="145" t="s">
        <v>975</v>
      </c>
      <c r="E548" s="145" t="s">
        <v>976</v>
      </c>
      <c r="F548" s="145" t="s">
        <v>977</v>
      </c>
      <c r="G548" s="14" t="s">
        <v>978</v>
      </c>
      <c r="H548" s="22" t="s">
        <v>1979</v>
      </c>
      <c r="I548" s="145" t="s">
        <v>1984</v>
      </c>
      <c r="J548" s="426">
        <v>8.0072708833909196</v>
      </c>
      <c r="K548" s="426">
        <v>38.318939314235998</v>
      </c>
      <c r="L548" s="488">
        <v>674.5</v>
      </c>
      <c r="M548" s="498"/>
      <c r="N548" s="498"/>
      <c r="O548" s="498"/>
      <c r="P548" s="498"/>
      <c r="Q548" s="498"/>
      <c r="R548" s="498"/>
      <c r="S548" s="498"/>
      <c r="T548" s="498"/>
      <c r="U548" s="498"/>
      <c r="V548" s="498"/>
      <c r="W548" s="498"/>
      <c r="X548" s="498"/>
      <c r="Y548" s="498"/>
      <c r="Z548" s="498"/>
      <c r="AA548" s="498"/>
      <c r="AB548" s="498"/>
      <c r="AC548" s="498">
        <v>30</v>
      </c>
      <c r="AD548" s="498">
        <v>30</v>
      </c>
      <c r="AE548" s="498"/>
      <c r="AF548" s="498"/>
      <c r="AG548" s="585"/>
      <c r="AH548" s="498"/>
      <c r="AI548" s="498">
        <f t="shared" si="43"/>
        <v>30</v>
      </c>
      <c r="AJ548" s="498">
        <f t="shared" si="44"/>
        <v>30</v>
      </c>
      <c r="AK548" s="498"/>
      <c r="AL548" s="498"/>
      <c r="AM548" s="498"/>
      <c r="AN548" s="498"/>
      <c r="AO548" s="498"/>
      <c r="AP548" s="498"/>
      <c r="AQ548" s="498"/>
      <c r="AR548" s="498"/>
      <c r="AS548" s="498"/>
      <c r="AT548" s="498"/>
      <c r="AU548" s="498"/>
      <c r="AV548" s="498"/>
      <c r="AW548" s="498"/>
      <c r="AX548" s="498"/>
      <c r="AY548" s="498"/>
      <c r="AZ548" s="498"/>
      <c r="BA548" s="586">
        <v>1939.31</v>
      </c>
      <c r="BB548" s="586">
        <v>1939.31</v>
      </c>
      <c r="BC548" s="498"/>
      <c r="BD548" s="498"/>
      <c r="BE548" s="498"/>
      <c r="BF548" s="498"/>
      <c r="BG548" s="256">
        <f t="shared" si="45"/>
        <v>1939.31</v>
      </c>
      <c r="BH548" s="26">
        <f t="shared" si="46"/>
        <v>1939.31</v>
      </c>
      <c r="BI548" s="514">
        <f t="shared" si="42"/>
        <v>0.50634725848563966</v>
      </c>
      <c r="BJ548" s="515">
        <v>0</v>
      </c>
      <c r="BK548" s="515">
        <v>0</v>
      </c>
      <c r="BL548" s="515">
        <v>0</v>
      </c>
      <c r="BM548" s="515">
        <v>0</v>
      </c>
      <c r="BN548" s="515">
        <v>0</v>
      </c>
      <c r="BO548" s="515">
        <v>0</v>
      </c>
      <c r="BP548" s="515">
        <v>0</v>
      </c>
      <c r="BQ548" s="515">
        <v>0</v>
      </c>
      <c r="BR548" s="515">
        <v>0</v>
      </c>
      <c r="BS548" s="515">
        <v>0</v>
      </c>
      <c r="BT548" s="515">
        <v>0</v>
      </c>
      <c r="BU548" s="515">
        <v>0</v>
      </c>
      <c r="BV548" s="515">
        <v>0</v>
      </c>
      <c r="BW548" s="515">
        <v>0</v>
      </c>
      <c r="BX548" s="515">
        <v>0</v>
      </c>
      <c r="BY548" s="515">
        <v>0</v>
      </c>
      <c r="BZ548" s="515">
        <v>2276439.6503999997</v>
      </c>
      <c r="CA548" s="515">
        <v>2276439.6503999997</v>
      </c>
      <c r="CB548" s="515">
        <v>0</v>
      </c>
      <c r="CC548" s="515">
        <v>0</v>
      </c>
      <c r="CD548" s="515">
        <v>0</v>
      </c>
      <c r="CE548" s="515">
        <v>0</v>
      </c>
      <c r="CF548" s="515">
        <v>2276439.6503999997</v>
      </c>
      <c r="CG548" s="516">
        <v>2276439.6503999997</v>
      </c>
      <c r="CH548" s="501">
        <v>12894720.000000002</v>
      </c>
      <c r="CI548" s="501">
        <v>12894720.000000002</v>
      </c>
      <c r="CJ548" s="501">
        <v>13420320</v>
      </c>
      <c r="CK548" s="257" t="s">
        <v>1976</v>
      </c>
      <c r="CL548" s="108">
        <v>3.68</v>
      </c>
      <c r="CM548" s="245">
        <v>3.68</v>
      </c>
      <c r="CN548" s="109">
        <v>3.83</v>
      </c>
      <c r="CO548" s="436"/>
      <c r="CP548" s="436"/>
      <c r="CQ548" s="436"/>
      <c r="CR548" s="273"/>
      <c r="CS548" s="447">
        <v>206.41041479381269</v>
      </c>
      <c r="CT548" s="448">
        <v>206.23998129992606</v>
      </c>
      <c r="CU548" s="441">
        <v>1.5803883728609713</v>
      </c>
      <c r="CV548" s="442">
        <v>1.5779183222249333</v>
      </c>
      <c r="CW548" s="450" t="s">
        <v>2270</v>
      </c>
      <c r="CX548" s="242"/>
      <c r="CY548" s="436"/>
      <c r="CZ548" s="436"/>
      <c r="DA548" s="437"/>
      <c r="DB548" s="438"/>
      <c r="DC548" s="457">
        <v>0</v>
      </c>
      <c r="DD548" s="458">
        <v>0</v>
      </c>
      <c r="DE548" s="459">
        <v>0</v>
      </c>
      <c r="DF548" s="357">
        <v>0</v>
      </c>
    </row>
    <row r="549" spans="1:110" ht="35.25" customHeight="1" x14ac:dyDescent="0.25">
      <c r="A549" s="401" t="s">
        <v>56</v>
      </c>
      <c r="B549" s="48" t="s">
        <v>57</v>
      </c>
      <c r="C549" s="48" t="s">
        <v>926</v>
      </c>
      <c r="D549" s="145" t="s">
        <v>975</v>
      </c>
      <c r="E549" s="145" t="s">
        <v>976</v>
      </c>
      <c r="F549" s="145" t="s">
        <v>979</v>
      </c>
      <c r="G549" s="14" t="s">
        <v>980</v>
      </c>
      <c r="H549" s="22" t="s">
        <v>1979</v>
      </c>
      <c r="I549" s="145" t="s">
        <v>1984</v>
      </c>
      <c r="J549" s="426">
        <v>8.0072708833909196</v>
      </c>
      <c r="K549" s="426">
        <v>50.295833228718003</v>
      </c>
      <c r="L549" s="488">
        <v>995.2</v>
      </c>
      <c r="M549" s="498"/>
      <c r="N549" s="498"/>
      <c r="O549" s="498"/>
      <c r="P549" s="498"/>
      <c r="Q549" s="498"/>
      <c r="R549" s="498"/>
      <c r="S549" s="498"/>
      <c r="T549" s="498"/>
      <c r="U549" s="498"/>
      <c r="V549" s="498"/>
      <c r="W549" s="498">
        <v>1</v>
      </c>
      <c r="X549" s="498">
        <v>1</v>
      </c>
      <c r="Y549" s="498"/>
      <c r="Z549" s="498"/>
      <c r="AA549" s="498"/>
      <c r="AB549" s="498"/>
      <c r="AC549" s="498">
        <v>44</v>
      </c>
      <c r="AD549" s="498">
        <v>44</v>
      </c>
      <c r="AE549" s="498"/>
      <c r="AF549" s="498"/>
      <c r="AG549" s="585"/>
      <c r="AH549" s="498"/>
      <c r="AI549" s="498">
        <f t="shared" si="43"/>
        <v>45</v>
      </c>
      <c r="AJ549" s="498">
        <f t="shared" si="44"/>
        <v>45</v>
      </c>
      <c r="AK549" s="498"/>
      <c r="AL549" s="498"/>
      <c r="AM549" s="498"/>
      <c r="AN549" s="498"/>
      <c r="AO549" s="498"/>
      <c r="AP549" s="498"/>
      <c r="AQ549" s="498"/>
      <c r="AR549" s="498"/>
      <c r="AS549" s="498"/>
      <c r="AT549" s="498"/>
      <c r="AU549" s="498">
        <v>280</v>
      </c>
      <c r="AV549" s="498">
        <v>280</v>
      </c>
      <c r="AW549" s="498"/>
      <c r="AX549" s="498"/>
      <c r="AY549" s="498"/>
      <c r="AZ549" s="498"/>
      <c r="BA549" s="586">
        <v>1275.8399999999999</v>
      </c>
      <c r="BB549" s="586">
        <v>1275.8399999999999</v>
      </c>
      <c r="BC549" s="498"/>
      <c r="BD549" s="498"/>
      <c r="BE549" s="498"/>
      <c r="BF549" s="498"/>
      <c r="BG549" s="256">
        <f t="shared" si="45"/>
        <v>1555.84</v>
      </c>
      <c r="BH549" s="26">
        <f t="shared" si="46"/>
        <v>1555.84</v>
      </c>
      <c r="BI549" s="514">
        <f t="shared" si="42"/>
        <v>0.28758595194085024</v>
      </c>
      <c r="BJ549" s="515">
        <v>0</v>
      </c>
      <c r="BK549" s="515">
        <v>0</v>
      </c>
      <c r="BL549" s="515">
        <v>0</v>
      </c>
      <c r="BM549" s="515">
        <v>0</v>
      </c>
      <c r="BN549" s="515">
        <v>0</v>
      </c>
      <c r="BO549" s="515">
        <v>0</v>
      </c>
      <c r="BP549" s="515">
        <v>0</v>
      </c>
      <c r="BQ549" s="515">
        <v>0</v>
      </c>
      <c r="BR549" s="515">
        <v>0</v>
      </c>
      <c r="BS549" s="515">
        <v>0</v>
      </c>
      <c r="BT549" s="515">
        <v>1412812.7999999998</v>
      </c>
      <c r="BU549" s="515">
        <v>1412812.7999999998</v>
      </c>
      <c r="BV549" s="515">
        <v>0</v>
      </c>
      <c r="BW549" s="515">
        <v>0</v>
      </c>
      <c r="BX549" s="515">
        <v>0</v>
      </c>
      <c r="BY549" s="515">
        <v>0</v>
      </c>
      <c r="BZ549" s="515">
        <v>1497632.0255999998</v>
      </c>
      <c r="CA549" s="515">
        <v>1497632.0255999998</v>
      </c>
      <c r="CB549" s="515">
        <v>0</v>
      </c>
      <c r="CC549" s="515">
        <v>0</v>
      </c>
      <c r="CD549" s="515">
        <v>0</v>
      </c>
      <c r="CE549" s="515">
        <v>0</v>
      </c>
      <c r="CF549" s="515">
        <v>2910444.8255999996</v>
      </c>
      <c r="CG549" s="516">
        <v>2910444.8255999996</v>
      </c>
      <c r="CH549" s="501">
        <v>17520000</v>
      </c>
      <c r="CI549" s="501">
        <v>17520000</v>
      </c>
      <c r="CJ549" s="501">
        <v>18956640.000000004</v>
      </c>
      <c r="CK549" s="257" t="s">
        <v>1976</v>
      </c>
      <c r="CL549" s="108">
        <v>5</v>
      </c>
      <c r="CM549" s="245">
        <v>5</v>
      </c>
      <c r="CN549" s="109">
        <v>5.41</v>
      </c>
      <c r="CO549" s="436"/>
      <c r="CP549" s="436"/>
      <c r="CQ549" s="436"/>
      <c r="CR549" s="273"/>
      <c r="CS549" s="447">
        <v>126.12666238814182</v>
      </c>
      <c r="CT549" s="448">
        <v>95.538151250978885</v>
      </c>
      <c r="CU549" s="441">
        <v>1.3094521851445011</v>
      </c>
      <c r="CV549" s="442">
        <v>1.2719375309827192</v>
      </c>
      <c r="CW549" s="450" t="s">
        <v>2226</v>
      </c>
      <c r="CX549" s="242"/>
      <c r="CY549" s="436"/>
      <c r="CZ549" s="436"/>
      <c r="DA549" s="437"/>
      <c r="DB549" s="438"/>
      <c r="DC549" s="457">
        <v>88610</v>
      </c>
      <c r="DD549" s="458">
        <v>0</v>
      </c>
      <c r="DE549" s="459">
        <v>0</v>
      </c>
      <c r="DF549" s="357">
        <v>29536.666666666668</v>
      </c>
    </row>
    <row r="550" spans="1:110" ht="35.25" customHeight="1" x14ac:dyDescent="0.25">
      <c r="A550" s="401" t="s">
        <v>56</v>
      </c>
      <c r="B550" s="48" t="s">
        <v>57</v>
      </c>
      <c r="C550" s="48" t="s">
        <v>926</v>
      </c>
      <c r="D550" s="145" t="s">
        <v>981</v>
      </c>
      <c r="E550" s="145" t="s">
        <v>963</v>
      </c>
      <c r="F550" s="145" t="s">
        <v>982</v>
      </c>
      <c r="G550" s="14" t="s">
        <v>983</v>
      </c>
      <c r="H550" s="22" t="s">
        <v>1979</v>
      </c>
      <c r="I550" s="145" t="s">
        <v>1984</v>
      </c>
      <c r="J550" s="426">
        <v>12.190173583669758</v>
      </c>
      <c r="K550" s="426">
        <v>196.16799201621299</v>
      </c>
      <c r="L550" s="488">
        <v>3092.1</v>
      </c>
      <c r="M550" s="498"/>
      <c r="N550" s="498"/>
      <c r="O550" s="498"/>
      <c r="P550" s="498"/>
      <c r="Q550" s="498"/>
      <c r="R550" s="498"/>
      <c r="S550" s="498"/>
      <c r="T550" s="498"/>
      <c r="U550" s="498"/>
      <c r="V550" s="498"/>
      <c r="W550" s="498"/>
      <c r="X550" s="498"/>
      <c r="Y550" s="498"/>
      <c r="Z550" s="498"/>
      <c r="AA550" s="498"/>
      <c r="AB550" s="498"/>
      <c r="AC550" s="498">
        <v>79</v>
      </c>
      <c r="AD550" s="498">
        <v>79</v>
      </c>
      <c r="AE550" s="498"/>
      <c r="AF550" s="498"/>
      <c r="AG550" s="585"/>
      <c r="AH550" s="498"/>
      <c r="AI550" s="498">
        <f t="shared" si="43"/>
        <v>79</v>
      </c>
      <c r="AJ550" s="498">
        <f t="shared" si="44"/>
        <v>79</v>
      </c>
      <c r="AK550" s="498"/>
      <c r="AL550" s="498"/>
      <c r="AM550" s="498"/>
      <c r="AN550" s="498"/>
      <c r="AO550" s="498"/>
      <c r="AP550" s="498"/>
      <c r="AQ550" s="498"/>
      <c r="AR550" s="498"/>
      <c r="AS550" s="498"/>
      <c r="AT550" s="498"/>
      <c r="AU550" s="498"/>
      <c r="AV550" s="498"/>
      <c r="AW550" s="498"/>
      <c r="AX550" s="498"/>
      <c r="AY550" s="498"/>
      <c r="AZ550" s="498"/>
      <c r="BA550" s="586">
        <v>3154.4549999999999</v>
      </c>
      <c r="BB550" s="586">
        <v>3154.4549999999999</v>
      </c>
      <c r="BC550" s="498"/>
      <c r="BD550" s="498"/>
      <c r="BE550" s="498"/>
      <c r="BF550" s="498"/>
      <c r="BG550" s="256">
        <f t="shared" si="45"/>
        <v>3154.4549999999999</v>
      </c>
      <c r="BH550" s="26">
        <f t="shared" si="46"/>
        <v>3154.4549999999999</v>
      </c>
      <c r="BI550" s="514">
        <f t="shared" si="42"/>
        <v>0.43933913649025069</v>
      </c>
      <c r="BJ550" s="515">
        <v>0</v>
      </c>
      <c r="BK550" s="515">
        <v>0</v>
      </c>
      <c r="BL550" s="515">
        <v>0</v>
      </c>
      <c r="BM550" s="515">
        <v>0</v>
      </c>
      <c r="BN550" s="515">
        <v>0</v>
      </c>
      <c r="BO550" s="515">
        <v>0</v>
      </c>
      <c r="BP550" s="515">
        <v>0</v>
      </c>
      <c r="BQ550" s="515">
        <v>0</v>
      </c>
      <c r="BR550" s="515">
        <v>0</v>
      </c>
      <c r="BS550" s="515">
        <v>0</v>
      </c>
      <c r="BT550" s="515">
        <v>0</v>
      </c>
      <c r="BU550" s="515">
        <v>0</v>
      </c>
      <c r="BV550" s="515">
        <v>0</v>
      </c>
      <c r="BW550" s="515">
        <v>0</v>
      </c>
      <c r="BX550" s="515">
        <v>0</v>
      </c>
      <c r="BY550" s="515">
        <v>0</v>
      </c>
      <c r="BZ550" s="515">
        <v>3702825.4572000005</v>
      </c>
      <c r="CA550" s="515">
        <v>3702825.4572000005</v>
      </c>
      <c r="CB550" s="515">
        <v>0</v>
      </c>
      <c r="CC550" s="515">
        <v>0</v>
      </c>
      <c r="CD550" s="515">
        <v>0</v>
      </c>
      <c r="CE550" s="515">
        <v>0</v>
      </c>
      <c r="CF550" s="515">
        <v>3702825.4572000005</v>
      </c>
      <c r="CG550" s="516">
        <v>3702825.4572000005</v>
      </c>
      <c r="CH550" s="501">
        <v>23091360</v>
      </c>
      <c r="CI550" s="501">
        <v>23091360</v>
      </c>
      <c r="CJ550" s="501">
        <v>25158719.999999996</v>
      </c>
      <c r="CK550" s="257" t="s">
        <v>1976</v>
      </c>
      <c r="CL550" s="108">
        <v>6.59</v>
      </c>
      <c r="CM550" s="245">
        <v>6.59</v>
      </c>
      <c r="CN550" s="109">
        <v>7.18</v>
      </c>
      <c r="CO550" s="436"/>
      <c r="CP550" s="436"/>
      <c r="CQ550" s="436"/>
      <c r="CR550" s="273"/>
      <c r="CS550" s="447">
        <v>195.45644592166934</v>
      </c>
      <c r="CT550" s="448">
        <v>167.24456193543875</v>
      </c>
      <c r="CU550" s="441">
        <v>1.4803734411506457</v>
      </c>
      <c r="CV550" s="442">
        <v>1.3797369793890821</v>
      </c>
      <c r="CW550" s="450" t="s">
        <v>2218</v>
      </c>
      <c r="CX550" s="242"/>
      <c r="CY550" s="436"/>
      <c r="CZ550" s="436"/>
      <c r="DA550" s="437"/>
      <c r="DB550" s="438"/>
      <c r="DC550" s="457">
        <v>149756</v>
      </c>
      <c r="DD550" s="458">
        <v>540</v>
      </c>
      <c r="DE550" s="459">
        <v>52916</v>
      </c>
      <c r="DF550" s="357">
        <v>67737.333333333328</v>
      </c>
    </row>
    <row r="551" spans="1:110" ht="35.25" customHeight="1" x14ac:dyDescent="0.25">
      <c r="A551" s="401" t="s">
        <v>56</v>
      </c>
      <c r="B551" s="48" t="s">
        <v>57</v>
      </c>
      <c r="C551" s="48" t="s">
        <v>926</v>
      </c>
      <c r="D551" s="145" t="s">
        <v>981</v>
      </c>
      <c r="E551" s="145" t="s">
        <v>963</v>
      </c>
      <c r="F551" s="145" t="s">
        <v>984</v>
      </c>
      <c r="G551" s="14" t="s">
        <v>985</v>
      </c>
      <c r="H551" s="22" t="s">
        <v>1979</v>
      </c>
      <c r="I551" s="145" t="s">
        <v>1984</v>
      </c>
      <c r="J551" s="426">
        <v>9.8238457703691591</v>
      </c>
      <c r="K551" s="426">
        <v>103.572348269418</v>
      </c>
      <c r="L551" s="488">
        <v>2969.2</v>
      </c>
      <c r="M551" s="498"/>
      <c r="N551" s="498"/>
      <c r="O551" s="498"/>
      <c r="P551" s="498"/>
      <c r="Q551" s="498"/>
      <c r="R551" s="498"/>
      <c r="S551" s="498"/>
      <c r="T551" s="498"/>
      <c r="U551" s="498"/>
      <c r="V551" s="498"/>
      <c r="W551" s="498"/>
      <c r="X551" s="498"/>
      <c r="Y551" s="498"/>
      <c r="Z551" s="498"/>
      <c r="AA551" s="498"/>
      <c r="AB551" s="498"/>
      <c r="AC551" s="498">
        <v>74</v>
      </c>
      <c r="AD551" s="498">
        <v>74</v>
      </c>
      <c r="AE551" s="498"/>
      <c r="AF551" s="498"/>
      <c r="AG551" s="585"/>
      <c r="AH551" s="498"/>
      <c r="AI551" s="498">
        <f t="shared" si="43"/>
        <v>74</v>
      </c>
      <c r="AJ551" s="498">
        <f t="shared" si="44"/>
        <v>74</v>
      </c>
      <c r="AK551" s="498"/>
      <c r="AL551" s="498"/>
      <c r="AM551" s="498"/>
      <c r="AN551" s="498"/>
      <c r="AO551" s="498"/>
      <c r="AP551" s="498"/>
      <c r="AQ551" s="498"/>
      <c r="AR551" s="498"/>
      <c r="AS551" s="498"/>
      <c r="AT551" s="498"/>
      <c r="AU551" s="498"/>
      <c r="AV551" s="498"/>
      <c r="AW551" s="498"/>
      <c r="AX551" s="498"/>
      <c r="AY551" s="498"/>
      <c r="AZ551" s="498"/>
      <c r="BA551" s="586">
        <v>1981.98</v>
      </c>
      <c r="BB551" s="586">
        <v>1981.98</v>
      </c>
      <c r="BC551" s="498"/>
      <c r="BD551" s="498"/>
      <c r="BE551" s="498"/>
      <c r="BF551" s="498"/>
      <c r="BG551" s="256">
        <f t="shared" si="45"/>
        <v>1981.98</v>
      </c>
      <c r="BH551" s="26">
        <f t="shared" si="46"/>
        <v>1981.98</v>
      </c>
      <c r="BI551" s="514">
        <f t="shared" si="42"/>
        <v>0.25345012787723786</v>
      </c>
      <c r="BJ551" s="515">
        <v>0</v>
      </c>
      <c r="BK551" s="515">
        <v>0</v>
      </c>
      <c r="BL551" s="515">
        <v>0</v>
      </c>
      <c r="BM551" s="515">
        <v>0</v>
      </c>
      <c r="BN551" s="515">
        <v>0</v>
      </c>
      <c r="BO551" s="515">
        <v>0</v>
      </c>
      <c r="BP551" s="515">
        <v>0</v>
      </c>
      <c r="BQ551" s="515">
        <v>0</v>
      </c>
      <c r="BR551" s="515">
        <v>0</v>
      </c>
      <c r="BS551" s="515">
        <v>0</v>
      </c>
      <c r="BT551" s="515">
        <v>0</v>
      </c>
      <c r="BU551" s="515">
        <v>0</v>
      </c>
      <c r="BV551" s="515">
        <v>0</v>
      </c>
      <c r="BW551" s="515">
        <v>0</v>
      </c>
      <c r="BX551" s="515">
        <v>0</v>
      </c>
      <c r="BY551" s="515">
        <v>0</v>
      </c>
      <c r="BZ551" s="515">
        <v>2326527.4032000001</v>
      </c>
      <c r="CA551" s="515">
        <v>2326527.4032000001</v>
      </c>
      <c r="CB551" s="515">
        <v>0</v>
      </c>
      <c r="CC551" s="515">
        <v>0</v>
      </c>
      <c r="CD551" s="515">
        <v>0</v>
      </c>
      <c r="CE551" s="515">
        <v>0</v>
      </c>
      <c r="CF551" s="515">
        <v>2326527.4032000001</v>
      </c>
      <c r="CG551" s="516">
        <v>2326527.4032000001</v>
      </c>
      <c r="CH551" s="501">
        <v>25859520</v>
      </c>
      <c r="CI551" s="501">
        <v>25859520</v>
      </c>
      <c r="CJ551" s="501">
        <v>27401280.000000004</v>
      </c>
      <c r="CK551" s="257" t="s">
        <v>1976</v>
      </c>
      <c r="CL551" s="108">
        <v>7.38</v>
      </c>
      <c r="CM551" s="245">
        <v>7.38</v>
      </c>
      <c r="CN551" s="109">
        <v>7.82</v>
      </c>
      <c r="CO551" s="436"/>
      <c r="CP551" s="436"/>
      <c r="CQ551" s="436"/>
      <c r="CR551" s="273"/>
      <c r="CS551" s="447">
        <v>209.06861309506874</v>
      </c>
      <c r="CT551" s="448">
        <v>190.9249139651221</v>
      </c>
      <c r="CU551" s="441">
        <v>2.3217009673508753</v>
      </c>
      <c r="CV551" s="442">
        <v>2.2153860641793908</v>
      </c>
      <c r="CW551" s="450" t="s">
        <v>2234</v>
      </c>
      <c r="CX551" s="242"/>
      <c r="CY551" s="436"/>
      <c r="CZ551" s="436"/>
      <c r="DA551" s="437"/>
      <c r="DB551" s="438"/>
      <c r="DC551" s="457">
        <v>288330</v>
      </c>
      <c r="DD551" s="458">
        <v>98611</v>
      </c>
      <c r="DE551" s="459">
        <v>556359</v>
      </c>
      <c r="DF551" s="357">
        <v>314433.33333333331</v>
      </c>
    </row>
    <row r="552" spans="1:110" ht="35.25" customHeight="1" x14ac:dyDescent="0.25">
      <c r="A552" s="401" t="s">
        <v>56</v>
      </c>
      <c r="B552" s="48" t="s">
        <v>57</v>
      </c>
      <c r="C552" s="48" t="s">
        <v>926</v>
      </c>
      <c r="D552" s="145" t="s">
        <v>981</v>
      </c>
      <c r="E552" s="145" t="s">
        <v>963</v>
      </c>
      <c r="F552" s="145" t="s">
        <v>986</v>
      </c>
      <c r="G552" s="14" t="s">
        <v>987</v>
      </c>
      <c r="H552" s="22" t="s">
        <v>1979</v>
      </c>
      <c r="I552" s="145" t="s">
        <v>1984</v>
      </c>
      <c r="J552" s="426">
        <v>12.190173583669758</v>
      </c>
      <c r="K552" s="426">
        <v>144.51685576001103</v>
      </c>
      <c r="L552" s="488">
        <v>3415.6</v>
      </c>
      <c r="M552" s="498"/>
      <c r="N552" s="498"/>
      <c r="O552" s="498"/>
      <c r="P552" s="498"/>
      <c r="Q552" s="498"/>
      <c r="R552" s="498"/>
      <c r="S552" s="498"/>
      <c r="T552" s="498"/>
      <c r="U552" s="498"/>
      <c r="V552" s="498"/>
      <c r="W552" s="498"/>
      <c r="X552" s="498"/>
      <c r="Y552" s="498">
        <v>1</v>
      </c>
      <c r="Z552" s="498">
        <v>1</v>
      </c>
      <c r="AA552" s="498"/>
      <c r="AB552" s="498"/>
      <c r="AC552" s="498">
        <v>151</v>
      </c>
      <c r="AD552" s="498">
        <v>151</v>
      </c>
      <c r="AE552" s="498"/>
      <c r="AF552" s="498"/>
      <c r="AG552" s="585"/>
      <c r="AH552" s="498"/>
      <c r="AI552" s="498">
        <f t="shared" si="43"/>
        <v>152</v>
      </c>
      <c r="AJ552" s="498">
        <f t="shared" si="44"/>
        <v>152</v>
      </c>
      <c r="AK552" s="498"/>
      <c r="AL552" s="498"/>
      <c r="AM552" s="498"/>
      <c r="AN552" s="498"/>
      <c r="AO552" s="498"/>
      <c r="AP552" s="498"/>
      <c r="AQ552" s="498"/>
      <c r="AR552" s="498"/>
      <c r="AS552" s="498"/>
      <c r="AT552" s="498"/>
      <c r="AU552" s="498"/>
      <c r="AV552" s="498"/>
      <c r="AW552" s="498">
        <v>75</v>
      </c>
      <c r="AX552" s="498">
        <v>75</v>
      </c>
      <c r="AY552" s="498"/>
      <c r="AZ552" s="498"/>
      <c r="BA552" s="586">
        <v>6126.89</v>
      </c>
      <c r="BB552" s="586">
        <v>6126.89</v>
      </c>
      <c r="BC552" s="498"/>
      <c r="BD552" s="498"/>
      <c r="BE552" s="498"/>
      <c r="BF552" s="498"/>
      <c r="BG552" s="256">
        <f t="shared" si="45"/>
        <v>6201.89</v>
      </c>
      <c r="BH552" s="26">
        <f t="shared" si="46"/>
        <v>6201.89</v>
      </c>
      <c r="BI552" s="514">
        <f t="shared" si="42"/>
        <v>0.79004968152866251</v>
      </c>
      <c r="BJ552" s="515">
        <v>0</v>
      </c>
      <c r="BK552" s="515">
        <v>0</v>
      </c>
      <c r="BL552" s="515">
        <v>0</v>
      </c>
      <c r="BM552" s="515">
        <v>0</v>
      </c>
      <c r="BN552" s="515">
        <v>0</v>
      </c>
      <c r="BO552" s="515">
        <v>0</v>
      </c>
      <c r="BP552" s="515">
        <v>0</v>
      </c>
      <c r="BQ552" s="515">
        <v>0</v>
      </c>
      <c r="BR552" s="515">
        <v>0</v>
      </c>
      <c r="BS552" s="515">
        <v>0</v>
      </c>
      <c r="BT552" s="515">
        <v>0</v>
      </c>
      <c r="BU552" s="515">
        <v>0</v>
      </c>
      <c r="BV552" s="515">
        <v>378432</v>
      </c>
      <c r="BW552" s="515">
        <v>378432</v>
      </c>
      <c r="BX552" s="515">
        <v>0</v>
      </c>
      <c r="BY552" s="515">
        <v>0</v>
      </c>
      <c r="BZ552" s="515">
        <v>7191988.5576000009</v>
      </c>
      <c r="CA552" s="515">
        <v>7191988.5576000009</v>
      </c>
      <c r="CB552" s="515">
        <v>0</v>
      </c>
      <c r="CC552" s="515">
        <v>0</v>
      </c>
      <c r="CD552" s="515">
        <v>0</v>
      </c>
      <c r="CE552" s="515">
        <v>0</v>
      </c>
      <c r="CF552" s="515">
        <v>7570420.5576000009</v>
      </c>
      <c r="CG552" s="516">
        <v>7570420.5576000009</v>
      </c>
      <c r="CH552" s="501">
        <v>25474079.999999996</v>
      </c>
      <c r="CI552" s="501">
        <v>25474079.999999996</v>
      </c>
      <c r="CJ552" s="501">
        <v>27506400</v>
      </c>
      <c r="CK552" s="257" t="s">
        <v>1976</v>
      </c>
      <c r="CL552" s="108">
        <v>7.27</v>
      </c>
      <c r="CM552" s="245">
        <v>7.27</v>
      </c>
      <c r="CN552" s="109">
        <v>7.85</v>
      </c>
      <c r="CO552" s="436"/>
      <c r="CP552" s="436"/>
      <c r="CQ552" s="436"/>
      <c r="CR552" s="273"/>
      <c r="CS552" s="447">
        <v>148.86012871093104</v>
      </c>
      <c r="CT552" s="448">
        <v>114.34650695317002</v>
      </c>
      <c r="CU552" s="441">
        <v>1.3666084735563446</v>
      </c>
      <c r="CV552" s="442">
        <v>1.3016050655497036</v>
      </c>
      <c r="CW552" s="450" t="s">
        <v>2226</v>
      </c>
      <c r="CX552" s="242"/>
      <c r="CY552" s="436"/>
      <c r="CZ552" s="436"/>
      <c r="DA552" s="437"/>
      <c r="DB552" s="438"/>
      <c r="DC552" s="457">
        <v>230643</v>
      </c>
      <c r="DD552" s="458">
        <v>189200</v>
      </c>
      <c r="DE552" s="459">
        <v>190018</v>
      </c>
      <c r="DF552" s="357">
        <v>203287</v>
      </c>
    </row>
    <row r="553" spans="1:110" ht="35.25" customHeight="1" x14ac:dyDescent="0.25">
      <c r="A553" s="401" t="s">
        <v>56</v>
      </c>
      <c r="B553" s="48" t="s">
        <v>57</v>
      </c>
      <c r="C553" s="48" t="s">
        <v>926</v>
      </c>
      <c r="D553" s="145" t="s">
        <v>988</v>
      </c>
      <c r="E553" s="145" t="s">
        <v>989</v>
      </c>
      <c r="F553" s="145" t="s">
        <v>990</v>
      </c>
      <c r="G553" s="14" t="s">
        <v>991</v>
      </c>
      <c r="H553" s="22" t="s">
        <v>1979</v>
      </c>
      <c r="I553" s="145" t="s">
        <v>1975</v>
      </c>
      <c r="J553" s="426">
        <v>11.68302910721359</v>
      </c>
      <c r="K553" s="426">
        <v>87.320643757767002</v>
      </c>
      <c r="L553" s="488">
        <v>2641.8</v>
      </c>
      <c r="M553" s="498"/>
      <c r="N553" s="498"/>
      <c r="O553" s="498"/>
      <c r="P553" s="498"/>
      <c r="Q553" s="498"/>
      <c r="R553" s="498"/>
      <c r="S553" s="498"/>
      <c r="T553" s="498"/>
      <c r="U553" s="498"/>
      <c r="V553" s="498"/>
      <c r="W553" s="498"/>
      <c r="X553" s="498"/>
      <c r="Y553" s="498"/>
      <c r="Z553" s="498"/>
      <c r="AA553" s="498"/>
      <c r="AB553" s="498"/>
      <c r="AC553" s="498">
        <v>112</v>
      </c>
      <c r="AD553" s="498">
        <v>112</v>
      </c>
      <c r="AE553" s="498"/>
      <c r="AF553" s="498"/>
      <c r="AG553" s="585"/>
      <c r="AH553" s="498"/>
      <c r="AI553" s="498">
        <f t="shared" si="43"/>
        <v>112</v>
      </c>
      <c r="AJ553" s="498">
        <f t="shared" si="44"/>
        <v>112</v>
      </c>
      <c r="AK553" s="498"/>
      <c r="AL553" s="498"/>
      <c r="AM553" s="498"/>
      <c r="AN553" s="498"/>
      <c r="AO553" s="498"/>
      <c r="AP553" s="498"/>
      <c r="AQ553" s="498"/>
      <c r="AR553" s="498"/>
      <c r="AS553" s="498"/>
      <c r="AT553" s="498"/>
      <c r="AU553" s="498"/>
      <c r="AV553" s="498"/>
      <c r="AW553" s="498"/>
      <c r="AX553" s="498"/>
      <c r="AY553" s="498"/>
      <c r="AZ553" s="498"/>
      <c r="BA553" s="586">
        <v>4321.88</v>
      </c>
      <c r="BB553" s="586">
        <v>4321.88</v>
      </c>
      <c r="BC553" s="498"/>
      <c r="BD553" s="498"/>
      <c r="BE553" s="498"/>
      <c r="BF553" s="498"/>
      <c r="BG553" s="256">
        <f t="shared" si="45"/>
        <v>4321.88</v>
      </c>
      <c r="BH553" s="26">
        <f t="shared" si="46"/>
        <v>4321.88</v>
      </c>
      <c r="BI553" s="514">
        <f t="shared" si="42"/>
        <v>0.48235267857142855</v>
      </c>
      <c r="BJ553" s="515">
        <v>0</v>
      </c>
      <c r="BK553" s="515">
        <v>0</v>
      </c>
      <c r="BL553" s="515">
        <v>0</v>
      </c>
      <c r="BM553" s="515">
        <v>0</v>
      </c>
      <c r="BN553" s="515">
        <v>0</v>
      </c>
      <c r="BO553" s="515">
        <v>0</v>
      </c>
      <c r="BP553" s="515">
        <v>0</v>
      </c>
      <c r="BQ553" s="515">
        <v>0</v>
      </c>
      <c r="BR553" s="515">
        <v>0</v>
      </c>
      <c r="BS553" s="515">
        <v>0</v>
      </c>
      <c r="BT553" s="515">
        <v>0</v>
      </c>
      <c r="BU553" s="515">
        <v>0</v>
      </c>
      <c r="BV553" s="515">
        <v>0</v>
      </c>
      <c r="BW553" s="515">
        <v>0</v>
      </c>
      <c r="BX553" s="515">
        <v>0</v>
      </c>
      <c r="BY553" s="515">
        <v>0</v>
      </c>
      <c r="BZ553" s="515">
        <v>5073195.6192000005</v>
      </c>
      <c r="CA553" s="515">
        <v>5073195.6192000005</v>
      </c>
      <c r="CB553" s="515">
        <v>0</v>
      </c>
      <c r="CC553" s="515">
        <v>0</v>
      </c>
      <c r="CD553" s="515">
        <v>0</v>
      </c>
      <c r="CE553" s="515">
        <v>0</v>
      </c>
      <c r="CF553" s="515">
        <v>5073195.6192000005</v>
      </c>
      <c r="CG553" s="516">
        <v>5073195.6192000005</v>
      </c>
      <c r="CH553" s="501">
        <v>26069760.000000004</v>
      </c>
      <c r="CI553" s="501">
        <v>26069760.000000004</v>
      </c>
      <c r="CJ553" s="501">
        <v>31395840.000000004</v>
      </c>
      <c r="CK553" s="257" t="s">
        <v>1976</v>
      </c>
      <c r="CL553" s="108">
        <v>7.44</v>
      </c>
      <c r="CM553" s="245">
        <v>7.44</v>
      </c>
      <c r="CN553" s="109">
        <v>8.9600000000000009</v>
      </c>
      <c r="CO553" s="436"/>
      <c r="CP553" s="436"/>
      <c r="CQ553" s="436"/>
      <c r="CR553" s="273"/>
      <c r="CS553" s="447">
        <v>579.82396725201613</v>
      </c>
      <c r="CT553" s="448">
        <v>142.85743622775826</v>
      </c>
      <c r="CU553" s="441">
        <v>1.5397835505009825</v>
      </c>
      <c r="CV553" s="442">
        <v>1.2041474506934053</v>
      </c>
      <c r="CW553" s="450" t="s">
        <v>2241</v>
      </c>
      <c r="CX553" s="242"/>
      <c r="CY553" s="436"/>
      <c r="CZ553" s="436"/>
      <c r="DA553" s="437"/>
      <c r="DB553" s="438"/>
      <c r="DC553" s="457">
        <v>68089</v>
      </c>
      <c r="DD553" s="458">
        <v>140136</v>
      </c>
      <c r="DE553" s="459">
        <v>31284</v>
      </c>
      <c r="DF553" s="357">
        <v>79836.333333333328</v>
      </c>
    </row>
    <row r="554" spans="1:110" ht="35.25" customHeight="1" x14ac:dyDescent="0.25">
      <c r="A554" s="401" t="s">
        <v>56</v>
      </c>
      <c r="B554" s="48" t="s">
        <v>57</v>
      </c>
      <c r="C554" s="48" t="s">
        <v>926</v>
      </c>
      <c r="D554" s="145" t="s">
        <v>988</v>
      </c>
      <c r="E554" s="145" t="s">
        <v>989</v>
      </c>
      <c r="F554" s="145" t="s">
        <v>992</v>
      </c>
      <c r="G554" s="14" t="s">
        <v>993</v>
      </c>
      <c r="H554" s="22" t="s">
        <v>1978</v>
      </c>
      <c r="I554" s="145" t="s">
        <v>1975</v>
      </c>
      <c r="J554" s="426">
        <v>11.68302910721359</v>
      </c>
      <c r="K554" s="426">
        <v>17.239962085353003</v>
      </c>
      <c r="L554" s="488">
        <v>694</v>
      </c>
      <c r="M554" s="498"/>
      <c r="N554" s="498"/>
      <c r="O554" s="498"/>
      <c r="P554" s="498"/>
      <c r="Q554" s="498"/>
      <c r="R554" s="498"/>
      <c r="S554" s="498"/>
      <c r="T554" s="498"/>
      <c r="U554" s="498"/>
      <c r="V554" s="498"/>
      <c r="W554" s="498"/>
      <c r="X554" s="498"/>
      <c r="Y554" s="498"/>
      <c r="Z554" s="498"/>
      <c r="AA554" s="498"/>
      <c r="AB554" s="498"/>
      <c r="AC554" s="498">
        <v>22</v>
      </c>
      <c r="AD554" s="498">
        <v>22</v>
      </c>
      <c r="AE554" s="498"/>
      <c r="AF554" s="498"/>
      <c r="AG554" s="585"/>
      <c r="AH554" s="498"/>
      <c r="AI554" s="498">
        <f t="shared" si="43"/>
        <v>22</v>
      </c>
      <c r="AJ554" s="498">
        <f t="shared" si="44"/>
        <v>22</v>
      </c>
      <c r="AK554" s="498"/>
      <c r="AL554" s="498"/>
      <c r="AM554" s="498"/>
      <c r="AN554" s="498"/>
      <c r="AO554" s="498"/>
      <c r="AP554" s="498"/>
      <c r="AQ554" s="498"/>
      <c r="AR554" s="498"/>
      <c r="AS554" s="498"/>
      <c r="AT554" s="498"/>
      <c r="AU554" s="498"/>
      <c r="AV554" s="498"/>
      <c r="AW554" s="498"/>
      <c r="AX554" s="498"/>
      <c r="AY554" s="498"/>
      <c r="AZ554" s="498"/>
      <c r="BA554" s="586">
        <v>1129.25</v>
      </c>
      <c r="BB554" s="586">
        <v>1129.25</v>
      </c>
      <c r="BC554" s="498"/>
      <c r="BD554" s="498"/>
      <c r="BE554" s="498"/>
      <c r="BF554" s="498"/>
      <c r="BG554" s="256">
        <f t="shared" si="45"/>
        <v>1129.25</v>
      </c>
      <c r="BH554" s="26">
        <f t="shared" si="46"/>
        <v>1129.25</v>
      </c>
      <c r="BI554" s="514">
        <f t="shared" si="42"/>
        <v>0.40914855072463774</v>
      </c>
      <c r="BJ554" s="515">
        <v>0</v>
      </c>
      <c r="BK554" s="515">
        <v>0</v>
      </c>
      <c r="BL554" s="515">
        <v>0</v>
      </c>
      <c r="BM554" s="515">
        <v>0</v>
      </c>
      <c r="BN554" s="515">
        <v>0</v>
      </c>
      <c r="BO554" s="515">
        <v>0</v>
      </c>
      <c r="BP554" s="515">
        <v>0</v>
      </c>
      <c r="BQ554" s="515">
        <v>0</v>
      </c>
      <c r="BR554" s="515">
        <v>0</v>
      </c>
      <c r="BS554" s="515">
        <v>0</v>
      </c>
      <c r="BT554" s="515">
        <v>0</v>
      </c>
      <c r="BU554" s="515">
        <v>0</v>
      </c>
      <c r="BV554" s="515">
        <v>0</v>
      </c>
      <c r="BW554" s="515">
        <v>0</v>
      </c>
      <c r="BX554" s="515">
        <v>0</v>
      </c>
      <c r="BY554" s="515">
        <v>0</v>
      </c>
      <c r="BZ554" s="515">
        <v>1325558.82</v>
      </c>
      <c r="CA554" s="515">
        <v>1325558.82</v>
      </c>
      <c r="CB554" s="515">
        <v>0</v>
      </c>
      <c r="CC554" s="515">
        <v>0</v>
      </c>
      <c r="CD554" s="515">
        <v>0</v>
      </c>
      <c r="CE554" s="515">
        <v>0</v>
      </c>
      <c r="CF554" s="515">
        <v>1325558.82</v>
      </c>
      <c r="CG554" s="516">
        <v>1325558.82</v>
      </c>
      <c r="CH554" s="501">
        <v>8479680</v>
      </c>
      <c r="CI554" s="501">
        <v>8479680</v>
      </c>
      <c r="CJ554" s="501">
        <v>9671039.9999999981</v>
      </c>
      <c r="CK554" s="257" t="s">
        <v>1976</v>
      </c>
      <c r="CL554" s="108">
        <v>2.42</v>
      </c>
      <c r="CM554" s="245">
        <v>2.42</v>
      </c>
      <c r="CN554" s="109">
        <v>2.76</v>
      </c>
      <c r="CO554" s="436"/>
      <c r="CP554" s="436"/>
      <c r="CQ554" s="436"/>
      <c r="CR554" s="273"/>
      <c r="CS554" s="447">
        <v>568.73645375315823</v>
      </c>
      <c r="CT554" s="448">
        <v>23.310421092255286</v>
      </c>
      <c r="CU554" s="441">
        <v>0.44173416646290703</v>
      </c>
      <c r="CV554" s="442">
        <v>0.11416452189038057</v>
      </c>
      <c r="CW554" s="450" t="s">
        <v>2234</v>
      </c>
      <c r="CX554" s="242"/>
      <c r="CY554" s="436"/>
      <c r="CZ554" s="436"/>
      <c r="DA554" s="437"/>
      <c r="DB554" s="438"/>
      <c r="DC554" s="457">
        <v>0</v>
      </c>
      <c r="DD554" s="458">
        <v>0</v>
      </c>
      <c r="DE554" s="459">
        <v>0</v>
      </c>
      <c r="DF554" s="357">
        <v>0</v>
      </c>
    </row>
    <row r="555" spans="1:110" ht="35.25" customHeight="1" x14ac:dyDescent="0.25">
      <c r="A555" s="401" t="s">
        <v>56</v>
      </c>
      <c r="B555" s="48" t="s">
        <v>57</v>
      </c>
      <c r="C555" s="48" t="s">
        <v>926</v>
      </c>
      <c r="D555" s="145" t="s">
        <v>988</v>
      </c>
      <c r="E555" s="145" t="s">
        <v>989</v>
      </c>
      <c r="F555" s="145" t="s">
        <v>994</v>
      </c>
      <c r="G555" s="14" t="s">
        <v>995</v>
      </c>
      <c r="H555" s="22" t="s">
        <v>1978</v>
      </c>
      <c r="I555" s="145" t="s">
        <v>1975</v>
      </c>
      <c r="J555" s="426">
        <v>11.68302910721359</v>
      </c>
      <c r="K555" s="426">
        <v>48.510795353642997</v>
      </c>
      <c r="L555" s="488">
        <v>2964.2</v>
      </c>
      <c r="M555" s="498"/>
      <c r="N555" s="498"/>
      <c r="O555" s="498"/>
      <c r="P555" s="498"/>
      <c r="Q555" s="498"/>
      <c r="R555" s="498"/>
      <c r="S555" s="498"/>
      <c r="T555" s="498"/>
      <c r="U555" s="498"/>
      <c r="V555" s="498"/>
      <c r="W555" s="498"/>
      <c r="X555" s="498"/>
      <c r="Y555" s="498"/>
      <c r="Z555" s="498"/>
      <c r="AA555" s="498"/>
      <c r="AB555" s="498"/>
      <c r="AC555" s="498">
        <v>127</v>
      </c>
      <c r="AD555" s="498">
        <v>127</v>
      </c>
      <c r="AE555" s="498"/>
      <c r="AF555" s="498"/>
      <c r="AG555" s="585"/>
      <c r="AH555" s="498"/>
      <c r="AI555" s="498">
        <f t="shared" si="43"/>
        <v>127</v>
      </c>
      <c r="AJ555" s="498">
        <f t="shared" si="44"/>
        <v>127</v>
      </c>
      <c r="AK555" s="498"/>
      <c r="AL555" s="498"/>
      <c r="AM555" s="498"/>
      <c r="AN555" s="498"/>
      <c r="AO555" s="498"/>
      <c r="AP555" s="498"/>
      <c r="AQ555" s="498"/>
      <c r="AR555" s="498"/>
      <c r="AS555" s="498"/>
      <c r="AT555" s="498"/>
      <c r="AU555" s="498"/>
      <c r="AV555" s="498"/>
      <c r="AW555" s="498"/>
      <c r="AX555" s="498"/>
      <c r="AY555" s="498"/>
      <c r="AZ555" s="498"/>
      <c r="BA555" s="586">
        <v>873.4</v>
      </c>
      <c r="BB555" s="586">
        <v>873.4</v>
      </c>
      <c r="BC555" s="498"/>
      <c r="BD555" s="498"/>
      <c r="BE555" s="498"/>
      <c r="BF555" s="498"/>
      <c r="BG555" s="256">
        <f t="shared" si="45"/>
        <v>873.4</v>
      </c>
      <c r="BH555" s="26">
        <f t="shared" si="46"/>
        <v>873.4</v>
      </c>
      <c r="BI555" s="514">
        <f t="shared" si="42"/>
        <v>9.597802197802198E-2</v>
      </c>
      <c r="BJ555" s="515">
        <v>0</v>
      </c>
      <c r="BK555" s="515">
        <v>0</v>
      </c>
      <c r="BL555" s="515">
        <v>0</v>
      </c>
      <c r="BM555" s="515">
        <v>0</v>
      </c>
      <c r="BN555" s="515">
        <v>0</v>
      </c>
      <c r="BO555" s="515">
        <v>0</v>
      </c>
      <c r="BP555" s="515">
        <v>0</v>
      </c>
      <c r="BQ555" s="515">
        <v>0</v>
      </c>
      <c r="BR555" s="515">
        <v>0</v>
      </c>
      <c r="BS555" s="515">
        <v>0</v>
      </c>
      <c r="BT555" s="515">
        <v>0</v>
      </c>
      <c r="BU555" s="515">
        <v>0</v>
      </c>
      <c r="BV555" s="515">
        <v>0</v>
      </c>
      <c r="BW555" s="515">
        <v>0</v>
      </c>
      <c r="BX555" s="515">
        <v>0</v>
      </c>
      <c r="BY555" s="515">
        <v>0</v>
      </c>
      <c r="BZ555" s="515">
        <v>1025231.856</v>
      </c>
      <c r="CA555" s="515">
        <v>1025231.856</v>
      </c>
      <c r="CB555" s="515">
        <v>0</v>
      </c>
      <c r="CC555" s="515">
        <v>0</v>
      </c>
      <c r="CD555" s="515">
        <v>0</v>
      </c>
      <c r="CE555" s="515">
        <v>0</v>
      </c>
      <c r="CF555" s="515">
        <v>1025231.856</v>
      </c>
      <c r="CG555" s="516">
        <v>1025231.856</v>
      </c>
      <c r="CH555" s="501">
        <v>31325760.000000004</v>
      </c>
      <c r="CI555" s="501">
        <v>31325760.000000004</v>
      </c>
      <c r="CJ555" s="501">
        <v>31886400</v>
      </c>
      <c r="CK555" s="257" t="s">
        <v>1976</v>
      </c>
      <c r="CL555" s="108">
        <v>8.94</v>
      </c>
      <c r="CM555" s="245">
        <v>8.94</v>
      </c>
      <c r="CN555" s="109">
        <v>9.1</v>
      </c>
      <c r="CO555" s="436"/>
      <c r="CP555" s="436"/>
      <c r="CQ555" s="436"/>
      <c r="CR555" s="273"/>
      <c r="CS555" s="447">
        <v>93.688897440315074</v>
      </c>
      <c r="CT555" s="448">
        <v>24.277483327298569</v>
      </c>
      <c r="CU555" s="441">
        <v>0.17992526578453469</v>
      </c>
      <c r="CV555" s="442">
        <v>0.15057468945616811</v>
      </c>
      <c r="CW555" s="450" t="s">
        <v>2234</v>
      </c>
      <c r="CX555" s="242"/>
      <c r="CY555" s="436"/>
      <c r="CZ555" s="436"/>
      <c r="DA555" s="437"/>
      <c r="DB555" s="438"/>
      <c r="DC555" s="457">
        <v>0</v>
      </c>
      <c r="DD555" s="458">
        <v>3478</v>
      </c>
      <c r="DE555" s="459">
        <v>0</v>
      </c>
      <c r="DF555" s="357">
        <v>1159.3333333333333</v>
      </c>
    </row>
    <row r="556" spans="1:110" ht="35.25" customHeight="1" x14ac:dyDescent="0.25">
      <c r="A556" s="401" t="s">
        <v>56</v>
      </c>
      <c r="B556" s="48" t="s">
        <v>57</v>
      </c>
      <c r="C556" s="48" t="s">
        <v>926</v>
      </c>
      <c r="D556" s="145" t="s">
        <v>996</v>
      </c>
      <c r="E556" s="145" t="s">
        <v>997</v>
      </c>
      <c r="F556" s="145" t="s">
        <v>998</v>
      </c>
      <c r="G556" s="14" t="s">
        <v>999</v>
      </c>
      <c r="H556" s="22" t="s">
        <v>1979</v>
      </c>
      <c r="I556" s="145" t="s">
        <v>1975</v>
      </c>
      <c r="J556" s="426">
        <v>10.882821634116768</v>
      </c>
      <c r="K556" s="426">
        <v>17.461174206105003</v>
      </c>
      <c r="L556" s="488">
        <v>1365</v>
      </c>
      <c r="M556" s="498"/>
      <c r="N556" s="498"/>
      <c r="O556" s="498"/>
      <c r="P556" s="498"/>
      <c r="Q556" s="498"/>
      <c r="R556" s="498"/>
      <c r="S556" s="498"/>
      <c r="T556" s="498"/>
      <c r="U556" s="498"/>
      <c r="V556" s="498"/>
      <c r="W556" s="498"/>
      <c r="X556" s="498"/>
      <c r="Y556" s="498"/>
      <c r="Z556" s="498"/>
      <c r="AA556" s="498"/>
      <c r="AB556" s="498"/>
      <c r="AC556" s="498">
        <v>21</v>
      </c>
      <c r="AD556" s="498">
        <v>21</v>
      </c>
      <c r="AE556" s="498"/>
      <c r="AF556" s="498"/>
      <c r="AG556" s="585"/>
      <c r="AH556" s="498"/>
      <c r="AI556" s="498">
        <f t="shared" si="43"/>
        <v>21</v>
      </c>
      <c r="AJ556" s="498">
        <f t="shared" si="44"/>
        <v>21</v>
      </c>
      <c r="AK556" s="498"/>
      <c r="AL556" s="498"/>
      <c r="AM556" s="498"/>
      <c r="AN556" s="498"/>
      <c r="AO556" s="498"/>
      <c r="AP556" s="498"/>
      <c r="AQ556" s="498"/>
      <c r="AR556" s="498"/>
      <c r="AS556" s="498"/>
      <c r="AT556" s="498"/>
      <c r="AU556" s="498"/>
      <c r="AV556" s="498"/>
      <c r="AW556" s="498"/>
      <c r="AX556" s="498"/>
      <c r="AY556" s="498"/>
      <c r="AZ556" s="498"/>
      <c r="BA556" s="586">
        <v>474.3</v>
      </c>
      <c r="BB556" s="586">
        <v>474.3</v>
      </c>
      <c r="BC556" s="498"/>
      <c r="BD556" s="498"/>
      <c r="BE556" s="498"/>
      <c r="BF556" s="498"/>
      <c r="BG556" s="256">
        <f t="shared" si="45"/>
        <v>474.3</v>
      </c>
      <c r="BH556" s="26">
        <f t="shared" si="46"/>
        <v>474.3</v>
      </c>
      <c r="BI556" s="514">
        <f t="shared" si="42"/>
        <v>6.2821192052980132E-2</v>
      </c>
      <c r="BJ556" s="515">
        <v>0</v>
      </c>
      <c r="BK556" s="515">
        <v>0</v>
      </c>
      <c r="BL556" s="515">
        <v>0</v>
      </c>
      <c r="BM556" s="515">
        <v>0</v>
      </c>
      <c r="BN556" s="515">
        <v>0</v>
      </c>
      <c r="BO556" s="515">
        <v>0</v>
      </c>
      <c r="BP556" s="515">
        <v>0</v>
      </c>
      <c r="BQ556" s="515">
        <v>0</v>
      </c>
      <c r="BR556" s="515">
        <v>0</v>
      </c>
      <c r="BS556" s="515">
        <v>0</v>
      </c>
      <c r="BT556" s="515">
        <v>0</v>
      </c>
      <c r="BU556" s="515">
        <v>0</v>
      </c>
      <c r="BV556" s="515">
        <v>0</v>
      </c>
      <c r="BW556" s="515">
        <v>0</v>
      </c>
      <c r="BX556" s="515">
        <v>0</v>
      </c>
      <c r="BY556" s="515">
        <v>0</v>
      </c>
      <c r="BZ556" s="515">
        <v>556752.31200000003</v>
      </c>
      <c r="CA556" s="515">
        <v>556752.31200000003</v>
      </c>
      <c r="CB556" s="515">
        <v>0</v>
      </c>
      <c r="CC556" s="515">
        <v>0</v>
      </c>
      <c r="CD556" s="515">
        <v>0</v>
      </c>
      <c r="CE556" s="515">
        <v>0</v>
      </c>
      <c r="CF556" s="515">
        <v>556752.31200000003</v>
      </c>
      <c r="CG556" s="516">
        <v>556752.31200000003</v>
      </c>
      <c r="CH556" s="501">
        <v>24317760.000000004</v>
      </c>
      <c r="CI556" s="501">
        <v>24317760.000000004</v>
      </c>
      <c r="CJ556" s="501">
        <v>26455200</v>
      </c>
      <c r="CK556" s="257" t="s">
        <v>1976</v>
      </c>
      <c r="CL556" s="108">
        <v>6.94</v>
      </c>
      <c r="CM556" s="245">
        <v>6.94</v>
      </c>
      <c r="CN556" s="109">
        <v>7.55</v>
      </c>
      <c r="CO556" s="436"/>
      <c r="CP556" s="436"/>
      <c r="CQ556" s="436"/>
      <c r="CR556" s="273"/>
      <c r="CS556" s="447">
        <v>75.82721635884316</v>
      </c>
      <c r="CT556" s="448">
        <v>75.82721635884316</v>
      </c>
      <c r="CU556" s="441">
        <v>0.69465519200159198</v>
      </c>
      <c r="CV556" s="442">
        <v>0.69465519200159198</v>
      </c>
      <c r="CW556" s="450" t="s">
        <v>2239</v>
      </c>
      <c r="CX556" s="242"/>
      <c r="CY556" s="436"/>
      <c r="CZ556" s="436"/>
      <c r="DA556" s="437"/>
      <c r="DB556" s="438"/>
      <c r="DC556" s="457">
        <v>0</v>
      </c>
      <c r="DD556" s="458">
        <v>0</v>
      </c>
      <c r="DE556" s="459">
        <v>0</v>
      </c>
      <c r="DF556" s="357">
        <v>0</v>
      </c>
    </row>
    <row r="557" spans="1:110" ht="35.25" customHeight="1" x14ac:dyDescent="0.25">
      <c r="A557" s="401" t="s">
        <v>56</v>
      </c>
      <c r="B557" s="48" t="s">
        <v>57</v>
      </c>
      <c r="C557" s="48" t="s">
        <v>926</v>
      </c>
      <c r="D557" s="145" t="s">
        <v>996</v>
      </c>
      <c r="E557" s="145" t="s">
        <v>997</v>
      </c>
      <c r="F557" s="145" t="s">
        <v>1000</v>
      </c>
      <c r="G557" s="14" t="s">
        <v>1001</v>
      </c>
      <c r="H557" s="22" t="s">
        <v>1979</v>
      </c>
      <c r="I557" s="145" t="s">
        <v>1975</v>
      </c>
      <c r="J557" s="426">
        <v>11.660166036553681</v>
      </c>
      <c r="K557" s="426">
        <v>131.63560578680401</v>
      </c>
      <c r="L557" s="488">
        <v>4172.6000000000004</v>
      </c>
      <c r="M557" s="498"/>
      <c r="N557" s="498"/>
      <c r="O557" s="498"/>
      <c r="P557" s="498"/>
      <c r="Q557" s="498"/>
      <c r="R557" s="498"/>
      <c r="S557" s="498"/>
      <c r="T557" s="498"/>
      <c r="U557" s="498"/>
      <c r="V557" s="498"/>
      <c r="W557" s="498"/>
      <c r="X557" s="498"/>
      <c r="Y557" s="498"/>
      <c r="Z557" s="498"/>
      <c r="AA557" s="498"/>
      <c r="AB557" s="498"/>
      <c r="AC557" s="498">
        <v>158</v>
      </c>
      <c r="AD557" s="498">
        <v>158</v>
      </c>
      <c r="AE557" s="498"/>
      <c r="AF557" s="498"/>
      <c r="AG557" s="585"/>
      <c r="AH557" s="498"/>
      <c r="AI557" s="498">
        <f t="shared" si="43"/>
        <v>158</v>
      </c>
      <c r="AJ557" s="498">
        <f t="shared" si="44"/>
        <v>158</v>
      </c>
      <c r="AK557" s="498"/>
      <c r="AL557" s="498"/>
      <c r="AM557" s="498"/>
      <c r="AN557" s="498"/>
      <c r="AO557" s="498"/>
      <c r="AP557" s="498"/>
      <c r="AQ557" s="498"/>
      <c r="AR557" s="498"/>
      <c r="AS557" s="498"/>
      <c r="AT557" s="498"/>
      <c r="AU557" s="498"/>
      <c r="AV557" s="498"/>
      <c r="AW557" s="498"/>
      <c r="AX557" s="498"/>
      <c r="AY557" s="498"/>
      <c r="AZ557" s="498"/>
      <c r="BA557" s="586">
        <v>5078.9070000000002</v>
      </c>
      <c r="BB557" s="586">
        <v>5078.9070000000002</v>
      </c>
      <c r="BC557" s="498"/>
      <c r="BD557" s="498"/>
      <c r="BE557" s="498"/>
      <c r="BF557" s="498"/>
      <c r="BG557" s="256">
        <f t="shared" si="45"/>
        <v>5078.9070000000002</v>
      </c>
      <c r="BH557" s="26">
        <f t="shared" si="46"/>
        <v>5078.9070000000002</v>
      </c>
      <c r="BI557" s="514">
        <f t="shared" si="42"/>
        <v>0.70736866295264622</v>
      </c>
      <c r="BJ557" s="515">
        <v>0</v>
      </c>
      <c r="BK557" s="515">
        <v>0</v>
      </c>
      <c r="BL557" s="515">
        <v>0</v>
      </c>
      <c r="BM557" s="515">
        <v>0</v>
      </c>
      <c r="BN557" s="515">
        <v>0</v>
      </c>
      <c r="BO557" s="515">
        <v>0</v>
      </c>
      <c r="BP557" s="515">
        <v>0</v>
      </c>
      <c r="BQ557" s="515">
        <v>0</v>
      </c>
      <c r="BR557" s="515">
        <v>0</v>
      </c>
      <c r="BS557" s="515">
        <v>0</v>
      </c>
      <c r="BT557" s="515">
        <v>0</v>
      </c>
      <c r="BU557" s="515">
        <v>0</v>
      </c>
      <c r="BV557" s="515">
        <v>0</v>
      </c>
      <c r="BW557" s="515">
        <v>0</v>
      </c>
      <c r="BX557" s="515">
        <v>0</v>
      </c>
      <c r="BY557" s="515">
        <v>0</v>
      </c>
      <c r="BZ557" s="515">
        <v>5961824.19288</v>
      </c>
      <c r="CA557" s="515">
        <v>5961824.19288</v>
      </c>
      <c r="CB557" s="515">
        <v>0</v>
      </c>
      <c r="CC557" s="515">
        <v>0</v>
      </c>
      <c r="CD557" s="515">
        <v>0</v>
      </c>
      <c r="CE557" s="515">
        <v>0</v>
      </c>
      <c r="CF557" s="515">
        <v>5961824.19288</v>
      </c>
      <c r="CG557" s="516">
        <v>5961824.19288</v>
      </c>
      <c r="CH557" s="501">
        <v>26910720</v>
      </c>
      <c r="CI557" s="501">
        <v>26910720</v>
      </c>
      <c r="CJ557" s="501">
        <v>25158719.999999996</v>
      </c>
      <c r="CK557" s="257" t="s">
        <v>1976</v>
      </c>
      <c r="CL557" s="108">
        <v>7.68</v>
      </c>
      <c r="CM557" s="245">
        <v>7.68</v>
      </c>
      <c r="CN557" s="109">
        <v>7.18</v>
      </c>
      <c r="CO557" s="436"/>
      <c r="CP557" s="436"/>
      <c r="CQ557" s="436"/>
      <c r="CR557" s="273"/>
      <c r="CS557" s="447">
        <v>231.97438188389665</v>
      </c>
      <c r="CT557" s="448">
        <v>191.17225789080146</v>
      </c>
      <c r="CU557" s="441">
        <v>1.1194152336991241</v>
      </c>
      <c r="CV557" s="442">
        <v>1.0728328074618763</v>
      </c>
      <c r="CW557" s="450" t="s">
        <v>2234</v>
      </c>
      <c r="CX557" s="242"/>
      <c r="CY557" s="436"/>
      <c r="CZ557" s="436"/>
      <c r="DA557" s="437"/>
      <c r="DB557" s="438"/>
      <c r="DC557" s="457">
        <v>227779</v>
      </c>
      <c r="DD557" s="458">
        <v>52155</v>
      </c>
      <c r="DE557" s="459">
        <v>714157</v>
      </c>
      <c r="DF557" s="357">
        <v>331363.66666666669</v>
      </c>
    </row>
    <row r="558" spans="1:110" ht="35.25" customHeight="1" x14ac:dyDescent="0.25">
      <c r="A558" s="401" t="s">
        <v>56</v>
      </c>
      <c r="B558" s="48" t="s">
        <v>57</v>
      </c>
      <c r="C558" s="48" t="s">
        <v>926</v>
      </c>
      <c r="D558" s="145" t="s">
        <v>996</v>
      </c>
      <c r="E558" s="145" t="s">
        <v>997</v>
      </c>
      <c r="F558" s="145" t="s">
        <v>1002</v>
      </c>
      <c r="G558" s="14" t="s">
        <v>997</v>
      </c>
      <c r="H558" s="22" t="s">
        <v>1844</v>
      </c>
      <c r="I558" s="145" t="s">
        <v>1844</v>
      </c>
      <c r="J558" s="426">
        <v>0</v>
      </c>
      <c r="K558" s="426" t="s">
        <v>1844</v>
      </c>
      <c r="L558" s="488">
        <v>0</v>
      </c>
      <c r="M558" s="498"/>
      <c r="N558" s="498"/>
      <c r="O558" s="498"/>
      <c r="P558" s="498"/>
      <c r="Q558" s="498"/>
      <c r="R558" s="498"/>
      <c r="S558" s="498"/>
      <c r="T558" s="498"/>
      <c r="U558" s="498"/>
      <c r="V558" s="498"/>
      <c r="W558" s="498"/>
      <c r="X558" s="498"/>
      <c r="Y558" s="498"/>
      <c r="Z558" s="498"/>
      <c r="AA558" s="498"/>
      <c r="AB558" s="498"/>
      <c r="AC558" s="498">
        <v>2</v>
      </c>
      <c r="AD558" s="498">
        <v>2</v>
      </c>
      <c r="AE558" s="498"/>
      <c r="AF558" s="498"/>
      <c r="AG558" s="585"/>
      <c r="AH558" s="498"/>
      <c r="AI558" s="498">
        <f t="shared" si="43"/>
        <v>2</v>
      </c>
      <c r="AJ558" s="498">
        <f t="shared" si="44"/>
        <v>2</v>
      </c>
      <c r="AK558" s="498"/>
      <c r="AL558" s="498"/>
      <c r="AM558" s="498"/>
      <c r="AN558" s="498"/>
      <c r="AO558" s="498"/>
      <c r="AP558" s="498"/>
      <c r="AQ558" s="498"/>
      <c r="AR558" s="498"/>
      <c r="AS558" s="498"/>
      <c r="AT558" s="498"/>
      <c r="AU558" s="498"/>
      <c r="AV558" s="498"/>
      <c r="AW558" s="498"/>
      <c r="AX558" s="498"/>
      <c r="AY558" s="498"/>
      <c r="AZ558" s="498"/>
      <c r="BA558" s="586">
        <v>4952</v>
      </c>
      <c r="BB558" s="586">
        <v>4952</v>
      </c>
      <c r="BC558" s="498"/>
      <c r="BD558" s="498"/>
      <c r="BE558" s="498"/>
      <c r="BF558" s="498"/>
      <c r="BG558" s="256">
        <f t="shared" si="45"/>
        <v>4952</v>
      </c>
      <c r="BH558" s="26">
        <f t="shared" si="46"/>
        <v>4952</v>
      </c>
      <c r="BI558" s="514">
        <f t="shared" si="42"/>
        <v>0</v>
      </c>
      <c r="BJ558" s="515">
        <v>0</v>
      </c>
      <c r="BK558" s="515">
        <v>0</v>
      </c>
      <c r="BL558" s="515">
        <v>0</v>
      </c>
      <c r="BM558" s="515">
        <v>0</v>
      </c>
      <c r="BN558" s="515">
        <v>0</v>
      </c>
      <c r="BO558" s="515">
        <v>0</v>
      </c>
      <c r="BP558" s="515">
        <v>0</v>
      </c>
      <c r="BQ558" s="515">
        <v>0</v>
      </c>
      <c r="BR558" s="515">
        <v>0</v>
      </c>
      <c r="BS558" s="515">
        <v>0</v>
      </c>
      <c r="BT558" s="515">
        <v>0</v>
      </c>
      <c r="BU558" s="515">
        <v>0</v>
      </c>
      <c r="BV558" s="515">
        <v>0</v>
      </c>
      <c r="BW558" s="515">
        <v>0</v>
      </c>
      <c r="BX558" s="515">
        <v>0</v>
      </c>
      <c r="BY558" s="515">
        <v>0</v>
      </c>
      <c r="BZ558" s="515">
        <v>5812855.6800000006</v>
      </c>
      <c r="CA558" s="515">
        <v>5812855.6800000006</v>
      </c>
      <c r="CB558" s="515">
        <v>0</v>
      </c>
      <c r="CC558" s="515">
        <v>0</v>
      </c>
      <c r="CD558" s="515">
        <v>0</v>
      </c>
      <c r="CE558" s="515">
        <v>0</v>
      </c>
      <c r="CF558" s="515">
        <v>5812855.6800000006</v>
      </c>
      <c r="CG558" s="516">
        <v>5812855.6800000006</v>
      </c>
      <c r="CH558" s="501">
        <v>0</v>
      </c>
      <c r="CI558" s="501">
        <v>0</v>
      </c>
      <c r="CJ558" s="501">
        <v>0</v>
      </c>
      <c r="CK558" s="257" t="s">
        <v>1976</v>
      </c>
      <c r="CL558" s="108">
        <v>0</v>
      </c>
      <c r="CM558" s="245">
        <v>0</v>
      </c>
      <c r="CN558" s="109">
        <v>0</v>
      </c>
      <c r="CO558" s="436"/>
      <c r="CP558" s="436"/>
      <c r="CQ558" s="436"/>
      <c r="CR558" s="273"/>
      <c r="CS558" s="447">
        <v>0</v>
      </c>
      <c r="CT558" s="448">
        <v>0</v>
      </c>
      <c r="CU558" s="441">
        <v>0</v>
      </c>
      <c r="CV558" s="442">
        <v>0</v>
      </c>
      <c r="CW558" s="450" t="s">
        <v>2217</v>
      </c>
      <c r="CX558" s="242"/>
      <c r="CY558" s="436"/>
      <c r="CZ558" s="436"/>
      <c r="DA558" s="437"/>
      <c r="DB558" s="438"/>
      <c r="DC558" s="457">
        <v>0</v>
      </c>
      <c r="DD558" s="458">
        <v>0</v>
      </c>
      <c r="DE558" s="459">
        <v>0</v>
      </c>
      <c r="DF558" s="357">
        <v>0</v>
      </c>
    </row>
    <row r="559" spans="1:110" ht="35.25" customHeight="1" x14ac:dyDescent="0.25">
      <c r="A559" s="401" t="s">
        <v>56</v>
      </c>
      <c r="B559" s="48" t="s">
        <v>57</v>
      </c>
      <c r="C559" s="48" t="s">
        <v>926</v>
      </c>
      <c r="D559" s="145" t="s">
        <v>927</v>
      </c>
      <c r="E559" s="145" t="s">
        <v>928</v>
      </c>
      <c r="F559" s="145" t="s">
        <v>1003</v>
      </c>
      <c r="G559" s="14" t="s">
        <v>930</v>
      </c>
      <c r="H559" s="22" t="s">
        <v>1979</v>
      </c>
      <c r="I559" s="145" t="s">
        <v>1975</v>
      </c>
      <c r="J559" s="426">
        <v>9.4881743238623102</v>
      </c>
      <c r="K559" s="426">
        <v>35.058522654351002</v>
      </c>
      <c r="L559" s="488">
        <v>2154</v>
      </c>
      <c r="M559" s="498"/>
      <c r="N559" s="498"/>
      <c r="O559" s="498"/>
      <c r="P559" s="498"/>
      <c r="Q559" s="498"/>
      <c r="R559" s="498"/>
      <c r="S559" s="498"/>
      <c r="T559" s="498"/>
      <c r="U559" s="498"/>
      <c r="V559" s="498"/>
      <c r="W559" s="498"/>
      <c r="X559" s="498"/>
      <c r="Y559" s="498"/>
      <c r="Z559" s="498"/>
      <c r="AA559" s="498"/>
      <c r="AB559" s="498"/>
      <c r="AC559" s="498">
        <v>57</v>
      </c>
      <c r="AD559" s="498">
        <v>57</v>
      </c>
      <c r="AE559" s="498"/>
      <c r="AF559" s="498"/>
      <c r="AG559" s="585"/>
      <c r="AH559" s="498"/>
      <c r="AI559" s="498">
        <f t="shared" si="43"/>
        <v>57</v>
      </c>
      <c r="AJ559" s="498">
        <f t="shared" si="44"/>
        <v>57</v>
      </c>
      <c r="AK559" s="498"/>
      <c r="AL559" s="498"/>
      <c r="AM559" s="498"/>
      <c r="AN559" s="498"/>
      <c r="AO559" s="498"/>
      <c r="AP559" s="498"/>
      <c r="AQ559" s="498"/>
      <c r="AR559" s="498"/>
      <c r="AS559" s="498"/>
      <c r="AT559" s="498"/>
      <c r="AU559" s="498"/>
      <c r="AV559" s="498"/>
      <c r="AW559" s="498"/>
      <c r="AX559" s="498"/>
      <c r="AY559" s="498"/>
      <c r="AZ559" s="498"/>
      <c r="BA559" s="586">
        <v>3624.5250000000001</v>
      </c>
      <c r="BB559" s="586">
        <v>3624.5250000000001</v>
      </c>
      <c r="BC559" s="498"/>
      <c r="BD559" s="498"/>
      <c r="BE559" s="498"/>
      <c r="BF559" s="498"/>
      <c r="BG559" s="256">
        <f t="shared" si="45"/>
        <v>3624.5250000000001</v>
      </c>
      <c r="BH559" s="26">
        <f t="shared" si="46"/>
        <v>3624.5250000000001</v>
      </c>
      <c r="BI559" s="514">
        <f t="shared" si="42"/>
        <v>0.49112804878048782</v>
      </c>
      <c r="BJ559" s="515">
        <v>0</v>
      </c>
      <c r="BK559" s="515">
        <v>0</v>
      </c>
      <c r="BL559" s="515">
        <v>0</v>
      </c>
      <c r="BM559" s="515">
        <v>0</v>
      </c>
      <c r="BN559" s="515">
        <v>0</v>
      </c>
      <c r="BO559" s="515">
        <v>0</v>
      </c>
      <c r="BP559" s="515">
        <v>0</v>
      </c>
      <c r="BQ559" s="515">
        <v>0</v>
      </c>
      <c r="BR559" s="515">
        <v>0</v>
      </c>
      <c r="BS559" s="515">
        <v>0</v>
      </c>
      <c r="BT559" s="515">
        <v>0</v>
      </c>
      <c r="BU559" s="515">
        <v>0</v>
      </c>
      <c r="BV559" s="515">
        <v>0</v>
      </c>
      <c r="BW559" s="515">
        <v>0</v>
      </c>
      <c r="BX559" s="515">
        <v>0</v>
      </c>
      <c r="BY559" s="515">
        <v>0</v>
      </c>
      <c r="BZ559" s="515">
        <v>4254612.426</v>
      </c>
      <c r="CA559" s="515">
        <v>4254612.426</v>
      </c>
      <c r="CB559" s="515">
        <v>0</v>
      </c>
      <c r="CC559" s="515">
        <v>0</v>
      </c>
      <c r="CD559" s="515">
        <v>0</v>
      </c>
      <c r="CE559" s="515">
        <v>0</v>
      </c>
      <c r="CF559" s="515">
        <v>4254612.426</v>
      </c>
      <c r="CG559" s="516">
        <v>4254612.426</v>
      </c>
      <c r="CH559" s="501">
        <v>24037440.000000004</v>
      </c>
      <c r="CI559" s="501">
        <v>24037440.000000004</v>
      </c>
      <c r="CJ559" s="501">
        <v>25859520</v>
      </c>
      <c r="CK559" s="257" t="s">
        <v>1976</v>
      </c>
      <c r="CL559" s="108">
        <v>6.86</v>
      </c>
      <c r="CM559" s="245">
        <v>6.86</v>
      </c>
      <c r="CN559" s="109">
        <v>7.38</v>
      </c>
      <c r="CO559" s="436"/>
      <c r="CP559" s="436"/>
      <c r="CQ559" s="436"/>
      <c r="CR559" s="273"/>
      <c r="CS559" s="447">
        <v>119.45643572776997</v>
      </c>
      <c r="CT559" s="448">
        <v>118.03748403839477</v>
      </c>
      <c r="CU559" s="441">
        <v>1.4978210147865887</v>
      </c>
      <c r="CV559" s="442">
        <v>1.4940578629043457</v>
      </c>
      <c r="CW559" s="450" t="s">
        <v>2236</v>
      </c>
      <c r="CX559" s="242"/>
      <c r="CY559" s="436"/>
      <c r="CZ559" s="436"/>
      <c r="DA559" s="437"/>
      <c r="DB559" s="438"/>
      <c r="DC559" s="457">
        <v>60202</v>
      </c>
      <c r="DD559" s="458">
        <v>105814</v>
      </c>
      <c r="DE559" s="459">
        <v>185471</v>
      </c>
      <c r="DF559" s="357">
        <v>117162.33333333333</v>
      </c>
    </row>
    <row r="560" spans="1:110" ht="35.25" customHeight="1" x14ac:dyDescent="0.25">
      <c r="A560" s="401" t="s">
        <v>56</v>
      </c>
      <c r="B560" s="48" t="s">
        <v>57</v>
      </c>
      <c r="C560" s="48" t="s">
        <v>926</v>
      </c>
      <c r="D560" s="145" t="s">
        <v>927</v>
      </c>
      <c r="E560" s="145" t="s">
        <v>928</v>
      </c>
      <c r="F560" s="145" t="s">
        <v>1004</v>
      </c>
      <c r="G560" s="14" t="s">
        <v>1005</v>
      </c>
      <c r="H560" s="22" t="s">
        <v>1979</v>
      </c>
      <c r="I560" s="145" t="s">
        <v>1975</v>
      </c>
      <c r="J560" s="426">
        <v>10.882821634116768</v>
      </c>
      <c r="K560" s="426">
        <v>90.253408903182006</v>
      </c>
      <c r="L560" s="488">
        <v>3074.8</v>
      </c>
      <c r="M560" s="498"/>
      <c r="N560" s="498"/>
      <c r="O560" s="498"/>
      <c r="P560" s="498"/>
      <c r="Q560" s="498"/>
      <c r="R560" s="498"/>
      <c r="S560" s="498"/>
      <c r="T560" s="498"/>
      <c r="U560" s="498"/>
      <c r="V560" s="498"/>
      <c r="W560" s="498"/>
      <c r="X560" s="498"/>
      <c r="Y560" s="498">
        <v>1</v>
      </c>
      <c r="Z560" s="498">
        <v>1</v>
      </c>
      <c r="AA560" s="498"/>
      <c r="AB560" s="498"/>
      <c r="AC560" s="498">
        <v>143</v>
      </c>
      <c r="AD560" s="498">
        <v>143</v>
      </c>
      <c r="AE560" s="498"/>
      <c r="AF560" s="498"/>
      <c r="AG560" s="585"/>
      <c r="AH560" s="498"/>
      <c r="AI560" s="498">
        <f t="shared" si="43"/>
        <v>144</v>
      </c>
      <c r="AJ560" s="498">
        <f t="shared" si="44"/>
        <v>144</v>
      </c>
      <c r="AK560" s="498"/>
      <c r="AL560" s="498"/>
      <c r="AM560" s="498"/>
      <c r="AN560" s="498"/>
      <c r="AO560" s="498"/>
      <c r="AP560" s="498"/>
      <c r="AQ560" s="498"/>
      <c r="AR560" s="498"/>
      <c r="AS560" s="498"/>
      <c r="AT560" s="498"/>
      <c r="AU560" s="498"/>
      <c r="AV560" s="498"/>
      <c r="AW560" s="498">
        <v>1.2</v>
      </c>
      <c r="AX560" s="498">
        <v>1.2</v>
      </c>
      <c r="AY560" s="498"/>
      <c r="AZ560" s="498"/>
      <c r="BA560" s="586">
        <v>5838.28</v>
      </c>
      <c r="BB560" s="586">
        <v>5838.28</v>
      </c>
      <c r="BC560" s="498"/>
      <c r="BD560" s="498"/>
      <c r="BE560" s="498"/>
      <c r="BF560" s="498"/>
      <c r="BG560" s="256">
        <f t="shared" si="45"/>
        <v>5839.48</v>
      </c>
      <c r="BH560" s="26">
        <f t="shared" si="46"/>
        <v>5839.48</v>
      </c>
      <c r="BI560" s="514">
        <f t="shared" si="42"/>
        <v>0.60891345151199172</v>
      </c>
      <c r="BJ560" s="515">
        <v>0</v>
      </c>
      <c r="BK560" s="515">
        <v>0</v>
      </c>
      <c r="BL560" s="515">
        <v>0</v>
      </c>
      <c r="BM560" s="515">
        <v>0</v>
      </c>
      <c r="BN560" s="515">
        <v>0</v>
      </c>
      <c r="BO560" s="515">
        <v>0</v>
      </c>
      <c r="BP560" s="515">
        <v>0</v>
      </c>
      <c r="BQ560" s="515">
        <v>0</v>
      </c>
      <c r="BR560" s="515">
        <v>0</v>
      </c>
      <c r="BS560" s="515">
        <v>0</v>
      </c>
      <c r="BT560" s="515">
        <v>0</v>
      </c>
      <c r="BU560" s="515">
        <v>0</v>
      </c>
      <c r="BV560" s="515">
        <v>6054.9119999999994</v>
      </c>
      <c r="BW560" s="515">
        <v>6054.9119999999994</v>
      </c>
      <c r="BX560" s="515">
        <v>0</v>
      </c>
      <c r="BY560" s="515">
        <v>0</v>
      </c>
      <c r="BZ560" s="515">
        <v>6853206.5952000003</v>
      </c>
      <c r="CA560" s="515">
        <v>6853206.5952000003</v>
      </c>
      <c r="CB560" s="515">
        <v>0</v>
      </c>
      <c r="CC560" s="515">
        <v>0</v>
      </c>
      <c r="CD560" s="515">
        <v>0</v>
      </c>
      <c r="CE560" s="515">
        <v>0</v>
      </c>
      <c r="CF560" s="515">
        <v>6859261.5071999999</v>
      </c>
      <c r="CG560" s="516">
        <v>6859261.5071999999</v>
      </c>
      <c r="CH560" s="501">
        <v>38438880.000000007</v>
      </c>
      <c r="CI560" s="501">
        <v>38438880.000000007</v>
      </c>
      <c r="CJ560" s="501">
        <v>33603360</v>
      </c>
      <c r="CK560" s="257" t="s">
        <v>1976</v>
      </c>
      <c r="CL560" s="108">
        <v>10.97</v>
      </c>
      <c r="CM560" s="245">
        <v>10.97</v>
      </c>
      <c r="CN560" s="109">
        <v>9.59</v>
      </c>
      <c r="CO560" s="436"/>
      <c r="CP560" s="436"/>
      <c r="CQ560" s="436"/>
      <c r="CR560" s="273"/>
      <c r="CS560" s="447">
        <v>167.83759779703101</v>
      </c>
      <c r="CT560" s="448">
        <v>97.572438273027856</v>
      </c>
      <c r="CU560" s="441">
        <v>1.3054885820749786</v>
      </c>
      <c r="CV560" s="442">
        <v>1.2497568317835797</v>
      </c>
      <c r="CW560" s="450" t="s">
        <v>2238</v>
      </c>
      <c r="CX560" s="242"/>
      <c r="CY560" s="436"/>
      <c r="CZ560" s="436"/>
      <c r="DA560" s="437"/>
      <c r="DB560" s="438"/>
      <c r="DC560" s="457">
        <v>48996</v>
      </c>
      <c r="DD560" s="458">
        <v>39444</v>
      </c>
      <c r="DE560" s="459">
        <v>16960</v>
      </c>
      <c r="DF560" s="357">
        <v>35133.333333333336</v>
      </c>
    </row>
    <row r="561" spans="1:110" ht="35.25" customHeight="1" x14ac:dyDescent="0.25">
      <c r="A561" s="401" t="s">
        <v>56</v>
      </c>
      <c r="B561" s="48" t="s">
        <v>57</v>
      </c>
      <c r="C561" s="48" t="s">
        <v>926</v>
      </c>
      <c r="D561" s="145" t="s">
        <v>927</v>
      </c>
      <c r="E561" s="145" t="s">
        <v>928</v>
      </c>
      <c r="F561" s="145" t="s">
        <v>1006</v>
      </c>
      <c r="G561" s="14" t="s">
        <v>1007</v>
      </c>
      <c r="H561" s="22" t="s">
        <v>1979</v>
      </c>
      <c r="I561" s="145" t="s">
        <v>1975</v>
      </c>
      <c r="J561" s="426">
        <v>10.974273916756404</v>
      </c>
      <c r="K561" s="426">
        <v>40.717802945610003</v>
      </c>
      <c r="L561" s="488">
        <v>985.7</v>
      </c>
      <c r="M561" s="498"/>
      <c r="N561" s="498"/>
      <c r="O561" s="498"/>
      <c r="P561" s="498"/>
      <c r="Q561" s="498"/>
      <c r="R561" s="498"/>
      <c r="S561" s="498"/>
      <c r="T561" s="498"/>
      <c r="U561" s="498"/>
      <c r="V561" s="498"/>
      <c r="W561" s="498"/>
      <c r="X561" s="498"/>
      <c r="Y561" s="498"/>
      <c r="Z561" s="498"/>
      <c r="AA561" s="498"/>
      <c r="AB561" s="498"/>
      <c r="AC561" s="498">
        <v>53</v>
      </c>
      <c r="AD561" s="498">
        <v>53</v>
      </c>
      <c r="AE561" s="498"/>
      <c r="AF561" s="498"/>
      <c r="AG561" s="585"/>
      <c r="AH561" s="498"/>
      <c r="AI561" s="498">
        <f t="shared" si="43"/>
        <v>53</v>
      </c>
      <c r="AJ561" s="498">
        <f t="shared" si="44"/>
        <v>53</v>
      </c>
      <c r="AK561" s="498"/>
      <c r="AL561" s="498"/>
      <c r="AM561" s="498"/>
      <c r="AN561" s="498"/>
      <c r="AO561" s="498"/>
      <c r="AP561" s="498"/>
      <c r="AQ561" s="498"/>
      <c r="AR561" s="498"/>
      <c r="AS561" s="498"/>
      <c r="AT561" s="498"/>
      <c r="AU561" s="498"/>
      <c r="AV561" s="498"/>
      <c r="AW561" s="498"/>
      <c r="AX561" s="498"/>
      <c r="AY561" s="498"/>
      <c r="AZ561" s="498"/>
      <c r="BA561" s="586">
        <v>2439.46</v>
      </c>
      <c r="BB561" s="586">
        <v>2439.46</v>
      </c>
      <c r="BC561" s="498"/>
      <c r="BD561" s="498"/>
      <c r="BE561" s="498"/>
      <c r="BF561" s="498"/>
      <c r="BG561" s="256">
        <f t="shared" si="45"/>
        <v>2439.46</v>
      </c>
      <c r="BH561" s="26">
        <f t="shared" si="46"/>
        <v>2439.46</v>
      </c>
      <c r="BI561" s="514">
        <f t="shared" si="42"/>
        <v>0.56600000000000006</v>
      </c>
      <c r="BJ561" s="515">
        <v>0</v>
      </c>
      <c r="BK561" s="515">
        <v>0</v>
      </c>
      <c r="BL561" s="515">
        <v>0</v>
      </c>
      <c r="BM561" s="515">
        <v>0</v>
      </c>
      <c r="BN561" s="515">
        <v>0</v>
      </c>
      <c r="BO561" s="515">
        <v>0</v>
      </c>
      <c r="BP561" s="515">
        <v>0</v>
      </c>
      <c r="BQ561" s="515">
        <v>0</v>
      </c>
      <c r="BR561" s="515">
        <v>0</v>
      </c>
      <c r="BS561" s="515">
        <v>0</v>
      </c>
      <c r="BT561" s="515">
        <v>0</v>
      </c>
      <c r="BU561" s="515">
        <v>0</v>
      </c>
      <c r="BV561" s="515">
        <v>0</v>
      </c>
      <c r="BW561" s="515">
        <v>0</v>
      </c>
      <c r="BX561" s="515">
        <v>0</v>
      </c>
      <c r="BY561" s="515">
        <v>0</v>
      </c>
      <c r="BZ561" s="515">
        <v>2863535.7264000005</v>
      </c>
      <c r="CA561" s="515">
        <v>2863535.7264000005</v>
      </c>
      <c r="CB561" s="515">
        <v>0</v>
      </c>
      <c r="CC561" s="515">
        <v>0</v>
      </c>
      <c r="CD561" s="515">
        <v>0</v>
      </c>
      <c r="CE561" s="515">
        <v>0</v>
      </c>
      <c r="CF561" s="515">
        <v>2863535.7264000005</v>
      </c>
      <c r="CG561" s="516">
        <v>2863535.7264000005</v>
      </c>
      <c r="CH561" s="501">
        <v>14541600</v>
      </c>
      <c r="CI561" s="501">
        <v>14541600</v>
      </c>
      <c r="CJ561" s="501">
        <v>15102240</v>
      </c>
      <c r="CK561" s="257" t="s">
        <v>1976</v>
      </c>
      <c r="CL561" s="108">
        <v>4.1500000000000004</v>
      </c>
      <c r="CM561" s="245">
        <v>4.1500000000000004</v>
      </c>
      <c r="CN561" s="109">
        <v>4.3099999999999996</v>
      </c>
      <c r="CO561" s="436"/>
      <c r="CP561" s="436"/>
      <c r="CQ561" s="436"/>
      <c r="CR561" s="273"/>
      <c r="CS561" s="447">
        <v>92.106039531119976</v>
      </c>
      <c r="CT561" s="448">
        <v>91.718788398931636</v>
      </c>
      <c r="CU561" s="441">
        <v>1.1953879611668567</v>
      </c>
      <c r="CV561" s="442">
        <v>1.1916282414368728</v>
      </c>
      <c r="CW561" s="450" t="s">
        <v>2234</v>
      </c>
      <c r="CX561" s="242"/>
      <c r="CY561" s="436"/>
      <c r="CZ561" s="436"/>
      <c r="DA561" s="437"/>
      <c r="DB561" s="438"/>
      <c r="DC561" s="457">
        <v>0</v>
      </c>
      <c r="DD561" s="458">
        <v>40307</v>
      </c>
      <c r="DE561" s="459">
        <v>0</v>
      </c>
      <c r="DF561" s="357">
        <v>13435.666666666666</v>
      </c>
    </row>
    <row r="562" spans="1:110" ht="35.25" customHeight="1" x14ac:dyDescent="0.25">
      <c r="A562" s="401" t="s">
        <v>56</v>
      </c>
      <c r="B562" s="48" t="s">
        <v>57</v>
      </c>
      <c r="C562" s="48" t="s">
        <v>926</v>
      </c>
      <c r="D562" s="145" t="s">
        <v>1008</v>
      </c>
      <c r="E562" s="145" t="s">
        <v>1009</v>
      </c>
      <c r="F562" s="145" t="s">
        <v>1010</v>
      </c>
      <c r="G562" s="14" t="s">
        <v>1011</v>
      </c>
      <c r="H562" s="22" t="s">
        <v>1978</v>
      </c>
      <c r="I562" s="145" t="s">
        <v>1975</v>
      </c>
      <c r="J562" s="426">
        <v>11.362946117974861</v>
      </c>
      <c r="K562" s="426">
        <v>40.383333249335998</v>
      </c>
      <c r="L562" s="488">
        <v>1419.5</v>
      </c>
      <c r="M562" s="498"/>
      <c r="N562" s="498"/>
      <c r="O562" s="498"/>
      <c r="P562" s="498"/>
      <c r="Q562" s="498"/>
      <c r="R562" s="498"/>
      <c r="S562" s="498"/>
      <c r="T562" s="498"/>
      <c r="U562" s="498"/>
      <c r="V562" s="498"/>
      <c r="W562" s="498"/>
      <c r="X562" s="498"/>
      <c r="Y562" s="498"/>
      <c r="Z562" s="498"/>
      <c r="AA562" s="498"/>
      <c r="AB562" s="498"/>
      <c r="AC562" s="498">
        <v>76</v>
      </c>
      <c r="AD562" s="498">
        <v>76</v>
      </c>
      <c r="AE562" s="498"/>
      <c r="AF562" s="498"/>
      <c r="AG562" s="585"/>
      <c r="AH562" s="498"/>
      <c r="AI562" s="498">
        <f t="shared" si="43"/>
        <v>76</v>
      </c>
      <c r="AJ562" s="498">
        <f t="shared" si="44"/>
        <v>76</v>
      </c>
      <c r="AK562" s="498"/>
      <c r="AL562" s="498"/>
      <c r="AM562" s="498"/>
      <c r="AN562" s="498"/>
      <c r="AO562" s="498"/>
      <c r="AP562" s="498"/>
      <c r="AQ562" s="498"/>
      <c r="AR562" s="498"/>
      <c r="AS562" s="498"/>
      <c r="AT562" s="498"/>
      <c r="AU562" s="498"/>
      <c r="AV562" s="498"/>
      <c r="AW562" s="498"/>
      <c r="AX562" s="498"/>
      <c r="AY562" s="498"/>
      <c r="AZ562" s="498"/>
      <c r="BA562" s="586">
        <v>567.41</v>
      </c>
      <c r="BB562" s="586">
        <v>567.41</v>
      </c>
      <c r="BC562" s="498"/>
      <c r="BD562" s="498"/>
      <c r="BE562" s="498"/>
      <c r="BF562" s="498"/>
      <c r="BG562" s="256">
        <f t="shared" si="45"/>
        <v>567.41</v>
      </c>
      <c r="BH562" s="26">
        <f t="shared" si="46"/>
        <v>567.41</v>
      </c>
      <c r="BI562" s="514">
        <f t="shared" si="42"/>
        <v>9.9896126760563378E-2</v>
      </c>
      <c r="BJ562" s="515">
        <v>0</v>
      </c>
      <c r="BK562" s="515">
        <v>0</v>
      </c>
      <c r="BL562" s="515">
        <v>0</v>
      </c>
      <c r="BM562" s="515">
        <v>0</v>
      </c>
      <c r="BN562" s="515">
        <v>0</v>
      </c>
      <c r="BO562" s="515">
        <v>0</v>
      </c>
      <c r="BP562" s="515">
        <v>0</v>
      </c>
      <c r="BQ562" s="515">
        <v>0</v>
      </c>
      <c r="BR562" s="515">
        <v>0</v>
      </c>
      <c r="BS562" s="515">
        <v>0</v>
      </c>
      <c r="BT562" s="515">
        <v>0</v>
      </c>
      <c r="BU562" s="515">
        <v>0</v>
      </c>
      <c r="BV562" s="515">
        <v>0</v>
      </c>
      <c r="BW562" s="515">
        <v>0</v>
      </c>
      <c r="BX562" s="515">
        <v>0</v>
      </c>
      <c r="BY562" s="515">
        <v>0</v>
      </c>
      <c r="BZ562" s="515">
        <v>666048.55440000002</v>
      </c>
      <c r="CA562" s="515">
        <v>666048.55440000002</v>
      </c>
      <c r="CB562" s="515">
        <v>0</v>
      </c>
      <c r="CC562" s="515">
        <v>0</v>
      </c>
      <c r="CD562" s="515">
        <v>0</v>
      </c>
      <c r="CE562" s="515">
        <v>0</v>
      </c>
      <c r="CF562" s="515">
        <v>666048.55440000002</v>
      </c>
      <c r="CG562" s="516">
        <v>666048.55440000002</v>
      </c>
      <c r="CH562" s="501">
        <v>20708640.000000004</v>
      </c>
      <c r="CI562" s="501">
        <v>20708640.000000004</v>
      </c>
      <c r="CJ562" s="501">
        <v>19902719.999999996</v>
      </c>
      <c r="CK562" s="257" t="s">
        <v>1976</v>
      </c>
      <c r="CL562" s="108">
        <v>5.91</v>
      </c>
      <c r="CM562" s="245">
        <v>5.91</v>
      </c>
      <c r="CN562" s="109">
        <v>5.68</v>
      </c>
      <c r="CO562" s="436"/>
      <c r="CP562" s="436"/>
      <c r="CQ562" s="436"/>
      <c r="CR562" s="273"/>
      <c r="CS562" s="447">
        <v>79.561755640002502</v>
      </c>
      <c r="CT562" s="448">
        <v>79.422974378995107</v>
      </c>
      <c r="CU562" s="441">
        <v>0.70770630718951677</v>
      </c>
      <c r="CV562" s="442">
        <v>0.70723665825209758</v>
      </c>
      <c r="CW562" s="450" t="s">
        <v>2238</v>
      </c>
      <c r="CX562" s="242"/>
      <c r="CY562" s="436"/>
      <c r="CZ562" s="436"/>
      <c r="DA562" s="437"/>
      <c r="DB562" s="438"/>
      <c r="DC562" s="457">
        <v>214919</v>
      </c>
      <c r="DD562" s="458">
        <v>0</v>
      </c>
      <c r="DE562" s="459">
        <v>0</v>
      </c>
      <c r="DF562" s="357">
        <v>71639.666666666672</v>
      </c>
    </row>
    <row r="563" spans="1:110" ht="35.25" customHeight="1" x14ac:dyDescent="0.25">
      <c r="A563" s="401" t="s">
        <v>56</v>
      </c>
      <c r="B563" s="48" t="s">
        <v>57</v>
      </c>
      <c r="C563" s="48" t="s">
        <v>926</v>
      </c>
      <c r="D563" s="145" t="s">
        <v>1008</v>
      </c>
      <c r="E563" s="145" t="s">
        <v>1009</v>
      </c>
      <c r="F563" s="145" t="s">
        <v>1012</v>
      </c>
      <c r="G563" s="14" t="s">
        <v>993</v>
      </c>
      <c r="H563" s="22" t="s">
        <v>1978</v>
      </c>
      <c r="I563" s="145" t="s">
        <v>1975</v>
      </c>
      <c r="J563" s="426">
        <v>11.911659813812681</v>
      </c>
      <c r="K563" s="426">
        <v>25.200946917279001</v>
      </c>
      <c r="L563" s="488">
        <v>1039.0999999999999</v>
      </c>
      <c r="M563" s="498"/>
      <c r="N563" s="498"/>
      <c r="O563" s="498"/>
      <c r="P563" s="498"/>
      <c r="Q563" s="498"/>
      <c r="R563" s="498"/>
      <c r="S563" s="498"/>
      <c r="T563" s="498"/>
      <c r="U563" s="498"/>
      <c r="V563" s="498"/>
      <c r="W563" s="498"/>
      <c r="X563" s="498"/>
      <c r="Y563" s="498"/>
      <c r="Z563" s="498"/>
      <c r="AA563" s="498"/>
      <c r="AB563" s="498"/>
      <c r="AC563" s="498">
        <v>69</v>
      </c>
      <c r="AD563" s="498">
        <v>69</v>
      </c>
      <c r="AE563" s="498"/>
      <c r="AF563" s="498"/>
      <c r="AG563" s="585"/>
      <c r="AH563" s="498"/>
      <c r="AI563" s="498">
        <f t="shared" si="43"/>
        <v>69</v>
      </c>
      <c r="AJ563" s="498">
        <f t="shared" si="44"/>
        <v>69</v>
      </c>
      <c r="AK563" s="498"/>
      <c r="AL563" s="498"/>
      <c r="AM563" s="498"/>
      <c r="AN563" s="498"/>
      <c r="AO563" s="498"/>
      <c r="AP563" s="498"/>
      <c r="AQ563" s="498"/>
      <c r="AR563" s="498"/>
      <c r="AS563" s="498"/>
      <c r="AT563" s="498"/>
      <c r="AU563" s="498"/>
      <c r="AV563" s="498"/>
      <c r="AW563" s="498"/>
      <c r="AX563" s="498"/>
      <c r="AY563" s="498"/>
      <c r="AZ563" s="498"/>
      <c r="BA563" s="586">
        <v>1003.515</v>
      </c>
      <c r="BB563" s="586">
        <v>1003.515</v>
      </c>
      <c r="BC563" s="498"/>
      <c r="BD563" s="498"/>
      <c r="BE563" s="498"/>
      <c r="BF563" s="498"/>
      <c r="BG563" s="256">
        <f t="shared" si="45"/>
        <v>1003.515</v>
      </c>
      <c r="BH563" s="26">
        <f t="shared" si="46"/>
        <v>1003.515</v>
      </c>
      <c r="BI563" s="514">
        <f t="shared" si="42"/>
        <v>0.27493561643835618</v>
      </c>
      <c r="BJ563" s="515">
        <v>0</v>
      </c>
      <c r="BK563" s="515">
        <v>0</v>
      </c>
      <c r="BL563" s="515">
        <v>0</v>
      </c>
      <c r="BM563" s="515">
        <v>0</v>
      </c>
      <c r="BN563" s="515">
        <v>0</v>
      </c>
      <c r="BO563" s="515">
        <v>0</v>
      </c>
      <c r="BP563" s="515">
        <v>0</v>
      </c>
      <c r="BQ563" s="515">
        <v>0</v>
      </c>
      <c r="BR563" s="515">
        <v>0</v>
      </c>
      <c r="BS563" s="515">
        <v>0</v>
      </c>
      <c r="BT563" s="515">
        <v>0</v>
      </c>
      <c r="BU563" s="515">
        <v>0</v>
      </c>
      <c r="BV563" s="515">
        <v>0</v>
      </c>
      <c r="BW563" s="515">
        <v>0</v>
      </c>
      <c r="BX563" s="515">
        <v>0</v>
      </c>
      <c r="BY563" s="515">
        <v>0</v>
      </c>
      <c r="BZ563" s="515">
        <v>1177966.0476000002</v>
      </c>
      <c r="CA563" s="515">
        <v>1177966.0476000002</v>
      </c>
      <c r="CB563" s="515">
        <v>0</v>
      </c>
      <c r="CC563" s="515">
        <v>0</v>
      </c>
      <c r="CD563" s="515">
        <v>0</v>
      </c>
      <c r="CE563" s="515">
        <v>0</v>
      </c>
      <c r="CF563" s="515">
        <v>1177966.0476000002</v>
      </c>
      <c r="CG563" s="516">
        <v>1177966.0476000002</v>
      </c>
      <c r="CH563" s="501">
        <v>16819200</v>
      </c>
      <c r="CI563" s="501">
        <v>16819200</v>
      </c>
      <c r="CJ563" s="501">
        <v>12789600</v>
      </c>
      <c r="CK563" s="257" t="s">
        <v>1976</v>
      </c>
      <c r="CL563" s="108">
        <v>4.8</v>
      </c>
      <c r="CM563" s="245">
        <v>4.8</v>
      </c>
      <c r="CN563" s="109">
        <v>3.65</v>
      </c>
      <c r="CO563" s="436"/>
      <c r="CP563" s="436"/>
      <c r="CQ563" s="436"/>
      <c r="CR563" s="273"/>
      <c r="CS563" s="447">
        <v>78.421703230443555</v>
      </c>
      <c r="CT563" s="448">
        <v>77.524758808276573</v>
      </c>
      <c r="CU563" s="441">
        <v>0.34615722315308078</v>
      </c>
      <c r="CV563" s="442">
        <v>0.34519483643401755</v>
      </c>
      <c r="CW563" s="450" t="s">
        <v>2236</v>
      </c>
      <c r="CX563" s="242"/>
      <c r="CY563" s="436"/>
      <c r="CZ563" s="436"/>
      <c r="DA563" s="437"/>
      <c r="DB563" s="438"/>
      <c r="DC563" s="457">
        <v>46160</v>
      </c>
      <c r="DD563" s="458">
        <v>0</v>
      </c>
      <c r="DE563" s="459">
        <v>0</v>
      </c>
      <c r="DF563" s="357">
        <v>15386.666666666666</v>
      </c>
    </row>
    <row r="564" spans="1:110" ht="35.25" customHeight="1" x14ac:dyDescent="0.25">
      <c r="A564" s="401" t="s">
        <v>56</v>
      </c>
      <c r="B564" s="48" t="s">
        <v>57</v>
      </c>
      <c r="C564" s="48" t="s">
        <v>926</v>
      </c>
      <c r="D564" s="145" t="s">
        <v>1008</v>
      </c>
      <c r="E564" s="145" t="s">
        <v>1009</v>
      </c>
      <c r="F564" s="145" t="s">
        <v>1013</v>
      </c>
      <c r="G564" s="14" t="s">
        <v>1009</v>
      </c>
      <c r="H564" s="22" t="s">
        <v>1978</v>
      </c>
      <c r="I564" s="145" t="s">
        <v>1975</v>
      </c>
      <c r="J564" s="426">
        <v>11.202904623355499</v>
      </c>
      <c r="K564" s="426">
        <v>38.814583252599</v>
      </c>
      <c r="L564" s="488">
        <v>2304.3000000000002</v>
      </c>
      <c r="M564" s="498"/>
      <c r="N564" s="498"/>
      <c r="O564" s="498"/>
      <c r="P564" s="498"/>
      <c r="Q564" s="498"/>
      <c r="R564" s="498"/>
      <c r="S564" s="498"/>
      <c r="T564" s="498"/>
      <c r="U564" s="498"/>
      <c r="V564" s="498"/>
      <c r="W564" s="498"/>
      <c r="X564" s="498"/>
      <c r="Y564" s="498"/>
      <c r="Z564" s="498"/>
      <c r="AA564" s="498"/>
      <c r="AB564" s="498"/>
      <c r="AC564" s="498">
        <v>78</v>
      </c>
      <c r="AD564" s="498">
        <v>78</v>
      </c>
      <c r="AE564" s="498"/>
      <c r="AF564" s="498"/>
      <c r="AG564" s="585"/>
      <c r="AH564" s="498"/>
      <c r="AI564" s="498">
        <f t="shared" si="43"/>
        <v>78</v>
      </c>
      <c r="AJ564" s="498">
        <f t="shared" si="44"/>
        <v>78</v>
      </c>
      <c r="AK564" s="498"/>
      <c r="AL564" s="498"/>
      <c r="AM564" s="498"/>
      <c r="AN564" s="498"/>
      <c r="AO564" s="498"/>
      <c r="AP564" s="498"/>
      <c r="AQ564" s="498"/>
      <c r="AR564" s="498"/>
      <c r="AS564" s="498"/>
      <c r="AT564" s="498"/>
      <c r="AU564" s="498"/>
      <c r="AV564" s="498"/>
      <c r="AW564" s="498"/>
      <c r="AX564" s="498"/>
      <c r="AY564" s="498"/>
      <c r="AZ564" s="498"/>
      <c r="BA564" s="586">
        <v>524.6</v>
      </c>
      <c r="BB564" s="586">
        <v>524.6</v>
      </c>
      <c r="BC564" s="498"/>
      <c r="BD564" s="498"/>
      <c r="BE564" s="498"/>
      <c r="BF564" s="498"/>
      <c r="BG564" s="256">
        <f t="shared" si="45"/>
        <v>524.6</v>
      </c>
      <c r="BH564" s="26">
        <f t="shared" si="46"/>
        <v>524.6</v>
      </c>
      <c r="BI564" s="514">
        <f t="shared" si="42"/>
        <v>5.4874476987447705E-2</v>
      </c>
      <c r="BJ564" s="515">
        <v>0</v>
      </c>
      <c r="BK564" s="515">
        <v>0</v>
      </c>
      <c r="BL564" s="515">
        <v>0</v>
      </c>
      <c r="BM564" s="515">
        <v>0</v>
      </c>
      <c r="BN564" s="515">
        <v>0</v>
      </c>
      <c r="BO564" s="515">
        <v>0</v>
      </c>
      <c r="BP564" s="515">
        <v>0</v>
      </c>
      <c r="BQ564" s="515">
        <v>0</v>
      </c>
      <c r="BR564" s="515">
        <v>0</v>
      </c>
      <c r="BS564" s="515">
        <v>0</v>
      </c>
      <c r="BT564" s="515">
        <v>0</v>
      </c>
      <c r="BU564" s="515">
        <v>0</v>
      </c>
      <c r="BV564" s="515">
        <v>0</v>
      </c>
      <c r="BW564" s="515">
        <v>0</v>
      </c>
      <c r="BX564" s="515">
        <v>0</v>
      </c>
      <c r="BY564" s="515">
        <v>0</v>
      </c>
      <c r="BZ564" s="515">
        <v>615796.46400000004</v>
      </c>
      <c r="CA564" s="515">
        <v>615796.46400000004</v>
      </c>
      <c r="CB564" s="515">
        <v>0</v>
      </c>
      <c r="CC564" s="515">
        <v>0</v>
      </c>
      <c r="CD564" s="515">
        <v>0</v>
      </c>
      <c r="CE564" s="515">
        <v>0</v>
      </c>
      <c r="CF564" s="515">
        <v>615796.46400000004</v>
      </c>
      <c r="CG564" s="516">
        <v>615796.46400000004</v>
      </c>
      <c r="CH564" s="501">
        <v>28767840.000000007</v>
      </c>
      <c r="CI564" s="501">
        <v>28767840.000000007</v>
      </c>
      <c r="CJ564" s="501">
        <v>33498240.000000004</v>
      </c>
      <c r="CK564" s="257" t="s">
        <v>1976</v>
      </c>
      <c r="CL564" s="108">
        <v>8.2100000000000009</v>
      </c>
      <c r="CM564" s="245">
        <v>8.2100000000000009</v>
      </c>
      <c r="CN564" s="109">
        <v>9.56</v>
      </c>
      <c r="CO564" s="436"/>
      <c r="CP564" s="436"/>
      <c r="CQ564" s="436"/>
      <c r="CR564" s="273"/>
      <c r="CS564" s="447">
        <v>113.30528380275223</v>
      </c>
      <c r="CT564" s="448">
        <v>110.7277222659376</v>
      </c>
      <c r="CU564" s="441">
        <v>1.0098182768486164</v>
      </c>
      <c r="CV564" s="442">
        <v>1.0073532693707956</v>
      </c>
      <c r="CW564" s="450" t="s">
        <v>2234</v>
      </c>
      <c r="CX564" s="242"/>
      <c r="CY564" s="436"/>
      <c r="CZ564" s="436"/>
      <c r="DA564" s="437"/>
      <c r="DB564" s="438"/>
      <c r="DC564" s="457">
        <v>103942</v>
      </c>
      <c r="DD564" s="458">
        <v>59364</v>
      </c>
      <c r="DE564" s="459">
        <v>187500</v>
      </c>
      <c r="DF564" s="357">
        <v>116935.33333333333</v>
      </c>
    </row>
    <row r="565" spans="1:110" ht="35.25" customHeight="1" x14ac:dyDescent="0.25">
      <c r="A565" s="401" t="s">
        <v>56</v>
      </c>
      <c r="B565" s="48" t="s">
        <v>57</v>
      </c>
      <c r="C565" s="48" t="s">
        <v>926</v>
      </c>
      <c r="D565" s="145" t="s">
        <v>1014</v>
      </c>
      <c r="E565" s="145" t="s">
        <v>1015</v>
      </c>
      <c r="F565" s="145" t="s">
        <v>1016</v>
      </c>
      <c r="G565" s="14" t="s">
        <v>1017</v>
      </c>
      <c r="H565" s="22" t="s">
        <v>1979</v>
      </c>
      <c r="I565" s="145" t="s">
        <v>1975</v>
      </c>
      <c r="J565" s="426">
        <v>11.774481389853227</v>
      </c>
      <c r="K565" s="426">
        <v>9.5725378588770003</v>
      </c>
      <c r="L565" s="488">
        <v>1076.3</v>
      </c>
      <c r="M565" s="498"/>
      <c r="N565" s="498"/>
      <c r="O565" s="498"/>
      <c r="P565" s="498"/>
      <c r="Q565" s="498"/>
      <c r="R565" s="498"/>
      <c r="S565" s="498"/>
      <c r="T565" s="498"/>
      <c r="U565" s="498"/>
      <c r="V565" s="498"/>
      <c r="W565" s="498"/>
      <c r="X565" s="498"/>
      <c r="Y565" s="498"/>
      <c r="Z565" s="498"/>
      <c r="AA565" s="498"/>
      <c r="AB565" s="498"/>
      <c r="AC565" s="498">
        <v>65</v>
      </c>
      <c r="AD565" s="498">
        <v>65</v>
      </c>
      <c r="AE565" s="498"/>
      <c r="AF565" s="498"/>
      <c r="AG565" s="585"/>
      <c r="AH565" s="498"/>
      <c r="AI565" s="498">
        <f t="shared" si="43"/>
        <v>65</v>
      </c>
      <c r="AJ565" s="498">
        <f t="shared" si="44"/>
        <v>65</v>
      </c>
      <c r="AK565" s="498"/>
      <c r="AL565" s="498"/>
      <c r="AM565" s="498"/>
      <c r="AN565" s="498"/>
      <c r="AO565" s="498"/>
      <c r="AP565" s="498"/>
      <c r="AQ565" s="498"/>
      <c r="AR565" s="498"/>
      <c r="AS565" s="498"/>
      <c r="AT565" s="498"/>
      <c r="AU565" s="498"/>
      <c r="AV565" s="498"/>
      <c r="AW565" s="498"/>
      <c r="AX565" s="498"/>
      <c r="AY565" s="498"/>
      <c r="AZ565" s="498"/>
      <c r="BA565" s="586">
        <v>468.1</v>
      </c>
      <c r="BB565" s="586">
        <v>468.1</v>
      </c>
      <c r="BC565" s="498"/>
      <c r="BD565" s="498"/>
      <c r="BE565" s="498"/>
      <c r="BF565" s="498"/>
      <c r="BG565" s="256">
        <f t="shared" si="45"/>
        <v>468.1</v>
      </c>
      <c r="BH565" s="26">
        <f t="shared" si="46"/>
        <v>468.1</v>
      </c>
      <c r="BI565" s="514">
        <f t="shared" si="42"/>
        <v>6.1349934469200527E-2</v>
      </c>
      <c r="BJ565" s="515">
        <v>0</v>
      </c>
      <c r="BK565" s="515">
        <v>0</v>
      </c>
      <c r="BL565" s="515">
        <v>0</v>
      </c>
      <c r="BM565" s="515">
        <v>0</v>
      </c>
      <c r="BN565" s="515">
        <v>0</v>
      </c>
      <c r="BO565" s="515">
        <v>0</v>
      </c>
      <c r="BP565" s="515">
        <v>0</v>
      </c>
      <c r="BQ565" s="515">
        <v>0</v>
      </c>
      <c r="BR565" s="515">
        <v>0</v>
      </c>
      <c r="BS565" s="515">
        <v>0</v>
      </c>
      <c r="BT565" s="515">
        <v>0</v>
      </c>
      <c r="BU565" s="515">
        <v>0</v>
      </c>
      <c r="BV565" s="515">
        <v>0</v>
      </c>
      <c r="BW565" s="515">
        <v>0</v>
      </c>
      <c r="BX565" s="515">
        <v>0</v>
      </c>
      <c r="BY565" s="515">
        <v>0</v>
      </c>
      <c r="BZ565" s="515">
        <v>549474.50400000007</v>
      </c>
      <c r="CA565" s="515">
        <v>549474.50400000007</v>
      </c>
      <c r="CB565" s="515">
        <v>0</v>
      </c>
      <c r="CC565" s="515">
        <v>0</v>
      </c>
      <c r="CD565" s="515">
        <v>0</v>
      </c>
      <c r="CE565" s="515">
        <v>0</v>
      </c>
      <c r="CF565" s="515">
        <v>549474.50400000007</v>
      </c>
      <c r="CG565" s="516">
        <v>549474.50400000007</v>
      </c>
      <c r="CH565" s="501">
        <v>22740960</v>
      </c>
      <c r="CI565" s="501">
        <v>22740960</v>
      </c>
      <c r="CJ565" s="501">
        <v>26735520</v>
      </c>
      <c r="CK565" s="257" t="s">
        <v>1976</v>
      </c>
      <c r="CL565" s="108">
        <v>6.49</v>
      </c>
      <c r="CM565" s="245">
        <v>6.49</v>
      </c>
      <c r="CN565" s="109">
        <v>7.63</v>
      </c>
      <c r="CO565" s="436"/>
      <c r="CP565" s="436"/>
      <c r="CQ565" s="436"/>
      <c r="CR565" s="273"/>
      <c r="CS565" s="447">
        <v>93.258056563162029</v>
      </c>
      <c r="CT565" s="448">
        <v>87.729601278609195</v>
      </c>
      <c r="CU565" s="441">
        <v>0.54790868208295485</v>
      </c>
      <c r="CV565" s="442">
        <v>0.28093229803340009</v>
      </c>
      <c r="CW565" s="450" t="s">
        <v>2236</v>
      </c>
      <c r="CX565" s="242"/>
      <c r="CY565" s="436"/>
      <c r="CZ565" s="436"/>
      <c r="DA565" s="437"/>
      <c r="DB565" s="438"/>
      <c r="DC565" s="457">
        <v>240245</v>
      </c>
      <c r="DD565" s="458">
        <v>0</v>
      </c>
      <c r="DE565" s="459">
        <v>0</v>
      </c>
      <c r="DF565" s="357">
        <v>80081.666666666672</v>
      </c>
    </row>
    <row r="566" spans="1:110" ht="35.25" customHeight="1" x14ac:dyDescent="0.25">
      <c r="A566" s="401" t="s">
        <v>56</v>
      </c>
      <c r="B566" s="48" t="s">
        <v>57</v>
      </c>
      <c r="C566" s="48" t="s">
        <v>926</v>
      </c>
      <c r="D566" s="145" t="s">
        <v>1014</v>
      </c>
      <c r="E566" s="145" t="s">
        <v>1015</v>
      </c>
      <c r="F566" s="145" t="s">
        <v>1018</v>
      </c>
      <c r="G566" s="14" t="s">
        <v>1015</v>
      </c>
      <c r="H566" s="22" t="s">
        <v>1978</v>
      </c>
      <c r="I566" s="145" t="s">
        <v>1975</v>
      </c>
      <c r="J566" s="426">
        <v>11.797344460513136</v>
      </c>
      <c r="K566" s="426">
        <v>5.2746212011500004</v>
      </c>
      <c r="L566" s="488">
        <v>221</v>
      </c>
      <c r="M566" s="498"/>
      <c r="N566" s="498"/>
      <c r="O566" s="498"/>
      <c r="P566" s="498"/>
      <c r="Q566" s="498"/>
      <c r="R566" s="498"/>
      <c r="S566" s="498"/>
      <c r="T566" s="498"/>
      <c r="U566" s="498"/>
      <c r="V566" s="498"/>
      <c r="W566" s="498"/>
      <c r="X566" s="498"/>
      <c r="Y566" s="498"/>
      <c r="Z566" s="498"/>
      <c r="AA566" s="498"/>
      <c r="AB566" s="498"/>
      <c r="AC566" s="498">
        <v>4</v>
      </c>
      <c r="AD566" s="498">
        <v>4</v>
      </c>
      <c r="AE566" s="498"/>
      <c r="AF566" s="498"/>
      <c r="AG566" s="585"/>
      <c r="AH566" s="498"/>
      <c r="AI566" s="498">
        <f t="shared" si="43"/>
        <v>4</v>
      </c>
      <c r="AJ566" s="498">
        <f t="shared" si="44"/>
        <v>4</v>
      </c>
      <c r="AK566" s="498"/>
      <c r="AL566" s="498"/>
      <c r="AM566" s="498"/>
      <c r="AN566" s="498"/>
      <c r="AO566" s="498"/>
      <c r="AP566" s="498"/>
      <c r="AQ566" s="498"/>
      <c r="AR566" s="498"/>
      <c r="AS566" s="498"/>
      <c r="AT566" s="498"/>
      <c r="AU566" s="498"/>
      <c r="AV566" s="498"/>
      <c r="AW566" s="498"/>
      <c r="AX566" s="498"/>
      <c r="AY566" s="498"/>
      <c r="AZ566" s="498"/>
      <c r="BA566" s="586">
        <v>2017.24</v>
      </c>
      <c r="BB566" s="586">
        <v>2017.24</v>
      </c>
      <c r="BC566" s="498"/>
      <c r="BD566" s="498"/>
      <c r="BE566" s="498"/>
      <c r="BF566" s="498"/>
      <c r="BG566" s="256">
        <f t="shared" si="45"/>
        <v>2017.24</v>
      </c>
      <c r="BH566" s="26">
        <f t="shared" si="46"/>
        <v>2017.24</v>
      </c>
      <c r="BI566" s="514">
        <f t="shared" si="42"/>
        <v>0</v>
      </c>
      <c r="BJ566" s="515">
        <v>0</v>
      </c>
      <c r="BK566" s="515">
        <v>0</v>
      </c>
      <c r="BL566" s="515">
        <v>0</v>
      </c>
      <c r="BM566" s="515">
        <v>0</v>
      </c>
      <c r="BN566" s="515">
        <v>0</v>
      </c>
      <c r="BO566" s="515">
        <v>0</v>
      </c>
      <c r="BP566" s="515">
        <v>0</v>
      </c>
      <c r="BQ566" s="515">
        <v>0</v>
      </c>
      <c r="BR566" s="515">
        <v>0</v>
      </c>
      <c r="BS566" s="515">
        <v>0</v>
      </c>
      <c r="BT566" s="515">
        <v>0</v>
      </c>
      <c r="BU566" s="515">
        <v>0</v>
      </c>
      <c r="BV566" s="515">
        <v>0</v>
      </c>
      <c r="BW566" s="515">
        <v>0</v>
      </c>
      <c r="BX566" s="515">
        <v>0</v>
      </c>
      <c r="BY566" s="515">
        <v>0</v>
      </c>
      <c r="BZ566" s="515">
        <v>2367917.0016000001</v>
      </c>
      <c r="CA566" s="515">
        <v>2367917.0016000001</v>
      </c>
      <c r="CB566" s="515">
        <v>0</v>
      </c>
      <c r="CC566" s="515">
        <v>0</v>
      </c>
      <c r="CD566" s="515">
        <v>0</v>
      </c>
      <c r="CE566" s="515">
        <v>0</v>
      </c>
      <c r="CF566" s="515">
        <v>2367917.0016000001</v>
      </c>
      <c r="CG566" s="516">
        <v>2367917.0016000001</v>
      </c>
      <c r="CH566" s="501">
        <v>0</v>
      </c>
      <c r="CI566" s="501">
        <v>0</v>
      </c>
      <c r="CJ566" s="501">
        <v>0</v>
      </c>
      <c r="CK566" s="257" t="s">
        <v>1976</v>
      </c>
      <c r="CL566" s="108">
        <v>0</v>
      </c>
      <c r="CM566" s="245">
        <v>0</v>
      </c>
      <c r="CN566" s="109">
        <v>0</v>
      </c>
      <c r="CO566" s="436"/>
      <c r="CP566" s="436"/>
      <c r="CQ566" s="436"/>
      <c r="CR566" s="273"/>
      <c r="CS566" s="447">
        <v>92.337677053824564</v>
      </c>
      <c r="CT566" s="448">
        <v>92.337677053824564</v>
      </c>
      <c r="CU566" s="441">
        <v>0.1155807365439096</v>
      </c>
      <c r="CV566" s="442">
        <v>0.1155807365439096</v>
      </c>
      <c r="CW566" s="450" t="s">
        <v>2302</v>
      </c>
      <c r="CX566" s="242"/>
      <c r="CY566" s="436"/>
      <c r="CZ566" s="436"/>
      <c r="DA566" s="437"/>
      <c r="DB566" s="438"/>
      <c r="DC566" s="457">
        <v>0</v>
      </c>
      <c r="DD566" s="458">
        <v>0</v>
      </c>
      <c r="DE566" s="459">
        <v>37886</v>
      </c>
      <c r="DF566" s="357">
        <v>12628.666666666666</v>
      </c>
    </row>
    <row r="567" spans="1:110" ht="35.25" customHeight="1" x14ac:dyDescent="0.25">
      <c r="A567" s="401" t="s">
        <v>56</v>
      </c>
      <c r="B567" s="48" t="s">
        <v>57</v>
      </c>
      <c r="C567" s="48" t="s">
        <v>926</v>
      </c>
      <c r="D567" s="145" t="s">
        <v>1014</v>
      </c>
      <c r="E567" s="145" t="s">
        <v>1015</v>
      </c>
      <c r="F567" s="145" t="s">
        <v>1019</v>
      </c>
      <c r="G567" s="14" t="s">
        <v>1015</v>
      </c>
      <c r="H567" s="22" t="s">
        <v>1978</v>
      </c>
      <c r="I567" s="145" t="s">
        <v>1975</v>
      </c>
      <c r="J567" s="426">
        <v>11.797344460513136</v>
      </c>
      <c r="K567" s="426">
        <v>20.497348442214001</v>
      </c>
      <c r="L567" s="488">
        <v>720.1</v>
      </c>
      <c r="M567" s="498"/>
      <c r="N567" s="498"/>
      <c r="O567" s="498"/>
      <c r="P567" s="498"/>
      <c r="Q567" s="498"/>
      <c r="R567" s="498"/>
      <c r="S567" s="498"/>
      <c r="T567" s="498"/>
      <c r="U567" s="498"/>
      <c r="V567" s="498"/>
      <c r="W567" s="498"/>
      <c r="X567" s="498"/>
      <c r="Y567" s="498"/>
      <c r="Z567" s="498"/>
      <c r="AA567" s="498"/>
      <c r="AB567" s="498"/>
      <c r="AC567" s="498">
        <v>31</v>
      </c>
      <c r="AD567" s="498">
        <v>31</v>
      </c>
      <c r="AE567" s="498"/>
      <c r="AF567" s="498"/>
      <c r="AG567" s="585"/>
      <c r="AH567" s="498"/>
      <c r="AI567" s="498">
        <f t="shared" si="43"/>
        <v>31</v>
      </c>
      <c r="AJ567" s="498">
        <f t="shared" si="44"/>
        <v>31</v>
      </c>
      <c r="AK567" s="498"/>
      <c r="AL567" s="498"/>
      <c r="AM567" s="498"/>
      <c r="AN567" s="498"/>
      <c r="AO567" s="498"/>
      <c r="AP567" s="498"/>
      <c r="AQ567" s="498"/>
      <c r="AR567" s="498"/>
      <c r="AS567" s="498"/>
      <c r="AT567" s="498"/>
      <c r="AU567" s="498"/>
      <c r="AV567" s="498"/>
      <c r="AW567" s="498"/>
      <c r="AX567" s="498"/>
      <c r="AY567" s="498"/>
      <c r="AZ567" s="498"/>
      <c r="BA567" s="586">
        <v>1032.8599999999999</v>
      </c>
      <c r="BB567" s="586">
        <v>1032.8599999999999</v>
      </c>
      <c r="BC567" s="498"/>
      <c r="BD567" s="498"/>
      <c r="BE567" s="498"/>
      <c r="BF567" s="498"/>
      <c r="BG567" s="256">
        <f t="shared" si="45"/>
        <v>1032.8599999999999</v>
      </c>
      <c r="BH567" s="26">
        <f t="shared" si="46"/>
        <v>1032.8599999999999</v>
      </c>
      <c r="BI567" s="514">
        <f t="shared" si="42"/>
        <v>0.1135010989010989</v>
      </c>
      <c r="BJ567" s="515">
        <v>0</v>
      </c>
      <c r="BK567" s="515">
        <v>0</v>
      </c>
      <c r="BL567" s="515">
        <v>0</v>
      </c>
      <c r="BM567" s="515">
        <v>0</v>
      </c>
      <c r="BN567" s="515">
        <v>0</v>
      </c>
      <c r="BO567" s="515">
        <v>0</v>
      </c>
      <c r="BP567" s="515">
        <v>0</v>
      </c>
      <c r="BQ567" s="515">
        <v>0</v>
      </c>
      <c r="BR567" s="515">
        <v>0</v>
      </c>
      <c r="BS567" s="515">
        <v>0</v>
      </c>
      <c r="BT567" s="515">
        <v>0</v>
      </c>
      <c r="BU567" s="515">
        <v>0</v>
      </c>
      <c r="BV567" s="515">
        <v>0</v>
      </c>
      <c r="BW567" s="515">
        <v>0</v>
      </c>
      <c r="BX567" s="515">
        <v>0</v>
      </c>
      <c r="BY567" s="515">
        <v>0</v>
      </c>
      <c r="BZ567" s="515">
        <v>1212412.3824</v>
      </c>
      <c r="CA567" s="515">
        <v>1212412.3824</v>
      </c>
      <c r="CB567" s="515">
        <v>0</v>
      </c>
      <c r="CC567" s="515">
        <v>0</v>
      </c>
      <c r="CD567" s="515">
        <v>0</v>
      </c>
      <c r="CE567" s="515">
        <v>0</v>
      </c>
      <c r="CF567" s="515">
        <v>1212412.3824</v>
      </c>
      <c r="CG567" s="516">
        <v>1212412.3824</v>
      </c>
      <c r="CH567" s="501">
        <v>27821760.000000004</v>
      </c>
      <c r="CI567" s="501">
        <v>27821760.000000004</v>
      </c>
      <c r="CJ567" s="501">
        <v>31886400</v>
      </c>
      <c r="CK567" s="257" t="s">
        <v>1976</v>
      </c>
      <c r="CL567" s="108">
        <v>7.94</v>
      </c>
      <c r="CM567" s="245">
        <v>7.94</v>
      </c>
      <c r="CN567" s="109">
        <v>9.1</v>
      </c>
      <c r="CO567" s="436"/>
      <c r="CP567" s="436"/>
      <c r="CQ567" s="436"/>
      <c r="CR567" s="273"/>
      <c r="CS567" s="447">
        <v>34.235091724066429</v>
      </c>
      <c r="CT567" s="448">
        <v>30.439697672452031</v>
      </c>
      <c r="CU567" s="441">
        <v>0.27244575051755365</v>
      </c>
      <c r="CV567" s="442">
        <v>0.26920538481913914</v>
      </c>
      <c r="CW567" s="450" t="s">
        <v>2280</v>
      </c>
      <c r="CX567" s="242"/>
      <c r="CY567" s="436"/>
      <c r="CZ567" s="436"/>
      <c r="DA567" s="437"/>
      <c r="DB567" s="438"/>
      <c r="DC567" s="457">
        <v>0</v>
      </c>
      <c r="DD567" s="458">
        <v>0</v>
      </c>
      <c r="DE567" s="459">
        <v>0</v>
      </c>
      <c r="DF567" s="357">
        <v>0</v>
      </c>
    </row>
    <row r="568" spans="1:110" ht="35.25" customHeight="1" x14ac:dyDescent="0.25">
      <c r="A568" s="401" t="s">
        <v>56</v>
      </c>
      <c r="B568" s="48" t="s">
        <v>57</v>
      </c>
      <c r="C568" s="48" t="s">
        <v>926</v>
      </c>
      <c r="D568" s="145" t="s">
        <v>1014</v>
      </c>
      <c r="E568" s="145" t="s">
        <v>1015</v>
      </c>
      <c r="F568" s="145" t="s">
        <v>1020</v>
      </c>
      <c r="G568" s="14" t="s">
        <v>1015</v>
      </c>
      <c r="H568" s="22" t="s">
        <v>1978</v>
      </c>
      <c r="I568" s="145" t="s">
        <v>1975</v>
      </c>
      <c r="J568" s="426">
        <v>11.774481389853227</v>
      </c>
      <c r="K568" s="426">
        <v>13.628977244379</v>
      </c>
      <c r="L568" s="488">
        <v>1036.3</v>
      </c>
      <c r="M568" s="498"/>
      <c r="N568" s="498"/>
      <c r="O568" s="498"/>
      <c r="P568" s="498"/>
      <c r="Q568" s="498"/>
      <c r="R568" s="498"/>
      <c r="S568" s="498"/>
      <c r="T568" s="498"/>
      <c r="U568" s="498"/>
      <c r="V568" s="498"/>
      <c r="W568" s="498"/>
      <c r="X568" s="498"/>
      <c r="Y568" s="498"/>
      <c r="Z568" s="498"/>
      <c r="AA568" s="498"/>
      <c r="AB568" s="498"/>
      <c r="AC568" s="498">
        <v>38</v>
      </c>
      <c r="AD568" s="498">
        <v>38</v>
      </c>
      <c r="AE568" s="498"/>
      <c r="AF568" s="498"/>
      <c r="AG568" s="585"/>
      <c r="AH568" s="498"/>
      <c r="AI568" s="498">
        <f t="shared" si="43"/>
        <v>38</v>
      </c>
      <c r="AJ568" s="498">
        <f t="shared" si="44"/>
        <v>38</v>
      </c>
      <c r="AK568" s="498"/>
      <c r="AL568" s="498"/>
      <c r="AM568" s="498"/>
      <c r="AN568" s="498"/>
      <c r="AO568" s="498"/>
      <c r="AP568" s="498"/>
      <c r="AQ568" s="498"/>
      <c r="AR568" s="498"/>
      <c r="AS568" s="498"/>
      <c r="AT568" s="498"/>
      <c r="AU568" s="498"/>
      <c r="AV568" s="498"/>
      <c r="AW568" s="498"/>
      <c r="AX568" s="498"/>
      <c r="AY568" s="498"/>
      <c r="AZ568" s="498"/>
      <c r="BA568" s="586">
        <v>458.9</v>
      </c>
      <c r="BB568" s="586">
        <v>458.9</v>
      </c>
      <c r="BC568" s="498"/>
      <c r="BD568" s="498"/>
      <c r="BE568" s="498"/>
      <c r="BF568" s="498"/>
      <c r="BG568" s="256">
        <f t="shared" si="45"/>
        <v>458.9</v>
      </c>
      <c r="BH568" s="26">
        <f t="shared" si="46"/>
        <v>458.9</v>
      </c>
      <c r="BI568" s="514">
        <f t="shared" si="42"/>
        <v>5.6794554455445539E-2</v>
      </c>
      <c r="BJ568" s="515">
        <v>0</v>
      </c>
      <c r="BK568" s="515">
        <v>0</v>
      </c>
      <c r="BL568" s="515">
        <v>0</v>
      </c>
      <c r="BM568" s="515">
        <v>0</v>
      </c>
      <c r="BN568" s="515">
        <v>0</v>
      </c>
      <c r="BO568" s="515">
        <v>0</v>
      </c>
      <c r="BP568" s="515">
        <v>0</v>
      </c>
      <c r="BQ568" s="515">
        <v>0</v>
      </c>
      <c r="BR568" s="515">
        <v>0</v>
      </c>
      <c r="BS568" s="515">
        <v>0</v>
      </c>
      <c r="BT568" s="515">
        <v>0</v>
      </c>
      <c r="BU568" s="515">
        <v>0</v>
      </c>
      <c r="BV568" s="515">
        <v>0</v>
      </c>
      <c r="BW568" s="515">
        <v>0</v>
      </c>
      <c r="BX568" s="515">
        <v>0</v>
      </c>
      <c r="BY568" s="515">
        <v>0</v>
      </c>
      <c r="BZ568" s="515">
        <v>538675.17599999998</v>
      </c>
      <c r="CA568" s="515">
        <v>538675.17599999998</v>
      </c>
      <c r="CB568" s="515">
        <v>0</v>
      </c>
      <c r="CC568" s="515">
        <v>0</v>
      </c>
      <c r="CD568" s="515">
        <v>0</v>
      </c>
      <c r="CE568" s="515">
        <v>0</v>
      </c>
      <c r="CF568" s="515">
        <v>538675.17599999998</v>
      </c>
      <c r="CG568" s="516">
        <v>538675.17599999998</v>
      </c>
      <c r="CH568" s="501">
        <v>31255680</v>
      </c>
      <c r="CI568" s="501">
        <v>31255680</v>
      </c>
      <c r="CJ568" s="501">
        <v>28312320.000000004</v>
      </c>
      <c r="CK568" s="257" t="s">
        <v>1976</v>
      </c>
      <c r="CL568" s="108">
        <v>8.92</v>
      </c>
      <c r="CM568" s="245">
        <v>8.92</v>
      </c>
      <c r="CN568" s="109">
        <v>8.08</v>
      </c>
      <c r="CO568" s="436"/>
      <c r="CP568" s="436"/>
      <c r="CQ568" s="436"/>
      <c r="CR568" s="273"/>
      <c r="CS568" s="447">
        <v>69.499093970794817</v>
      </c>
      <c r="CT568" s="448">
        <v>69.459849901635195</v>
      </c>
      <c r="CU568" s="441">
        <v>0.78003360127594001</v>
      </c>
      <c r="CV568" s="442">
        <v>0.77971192857791027</v>
      </c>
      <c r="CW568" s="450" t="s">
        <v>2225</v>
      </c>
      <c r="CX568" s="242"/>
      <c r="CY568" s="436"/>
      <c r="CZ568" s="436"/>
      <c r="DA568" s="437"/>
      <c r="DB568" s="438"/>
      <c r="DC568" s="457">
        <v>289881</v>
      </c>
      <c r="DD568" s="458">
        <v>0</v>
      </c>
      <c r="DE568" s="459">
        <v>0</v>
      </c>
      <c r="DF568" s="357">
        <v>96627</v>
      </c>
    </row>
    <row r="569" spans="1:110" ht="35.25" customHeight="1" x14ac:dyDescent="0.25">
      <c r="A569" s="401" t="s">
        <v>56</v>
      </c>
      <c r="B569" s="48" t="s">
        <v>57</v>
      </c>
      <c r="C569" s="48" t="s">
        <v>926</v>
      </c>
      <c r="D569" s="145" t="s">
        <v>1021</v>
      </c>
      <c r="E569" s="145" t="s">
        <v>1022</v>
      </c>
      <c r="F569" s="145" t="s">
        <v>1023</v>
      </c>
      <c r="G569" s="14" t="s">
        <v>1024</v>
      </c>
      <c r="H569" s="22" t="s">
        <v>1979</v>
      </c>
      <c r="I569" s="145" t="s">
        <v>1975</v>
      </c>
      <c r="J569" s="426">
        <v>10.745643210157313</v>
      </c>
      <c r="K569" s="426">
        <v>50.911552924407005</v>
      </c>
      <c r="L569" s="488">
        <v>2047.8</v>
      </c>
      <c r="M569" s="498"/>
      <c r="N569" s="498"/>
      <c r="O569" s="498"/>
      <c r="P569" s="498"/>
      <c r="Q569" s="498"/>
      <c r="R569" s="498"/>
      <c r="S569" s="498"/>
      <c r="T569" s="498"/>
      <c r="U569" s="498"/>
      <c r="V569" s="498"/>
      <c r="W569" s="498"/>
      <c r="X569" s="498"/>
      <c r="Y569" s="498"/>
      <c r="Z569" s="498"/>
      <c r="AA569" s="498"/>
      <c r="AB569" s="498"/>
      <c r="AC569" s="498">
        <v>153</v>
      </c>
      <c r="AD569" s="498">
        <v>153</v>
      </c>
      <c r="AE569" s="498"/>
      <c r="AF569" s="498"/>
      <c r="AG569" s="585"/>
      <c r="AH569" s="498"/>
      <c r="AI569" s="498">
        <f t="shared" si="43"/>
        <v>153</v>
      </c>
      <c r="AJ569" s="498">
        <f t="shared" si="44"/>
        <v>153</v>
      </c>
      <c r="AK569" s="498"/>
      <c r="AL569" s="498"/>
      <c r="AM569" s="498"/>
      <c r="AN569" s="498"/>
      <c r="AO569" s="498"/>
      <c r="AP569" s="498"/>
      <c r="AQ569" s="498"/>
      <c r="AR569" s="498"/>
      <c r="AS569" s="498"/>
      <c r="AT569" s="498"/>
      <c r="AU569" s="498"/>
      <c r="AV569" s="498"/>
      <c r="AW569" s="498"/>
      <c r="AX569" s="498"/>
      <c r="AY569" s="498"/>
      <c r="AZ569" s="498"/>
      <c r="BA569" s="586">
        <v>2317.37</v>
      </c>
      <c r="BB569" s="586">
        <v>2317.37</v>
      </c>
      <c r="BC569" s="498"/>
      <c r="BD569" s="498"/>
      <c r="BE569" s="498"/>
      <c r="BF569" s="498"/>
      <c r="BG569" s="256">
        <f t="shared" si="45"/>
        <v>2317.37</v>
      </c>
      <c r="BH569" s="26">
        <f t="shared" si="46"/>
        <v>2317.37</v>
      </c>
      <c r="BI569" s="514">
        <f t="shared" si="42"/>
        <v>0.3521838905775076</v>
      </c>
      <c r="BJ569" s="515">
        <v>0</v>
      </c>
      <c r="BK569" s="515">
        <v>0</v>
      </c>
      <c r="BL569" s="515">
        <v>0</v>
      </c>
      <c r="BM569" s="515">
        <v>0</v>
      </c>
      <c r="BN569" s="515">
        <v>0</v>
      </c>
      <c r="BO569" s="515">
        <v>0</v>
      </c>
      <c r="BP569" s="515">
        <v>0</v>
      </c>
      <c r="BQ569" s="515">
        <v>0</v>
      </c>
      <c r="BR569" s="515">
        <v>0</v>
      </c>
      <c r="BS569" s="515">
        <v>0</v>
      </c>
      <c r="BT569" s="515">
        <v>0</v>
      </c>
      <c r="BU569" s="515">
        <v>0</v>
      </c>
      <c r="BV569" s="515">
        <v>0</v>
      </c>
      <c r="BW569" s="515">
        <v>0</v>
      </c>
      <c r="BX569" s="515">
        <v>0</v>
      </c>
      <c r="BY569" s="515">
        <v>0</v>
      </c>
      <c r="BZ569" s="515">
        <v>2720221.6008000001</v>
      </c>
      <c r="CA569" s="515">
        <v>2720221.6008000001</v>
      </c>
      <c r="CB569" s="515">
        <v>0</v>
      </c>
      <c r="CC569" s="515">
        <v>0</v>
      </c>
      <c r="CD569" s="515">
        <v>0</v>
      </c>
      <c r="CE569" s="515">
        <v>0</v>
      </c>
      <c r="CF569" s="515">
        <v>2720221.6008000001</v>
      </c>
      <c r="CG569" s="516">
        <v>2720221.6008000001</v>
      </c>
      <c r="CH569" s="501">
        <v>14590825.367066402</v>
      </c>
      <c r="CI569" s="501">
        <v>14590825.367066402</v>
      </c>
      <c r="CJ569" s="501">
        <v>17083208.347917605</v>
      </c>
      <c r="CK569" s="257" t="s">
        <v>1976</v>
      </c>
      <c r="CL569" s="108">
        <v>5.62</v>
      </c>
      <c r="CM569" s="245">
        <v>5.62</v>
      </c>
      <c r="CN569" s="109">
        <v>6.58</v>
      </c>
      <c r="CO569" s="436"/>
      <c r="CP569" s="436"/>
      <c r="CQ569" s="436"/>
      <c r="CR569" s="273"/>
      <c r="CS569" s="447">
        <v>168.94746381311577</v>
      </c>
      <c r="CT569" s="448">
        <v>115.85455696413521</v>
      </c>
      <c r="CU569" s="441">
        <v>0.75355885367915698</v>
      </c>
      <c r="CV569" s="442">
        <v>0.72100279621771557</v>
      </c>
      <c r="CW569" s="450" t="s">
        <v>2241</v>
      </c>
      <c r="CX569" s="242"/>
      <c r="CY569" s="436"/>
      <c r="CZ569" s="436"/>
      <c r="DA569" s="437"/>
      <c r="DB569" s="438"/>
      <c r="DC569" s="457">
        <v>119478</v>
      </c>
      <c r="DD569" s="458">
        <v>243790</v>
      </c>
      <c r="DE569" s="459">
        <v>137285</v>
      </c>
      <c r="DF569" s="357">
        <v>166851</v>
      </c>
    </row>
    <row r="570" spans="1:110" ht="35.25" customHeight="1" x14ac:dyDescent="0.25">
      <c r="A570" s="401" t="s">
        <v>56</v>
      </c>
      <c r="B570" s="48" t="s">
        <v>57</v>
      </c>
      <c r="C570" s="48" t="s">
        <v>926</v>
      </c>
      <c r="D570" s="145" t="s">
        <v>1021</v>
      </c>
      <c r="E570" s="145" t="s">
        <v>1022</v>
      </c>
      <c r="F570" s="145" t="s">
        <v>1025</v>
      </c>
      <c r="G570" s="14" t="s">
        <v>1026</v>
      </c>
      <c r="H570" s="22" t="s">
        <v>1979</v>
      </c>
      <c r="I570" s="145" t="s">
        <v>1975</v>
      </c>
      <c r="J570" s="426">
        <v>11.08858927005595</v>
      </c>
      <c r="K570" s="426">
        <v>83.719128613742996</v>
      </c>
      <c r="L570" s="488">
        <v>3348.9</v>
      </c>
      <c r="M570" s="498"/>
      <c r="N570" s="498"/>
      <c r="O570" s="498"/>
      <c r="P570" s="498"/>
      <c r="Q570" s="498"/>
      <c r="R570" s="498"/>
      <c r="S570" s="498">
        <v>1</v>
      </c>
      <c r="T570" s="498">
        <v>1</v>
      </c>
      <c r="U570" s="498"/>
      <c r="V570" s="498"/>
      <c r="W570" s="498"/>
      <c r="X570" s="498"/>
      <c r="Y570" s="498"/>
      <c r="Z570" s="498"/>
      <c r="AA570" s="498"/>
      <c r="AB570" s="498"/>
      <c r="AC570" s="498">
        <v>215</v>
      </c>
      <c r="AD570" s="498">
        <v>215</v>
      </c>
      <c r="AE570" s="498"/>
      <c r="AF570" s="498"/>
      <c r="AG570" s="585"/>
      <c r="AH570" s="498"/>
      <c r="AI570" s="498">
        <f t="shared" si="43"/>
        <v>216</v>
      </c>
      <c r="AJ570" s="498">
        <f t="shared" si="44"/>
        <v>216</v>
      </c>
      <c r="AK570" s="498"/>
      <c r="AL570" s="498"/>
      <c r="AM570" s="498"/>
      <c r="AN570" s="498"/>
      <c r="AO570" s="498"/>
      <c r="AP570" s="498"/>
      <c r="AQ570" s="498">
        <v>65</v>
      </c>
      <c r="AR570" s="498">
        <v>65</v>
      </c>
      <c r="AS570" s="498"/>
      <c r="AT570" s="498"/>
      <c r="AU570" s="498"/>
      <c r="AV570" s="498"/>
      <c r="AW570" s="498"/>
      <c r="AX570" s="498"/>
      <c r="AY570" s="498"/>
      <c r="AZ570" s="498"/>
      <c r="BA570" s="586">
        <v>2882.761</v>
      </c>
      <c r="BB570" s="586">
        <v>2882.761</v>
      </c>
      <c r="BC570" s="498"/>
      <c r="BD570" s="498"/>
      <c r="BE570" s="498"/>
      <c r="BF570" s="498"/>
      <c r="BG570" s="256">
        <f t="shared" si="45"/>
        <v>2947.761</v>
      </c>
      <c r="BH570" s="26">
        <f t="shared" si="46"/>
        <v>2947.761</v>
      </c>
      <c r="BI570" s="514">
        <f t="shared" si="42"/>
        <v>0.33046647982062777</v>
      </c>
      <c r="BJ570" s="515">
        <v>0</v>
      </c>
      <c r="BK570" s="515">
        <v>0</v>
      </c>
      <c r="BL570" s="515">
        <v>0</v>
      </c>
      <c r="BM570" s="515">
        <v>0</v>
      </c>
      <c r="BN570" s="515">
        <v>0</v>
      </c>
      <c r="BO570" s="515">
        <v>0</v>
      </c>
      <c r="BP570" s="515">
        <v>212955.6</v>
      </c>
      <c r="BQ570" s="515">
        <v>212955.6</v>
      </c>
      <c r="BR570" s="515">
        <v>0</v>
      </c>
      <c r="BS570" s="515">
        <v>0</v>
      </c>
      <c r="BT570" s="515">
        <v>0</v>
      </c>
      <c r="BU570" s="515">
        <v>0</v>
      </c>
      <c r="BV570" s="515">
        <v>0</v>
      </c>
      <c r="BW570" s="515">
        <v>0</v>
      </c>
      <c r="BX570" s="515">
        <v>0</v>
      </c>
      <c r="BY570" s="515">
        <v>0</v>
      </c>
      <c r="BZ570" s="515">
        <v>3383900.1722400002</v>
      </c>
      <c r="CA570" s="515">
        <v>3383900.1722400002</v>
      </c>
      <c r="CB570" s="515">
        <v>0</v>
      </c>
      <c r="CC570" s="515">
        <v>0</v>
      </c>
      <c r="CD570" s="515">
        <v>0</v>
      </c>
      <c r="CE570" s="515">
        <v>0</v>
      </c>
      <c r="CF570" s="515">
        <v>3596855.7722400003</v>
      </c>
      <c r="CG570" s="516">
        <v>3596855.7722400003</v>
      </c>
      <c r="CH570" s="501">
        <v>28358164.7886336</v>
      </c>
      <c r="CI570" s="501">
        <v>28358164.7886336</v>
      </c>
      <c r="CJ570" s="501">
        <v>31778244.964147199</v>
      </c>
      <c r="CK570" s="257" t="s">
        <v>1976</v>
      </c>
      <c r="CL570" s="108">
        <v>7.96</v>
      </c>
      <c r="CM570" s="245">
        <v>7.96</v>
      </c>
      <c r="CN570" s="109">
        <v>8.92</v>
      </c>
      <c r="CO570" s="436"/>
      <c r="CP570" s="436"/>
      <c r="CQ570" s="436"/>
      <c r="CR570" s="273"/>
      <c r="CS570" s="447">
        <v>115.54461340238565</v>
      </c>
      <c r="CT570" s="448">
        <v>91.836873909488659</v>
      </c>
      <c r="CU570" s="441">
        <v>1.2944830702288197</v>
      </c>
      <c r="CV570" s="442">
        <v>1.2678660409488933</v>
      </c>
      <c r="CW570" s="450" t="s">
        <v>2241</v>
      </c>
      <c r="CX570" s="242"/>
      <c r="CY570" s="436"/>
      <c r="CZ570" s="436"/>
      <c r="DA570" s="437"/>
      <c r="DB570" s="438"/>
      <c r="DC570" s="457">
        <v>277441</v>
      </c>
      <c r="DD570" s="458">
        <v>3612</v>
      </c>
      <c r="DE570" s="459">
        <v>10368</v>
      </c>
      <c r="DF570" s="357">
        <v>97140.333333333328</v>
      </c>
    </row>
    <row r="571" spans="1:110" ht="35.25" customHeight="1" x14ac:dyDescent="0.25">
      <c r="A571" s="401" t="s">
        <v>56</v>
      </c>
      <c r="B571" s="48" t="s">
        <v>57</v>
      </c>
      <c r="C571" s="48" t="s">
        <v>926</v>
      </c>
      <c r="D571" s="145" t="s">
        <v>1027</v>
      </c>
      <c r="E571" s="145" t="s">
        <v>928</v>
      </c>
      <c r="F571" s="145" t="s">
        <v>1028</v>
      </c>
      <c r="G571" s="14" t="s">
        <v>930</v>
      </c>
      <c r="H571" s="22" t="s">
        <v>1979</v>
      </c>
      <c r="I571" s="145" t="s">
        <v>1975</v>
      </c>
      <c r="J571" s="426">
        <v>8.0020747309682125</v>
      </c>
      <c r="K571" s="426">
        <v>23.673863587122</v>
      </c>
      <c r="L571" s="488">
        <v>1481.3</v>
      </c>
      <c r="M571" s="498"/>
      <c r="N571" s="498"/>
      <c r="O571" s="498"/>
      <c r="P571" s="498"/>
      <c r="Q571" s="498"/>
      <c r="R571" s="498"/>
      <c r="S571" s="498"/>
      <c r="T571" s="498"/>
      <c r="U571" s="498"/>
      <c r="V571" s="498"/>
      <c r="W571" s="498"/>
      <c r="X571" s="498"/>
      <c r="Y571" s="498"/>
      <c r="Z571" s="498"/>
      <c r="AA571" s="498"/>
      <c r="AB571" s="498"/>
      <c r="AC571" s="498">
        <v>38</v>
      </c>
      <c r="AD571" s="498">
        <v>38</v>
      </c>
      <c r="AE571" s="498"/>
      <c r="AF571" s="498"/>
      <c r="AG571" s="585"/>
      <c r="AH571" s="498"/>
      <c r="AI571" s="498">
        <f t="shared" si="43"/>
        <v>38</v>
      </c>
      <c r="AJ571" s="498">
        <f t="shared" si="44"/>
        <v>38</v>
      </c>
      <c r="AK571" s="498"/>
      <c r="AL571" s="498"/>
      <c r="AM571" s="498"/>
      <c r="AN571" s="498"/>
      <c r="AO571" s="498"/>
      <c r="AP571" s="498"/>
      <c r="AQ571" s="498"/>
      <c r="AR571" s="498"/>
      <c r="AS571" s="498"/>
      <c r="AT571" s="498"/>
      <c r="AU571" s="498"/>
      <c r="AV571" s="498"/>
      <c r="AW571" s="498"/>
      <c r="AX571" s="498"/>
      <c r="AY571" s="498"/>
      <c r="AZ571" s="498"/>
      <c r="BA571" s="586">
        <v>2216.1</v>
      </c>
      <c r="BB571" s="586">
        <v>2216.1</v>
      </c>
      <c r="BC571" s="498"/>
      <c r="BD571" s="498"/>
      <c r="BE571" s="498"/>
      <c r="BF571" s="498"/>
      <c r="BG571" s="256">
        <f t="shared" si="45"/>
        <v>2216.1</v>
      </c>
      <c r="BH571" s="26">
        <f t="shared" si="46"/>
        <v>2216.1</v>
      </c>
      <c r="BI571" s="514">
        <f t="shared" si="42"/>
        <v>0.4541188524590164</v>
      </c>
      <c r="BJ571" s="515">
        <v>0</v>
      </c>
      <c r="BK571" s="515">
        <v>0</v>
      </c>
      <c r="BL571" s="515">
        <v>0</v>
      </c>
      <c r="BM571" s="515">
        <v>0</v>
      </c>
      <c r="BN571" s="515">
        <v>0</v>
      </c>
      <c r="BO571" s="515">
        <v>0</v>
      </c>
      <c r="BP571" s="515">
        <v>0</v>
      </c>
      <c r="BQ571" s="515">
        <v>0</v>
      </c>
      <c r="BR571" s="515">
        <v>0</v>
      </c>
      <c r="BS571" s="515">
        <v>0</v>
      </c>
      <c r="BT571" s="515">
        <v>0</v>
      </c>
      <c r="BU571" s="515">
        <v>0</v>
      </c>
      <c r="BV571" s="515">
        <v>0</v>
      </c>
      <c r="BW571" s="515">
        <v>0</v>
      </c>
      <c r="BX571" s="515">
        <v>0</v>
      </c>
      <c r="BY571" s="515">
        <v>0</v>
      </c>
      <c r="BZ571" s="515">
        <v>2601346.824</v>
      </c>
      <c r="CA571" s="515">
        <v>2601346.824</v>
      </c>
      <c r="CB571" s="515">
        <v>0</v>
      </c>
      <c r="CC571" s="515">
        <v>0</v>
      </c>
      <c r="CD571" s="515">
        <v>0</v>
      </c>
      <c r="CE571" s="515">
        <v>0</v>
      </c>
      <c r="CF571" s="515">
        <v>2601346.824</v>
      </c>
      <c r="CG571" s="516">
        <v>2601346.824</v>
      </c>
      <c r="CH571" s="501">
        <v>14681760.000000002</v>
      </c>
      <c r="CI571" s="501">
        <v>14681760.000000002</v>
      </c>
      <c r="CJ571" s="501">
        <v>17099520</v>
      </c>
      <c r="CK571" s="257" t="s">
        <v>1976</v>
      </c>
      <c r="CL571" s="108">
        <v>4.1900000000000004</v>
      </c>
      <c r="CM571" s="245">
        <v>4.1900000000000004</v>
      </c>
      <c r="CN571" s="109">
        <v>4.88</v>
      </c>
      <c r="CO571" s="436"/>
      <c r="CP571" s="436"/>
      <c r="CQ571" s="436"/>
      <c r="CR571" s="273"/>
      <c r="CS571" s="447">
        <v>107.09356513595674</v>
      </c>
      <c r="CT571" s="448">
        <v>106.41440901781328</v>
      </c>
      <c r="CU571" s="441">
        <v>1.5965572880326058</v>
      </c>
      <c r="CV571" s="442">
        <v>1.5963322528708617</v>
      </c>
      <c r="CW571" s="450" t="s">
        <v>2234</v>
      </c>
      <c r="CX571" s="242"/>
      <c r="CY571" s="436"/>
      <c r="CZ571" s="436"/>
      <c r="DA571" s="437"/>
      <c r="DB571" s="438"/>
      <c r="DC571" s="457">
        <v>72779</v>
      </c>
      <c r="DD571" s="458">
        <v>204443</v>
      </c>
      <c r="DE571" s="459">
        <v>0</v>
      </c>
      <c r="DF571" s="357">
        <v>92407.333333333328</v>
      </c>
    </row>
    <row r="572" spans="1:110" ht="35.25" customHeight="1" x14ac:dyDescent="0.25">
      <c r="A572" s="401" t="s">
        <v>56</v>
      </c>
      <c r="B572" s="48" t="s">
        <v>57</v>
      </c>
      <c r="C572" s="48" t="s">
        <v>926</v>
      </c>
      <c r="D572" s="145" t="s">
        <v>1029</v>
      </c>
      <c r="E572" s="145" t="s">
        <v>1030</v>
      </c>
      <c r="F572" s="145" t="s">
        <v>1031</v>
      </c>
      <c r="G572" s="14" t="s">
        <v>1032</v>
      </c>
      <c r="H572" s="22" t="s">
        <v>1979</v>
      </c>
      <c r="I572" s="145" t="s">
        <v>1975</v>
      </c>
      <c r="J572" s="426">
        <v>10.974273916756404</v>
      </c>
      <c r="K572" s="426">
        <v>110.796590678634</v>
      </c>
      <c r="L572" s="488">
        <v>3415.7</v>
      </c>
      <c r="M572" s="498"/>
      <c r="N572" s="498"/>
      <c r="O572" s="498"/>
      <c r="P572" s="498"/>
      <c r="Q572" s="498"/>
      <c r="R572" s="498"/>
      <c r="S572" s="498"/>
      <c r="T572" s="498"/>
      <c r="U572" s="498"/>
      <c r="V572" s="498"/>
      <c r="W572" s="498"/>
      <c r="X572" s="498"/>
      <c r="Y572" s="498"/>
      <c r="Z572" s="498"/>
      <c r="AA572" s="498"/>
      <c r="AB572" s="498"/>
      <c r="AC572" s="498">
        <v>114</v>
      </c>
      <c r="AD572" s="498">
        <v>114</v>
      </c>
      <c r="AE572" s="498"/>
      <c r="AF572" s="498"/>
      <c r="AG572" s="585">
        <v>2</v>
      </c>
      <c r="AH572" s="498">
        <v>2</v>
      </c>
      <c r="AI572" s="498">
        <f t="shared" si="43"/>
        <v>116</v>
      </c>
      <c r="AJ572" s="498">
        <f t="shared" si="44"/>
        <v>116</v>
      </c>
      <c r="AK572" s="498"/>
      <c r="AL572" s="498"/>
      <c r="AM572" s="498"/>
      <c r="AN572" s="498"/>
      <c r="AO572" s="498"/>
      <c r="AP572" s="498"/>
      <c r="AQ572" s="498"/>
      <c r="AR572" s="498"/>
      <c r="AS572" s="498"/>
      <c r="AT572" s="498"/>
      <c r="AU572" s="498"/>
      <c r="AV572" s="498"/>
      <c r="AW572" s="498"/>
      <c r="AX572" s="498"/>
      <c r="AY572" s="498"/>
      <c r="AZ572" s="498"/>
      <c r="BA572" s="586">
        <v>5820.95</v>
      </c>
      <c r="BB572" s="586">
        <v>5820.95</v>
      </c>
      <c r="BC572" s="498"/>
      <c r="BD572" s="498"/>
      <c r="BE572" s="498">
        <v>14</v>
      </c>
      <c r="BF572" s="498">
        <v>14</v>
      </c>
      <c r="BG572" s="256">
        <f t="shared" si="45"/>
        <v>5834.95</v>
      </c>
      <c r="BH572" s="26">
        <f t="shared" si="46"/>
        <v>5834.95</v>
      </c>
      <c r="BI572" s="514">
        <f t="shared" si="42"/>
        <v>0.66155895691609978</v>
      </c>
      <c r="BJ572" s="515">
        <v>0</v>
      </c>
      <c r="BK572" s="515">
        <v>0</v>
      </c>
      <c r="BL572" s="515">
        <v>0</v>
      </c>
      <c r="BM572" s="515">
        <v>0</v>
      </c>
      <c r="BN572" s="515">
        <v>0</v>
      </c>
      <c r="BO572" s="515">
        <v>0</v>
      </c>
      <c r="BP572" s="515">
        <v>0</v>
      </c>
      <c r="BQ572" s="515">
        <v>0</v>
      </c>
      <c r="BR572" s="515">
        <v>0</v>
      </c>
      <c r="BS572" s="515">
        <v>0</v>
      </c>
      <c r="BT572" s="515">
        <v>0</v>
      </c>
      <c r="BU572" s="515">
        <v>0</v>
      </c>
      <c r="BV572" s="515">
        <v>0</v>
      </c>
      <c r="BW572" s="515">
        <v>0</v>
      </c>
      <c r="BX572" s="515">
        <v>0</v>
      </c>
      <c r="BY572" s="515">
        <v>0</v>
      </c>
      <c r="BZ572" s="515">
        <v>6832863.9480000008</v>
      </c>
      <c r="CA572" s="515">
        <v>6832863.9480000008</v>
      </c>
      <c r="CB572" s="515">
        <v>0</v>
      </c>
      <c r="CC572" s="515">
        <v>0</v>
      </c>
      <c r="CD572" s="515">
        <v>45867.360000000001</v>
      </c>
      <c r="CE572" s="515">
        <v>45867.360000000001</v>
      </c>
      <c r="CF572" s="515">
        <v>6878731.3080000011</v>
      </c>
      <c r="CG572" s="516">
        <v>6878731.3080000011</v>
      </c>
      <c r="CH572" s="501">
        <v>30800160</v>
      </c>
      <c r="CI572" s="501">
        <v>30800160</v>
      </c>
      <c r="CJ572" s="501">
        <v>30905280.000000004</v>
      </c>
      <c r="CK572" s="257" t="s">
        <v>1976</v>
      </c>
      <c r="CL572" s="108">
        <v>8.7899999999999991</v>
      </c>
      <c r="CM572" s="245">
        <v>8.7899999999999991</v>
      </c>
      <c r="CN572" s="109">
        <v>8.82</v>
      </c>
      <c r="CO572" s="436"/>
      <c r="CP572" s="436"/>
      <c r="CQ572" s="436"/>
      <c r="CR572" s="273"/>
      <c r="CS572" s="447">
        <v>146.66611820847254</v>
      </c>
      <c r="CT572" s="448">
        <v>99.320260884377731</v>
      </c>
      <c r="CU572" s="441">
        <v>1.0269473009495513</v>
      </c>
      <c r="CV572" s="442">
        <v>0.91335307825022483</v>
      </c>
      <c r="CW572" s="450" t="s">
        <v>2238</v>
      </c>
      <c r="CX572" s="242"/>
      <c r="CY572" s="436"/>
      <c r="CZ572" s="436"/>
      <c r="DA572" s="437"/>
      <c r="DB572" s="438"/>
      <c r="DC572" s="457">
        <v>0</v>
      </c>
      <c r="DD572" s="458">
        <v>320922</v>
      </c>
      <c r="DE572" s="459">
        <v>0</v>
      </c>
      <c r="DF572" s="357">
        <v>106974</v>
      </c>
    </row>
    <row r="573" spans="1:110" ht="35.25" customHeight="1" x14ac:dyDescent="0.25">
      <c r="A573" s="401" t="s">
        <v>56</v>
      </c>
      <c r="B573" s="48" t="s">
        <v>57</v>
      </c>
      <c r="C573" s="48" t="s">
        <v>926</v>
      </c>
      <c r="D573" s="145" t="s">
        <v>1029</v>
      </c>
      <c r="E573" s="145" t="s">
        <v>1030</v>
      </c>
      <c r="F573" s="145" t="s">
        <v>1033</v>
      </c>
      <c r="G573" s="14" t="s">
        <v>1030</v>
      </c>
      <c r="H573" s="22" t="s">
        <v>1979</v>
      </c>
      <c r="I573" s="145" t="s">
        <v>1975</v>
      </c>
      <c r="J573" s="426">
        <v>11.202904623355499</v>
      </c>
      <c r="K573" s="426">
        <v>21.686174197317001</v>
      </c>
      <c r="L573" s="488">
        <v>846.4</v>
      </c>
      <c r="M573" s="498"/>
      <c r="N573" s="498"/>
      <c r="O573" s="498"/>
      <c r="P573" s="498"/>
      <c r="Q573" s="498"/>
      <c r="R573" s="498"/>
      <c r="S573" s="498"/>
      <c r="T573" s="498"/>
      <c r="U573" s="498"/>
      <c r="V573" s="498"/>
      <c r="W573" s="498"/>
      <c r="X573" s="498"/>
      <c r="Y573" s="498"/>
      <c r="Z573" s="498"/>
      <c r="AA573" s="498"/>
      <c r="AB573" s="498"/>
      <c r="AC573" s="498">
        <v>26</v>
      </c>
      <c r="AD573" s="498">
        <v>26</v>
      </c>
      <c r="AE573" s="498"/>
      <c r="AF573" s="498"/>
      <c r="AG573" s="585"/>
      <c r="AH573" s="498"/>
      <c r="AI573" s="498">
        <f t="shared" si="43"/>
        <v>26</v>
      </c>
      <c r="AJ573" s="498">
        <f t="shared" si="44"/>
        <v>26</v>
      </c>
      <c r="AK573" s="498"/>
      <c r="AL573" s="498"/>
      <c r="AM573" s="498"/>
      <c r="AN573" s="498"/>
      <c r="AO573" s="498"/>
      <c r="AP573" s="498"/>
      <c r="AQ573" s="498"/>
      <c r="AR573" s="498"/>
      <c r="AS573" s="498"/>
      <c r="AT573" s="498"/>
      <c r="AU573" s="498"/>
      <c r="AV573" s="498"/>
      <c r="AW573" s="498"/>
      <c r="AX573" s="498"/>
      <c r="AY573" s="498"/>
      <c r="AZ573" s="498"/>
      <c r="BA573" s="586">
        <v>1185.1099999999999</v>
      </c>
      <c r="BB573" s="586">
        <v>1185.1099999999999</v>
      </c>
      <c r="BC573" s="498"/>
      <c r="BD573" s="498"/>
      <c r="BE573" s="498"/>
      <c r="BF573" s="498"/>
      <c r="BG573" s="256">
        <f t="shared" si="45"/>
        <v>1185.1099999999999</v>
      </c>
      <c r="BH573" s="26">
        <f t="shared" si="46"/>
        <v>1185.1099999999999</v>
      </c>
      <c r="BI573" s="514">
        <f t="shared" si="42"/>
        <v>0.24741336116910226</v>
      </c>
      <c r="BJ573" s="515">
        <v>0</v>
      </c>
      <c r="BK573" s="515">
        <v>0</v>
      </c>
      <c r="BL573" s="515">
        <v>0</v>
      </c>
      <c r="BM573" s="515">
        <v>0</v>
      </c>
      <c r="BN573" s="515">
        <v>0</v>
      </c>
      <c r="BO573" s="515">
        <v>0</v>
      </c>
      <c r="BP573" s="515">
        <v>0</v>
      </c>
      <c r="BQ573" s="515">
        <v>0</v>
      </c>
      <c r="BR573" s="515">
        <v>0</v>
      </c>
      <c r="BS573" s="515">
        <v>0</v>
      </c>
      <c r="BT573" s="515">
        <v>0</v>
      </c>
      <c r="BU573" s="515">
        <v>0</v>
      </c>
      <c r="BV573" s="515">
        <v>0</v>
      </c>
      <c r="BW573" s="515">
        <v>0</v>
      </c>
      <c r="BX573" s="515">
        <v>0</v>
      </c>
      <c r="BY573" s="515">
        <v>0</v>
      </c>
      <c r="BZ573" s="515">
        <v>1391129.5224000001</v>
      </c>
      <c r="CA573" s="515">
        <v>1391129.5224000001</v>
      </c>
      <c r="CB573" s="515">
        <v>0</v>
      </c>
      <c r="CC573" s="515">
        <v>0</v>
      </c>
      <c r="CD573" s="515">
        <v>0</v>
      </c>
      <c r="CE573" s="515">
        <v>0</v>
      </c>
      <c r="CF573" s="515">
        <v>1391129.5224000001</v>
      </c>
      <c r="CG573" s="516">
        <v>1391129.5224000001</v>
      </c>
      <c r="CH573" s="501">
        <v>6517440.0000000009</v>
      </c>
      <c r="CI573" s="501">
        <v>6517440.0000000009</v>
      </c>
      <c r="CJ573" s="501">
        <v>16784160</v>
      </c>
      <c r="CK573" s="257" t="s">
        <v>1976</v>
      </c>
      <c r="CL573" s="108">
        <v>1.86</v>
      </c>
      <c r="CM573" s="245">
        <v>1.86</v>
      </c>
      <c r="CN573" s="109">
        <v>4.79</v>
      </c>
      <c r="CO573" s="436"/>
      <c r="CP573" s="436"/>
      <c r="CQ573" s="436"/>
      <c r="CR573" s="273"/>
      <c r="CS573" s="447">
        <v>123.37262641572653</v>
      </c>
      <c r="CT573" s="448">
        <v>121.16449409319034</v>
      </c>
      <c r="CU573" s="441">
        <v>0.46783570332869978</v>
      </c>
      <c r="CV573" s="442">
        <v>0.44302522779458542</v>
      </c>
      <c r="CW573" s="450" t="s">
        <v>2236</v>
      </c>
      <c r="CX573" s="242"/>
      <c r="CY573" s="436"/>
      <c r="CZ573" s="436"/>
      <c r="DA573" s="437"/>
      <c r="DB573" s="438"/>
      <c r="DC573" s="457">
        <v>204</v>
      </c>
      <c r="DD573" s="458">
        <v>52686</v>
      </c>
      <c r="DE573" s="459">
        <v>207576</v>
      </c>
      <c r="DF573" s="357">
        <v>86822</v>
      </c>
    </row>
    <row r="574" spans="1:110" ht="35.25" customHeight="1" x14ac:dyDescent="0.25">
      <c r="A574" s="401" t="s">
        <v>56</v>
      </c>
      <c r="B574" s="48" t="s">
        <v>57</v>
      </c>
      <c r="C574" s="48" t="s">
        <v>926</v>
      </c>
      <c r="D574" s="145" t="s">
        <v>1029</v>
      </c>
      <c r="E574" s="145" t="s">
        <v>1030</v>
      </c>
      <c r="F574" s="145" t="s">
        <v>1034</v>
      </c>
      <c r="G574" s="14" t="s">
        <v>1035</v>
      </c>
      <c r="H574" s="22" t="s">
        <v>1979</v>
      </c>
      <c r="I574" s="145" t="s">
        <v>1975</v>
      </c>
      <c r="J574" s="426">
        <v>10.631327856857766</v>
      </c>
      <c r="K574" s="426">
        <v>45.397537784360999</v>
      </c>
      <c r="L574" s="488">
        <v>1479</v>
      </c>
      <c r="M574" s="498"/>
      <c r="N574" s="498"/>
      <c r="O574" s="498"/>
      <c r="P574" s="498"/>
      <c r="Q574" s="498"/>
      <c r="R574" s="498"/>
      <c r="S574" s="498"/>
      <c r="T574" s="498"/>
      <c r="U574" s="498"/>
      <c r="V574" s="498"/>
      <c r="W574" s="498"/>
      <c r="X574" s="498"/>
      <c r="Y574" s="498"/>
      <c r="Z574" s="498"/>
      <c r="AA574" s="498"/>
      <c r="AB574" s="498"/>
      <c r="AC574" s="498">
        <v>57</v>
      </c>
      <c r="AD574" s="498">
        <v>57</v>
      </c>
      <c r="AE574" s="498"/>
      <c r="AF574" s="498"/>
      <c r="AG574" s="585"/>
      <c r="AH574" s="498"/>
      <c r="AI574" s="498">
        <f t="shared" si="43"/>
        <v>57</v>
      </c>
      <c r="AJ574" s="498">
        <f t="shared" si="44"/>
        <v>57</v>
      </c>
      <c r="AK574" s="498"/>
      <c r="AL574" s="498"/>
      <c r="AM574" s="498"/>
      <c r="AN574" s="498"/>
      <c r="AO574" s="498"/>
      <c r="AP574" s="498"/>
      <c r="AQ574" s="498"/>
      <c r="AR574" s="498"/>
      <c r="AS574" s="498"/>
      <c r="AT574" s="498"/>
      <c r="AU574" s="498"/>
      <c r="AV574" s="498"/>
      <c r="AW574" s="498"/>
      <c r="AX574" s="498"/>
      <c r="AY574" s="498"/>
      <c r="AZ574" s="498"/>
      <c r="BA574" s="586">
        <v>6455.13</v>
      </c>
      <c r="BB574" s="586">
        <v>6455.13</v>
      </c>
      <c r="BC574" s="498"/>
      <c r="BD574" s="498"/>
      <c r="BE574" s="498"/>
      <c r="BF574" s="498"/>
      <c r="BG574" s="256">
        <f t="shared" si="45"/>
        <v>6455.13</v>
      </c>
      <c r="BH574" s="26">
        <f t="shared" si="46"/>
        <v>6455.13</v>
      </c>
      <c r="BI574" s="514">
        <f t="shared" si="42"/>
        <v>1.097811224489796</v>
      </c>
      <c r="BJ574" s="515">
        <v>0</v>
      </c>
      <c r="BK574" s="515">
        <v>0</v>
      </c>
      <c r="BL574" s="515">
        <v>0</v>
      </c>
      <c r="BM574" s="515">
        <v>0</v>
      </c>
      <c r="BN574" s="515">
        <v>0</v>
      </c>
      <c r="BO574" s="515">
        <v>0</v>
      </c>
      <c r="BP574" s="515">
        <v>0</v>
      </c>
      <c r="BQ574" s="515">
        <v>0</v>
      </c>
      <c r="BR574" s="515">
        <v>0</v>
      </c>
      <c r="BS574" s="515">
        <v>0</v>
      </c>
      <c r="BT574" s="515">
        <v>0</v>
      </c>
      <c r="BU574" s="515">
        <v>0</v>
      </c>
      <c r="BV574" s="515">
        <v>0</v>
      </c>
      <c r="BW574" s="515">
        <v>0</v>
      </c>
      <c r="BX574" s="515">
        <v>0</v>
      </c>
      <c r="BY574" s="515">
        <v>0</v>
      </c>
      <c r="BZ574" s="515">
        <v>7577289.7992000012</v>
      </c>
      <c r="CA574" s="515">
        <v>7577289.7992000012</v>
      </c>
      <c r="CB574" s="515">
        <v>0</v>
      </c>
      <c r="CC574" s="515">
        <v>0</v>
      </c>
      <c r="CD574" s="515">
        <v>0</v>
      </c>
      <c r="CE574" s="515">
        <v>0</v>
      </c>
      <c r="CF574" s="515">
        <v>7577289.7992000012</v>
      </c>
      <c r="CG574" s="516">
        <v>7577289.7992000012</v>
      </c>
      <c r="CH574" s="501">
        <v>9916320.0000000019</v>
      </c>
      <c r="CI574" s="501">
        <v>9916320.0000000019</v>
      </c>
      <c r="CJ574" s="501">
        <v>20603520</v>
      </c>
      <c r="CK574" s="257" t="s">
        <v>1976</v>
      </c>
      <c r="CL574" s="108">
        <v>2.83</v>
      </c>
      <c r="CM574" s="245">
        <v>2.83</v>
      </c>
      <c r="CN574" s="109">
        <v>5.88</v>
      </c>
      <c r="CO574" s="436"/>
      <c r="CP574" s="436"/>
      <c r="CQ574" s="436"/>
      <c r="CR574" s="273"/>
      <c r="CS574" s="447">
        <v>46.268738467741706</v>
      </c>
      <c r="CT574" s="448">
        <v>26.313137836684678</v>
      </c>
      <c r="CU574" s="441">
        <v>0.19587282126229547</v>
      </c>
      <c r="CV574" s="442">
        <v>0.18280092583745888</v>
      </c>
      <c r="CW574" s="450" t="s">
        <v>2234</v>
      </c>
      <c r="CX574" s="242"/>
      <c r="CY574" s="436"/>
      <c r="CZ574" s="436"/>
      <c r="DA574" s="437"/>
      <c r="DB574" s="438"/>
      <c r="DC574" s="457">
        <v>1764</v>
      </c>
      <c r="DD574" s="458">
        <v>0</v>
      </c>
      <c r="DE574" s="459">
        <v>0</v>
      </c>
      <c r="DF574" s="357">
        <v>588</v>
      </c>
    </row>
    <row r="575" spans="1:110" ht="35.25" customHeight="1" x14ac:dyDescent="0.25">
      <c r="A575" s="401" t="s">
        <v>56</v>
      </c>
      <c r="B575" s="48" t="s">
        <v>57</v>
      </c>
      <c r="C575" s="48" t="s">
        <v>926</v>
      </c>
      <c r="D575" s="145" t="s">
        <v>1036</v>
      </c>
      <c r="E575" s="145" t="s">
        <v>1015</v>
      </c>
      <c r="F575" s="145" t="s">
        <v>1037</v>
      </c>
      <c r="G575" s="14" t="s">
        <v>1015</v>
      </c>
      <c r="H575" s="22" t="s">
        <v>1978</v>
      </c>
      <c r="I575" s="145" t="s">
        <v>1975</v>
      </c>
      <c r="J575" s="426">
        <v>11.660166036553681</v>
      </c>
      <c r="K575" s="426">
        <v>0.82670454373500002</v>
      </c>
      <c r="L575" s="488">
        <v>6</v>
      </c>
      <c r="M575" s="498"/>
      <c r="N575" s="498"/>
      <c r="O575" s="498"/>
      <c r="P575" s="498"/>
      <c r="Q575" s="498"/>
      <c r="R575" s="498"/>
      <c r="S575" s="498"/>
      <c r="T575" s="498"/>
      <c r="U575" s="498"/>
      <c r="V575" s="498"/>
      <c r="W575" s="498"/>
      <c r="X575" s="498"/>
      <c r="Y575" s="498"/>
      <c r="Z575" s="498"/>
      <c r="AA575" s="498"/>
      <c r="AB575" s="498"/>
      <c r="AC575" s="498">
        <v>1</v>
      </c>
      <c r="AD575" s="498">
        <v>1</v>
      </c>
      <c r="AE575" s="498"/>
      <c r="AF575" s="498"/>
      <c r="AG575" s="585"/>
      <c r="AH575" s="498"/>
      <c r="AI575" s="498">
        <f t="shared" si="43"/>
        <v>1</v>
      </c>
      <c r="AJ575" s="498">
        <f t="shared" si="44"/>
        <v>1</v>
      </c>
      <c r="AK575" s="498"/>
      <c r="AL575" s="498"/>
      <c r="AM575" s="498"/>
      <c r="AN575" s="498"/>
      <c r="AO575" s="498"/>
      <c r="AP575" s="498"/>
      <c r="AQ575" s="498"/>
      <c r="AR575" s="498"/>
      <c r="AS575" s="498"/>
      <c r="AT575" s="498"/>
      <c r="AU575" s="498"/>
      <c r="AV575" s="498"/>
      <c r="AW575" s="498"/>
      <c r="AX575" s="498"/>
      <c r="AY575" s="498"/>
      <c r="AZ575" s="498"/>
      <c r="BA575" s="586">
        <v>468</v>
      </c>
      <c r="BB575" s="586">
        <v>468</v>
      </c>
      <c r="BC575" s="498"/>
      <c r="BD575" s="498"/>
      <c r="BE575" s="498"/>
      <c r="BF575" s="498"/>
      <c r="BG575" s="256">
        <f t="shared" si="45"/>
        <v>468</v>
      </c>
      <c r="BH575" s="26">
        <f t="shared" si="46"/>
        <v>468</v>
      </c>
      <c r="BI575" s="514">
        <f t="shared" si="42"/>
        <v>5.0869565217391312E-2</v>
      </c>
      <c r="BJ575" s="515">
        <v>0</v>
      </c>
      <c r="BK575" s="515">
        <v>0</v>
      </c>
      <c r="BL575" s="515">
        <v>0</v>
      </c>
      <c r="BM575" s="515">
        <v>0</v>
      </c>
      <c r="BN575" s="515">
        <v>0</v>
      </c>
      <c r="BO575" s="515">
        <v>0</v>
      </c>
      <c r="BP575" s="515">
        <v>0</v>
      </c>
      <c r="BQ575" s="515">
        <v>0</v>
      </c>
      <c r="BR575" s="515">
        <v>0</v>
      </c>
      <c r="BS575" s="515">
        <v>0</v>
      </c>
      <c r="BT575" s="515">
        <v>0</v>
      </c>
      <c r="BU575" s="515">
        <v>0</v>
      </c>
      <c r="BV575" s="515">
        <v>0</v>
      </c>
      <c r="BW575" s="515">
        <v>0</v>
      </c>
      <c r="BX575" s="515">
        <v>0</v>
      </c>
      <c r="BY575" s="515">
        <v>0</v>
      </c>
      <c r="BZ575" s="515">
        <v>549357.12</v>
      </c>
      <c r="CA575" s="515">
        <v>549357.12</v>
      </c>
      <c r="CB575" s="515">
        <v>0</v>
      </c>
      <c r="CC575" s="515">
        <v>0</v>
      </c>
      <c r="CD575" s="515">
        <v>0</v>
      </c>
      <c r="CE575" s="515">
        <v>0</v>
      </c>
      <c r="CF575" s="515">
        <v>549357.12</v>
      </c>
      <c r="CG575" s="516">
        <v>549357.12</v>
      </c>
      <c r="CH575" s="501">
        <v>33182880.000000004</v>
      </c>
      <c r="CI575" s="501">
        <v>33182880.000000004</v>
      </c>
      <c r="CJ575" s="501">
        <v>32236800</v>
      </c>
      <c r="CK575" s="257" t="s">
        <v>1976</v>
      </c>
      <c r="CL575" s="108">
        <v>9.4700000000000006</v>
      </c>
      <c r="CM575" s="245">
        <v>9.4700000000000006</v>
      </c>
      <c r="CN575" s="109">
        <v>9.1999999999999993</v>
      </c>
      <c r="CO575" s="436"/>
      <c r="CP575" s="436"/>
      <c r="CQ575" s="436"/>
      <c r="CR575" s="273"/>
      <c r="CS575" s="447">
        <v>22.345609065155823</v>
      </c>
      <c r="CT575" s="448">
        <v>22.345609065155823</v>
      </c>
      <c r="CU575" s="441">
        <v>0.32861189801699736</v>
      </c>
      <c r="CV575" s="442">
        <v>0.32861189801699736</v>
      </c>
      <c r="CW575" s="450" t="s">
        <v>2287</v>
      </c>
      <c r="CX575" s="242"/>
      <c r="CY575" s="436"/>
      <c r="CZ575" s="436"/>
      <c r="DA575" s="437"/>
      <c r="DB575" s="438"/>
      <c r="DC575" s="457">
        <v>3944</v>
      </c>
      <c r="DD575" s="458">
        <v>0</v>
      </c>
      <c r="DE575" s="459">
        <v>0</v>
      </c>
      <c r="DF575" s="357">
        <v>1314.6666666666667</v>
      </c>
    </row>
    <row r="576" spans="1:110" ht="35.25" customHeight="1" x14ac:dyDescent="0.25">
      <c r="A576" s="401" t="s">
        <v>56</v>
      </c>
      <c r="B576" s="48" t="s">
        <v>57</v>
      </c>
      <c r="C576" s="48" t="s">
        <v>926</v>
      </c>
      <c r="D576" s="145" t="s">
        <v>1036</v>
      </c>
      <c r="E576" s="145" t="s">
        <v>1015</v>
      </c>
      <c r="F576" s="145" t="s">
        <v>1038</v>
      </c>
      <c r="G576" s="14" t="s">
        <v>1015</v>
      </c>
      <c r="H576" s="22" t="s">
        <v>1978</v>
      </c>
      <c r="I576" s="145" t="s">
        <v>1975</v>
      </c>
      <c r="J576" s="426">
        <v>11.660166036553681</v>
      </c>
      <c r="K576" s="426">
        <v>6.5321969561100008</v>
      </c>
      <c r="L576" s="488">
        <v>250.6</v>
      </c>
      <c r="M576" s="498"/>
      <c r="N576" s="498"/>
      <c r="O576" s="498"/>
      <c r="P576" s="498"/>
      <c r="Q576" s="498"/>
      <c r="R576" s="498"/>
      <c r="S576" s="498"/>
      <c r="T576" s="498"/>
      <c r="U576" s="498"/>
      <c r="V576" s="498"/>
      <c r="W576" s="498"/>
      <c r="X576" s="498"/>
      <c r="Y576" s="498"/>
      <c r="Z576" s="498"/>
      <c r="AA576" s="498"/>
      <c r="AB576" s="498"/>
      <c r="AC576" s="498">
        <v>11</v>
      </c>
      <c r="AD576" s="498">
        <v>11</v>
      </c>
      <c r="AE576" s="498"/>
      <c r="AF576" s="498"/>
      <c r="AG576" s="585"/>
      <c r="AH576" s="498"/>
      <c r="AI576" s="498">
        <f t="shared" si="43"/>
        <v>11</v>
      </c>
      <c r="AJ576" s="498">
        <f t="shared" si="44"/>
        <v>11</v>
      </c>
      <c r="AK576" s="498"/>
      <c r="AL576" s="498"/>
      <c r="AM576" s="498"/>
      <c r="AN576" s="498"/>
      <c r="AO576" s="498"/>
      <c r="AP576" s="498"/>
      <c r="AQ576" s="498"/>
      <c r="AR576" s="498"/>
      <c r="AS576" s="498"/>
      <c r="AT576" s="498"/>
      <c r="AU576" s="498"/>
      <c r="AV576" s="498"/>
      <c r="AW576" s="498"/>
      <c r="AX576" s="498"/>
      <c r="AY576" s="498"/>
      <c r="AZ576" s="498"/>
      <c r="BA576" s="586">
        <v>86.02</v>
      </c>
      <c r="BB576" s="586">
        <v>86.02</v>
      </c>
      <c r="BC576" s="498"/>
      <c r="BD576" s="498"/>
      <c r="BE576" s="498"/>
      <c r="BF576" s="498"/>
      <c r="BG576" s="256">
        <f t="shared" si="45"/>
        <v>86.02</v>
      </c>
      <c r="BH576" s="26">
        <f t="shared" si="46"/>
        <v>86.02</v>
      </c>
      <c r="BI576" s="514">
        <f t="shared" si="42"/>
        <v>1.0060818713450291E-2</v>
      </c>
      <c r="BJ576" s="515">
        <v>0</v>
      </c>
      <c r="BK576" s="515">
        <v>0</v>
      </c>
      <c r="BL576" s="515">
        <v>0</v>
      </c>
      <c r="BM576" s="515">
        <v>0</v>
      </c>
      <c r="BN576" s="515">
        <v>0</v>
      </c>
      <c r="BO576" s="515">
        <v>0</v>
      </c>
      <c r="BP576" s="515">
        <v>0</v>
      </c>
      <c r="BQ576" s="515">
        <v>0</v>
      </c>
      <c r="BR576" s="515">
        <v>0</v>
      </c>
      <c r="BS576" s="515">
        <v>0</v>
      </c>
      <c r="BT576" s="515">
        <v>0</v>
      </c>
      <c r="BU576" s="515">
        <v>0</v>
      </c>
      <c r="BV576" s="515">
        <v>0</v>
      </c>
      <c r="BW576" s="515">
        <v>0</v>
      </c>
      <c r="BX576" s="515">
        <v>0</v>
      </c>
      <c r="BY576" s="515">
        <v>0</v>
      </c>
      <c r="BZ576" s="515">
        <v>100973.71679999999</v>
      </c>
      <c r="CA576" s="515">
        <v>100973.71679999999</v>
      </c>
      <c r="CB576" s="515">
        <v>0</v>
      </c>
      <c r="CC576" s="515">
        <v>0</v>
      </c>
      <c r="CD576" s="515">
        <v>0</v>
      </c>
      <c r="CE576" s="515">
        <v>0</v>
      </c>
      <c r="CF576" s="515">
        <v>100973.71679999999</v>
      </c>
      <c r="CG576" s="516">
        <v>100973.71679999999</v>
      </c>
      <c r="CH576" s="501">
        <v>9467397.5383739993</v>
      </c>
      <c r="CI576" s="501">
        <v>9467397.5383739993</v>
      </c>
      <c r="CJ576" s="501">
        <v>8885427.9860700015</v>
      </c>
      <c r="CK576" s="257" t="s">
        <v>1976</v>
      </c>
      <c r="CL576" s="108">
        <v>9.11</v>
      </c>
      <c r="CM576" s="245">
        <v>9.11</v>
      </c>
      <c r="CN576" s="109">
        <v>8.5500000000000007</v>
      </c>
      <c r="CO576" s="436"/>
      <c r="CP576" s="436"/>
      <c r="CQ576" s="436"/>
      <c r="CR576" s="273"/>
      <c r="CS576" s="447">
        <v>7.7347462829495015</v>
      </c>
      <c r="CT576" s="448">
        <v>7.7347462829495015</v>
      </c>
      <c r="CU576" s="441">
        <v>0.19435658533449984</v>
      </c>
      <c r="CV576" s="442">
        <v>0.19435658533449984</v>
      </c>
      <c r="CW576" s="450" t="s">
        <v>2236</v>
      </c>
      <c r="CX576" s="242"/>
      <c r="CY576" s="436"/>
      <c r="CZ576" s="436"/>
      <c r="DA576" s="437"/>
      <c r="DB576" s="438"/>
      <c r="DC576" s="457">
        <v>0</v>
      </c>
      <c r="DD576" s="458">
        <v>0</v>
      </c>
      <c r="DE576" s="459">
        <v>1188</v>
      </c>
      <c r="DF576" s="357">
        <v>396</v>
      </c>
    </row>
    <row r="577" spans="1:110" ht="35.25" customHeight="1" x14ac:dyDescent="0.25">
      <c r="A577" s="401" t="s">
        <v>56</v>
      </c>
      <c r="B577" s="48" t="s">
        <v>57</v>
      </c>
      <c r="C577" s="48" t="s">
        <v>926</v>
      </c>
      <c r="D577" s="145" t="s">
        <v>1039</v>
      </c>
      <c r="E577" s="145" t="s">
        <v>928</v>
      </c>
      <c r="F577" s="145" t="s">
        <v>1040</v>
      </c>
      <c r="G577" s="14" t="s">
        <v>1041</v>
      </c>
      <c r="H577" s="22" t="s">
        <v>1979</v>
      </c>
      <c r="I577" s="145" t="s">
        <v>1975</v>
      </c>
      <c r="J577" s="426">
        <v>11.774481389853227</v>
      </c>
      <c r="K577" s="426">
        <v>47.238257477501996</v>
      </c>
      <c r="L577" s="488">
        <v>2244.1</v>
      </c>
      <c r="M577" s="498"/>
      <c r="N577" s="498"/>
      <c r="O577" s="498"/>
      <c r="P577" s="498"/>
      <c r="Q577" s="498"/>
      <c r="R577" s="498"/>
      <c r="S577" s="498"/>
      <c r="T577" s="498"/>
      <c r="U577" s="498"/>
      <c r="V577" s="498"/>
      <c r="W577" s="498"/>
      <c r="X577" s="498"/>
      <c r="Y577" s="498"/>
      <c r="Z577" s="498"/>
      <c r="AA577" s="498"/>
      <c r="AB577" s="498"/>
      <c r="AC577" s="498">
        <v>68</v>
      </c>
      <c r="AD577" s="498">
        <v>68</v>
      </c>
      <c r="AE577" s="498"/>
      <c r="AF577" s="498"/>
      <c r="AG577" s="585"/>
      <c r="AH577" s="498"/>
      <c r="AI577" s="498">
        <f t="shared" si="43"/>
        <v>68</v>
      </c>
      <c r="AJ577" s="498">
        <f t="shared" si="44"/>
        <v>68</v>
      </c>
      <c r="AK577" s="498"/>
      <c r="AL577" s="498"/>
      <c r="AM577" s="498"/>
      <c r="AN577" s="498"/>
      <c r="AO577" s="498"/>
      <c r="AP577" s="498"/>
      <c r="AQ577" s="498"/>
      <c r="AR577" s="498"/>
      <c r="AS577" s="498"/>
      <c r="AT577" s="498"/>
      <c r="AU577" s="498"/>
      <c r="AV577" s="498"/>
      <c r="AW577" s="498"/>
      <c r="AX577" s="498"/>
      <c r="AY577" s="498"/>
      <c r="AZ577" s="498"/>
      <c r="BA577" s="586">
        <v>1787.836</v>
      </c>
      <c r="BB577" s="586">
        <v>1787.836</v>
      </c>
      <c r="BC577" s="498"/>
      <c r="BD577" s="498"/>
      <c r="BE577" s="498"/>
      <c r="BF577" s="498"/>
      <c r="BG577" s="256">
        <f t="shared" si="45"/>
        <v>1787.836</v>
      </c>
      <c r="BH577" s="26">
        <f t="shared" si="46"/>
        <v>1787.836</v>
      </c>
      <c r="BI577" s="514">
        <f t="shared" si="42"/>
        <v>0.21283761904761903</v>
      </c>
      <c r="BJ577" s="515">
        <v>0</v>
      </c>
      <c r="BK577" s="515">
        <v>0</v>
      </c>
      <c r="BL577" s="515">
        <v>0</v>
      </c>
      <c r="BM577" s="515">
        <v>0</v>
      </c>
      <c r="BN577" s="515">
        <v>0</v>
      </c>
      <c r="BO577" s="515">
        <v>0</v>
      </c>
      <c r="BP577" s="515">
        <v>0</v>
      </c>
      <c r="BQ577" s="515">
        <v>0</v>
      </c>
      <c r="BR577" s="515">
        <v>0</v>
      </c>
      <c r="BS577" s="515">
        <v>0</v>
      </c>
      <c r="BT577" s="515">
        <v>0</v>
      </c>
      <c r="BU577" s="515">
        <v>0</v>
      </c>
      <c r="BV577" s="515">
        <v>0</v>
      </c>
      <c r="BW577" s="515">
        <v>0</v>
      </c>
      <c r="BX577" s="515">
        <v>0</v>
      </c>
      <c r="BY577" s="515">
        <v>0</v>
      </c>
      <c r="BZ577" s="515">
        <v>2098633.4102400001</v>
      </c>
      <c r="CA577" s="515">
        <v>2098633.4102400001</v>
      </c>
      <c r="CB577" s="515">
        <v>0</v>
      </c>
      <c r="CC577" s="515">
        <v>0</v>
      </c>
      <c r="CD577" s="515">
        <v>0</v>
      </c>
      <c r="CE577" s="515">
        <v>0</v>
      </c>
      <c r="CF577" s="515">
        <v>2098633.4102400001</v>
      </c>
      <c r="CG577" s="516">
        <v>2098633.4102400001</v>
      </c>
      <c r="CH577" s="501">
        <v>27934364.511763204</v>
      </c>
      <c r="CI577" s="501">
        <v>27934364.511763204</v>
      </c>
      <c r="CJ577" s="501">
        <v>30434327.094528001</v>
      </c>
      <c r="CK577" s="257" t="s">
        <v>1976</v>
      </c>
      <c r="CL577" s="108">
        <v>7.71</v>
      </c>
      <c r="CM577" s="245">
        <v>7.71</v>
      </c>
      <c r="CN577" s="109">
        <v>8.4</v>
      </c>
      <c r="CO577" s="436"/>
      <c r="CP577" s="436"/>
      <c r="CQ577" s="436"/>
      <c r="CR577" s="273"/>
      <c r="CS577" s="447">
        <v>128.12252707024766</v>
      </c>
      <c r="CT577" s="448">
        <v>112.40876124158707</v>
      </c>
      <c r="CU577" s="441">
        <v>0.37917196348304955</v>
      </c>
      <c r="CV577" s="442">
        <v>0.35837653847655093</v>
      </c>
      <c r="CW577" s="450" t="s">
        <v>2241</v>
      </c>
      <c r="CX577" s="242"/>
      <c r="CY577" s="436"/>
      <c r="CZ577" s="436"/>
      <c r="DA577" s="437"/>
      <c r="DB577" s="438"/>
      <c r="DC577" s="457">
        <v>99268</v>
      </c>
      <c r="DD577" s="458">
        <v>416</v>
      </c>
      <c r="DE577" s="459">
        <v>30408</v>
      </c>
      <c r="DF577" s="357">
        <v>43364</v>
      </c>
    </row>
    <row r="578" spans="1:110" ht="35.25" customHeight="1" x14ac:dyDescent="0.25">
      <c r="A578" s="401" t="s">
        <v>56</v>
      </c>
      <c r="B578" s="48" t="s">
        <v>57</v>
      </c>
      <c r="C578" s="48" t="s">
        <v>926</v>
      </c>
      <c r="D578" s="145" t="s">
        <v>1039</v>
      </c>
      <c r="E578" s="145" t="s">
        <v>928</v>
      </c>
      <c r="F578" s="145" t="s">
        <v>1042</v>
      </c>
      <c r="G578" s="14" t="s">
        <v>1043</v>
      </c>
      <c r="H578" s="22" t="s">
        <v>1979</v>
      </c>
      <c r="I578" s="145" t="s">
        <v>1975</v>
      </c>
      <c r="J578" s="426">
        <v>10.974273916756404</v>
      </c>
      <c r="K578" s="426">
        <v>45.082386269865005</v>
      </c>
      <c r="L578" s="488">
        <v>1503.7</v>
      </c>
      <c r="M578" s="498"/>
      <c r="N578" s="498"/>
      <c r="O578" s="498"/>
      <c r="P578" s="498"/>
      <c r="Q578" s="498"/>
      <c r="R578" s="498"/>
      <c r="S578" s="498"/>
      <c r="T578" s="498"/>
      <c r="U578" s="498"/>
      <c r="V578" s="498"/>
      <c r="W578" s="498"/>
      <c r="X578" s="498"/>
      <c r="Y578" s="498"/>
      <c r="Z578" s="498"/>
      <c r="AA578" s="498"/>
      <c r="AB578" s="498"/>
      <c r="AC578" s="498">
        <v>120</v>
      </c>
      <c r="AD578" s="498">
        <v>120</v>
      </c>
      <c r="AE578" s="498"/>
      <c r="AF578" s="498"/>
      <c r="AG578" s="585"/>
      <c r="AH578" s="498"/>
      <c r="AI578" s="498">
        <f t="shared" si="43"/>
        <v>120</v>
      </c>
      <c r="AJ578" s="498">
        <f t="shared" si="44"/>
        <v>120</v>
      </c>
      <c r="AK578" s="498"/>
      <c r="AL578" s="498"/>
      <c r="AM578" s="498"/>
      <c r="AN578" s="498"/>
      <c r="AO578" s="498"/>
      <c r="AP578" s="498"/>
      <c r="AQ578" s="498"/>
      <c r="AR578" s="498"/>
      <c r="AS578" s="498"/>
      <c r="AT578" s="498"/>
      <c r="AU578" s="498"/>
      <c r="AV578" s="498"/>
      <c r="AW578" s="498"/>
      <c r="AX578" s="498"/>
      <c r="AY578" s="498"/>
      <c r="AZ578" s="498"/>
      <c r="BA578" s="586">
        <v>3839.0949999999998</v>
      </c>
      <c r="BB578" s="586">
        <v>3839.0949999999998</v>
      </c>
      <c r="BC578" s="498"/>
      <c r="BD578" s="498"/>
      <c r="BE578" s="498"/>
      <c r="BF578" s="498"/>
      <c r="BG578" s="256">
        <f t="shared" si="45"/>
        <v>3839.0949999999998</v>
      </c>
      <c r="BH578" s="26">
        <f t="shared" si="46"/>
        <v>3839.0949999999998</v>
      </c>
      <c r="BI578" s="514">
        <f t="shared" si="42"/>
        <v>0.65963831615120272</v>
      </c>
      <c r="BJ578" s="515">
        <v>0</v>
      </c>
      <c r="BK578" s="515">
        <v>0</v>
      </c>
      <c r="BL578" s="515">
        <v>0</v>
      </c>
      <c r="BM578" s="515">
        <v>0</v>
      </c>
      <c r="BN578" s="515">
        <v>0</v>
      </c>
      <c r="BO578" s="515">
        <v>0</v>
      </c>
      <c r="BP578" s="515">
        <v>0</v>
      </c>
      <c r="BQ578" s="515">
        <v>0</v>
      </c>
      <c r="BR578" s="515">
        <v>0</v>
      </c>
      <c r="BS578" s="515">
        <v>0</v>
      </c>
      <c r="BT578" s="515">
        <v>0</v>
      </c>
      <c r="BU578" s="515">
        <v>0</v>
      </c>
      <c r="BV578" s="515">
        <v>0</v>
      </c>
      <c r="BW578" s="515">
        <v>0</v>
      </c>
      <c r="BX578" s="515">
        <v>0</v>
      </c>
      <c r="BY578" s="515">
        <v>0</v>
      </c>
      <c r="BZ578" s="515">
        <v>4506483.2747999998</v>
      </c>
      <c r="CA578" s="515">
        <v>4506483.2747999998</v>
      </c>
      <c r="CB578" s="515">
        <v>0</v>
      </c>
      <c r="CC578" s="515">
        <v>0</v>
      </c>
      <c r="CD578" s="515">
        <v>0</v>
      </c>
      <c r="CE578" s="515">
        <v>0</v>
      </c>
      <c r="CF578" s="515">
        <v>4506483.2747999998</v>
      </c>
      <c r="CG578" s="516">
        <v>4506483.2747999998</v>
      </c>
      <c r="CH578" s="501">
        <v>6362007.7005431997</v>
      </c>
      <c r="CI578" s="501">
        <v>6362007.7005431997</v>
      </c>
      <c r="CJ578" s="501">
        <v>5551257.0940272007</v>
      </c>
      <c r="CK578" s="257" t="s">
        <v>1976</v>
      </c>
      <c r="CL578" s="108">
        <v>6.67</v>
      </c>
      <c r="CM578" s="245">
        <v>6.67</v>
      </c>
      <c r="CN578" s="109">
        <v>5.82</v>
      </c>
      <c r="CO578" s="436"/>
      <c r="CP578" s="436"/>
      <c r="CQ578" s="436"/>
      <c r="CR578" s="273"/>
      <c r="CS578" s="447">
        <v>160.93461006854091</v>
      </c>
      <c r="CT578" s="448">
        <v>132.43871115477464</v>
      </c>
      <c r="CU578" s="441">
        <v>2.1015560776062787</v>
      </c>
      <c r="CV578" s="442">
        <v>2.0711858714435656</v>
      </c>
      <c r="CW578" s="450" t="s">
        <v>2238</v>
      </c>
      <c r="CX578" s="242"/>
      <c r="CY578" s="436"/>
      <c r="CZ578" s="436"/>
      <c r="DA578" s="437"/>
      <c r="DB578" s="438"/>
      <c r="DC578" s="457">
        <v>0</v>
      </c>
      <c r="DD578" s="458">
        <v>81504</v>
      </c>
      <c r="DE578" s="459">
        <v>101006</v>
      </c>
      <c r="DF578" s="357">
        <v>60836.666666666664</v>
      </c>
    </row>
    <row r="579" spans="1:110" ht="35.25" customHeight="1" x14ac:dyDescent="0.25">
      <c r="A579" s="401" t="s">
        <v>56</v>
      </c>
      <c r="B579" s="48" t="s">
        <v>57</v>
      </c>
      <c r="C579" s="48" t="s">
        <v>926</v>
      </c>
      <c r="D579" s="145" t="s">
        <v>1039</v>
      </c>
      <c r="E579" s="145" t="s">
        <v>928</v>
      </c>
      <c r="F579" s="145" t="s">
        <v>1044</v>
      </c>
      <c r="G579" s="14" t="s">
        <v>1045</v>
      </c>
      <c r="H579" s="22" t="s">
        <v>1979</v>
      </c>
      <c r="I579" s="145" t="s">
        <v>1975</v>
      </c>
      <c r="J579" s="426">
        <v>8.8937344867046697</v>
      </c>
      <c r="K579" s="426">
        <v>45.708712026138002</v>
      </c>
      <c r="L579" s="488">
        <v>1574.8</v>
      </c>
      <c r="M579" s="498"/>
      <c r="N579" s="498"/>
      <c r="O579" s="498"/>
      <c r="P579" s="498"/>
      <c r="Q579" s="498"/>
      <c r="R579" s="498"/>
      <c r="S579" s="498"/>
      <c r="T579" s="498"/>
      <c r="U579" s="498"/>
      <c r="V579" s="498"/>
      <c r="W579" s="498"/>
      <c r="X579" s="498"/>
      <c r="Y579" s="498"/>
      <c r="Z579" s="498"/>
      <c r="AA579" s="498"/>
      <c r="AB579" s="498"/>
      <c r="AC579" s="498">
        <v>100</v>
      </c>
      <c r="AD579" s="498">
        <v>100</v>
      </c>
      <c r="AE579" s="498"/>
      <c r="AF579" s="498"/>
      <c r="AG579" s="585"/>
      <c r="AH579" s="498"/>
      <c r="AI579" s="498">
        <f t="shared" si="43"/>
        <v>100</v>
      </c>
      <c r="AJ579" s="498">
        <f t="shared" si="44"/>
        <v>100</v>
      </c>
      <c r="AK579" s="498"/>
      <c r="AL579" s="498"/>
      <c r="AM579" s="498"/>
      <c r="AN579" s="498"/>
      <c r="AO579" s="498"/>
      <c r="AP579" s="498"/>
      <c r="AQ579" s="498"/>
      <c r="AR579" s="498"/>
      <c r="AS579" s="498"/>
      <c r="AT579" s="498"/>
      <c r="AU579" s="498"/>
      <c r="AV579" s="498"/>
      <c r="AW579" s="498"/>
      <c r="AX579" s="498"/>
      <c r="AY579" s="498"/>
      <c r="AZ579" s="498"/>
      <c r="BA579" s="586">
        <v>10185.51</v>
      </c>
      <c r="BB579" s="586">
        <v>10185.51</v>
      </c>
      <c r="BC579" s="498"/>
      <c r="BD579" s="498"/>
      <c r="BE579" s="498"/>
      <c r="BF579" s="498"/>
      <c r="BG579" s="256">
        <f t="shared" si="45"/>
        <v>10185.51</v>
      </c>
      <c r="BH579" s="26">
        <f t="shared" si="46"/>
        <v>10185.51</v>
      </c>
      <c r="BI579" s="514">
        <f t="shared" si="42"/>
        <v>1.2975171974522295</v>
      </c>
      <c r="BJ579" s="515">
        <v>0</v>
      </c>
      <c r="BK579" s="515">
        <v>0</v>
      </c>
      <c r="BL579" s="515">
        <v>0</v>
      </c>
      <c r="BM579" s="515">
        <v>0</v>
      </c>
      <c r="BN579" s="515">
        <v>0</v>
      </c>
      <c r="BO579" s="515">
        <v>0</v>
      </c>
      <c r="BP579" s="515">
        <v>0</v>
      </c>
      <c r="BQ579" s="515">
        <v>0</v>
      </c>
      <c r="BR579" s="515">
        <v>0</v>
      </c>
      <c r="BS579" s="515">
        <v>0</v>
      </c>
      <c r="BT579" s="515">
        <v>0</v>
      </c>
      <c r="BU579" s="515">
        <v>0</v>
      </c>
      <c r="BV579" s="515">
        <v>0</v>
      </c>
      <c r="BW579" s="515">
        <v>0</v>
      </c>
      <c r="BX579" s="515">
        <v>0</v>
      </c>
      <c r="BY579" s="515">
        <v>0</v>
      </c>
      <c r="BZ579" s="515">
        <v>11956159.058400001</v>
      </c>
      <c r="CA579" s="515">
        <v>11956159.058400001</v>
      </c>
      <c r="CB579" s="515">
        <v>0</v>
      </c>
      <c r="CC579" s="515">
        <v>0</v>
      </c>
      <c r="CD579" s="515">
        <v>0</v>
      </c>
      <c r="CE579" s="515">
        <v>0</v>
      </c>
      <c r="CF579" s="515">
        <v>11956159.058400001</v>
      </c>
      <c r="CG579" s="516">
        <v>11956159.058400001</v>
      </c>
      <c r="CH579" s="501">
        <v>17854401.836606402</v>
      </c>
      <c r="CI579" s="501">
        <v>17854401.836606402</v>
      </c>
      <c r="CJ579" s="501">
        <v>20733292.073573999</v>
      </c>
      <c r="CK579" s="257" t="s">
        <v>1976</v>
      </c>
      <c r="CL579" s="108">
        <v>6.76</v>
      </c>
      <c r="CM579" s="245">
        <v>6.76</v>
      </c>
      <c r="CN579" s="109">
        <v>7.85</v>
      </c>
      <c r="CO579" s="436"/>
      <c r="CP579" s="436"/>
      <c r="CQ579" s="436"/>
      <c r="CR579" s="273"/>
      <c r="CS579" s="447">
        <v>135.82710807543299</v>
      </c>
      <c r="CT579" s="448">
        <v>135.82710807543299</v>
      </c>
      <c r="CU579" s="441">
        <v>1.5362099407322081</v>
      </c>
      <c r="CV579" s="442">
        <v>1.5362099407322081</v>
      </c>
      <c r="CW579" s="450" t="s">
        <v>2234</v>
      </c>
      <c r="CX579" s="242"/>
      <c r="CY579" s="436"/>
      <c r="CZ579" s="436"/>
      <c r="DA579" s="437"/>
      <c r="DB579" s="438"/>
      <c r="DC579" s="457">
        <v>0</v>
      </c>
      <c r="DD579" s="458">
        <v>47878</v>
      </c>
      <c r="DE579" s="459">
        <v>141873</v>
      </c>
      <c r="DF579" s="357">
        <v>63250.333333333336</v>
      </c>
    </row>
    <row r="580" spans="1:110" ht="35.25" customHeight="1" x14ac:dyDescent="0.25">
      <c r="A580" s="401" t="s">
        <v>56</v>
      </c>
      <c r="B580" s="48" t="s">
        <v>57</v>
      </c>
      <c r="C580" s="48" t="s">
        <v>926</v>
      </c>
      <c r="D580" s="145" t="s">
        <v>1046</v>
      </c>
      <c r="E580" s="145" t="s">
        <v>1047</v>
      </c>
      <c r="F580" s="145" t="s">
        <v>1048</v>
      </c>
      <c r="G580" s="14" t="s">
        <v>1049</v>
      </c>
      <c r="H580" s="22" t="s">
        <v>1979</v>
      </c>
      <c r="I580" s="145" t="s">
        <v>1975</v>
      </c>
      <c r="J580" s="426">
        <v>10.882821634116768</v>
      </c>
      <c r="K580" s="426">
        <v>59.296401391815003</v>
      </c>
      <c r="L580" s="488">
        <v>2158.4</v>
      </c>
      <c r="M580" s="498"/>
      <c r="N580" s="498"/>
      <c r="O580" s="498"/>
      <c r="P580" s="498"/>
      <c r="Q580" s="498"/>
      <c r="R580" s="498"/>
      <c r="S580" s="498"/>
      <c r="T580" s="498"/>
      <c r="U580" s="498">
        <v>2</v>
      </c>
      <c r="V580" s="498">
        <v>2</v>
      </c>
      <c r="W580" s="498"/>
      <c r="X580" s="498"/>
      <c r="Y580" s="498"/>
      <c r="Z580" s="498"/>
      <c r="AA580" s="498"/>
      <c r="AB580" s="498"/>
      <c r="AC580" s="498">
        <v>206</v>
      </c>
      <c r="AD580" s="498">
        <v>206</v>
      </c>
      <c r="AE580" s="498"/>
      <c r="AF580" s="498"/>
      <c r="AG580" s="585"/>
      <c r="AH580" s="498"/>
      <c r="AI580" s="498">
        <f t="shared" si="43"/>
        <v>208</v>
      </c>
      <c r="AJ580" s="498">
        <f t="shared" si="44"/>
        <v>208</v>
      </c>
      <c r="AK580" s="498"/>
      <c r="AL580" s="498"/>
      <c r="AM580" s="498"/>
      <c r="AN580" s="498"/>
      <c r="AO580" s="498"/>
      <c r="AP580" s="498"/>
      <c r="AQ580" s="498"/>
      <c r="AR580" s="498"/>
      <c r="AS580" s="498">
        <v>7350</v>
      </c>
      <c r="AT580" s="498">
        <v>7350</v>
      </c>
      <c r="AU580" s="498"/>
      <c r="AV580" s="498"/>
      <c r="AW580" s="498"/>
      <c r="AX580" s="498"/>
      <c r="AY580" s="498"/>
      <c r="AZ580" s="498"/>
      <c r="BA580" s="586">
        <v>3994.904</v>
      </c>
      <c r="BB580" s="586">
        <v>3994.904</v>
      </c>
      <c r="BC580" s="498"/>
      <c r="BD580" s="498"/>
      <c r="BE580" s="498"/>
      <c r="BF580" s="498"/>
      <c r="BG580" s="256">
        <f t="shared" si="45"/>
        <v>11344.904</v>
      </c>
      <c r="BH580" s="26">
        <f t="shared" si="46"/>
        <v>11344.904</v>
      </c>
      <c r="BI580" s="514">
        <f t="shared" si="42"/>
        <v>1.9196115059221657</v>
      </c>
      <c r="BJ580" s="515">
        <v>0</v>
      </c>
      <c r="BK580" s="515">
        <v>0</v>
      </c>
      <c r="BL580" s="515">
        <v>0</v>
      </c>
      <c r="BM580" s="515">
        <v>0</v>
      </c>
      <c r="BN580" s="515">
        <v>0</v>
      </c>
      <c r="BO580" s="515">
        <v>0</v>
      </c>
      <c r="BP580" s="515">
        <v>0</v>
      </c>
      <c r="BQ580" s="515">
        <v>0</v>
      </c>
      <c r="BR580" s="515">
        <v>47194938</v>
      </c>
      <c r="BS580" s="515">
        <v>47194938</v>
      </c>
      <c r="BT580" s="515">
        <v>0</v>
      </c>
      <c r="BU580" s="515">
        <v>0</v>
      </c>
      <c r="BV580" s="515">
        <v>0</v>
      </c>
      <c r="BW580" s="515">
        <v>0</v>
      </c>
      <c r="BX580" s="515">
        <v>0</v>
      </c>
      <c r="BY580" s="515">
        <v>0</v>
      </c>
      <c r="BZ580" s="515">
        <v>4689378.1113600004</v>
      </c>
      <c r="CA580" s="515">
        <v>4689378.1113600004</v>
      </c>
      <c r="CB580" s="515">
        <v>0</v>
      </c>
      <c r="CC580" s="515">
        <v>0</v>
      </c>
      <c r="CD580" s="515">
        <v>0</v>
      </c>
      <c r="CE580" s="515">
        <v>0</v>
      </c>
      <c r="CF580" s="515">
        <v>51884316.111359999</v>
      </c>
      <c r="CG580" s="516">
        <v>51884316.111359999</v>
      </c>
      <c r="CH580" s="501">
        <v>23406720</v>
      </c>
      <c r="CI580" s="501">
        <v>23406720</v>
      </c>
      <c r="CJ580" s="501">
        <v>20708640.000000004</v>
      </c>
      <c r="CK580" s="257" t="s">
        <v>1976</v>
      </c>
      <c r="CL580" s="108">
        <v>6.68</v>
      </c>
      <c r="CM580" s="245">
        <v>6.68</v>
      </c>
      <c r="CN580" s="109">
        <v>5.91</v>
      </c>
      <c r="CO580" s="436"/>
      <c r="CP580" s="436"/>
      <c r="CQ580" s="436"/>
      <c r="CR580" s="273"/>
      <c r="CS580" s="447">
        <v>75.467405434434028</v>
      </c>
      <c r="CT580" s="448">
        <v>66.568135135989962</v>
      </c>
      <c r="CU580" s="441">
        <v>0.72606354697084374</v>
      </c>
      <c r="CV580" s="442">
        <v>0.71154673294821924</v>
      </c>
      <c r="CW580" s="450" t="s">
        <v>2243</v>
      </c>
      <c r="CX580" s="242"/>
      <c r="CY580" s="436"/>
      <c r="CZ580" s="436"/>
      <c r="DA580" s="437"/>
      <c r="DB580" s="438"/>
      <c r="DC580" s="457">
        <v>65559</v>
      </c>
      <c r="DD580" s="458">
        <v>251477</v>
      </c>
      <c r="DE580" s="459">
        <v>0</v>
      </c>
      <c r="DF580" s="357">
        <v>105678.66666666667</v>
      </c>
    </row>
    <row r="581" spans="1:110" ht="35.25" customHeight="1" x14ac:dyDescent="0.25">
      <c r="A581" s="401" t="s">
        <v>56</v>
      </c>
      <c r="B581" s="48" t="s">
        <v>57</v>
      </c>
      <c r="C581" s="48" t="s">
        <v>926</v>
      </c>
      <c r="D581" s="145" t="s">
        <v>1046</v>
      </c>
      <c r="E581" s="145" t="s">
        <v>1047</v>
      </c>
      <c r="F581" s="145" t="s">
        <v>1050</v>
      </c>
      <c r="G581" s="14" t="s">
        <v>1024</v>
      </c>
      <c r="H581" s="22" t="s">
        <v>1979</v>
      </c>
      <c r="I581" s="145" t="s">
        <v>1975</v>
      </c>
      <c r="J581" s="426">
        <v>11.43153532995459</v>
      </c>
      <c r="K581" s="426">
        <v>29.335795393527004</v>
      </c>
      <c r="L581" s="488">
        <v>1071.5999999999999</v>
      </c>
      <c r="M581" s="498"/>
      <c r="N581" s="498"/>
      <c r="O581" s="498"/>
      <c r="P581" s="498"/>
      <c r="Q581" s="498"/>
      <c r="R581" s="498"/>
      <c r="S581" s="498"/>
      <c r="T581" s="498"/>
      <c r="U581" s="498"/>
      <c r="V581" s="498"/>
      <c r="W581" s="498"/>
      <c r="X581" s="498"/>
      <c r="Y581" s="498"/>
      <c r="Z581" s="498"/>
      <c r="AA581" s="498"/>
      <c r="AB581" s="498"/>
      <c r="AC581" s="498">
        <v>104</v>
      </c>
      <c r="AD581" s="498">
        <v>104</v>
      </c>
      <c r="AE581" s="498"/>
      <c r="AF581" s="498"/>
      <c r="AG581" s="585"/>
      <c r="AH581" s="498"/>
      <c r="AI581" s="498">
        <f t="shared" si="43"/>
        <v>104</v>
      </c>
      <c r="AJ581" s="498">
        <f t="shared" si="44"/>
        <v>104</v>
      </c>
      <c r="AK581" s="498"/>
      <c r="AL581" s="498"/>
      <c r="AM581" s="498"/>
      <c r="AN581" s="498"/>
      <c r="AO581" s="498"/>
      <c r="AP581" s="498"/>
      <c r="AQ581" s="498"/>
      <c r="AR581" s="498"/>
      <c r="AS581" s="498"/>
      <c r="AT581" s="498"/>
      <c r="AU581" s="498"/>
      <c r="AV581" s="498"/>
      <c r="AW581" s="498"/>
      <c r="AX581" s="498"/>
      <c r="AY581" s="498"/>
      <c r="AZ581" s="498"/>
      <c r="BA581" s="586">
        <v>681.346</v>
      </c>
      <c r="BB581" s="586">
        <v>681.346</v>
      </c>
      <c r="BC581" s="498"/>
      <c r="BD581" s="498"/>
      <c r="BE581" s="498"/>
      <c r="BF581" s="498"/>
      <c r="BG581" s="256">
        <f t="shared" si="45"/>
        <v>681.346</v>
      </c>
      <c r="BH581" s="26">
        <f t="shared" si="46"/>
        <v>681.346</v>
      </c>
      <c r="BI581" s="514">
        <f t="shared" si="42"/>
        <v>0.23575986159169549</v>
      </c>
      <c r="BJ581" s="515">
        <v>0</v>
      </c>
      <c r="BK581" s="515">
        <v>0</v>
      </c>
      <c r="BL581" s="515">
        <v>0</v>
      </c>
      <c r="BM581" s="515">
        <v>0</v>
      </c>
      <c r="BN581" s="515">
        <v>0</v>
      </c>
      <c r="BO581" s="515">
        <v>0</v>
      </c>
      <c r="BP581" s="515">
        <v>0</v>
      </c>
      <c r="BQ581" s="515">
        <v>0</v>
      </c>
      <c r="BR581" s="515">
        <v>0</v>
      </c>
      <c r="BS581" s="515">
        <v>0</v>
      </c>
      <c r="BT581" s="515">
        <v>0</v>
      </c>
      <c r="BU581" s="515">
        <v>0</v>
      </c>
      <c r="BV581" s="515">
        <v>0</v>
      </c>
      <c r="BW581" s="515">
        <v>0</v>
      </c>
      <c r="BX581" s="515">
        <v>0</v>
      </c>
      <c r="BY581" s="515">
        <v>0</v>
      </c>
      <c r="BZ581" s="515">
        <v>799791.18864000007</v>
      </c>
      <c r="CA581" s="515">
        <v>799791.18864000007</v>
      </c>
      <c r="CB581" s="515">
        <v>0</v>
      </c>
      <c r="CC581" s="515">
        <v>0</v>
      </c>
      <c r="CD581" s="515">
        <v>0</v>
      </c>
      <c r="CE581" s="515">
        <v>0</v>
      </c>
      <c r="CF581" s="515">
        <v>799791.18864000007</v>
      </c>
      <c r="CG581" s="516">
        <v>799791.18864000007</v>
      </c>
      <c r="CH581" s="501">
        <v>0</v>
      </c>
      <c r="CI581" s="501">
        <v>0</v>
      </c>
      <c r="CJ581" s="501">
        <v>10126560.000000002</v>
      </c>
      <c r="CK581" s="257" t="s">
        <v>1976</v>
      </c>
      <c r="CL581" s="108">
        <v>0</v>
      </c>
      <c r="CM581" s="245">
        <v>0</v>
      </c>
      <c r="CN581" s="109">
        <v>2.89</v>
      </c>
      <c r="CO581" s="436"/>
      <c r="CP581" s="436"/>
      <c r="CQ581" s="436"/>
      <c r="CR581" s="273"/>
      <c r="CS581" s="447">
        <v>10.581608415337636</v>
      </c>
      <c r="CT581" s="448">
        <v>8.9110960298608788</v>
      </c>
      <c r="CU581" s="441">
        <v>0.3305055989141501</v>
      </c>
      <c r="CV581" s="442">
        <v>0.32371903630811005</v>
      </c>
      <c r="CW581" s="450" t="s">
        <v>2223</v>
      </c>
      <c r="CX581" s="242"/>
      <c r="CY581" s="436"/>
      <c r="CZ581" s="436"/>
      <c r="DA581" s="437"/>
      <c r="DB581" s="438"/>
      <c r="DC581" s="457">
        <v>0</v>
      </c>
      <c r="DD581" s="458">
        <v>0</v>
      </c>
      <c r="DE581" s="459">
        <v>12776</v>
      </c>
      <c r="DF581" s="357">
        <v>4258.666666666667</v>
      </c>
    </row>
    <row r="582" spans="1:110" ht="35.25" customHeight="1" x14ac:dyDescent="0.25">
      <c r="A582" s="401" t="s">
        <v>56</v>
      </c>
      <c r="B582" s="48" t="s">
        <v>57</v>
      </c>
      <c r="C582" s="48" t="s">
        <v>926</v>
      </c>
      <c r="D582" s="145" t="s">
        <v>1051</v>
      </c>
      <c r="E582" s="145" t="s">
        <v>1052</v>
      </c>
      <c r="F582" s="145" t="s">
        <v>1053</v>
      </c>
      <c r="G582" s="14" t="s">
        <v>1054</v>
      </c>
      <c r="H582" s="22" t="s">
        <v>1979</v>
      </c>
      <c r="I582" s="145" t="s">
        <v>1984</v>
      </c>
      <c r="J582" s="426">
        <v>5.617040768945869</v>
      </c>
      <c r="K582" s="426">
        <v>70.841287731438001</v>
      </c>
      <c r="L582" s="488">
        <v>771.8</v>
      </c>
      <c r="M582" s="498"/>
      <c r="N582" s="498"/>
      <c r="O582" s="498"/>
      <c r="P582" s="498"/>
      <c r="Q582" s="498"/>
      <c r="R582" s="498"/>
      <c r="S582" s="498"/>
      <c r="T582" s="498"/>
      <c r="U582" s="498"/>
      <c r="V582" s="498"/>
      <c r="W582" s="498"/>
      <c r="X582" s="498"/>
      <c r="Y582" s="498"/>
      <c r="Z582" s="498"/>
      <c r="AA582" s="498"/>
      <c r="AB582" s="498"/>
      <c r="AC582" s="498">
        <v>66</v>
      </c>
      <c r="AD582" s="498">
        <v>66</v>
      </c>
      <c r="AE582" s="498"/>
      <c r="AF582" s="498"/>
      <c r="AG582" s="585"/>
      <c r="AH582" s="498"/>
      <c r="AI582" s="498">
        <f t="shared" si="43"/>
        <v>66</v>
      </c>
      <c r="AJ582" s="498">
        <f t="shared" si="44"/>
        <v>66</v>
      </c>
      <c r="AK582" s="498"/>
      <c r="AL582" s="498"/>
      <c r="AM582" s="498"/>
      <c r="AN582" s="498"/>
      <c r="AO582" s="498"/>
      <c r="AP582" s="498"/>
      <c r="AQ582" s="498"/>
      <c r="AR582" s="498"/>
      <c r="AS582" s="498"/>
      <c r="AT582" s="498"/>
      <c r="AU582" s="498"/>
      <c r="AV582" s="498"/>
      <c r="AW582" s="498"/>
      <c r="AX582" s="498"/>
      <c r="AY582" s="498"/>
      <c r="AZ582" s="498"/>
      <c r="BA582" s="586">
        <v>4460.49</v>
      </c>
      <c r="BB582" s="586">
        <v>4460.49</v>
      </c>
      <c r="BC582" s="498"/>
      <c r="BD582" s="498"/>
      <c r="BE582" s="498"/>
      <c r="BF582" s="498"/>
      <c r="BG582" s="256">
        <f t="shared" si="45"/>
        <v>4460.49</v>
      </c>
      <c r="BH582" s="26">
        <f t="shared" si="46"/>
        <v>4460.49</v>
      </c>
      <c r="BI582" s="514">
        <f t="shared" si="42"/>
        <v>1.170732283464567</v>
      </c>
      <c r="BJ582" s="515">
        <v>0</v>
      </c>
      <c r="BK582" s="515">
        <v>0</v>
      </c>
      <c r="BL582" s="515">
        <v>0</v>
      </c>
      <c r="BM582" s="515">
        <v>0</v>
      </c>
      <c r="BN582" s="515">
        <v>0</v>
      </c>
      <c r="BO582" s="515">
        <v>0</v>
      </c>
      <c r="BP582" s="515">
        <v>0</v>
      </c>
      <c r="BQ582" s="515">
        <v>0</v>
      </c>
      <c r="BR582" s="515">
        <v>0</v>
      </c>
      <c r="BS582" s="515">
        <v>0</v>
      </c>
      <c r="BT582" s="515">
        <v>0</v>
      </c>
      <c r="BU582" s="515">
        <v>0</v>
      </c>
      <c r="BV582" s="515">
        <v>0</v>
      </c>
      <c r="BW582" s="515">
        <v>0</v>
      </c>
      <c r="BX582" s="515">
        <v>0</v>
      </c>
      <c r="BY582" s="515">
        <v>0</v>
      </c>
      <c r="BZ582" s="515">
        <v>5235901.5816000002</v>
      </c>
      <c r="CA582" s="515">
        <v>5235901.5816000002</v>
      </c>
      <c r="CB582" s="515">
        <v>0</v>
      </c>
      <c r="CC582" s="515">
        <v>0</v>
      </c>
      <c r="CD582" s="515">
        <v>0</v>
      </c>
      <c r="CE582" s="515">
        <v>0</v>
      </c>
      <c r="CF582" s="515">
        <v>5235901.5816000002</v>
      </c>
      <c r="CG582" s="516">
        <v>5235901.5816000002</v>
      </c>
      <c r="CH582" s="501">
        <v>851404.21100279992</v>
      </c>
      <c r="CI582" s="501">
        <v>851404.21100279992</v>
      </c>
      <c r="CJ582" s="501">
        <v>1942425.1760004</v>
      </c>
      <c r="CK582" s="257" t="s">
        <v>1976</v>
      </c>
      <c r="CL582" s="108">
        <v>1.67</v>
      </c>
      <c r="CM582" s="245">
        <v>1.67</v>
      </c>
      <c r="CN582" s="109">
        <v>3.81</v>
      </c>
      <c r="CO582" s="436"/>
      <c r="CP582" s="436"/>
      <c r="CQ582" s="436"/>
      <c r="CR582" s="273"/>
      <c r="CS582" s="447">
        <v>260.23101117875689</v>
      </c>
      <c r="CT582" s="448">
        <v>133.61187110533464</v>
      </c>
      <c r="CU582" s="441">
        <v>0.93413577028723171</v>
      </c>
      <c r="CV582" s="442">
        <v>0.86612063100105863</v>
      </c>
      <c r="CW582" s="450" t="s">
        <v>2234</v>
      </c>
      <c r="CX582" s="242"/>
      <c r="CY582" s="436"/>
      <c r="CZ582" s="436"/>
      <c r="DA582" s="437"/>
      <c r="DB582" s="438"/>
      <c r="DC582" s="457">
        <v>0</v>
      </c>
      <c r="DD582" s="458">
        <v>700</v>
      </c>
      <c r="DE582" s="459">
        <v>111318</v>
      </c>
      <c r="DF582" s="357">
        <v>37339.333333333336</v>
      </c>
    </row>
    <row r="583" spans="1:110" ht="35.25" customHeight="1" x14ac:dyDescent="0.25">
      <c r="A583" s="401" t="s">
        <v>56</v>
      </c>
      <c r="B583" s="48" t="s">
        <v>57</v>
      </c>
      <c r="C583" s="48" t="s">
        <v>926</v>
      </c>
      <c r="D583" s="145" t="s">
        <v>1051</v>
      </c>
      <c r="E583" s="145" t="s">
        <v>1052</v>
      </c>
      <c r="F583" s="145" t="s">
        <v>1055</v>
      </c>
      <c r="G583" s="14" t="s">
        <v>1052</v>
      </c>
      <c r="H583" s="22" t="s">
        <v>1979</v>
      </c>
      <c r="I583" s="145" t="s">
        <v>1984</v>
      </c>
      <c r="J583" s="426">
        <v>8.819949122302237</v>
      </c>
      <c r="K583" s="426">
        <v>62.474242294296005</v>
      </c>
      <c r="L583" s="488">
        <v>1308.8</v>
      </c>
      <c r="M583" s="498"/>
      <c r="N583" s="498"/>
      <c r="O583" s="498"/>
      <c r="P583" s="498"/>
      <c r="Q583" s="498"/>
      <c r="R583" s="498"/>
      <c r="S583" s="498"/>
      <c r="T583" s="498"/>
      <c r="U583" s="498"/>
      <c r="V583" s="498"/>
      <c r="W583" s="498"/>
      <c r="X583" s="498"/>
      <c r="Y583" s="498"/>
      <c r="Z583" s="498"/>
      <c r="AA583" s="498"/>
      <c r="AB583" s="498"/>
      <c r="AC583" s="498">
        <v>64</v>
      </c>
      <c r="AD583" s="498">
        <v>64</v>
      </c>
      <c r="AE583" s="498"/>
      <c r="AF583" s="498"/>
      <c r="AG583" s="585">
        <v>1</v>
      </c>
      <c r="AH583" s="498">
        <v>1</v>
      </c>
      <c r="AI583" s="498">
        <f t="shared" si="43"/>
        <v>65</v>
      </c>
      <c r="AJ583" s="498">
        <f t="shared" si="44"/>
        <v>65</v>
      </c>
      <c r="AK583" s="498"/>
      <c r="AL583" s="498"/>
      <c r="AM583" s="498"/>
      <c r="AN583" s="498"/>
      <c r="AO583" s="498"/>
      <c r="AP583" s="498"/>
      <c r="AQ583" s="498"/>
      <c r="AR583" s="498"/>
      <c r="AS583" s="498"/>
      <c r="AT583" s="498"/>
      <c r="AU583" s="498"/>
      <c r="AV583" s="498"/>
      <c r="AW583" s="498"/>
      <c r="AX583" s="498"/>
      <c r="AY583" s="498"/>
      <c r="AZ583" s="498"/>
      <c r="BA583" s="586">
        <v>1498.86</v>
      </c>
      <c r="BB583" s="586">
        <v>1498.86</v>
      </c>
      <c r="BC583" s="498"/>
      <c r="BD583" s="498"/>
      <c r="BE583" s="498">
        <v>6</v>
      </c>
      <c r="BF583" s="498">
        <v>6</v>
      </c>
      <c r="BG583" s="256">
        <f t="shared" si="45"/>
        <v>1504.86</v>
      </c>
      <c r="BH583" s="26">
        <f t="shared" si="46"/>
        <v>1504.86</v>
      </c>
      <c r="BI583" s="514">
        <f t="shared" si="42"/>
        <v>0.51536301369863013</v>
      </c>
      <c r="BJ583" s="515">
        <v>0</v>
      </c>
      <c r="BK583" s="515">
        <v>0</v>
      </c>
      <c r="BL583" s="515">
        <v>0</v>
      </c>
      <c r="BM583" s="515">
        <v>0</v>
      </c>
      <c r="BN583" s="515">
        <v>0</v>
      </c>
      <c r="BO583" s="515">
        <v>0</v>
      </c>
      <c r="BP583" s="515">
        <v>0</v>
      </c>
      <c r="BQ583" s="515">
        <v>0</v>
      </c>
      <c r="BR583" s="515">
        <v>0</v>
      </c>
      <c r="BS583" s="515">
        <v>0</v>
      </c>
      <c r="BT583" s="515">
        <v>0</v>
      </c>
      <c r="BU583" s="515">
        <v>0</v>
      </c>
      <c r="BV583" s="515">
        <v>0</v>
      </c>
      <c r="BW583" s="515">
        <v>0</v>
      </c>
      <c r="BX583" s="515">
        <v>0</v>
      </c>
      <c r="BY583" s="515">
        <v>0</v>
      </c>
      <c r="BZ583" s="515">
        <v>1759421.8223999999</v>
      </c>
      <c r="CA583" s="515">
        <v>1759421.8223999999</v>
      </c>
      <c r="CB583" s="515">
        <v>0</v>
      </c>
      <c r="CC583" s="515">
        <v>0</v>
      </c>
      <c r="CD583" s="515">
        <v>19657.439999999999</v>
      </c>
      <c r="CE583" s="515">
        <v>19657.439999999999</v>
      </c>
      <c r="CF583" s="515">
        <v>1779079.2623999999</v>
      </c>
      <c r="CG583" s="516">
        <v>1779079.2623999999</v>
      </c>
      <c r="CH583" s="501">
        <v>7722140.4680448007</v>
      </c>
      <c r="CI583" s="501">
        <v>7722140.4680448007</v>
      </c>
      <c r="CJ583" s="501">
        <v>9092197.6478592008</v>
      </c>
      <c r="CK583" s="257" t="s">
        <v>1976</v>
      </c>
      <c r="CL583" s="108">
        <v>2.48</v>
      </c>
      <c r="CM583" s="245">
        <v>2.48</v>
      </c>
      <c r="CN583" s="109">
        <v>2.92</v>
      </c>
      <c r="CO583" s="436"/>
      <c r="CP583" s="436"/>
      <c r="CQ583" s="436"/>
      <c r="CR583" s="273"/>
      <c r="CS583" s="447">
        <v>972.34036288356162</v>
      </c>
      <c r="CT583" s="448">
        <v>475.38929254717021</v>
      </c>
      <c r="CU583" s="441">
        <v>2.5927622953719398</v>
      </c>
      <c r="CV583" s="442">
        <v>2.3223749355350387</v>
      </c>
      <c r="CW583" s="450" t="s">
        <v>2238</v>
      </c>
      <c r="CX583" s="242"/>
      <c r="CY583" s="436"/>
      <c r="CZ583" s="436"/>
      <c r="DA583" s="437"/>
      <c r="DB583" s="438"/>
      <c r="DC583" s="457">
        <v>126869</v>
      </c>
      <c r="DD583" s="458">
        <v>288804</v>
      </c>
      <c r="DE583" s="459">
        <v>1143679</v>
      </c>
      <c r="DF583" s="357">
        <v>519784</v>
      </c>
    </row>
    <row r="584" spans="1:110" ht="35.25" customHeight="1" x14ac:dyDescent="0.25">
      <c r="A584" s="401" t="s">
        <v>56</v>
      </c>
      <c r="B584" s="48" t="s">
        <v>57</v>
      </c>
      <c r="C584" s="48" t="s">
        <v>926</v>
      </c>
      <c r="D584" s="145" t="s">
        <v>1051</v>
      </c>
      <c r="E584" s="145" t="s">
        <v>1052</v>
      </c>
      <c r="F584" s="145" t="s">
        <v>1056</v>
      </c>
      <c r="G584" s="14" t="s">
        <v>1052</v>
      </c>
      <c r="H584" s="22" t="s">
        <v>1979</v>
      </c>
      <c r="I584" s="145" t="s">
        <v>1984</v>
      </c>
      <c r="J584" s="426">
        <v>5.9038683826792751</v>
      </c>
      <c r="K584" s="426">
        <v>63.177083201925001</v>
      </c>
      <c r="L584" s="488">
        <v>1221.4000000000001</v>
      </c>
      <c r="M584" s="498"/>
      <c r="N584" s="498"/>
      <c r="O584" s="498"/>
      <c r="P584" s="498"/>
      <c r="Q584" s="498"/>
      <c r="R584" s="498"/>
      <c r="S584" s="498"/>
      <c r="T584" s="498"/>
      <c r="U584" s="498"/>
      <c r="V584" s="498"/>
      <c r="W584" s="498"/>
      <c r="X584" s="498"/>
      <c r="Y584" s="498"/>
      <c r="Z584" s="498"/>
      <c r="AA584" s="498"/>
      <c r="AB584" s="498"/>
      <c r="AC584" s="498">
        <v>76</v>
      </c>
      <c r="AD584" s="498">
        <v>76</v>
      </c>
      <c r="AE584" s="498"/>
      <c r="AF584" s="498"/>
      <c r="AG584" s="585">
        <v>1</v>
      </c>
      <c r="AH584" s="498">
        <v>1</v>
      </c>
      <c r="AI584" s="498">
        <f t="shared" si="43"/>
        <v>77</v>
      </c>
      <c r="AJ584" s="498">
        <f t="shared" si="44"/>
        <v>77</v>
      </c>
      <c r="AK584" s="498"/>
      <c r="AL584" s="498"/>
      <c r="AM584" s="498"/>
      <c r="AN584" s="498"/>
      <c r="AO584" s="498"/>
      <c r="AP584" s="498"/>
      <c r="AQ584" s="498"/>
      <c r="AR584" s="498"/>
      <c r="AS584" s="498"/>
      <c r="AT584" s="498"/>
      <c r="AU584" s="498"/>
      <c r="AV584" s="498"/>
      <c r="AW584" s="498"/>
      <c r="AX584" s="498"/>
      <c r="AY584" s="498"/>
      <c r="AZ584" s="498"/>
      <c r="BA584" s="586">
        <v>3570.15</v>
      </c>
      <c r="BB584" s="586">
        <v>3570.15</v>
      </c>
      <c r="BC584" s="498"/>
      <c r="BD584" s="498"/>
      <c r="BE584" s="498">
        <v>10</v>
      </c>
      <c r="BF584" s="498">
        <v>10</v>
      </c>
      <c r="BG584" s="256">
        <f t="shared" si="45"/>
        <v>3580.15</v>
      </c>
      <c r="BH584" s="26">
        <f t="shared" si="46"/>
        <v>3580.15</v>
      </c>
      <c r="BI584" s="514">
        <f t="shared" si="42"/>
        <v>0.93721204188481688</v>
      </c>
      <c r="BJ584" s="515">
        <v>0</v>
      </c>
      <c r="BK584" s="515">
        <v>0</v>
      </c>
      <c r="BL584" s="515">
        <v>0</v>
      </c>
      <c r="BM584" s="515">
        <v>0</v>
      </c>
      <c r="BN584" s="515">
        <v>0</v>
      </c>
      <c r="BO584" s="515">
        <v>0</v>
      </c>
      <c r="BP584" s="515">
        <v>0</v>
      </c>
      <c r="BQ584" s="515">
        <v>0</v>
      </c>
      <c r="BR584" s="515">
        <v>0</v>
      </c>
      <c r="BS584" s="515">
        <v>0</v>
      </c>
      <c r="BT584" s="515">
        <v>0</v>
      </c>
      <c r="BU584" s="515">
        <v>0</v>
      </c>
      <c r="BV584" s="515">
        <v>0</v>
      </c>
      <c r="BW584" s="515">
        <v>0</v>
      </c>
      <c r="BX584" s="515">
        <v>0</v>
      </c>
      <c r="BY584" s="515">
        <v>0</v>
      </c>
      <c r="BZ584" s="515">
        <v>4190784.8760000002</v>
      </c>
      <c r="CA584" s="515">
        <v>4190784.8760000002</v>
      </c>
      <c r="CB584" s="515">
        <v>0</v>
      </c>
      <c r="CC584" s="515">
        <v>0</v>
      </c>
      <c r="CD584" s="515">
        <v>32762.400000000001</v>
      </c>
      <c r="CE584" s="515">
        <v>32762.400000000001</v>
      </c>
      <c r="CF584" s="515">
        <v>4223547.2760000005</v>
      </c>
      <c r="CG584" s="516">
        <v>4223547.2760000005</v>
      </c>
      <c r="CH584" s="501">
        <v>9145440</v>
      </c>
      <c r="CI584" s="501">
        <v>9145440</v>
      </c>
      <c r="CJ584" s="501">
        <v>13385280</v>
      </c>
      <c r="CK584" s="257" t="s">
        <v>1976</v>
      </c>
      <c r="CL584" s="108">
        <v>2.61</v>
      </c>
      <c r="CM584" s="245">
        <v>2.61</v>
      </c>
      <c r="CN584" s="109">
        <v>3.82</v>
      </c>
      <c r="CO584" s="436"/>
      <c r="CP584" s="436"/>
      <c r="CQ584" s="436"/>
      <c r="CR584" s="273"/>
      <c r="CS584" s="447">
        <v>177.29477044868864</v>
      </c>
      <c r="CT584" s="448">
        <v>86.094388378688208</v>
      </c>
      <c r="CU584" s="441">
        <v>0.79936271059223341</v>
      </c>
      <c r="CV584" s="442">
        <v>0.72212998902574677</v>
      </c>
      <c r="CW584" s="450" t="s">
        <v>2241</v>
      </c>
      <c r="CX584" s="242"/>
      <c r="CY584" s="436"/>
      <c r="CZ584" s="436"/>
      <c r="DA584" s="437"/>
      <c r="DB584" s="438"/>
      <c r="DC584" s="457">
        <v>51798</v>
      </c>
      <c r="DD584" s="458">
        <v>6895</v>
      </c>
      <c r="DE584" s="459">
        <v>91750</v>
      </c>
      <c r="DF584" s="357">
        <v>50147.666666666664</v>
      </c>
    </row>
    <row r="585" spans="1:110" ht="35.25" customHeight="1" x14ac:dyDescent="0.25">
      <c r="A585" s="401" t="s">
        <v>56</v>
      </c>
      <c r="B585" s="48" t="s">
        <v>57</v>
      </c>
      <c r="C585" s="48" t="s">
        <v>926</v>
      </c>
      <c r="D585" s="145" t="s">
        <v>1051</v>
      </c>
      <c r="E585" s="145" t="s">
        <v>1052</v>
      </c>
      <c r="F585" s="145" t="s">
        <v>1057</v>
      </c>
      <c r="G585" s="14" t="s">
        <v>1058</v>
      </c>
      <c r="H585" s="22" t="s">
        <v>1979</v>
      </c>
      <c r="I585" s="145" t="s">
        <v>1984</v>
      </c>
      <c r="J585" s="426">
        <v>10.134575685247015</v>
      </c>
      <c r="K585" s="426">
        <v>75.987121054067998</v>
      </c>
      <c r="L585" s="488">
        <v>1737.9</v>
      </c>
      <c r="M585" s="498"/>
      <c r="N585" s="498"/>
      <c r="O585" s="498"/>
      <c r="P585" s="498"/>
      <c r="Q585" s="498"/>
      <c r="R585" s="498"/>
      <c r="S585" s="498"/>
      <c r="T585" s="498"/>
      <c r="U585" s="498"/>
      <c r="V585" s="498"/>
      <c r="W585" s="498"/>
      <c r="X585" s="498"/>
      <c r="Y585" s="498"/>
      <c r="Z585" s="498"/>
      <c r="AA585" s="498"/>
      <c r="AB585" s="498"/>
      <c r="AC585" s="498">
        <v>94</v>
      </c>
      <c r="AD585" s="498">
        <v>94</v>
      </c>
      <c r="AE585" s="498">
        <v>1</v>
      </c>
      <c r="AF585" s="498">
        <v>1</v>
      </c>
      <c r="AG585" s="585">
        <v>1</v>
      </c>
      <c r="AH585" s="498">
        <v>1</v>
      </c>
      <c r="AI585" s="498">
        <f t="shared" si="43"/>
        <v>96</v>
      </c>
      <c r="AJ585" s="498">
        <f t="shared" si="44"/>
        <v>96</v>
      </c>
      <c r="AK585" s="498"/>
      <c r="AL585" s="498"/>
      <c r="AM585" s="498"/>
      <c r="AN585" s="498"/>
      <c r="AO585" s="498"/>
      <c r="AP585" s="498"/>
      <c r="AQ585" s="498"/>
      <c r="AR585" s="498"/>
      <c r="AS585" s="498"/>
      <c r="AT585" s="498"/>
      <c r="AU585" s="498"/>
      <c r="AV585" s="498"/>
      <c r="AW585" s="498"/>
      <c r="AX585" s="498"/>
      <c r="AY585" s="498"/>
      <c r="AZ585" s="498"/>
      <c r="BA585" s="586">
        <v>6158.3190000000004</v>
      </c>
      <c r="BB585" s="586">
        <v>6158.3190000000004</v>
      </c>
      <c r="BC585" s="498">
        <v>6</v>
      </c>
      <c r="BD585" s="498">
        <v>6</v>
      </c>
      <c r="BE585" s="498">
        <v>15</v>
      </c>
      <c r="BF585" s="498">
        <v>15</v>
      </c>
      <c r="BG585" s="256">
        <f t="shared" si="45"/>
        <v>6179.3190000000004</v>
      </c>
      <c r="BH585" s="26">
        <f t="shared" si="46"/>
        <v>6179.3190000000004</v>
      </c>
      <c r="BI585" s="514">
        <f t="shared" ref="BI585:BI648" si="47">IF(CN585=0,0,BG585/1000/CN585)</f>
        <v>1.5844407692307694</v>
      </c>
      <c r="BJ585" s="515">
        <v>0</v>
      </c>
      <c r="BK585" s="515">
        <v>0</v>
      </c>
      <c r="BL585" s="515">
        <v>0</v>
      </c>
      <c r="BM585" s="515">
        <v>0</v>
      </c>
      <c r="BN585" s="515">
        <v>0</v>
      </c>
      <c r="BO585" s="515">
        <v>0</v>
      </c>
      <c r="BP585" s="515">
        <v>0</v>
      </c>
      <c r="BQ585" s="515">
        <v>0</v>
      </c>
      <c r="BR585" s="515">
        <v>0</v>
      </c>
      <c r="BS585" s="515">
        <v>0</v>
      </c>
      <c r="BT585" s="515">
        <v>0</v>
      </c>
      <c r="BU585" s="515">
        <v>0</v>
      </c>
      <c r="BV585" s="515">
        <v>0</v>
      </c>
      <c r="BW585" s="515">
        <v>0</v>
      </c>
      <c r="BX585" s="515">
        <v>0</v>
      </c>
      <c r="BY585" s="515">
        <v>0</v>
      </c>
      <c r="BZ585" s="515">
        <v>7228881.1749600014</v>
      </c>
      <c r="CA585" s="515">
        <v>7228881.1749600014</v>
      </c>
      <c r="CB585" s="515">
        <v>7043.0400000000009</v>
      </c>
      <c r="CC585" s="515">
        <v>7043.0400000000009</v>
      </c>
      <c r="CD585" s="515">
        <v>49143.6</v>
      </c>
      <c r="CE585" s="515">
        <v>49143.6</v>
      </c>
      <c r="CF585" s="515">
        <v>7285067.814960001</v>
      </c>
      <c r="CG585" s="516">
        <v>7285067.814960001</v>
      </c>
      <c r="CH585" s="501">
        <v>12929760</v>
      </c>
      <c r="CI585" s="501">
        <v>12929760</v>
      </c>
      <c r="CJ585" s="501">
        <v>13665600</v>
      </c>
      <c r="CK585" s="257" t="s">
        <v>1976</v>
      </c>
      <c r="CL585" s="108">
        <v>3.69</v>
      </c>
      <c r="CM585" s="245">
        <v>3.69</v>
      </c>
      <c r="CN585" s="109">
        <v>3.9</v>
      </c>
      <c r="CO585" s="436"/>
      <c r="CP585" s="436"/>
      <c r="CQ585" s="436"/>
      <c r="CR585" s="273"/>
      <c r="CS585" s="447">
        <v>112.6807695595589</v>
      </c>
      <c r="CT585" s="448">
        <v>111.89074318698637</v>
      </c>
      <c r="CU585" s="441">
        <v>1.0381566765025543</v>
      </c>
      <c r="CV585" s="442">
        <v>1.0377730754476513</v>
      </c>
      <c r="CW585" s="450" t="s">
        <v>2234</v>
      </c>
      <c r="CX585" s="242"/>
      <c r="CY585" s="436"/>
      <c r="CZ585" s="436"/>
      <c r="DA585" s="437"/>
      <c r="DB585" s="438"/>
      <c r="DC585" s="457">
        <v>30051</v>
      </c>
      <c r="DD585" s="458">
        <v>187277</v>
      </c>
      <c r="DE585" s="459">
        <v>211496</v>
      </c>
      <c r="DF585" s="357">
        <v>142941.33333333334</v>
      </c>
    </row>
    <row r="586" spans="1:110" ht="35.25" customHeight="1" x14ac:dyDescent="0.25">
      <c r="A586" s="401" t="s">
        <v>56</v>
      </c>
      <c r="B586" s="48" t="s">
        <v>57</v>
      </c>
      <c r="C586" s="48" t="s">
        <v>926</v>
      </c>
      <c r="D586" s="145" t="s">
        <v>1059</v>
      </c>
      <c r="E586" s="145" t="s">
        <v>1060</v>
      </c>
      <c r="F586" s="145" t="s">
        <v>1061</v>
      </c>
      <c r="G586" s="14" t="s">
        <v>1062</v>
      </c>
      <c r="H586" s="22" t="s">
        <v>1979</v>
      </c>
      <c r="I586" s="145" t="s">
        <v>1981</v>
      </c>
      <c r="J586" s="426">
        <v>1.0087463903281142</v>
      </c>
      <c r="K586" s="426">
        <v>46.081628692029</v>
      </c>
      <c r="L586" s="488">
        <v>482</v>
      </c>
      <c r="M586" s="498"/>
      <c r="N586" s="498"/>
      <c r="O586" s="498"/>
      <c r="P586" s="498"/>
      <c r="Q586" s="498"/>
      <c r="R586" s="498"/>
      <c r="S586" s="498"/>
      <c r="T586" s="498"/>
      <c r="U586" s="498"/>
      <c r="V586" s="498"/>
      <c r="W586" s="498"/>
      <c r="X586" s="498"/>
      <c r="Y586" s="498"/>
      <c r="Z586" s="498"/>
      <c r="AA586" s="498"/>
      <c r="AB586" s="498"/>
      <c r="AC586" s="498">
        <v>36</v>
      </c>
      <c r="AD586" s="498">
        <v>36</v>
      </c>
      <c r="AE586" s="498"/>
      <c r="AF586" s="498"/>
      <c r="AG586" s="585"/>
      <c r="AH586" s="498"/>
      <c r="AI586" s="498">
        <f t="shared" ref="AI586:AI649" si="48">SUM(M586,O586,Q586,S586,U586,W586,Y586,AA586,AC586,AE586,AG586)</f>
        <v>36</v>
      </c>
      <c r="AJ586" s="498">
        <f t="shared" ref="AJ586:AJ649" si="49">SUM(N586,P586,R586,T586,V586,X586,Z586,AB586,AD586,AF586,AH586)</f>
        <v>36</v>
      </c>
      <c r="AK586" s="498"/>
      <c r="AL586" s="498"/>
      <c r="AM586" s="498"/>
      <c r="AN586" s="498"/>
      <c r="AO586" s="498"/>
      <c r="AP586" s="498"/>
      <c r="AQ586" s="498"/>
      <c r="AR586" s="498"/>
      <c r="AS586" s="498"/>
      <c r="AT586" s="498"/>
      <c r="AU586" s="498"/>
      <c r="AV586" s="498"/>
      <c r="AW586" s="498"/>
      <c r="AX586" s="498"/>
      <c r="AY586" s="498"/>
      <c r="AZ586" s="498"/>
      <c r="BA586" s="586">
        <v>245.71</v>
      </c>
      <c r="BB586" s="586">
        <v>245.71</v>
      </c>
      <c r="BC586" s="498"/>
      <c r="BD586" s="498"/>
      <c r="BE586" s="498"/>
      <c r="BF586" s="498"/>
      <c r="BG586" s="256">
        <f t="shared" ref="BG586:BG649" si="50">SUM(AK586,AM586,AO586,AQ586,AS586,AU586,AW586,AY586,BA586,BC586,BE586)</f>
        <v>245.71</v>
      </c>
      <c r="BH586" s="26">
        <f t="shared" ref="BH586:BH649" si="51">SUM(AL586,AN586,AP586,AR586,AT586,AV586,AX586,AZ586,BB586,BD586,BF586)</f>
        <v>245.71</v>
      </c>
      <c r="BI586" s="514">
        <f t="shared" si="47"/>
        <v>0.31501282051282053</v>
      </c>
      <c r="BJ586" s="515">
        <v>0</v>
      </c>
      <c r="BK586" s="515">
        <v>0</v>
      </c>
      <c r="BL586" s="515">
        <v>0</v>
      </c>
      <c r="BM586" s="515">
        <v>0</v>
      </c>
      <c r="BN586" s="515">
        <v>0</v>
      </c>
      <c r="BO586" s="515">
        <v>0</v>
      </c>
      <c r="BP586" s="515">
        <v>0</v>
      </c>
      <c r="BQ586" s="515">
        <v>0</v>
      </c>
      <c r="BR586" s="515">
        <v>0</v>
      </c>
      <c r="BS586" s="515">
        <v>0</v>
      </c>
      <c r="BT586" s="515">
        <v>0</v>
      </c>
      <c r="BU586" s="515">
        <v>0</v>
      </c>
      <c r="BV586" s="515">
        <v>0</v>
      </c>
      <c r="BW586" s="515">
        <v>0</v>
      </c>
      <c r="BX586" s="515">
        <v>0</v>
      </c>
      <c r="BY586" s="515">
        <v>0</v>
      </c>
      <c r="BZ586" s="515">
        <v>288424.22640000004</v>
      </c>
      <c r="CA586" s="515">
        <v>288424.22640000004</v>
      </c>
      <c r="CB586" s="515">
        <v>0</v>
      </c>
      <c r="CC586" s="515">
        <v>0</v>
      </c>
      <c r="CD586" s="515">
        <v>0</v>
      </c>
      <c r="CE586" s="515">
        <v>0</v>
      </c>
      <c r="CF586" s="515">
        <v>288424.22640000004</v>
      </c>
      <c r="CG586" s="516">
        <v>288424.22640000004</v>
      </c>
      <c r="CH586" s="501">
        <v>2592960</v>
      </c>
      <c r="CI586" s="501">
        <v>2592960</v>
      </c>
      <c r="CJ586" s="501">
        <v>2733120.0000000005</v>
      </c>
      <c r="CK586" s="257" t="s">
        <v>1976</v>
      </c>
      <c r="CL586" s="108">
        <v>0.74</v>
      </c>
      <c r="CM586" s="245">
        <v>0.74</v>
      </c>
      <c r="CN586" s="109">
        <v>0.78</v>
      </c>
      <c r="CO586" s="436"/>
      <c r="CP586" s="436"/>
      <c r="CQ586" s="436"/>
      <c r="CR586" s="273"/>
      <c r="CS586" s="447">
        <v>173.63997544192523</v>
      </c>
      <c r="CT586" s="448">
        <v>94.594332288398263</v>
      </c>
      <c r="CU586" s="441">
        <v>0.66862011291332235</v>
      </c>
      <c r="CV586" s="442">
        <v>0.6015385084873196</v>
      </c>
      <c r="CW586" s="450" t="s">
        <v>2306</v>
      </c>
      <c r="CX586" s="242"/>
      <c r="CY586" s="436"/>
      <c r="CZ586" s="436"/>
      <c r="DA586" s="437"/>
      <c r="DB586" s="438"/>
      <c r="DC586" s="457">
        <v>0</v>
      </c>
      <c r="DD586" s="458">
        <v>0</v>
      </c>
      <c r="DE586" s="459">
        <v>0</v>
      </c>
      <c r="DF586" s="357">
        <v>0</v>
      </c>
    </row>
    <row r="587" spans="1:110" ht="35.25" customHeight="1" x14ac:dyDescent="0.25">
      <c r="A587" s="401" t="s">
        <v>56</v>
      </c>
      <c r="B587" s="48" t="s">
        <v>57</v>
      </c>
      <c r="C587" s="48" t="s">
        <v>926</v>
      </c>
      <c r="D587" s="145" t="s">
        <v>1063</v>
      </c>
      <c r="E587" s="145" t="s">
        <v>1064</v>
      </c>
      <c r="F587" s="145" t="s">
        <v>1065</v>
      </c>
      <c r="G587" s="14" t="s">
        <v>1066</v>
      </c>
      <c r="H587" s="22" t="s">
        <v>1979</v>
      </c>
      <c r="I587" s="145" t="s">
        <v>1984</v>
      </c>
      <c r="J587" s="426">
        <v>10.80384011729163</v>
      </c>
      <c r="K587" s="426">
        <v>86.127651336005997</v>
      </c>
      <c r="L587" s="488">
        <v>2867.8</v>
      </c>
      <c r="M587" s="498"/>
      <c r="N587" s="498"/>
      <c r="O587" s="498"/>
      <c r="P587" s="498"/>
      <c r="Q587" s="498"/>
      <c r="R587" s="498"/>
      <c r="S587" s="498"/>
      <c r="T587" s="498"/>
      <c r="U587" s="498"/>
      <c r="V587" s="498"/>
      <c r="W587" s="498"/>
      <c r="X587" s="498"/>
      <c r="Y587" s="498"/>
      <c r="Z587" s="498"/>
      <c r="AA587" s="498"/>
      <c r="AB587" s="498"/>
      <c r="AC587" s="498">
        <v>143</v>
      </c>
      <c r="AD587" s="498">
        <v>143</v>
      </c>
      <c r="AE587" s="498"/>
      <c r="AF587" s="498"/>
      <c r="AG587" s="585">
        <v>1</v>
      </c>
      <c r="AH587" s="498">
        <v>1</v>
      </c>
      <c r="AI587" s="498">
        <f t="shared" si="48"/>
        <v>144</v>
      </c>
      <c r="AJ587" s="498">
        <f t="shared" si="49"/>
        <v>144</v>
      </c>
      <c r="AK587" s="498"/>
      <c r="AL587" s="498"/>
      <c r="AM587" s="498"/>
      <c r="AN587" s="498"/>
      <c r="AO587" s="498"/>
      <c r="AP587" s="498"/>
      <c r="AQ587" s="498"/>
      <c r="AR587" s="498"/>
      <c r="AS587" s="498"/>
      <c r="AT587" s="498"/>
      <c r="AU587" s="498"/>
      <c r="AV587" s="498"/>
      <c r="AW587" s="498"/>
      <c r="AX587" s="498"/>
      <c r="AY587" s="498"/>
      <c r="AZ587" s="498"/>
      <c r="BA587" s="586">
        <v>6219.39</v>
      </c>
      <c r="BB587" s="586">
        <v>6219.39</v>
      </c>
      <c r="BC587" s="498"/>
      <c r="BD587" s="498"/>
      <c r="BE587" s="498">
        <v>15</v>
      </c>
      <c r="BF587" s="498">
        <v>15</v>
      </c>
      <c r="BG587" s="256">
        <f t="shared" si="50"/>
        <v>6234.39</v>
      </c>
      <c r="BH587" s="26">
        <f t="shared" si="51"/>
        <v>6234.39</v>
      </c>
      <c r="BI587" s="514">
        <f t="shared" si="47"/>
        <v>0.89962337662337666</v>
      </c>
      <c r="BJ587" s="515">
        <v>0</v>
      </c>
      <c r="BK587" s="515">
        <v>0</v>
      </c>
      <c r="BL587" s="515">
        <v>0</v>
      </c>
      <c r="BM587" s="515">
        <v>0</v>
      </c>
      <c r="BN587" s="515">
        <v>0</v>
      </c>
      <c r="BO587" s="515">
        <v>0</v>
      </c>
      <c r="BP587" s="515">
        <v>0</v>
      </c>
      <c r="BQ587" s="515">
        <v>0</v>
      </c>
      <c r="BR587" s="515">
        <v>0</v>
      </c>
      <c r="BS587" s="515">
        <v>0</v>
      </c>
      <c r="BT587" s="515">
        <v>0</v>
      </c>
      <c r="BU587" s="515">
        <v>0</v>
      </c>
      <c r="BV587" s="515">
        <v>0</v>
      </c>
      <c r="BW587" s="515">
        <v>0</v>
      </c>
      <c r="BX587" s="515">
        <v>0</v>
      </c>
      <c r="BY587" s="515">
        <v>0</v>
      </c>
      <c r="BZ587" s="515">
        <v>7300568.7576000011</v>
      </c>
      <c r="CA587" s="515">
        <v>7300568.7576000011</v>
      </c>
      <c r="CB587" s="515">
        <v>0</v>
      </c>
      <c r="CC587" s="515">
        <v>0</v>
      </c>
      <c r="CD587" s="515">
        <v>49143.6</v>
      </c>
      <c r="CE587" s="515">
        <v>49143.6</v>
      </c>
      <c r="CF587" s="515">
        <v>7349712.3576000007</v>
      </c>
      <c r="CG587" s="516">
        <v>7349712.3576000007</v>
      </c>
      <c r="CH587" s="501">
        <v>21759840</v>
      </c>
      <c r="CI587" s="501">
        <v>21759840</v>
      </c>
      <c r="CJ587" s="501">
        <v>24282720</v>
      </c>
      <c r="CK587" s="257" t="s">
        <v>1976</v>
      </c>
      <c r="CL587" s="108">
        <v>6.21</v>
      </c>
      <c r="CM587" s="245">
        <v>6.21</v>
      </c>
      <c r="CN587" s="109">
        <v>6.93</v>
      </c>
      <c r="CO587" s="436"/>
      <c r="CP587" s="436"/>
      <c r="CQ587" s="436"/>
      <c r="CR587" s="273"/>
      <c r="CS587" s="447">
        <v>102.7050428460057</v>
      </c>
      <c r="CT587" s="448">
        <v>87.544933588145497</v>
      </c>
      <c r="CU587" s="441">
        <v>1.0758637909625686</v>
      </c>
      <c r="CV587" s="442">
        <v>1.0277438397799104</v>
      </c>
      <c r="CW587" s="450" t="s">
        <v>2241</v>
      </c>
      <c r="CX587" s="242"/>
      <c r="CY587" s="436"/>
      <c r="CZ587" s="436"/>
      <c r="DA587" s="437"/>
      <c r="DB587" s="438"/>
      <c r="DC587" s="457">
        <v>5940</v>
      </c>
      <c r="DD587" s="458">
        <v>6112</v>
      </c>
      <c r="DE587" s="459">
        <v>44195</v>
      </c>
      <c r="DF587" s="357">
        <v>18749</v>
      </c>
    </row>
    <row r="588" spans="1:110" ht="35.25" customHeight="1" x14ac:dyDescent="0.25">
      <c r="A588" s="401" t="s">
        <v>56</v>
      </c>
      <c r="B588" s="48" t="s">
        <v>57</v>
      </c>
      <c r="C588" s="48" t="s">
        <v>926</v>
      </c>
      <c r="D588" s="145" t="s">
        <v>1063</v>
      </c>
      <c r="E588" s="145" t="s">
        <v>1064</v>
      </c>
      <c r="F588" s="145" t="s">
        <v>1067</v>
      </c>
      <c r="G588" s="14" t="s">
        <v>1068</v>
      </c>
      <c r="H588" s="22" t="s">
        <v>1979</v>
      </c>
      <c r="I588" s="145" t="s">
        <v>1984</v>
      </c>
      <c r="J588" s="426">
        <v>10.80384011729163</v>
      </c>
      <c r="K588" s="426">
        <v>70.096211975412004</v>
      </c>
      <c r="L588" s="488">
        <v>2903.1</v>
      </c>
      <c r="M588" s="498"/>
      <c r="N588" s="498"/>
      <c r="O588" s="498"/>
      <c r="P588" s="498"/>
      <c r="Q588" s="498"/>
      <c r="R588" s="498"/>
      <c r="S588" s="498"/>
      <c r="T588" s="498"/>
      <c r="U588" s="498"/>
      <c r="V588" s="498"/>
      <c r="W588" s="498"/>
      <c r="X588" s="498"/>
      <c r="Y588" s="498"/>
      <c r="Z588" s="498"/>
      <c r="AA588" s="498"/>
      <c r="AB588" s="498"/>
      <c r="AC588" s="498">
        <v>109</v>
      </c>
      <c r="AD588" s="498">
        <v>109</v>
      </c>
      <c r="AE588" s="498"/>
      <c r="AF588" s="498"/>
      <c r="AG588" s="585">
        <v>1</v>
      </c>
      <c r="AH588" s="498">
        <v>1</v>
      </c>
      <c r="AI588" s="498">
        <f t="shared" si="48"/>
        <v>110</v>
      </c>
      <c r="AJ588" s="498">
        <f t="shared" si="49"/>
        <v>110</v>
      </c>
      <c r="AK588" s="498"/>
      <c r="AL588" s="498"/>
      <c r="AM588" s="498"/>
      <c r="AN588" s="498"/>
      <c r="AO588" s="498"/>
      <c r="AP588" s="498"/>
      <c r="AQ588" s="498"/>
      <c r="AR588" s="498"/>
      <c r="AS588" s="498"/>
      <c r="AT588" s="498"/>
      <c r="AU588" s="498"/>
      <c r="AV588" s="498"/>
      <c r="AW588" s="498"/>
      <c r="AX588" s="498"/>
      <c r="AY588" s="498"/>
      <c r="AZ588" s="498"/>
      <c r="BA588" s="586">
        <v>3404.9540000000002</v>
      </c>
      <c r="BB588" s="586">
        <v>3404.9540000000002</v>
      </c>
      <c r="BC588" s="498"/>
      <c r="BD588" s="498"/>
      <c r="BE588" s="498">
        <v>2.1</v>
      </c>
      <c r="BF588" s="498">
        <v>2.1</v>
      </c>
      <c r="BG588" s="256">
        <f t="shared" si="50"/>
        <v>3407.0540000000001</v>
      </c>
      <c r="BH588" s="26">
        <f t="shared" si="51"/>
        <v>3407.0540000000001</v>
      </c>
      <c r="BI588" s="514">
        <f t="shared" si="47"/>
        <v>0.46929118457300278</v>
      </c>
      <c r="BJ588" s="515">
        <v>0</v>
      </c>
      <c r="BK588" s="515">
        <v>0</v>
      </c>
      <c r="BL588" s="515">
        <v>0</v>
      </c>
      <c r="BM588" s="515">
        <v>0</v>
      </c>
      <c r="BN588" s="515">
        <v>0</v>
      </c>
      <c r="BO588" s="515">
        <v>0</v>
      </c>
      <c r="BP588" s="515">
        <v>0</v>
      </c>
      <c r="BQ588" s="515">
        <v>0</v>
      </c>
      <c r="BR588" s="515">
        <v>0</v>
      </c>
      <c r="BS588" s="515">
        <v>0</v>
      </c>
      <c r="BT588" s="515">
        <v>0</v>
      </c>
      <c r="BU588" s="515">
        <v>0</v>
      </c>
      <c r="BV588" s="515">
        <v>0</v>
      </c>
      <c r="BW588" s="515">
        <v>0</v>
      </c>
      <c r="BX588" s="515">
        <v>0</v>
      </c>
      <c r="BY588" s="515">
        <v>0</v>
      </c>
      <c r="BZ588" s="515">
        <v>3996871.2033600006</v>
      </c>
      <c r="CA588" s="515">
        <v>3996871.2033600006</v>
      </c>
      <c r="CB588" s="515">
        <v>0</v>
      </c>
      <c r="CC588" s="515">
        <v>0</v>
      </c>
      <c r="CD588" s="515">
        <v>6880.1040000000003</v>
      </c>
      <c r="CE588" s="515">
        <v>6880.1040000000003</v>
      </c>
      <c r="CF588" s="515">
        <v>4003751.3073600004</v>
      </c>
      <c r="CG588" s="516">
        <v>4003751.3073600004</v>
      </c>
      <c r="CH588" s="501">
        <v>19342079.999999996</v>
      </c>
      <c r="CI588" s="501">
        <v>19342079.999999996</v>
      </c>
      <c r="CJ588" s="501">
        <v>25439040</v>
      </c>
      <c r="CK588" s="257" t="s">
        <v>1976</v>
      </c>
      <c r="CL588" s="108">
        <v>5.52</v>
      </c>
      <c r="CM588" s="245">
        <v>5.52</v>
      </c>
      <c r="CN588" s="109">
        <v>7.26</v>
      </c>
      <c r="CO588" s="436"/>
      <c r="CP588" s="436"/>
      <c r="CQ588" s="436"/>
      <c r="CR588" s="273"/>
      <c r="CS588" s="447">
        <v>137.76402936980753</v>
      </c>
      <c r="CT588" s="448">
        <v>118.15553339425692</v>
      </c>
      <c r="CU588" s="441">
        <v>0.873363887169324</v>
      </c>
      <c r="CV588" s="442">
        <v>0.841673187457741</v>
      </c>
      <c r="CW588" s="450" t="s">
        <v>2228</v>
      </c>
      <c r="CX588" s="242"/>
      <c r="CY588" s="436"/>
      <c r="CZ588" s="436"/>
      <c r="DA588" s="437"/>
      <c r="DB588" s="438"/>
      <c r="DC588" s="457">
        <v>153151</v>
      </c>
      <c r="DD588" s="458">
        <v>13576</v>
      </c>
      <c r="DE588" s="459">
        <v>288052</v>
      </c>
      <c r="DF588" s="357">
        <v>151593</v>
      </c>
    </row>
    <row r="589" spans="1:110" ht="35.25" customHeight="1" x14ac:dyDescent="0.25">
      <c r="A589" s="401" t="s">
        <v>56</v>
      </c>
      <c r="B589" s="48" t="s">
        <v>57</v>
      </c>
      <c r="C589" s="48" t="s">
        <v>926</v>
      </c>
      <c r="D589" s="145" t="s">
        <v>1063</v>
      </c>
      <c r="E589" s="145" t="s">
        <v>1064</v>
      </c>
      <c r="F589" s="145" t="s">
        <v>1069</v>
      </c>
      <c r="G589" s="14" t="s">
        <v>1070</v>
      </c>
      <c r="H589" s="22" t="s">
        <v>1979</v>
      </c>
      <c r="I589" s="145" t="s">
        <v>1984</v>
      </c>
      <c r="J589" s="426">
        <v>10.158477986391464</v>
      </c>
      <c r="K589" s="426">
        <v>49.368749897313002</v>
      </c>
      <c r="L589" s="488">
        <v>1776.4</v>
      </c>
      <c r="M589" s="498"/>
      <c r="N589" s="498"/>
      <c r="O589" s="498"/>
      <c r="P589" s="498"/>
      <c r="Q589" s="498"/>
      <c r="R589" s="498"/>
      <c r="S589" s="498">
        <v>1</v>
      </c>
      <c r="T589" s="498">
        <v>1</v>
      </c>
      <c r="U589" s="498"/>
      <c r="V589" s="498"/>
      <c r="W589" s="498"/>
      <c r="X589" s="498"/>
      <c r="Y589" s="498"/>
      <c r="Z589" s="498"/>
      <c r="AA589" s="498"/>
      <c r="AB589" s="498"/>
      <c r="AC589" s="498">
        <v>62</v>
      </c>
      <c r="AD589" s="498">
        <v>62</v>
      </c>
      <c r="AE589" s="498"/>
      <c r="AF589" s="498"/>
      <c r="AG589" s="585"/>
      <c r="AH589" s="498"/>
      <c r="AI589" s="498">
        <f t="shared" si="48"/>
        <v>63</v>
      </c>
      <c r="AJ589" s="498">
        <f t="shared" si="49"/>
        <v>63</v>
      </c>
      <c r="AK589" s="498"/>
      <c r="AL589" s="498"/>
      <c r="AM589" s="498"/>
      <c r="AN589" s="498"/>
      <c r="AO589" s="498"/>
      <c r="AP589" s="498"/>
      <c r="AQ589" s="498">
        <v>230</v>
      </c>
      <c r="AR589" s="498">
        <v>230</v>
      </c>
      <c r="AS589" s="498"/>
      <c r="AT589" s="498"/>
      <c r="AU589" s="498"/>
      <c r="AV589" s="498"/>
      <c r="AW589" s="498"/>
      <c r="AX589" s="498"/>
      <c r="AY589" s="498"/>
      <c r="AZ589" s="498"/>
      <c r="BA589" s="586">
        <v>4399.1000000000004</v>
      </c>
      <c r="BB589" s="586">
        <v>4399.1000000000004</v>
      </c>
      <c r="BC589" s="498"/>
      <c r="BD589" s="498"/>
      <c r="BE589" s="498"/>
      <c r="BF589" s="498"/>
      <c r="BG589" s="256">
        <f t="shared" si="50"/>
        <v>4629.1000000000004</v>
      </c>
      <c r="BH589" s="26">
        <f t="shared" si="51"/>
        <v>4629.1000000000004</v>
      </c>
      <c r="BI589" s="514">
        <f t="shared" si="47"/>
        <v>0.64924263674614313</v>
      </c>
      <c r="BJ589" s="515">
        <v>0</v>
      </c>
      <c r="BK589" s="515">
        <v>0</v>
      </c>
      <c r="BL589" s="515">
        <v>0</v>
      </c>
      <c r="BM589" s="515">
        <v>0</v>
      </c>
      <c r="BN589" s="515">
        <v>0</v>
      </c>
      <c r="BO589" s="515">
        <v>0</v>
      </c>
      <c r="BP589" s="515">
        <v>753535.2</v>
      </c>
      <c r="BQ589" s="515">
        <v>753535.2</v>
      </c>
      <c r="BR589" s="515">
        <v>0</v>
      </c>
      <c r="BS589" s="515">
        <v>0</v>
      </c>
      <c r="BT589" s="515">
        <v>0</v>
      </c>
      <c r="BU589" s="515">
        <v>0</v>
      </c>
      <c r="BV589" s="515">
        <v>0</v>
      </c>
      <c r="BW589" s="515">
        <v>0</v>
      </c>
      <c r="BX589" s="515">
        <v>0</v>
      </c>
      <c r="BY589" s="515">
        <v>0</v>
      </c>
      <c r="BZ589" s="515">
        <v>5163839.5440000007</v>
      </c>
      <c r="CA589" s="515">
        <v>5163839.5440000007</v>
      </c>
      <c r="CB589" s="515">
        <v>0</v>
      </c>
      <c r="CC589" s="515">
        <v>0</v>
      </c>
      <c r="CD589" s="515">
        <v>0</v>
      </c>
      <c r="CE589" s="515">
        <v>0</v>
      </c>
      <c r="CF589" s="515">
        <v>5917374.7440000009</v>
      </c>
      <c r="CG589" s="516">
        <v>5917374.7440000009</v>
      </c>
      <c r="CH589" s="501">
        <v>20218079.999999996</v>
      </c>
      <c r="CI589" s="501">
        <v>20218079.999999996</v>
      </c>
      <c r="CJ589" s="501">
        <v>24983520.000000004</v>
      </c>
      <c r="CK589" s="257" t="s">
        <v>1976</v>
      </c>
      <c r="CL589" s="108">
        <v>5.77</v>
      </c>
      <c r="CM589" s="245">
        <v>5.77</v>
      </c>
      <c r="CN589" s="109">
        <v>7.13</v>
      </c>
      <c r="CO589" s="436"/>
      <c r="CP589" s="436"/>
      <c r="CQ589" s="436"/>
      <c r="CR589" s="273"/>
      <c r="CS589" s="447">
        <v>196.10015509052596</v>
      </c>
      <c r="CT589" s="448">
        <v>177.97888338435675</v>
      </c>
      <c r="CU589" s="441">
        <v>1.1933695631073531</v>
      </c>
      <c r="CV589" s="442">
        <v>1.1781659547444436</v>
      </c>
      <c r="CW589" s="450" t="s">
        <v>2234</v>
      </c>
      <c r="CX589" s="242"/>
      <c r="CY589" s="436"/>
      <c r="CZ589" s="436"/>
      <c r="DA589" s="437"/>
      <c r="DB589" s="438"/>
      <c r="DC589" s="457">
        <v>0</v>
      </c>
      <c r="DD589" s="458">
        <v>0</v>
      </c>
      <c r="DE589" s="459">
        <v>0</v>
      </c>
      <c r="DF589" s="357">
        <v>0</v>
      </c>
    </row>
    <row r="590" spans="1:110" ht="35.25" customHeight="1" x14ac:dyDescent="0.25">
      <c r="A590" s="401" t="s">
        <v>56</v>
      </c>
      <c r="B590" s="48" t="s">
        <v>57</v>
      </c>
      <c r="C590" s="48" t="s">
        <v>926</v>
      </c>
      <c r="D590" s="145" t="s">
        <v>1071</v>
      </c>
      <c r="E590" s="145" t="s">
        <v>1072</v>
      </c>
      <c r="F590" s="145" t="s">
        <v>1073</v>
      </c>
      <c r="G590" s="14" t="s">
        <v>1074</v>
      </c>
      <c r="H590" s="22" t="s">
        <v>1979</v>
      </c>
      <c r="I590" s="145" t="s">
        <v>1984</v>
      </c>
      <c r="J590" s="426">
        <v>5.8321614792459231</v>
      </c>
      <c r="K590" s="426">
        <v>32.349242356956005</v>
      </c>
      <c r="L590" s="488">
        <v>638.6</v>
      </c>
      <c r="M590" s="498"/>
      <c r="N590" s="498"/>
      <c r="O590" s="498"/>
      <c r="P590" s="498"/>
      <c r="Q590" s="498"/>
      <c r="R590" s="498"/>
      <c r="S590" s="498"/>
      <c r="T590" s="498"/>
      <c r="U590" s="498"/>
      <c r="V590" s="498"/>
      <c r="W590" s="498"/>
      <c r="X590" s="498"/>
      <c r="Y590" s="498"/>
      <c r="Z590" s="498"/>
      <c r="AA590" s="498"/>
      <c r="AB590" s="498"/>
      <c r="AC590" s="498">
        <v>75</v>
      </c>
      <c r="AD590" s="498">
        <v>75</v>
      </c>
      <c r="AE590" s="498"/>
      <c r="AF590" s="498"/>
      <c r="AG590" s="585">
        <v>1</v>
      </c>
      <c r="AH590" s="498">
        <v>1</v>
      </c>
      <c r="AI590" s="498">
        <f t="shared" si="48"/>
        <v>76</v>
      </c>
      <c r="AJ590" s="498">
        <f t="shared" si="49"/>
        <v>76</v>
      </c>
      <c r="AK590" s="498"/>
      <c r="AL590" s="498"/>
      <c r="AM590" s="498"/>
      <c r="AN590" s="498"/>
      <c r="AO590" s="498"/>
      <c r="AP590" s="498"/>
      <c r="AQ590" s="498"/>
      <c r="AR590" s="498"/>
      <c r="AS590" s="498"/>
      <c r="AT590" s="498"/>
      <c r="AU590" s="498"/>
      <c r="AV590" s="498"/>
      <c r="AW590" s="498"/>
      <c r="AX590" s="498"/>
      <c r="AY590" s="498"/>
      <c r="AZ590" s="498"/>
      <c r="BA590" s="586">
        <v>472.6</v>
      </c>
      <c r="BB590" s="586">
        <v>472.6</v>
      </c>
      <c r="BC590" s="498"/>
      <c r="BD590" s="498"/>
      <c r="BE590" s="498">
        <v>3</v>
      </c>
      <c r="BF590" s="498">
        <v>3</v>
      </c>
      <c r="BG590" s="256">
        <f t="shared" si="50"/>
        <v>475.6</v>
      </c>
      <c r="BH590" s="26">
        <f t="shared" si="51"/>
        <v>475.6</v>
      </c>
      <c r="BI590" s="514">
        <f t="shared" si="47"/>
        <v>0.39633333333333337</v>
      </c>
      <c r="BJ590" s="515">
        <v>0</v>
      </c>
      <c r="BK590" s="515">
        <v>0</v>
      </c>
      <c r="BL590" s="515">
        <v>0</v>
      </c>
      <c r="BM590" s="515">
        <v>0</v>
      </c>
      <c r="BN590" s="515">
        <v>0</v>
      </c>
      <c r="BO590" s="515">
        <v>0</v>
      </c>
      <c r="BP590" s="515">
        <v>0</v>
      </c>
      <c r="BQ590" s="515">
        <v>0</v>
      </c>
      <c r="BR590" s="515">
        <v>0</v>
      </c>
      <c r="BS590" s="515">
        <v>0</v>
      </c>
      <c r="BT590" s="515">
        <v>0</v>
      </c>
      <c r="BU590" s="515">
        <v>0</v>
      </c>
      <c r="BV590" s="515">
        <v>0</v>
      </c>
      <c r="BW590" s="515">
        <v>0</v>
      </c>
      <c r="BX590" s="515">
        <v>0</v>
      </c>
      <c r="BY590" s="515">
        <v>0</v>
      </c>
      <c r="BZ590" s="515">
        <v>554756.78399999999</v>
      </c>
      <c r="CA590" s="515">
        <v>554756.78399999999</v>
      </c>
      <c r="CB590" s="515">
        <v>0</v>
      </c>
      <c r="CC590" s="515">
        <v>0</v>
      </c>
      <c r="CD590" s="515">
        <v>9828.7199999999993</v>
      </c>
      <c r="CE590" s="515">
        <v>9828.7199999999993</v>
      </c>
      <c r="CF590" s="515">
        <v>564585.50399999996</v>
      </c>
      <c r="CG590" s="516">
        <v>564585.50399999996</v>
      </c>
      <c r="CH590" s="501">
        <v>3644160.0000000005</v>
      </c>
      <c r="CI590" s="501">
        <v>3644160.0000000005</v>
      </c>
      <c r="CJ590" s="501">
        <v>4204800</v>
      </c>
      <c r="CK590" s="257" t="s">
        <v>1976</v>
      </c>
      <c r="CL590" s="108">
        <v>1.04</v>
      </c>
      <c r="CM590" s="245">
        <v>1.04</v>
      </c>
      <c r="CN590" s="109">
        <v>1.2</v>
      </c>
      <c r="CO590" s="436"/>
      <c r="CP590" s="436"/>
      <c r="CQ590" s="436"/>
      <c r="CR590" s="273"/>
      <c r="CS590" s="447">
        <v>290.20666211567101</v>
      </c>
      <c r="CT590" s="448">
        <v>288.99878008513468</v>
      </c>
      <c r="CU590" s="441">
        <v>1.5259408120854285</v>
      </c>
      <c r="CV590" s="442">
        <v>1.5254188233081873</v>
      </c>
      <c r="CW590" s="450" t="s">
        <v>2306</v>
      </c>
      <c r="CX590" s="242"/>
      <c r="CY590" s="436"/>
      <c r="CZ590" s="436"/>
      <c r="DA590" s="437"/>
      <c r="DB590" s="438"/>
      <c r="DC590" s="457">
        <v>109457</v>
      </c>
      <c r="DD590" s="458">
        <v>99224</v>
      </c>
      <c r="DE590" s="459">
        <v>206506</v>
      </c>
      <c r="DF590" s="357">
        <v>138395.66666666666</v>
      </c>
    </row>
    <row r="591" spans="1:110" ht="35.25" customHeight="1" x14ac:dyDescent="0.25">
      <c r="A591" s="401" t="s">
        <v>56</v>
      </c>
      <c r="B591" s="48" t="s">
        <v>57</v>
      </c>
      <c r="C591" s="48" t="s">
        <v>926</v>
      </c>
      <c r="D591" s="145" t="s">
        <v>1075</v>
      </c>
      <c r="E591" s="145" t="s">
        <v>1076</v>
      </c>
      <c r="F591" s="145" t="s">
        <v>1077</v>
      </c>
      <c r="G591" s="14" t="s">
        <v>1078</v>
      </c>
      <c r="H591" s="22" t="s">
        <v>1979</v>
      </c>
      <c r="I591" s="145" t="s">
        <v>1984</v>
      </c>
      <c r="J591" s="426">
        <v>12.190173583669758</v>
      </c>
      <c r="K591" s="426">
        <v>37.789962042609005</v>
      </c>
      <c r="L591" s="488">
        <v>645.4</v>
      </c>
      <c r="M591" s="498"/>
      <c r="N591" s="498"/>
      <c r="O591" s="498"/>
      <c r="P591" s="498"/>
      <c r="Q591" s="498"/>
      <c r="R591" s="498"/>
      <c r="S591" s="498"/>
      <c r="T591" s="498"/>
      <c r="U591" s="498"/>
      <c r="V591" s="498"/>
      <c r="W591" s="498"/>
      <c r="X591" s="498"/>
      <c r="Y591" s="498">
        <v>1</v>
      </c>
      <c r="Z591" s="498">
        <v>1</v>
      </c>
      <c r="AA591" s="498"/>
      <c r="AB591" s="498"/>
      <c r="AC591" s="498">
        <v>50</v>
      </c>
      <c r="AD591" s="498">
        <v>50</v>
      </c>
      <c r="AE591" s="498"/>
      <c r="AF591" s="498"/>
      <c r="AG591" s="585"/>
      <c r="AH591" s="498"/>
      <c r="AI591" s="498">
        <f t="shared" si="48"/>
        <v>51</v>
      </c>
      <c r="AJ591" s="498">
        <f t="shared" si="49"/>
        <v>51</v>
      </c>
      <c r="AK591" s="498"/>
      <c r="AL591" s="498"/>
      <c r="AM591" s="498"/>
      <c r="AN591" s="498"/>
      <c r="AO591" s="498"/>
      <c r="AP591" s="498"/>
      <c r="AQ591" s="498"/>
      <c r="AR591" s="498"/>
      <c r="AS591" s="498"/>
      <c r="AT591" s="498"/>
      <c r="AU591" s="498"/>
      <c r="AV591" s="498"/>
      <c r="AW591" s="498">
        <v>5600</v>
      </c>
      <c r="AX591" s="498">
        <v>5600</v>
      </c>
      <c r="AY591" s="498"/>
      <c r="AZ591" s="498"/>
      <c r="BA591" s="586">
        <v>252.608</v>
      </c>
      <c r="BB591" s="586">
        <v>252.608</v>
      </c>
      <c r="BC591" s="498"/>
      <c r="BD591" s="498"/>
      <c r="BE591" s="498"/>
      <c r="BF591" s="498"/>
      <c r="BG591" s="256">
        <f t="shared" si="50"/>
        <v>5852.6080000000002</v>
      </c>
      <c r="BH591" s="26">
        <f t="shared" si="51"/>
        <v>5852.6080000000002</v>
      </c>
      <c r="BI591" s="514">
        <f t="shared" si="47"/>
        <v>0.82547362482369535</v>
      </c>
      <c r="BJ591" s="515">
        <v>0</v>
      </c>
      <c r="BK591" s="515">
        <v>0</v>
      </c>
      <c r="BL591" s="515">
        <v>0</v>
      </c>
      <c r="BM591" s="515">
        <v>0</v>
      </c>
      <c r="BN591" s="515">
        <v>0</v>
      </c>
      <c r="BO591" s="515">
        <v>0</v>
      </c>
      <c r="BP591" s="515">
        <v>0</v>
      </c>
      <c r="BQ591" s="515">
        <v>0</v>
      </c>
      <c r="BR591" s="515">
        <v>0</v>
      </c>
      <c r="BS591" s="515">
        <v>0</v>
      </c>
      <c r="BT591" s="515">
        <v>0</v>
      </c>
      <c r="BU591" s="515">
        <v>0</v>
      </c>
      <c r="BV591" s="515">
        <v>28256255.999999996</v>
      </c>
      <c r="BW591" s="515">
        <v>28256255.999999996</v>
      </c>
      <c r="BX591" s="515">
        <v>0</v>
      </c>
      <c r="BY591" s="515">
        <v>0</v>
      </c>
      <c r="BZ591" s="515">
        <v>296521.37472000002</v>
      </c>
      <c r="CA591" s="515">
        <v>296521.37472000002</v>
      </c>
      <c r="CB591" s="515">
        <v>0</v>
      </c>
      <c r="CC591" s="515">
        <v>0</v>
      </c>
      <c r="CD591" s="515">
        <v>0</v>
      </c>
      <c r="CE591" s="515">
        <v>0</v>
      </c>
      <c r="CF591" s="515">
        <v>28552777.374719996</v>
      </c>
      <c r="CG591" s="516">
        <v>28552777.374719996</v>
      </c>
      <c r="CH591" s="501">
        <v>23546880</v>
      </c>
      <c r="CI591" s="501">
        <v>23546880</v>
      </c>
      <c r="CJ591" s="501">
        <v>24843360.000000004</v>
      </c>
      <c r="CK591" s="257" t="s">
        <v>1976</v>
      </c>
      <c r="CL591" s="108">
        <v>6.72</v>
      </c>
      <c r="CM591" s="245">
        <v>6.72</v>
      </c>
      <c r="CN591" s="109">
        <v>7.09</v>
      </c>
      <c r="CO591" s="436"/>
      <c r="CP591" s="436"/>
      <c r="CQ591" s="436"/>
      <c r="CR591" s="273"/>
      <c r="CS591" s="447">
        <v>212.04914959211905</v>
      </c>
      <c r="CT591" s="448">
        <v>209.72291944876375</v>
      </c>
      <c r="CU591" s="441">
        <v>1.8549789091558864</v>
      </c>
      <c r="CV591" s="442">
        <v>1.8534291222515857</v>
      </c>
      <c r="CW591" s="450" t="s">
        <v>2226</v>
      </c>
      <c r="CX591" s="242"/>
      <c r="CY591" s="436"/>
      <c r="CZ591" s="436"/>
      <c r="DA591" s="437"/>
      <c r="DB591" s="438"/>
      <c r="DC591" s="457">
        <v>0</v>
      </c>
      <c r="DD591" s="458">
        <v>147788</v>
      </c>
      <c r="DE591" s="459">
        <v>0</v>
      </c>
      <c r="DF591" s="357">
        <v>49262.666666666664</v>
      </c>
    </row>
    <row r="592" spans="1:110" ht="35.25" customHeight="1" x14ac:dyDescent="0.25">
      <c r="A592" s="401" t="s">
        <v>56</v>
      </c>
      <c r="B592" s="48" t="s">
        <v>57</v>
      </c>
      <c r="C592" s="48" t="s">
        <v>926</v>
      </c>
      <c r="D592" s="145" t="s">
        <v>1075</v>
      </c>
      <c r="E592" s="145" t="s">
        <v>1076</v>
      </c>
      <c r="F592" s="145" t="s">
        <v>1079</v>
      </c>
      <c r="G592" s="14" t="s">
        <v>1080</v>
      </c>
      <c r="H592" s="22" t="s">
        <v>1979</v>
      </c>
      <c r="I592" s="145" t="s">
        <v>1984</v>
      </c>
      <c r="J592" s="426">
        <v>12.190173583669758</v>
      </c>
      <c r="K592" s="426">
        <v>62.466477142796997</v>
      </c>
      <c r="L592" s="488">
        <v>2332.8000000000002</v>
      </c>
      <c r="M592" s="498"/>
      <c r="N592" s="498"/>
      <c r="O592" s="498"/>
      <c r="P592" s="498"/>
      <c r="Q592" s="498"/>
      <c r="R592" s="498"/>
      <c r="S592" s="498"/>
      <c r="T592" s="498"/>
      <c r="U592" s="498"/>
      <c r="V592" s="498"/>
      <c r="W592" s="498"/>
      <c r="X592" s="498"/>
      <c r="Y592" s="498"/>
      <c r="Z592" s="498"/>
      <c r="AA592" s="498"/>
      <c r="AB592" s="498"/>
      <c r="AC592" s="498">
        <v>92</v>
      </c>
      <c r="AD592" s="498">
        <v>92</v>
      </c>
      <c r="AE592" s="498"/>
      <c r="AF592" s="498"/>
      <c r="AG592" s="585"/>
      <c r="AH592" s="498"/>
      <c r="AI592" s="498">
        <f t="shared" si="48"/>
        <v>92</v>
      </c>
      <c r="AJ592" s="498">
        <f t="shared" si="49"/>
        <v>92</v>
      </c>
      <c r="AK592" s="498"/>
      <c r="AL592" s="498"/>
      <c r="AM592" s="498"/>
      <c r="AN592" s="498"/>
      <c r="AO592" s="498"/>
      <c r="AP592" s="498"/>
      <c r="AQ592" s="498"/>
      <c r="AR592" s="498"/>
      <c r="AS592" s="498"/>
      <c r="AT592" s="498"/>
      <c r="AU592" s="498"/>
      <c r="AV592" s="498"/>
      <c r="AW592" s="498"/>
      <c r="AX592" s="498"/>
      <c r="AY592" s="498"/>
      <c r="AZ592" s="498"/>
      <c r="BA592" s="586">
        <v>2662.0450000000001</v>
      </c>
      <c r="BB592" s="586">
        <v>2662.0450000000001</v>
      </c>
      <c r="BC592" s="498"/>
      <c r="BD592" s="498"/>
      <c r="BE592" s="498"/>
      <c r="BF592" s="498"/>
      <c r="BG592" s="256">
        <f t="shared" si="50"/>
        <v>2662.0450000000001</v>
      </c>
      <c r="BH592" s="26">
        <f t="shared" si="51"/>
        <v>2662.0450000000001</v>
      </c>
      <c r="BI592" s="514">
        <f t="shared" si="47"/>
        <v>0.68964896373056994</v>
      </c>
      <c r="BJ592" s="515">
        <v>0</v>
      </c>
      <c r="BK592" s="515">
        <v>0</v>
      </c>
      <c r="BL592" s="515">
        <v>0</v>
      </c>
      <c r="BM592" s="515">
        <v>0</v>
      </c>
      <c r="BN592" s="515">
        <v>0</v>
      </c>
      <c r="BO592" s="515">
        <v>0</v>
      </c>
      <c r="BP592" s="515">
        <v>0</v>
      </c>
      <c r="BQ592" s="515">
        <v>0</v>
      </c>
      <c r="BR592" s="515">
        <v>0</v>
      </c>
      <c r="BS592" s="515">
        <v>0</v>
      </c>
      <c r="BT592" s="515">
        <v>0</v>
      </c>
      <c r="BU592" s="515">
        <v>0</v>
      </c>
      <c r="BV592" s="515">
        <v>0</v>
      </c>
      <c r="BW592" s="515">
        <v>0</v>
      </c>
      <c r="BX592" s="515">
        <v>0</v>
      </c>
      <c r="BY592" s="515">
        <v>0</v>
      </c>
      <c r="BZ592" s="515">
        <v>3124814.9028000003</v>
      </c>
      <c r="CA592" s="515">
        <v>3124814.9028000003</v>
      </c>
      <c r="CB592" s="515">
        <v>0</v>
      </c>
      <c r="CC592" s="515">
        <v>0</v>
      </c>
      <c r="CD592" s="515">
        <v>0</v>
      </c>
      <c r="CE592" s="515">
        <v>0</v>
      </c>
      <c r="CF592" s="515">
        <v>3124814.9028000003</v>
      </c>
      <c r="CG592" s="516">
        <v>3124814.9028000003</v>
      </c>
      <c r="CH592" s="501">
        <v>12789600</v>
      </c>
      <c r="CI592" s="501">
        <v>12789600</v>
      </c>
      <c r="CJ592" s="501">
        <v>13525440</v>
      </c>
      <c r="CK592" s="257" t="s">
        <v>1976</v>
      </c>
      <c r="CL592" s="108">
        <v>3.65</v>
      </c>
      <c r="CM592" s="245">
        <v>3.65</v>
      </c>
      <c r="CN592" s="109">
        <v>3.86</v>
      </c>
      <c r="CO592" s="436"/>
      <c r="CP592" s="436"/>
      <c r="CQ592" s="436"/>
      <c r="CR592" s="273"/>
      <c r="CS592" s="447">
        <v>177.8929882499466</v>
      </c>
      <c r="CT592" s="448">
        <v>175.09343121783147</v>
      </c>
      <c r="CU592" s="441">
        <v>1.4947972781380976</v>
      </c>
      <c r="CV592" s="442">
        <v>1.4927967780130664</v>
      </c>
      <c r="CW592" s="450" t="s">
        <v>2272</v>
      </c>
      <c r="CX592" s="242"/>
      <c r="CY592" s="436"/>
      <c r="CZ592" s="436"/>
      <c r="DA592" s="437"/>
      <c r="DB592" s="438"/>
      <c r="DC592" s="457">
        <v>0</v>
      </c>
      <c r="DD592" s="458">
        <v>96667</v>
      </c>
      <c r="DE592" s="459">
        <v>153570</v>
      </c>
      <c r="DF592" s="357">
        <v>83412.333333333328</v>
      </c>
    </row>
    <row r="593" spans="1:110" ht="35.25" customHeight="1" x14ac:dyDescent="0.25">
      <c r="A593" s="401" t="s">
        <v>56</v>
      </c>
      <c r="B593" s="48" t="s">
        <v>57</v>
      </c>
      <c r="C593" s="48" t="s">
        <v>926</v>
      </c>
      <c r="D593" s="145" t="s">
        <v>1075</v>
      </c>
      <c r="E593" s="145" t="s">
        <v>1076</v>
      </c>
      <c r="F593" s="145" t="s">
        <v>1081</v>
      </c>
      <c r="G593" s="14" t="s">
        <v>1082</v>
      </c>
      <c r="H593" s="22" t="s">
        <v>1979</v>
      </c>
      <c r="I593" s="145" t="s">
        <v>1984</v>
      </c>
      <c r="J593" s="426">
        <v>12.190173583669758</v>
      </c>
      <c r="K593" s="426">
        <v>97.446590706402006</v>
      </c>
      <c r="L593" s="488">
        <v>2375.8000000000002</v>
      </c>
      <c r="M593" s="498"/>
      <c r="N593" s="498"/>
      <c r="O593" s="498"/>
      <c r="P593" s="498"/>
      <c r="Q593" s="498"/>
      <c r="R593" s="498"/>
      <c r="S593" s="498"/>
      <c r="T593" s="498"/>
      <c r="U593" s="498"/>
      <c r="V593" s="498"/>
      <c r="W593" s="498"/>
      <c r="X593" s="498"/>
      <c r="Y593" s="498"/>
      <c r="Z593" s="498"/>
      <c r="AA593" s="498"/>
      <c r="AB593" s="498"/>
      <c r="AC593" s="498">
        <v>103</v>
      </c>
      <c r="AD593" s="498">
        <v>103</v>
      </c>
      <c r="AE593" s="498"/>
      <c r="AF593" s="498"/>
      <c r="AG593" s="585">
        <v>1</v>
      </c>
      <c r="AH593" s="498">
        <v>1</v>
      </c>
      <c r="AI593" s="498">
        <f t="shared" si="48"/>
        <v>104</v>
      </c>
      <c r="AJ593" s="498">
        <f t="shared" si="49"/>
        <v>104</v>
      </c>
      <c r="AK593" s="498"/>
      <c r="AL593" s="498"/>
      <c r="AM593" s="498"/>
      <c r="AN593" s="498"/>
      <c r="AO593" s="498"/>
      <c r="AP593" s="498"/>
      <c r="AQ593" s="498"/>
      <c r="AR593" s="498"/>
      <c r="AS593" s="498"/>
      <c r="AT593" s="498"/>
      <c r="AU593" s="498"/>
      <c r="AV593" s="498"/>
      <c r="AW593" s="498"/>
      <c r="AX593" s="498"/>
      <c r="AY593" s="498"/>
      <c r="AZ593" s="498"/>
      <c r="BA593" s="586">
        <v>1842.47</v>
      </c>
      <c r="BB593" s="586">
        <v>1842.47</v>
      </c>
      <c r="BC593" s="498"/>
      <c r="BD593" s="498"/>
      <c r="BE593" s="498">
        <v>6</v>
      </c>
      <c r="BF593" s="498">
        <v>6</v>
      </c>
      <c r="BG593" s="256">
        <f t="shared" si="50"/>
        <v>1848.47</v>
      </c>
      <c r="BH593" s="26">
        <f t="shared" si="51"/>
        <v>1848.47</v>
      </c>
      <c r="BI593" s="514">
        <f t="shared" si="47"/>
        <v>0.28007121212121217</v>
      </c>
      <c r="BJ593" s="515">
        <v>0</v>
      </c>
      <c r="BK593" s="515">
        <v>0</v>
      </c>
      <c r="BL593" s="515">
        <v>0</v>
      </c>
      <c r="BM593" s="515">
        <v>0</v>
      </c>
      <c r="BN593" s="515">
        <v>0</v>
      </c>
      <c r="BO593" s="515">
        <v>0</v>
      </c>
      <c r="BP593" s="515">
        <v>0</v>
      </c>
      <c r="BQ593" s="515">
        <v>0</v>
      </c>
      <c r="BR593" s="515">
        <v>0</v>
      </c>
      <c r="BS593" s="515">
        <v>0</v>
      </c>
      <c r="BT593" s="515">
        <v>0</v>
      </c>
      <c r="BU593" s="515">
        <v>0</v>
      </c>
      <c r="BV593" s="515">
        <v>0</v>
      </c>
      <c r="BW593" s="515">
        <v>0</v>
      </c>
      <c r="BX593" s="515">
        <v>0</v>
      </c>
      <c r="BY593" s="515">
        <v>0</v>
      </c>
      <c r="BZ593" s="515">
        <v>2162764.9848000002</v>
      </c>
      <c r="CA593" s="515">
        <v>2162764.9848000002</v>
      </c>
      <c r="CB593" s="515">
        <v>0</v>
      </c>
      <c r="CC593" s="515">
        <v>0</v>
      </c>
      <c r="CD593" s="515">
        <v>19657.439999999999</v>
      </c>
      <c r="CE593" s="515">
        <v>19657.439999999999</v>
      </c>
      <c r="CF593" s="515">
        <v>2182422.4248000002</v>
      </c>
      <c r="CG593" s="516">
        <v>2182422.4248000002</v>
      </c>
      <c r="CH593" s="501">
        <v>21094079.999999996</v>
      </c>
      <c r="CI593" s="501">
        <v>21094079.999999996</v>
      </c>
      <c r="CJ593" s="501">
        <v>23126400</v>
      </c>
      <c r="CK593" s="257" t="s">
        <v>1976</v>
      </c>
      <c r="CL593" s="108">
        <v>6.02</v>
      </c>
      <c r="CM593" s="245">
        <v>6.02</v>
      </c>
      <c r="CN593" s="109">
        <v>6.6</v>
      </c>
      <c r="CO593" s="436"/>
      <c r="CP593" s="436"/>
      <c r="CQ593" s="436"/>
      <c r="CR593" s="273"/>
      <c r="CS593" s="447">
        <v>235.42853743787532</v>
      </c>
      <c r="CT593" s="448">
        <v>207.11202087833055</v>
      </c>
      <c r="CU593" s="441">
        <v>1.8735438284299706</v>
      </c>
      <c r="CV593" s="442">
        <v>1.8280635715584796</v>
      </c>
      <c r="CW593" s="450" t="s">
        <v>2226</v>
      </c>
      <c r="CX593" s="242"/>
      <c r="CY593" s="436"/>
      <c r="CZ593" s="436"/>
      <c r="DA593" s="437"/>
      <c r="DB593" s="438"/>
      <c r="DC593" s="457">
        <v>0</v>
      </c>
      <c r="DD593" s="458">
        <v>141345</v>
      </c>
      <c r="DE593" s="459">
        <v>317543</v>
      </c>
      <c r="DF593" s="357">
        <v>152962.66666666666</v>
      </c>
    </row>
    <row r="594" spans="1:110" ht="35.25" customHeight="1" x14ac:dyDescent="0.25">
      <c r="A594" s="401" t="s">
        <v>56</v>
      </c>
      <c r="B594" s="48" t="s">
        <v>57</v>
      </c>
      <c r="C594" s="48" t="s">
        <v>926</v>
      </c>
      <c r="D594" s="145" t="s">
        <v>1083</v>
      </c>
      <c r="E594" s="145" t="s">
        <v>1084</v>
      </c>
      <c r="F594" s="145" t="s">
        <v>1085</v>
      </c>
      <c r="G594" s="14" t="s">
        <v>1084</v>
      </c>
      <c r="H594" s="22" t="s">
        <v>1979</v>
      </c>
      <c r="I594" s="145" t="s">
        <v>1984</v>
      </c>
      <c r="J594" s="426">
        <v>8.819949122302237</v>
      </c>
      <c r="K594" s="426">
        <v>17.160795418851002</v>
      </c>
      <c r="L594" s="488">
        <v>2772</v>
      </c>
      <c r="M594" s="498"/>
      <c r="N594" s="498"/>
      <c r="O594" s="498"/>
      <c r="P594" s="498"/>
      <c r="Q594" s="498"/>
      <c r="R594" s="498"/>
      <c r="S594" s="498"/>
      <c r="T594" s="498"/>
      <c r="U594" s="498"/>
      <c r="V594" s="498"/>
      <c r="W594" s="498"/>
      <c r="X594" s="498"/>
      <c r="Y594" s="498"/>
      <c r="Z594" s="498"/>
      <c r="AA594" s="498"/>
      <c r="AB594" s="498"/>
      <c r="AC594" s="498">
        <v>67</v>
      </c>
      <c r="AD594" s="498">
        <v>67</v>
      </c>
      <c r="AE594" s="498"/>
      <c r="AF594" s="498"/>
      <c r="AG594" s="585"/>
      <c r="AH594" s="498"/>
      <c r="AI594" s="498">
        <f t="shared" si="48"/>
        <v>67</v>
      </c>
      <c r="AJ594" s="498">
        <f t="shared" si="49"/>
        <v>67</v>
      </c>
      <c r="AK594" s="498"/>
      <c r="AL594" s="498"/>
      <c r="AM594" s="498"/>
      <c r="AN594" s="498"/>
      <c r="AO594" s="498"/>
      <c r="AP594" s="498"/>
      <c r="AQ594" s="498"/>
      <c r="AR594" s="498"/>
      <c r="AS594" s="498"/>
      <c r="AT594" s="498"/>
      <c r="AU594" s="498"/>
      <c r="AV594" s="498"/>
      <c r="AW594" s="498"/>
      <c r="AX594" s="498"/>
      <c r="AY594" s="498"/>
      <c r="AZ594" s="498"/>
      <c r="BA594" s="586">
        <v>881.03200000000004</v>
      </c>
      <c r="BB594" s="586">
        <v>881.03200000000004</v>
      </c>
      <c r="BC594" s="498"/>
      <c r="BD594" s="498"/>
      <c r="BE594" s="498"/>
      <c r="BF594" s="498"/>
      <c r="BG594" s="256">
        <f t="shared" si="50"/>
        <v>881.03200000000004</v>
      </c>
      <c r="BH594" s="26">
        <f t="shared" si="51"/>
        <v>881.03200000000004</v>
      </c>
      <c r="BI594" s="514">
        <f t="shared" si="47"/>
        <v>0.11986829931972791</v>
      </c>
      <c r="BJ594" s="515">
        <v>0</v>
      </c>
      <c r="BK594" s="515">
        <v>0</v>
      </c>
      <c r="BL594" s="515">
        <v>0</v>
      </c>
      <c r="BM594" s="515">
        <v>0</v>
      </c>
      <c r="BN594" s="515">
        <v>0</v>
      </c>
      <c r="BO594" s="515">
        <v>0</v>
      </c>
      <c r="BP594" s="515">
        <v>0</v>
      </c>
      <c r="BQ594" s="515">
        <v>0</v>
      </c>
      <c r="BR594" s="515">
        <v>0</v>
      </c>
      <c r="BS594" s="515">
        <v>0</v>
      </c>
      <c r="BT594" s="515">
        <v>0</v>
      </c>
      <c r="BU594" s="515">
        <v>0</v>
      </c>
      <c r="BV594" s="515">
        <v>0</v>
      </c>
      <c r="BW594" s="515">
        <v>0</v>
      </c>
      <c r="BX594" s="515">
        <v>0</v>
      </c>
      <c r="BY594" s="515">
        <v>0</v>
      </c>
      <c r="BZ594" s="515">
        <v>1034190.6028800001</v>
      </c>
      <c r="CA594" s="515">
        <v>1034190.6028800001</v>
      </c>
      <c r="CB594" s="515">
        <v>0</v>
      </c>
      <c r="CC594" s="515">
        <v>0</v>
      </c>
      <c r="CD594" s="515">
        <v>0</v>
      </c>
      <c r="CE594" s="515">
        <v>0</v>
      </c>
      <c r="CF594" s="515">
        <v>1034190.6028800001</v>
      </c>
      <c r="CG594" s="516">
        <v>1034190.6028800001</v>
      </c>
      <c r="CH594" s="501">
        <v>24247680</v>
      </c>
      <c r="CI594" s="501">
        <v>24247680</v>
      </c>
      <c r="CJ594" s="501">
        <v>25754399.999999996</v>
      </c>
      <c r="CK594" s="257" t="s">
        <v>1976</v>
      </c>
      <c r="CL594" s="108">
        <v>6.92</v>
      </c>
      <c r="CM594" s="245">
        <v>6.92</v>
      </c>
      <c r="CN594" s="109">
        <v>7.35</v>
      </c>
      <c r="CO594" s="436"/>
      <c r="CP594" s="436"/>
      <c r="CQ594" s="436"/>
      <c r="CR594" s="273"/>
      <c r="CS594" s="447">
        <v>88.876622844538232</v>
      </c>
      <c r="CT594" s="448">
        <v>88.189393407308785</v>
      </c>
      <c r="CU594" s="441">
        <v>1.0949661769022199</v>
      </c>
      <c r="CV594" s="442">
        <v>1.0931624250984679</v>
      </c>
      <c r="CW594" s="450" t="s">
        <v>2252</v>
      </c>
      <c r="CX594" s="242"/>
      <c r="CY594" s="436"/>
      <c r="CZ594" s="436"/>
      <c r="DA594" s="437"/>
      <c r="DB594" s="438"/>
      <c r="DC594" s="457">
        <v>364</v>
      </c>
      <c r="DD594" s="458">
        <v>0</v>
      </c>
      <c r="DE594" s="459">
        <v>0</v>
      </c>
      <c r="DF594" s="357">
        <v>121.33333333333333</v>
      </c>
    </row>
    <row r="595" spans="1:110" ht="35.25" customHeight="1" x14ac:dyDescent="0.25">
      <c r="A595" s="401" t="s">
        <v>56</v>
      </c>
      <c r="B595" s="48" t="s">
        <v>57</v>
      </c>
      <c r="C595" s="48" t="s">
        <v>926</v>
      </c>
      <c r="D595" s="145" t="s">
        <v>1083</v>
      </c>
      <c r="E595" s="145" t="s">
        <v>1084</v>
      </c>
      <c r="F595" s="145" t="s">
        <v>1086</v>
      </c>
      <c r="G595" s="14" t="s">
        <v>1084</v>
      </c>
      <c r="H595" s="22" t="s">
        <v>1978</v>
      </c>
      <c r="I595" s="145" t="s">
        <v>1984</v>
      </c>
      <c r="J595" s="426">
        <v>8.819949122302237</v>
      </c>
      <c r="K595" s="426">
        <v>5.2134469588529999</v>
      </c>
      <c r="L595" s="488">
        <v>1193.8</v>
      </c>
      <c r="M595" s="498"/>
      <c r="N595" s="498"/>
      <c r="O595" s="498"/>
      <c r="P595" s="498"/>
      <c r="Q595" s="498"/>
      <c r="R595" s="498"/>
      <c r="S595" s="498"/>
      <c r="T595" s="498"/>
      <c r="U595" s="498"/>
      <c r="V595" s="498"/>
      <c r="W595" s="498"/>
      <c r="X595" s="498"/>
      <c r="Y595" s="498"/>
      <c r="Z595" s="498"/>
      <c r="AA595" s="498"/>
      <c r="AB595" s="498"/>
      <c r="AC595" s="498">
        <v>11</v>
      </c>
      <c r="AD595" s="498">
        <v>11</v>
      </c>
      <c r="AE595" s="498"/>
      <c r="AF595" s="498"/>
      <c r="AG595" s="585"/>
      <c r="AH595" s="498"/>
      <c r="AI595" s="498">
        <f t="shared" si="48"/>
        <v>11</v>
      </c>
      <c r="AJ595" s="498">
        <f t="shared" si="49"/>
        <v>11</v>
      </c>
      <c r="AK595" s="498"/>
      <c r="AL595" s="498"/>
      <c r="AM595" s="498"/>
      <c r="AN595" s="498"/>
      <c r="AO595" s="498"/>
      <c r="AP595" s="498"/>
      <c r="AQ595" s="498"/>
      <c r="AR595" s="498"/>
      <c r="AS595" s="498"/>
      <c r="AT595" s="498"/>
      <c r="AU595" s="498"/>
      <c r="AV595" s="498"/>
      <c r="AW595" s="498"/>
      <c r="AX595" s="498"/>
      <c r="AY595" s="498"/>
      <c r="AZ595" s="498"/>
      <c r="BA595" s="586">
        <v>130.685</v>
      </c>
      <c r="BB595" s="586">
        <v>130.685</v>
      </c>
      <c r="BC595" s="498"/>
      <c r="BD595" s="498"/>
      <c r="BE595" s="498"/>
      <c r="BF595" s="498"/>
      <c r="BG595" s="256">
        <f t="shared" si="50"/>
        <v>130.685</v>
      </c>
      <c r="BH595" s="26">
        <f t="shared" si="51"/>
        <v>130.685</v>
      </c>
      <c r="BI595" s="514">
        <f t="shared" si="47"/>
        <v>2.3847627737226276E-2</v>
      </c>
      <c r="BJ595" s="515">
        <v>0</v>
      </c>
      <c r="BK595" s="515">
        <v>0</v>
      </c>
      <c r="BL595" s="515">
        <v>0</v>
      </c>
      <c r="BM595" s="515">
        <v>0</v>
      </c>
      <c r="BN595" s="515">
        <v>0</v>
      </c>
      <c r="BO595" s="515">
        <v>0</v>
      </c>
      <c r="BP595" s="515">
        <v>0</v>
      </c>
      <c r="BQ595" s="515">
        <v>0</v>
      </c>
      <c r="BR595" s="515">
        <v>0</v>
      </c>
      <c r="BS595" s="515">
        <v>0</v>
      </c>
      <c r="BT595" s="515">
        <v>0</v>
      </c>
      <c r="BU595" s="515">
        <v>0</v>
      </c>
      <c r="BV595" s="515">
        <v>0</v>
      </c>
      <c r="BW595" s="515">
        <v>0</v>
      </c>
      <c r="BX595" s="515">
        <v>0</v>
      </c>
      <c r="BY595" s="515">
        <v>0</v>
      </c>
      <c r="BZ595" s="515">
        <v>153403.28040000002</v>
      </c>
      <c r="CA595" s="515">
        <v>153403.28040000002</v>
      </c>
      <c r="CB595" s="515">
        <v>0</v>
      </c>
      <c r="CC595" s="515">
        <v>0</v>
      </c>
      <c r="CD595" s="515">
        <v>0</v>
      </c>
      <c r="CE595" s="515">
        <v>0</v>
      </c>
      <c r="CF595" s="515">
        <v>153403.28040000002</v>
      </c>
      <c r="CG595" s="516">
        <v>153403.28040000002</v>
      </c>
      <c r="CH595" s="501">
        <v>20989950.522983998</v>
      </c>
      <c r="CI595" s="501">
        <v>20989950.522983998</v>
      </c>
      <c r="CJ595" s="501">
        <v>22077721.471392002</v>
      </c>
      <c r="CK595" s="257" t="s">
        <v>1976</v>
      </c>
      <c r="CL595" s="108">
        <v>5.21</v>
      </c>
      <c r="CM595" s="245">
        <v>5.21</v>
      </c>
      <c r="CN595" s="109">
        <v>5.48</v>
      </c>
      <c r="CO595" s="436"/>
      <c r="CP595" s="436"/>
      <c r="CQ595" s="436"/>
      <c r="CR595" s="273"/>
      <c r="CS595" s="447">
        <v>64.231768299380491</v>
      </c>
      <c r="CT595" s="448">
        <v>64.231768299380491</v>
      </c>
      <c r="CU595" s="441">
        <v>1.0528974972179317</v>
      </c>
      <c r="CV595" s="442">
        <v>1.0528974972179317</v>
      </c>
      <c r="CW595" s="450" t="s">
        <v>2277</v>
      </c>
      <c r="CX595" s="242"/>
      <c r="CY595" s="436"/>
      <c r="CZ595" s="436"/>
      <c r="DA595" s="437"/>
      <c r="DB595" s="438"/>
      <c r="DC595" s="457">
        <v>0</v>
      </c>
      <c r="DD595" s="458">
        <v>0</v>
      </c>
      <c r="DE595" s="459">
        <v>0</v>
      </c>
      <c r="DF595" s="357">
        <v>0</v>
      </c>
    </row>
    <row r="596" spans="1:110" ht="35.25" customHeight="1" x14ac:dyDescent="0.25">
      <c r="A596" s="401" t="s">
        <v>56</v>
      </c>
      <c r="B596" s="48" t="s">
        <v>57</v>
      </c>
      <c r="C596" s="48" t="s">
        <v>926</v>
      </c>
      <c r="D596" s="145" t="s">
        <v>1083</v>
      </c>
      <c r="E596" s="145" t="s">
        <v>1084</v>
      </c>
      <c r="F596" s="145" t="s">
        <v>1087</v>
      </c>
      <c r="G596" s="14" t="s">
        <v>1088</v>
      </c>
      <c r="H596" s="22" t="s">
        <v>1978</v>
      </c>
      <c r="I596" s="145" t="s">
        <v>1984</v>
      </c>
      <c r="J596" s="426">
        <v>9.2023859406134445</v>
      </c>
      <c r="K596" s="426">
        <v>23.877272677608001</v>
      </c>
      <c r="L596" s="488">
        <v>1298.7</v>
      </c>
      <c r="M596" s="498"/>
      <c r="N596" s="498"/>
      <c r="O596" s="498"/>
      <c r="P596" s="498"/>
      <c r="Q596" s="498"/>
      <c r="R596" s="498"/>
      <c r="S596" s="498"/>
      <c r="T596" s="498"/>
      <c r="U596" s="498"/>
      <c r="V596" s="498"/>
      <c r="W596" s="498"/>
      <c r="X596" s="498"/>
      <c r="Y596" s="498"/>
      <c r="Z596" s="498"/>
      <c r="AA596" s="498"/>
      <c r="AB596" s="498"/>
      <c r="AC596" s="498">
        <v>156</v>
      </c>
      <c r="AD596" s="498">
        <v>156</v>
      </c>
      <c r="AE596" s="498"/>
      <c r="AF596" s="498"/>
      <c r="AG596" s="585"/>
      <c r="AH596" s="498"/>
      <c r="AI596" s="498">
        <f t="shared" si="48"/>
        <v>156</v>
      </c>
      <c r="AJ596" s="498">
        <f t="shared" si="49"/>
        <v>156</v>
      </c>
      <c r="AK596" s="498"/>
      <c r="AL596" s="498"/>
      <c r="AM596" s="498"/>
      <c r="AN596" s="498"/>
      <c r="AO596" s="498"/>
      <c r="AP596" s="498"/>
      <c r="AQ596" s="498"/>
      <c r="AR596" s="498"/>
      <c r="AS596" s="498"/>
      <c r="AT596" s="498"/>
      <c r="AU596" s="498"/>
      <c r="AV596" s="498"/>
      <c r="AW596" s="498"/>
      <c r="AX596" s="498"/>
      <c r="AY596" s="498"/>
      <c r="AZ596" s="498"/>
      <c r="BA596" s="586">
        <v>1156.46</v>
      </c>
      <c r="BB596" s="586">
        <v>1156.46</v>
      </c>
      <c r="BC596" s="498"/>
      <c r="BD596" s="498"/>
      <c r="BE596" s="498"/>
      <c r="BF596" s="498"/>
      <c r="BG596" s="256">
        <f t="shared" si="50"/>
        <v>1156.46</v>
      </c>
      <c r="BH596" s="26">
        <f t="shared" si="51"/>
        <v>1156.46</v>
      </c>
      <c r="BI596" s="514">
        <f t="shared" si="47"/>
        <v>0.32034903047091418</v>
      </c>
      <c r="BJ596" s="515">
        <v>0</v>
      </c>
      <c r="BK596" s="515">
        <v>0</v>
      </c>
      <c r="BL596" s="515">
        <v>0</v>
      </c>
      <c r="BM596" s="515">
        <v>0</v>
      </c>
      <c r="BN596" s="515">
        <v>0</v>
      </c>
      <c r="BO596" s="515">
        <v>0</v>
      </c>
      <c r="BP596" s="515">
        <v>0</v>
      </c>
      <c r="BQ596" s="515">
        <v>0</v>
      </c>
      <c r="BR596" s="515">
        <v>0</v>
      </c>
      <c r="BS596" s="515">
        <v>0</v>
      </c>
      <c r="BT596" s="515">
        <v>0</v>
      </c>
      <c r="BU596" s="515">
        <v>0</v>
      </c>
      <c r="BV596" s="515">
        <v>0</v>
      </c>
      <c r="BW596" s="515">
        <v>0</v>
      </c>
      <c r="BX596" s="515">
        <v>0</v>
      </c>
      <c r="BY596" s="515">
        <v>0</v>
      </c>
      <c r="BZ596" s="515">
        <v>1357499.0064000001</v>
      </c>
      <c r="CA596" s="515">
        <v>1357499.0064000001</v>
      </c>
      <c r="CB596" s="515">
        <v>0</v>
      </c>
      <c r="CC596" s="515">
        <v>0</v>
      </c>
      <c r="CD596" s="515">
        <v>0</v>
      </c>
      <c r="CE596" s="515">
        <v>0</v>
      </c>
      <c r="CF596" s="515">
        <v>1357499.0064000001</v>
      </c>
      <c r="CG596" s="516">
        <v>1357499.0064000001</v>
      </c>
      <c r="CH596" s="501">
        <v>12552670.409030398</v>
      </c>
      <c r="CI596" s="501">
        <v>12552670.409030398</v>
      </c>
      <c r="CJ596" s="501">
        <v>14431573.304649599</v>
      </c>
      <c r="CK596" s="257" t="s">
        <v>1976</v>
      </c>
      <c r="CL596" s="108">
        <v>3.14</v>
      </c>
      <c r="CM596" s="245">
        <v>3.14</v>
      </c>
      <c r="CN596" s="109">
        <v>3.61</v>
      </c>
      <c r="CO596" s="436"/>
      <c r="CP596" s="436"/>
      <c r="CQ596" s="436"/>
      <c r="CR596" s="273"/>
      <c r="CS596" s="447">
        <v>59.588179686747452</v>
      </c>
      <c r="CT596" s="448">
        <v>59.047625271963057</v>
      </c>
      <c r="CU596" s="441">
        <v>1.2674205270673993</v>
      </c>
      <c r="CV596" s="442">
        <v>1.2628004038641139</v>
      </c>
      <c r="CW596" s="450" t="s">
        <v>2239</v>
      </c>
      <c r="CX596" s="242"/>
      <c r="CY596" s="436"/>
      <c r="CZ596" s="436"/>
      <c r="DA596" s="437"/>
      <c r="DB596" s="438"/>
      <c r="DC596" s="457">
        <v>0</v>
      </c>
      <c r="DD596" s="458">
        <v>11858</v>
      </c>
      <c r="DE596" s="459">
        <v>0</v>
      </c>
      <c r="DF596" s="357">
        <v>3952.6666666666665</v>
      </c>
    </row>
    <row r="597" spans="1:110" ht="35.25" customHeight="1" x14ac:dyDescent="0.25">
      <c r="A597" s="401" t="s">
        <v>56</v>
      </c>
      <c r="B597" s="48" t="s">
        <v>57</v>
      </c>
      <c r="C597" s="48" t="s">
        <v>926</v>
      </c>
      <c r="D597" s="145" t="s">
        <v>1089</v>
      </c>
      <c r="E597" s="145" t="s">
        <v>1084</v>
      </c>
      <c r="F597" s="145" t="s">
        <v>1090</v>
      </c>
      <c r="G597" s="14" t="s">
        <v>1084</v>
      </c>
      <c r="H597" s="22" t="s">
        <v>1978</v>
      </c>
      <c r="I597" s="145" t="s">
        <v>1984</v>
      </c>
      <c r="J597" s="426">
        <v>11.377495344758442</v>
      </c>
      <c r="K597" s="426">
        <v>15.017234817249001</v>
      </c>
      <c r="L597" s="488">
        <v>1455.2</v>
      </c>
      <c r="M597" s="498"/>
      <c r="N597" s="498"/>
      <c r="O597" s="498"/>
      <c r="P597" s="498"/>
      <c r="Q597" s="498"/>
      <c r="R597" s="498"/>
      <c r="S597" s="498"/>
      <c r="T597" s="498"/>
      <c r="U597" s="498"/>
      <c r="V597" s="498"/>
      <c r="W597" s="498"/>
      <c r="X597" s="498"/>
      <c r="Y597" s="498">
        <v>1</v>
      </c>
      <c r="Z597" s="498">
        <v>1</v>
      </c>
      <c r="AA597" s="498"/>
      <c r="AB597" s="498"/>
      <c r="AC597" s="498">
        <v>47</v>
      </c>
      <c r="AD597" s="498">
        <v>47</v>
      </c>
      <c r="AE597" s="498"/>
      <c r="AF597" s="498"/>
      <c r="AG597" s="585"/>
      <c r="AH597" s="498"/>
      <c r="AI597" s="498">
        <f t="shared" si="48"/>
        <v>48</v>
      </c>
      <c r="AJ597" s="498">
        <f t="shared" si="49"/>
        <v>48</v>
      </c>
      <c r="AK597" s="498"/>
      <c r="AL597" s="498"/>
      <c r="AM597" s="498"/>
      <c r="AN597" s="498"/>
      <c r="AO597" s="498"/>
      <c r="AP597" s="498"/>
      <c r="AQ597" s="498"/>
      <c r="AR597" s="498"/>
      <c r="AS597" s="498"/>
      <c r="AT597" s="498"/>
      <c r="AU597" s="498"/>
      <c r="AV597" s="498"/>
      <c r="AW597" s="498">
        <v>3500</v>
      </c>
      <c r="AX597" s="498">
        <v>3500</v>
      </c>
      <c r="AY597" s="498"/>
      <c r="AZ597" s="498"/>
      <c r="BA597" s="586">
        <v>350.19</v>
      </c>
      <c r="BB597" s="586">
        <v>350.19</v>
      </c>
      <c r="BC597" s="498"/>
      <c r="BD597" s="498"/>
      <c r="BE597" s="498"/>
      <c r="BF597" s="498"/>
      <c r="BG597" s="256">
        <f t="shared" si="50"/>
        <v>3850.19</v>
      </c>
      <c r="BH597" s="26">
        <f t="shared" si="51"/>
        <v>3850.19</v>
      </c>
      <c r="BI597" s="514">
        <f t="shared" si="47"/>
        <v>0.35033575978161963</v>
      </c>
      <c r="BJ597" s="515">
        <v>0</v>
      </c>
      <c r="BK597" s="515">
        <v>0</v>
      </c>
      <c r="BL597" s="515">
        <v>0</v>
      </c>
      <c r="BM597" s="515">
        <v>0</v>
      </c>
      <c r="BN597" s="515">
        <v>0</v>
      </c>
      <c r="BO597" s="515">
        <v>0</v>
      </c>
      <c r="BP597" s="515">
        <v>0</v>
      </c>
      <c r="BQ597" s="515">
        <v>0</v>
      </c>
      <c r="BR597" s="515">
        <v>0</v>
      </c>
      <c r="BS597" s="515">
        <v>0</v>
      </c>
      <c r="BT597" s="515">
        <v>0</v>
      </c>
      <c r="BU597" s="515">
        <v>0</v>
      </c>
      <c r="BV597" s="515">
        <v>17660160</v>
      </c>
      <c r="BW597" s="515">
        <v>17660160</v>
      </c>
      <c r="BX597" s="515">
        <v>0</v>
      </c>
      <c r="BY597" s="515">
        <v>0</v>
      </c>
      <c r="BZ597" s="515">
        <v>411067.02960000001</v>
      </c>
      <c r="CA597" s="515">
        <v>411067.02960000001</v>
      </c>
      <c r="CB597" s="515">
        <v>0</v>
      </c>
      <c r="CC597" s="515">
        <v>0</v>
      </c>
      <c r="CD597" s="515">
        <v>0</v>
      </c>
      <c r="CE597" s="515">
        <v>0</v>
      </c>
      <c r="CF597" s="515">
        <v>18071227.029600002</v>
      </c>
      <c r="CG597" s="516">
        <v>18071227.029600002</v>
      </c>
      <c r="CH597" s="501">
        <v>34164000</v>
      </c>
      <c r="CI597" s="501">
        <v>34164000</v>
      </c>
      <c r="CJ597" s="501">
        <v>38508960</v>
      </c>
      <c r="CK597" s="257" t="s">
        <v>1976</v>
      </c>
      <c r="CL597" s="108">
        <v>9.75</v>
      </c>
      <c r="CM597" s="245">
        <v>9.75</v>
      </c>
      <c r="CN597" s="109">
        <v>10.99</v>
      </c>
      <c r="CO597" s="436"/>
      <c r="CP597" s="436"/>
      <c r="CQ597" s="436"/>
      <c r="CR597" s="273"/>
      <c r="CS597" s="447">
        <v>137.40863517504658</v>
      </c>
      <c r="CT597" s="448">
        <v>137.40863517504658</v>
      </c>
      <c r="CU597" s="441">
        <v>1.5096852621403396</v>
      </c>
      <c r="CV597" s="442">
        <v>1.5096852621403396</v>
      </c>
      <c r="CW597" s="450" t="s">
        <v>2209</v>
      </c>
      <c r="CX597" s="242"/>
      <c r="CY597" s="436"/>
      <c r="CZ597" s="436"/>
      <c r="DA597" s="437"/>
      <c r="DB597" s="438"/>
      <c r="DC597" s="457">
        <v>36300</v>
      </c>
      <c r="DD597" s="458">
        <v>0</v>
      </c>
      <c r="DE597" s="459">
        <v>178932</v>
      </c>
      <c r="DF597" s="357">
        <v>71744</v>
      </c>
    </row>
    <row r="598" spans="1:110" ht="35.25" customHeight="1" x14ac:dyDescent="0.25">
      <c r="A598" s="401" t="s">
        <v>56</v>
      </c>
      <c r="B598" s="48" t="s">
        <v>57</v>
      </c>
      <c r="C598" s="48" t="s">
        <v>926</v>
      </c>
      <c r="D598" s="145" t="s">
        <v>1091</v>
      </c>
      <c r="E598" s="145" t="s">
        <v>1084</v>
      </c>
      <c r="F598" s="145" t="s">
        <v>1092</v>
      </c>
      <c r="G598" s="14" t="s">
        <v>1084</v>
      </c>
      <c r="H598" s="22" t="s">
        <v>1978</v>
      </c>
      <c r="I598" s="145" t="s">
        <v>1984</v>
      </c>
      <c r="J598" s="426">
        <v>12.30968508939201</v>
      </c>
      <c r="K598" s="426">
        <v>21.099810562173001</v>
      </c>
      <c r="L598" s="488">
        <v>1847.1</v>
      </c>
      <c r="M598" s="498"/>
      <c r="N598" s="498"/>
      <c r="O598" s="498"/>
      <c r="P598" s="498"/>
      <c r="Q598" s="498"/>
      <c r="R598" s="498"/>
      <c r="S598" s="498"/>
      <c r="T598" s="498"/>
      <c r="U598" s="498"/>
      <c r="V598" s="498"/>
      <c r="W598" s="498"/>
      <c r="X598" s="498"/>
      <c r="Y598" s="498"/>
      <c r="Z598" s="498"/>
      <c r="AA598" s="498"/>
      <c r="AB598" s="498"/>
      <c r="AC598" s="498">
        <v>58</v>
      </c>
      <c r="AD598" s="498">
        <v>58</v>
      </c>
      <c r="AE598" s="498"/>
      <c r="AF598" s="498"/>
      <c r="AG598" s="585"/>
      <c r="AH598" s="498"/>
      <c r="AI598" s="498">
        <f t="shared" si="48"/>
        <v>58</v>
      </c>
      <c r="AJ598" s="498">
        <f t="shared" si="49"/>
        <v>58</v>
      </c>
      <c r="AK598" s="498"/>
      <c r="AL598" s="498"/>
      <c r="AM598" s="498"/>
      <c r="AN598" s="498"/>
      <c r="AO598" s="498"/>
      <c r="AP598" s="498"/>
      <c r="AQ598" s="498"/>
      <c r="AR598" s="498"/>
      <c r="AS598" s="498"/>
      <c r="AT598" s="498"/>
      <c r="AU598" s="498"/>
      <c r="AV598" s="498"/>
      <c r="AW598" s="498"/>
      <c r="AX598" s="498"/>
      <c r="AY598" s="498"/>
      <c r="AZ598" s="498"/>
      <c r="BA598" s="586">
        <v>348.66</v>
      </c>
      <c r="BB598" s="586">
        <v>348.66</v>
      </c>
      <c r="BC598" s="498"/>
      <c r="BD598" s="498"/>
      <c r="BE598" s="498"/>
      <c r="BF598" s="498"/>
      <c r="BG598" s="256">
        <f t="shared" si="50"/>
        <v>348.66</v>
      </c>
      <c r="BH598" s="26">
        <f t="shared" si="51"/>
        <v>348.66</v>
      </c>
      <c r="BI598" s="514">
        <f t="shared" si="47"/>
        <v>4.5516971279373368E-2</v>
      </c>
      <c r="BJ598" s="515">
        <v>0</v>
      </c>
      <c r="BK598" s="515">
        <v>0</v>
      </c>
      <c r="BL598" s="515">
        <v>0</v>
      </c>
      <c r="BM598" s="515">
        <v>0</v>
      </c>
      <c r="BN598" s="515">
        <v>0</v>
      </c>
      <c r="BO598" s="515">
        <v>0</v>
      </c>
      <c r="BP598" s="515">
        <v>0</v>
      </c>
      <c r="BQ598" s="515">
        <v>0</v>
      </c>
      <c r="BR598" s="515">
        <v>0</v>
      </c>
      <c r="BS598" s="515">
        <v>0</v>
      </c>
      <c r="BT598" s="515">
        <v>0</v>
      </c>
      <c r="BU598" s="515">
        <v>0</v>
      </c>
      <c r="BV598" s="515">
        <v>0</v>
      </c>
      <c r="BW598" s="515">
        <v>0</v>
      </c>
      <c r="BX598" s="515">
        <v>0</v>
      </c>
      <c r="BY598" s="515">
        <v>0</v>
      </c>
      <c r="BZ598" s="515">
        <v>409271.05440000002</v>
      </c>
      <c r="CA598" s="515">
        <v>409271.05440000002</v>
      </c>
      <c r="CB598" s="515">
        <v>0</v>
      </c>
      <c r="CC598" s="515">
        <v>0</v>
      </c>
      <c r="CD598" s="515">
        <v>0</v>
      </c>
      <c r="CE598" s="515">
        <v>0</v>
      </c>
      <c r="CF598" s="515">
        <v>409271.05440000002</v>
      </c>
      <c r="CG598" s="516">
        <v>409271.05440000002</v>
      </c>
      <c r="CH598" s="501">
        <v>13554898.662360001</v>
      </c>
      <c r="CI598" s="501">
        <v>13554898.662360001</v>
      </c>
      <c r="CJ598" s="501">
        <v>15224416.972680001</v>
      </c>
      <c r="CK598" s="257" t="s">
        <v>1976</v>
      </c>
      <c r="CL598" s="108">
        <v>6.82</v>
      </c>
      <c r="CM598" s="245">
        <v>6.82</v>
      </c>
      <c r="CN598" s="109">
        <v>7.66</v>
      </c>
      <c r="CO598" s="436"/>
      <c r="CP598" s="436"/>
      <c r="CQ598" s="436"/>
      <c r="CR598" s="273"/>
      <c r="CS598" s="447">
        <v>43.861644175708427</v>
      </c>
      <c r="CT598" s="448">
        <v>43.861644175708427</v>
      </c>
      <c r="CU598" s="441">
        <v>0.22764053126956083</v>
      </c>
      <c r="CV598" s="442">
        <v>0.22764053126956083</v>
      </c>
      <c r="CW598" s="450" t="s">
        <v>2236</v>
      </c>
      <c r="CX598" s="242"/>
      <c r="CY598" s="436"/>
      <c r="CZ598" s="436"/>
      <c r="DA598" s="437"/>
      <c r="DB598" s="438"/>
      <c r="DC598" s="457">
        <v>1164</v>
      </c>
      <c r="DD598" s="458">
        <v>0</v>
      </c>
      <c r="DE598" s="459">
        <v>122485</v>
      </c>
      <c r="DF598" s="357">
        <v>41216.333333333336</v>
      </c>
    </row>
    <row r="599" spans="1:110" ht="35.25" customHeight="1" x14ac:dyDescent="0.25">
      <c r="A599" s="401" t="s">
        <v>56</v>
      </c>
      <c r="B599" s="48" t="s">
        <v>57</v>
      </c>
      <c r="C599" s="48" t="s">
        <v>926</v>
      </c>
      <c r="D599" s="145" t="s">
        <v>1091</v>
      </c>
      <c r="E599" s="145" t="s">
        <v>1084</v>
      </c>
      <c r="F599" s="145" t="s">
        <v>1093</v>
      </c>
      <c r="G599" s="14" t="s">
        <v>1084</v>
      </c>
      <c r="H599" s="22" t="s">
        <v>1979</v>
      </c>
      <c r="I599" s="145" t="s">
        <v>1984</v>
      </c>
      <c r="J599" s="426">
        <v>13.982846169503546</v>
      </c>
      <c r="K599" s="426">
        <v>15.734659058181</v>
      </c>
      <c r="L599" s="488">
        <v>2384.8000000000002</v>
      </c>
      <c r="M599" s="498"/>
      <c r="N599" s="498"/>
      <c r="O599" s="498"/>
      <c r="P599" s="498"/>
      <c r="Q599" s="498"/>
      <c r="R599" s="498"/>
      <c r="S599" s="498"/>
      <c r="T599" s="498"/>
      <c r="U599" s="498"/>
      <c r="V599" s="498"/>
      <c r="W599" s="498"/>
      <c r="X599" s="498"/>
      <c r="Y599" s="498">
        <v>1</v>
      </c>
      <c r="Z599" s="498">
        <v>1</v>
      </c>
      <c r="AA599" s="498"/>
      <c r="AB599" s="498"/>
      <c r="AC599" s="498">
        <v>88</v>
      </c>
      <c r="AD599" s="498">
        <v>88</v>
      </c>
      <c r="AE599" s="498"/>
      <c r="AF599" s="498"/>
      <c r="AG599" s="585"/>
      <c r="AH599" s="498"/>
      <c r="AI599" s="498">
        <f t="shared" si="48"/>
        <v>89</v>
      </c>
      <c r="AJ599" s="498">
        <f t="shared" si="49"/>
        <v>89</v>
      </c>
      <c r="AK599" s="498"/>
      <c r="AL599" s="498"/>
      <c r="AM599" s="498"/>
      <c r="AN599" s="498"/>
      <c r="AO599" s="498"/>
      <c r="AP599" s="498"/>
      <c r="AQ599" s="498"/>
      <c r="AR599" s="498"/>
      <c r="AS599" s="498"/>
      <c r="AT599" s="498"/>
      <c r="AU599" s="498"/>
      <c r="AV599" s="498"/>
      <c r="AW599" s="498">
        <v>425</v>
      </c>
      <c r="AX599" s="498">
        <v>425</v>
      </c>
      <c r="AY599" s="498"/>
      <c r="AZ599" s="498"/>
      <c r="BA599" s="586">
        <v>592.64</v>
      </c>
      <c r="BB599" s="586">
        <v>592.64</v>
      </c>
      <c r="BC599" s="498"/>
      <c r="BD599" s="498"/>
      <c r="BE599" s="498"/>
      <c r="BF599" s="498"/>
      <c r="BG599" s="256">
        <f t="shared" si="50"/>
        <v>1017.64</v>
      </c>
      <c r="BH599" s="26">
        <f t="shared" si="51"/>
        <v>1017.64</v>
      </c>
      <c r="BI599" s="514">
        <f t="shared" si="47"/>
        <v>0.15704320987654319</v>
      </c>
      <c r="BJ599" s="515">
        <v>0</v>
      </c>
      <c r="BK599" s="515">
        <v>0</v>
      </c>
      <c r="BL599" s="515">
        <v>0</v>
      </c>
      <c r="BM599" s="515">
        <v>0</v>
      </c>
      <c r="BN599" s="515">
        <v>0</v>
      </c>
      <c r="BO599" s="515">
        <v>0</v>
      </c>
      <c r="BP599" s="515">
        <v>0</v>
      </c>
      <c r="BQ599" s="515">
        <v>0</v>
      </c>
      <c r="BR599" s="515">
        <v>0</v>
      </c>
      <c r="BS599" s="515">
        <v>0</v>
      </c>
      <c r="BT599" s="515">
        <v>0</v>
      </c>
      <c r="BU599" s="515">
        <v>0</v>
      </c>
      <c r="BV599" s="515">
        <v>2144448</v>
      </c>
      <c r="BW599" s="515">
        <v>2144448</v>
      </c>
      <c r="BX599" s="515">
        <v>0</v>
      </c>
      <c r="BY599" s="515">
        <v>0</v>
      </c>
      <c r="BZ599" s="515">
        <v>695664.53759999992</v>
      </c>
      <c r="CA599" s="515">
        <v>695664.53759999992</v>
      </c>
      <c r="CB599" s="515">
        <v>0</v>
      </c>
      <c r="CC599" s="515">
        <v>0</v>
      </c>
      <c r="CD599" s="515">
        <v>0</v>
      </c>
      <c r="CE599" s="515">
        <v>0</v>
      </c>
      <c r="CF599" s="515">
        <v>2840112.5375999999</v>
      </c>
      <c r="CG599" s="516">
        <v>2840112.5375999999</v>
      </c>
      <c r="CH599" s="501">
        <v>19452868.868260797</v>
      </c>
      <c r="CI599" s="501">
        <v>19452868.868260797</v>
      </c>
      <c r="CJ599" s="501">
        <v>23214473.345548797</v>
      </c>
      <c r="CK599" s="257" t="s">
        <v>1976</v>
      </c>
      <c r="CL599" s="108">
        <v>5.43</v>
      </c>
      <c r="CM599" s="245">
        <v>5.43</v>
      </c>
      <c r="CN599" s="109">
        <v>6.48</v>
      </c>
      <c r="CO599" s="436"/>
      <c r="CP599" s="436"/>
      <c r="CQ599" s="436"/>
      <c r="CR599" s="273"/>
      <c r="CS599" s="447">
        <v>10.566615740419051</v>
      </c>
      <c r="CT599" s="448">
        <v>10.566615740419051</v>
      </c>
      <c r="CU599" s="441">
        <v>0.15316265546663677</v>
      </c>
      <c r="CV599" s="442">
        <v>0.15316265546663677</v>
      </c>
      <c r="CW599" s="450" t="s">
        <v>2252</v>
      </c>
      <c r="CX599" s="242"/>
      <c r="CY599" s="436"/>
      <c r="CZ599" s="436"/>
      <c r="DA599" s="437"/>
      <c r="DB599" s="438"/>
      <c r="DC599" s="457">
        <v>0</v>
      </c>
      <c r="DD599" s="458">
        <v>5841</v>
      </c>
      <c r="DE599" s="459">
        <v>0</v>
      </c>
      <c r="DF599" s="357">
        <v>1947</v>
      </c>
    </row>
    <row r="600" spans="1:110" ht="35.25" customHeight="1" x14ac:dyDescent="0.25">
      <c r="A600" s="401" t="s">
        <v>56</v>
      </c>
      <c r="B600" s="48" t="s">
        <v>57</v>
      </c>
      <c r="C600" s="48" t="s">
        <v>926</v>
      </c>
      <c r="D600" s="145" t="s">
        <v>1091</v>
      </c>
      <c r="E600" s="145" t="s">
        <v>1084</v>
      </c>
      <c r="F600" s="145" t="s">
        <v>1094</v>
      </c>
      <c r="G600" s="14" t="s">
        <v>1095</v>
      </c>
      <c r="H600" s="22" t="s">
        <v>1979</v>
      </c>
      <c r="I600" s="145" t="s">
        <v>1984</v>
      </c>
      <c r="J600" s="426">
        <v>12.668219606558768</v>
      </c>
      <c r="K600" s="426">
        <v>105.16155281156701</v>
      </c>
      <c r="L600" s="488">
        <v>2999.6</v>
      </c>
      <c r="M600" s="498"/>
      <c r="N600" s="498"/>
      <c r="O600" s="498"/>
      <c r="P600" s="498"/>
      <c r="Q600" s="498"/>
      <c r="R600" s="498"/>
      <c r="S600" s="498"/>
      <c r="T600" s="498"/>
      <c r="U600" s="498"/>
      <c r="V600" s="498"/>
      <c r="W600" s="498"/>
      <c r="X600" s="498"/>
      <c r="Y600" s="498"/>
      <c r="Z600" s="498"/>
      <c r="AA600" s="498"/>
      <c r="AB600" s="498"/>
      <c r="AC600" s="498">
        <v>195</v>
      </c>
      <c r="AD600" s="498">
        <v>195</v>
      </c>
      <c r="AE600" s="498"/>
      <c r="AF600" s="498"/>
      <c r="AG600" s="585"/>
      <c r="AH600" s="498"/>
      <c r="AI600" s="498">
        <f t="shared" si="48"/>
        <v>195</v>
      </c>
      <c r="AJ600" s="498">
        <f t="shared" si="49"/>
        <v>195</v>
      </c>
      <c r="AK600" s="498"/>
      <c r="AL600" s="498"/>
      <c r="AM600" s="498"/>
      <c r="AN600" s="498"/>
      <c r="AO600" s="498"/>
      <c r="AP600" s="498"/>
      <c r="AQ600" s="498"/>
      <c r="AR600" s="498"/>
      <c r="AS600" s="498"/>
      <c r="AT600" s="498"/>
      <c r="AU600" s="498"/>
      <c r="AV600" s="498"/>
      <c r="AW600" s="498"/>
      <c r="AX600" s="498"/>
      <c r="AY600" s="498"/>
      <c r="AZ600" s="498"/>
      <c r="BA600" s="586">
        <v>5343.4570000000003</v>
      </c>
      <c r="BB600" s="586">
        <v>5343.4570000000003</v>
      </c>
      <c r="BC600" s="498"/>
      <c r="BD600" s="498"/>
      <c r="BE600" s="498"/>
      <c r="BF600" s="498"/>
      <c r="BG600" s="256">
        <f t="shared" si="50"/>
        <v>5343.4570000000003</v>
      </c>
      <c r="BH600" s="26">
        <f t="shared" si="51"/>
        <v>5343.4570000000003</v>
      </c>
      <c r="BI600" s="514">
        <f t="shared" si="47"/>
        <v>0.90875119047619046</v>
      </c>
      <c r="BJ600" s="515">
        <v>0</v>
      </c>
      <c r="BK600" s="515">
        <v>0</v>
      </c>
      <c r="BL600" s="515">
        <v>0</v>
      </c>
      <c r="BM600" s="515">
        <v>0</v>
      </c>
      <c r="BN600" s="515">
        <v>0</v>
      </c>
      <c r="BO600" s="515">
        <v>0</v>
      </c>
      <c r="BP600" s="515">
        <v>0</v>
      </c>
      <c r="BQ600" s="515">
        <v>0</v>
      </c>
      <c r="BR600" s="515">
        <v>0</v>
      </c>
      <c r="BS600" s="515">
        <v>0</v>
      </c>
      <c r="BT600" s="515">
        <v>0</v>
      </c>
      <c r="BU600" s="515">
        <v>0</v>
      </c>
      <c r="BV600" s="515">
        <v>0</v>
      </c>
      <c r="BW600" s="515">
        <v>0</v>
      </c>
      <c r="BX600" s="515">
        <v>0</v>
      </c>
      <c r="BY600" s="515">
        <v>0</v>
      </c>
      <c r="BZ600" s="515">
        <v>6272363.5648800004</v>
      </c>
      <c r="CA600" s="515">
        <v>6272363.5648800004</v>
      </c>
      <c r="CB600" s="515">
        <v>0</v>
      </c>
      <c r="CC600" s="515">
        <v>0</v>
      </c>
      <c r="CD600" s="515">
        <v>0</v>
      </c>
      <c r="CE600" s="515">
        <v>0</v>
      </c>
      <c r="CF600" s="515">
        <v>6272363.5648800004</v>
      </c>
      <c r="CG600" s="516">
        <v>6272363.5648800004</v>
      </c>
      <c r="CH600" s="501">
        <v>21501048.681645598</v>
      </c>
      <c r="CI600" s="501">
        <v>21501048.681645598</v>
      </c>
      <c r="CJ600" s="501">
        <v>23499287.406705599</v>
      </c>
      <c r="CK600" s="257" t="s">
        <v>1976</v>
      </c>
      <c r="CL600" s="108">
        <v>5.38</v>
      </c>
      <c r="CM600" s="245">
        <v>5.38</v>
      </c>
      <c r="CN600" s="109">
        <v>5.88</v>
      </c>
      <c r="CO600" s="436"/>
      <c r="CP600" s="436"/>
      <c r="CQ600" s="436"/>
      <c r="CR600" s="273"/>
      <c r="CS600" s="447">
        <v>154.4105671615165</v>
      </c>
      <c r="CT600" s="448">
        <v>146.29052135969707</v>
      </c>
      <c r="CU600" s="441">
        <v>0.91601756756315822</v>
      </c>
      <c r="CV600" s="442">
        <v>0.87978500269758675</v>
      </c>
      <c r="CW600" s="450" t="s">
        <v>2234</v>
      </c>
      <c r="CX600" s="242"/>
      <c r="CY600" s="436"/>
      <c r="CZ600" s="436"/>
      <c r="DA600" s="437"/>
      <c r="DB600" s="438"/>
      <c r="DC600" s="457">
        <v>127989</v>
      </c>
      <c r="DD600" s="458">
        <v>82928</v>
      </c>
      <c r="DE600" s="459">
        <v>281676</v>
      </c>
      <c r="DF600" s="357">
        <v>164197.66666666666</v>
      </c>
    </row>
    <row r="601" spans="1:110" ht="35.25" customHeight="1" x14ac:dyDescent="0.25">
      <c r="A601" s="401" t="s">
        <v>56</v>
      </c>
      <c r="B601" s="48" t="s">
        <v>57</v>
      </c>
      <c r="C601" s="48" t="s">
        <v>926</v>
      </c>
      <c r="D601" s="145" t="s">
        <v>1091</v>
      </c>
      <c r="E601" s="145" t="s">
        <v>1084</v>
      </c>
      <c r="F601" s="145" t="s">
        <v>1096</v>
      </c>
      <c r="G601" s="14" t="s">
        <v>1097</v>
      </c>
      <c r="H601" s="22" t="s">
        <v>1978</v>
      </c>
      <c r="I601" s="145" t="s">
        <v>1984</v>
      </c>
      <c r="J601" s="426">
        <v>12.30968508939201</v>
      </c>
      <c r="K601" s="426">
        <v>49.515530200038</v>
      </c>
      <c r="L601" s="488">
        <v>2903</v>
      </c>
      <c r="M601" s="498"/>
      <c r="N601" s="498"/>
      <c r="O601" s="498"/>
      <c r="P601" s="498"/>
      <c r="Q601" s="498"/>
      <c r="R601" s="498"/>
      <c r="S601" s="498"/>
      <c r="T601" s="498"/>
      <c r="U601" s="498"/>
      <c r="V601" s="498"/>
      <c r="W601" s="498"/>
      <c r="X601" s="498"/>
      <c r="Y601" s="498">
        <v>1</v>
      </c>
      <c r="Z601" s="498">
        <v>1</v>
      </c>
      <c r="AA601" s="498"/>
      <c r="AB601" s="498"/>
      <c r="AC601" s="498">
        <v>202</v>
      </c>
      <c r="AD601" s="498">
        <v>202</v>
      </c>
      <c r="AE601" s="498"/>
      <c r="AF601" s="498"/>
      <c r="AG601" s="585"/>
      <c r="AH601" s="498"/>
      <c r="AI601" s="498">
        <f t="shared" si="48"/>
        <v>203</v>
      </c>
      <c r="AJ601" s="498">
        <f t="shared" si="49"/>
        <v>203</v>
      </c>
      <c r="AK601" s="498"/>
      <c r="AL601" s="498"/>
      <c r="AM601" s="498"/>
      <c r="AN601" s="498"/>
      <c r="AO601" s="498"/>
      <c r="AP601" s="498"/>
      <c r="AQ601" s="498"/>
      <c r="AR601" s="498"/>
      <c r="AS601" s="498"/>
      <c r="AT601" s="498"/>
      <c r="AU601" s="498"/>
      <c r="AV601" s="498"/>
      <c r="AW601" s="498">
        <v>200</v>
      </c>
      <c r="AX601" s="498">
        <v>200</v>
      </c>
      <c r="AY601" s="498"/>
      <c r="AZ601" s="498"/>
      <c r="BA601" s="586">
        <v>3622.24</v>
      </c>
      <c r="BB601" s="586">
        <v>3622.24</v>
      </c>
      <c r="BC601" s="498"/>
      <c r="BD601" s="498"/>
      <c r="BE601" s="498"/>
      <c r="BF601" s="498"/>
      <c r="BG601" s="256">
        <f t="shared" si="50"/>
        <v>3822.24</v>
      </c>
      <c r="BH601" s="26">
        <f t="shared" si="51"/>
        <v>3822.24</v>
      </c>
      <c r="BI601" s="514">
        <f t="shared" si="47"/>
        <v>0.4655590742996345</v>
      </c>
      <c r="BJ601" s="515">
        <v>0</v>
      </c>
      <c r="BK601" s="515">
        <v>0</v>
      </c>
      <c r="BL601" s="515">
        <v>0</v>
      </c>
      <c r="BM601" s="515">
        <v>0</v>
      </c>
      <c r="BN601" s="515">
        <v>0</v>
      </c>
      <c r="BO601" s="515">
        <v>0</v>
      </c>
      <c r="BP601" s="515">
        <v>0</v>
      </c>
      <c r="BQ601" s="515">
        <v>0</v>
      </c>
      <c r="BR601" s="515">
        <v>0</v>
      </c>
      <c r="BS601" s="515">
        <v>0</v>
      </c>
      <c r="BT601" s="515">
        <v>0</v>
      </c>
      <c r="BU601" s="515">
        <v>0</v>
      </c>
      <c r="BV601" s="515">
        <v>1009151.9999999999</v>
      </c>
      <c r="BW601" s="515">
        <v>1009151.9999999999</v>
      </c>
      <c r="BX601" s="515">
        <v>0</v>
      </c>
      <c r="BY601" s="515">
        <v>0</v>
      </c>
      <c r="BZ601" s="515">
        <v>4251930.2016000003</v>
      </c>
      <c r="CA601" s="515">
        <v>4251930.2016000003</v>
      </c>
      <c r="CB601" s="515">
        <v>0</v>
      </c>
      <c r="CC601" s="515">
        <v>0</v>
      </c>
      <c r="CD601" s="515">
        <v>0</v>
      </c>
      <c r="CE601" s="515">
        <v>0</v>
      </c>
      <c r="CF601" s="515">
        <v>5261082.2016000003</v>
      </c>
      <c r="CG601" s="516">
        <v>5261082.2016000003</v>
      </c>
      <c r="CH601" s="501">
        <v>31428565.852929603</v>
      </c>
      <c r="CI601" s="501">
        <v>31428565.852929603</v>
      </c>
      <c r="CJ601" s="501">
        <v>35887138.477406397</v>
      </c>
      <c r="CK601" s="257" t="s">
        <v>1976</v>
      </c>
      <c r="CL601" s="108">
        <v>7.19</v>
      </c>
      <c r="CM601" s="245">
        <v>7.19</v>
      </c>
      <c r="CN601" s="109">
        <v>8.2100000000000009</v>
      </c>
      <c r="CO601" s="436"/>
      <c r="CP601" s="436"/>
      <c r="CQ601" s="436"/>
      <c r="CR601" s="273"/>
      <c r="CS601" s="447">
        <v>58.883755842326686</v>
      </c>
      <c r="CT601" s="448">
        <v>54.252684536780691</v>
      </c>
      <c r="CU601" s="441">
        <v>0.49055090898089948</v>
      </c>
      <c r="CV601" s="442">
        <v>0.48699137286883148</v>
      </c>
      <c r="CW601" s="450" t="s">
        <v>2236</v>
      </c>
      <c r="CX601" s="242"/>
      <c r="CY601" s="436"/>
      <c r="CZ601" s="436"/>
      <c r="DA601" s="437"/>
      <c r="DB601" s="438"/>
      <c r="DC601" s="457">
        <v>18208</v>
      </c>
      <c r="DD601" s="458">
        <v>81900</v>
      </c>
      <c r="DE601" s="459">
        <v>95904</v>
      </c>
      <c r="DF601" s="357">
        <v>65337.333333333336</v>
      </c>
    </row>
    <row r="602" spans="1:110" ht="35.25" customHeight="1" x14ac:dyDescent="0.25">
      <c r="A602" s="401" t="s">
        <v>56</v>
      </c>
      <c r="B602" s="48" t="s">
        <v>57</v>
      </c>
      <c r="C602" s="48" t="s">
        <v>926</v>
      </c>
      <c r="D602" s="145" t="s">
        <v>1083</v>
      </c>
      <c r="E602" s="145" t="s">
        <v>1084</v>
      </c>
      <c r="F602" s="145" t="s">
        <v>1098</v>
      </c>
      <c r="G602" s="14" t="s">
        <v>1084</v>
      </c>
      <c r="H602" s="22" t="s">
        <v>1983</v>
      </c>
      <c r="I602" s="145" t="s">
        <v>1984</v>
      </c>
      <c r="J602" s="426">
        <v>7.3141041502018549</v>
      </c>
      <c r="K602" s="426">
        <v>2.0643939351E-2</v>
      </c>
      <c r="L602" s="488">
        <v>1</v>
      </c>
      <c r="M602" s="498"/>
      <c r="N602" s="498"/>
      <c r="O602" s="498"/>
      <c r="P602" s="498"/>
      <c r="Q602" s="498"/>
      <c r="R602" s="498"/>
      <c r="S602" s="498"/>
      <c r="T602" s="498"/>
      <c r="U602" s="498"/>
      <c r="V602" s="498"/>
      <c r="W602" s="498"/>
      <c r="X602" s="498"/>
      <c r="Y602" s="498">
        <v>2</v>
      </c>
      <c r="Z602" s="498">
        <v>2</v>
      </c>
      <c r="AA602" s="498"/>
      <c r="AB602" s="498"/>
      <c r="AC602" s="498">
        <v>2</v>
      </c>
      <c r="AD602" s="498">
        <v>2</v>
      </c>
      <c r="AE602" s="498"/>
      <c r="AF602" s="498"/>
      <c r="AG602" s="585"/>
      <c r="AH602" s="498"/>
      <c r="AI602" s="498">
        <f t="shared" si="48"/>
        <v>4</v>
      </c>
      <c r="AJ602" s="498">
        <f t="shared" si="49"/>
        <v>4</v>
      </c>
      <c r="AK602" s="498"/>
      <c r="AL602" s="498"/>
      <c r="AM602" s="498"/>
      <c r="AN602" s="498"/>
      <c r="AO602" s="498"/>
      <c r="AP602" s="498"/>
      <c r="AQ602" s="498"/>
      <c r="AR602" s="498"/>
      <c r="AS602" s="498"/>
      <c r="AT602" s="498"/>
      <c r="AU602" s="498"/>
      <c r="AV602" s="498"/>
      <c r="AW602" s="498">
        <v>7000</v>
      </c>
      <c r="AX602" s="498">
        <v>7000</v>
      </c>
      <c r="AY602" s="498"/>
      <c r="AZ602" s="498"/>
      <c r="BA602" s="586">
        <v>578</v>
      </c>
      <c r="BB602" s="586">
        <v>578</v>
      </c>
      <c r="BC602" s="498"/>
      <c r="BD602" s="498"/>
      <c r="BE602" s="498"/>
      <c r="BF602" s="498"/>
      <c r="BG602" s="256">
        <f t="shared" si="50"/>
        <v>7578</v>
      </c>
      <c r="BH602" s="26">
        <f t="shared" si="51"/>
        <v>7578</v>
      </c>
      <c r="BI602" s="514">
        <f t="shared" si="47"/>
        <v>1.3133448873483538</v>
      </c>
      <c r="BJ602" s="515">
        <v>0</v>
      </c>
      <c r="BK602" s="515">
        <v>0</v>
      </c>
      <c r="BL602" s="515">
        <v>0</v>
      </c>
      <c r="BM602" s="515">
        <v>0</v>
      </c>
      <c r="BN602" s="515">
        <v>0</v>
      </c>
      <c r="BO602" s="515">
        <v>0</v>
      </c>
      <c r="BP602" s="515">
        <v>0</v>
      </c>
      <c r="BQ602" s="515">
        <v>0</v>
      </c>
      <c r="BR602" s="515">
        <v>0</v>
      </c>
      <c r="BS602" s="515">
        <v>0</v>
      </c>
      <c r="BT602" s="515">
        <v>0</v>
      </c>
      <c r="BU602" s="515">
        <v>0</v>
      </c>
      <c r="BV602" s="515">
        <v>35320320</v>
      </c>
      <c r="BW602" s="515">
        <v>35320320</v>
      </c>
      <c r="BX602" s="515">
        <v>0</v>
      </c>
      <c r="BY602" s="515">
        <v>0</v>
      </c>
      <c r="BZ602" s="515">
        <v>678479.52</v>
      </c>
      <c r="CA602" s="515">
        <v>678479.52</v>
      </c>
      <c r="CB602" s="515">
        <v>0</v>
      </c>
      <c r="CC602" s="515">
        <v>0</v>
      </c>
      <c r="CD602" s="515">
        <v>0</v>
      </c>
      <c r="CE602" s="515">
        <v>0</v>
      </c>
      <c r="CF602" s="515">
        <v>35998799.520000003</v>
      </c>
      <c r="CG602" s="516">
        <v>35998799.520000003</v>
      </c>
      <c r="CH602" s="501">
        <v>18851520</v>
      </c>
      <c r="CI602" s="501">
        <v>18851520</v>
      </c>
      <c r="CJ602" s="501">
        <v>20218079.999999996</v>
      </c>
      <c r="CK602" s="257" t="s">
        <v>1976</v>
      </c>
      <c r="CL602" s="108">
        <v>5.38</v>
      </c>
      <c r="CM602" s="245">
        <v>5.38</v>
      </c>
      <c r="CN602" s="109">
        <v>5.77</v>
      </c>
      <c r="CO602" s="436"/>
      <c r="CP602" s="436"/>
      <c r="CQ602" s="436"/>
      <c r="CR602" s="273"/>
      <c r="CS602" s="447">
        <v>94.818181818181813</v>
      </c>
      <c r="CT602" s="448">
        <v>94.818181818181813</v>
      </c>
      <c r="CU602" s="441">
        <v>1.0303030303030303</v>
      </c>
      <c r="CV602" s="442">
        <v>1.0303030303030303</v>
      </c>
      <c r="CW602" s="450" t="s">
        <v>2293</v>
      </c>
      <c r="CX602" s="242"/>
      <c r="CY602" s="436"/>
      <c r="CZ602" s="436"/>
      <c r="DA602" s="437"/>
      <c r="DB602" s="438"/>
      <c r="DC602" s="457">
        <v>0</v>
      </c>
      <c r="DD602" s="458">
        <v>0</v>
      </c>
      <c r="DE602" s="459">
        <v>0</v>
      </c>
      <c r="DF602" s="357">
        <v>0</v>
      </c>
    </row>
    <row r="603" spans="1:110" ht="35.25" customHeight="1" x14ac:dyDescent="0.25">
      <c r="A603" s="401" t="s">
        <v>56</v>
      </c>
      <c r="B603" s="48" t="s">
        <v>57</v>
      </c>
      <c r="C603" s="48" t="s">
        <v>1099</v>
      </c>
      <c r="D603" s="145" t="s">
        <v>1100</v>
      </c>
      <c r="E603" s="145" t="s">
        <v>1101</v>
      </c>
      <c r="F603" s="145" t="s">
        <v>1102</v>
      </c>
      <c r="G603" s="14" t="s">
        <v>1101</v>
      </c>
      <c r="H603" s="22" t="s">
        <v>1978</v>
      </c>
      <c r="I603" s="145" t="s">
        <v>1981</v>
      </c>
      <c r="J603" s="426">
        <v>2.2552687155192839</v>
      </c>
      <c r="K603" s="426">
        <v>2.6715909035340002</v>
      </c>
      <c r="L603" s="488">
        <v>676.9</v>
      </c>
      <c r="M603" s="498"/>
      <c r="N603" s="498"/>
      <c r="O603" s="498"/>
      <c r="P603" s="498"/>
      <c r="Q603" s="498"/>
      <c r="R603" s="498"/>
      <c r="S603" s="498"/>
      <c r="T603" s="498"/>
      <c r="U603" s="498"/>
      <c r="V603" s="498"/>
      <c r="W603" s="498"/>
      <c r="X603" s="498"/>
      <c r="Y603" s="498"/>
      <c r="Z603" s="498"/>
      <c r="AA603" s="498"/>
      <c r="AB603" s="498"/>
      <c r="AC603" s="498"/>
      <c r="AD603" s="498"/>
      <c r="AE603" s="498"/>
      <c r="AF603" s="498"/>
      <c r="AG603" s="585"/>
      <c r="AH603" s="498"/>
      <c r="AI603" s="498">
        <f t="shared" si="48"/>
        <v>0</v>
      </c>
      <c r="AJ603" s="498">
        <f t="shared" si="49"/>
        <v>0</v>
      </c>
      <c r="AK603" s="498"/>
      <c r="AL603" s="498"/>
      <c r="AM603" s="498"/>
      <c r="AN603" s="498"/>
      <c r="AO603" s="498"/>
      <c r="AP603" s="498"/>
      <c r="AQ603" s="498"/>
      <c r="AR603" s="498"/>
      <c r="AS603" s="498"/>
      <c r="AT603" s="498"/>
      <c r="AU603" s="498"/>
      <c r="AV603" s="498"/>
      <c r="AW603" s="498"/>
      <c r="AX603" s="498"/>
      <c r="AY603" s="498"/>
      <c r="AZ603" s="498"/>
      <c r="BA603" s="586"/>
      <c r="BB603" s="498"/>
      <c r="BC603" s="498"/>
      <c r="BD603" s="498"/>
      <c r="BE603" s="498"/>
      <c r="BF603" s="498"/>
      <c r="BG603" s="256">
        <f t="shared" si="50"/>
        <v>0</v>
      </c>
      <c r="BH603" s="26">
        <f t="shared" si="51"/>
        <v>0</v>
      </c>
      <c r="BI603" s="514">
        <f t="shared" si="47"/>
        <v>0</v>
      </c>
      <c r="BJ603" s="515">
        <v>0</v>
      </c>
      <c r="BK603" s="515">
        <v>0</v>
      </c>
      <c r="BL603" s="515">
        <v>0</v>
      </c>
      <c r="BM603" s="515">
        <v>0</v>
      </c>
      <c r="BN603" s="515">
        <v>0</v>
      </c>
      <c r="BO603" s="515">
        <v>0</v>
      </c>
      <c r="BP603" s="515">
        <v>0</v>
      </c>
      <c r="BQ603" s="515">
        <v>0</v>
      </c>
      <c r="BR603" s="515">
        <v>0</v>
      </c>
      <c r="BS603" s="515">
        <v>0</v>
      </c>
      <c r="BT603" s="515">
        <v>0</v>
      </c>
      <c r="BU603" s="515">
        <v>0</v>
      </c>
      <c r="BV603" s="515">
        <v>0</v>
      </c>
      <c r="BW603" s="515">
        <v>0</v>
      </c>
      <c r="BX603" s="515">
        <v>0</v>
      </c>
      <c r="BY603" s="515">
        <v>0</v>
      </c>
      <c r="BZ603" s="515">
        <v>0</v>
      </c>
      <c r="CA603" s="515">
        <v>0</v>
      </c>
      <c r="CB603" s="515">
        <v>0</v>
      </c>
      <c r="CC603" s="515">
        <v>0</v>
      </c>
      <c r="CD603" s="515">
        <v>0</v>
      </c>
      <c r="CE603" s="515">
        <v>0</v>
      </c>
      <c r="CF603" s="515">
        <v>0</v>
      </c>
      <c r="CG603" s="516">
        <v>0</v>
      </c>
      <c r="CH603" s="501">
        <v>4274880</v>
      </c>
      <c r="CI603" s="501">
        <v>4274880</v>
      </c>
      <c r="CJ603" s="501">
        <v>3714240.0000000005</v>
      </c>
      <c r="CK603" s="257" t="s">
        <v>1976</v>
      </c>
      <c r="CL603" s="108">
        <v>1.22</v>
      </c>
      <c r="CM603" s="245">
        <v>1.22</v>
      </c>
      <c r="CN603" s="109">
        <v>1.06</v>
      </c>
      <c r="CO603" s="436"/>
      <c r="CP603" s="436"/>
      <c r="CQ603" s="436"/>
      <c r="CR603" s="273"/>
      <c r="CS603" s="447">
        <v>105.6722150197872</v>
      </c>
      <c r="CT603" s="448">
        <v>105.6722150197872</v>
      </c>
      <c r="CU603" s="441">
        <v>1.0584879340981554</v>
      </c>
      <c r="CV603" s="442">
        <v>1.0584879340981554</v>
      </c>
      <c r="CW603" s="450" t="s">
        <v>2307</v>
      </c>
      <c r="CX603" s="242"/>
      <c r="CY603" s="436"/>
      <c r="CZ603" s="436"/>
      <c r="DA603" s="437"/>
      <c r="DB603" s="438"/>
      <c r="DC603" s="457">
        <v>35573</v>
      </c>
      <c r="DD603" s="458">
        <v>0</v>
      </c>
      <c r="DE603" s="459">
        <v>12019</v>
      </c>
      <c r="DF603" s="357">
        <v>15864</v>
      </c>
    </row>
    <row r="604" spans="1:110" ht="35.25" customHeight="1" x14ac:dyDescent="0.25">
      <c r="A604" s="401" t="s">
        <v>56</v>
      </c>
      <c r="B604" s="48" t="s">
        <v>57</v>
      </c>
      <c r="C604" s="48" t="s">
        <v>1099</v>
      </c>
      <c r="D604" s="145" t="s">
        <v>1100</v>
      </c>
      <c r="E604" s="145" t="s">
        <v>1101</v>
      </c>
      <c r="F604" s="145" t="s">
        <v>1103</v>
      </c>
      <c r="G604" s="14" t="s">
        <v>1101</v>
      </c>
      <c r="H604" s="22" t="s">
        <v>1978</v>
      </c>
      <c r="I604" s="145" t="s">
        <v>1981</v>
      </c>
      <c r="J604" s="426">
        <v>2.7596419106833405</v>
      </c>
      <c r="K604" s="426">
        <v>2.5174242371880005</v>
      </c>
      <c r="L604" s="488">
        <v>370.7</v>
      </c>
      <c r="M604" s="498"/>
      <c r="N604" s="498"/>
      <c r="O604" s="498"/>
      <c r="P604" s="498"/>
      <c r="Q604" s="498"/>
      <c r="R604" s="498"/>
      <c r="S604" s="498"/>
      <c r="T604" s="498"/>
      <c r="U604" s="498"/>
      <c r="V604" s="498"/>
      <c r="W604" s="498"/>
      <c r="X604" s="498"/>
      <c r="Y604" s="498"/>
      <c r="Z604" s="498"/>
      <c r="AA604" s="498"/>
      <c r="AB604" s="498"/>
      <c r="AC604" s="498"/>
      <c r="AD604" s="498"/>
      <c r="AE604" s="498"/>
      <c r="AF604" s="498"/>
      <c r="AG604" s="585"/>
      <c r="AH604" s="498"/>
      <c r="AI604" s="498">
        <f t="shared" si="48"/>
        <v>0</v>
      </c>
      <c r="AJ604" s="498">
        <f t="shared" si="49"/>
        <v>0</v>
      </c>
      <c r="AK604" s="498"/>
      <c r="AL604" s="498"/>
      <c r="AM604" s="498"/>
      <c r="AN604" s="498"/>
      <c r="AO604" s="498"/>
      <c r="AP604" s="498"/>
      <c r="AQ604" s="498"/>
      <c r="AR604" s="498"/>
      <c r="AS604" s="498"/>
      <c r="AT604" s="498"/>
      <c r="AU604" s="498"/>
      <c r="AV604" s="498"/>
      <c r="AW604" s="498"/>
      <c r="AX604" s="498"/>
      <c r="AY604" s="498"/>
      <c r="AZ604" s="498"/>
      <c r="BA604" s="586"/>
      <c r="BB604" s="498"/>
      <c r="BC604" s="498"/>
      <c r="BD604" s="498"/>
      <c r="BE604" s="498"/>
      <c r="BF604" s="498"/>
      <c r="BG604" s="256">
        <f t="shared" si="50"/>
        <v>0</v>
      </c>
      <c r="BH604" s="26">
        <f t="shared" si="51"/>
        <v>0</v>
      </c>
      <c r="BI604" s="514">
        <f t="shared" si="47"/>
        <v>0</v>
      </c>
      <c r="BJ604" s="515">
        <v>0</v>
      </c>
      <c r="BK604" s="515">
        <v>0</v>
      </c>
      <c r="BL604" s="515">
        <v>0</v>
      </c>
      <c r="BM604" s="515">
        <v>0</v>
      </c>
      <c r="BN604" s="515">
        <v>0</v>
      </c>
      <c r="BO604" s="515">
        <v>0</v>
      </c>
      <c r="BP604" s="515">
        <v>0</v>
      </c>
      <c r="BQ604" s="515">
        <v>0</v>
      </c>
      <c r="BR604" s="515">
        <v>0</v>
      </c>
      <c r="BS604" s="515">
        <v>0</v>
      </c>
      <c r="BT604" s="515">
        <v>0</v>
      </c>
      <c r="BU604" s="515">
        <v>0</v>
      </c>
      <c r="BV604" s="515">
        <v>0</v>
      </c>
      <c r="BW604" s="515">
        <v>0</v>
      </c>
      <c r="BX604" s="515">
        <v>0</v>
      </c>
      <c r="BY604" s="515">
        <v>0</v>
      </c>
      <c r="BZ604" s="515">
        <v>0</v>
      </c>
      <c r="CA604" s="515">
        <v>0</v>
      </c>
      <c r="CB604" s="515">
        <v>0</v>
      </c>
      <c r="CC604" s="515">
        <v>0</v>
      </c>
      <c r="CD604" s="515">
        <v>0</v>
      </c>
      <c r="CE604" s="515">
        <v>0</v>
      </c>
      <c r="CF604" s="515">
        <v>0</v>
      </c>
      <c r="CG604" s="516">
        <v>0</v>
      </c>
      <c r="CH604" s="501">
        <v>7393440</v>
      </c>
      <c r="CI604" s="501">
        <v>7393440</v>
      </c>
      <c r="CJ604" s="501">
        <v>6482400.0000000009</v>
      </c>
      <c r="CK604" s="257" t="s">
        <v>1976</v>
      </c>
      <c r="CL604" s="108">
        <v>2.11</v>
      </c>
      <c r="CM604" s="245">
        <v>2.11</v>
      </c>
      <c r="CN604" s="109">
        <v>1.85</v>
      </c>
      <c r="CO604" s="436"/>
      <c r="CP604" s="436"/>
      <c r="CQ604" s="436"/>
      <c r="CR604" s="273"/>
      <c r="CS604" s="447">
        <v>66.825648118948095</v>
      </c>
      <c r="CT604" s="448">
        <v>66.825648118948095</v>
      </c>
      <c r="CU604" s="441">
        <v>0.99984329099018243</v>
      </c>
      <c r="CV604" s="442">
        <v>0.99984329099018243</v>
      </c>
      <c r="CW604" s="450" t="s">
        <v>2308</v>
      </c>
      <c r="CX604" s="242"/>
      <c r="CY604" s="436"/>
      <c r="CZ604" s="436"/>
      <c r="DA604" s="437"/>
      <c r="DB604" s="438"/>
      <c r="DC604" s="457">
        <v>0</v>
      </c>
      <c r="DD604" s="458">
        <v>0</v>
      </c>
      <c r="DE604" s="459">
        <v>38153</v>
      </c>
      <c r="DF604" s="357">
        <v>12717.666666666666</v>
      </c>
    </row>
    <row r="605" spans="1:110" ht="35.25" customHeight="1" x14ac:dyDescent="0.25">
      <c r="A605" s="401" t="s">
        <v>56</v>
      </c>
      <c r="B605" s="48" t="s">
        <v>57</v>
      </c>
      <c r="C605" s="48" t="s">
        <v>1099</v>
      </c>
      <c r="D605" s="145" t="s">
        <v>1100</v>
      </c>
      <c r="E605" s="145" t="s">
        <v>1101</v>
      </c>
      <c r="F605" s="145" t="s">
        <v>1104</v>
      </c>
      <c r="G605" s="14" t="s">
        <v>1101</v>
      </c>
      <c r="H605" s="22" t="s">
        <v>1978</v>
      </c>
      <c r="I605" s="145" t="s">
        <v>1981</v>
      </c>
      <c r="J605" s="426">
        <v>2.8244898929187192</v>
      </c>
      <c r="K605" s="426">
        <v>2.0857954502070002</v>
      </c>
      <c r="L605" s="488">
        <v>258.8</v>
      </c>
      <c r="M605" s="498"/>
      <c r="N605" s="498"/>
      <c r="O605" s="498"/>
      <c r="P605" s="498"/>
      <c r="Q605" s="498"/>
      <c r="R605" s="498"/>
      <c r="S605" s="498"/>
      <c r="T605" s="498"/>
      <c r="U605" s="498"/>
      <c r="V605" s="498"/>
      <c r="W605" s="498"/>
      <c r="X605" s="498"/>
      <c r="Y605" s="498"/>
      <c r="Z605" s="498"/>
      <c r="AA605" s="498"/>
      <c r="AB605" s="498"/>
      <c r="AC605" s="498"/>
      <c r="AD605" s="498"/>
      <c r="AE605" s="498"/>
      <c r="AF605" s="498"/>
      <c r="AG605" s="585"/>
      <c r="AH605" s="498"/>
      <c r="AI605" s="498">
        <f t="shared" si="48"/>
        <v>0</v>
      </c>
      <c r="AJ605" s="498">
        <f t="shared" si="49"/>
        <v>0</v>
      </c>
      <c r="AK605" s="498"/>
      <c r="AL605" s="498"/>
      <c r="AM605" s="498"/>
      <c r="AN605" s="498"/>
      <c r="AO605" s="498"/>
      <c r="AP605" s="498"/>
      <c r="AQ605" s="498"/>
      <c r="AR605" s="498"/>
      <c r="AS605" s="498"/>
      <c r="AT605" s="498"/>
      <c r="AU605" s="498"/>
      <c r="AV605" s="498"/>
      <c r="AW605" s="498"/>
      <c r="AX605" s="498"/>
      <c r="AY605" s="498"/>
      <c r="AZ605" s="498"/>
      <c r="BA605" s="586"/>
      <c r="BB605" s="498"/>
      <c r="BC605" s="498"/>
      <c r="BD605" s="498"/>
      <c r="BE605" s="498"/>
      <c r="BF605" s="498"/>
      <c r="BG605" s="256">
        <f t="shared" si="50"/>
        <v>0</v>
      </c>
      <c r="BH605" s="26">
        <f t="shared" si="51"/>
        <v>0</v>
      </c>
      <c r="BI605" s="514">
        <f t="shared" si="47"/>
        <v>0</v>
      </c>
      <c r="BJ605" s="515">
        <v>0</v>
      </c>
      <c r="BK605" s="515">
        <v>0</v>
      </c>
      <c r="BL605" s="515">
        <v>0</v>
      </c>
      <c r="BM605" s="515">
        <v>0</v>
      </c>
      <c r="BN605" s="515">
        <v>0</v>
      </c>
      <c r="BO605" s="515">
        <v>0</v>
      </c>
      <c r="BP605" s="515">
        <v>0</v>
      </c>
      <c r="BQ605" s="515">
        <v>0</v>
      </c>
      <c r="BR605" s="515">
        <v>0</v>
      </c>
      <c r="BS605" s="515">
        <v>0</v>
      </c>
      <c r="BT605" s="515">
        <v>0</v>
      </c>
      <c r="BU605" s="515">
        <v>0</v>
      </c>
      <c r="BV605" s="515">
        <v>0</v>
      </c>
      <c r="BW605" s="515">
        <v>0</v>
      </c>
      <c r="BX605" s="515">
        <v>0</v>
      </c>
      <c r="BY605" s="515">
        <v>0</v>
      </c>
      <c r="BZ605" s="515">
        <v>0</v>
      </c>
      <c r="CA605" s="515">
        <v>0</v>
      </c>
      <c r="CB605" s="515">
        <v>0</v>
      </c>
      <c r="CC605" s="515">
        <v>0</v>
      </c>
      <c r="CD605" s="515">
        <v>0</v>
      </c>
      <c r="CE605" s="515">
        <v>0</v>
      </c>
      <c r="CF605" s="515">
        <v>0</v>
      </c>
      <c r="CG605" s="516">
        <v>0</v>
      </c>
      <c r="CH605" s="501">
        <v>7568640.0000000009</v>
      </c>
      <c r="CI605" s="501">
        <v>7568640.0000000009</v>
      </c>
      <c r="CJ605" s="501">
        <v>7778880.0000000009</v>
      </c>
      <c r="CK605" s="257" t="s">
        <v>1976</v>
      </c>
      <c r="CL605" s="108">
        <v>2.16</v>
      </c>
      <c r="CM605" s="245">
        <v>2.16</v>
      </c>
      <c r="CN605" s="109">
        <v>2.2200000000000002</v>
      </c>
      <c r="CO605" s="436"/>
      <c r="CP605" s="436"/>
      <c r="CQ605" s="436"/>
      <c r="CR605" s="273"/>
      <c r="CS605" s="447">
        <v>66.500639622236619</v>
      </c>
      <c r="CT605" s="448">
        <v>66.500639622236619</v>
      </c>
      <c r="CU605" s="441">
        <v>0.78857224624127442</v>
      </c>
      <c r="CV605" s="442">
        <v>0.78857224624127442</v>
      </c>
      <c r="CW605" s="450" t="s">
        <v>2259</v>
      </c>
      <c r="CX605" s="242"/>
      <c r="CY605" s="436"/>
      <c r="CZ605" s="436"/>
      <c r="DA605" s="437"/>
      <c r="DB605" s="438"/>
      <c r="DC605" s="457">
        <v>0</v>
      </c>
      <c r="DD605" s="458">
        <v>0</v>
      </c>
      <c r="DE605" s="459">
        <v>0</v>
      </c>
      <c r="DF605" s="357">
        <v>0</v>
      </c>
    </row>
    <row r="606" spans="1:110" ht="35.25" customHeight="1" x14ac:dyDescent="0.25">
      <c r="A606" s="401" t="s">
        <v>56</v>
      </c>
      <c r="B606" s="48" t="s">
        <v>57</v>
      </c>
      <c r="C606" s="48" t="s">
        <v>1099</v>
      </c>
      <c r="D606" s="145" t="s">
        <v>1100</v>
      </c>
      <c r="E606" s="145" t="s">
        <v>1101</v>
      </c>
      <c r="F606" s="145" t="s">
        <v>1105</v>
      </c>
      <c r="G606" s="14" t="s">
        <v>1101</v>
      </c>
      <c r="H606" s="22" t="s">
        <v>1979</v>
      </c>
      <c r="I606" s="145" t="s">
        <v>1981</v>
      </c>
      <c r="J606" s="426">
        <v>2.7740525734023138</v>
      </c>
      <c r="K606" s="426">
        <v>2.1176136319589998</v>
      </c>
      <c r="L606" s="488">
        <v>116</v>
      </c>
      <c r="M606" s="498"/>
      <c r="N606" s="498"/>
      <c r="O606" s="498"/>
      <c r="P606" s="498"/>
      <c r="Q606" s="498"/>
      <c r="R606" s="498"/>
      <c r="S606" s="498"/>
      <c r="T606" s="498"/>
      <c r="U606" s="498"/>
      <c r="V606" s="498"/>
      <c r="W606" s="498"/>
      <c r="X606" s="498"/>
      <c r="Y606" s="498"/>
      <c r="Z606" s="498"/>
      <c r="AA606" s="498"/>
      <c r="AB606" s="498"/>
      <c r="AC606" s="498">
        <v>2</v>
      </c>
      <c r="AD606" s="498">
        <v>2</v>
      </c>
      <c r="AE606" s="498"/>
      <c r="AF606" s="498"/>
      <c r="AG606" s="585"/>
      <c r="AH606" s="498"/>
      <c r="AI606" s="498">
        <f t="shared" si="48"/>
        <v>2</v>
      </c>
      <c r="AJ606" s="498">
        <f t="shared" si="49"/>
        <v>2</v>
      </c>
      <c r="AK606" s="498"/>
      <c r="AL606" s="498"/>
      <c r="AM606" s="498"/>
      <c r="AN606" s="498"/>
      <c r="AO606" s="498"/>
      <c r="AP606" s="498"/>
      <c r="AQ606" s="498"/>
      <c r="AR606" s="498"/>
      <c r="AS606" s="498"/>
      <c r="AT606" s="498"/>
      <c r="AU606" s="498"/>
      <c r="AV606" s="498"/>
      <c r="AW606" s="498"/>
      <c r="AX606" s="498"/>
      <c r="AY606" s="498"/>
      <c r="AZ606" s="498"/>
      <c r="BA606" s="586">
        <v>507.6</v>
      </c>
      <c r="BB606" s="586">
        <v>507.6</v>
      </c>
      <c r="BC606" s="498"/>
      <c r="BD606" s="498"/>
      <c r="BE606" s="498"/>
      <c r="BF606" s="498"/>
      <c r="BG606" s="256">
        <f t="shared" si="50"/>
        <v>507.6</v>
      </c>
      <c r="BH606" s="26">
        <f t="shared" si="51"/>
        <v>507.6</v>
      </c>
      <c r="BI606" s="514">
        <f t="shared" si="47"/>
        <v>0.237196261682243</v>
      </c>
      <c r="BJ606" s="515">
        <v>0</v>
      </c>
      <c r="BK606" s="515">
        <v>0</v>
      </c>
      <c r="BL606" s="515">
        <v>0</v>
      </c>
      <c r="BM606" s="515">
        <v>0</v>
      </c>
      <c r="BN606" s="515">
        <v>0</v>
      </c>
      <c r="BO606" s="515">
        <v>0</v>
      </c>
      <c r="BP606" s="515">
        <v>0</v>
      </c>
      <c r="BQ606" s="515">
        <v>0</v>
      </c>
      <c r="BR606" s="515">
        <v>0</v>
      </c>
      <c r="BS606" s="515">
        <v>0</v>
      </c>
      <c r="BT606" s="515">
        <v>0</v>
      </c>
      <c r="BU606" s="515">
        <v>0</v>
      </c>
      <c r="BV606" s="515">
        <v>0</v>
      </c>
      <c r="BW606" s="515">
        <v>0</v>
      </c>
      <c r="BX606" s="515">
        <v>0</v>
      </c>
      <c r="BY606" s="515">
        <v>0</v>
      </c>
      <c r="BZ606" s="515">
        <v>595841.18400000001</v>
      </c>
      <c r="CA606" s="515">
        <v>595841.18400000001</v>
      </c>
      <c r="CB606" s="515">
        <v>0</v>
      </c>
      <c r="CC606" s="515">
        <v>0</v>
      </c>
      <c r="CD606" s="515">
        <v>0</v>
      </c>
      <c r="CE606" s="515">
        <v>0</v>
      </c>
      <c r="CF606" s="515">
        <v>595841.18400000001</v>
      </c>
      <c r="CG606" s="516">
        <v>595841.18400000001</v>
      </c>
      <c r="CH606" s="501">
        <v>7078080.0000000009</v>
      </c>
      <c r="CI606" s="501">
        <v>7078080.0000000009</v>
      </c>
      <c r="CJ606" s="501">
        <v>7498560</v>
      </c>
      <c r="CK606" s="257" t="s">
        <v>1976</v>
      </c>
      <c r="CL606" s="108">
        <v>2.02</v>
      </c>
      <c r="CM606" s="245">
        <v>2.02</v>
      </c>
      <c r="CN606" s="109">
        <v>2.14</v>
      </c>
      <c r="CO606" s="436"/>
      <c r="CP606" s="436"/>
      <c r="CQ606" s="436"/>
      <c r="CR606" s="273"/>
      <c r="CS606" s="447">
        <v>115.51447085809143</v>
      </c>
      <c r="CT606" s="448">
        <v>115.51447085809143</v>
      </c>
      <c r="CU606" s="441">
        <v>0.99642228576626601</v>
      </c>
      <c r="CV606" s="442">
        <v>0.99642228576626601</v>
      </c>
      <c r="CW606" s="450" t="s">
        <v>2309</v>
      </c>
      <c r="CX606" s="242"/>
      <c r="CY606" s="436"/>
      <c r="CZ606" s="436"/>
      <c r="DA606" s="437"/>
      <c r="DB606" s="438"/>
      <c r="DC606" s="457">
        <v>0</v>
      </c>
      <c r="DD606" s="458">
        <v>0</v>
      </c>
      <c r="DE606" s="459">
        <v>35770</v>
      </c>
      <c r="DF606" s="357">
        <v>11923.333333333334</v>
      </c>
    </row>
    <row r="607" spans="1:110" ht="35.25" customHeight="1" x14ac:dyDescent="0.25">
      <c r="A607" s="401" t="s">
        <v>56</v>
      </c>
      <c r="B607" s="48" t="s">
        <v>57</v>
      </c>
      <c r="C607" s="48" t="s">
        <v>1099</v>
      </c>
      <c r="D607" s="145" t="s">
        <v>1100</v>
      </c>
      <c r="E607" s="145" t="s">
        <v>1101</v>
      </c>
      <c r="F607" s="145" t="s">
        <v>1106</v>
      </c>
      <c r="G607" s="14" t="s">
        <v>1101</v>
      </c>
      <c r="H607" s="22" t="s">
        <v>1978</v>
      </c>
      <c r="I607" s="145" t="s">
        <v>1981</v>
      </c>
      <c r="J607" s="426">
        <v>2.3777593486305548</v>
      </c>
      <c r="K607" s="426">
        <v>2.8634469637410001</v>
      </c>
      <c r="L607" s="488">
        <v>430.3</v>
      </c>
      <c r="M607" s="498"/>
      <c r="N607" s="498"/>
      <c r="O607" s="498"/>
      <c r="P607" s="498"/>
      <c r="Q607" s="498"/>
      <c r="R607" s="498"/>
      <c r="S607" s="498"/>
      <c r="T607" s="498"/>
      <c r="U607" s="498"/>
      <c r="V607" s="498"/>
      <c r="W607" s="498"/>
      <c r="X607" s="498"/>
      <c r="Y607" s="498">
        <v>1</v>
      </c>
      <c r="Z607" s="498">
        <v>1</v>
      </c>
      <c r="AA607" s="498"/>
      <c r="AB607" s="498"/>
      <c r="AC607" s="498">
        <v>2</v>
      </c>
      <c r="AD607" s="498">
        <v>2</v>
      </c>
      <c r="AE607" s="498"/>
      <c r="AF607" s="498"/>
      <c r="AG607" s="585"/>
      <c r="AH607" s="498"/>
      <c r="AI607" s="498">
        <f t="shared" si="48"/>
        <v>3</v>
      </c>
      <c r="AJ607" s="498">
        <f t="shared" si="49"/>
        <v>3</v>
      </c>
      <c r="AK607" s="498"/>
      <c r="AL607" s="498"/>
      <c r="AM607" s="498"/>
      <c r="AN607" s="498"/>
      <c r="AO607" s="498"/>
      <c r="AP607" s="498"/>
      <c r="AQ607" s="498"/>
      <c r="AR607" s="498"/>
      <c r="AS607" s="498"/>
      <c r="AT607" s="498"/>
      <c r="AU607" s="498"/>
      <c r="AV607" s="498"/>
      <c r="AW607" s="498">
        <v>1.2</v>
      </c>
      <c r="AX607" s="498">
        <v>1.2</v>
      </c>
      <c r="AY607" s="498"/>
      <c r="AZ607" s="498"/>
      <c r="BA607" s="586">
        <v>8.8000000000000007</v>
      </c>
      <c r="BB607" s="586">
        <v>8.8000000000000007</v>
      </c>
      <c r="BC607" s="498"/>
      <c r="BD607" s="498"/>
      <c r="BE607" s="498"/>
      <c r="BF607" s="498"/>
      <c r="BG607" s="256">
        <f t="shared" si="50"/>
        <v>10</v>
      </c>
      <c r="BH607" s="26">
        <f t="shared" si="51"/>
        <v>10</v>
      </c>
      <c r="BI607" s="514">
        <f t="shared" si="47"/>
        <v>5.7803468208092491E-3</v>
      </c>
      <c r="BJ607" s="515">
        <v>0</v>
      </c>
      <c r="BK607" s="515">
        <v>0</v>
      </c>
      <c r="BL607" s="515">
        <v>0</v>
      </c>
      <c r="BM607" s="515">
        <v>0</v>
      </c>
      <c r="BN607" s="515">
        <v>0</v>
      </c>
      <c r="BO607" s="515">
        <v>0</v>
      </c>
      <c r="BP607" s="515">
        <v>0</v>
      </c>
      <c r="BQ607" s="515">
        <v>0</v>
      </c>
      <c r="BR607" s="515">
        <v>0</v>
      </c>
      <c r="BS607" s="515">
        <v>0</v>
      </c>
      <c r="BT607" s="515">
        <v>0</v>
      </c>
      <c r="BU607" s="515">
        <v>0</v>
      </c>
      <c r="BV607" s="515">
        <v>6054.9119999999994</v>
      </c>
      <c r="BW607" s="515">
        <v>6054.9119999999994</v>
      </c>
      <c r="BX607" s="515">
        <v>0</v>
      </c>
      <c r="BY607" s="515">
        <v>0</v>
      </c>
      <c r="BZ607" s="515">
        <v>10329.792000000001</v>
      </c>
      <c r="CA607" s="515">
        <v>10329.792000000001</v>
      </c>
      <c r="CB607" s="515">
        <v>0</v>
      </c>
      <c r="CC607" s="515">
        <v>0</v>
      </c>
      <c r="CD607" s="515">
        <v>0</v>
      </c>
      <c r="CE607" s="515">
        <v>0</v>
      </c>
      <c r="CF607" s="515">
        <v>16384.704000000002</v>
      </c>
      <c r="CG607" s="516">
        <v>16384.704000000002</v>
      </c>
      <c r="CH607" s="501">
        <v>3539040.0000000005</v>
      </c>
      <c r="CI607" s="501">
        <v>3539040.0000000005</v>
      </c>
      <c r="CJ607" s="501">
        <v>6061920</v>
      </c>
      <c r="CK607" s="257" t="s">
        <v>1976</v>
      </c>
      <c r="CL607" s="108">
        <v>1.01</v>
      </c>
      <c r="CM607" s="245">
        <v>1.01</v>
      </c>
      <c r="CN607" s="109">
        <v>1.73</v>
      </c>
      <c r="CO607" s="436"/>
      <c r="CP607" s="436"/>
      <c r="CQ607" s="436"/>
      <c r="CR607" s="273"/>
      <c r="CS607" s="447">
        <v>191.60364449472834</v>
      </c>
      <c r="CT607" s="448">
        <v>191.60364449472834</v>
      </c>
      <c r="CU607" s="441">
        <v>1.603866238857486</v>
      </c>
      <c r="CV607" s="442">
        <v>1.603866238857486</v>
      </c>
      <c r="CW607" s="450" t="s">
        <v>2310</v>
      </c>
      <c r="CX607" s="242"/>
      <c r="CY607" s="436"/>
      <c r="CZ607" s="436"/>
      <c r="DA607" s="437"/>
      <c r="DB607" s="438"/>
      <c r="DC607" s="457">
        <v>0</v>
      </c>
      <c r="DD607" s="458">
        <v>6364</v>
      </c>
      <c r="DE607" s="459">
        <v>194930</v>
      </c>
      <c r="DF607" s="357">
        <v>67098</v>
      </c>
    </row>
    <row r="608" spans="1:110" ht="35.25" customHeight="1" x14ac:dyDescent="0.25">
      <c r="A608" s="401" t="s">
        <v>56</v>
      </c>
      <c r="B608" s="48" t="s">
        <v>57</v>
      </c>
      <c r="C608" s="48" t="s">
        <v>1099</v>
      </c>
      <c r="D608" s="145" t="s">
        <v>1107</v>
      </c>
      <c r="E608" s="145" t="s">
        <v>1108</v>
      </c>
      <c r="F608" s="145" t="s">
        <v>1109</v>
      </c>
      <c r="G608" s="14" t="s">
        <v>1108</v>
      </c>
      <c r="H608" s="22" t="s">
        <v>1978</v>
      </c>
      <c r="I608" s="145" t="s">
        <v>1981</v>
      </c>
      <c r="J608" s="426">
        <v>3.0622658277817751</v>
      </c>
      <c r="K608" s="426">
        <v>2.4066287828730002</v>
      </c>
      <c r="L608" s="488">
        <v>232.1</v>
      </c>
      <c r="M608" s="498"/>
      <c r="N608" s="498"/>
      <c r="O608" s="498"/>
      <c r="P608" s="498"/>
      <c r="Q608" s="498"/>
      <c r="R608" s="498"/>
      <c r="S608" s="498"/>
      <c r="T608" s="498"/>
      <c r="U608" s="498"/>
      <c r="V608" s="498"/>
      <c r="W608" s="498"/>
      <c r="X608" s="498"/>
      <c r="Y608" s="498"/>
      <c r="Z608" s="498"/>
      <c r="AA608" s="498"/>
      <c r="AB608" s="498"/>
      <c r="AC608" s="498">
        <v>5</v>
      </c>
      <c r="AD608" s="498">
        <v>5</v>
      </c>
      <c r="AE608" s="498"/>
      <c r="AF608" s="498"/>
      <c r="AG608" s="585"/>
      <c r="AH608" s="498"/>
      <c r="AI608" s="498">
        <f t="shared" si="48"/>
        <v>5</v>
      </c>
      <c r="AJ608" s="498">
        <f t="shared" si="49"/>
        <v>5</v>
      </c>
      <c r="AK608" s="498"/>
      <c r="AL608" s="498"/>
      <c r="AM608" s="498"/>
      <c r="AN608" s="498"/>
      <c r="AO608" s="498"/>
      <c r="AP608" s="498"/>
      <c r="AQ608" s="498"/>
      <c r="AR608" s="498"/>
      <c r="AS608" s="498"/>
      <c r="AT608" s="498"/>
      <c r="AU608" s="498"/>
      <c r="AV608" s="498"/>
      <c r="AW608" s="498"/>
      <c r="AX608" s="498"/>
      <c r="AY608" s="498"/>
      <c r="AZ608" s="498"/>
      <c r="BA608" s="586">
        <v>28.73</v>
      </c>
      <c r="BB608" s="586">
        <v>28.73</v>
      </c>
      <c r="BC608" s="498"/>
      <c r="BD608" s="498"/>
      <c r="BE608" s="498"/>
      <c r="BF608" s="498"/>
      <c r="BG608" s="256">
        <f t="shared" si="50"/>
        <v>28.73</v>
      </c>
      <c r="BH608" s="26">
        <f t="shared" si="51"/>
        <v>28.73</v>
      </c>
      <c r="BI608" s="514">
        <f t="shared" si="47"/>
        <v>2.0521428571428576E-2</v>
      </c>
      <c r="BJ608" s="515">
        <v>0</v>
      </c>
      <c r="BK608" s="515">
        <v>0</v>
      </c>
      <c r="BL608" s="515">
        <v>0</v>
      </c>
      <c r="BM608" s="515">
        <v>0</v>
      </c>
      <c r="BN608" s="515">
        <v>0</v>
      </c>
      <c r="BO608" s="515">
        <v>0</v>
      </c>
      <c r="BP608" s="515">
        <v>0</v>
      </c>
      <c r="BQ608" s="515">
        <v>0</v>
      </c>
      <c r="BR608" s="515">
        <v>0</v>
      </c>
      <c r="BS608" s="515">
        <v>0</v>
      </c>
      <c r="BT608" s="515">
        <v>0</v>
      </c>
      <c r="BU608" s="515">
        <v>0</v>
      </c>
      <c r="BV608" s="515">
        <v>0</v>
      </c>
      <c r="BW608" s="515">
        <v>0</v>
      </c>
      <c r="BX608" s="515">
        <v>0</v>
      </c>
      <c r="BY608" s="515">
        <v>0</v>
      </c>
      <c r="BZ608" s="515">
        <v>33724.423200000005</v>
      </c>
      <c r="CA608" s="515">
        <v>33724.423200000005</v>
      </c>
      <c r="CB608" s="515">
        <v>0</v>
      </c>
      <c r="CC608" s="515">
        <v>0</v>
      </c>
      <c r="CD608" s="515">
        <v>0</v>
      </c>
      <c r="CE608" s="515">
        <v>0</v>
      </c>
      <c r="CF608" s="515">
        <v>33724.423200000005</v>
      </c>
      <c r="CG608" s="516">
        <v>33724.423200000005</v>
      </c>
      <c r="CH608" s="501">
        <v>4905599.9999999991</v>
      </c>
      <c r="CI608" s="501">
        <v>5606400.0000000019</v>
      </c>
      <c r="CJ608" s="501">
        <v>4905599.9999999991</v>
      </c>
      <c r="CK608" s="257" t="s">
        <v>1976</v>
      </c>
      <c r="CL608" s="108">
        <v>1.4</v>
      </c>
      <c r="CM608" s="245">
        <v>1.6</v>
      </c>
      <c r="CN608" s="109">
        <v>1.4</v>
      </c>
      <c r="CO608" s="436"/>
      <c r="CP608" s="436"/>
      <c r="CQ608" s="436"/>
      <c r="CR608" s="273"/>
      <c r="CS608" s="447">
        <v>30.314046653144029</v>
      </c>
      <c r="CT608" s="448">
        <v>30.314046653144029</v>
      </c>
      <c r="CU608" s="441">
        <v>0.66418187964841158</v>
      </c>
      <c r="CV608" s="442">
        <v>0.66418187964841158</v>
      </c>
      <c r="CW608" s="450" t="s">
        <v>2311</v>
      </c>
      <c r="CX608" s="242"/>
      <c r="CY608" s="436"/>
      <c r="CZ608" s="436"/>
      <c r="DA608" s="437"/>
      <c r="DB608" s="438"/>
      <c r="DC608" s="457">
        <v>0</v>
      </c>
      <c r="DD608" s="458">
        <v>0</v>
      </c>
      <c r="DE608" s="459">
        <v>0</v>
      </c>
      <c r="DF608" s="357">
        <v>0</v>
      </c>
    </row>
    <row r="609" spans="1:110" ht="35.25" customHeight="1" x14ac:dyDescent="0.25">
      <c r="A609" s="401" t="s">
        <v>56</v>
      </c>
      <c r="B609" s="48" t="s">
        <v>57</v>
      </c>
      <c r="C609" s="48" t="s">
        <v>1099</v>
      </c>
      <c r="D609" s="145" t="s">
        <v>1107</v>
      </c>
      <c r="E609" s="145" t="s">
        <v>1108</v>
      </c>
      <c r="F609" s="145" t="s">
        <v>1110</v>
      </c>
      <c r="G609" s="14" t="s">
        <v>1108</v>
      </c>
      <c r="H609" s="22" t="s">
        <v>1979</v>
      </c>
      <c r="I609" s="145" t="s">
        <v>1981</v>
      </c>
      <c r="J609" s="426">
        <v>3.2568097744879116</v>
      </c>
      <c r="K609" s="426">
        <v>1.566666663408</v>
      </c>
      <c r="L609" s="488">
        <v>219.1</v>
      </c>
      <c r="M609" s="498"/>
      <c r="N609" s="498"/>
      <c r="O609" s="498"/>
      <c r="P609" s="498"/>
      <c r="Q609" s="498"/>
      <c r="R609" s="498"/>
      <c r="S609" s="498"/>
      <c r="T609" s="498"/>
      <c r="U609" s="498"/>
      <c r="V609" s="498"/>
      <c r="W609" s="498"/>
      <c r="X609" s="498"/>
      <c r="Y609" s="498"/>
      <c r="Z609" s="498"/>
      <c r="AA609" s="498"/>
      <c r="AB609" s="498"/>
      <c r="AC609" s="498">
        <v>15</v>
      </c>
      <c r="AD609" s="498">
        <v>15</v>
      </c>
      <c r="AE609" s="498"/>
      <c r="AF609" s="498"/>
      <c r="AG609" s="585"/>
      <c r="AH609" s="498"/>
      <c r="AI609" s="498">
        <f t="shared" si="48"/>
        <v>15</v>
      </c>
      <c r="AJ609" s="498">
        <f t="shared" si="49"/>
        <v>15</v>
      </c>
      <c r="AK609" s="498"/>
      <c r="AL609" s="498"/>
      <c r="AM609" s="498"/>
      <c r="AN609" s="498"/>
      <c r="AO609" s="498"/>
      <c r="AP609" s="498"/>
      <c r="AQ609" s="498"/>
      <c r="AR609" s="498"/>
      <c r="AS609" s="498"/>
      <c r="AT609" s="498"/>
      <c r="AU609" s="498"/>
      <c r="AV609" s="498"/>
      <c r="AW609" s="498"/>
      <c r="AX609" s="498"/>
      <c r="AY609" s="498"/>
      <c r="AZ609" s="498"/>
      <c r="BA609" s="586">
        <v>100.92</v>
      </c>
      <c r="BB609" s="586">
        <v>100.92</v>
      </c>
      <c r="BC609" s="498"/>
      <c r="BD609" s="498"/>
      <c r="BE609" s="498"/>
      <c r="BF609" s="498"/>
      <c r="BG609" s="256">
        <f t="shared" si="50"/>
        <v>100.92</v>
      </c>
      <c r="BH609" s="26">
        <f t="shared" si="51"/>
        <v>100.92</v>
      </c>
      <c r="BI609" s="514">
        <f t="shared" si="47"/>
        <v>6.3471698113207548E-2</v>
      </c>
      <c r="BJ609" s="515">
        <v>0</v>
      </c>
      <c r="BK609" s="515">
        <v>0</v>
      </c>
      <c r="BL609" s="515">
        <v>0</v>
      </c>
      <c r="BM609" s="515">
        <v>0</v>
      </c>
      <c r="BN609" s="515">
        <v>0</v>
      </c>
      <c r="BO609" s="515">
        <v>0</v>
      </c>
      <c r="BP609" s="515">
        <v>0</v>
      </c>
      <c r="BQ609" s="515">
        <v>0</v>
      </c>
      <c r="BR609" s="515">
        <v>0</v>
      </c>
      <c r="BS609" s="515">
        <v>0</v>
      </c>
      <c r="BT609" s="515">
        <v>0</v>
      </c>
      <c r="BU609" s="515">
        <v>0</v>
      </c>
      <c r="BV609" s="515">
        <v>0</v>
      </c>
      <c r="BW609" s="515">
        <v>0</v>
      </c>
      <c r="BX609" s="515">
        <v>0</v>
      </c>
      <c r="BY609" s="515">
        <v>0</v>
      </c>
      <c r="BZ609" s="515">
        <v>118463.93280000001</v>
      </c>
      <c r="CA609" s="515">
        <v>118463.93280000001</v>
      </c>
      <c r="CB609" s="515">
        <v>0</v>
      </c>
      <c r="CC609" s="515">
        <v>0</v>
      </c>
      <c r="CD609" s="515">
        <v>0</v>
      </c>
      <c r="CE609" s="515">
        <v>0</v>
      </c>
      <c r="CF609" s="515">
        <v>118463.93280000001</v>
      </c>
      <c r="CG609" s="516">
        <v>118463.93280000001</v>
      </c>
      <c r="CH609" s="501">
        <v>6061920</v>
      </c>
      <c r="CI609" s="501">
        <v>6061920</v>
      </c>
      <c r="CJ609" s="501">
        <v>5571360.0000000019</v>
      </c>
      <c r="CK609" s="257" t="s">
        <v>1976</v>
      </c>
      <c r="CL609" s="108">
        <v>1.73</v>
      </c>
      <c r="CM609" s="245">
        <v>1.73</v>
      </c>
      <c r="CN609" s="109">
        <v>1.59</v>
      </c>
      <c r="CO609" s="436"/>
      <c r="CP609" s="436"/>
      <c r="CQ609" s="436"/>
      <c r="CR609" s="273"/>
      <c r="CS609" s="447">
        <v>231.91773273930107</v>
      </c>
      <c r="CT609" s="448">
        <v>231.65269085049681</v>
      </c>
      <c r="CU609" s="441">
        <v>1.0456960963691488</v>
      </c>
      <c r="CV609" s="442">
        <v>1.0456960963691488</v>
      </c>
      <c r="CW609" s="450" t="s">
        <v>2312</v>
      </c>
      <c r="CX609" s="242"/>
      <c r="CY609" s="436"/>
      <c r="CZ609" s="436"/>
      <c r="DA609" s="437"/>
      <c r="DB609" s="438"/>
      <c r="DC609" s="457">
        <v>0</v>
      </c>
      <c r="DD609" s="458">
        <v>128040</v>
      </c>
      <c r="DE609" s="459">
        <v>0</v>
      </c>
      <c r="DF609" s="357">
        <v>42680</v>
      </c>
    </row>
    <row r="610" spans="1:110" ht="35.25" customHeight="1" x14ac:dyDescent="0.25">
      <c r="A610" s="401" t="s">
        <v>56</v>
      </c>
      <c r="B610" s="48" t="s">
        <v>57</v>
      </c>
      <c r="C610" s="48" t="s">
        <v>1099</v>
      </c>
      <c r="D610" s="145" t="s">
        <v>1107</v>
      </c>
      <c r="E610" s="145" t="s">
        <v>1108</v>
      </c>
      <c r="F610" s="145" t="s">
        <v>1111</v>
      </c>
      <c r="G610" s="14" t="s">
        <v>1112</v>
      </c>
      <c r="H610" s="22" t="s">
        <v>1979</v>
      </c>
      <c r="I610" s="145" t="s">
        <v>1981</v>
      </c>
      <c r="J610" s="426">
        <v>2.6299459462125832</v>
      </c>
      <c r="K610" s="426">
        <v>3.3592802960429999</v>
      </c>
      <c r="L610" s="488">
        <v>1153.7</v>
      </c>
      <c r="M610" s="498"/>
      <c r="N610" s="498"/>
      <c r="O610" s="498"/>
      <c r="P610" s="498"/>
      <c r="Q610" s="498"/>
      <c r="R610" s="498"/>
      <c r="S610" s="498"/>
      <c r="T610" s="498"/>
      <c r="U610" s="498"/>
      <c r="V610" s="498"/>
      <c r="W610" s="498"/>
      <c r="X610" s="498"/>
      <c r="Y610" s="498"/>
      <c r="Z610" s="498"/>
      <c r="AA610" s="498"/>
      <c r="AB610" s="498"/>
      <c r="AC610" s="498">
        <v>22</v>
      </c>
      <c r="AD610" s="498">
        <v>22</v>
      </c>
      <c r="AE610" s="498"/>
      <c r="AF610" s="498"/>
      <c r="AG610" s="585"/>
      <c r="AH610" s="498"/>
      <c r="AI610" s="498">
        <f t="shared" si="48"/>
        <v>22</v>
      </c>
      <c r="AJ610" s="498">
        <f t="shared" si="49"/>
        <v>22</v>
      </c>
      <c r="AK610" s="498"/>
      <c r="AL610" s="498"/>
      <c r="AM610" s="498"/>
      <c r="AN610" s="498"/>
      <c r="AO610" s="498"/>
      <c r="AP610" s="498"/>
      <c r="AQ610" s="498"/>
      <c r="AR610" s="498"/>
      <c r="AS610" s="498"/>
      <c r="AT610" s="498"/>
      <c r="AU610" s="498"/>
      <c r="AV610" s="498"/>
      <c r="AW610" s="498"/>
      <c r="AX610" s="498"/>
      <c r="AY610" s="498"/>
      <c r="AZ610" s="498"/>
      <c r="BA610" s="586">
        <v>116.95</v>
      </c>
      <c r="BB610" s="586">
        <v>116.95</v>
      </c>
      <c r="BC610" s="498"/>
      <c r="BD610" s="498"/>
      <c r="BE610" s="498"/>
      <c r="BF610" s="498"/>
      <c r="BG610" s="256">
        <f t="shared" si="50"/>
        <v>116.95</v>
      </c>
      <c r="BH610" s="26">
        <f t="shared" si="51"/>
        <v>116.95</v>
      </c>
      <c r="BI610" s="514">
        <f t="shared" si="47"/>
        <v>0.10349557522123895</v>
      </c>
      <c r="BJ610" s="515">
        <v>0</v>
      </c>
      <c r="BK610" s="515">
        <v>0</v>
      </c>
      <c r="BL610" s="515">
        <v>0</v>
      </c>
      <c r="BM610" s="515">
        <v>0</v>
      </c>
      <c r="BN610" s="515">
        <v>0</v>
      </c>
      <c r="BO610" s="515">
        <v>0</v>
      </c>
      <c r="BP610" s="515">
        <v>0</v>
      </c>
      <c r="BQ610" s="515">
        <v>0</v>
      </c>
      <c r="BR610" s="515">
        <v>0</v>
      </c>
      <c r="BS610" s="515">
        <v>0</v>
      </c>
      <c r="BT610" s="515">
        <v>0</v>
      </c>
      <c r="BU610" s="515">
        <v>0</v>
      </c>
      <c r="BV610" s="515">
        <v>0</v>
      </c>
      <c r="BW610" s="515">
        <v>0</v>
      </c>
      <c r="BX610" s="515">
        <v>0</v>
      </c>
      <c r="BY610" s="515">
        <v>0</v>
      </c>
      <c r="BZ610" s="515">
        <v>137280.58800000002</v>
      </c>
      <c r="CA610" s="515">
        <v>137280.58800000002</v>
      </c>
      <c r="CB610" s="515">
        <v>0</v>
      </c>
      <c r="CC610" s="515">
        <v>0</v>
      </c>
      <c r="CD610" s="515">
        <v>0</v>
      </c>
      <c r="CE610" s="515">
        <v>0</v>
      </c>
      <c r="CF610" s="515">
        <v>137280.58800000002</v>
      </c>
      <c r="CG610" s="516">
        <v>137280.58800000002</v>
      </c>
      <c r="CH610" s="501">
        <v>2522879.9999999995</v>
      </c>
      <c r="CI610" s="501">
        <v>2522879.9999999995</v>
      </c>
      <c r="CJ610" s="501">
        <v>3959519.9999999995</v>
      </c>
      <c r="CK610" s="257" t="s">
        <v>1976</v>
      </c>
      <c r="CL610" s="108">
        <v>0.72</v>
      </c>
      <c r="CM610" s="245">
        <v>0.72</v>
      </c>
      <c r="CN610" s="109">
        <v>1.1299999999999999</v>
      </c>
      <c r="CO610" s="436"/>
      <c r="CP610" s="436"/>
      <c r="CQ610" s="436"/>
      <c r="CR610" s="273"/>
      <c r="CS610" s="447">
        <v>33.259549402230384</v>
      </c>
      <c r="CT610" s="448">
        <v>33.259549402230384</v>
      </c>
      <c r="CU610" s="441">
        <v>0.68002125953162373</v>
      </c>
      <c r="CV610" s="442">
        <v>0.68002125953162373</v>
      </c>
      <c r="CW610" s="450" t="s">
        <v>2313</v>
      </c>
      <c r="CX610" s="242"/>
      <c r="CY610" s="436"/>
      <c r="CZ610" s="436"/>
      <c r="DA610" s="437"/>
      <c r="DB610" s="438"/>
      <c r="DC610" s="457">
        <v>0</v>
      </c>
      <c r="DD610" s="458">
        <v>0</v>
      </c>
      <c r="DE610" s="459">
        <v>0</v>
      </c>
      <c r="DF610" s="357">
        <v>0</v>
      </c>
    </row>
    <row r="611" spans="1:110" ht="35.25" customHeight="1" x14ac:dyDescent="0.25">
      <c r="A611" s="401" t="s">
        <v>56</v>
      </c>
      <c r="B611" s="48" t="s">
        <v>57</v>
      </c>
      <c r="C611" s="48" t="s">
        <v>1099</v>
      </c>
      <c r="D611" s="145" t="s">
        <v>1107</v>
      </c>
      <c r="E611" s="145" t="s">
        <v>1108</v>
      </c>
      <c r="F611" s="145" t="s">
        <v>1113</v>
      </c>
      <c r="G611" s="14" t="s">
        <v>1108</v>
      </c>
      <c r="H611" s="22" t="s">
        <v>1979</v>
      </c>
      <c r="I611" s="145" t="s">
        <v>1981</v>
      </c>
      <c r="J611" s="426">
        <v>3.2568097744879116</v>
      </c>
      <c r="K611" s="426">
        <v>2.9553030241560001</v>
      </c>
      <c r="L611" s="488">
        <v>685.5</v>
      </c>
      <c r="M611" s="498"/>
      <c r="N611" s="498"/>
      <c r="O611" s="498"/>
      <c r="P611" s="498"/>
      <c r="Q611" s="498"/>
      <c r="R611" s="498"/>
      <c r="S611" s="498"/>
      <c r="T611" s="498"/>
      <c r="U611" s="498"/>
      <c r="V611" s="498"/>
      <c r="W611" s="498"/>
      <c r="X611" s="498"/>
      <c r="Y611" s="498"/>
      <c r="Z611" s="498"/>
      <c r="AA611" s="498"/>
      <c r="AB611" s="498"/>
      <c r="AC611" s="498">
        <v>13</v>
      </c>
      <c r="AD611" s="498">
        <v>13</v>
      </c>
      <c r="AE611" s="498"/>
      <c r="AF611" s="498"/>
      <c r="AG611" s="585"/>
      <c r="AH611" s="498"/>
      <c r="AI611" s="498">
        <f t="shared" si="48"/>
        <v>13</v>
      </c>
      <c r="AJ611" s="498">
        <f t="shared" si="49"/>
        <v>13</v>
      </c>
      <c r="AK611" s="498"/>
      <c r="AL611" s="498"/>
      <c r="AM611" s="498"/>
      <c r="AN611" s="498"/>
      <c r="AO611" s="498"/>
      <c r="AP611" s="498"/>
      <c r="AQ611" s="498"/>
      <c r="AR611" s="498"/>
      <c r="AS611" s="498"/>
      <c r="AT611" s="498"/>
      <c r="AU611" s="498"/>
      <c r="AV611" s="498"/>
      <c r="AW611" s="498"/>
      <c r="AX611" s="498"/>
      <c r="AY611" s="498"/>
      <c r="AZ611" s="498"/>
      <c r="BA611" s="586">
        <v>255.56</v>
      </c>
      <c r="BB611" s="586">
        <v>255.56</v>
      </c>
      <c r="BC611" s="498"/>
      <c r="BD611" s="498"/>
      <c r="BE611" s="498"/>
      <c r="BF611" s="498"/>
      <c r="BG611" s="256">
        <f t="shared" si="50"/>
        <v>255.56</v>
      </c>
      <c r="BH611" s="26">
        <f t="shared" si="51"/>
        <v>255.56</v>
      </c>
      <c r="BI611" s="514">
        <f t="shared" si="47"/>
        <v>0.10737815126050421</v>
      </c>
      <c r="BJ611" s="515">
        <v>0</v>
      </c>
      <c r="BK611" s="515">
        <v>0</v>
      </c>
      <c r="BL611" s="515">
        <v>0</v>
      </c>
      <c r="BM611" s="515">
        <v>0</v>
      </c>
      <c r="BN611" s="515">
        <v>0</v>
      </c>
      <c r="BO611" s="515">
        <v>0</v>
      </c>
      <c r="BP611" s="515">
        <v>0</v>
      </c>
      <c r="BQ611" s="515">
        <v>0</v>
      </c>
      <c r="BR611" s="515">
        <v>0</v>
      </c>
      <c r="BS611" s="515">
        <v>0</v>
      </c>
      <c r="BT611" s="515">
        <v>0</v>
      </c>
      <c r="BU611" s="515">
        <v>0</v>
      </c>
      <c r="BV611" s="515">
        <v>0</v>
      </c>
      <c r="BW611" s="515">
        <v>0</v>
      </c>
      <c r="BX611" s="515">
        <v>0</v>
      </c>
      <c r="BY611" s="515">
        <v>0</v>
      </c>
      <c r="BZ611" s="515">
        <v>299986.55040000001</v>
      </c>
      <c r="CA611" s="515">
        <v>299986.55040000001</v>
      </c>
      <c r="CB611" s="515">
        <v>0</v>
      </c>
      <c r="CC611" s="515">
        <v>0</v>
      </c>
      <c r="CD611" s="515">
        <v>0</v>
      </c>
      <c r="CE611" s="515">
        <v>0</v>
      </c>
      <c r="CF611" s="515">
        <v>299986.55040000001</v>
      </c>
      <c r="CG611" s="516">
        <v>299986.55040000001</v>
      </c>
      <c r="CH611" s="501">
        <v>7568640.0000000009</v>
      </c>
      <c r="CI611" s="501">
        <v>7568640.0000000009</v>
      </c>
      <c r="CJ611" s="501">
        <v>8339520</v>
      </c>
      <c r="CK611" s="257" t="s">
        <v>1976</v>
      </c>
      <c r="CL611" s="108">
        <v>2.16</v>
      </c>
      <c r="CM611" s="245">
        <v>2.16</v>
      </c>
      <c r="CN611" s="109">
        <v>2.38</v>
      </c>
      <c r="CO611" s="436"/>
      <c r="CP611" s="436"/>
      <c r="CQ611" s="436"/>
      <c r="CR611" s="273"/>
      <c r="CS611" s="447">
        <v>63.163369652065114</v>
      </c>
      <c r="CT611" s="448">
        <v>63.120126408821875</v>
      </c>
      <c r="CU611" s="441">
        <v>1.0267105293034795</v>
      </c>
      <c r="CV611" s="442">
        <v>1.0262404940508354</v>
      </c>
      <c r="CW611" s="450" t="s">
        <v>2256</v>
      </c>
      <c r="CX611" s="242"/>
      <c r="CY611" s="436"/>
      <c r="CZ611" s="436"/>
      <c r="DA611" s="437"/>
      <c r="DB611" s="438"/>
      <c r="DC611" s="457">
        <v>0</v>
      </c>
      <c r="DD611" s="458">
        <v>0</v>
      </c>
      <c r="DE611" s="459">
        <v>56335</v>
      </c>
      <c r="DF611" s="357">
        <v>18778.333333333332</v>
      </c>
    </row>
    <row r="612" spans="1:110" ht="35.25" customHeight="1" x14ac:dyDescent="0.25">
      <c r="A612" s="401" t="s">
        <v>56</v>
      </c>
      <c r="B612" s="48" t="s">
        <v>57</v>
      </c>
      <c r="C612" s="48" t="s">
        <v>1099</v>
      </c>
      <c r="D612" s="145" t="s">
        <v>1107</v>
      </c>
      <c r="E612" s="145" t="s">
        <v>1108</v>
      </c>
      <c r="F612" s="145" t="s">
        <v>1114</v>
      </c>
      <c r="G612" s="14" t="s">
        <v>1112</v>
      </c>
      <c r="H612" s="22" t="s">
        <v>1979</v>
      </c>
      <c r="I612" s="145" t="s">
        <v>1981</v>
      </c>
      <c r="J612" s="426">
        <v>2.6875885970884754</v>
      </c>
      <c r="K612" s="426">
        <v>1.5238636331940001</v>
      </c>
      <c r="L612" s="488">
        <v>479.1</v>
      </c>
      <c r="M612" s="498"/>
      <c r="N612" s="498"/>
      <c r="O612" s="498"/>
      <c r="P612" s="498"/>
      <c r="Q612" s="498"/>
      <c r="R612" s="498"/>
      <c r="S612" s="498"/>
      <c r="T612" s="498"/>
      <c r="U612" s="498"/>
      <c r="V612" s="498"/>
      <c r="W612" s="498"/>
      <c r="X612" s="498"/>
      <c r="Y612" s="498"/>
      <c r="Z612" s="498"/>
      <c r="AA612" s="498"/>
      <c r="AB612" s="498"/>
      <c r="AC612" s="498">
        <v>1</v>
      </c>
      <c r="AD612" s="498">
        <v>1</v>
      </c>
      <c r="AE612" s="498"/>
      <c r="AF612" s="498"/>
      <c r="AG612" s="585"/>
      <c r="AH612" s="498"/>
      <c r="AI612" s="498">
        <f t="shared" si="48"/>
        <v>1</v>
      </c>
      <c r="AJ612" s="498">
        <f t="shared" si="49"/>
        <v>1</v>
      </c>
      <c r="AK612" s="498"/>
      <c r="AL612" s="498"/>
      <c r="AM612" s="498"/>
      <c r="AN612" s="498"/>
      <c r="AO612" s="498"/>
      <c r="AP612" s="498"/>
      <c r="AQ612" s="498"/>
      <c r="AR612" s="498"/>
      <c r="AS612" s="498"/>
      <c r="AT612" s="498"/>
      <c r="AU612" s="498"/>
      <c r="AV612" s="498"/>
      <c r="AW612" s="498"/>
      <c r="AX612" s="498"/>
      <c r="AY612" s="498"/>
      <c r="AZ612" s="498"/>
      <c r="BA612" s="586">
        <v>4.09</v>
      </c>
      <c r="BB612" s="586">
        <v>4.09</v>
      </c>
      <c r="BC612" s="498"/>
      <c r="BD612" s="498"/>
      <c r="BE612" s="498"/>
      <c r="BF612" s="498"/>
      <c r="BG612" s="256">
        <f t="shared" si="50"/>
        <v>4.09</v>
      </c>
      <c r="BH612" s="26">
        <f t="shared" si="51"/>
        <v>4.09</v>
      </c>
      <c r="BI612" s="514">
        <f t="shared" si="47"/>
        <v>5.1772151898734171E-3</v>
      </c>
      <c r="BJ612" s="515">
        <v>0</v>
      </c>
      <c r="BK612" s="515">
        <v>0</v>
      </c>
      <c r="BL612" s="515">
        <v>0</v>
      </c>
      <c r="BM612" s="515">
        <v>0</v>
      </c>
      <c r="BN612" s="515">
        <v>0</v>
      </c>
      <c r="BO612" s="515">
        <v>0</v>
      </c>
      <c r="BP612" s="515">
        <v>0</v>
      </c>
      <c r="BQ612" s="515">
        <v>0</v>
      </c>
      <c r="BR612" s="515">
        <v>0</v>
      </c>
      <c r="BS612" s="515">
        <v>0</v>
      </c>
      <c r="BT612" s="515">
        <v>0</v>
      </c>
      <c r="BU612" s="515">
        <v>0</v>
      </c>
      <c r="BV612" s="515">
        <v>0</v>
      </c>
      <c r="BW612" s="515">
        <v>0</v>
      </c>
      <c r="BX612" s="515">
        <v>0</v>
      </c>
      <c r="BY612" s="515">
        <v>0</v>
      </c>
      <c r="BZ612" s="515">
        <v>4801.0056000000004</v>
      </c>
      <c r="CA612" s="515">
        <v>4801.0056000000004</v>
      </c>
      <c r="CB612" s="515">
        <v>0</v>
      </c>
      <c r="CC612" s="515">
        <v>0</v>
      </c>
      <c r="CD612" s="515">
        <v>0</v>
      </c>
      <c r="CE612" s="515">
        <v>0</v>
      </c>
      <c r="CF612" s="515">
        <v>4801.0056000000004</v>
      </c>
      <c r="CG612" s="516">
        <v>4801.0056000000004</v>
      </c>
      <c r="CH612" s="501">
        <v>3468960</v>
      </c>
      <c r="CI612" s="501">
        <v>3468960</v>
      </c>
      <c r="CJ612" s="501">
        <v>2768160.0000000005</v>
      </c>
      <c r="CK612" s="257" t="s">
        <v>1976</v>
      </c>
      <c r="CL612" s="108">
        <v>0.99</v>
      </c>
      <c r="CM612" s="245">
        <v>0.99</v>
      </c>
      <c r="CN612" s="109">
        <v>0.79</v>
      </c>
      <c r="CO612" s="436"/>
      <c r="CP612" s="436"/>
      <c r="CQ612" s="436"/>
      <c r="CR612" s="273"/>
      <c r="CS612" s="447">
        <v>30.44662107235726</v>
      </c>
      <c r="CT612" s="448">
        <v>30.44662107235726</v>
      </c>
      <c r="CU612" s="441">
        <v>0.66817598430150493</v>
      </c>
      <c r="CV612" s="442">
        <v>0.66817598430150493</v>
      </c>
      <c r="CW612" s="450" t="s">
        <v>2311</v>
      </c>
      <c r="CX612" s="242"/>
      <c r="CY612" s="436"/>
      <c r="CZ612" s="436"/>
      <c r="DA612" s="437"/>
      <c r="DB612" s="438"/>
      <c r="DC612" s="457">
        <v>0</v>
      </c>
      <c r="DD612" s="458">
        <v>0</v>
      </c>
      <c r="DE612" s="459">
        <v>0</v>
      </c>
      <c r="DF612" s="357">
        <v>0</v>
      </c>
    </row>
    <row r="613" spans="1:110" ht="35.25" customHeight="1" x14ac:dyDescent="0.25">
      <c r="A613" s="401" t="s">
        <v>56</v>
      </c>
      <c r="B613" s="48" t="s">
        <v>57</v>
      </c>
      <c r="C613" s="48" t="s">
        <v>1099</v>
      </c>
      <c r="D613" s="145" t="s">
        <v>1115</v>
      </c>
      <c r="E613" s="145" t="s">
        <v>1116</v>
      </c>
      <c r="F613" s="145" t="s">
        <v>1117</v>
      </c>
      <c r="G613" s="14" t="s">
        <v>1116</v>
      </c>
      <c r="H613" s="22" t="s">
        <v>1978</v>
      </c>
      <c r="I613" s="145" t="s">
        <v>1981</v>
      </c>
      <c r="J613" s="426">
        <v>2.9902125141869096</v>
      </c>
      <c r="K613" s="426">
        <v>1.7782196932709999</v>
      </c>
      <c r="L613" s="488">
        <v>726.6</v>
      </c>
      <c r="M613" s="498"/>
      <c r="N613" s="498"/>
      <c r="O613" s="498"/>
      <c r="P613" s="498"/>
      <c r="Q613" s="498"/>
      <c r="R613" s="498"/>
      <c r="S613" s="498"/>
      <c r="T613" s="498"/>
      <c r="U613" s="498"/>
      <c r="V613" s="498"/>
      <c r="W613" s="498"/>
      <c r="X613" s="498"/>
      <c r="Y613" s="498"/>
      <c r="Z613" s="498"/>
      <c r="AA613" s="498"/>
      <c r="AB613" s="498"/>
      <c r="AC613" s="498">
        <v>2</v>
      </c>
      <c r="AD613" s="498">
        <v>2</v>
      </c>
      <c r="AE613" s="498"/>
      <c r="AF613" s="498"/>
      <c r="AG613" s="585"/>
      <c r="AH613" s="498"/>
      <c r="AI613" s="498">
        <f t="shared" si="48"/>
        <v>2</v>
      </c>
      <c r="AJ613" s="498">
        <f t="shared" si="49"/>
        <v>2</v>
      </c>
      <c r="AK613" s="498"/>
      <c r="AL613" s="498"/>
      <c r="AM613" s="498"/>
      <c r="AN613" s="498"/>
      <c r="AO613" s="498"/>
      <c r="AP613" s="498"/>
      <c r="AQ613" s="498"/>
      <c r="AR613" s="498"/>
      <c r="AS613" s="498"/>
      <c r="AT613" s="498"/>
      <c r="AU613" s="498"/>
      <c r="AV613" s="498"/>
      <c r="AW613" s="498"/>
      <c r="AX613" s="498"/>
      <c r="AY613" s="498"/>
      <c r="AZ613" s="498"/>
      <c r="BA613" s="586">
        <v>13.6</v>
      </c>
      <c r="BB613" s="586">
        <v>13.6</v>
      </c>
      <c r="BC613" s="498"/>
      <c r="BD613" s="498"/>
      <c r="BE613" s="498"/>
      <c r="BF613" s="498"/>
      <c r="BG613" s="256">
        <f t="shared" si="50"/>
        <v>13.6</v>
      </c>
      <c r="BH613" s="26">
        <f t="shared" si="51"/>
        <v>13.6</v>
      </c>
      <c r="BI613" s="514">
        <f t="shared" si="47"/>
        <v>9.8550724637681154E-3</v>
      </c>
      <c r="BJ613" s="515">
        <v>0</v>
      </c>
      <c r="BK613" s="515">
        <v>0</v>
      </c>
      <c r="BL613" s="515">
        <v>0</v>
      </c>
      <c r="BM613" s="515">
        <v>0</v>
      </c>
      <c r="BN613" s="515">
        <v>0</v>
      </c>
      <c r="BO613" s="515">
        <v>0</v>
      </c>
      <c r="BP613" s="515">
        <v>0</v>
      </c>
      <c r="BQ613" s="515">
        <v>0</v>
      </c>
      <c r="BR613" s="515">
        <v>0</v>
      </c>
      <c r="BS613" s="515">
        <v>0</v>
      </c>
      <c r="BT613" s="515">
        <v>0</v>
      </c>
      <c r="BU613" s="515">
        <v>0</v>
      </c>
      <c r="BV613" s="515">
        <v>0</v>
      </c>
      <c r="BW613" s="515">
        <v>0</v>
      </c>
      <c r="BX613" s="515">
        <v>0</v>
      </c>
      <c r="BY613" s="515">
        <v>0</v>
      </c>
      <c r="BZ613" s="515">
        <v>15964.224</v>
      </c>
      <c r="CA613" s="515">
        <v>15964.224</v>
      </c>
      <c r="CB613" s="515">
        <v>0</v>
      </c>
      <c r="CC613" s="515">
        <v>0</v>
      </c>
      <c r="CD613" s="515">
        <v>0</v>
      </c>
      <c r="CE613" s="515">
        <v>0</v>
      </c>
      <c r="CF613" s="515">
        <v>15964.224</v>
      </c>
      <c r="CG613" s="516">
        <v>15964.224</v>
      </c>
      <c r="CH613" s="501">
        <v>5060801.0111040007</v>
      </c>
      <c r="CI613" s="501">
        <v>5060801.0111040007</v>
      </c>
      <c r="CJ613" s="501">
        <v>5819921.1627695998</v>
      </c>
      <c r="CK613" s="257" t="s">
        <v>1976</v>
      </c>
      <c r="CL613" s="108">
        <v>1.2</v>
      </c>
      <c r="CM613" s="245">
        <v>1.2</v>
      </c>
      <c r="CN613" s="109">
        <v>1.38</v>
      </c>
      <c r="CO613" s="436"/>
      <c r="CP613" s="436"/>
      <c r="CQ613" s="436"/>
      <c r="CR613" s="273"/>
      <c r="CS613" s="447">
        <v>53.126027777814159</v>
      </c>
      <c r="CT613" s="448">
        <v>52.985644706361008</v>
      </c>
      <c r="CU613" s="441">
        <v>0.43194196158124298</v>
      </c>
      <c r="CV613" s="442">
        <v>0.4314831933738798</v>
      </c>
      <c r="CW613" s="450" t="s">
        <v>2314</v>
      </c>
      <c r="CX613" s="242"/>
      <c r="CY613" s="436"/>
      <c r="CZ613" s="436"/>
      <c r="DA613" s="437"/>
      <c r="DB613" s="438"/>
      <c r="DC613" s="457">
        <v>0</v>
      </c>
      <c r="DD613" s="458">
        <v>56661</v>
      </c>
      <c r="DE613" s="459">
        <v>0</v>
      </c>
      <c r="DF613" s="357">
        <v>18887</v>
      </c>
    </row>
    <row r="614" spans="1:110" ht="35.25" customHeight="1" x14ac:dyDescent="0.25">
      <c r="A614" s="401" t="s">
        <v>56</v>
      </c>
      <c r="B614" s="48" t="s">
        <v>57</v>
      </c>
      <c r="C614" s="48" t="s">
        <v>1099</v>
      </c>
      <c r="D614" s="145" t="s">
        <v>1115</v>
      </c>
      <c r="E614" s="145" t="s">
        <v>1116</v>
      </c>
      <c r="F614" s="145" t="s">
        <v>1118</v>
      </c>
      <c r="G614" s="14" t="s">
        <v>1116</v>
      </c>
      <c r="H614" s="22" t="s">
        <v>1979</v>
      </c>
      <c r="I614" s="145" t="s">
        <v>1981</v>
      </c>
      <c r="J614" s="426">
        <v>2.6947939284479623</v>
      </c>
      <c r="K614" s="426">
        <v>3.1232954480490003</v>
      </c>
      <c r="L614" s="488">
        <v>484.5</v>
      </c>
      <c r="M614" s="498"/>
      <c r="N614" s="498"/>
      <c r="O614" s="498">
        <v>1</v>
      </c>
      <c r="P614" s="498">
        <v>1</v>
      </c>
      <c r="Q614" s="498"/>
      <c r="R614" s="498"/>
      <c r="S614" s="498"/>
      <c r="T614" s="498"/>
      <c r="U614" s="498"/>
      <c r="V614" s="498"/>
      <c r="W614" s="498"/>
      <c r="X614" s="498"/>
      <c r="Y614" s="498"/>
      <c r="Z614" s="498"/>
      <c r="AA614" s="498"/>
      <c r="AB614" s="498"/>
      <c r="AC614" s="498">
        <v>2</v>
      </c>
      <c r="AD614" s="498">
        <v>2</v>
      </c>
      <c r="AE614" s="498"/>
      <c r="AF614" s="498"/>
      <c r="AG614" s="585"/>
      <c r="AH614" s="498"/>
      <c r="AI614" s="498">
        <f t="shared" si="48"/>
        <v>3</v>
      </c>
      <c r="AJ614" s="498">
        <f t="shared" si="49"/>
        <v>3</v>
      </c>
      <c r="AK614" s="498"/>
      <c r="AL614" s="498"/>
      <c r="AM614" s="498">
        <v>75</v>
      </c>
      <c r="AN614" s="498">
        <v>75</v>
      </c>
      <c r="AO614" s="498"/>
      <c r="AP614" s="498"/>
      <c r="AQ614" s="498"/>
      <c r="AR614" s="498"/>
      <c r="AS614" s="498"/>
      <c r="AT614" s="498"/>
      <c r="AU614" s="498"/>
      <c r="AV614" s="498"/>
      <c r="AW614" s="498"/>
      <c r="AX614" s="498"/>
      <c r="AY614" s="498"/>
      <c r="AZ614" s="498"/>
      <c r="BA614" s="586">
        <v>26</v>
      </c>
      <c r="BB614" s="586">
        <v>26</v>
      </c>
      <c r="BC614" s="498"/>
      <c r="BD614" s="498"/>
      <c r="BE614" s="498"/>
      <c r="BF614" s="498"/>
      <c r="BG614" s="256">
        <f t="shared" si="50"/>
        <v>101</v>
      </c>
      <c r="BH614" s="26">
        <f t="shared" si="51"/>
        <v>101</v>
      </c>
      <c r="BI614" s="514">
        <f t="shared" si="47"/>
        <v>0.05</v>
      </c>
      <c r="BJ614" s="515">
        <v>0</v>
      </c>
      <c r="BK614" s="515">
        <v>0</v>
      </c>
      <c r="BL614" s="515">
        <v>262800</v>
      </c>
      <c r="BM614" s="515">
        <v>262800</v>
      </c>
      <c r="BN614" s="515">
        <v>0</v>
      </c>
      <c r="BO614" s="515">
        <v>0</v>
      </c>
      <c r="BP614" s="515">
        <v>0</v>
      </c>
      <c r="BQ614" s="515">
        <v>0</v>
      </c>
      <c r="BR614" s="515">
        <v>0</v>
      </c>
      <c r="BS614" s="515">
        <v>0</v>
      </c>
      <c r="BT614" s="515">
        <v>0</v>
      </c>
      <c r="BU614" s="515">
        <v>0</v>
      </c>
      <c r="BV614" s="515">
        <v>0</v>
      </c>
      <c r="BW614" s="515">
        <v>0</v>
      </c>
      <c r="BX614" s="515">
        <v>0</v>
      </c>
      <c r="BY614" s="515">
        <v>0</v>
      </c>
      <c r="BZ614" s="515">
        <v>30519.84</v>
      </c>
      <c r="CA614" s="515">
        <v>30519.84</v>
      </c>
      <c r="CB614" s="515">
        <v>0</v>
      </c>
      <c r="CC614" s="515">
        <v>0</v>
      </c>
      <c r="CD614" s="515">
        <v>0</v>
      </c>
      <c r="CE614" s="515">
        <v>0</v>
      </c>
      <c r="CF614" s="515">
        <v>293319.84000000003</v>
      </c>
      <c r="CG614" s="516">
        <v>293319.84000000003</v>
      </c>
      <c r="CH614" s="501">
        <v>5540432.7909168005</v>
      </c>
      <c r="CI614" s="501">
        <v>5540432.7909168005</v>
      </c>
      <c r="CJ614" s="501">
        <v>7314819.7631712006</v>
      </c>
      <c r="CK614" s="257" t="s">
        <v>1976</v>
      </c>
      <c r="CL614" s="108">
        <v>1.53</v>
      </c>
      <c r="CM614" s="245">
        <v>1.53</v>
      </c>
      <c r="CN614" s="109">
        <v>2.02</v>
      </c>
      <c r="CO614" s="436"/>
      <c r="CP614" s="436"/>
      <c r="CQ614" s="436"/>
      <c r="CR614" s="273"/>
      <c r="CS614" s="447">
        <v>239.26817419609031</v>
      </c>
      <c r="CT614" s="448">
        <v>239.26817419609031</v>
      </c>
      <c r="CU614" s="441">
        <v>2.0995881429187389</v>
      </c>
      <c r="CV614" s="442">
        <v>2.0995881429187389</v>
      </c>
      <c r="CW614" s="450" t="s">
        <v>2286</v>
      </c>
      <c r="CX614" s="242"/>
      <c r="CY614" s="436"/>
      <c r="CZ614" s="436"/>
      <c r="DA614" s="437"/>
      <c r="DB614" s="438"/>
      <c r="DC614" s="457">
        <v>0</v>
      </c>
      <c r="DD614" s="458">
        <v>112219</v>
      </c>
      <c r="DE614" s="459">
        <v>135589</v>
      </c>
      <c r="DF614" s="357">
        <v>82602.666666666672</v>
      </c>
    </row>
    <row r="615" spans="1:110" ht="35.25" customHeight="1" x14ac:dyDescent="0.25">
      <c r="A615" s="401" t="s">
        <v>56</v>
      </c>
      <c r="B615" s="48" t="s">
        <v>57</v>
      </c>
      <c r="C615" s="48" t="s">
        <v>1099</v>
      </c>
      <c r="D615" s="145" t="s">
        <v>1115</v>
      </c>
      <c r="E615" s="145" t="s">
        <v>1116</v>
      </c>
      <c r="F615" s="145" t="s">
        <v>1119</v>
      </c>
      <c r="G615" s="14" t="s">
        <v>1116</v>
      </c>
      <c r="H615" s="22" t="s">
        <v>1978</v>
      </c>
      <c r="I615" s="145" t="s">
        <v>1981</v>
      </c>
      <c r="J615" s="426">
        <v>2.3057060350356893</v>
      </c>
      <c r="K615" s="426">
        <v>3.6640151438940003</v>
      </c>
      <c r="L615" s="488">
        <v>867.9</v>
      </c>
      <c r="M615" s="498"/>
      <c r="N615" s="498"/>
      <c r="O615" s="498"/>
      <c r="P615" s="498"/>
      <c r="Q615" s="498"/>
      <c r="R615" s="498"/>
      <c r="S615" s="498"/>
      <c r="T615" s="498"/>
      <c r="U615" s="498"/>
      <c r="V615" s="498"/>
      <c r="W615" s="498"/>
      <c r="X615" s="498"/>
      <c r="Y615" s="498"/>
      <c r="Z615" s="498"/>
      <c r="AA615" s="498"/>
      <c r="AB615" s="498"/>
      <c r="AC615" s="498">
        <v>9</v>
      </c>
      <c r="AD615" s="498">
        <v>9</v>
      </c>
      <c r="AE615" s="498"/>
      <c r="AF615" s="498"/>
      <c r="AG615" s="585"/>
      <c r="AH615" s="498"/>
      <c r="AI615" s="498">
        <f t="shared" si="48"/>
        <v>9</v>
      </c>
      <c r="AJ615" s="498">
        <f t="shared" si="49"/>
        <v>9</v>
      </c>
      <c r="AK615" s="498"/>
      <c r="AL615" s="498"/>
      <c r="AM615" s="498"/>
      <c r="AN615" s="498"/>
      <c r="AO615" s="498"/>
      <c r="AP615" s="498"/>
      <c r="AQ615" s="498"/>
      <c r="AR615" s="498"/>
      <c r="AS615" s="498"/>
      <c r="AT615" s="498"/>
      <c r="AU615" s="498"/>
      <c r="AV615" s="498"/>
      <c r="AW615" s="498"/>
      <c r="AX615" s="498"/>
      <c r="AY615" s="498"/>
      <c r="AZ615" s="498"/>
      <c r="BA615" s="586">
        <v>74.510000000000005</v>
      </c>
      <c r="BB615" s="586">
        <v>74.510000000000005</v>
      </c>
      <c r="BC615" s="498"/>
      <c r="BD615" s="498"/>
      <c r="BE615" s="498"/>
      <c r="BF615" s="498"/>
      <c r="BG615" s="256">
        <f t="shared" si="50"/>
        <v>74.510000000000005</v>
      </c>
      <c r="BH615" s="26">
        <f t="shared" si="51"/>
        <v>74.510000000000005</v>
      </c>
      <c r="BI615" s="514">
        <f t="shared" si="47"/>
        <v>5.0006711409395978E-2</v>
      </c>
      <c r="BJ615" s="515">
        <v>0</v>
      </c>
      <c r="BK615" s="515">
        <v>0</v>
      </c>
      <c r="BL615" s="515">
        <v>0</v>
      </c>
      <c r="BM615" s="515">
        <v>0</v>
      </c>
      <c r="BN615" s="515">
        <v>0</v>
      </c>
      <c r="BO615" s="515">
        <v>0</v>
      </c>
      <c r="BP615" s="515">
        <v>0</v>
      </c>
      <c r="BQ615" s="515">
        <v>0</v>
      </c>
      <c r="BR615" s="515">
        <v>0</v>
      </c>
      <c r="BS615" s="515">
        <v>0</v>
      </c>
      <c r="BT615" s="515">
        <v>0</v>
      </c>
      <c r="BU615" s="515">
        <v>0</v>
      </c>
      <c r="BV615" s="515">
        <v>0</v>
      </c>
      <c r="BW615" s="515">
        <v>0</v>
      </c>
      <c r="BX615" s="515">
        <v>0</v>
      </c>
      <c r="BY615" s="515">
        <v>0</v>
      </c>
      <c r="BZ615" s="515">
        <v>87462.818400000018</v>
      </c>
      <c r="CA615" s="515">
        <v>87462.818400000018</v>
      </c>
      <c r="CB615" s="515">
        <v>0</v>
      </c>
      <c r="CC615" s="515">
        <v>0</v>
      </c>
      <c r="CD615" s="515">
        <v>0</v>
      </c>
      <c r="CE615" s="515">
        <v>0</v>
      </c>
      <c r="CF615" s="515">
        <v>87462.818400000018</v>
      </c>
      <c r="CG615" s="516">
        <v>87462.818400000018</v>
      </c>
      <c r="CH615" s="501">
        <v>7412646.1389911994</v>
      </c>
      <c r="CI615" s="501">
        <v>7412646.1389911994</v>
      </c>
      <c r="CJ615" s="501">
        <v>6653519.7271667998</v>
      </c>
      <c r="CK615" s="257" t="s">
        <v>1976</v>
      </c>
      <c r="CL615" s="108">
        <v>1.66</v>
      </c>
      <c r="CM615" s="245">
        <v>1.66</v>
      </c>
      <c r="CN615" s="109">
        <v>1.49</v>
      </c>
      <c r="CO615" s="436"/>
      <c r="CP615" s="436"/>
      <c r="CQ615" s="436"/>
      <c r="CR615" s="273"/>
      <c r="CS615" s="447">
        <v>22.451750858239254</v>
      </c>
      <c r="CT615" s="448">
        <v>22.451750858239254</v>
      </c>
      <c r="CU615" s="441">
        <v>0.42731061128485454</v>
      </c>
      <c r="CV615" s="442">
        <v>0.42731061128485454</v>
      </c>
      <c r="CW615" s="450" t="s">
        <v>2315</v>
      </c>
      <c r="CX615" s="242"/>
      <c r="CY615" s="436"/>
      <c r="CZ615" s="436"/>
      <c r="DA615" s="437"/>
      <c r="DB615" s="438"/>
      <c r="DC615" s="457">
        <v>0</v>
      </c>
      <c r="DD615" s="458">
        <v>0</v>
      </c>
      <c r="DE615" s="459">
        <v>0</v>
      </c>
      <c r="DF615" s="357">
        <v>0</v>
      </c>
    </row>
    <row r="616" spans="1:110" ht="35.25" customHeight="1" x14ac:dyDescent="0.25">
      <c r="A616" s="401" t="s">
        <v>56</v>
      </c>
      <c r="B616" s="48" t="s">
        <v>57</v>
      </c>
      <c r="C616" s="48" t="s">
        <v>1099</v>
      </c>
      <c r="D616" s="145" t="s">
        <v>1115</v>
      </c>
      <c r="E616" s="145" t="s">
        <v>1116</v>
      </c>
      <c r="F616" s="145" t="s">
        <v>1120</v>
      </c>
      <c r="G616" s="14" t="s">
        <v>1116</v>
      </c>
      <c r="H616" s="22" t="s">
        <v>1978</v>
      </c>
      <c r="I616" s="145" t="s">
        <v>1981</v>
      </c>
      <c r="J616" s="426">
        <v>3.1559351354550995</v>
      </c>
      <c r="K616" s="426">
        <v>3.2153409024030002</v>
      </c>
      <c r="L616" s="488">
        <v>818.5</v>
      </c>
      <c r="M616" s="498"/>
      <c r="N616" s="498"/>
      <c r="O616" s="498"/>
      <c r="P616" s="498"/>
      <c r="Q616" s="498"/>
      <c r="R616" s="498"/>
      <c r="S616" s="498"/>
      <c r="T616" s="498"/>
      <c r="U616" s="498"/>
      <c r="V616" s="498"/>
      <c r="W616" s="498"/>
      <c r="X616" s="498"/>
      <c r="Y616" s="498"/>
      <c r="Z616" s="498"/>
      <c r="AA616" s="498"/>
      <c r="AB616" s="498"/>
      <c r="AC616" s="498">
        <v>9</v>
      </c>
      <c r="AD616" s="498">
        <v>9</v>
      </c>
      <c r="AE616" s="498"/>
      <c r="AF616" s="498"/>
      <c r="AG616" s="585"/>
      <c r="AH616" s="498"/>
      <c r="AI616" s="498">
        <f t="shared" si="48"/>
        <v>9</v>
      </c>
      <c r="AJ616" s="498">
        <f t="shared" si="49"/>
        <v>9</v>
      </c>
      <c r="AK616" s="498"/>
      <c r="AL616" s="498"/>
      <c r="AM616" s="498"/>
      <c r="AN616" s="498"/>
      <c r="AO616" s="498"/>
      <c r="AP616" s="498"/>
      <c r="AQ616" s="498"/>
      <c r="AR616" s="498"/>
      <c r="AS616" s="498"/>
      <c r="AT616" s="498"/>
      <c r="AU616" s="498"/>
      <c r="AV616" s="498"/>
      <c r="AW616" s="498"/>
      <c r="AX616" s="498"/>
      <c r="AY616" s="498"/>
      <c r="AZ616" s="498"/>
      <c r="BA616" s="586">
        <v>40.56</v>
      </c>
      <c r="BB616" s="586">
        <v>40.56</v>
      </c>
      <c r="BC616" s="498"/>
      <c r="BD616" s="498"/>
      <c r="BE616" s="498"/>
      <c r="BF616" s="498"/>
      <c r="BG616" s="256">
        <f t="shared" si="50"/>
        <v>40.56</v>
      </c>
      <c r="BH616" s="26">
        <f t="shared" si="51"/>
        <v>40.56</v>
      </c>
      <c r="BI616" s="514">
        <f t="shared" si="47"/>
        <v>2.5192546583850929E-2</v>
      </c>
      <c r="BJ616" s="515">
        <v>0</v>
      </c>
      <c r="BK616" s="515">
        <v>0</v>
      </c>
      <c r="BL616" s="515">
        <v>0</v>
      </c>
      <c r="BM616" s="515">
        <v>0</v>
      </c>
      <c r="BN616" s="515">
        <v>0</v>
      </c>
      <c r="BO616" s="515">
        <v>0</v>
      </c>
      <c r="BP616" s="515">
        <v>0</v>
      </c>
      <c r="BQ616" s="515">
        <v>0</v>
      </c>
      <c r="BR616" s="515">
        <v>0</v>
      </c>
      <c r="BS616" s="515">
        <v>0</v>
      </c>
      <c r="BT616" s="515">
        <v>0</v>
      </c>
      <c r="BU616" s="515">
        <v>0</v>
      </c>
      <c r="BV616" s="515">
        <v>0</v>
      </c>
      <c r="BW616" s="515">
        <v>0</v>
      </c>
      <c r="BX616" s="515">
        <v>0</v>
      </c>
      <c r="BY616" s="515">
        <v>0</v>
      </c>
      <c r="BZ616" s="515">
        <v>47610.950400000009</v>
      </c>
      <c r="CA616" s="515">
        <v>47610.950400000009</v>
      </c>
      <c r="CB616" s="515">
        <v>0</v>
      </c>
      <c r="CC616" s="515">
        <v>0</v>
      </c>
      <c r="CD616" s="515">
        <v>0</v>
      </c>
      <c r="CE616" s="515">
        <v>0</v>
      </c>
      <c r="CF616" s="515">
        <v>47610.950400000009</v>
      </c>
      <c r="CG616" s="516">
        <v>47610.950400000009</v>
      </c>
      <c r="CH616" s="501">
        <v>4766278.0013976004</v>
      </c>
      <c r="CI616" s="501">
        <v>4766278.0013976004</v>
      </c>
      <c r="CJ616" s="501">
        <v>5726647.4494404001</v>
      </c>
      <c r="CK616" s="257" t="s">
        <v>1976</v>
      </c>
      <c r="CL616" s="108">
        <v>1.34</v>
      </c>
      <c r="CM616" s="245">
        <v>1.34</v>
      </c>
      <c r="CN616" s="109">
        <v>1.61</v>
      </c>
      <c r="CO616" s="436"/>
      <c r="CP616" s="436"/>
      <c r="CQ616" s="436"/>
      <c r="CR616" s="273"/>
      <c r="CS616" s="447">
        <v>38.691856499027033</v>
      </c>
      <c r="CT616" s="448">
        <v>38.691856499027033</v>
      </c>
      <c r="CU616" s="441">
        <v>0.42122572878996772</v>
      </c>
      <c r="CV616" s="442">
        <v>0.42122572878996772</v>
      </c>
      <c r="CW616" s="450" t="s">
        <v>2213</v>
      </c>
      <c r="CX616" s="242"/>
      <c r="CY616" s="436"/>
      <c r="CZ616" s="436"/>
      <c r="DA616" s="437"/>
      <c r="DB616" s="438"/>
      <c r="DC616" s="457">
        <v>36505</v>
      </c>
      <c r="DD616" s="458">
        <v>0</v>
      </c>
      <c r="DE616" s="459">
        <v>0</v>
      </c>
      <c r="DF616" s="357">
        <v>12168.333333333334</v>
      </c>
    </row>
    <row r="617" spans="1:110" ht="35.25" customHeight="1" x14ac:dyDescent="0.25">
      <c r="A617" s="401" t="s">
        <v>56</v>
      </c>
      <c r="B617" s="48" t="s">
        <v>57</v>
      </c>
      <c r="C617" s="48" t="s">
        <v>1099</v>
      </c>
      <c r="D617" s="145" t="s">
        <v>1115</v>
      </c>
      <c r="E617" s="145" t="s">
        <v>1116</v>
      </c>
      <c r="F617" s="145" t="s">
        <v>1121</v>
      </c>
      <c r="G617" s="14" t="s">
        <v>1116</v>
      </c>
      <c r="H617" s="22" t="s">
        <v>1979</v>
      </c>
      <c r="I617" s="145" t="s">
        <v>1981</v>
      </c>
      <c r="J617" s="426">
        <v>2.557892632617718</v>
      </c>
      <c r="K617" s="426">
        <v>3.4424242352640002</v>
      </c>
      <c r="L617" s="488">
        <v>431</v>
      </c>
      <c r="M617" s="498"/>
      <c r="N617" s="498"/>
      <c r="O617" s="498"/>
      <c r="P617" s="498"/>
      <c r="Q617" s="498"/>
      <c r="R617" s="498"/>
      <c r="S617" s="498"/>
      <c r="T617" s="498"/>
      <c r="U617" s="498"/>
      <c r="V617" s="498"/>
      <c r="W617" s="498"/>
      <c r="X617" s="498"/>
      <c r="Y617" s="498"/>
      <c r="Z617" s="498"/>
      <c r="AA617" s="498"/>
      <c r="AB617" s="498"/>
      <c r="AC617" s="498">
        <v>1</v>
      </c>
      <c r="AD617" s="498">
        <v>1</v>
      </c>
      <c r="AE617" s="498"/>
      <c r="AF617" s="498"/>
      <c r="AG617" s="585"/>
      <c r="AH617" s="498"/>
      <c r="AI617" s="498">
        <f t="shared" si="48"/>
        <v>1</v>
      </c>
      <c r="AJ617" s="498">
        <f t="shared" si="49"/>
        <v>1</v>
      </c>
      <c r="AK617" s="498"/>
      <c r="AL617" s="498"/>
      <c r="AM617" s="498"/>
      <c r="AN617" s="498"/>
      <c r="AO617" s="498"/>
      <c r="AP617" s="498"/>
      <c r="AQ617" s="498"/>
      <c r="AR617" s="498"/>
      <c r="AS617" s="498"/>
      <c r="AT617" s="498"/>
      <c r="AU617" s="498"/>
      <c r="AV617" s="498"/>
      <c r="AW617" s="498"/>
      <c r="AX617" s="498"/>
      <c r="AY617" s="498"/>
      <c r="AZ617" s="498"/>
      <c r="BA617" s="586">
        <v>3</v>
      </c>
      <c r="BB617" s="586">
        <v>3</v>
      </c>
      <c r="BC617" s="498"/>
      <c r="BD617" s="498"/>
      <c r="BE617" s="498"/>
      <c r="BF617" s="498"/>
      <c r="BG617" s="256">
        <f t="shared" si="50"/>
        <v>3</v>
      </c>
      <c r="BH617" s="26">
        <f t="shared" si="51"/>
        <v>3</v>
      </c>
      <c r="BI617" s="514">
        <f t="shared" si="47"/>
        <v>1.5306122448979593E-3</v>
      </c>
      <c r="BJ617" s="515">
        <v>0</v>
      </c>
      <c r="BK617" s="515">
        <v>0</v>
      </c>
      <c r="BL617" s="515">
        <v>0</v>
      </c>
      <c r="BM617" s="515">
        <v>0</v>
      </c>
      <c r="BN617" s="515">
        <v>0</v>
      </c>
      <c r="BO617" s="515">
        <v>0</v>
      </c>
      <c r="BP617" s="515">
        <v>0</v>
      </c>
      <c r="BQ617" s="515">
        <v>0</v>
      </c>
      <c r="BR617" s="515">
        <v>0</v>
      </c>
      <c r="BS617" s="515">
        <v>0</v>
      </c>
      <c r="BT617" s="515">
        <v>0</v>
      </c>
      <c r="BU617" s="515">
        <v>0</v>
      </c>
      <c r="BV617" s="515">
        <v>0</v>
      </c>
      <c r="BW617" s="515">
        <v>0</v>
      </c>
      <c r="BX617" s="515">
        <v>0</v>
      </c>
      <c r="BY617" s="515">
        <v>0</v>
      </c>
      <c r="BZ617" s="515">
        <v>3521.5200000000004</v>
      </c>
      <c r="CA617" s="515">
        <v>3521.5200000000004</v>
      </c>
      <c r="CB617" s="515">
        <v>0</v>
      </c>
      <c r="CC617" s="515">
        <v>0</v>
      </c>
      <c r="CD617" s="515">
        <v>0</v>
      </c>
      <c r="CE617" s="515">
        <v>0</v>
      </c>
      <c r="CF617" s="515">
        <v>3521.5200000000004</v>
      </c>
      <c r="CG617" s="516">
        <v>3521.5200000000004</v>
      </c>
      <c r="CH617" s="501">
        <v>5587861.5579323992</v>
      </c>
      <c r="CI617" s="501">
        <v>5587861.5579323992</v>
      </c>
      <c r="CJ617" s="501">
        <v>6118552.3204175998</v>
      </c>
      <c r="CK617" s="257" t="s">
        <v>1976</v>
      </c>
      <c r="CL617" s="108">
        <v>1.79</v>
      </c>
      <c r="CM617" s="245">
        <v>1.79</v>
      </c>
      <c r="CN617" s="109">
        <v>1.96</v>
      </c>
      <c r="CO617" s="436"/>
      <c r="CP617" s="436"/>
      <c r="CQ617" s="436"/>
      <c r="CR617" s="273"/>
      <c r="CS617" s="447">
        <v>47.941922372744706</v>
      </c>
      <c r="CT617" s="448">
        <v>43.694258821342835</v>
      </c>
      <c r="CU617" s="441">
        <v>0.70409659114084067</v>
      </c>
      <c r="CV617" s="442">
        <v>0.70176014254270991</v>
      </c>
      <c r="CW617" s="450" t="s">
        <v>2213</v>
      </c>
      <c r="CX617" s="242"/>
      <c r="CY617" s="436"/>
      <c r="CZ617" s="436"/>
      <c r="DA617" s="437"/>
      <c r="DB617" s="438"/>
      <c r="DC617" s="457">
        <v>0</v>
      </c>
      <c r="DD617" s="458">
        <v>0</v>
      </c>
      <c r="DE617" s="459">
        <v>32097</v>
      </c>
      <c r="DF617" s="357">
        <v>10699</v>
      </c>
    </row>
    <row r="618" spans="1:110" ht="35.25" customHeight="1" x14ac:dyDescent="0.25">
      <c r="A618" s="401" t="s">
        <v>56</v>
      </c>
      <c r="B618" s="48" t="s">
        <v>57</v>
      </c>
      <c r="C618" s="48" t="s">
        <v>1099</v>
      </c>
      <c r="D618" s="145" t="s">
        <v>1115</v>
      </c>
      <c r="E618" s="145" t="s">
        <v>1116</v>
      </c>
      <c r="F618" s="145" t="s">
        <v>1122</v>
      </c>
      <c r="G618" s="14" t="s">
        <v>1116</v>
      </c>
      <c r="H618" s="22" t="s">
        <v>1979</v>
      </c>
      <c r="I618" s="145" t="s">
        <v>1981</v>
      </c>
      <c r="J618" s="426">
        <v>2.0174927806562284</v>
      </c>
      <c r="K618" s="426">
        <v>4.0539772642950007</v>
      </c>
      <c r="L618" s="488">
        <v>589.1</v>
      </c>
      <c r="M618" s="498"/>
      <c r="N618" s="498"/>
      <c r="O618" s="498"/>
      <c r="P618" s="498"/>
      <c r="Q618" s="498"/>
      <c r="R618" s="498"/>
      <c r="S618" s="498"/>
      <c r="T618" s="498"/>
      <c r="U618" s="498"/>
      <c r="V618" s="498"/>
      <c r="W618" s="498"/>
      <c r="X618" s="498"/>
      <c r="Y618" s="498"/>
      <c r="Z618" s="498"/>
      <c r="AA618" s="498"/>
      <c r="AB618" s="498"/>
      <c r="AC618" s="498">
        <v>6</v>
      </c>
      <c r="AD618" s="498">
        <v>6</v>
      </c>
      <c r="AE618" s="498"/>
      <c r="AF618" s="498"/>
      <c r="AG618" s="585"/>
      <c r="AH618" s="498"/>
      <c r="AI618" s="498">
        <f t="shared" si="48"/>
        <v>6</v>
      </c>
      <c r="AJ618" s="498">
        <f t="shared" si="49"/>
        <v>6</v>
      </c>
      <c r="AK618" s="498"/>
      <c r="AL618" s="498"/>
      <c r="AM618" s="498"/>
      <c r="AN618" s="498"/>
      <c r="AO618" s="498"/>
      <c r="AP618" s="498"/>
      <c r="AQ618" s="498"/>
      <c r="AR618" s="498"/>
      <c r="AS618" s="498"/>
      <c r="AT618" s="498"/>
      <c r="AU618" s="498"/>
      <c r="AV618" s="498"/>
      <c r="AW618" s="498"/>
      <c r="AX618" s="498"/>
      <c r="AY618" s="498"/>
      <c r="AZ618" s="498"/>
      <c r="BA618" s="586">
        <v>60.25</v>
      </c>
      <c r="BB618" s="586">
        <v>60.25</v>
      </c>
      <c r="BC618" s="498"/>
      <c r="BD618" s="498"/>
      <c r="BE618" s="498"/>
      <c r="BF618" s="498"/>
      <c r="BG618" s="256">
        <f t="shared" si="50"/>
        <v>60.25</v>
      </c>
      <c r="BH618" s="26">
        <f t="shared" si="51"/>
        <v>60.25</v>
      </c>
      <c r="BI618" s="514">
        <f t="shared" si="47"/>
        <v>4.2730496453900708E-2</v>
      </c>
      <c r="BJ618" s="515">
        <v>0</v>
      </c>
      <c r="BK618" s="515">
        <v>0</v>
      </c>
      <c r="BL618" s="515">
        <v>0</v>
      </c>
      <c r="BM618" s="515">
        <v>0</v>
      </c>
      <c r="BN618" s="515">
        <v>0</v>
      </c>
      <c r="BO618" s="515">
        <v>0</v>
      </c>
      <c r="BP618" s="515">
        <v>0</v>
      </c>
      <c r="BQ618" s="515">
        <v>0</v>
      </c>
      <c r="BR618" s="515">
        <v>0</v>
      </c>
      <c r="BS618" s="515">
        <v>0</v>
      </c>
      <c r="BT618" s="515">
        <v>0</v>
      </c>
      <c r="BU618" s="515">
        <v>0</v>
      </c>
      <c r="BV618" s="515">
        <v>0</v>
      </c>
      <c r="BW618" s="515">
        <v>0</v>
      </c>
      <c r="BX618" s="515">
        <v>0</v>
      </c>
      <c r="BY618" s="515">
        <v>0</v>
      </c>
      <c r="BZ618" s="515">
        <v>70723.86</v>
      </c>
      <c r="CA618" s="515">
        <v>70723.86</v>
      </c>
      <c r="CB618" s="515">
        <v>0</v>
      </c>
      <c r="CC618" s="515">
        <v>0</v>
      </c>
      <c r="CD618" s="515">
        <v>0</v>
      </c>
      <c r="CE618" s="515">
        <v>0</v>
      </c>
      <c r="CF618" s="515">
        <v>70723.86</v>
      </c>
      <c r="CG618" s="516">
        <v>70723.86</v>
      </c>
      <c r="CH618" s="501">
        <v>5534097.6556271994</v>
      </c>
      <c r="CI618" s="501">
        <v>5534097.6556271994</v>
      </c>
      <c r="CJ618" s="501">
        <v>5495125.1369255995</v>
      </c>
      <c r="CK618" s="257" t="s">
        <v>1976</v>
      </c>
      <c r="CL618" s="108">
        <v>1.42</v>
      </c>
      <c r="CM618" s="245">
        <v>1.42</v>
      </c>
      <c r="CN618" s="109">
        <v>1.41</v>
      </c>
      <c r="CO618" s="436"/>
      <c r="CP618" s="436"/>
      <c r="CQ618" s="436"/>
      <c r="CR618" s="273"/>
      <c r="CS618" s="447">
        <v>427.71753370375819</v>
      </c>
      <c r="CT618" s="448">
        <v>427.71753370375819</v>
      </c>
      <c r="CU618" s="441">
        <v>1.5395829640180179</v>
      </c>
      <c r="CV618" s="442">
        <v>1.5395829640180179</v>
      </c>
      <c r="CW618" s="450" t="s">
        <v>2310</v>
      </c>
      <c r="CX618" s="242"/>
      <c r="CY618" s="436"/>
      <c r="CZ618" s="436"/>
      <c r="DA618" s="437"/>
      <c r="DB618" s="438"/>
      <c r="DC618" s="457">
        <v>87670</v>
      </c>
      <c r="DD618" s="458">
        <v>29714</v>
      </c>
      <c r="DE618" s="459">
        <v>399657</v>
      </c>
      <c r="DF618" s="357">
        <v>172347</v>
      </c>
    </row>
    <row r="619" spans="1:110" ht="35.25" customHeight="1" x14ac:dyDescent="0.25">
      <c r="A619" s="401" t="s">
        <v>56</v>
      </c>
      <c r="B619" s="48" t="s">
        <v>57</v>
      </c>
      <c r="C619" s="48" t="s">
        <v>1099</v>
      </c>
      <c r="D619" s="145" t="s">
        <v>1123</v>
      </c>
      <c r="E619" s="145" t="s">
        <v>1124</v>
      </c>
      <c r="F619" s="145" t="s">
        <v>1125</v>
      </c>
      <c r="G619" s="14" t="s">
        <v>1124</v>
      </c>
      <c r="H619" s="22" t="s">
        <v>1978</v>
      </c>
      <c r="I619" s="145" t="s">
        <v>1981</v>
      </c>
      <c r="J619" s="426">
        <v>1.1528530175178446</v>
      </c>
      <c r="K619" s="426">
        <v>1.0950757552979999</v>
      </c>
      <c r="L619" s="488">
        <v>445.1</v>
      </c>
      <c r="M619" s="498"/>
      <c r="N619" s="498"/>
      <c r="O619" s="498"/>
      <c r="P619" s="498"/>
      <c r="Q619" s="498"/>
      <c r="R619" s="498"/>
      <c r="S619" s="498"/>
      <c r="T619" s="498"/>
      <c r="U619" s="498"/>
      <c r="V619" s="498"/>
      <c r="W619" s="498"/>
      <c r="X619" s="498"/>
      <c r="Y619" s="498"/>
      <c r="Z619" s="498"/>
      <c r="AA619" s="498"/>
      <c r="AB619" s="498"/>
      <c r="AC619" s="498">
        <v>1</v>
      </c>
      <c r="AD619" s="498">
        <v>1</v>
      </c>
      <c r="AE619" s="498"/>
      <c r="AF619" s="498"/>
      <c r="AG619" s="585"/>
      <c r="AH619" s="498"/>
      <c r="AI619" s="498">
        <f t="shared" si="48"/>
        <v>1</v>
      </c>
      <c r="AJ619" s="498">
        <f t="shared" si="49"/>
        <v>1</v>
      </c>
      <c r="AK619" s="498"/>
      <c r="AL619" s="498"/>
      <c r="AM619" s="498"/>
      <c r="AN619" s="498"/>
      <c r="AO619" s="498"/>
      <c r="AP619" s="498"/>
      <c r="AQ619" s="498"/>
      <c r="AR619" s="498"/>
      <c r="AS619" s="498"/>
      <c r="AT619" s="498"/>
      <c r="AU619" s="498"/>
      <c r="AV619" s="498"/>
      <c r="AW619" s="498"/>
      <c r="AX619" s="498"/>
      <c r="AY619" s="498"/>
      <c r="AZ619" s="498"/>
      <c r="BA619" s="586">
        <v>3.8</v>
      </c>
      <c r="BB619" s="586">
        <v>3.8</v>
      </c>
      <c r="BC619" s="498"/>
      <c r="BD619" s="498"/>
      <c r="BE619" s="498"/>
      <c r="BF619" s="498"/>
      <c r="BG619" s="256">
        <f t="shared" si="50"/>
        <v>3.8</v>
      </c>
      <c r="BH619" s="26">
        <f t="shared" si="51"/>
        <v>3.8</v>
      </c>
      <c r="BI619" s="514">
        <f t="shared" si="47"/>
        <v>3.7623762376237622E-3</v>
      </c>
      <c r="BJ619" s="515">
        <v>0</v>
      </c>
      <c r="BK619" s="515">
        <v>0</v>
      </c>
      <c r="BL619" s="515">
        <v>0</v>
      </c>
      <c r="BM619" s="515">
        <v>0</v>
      </c>
      <c r="BN619" s="515">
        <v>0</v>
      </c>
      <c r="BO619" s="515">
        <v>0</v>
      </c>
      <c r="BP619" s="515">
        <v>0</v>
      </c>
      <c r="BQ619" s="515">
        <v>0</v>
      </c>
      <c r="BR619" s="515">
        <v>0</v>
      </c>
      <c r="BS619" s="515">
        <v>0</v>
      </c>
      <c r="BT619" s="515">
        <v>0</v>
      </c>
      <c r="BU619" s="515">
        <v>0</v>
      </c>
      <c r="BV619" s="515">
        <v>0</v>
      </c>
      <c r="BW619" s="515">
        <v>0</v>
      </c>
      <c r="BX619" s="515">
        <v>0</v>
      </c>
      <c r="BY619" s="515">
        <v>0</v>
      </c>
      <c r="BZ619" s="515">
        <v>4460.5920000000006</v>
      </c>
      <c r="CA619" s="515">
        <v>4460.5920000000006</v>
      </c>
      <c r="CB619" s="515">
        <v>0</v>
      </c>
      <c r="CC619" s="515">
        <v>0</v>
      </c>
      <c r="CD619" s="515">
        <v>0</v>
      </c>
      <c r="CE619" s="515">
        <v>0</v>
      </c>
      <c r="CF619" s="515">
        <v>4460.5920000000006</v>
      </c>
      <c r="CG619" s="516">
        <v>4460.5920000000006</v>
      </c>
      <c r="CH619" s="501">
        <v>2943360</v>
      </c>
      <c r="CI619" s="501">
        <v>2943360</v>
      </c>
      <c r="CJ619" s="501">
        <v>3539040.0000000005</v>
      </c>
      <c r="CK619" s="257" t="s">
        <v>1976</v>
      </c>
      <c r="CL619" s="108">
        <v>0.84</v>
      </c>
      <c r="CM619" s="245">
        <v>0.84</v>
      </c>
      <c r="CN619" s="109">
        <v>1.01</v>
      </c>
      <c r="CO619" s="436"/>
      <c r="CP619" s="436"/>
      <c r="CQ619" s="436"/>
      <c r="CR619" s="273"/>
      <c r="CS619" s="447">
        <v>64.473648484811221</v>
      </c>
      <c r="CT619" s="448">
        <v>60.911822861194359</v>
      </c>
      <c r="CU619" s="441">
        <v>0.52606575793198884</v>
      </c>
      <c r="CV619" s="442">
        <v>0.42153584550078077</v>
      </c>
      <c r="CW619" s="450" t="s">
        <v>2261</v>
      </c>
      <c r="CX619" s="242"/>
      <c r="CY619" s="436"/>
      <c r="CZ619" s="436"/>
      <c r="DA619" s="437"/>
      <c r="DB619" s="438"/>
      <c r="DC619" s="457">
        <v>55600</v>
      </c>
      <c r="DD619" s="458">
        <v>0</v>
      </c>
      <c r="DE619" s="459">
        <v>0</v>
      </c>
      <c r="DF619" s="357">
        <v>18533.333333333332</v>
      </c>
    </row>
    <row r="620" spans="1:110" ht="35.25" customHeight="1" x14ac:dyDescent="0.25">
      <c r="A620" s="401" t="s">
        <v>56</v>
      </c>
      <c r="B620" s="48" t="s">
        <v>57</v>
      </c>
      <c r="C620" s="48" t="s">
        <v>1099</v>
      </c>
      <c r="D620" s="145" t="s">
        <v>1123</v>
      </c>
      <c r="E620" s="145" t="s">
        <v>1124</v>
      </c>
      <c r="F620" s="145" t="s">
        <v>1126</v>
      </c>
      <c r="G620" s="14" t="s">
        <v>1124</v>
      </c>
      <c r="H620" s="22" t="s">
        <v>1979</v>
      </c>
      <c r="I620" s="145" t="s">
        <v>1981</v>
      </c>
      <c r="J620" s="426">
        <v>2.1615994078459591</v>
      </c>
      <c r="K620" s="426">
        <v>1.833712117398</v>
      </c>
      <c r="L620" s="488">
        <v>1063.0999999999999</v>
      </c>
      <c r="M620" s="498"/>
      <c r="N620" s="498"/>
      <c r="O620" s="498"/>
      <c r="P620" s="498"/>
      <c r="Q620" s="498"/>
      <c r="R620" s="498"/>
      <c r="S620" s="498"/>
      <c r="T620" s="498"/>
      <c r="U620" s="498"/>
      <c r="V620" s="498"/>
      <c r="W620" s="498"/>
      <c r="X620" s="498"/>
      <c r="Y620" s="498"/>
      <c r="Z620" s="498"/>
      <c r="AA620" s="498"/>
      <c r="AB620" s="498"/>
      <c r="AC620" s="498">
        <v>10</v>
      </c>
      <c r="AD620" s="498">
        <v>10</v>
      </c>
      <c r="AE620" s="498"/>
      <c r="AF620" s="498"/>
      <c r="AG620" s="585"/>
      <c r="AH620" s="498"/>
      <c r="AI620" s="498">
        <f t="shared" si="48"/>
        <v>10</v>
      </c>
      <c r="AJ620" s="498">
        <f t="shared" si="49"/>
        <v>10</v>
      </c>
      <c r="AK620" s="498"/>
      <c r="AL620" s="498"/>
      <c r="AM620" s="498"/>
      <c r="AN620" s="498"/>
      <c r="AO620" s="498"/>
      <c r="AP620" s="498"/>
      <c r="AQ620" s="498"/>
      <c r="AR620" s="498"/>
      <c r="AS620" s="498"/>
      <c r="AT620" s="498"/>
      <c r="AU620" s="498"/>
      <c r="AV620" s="498"/>
      <c r="AW620" s="498"/>
      <c r="AX620" s="498"/>
      <c r="AY620" s="498"/>
      <c r="AZ620" s="498"/>
      <c r="BA620" s="586">
        <v>53.8</v>
      </c>
      <c r="BB620" s="586">
        <v>53.8</v>
      </c>
      <c r="BC620" s="498"/>
      <c r="BD620" s="498"/>
      <c r="BE620" s="498"/>
      <c r="BF620" s="498"/>
      <c r="BG620" s="256">
        <f t="shared" si="50"/>
        <v>53.8</v>
      </c>
      <c r="BH620" s="26">
        <f t="shared" si="51"/>
        <v>53.8</v>
      </c>
      <c r="BI620" s="514">
        <f t="shared" si="47"/>
        <v>2.9081081081081081E-2</v>
      </c>
      <c r="BJ620" s="515">
        <v>0</v>
      </c>
      <c r="BK620" s="515">
        <v>0</v>
      </c>
      <c r="BL620" s="515">
        <v>0</v>
      </c>
      <c r="BM620" s="515">
        <v>0</v>
      </c>
      <c r="BN620" s="515">
        <v>0</v>
      </c>
      <c r="BO620" s="515">
        <v>0</v>
      </c>
      <c r="BP620" s="515">
        <v>0</v>
      </c>
      <c r="BQ620" s="515">
        <v>0</v>
      </c>
      <c r="BR620" s="515">
        <v>0</v>
      </c>
      <c r="BS620" s="515">
        <v>0</v>
      </c>
      <c r="BT620" s="515">
        <v>0</v>
      </c>
      <c r="BU620" s="515">
        <v>0</v>
      </c>
      <c r="BV620" s="515">
        <v>0</v>
      </c>
      <c r="BW620" s="515">
        <v>0</v>
      </c>
      <c r="BX620" s="515">
        <v>0</v>
      </c>
      <c r="BY620" s="515">
        <v>0</v>
      </c>
      <c r="BZ620" s="515">
        <v>63152.592000000004</v>
      </c>
      <c r="CA620" s="515">
        <v>63152.592000000004</v>
      </c>
      <c r="CB620" s="515">
        <v>0</v>
      </c>
      <c r="CC620" s="515">
        <v>0</v>
      </c>
      <c r="CD620" s="515">
        <v>0</v>
      </c>
      <c r="CE620" s="515">
        <v>0</v>
      </c>
      <c r="CF620" s="515">
        <v>63152.592000000004</v>
      </c>
      <c r="CG620" s="516">
        <v>63152.592000000004</v>
      </c>
      <c r="CH620" s="501">
        <v>5991840</v>
      </c>
      <c r="CI620" s="501">
        <v>5991840</v>
      </c>
      <c r="CJ620" s="501">
        <v>6482400.0000000009</v>
      </c>
      <c r="CK620" s="257" t="s">
        <v>1976</v>
      </c>
      <c r="CL620" s="108">
        <v>1.71</v>
      </c>
      <c r="CM620" s="245">
        <v>1.71</v>
      </c>
      <c r="CN620" s="109">
        <v>1.85</v>
      </c>
      <c r="CO620" s="436"/>
      <c r="CP620" s="436"/>
      <c r="CQ620" s="436"/>
      <c r="CR620" s="273"/>
      <c r="CS620" s="447">
        <v>26.079610038463716</v>
      </c>
      <c r="CT620" s="448">
        <v>22.414171455724816</v>
      </c>
      <c r="CU620" s="441">
        <v>0.15522980027690622</v>
      </c>
      <c r="CV620" s="442">
        <v>0.14425543326271789</v>
      </c>
      <c r="CW620" s="450" t="s">
        <v>2213</v>
      </c>
      <c r="CX620" s="242"/>
      <c r="CY620" s="436"/>
      <c r="CZ620" s="436"/>
      <c r="DA620" s="437"/>
      <c r="DB620" s="438"/>
      <c r="DC620" s="457">
        <v>0</v>
      </c>
      <c r="DD620" s="458">
        <v>59925</v>
      </c>
      <c r="DE620" s="459">
        <v>0</v>
      </c>
      <c r="DF620" s="357">
        <v>19975</v>
      </c>
    </row>
    <row r="621" spans="1:110" ht="35.25" customHeight="1" x14ac:dyDescent="0.25">
      <c r="A621" s="401" t="s">
        <v>56</v>
      </c>
      <c r="B621" s="48" t="s">
        <v>57</v>
      </c>
      <c r="C621" s="48" t="s">
        <v>1099</v>
      </c>
      <c r="D621" s="145" t="s">
        <v>1123</v>
      </c>
      <c r="E621" s="145" t="s">
        <v>1124</v>
      </c>
      <c r="F621" s="145" t="s">
        <v>1127</v>
      </c>
      <c r="G621" s="14" t="s">
        <v>1124</v>
      </c>
      <c r="H621" s="22" t="s">
        <v>1979</v>
      </c>
      <c r="I621" s="145" t="s">
        <v>1981</v>
      </c>
      <c r="J621" s="426">
        <v>2.1615994078459591</v>
      </c>
      <c r="K621" s="426">
        <v>1.5793560573210002</v>
      </c>
      <c r="L621" s="488">
        <v>750.4</v>
      </c>
      <c r="M621" s="498"/>
      <c r="N621" s="498"/>
      <c r="O621" s="498"/>
      <c r="P621" s="498"/>
      <c r="Q621" s="498"/>
      <c r="R621" s="498"/>
      <c r="S621" s="498"/>
      <c r="T621" s="498"/>
      <c r="U621" s="498"/>
      <c r="V621" s="498"/>
      <c r="W621" s="498"/>
      <c r="X621" s="498"/>
      <c r="Y621" s="498"/>
      <c r="Z621" s="498"/>
      <c r="AA621" s="498"/>
      <c r="AB621" s="498"/>
      <c r="AC621" s="498">
        <v>8</v>
      </c>
      <c r="AD621" s="498">
        <v>8</v>
      </c>
      <c r="AE621" s="498"/>
      <c r="AF621" s="498"/>
      <c r="AG621" s="585"/>
      <c r="AH621" s="498"/>
      <c r="AI621" s="498">
        <f t="shared" si="48"/>
        <v>8</v>
      </c>
      <c r="AJ621" s="498">
        <f t="shared" si="49"/>
        <v>8</v>
      </c>
      <c r="AK621" s="498"/>
      <c r="AL621" s="498"/>
      <c r="AM621" s="498"/>
      <c r="AN621" s="498"/>
      <c r="AO621" s="498"/>
      <c r="AP621" s="498"/>
      <c r="AQ621" s="498"/>
      <c r="AR621" s="498"/>
      <c r="AS621" s="498"/>
      <c r="AT621" s="498"/>
      <c r="AU621" s="498"/>
      <c r="AV621" s="498"/>
      <c r="AW621" s="498"/>
      <c r="AX621" s="498"/>
      <c r="AY621" s="498"/>
      <c r="AZ621" s="498"/>
      <c r="BA621" s="586">
        <v>49.8</v>
      </c>
      <c r="BB621" s="586">
        <v>49.8</v>
      </c>
      <c r="BC621" s="498"/>
      <c r="BD621" s="498"/>
      <c r="BE621" s="498"/>
      <c r="BF621" s="498"/>
      <c r="BG621" s="256">
        <f t="shared" si="50"/>
        <v>49.8</v>
      </c>
      <c r="BH621" s="26">
        <f t="shared" si="51"/>
        <v>49.8</v>
      </c>
      <c r="BI621" s="514">
        <f t="shared" si="47"/>
        <v>4.2564102564102563E-2</v>
      </c>
      <c r="BJ621" s="515">
        <v>0</v>
      </c>
      <c r="BK621" s="515">
        <v>0</v>
      </c>
      <c r="BL621" s="515">
        <v>0</v>
      </c>
      <c r="BM621" s="515">
        <v>0</v>
      </c>
      <c r="BN621" s="515">
        <v>0</v>
      </c>
      <c r="BO621" s="515">
        <v>0</v>
      </c>
      <c r="BP621" s="515">
        <v>0</v>
      </c>
      <c r="BQ621" s="515">
        <v>0</v>
      </c>
      <c r="BR621" s="515">
        <v>0</v>
      </c>
      <c r="BS621" s="515">
        <v>0</v>
      </c>
      <c r="BT621" s="515">
        <v>0</v>
      </c>
      <c r="BU621" s="515">
        <v>0</v>
      </c>
      <c r="BV621" s="515">
        <v>0</v>
      </c>
      <c r="BW621" s="515">
        <v>0</v>
      </c>
      <c r="BX621" s="515">
        <v>0</v>
      </c>
      <c r="BY621" s="515">
        <v>0</v>
      </c>
      <c r="BZ621" s="515">
        <v>58457.232000000004</v>
      </c>
      <c r="CA621" s="515">
        <v>58457.232000000004</v>
      </c>
      <c r="CB621" s="515">
        <v>0</v>
      </c>
      <c r="CC621" s="515">
        <v>0</v>
      </c>
      <c r="CD621" s="515">
        <v>0</v>
      </c>
      <c r="CE621" s="515">
        <v>0</v>
      </c>
      <c r="CF621" s="515">
        <v>58457.232000000004</v>
      </c>
      <c r="CG621" s="516">
        <v>58457.232000000004</v>
      </c>
      <c r="CH621" s="501">
        <v>3784320.0000000005</v>
      </c>
      <c r="CI621" s="501">
        <v>3784320.0000000005</v>
      </c>
      <c r="CJ621" s="501">
        <v>4099679.9999999995</v>
      </c>
      <c r="CK621" s="257" t="s">
        <v>1976</v>
      </c>
      <c r="CL621" s="108">
        <v>1.08</v>
      </c>
      <c r="CM621" s="245">
        <v>1.08</v>
      </c>
      <c r="CN621" s="109">
        <v>1.17</v>
      </c>
      <c r="CO621" s="436"/>
      <c r="CP621" s="436"/>
      <c r="CQ621" s="436"/>
      <c r="CR621" s="273"/>
      <c r="CS621" s="447">
        <v>0.1692393114936146</v>
      </c>
      <c r="CT621" s="448">
        <v>0.1692393114936146</v>
      </c>
      <c r="CU621" s="441">
        <v>4.4419766796224299E-4</v>
      </c>
      <c r="CV621" s="442">
        <v>4.4419766796224299E-4</v>
      </c>
      <c r="CW621" s="450" t="s">
        <v>2264</v>
      </c>
      <c r="CX621" s="242"/>
      <c r="CY621" s="436"/>
      <c r="CZ621" s="436"/>
      <c r="DA621" s="437"/>
      <c r="DB621" s="438"/>
      <c r="DC621" s="457">
        <v>0</v>
      </c>
      <c r="DD621" s="458">
        <v>0</v>
      </c>
      <c r="DE621" s="459">
        <v>0</v>
      </c>
      <c r="DF621" s="357">
        <v>0</v>
      </c>
    </row>
    <row r="622" spans="1:110" ht="35.25" customHeight="1" x14ac:dyDescent="0.25">
      <c r="A622" s="401" t="s">
        <v>56</v>
      </c>
      <c r="B622" s="48" t="s">
        <v>57</v>
      </c>
      <c r="C622" s="48" t="s">
        <v>1099</v>
      </c>
      <c r="D622" s="145" t="s">
        <v>1115</v>
      </c>
      <c r="E622" s="145" t="s">
        <v>1116</v>
      </c>
      <c r="F622" s="145" t="s">
        <v>1128</v>
      </c>
      <c r="G622" s="14" t="s">
        <v>1116</v>
      </c>
      <c r="H622" s="22" t="s">
        <v>1979</v>
      </c>
      <c r="I622" s="145" t="s">
        <v>1975</v>
      </c>
      <c r="J622" s="426">
        <v>12.963361064168502</v>
      </c>
      <c r="K622" s="426">
        <v>25.368371159355</v>
      </c>
      <c r="L622" s="488">
        <v>3717.1</v>
      </c>
      <c r="M622" s="498"/>
      <c r="N622" s="498"/>
      <c r="O622" s="498"/>
      <c r="P622" s="498"/>
      <c r="Q622" s="498"/>
      <c r="R622" s="498"/>
      <c r="S622" s="498"/>
      <c r="T622" s="498"/>
      <c r="U622" s="498"/>
      <c r="V622" s="498"/>
      <c r="W622" s="498"/>
      <c r="X622" s="498"/>
      <c r="Y622" s="498"/>
      <c r="Z622" s="498"/>
      <c r="AA622" s="498"/>
      <c r="AB622" s="498"/>
      <c r="AC622" s="498">
        <v>264</v>
      </c>
      <c r="AD622" s="498">
        <v>264</v>
      </c>
      <c r="AE622" s="498"/>
      <c r="AF622" s="498"/>
      <c r="AG622" s="585"/>
      <c r="AH622" s="498"/>
      <c r="AI622" s="498">
        <f t="shared" si="48"/>
        <v>264</v>
      </c>
      <c r="AJ622" s="498">
        <f t="shared" si="49"/>
        <v>264</v>
      </c>
      <c r="AK622" s="498"/>
      <c r="AL622" s="498"/>
      <c r="AM622" s="498"/>
      <c r="AN622" s="498"/>
      <c r="AO622" s="498"/>
      <c r="AP622" s="498"/>
      <c r="AQ622" s="498"/>
      <c r="AR622" s="498"/>
      <c r="AS622" s="498"/>
      <c r="AT622" s="498"/>
      <c r="AU622" s="498"/>
      <c r="AV622" s="498"/>
      <c r="AW622" s="498"/>
      <c r="AX622" s="498"/>
      <c r="AY622" s="498"/>
      <c r="AZ622" s="498"/>
      <c r="BA622" s="586">
        <v>2035.2</v>
      </c>
      <c r="BB622" s="586">
        <v>2035.2</v>
      </c>
      <c r="BC622" s="498"/>
      <c r="BD622" s="498"/>
      <c r="BE622" s="498"/>
      <c r="BF622" s="498"/>
      <c r="BG622" s="256">
        <f t="shared" si="50"/>
        <v>2035.2</v>
      </c>
      <c r="BH622" s="26">
        <f t="shared" si="51"/>
        <v>2035.2</v>
      </c>
      <c r="BI622" s="514">
        <f t="shared" si="47"/>
        <v>0.17335604770017035</v>
      </c>
      <c r="BJ622" s="515">
        <v>0</v>
      </c>
      <c r="BK622" s="515">
        <v>0</v>
      </c>
      <c r="BL622" s="515">
        <v>0</v>
      </c>
      <c r="BM622" s="515">
        <v>0</v>
      </c>
      <c r="BN622" s="515">
        <v>0</v>
      </c>
      <c r="BO622" s="515">
        <v>0</v>
      </c>
      <c r="BP622" s="515">
        <v>0</v>
      </c>
      <c r="BQ622" s="515">
        <v>0</v>
      </c>
      <c r="BR622" s="515">
        <v>0</v>
      </c>
      <c r="BS622" s="515">
        <v>0</v>
      </c>
      <c r="BT622" s="515">
        <v>0</v>
      </c>
      <c r="BU622" s="515">
        <v>0</v>
      </c>
      <c r="BV622" s="515">
        <v>0</v>
      </c>
      <c r="BW622" s="515">
        <v>0</v>
      </c>
      <c r="BX622" s="515">
        <v>0</v>
      </c>
      <c r="BY622" s="515">
        <v>0</v>
      </c>
      <c r="BZ622" s="515">
        <v>2388999.1680000001</v>
      </c>
      <c r="CA622" s="515">
        <v>2388999.1680000001</v>
      </c>
      <c r="CB622" s="515">
        <v>0</v>
      </c>
      <c r="CC622" s="515">
        <v>0</v>
      </c>
      <c r="CD622" s="515">
        <v>0</v>
      </c>
      <c r="CE622" s="515">
        <v>0</v>
      </c>
      <c r="CF622" s="515">
        <v>2388999.1680000001</v>
      </c>
      <c r="CG622" s="516">
        <v>2388999.1680000001</v>
      </c>
      <c r="CH622" s="501">
        <v>39291590.701843195</v>
      </c>
      <c r="CI622" s="501">
        <v>39291590.701843195</v>
      </c>
      <c r="CJ622" s="501">
        <v>44525412.629308805</v>
      </c>
      <c r="CK622" s="257" t="s">
        <v>1976</v>
      </c>
      <c r="CL622" s="108">
        <v>10.36</v>
      </c>
      <c r="CM622" s="245">
        <v>10.36</v>
      </c>
      <c r="CN622" s="109">
        <v>11.74</v>
      </c>
      <c r="CO622" s="436"/>
      <c r="CP622" s="436"/>
      <c r="CQ622" s="436"/>
      <c r="CR622" s="273"/>
      <c r="CS622" s="447">
        <v>134.10923250199053</v>
      </c>
      <c r="CT622" s="448">
        <v>41.160835996824041</v>
      </c>
      <c r="CU622" s="441">
        <v>0.94222221521429861</v>
      </c>
      <c r="CV622" s="442">
        <v>0.67252537644593524</v>
      </c>
      <c r="CW622" s="450" t="s">
        <v>2227</v>
      </c>
      <c r="CX622" s="242"/>
      <c r="CY622" s="436"/>
      <c r="CZ622" s="436"/>
      <c r="DA622" s="437"/>
      <c r="DB622" s="438"/>
      <c r="DC622" s="457">
        <v>298</v>
      </c>
      <c r="DD622" s="458">
        <v>187236</v>
      </c>
      <c r="DE622" s="459">
        <v>223671</v>
      </c>
      <c r="DF622" s="357">
        <v>137068.33333333334</v>
      </c>
    </row>
    <row r="623" spans="1:110" ht="35.25" customHeight="1" x14ac:dyDescent="0.25">
      <c r="A623" s="401" t="s">
        <v>56</v>
      </c>
      <c r="B623" s="48" t="s">
        <v>57</v>
      </c>
      <c r="C623" s="48" t="s">
        <v>1099</v>
      </c>
      <c r="D623" s="145" t="s">
        <v>1115</v>
      </c>
      <c r="E623" s="145" t="s">
        <v>1116</v>
      </c>
      <c r="F623" s="145" t="s">
        <v>1129</v>
      </c>
      <c r="G623" s="14" t="s">
        <v>1116</v>
      </c>
      <c r="H623" s="22" t="s">
        <v>1978</v>
      </c>
      <c r="I623" s="145" t="s">
        <v>1975</v>
      </c>
      <c r="J623" s="426">
        <v>12.117427449751863</v>
      </c>
      <c r="K623" s="426">
        <v>8.9350378602029998</v>
      </c>
      <c r="L623" s="488">
        <v>2111.8000000000002</v>
      </c>
      <c r="M623" s="498"/>
      <c r="N623" s="498"/>
      <c r="O623" s="498"/>
      <c r="P623" s="498"/>
      <c r="Q623" s="498"/>
      <c r="R623" s="498"/>
      <c r="S623" s="498"/>
      <c r="T623" s="498"/>
      <c r="U623" s="498"/>
      <c r="V623" s="498"/>
      <c r="W623" s="498"/>
      <c r="X623" s="498"/>
      <c r="Y623" s="498"/>
      <c r="Z623" s="498"/>
      <c r="AA623" s="498"/>
      <c r="AB623" s="498"/>
      <c r="AC623" s="498">
        <v>27</v>
      </c>
      <c r="AD623" s="498">
        <v>27</v>
      </c>
      <c r="AE623" s="498"/>
      <c r="AF623" s="498"/>
      <c r="AG623" s="585"/>
      <c r="AH623" s="498"/>
      <c r="AI623" s="498">
        <f t="shared" si="48"/>
        <v>27</v>
      </c>
      <c r="AJ623" s="498">
        <f t="shared" si="49"/>
        <v>27</v>
      </c>
      <c r="AK623" s="498"/>
      <c r="AL623" s="498"/>
      <c r="AM623" s="498"/>
      <c r="AN623" s="498"/>
      <c r="AO623" s="498"/>
      <c r="AP623" s="498"/>
      <c r="AQ623" s="498"/>
      <c r="AR623" s="498"/>
      <c r="AS623" s="498"/>
      <c r="AT623" s="498"/>
      <c r="AU623" s="498"/>
      <c r="AV623" s="498"/>
      <c r="AW623" s="498"/>
      <c r="AX623" s="498"/>
      <c r="AY623" s="498"/>
      <c r="AZ623" s="498"/>
      <c r="BA623" s="586">
        <v>295.8</v>
      </c>
      <c r="BB623" s="586">
        <v>295.8</v>
      </c>
      <c r="BC623" s="498"/>
      <c r="BD623" s="498"/>
      <c r="BE623" s="498"/>
      <c r="BF623" s="498"/>
      <c r="BG623" s="256">
        <f t="shared" si="50"/>
        <v>295.8</v>
      </c>
      <c r="BH623" s="26">
        <f t="shared" si="51"/>
        <v>295.8</v>
      </c>
      <c r="BI623" s="514">
        <f t="shared" si="47"/>
        <v>3.3613636363636359E-2</v>
      </c>
      <c r="BJ623" s="515">
        <v>0</v>
      </c>
      <c r="BK623" s="515">
        <v>0</v>
      </c>
      <c r="BL623" s="515">
        <v>0</v>
      </c>
      <c r="BM623" s="515">
        <v>0</v>
      </c>
      <c r="BN623" s="515">
        <v>0</v>
      </c>
      <c r="BO623" s="515">
        <v>0</v>
      </c>
      <c r="BP623" s="515">
        <v>0</v>
      </c>
      <c r="BQ623" s="515">
        <v>0</v>
      </c>
      <c r="BR623" s="515">
        <v>0</v>
      </c>
      <c r="BS623" s="515">
        <v>0</v>
      </c>
      <c r="BT623" s="515">
        <v>0</v>
      </c>
      <c r="BU623" s="515">
        <v>0</v>
      </c>
      <c r="BV623" s="515">
        <v>0</v>
      </c>
      <c r="BW623" s="515">
        <v>0</v>
      </c>
      <c r="BX623" s="515">
        <v>0</v>
      </c>
      <c r="BY623" s="515">
        <v>0</v>
      </c>
      <c r="BZ623" s="515">
        <v>347221.87200000003</v>
      </c>
      <c r="CA623" s="515">
        <v>347221.87200000003</v>
      </c>
      <c r="CB623" s="515">
        <v>0</v>
      </c>
      <c r="CC623" s="515">
        <v>0</v>
      </c>
      <c r="CD623" s="515">
        <v>0</v>
      </c>
      <c r="CE623" s="515">
        <v>0</v>
      </c>
      <c r="CF623" s="515">
        <v>347221.87200000003</v>
      </c>
      <c r="CG623" s="516">
        <v>347221.87200000003</v>
      </c>
      <c r="CH623" s="501">
        <v>24187700.601667199</v>
      </c>
      <c r="CI623" s="501">
        <v>24187700.601667199</v>
      </c>
      <c r="CJ623" s="501">
        <v>28229677.094784003</v>
      </c>
      <c r="CK623" s="257" t="s">
        <v>1976</v>
      </c>
      <c r="CL623" s="108">
        <v>7.54</v>
      </c>
      <c r="CM623" s="245">
        <v>7.54</v>
      </c>
      <c r="CN623" s="109">
        <v>8.8000000000000007</v>
      </c>
      <c r="CO623" s="436"/>
      <c r="CP623" s="436"/>
      <c r="CQ623" s="436"/>
      <c r="CR623" s="273"/>
      <c r="CS623" s="447">
        <v>61.624108416576995</v>
      </c>
      <c r="CT623" s="448">
        <v>54.051890579165793</v>
      </c>
      <c r="CU623" s="441">
        <v>0.49374643451121641</v>
      </c>
      <c r="CV623" s="442">
        <v>0.49169434295636244</v>
      </c>
      <c r="CW623" s="450" t="s">
        <v>2211</v>
      </c>
      <c r="CX623" s="242"/>
      <c r="CY623" s="436"/>
      <c r="CZ623" s="436"/>
      <c r="DA623" s="437"/>
      <c r="DB623" s="438"/>
      <c r="DC623" s="457">
        <v>0</v>
      </c>
      <c r="DD623" s="458">
        <v>106406</v>
      </c>
      <c r="DE623" s="459">
        <v>214443</v>
      </c>
      <c r="DF623" s="357">
        <v>106949.66666666667</v>
      </c>
    </row>
    <row r="624" spans="1:110" ht="35.25" customHeight="1" x14ac:dyDescent="0.25">
      <c r="A624" s="401" t="s">
        <v>56</v>
      </c>
      <c r="B624" s="48" t="s">
        <v>57</v>
      </c>
      <c r="C624" s="48" t="s">
        <v>1099</v>
      </c>
      <c r="D624" s="145" t="s">
        <v>1115</v>
      </c>
      <c r="E624" s="145" t="s">
        <v>1116</v>
      </c>
      <c r="F624" s="145" t="s">
        <v>1130</v>
      </c>
      <c r="G624" s="14" t="s">
        <v>1116</v>
      </c>
      <c r="H624" s="22" t="s">
        <v>1978</v>
      </c>
      <c r="I624" s="145" t="s">
        <v>1975</v>
      </c>
      <c r="J624" s="426">
        <v>12.963361064168502</v>
      </c>
      <c r="K624" s="426">
        <v>2.5079545402380004</v>
      </c>
      <c r="L624" s="488">
        <v>381</v>
      </c>
      <c r="M624" s="498"/>
      <c r="N624" s="498"/>
      <c r="O624" s="498"/>
      <c r="P624" s="498"/>
      <c r="Q624" s="498"/>
      <c r="R624" s="498"/>
      <c r="S624" s="498"/>
      <c r="T624" s="498"/>
      <c r="U624" s="498"/>
      <c r="V624" s="498"/>
      <c r="W624" s="498"/>
      <c r="X624" s="498"/>
      <c r="Y624" s="498"/>
      <c r="Z624" s="498"/>
      <c r="AA624" s="498"/>
      <c r="AB624" s="498"/>
      <c r="AC624" s="498">
        <v>3</v>
      </c>
      <c r="AD624" s="498">
        <v>3</v>
      </c>
      <c r="AE624" s="498"/>
      <c r="AF624" s="498"/>
      <c r="AG624" s="585"/>
      <c r="AH624" s="498"/>
      <c r="AI624" s="498">
        <f t="shared" si="48"/>
        <v>3</v>
      </c>
      <c r="AJ624" s="498">
        <f t="shared" si="49"/>
        <v>3</v>
      </c>
      <c r="AK624" s="498"/>
      <c r="AL624" s="498"/>
      <c r="AM624" s="498"/>
      <c r="AN624" s="498"/>
      <c r="AO624" s="498"/>
      <c r="AP624" s="498"/>
      <c r="AQ624" s="498"/>
      <c r="AR624" s="498"/>
      <c r="AS624" s="498"/>
      <c r="AT624" s="498"/>
      <c r="AU624" s="498"/>
      <c r="AV624" s="498"/>
      <c r="AW624" s="498"/>
      <c r="AX624" s="498"/>
      <c r="AY624" s="498"/>
      <c r="AZ624" s="498"/>
      <c r="BA624" s="586">
        <v>530</v>
      </c>
      <c r="BB624" s="586">
        <v>530</v>
      </c>
      <c r="BC624" s="498"/>
      <c r="BD624" s="498"/>
      <c r="BE624" s="498"/>
      <c r="BF624" s="498"/>
      <c r="BG624" s="256">
        <f t="shared" si="50"/>
        <v>530</v>
      </c>
      <c r="BH624" s="26">
        <f t="shared" si="51"/>
        <v>530</v>
      </c>
      <c r="BI624" s="514">
        <f t="shared" si="47"/>
        <v>0.10772357723577236</v>
      </c>
      <c r="BJ624" s="515">
        <v>0</v>
      </c>
      <c r="BK624" s="515">
        <v>0</v>
      </c>
      <c r="BL624" s="515">
        <v>0</v>
      </c>
      <c r="BM624" s="515">
        <v>0</v>
      </c>
      <c r="BN624" s="515">
        <v>0</v>
      </c>
      <c r="BO624" s="515">
        <v>0</v>
      </c>
      <c r="BP624" s="515">
        <v>0</v>
      </c>
      <c r="BQ624" s="515">
        <v>0</v>
      </c>
      <c r="BR624" s="515">
        <v>0</v>
      </c>
      <c r="BS624" s="515">
        <v>0</v>
      </c>
      <c r="BT624" s="515">
        <v>0</v>
      </c>
      <c r="BU624" s="515">
        <v>0</v>
      </c>
      <c r="BV624" s="515">
        <v>0</v>
      </c>
      <c r="BW624" s="515">
        <v>0</v>
      </c>
      <c r="BX624" s="515">
        <v>0</v>
      </c>
      <c r="BY624" s="515">
        <v>0</v>
      </c>
      <c r="BZ624" s="515">
        <v>622135.20000000007</v>
      </c>
      <c r="CA624" s="515">
        <v>622135.20000000007</v>
      </c>
      <c r="CB624" s="515">
        <v>0</v>
      </c>
      <c r="CC624" s="515">
        <v>0</v>
      </c>
      <c r="CD624" s="515">
        <v>0</v>
      </c>
      <c r="CE624" s="515">
        <v>0</v>
      </c>
      <c r="CF624" s="515">
        <v>622135.20000000007</v>
      </c>
      <c r="CG624" s="516">
        <v>622135.20000000007</v>
      </c>
      <c r="CH624" s="501">
        <v>15360534.1026816</v>
      </c>
      <c r="CI624" s="501">
        <v>15360534.1026816</v>
      </c>
      <c r="CJ624" s="501">
        <v>16869157.987766396</v>
      </c>
      <c r="CK624" s="257" t="s">
        <v>1976</v>
      </c>
      <c r="CL624" s="108">
        <v>4.4800000000000004</v>
      </c>
      <c r="CM624" s="245">
        <v>4.4800000000000004</v>
      </c>
      <c r="CN624" s="109">
        <v>4.92</v>
      </c>
      <c r="CO624" s="436"/>
      <c r="CP624" s="436"/>
      <c r="CQ624" s="436"/>
      <c r="CR624" s="273"/>
      <c r="CS624" s="447">
        <v>0.17322834645669291</v>
      </c>
      <c r="CT624" s="448">
        <v>0.17322834645669291</v>
      </c>
      <c r="CU624" s="441">
        <v>7.874015748031496E-3</v>
      </c>
      <c r="CV624" s="442">
        <v>7.874015748031496E-3</v>
      </c>
      <c r="CW624" s="450" t="s">
        <v>2316</v>
      </c>
      <c r="CX624" s="242"/>
      <c r="CY624" s="436"/>
      <c r="CZ624" s="436"/>
      <c r="DA624" s="437"/>
      <c r="DB624" s="438"/>
      <c r="DC624" s="457">
        <v>0</v>
      </c>
      <c r="DD624" s="458">
        <v>0</v>
      </c>
      <c r="DE624" s="459">
        <v>0</v>
      </c>
      <c r="DF624" s="357">
        <v>0</v>
      </c>
    </row>
    <row r="625" spans="1:110" ht="35.25" customHeight="1" x14ac:dyDescent="0.25">
      <c r="A625" s="401" t="s">
        <v>56</v>
      </c>
      <c r="B625" s="48" t="s">
        <v>57</v>
      </c>
      <c r="C625" s="48" t="s">
        <v>1099</v>
      </c>
      <c r="D625" s="145" t="s">
        <v>1131</v>
      </c>
      <c r="E625" s="145" t="s">
        <v>1124</v>
      </c>
      <c r="F625" s="145" t="s">
        <v>1132</v>
      </c>
      <c r="G625" s="14" t="s">
        <v>1133</v>
      </c>
      <c r="H625" s="22" t="s">
        <v>1979</v>
      </c>
      <c r="I625" s="145" t="s">
        <v>1984</v>
      </c>
      <c r="J625" s="426">
        <v>4.8999717350000003</v>
      </c>
      <c r="K625" s="426">
        <v>4.4452651422690002</v>
      </c>
      <c r="L625" s="488">
        <v>4</v>
      </c>
      <c r="M625" s="498"/>
      <c r="N625" s="498"/>
      <c r="O625" s="498"/>
      <c r="P625" s="498"/>
      <c r="Q625" s="498"/>
      <c r="R625" s="498"/>
      <c r="S625" s="498"/>
      <c r="T625" s="498"/>
      <c r="U625" s="498"/>
      <c r="V625" s="498"/>
      <c r="W625" s="498"/>
      <c r="X625" s="498"/>
      <c r="Y625" s="498"/>
      <c r="Z625" s="498"/>
      <c r="AA625" s="498"/>
      <c r="AB625" s="498"/>
      <c r="AC625" s="498"/>
      <c r="AD625" s="498"/>
      <c r="AE625" s="498"/>
      <c r="AF625" s="498"/>
      <c r="AG625" s="585"/>
      <c r="AH625" s="498"/>
      <c r="AI625" s="498">
        <f t="shared" si="48"/>
        <v>0</v>
      </c>
      <c r="AJ625" s="498">
        <f t="shared" si="49"/>
        <v>0</v>
      </c>
      <c r="AK625" s="498"/>
      <c r="AL625" s="498"/>
      <c r="AM625" s="498"/>
      <c r="AN625" s="498"/>
      <c r="AO625" s="498"/>
      <c r="AP625" s="498"/>
      <c r="AQ625" s="498"/>
      <c r="AR625" s="498"/>
      <c r="AS625" s="498"/>
      <c r="AT625" s="498"/>
      <c r="AU625" s="498"/>
      <c r="AV625" s="498"/>
      <c r="AW625" s="498"/>
      <c r="AX625" s="498"/>
      <c r="AY625" s="498"/>
      <c r="AZ625" s="498"/>
      <c r="BA625" s="586"/>
      <c r="BB625" s="498"/>
      <c r="BC625" s="498"/>
      <c r="BD625" s="498"/>
      <c r="BE625" s="498"/>
      <c r="BF625" s="498"/>
      <c r="BG625" s="256">
        <f t="shared" si="50"/>
        <v>0</v>
      </c>
      <c r="BH625" s="26">
        <f t="shared" si="51"/>
        <v>0</v>
      </c>
      <c r="BI625" s="514">
        <f t="shared" si="47"/>
        <v>0</v>
      </c>
      <c r="BJ625" s="515">
        <v>0</v>
      </c>
      <c r="BK625" s="515">
        <v>0</v>
      </c>
      <c r="BL625" s="515">
        <v>0</v>
      </c>
      <c r="BM625" s="515">
        <v>0</v>
      </c>
      <c r="BN625" s="515">
        <v>0</v>
      </c>
      <c r="BO625" s="515">
        <v>0</v>
      </c>
      <c r="BP625" s="515">
        <v>0</v>
      </c>
      <c r="BQ625" s="515">
        <v>0</v>
      </c>
      <c r="BR625" s="515">
        <v>0</v>
      </c>
      <c r="BS625" s="515">
        <v>0</v>
      </c>
      <c r="BT625" s="515">
        <v>0</v>
      </c>
      <c r="BU625" s="515">
        <v>0</v>
      </c>
      <c r="BV625" s="515">
        <v>0</v>
      </c>
      <c r="BW625" s="515">
        <v>0</v>
      </c>
      <c r="BX625" s="515">
        <v>0</v>
      </c>
      <c r="BY625" s="515">
        <v>0</v>
      </c>
      <c r="BZ625" s="515">
        <v>0</v>
      </c>
      <c r="CA625" s="515">
        <v>0</v>
      </c>
      <c r="CB625" s="515">
        <v>0</v>
      </c>
      <c r="CC625" s="515">
        <v>0</v>
      </c>
      <c r="CD625" s="515">
        <v>0</v>
      </c>
      <c r="CE625" s="515">
        <v>0</v>
      </c>
      <c r="CF625" s="515">
        <v>0</v>
      </c>
      <c r="CG625" s="516">
        <v>0</v>
      </c>
      <c r="CH625" s="501">
        <v>9390720.0000000019</v>
      </c>
      <c r="CI625" s="501">
        <v>9390720.0000000019</v>
      </c>
      <c r="CJ625" s="501">
        <v>10792320.000000002</v>
      </c>
      <c r="CK625" s="257" t="s">
        <v>1976</v>
      </c>
      <c r="CL625" s="108">
        <v>2.68</v>
      </c>
      <c r="CM625" s="245">
        <v>2.68</v>
      </c>
      <c r="CN625" s="109">
        <v>3.08</v>
      </c>
      <c r="CO625" s="436"/>
      <c r="CP625" s="436"/>
      <c r="CQ625" s="436"/>
      <c r="CR625" s="273"/>
      <c r="CS625" s="447">
        <v>14.083333333333334</v>
      </c>
      <c r="CT625" s="448">
        <v>14.083333333333334</v>
      </c>
      <c r="CU625" s="441">
        <v>0.33333333333333331</v>
      </c>
      <c r="CV625" s="442">
        <v>0.33333333333333331</v>
      </c>
      <c r="CW625" s="450" t="s">
        <v>2213</v>
      </c>
      <c r="CX625" s="242"/>
      <c r="CY625" s="436"/>
      <c r="CZ625" s="436"/>
      <c r="DA625" s="437"/>
      <c r="DB625" s="438"/>
      <c r="DC625" s="457">
        <v>0</v>
      </c>
      <c r="DD625" s="458">
        <v>0</v>
      </c>
      <c r="DE625" s="459">
        <v>169</v>
      </c>
      <c r="DF625" s="357">
        <v>56.333333333333336</v>
      </c>
    </row>
    <row r="626" spans="1:110" ht="35.25" customHeight="1" x14ac:dyDescent="0.25">
      <c r="A626" s="401" t="s">
        <v>56</v>
      </c>
      <c r="B626" s="48" t="s">
        <v>57</v>
      </c>
      <c r="C626" s="48" t="s">
        <v>1099</v>
      </c>
      <c r="D626" s="145" t="s">
        <v>1131</v>
      </c>
      <c r="E626" s="145" t="s">
        <v>1124</v>
      </c>
      <c r="F626" s="145" t="s">
        <v>1134</v>
      </c>
      <c r="G626" s="14" t="s">
        <v>1133</v>
      </c>
      <c r="H626" s="22" t="s">
        <v>1983</v>
      </c>
      <c r="I626" s="145" t="s">
        <v>1984</v>
      </c>
      <c r="J626" s="426">
        <v>4.8999717350000003</v>
      </c>
      <c r="K626" s="426">
        <v>3.2295454478280003</v>
      </c>
      <c r="L626" s="488">
        <v>47.5</v>
      </c>
      <c r="M626" s="498"/>
      <c r="N626" s="498"/>
      <c r="O626" s="498"/>
      <c r="P626" s="498"/>
      <c r="Q626" s="498"/>
      <c r="R626" s="498"/>
      <c r="S626" s="498"/>
      <c r="T626" s="498"/>
      <c r="U626" s="498"/>
      <c r="V626" s="498"/>
      <c r="W626" s="498"/>
      <c r="X626" s="498"/>
      <c r="Y626" s="498"/>
      <c r="Z626" s="498"/>
      <c r="AA626" s="498"/>
      <c r="AB626" s="498"/>
      <c r="AC626" s="498"/>
      <c r="AD626" s="498"/>
      <c r="AE626" s="498"/>
      <c r="AF626" s="498"/>
      <c r="AG626" s="585"/>
      <c r="AH626" s="498"/>
      <c r="AI626" s="498">
        <f t="shared" si="48"/>
        <v>0</v>
      </c>
      <c r="AJ626" s="498">
        <f t="shared" si="49"/>
        <v>0</v>
      </c>
      <c r="AK626" s="498"/>
      <c r="AL626" s="498"/>
      <c r="AM626" s="498"/>
      <c r="AN626" s="498"/>
      <c r="AO626" s="498"/>
      <c r="AP626" s="498"/>
      <c r="AQ626" s="498"/>
      <c r="AR626" s="498"/>
      <c r="AS626" s="498"/>
      <c r="AT626" s="498"/>
      <c r="AU626" s="498"/>
      <c r="AV626" s="498"/>
      <c r="AW626" s="498"/>
      <c r="AX626" s="498"/>
      <c r="AY626" s="498"/>
      <c r="AZ626" s="498"/>
      <c r="BA626" s="586"/>
      <c r="BB626" s="498"/>
      <c r="BC626" s="498"/>
      <c r="BD626" s="498"/>
      <c r="BE626" s="498"/>
      <c r="BF626" s="498"/>
      <c r="BG626" s="256">
        <f t="shared" si="50"/>
        <v>0</v>
      </c>
      <c r="BH626" s="26">
        <f t="shared" si="51"/>
        <v>0</v>
      </c>
      <c r="BI626" s="514">
        <f t="shared" si="47"/>
        <v>0</v>
      </c>
      <c r="BJ626" s="515">
        <v>0</v>
      </c>
      <c r="BK626" s="515">
        <v>0</v>
      </c>
      <c r="BL626" s="515">
        <v>0</v>
      </c>
      <c r="BM626" s="515">
        <v>0</v>
      </c>
      <c r="BN626" s="515">
        <v>0</v>
      </c>
      <c r="BO626" s="515">
        <v>0</v>
      </c>
      <c r="BP626" s="515">
        <v>0</v>
      </c>
      <c r="BQ626" s="515">
        <v>0</v>
      </c>
      <c r="BR626" s="515">
        <v>0</v>
      </c>
      <c r="BS626" s="515">
        <v>0</v>
      </c>
      <c r="BT626" s="515">
        <v>0</v>
      </c>
      <c r="BU626" s="515">
        <v>0</v>
      </c>
      <c r="BV626" s="515">
        <v>0</v>
      </c>
      <c r="BW626" s="515">
        <v>0</v>
      </c>
      <c r="BX626" s="515">
        <v>0</v>
      </c>
      <c r="BY626" s="515">
        <v>0</v>
      </c>
      <c r="BZ626" s="515">
        <v>0</v>
      </c>
      <c r="CA626" s="515">
        <v>0</v>
      </c>
      <c r="CB626" s="515">
        <v>0</v>
      </c>
      <c r="CC626" s="515">
        <v>0</v>
      </c>
      <c r="CD626" s="515">
        <v>0</v>
      </c>
      <c r="CE626" s="515">
        <v>0</v>
      </c>
      <c r="CF626" s="515">
        <v>0</v>
      </c>
      <c r="CG626" s="516">
        <v>0</v>
      </c>
      <c r="CH626" s="501">
        <v>8970240</v>
      </c>
      <c r="CI626" s="501">
        <v>8970240</v>
      </c>
      <c r="CJ626" s="501">
        <v>16188480.000000002</v>
      </c>
      <c r="CK626" s="257" t="s">
        <v>1976</v>
      </c>
      <c r="CL626" s="108">
        <v>2.56</v>
      </c>
      <c r="CM626" s="245">
        <v>2.56</v>
      </c>
      <c r="CN626" s="109">
        <v>4.62</v>
      </c>
      <c r="CO626" s="436"/>
      <c r="CP626" s="436"/>
      <c r="CQ626" s="436"/>
      <c r="CR626" s="273"/>
      <c r="CS626" s="447">
        <v>0</v>
      </c>
      <c r="CT626" s="448">
        <v>0</v>
      </c>
      <c r="CU626" s="441">
        <v>0</v>
      </c>
      <c r="CV626" s="442">
        <v>0</v>
      </c>
      <c r="CW626" s="450" t="s">
        <v>2217</v>
      </c>
      <c r="CX626" s="242"/>
      <c r="CY626" s="436"/>
      <c r="CZ626" s="436"/>
      <c r="DA626" s="437"/>
      <c r="DB626" s="438"/>
      <c r="DC626" s="457">
        <v>0</v>
      </c>
      <c r="DD626" s="458">
        <v>0</v>
      </c>
      <c r="DE626" s="459">
        <v>0</v>
      </c>
      <c r="DF626" s="357">
        <v>0</v>
      </c>
    </row>
    <row r="627" spans="1:110" ht="35.25" customHeight="1" x14ac:dyDescent="0.25">
      <c r="A627" s="401" t="s">
        <v>56</v>
      </c>
      <c r="B627" s="48" t="s">
        <v>57</v>
      </c>
      <c r="C627" s="48" t="s">
        <v>1099</v>
      </c>
      <c r="D627" s="145" t="s">
        <v>1131</v>
      </c>
      <c r="E627" s="145" t="s">
        <v>1124</v>
      </c>
      <c r="F627" s="145" t="s">
        <v>1135</v>
      </c>
      <c r="G627" s="14" t="s">
        <v>1124</v>
      </c>
      <c r="H627" s="22" t="s">
        <v>1978</v>
      </c>
      <c r="I627" s="145" t="s">
        <v>1984</v>
      </c>
      <c r="J627" s="426">
        <v>6.8121558259999997</v>
      </c>
      <c r="K627" s="426">
        <v>3.9217802948730003</v>
      </c>
      <c r="L627" s="488">
        <v>12</v>
      </c>
      <c r="M627" s="498"/>
      <c r="N627" s="498"/>
      <c r="O627" s="498"/>
      <c r="P627" s="498"/>
      <c r="Q627" s="498"/>
      <c r="R627" s="498"/>
      <c r="S627" s="498"/>
      <c r="T627" s="498"/>
      <c r="U627" s="498"/>
      <c r="V627" s="498"/>
      <c r="W627" s="498"/>
      <c r="X627" s="498"/>
      <c r="Y627" s="498"/>
      <c r="Z627" s="498"/>
      <c r="AA627" s="498"/>
      <c r="AB627" s="498"/>
      <c r="AC627" s="498"/>
      <c r="AD627" s="498"/>
      <c r="AE627" s="498"/>
      <c r="AF627" s="498"/>
      <c r="AG627" s="585"/>
      <c r="AH627" s="498"/>
      <c r="AI627" s="498">
        <f t="shared" si="48"/>
        <v>0</v>
      </c>
      <c r="AJ627" s="498">
        <f t="shared" si="49"/>
        <v>0</v>
      </c>
      <c r="AK627" s="498"/>
      <c r="AL627" s="498"/>
      <c r="AM627" s="498"/>
      <c r="AN627" s="498"/>
      <c r="AO627" s="498"/>
      <c r="AP627" s="498"/>
      <c r="AQ627" s="498"/>
      <c r="AR627" s="498"/>
      <c r="AS627" s="498"/>
      <c r="AT627" s="498"/>
      <c r="AU627" s="498"/>
      <c r="AV627" s="498"/>
      <c r="AW627" s="498"/>
      <c r="AX627" s="498"/>
      <c r="AY627" s="498"/>
      <c r="AZ627" s="498"/>
      <c r="BA627" s="586"/>
      <c r="BB627" s="498"/>
      <c r="BC627" s="498"/>
      <c r="BD627" s="498"/>
      <c r="BE627" s="498"/>
      <c r="BF627" s="498"/>
      <c r="BG627" s="256">
        <f t="shared" si="50"/>
        <v>0</v>
      </c>
      <c r="BH627" s="26">
        <f t="shared" si="51"/>
        <v>0</v>
      </c>
      <c r="BI627" s="514">
        <f t="shared" si="47"/>
        <v>0</v>
      </c>
      <c r="BJ627" s="515">
        <v>0</v>
      </c>
      <c r="BK627" s="515">
        <v>0</v>
      </c>
      <c r="BL627" s="515">
        <v>0</v>
      </c>
      <c r="BM627" s="515">
        <v>0</v>
      </c>
      <c r="BN627" s="515">
        <v>0</v>
      </c>
      <c r="BO627" s="515">
        <v>0</v>
      </c>
      <c r="BP627" s="515">
        <v>0</v>
      </c>
      <c r="BQ627" s="515">
        <v>0</v>
      </c>
      <c r="BR627" s="515">
        <v>0</v>
      </c>
      <c r="BS627" s="515">
        <v>0</v>
      </c>
      <c r="BT627" s="515">
        <v>0</v>
      </c>
      <c r="BU627" s="515">
        <v>0</v>
      </c>
      <c r="BV627" s="515">
        <v>0</v>
      </c>
      <c r="BW627" s="515">
        <v>0</v>
      </c>
      <c r="BX627" s="515">
        <v>0</v>
      </c>
      <c r="BY627" s="515">
        <v>0</v>
      </c>
      <c r="BZ627" s="515">
        <v>0</v>
      </c>
      <c r="CA627" s="515">
        <v>0</v>
      </c>
      <c r="CB627" s="515">
        <v>0</v>
      </c>
      <c r="CC627" s="515">
        <v>0</v>
      </c>
      <c r="CD627" s="515">
        <v>0</v>
      </c>
      <c r="CE627" s="515">
        <v>0</v>
      </c>
      <c r="CF627" s="515">
        <v>0</v>
      </c>
      <c r="CG627" s="516">
        <v>0</v>
      </c>
      <c r="CH627" s="501">
        <v>7638720.0000000009</v>
      </c>
      <c r="CI627" s="501">
        <v>7638720.0000000009</v>
      </c>
      <c r="CJ627" s="501">
        <v>9250560.0000000019</v>
      </c>
      <c r="CK627" s="257" t="s">
        <v>1976</v>
      </c>
      <c r="CL627" s="108">
        <v>2.1800000000000002</v>
      </c>
      <c r="CM627" s="245">
        <v>2.1800000000000002</v>
      </c>
      <c r="CN627" s="109">
        <v>2.64</v>
      </c>
      <c r="CO627" s="436"/>
      <c r="CP627" s="436"/>
      <c r="CQ627" s="436"/>
      <c r="CR627" s="273"/>
      <c r="CS627" s="447">
        <v>48.421911421911382</v>
      </c>
      <c r="CT627" s="448">
        <v>48.421911421911382</v>
      </c>
      <c r="CU627" s="441">
        <v>1.0023310023310013</v>
      </c>
      <c r="CV627" s="442">
        <v>1.0023310023310013</v>
      </c>
      <c r="CW627" s="450" t="s">
        <v>2317</v>
      </c>
      <c r="CX627" s="242"/>
      <c r="CY627" s="436"/>
      <c r="CZ627" s="436"/>
      <c r="DA627" s="437"/>
      <c r="DB627" s="438"/>
      <c r="DC627" s="457">
        <v>456</v>
      </c>
      <c r="DD627" s="458">
        <v>0</v>
      </c>
      <c r="DE627" s="459">
        <v>444</v>
      </c>
      <c r="DF627" s="357">
        <v>300</v>
      </c>
    </row>
    <row r="628" spans="1:110" ht="35.25" customHeight="1" x14ac:dyDescent="0.25">
      <c r="A628" s="401" t="s">
        <v>56</v>
      </c>
      <c r="B628" s="48" t="s">
        <v>57</v>
      </c>
      <c r="C628" s="48" t="s">
        <v>1099</v>
      </c>
      <c r="D628" s="145" t="s">
        <v>1131</v>
      </c>
      <c r="E628" s="145" t="s">
        <v>1124</v>
      </c>
      <c r="F628" s="145" t="s">
        <v>1136</v>
      </c>
      <c r="G628" s="14" t="s">
        <v>1124</v>
      </c>
      <c r="H628" s="22" t="s">
        <v>1978</v>
      </c>
      <c r="I628" s="145" t="s">
        <v>1984</v>
      </c>
      <c r="J628" s="426">
        <v>6.5731328150000001</v>
      </c>
      <c r="K628" s="426">
        <v>2.460984843366</v>
      </c>
      <c r="L628" s="488">
        <v>17.3</v>
      </c>
      <c r="M628" s="498"/>
      <c r="N628" s="498"/>
      <c r="O628" s="498"/>
      <c r="P628" s="498"/>
      <c r="Q628" s="498"/>
      <c r="R628" s="498"/>
      <c r="S628" s="498"/>
      <c r="T628" s="498"/>
      <c r="U628" s="498"/>
      <c r="V628" s="498"/>
      <c r="W628" s="498"/>
      <c r="X628" s="498"/>
      <c r="Y628" s="498"/>
      <c r="Z628" s="498"/>
      <c r="AA628" s="498"/>
      <c r="AB628" s="498"/>
      <c r="AC628" s="498"/>
      <c r="AD628" s="498"/>
      <c r="AE628" s="498"/>
      <c r="AF628" s="498"/>
      <c r="AG628" s="585"/>
      <c r="AH628" s="498"/>
      <c r="AI628" s="498">
        <f t="shared" si="48"/>
        <v>0</v>
      </c>
      <c r="AJ628" s="498">
        <f t="shared" si="49"/>
        <v>0</v>
      </c>
      <c r="AK628" s="498"/>
      <c r="AL628" s="498"/>
      <c r="AM628" s="498"/>
      <c r="AN628" s="498"/>
      <c r="AO628" s="498"/>
      <c r="AP628" s="498"/>
      <c r="AQ628" s="498"/>
      <c r="AR628" s="498"/>
      <c r="AS628" s="498"/>
      <c r="AT628" s="498"/>
      <c r="AU628" s="498"/>
      <c r="AV628" s="498"/>
      <c r="AW628" s="498"/>
      <c r="AX628" s="498"/>
      <c r="AY628" s="498"/>
      <c r="AZ628" s="498"/>
      <c r="BA628" s="586"/>
      <c r="BB628" s="498"/>
      <c r="BC628" s="498"/>
      <c r="BD628" s="498"/>
      <c r="BE628" s="498"/>
      <c r="BF628" s="498"/>
      <c r="BG628" s="256">
        <f t="shared" si="50"/>
        <v>0</v>
      </c>
      <c r="BH628" s="26">
        <f t="shared" si="51"/>
        <v>0</v>
      </c>
      <c r="BI628" s="514">
        <f t="shared" si="47"/>
        <v>0</v>
      </c>
      <c r="BJ628" s="515">
        <v>0</v>
      </c>
      <c r="BK628" s="515">
        <v>0</v>
      </c>
      <c r="BL628" s="515">
        <v>0</v>
      </c>
      <c r="BM628" s="515">
        <v>0</v>
      </c>
      <c r="BN628" s="515">
        <v>0</v>
      </c>
      <c r="BO628" s="515">
        <v>0</v>
      </c>
      <c r="BP628" s="515">
        <v>0</v>
      </c>
      <c r="BQ628" s="515">
        <v>0</v>
      </c>
      <c r="BR628" s="515">
        <v>0</v>
      </c>
      <c r="BS628" s="515">
        <v>0</v>
      </c>
      <c r="BT628" s="515">
        <v>0</v>
      </c>
      <c r="BU628" s="515">
        <v>0</v>
      </c>
      <c r="BV628" s="515">
        <v>0</v>
      </c>
      <c r="BW628" s="515">
        <v>0</v>
      </c>
      <c r="BX628" s="515">
        <v>0</v>
      </c>
      <c r="BY628" s="515">
        <v>0</v>
      </c>
      <c r="BZ628" s="515">
        <v>0</v>
      </c>
      <c r="CA628" s="515">
        <v>0</v>
      </c>
      <c r="CB628" s="515">
        <v>0</v>
      </c>
      <c r="CC628" s="515">
        <v>0</v>
      </c>
      <c r="CD628" s="515">
        <v>0</v>
      </c>
      <c r="CE628" s="515">
        <v>0</v>
      </c>
      <c r="CF628" s="515">
        <v>0</v>
      </c>
      <c r="CG628" s="516">
        <v>0</v>
      </c>
      <c r="CH628" s="501">
        <v>11738400.000000002</v>
      </c>
      <c r="CI628" s="501">
        <v>11738400.000000002</v>
      </c>
      <c r="CJ628" s="501">
        <v>7323360</v>
      </c>
      <c r="CK628" s="257" t="s">
        <v>1976</v>
      </c>
      <c r="CL628" s="108">
        <v>3.35</v>
      </c>
      <c r="CM628" s="245">
        <v>3.35</v>
      </c>
      <c r="CN628" s="109">
        <v>2.09</v>
      </c>
      <c r="CO628" s="436"/>
      <c r="CP628" s="436"/>
      <c r="CQ628" s="436"/>
      <c r="CR628" s="273"/>
      <c r="CS628" s="447">
        <v>0</v>
      </c>
      <c r="CT628" s="448">
        <v>0</v>
      </c>
      <c r="CU628" s="441">
        <v>0</v>
      </c>
      <c r="CV628" s="442">
        <v>0</v>
      </c>
      <c r="CW628" s="450" t="s">
        <v>2217</v>
      </c>
      <c r="CX628" s="242"/>
      <c r="CY628" s="436"/>
      <c r="CZ628" s="436"/>
      <c r="DA628" s="437"/>
      <c r="DB628" s="438"/>
      <c r="DC628" s="457">
        <v>0</v>
      </c>
      <c r="DD628" s="458">
        <v>0</v>
      </c>
      <c r="DE628" s="459">
        <v>0</v>
      </c>
      <c r="DF628" s="357">
        <v>0</v>
      </c>
    </row>
    <row r="629" spans="1:110" ht="35.25" customHeight="1" x14ac:dyDescent="0.25">
      <c r="A629" s="401" t="s">
        <v>56</v>
      </c>
      <c r="B629" s="48" t="s">
        <v>57</v>
      </c>
      <c r="C629" s="48" t="s">
        <v>1099</v>
      </c>
      <c r="D629" s="145" t="s">
        <v>1131</v>
      </c>
      <c r="E629" s="145" t="s">
        <v>1124</v>
      </c>
      <c r="F629" s="145" t="s">
        <v>1137</v>
      </c>
      <c r="G629" s="14" t="s">
        <v>1138</v>
      </c>
      <c r="H629" s="22" t="s">
        <v>1978</v>
      </c>
      <c r="I629" s="145" t="s">
        <v>1984</v>
      </c>
      <c r="J629" s="426">
        <v>7.2902018489999998</v>
      </c>
      <c r="K629" s="426">
        <v>7.7727272565600005</v>
      </c>
      <c r="L629" s="488">
        <v>303.2</v>
      </c>
      <c r="M629" s="498"/>
      <c r="N629" s="498"/>
      <c r="O629" s="498"/>
      <c r="P629" s="498"/>
      <c r="Q629" s="498"/>
      <c r="R629" s="498"/>
      <c r="S629" s="498"/>
      <c r="T629" s="498"/>
      <c r="U629" s="498"/>
      <c r="V629" s="498"/>
      <c r="W629" s="498"/>
      <c r="X629" s="498"/>
      <c r="Y629" s="498"/>
      <c r="Z629" s="498"/>
      <c r="AA629" s="498"/>
      <c r="AB629" s="498"/>
      <c r="AC629" s="498">
        <v>16</v>
      </c>
      <c r="AD629" s="498">
        <v>16</v>
      </c>
      <c r="AE629" s="498"/>
      <c r="AF629" s="498"/>
      <c r="AG629" s="585"/>
      <c r="AH629" s="498"/>
      <c r="AI629" s="498">
        <f t="shared" si="48"/>
        <v>16</v>
      </c>
      <c r="AJ629" s="498">
        <f t="shared" si="49"/>
        <v>16</v>
      </c>
      <c r="AK629" s="498"/>
      <c r="AL629" s="498"/>
      <c r="AM629" s="498"/>
      <c r="AN629" s="498"/>
      <c r="AO629" s="498"/>
      <c r="AP629" s="498"/>
      <c r="AQ629" s="498"/>
      <c r="AR629" s="498"/>
      <c r="AS629" s="498"/>
      <c r="AT629" s="498"/>
      <c r="AU629" s="498"/>
      <c r="AV629" s="498"/>
      <c r="AW629" s="498"/>
      <c r="AX629" s="498"/>
      <c r="AY629" s="498"/>
      <c r="AZ629" s="498"/>
      <c r="BA629" s="586">
        <v>58.46</v>
      </c>
      <c r="BB629" s="586">
        <v>58.46</v>
      </c>
      <c r="BC629" s="498"/>
      <c r="BD629" s="498"/>
      <c r="BE629" s="498"/>
      <c r="BF629" s="498"/>
      <c r="BG629" s="256">
        <f t="shared" si="50"/>
        <v>58.46</v>
      </c>
      <c r="BH629" s="26">
        <f t="shared" si="51"/>
        <v>58.46</v>
      </c>
      <c r="BI629" s="514">
        <f t="shared" si="47"/>
        <v>1.001027397260274E-2</v>
      </c>
      <c r="BJ629" s="515">
        <v>0</v>
      </c>
      <c r="BK629" s="515">
        <v>0</v>
      </c>
      <c r="BL629" s="515">
        <v>0</v>
      </c>
      <c r="BM629" s="515">
        <v>0</v>
      </c>
      <c r="BN629" s="515">
        <v>0</v>
      </c>
      <c r="BO629" s="515">
        <v>0</v>
      </c>
      <c r="BP629" s="515">
        <v>0</v>
      </c>
      <c r="BQ629" s="515">
        <v>0</v>
      </c>
      <c r="BR629" s="515">
        <v>0</v>
      </c>
      <c r="BS629" s="515">
        <v>0</v>
      </c>
      <c r="BT629" s="515">
        <v>0</v>
      </c>
      <c r="BU629" s="515">
        <v>0</v>
      </c>
      <c r="BV629" s="515">
        <v>0</v>
      </c>
      <c r="BW629" s="515">
        <v>0</v>
      </c>
      <c r="BX629" s="515">
        <v>0</v>
      </c>
      <c r="BY629" s="515">
        <v>0</v>
      </c>
      <c r="BZ629" s="515">
        <v>68622.686400000006</v>
      </c>
      <c r="CA629" s="515">
        <v>68622.686400000006</v>
      </c>
      <c r="CB629" s="515">
        <v>0</v>
      </c>
      <c r="CC629" s="515">
        <v>0</v>
      </c>
      <c r="CD629" s="515">
        <v>0</v>
      </c>
      <c r="CE629" s="515">
        <v>0</v>
      </c>
      <c r="CF629" s="515">
        <v>68622.686400000006</v>
      </c>
      <c r="CG629" s="516">
        <v>68622.686400000006</v>
      </c>
      <c r="CH629" s="501">
        <v>17169600.000000004</v>
      </c>
      <c r="CI629" s="501">
        <v>17169600.000000004</v>
      </c>
      <c r="CJ629" s="501">
        <v>20463359.999999996</v>
      </c>
      <c r="CK629" s="257" t="s">
        <v>1976</v>
      </c>
      <c r="CL629" s="108">
        <v>4.9000000000000004</v>
      </c>
      <c r="CM629" s="245">
        <v>4.9000000000000004</v>
      </c>
      <c r="CN629" s="109">
        <v>5.84</v>
      </c>
      <c r="CO629" s="436"/>
      <c r="CP629" s="436"/>
      <c r="CQ629" s="436"/>
      <c r="CR629" s="273"/>
      <c r="CS629" s="447">
        <v>135.74926333646411</v>
      </c>
      <c r="CT629" s="448">
        <v>135.74926333646411</v>
      </c>
      <c r="CU629" s="441">
        <v>0.56382979740535755</v>
      </c>
      <c r="CV629" s="442">
        <v>0.56382979740535755</v>
      </c>
      <c r="CW629" s="450" t="s">
        <v>2250</v>
      </c>
      <c r="CX629" s="242"/>
      <c r="CY629" s="436"/>
      <c r="CZ629" s="436"/>
      <c r="DA629" s="437"/>
      <c r="DB629" s="438"/>
      <c r="DC629" s="457">
        <v>0</v>
      </c>
      <c r="DD629" s="458">
        <v>0</v>
      </c>
      <c r="DE629" s="459">
        <v>0</v>
      </c>
      <c r="DF629" s="357">
        <v>0</v>
      </c>
    </row>
    <row r="630" spans="1:110" ht="35.25" customHeight="1" x14ac:dyDescent="0.25">
      <c r="A630" s="401" t="s">
        <v>56</v>
      </c>
      <c r="B630" s="48" t="s">
        <v>57</v>
      </c>
      <c r="C630" s="48" t="s">
        <v>1099</v>
      </c>
      <c r="D630" s="145" t="s">
        <v>1131</v>
      </c>
      <c r="E630" s="145" t="s">
        <v>1124</v>
      </c>
      <c r="F630" s="145" t="s">
        <v>1139</v>
      </c>
      <c r="G630" s="14" t="s">
        <v>1124</v>
      </c>
      <c r="H630" s="22" t="s">
        <v>1978</v>
      </c>
      <c r="I630" s="145" t="s">
        <v>1984</v>
      </c>
      <c r="J630" s="426">
        <v>8.7243399180000001</v>
      </c>
      <c r="K630" s="426">
        <v>3.245075750826</v>
      </c>
      <c r="L630" s="488">
        <v>423.8</v>
      </c>
      <c r="M630" s="498"/>
      <c r="N630" s="498"/>
      <c r="O630" s="498"/>
      <c r="P630" s="498"/>
      <c r="Q630" s="498"/>
      <c r="R630" s="498"/>
      <c r="S630" s="498"/>
      <c r="T630" s="498"/>
      <c r="U630" s="498"/>
      <c r="V630" s="498"/>
      <c r="W630" s="498"/>
      <c r="X630" s="498"/>
      <c r="Y630" s="498">
        <v>1</v>
      </c>
      <c r="Z630" s="498">
        <v>1</v>
      </c>
      <c r="AA630" s="498"/>
      <c r="AB630" s="498"/>
      <c r="AC630" s="498">
        <v>1</v>
      </c>
      <c r="AD630" s="498">
        <v>1</v>
      </c>
      <c r="AE630" s="498"/>
      <c r="AF630" s="498"/>
      <c r="AG630" s="585"/>
      <c r="AH630" s="498"/>
      <c r="AI630" s="498">
        <f t="shared" si="48"/>
        <v>2</v>
      </c>
      <c r="AJ630" s="498">
        <f t="shared" si="49"/>
        <v>2</v>
      </c>
      <c r="AK630" s="498"/>
      <c r="AL630" s="498"/>
      <c r="AM630" s="498"/>
      <c r="AN630" s="498"/>
      <c r="AO630" s="498"/>
      <c r="AP630" s="498"/>
      <c r="AQ630" s="498"/>
      <c r="AR630" s="498"/>
      <c r="AS630" s="498"/>
      <c r="AT630" s="498"/>
      <c r="AU630" s="498"/>
      <c r="AV630" s="498"/>
      <c r="AW630" s="498">
        <v>75</v>
      </c>
      <c r="AX630" s="498">
        <v>75</v>
      </c>
      <c r="AY630" s="498"/>
      <c r="AZ630" s="498"/>
      <c r="BA630" s="586">
        <v>100</v>
      </c>
      <c r="BB630" s="586">
        <v>100</v>
      </c>
      <c r="BC630" s="498"/>
      <c r="BD630" s="498"/>
      <c r="BE630" s="498"/>
      <c r="BF630" s="498"/>
      <c r="BG630" s="256">
        <f t="shared" si="50"/>
        <v>175</v>
      </c>
      <c r="BH630" s="26">
        <f t="shared" si="51"/>
        <v>175</v>
      </c>
      <c r="BI630" s="514">
        <f t="shared" si="47"/>
        <v>3.6997885835095133E-2</v>
      </c>
      <c r="BJ630" s="515">
        <v>0</v>
      </c>
      <c r="BK630" s="515">
        <v>0</v>
      </c>
      <c r="BL630" s="515">
        <v>0</v>
      </c>
      <c r="BM630" s="515">
        <v>0</v>
      </c>
      <c r="BN630" s="515">
        <v>0</v>
      </c>
      <c r="BO630" s="515">
        <v>0</v>
      </c>
      <c r="BP630" s="515">
        <v>0</v>
      </c>
      <c r="BQ630" s="515">
        <v>0</v>
      </c>
      <c r="BR630" s="515">
        <v>0</v>
      </c>
      <c r="BS630" s="515">
        <v>0</v>
      </c>
      <c r="BT630" s="515">
        <v>0</v>
      </c>
      <c r="BU630" s="515">
        <v>0</v>
      </c>
      <c r="BV630" s="515">
        <v>378432</v>
      </c>
      <c r="BW630" s="515">
        <v>378432</v>
      </c>
      <c r="BX630" s="515">
        <v>0</v>
      </c>
      <c r="BY630" s="515">
        <v>0</v>
      </c>
      <c r="BZ630" s="515">
        <v>117384</v>
      </c>
      <c r="CA630" s="515">
        <v>117384</v>
      </c>
      <c r="CB630" s="515">
        <v>0</v>
      </c>
      <c r="CC630" s="515">
        <v>0</v>
      </c>
      <c r="CD630" s="515">
        <v>0</v>
      </c>
      <c r="CE630" s="515">
        <v>0</v>
      </c>
      <c r="CF630" s="515">
        <v>495816</v>
      </c>
      <c r="CG630" s="516">
        <v>495816</v>
      </c>
      <c r="CH630" s="501">
        <v>16083360</v>
      </c>
      <c r="CI630" s="501">
        <v>16083360</v>
      </c>
      <c r="CJ630" s="501">
        <v>16573920.000000002</v>
      </c>
      <c r="CK630" s="257" t="s">
        <v>1976</v>
      </c>
      <c r="CL630" s="108">
        <v>4.59</v>
      </c>
      <c r="CM630" s="245">
        <v>4.59</v>
      </c>
      <c r="CN630" s="109">
        <v>4.7300000000000004</v>
      </c>
      <c r="CO630" s="436"/>
      <c r="CP630" s="436"/>
      <c r="CQ630" s="436"/>
      <c r="CR630" s="273"/>
      <c r="CS630" s="447">
        <v>21.975469336670812</v>
      </c>
      <c r="CT630" s="448">
        <v>21.975469336670812</v>
      </c>
      <c r="CU630" s="441">
        <v>6.2077596996245238E-2</v>
      </c>
      <c r="CV630" s="442">
        <v>6.2077596996245238E-2</v>
      </c>
      <c r="CW630" s="450" t="s">
        <v>2293</v>
      </c>
      <c r="CX630" s="242"/>
      <c r="CY630" s="436"/>
      <c r="CZ630" s="436"/>
      <c r="DA630" s="437"/>
      <c r="DB630" s="438"/>
      <c r="DC630" s="457">
        <v>0</v>
      </c>
      <c r="DD630" s="458">
        <v>0</v>
      </c>
      <c r="DE630" s="459">
        <v>21948</v>
      </c>
      <c r="DF630" s="357">
        <v>7316</v>
      </c>
    </row>
    <row r="631" spans="1:110" ht="35.25" customHeight="1" x14ac:dyDescent="0.25">
      <c r="A631" s="401" t="s">
        <v>56</v>
      </c>
      <c r="B631" s="48" t="s">
        <v>57</v>
      </c>
      <c r="C631" s="48" t="s">
        <v>1099</v>
      </c>
      <c r="D631" s="145" t="s">
        <v>1131</v>
      </c>
      <c r="E631" s="145" t="s">
        <v>1124</v>
      </c>
      <c r="F631" s="145" t="s">
        <v>1140</v>
      </c>
      <c r="G631" s="14" t="s">
        <v>1138</v>
      </c>
      <c r="H631" s="22" t="s">
        <v>1983</v>
      </c>
      <c r="I631" s="145" t="s">
        <v>1984</v>
      </c>
      <c r="J631" s="426">
        <v>10.756035519999999</v>
      </c>
      <c r="K631" s="426">
        <v>7.1210227124610004</v>
      </c>
      <c r="L631" s="488">
        <v>524.29999999999995</v>
      </c>
      <c r="M631" s="498"/>
      <c r="N631" s="498"/>
      <c r="O631" s="498"/>
      <c r="P631" s="498"/>
      <c r="Q631" s="498"/>
      <c r="R631" s="498"/>
      <c r="S631" s="498"/>
      <c r="T631" s="498"/>
      <c r="U631" s="498"/>
      <c r="V631" s="498"/>
      <c r="W631" s="498"/>
      <c r="X631" s="498"/>
      <c r="Y631" s="498"/>
      <c r="Z631" s="498"/>
      <c r="AA631" s="498"/>
      <c r="AB631" s="498"/>
      <c r="AC631" s="498">
        <v>4</v>
      </c>
      <c r="AD631" s="498">
        <v>4</v>
      </c>
      <c r="AE631" s="498"/>
      <c r="AF631" s="498"/>
      <c r="AG631" s="585"/>
      <c r="AH631" s="498"/>
      <c r="AI631" s="498">
        <f t="shared" si="48"/>
        <v>4</v>
      </c>
      <c r="AJ631" s="498">
        <f t="shared" si="49"/>
        <v>4</v>
      </c>
      <c r="AK631" s="498"/>
      <c r="AL631" s="498"/>
      <c r="AM631" s="498"/>
      <c r="AN631" s="498"/>
      <c r="AO631" s="498"/>
      <c r="AP631" s="498"/>
      <c r="AQ631" s="498"/>
      <c r="AR631" s="498"/>
      <c r="AS631" s="498"/>
      <c r="AT631" s="498"/>
      <c r="AU631" s="498"/>
      <c r="AV631" s="498"/>
      <c r="AW631" s="498"/>
      <c r="AX631" s="498"/>
      <c r="AY631" s="498"/>
      <c r="AZ631" s="498"/>
      <c r="BA631" s="586">
        <v>234.6</v>
      </c>
      <c r="BB631" s="586">
        <v>234.6</v>
      </c>
      <c r="BC631" s="498"/>
      <c r="BD631" s="498"/>
      <c r="BE631" s="498"/>
      <c r="BF631" s="498"/>
      <c r="BG631" s="256">
        <f t="shared" si="50"/>
        <v>234.6</v>
      </c>
      <c r="BH631" s="26">
        <f t="shared" si="51"/>
        <v>234.6</v>
      </c>
      <c r="BI631" s="514">
        <f t="shared" si="47"/>
        <v>4.0171232876712329E-2</v>
      </c>
      <c r="BJ631" s="515">
        <v>0</v>
      </c>
      <c r="BK631" s="515">
        <v>0</v>
      </c>
      <c r="BL631" s="515">
        <v>0</v>
      </c>
      <c r="BM631" s="515">
        <v>0</v>
      </c>
      <c r="BN631" s="515">
        <v>0</v>
      </c>
      <c r="BO631" s="515">
        <v>0</v>
      </c>
      <c r="BP631" s="515">
        <v>0</v>
      </c>
      <c r="BQ631" s="515">
        <v>0</v>
      </c>
      <c r="BR631" s="515">
        <v>0</v>
      </c>
      <c r="BS631" s="515">
        <v>0</v>
      </c>
      <c r="BT631" s="515">
        <v>0</v>
      </c>
      <c r="BU631" s="515">
        <v>0</v>
      </c>
      <c r="BV631" s="515">
        <v>0</v>
      </c>
      <c r="BW631" s="515">
        <v>0</v>
      </c>
      <c r="BX631" s="515">
        <v>0</v>
      </c>
      <c r="BY631" s="515">
        <v>0</v>
      </c>
      <c r="BZ631" s="515">
        <v>275382.864</v>
      </c>
      <c r="CA631" s="515">
        <v>275382.864</v>
      </c>
      <c r="CB631" s="515">
        <v>0</v>
      </c>
      <c r="CC631" s="515">
        <v>0</v>
      </c>
      <c r="CD631" s="515">
        <v>0</v>
      </c>
      <c r="CE631" s="515">
        <v>0</v>
      </c>
      <c r="CF631" s="515">
        <v>275382.864</v>
      </c>
      <c r="CG631" s="516">
        <v>275382.864</v>
      </c>
      <c r="CH631" s="501">
        <v>17520000</v>
      </c>
      <c r="CI631" s="501">
        <v>17520000</v>
      </c>
      <c r="CJ631" s="501">
        <v>20463359.999999996</v>
      </c>
      <c r="CK631" s="257" t="s">
        <v>1976</v>
      </c>
      <c r="CL631" s="108">
        <v>5</v>
      </c>
      <c r="CM631" s="245">
        <v>5</v>
      </c>
      <c r="CN631" s="109">
        <v>5.84</v>
      </c>
      <c r="CO631" s="436"/>
      <c r="CP631" s="436"/>
      <c r="CQ631" s="436"/>
      <c r="CR631" s="273"/>
      <c r="CS631" s="447">
        <v>208.6922289334353</v>
      </c>
      <c r="CT631" s="448">
        <v>208.6922289334353</v>
      </c>
      <c r="CU631" s="441">
        <v>1.6636294056570433</v>
      </c>
      <c r="CV631" s="442">
        <v>1.6636294056570433</v>
      </c>
      <c r="CW631" s="450" t="s">
        <v>2246</v>
      </c>
      <c r="CX631" s="242"/>
      <c r="CY631" s="436"/>
      <c r="CZ631" s="436"/>
      <c r="DA631" s="437"/>
      <c r="DB631" s="438"/>
      <c r="DC631" s="457">
        <v>133632</v>
      </c>
      <c r="DD631" s="458">
        <v>86016</v>
      </c>
      <c r="DE631" s="459">
        <v>108544</v>
      </c>
      <c r="DF631" s="357">
        <v>109397.33333333333</v>
      </c>
    </row>
    <row r="632" spans="1:110" ht="35.25" customHeight="1" x14ac:dyDescent="0.25">
      <c r="A632" s="401" t="s">
        <v>56</v>
      </c>
      <c r="B632" s="48" t="s">
        <v>57</v>
      </c>
      <c r="C632" s="48" t="s">
        <v>1099</v>
      </c>
      <c r="D632" s="145" t="s">
        <v>1141</v>
      </c>
      <c r="E632" s="145" t="s">
        <v>1142</v>
      </c>
      <c r="F632" s="145" t="s">
        <v>1143</v>
      </c>
      <c r="G632" s="14" t="s">
        <v>1142</v>
      </c>
      <c r="H632" s="22" t="s">
        <v>1978</v>
      </c>
      <c r="I632" s="145" t="s">
        <v>1981</v>
      </c>
      <c r="J632" s="426">
        <v>2.1615994078459591</v>
      </c>
      <c r="K632" s="426">
        <v>0.54469696856399996</v>
      </c>
      <c r="L632" s="488">
        <v>214.8</v>
      </c>
      <c r="M632" s="498"/>
      <c r="N632" s="498"/>
      <c r="O632" s="498"/>
      <c r="P632" s="498"/>
      <c r="Q632" s="498"/>
      <c r="R632" s="498"/>
      <c r="S632" s="498"/>
      <c r="T632" s="498"/>
      <c r="U632" s="498"/>
      <c r="V632" s="498"/>
      <c r="W632" s="498"/>
      <c r="X632" s="498"/>
      <c r="Y632" s="498"/>
      <c r="Z632" s="498"/>
      <c r="AA632" s="498"/>
      <c r="AB632" s="498"/>
      <c r="AC632" s="498">
        <v>4</v>
      </c>
      <c r="AD632" s="498">
        <v>4</v>
      </c>
      <c r="AE632" s="498"/>
      <c r="AF632" s="498"/>
      <c r="AG632" s="585"/>
      <c r="AH632" s="498"/>
      <c r="AI632" s="498">
        <f t="shared" si="48"/>
        <v>4</v>
      </c>
      <c r="AJ632" s="498">
        <f t="shared" si="49"/>
        <v>4</v>
      </c>
      <c r="AK632" s="498"/>
      <c r="AL632" s="498"/>
      <c r="AM632" s="498"/>
      <c r="AN632" s="498"/>
      <c r="AO632" s="498"/>
      <c r="AP632" s="498"/>
      <c r="AQ632" s="498"/>
      <c r="AR632" s="498"/>
      <c r="AS632" s="498"/>
      <c r="AT632" s="498"/>
      <c r="AU632" s="498"/>
      <c r="AV632" s="498"/>
      <c r="AW632" s="498"/>
      <c r="AX632" s="498"/>
      <c r="AY632" s="498"/>
      <c r="AZ632" s="498"/>
      <c r="BA632" s="586">
        <v>13.11</v>
      </c>
      <c r="BB632" s="586">
        <v>13.11</v>
      </c>
      <c r="BC632" s="498"/>
      <c r="BD632" s="498"/>
      <c r="BE632" s="498"/>
      <c r="BF632" s="498"/>
      <c r="BG632" s="256">
        <f t="shared" si="50"/>
        <v>13.11</v>
      </c>
      <c r="BH632" s="26">
        <f t="shared" si="51"/>
        <v>13.11</v>
      </c>
      <c r="BI632" s="514">
        <f t="shared" si="47"/>
        <v>1.3800000000000002E-2</v>
      </c>
      <c r="BJ632" s="515">
        <v>0</v>
      </c>
      <c r="BK632" s="515">
        <v>0</v>
      </c>
      <c r="BL632" s="515">
        <v>0</v>
      </c>
      <c r="BM632" s="515">
        <v>0</v>
      </c>
      <c r="BN632" s="515">
        <v>0</v>
      </c>
      <c r="BO632" s="515">
        <v>0</v>
      </c>
      <c r="BP632" s="515">
        <v>0</v>
      </c>
      <c r="BQ632" s="515">
        <v>0</v>
      </c>
      <c r="BR632" s="515">
        <v>0</v>
      </c>
      <c r="BS632" s="515">
        <v>0</v>
      </c>
      <c r="BT632" s="515">
        <v>0</v>
      </c>
      <c r="BU632" s="515">
        <v>0</v>
      </c>
      <c r="BV632" s="515">
        <v>0</v>
      </c>
      <c r="BW632" s="515">
        <v>0</v>
      </c>
      <c r="BX632" s="515">
        <v>0</v>
      </c>
      <c r="BY632" s="515">
        <v>0</v>
      </c>
      <c r="BZ632" s="515">
        <v>15389.0424</v>
      </c>
      <c r="CA632" s="515">
        <v>15389.0424</v>
      </c>
      <c r="CB632" s="515">
        <v>0</v>
      </c>
      <c r="CC632" s="515">
        <v>0</v>
      </c>
      <c r="CD632" s="515">
        <v>0</v>
      </c>
      <c r="CE632" s="515">
        <v>0</v>
      </c>
      <c r="CF632" s="515">
        <v>15389.0424</v>
      </c>
      <c r="CG632" s="516">
        <v>15389.0424</v>
      </c>
      <c r="CH632" s="501">
        <v>3784320.0000000005</v>
      </c>
      <c r="CI632" s="501">
        <v>3784320.0000000005</v>
      </c>
      <c r="CJ632" s="501">
        <v>3328800</v>
      </c>
      <c r="CK632" s="257" t="s">
        <v>1976</v>
      </c>
      <c r="CL632" s="108">
        <v>1.08</v>
      </c>
      <c r="CM632" s="245">
        <v>1.08</v>
      </c>
      <c r="CN632" s="109">
        <v>0.95</v>
      </c>
      <c r="CO632" s="436"/>
      <c r="CP632" s="436"/>
      <c r="CQ632" s="436"/>
      <c r="CR632" s="273"/>
      <c r="CS632" s="447">
        <v>153.59653500348946</v>
      </c>
      <c r="CT632" s="448">
        <v>153.59653500348946</v>
      </c>
      <c r="CU632" s="441">
        <v>1.6791548254957309</v>
      </c>
      <c r="CV632" s="442">
        <v>1.6791548254957309</v>
      </c>
      <c r="CW632" s="450" t="s">
        <v>2216</v>
      </c>
      <c r="CX632" s="242"/>
      <c r="CY632" s="436"/>
      <c r="CZ632" s="436"/>
      <c r="DA632" s="437"/>
      <c r="DB632" s="438"/>
      <c r="DC632" s="457">
        <v>28512</v>
      </c>
      <c r="DD632" s="458">
        <v>0</v>
      </c>
      <c r="DE632" s="459">
        <v>0</v>
      </c>
      <c r="DF632" s="357">
        <v>9504</v>
      </c>
    </row>
    <row r="633" spans="1:110" ht="35.25" customHeight="1" x14ac:dyDescent="0.25">
      <c r="A633" s="401" t="s">
        <v>56</v>
      </c>
      <c r="B633" s="48" t="s">
        <v>57</v>
      </c>
      <c r="C633" s="48" t="s">
        <v>1099</v>
      </c>
      <c r="D633" s="145" t="s">
        <v>1141</v>
      </c>
      <c r="E633" s="145" t="s">
        <v>1142</v>
      </c>
      <c r="F633" s="145" t="s">
        <v>1144</v>
      </c>
      <c r="G633" s="14" t="s">
        <v>1142</v>
      </c>
      <c r="H633" s="22" t="s">
        <v>1979</v>
      </c>
      <c r="I633" s="145" t="s">
        <v>1981</v>
      </c>
      <c r="J633" s="426">
        <v>1.9814661238587958</v>
      </c>
      <c r="K633" s="426">
        <v>0.80700757407900003</v>
      </c>
      <c r="L633" s="488">
        <v>156.6</v>
      </c>
      <c r="M633" s="498"/>
      <c r="N633" s="498"/>
      <c r="O633" s="498"/>
      <c r="P633" s="498"/>
      <c r="Q633" s="498"/>
      <c r="R633" s="498"/>
      <c r="S633" s="498"/>
      <c r="T633" s="498"/>
      <c r="U633" s="498"/>
      <c r="V633" s="498"/>
      <c r="W633" s="498"/>
      <c r="X633" s="498"/>
      <c r="Y633" s="498"/>
      <c r="Z633" s="498"/>
      <c r="AA633" s="498"/>
      <c r="AB633" s="498"/>
      <c r="AC633" s="498">
        <v>7</v>
      </c>
      <c r="AD633" s="498">
        <v>7</v>
      </c>
      <c r="AE633" s="498"/>
      <c r="AF633" s="498"/>
      <c r="AG633" s="585"/>
      <c r="AH633" s="498"/>
      <c r="AI633" s="498">
        <f t="shared" si="48"/>
        <v>7</v>
      </c>
      <c r="AJ633" s="498">
        <f t="shared" si="49"/>
        <v>7</v>
      </c>
      <c r="AK633" s="498"/>
      <c r="AL633" s="498"/>
      <c r="AM633" s="498"/>
      <c r="AN633" s="498"/>
      <c r="AO633" s="498"/>
      <c r="AP633" s="498"/>
      <c r="AQ633" s="498"/>
      <c r="AR633" s="498"/>
      <c r="AS633" s="498"/>
      <c r="AT633" s="498"/>
      <c r="AU633" s="498"/>
      <c r="AV633" s="498"/>
      <c r="AW633" s="498"/>
      <c r="AX633" s="498"/>
      <c r="AY633" s="498"/>
      <c r="AZ633" s="498"/>
      <c r="BA633" s="586">
        <v>30.815000000000001</v>
      </c>
      <c r="BB633" s="586">
        <v>30.815000000000001</v>
      </c>
      <c r="BC633" s="498"/>
      <c r="BD633" s="498"/>
      <c r="BE633" s="498"/>
      <c r="BF633" s="498"/>
      <c r="BG633" s="256">
        <f t="shared" si="50"/>
        <v>30.815000000000001</v>
      </c>
      <c r="BH633" s="26">
        <f t="shared" si="51"/>
        <v>30.815000000000001</v>
      </c>
      <c r="BI633" s="514">
        <f t="shared" si="47"/>
        <v>3.900632911392405E-2</v>
      </c>
      <c r="BJ633" s="515">
        <v>0</v>
      </c>
      <c r="BK633" s="515">
        <v>0</v>
      </c>
      <c r="BL633" s="515">
        <v>0</v>
      </c>
      <c r="BM633" s="515">
        <v>0</v>
      </c>
      <c r="BN633" s="515">
        <v>0</v>
      </c>
      <c r="BO633" s="515">
        <v>0</v>
      </c>
      <c r="BP633" s="515">
        <v>0</v>
      </c>
      <c r="BQ633" s="515">
        <v>0</v>
      </c>
      <c r="BR633" s="515">
        <v>0</v>
      </c>
      <c r="BS633" s="515">
        <v>0</v>
      </c>
      <c r="BT633" s="515">
        <v>0</v>
      </c>
      <c r="BU633" s="515">
        <v>0</v>
      </c>
      <c r="BV633" s="515">
        <v>0</v>
      </c>
      <c r="BW633" s="515">
        <v>0</v>
      </c>
      <c r="BX633" s="515">
        <v>0</v>
      </c>
      <c r="BY633" s="515">
        <v>0</v>
      </c>
      <c r="BZ633" s="515">
        <v>36171.879600000007</v>
      </c>
      <c r="CA633" s="515">
        <v>36171.879600000007</v>
      </c>
      <c r="CB633" s="515">
        <v>0</v>
      </c>
      <c r="CC633" s="515">
        <v>0</v>
      </c>
      <c r="CD633" s="515">
        <v>0</v>
      </c>
      <c r="CE633" s="515">
        <v>0</v>
      </c>
      <c r="CF633" s="515">
        <v>36171.879600000007</v>
      </c>
      <c r="CG633" s="516">
        <v>36171.879600000007</v>
      </c>
      <c r="CH633" s="501">
        <v>2663040.0000000005</v>
      </c>
      <c r="CI633" s="501">
        <v>2663040.0000000005</v>
      </c>
      <c r="CJ633" s="501">
        <v>2768160.0000000005</v>
      </c>
      <c r="CK633" s="257" t="s">
        <v>1976</v>
      </c>
      <c r="CL633" s="108">
        <v>0.76</v>
      </c>
      <c r="CM633" s="245">
        <v>0.76</v>
      </c>
      <c r="CN633" s="109">
        <v>0.79</v>
      </c>
      <c r="CO633" s="436"/>
      <c r="CP633" s="436"/>
      <c r="CQ633" s="436"/>
      <c r="CR633" s="273"/>
      <c r="CS633" s="447">
        <v>165.27144879709476</v>
      </c>
      <c r="CT633" s="448">
        <v>165.27144879709476</v>
      </c>
      <c r="CU633" s="441">
        <v>1.8340314390278063</v>
      </c>
      <c r="CV633" s="442">
        <v>1.8340314390278063</v>
      </c>
      <c r="CW633" s="450" t="s">
        <v>2210</v>
      </c>
      <c r="CX633" s="242"/>
      <c r="CY633" s="436"/>
      <c r="CZ633" s="436"/>
      <c r="DA633" s="437"/>
      <c r="DB633" s="438"/>
      <c r="DC633" s="457">
        <v>23256</v>
      </c>
      <c r="DD633" s="458">
        <v>0</v>
      </c>
      <c r="DE633" s="459">
        <v>1792</v>
      </c>
      <c r="DF633" s="357">
        <v>8349.3333333333339</v>
      </c>
    </row>
    <row r="634" spans="1:110" ht="35.25" customHeight="1" x14ac:dyDescent="0.25">
      <c r="A634" s="401" t="s">
        <v>56</v>
      </c>
      <c r="B634" s="48" t="s">
        <v>57</v>
      </c>
      <c r="C634" s="48" t="s">
        <v>1099</v>
      </c>
      <c r="D634" s="145" t="s">
        <v>1141</v>
      </c>
      <c r="E634" s="145" t="s">
        <v>1142</v>
      </c>
      <c r="F634" s="145" t="s">
        <v>1145</v>
      </c>
      <c r="G634" s="14" t="s">
        <v>1142</v>
      </c>
      <c r="H634" s="22" t="s">
        <v>1979</v>
      </c>
      <c r="I634" s="145" t="s">
        <v>1981</v>
      </c>
      <c r="J634" s="426">
        <v>3.5666390229458322</v>
      </c>
      <c r="K634" s="426">
        <v>3.8600378707590002</v>
      </c>
      <c r="L634" s="488">
        <v>434.3</v>
      </c>
      <c r="M634" s="498"/>
      <c r="N634" s="498"/>
      <c r="O634" s="498"/>
      <c r="P634" s="498"/>
      <c r="Q634" s="498"/>
      <c r="R634" s="498"/>
      <c r="S634" s="498"/>
      <c r="T634" s="498"/>
      <c r="U634" s="498"/>
      <c r="V634" s="498"/>
      <c r="W634" s="498"/>
      <c r="X634" s="498"/>
      <c r="Y634" s="498"/>
      <c r="Z634" s="498"/>
      <c r="AA634" s="498"/>
      <c r="AB634" s="498"/>
      <c r="AC634" s="498">
        <v>33</v>
      </c>
      <c r="AD634" s="498">
        <v>33</v>
      </c>
      <c r="AE634" s="498"/>
      <c r="AF634" s="498"/>
      <c r="AG634" s="585"/>
      <c r="AH634" s="498"/>
      <c r="AI634" s="498">
        <f t="shared" si="48"/>
        <v>33</v>
      </c>
      <c r="AJ634" s="498">
        <f t="shared" si="49"/>
        <v>33</v>
      </c>
      <c r="AK634" s="498"/>
      <c r="AL634" s="498"/>
      <c r="AM634" s="498"/>
      <c r="AN634" s="498"/>
      <c r="AO634" s="498"/>
      <c r="AP634" s="498"/>
      <c r="AQ634" s="498"/>
      <c r="AR634" s="498"/>
      <c r="AS634" s="498"/>
      <c r="AT634" s="498"/>
      <c r="AU634" s="498"/>
      <c r="AV634" s="498"/>
      <c r="AW634" s="498"/>
      <c r="AX634" s="498"/>
      <c r="AY634" s="498"/>
      <c r="AZ634" s="498"/>
      <c r="BA634" s="586">
        <v>184.27500000000001</v>
      </c>
      <c r="BB634" s="586">
        <v>184.27500000000001</v>
      </c>
      <c r="BC634" s="498"/>
      <c r="BD634" s="498"/>
      <c r="BE634" s="498"/>
      <c r="BF634" s="498"/>
      <c r="BG634" s="256">
        <f t="shared" si="50"/>
        <v>184.27500000000001</v>
      </c>
      <c r="BH634" s="26">
        <f t="shared" si="51"/>
        <v>184.27500000000001</v>
      </c>
      <c r="BI634" s="514">
        <f t="shared" si="47"/>
        <v>0.21181034482758621</v>
      </c>
      <c r="BJ634" s="515">
        <v>0</v>
      </c>
      <c r="BK634" s="515">
        <v>0</v>
      </c>
      <c r="BL634" s="515">
        <v>0</v>
      </c>
      <c r="BM634" s="515">
        <v>0</v>
      </c>
      <c r="BN634" s="515">
        <v>0</v>
      </c>
      <c r="BO634" s="515">
        <v>0</v>
      </c>
      <c r="BP634" s="515">
        <v>0</v>
      </c>
      <c r="BQ634" s="515">
        <v>0</v>
      </c>
      <c r="BR634" s="515">
        <v>0</v>
      </c>
      <c r="BS634" s="515">
        <v>0</v>
      </c>
      <c r="BT634" s="515">
        <v>0</v>
      </c>
      <c r="BU634" s="515">
        <v>0</v>
      </c>
      <c r="BV634" s="515">
        <v>0</v>
      </c>
      <c r="BW634" s="515">
        <v>0</v>
      </c>
      <c r="BX634" s="515">
        <v>0</v>
      </c>
      <c r="BY634" s="515">
        <v>0</v>
      </c>
      <c r="BZ634" s="515">
        <v>216309.36600000001</v>
      </c>
      <c r="CA634" s="515">
        <v>216309.36600000001</v>
      </c>
      <c r="CB634" s="515">
        <v>0</v>
      </c>
      <c r="CC634" s="515">
        <v>0</v>
      </c>
      <c r="CD634" s="515">
        <v>0</v>
      </c>
      <c r="CE634" s="515">
        <v>0</v>
      </c>
      <c r="CF634" s="515">
        <v>216309.36600000001</v>
      </c>
      <c r="CG634" s="516">
        <v>216309.36600000001</v>
      </c>
      <c r="CH634" s="501">
        <v>2768160.0000000005</v>
      </c>
      <c r="CI634" s="501">
        <v>2768160.0000000005</v>
      </c>
      <c r="CJ634" s="501">
        <v>3048480.0000000005</v>
      </c>
      <c r="CK634" s="257" t="s">
        <v>1976</v>
      </c>
      <c r="CL634" s="108">
        <v>0.79</v>
      </c>
      <c r="CM634" s="245">
        <v>0.79</v>
      </c>
      <c r="CN634" s="109">
        <v>0.87</v>
      </c>
      <c r="CO634" s="436"/>
      <c r="CP634" s="436"/>
      <c r="CQ634" s="436"/>
      <c r="CR634" s="273"/>
      <c r="CS634" s="447">
        <v>204.97944759980786</v>
      </c>
      <c r="CT634" s="448">
        <v>148.94973965502004</v>
      </c>
      <c r="CU634" s="441">
        <v>1.4159875360411538</v>
      </c>
      <c r="CV634" s="442">
        <v>1.3883344388820584</v>
      </c>
      <c r="CW634" s="450" t="s">
        <v>2227</v>
      </c>
      <c r="CX634" s="242"/>
      <c r="CY634" s="436"/>
      <c r="CZ634" s="436"/>
      <c r="DA634" s="437"/>
      <c r="DB634" s="438"/>
      <c r="DC634" s="457">
        <v>49056</v>
      </c>
      <c r="DD634" s="458">
        <v>0</v>
      </c>
      <c r="DE634" s="459">
        <v>0</v>
      </c>
      <c r="DF634" s="357">
        <v>16352</v>
      </c>
    </row>
    <row r="635" spans="1:110" ht="35.25" customHeight="1" x14ac:dyDescent="0.25">
      <c r="A635" s="401" t="s">
        <v>56</v>
      </c>
      <c r="B635" s="48" t="s">
        <v>57</v>
      </c>
      <c r="C635" s="48" t="s">
        <v>1099</v>
      </c>
      <c r="D635" s="145" t="s">
        <v>1146</v>
      </c>
      <c r="E635" s="145" t="s">
        <v>1147</v>
      </c>
      <c r="F635" s="145" t="s">
        <v>1148</v>
      </c>
      <c r="G635" s="14" t="s">
        <v>1147</v>
      </c>
      <c r="H635" s="22" t="s">
        <v>1978</v>
      </c>
      <c r="I635" s="145" t="s">
        <v>1981</v>
      </c>
      <c r="J635" s="426">
        <v>2.0246981120157148</v>
      </c>
      <c r="K635" s="426">
        <v>4.0178030219460004</v>
      </c>
      <c r="L635" s="488">
        <v>940.8</v>
      </c>
      <c r="M635" s="498"/>
      <c r="N635" s="498"/>
      <c r="O635" s="498"/>
      <c r="P635" s="498"/>
      <c r="Q635" s="498"/>
      <c r="R635" s="498"/>
      <c r="S635" s="498"/>
      <c r="T635" s="498"/>
      <c r="U635" s="498"/>
      <c r="V635" s="498"/>
      <c r="W635" s="498"/>
      <c r="X635" s="498"/>
      <c r="Y635" s="498"/>
      <c r="Z635" s="498"/>
      <c r="AA635" s="498"/>
      <c r="AB635" s="498"/>
      <c r="AC635" s="498">
        <v>7</v>
      </c>
      <c r="AD635" s="498">
        <v>7</v>
      </c>
      <c r="AE635" s="498"/>
      <c r="AF635" s="498"/>
      <c r="AG635" s="585"/>
      <c r="AH635" s="498"/>
      <c r="AI635" s="498">
        <f t="shared" si="48"/>
        <v>7</v>
      </c>
      <c r="AJ635" s="498">
        <f t="shared" si="49"/>
        <v>7</v>
      </c>
      <c r="AK635" s="498"/>
      <c r="AL635" s="498"/>
      <c r="AM635" s="498"/>
      <c r="AN635" s="498"/>
      <c r="AO635" s="498"/>
      <c r="AP635" s="498"/>
      <c r="AQ635" s="498"/>
      <c r="AR635" s="498"/>
      <c r="AS635" s="498"/>
      <c r="AT635" s="498"/>
      <c r="AU635" s="498"/>
      <c r="AV635" s="498"/>
      <c r="AW635" s="498"/>
      <c r="AX635" s="498"/>
      <c r="AY635" s="498"/>
      <c r="AZ635" s="498"/>
      <c r="BA635" s="586">
        <v>35.880000000000003</v>
      </c>
      <c r="BB635" s="586">
        <v>35.880000000000003</v>
      </c>
      <c r="BC635" s="498"/>
      <c r="BD635" s="498"/>
      <c r="BE635" s="498"/>
      <c r="BF635" s="498"/>
      <c r="BG635" s="256">
        <f t="shared" si="50"/>
        <v>35.880000000000003</v>
      </c>
      <c r="BH635" s="26">
        <f t="shared" si="51"/>
        <v>35.880000000000003</v>
      </c>
      <c r="BI635" s="514">
        <f t="shared" si="47"/>
        <v>2.2566037735849056E-2</v>
      </c>
      <c r="BJ635" s="515">
        <v>0</v>
      </c>
      <c r="BK635" s="515">
        <v>0</v>
      </c>
      <c r="BL635" s="515">
        <v>0</v>
      </c>
      <c r="BM635" s="515">
        <v>0</v>
      </c>
      <c r="BN635" s="515">
        <v>0</v>
      </c>
      <c r="BO635" s="515">
        <v>0</v>
      </c>
      <c r="BP635" s="515">
        <v>0</v>
      </c>
      <c r="BQ635" s="515">
        <v>0</v>
      </c>
      <c r="BR635" s="515">
        <v>0</v>
      </c>
      <c r="BS635" s="515">
        <v>0</v>
      </c>
      <c r="BT635" s="515">
        <v>0</v>
      </c>
      <c r="BU635" s="515">
        <v>0</v>
      </c>
      <c r="BV635" s="515">
        <v>0</v>
      </c>
      <c r="BW635" s="515">
        <v>0</v>
      </c>
      <c r="BX635" s="515">
        <v>0</v>
      </c>
      <c r="BY635" s="515">
        <v>0</v>
      </c>
      <c r="BZ635" s="515">
        <v>42117.37920000001</v>
      </c>
      <c r="CA635" s="515">
        <v>42117.37920000001</v>
      </c>
      <c r="CB635" s="515">
        <v>0</v>
      </c>
      <c r="CC635" s="515">
        <v>0</v>
      </c>
      <c r="CD635" s="515">
        <v>0</v>
      </c>
      <c r="CE635" s="515">
        <v>0</v>
      </c>
      <c r="CF635" s="515">
        <v>42117.37920000001</v>
      </c>
      <c r="CG635" s="516">
        <v>42117.37920000001</v>
      </c>
      <c r="CH635" s="501">
        <v>5466240.0000000009</v>
      </c>
      <c r="CI635" s="501">
        <v>5466240.0000000009</v>
      </c>
      <c r="CJ635" s="501">
        <v>5571360.0000000019</v>
      </c>
      <c r="CK635" s="257" t="s">
        <v>1976</v>
      </c>
      <c r="CL635" s="108">
        <v>1.56</v>
      </c>
      <c r="CM635" s="245">
        <v>1.56</v>
      </c>
      <c r="CN635" s="109">
        <v>1.59</v>
      </c>
      <c r="CO635" s="436"/>
      <c r="CP635" s="436"/>
      <c r="CQ635" s="436"/>
      <c r="CR635" s="273"/>
      <c r="CS635" s="447">
        <v>44.199335102993018</v>
      </c>
      <c r="CT635" s="448">
        <v>38.579494536119682</v>
      </c>
      <c r="CU635" s="441">
        <v>0.38305164234953559</v>
      </c>
      <c r="CV635" s="442">
        <v>0.37525713393500948</v>
      </c>
      <c r="CW635" s="450" t="s">
        <v>2257</v>
      </c>
      <c r="CX635" s="242"/>
      <c r="CY635" s="436"/>
      <c r="CZ635" s="436"/>
      <c r="DA635" s="437"/>
      <c r="DB635" s="438"/>
      <c r="DC635" s="457">
        <v>0</v>
      </c>
      <c r="DD635" s="458">
        <v>0</v>
      </c>
      <c r="DE635" s="459">
        <v>0</v>
      </c>
      <c r="DF635" s="357">
        <v>0</v>
      </c>
    </row>
    <row r="636" spans="1:110" ht="35.25" customHeight="1" x14ac:dyDescent="0.25">
      <c r="A636" s="401" t="s">
        <v>56</v>
      </c>
      <c r="B636" s="48" t="s">
        <v>57</v>
      </c>
      <c r="C636" s="48" t="s">
        <v>1099</v>
      </c>
      <c r="D636" s="145" t="s">
        <v>1146</v>
      </c>
      <c r="E636" s="145" t="s">
        <v>1147</v>
      </c>
      <c r="F636" s="145" t="s">
        <v>1149</v>
      </c>
      <c r="G636" s="14" t="s">
        <v>1147</v>
      </c>
      <c r="H636" s="22" t="s">
        <v>1978</v>
      </c>
      <c r="I636" s="145" t="s">
        <v>1981</v>
      </c>
      <c r="J636" s="426">
        <v>2.7380259166048808</v>
      </c>
      <c r="K636" s="426">
        <v>1.4172348455370001</v>
      </c>
      <c r="L636" s="488">
        <v>267.5</v>
      </c>
      <c r="M636" s="498"/>
      <c r="N636" s="498"/>
      <c r="O636" s="498"/>
      <c r="P636" s="498"/>
      <c r="Q636" s="498"/>
      <c r="R636" s="498"/>
      <c r="S636" s="498"/>
      <c r="T636" s="498"/>
      <c r="U636" s="498"/>
      <c r="V636" s="498"/>
      <c r="W636" s="498"/>
      <c r="X636" s="498"/>
      <c r="Y636" s="498"/>
      <c r="Z636" s="498"/>
      <c r="AA636" s="498"/>
      <c r="AB636" s="498"/>
      <c r="AC636" s="498">
        <v>8</v>
      </c>
      <c r="AD636" s="498">
        <v>8</v>
      </c>
      <c r="AE636" s="498"/>
      <c r="AF636" s="498"/>
      <c r="AG636" s="585"/>
      <c r="AH636" s="498"/>
      <c r="AI636" s="498">
        <f t="shared" si="48"/>
        <v>8</v>
      </c>
      <c r="AJ636" s="498">
        <f t="shared" si="49"/>
        <v>8</v>
      </c>
      <c r="AK636" s="498"/>
      <c r="AL636" s="498"/>
      <c r="AM636" s="498"/>
      <c r="AN636" s="498"/>
      <c r="AO636" s="498"/>
      <c r="AP636" s="498"/>
      <c r="AQ636" s="498"/>
      <c r="AR636" s="498"/>
      <c r="AS636" s="498"/>
      <c r="AT636" s="498"/>
      <c r="AU636" s="498"/>
      <c r="AV636" s="498"/>
      <c r="AW636" s="498"/>
      <c r="AX636" s="498"/>
      <c r="AY636" s="498"/>
      <c r="AZ636" s="498"/>
      <c r="BA636" s="586">
        <v>333.47</v>
      </c>
      <c r="BB636" s="586">
        <v>333.47</v>
      </c>
      <c r="BC636" s="498"/>
      <c r="BD636" s="498"/>
      <c r="BE636" s="498"/>
      <c r="BF636" s="498"/>
      <c r="BG636" s="256">
        <f t="shared" si="50"/>
        <v>333.47</v>
      </c>
      <c r="BH636" s="26">
        <f t="shared" si="51"/>
        <v>333.47</v>
      </c>
      <c r="BI636" s="514">
        <f t="shared" si="47"/>
        <v>0.26257480314960635</v>
      </c>
      <c r="BJ636" s="515">
        <v>0</v>
      </c>
      <c r="BK636" s="515">
        <v>0</v>
      </c>
      <c r="BL636" s="515">
        <v>0</v>
      </c>
      <c r="BM636" s="515">
        <v>0</v>
      </c>
      <c r="BN636" s="515">
        <v>0</v>
      </c>
      <c r="BO636" s="515">
        <v>0</v>
      </c>
      <c r="BP636" s="515">
        <v>0</v>
      </c>
      <c r="BQ636" s="515">
        <v>0</v>
      </c>
      <c r="BR636" s="515">
        <v>0</v>
      </c>
      <c r="BS636" s="515">
        <v>0</v>
      </c>
      <c r="BT636" s="515">
        <v>0</v>
      </c>
      <c r="BU636" s="515">
        <v>0</v>
      </c>
      <c r="BV636" s="515">
        <v>0</v>
      </c>
      <c r="BW636" s="515">
        <v>0</v>
      </c>
      <c r="BX636" s="515">
        <v>0</v>
      </c>
      <c r="BY636" s="515">
        <v>0</v>
      </c>
      <c r="BZ636" s="515">
        <v>391440.42480000004</v>
      </c>
      <c r="CA636" s="515">
        <v>391440.42480000004</v>
      </c>
      <c r="CB636" s="515">
        <v>0</v>
      </c>
      <c r="CC636" s="515">
        <v>0</v>
      </c>
      <c r="CD636" s="515">
        <v>0</v>
      </c>
      <c r="CE636" s="515">
        <v>0</v>
      </c>
      <c r="CF636" s="515">
        <v>391440.42480000004</v>
      </c>
      <c r="CG636" s="516">
        <v>391440.42480000004</v>
      </c>
      <c r="CH636" s="501">
        <v>4274880</v>
      </c>
      <c r="CI636" s="501">
        <v>4274880</v>
      </c>
      <c r="CJ636" s="501">
        <v>4450080</v>
      </c>
      <c r="CK636" s="257" t="s">
        <v>1976</v>
      </c>
      <c r="CL636" s="108">
        <v>1.22</v>
      </c>
      <c r="CM636" s="245">
        <v>1.22</v>
      </c>
      <c r="CN636" s="109">
        <v>1.27</v>
      </c>
      <c r="CO636" s="436"/>
      <c r="CP636" s="436"/>
      <c r="CQ636" s="436"/>
      <c r="CR636" s="273"/>
      <c r="CS636" s="447">
        <v>24.087504326756662</v>
      </c>
      <c r="CT636" s="448">
        <v>24.087504326756662</v>
      </c>
      <c r="CU636" s="441">
        <v>0.33987044454334175</v>
      </c>
      <c r="CV636" s="442">
        <v>0.33987044454334175</v>
      </c>
      <c r="CW636" s="450" t="s">
        <v>2261</v>
      </c>
      <c r="CX636" s="242"/>
      <c r="CY636" s="436"/>
      <c r="CZ636" s="436"/>
      <c r="DA636" s="437"/>
      <c r="DB636" s="438"/>
      <c r="DC636" s="457">
        <v>0</v>
      </c>
      <c r="DD636" s="458">
        <v>0</v>
      </c>
      <c r="DE636" s="459">
        <v>0</v>
      </c>
      <c r="DF636" s="357">
        <v>0</v>
      </c>
    </row>
    <row r="637" spans="1:110" ht="35.25" customHeight="1" x14ac:dyDescent="0.25">
      <c r="A637" s="401" t="s">
        <v>56</v>
      </c>
      <c r="B637" s="48" t="s">
        <v>57</v>
      </c>
      <c r="C637" s="48" t="s">
        <v>1099</v>
      </c>
      <c r="D637" s="145" t="s">
        <v>1146</v>
      </c>
      <c r="E637" s="145" t="s">
        <v>1147</v>
      </c>
      <c r="F637" s="145" t="s">
        <v>1150</v>
      </c>
      <c r="G637" s="14" t="s">
        <v>1147</v>
      </c>
      <c r="H637" s="22" t="s">
        <v>1978</v>
      </c>
      <c r="I637" s="145" t="s">
        <v>1981</v>
      </c>
      <c r="J637" s="426">
        <v>2.0246981120157148</v>
      </c>
      <c r="K637" s="426">
        <v>1.6255681784370002</v>
      </c>
      <c r="L637" s="488">
        <v>271.8</v>
      </c>
      <c r="M637" s="498"/>
      <c r="N637" s="498"/>
      <c r="O637" s="498"/>
      <c r="P637" s="498"/>
      <c r="Q637" s="498"/>
      <c r="R637" s="498"/>
      <c r="S637" s="498"/>
      <c r="T637" s="498"/>
      <c r="U637" s="498"/>
      <c r="V637" s="498"/>
      <c r="W637" s="498"/>
      <c r="X637" s="498"/>
      <c r="Y637" s="498">
        <v>1</v>
      </c>
      <c r="Z637" s="498">
        <v>1</v>
      </c>
      <c r="AA637" s="498"/>
      <c r="AB637" s="498"/>
      <c r="AC637" s="498">
        <v>6</v>
      </c>
      <c r="AD637" s="498">
        <v>6</v>
      </c>
      <c r="AE637" s="498"/>
      <c r="AF637" s="498"/>
      <c r="AG637" s="585"/>
      <c r="AH637" s="498"/>
      <c r="AI637" s="498">
        <f t="shared" si="48"/>
        <v>7</v>
      </c>
      <c r="AJ637" s="498">
        <f t="shared" si="49"/>
        <v>7</v>
      </c>
      <c r="AK637" s="498"/>
      <c r="AL637" s="498"/>
      <c r="AM637" s="498"/>
      <c r="AN637" s="498"/>
      <c r="AO637" s="498"/>
      <c r="AP637" s="498"/>
      <c r="AQ637" s="498"/>
      <c r="AR637" s="498"/>
      <c r="AS637" s="498"/>
      <c r="AT637" s="498"/>
      <c r="AU637" s="498"/>
      <c r="AV637" s="498"/>
      <c r="AW637" s="498">
        <v>1.2</v>
      </c>
      <c r="AX637" s="498">
        <v>1.2</v>
      </c>
      <c r="AY637" s="498"/>
      <c r="AZ637" s="498"/>
      <c r="BA637" s="586">
        <v>27.63</v>
      </c>
      <c r="BB637" s="586">
        <v>27.63</v>
      </c>
      <c r="BC637" s="498"/>
      <c r="BD637" s="498"/>
      <c r="BE637" s="498"/>
      <c r="BF637" s="498"/>
      <c r="BG637" s="256">
        <f t="shared" si="50"/>
        <v>28.83</v>
      </c>
      <c r="BH637" s="26">
        <f t="shared" si="51"/>
        <v>28.83</v>
      </c>
      <c r="BI637" s="514">
        <f t="shared" si="47"/>
        <v>3.3137931034482759E-2</v>
      </c>
      <c r="BJ637" s="515">
        <v>0</v>
      </c>
      <c r="BK637" s="515">
        <v>0</v>
      </c>
      <c r="BL637" s="515">
        <v>0</v>
      </c>
      <c r="BM637" s="515">
        <v>0</v>
      </c>
      <c r="BN637" s="515">
        <v>0</v>
      </c>
      <c r="BO637" s="515">
        <v>0</v>
      </c>
      <c r="BP637" s="515">
        <v>0</v>
      </c>
      <c r="BQ637" s="515">
        <v>0</v>
      </c>
      <c r="BR637" s="515">
        <v>0</v>
      </c>
      <c r="BS637" s="515">
        <v>0</v>
      </c>
      <c r="BT637" s="515">
        <v>0</v>
      </c>
      <c r="BU637" s="515">
        <v>0</v>
      </c>
      <c r="BV637" s="515">
        <v>6054.9119999999994</v>
      </c>
      <c r="BW637" s="515">
        <v>6054.9119999999994</v>
      </c>
      <c r="BX637" s="515">
        <v>0</v>
      </c>
      <c r="BY637" s="515">
        <v>0</v>
      </c>
      <c r="BZ637" s="515">
        <v>32433.199199999999</v>
      </c>
      <c r="CA637" s="515">
        <v>32433.199199999999</v>
      </c>
      <c r="CB637" s="515">
        <v>0</v>
      </c>
      <c r="CC637" s="515">
        <v>0</v>
      </c>
      <c r="CD637" s="515">
        <v>0</v>
      </c>
      <c r="CE637" s="515">
        <v>0</v>
      </c>
      <c r="CF637" s="515">
        <v>38488.111199999999</v>
      </c>
      <c r="CG637" s="516">
        <v>38488.111199999999</v>
      </c>
      <c r="CH637" s="501">
        <v>2102400</v>
      </c>
      <c r="CI637" s="501">
        <v>2102400</v>
      </c>
      <c r="CJ637" s="501">
        <v>3048480.0000000005</v>
      </c>
      <c r="CK637" s="257" t="s">
        <v>1976</v>
      </c>
      <c r="CL637" s="108">
        <v>0.6</v>
      </c>
      <c r="CM637" s="245">
        <v>0.6</v>
      </c>
      <c r="CN637" s="109">
        <v>0.87</v>
      </c>
      <c r="CO637" s="436"/>
      <c r="CP637" s="436"/>
      <c r="CQ637" s="436"/>
      <c r="CR637" s="273"/>
      <c r="CS637" s="447">
        <v>31.807862512265491</v>
      </c>
      <c r="CT637" s="448">
        <v>31.807862512265491</v>
      </c>
      <c r="CU637" s="441">
        <v>0.47733578504620744</v>
      </c>
      <c r="CV637" s="442">
        <v>0.47733578504620744</v>
      </c>
      <c r="CW637" s="450" t="s">
        <v>2213</v>
      </c>
      <c r="CX637" s="242"/>
      <c r="CY637" s="436"/>
      <c r="CZ637" s="436"/>
      <c r="DA637" s="437"/>
      <c r="DB637" s="438"/>
      <c r="DC637" s="457">
        <v>0</v>
      </c>
      <c r="DD637" s="458">
        <v>0</v>
      </c>
      <c r="DE637" s="459">
        <v>0</v>
      </c>
      <c r="DF637" s="357">
        <v>0</v>
      </c>
    </row>
    <row r="638" spans="1:110" ht="35.25" customHeight="1" x14ac:dyDescent="0.25">
      <c r="A638" s="401" t="s">
        <v>56</v>
      </c>
      <c r="B638" s="48" t="s">
        <v>57</v>
      </c>
      <c r="C638" s="48" t="s">
        <v>1099</v>
      </c>
      <c r="D638" s="145" t="s">
        <v>1146</v>
      </c>
      <c r="E638" s="145" t="s">
        <v>1147</v>
      </c>
      <c r="F638" s="145" t="s">
        <v>1151</v>
      </c>
      <c r="G638" s="14" t="s">
        <v>1147</v>
      </c>
      <c r="H638" s="22" t="s">
        <v>1978</v>
      </c>
      <c r="I638" s="145" t="s">
        <v>1981</v>
      </c>
      <c r="J638" s="426">
        <v>2.5723032953366909</v>
      </c>
      <c r="K638" s="426">
        <v>3.8369318102009999</v>
      </c>
      <c r="L638" s="488">
        <v>862.4</v>
      </c>
      <c r="M638" s="498"/>
      <c r="N638" s="498"/>
      <c r="O638" s="498"/>
      <c r="P638" s="498"/>
      <c r="Q638" s="498"/>
      <c r="R638" s="498"/>
      <c r="S638" s="498"/>
      <c r="T638" s="498"/>
      <c r="U638" s="498"/>
      <c r="V638" s="498"/>
      <c r="W638" s="498"/>
      <c r="X638" s="498"/>
      <c r="Y638" s="498"/>
      <c r="Z638" s="498"/>
      <c r="AA638" s="498"/>
      <c r="AB638" s="498"/>
      <c r="AC638" s="498">
        <v>17</v>
      </c>
      <c r="AD638" s="498">
        <v>17</v>
      </c>
      <c r="AE638" s="498"/>
      <c r="AF638" s="498"/>
      <c r="AG638" s="585"/>
      <c r="AH638" s="498"/>
      <c r="AI638" s="498">
        <f t="shared" si="48"/>
        <v>17</v>
      </c>
      <c r="AJ638" s="498">
        <f t="shared" si="49"/>
        <v>17</v>
      </c>
      <c r="AK638" s="498"/>
      <c r="AL638" s="498"/>
      <c r="AM638" s="498"/>
      <c r="AN638" s="498"/>
      <c r="AO638" s="498"/>
      <c r="AP638" s="498"/>
      <c r="AQ638" s="498"/>
      <c r="AR638" s="498"/>
      <c r="AS638" s="498"/>
      <c r="AT638" s="498"/>
      <c r="AU638" s="498"/>
      <c r="AV638" s="498"/>
      <c r="AW638" s="498"/>
      <c r="AX638" s="498"/>
      <c r="AY638" s="498"/>
      <c r="AZ638" s="498"/>
      <c r="BA638" s="586">
        <v>160</v>
      </c>
      <c r="BB638" s="586">
        <v>160</v>
      </c>
      <c r="BC638" s="498"/>
      <c r="BD638" s="498"/>
      <c r="BE638" s="498"/>
      <c r="BF638" s="498"/>
      <c r="BG638" s="256">
        <f t="shared" si="50"/>
        <v>160</v>
      </c>
      <c r="BH638" s="26">
        <f t="shared" si="51"/>
        <v>160</v>
      </c>
      <c r="BI638" s="514">
        <f t="shared" si="47"/>
        <v>9.1428571428571428E-2</v>
      </c>
      <c r="BJ638" s="515">
        <v>0</v>
      </c>
      <c r="BK638" s="515">
        <v>0</v>
      </c>
      <c r="BL638" s="515">
        <v>0</v>
      </c>
      <c r="BM638" s="515">
        <v>0</v>
      </c>
      <c r="BN638" s="515">
        <v>0</v>
      </c>
      <c r="BO638" s="515">
        <v>0</v>
      </c>
      <c r="BP638" s="515">
        <v>0</v>
      </c>
      <c r="BQ638" s="515">
        <v>0</v>
      </c>
      <c r="BR638" s="515">
        <v>0</v>
      </c>
      <c r="BS638" s="515">
        <v>0</v>
      </c>
      <c r="BT638" s="515">
        <v>0</v>
      </c>
      <c r="BU638" s="515">
        <v>0</v>
      </c>
      <c r="BV638" s="515">
        <v>0</v>
      </c>
      <c r="BW638" s="515">
        <v>0</v>
      </c>
      <c r="BX638" s="515">
        <v>0</v>
      </c>
      <c r="BY638" s="515">
        <v>0</v>
      </c>
      <c r="BZ638" s="515">
        <v>187814.40000000002</v>
      </c>
      <c r="CA638" s="515">
        <v>187814.40000000002</v>
      </c>
      <c r="CB638" s="515">
        <v>0</v>
      </c>
      <c r="CC638" s="515">
        <v>0</v>
      </c>
      <c r="CD638" s="515">
        <v>0</v>
      </c>
      <c r="CE638" s="515">
        <v>0</v>
      </c>
      <c r="CF638" s="515">
        <v>187814.40000000002</v>
      </c>
      <c r="CG638" s="516">
        <v>187814.40000000002</v>
      </c>
      <c r="CH638" s="501">
        <v>5220960</v>
      </c>
      <c r="CI638" s="501">
        <v>5220960</v>
      </c>
      <c r="CJ638" s="501">
        <v>6132000.0000000009</v>
      </c>
      <c r="CK638" s="257" t="s">
        <v>1976</v>
      </c>
      <c r="CL638" s="108">
        <v>1.49</v>
      </c>
      <c r="CM638" s="245">
        <v>1.49</v>
      </c>
      <c r="CN638" s="109">
        <v>1.75</v>
      </c>
      <c r="CO638" s="436"/>
      <c r="CP638" s="436"/>
      <c r="CQ638" s="436"/>
      <c r="CR638" s="273"/>
      <c r="CS638" s="447">
        <v>64.905278087326536</v>
      </c>
      <c r="CT638" s="448">
        <v>64.905278087326536</v>
      </c>
      <c r="CU638" s="441">
        <v>0.96606220241110352</v>
      </c>
      <c r="CV638" s="442">
        <v>0.96606220241110352</v>
      </c>
      <c r="CW638" s="450" t="s">
        <v>2317</v>
      </c>
      <c r="CX638" s="242"/>
      <c r="CY638" s="436"/>
      <c r="CZ638" s="436"/>
      <c r="DA638" s="437"/>
      <c r="DB638" s="438"/>
      <c r="DC638" s="457">
        <v>102210</v>
      </c>
      <c r="DD638" s="458">
        <v>0</v>
      </c>
      <c r="DE638" s="459">
        <v>0</v>
      </c>
      <c r="DF638" s="357">
        <v>34070</v>
      </c>
    </row>
    <row r="639" spans="1:110" ht="35.25" customHeight="1" x14ac:dyDescent="0.25">
      <c r="A639" s="401" t="s">
        <v>56</v>
      </c>
      <c r="B639" s="48" t="s">
        <v>57</v>
      </c>
      <c r="C639" s="48" t="s">
        <v>1099</v>
      </c>
      <c r="D639" s="145" t="s">
        <v>1146</v>
      </c>
      <c r="E639" s="145" t="s">
        <v>1147</v>
      </c>
      <c r="F639" s="145" t="s">
        <v>1152</v>
      </c>
      <c r="G639" s="14" t="s">
        <v>1147</v>
      </c>
      <c r="H639" s="22" t="s">
        <v>1978</v>
      </c>
      <c r="I639" s="145" t="s">
        <v>1981</v>
      </c>
      <c r="J639" s="426">
        <v>2.7019992598074487</v>
      </c>
      <c r="K639" s="426">
        <v>4.1886363549240002</v>
      </c>
      <c r="L639" s="488">
        <v>971.9</v>
      </c>
      <c r="M639" s="498"/>
      <c r="N639" s="498"/>
      <c r="O639" s="498"/>
      <c r="P639" s="498"/>
      <c r="Q639" s="498"/>
      <c r="R639" s="498"/>
      <c r="S639" s="498"/>
      <c r="T639" s="498"/>
      <c r="U639" s="498"/>
      <c r="V639" s="498"/>
      <c r="W639" s="498"/>
      <c r="X639" s="498"/>
      <c r="Y639" s="498"/>
      <c r="Z639" s="498"/>
      <c r="AA639" s="498"/>
      <c r="AB639" s="498"/>
      <c r="AC639" s="498">
        <v>16</v>
      </c>
      <c r="AD639" s="498">
        <v>16</v>
      </c>
      <c r="AE639" s="498"/>
      <c r="AF639" s="498"/>
      <c r="AG639" s="585"/>
      <c r="AH639" s="498"/>
      <c r="AI639" s="498">
        <f t="shared" si="48"/>
        <v>16</v>
      </c>
      <c r="AJ639" s="498">
        <f t="shared" si="49"/>
        <v>16</v>
      </c>
      <c r="AK639" s="498"/>
      <c r="AL639" s="498"/>
      <c r="AM639" s="498"/>
      <c r="AN639" s="498"/>
      <c r="AO639" s="498"/>
      <c r="AP639" s="498"/>
      <c r="AQ639" s="498"/>
      <c r="AR639" s="498"/>
      <c r="AS639" s="498"/>
      <c r="AT639" s="498"/>
      <c r="AU639" s="498"/>
      <c r="AV639" s="498"/>
      <c r="AW639" s="498"/>
      <c r="AX639" s="498"/>
      <c r="AY639" s="498"/>
      <c r="AZ639" s="498"/>
      <c r="BA639" s="586">
        <v>72.709999999999994</v>
      </c>
      <c r="BB639" s="586">
        <v>72.709999999999994</v>
      </c>
      <c r="BC639" s="498"/>
      <c r="BD639" s="498"/>
      <c r="BE639" s="498"/>
      <c r="BF639" s="498"/>
      <c r="BG639" s="256">
        <f t="shared" si="50"/>
        <v>72.709999999999994</v>
      </c>
      <c r="BH639" s="26">
        <f t="shared" si="51"/>
        <v>72.709999999999994</v>
      </c>
      <c r="BI639" s="514">
        <f t="shared" si="47"/>
        <v>3.2315555555555556E-2</v>
      </c>
      <c r="BJ639" s="515">
        <v>0</v>
      </c>
      <c r="BK639" s="515">
        <v>0</v>
      </c>
      <c r="BL639" s="515">
        <v>0</v>
      </c>
      <c r="BM639" s="515">
        <v>0</v>
      </c>
      <c r="BN639" s="515">
        <v>0</v>
      </c>
      <c r="BO639" s="515">
        <v>0</v>
      </c>
      <c r="BP639" s="515">
        <v>0</v>
      </c>
      <c r="BQ639" s="515">
        <v>0</v>
      </c>
      <c r="BR639" s="515">
        <v>0</v>
      </c>
      <c r="BS639" s="515">
        <v>0</v>
      </c>
      <c r="BT639" s="515">
        <v>0</v>
      </c>
      <c r="BU639" s="515">
        <v>0</v>
      </c>
      <c r="BV639" s="515">
        <v>0</v>
      </c>
      <c r="BW639" s="515">
        <v>0</v>
      </c>
      <c r="BX639" s="515">
        <v>0</v>
      </c>
      <c r="BY639" s="515">
        <v>0</v>
      </c>
      <c r="BZ639" s="515">
        <v>85349.906400000007</v>
      </c>
      <c r="CA639" s="515">
        <v>85349.906400000007</v>
      </c>
      <c r="CB639" s="515">
        <v>0</v>
      </c>
      <c r="CC639" s="515">
        <v>0</v>
      </c>
      <c r="CD639" s="515">
        <v>0</v>
      </c>
      <c r="CE639" s="515">
        <v>0</v>
      </c>
      <c r="CF639" s="515">
        <v>85349.906400000007</v>
      </c>
      <c r="CG639" s="516">
        <v>85349.906400000007</v>
      </c>
      <c r="CH639" s="501">
        <v>7393440</v>
      </c>
      <c r="CI639" s="501">
        <v>7393440</v>
      </c>
      <c r="CJ639" s="501">
        <v>7884000</v>
      </c>
      <c r="CK639" s="257" t="s">
        <v>1976</v>
      </c>
      <c r="CL639" s="108">
        <v>2.11</v>
      </c>
      <c r="CM639" s="245">
        <v>2.11</v>
      </c>
      <c r="CN639" s="109">
        <v>2.25</v>
      </c>
      <c r="CO639" s="436"/>
      <c r="CP639" s="436"/>
      <c r="CQ639" s="436"/>
      <c r="CR639" s="273"/>
      <c r="CS639" s="447">
        <v>61.685063791499431</v>
      </c>
      <c r="CT639" s="448">
        <v>61.685063791499431</v>
      </c>
      <c r="CU639" s="441">
        <v>0.99845574977635776</v>
      </c>
      <c r="CV639" s="442">
        <v>0.99845574977635776</v>
      </c>
      <c r="CW639" s="450" t="s">
        <v>2318</v>
      </c>
      <c r="CX639" s="242"/>
      <c r="CY639" s="436"/>
      <c r="CZ639" s="436"/>
      <c r="DA639" s="437"/>
      <c r="DB639" s="438"/>
      <c r="DC639" s="457">
        <v>79396</v>
      </c>
      <c r="DD639" s="458">
        <v>0</v>
      </c>
      <c r="DE639" s="459">
        <v>0</v>
      </c>
      <c r="DF639" s="357">
        <v>26465.333333333332</v>
      </c>
    </row>
    <row r="640" spans="1:110" ht="35.25" customHeight="1" x14ac:dyDescent="0.25">
      <c r="A640" s="401" t="s">
        <v>56</v>
      </c>
      <c r="B640" s="48" t="s">
        <v>57</v>
      </c>
      <c r="C640" s="48" t="s">
        <v>1099</v>
      </c>
      <c r="D640" s="145" t="s">
        <v>1146</v>
      </c>
      <c r="E640" s="145" t="s">
        <v>1147</v>
      </c>
      <c r="F640" s="145" t="s">
        <v>1153</v>
      </c>
      <c r="G640" s="14" t="s">
        <v>1154</v>
      </c>
      <c r="H640" s="22" t="s">
        <v>1979</v>
      </c>
      <c r="I640" s="145" t="s">
        <v>1984</v>
      </c>
      <c r="J640" s="426">
        <v>12.070662077947507</v>
      </c>
      <c r="K640" s="426">
        <v>16.591098450339</v>
      </c>
      <c r="L640" s="488">
        <v>3333.2</v>
      </c>
      <c r="M640" s="498"/>
      <c r="N640" s="498"/>
      <c r="O640" s="498"/>
      <c r="P640" s="498"/>
      <c r="Q640" s="498"/>
      <c r="R640" s="498"/>
      <c r="S640" s="498"/>
      <c r="T640" s="498"/>
      <c r="U640" s="498"/>
      <c r="V640" s="498"/>
      <c r="W640" s="498"/>
      <c r="X640" s="498"/>
      <c r="Y640" s="498"/>
      <c r="Z640" s="498"/>
      <c r="AA640" s="498"/>
      <c r="AB640" s="498"/>
      <c r="AC640" s="498">
        <v>93</v>
      </c>
      <c r="AD640" s="498">
        <v>93</v>
      </c>
      <c r="AE640" s="498"/>
      <c r="AF640" s="498"/>
      <c r="AG640" s="585"/>
      <c r="AH640" s="498"/>
      <c r="AI640" s="498">
        <f t="shared" si="48"/>
        <v>93</v>
      </c>
      <c r="AJ640" s="498">
        <f t="shared" si="49"/>
        <v>93</v>
      </c>
      <c r="AK640" s="498"/>
      <c r="AL640" s="498"/>
      <c r="AM640" s="498"/>
      <c r="AN640" s="498"/>
      <c r="AO640" s="498"/>
      <c r="AP640" s="498"/>
      <c r="AQ640" s="498"/>
      <c r="AR640" s="498"/>
      <c r="AS640" s="498"/>
      <c r="AT640" s="498"/>
      <c r="AU640" s="498"/>
      <c r="AV640" s="498"/>
      <c r="AW640" s="498"/>
      <c r="AX640" s="498"/>
      <c r="AY640" s="498"/>
      <c r="AZ640" s="498"/>
      <c r="BA640" s="586">
        <v>527.38</v>
      </c>
      <c r="BB640" s="586">
        <v>527.38</v>
      </c>
      <c r="BC640" s="498"/>
      <c r="BD640" s="498"/>
      <c r="BE640" s="498"/>
      <c r="BF640" s="498"/>
      <c r="BG640" s="256">
        <f t="shared" si="50"/>
        <v>527.38</v>
      </c>
      <c r="BH640" s="26">
        <f t="shared" si="51"/>
        <v>527.38</v>
      </c>
      <c r="BI640" s="514">
        <f t="shared" si="47"/>
        <v>5.7261672095548305E-2</v>
      </c>
      <c r="BJ640" s="515">
        <v>0</v>
      </c>
      <c r="BK640" s="515">
        <v>0</v>
      </c>
      <c r="BL640" s="515">
        <v>0</v>
      </c>
      <c r="BM640" s="515">
        <v>0</v>
      </c>
      <c r="BN640" s="515">
        <v>0</v>
      </c>
      <c r="BO640" s="515">
        <v>0</v>
      </c>
      <c r="BP640" s="515">
        <v>0</v>
      </c>
      <c r="BQ640" s="515">
        <v>0</v>
      </c>
      <c r="BR640" s="515">
        <v>0</v>
      </c>
      <c r="BS640" s="515">
        <v>0</v>
      </c>
      <c r="BT640" s="515">
        <v>0</v>
      </c>
      <c r="BU640" s="515">
        <v>0</v>
      </c>
      <c r="BV640" s="515">
        <v>0</v>
      </c>
      <c r="BW640" s="515">
        <v>0</v>
      </c>
      <c r="BX640" s="515">
        <v>0</v>
      </c>
      <c r="BY640" s="515">
        <v>0</v>
      </c>
      <c r="BZ640" s="515">
        <v>619059.73920000007</v>
      </c>
      <c r="CA640" s="515">
        <v>619059.73920000007</v>
      </c>
      <c r="CB640" s="515">
        <v>0</v>
      </c>
      <c r="CC640" s="515">
        <v>0</v>
      </c>
      <c r="CD640" s="515">
        <v>0</v>
      </c>
      <c r="CE640" s="515">
        <v>0</v>
      </c>
      <c r="CF640" s="515">
        <v>619059.73920000007</v>
      </c>
      <c r="CG640" s="516">
        <v>619059.73920000007</v>
      </c>
      <c r="CH640" s="501">
        <v>31318025.355196793</v>
      </c>
      <c r="CI640" s="501">
        <v>31318025.355196793</v>
      </c>
      <c r="CJ640" s="501">
        <v>35920176.030057602</v>
      </c>
      <c r="CK640" s="257" t="s">
        <v>1976</v>
      </c>
      <c r="CL640" s="108">
        <v>8.0299999999999994</v>
      </c>
      <c r="CM640" s="245">
        <v>8.0299999999999994</v>
      </c>
      <c r="CN640" s="109">
        <v>9.2100000000000009</v>
      </c>
      <c r="CO640" s="436"/>
      <c r="CP640" s="436">
        <v>2</v>
      </c>
      <c r="CQ640" s="436">
        <v>1</v>
      </c>
      <c r="CR640" s="273">
        <f>AVERAGE(CO640:CQ640)</f>
        <v>1.5</v>
      </c>
      <c r="CS640" s="447">
        <v>37.936285611410305</v>
      </c>
      <c r="CT640" s="448">
        <v>9.4730879633389584</v>
      </c>
      <c r="CU640" s="441">
        <v>0.12870605613766772</v>
      </c>
      <c r="CV640" s="442">
        <v>0.11085539982532457</v>
      </c>
      <c r="CW640" s="450" t="s">
        <v>2269</v>
      </c>
      <c r="CX640" s="242"/>
      <c r="CY640" s="436"/>
      <c r="CZ640" s="436"/>
      <c r="DA640" s="437"/>
      <c r="DB640" s="438"/>
      <c r="DC640" s="457">
        <v>0</v>
      </c>
      <c r="DD640" s="458">
        <v>0</v>
      </c>
      <c r="DE640" s="459">
        <v>15945</v>
      </c>
      <c r="DF640" s="357">
        <v>5315</v>
      </c>
    </row>
    <row r="641" spans="1:110" ht="35.25" customHeight="1" x14ac:dyDescent="0.25">
      <c r="A641" s="401" t="s">
        <v>56</v>
      </c>
      <c r="B641" s="48" t="s">
        <v>57</v>
      </c>
      <c r="C641" s="48" t="s">
        <v>1099</v>
      </c>
      <c r="D641" s="145" t="s">
        <v>1146</v>
      </c>
      <c r="E641" s="145" t="s">
        <v>1147</v>
      </c>
      <c r="F641" s="145" t="s">
        <v>1155</v>
      </c>
      <c r="G641" s="14" t="s">
        <v>1156</v>
      </c>
      <c r="H641" s="22" t="s">
        <v>1979</v>
      </c>
      <c r="I641" s="145" t="s">
        <v>1984</v>
      </c>
      <c r="J641" s="426">
        <v>9.7521388669358053</v>
      </c>
      <c r="K641" s="426">
        <v>9.6183711921149992</v>
      </c>
      <c r="L641" s="488">
        <v>2562.6</v>
      </c>
      <c r="M641" s="498"/>
      <c r="N641" s="498"/>
      <c r="O641" s="498"/>
      <c r="P641" s="498"/>
      <c r="Q641" s="498"/>
      <c r="R641" s="498"/>
      <c r="S641" s="498"/>
      <c r="T641" s="498"/>
      <c r="U641" s="498"/>
      <c r="V641" s="498"/>
      <c r="W641" s="498"/>
      <c r="X641" s="498"/>
      <c r="Y641" s="498"/>
      <c r="Z641" s="498"/>
      <c r="AA641" s="498"/>
      <c r="AB641" s="498"/>
      <c r="AC641" s="498">
        <v>84</v>
      </c>
      <c r="AD641" s="498">
        <v>84</v>
      </c>
      <c r="AE641" s="498"/>
      <c r="AF641" s="498"/>
      <c r="AG641" s="585"/>
      <c r="AH641" s="498"/>
      <c r="AI641" s="498">
        <f t="shared" si="48"/>
        <v>84</v>
      </c>
      <c r="AJ641" s="498">
        <f t="shared" si="49"/>
        <v>84</v>
      </c>
      <c r="AK641" s="498"/>
      <c r="AL641" s="498"/>
      <c r="AM641" s="498"/>
      <c r="AN641" s="498"/>
      <c r="AO641" s="498"/>
      <c r="AP641" s="498"/>
      <c r="AQ641" s="498"/>
      <c r="AR641" s="498"/>
      <c r="AS641" s="498"/>
      <c r="AT641" s="498"/>
      <c r="AU641" s="498"/>
      <c r="AV641" s="498"/>
      <c r="AW641" s="498"/>
      <c r="AX641" s="498"/>
      <c r="AY641" s="498"/>
      <c r="AZ641" s="498"/>
      <c r="BA641" s="586">
        <v>378.33</v>
      </c>
      <c r="BB641" s="586">
        <v>378.33</v>
      </c>
      <c r="BC641" s="498"/>
      <c r="BD641" s="498"/>
      <c r="BE641" s="498"/>
      <c r="BF641" s="498"/>
      <c r="BG641" s="256">
        <f t="shared" si="50"/>
        <v>378.33</v>
      </c>
      <c r="BH641" s="26">
        <f t="shared" si="51"/>
        <v>378.33</v>
      </c>
      <c r="BI641" s="514">
        <f t="shared" si="47"/>
        <v>4.318835616438356E-2</v>
      </c>
      <c r="BJ641" s="515">
        <v>0</v>
      </c>
      <c r="BK641" s="515">
        <v>0</v>
      </c>
      <c r="BL641" s="515">
        <v>0</v>
      </c>
      <c r="BM641" s="515">
        <v>0</v>
      </c>
      <c r="BN641" s="515">
        <v>0</v>
      </c>
      <c r="BO641" s="515">
        <v>0</v>
      </c>
      <c r="BP641" s="515">
        <v>0</v>
      </c>
      <c r="BQ641" s="515">
        <v>0</v>
      </c>
      <c r="BR641" s="515">
        <v>0</v>
      </c>
      <c r="BS641" s="515">
        <v>0</v>
      </c>
      <c r="BT641" s="515">
        <v>0</v>
      </c>
      <c r="BU641" s="515">
        <v>0</v>
      </c>
      <c r="BV641" s="515">
        <v>0</v>
      </c>
      <c r="BW641" s="515">
        <v>0</v>
      </c>
      <c r="BX641" s="515">
        <v>0</v>
      </c>
      <c r="BY641" s="515">
        <v>0</v>
      </c>
      <c r="BZ641" s="515">
        <v>444098.8872</v>
      </c>
      <c r="CA641" s="515">
        <v>444098.8872</v>
      </c>
      <c r="CB641" s="515">
        <v>0</v>
      </c>
      <c r="CC641" s="515">
        <v>0</v>
      </c>
      <c r="CD641" s="515">
        <v>0</v>
      </c>
      <c r="CE641" s="515">
        <v>0</v>
      </c>
      <c r="CF641" s="515">
        <v>444098.8872</v>
      </c>
      <c r="CG641" s="516">
        <v>444098.8872</v>
      </c>
      <c r="CH641" s="501">
        <v>27628202.237575199</v>
      </c>
      <c r="CI641" s="501">
        <v>27628202.237575199</v>
      </c>
      <c r="CJ641" s="501">
        <v>29623384.528905597</v>
      </c>
      <c r="CK641" s="257" t="s">
        <v>1976</v>
      </c>
      <c r="CL641" s="108">
        <v>8.17</v>
      </c>
      <c r="CM641" s="245">
        <v>8.17</v>
      </c>
      <c r="CN641" s="109">
        <v>8.76</v>
      </c>
      <c r="CO641" s="436"/>
      <c r="CP641" s="436"/>
      <c r="CQ641" s="436"/>
      <c r="CR641" s="273"/>
      <c r="CS641" s="447">
        <v>25.973307435380992</v>
      </c>
      <c r="CT641" s="448">
        <v>20.838645147975701</v>
      </c>
      <c r="CU641" s="441">
        <v>0.21858776697695789</v>
      </c>
      <c r="CV641" s="442">
        <v>0.21507568606901992</v>
      </c>
      <c r="CW641" s="450" t="s">
        <v>2239</v>
      </c>
      <c r="CX641" s="242"/>
      <c r="CY641" s="436"/>
      <c r="CZ641" s="436"/>
      <c r="DA641" s="437"/>
      <c r="DB641" s="438"/>
      <c r="DC641" s="457">
        <v>0</v>
      </c>
      <c r="DD641" s="458">
        <v>0</v>
      </c>
      <c r="DE641" s="459">
        <v>51287</v>
      </c>
      <c r="DF641" s="357">
        <v>17095.666666666668</v>
      </c>
    </row>
    <row r="642" spans="1:110" ht="35.25" customHeight="1" x14ac:dyDescent="0.25">
      <c r="A642" s="401" t="s">
        <v>56</v>
      </c>
      <c r="B642" s="48" t="s">
        <v>57</v>
      </c>
      <c r="C642" s="48" t="s">
        <v>1099</v>
      </c>
      <c r="D642" s="145" t="s">
        <v>1146</v>
      </c>
      <c r="E642" s="145" t="s">
        <v>1147</v>
      </c>
      <c r="F642" s="145" t="s">
        <v>1157</v>
      </c>
      <c r="G642" s="14" t="s">
        <v>1158</v>
      </c>
      <c r="H642" s="22" t="s">
        <v>1978</v>
      </c>
      <c r="I642" s="145" t="s">
        <v>1984</v>
      </c>
      <c r="J642" s="426">
        <v>12.668219606558768</v>
      </c>
      <c r="K642" s="426">
        <v>12.553409064798</v>
      </c>
      <c r="L642" s="488">
        <v>2847.4</v>
      </c>
      <c r="M642" s="498"/>
      <c r="N642" s="498"/>
      <c r="O642" s="498"/>
      <c r="P642" s="498"/>
      <c r="Q642" s="498"/>
      <c r="R642" s="498"/>
      <c r="S642" s="498"/>
      <c r="T642" s="498"/>
      <c r="U642" s="498"/>
      <c r="V642" s="498"/>
      <c r="W642" s="498"/>
      <c r="X642" s="498"/>
      <c r="Y642" s="498"/>
      <c r="Z642" s="498"/>
      <c r="AA642" s="498"/>
      <c r="AB642" s="498"/>
      <c r="AC642" s="498">
        <v>53</v>
      </c>
      <c r="AD642" s="498">
        <v>53</v>
      </c>
      <c r="AE642" s="498"/>
      <c r="AF642" s="498"/>
      <c r="AG642" s="585"/>
      <c r="AH642" s="498"/>
      <c r="AI642" s="498">
        <f t="shared" si="48"/>
        <v>53</v>
      </c>
      <c r="AJ642" s="498">
        <f t="shared" si="49"/>
        <v>53</v>
      </c>
      <c r="AK642" s="498"/>
      <c r="AL642" s="498"/>
      <c r="AM642" s="498"/>
      <c r="AN642" s="498"/>
      <c r="AO642" s="498"/>
      <c r="AP642" s="498"/>
      <c r="AQ642" s="498"/>
      <c r="AR642" s="498"/>
      <c r="AS642" s="498"/>
      <c r="AT642" s="498"/>
      <c r="AU642" s="498"/>
      <c r="AV642" s="498"/>
      <c r="AW642" s="498"/>
      <c r="AX642" s="498"/>
      <c r="AY642" s="498"/>
      <c r="AZ642" s="498"/>
      <c r="BA642" s="586">
        <v>366.32</v>
      </c>
      <c r="BB642" s="586">
        <v>366.32</v>
      </c>
      <c r="BC642" s="498"/>
      <c r="BD642" s="498"/>
      <c r="BE642" s="498"/>
      <c r="BF642" s="498"/>
      <c r="BG642" s="256">
        <f t="shared" si="50"/>
        <v>366.32</v>
      </c>
      <c r="BH642" s="26">
        <f t="shared" si="51"/>
        <v>366.32</v>
      </c>
      <c r="BI642" s="514">
        <f t="shared" si="47"/>
        <v>3.7882109617373316E-2</v>
      </c>
      <c r="BJ642" s="515">
        <v>0</v>
      </c>
      <c r="BK642" s="515">
        <v>0</v>
      </c>
      <c r="BL642" s="515">
        <v>0</v>
      </c>
      <c r="BM642" s="515">
        <v>0</v>
      </c>
      <c r="BN642" s="515">
        <v>0</v>
      </c>
      <c r="BO642" s="515">
        <v>0</v>
      </c>
      <c r="BP642" s="515">
        <v>0</v>
      </c>
      <c r="BQ642" s="515">
        <v>0</v>
      </c>
      <c r="BR642" s="515">
        <v>0</v>
      </c>
      <c r="BS642" s="515">
        <v>0</v>
      </c>
      <c r="BT642" s="515">
        <v>0</v>
      </c>
      <c r="BU642" s="515">
        <v>0</v>
      </c>
      <c r="BV642" s="515">
        <v>0</v>
      </c>
      <c r="BW642" s="515">
        <v>0</v>
      </c>
      <c r="BX642" s="515">
        <v>0</v>
      </c>
      <c r="BY642" s="515">
        <v>0</v>
      </c>
      <c r="BZ642" s="515">
        <v>430001.06880000001</v>
      </c>
      <c r="CA642" s="515">
        <v>430001.06880000001</v>
      </c>
      <c r="CB642" s="515">
        <v>0</v>
      </c>
      <c r="CC642" s="515">
        <v>0</v>
      </c>
      <c r="CD642" s="515">
        <v>0</v>
      </c>
      <c r="CE642" s="515">
        <v>0</v>
      </c>
      <c r="CF642" s="515">
        <v>430001.06880000001</v>
      </c>
      <c r="CG642" s="516">
        <v>430001.06880000001</v>
      </c>
      <c r="CH642" s="501">
        <v>22515034.322275203</v>
      </c>
      <c r="CI642" s="501">
        <v>22515034.322275203</v>
      </c>
      <c r="CJ642" s="501">
        <v>30071875.952541597</v>
      </c>
      <c r="CK642" s="257" t="s">
        <v>1976</v>
      </c>
      <c r="CL642" s="108">
        <v>7.24</v>
      </c>
      <c r="CM642" s="245">
        <v>7.24</v>
      </c>
      <c r="CN642" s="109">
        <v>9.67</v>
      </c>
      <c r="CO642" s="436"/>
      <c r="CP642" s="436">
        <v>0</v>
      </c>
      <c r="CQ642" s="436">
        <v>1</v>
      </c>
      <c r="CR642" s="273">
        <f>AVERAGE(CO642:CQ642)</f>
        <v>0.5</v>
      </c>
      <c r="CS642" s="447">
        <v>31.121272381055537</v>
      </c>
      <c r="CT642" s="448">
        <v>31.103647076153496</v>
      </c>
      <c r="CU642" s="441">
        <v>0.39405894298605143</v>
      </c>
      <c r="CV642" s="442">
        <v>0.39390157419228328</v>
      </c>
      <c r="CW642" s="450" t="s">
        <v>2240</v>
      </c>
      <c r="CX642" s="242"/>
      <c r="CY642" s="436"/>
      <c r="CZ642" s="436"/>
      <c r="DA642" s="437"/>
      <c r="DB642" s="438"/>
      <c r="DC642" s="457">
        <v>0</v>
      </c>
      <c r="DD642" s="458">
        <v>0</v>
      </c>
      <c r="DE642" s="459">
        <v>219247</v>
      </c>
      <c r="DF642" s="357">
        <v>73082.333333333328</v>
      </c>
    </row>
    <row r="643" spans="1:110" ht="35.25" customHeight="1" x14ac:dyDescent="0.25">
      <c r="A643" s="401" t="s">
        <v>56</v>
      </c>
      <c r="B643" s="48" t="s">
        <v>57</v>
      </c>
      <c r="C643" s="48" t="s">
        <v>1099</v>
      </c>
      <c r="D643" s="145" t="s">
        <v>1146</v>
      </c>
      <c r="E643" s="145" t="s">
        <v>1147</v>
      </c>
      <c r="F643" s="145" t="s">
        <v>1159</v>
      </c>
      <c r="G643" s="14" t="s">
        <v>1160</v>
      </c>
      <c r="H643" s="22" t="s">
        <v>1979</v>
      </c>
      <c r="I643" s="145" t="s">
        <v>1984</v>
      </c>
      <c r="J643" s="426">
        <v>12.668219606558768</v>
      </c>
      <c r="K643" s="426">
        <v>7.6746211961580011</v>
      </c>
      <c r="L643" s="488">
        <v>1109.3</v>
      </c>
      <c r="M643" s="498"/>
      <c r="N643" s="498"/>
      <c r="O643" s="498"/>
      <c r="P643" s="498"/>
      <c r="Q643" s="498"/>
      <c r="R643" s="498"/>
      <c r="S643" s="498"/>
      <c r="T643" s="498"/>
      <c r="U643" s="498"/>
      <c r="V643" s="498"/>
      <c r="W643" s="498"/>
      <c r="X643" s="498"/>
      <c r="Y643" s="498"/>
      <c r="Z643" s="498"/>
      <c r="AA643" s="498"/>
      <c r="AB643" s="498"/>
      <c r="AC643" s="498">
        <v>48</v>
      </c>
      <c r="AD643" s="498">
        <v>48</v>
      </c>
      <c r="AE643" s="498"/>
      <c r="AF643" s="498"/>
      <c r="AG643" s="585"/>
      <c r="AH643" s="498"/>
      <c r="AI643" s="498">
        <f t="shared" si="48"/>
        <v>48</v>
      </c>
      <c r="AJ643" s="498">
        <f t="shared" si="49"/>
        <v>48</v>
      </c>
      <c r="AK643" s="498"/>
      <c r="AL643" s="498"/>
      <c r="AM643" s="498"/>
      <c r="AN643" s="498"/>
      <c r="AO643" s="498"/>
      <c r="AP643" s="498"/>
      <c r="AQ643" s="498"/>
      <c r="AR643" s="498"/>
      <c r="AS643" s="498"/>
      <c r="AT643" s="498"/>
      <c r="AU643" s="498"/>
      <c r="AV643" s="498"/>
      <c r="AW643" s="498"/>
      <c r="AX643" s="498"/>
      <c r="AY643" s="498"/>
      <c r="AZ643" s="498"/>
      <c r="BA643" s="586">
        <v>551.85</v>
      </c>
      <c r="BB643" s="586">
        <v>551.85</v>
      </c>
      <c r="BC643" s="498"/>
      <c r="BD643" s="498"/>
      <c r="BE643" s="498"/>
      <c r="BF643" s="498"/>
      <c r="BG643" s="256">
        <f t="shared" si="50"/>
        <v>551.85</v>
      </c>
      <c r="BH643" s="26">
        <f t="shared" si="51"/>
        <v>551.85</v>
      </c>
      <c r="BI643" s="514">
        <f t="shared" si="47"/>
        <v>7.7616033755274261E-2</v>
      </c>
      <c r="BJ643" s="515">
        <v>0</v>
      </c>
      <c r="BK643" s="515">
        <v>0</v>
      </c>
      <c r="BL643" s="515">
        <v>0</v>
      </c>
      <c r="BM643" s="515">
        <v>0</v>
      </c>
      <c r="BN643" s="515">
        <v>0</v>
      </c>
      <c r="BO643" s="515">
        <v>0</v>
      </c>
      <c r="BP643" s="515">
        <v>0</v>
      </c>
      <c r="BQ643" s="515">
        <v>0</v>
      </c>
      <c r="BR643" s="515">
        <v>0</v>
      </c>
      <c r="BS643" s="515">
        <v>0</v>
      </c>
      <c r="BT643" s="515">
        <v>0</v>
      </c>
      <c r="BU643" s="515">
        <v>0</v>
      </c>
      <c r="BV643" s="515">
        <v>0</v>
      </c>
      <c r="BW643" s="515">
        <v>0</v>
      </c>
      <c r="BX643" s="515">
        <v>0</v>
      </c>
      <c r="BY643" s="515">
        <v>0</v>
      </c>
      <c r="BZ643" s="515">
        <v>647783.60400000005</v>
      </c>
      <c r="CA643" s="515">
        <v>647783.60400000005</v>
      </c>
      <c r="CB643" s="515">
        <v>0</v>
      </c>
      <c r="CC643" s="515">
        <v>0</v>
      </c>
      <c r="CD643" s="515">
        <v>0</v>
      </c>
      <c r="CE643" s="515">
        <v>0</v>
      </c>
      <c r="CF643" s="515">
        <v>647783.60400000005</v>
      </c>
      <c r="CG643" s="516">
        <v>647783.60400000005</v>
      </c>
      <c r="CH643" s="501">
        <v>26398190.468025602</v>
      </c>
      <c r="CI643" s="501">
        <v>26398190.468025602</v>
      </c>
      <c r="CJ643" s="501">
        <v>27642287.8096704</v>
      </c>
      <c r="CK643" s="257" t="s">
        <v>1976</v>
      </c>
      <c r="CL643" s="108">
        <v>6.79</v>
      </c>
      <c r="CM643" s="245">
        <v>6.79</v>
      </c>
      <c r="CN643" s="109">
        <v>7.11</v>
      </c>
      <c r="CO643" s="436"/>
      <c r="CP643" s="436"/>
      <c r="CQ643" s="436"/>
      <c r="CR643" s="273"/>
      <c r="CS643" s="447">
        <v>129.88544317311403</v>
      </c>
      <c r="CT643" s="448">
        <v>129.88544317311403</v>
      </c>
      <c r="CU643" s="441">
        <v>0.38460438460438356</v>
      </c>
      <c r="CV643" s="442">
        <v>0.38460438460438356</v>
      </c>
      <c r="CW643" s="450" t="s">
        <v>2319</v>
      </c>
      <c r="CX643" s="242"/>
      <c r="CY643" s="436"/>
      <c r="CZ643" s="436"/>
      <c r="DA643" s="437"/>
      <c r="DB643" s="438"/>
      <c r="DC643" s="457">
        <v>0</v>
      </c>
      <c r="DD643" s="458">
        <v>0</v>
      </c>
      <c r="DE643" s="459">
        <v>388956</v>
      </c>
      <c r="DF643" s="357">
        <v>129652</v>
      </c>
    </row>
    <row r="644" spans="1:110" ht="35.25" customHeight="1" x14ac:dyDescent="0.25">
      <c r="A644" s="401" t="s">
        <v>56</v>
      </c>
      <c r="B644" s="48" t="s">
        <v>57</v>
      </c>
      <c r="C644" s="48" t="s">
        <v>1099</v>
      </c>
      <c r="D644" s="145" t="s">
        <v>1146</v>
      </c>
      <c r="E644" s="145" t="s">
        <v>1147</v>
      </c>
      <c r="F644" s="145" t="s">
        <v>1161</v>
      </c>
      <c r="G644" s="14" t="s">
        <v>1156</v>
      </c>
      <c r="H644" s="22" t="s">
        <v>1978</v>
      </c>
      <c r="I644" s="145" t="s">
        <v>1984</v>
      </c>
      <c r="J644" s="426">
        <v>12.30968508939201</v>
      </c>
      <c r="K644" s="426">
        <v>6.7333333193280005</v>
      </c>
      <c r="L644" s="488">
        <v>1622</v>
      </c>
      <c r="M644" s="498"/>
      <c r="N644" s="498"/>
      <c r="O644" s="498"/>
      <c r="P644" s="498"/>
      <c r="Q644" s="498"/>
      <c r="R644" s="498"/>
      <c r="S644" s="498"/>
      <c r="T644" s="498"/>
      <c r="U644" s="498"/>
      <c r="V644" s="498"/>
      <c r="W644" s="498"/>
      <c r="X644" s="498"/>
      <c r="Y644" s="498"/>
      <c r="Z644" s="498"/>
      <c r="AA644" s="498"/>
      <c r="AB644" s="498"/>
      <c r="AC644" s="498">
        <v>19</v>
      </c>
      <c r="AD644" s="498">
        <v>19</v>
      </c>
      <c r="AE644" s="498"/>
      <c r="AF644" s="498"/>
      <c r="AG644" s="585"/>
      <c r="AH644" s="498"/>
      <c r="AI644" s="498">
        <f t="shared" si="48"/>
        <v>19</v>
      </c>
      <c r="AJ644" s="498">
        <f t="shared" si="49"/>
        <v>19</v>
      </c>
      <c r="AK644" s="498"/>
      <c r="AL644" s="498"/>
      <c r="AM644" s="498"/>
      <c r="AN644" s="498"/>
      <c r="AO644" s="498"/>
      <c r="AP644" s="498"/>
      <c r="AQ644" s="498"/>
      <c r="AR644" s="498"/>
      <c r="AS644" s="498"/>
      <c r="AT644" s="498"/>
      <c r="AU644" s="498"/>
      <c r="AV644" s="498"/>
      <c r="AW644" s="498"/>
      <c r="AX644" s="498"/>
      <c r="AY644" s="498"/>
      <c r="AZ644" s="498"/>
      <c r="BA644" s="586">
        <v>651.67999999999995</v>
      </c>
      <c r="BB644" s="586">
        <v>651.67999999999995</v>
      </c>
      <c r="BC644" s="498"/>
      <c r="BD644" s="498"/>
      <c r="BE644" s="498"/>
      <c r="BF644" s="498"/>
      <c r="BG644" s="256">
        <f t="shared" si="50"/>
        <v>651.67999999999995</v>
      </c>
      <c r="BH644" s="26">
        <f t="shared" si="51"/>
        <v>651.67999999999995</v>
      </c>
      <c r="BI644" s="514">
        <f t="shared" si="47"/>
        <v>0.10771570247933883</v>
      </c>
      <c r="BJ644" s="515">
        <v>0</v>
      </c>
      <c r="BK644" s="515">
        <v>0</v>
      </c>
      <c r="BL644" s="515">
        <v>0</v>
      </c>
      <c r="BM644" s="515">
        <v>0</v>
      </c>
      <c r="BN644" s="515">
        <v>0</v>
      </c>
      <c r="BO644" s="515">
        <v>0</v>
      </c>
      <c r="BP644" s="515">
        <v>0</v>
      </c>
      <c r="BQ644" s="515">
        <v>0</v>
      </c>
      <c r="BR644" s="515">
        <v>0</v>
      </c>
      <c r="BS644" s="515">
        <v>0</v>
      </c>
      <c r="BT644" s="515">
        <v>0</v>
      </c>
      <c r="BU644" s="515">
        <v>0</v>
      </c>
      <c r="BV644" s="515">
        <v>0</v>
      </c>
      <c r="BW644" s="515">
        <v>0</v>
      </c>
      <c r="BX644" s="515">
        <v>0</v>
      </c>
      <c r="BY644" s="515">
        <v>0</v>
      </c>
      <c r="BZ644" s="515">
        <v>764968.05119999999</v>
      </c>
      <c r="CA644" s="515">
        <v>764968.05119999999</v>
      </c>
      <c r="CB644" s="515">
        <v>0</v>
      </c>
      <c r="CC644" s="515">
        <v>0</v>
      </c>
      <c r="CD644" s="515">
        <v>0</v>
      </c>
      <c r="CE644" s="515">
        <v>0</v>
      </c>
      <c r="CF644" s="515">
        <v>764968.05119999999</v>
      </c>
      <c r="CG644" s="516">
        <v>764968.05119999999</v>
      </c>
      <c r="CH644" s="501">
        <v>13976686.614456002</v>
      </c>
      <c r="CI644" s="501">
        <v>13976686.614456002</v>
      </c>
      <c r="CJ644" s="501">
        <v>16075846.771380002</v>
      </c>
      <c r="CK644" s="257" t="s">
        <v>1976</v>
      </c>
      <c r="CL644" s="108">
        <v>5.26</v>
      </c>
      <c r="CM644" s="245">
        <v>5.26</v>
      </c>
      <c r="CN644" s="109">
        <v>6.05</v>
      </c>
      <c r="CO644" s="436"/>
      <c r="CP644" s="436">
        <v>1</v>
      </c>
      <c r="CQ644" s="436">
        <v>4</v>
      </c>
      <c r="CR644" s="273">
        <f>AVERAGE(CO644:CQ644)</f>
        <v>2.5</v>
      </c>
      <c r="CS644" s="447">
        <v>7.0006331004060058</v>
      </c>
      <c r="CT644" s="448">
        <v>7.0006331004060058</v>
      </c>
      <c r="CU644" s="441">
        <v>6.1191934533924831E-2</v>
      </c>
      <c r="CV644" s="442">
        <v>6.1191934533924831E-2</v>
      </c>
      <c r="CW644" s="450" t="s">
        <v>2239</v>
      </c>
      <c r="CX644" s="242"/>
      <c r="CY644" s="436"/>
      <c r="CZ644" s="436"/>
      <c r="DA644" s="437"/>
      <c r="DB644" s="438"/>
      <c r="DC644" s="457">
        <v>0</v>
      </c>
      <c r="DD644" s="458">
        <v>0</v>
      </c>
      <c r="DE644" s="459">
        <v>0</v>
      </c>
      <c r="DF644" s="357">
        <v>0</v>
      </c>
    </row>
    <row r="645" spans="1:110" ht="35.25" customHeight="1" x14ac:dyDescent="0.25">
      <c r="A645" s="401" t="s">
        <v>56</v>
      </c>
      <c r="B645" s="48" t="s">
        <v>57</v>
      </c>
      <c r="C645" s="48" t="s">
        <v>1099</v>
      </c>
      <c r="D645" s="145" t="s">
        <v>1146</v>
      </c>
      <c r="E645" s="145" t="s">
        <v>1147</v>
      </c>
      <c r="F645" s="145" t="s">
        <v>1162</v>
      </c>
      <c r="G645" s="14" t="s">
        <v>1163</v>
      </c>
      <c r="H645" s="22" t="s">
        <v>1979</v>
      </c>
      <c r="I645" s="145" t="s">
        <v>1984</v>
      </c>
      <c r="J645" s="426">
        <v>12.30968508939201</v>
      </c>
      <c r="K645" s="426">
        <v>20.473674199838999</v>
      </c>
      <c r="L645" s="488">
        <v>4515.5</v>
      </c>
      <c r="M645" s="498"/>
      <c r="N645" s="498"/>
      <c r="O645" s="498"/>
      <c r="P645" s="498"/>
      <c r="Q645" s="498"/>
      <c r="R645" s="498"/>
      <c r="S645" s="498"/>
      <c r="T645" s="498"/>
      <c r="U645" s="498"/>
      <c r="V645" s="498"/>
      <c r="W645" s="498"/>
      <c r="X645" s="498"/>
      <c r="Y645" s="498"/>
      <c r="Z645" s="498"/>
      <c r="AA645" s="498"/>
      <c r="AB645" s="498"/>
      <c r="AC645" s="498">
        <v>163</v>
      </c>
      <c r="AD645" s="498">
        <v>163</v>
      </c>
      <c r="AE645" s="498">
        <v>1</v>
      </c>
      <c r="AF645" s="498">
        <v>1</v>
      </c>
      <c r="AG645" s="585"/>
      <c r="AH645" s="498"/>
      <c r="AI645" s="498">
        <f t="shared" si="48"/>
        <v>164</v>
      </c>
      <c r="AJ645" s="498">
        <f t="shared" si="49"/>
        <v>164</v>
      </c>
      <c r="AK645" s="498"/>
      <c r="AL645" s="498"/>
      <c r="AM645" s="498"/>
      <c r="AN645" s="498"/>
      <c r="AO645" s="498"/>
      <c r="AP645" s="498"/>
      <c r="AQ645" s="498"/>
      <c r="AR645" s="498"/>
      <c r="AS645" s="498"/>
      <c r="AT645" s="498"/>
      <c r="AU645" s="498"/>
      <c r="AV645" s="498"/>
      <c r="AW645" s="498"/>
      <c r="AX645" s="498"/>
      <c r="AY645" s="498"/>
      <c r="AZ645" s="498"/>
      <c r="BA645" s="586">
        <v>893.35</v>
      </c>
      <c r="BB645" s="586">
        <v>893.35</v>
      </c>
      <c r="BC645" s="498">
        <v>5</v>
      </c>
      <c r="BD645" s="498">
        <v>5</v>
      </c>
      <c r="BE645" s="498"/>
      <c r="BF645" s="498"/>
      <c r="BG645" s="256">
        <f t="shared" si="50"/>
        <v>898.35</v>
      </c>
      <c r="BH645" s="26">
        <f t="shared" si="51"/>
        <v>898.35</v>
      </c>
      <c r="BI645" s="514">
        <f t="shared" si="47"/>
        <v>8.7303206997084548E-2</v>
      </c>
      <c r="BJ645" s="515">
        <v>0</v>
      </c>
      <c r="BK645" s="515">
        <v>0</v>
      </c>
      <c r="BL645" s="515">
        <v>0</v>
      </c>
      <c r="BM645" s="515">
        <v>0</v>
      </c>
      <c r="BN645" s="515">
        <v>0</v>
      </c>
      <c r="BO645" s="515">
        <v>0</v>
      </c>
      <c r="BP645" s="515">
        <v>0</v>
      </c>
      <c r="BQ645" s="515">
        <v>0</v>
      </c>
      <c r="BR645" s="515">
        <v>0</v>
      </c>
      <c r="BS645" s="515">
        <v>0</v>
      </c>
      <c r="BT645" s="515">
        <v>0</v>
      </c>
      <c r="BU645" s="515">
        <v>0</v>
      </c>
      <c r="BV645" s="515">
        <v>0</v>
      </c>
      <c r="BW645" s="515">
        <v>0</v>
      </c>
      <c r="BX645" s="515">
        <v>0</v>
      </c>
      <c r="BY645" s="515">
        <v>0</v>
      </c>
      <c r="BZ645" s="515">
        <v>1048649.9640000002</v>
      </c>
      <c r="CA645" s="515">
        <v>1048649.9640000002</v>
      </c>
      <c r="CB645" s="515">
        <v>5869.2000000000007</v>
      </c>
      <c r="CC645" s="515">
        <v>5869.2000000000007</v>
      </c>
      <c r="CD645" s="515">
        <v>0</v>
      </c>
      <c r="CE645" s="515">
        <v>0</v>
      </c>
      <c r="CF645" s="515">
        <v>1054519.1640000001</v>
      </c>
      <c r="CG645" s="516">
        <v>1054519.1640000001</v>
      </c>
      <c r="CH645" s="501">
        <v>32846037.474268802</v>
      </c>
      <c r="CI645" s="501">
        <v>32846037.474268802</v>
      </c>
      <c r="CJ645" s="501">
        <v>35354155.398559198</v>
      </c>
      <c r="CK645" s="257" t="s">
        <v>1976</v>
      </c>
      <c r="CL645" s="108">
        <v>9.56</v>
      </c>
      <c r="CM645" s="245">
        <v>9.56</v>
      </c>
      <c r="CN645" s="109">
        <v>10.29</v>
      </c>
      <c r="CO645" s="436"/>
      <c r="CP645" s="436"/>
      <c r="CQ645" s="436"/>
      <c r="CR645" s="273"/>
      <c r="CS645" s="447">
        <v>42.031602940026396</v>
      </c>
      <c r="CT645" s="448">
        <v>39.406127725026217</v>
      </c>
      <c r="CU645" s="441">
        <v>0.29489643464443627</v>
      </c>
      <c r="CV645" s="442">
        <v>0.28906466998197727</v>
      </c>
      <c r="CW645" s="450" t="s">
        <v>2239</v>
      </c>
      <c r="CX645" s="242"/>
      <c r="CY645" s="436"/>
      <c r="CZ645" s="436"/>
      <c r="DA645" s="437"/>
      <c r="DB645" s="438"/>
      <c r="DC645" s="457">
        <v>0</v>
      </c>
      <c r="DD645" s="458">
        <v>0</v>
      </c>
      <c r="DE645" s="459">
        <v>420310</v>
      </c>
      <c r="DF645" s="357">
        <v>140103.33333333334</v>
      </c>
    </row>
    <row r="646" spans="1:110" ht="35.25" customHeight="1" x14ac:dyDescent="0.25">
      <c r="A646" s="401" t="s">
        <v>56</v>
      </c>
      <c r="B646" s="48" t="s">
        <v>57</v>
      </c>
      <c r="C646" s="48" t="s">
        <v>1099</v>
      </c>
      <c r="D646" s="145" t="s">
        <v>1146</v>
      </c>
      <c r="E646" s="145" t="s">
        <v>1147</v>
      </c>
      <c r="F646" s="145" t="s">
        <v>1164</v>
      </c>
      <c r="G646" s="14" t="s">
        <v>1165</v>
      </c>
      <c r="H646" s="22" t="s">
        <v>1979</v>
      </c>
      <c r="I646" s="145" t="s">
        <v>1984</v>
      </c>
      <c r="J646" s="426">
        <v>12.668219606558768</v>
      </c>
      <c r="K646" s="426">
        <v>14.189772697758</v>
      </c>
      <c r="L646" s="488">
        <v>4503.3</v>
      </c>
      <c r="M646" s="498"/>
      <c r="N646" s="498"/>
      <c r="O646" s="498"/>
      <c r="P646" s="498"/>
      <c r="Q646" s="498"/>
      <c r="R646" s="498"/>
      <c r="S646" s="498"/>
      <c r="T646" s="498"/>
      <c r="U646" s="498"/>
      <c r="V646" s="498"/>
      <c r="W646" s="498"/>
      <c r="X646" s="498"/>
      <c r="Y646" s="498"/>
      <c r="Z646" s="498"/>
      <c r="AA646" s="498"/>
      <c r="AB646" s="498"/>
      <c r="AC646" s="498">
        <v>134</v>
      </c>
      <c r="AD646" s="498">
        <v>134</v>
      </c>
      <c r="AE646" s="498"/>
      <c r="AF646" s="498"/>
      <c r="AG646" s="585"/>
      <c r="AH646" s="498"/>
      <c r="AI646" s="498">
        <f t="shared" si="48"/>
        <v>134</v>
      </c>
      <c r="AJ646" s="498">
        <f t="shared" si="49"/>
        <v>134</v>
      </c>
      <c r="AK646" s="498"/>
      <c r="AL646" s="498"/>
      <c r="AM646" s="498"/>
      <c r="AN646" s="498"/>
      <c r="AO646" s="498"/>
      <c r="AP646" s="498"/>
      <c r="AQ646" s="498"/>
      <c r="AR646" s="498"/>
      <c r="AS646" s="498"/>
      <c r="AT646" s="498"/>
      <c r="AU646" s="498"/>
      <c r="AV646" s="498"/>
      <c r="AW646" s="498"/>
      <c r="AX646" s="498"/>
      <c r="AY646" s="498"/>
      <c r="AZ646" s="498"/>
      <c r="BA646" s="586">
        <v>693.04</v>
      </c>
      <c r="BB646" s="586">
        <v>693.04</v>
      </c>
      <c r="BC646" s="498"/>
      <c r="BD646" s="498"/>
      <c r="BE646" s="498"/>
      <c r="BF646" s="498"/>
      <c r="BG646" s="256">
        <f t="shared" si="50"/>
        <v>693.04</v>
      </c>
      <c r="BH646" s="26">
        <f t="shared" si="51"/>
        <v>693.04</v>
      </c>
      <c r="BI646" s="514">
        <f t="shared" si="47"/>
        <v>6.2267744833782564E-2</v>
      </c>
      <c r="BJ646" s="515">
        <v>0</v>
      </c>
      <c r="BK646" s="515">
        <v>0</v>
      </c>
      <c r="BL646" s="515">
        <v>0</v>
      </c>
      <c r="BM646" s="515">
        <v>0</v>
      </c>
      <c r="BN646" s="515">
        <v>0</v>
      </c>
      <c r="BO646" s="515">
        <v>0</v>
      </c>
      <c r="BP646" s="515">
        <v>0</v>
      </c>
      <c r="BQ646" s="515">
        <v>0</v>
      </c>
      <c r="BR646" s="515">
        <v>0</v>
      </c>
      <c r="BS646" s="515">
        <v>0</v>
      </c>
      <c r="BT646" s="515">
        <v>0</v>
      </c>
      <c r="BU646" s="515">
        <v>0</v>
      </c>
      <c r="BV646" s="515">
        <v>0</v>
      </c>
      <c r="BW646" s="515">
        <v>0</v>
      </c>
      <c r="BX646" s="515">
        <v>0</v>
      </c>
      <c r="BY646" s="515">
        <v>0</v>
      </c>
      <c r="BZ646" s="515">
        <v>813518.0736</v>
      </c>
      <c r="CA646" s="515">
        <v>813518.0736</v>
      </c>
      <c r="CB646" s="515">
        <v>0</v>
      </c>
      <c r="CC646" s="515">
        <v>0</v>
      </c>
      <c r="CD646" s="515">
        <v>0</v>
      </c>
      <c r="CE646" s="515">
        <v>0</v>
      </c>
      <c r="CF646" s="515">
        <v>813518.0736</v>
      </c>
      <c r="CG646" s="516">
        <v>813518.0736</v>
      </c>
      <c r="CH646" s="501">
        <v>29339536.452220801</v>
      </c>
      <c r="CI646" s="501">
        <v>29339536.452220801</v>
      </c>
      <c r="CJ646" s="501">
        <v>38148252.419768393</v>
      </c>
      <c r="CK646" s="257" t="s">
        <v>1976</v>
      </c>
      <c r="CL646" s="108">
        <v>8.56</v>
      </c>
      <c r="CM646" s="245">
        <v>8.56</v>
      </c>
      <c r="CN646" s="109">
        <v>11.13</v>
      </c>
      <c r="CO646" s="436"/>
      <c r="CP646" s="436"/>
      <c r="CQ646" s="436"/>
      <c r="CR646" s="273"/>
      <c r="CS646" s="447">
        <v>139.24227076575858</v>
      </c>
      <c r="CT646" s="448">
        <v>137.16976757361957</v>
      </c>
      <c r="CU646" s="441">
        <v>1.9535434547410706</v>
      </c>
      <c r="CV646" s="442">
        <v>1.9522851042904703</v>
      </c>
      <c r="CW646" s="450" t="s">
        <v>2320</v>
      </c>
      <c r="CX646" s="242"/>
      <c r="CY646" s="436"/>
      <c r="CZ646" s="436"/>
      <c r="DA646" s="437"/>
      <c r="DB646" s="438"/>
      <c r="DC646" s="457">
        <v>224721</v>
      </c>
      <c r="DD646" s="458">
        <v>0</v>
      </c>
      <c r="DE646" s="459">
        <v>1443872</v>
      </c>
      <c r="DF646" s="357">
        <v>556197.66666666663</v>
      </c>
    </row>
    <row r="647" spans="1:110" ht="35.25" customHeight="1" x14ac:dyDescent="0.25">
      <c r="A647" s="401" t="s">
        <v>56</v>
      </c>
      <c r="B647" s="48" t="s">
        <v>57</v>
      </c>
      <c r="C647" s="48" t="s">
        <v>1099</v>
      </c>
      <c r="D647" s="145" t="s">
        <v>1146</v>
      </c>
      <c r="E647" s="145" t="s">
        <v>1147</v>
      </c>
      <c r="F647" s="145" t="s">
        <v>1166</v>
      </c>
      <c r="G647" s="14" t="s">
        <v>1165</v>
      </c>
      <c r="H647" s="22" t="s">
        <v>1979</v>
      </c>
      <c r="I647" s="145" t="s">
        <v>1984</v>
      </c>
      <c r="J647" s="426">
        <v>12.668219606558768</v>
      </c>
      <c r="K647" s="426">
        <v>14.726704514823002</v>
      </c>
      <c r="L647" s="488">
        <v>3238.1</v>
      </c>
      <c r="M647" s="498"/>
      <c r="N647" s="498"/>
      <c r="O647" s="498"/>
      <c r="P647" s="498"/>
      <c r="Q647" s="498"/>
      <c r="R647" s="498"/>
      <c r="S647" s="498"/>
      <c r="T647" s="498"/>
      <c r="U647" s="498"/>
      <c r="V647" s="498"/>
      <c r="W647" s="498"/>
      <c r="X647" s="498"/>
      <c r="Y647" s="498"/>
      <c r="Z647" s="498"/>
      <c r="AA647" s="498"/>
      <c r="AB647" s="498"/>
      <c r="AC647" s="498">
        <v>140</v>
      </c>
      <c r="AD647" s="498">
        <v>140</v>
      </c>
      <c r="AE647" s="498"/>
      <c r="AF647" s="498"/>
      <c r="AG647" s="585"/>
      <c r="AH647" s="498"/>
      <c r="AI647" s="498">
        <f t="shared" si="48"/>
        <v>140</v>
      </c>
      <c r="AJ647" s="498">
        <f t="shared" si="49"/>
        <v>140</v>
      </c>
      <c r="AK647" s="498"/>
      <c r="AL647" s="498"/>
      <c r="AM647" s="498"/>
      <c r="AN647" s="498"/>
      <c r="AO647" s="498"/>
      <c r="AP647" s="498"/>
      <c r="AQ647" s="498"/>
      <c r="AR647" s="498"/>
      <c r="AS647" s="498"/>
      <c r="AT647" s="498"/>
      <c r="AU647" s="498"/>
      <c r="AV647" s="498"/>
      <c r="AW647" s="498"/>
      <c r="AX647" s="498"/>
      <c r="AY647" s="498"/>
      <c r="AZ647" s="498"/>
      <c r="BA647" s="586">
        <v>770.35</v>
      </c>
      <c r="BB647" s="586">
        <v>770.35</v>
      </c>
      <c r="BC647" s="498"/>
      <c r="BD647" s="498"/>
      <c r="BE647" s="498"/>
      <c r="BF647" s="498"/>
      <c r="BG647" s="256">
        <f t="shared" si="50"/>
        <v>770.35</v>
      </c>
      <c r="BH647" s="26">
        <f t="shared" si="51"/>
        <v>770.35</v>
      </c>
      <c r="BI647" s="514">
        <f t="shared" si="47"/>
        <v>7.9581611570247929E-2</v>
      </c>
      <c r="BJ647" s="515">
        <v>0</v>
      </c>
      <c r="BK647" s="515">
        <v>0</v>
      </c>
      <c r="BL647" s="515">
        <v>0</v>
      </c>
      <c r="BM647" s="515">
        <v>0</v>
      </c>
      <c r="BN647" s="515">
        <v>0</v>
      </c>
      <c r="BO647" s="515">
        <v>0</v>
      </c>
      <c r="BP647" s="515">
        <v>0</v>
      </c>
      <c r="BQ647" s="515">
        <v>0</v>
      </c>
      <c r="BR647" s="515">
        <v>0</v>
      </c>
      <c r="BS647" s="515">
        <v>0</v>
      </c>
      <c r="BT647" s="515">
        <v>0</v>
      </c>
      <c r="BU647" s="515">
        <v>0</v>
      </c>
      <c r="BV647" s="515">
        <v>0</v>
      </c>
      <c r="BW647" s="515">
        <v>0</v>
      </c>
      <c r="BX647" s="515">
        <v>0</v>
      </c>
      <c r="BY647" s="515">
        <v>0</v>
      </c>
      <c r="BZ647" s="515">
        <v>904267.64400000009</v>
      </c>
      <c r="CA647" s="515">
        <v>904267.64400000009</v>
      </c>
      <c r="CB647" s="515">
        <v>0</v>
      </c>
      <c r="CC647" s="515">
        <v>0</v>
      </c>
      <c r="CD647" s="515">
        <v>0</v>
      </c>
      <c r="CE647" s="515">
        <v>0</v>
      </c>
      <c r="CF647" s="515">
        <v>904267.64400000009</v>
      </c>
      <c r="CG647" s="516">
        <v>904267.64400000009</v>
      </c>
      <c r="CH647" s="501">
        <v>29217182.265792001</v>
      </c>
      <c r="CI647" s="501">
        <v>29217182.265792001</v>
      </c>
      <c r="CJ647" s="501">
        <v>32508313.141708802</v>
      </c>
      <c r="CK647" s="257" t="s">
        <v>1976</v>
      </c>
      <c r="CL647" s="108">
        <v>8.6999999999999993</v>
      </c>
      <c r="CM647" s="245">
        <v>8.6999999999999993</v>
      </c>
      <c r="CN647" s="109">
        <v>9.68</v>
      </c>
      <c r="CO647" s="436"/>
      <c r="CP647" s="436"/>
      <c r="CQ647" s="436"/>
      <c r="CR647" s="273"/>
      <c r="CS647" s="447">
        <v>16.97052822934144</v>
      </c>
      <c r="CT647" s="448">
        <v>13.362293734331246</v>
      </c>
      <c r="CU647" s="441">
        <v>0.19478746362364985</v>
      </c>
      <c r="CV647" s="442">
        <v>0.16406485533690549</v>
      </c>
      <c r="CW647" s="450" t="s">
        <v>2225</v>
      </c>
      <c r="CX647" s="242"/>
      <c r="CY647" s="436"/>
      <c r="CZ647" s="436"/>
      <c r="DA647" s="437"/>
      <c r="DB647" s="438"/>
      <c r="DC647" s="457">
        <v>0</v>
      </c>
      <c r="DD647" s="458">
        <v>0</v>
      </c>
      <c r="DE647" s="459">
        <v>0</v>
      </c>
      <c r="DF647" s="357">
        <v>0</v>
      </c>
    </row>
    <row r="648" spans="1:110" ht="35.25" customHeight="1" x14ac:dyDescent="0.25">
      <c r="A648" s="401" t="s">
        <v>56</v>
      </c>
      <c r="B648" s="48" t="s">
        <v>57</v>
      </c>
      <c r="C648" s="48" t="s">
        <v>1099</v>
      </c>
      <c r="D648" s="145" t="s">
        <v>1167</v>
      </c>
      <c r="E648" s="145" t="s">
        <v>1108</v>
      </c>
      <c r="F648" s="145" t="s">
        <v>1168</v>
      </c>
      <c r="G648" s="14" t="s">
        <v>1108</v>
      </c>
      <c r="H648" s="22" t="s">
        <v>1978</v>
      </c>
      <c r="I648" s="145" t="s">
        <v>1981</v>
      </c>
      <c r="J648" s="426">
        <v>2.9758018514679367</v>
      </c>
      <c r="K648" s="426">
        <v>2.0369318139450003</v>
      </c>
      <c r="L648" s="488">
        <v>368.7</v>
      </c>
      <c r="M648" s="498"/>
      <c r="N648" s="498"/>
      <c r="O648" s="498"/>
      <c r="P648" s="498"/>
      <c r="Q648" s="498"/>
      <c r="R648" s="498"/>
      <c r="S648" s="498"/>
      <c r="T648" s="498"/>
      <c r="U648" s="498"/>
      <c r="V648" s="498"/>
      <c r="W648" s="498"/>
      <c r="X648" s="498"/>
      <c r="Y648" s="498"/>
      <c r="Z648" s="498"/>
      <c r="AA648" s="498"/>
      <c r="AB648" s="498"/>
      <c r="AC648" s="498">
        <v>3</v>
      </c>
      <c r="AD648" s="498">
        <v>3</v>
      </c>
      <c r="AE648" s="498"/>
      <c r="AF648" s="498"/>
      <c r="AG648" s="585"/>
      <c r="AH648" s="498"/>
      <c r="AI648" s="498">
        <f t="shared" si="48"/>
        <v>3</v>
      </c>
      <c r="AJ648" s="498">
        <f t="shared" si="49"/>
        <v>3</v>
      </c>
      <c r="AK648" s="498"/>
      <c r="AL648" s="498"/>
      <c r="AM648" s="498"/>
      <c r="AN648" s="498"/>
      <c r="AO648" s="498"/>
      <c r="AP648" s="498"/>
      <c r="AQ648" s="498"/>
      <c r="AR648" s="498"/>
      <c r="AS648" s="498"/>
      <c r="AT648" s="498"/>
      <c r="AU648" s="498"/>
      <c r="AV648" s="498"/>
      <c r="AW648" s="498"/>
      <c r="AX648" s="498"/>
      <c r="AY648" s="498"/>
      <c r="AZ648" s="498"/>
      <c r="BA648" s="586">
        <v>14.4</v>
      </c>
      <c r="BB648" s="586">
        <v>14.4</v>
      </c>
      <c r="BC648" s="498"/>
      <c r="BD648" s="498"/>
      <c r="BE648" s="498"/>
      <c r="BF648" s="498"/>
      <c r="BG648" s="256">
        <f t="shared" si="50"/>
        <v>14.4</v>
      </c>
      <c r="BH648" s="26">
        <f t="shared" si="51"/>
        <v>14.4</v>
      </c>
      <c r="BI648" s="514">
        <f t="shared" si="47"/>
        <v>8.0446927374301664E-3</v>
      </c>
      <c r="BJ648" s="515">
        <v>0</v>
      </c>
      <c r="BK648" s="515">
        <v>0</v>
      </c>
      <c r="BL648" s="515">
        <v>0</v>
      </c>
      <c r="BM648" s="515">
        <v>0</v>
      </c>
      <c r="BN648" s="515">
        <v>0</v>
      </c>
      <c r="BO648" s="515">
        <v>0</v>
      </c>
      <c r="BP648" s="515">
        <v>0</v>
      </c>
      <c r="BQ648" s="515">
        <v>0</v>
      </c>
      <c r="BR648" s="515">
        <v>0</v>
      </c>
      <c r="BS648" s="515">
        <v>0</v>
      </c>
      <c r="BT648" s="515">
        <v>0</v>
      </c>
      <c r="BU648" s="515">
        <v>0</v>
      </c>
      <c r="BV648" s="515">
        <v>0</v>
      </c>
      <c r="BW648" s="515">
        <v>0</v>
      </c>
      <c r="BX648" s="515">
        <v>0</v>
      </c>
      <c r="BY648" s="515">
        <v>0</v>
      </c>
      <c r="BZ648" s="515">
        <v>16903.296000000002</v>
      </c>
      <c r="CA648" s="515">
        <v>16903.296000000002</v>
      </c>
      <c r="CB648" s="515">
        <v>0</v>
      </c>
      <c r="CC648" s="515">
        <v>0</v>
      </c>
      <c r="CD648" s="515">
        <v>0</v>
      </c>
      <c r="CE648" s="515">
        <v>0</v>
      </c>
      <c r="CF648" s="515">
        <v>16903.296000000002</v>
      </c>
      <c r="CG648" s="516">
        <v>16903.296000000002</v>
      </c>
      <c r="CH648" s="501">
        <v>4204800</v>
      </c>
      <c r="CI648" s="501">
        <v>4204800</v>
      </c>
      <c r="CJ648" s="501">
        <v>6272160.0000000009</v>
      </c>
      <c r="CK648" s="257" t="s">
        <v>1976</v>
      </c>
      <c r="CL648" s="108">
        <v>1.2</v>
      </c>
      <c r="CM648" s="245">
        <v>1.2</v>
      </c>
      <c r="CN648" s="109">
        <v>1.79</v>
      </c>
      <c r="CO648" s="436"/>
      <c r="CP648" s="436"/>
      <c r="CQ648" s="436"/>
      <c r="CR648" s="273"/>
      <c r="CS648" s="447">
        <v>144.71467123797888</v>
      </c>
      <c r="CT648" s="448">
        <v>144.71467123797888</v>
      </c>
      <c r="CU648" s="441">
        <v>1.2861988924134728</v>
      </c>
      <c r="CV648" s="442">
        <v>1.2861988924134728</v>
      </c>
      <c r="CW648" s="450" t="s">
        <v>2225</v>
      </c>
      <c r="CX648" s="242"/>
      <c r="CY648" s="436"/>
      <c r="CZ648" s="436"/>
      <c r="DA648" s="437"/>
      <c r="DB648" s="438"/>
      <c r="DC648" s="457">
        <v>0</v>
      </c>
      <c r="DD648" s="458">
        <v>0</v>
      </c>
      <c r="DE648" s="459">
        <v>81354</v>
      </c>
      <c r="DF648" s="357">
        <v>27118</v>
      </c>
    </row>
    <row r="649" spans="1:110" ht="35.25" customHeight="1" x14ac:dyDescent="0.25">
      <c r="A649" s="401" t="s">
        <v>56</v>
      </c>
      <c r="B649" s="48" t="s">
        <v>57</v>
      </c>
      <c r="C649" s="48" t="s">
        <v>1099</v>
      </c>
      <c r="D649" s="145" t="s">
        <v>1167</v>
      </c>
      <c r="E649" s="145" t="s">
        <v>1108</v>
      </c>
      <c r="F649" s="145" t="s">
        <v>1169</v>
      </c>
      <c r="G649" s="14" t="s">
        <v>1108</v>
      </c>
      <c r="H649" s="22" t="s">
        <v>1979</v>
      </c>
      <c r="I649" s="145" t="s">
        <v>1981</v>
      </c>
      <c r="J649" s="426">
        <v>2.5723032953366909</v>
      </c>
      <c r="K649" s="426">
        <v>4.607765141931</v>
      </c>
      <c r="L649" s="488">
        <v>966.7</v>
      </c>
      <c r="M649" s="498"/>
      <c r="N649" s="498"/>
      <c r="O649" s="498"/>
      <c r="P649" s="498"/>
      <c r="Q649" s="498"/>
      <c r="R649" s="498"/>
      <c r="S649" s="498"/>
      <c r="T649" s="498"/>
      <c r="U649" s="498"/>
      <c r="V649" s="498"/>
      <c r="W649" s="498"/>
      <c r="X649" s="498"/>
      <c r="Y649" s="498"/>
      <c r="Z649" s="498"/>
      <c r="AA649" s="498"/>
      <c r="AB649" s="498"/>
      <c r="AC649" s="498">
        <v>35</v>
      </c>
      <c r="AD649" s="498">
        <v>35</v>
      </c>
      <c r="AE649" s="498"/>
      <c r="AF649" s="498"/>
      <c r="AG649" s="585"/>
      <c r="AH649" s="498"/>
      <c r="AI649" s="498">
        <f t="shared" si="48"/>
        <v>35</v>
      </c>
      <c r="AJ649" s="498">
        <f t="shared" si="49"/>
        <v>35</v>
      </c>
      <c r="AK649" s="498"/>
      <c r="AL649" s="498"/>
      <c r="AM649" s="498"/>
      <c r="AN649" s="498"/>
      <c r="AO649" s="498"/>
      <c r="AP649" s="498"/>
      <c r="AQ649" s="498"/>
      <c r="AR649" s="498"/>
      <c r="AS649" s="498"/>
      <c r="AT649" s="498"/>
      <c r="AU649" s="498"/>
      <c r="AV649" s="498"/>
      <c r="AW649" s="498"/>
      <c r="AX649" s="498"/>
      <c r="AY649" s="498"/>
      <c r="AZ649" s="498"/>
      <c r="BA649" s="586">
        <v>167.78</v>
      </c>
      <c r="BB649" s="586">
        <v>167.78</v>
      </c>
      <c r="BC649" s="498"/>
      <c r="BD649" s="498"/>
      <c r="BE649" s="498"/>
      <c r="BF649" s="498"/>
      <c r="BG649" s="256">
        <f t="shared" si="50"/>
        <v>167.78</v>
      </c>
      <c r="BH649" s="26">
        <f t="shared" si="51"/>
        <v>167.78</v>
      </c>
      <c r="BI649" s="514">
        <f t="shared" ref="BI649:BI712" si="52">IF(CN649=0,0,BG649/1000/CN649)</f>
        <v>7.0495798319327743E-2</v>
      </c>
      <c r="BJ649" s="515">
        <v>0</v>
      </c>
      <c r="BK649" s="515">
        <v>0</v>
      </c>
      <c r="BL649" s="515">
        <v>0</v>
      </c>
      <c r="BM649" s="515">
        <v>0</v>
      </c>
      <c r="BN649" s="515">
        <v>0</v>
      </c>
      <c r="BO649" s="515">
        <v>0</v>
      </c>
      <c r="BP649" s="515">
        <v>0</v>
      </c>
      <c r="BQ649" s="515">
        <v>0</v>
      </c>
      <c r="BR649" s="515">
        <v>0</v>
      </c>
      <c r="BS649" s="515">
        <v>0</v>
      </c>
      <c r="BT649" s="515">
        <v>0</v>
      </c>
      <c r="BU649" s="515">
        <v>0</v>
      </c>
      <c r="BV649" s="515">
        <v>0</v>
      </c>
      <c r="BW649" s="515">
        <v>0</v>
      </c>
      <c r="BX649" s="515">
        <v>0</v>
      </c>
      <c r="BY649" s="515">
        <v>0</v>
      </c>
      <c r="BZ649" s="515">
        <v>196946.87520000001</v>
      </c>
      <c r="CA649" s="515">
        <v>196946.87520000001</v>
      </c>
      <c r="CB649" s="515">
        <v>0</v>
      </c>
      <c r="CC649" s="515">
        <v>0</v>
      </c>
      <c r="CD649" s="515">
        <v>0</v>
      </c>
      <c r="CE649" s="515">
        <v>0</v>
      </c>
      <c r="CF649" s="515">
        <v>196946.87520000001</v>
      </c>
      <c r="CG649" s="516">
        <v>196946.87520000001</v>
      </c>
      <c r="CH649" s="501">
        <v>7253280</v>
      </c>
      <c r="CI649" s="501">
        <v>7253280</v>
      </c>
      <c r="CJ649" s="501">
        <v>8339520</v>
      </c>
      <c r="CK649" s="257" t="s">
        <v>1976</v>
      </c>
      <c r="CL649" s="108">
        <v>2.0699999999999998</v>
      </c>
      <c r="CM649" s="245">
        <v>2.0699999999999998</v>
      </c>
      <c r="CN649" s="109">
        <v>2.38</v>
      </c>
      <c r="CO649" s="436"/>
      <c r="CP649" s="436"/>
      <c r="CQ649" s="436"/>
      <c r="CR649" s="273"/>
      <c r="CS649" s="447">
        <v>119.577273536974</v>
      </c>
      <c r="CT649" s="448">
        <v>119.54530411641974</v>
      </c>
      <c r="CU649" s="441">
        <v>1.0192636656584921</v>
      </c>
      <c r="CV649" s="442">
        <v>1.0189161719568152</v>
      </c>
      <c r="CW649" s="450" t="s">
        <v>2228</v>
      </c>
      <c r="CX649" s="242"/>
      <c r="CY649" s="436"/>
      <c r="CZ649" s="436"/>
      <c r="DA649" s="437"/>
      <c r="DB649" s="438"/>
      <c r="DC649" s="457">
        <v>184701</v>
      </c>
      <c r="DD649" s="458">
        <v>0</v>
      </c>
      <c r="DE649" s="459">
        <v>25361</v>
      </c>
      <c r="DF649" s="357">
        <v>70020.666666666672</v>
      </c>
    </row>
    <row r="650" spans="1:110" ht="35.25" customHeight="1" x14ac:dyDescent="0.25">
      <c r="A650" s="401" t="s">
        <v>56</v>
      </c>
      <c r="B650" s="48" t="s">
        <v>57</v>
      </c>
      <c r="C650" s="48" t="s">
        <v>1099</v>
      </c>
      <c r="D650" s="145" t="s">
        <v>1167</v>
      </c>
      <c r="E650" s="145" t="s">
        <v>1108</v>
      </c>
      <c r="F650" s="145" t="s">
        <v>1170</v>
      </c>
      <c r="G650" s="14" t="s">
        <v>1108</v>
      </c>
      <c r="H650" s="22" t="s">
        <v>1979</v>
      </c>
      <c r="I650" s="145" t="s">
        <v>1981</v>
      </c>
      <c r="J650" s="426">
        <v>2.5506873012582316</v>
      </c>
      <c r="K650" s="426">
        <v>6.0799242297780003</v>
      </c>
      <c r="L650" s="488">
        <v>940.5</v>
      </c>
      <c r="M650" s="498"/>
      <c r="N650" s="498"/>
      <c r="O650" s="498"/>
      <c r="P650" s="498"/>
      <c r="Q650" s="498"/>
      <c r="R650" s="498"/>
      <c r="S650" s="498"/>
      <c r="T650" s="498"/>
      <c r="U650" s="498"/>
      <c r="V650" s="498"/>
      <c r="W650" s="498"/>
      <c r="X650" s="498"/>
      <c r="Y650" s="498"/>
      <c r="Z650" s="498"/>
      <c r="AA650" s="498"/>
      <c r="AB650" s="498"/>
      <c r="AC650" s="498">
        <v>37</v>
      </c>
      <c r="AD650" s="498">
        <v>37</v>
      </c>
      <c r="AE650" s="498"/>
      <c r="AF650" s="498"/>
      <c r="AG650" s="585"/>
      <c r="AH650" s="498"/>
      <c r="AI650" s="498">
        <f t="shared" ref="AI650:AI713" si="53">SUM(M650,O650,Q650,S650,U650,W650,Y650,AA650,AC650,AE650,AG650)</f>
        <v>37</v>
      </c>
      <c r="AJ650" s="498">
        <f t="shared" ref="AJ650:AJ713" si="54">SUM(N650,P650,R650,T650,V650,X650,Z650,AB650,AD650,AF650,AH650)</f>
        <v>37</v>
      </c>
      <c r="AK650" s="498"/>
      <c r="AL650" s="498"/>
      <c r="AM650" s="498"/>
      <c r="AN650" s="498"/>
      <c r="AO650" s="498"/>
      <c r="AP650" s="498"/>
      <c r="AQ650" s="498"/>
      <c r="AR650" s="498"/>
      <c r="AS650" s="498"/>
      <c r="AT650" s="498"/>
      <c r="AU650" s="498"/>
      <c r="AV650" s="498"/>
      <c r="AW650" s="498"/>
      <c r="AX650" s="498"/>
      <c r="AY650" s="498"/>
      <c r="AZ650" s="498"/>
      <c r="BA650" s="586">
        <v>186.52</v>
      </c>
      <c r="BB650" s="586">
        <v>186.52</v>
      </c>
      <c r="BC650" s="498"/>
      <c r="BD650" s="498"/>
      <c r="BE650" s="498"/>
      <c r="BF650" s="498"/>
      <c r="BG650" s="256">
        <f t="shared" ref="BG650:BG713" si="55">SUM(AK650,AM650,AO650,AQ650,AS650,AU650,AW650,AY650,BA650,BC650,BE650)</f>
        <v>186.52</v>
      </c>
      <c r="BH650" s="26">
        <f t="shared" ref="BH650:BH713" si="56">SUM(AL650,AN650,AP650,AR650,AT650,AV650,AX650,AZ650,BB650,BD650,BF650)</f>
        <v>186.52</v>
      </c>
      <c r="BI650" s="514">
        <f t="shared" si="52"/>
        <v>8.9244019138756001E-2</v>
      </c>
      <c r="BJ650" s="515">
        <v>0</v>
      </c>
      <c r="BK650" s="515">
        <v>0</v>
      </c>
      <c r="BL650" s="515">
        <v>0</v>
      </c>
      <c r="BM650" s="515">
        <v>0</v>
      </c>
      <c r="BN650" s="515">
        <v>0</v>
      </c>
      <c r="BO650" s="515">
        <v>0</v>
      </c>
      <c r="BP650" s="515">
        <v>0</v>
      </c>
      <c r="BQ650" s="515">
        <v>0</v>
      </c>
      <c r="BR650" s="515">
        <v>0</v>
      </c>
      <c r="BS650" s="515">
        <v>0</v>
      </c>
      <c r="BT650" s="515">
        <v>0</v>
      </c>
      <c r="BU650" s="515">
        <v>0</v>
      </c>
      <c r="BV650" s="515">
        <v>0</v>
      </c>
      <c r="BW650" s="515">
        <v>0</v>
      </c>
      <c r="BX650" s="515">
        <v>0</v>
      </c>
      <c r="BY650" s="515">
        <v>0</v>
      </c>
      <c r="BZ650" s="515">
        <v>218944.63680000004</v>
      </c>
      <c r="CA650" s="515">
        <v>218944.63680000004</v>
      </c>
      <c r="CB650" s="515">
        <v>0</v>
      </c>
      <c r="CC650" s="515">
        <v>0</v>
      </c>
      <c r="CD650" s="515">
        <v>0</v>
      </c>
      <c r="CE650" s="515">
        <v>0</v>
      </c>
      <c r="CF650" s="515">
        <v>218944.63680000004</v>
      </c>
      <c r="CG650" s="516">
        <v>218944.63680000004</v>
      </c>
      <c r="CH650" s="501">
        <v>6902880</v>
      </c>
      <c r="CI650" s="501">
        <v>6902880</v>
      </c>
      <c r="CJ650" s="501">
        <v>7323360</v>
      </c>
      <c r="CK650" s="257" t="s">
        <v>1976</v>
      </c>
      <c r="CL650" s="108">
        <v>1.97</v>
      </c>
      <c r="CM650" s="245">
        <v>1.97</v>
      </c>
      <c r="CN650" s="109">
        <v>2.09</v>
      </c>
      <c r="CO650" s="436"/>
      <c r="CP650" s="436"/>
      <c r="CQ650" s="436"/>
      <c r="CR650" s="273"/>
      <c r="CS650" s="447">
        <v>60.579688090589023</v>
      </c>
      <c r="CT650" s="448">
        <v>60.579688090589023</v>
      </c>
      <c r="CU650" s="441">
        <v>0.71220683902453619</v>
      </c>
      <c r="CV650" s="442">
        <v>0.71220683902453619</v>
      </c>
      <c r="CW650" s="450" t="s">
        <v>2228</v>
      </c>
      <c r="CX650" s="242"/>
      <c r="CY650" s="436"/>
      <c r="CZ650" s="436"/>
      <c r="DA650" s="437"/>
      <c r="DB650" s="438"/>
      <c r="DC650" s="457">
        <v>0</v>
      </c>
      <c r="DD650" s="458">
        <v>0</v>
      </c>
      <c r="DE650" s="459">
        <v>0</v>
      </c>
      <c r="DF650" s="357">
        <v>0</v>
      </c>
    </row>
    <row r="651" spans="1:110" ht="35.25" customHeight="1" x14ac:dyDescent="0.25">
      <c r="A651" s="401" t="s">
        <v>56</v>
      </c>
      <c r="B651" s="48" t="s">
        <v>57</v>
      </c>
      <c r="C651" s="48" t="s">
        <v>1099</v>
      </c>
      <c r="D651" s="145" t="s">
        <v>1167</v>
      </c>
      <c r="E651" s="145" t="s">
        <v>1108</v>
      </c>
      <c r="F651" s="145" t="s">
        <v>1171</v>
      </c>
      <c r="G651" s="14" t="s">
        <v>1172</v>
      </c>
      <c r="H651" s="22" t="s">
        <v>1979</v>
      </c>
      <c r="I651" s="145" t="s">
        <v>1981</v>
      </c>
      <c r="J651" s="426">
        <v>2.8605165497161527</v>
      </c>
      <c r="K651" s="426">
        <v>2.467613631231</v>
      </c>
      <c r="L651" s="488">
        <v>694</v>
      </c>
      <c r="M651" s="498"/>
      <c r="N651" s="498"/>
      <c r="O651" s="498"/>
      <c r="P651" s="498"/>
      <c r="Q651" s="498"/>
      <c r="R651" s="498"/>
      <c r="S651" s="498"/>
      <c r="T651" s="498"/>
      <c r="U651" s="498"/>
      <c r="V651" s="498"/>
      <c r="W651" s="498"/>
      <c r="X651" s="498"/>
      <c r="Y651" s="498"/>
      <c r="Z651" s="498"/>
      <c r="AA651" s="498"/>
      <c r="AB651" s="498"/>
      <c r="AC651" s="498">
        <v>20</v>
      </c>
      <c r="AD651" s="498">
        <v>20</v>
      </c>
      <c r="AE651" s="498"/>
      <c r="AF651" s="498"/>
      <c r="AG651" s="585"/>
      <c r="AH651" s="498"/>
      <c r="AI651" s="498">
        <f t="shared" si="53"/>
        <v>20</v>
      </c>
      <c r="AJ651" s="498">
        <f t="shared" si="54"/>
        <v>20</v>
      </c>
      <c r="AK651" s="498"/>
      <c r="AL651" s="498"/>
      <c r="AM651" s="498"/>
      <c r="AN651" s="498"/>
      <c r="AO651" s="498"/>
      <c r="AP651" s="498"/>
      <c r="AQ651" s="498"/>
      <c r="AR651" s="498"/>
      <c r="AS651" s="498"/>
      <c r="AT651" s="498"/>
      <c r="AU651" s="498"/>
      <c r="AV651" s="498"/>
      <c r="AW651" s="498"/>
      <c r="AX651" s="498"/>
      <c r="AY651" s="498"/>
      <c r="AZ651" s="498"/>
      <c r="BA651" s="586">
        <v>88.17</v>
      </c>
      <c r="BB651" s="586">
        <v>88.17</v>
      </c>
      <c r="BC651" s="498"/>
      <c r="BD651" s="498"/>
      <c r="BE651" s="498"/>
      <c r="BF651" s="498"/>
      <c r="BG651" s="256">
        <f t="shared" si="55"/>
        <v>88.17</v>
      </c>
      <c r="BH651" s="26">
        <f t="shared" si="56"/>
        <v>88.17</v>
      </c>
      <c r="BI651" s="514">
        <f t="shared" si="52"/>
        <v>4.8445054945054945E-2</v>
      </c>
      <c r="BJ651" s="515">
        <v>0</v>
      </c>
      <c r="BK651" s="515">
        <v>0</v>
      </c>
      <c r="BL651" s="515">
        <v>0</v>
      </c>
      <c r="BM651" s="515">
        <v>0</v>
      </c>
      <c r="BN651" s="515">
        <v>0</v>
      </c>
      <c r="BO651" s="515">
        <v>0</v>
      </c>
      <c r="BP651" s="515">
        <v>0</v>
      </c>
      <c r="BQ651" s="515">
        <v>0</v>
      </c>
      <c r="BR651" s="515">
        <v>0</v>
      </c>
      <c r="BS651" s="515">
        <v>0</v>
      </c>
      <c r="BT651" s="515">
        <v>0</v>
      </c>
      <c r="BU651" s="515">
        <v>0</v>
      </c>
      <c r="BV651" s="515">
        <v>0</v>
      </c>
      <c r="BW651" s="515">
        <v>0</v>
      </c>
      <c r="BX651" s="515">
        <v>0</v>
      </c>
      <c r="BY651" s="515">
        <v>0</v>
      </c>
      <c r="BZ651" s="515">
        <v>103497.47280000002</v>
      </c>
      <c r="CA651" s="515">
        <v>103497.47280000002</v>
      </c>
      <c r="CB651" s="515">
        <v>0</v>
      </c>
      <c r="CC651" s="515">
        <v>0</v>
      </c>
      <c r="CD651" s="515">
        <v>0</v>
      </c>
      <c r="CE651" s="515">
        <v>0</v>
      </c>
      <c r="CF651" s="515">
        <v>103497.47280000002</v>
      </c>
      <c r="CG651" s="516">
        <v>103497.47280000002</v>
      </c>
      <c r="CH651" s="501">
        <v>5746560</v>
      </c>
      <c r="CI651" s="501">
        <v>5746560</v>
      </c>
      <c r="CJ651" s="501">
        <v>6377280.0000000009</v>
      </c>
      <c r="CK651" s="257" t="s">
        <v>1976</v>
      </c>
      <c r="CL651" s="108">
        <v>1.64</v>
      </c>
      <c r="CM651" s="245">
        <v>1.64</v>
      </c>
      <c r="CN651" s="109">
        <v>1.82</v>
      </c>
      <c r="CO651" s="436"/>
      <c r="CP651" s="436"/>
      <c r="CQ651" s="436"/>
      <c r="CR651" s="273"/>
      <c r="CS651" s="447">
        <v>45.266922694726993</v>
      </c>
      <c r="CT651" s="448">
        <v>43.884278266397281</v>
      </c>
      <c r="CU651" s="441">
        <v>0.67568135811580932</v>
      </c>
      <c r="CV651" s="442">
        <v>0.67036349492992586</v>
      </c>
      <c r="CW651" s="450" t="s">
        <v>2311</v>
      </c>
      <c r="CX651" s="242"/>
      <c r="CY651" s="436"/>
      <c r="CZ651" s="436"/>
      <c r="DA651" s="437"/>
      <c r="DB651" s="438"/>
      <c r="DC651" s="457">
        <v>0</v>
      </c>
      <c r="DD651" s="458">
        <v>0</v>
      </c>
      <c r="DE651" s="459">
        <v>0</v>
      </c>
      <c r="DF651" s="357">
        <v>0</v>
      </c>
    </row>
    <row r="652" spans="1:110" ht="35.25" customHeight="1" x14ac:dyDescent="0.25">
      <c r="A652" s="401" t="s">
        <v>56</v>
      </c>
      <c r="B652" s="48" t="s">
        <v>57</v>
      </c>
      <c r="C652" s="48" t="s">
        <v>1099</v>
      </c>
      <c r="D652" s="145" t="s">
        <v>1167</v>
      </c>
      <c r="E652" s="145" t="s">
        <v>1108</v>
      </c>
      <c r="F652" s="145" t="s">
        <v>1173</v>
      </c>
      <c r="G652" s="14" t="s">
        <v>1108</v>
      </c>
      <c r="H652" s="22" t="s">
        <v>1979</v>
      </c>
      <c r="I652" s="145" t="s">
        <v>1981</v>
      </c>
      <c r="J652" s="426">
        <v>2.6299459462125832</v>
      </c>
      <c r="K652" s="426">
        <v>4.0986742338990005</v>
      </c>
      <c r="L652" s="488">
        <v>1316.7</v>
      </c>
      <c r="M652" s="498"/>
      <c r="N652" s="498"/>
      <c r="O652" s="498"/>
      <c r="P652" s="498"/>
      <c r="Q652" s="498"/>
      <c r="R652" s="498"/>
      <c r="S652" s="498"/>
      <c r="T652" s="498"/>
      <c r="U652" s="498"/>
      <c r="V652" s="498"/>
      <c r="W652" s="498"/>
      <c r="X652" s="498"/>
      <c r="Y652" s="498"/>
      <c r="Z652" s="498"/>
      <c r="AA652" s="498"/>
      <c r="AB652" s="498"/>
      <c r="AC652" s="498">
        <v>21</v>
      </c>
      <c r="AD652" s="498">
        <v>21</v>
      </c>
      <c r="AE652" s="498"/>
      <c r="AF652" s="498"/>
      <c r="AG652" s="585"/>
      <c r="AH652" s="498"/>
      <c r="AI652" s="498">
        <f t="shared" si="53"/>
        <v>21</v>
      </c>
      <c r="AJ652" s="498">
        <f t="shared" si="54"/>
        <v>21</v>
      </c>
      <c r="AK652" s="498"/>
      <c r="AL652" s="498"/>
      <c r="AM652" s="498"/>
      <c r="AN652" s="498"/>
      <c r="AO652" s="498"/>
      <c r="AP652" s="498"/>
      <c r="AQ652" s="498"/>
      <c r="AR652" s="498"/>
      <c r="AS652" s="498"/>
      <c r="AT652" s="498"/>
      <c r="AU652" s="498"/>
      <c r="AV652" s="498"/>
      <c r="AW652" s="498"/>
      <c r="AX652" s="498"/>
      <c r="AY652" s="498"/>
      <c r="AZ652" s="498"/>
      <c r="BA652" s="586">
        <v>90.89</v>
      </c>
      <c r="BB652" s="586">
        <v>90.89</v>
      </c>
      <c r="BC652" s="498"/>
      <c r="BD652" s="498"/>
      <c r="BE652" s="498"/>
      <c r="BF652" s="498"/>
      <c r="BG652" s="256">
        <f t="shared" si="55"/>
        <v>90.89</v>
      </c>
      <c r="BH652" s="26">
        <f t="shared" si="56"/>
        <v>90.89</v>
      </c>
      <c r="BI652" s="514">
        <f t="shared" si="52"/>
        <v>4.4121359223300967E-2</v>
      </c>
      <c r="BJ652" s="515">
        <v>0</v>
      </c>
      <c r="BK652" s="515">
        <v>0</v>
      </c>
      <c r="BL652" s="515">
        <v>0</v>
      </c>
      <c r="BM652" s="515">
        <v>0</v>
      </c>
      <c r="BN652" s="515">
        <v>0</v>
      </c>
      <c r="BO652" s="515">
        <v>0</v>
      </c>
      <c r="BP652" s="515">
        <v>0</v>
      </c>
      <c r="BQ652" s="515">
        <v>0</v>
      </c>
      <c r="BR652" s="515">
        <v>0</v>
      </c>
      <c r="BS652" s="515">
        <v>0</v>
      </c>
      <c r="BT652" s="515">
        <v>0</v>
      </c>
      <c r="BU652" s="515">
        <v>0</v>
      </c>
      <c r="BV652" s="515">
        <v>0</v>
      </c>
      <c r="BW652" s="515">
        <v>0</v>
      </c>
      <c r="BX652" s="515">
        <v>0</v>
      </c>
      <c r="BY652" s="515">
        <v>0</v>
      </c>
      <c r="BZ652" s="515">
        <v>106690.31760000001</v>
      </c>
      <c r="CA652" s="515">
        <v>106690.31760000001</v>
      </c>
      <c r="CB652" s="515">
        <v>0</v>
      </c>
      <c r="CC652" s="515">
        <v>0</v>
      </c>
      <c r="CD652" s="515">
        <v>0</v>
      </c>
      <c r="CE652" s="515">
        <v>0</v>
      </c>
      <c r="CF652" s="515">
        <v>106690.31760000001</v>
      </c>
      <c r="CG652" s="516">
        <v>106690.31760000001</v>
      </c>
      <c r="CH652" s="501">
        <v>7008000</v>
      </c>
      <c r="CI652" s="501">
        <v>7008000</v>
      </c>
      <c r="CJ652" s="501">
        <v>7218240.0000000009</v>
      </c>
      <c r="CK652" s="257" t="s">
        <v>1976</v>
      </c>
      <c r="CL652" s="108">
        <v>2</v>
      </c>
      <c r="CM652" s="245">
        <v>2</v>
      </c>
      <c r="CN652" s="109">
        <v>2.06</v>
      </c>
      <c r="CO652" s="436"/>
      <c r="CP652" s="436"/>
      <c r="CQ652" s="436"/>
      <c r="CR652" s="273"/>
      <c r="CS652" s="447">
        <v>282.83853044636055</v>
      </c>
      <c r="CT652" s="448">
        <v>50.37352030437328</v>
      </c>
      <c r="CU652" s="441">
        <v>1.012811942178792</v>
      </c>
      <c r="CV652" s="442">
        <v>0.68116894015039531</v>
      </c>
      <c r="CW652" s="450" t="s">
        <v>2321</v>
      </c>
      <c r="CX652" s="242"/>
      <c r="CY652" s="436"/>
      <c r="CZ652" s="436"/>
      <c r="DA652" s="437"/>
      <c r="DB652" s="438"/>
      <c r="DC652" s="457">
        <v>0</v>
      </c>
      <c r="DD652" s="458">
        <v>0</v>
      </c>
      <c r="DE652" s="459">
        <v>0</v>
      </c>
      <c r="DF652" s="357">
        <v>0</v>
      </c>
    </row>
    <row r="653" spans="1:110" ht="35.25" customHeight="1" x14ac:dyDescent="0.25">
      <c r="A653" s="401" t="s">
        <v>56</v>
      </c>
      <c r="B653" s="48" t="s">
        <v>57</v>
      </c>
      <c r="C653" s="48" t="s">
        <v>1099</v>
      </c>
      <c r="D653" s="145" t="s">
        <v>1167</v>
      </c>
      <c r="E653" s="145" t="s">
        <v>1108</v>
      </c>
      <c r="F653" s="145" t="s">
        <v>1174</v>
      </c>
      <c r="G653" s="14" t="s">
        <v>1175</v>
      </c>
      <c r="H653" s="22" t="s">
        <v>1979</v>
      </c>
      <c r="I653" s="145" t="s">
        <v>1981</v>
      </c>
      <c r="J653" s="426">
        <v>2.8821325437946119</v>
      </c>
      <c r="K653" s="426">
        <v>3.4363636292160002</v>
      </c>
      <c r="L653" s="488">
        <v>450</v>
      </c>
      <c r="M653" s="498"/>
      <c r="N653" s="498"/>
      <c r="O653" s="498"/>
      <c r="P653" s="498"/>
      <c r="Q653" s="498"/>
      <c r="R653" s="498"/>
      <c r="S653" s="498"/>
      <c r="T653" s="498"/>
      <c r="U653" s="498"/>
      <c r="V653" s="498"/>
      <c r="W653" s="498"/>
      <c r="X653" s="498"/>
      <c r="Y653" s="498"/>
      <c r="Z653" s="498"/>
      <c r="AA653" s="498"/>
      <c r="AB653" s="498"/>
      <c r="AC653" s="498">
        <v>21</v>
      </c>
      <c r="AD653" s="498">
        <v>21</v>
      </c>
      <c r="AE653" s="498"/>
      <c r="AF653" s="498"/>
      <c r="AG653" s="585"/>
      <c r="AH653" s="498"/>
      <c r="AI653" s="498">
        <f t="shared" si="53"/>
        <v>21</v>
      </c>
      <c r="AJ653" s="498">
        <f t="shared" si="54"/>
        <v>21</v>
      </c>
      <c r="AK653" s="498"/>
      <c r="AL653" s="498"/>
      <c r="AM653" s="498"/>
      <c r="AN653" s="498"/>
      <c r="AO653" s="498"/>
      <c r="AP653" s="498"/>
      <c r="AQ653" s="498"/>
      <c r="AR653" s="498"/>
      <c r="AS653" s="498"/>
      <c r="AT653" s="498"/>
      <c r="AU653" s="498"/>
      <c r="AV653" s="498"/>
      <c r="AW653" s="498"/>
      <c r="AX653" s="498"/>
      <c r="AY653" s="498"/>
      <c r="AZ653" s="498"/>
      <c r="BA653" s="586">
        <v>118.54</v>
      </c>
      <c r="BB653" s="586">
        <v>118.54</v>
      </c>
      <c r="BC653" s="498"/>
      <c r="BD653" s="498"/>
      <c r="BE653" s="498"/>
      <c r="BF653" s="498"/>
      <c r="BG653" s="256">
        <f t="shared" si="55"/>
        <v>118.54</v>
      </c>
      <c r="BH653" s="26">
        <f t="shared" si="56"/>
        <v>118.54</v>
      </c>
      <c r="BI653" s="514">
        <f t="shared" si="52"/>
        <v>6.6971751412429378E-2</v>
      </c>
      <c r="BJ653" s="515">
        <v>0</v>
      </c>
      <c r="BK653" s="515">
        <v>0</v>
      </c>
      <c r="BL653" s="515">
        <v>0</v>
      </c>
      <c r="BM653" s="515">
        <v>0</v>
      </c>
      <c r="BN653" s="515">
        <v>0</v>
      </c>
      <c r="BO653" s="515">
        <v>0</v>
      </c>
      <c r="BP653" s="515">
        <v>0</v>
      </c>
      <c r="BQ653" s="515">
        <v>0</v>
      </c>
      <c r="BR653" s="515">
        <v>0</v>
      </c>
      <c r="BS653" s="515">
        <v>0</v>
      </c>
      <c r="BT653" s="515">
        <v>0</v>
      </c>
      <c r="BU653" s="515">
        <v>0</v>
      </c>
      <c r="BV653" s="515">
        <v>0</v>
      </c>
      <c r="BW653" s="515">
        <v>0</v>
      </c>
      <c r="BX653" s="515">
        <v>0</v>
      </c>
      <c r="BY653" s="515">
        <v>0</v>
      </c>
      <c r="BZ653" s="515">
        <v>139146.99360000002</v>
      </c>
      <c r="CA653" s="515">
        <v>139146.99360000002</v>
      </c>
      <c r="CB653" s="515">
        <v>0</v>
      </c>
      <c r="CC653" s="515">
        <v>0</v>
      </c>
      <c r="CD653" s="515">
        <v>0</v>
      </c>
      <c r="CE653" s="515">
        <v>0</v>
      </c>
      <c r="CF653" s="515">
        <v>139146.99360000002</v>
      </c>
      <c r="CG653" s="516">
        <v>139146.99360000002</v>
      </c>
      <c r="CH653" s="501">
        <v>5746560</v>
      </c>
      <c r="CI653" s="501">
        <v>5746560</v>
      </c>
      <c r="CJ653" s="501">
        <v>6202080.0000000009</v>
      </c>
      <c r="CK653" s="257" t="s">
        <v>1976</v>
      </c>
      <c r="CL653" s="108">
        <v>1.64</v>
      </c>
      <c r="CM653" s="245">
        <v>1.64</v>
      </c>
      <c r="CN653" s="109">
        <v>1.77</v>
      </c>
      <c r="CO653" s="436"/>
      <c r="CP653" s="436"/>
      <c r="CQ653" s="436"/>
      <c r="CR653" s="273"/>
      <c r="CS653" s="447">
        <v>50.964996528127728</v>
      </c>
      <c r="CT653" s="448">
        <v>50.964996528127728</v>
      </c>
      <c r="CU653" s="441">
        <v>0.75170397366511832</v>
      </c>
      <c r="CV653" s="442">
        <v>0.75170397366511832</v>
      </c>
      <c r="CW653" s="450" t="s">
        <v>2225</v>
      </c>
      <c r="CX653" s="242"/>
      <c r="CY653" s="436"/>
      <c r="CZ653" s="436"/>
      <c r="DA653" s="437"/>
      <c r="DB653" s="438"/>
      <c r="DC653" s="457">
        <v>0</v>
      </c>
      <c r="DD653" s="458">
        <v>0</v>
      </c>
      <c r="DE653" s="459">
        <v>0</v>
      </c>
      <c r="DF653" s="357">
        <v>0</v>
      </c>
    </row>
    <row r="654" spans="1:110" ht="35.25" customHeight="1" x14ac:dyDescent="0.25">
      <c r="A654" s="401" t="s">
        <v>56</v>
      </c>
      <c r="B654" s="48" t="s">
        <v>57</v>
      </c>
      <c r="C654" s="48" t="s">
        <v>1099</v>
      </c>
      <c r="D654" s="145" t="s">
        <v>1176</v>
      </c>
      <c r="E654" s="145" t="s">
        <v>1116</v>
      </c>
      <c r="F654" s="145" t="s">
        <v>1177</v>
      </c>
      <c r="G654" s="14" t="s">
        <v>1116</v>
      </c>
      <c r="H654" s="22" t="s">
        <v>1978</v>
      </c>
      <c r="I654" s="145" t="s">
        <v>1981</v>
      </c>
      <c r="J654" s="426">
        <v>3.7107456501355629</v>
      </c>
      <c r="K654" s="426">
        <v>0.44678030210100006</v>
      </c>
      <c r="L654" s="488">
        <v>15</v>
      </c>
      <c r="M654" s="498"/>
      <c r="N654" s="498"/>
      <c r="O654" s="498"/>
      <c r="P654" s="498"/>
      <c r="Q654" s="498"/>
      <c r="R654" s="498"/>
      <c r="S654" s="498"/>
      <c r="T654" s="498"/>
      <c r="U654" s="498"/>
      <c r="V654" s="498"/>
      <c r="W654" s="498"/>
      <c r="X654" s="498"/>
      <c r="Y654" s="498"/>
      <c r="Z654" s="498"/>
      <c r="AA654" s="498"/>
      <c r="AB654" s="498"/>
      <c r="AC654" s="498">
        <v>3</v>
      </c>
      <c r="AD654" s="498">
        <v>3</v>
      </c>
      <c r="AE654" s="498"/>
      <c r="AF654" s="498"/>
      <c r="AG654" s="585"/>
      <c r="AH654" s="498"/>
      <c r="AI654" s="498">
        <f t="shared" si="53"/>
        <v>3</v>
      </c>
      <c r="AJ654" s="498">
        <f t="shared" si="54"/>
        <v>3</v>
      </c>
      <c r="AK654" s="498"/>
      <c r="AL654" s="498"/>
      <c r="AM654" s="498"/>
      <c r="AN654" s="498"/>
      <c r="AO654" s="498"/>
      <c r="AP654" s="498"/>
      <c r="AQ654" s="498"/>
      <c r="AR654" s="498"/>
      <c r="AS654" s="498"/>
      <c r="AT654" s="498"/>
      <c r="AU654" s="498"/>
      <c r="AV654" s="498"/>
      <c r="AW654" s="498"/>
      <c r="AX654" s="498"/>
      <c r="AY654" s="498"/>
      <c r="AZ654" s="498"/>
      <c r="BA654" s="586">
        <v>22.5</v>
      </c>
      <c r="BB654" s="586">
        <v>22.5</v>
      </c>
      <c r="BC654" s="498"/>
      <c r="BD654" s="498"/>
      <c r="BE654" s="498"/>
      <c r="BF654" s="498"/>
      <c r="BG654" s="256">
        <f t="shared" si="55"/>
        <v>22.5</v>
      </c>
      <c r="BH654" s="26">
        <f t="shared" si="56"/>
        <v>22.5</v>
      </c>
      <c r="BI654" s="514">
        <f t="shared" si="52"/>
        <v>8.9641434262948214E-3</v>
      </c>
      <c r="BJ654" s="515">
        <v>0</v>
      </c>
      <c r="BK654" s="515">
        <v>0</v>
      </c>
      <c r="BL654" s="515">
        <v>0</v>
      </c>
      <c r="BM654" s="515">
        <v>0</v>
      </c>
      <c r="BN654" s="515">
        <v>0</v>
      </c>
      <c r="BO654" s="515">
        <v>0</v>
      </c>
      <c r="BP654" s="515">
        <v>0</v>
      </c>
      <c r="BQ654" s="515">
        <v>0</v>
      </c>
      <c r="BR654" s="515">
        <v>0</v>
      </c>
      <c r="BS654" s="515">
        <v>0</v>
      </c>
      <c r="BT654" s="515">
        <v>0</v>
      </c>
      <c r="BU654" s="515">
        <v>0</v>
      </c>
      <c r="BV654" s="515">
        <v>0</v>
      </c>
      <c r="BW654" s="515">
        <v>0</v>
      </c>
      <c r="BX654" s="515">
        <v>0</v>
      </c>
      <c r="BY654" s="515">
        <v>0</v>
      </c>
      <c r="BZ654" s="515">
        <v>26411.4</v>
      </c>
      <c r="CA654" s="515">
        <v>26411.4</v>
      </c>
      <c r="CB654" s="515">
        <v>0</v>
      </c>
      <c r="CC654" s="515">
        <v>0</v>
      </c>
      <c r="CD654" s="515">
        <v>0</v>
      </c>
      <c r="CE654" s="515">
        <v>0</v>
      </c>
      <c r="CF654" s="515">
        <v>26411.4</v>
      </c>
      <c r="CG654" s="516">
        <v>26411.4</v>
      </c>
      <c r="CH654" s="501">
        <v>3609120.0000000005</v>
      </c>
      <c r="CI654" s="501">
        <v>3609120.0000000005</v>
      </c>
      <c r="CJ654" s="501">
        <v>8795040</v>
      </c>
      <c r="CK654" s="257" t="s">
        <v>1976</v>
      </c>
      <c r="CL654" s="108">
        <v>1.03</v>
      </c>
      <c r="CM654" s="245">
        <v>1.03</v>
      </c>
      <c r="CN654" s="109">
        <v>2.5099999999999998</v>
      </c>
      <c r="CO654" s="436"/>
      <c r="CP654" s="436"/>
      <c r="CQ654" s="436"/>
      <c r="CR654" s="273"/>
      <c r="CS654" s="447">
        <v>37.666666666666664</v>
      </c>
      <c r="CT654" s="448">
        <v>37.666666666666664</v>
      </c>
      <c r="CU654" s="441">
        <v>0.33333333333333331</v>
      </c>
      <c r="CV654" s="442">
        <v>0.33333333333333331</v>
      </c>
      <c r="CW654" s="450" t="s">
        <v>2213</v>
      </c>
      <c r="CX654" s="242"/>
      <c r="CY654" s="436"/>
      <c r="CZ654" s="436"/>
      <c r="DA654" s="437"/>
      <c r="DB654" s="438"/>
      <c r="DC654" s="457">
        <v>0</v>
      </c>
      <c r="DD654" s="458">
        <v>0</v>
      </c>
      <c r="DE654" s="459">
        <v>0</v>
      </c>
      <c r="DF654" s="357">
        <v>0</v>
      </c>
    </row>
    <row r="655" spans="1:110" ht="35.25" customHeight="1" x14ac:dyDescent="0.25">
      <c r="A655" s="401" t="s">
        <v>56</v>
      </c>
      <c r="B655" s="48" t="s">
        <v>57</v>
      </c>
      <c r="C655" s="48" t="s">
        <v>1099</v>
      </c>
      <c r="D655" s="145" t="s">
        <v>1176</v>
      </c>
      <c r="E655" s="145" t="s">
        <v>1116</v>
      </c>
      <c r="F655" s="145" t="s">
        <v>1178</v>
      </c>
      <c r="G655" s="14" t="s">
        <v>1116</v>
      </c>
      <c r="H655" s="22" t="s">
        <v>1978</v>
      </c>
      <c r="I655" s="145" t="s">
        <v>1981</v>
      </c>
      <c r="J655" s="426">
        <v>2.4858393190228529</v>
      </c>
      <c r="K655" s="426">
        <v>1.4589015121170001</v>
      </c>
      <c r="L655" s="488">
        <v>43.3</v>
      </c>
      <c r="M655" s="498"/>
      <c r="N655" s="498"/>
      <c r="O655" s="498"/>
      <c r="P655" s="498"/>
      <c r="Q655" s="498"/>
      <c r="R655" s="498"/>
      <c r="S655" s="498"/>
      <c r="T655" s="498"/>
      <c r="U655" s="498"/>
      <c r="V655" s="498"/>
      <c r="W655" s="498"/>
      <c r="X655" s="498"/>
      <c r="Y655" s="498"/>
      <c r="Z655" s="498"/>
      <c r="AA655" s="498"/>
      <c r="AB655" s="498"/>
      <c r="AC655" s="498">
        <v>1</v>
      </c>
      <c r="AD655" s="498">
        <v>1</v>
      </c>
      <c r="AE655" s="498"/>
      <c r="AF655" s="498"/>
      <c r="AG655" s="585"/>
      <c r="AH655" s="498"/>
      <c r="AI655" s="498">
        <f t="shared" si="53"/>
        <v>1</v>
      </c>
      <c r="AJ655" s="498">
        <f t="shared" si="54"/>
        <v>1</v>
      </c>
      <c r="AK655" s="498"/>
      <c r="AL655" s="498"/>
      <c r="AM655" s="498"/>
      <c r="AN655" s="498"/>
      <c r="AO655" s="498"/>
      <c r="AP655" s="498"/>
      <c r="AQ655" s="498"/>
      <c r="AR655" s="498"/>
      <c r="AS655" s="498"/>
      <c r="AT655" s="498"/>
      <c r="AU655" s="498"/>
      <c r="AV655" s="498"/>
      <c r="AW655" s="498"/>
      <c r="AX655" s="498"/>
      <c r="AY655" s="498"/>
      <c r="AZ655" s="498"/>
      <c r="BA655" s="586">
        <v>881.6</v>
      </c>
      <c r="BB655" s="586">
        <v>881.6</v>
      </c>
      <c r="BC655" s="498"/>
      <c r="BD655" s="498"/>
      <c r="BE655" s="498"/>
      <c r="BF655" s="498"/>
      <c r="BG655" s="256">
        <f t="shared" si="55"/>
        <v>881.6</v>
      </c>
      <c r="BH655" s="26">
        <f t="shared" si="56"/>
        <v>881.6</v>
      </c>
      <c r="BI655" s="514">
        <f t="shared" si="52"/>
        <v>1.8757446808510641</v>
      </c>
      <c r="BJ655" s="515">
        <v>0</v>
      </c>
      <c r="BK655" s="515">
        <v>0</v>
      </c>
      <c r="BL655" s="515">
        <v>0</v>
      </c>
      <c r="BM655" s="515">
        <v>0</v>
      </c>
      <c r="BN655" s="515">
        <v>0</v>
      </c>
      <c r="BO655" s="515">
        <v>0</v>
      </c>
      <c r="BP655" s="515">
        <v>0</v>
      </c>
      <c r="BQ655" s="515">
        <v>0</v>
      </c>
      <c r="BR655" s="515">
        <v>0</v>
      </c>
      <c r="BS655" s="515">
        <v>0</v>
      </c>
      <c r="BT655" s="515">
        <v>0</v>
      </c>
      <c r="BU655" s="515">
        <v>0</v>
      </c>
      <c r="BV655" s="515">
        <v>0</v>
      </c>
      <c r="BW655" s="515">
        <v>0</v>
      </c>
      <c r="BX655" s="515">
        <v>0</v>
      </c>
      <c r="BY655" s="515">
        <v>0</v>
      </c>
      <c r="BZ655" s="515">
        <v>1034857.344</v>
      </c>
      <c r="CA655" s="515">
        <v>1034857.344</v>
      </c>
      <c r="CB655" s="515">
        <v>0</v>
      </c>
      <c r="CC655" s="515">
        <v>0</v>
      </c>
      <c r="CD655" s="515">
        <v>0</v>
      </c>
      <c r="CE655" s="515">
        <v>0</v>
      </c>
      <c r="CF655" s="515">
        <v>1034857.344</v>
      </c>
      <c r="CG655" s="516">
        <v>1034857.344</v>
      </c>
      <c r="CH655" s="501">
        <v>3714240.0000000005</v>
      </c>
      <c r="CI655" s="501">
        <v>3714240.0000000005</v>
      </c>
      <c r="CJ655" s="501">
        <v>1646880</v>
      </c>
      <c r="CK655" s="257" t="s">
        <v>1976</v>
      </c>
      <c r="CL655" s="108">
        <v>1.06</v>
      </c>
      <c r="CM655" s="245">
        <v>1.06</v>
      </c>
      <c r="CN655" s="109">
        <v>0.47</v>
      </c>
      <c r="CO655" s="436"/>
      <c r="CP655" s="436"/>
      <c r="CQ655" s="436"/>
      <c r="CR655" s="273"/>
      <c r="CS655" s="447">
        <v>39.637065637065611</v>
      </c>
      <c r="CT655" s="448">
        <v>39.637065637065611</v>
      </c>
      <c r="CU655" s="441">
        <v>0.33976833976833953</v>
      </c>
      <c r="CV655" s="442">
        <v>0.33976833976833953</v>
      </c>
      <c r="CW655" s="450" t="s">
        <v>2213</v>
      </c>
      <c r="CX655" s="242"/>
      <c r="CY655" s="436"/>
      <c r="CZ655" s="436"/>
      <c r="DA655" s="437"/>
      <c r="DB655" s="438"/>
      <c r="DC655" s="457">
        <v>0</v>
      </c>
      <c r="DD655" s="458">
        <v>0</v>
      </c>
      <c r="DE655" s="459">
        <v>0</v>
      </c>
      <c r="DF655" s="357">
        <v>0</v>
      </c>
    </row>
    <row r="656" spans="1:110" ht="35.25" customHeight="1" x14ac:dyDescent="0.25">
      <c r="A656" s="401" t="s">
        <v>56</v>
      </c>
      <c r="B656" s="48" t="s">
        <v>57</v>
      </c>
      <c r="C656" s="48" t="s">
        <v>1099</v>
      </c>
      <c r="D656" s="145" t="s">
        <v>1176</v>
      </c>
      <c r="E656" s="145" t="s">
        <v>1116</v>
      </c>
      <c r="F656" s="145" t="s">
        <v>1179</v>
      </c>
      <c r="G656" s="14" t="s">
        <v>1116</v>
      </c>
      <c r="H656" s="22" t="s">
        <v>1978</v>
      </c>
      <c r="I656" s="145" t="s">
        <v>1981</v>
      </c>
      <c r="J656" s="426">
        <v>2.8461058869971789</v>
      </c>
      <c r="K656" s="426">
        <v>1.5545454513120001</v>
      </c>
      <c r="L656" s="488">
        <v>104.6</v>
      </c>
      <c r="M656" s="498"/>
      <c r="N656" s="498"/>
      <c r="O656" s="498"/>
      <c r="P656" s="498"/>
      <c r="Q656" s="498"/>
      <c r="R656" s="498"/>
      <c r="S656" s="498"/>
      <c r="T656" s="498"/>
      <c r="U656" s="498"/>
      <c r="V656" s="498"/>
      <c r="W656" s="498"/>
      <c r="X656" s="498"/>
      <c r="Y656" s="498"/>
      <c r="Z656" s="498"/>
      <c r="AA656" s="498"/>
      <c r="AB656" s="498"/>
      <c r="AC656" s="498">
        <v>1</v>
      </c>
      <c r="AD656" s="498">
        <v>1</v>
      </c>
      <c r="AE656" s="498"/>
      <c r="AF656" s="498"/>
      <c r="AG656" s="585"/>
      <c r="AH656" s="498"/>
      <c r="AI656" s="498">
        <f t="shared" si="53"/>
        <v>1</v>
      </c>
      <c r="AJ656" s="498">
        <f t="shared" si="54"/>
        <v>1</v>
      </c>
      <c r="AK656" s="498"/>
      <c r="AL656" s="498"/>
      <c r="AM656" s="498"/>
      <c r="AN656" s="498"/>
      <c r="AO656" s="498"/>
      <c r="AP656" s="498"/>
      <c r="AQ656" s="498"/>
      <c r="AR656" s="498"/>
      <c r="AS656" s="498"/>
      <c r="AT656" s="498"/>
      <c r="AU656" s="498"/>
      <c r="AV656" s="498"/>
      <c r="AW656" s="498"/>
      <c r="AX656" s="498"/>
      <c r="AY656" s="498"/>
      <c r="AZ656" s="498"/>
      <c r="BA656" s="586">
        <v>92</v>
      </c>
      <c r="BB656" s="586">
        <v>92</v>
      </c>
      <c r="BC656" s="498"/>
      <c r="BD656" s="498"/>
      <c r="BE656" s="498"/>
      <c r="BF656" s="498"/>
      <c r="BG656" s="256">
        <f t="shared" si="55"/>
        <v>92</v>
      </c>
      <c r="BH656" s="26">
        <f t="shared" si="56"/>
        <v>92</v>
      </c>
      <c r="BI656" s="514">
        <f t="shared" si="52"/>
        <v>3.565891472868217E-2</v>
      </c>
      <c r="BJ656" s="515">
        <v>0</v>
      </c>
      <c r="BK656" s="515">
        <v>0</v>
      </c>
      <c r="BL656" s="515">
        <v>0</v>
      </c>
      <c r="BM656" s="515">
        <v>0</v>
      </c>
      <c r="BN656" s="515">
        <v>0</v>
      </c>
      <c r="BO656" s="515">
        <v>0</v>
      </c>
      <c r="BP656" s="515">
        <v>0</v>
      </c>
      <c r="BQ656" s="515">
        <v>0</v>
      </c>
      <c r="BR656" s="515">
        <v>0</v>
      </c>
      <c r="BS656" s="515">
        <v>0</v>
      </c>
      <c r="BT656" s="515">
        <v>0</v>
      </c>
      <c r="BU656" s="515">
        <v>0</v>
      </c>
      <c r="BV656" s="515">
        <v>0</v>
      </c>
      <c r="BW656" s="515">
        <v>0</v>
      </c>
      <c r="BX656" s="515">
        <v>0</v>
      </c>
      <c r="BY656" s="515">
        <v>0</v>
      </c>
      <c r="BZ656" s="515">
        <v>107993.28000000001</v>
      </c>
      <c r="CA656" s="515">
        <v>107993.28000000001</v>
      </c>
      <c r="CB656" s="515">
        <v>0</v>
      </c>
      <c r="CC656" s="515">
        <v>0</v>
      </c>
      <c r="CD656" s="515">
        <v>0</v>
      </c>
      <c r="CE656" s="515">
        <v>0</v>
      </c>
      <c r="CF656" s="515">
        <v>107993.28000000001</v>
      </c>
      <c r="CG656" s="516">
        <v>107993.28000000001</v>
      </c>
      <c r="CH656" s="501">
        <v>7568640.0000000009</v>
      </c>
      <c r="CI656" s="501">
        <v>7568640.0000000009</v>
      </c>
      <c r="CJ656" s="501">
        <v>9040320</v>
      </c>
      <c r="CK656" s="257" t="s">
        <v>1976</v>
      </c>
      <c r="CL656" s="108">
        <v>2.16</v>
      </c>
      <c r="CM656" s="245">
        <v>2.16</v>
      </c>
      <c r="CN656" s="109">
        <v>2.58</v>
      </c>
      <c r="CO656" s="436"/>
      <c r="CP656" s="436"/>
      <c r="CQ656" s="436"/>
      <c r="CR656" s="273"/>
      <c r="CS656" s="447">
        <v>61.483399734395867</v>
      </c>
      <c r="CT656" s="448">
        <v>61.483399734395867</v>
      </c>
      <c r="CU656" s="441">
        <v>0.66799468791500771</v>
      </c>
      <c r="CV656" s="442">
        <v>0.66799468791500771</v>
      </c>
      <c r="CW656" s="450" t="s">
        <v>2208</v>
      </c>
      <c r="CX656" s="242"/>
      <c r="CY656" s="436"/>
      <c r="CZ656" s="436"/>
      <c r="DA656" s="437"/>
      <c r="DB656" s="438"/>
      <c r="DC656" s="457">
        <v>0</v>
      </c>
      <c r="DD656" s="458">
        <v>0</v>
      </c>
      <c r="DE656" s="459">
        <v>0</v>
      </c>
      <c r="DF656" s="357">
        <v>0</v>
      </c>
    </row>
    <row r="657" spans="1:110" ht="35.25" customHeight="1" x14ac:dyDescent="0.25">
      <c r="A657" s="401" t="s">
        <v>56</v>
      </c>
      <c r="B657" s="48" t="s">
        <v>57</v>
      </c>
      <c r="C657" s="48" t="s">
        <v>1099</v>
      </c>
      <c r="D657" s="145" t="s">
        <v>1176</v>
      </c>
      <c r="E657" s="145" t="s">
        <v>1116</v>
      </c>
      <c r="F657" s="145" t="s">
        <v>1180</v>
      </c>
      <c r="G657" s="14" t="s">
        <v>1181</v>
      </c>
      <c r="H657" s="22" t="s">
        <v>1978</v>
      </c>
      <c r="I657" s="145" t="s">
        <v>1975</v>
      </c>
      <c r="J657" s="426">
        <v>8.4364730735064875</v>
      </c>
      <c r="K657" s="426">
        <v>19.720265110497003</v>
      </c>
      <c r="L657" s="488">
        <v>1022.6</v>
      </c>
      <c r="M657" s="498"/>
      <c r="N657" s="498"/>
      <c r="O657" s="498"/>
      <c r="P657" s="498"/>
      <c r="Q657" s="498"/>
      <c r="R657" s="498"/>
      <c r="S657" s="498"/>
      <c r="T657" s="498"/>
      <c r="U657" s="498"/>
      <c r="V657" s="498"/>
      <c r="W657" s="498"/>
      <c r="X657" s="498"/>
      <c r="Y657" s="498"/>
      <c r="Z657" s="498"/>
      <c r="AA657" s="498"/>
      <c r="AB657" s="498"/>
      <c r="AC657" s="498">
        <v>40</v>
      </c>
      <c r="AD657" s="498">
        <v>40</v>
      </c>
      <c r="AE657" s="498"/>
      <c r="AF657" s="498"/>
      <c r="AG657" s="585"/>
      <c r="AH657" s="498"/>
      <c r="AI657" s="498">
        <f t="shared" si="53"/>
        <v>40</v>
      </c>
      <c r="AJ657" s="498">
        <f t="shared" si="54"/>
        <v>40</v>
      </c>
      <c r="AK657" s="498"/>
      <c r="AL657" s="498"/>
      <c r="AM657" s="498"/>
      <c r="AN657" s="498"/>
      <c r="AO657" s="498"/>
      <c r="AP657" s="498"/>
      <c r="AQ657" s="498"/>
      <c r="AR657" s="498"/>
      <c r="AS657" s="498"/>
      <c r="AT657" s="498"/>
      <c r="AU657" s="498"/>
      <c r="AV657" s="498"/>
      <c r="AW657" s="498"/>
      <c r="AX657" s="498"/>
      <c r="AY657" s="498"/>
      <c r="AZ657" s="498"/>
      <c r="BA657" s="586">
        <v>2343.73</v>
      </c>
      <c r="BB657" s="586">
        <v>2343.73</v>
      </c>
      <c r="BC657" s="498"/>
      <c r="BD657" s="498"/>
      <c r="BE657" s="498"/>
      <c r="BF657" s="498"/>
      <c r="BG657" s="256">
        <f t="shared" si="55"/>
        <v>2343.73</v>
      </c>
      <c r="BH657" s="26">
        <f t="shared" si="56"/>
        <v>2343.73</v>
      </c>
      <c r="BI657" s="514">
        <f t="shared" si="52"/>
        <v>0.3578213740458015</v>
      </c>
      <c r="BJ657" s="515">
        <v>0</v>
      </c>
      <c r="BK657" s="515">
        <v>0</v>
      </c>
      <c r="BL657" s="515">
        <v>0</v>
      </c>
      <c r="BM657" s="515">
        <v>0</v>
      </c>
      <c r="BN657" s="515">
        <v>0</v>
      </c>
      <c r="BO657" s="515">
        <v>0</v>
      </c>
      <c r="BP657" s="515">
        <v>0</v>
      </c>
      <c r="BQ657" s="515">
        <v>0</v>
      </c>
      <c r="BR657" s="515">
        <v>0</v>
      </c>
      <c r="BS657" s="515">
        <v>0</v>
      </c>
      <c r="BT657" s="515">
        <v>0</v>
      </c>
      <c r="BU657" s="515">
        <v>0</v>
      </c>
      <c r="BV657" s="515">
        <v>0</v>
      </c>
      <c r="BW657" s="515">
        <v>0</v>
      </c>
      <c r="BX657" s="515">
        <v>0</v>
      </c>
      <c r="BY657" s="515">
        <v>0</v>
      </c>
      <c r="BZ657" s="515">
        <v>2751164.0232000002</v>
      </c>
      <c r="CA657" s="515">
        <v>2751164.0232000002</v>
      </c>
      <c r="CB657" s="515">
        <v>0</v>
      </c>
      <c r="CC657" s="515">
        <v>0</v>
      </c>
      <c r="CD657" s="515">
        <v>0</v>
      </c>
      <c r="CE657" s="515">
        <v>0</v>
      </c>
      <c r="CF657" s="515">
        <v>2751164.0232000002</v>
      </c>
      <c r="CG657" s="516">
        <v>2751164.0232000002</v>
      </c>
      <c r="CH657" s="501">
        <v>22355520</v>
      </c>
      <c r="CI657" s="501">
        <v>22355520</v>
      </c>
      <c r="CJ657" s="501">
        <v>22951200</v>
      </c>
      <c r="CK657" s="257" t="s">
        <v>1976</v>
      </c>
      <c r="CL657" s="108">
        <v>6.38</v>
      </c>
      <c r="CM657" s="245">
        <v>6.38</v>
      </c>
      <c r="CN657" s="109">
        <v>6.55</v>
      </c>
      <c r="CO657" s="436"/>
      <c r="CP657" s="436"/>
      <c r="CQ657" s="436"/>
      <c r="CR657" s="273"/>
      <c r="CS657" s="447">
        <v>213.24670296575349</v>
      </c>
      <c r="CT657" s="448">
        <v>105.57789031804715</v>
      </c>
      <c r="CU657" s="441">
        <v>0.61486578139149139</v>
      </c>
      <c r="CV657" s="442">
        <v>0.58324651645790804</v>
      </c>
      <c r="CW657" s="450" t="s">
        <v>2218</v>
      </c>
      <c r="CX657" s="242"/>
      <c r="CY657" s="436"/>
      <c r="CZ657" s="436"/>
      <c r="DA657" s="437"/>
      <c r="DB657" s="438"/>
      <c r="DC657" s="457">
        <v>0</v>
      </c>
      <c r="DD657" s="458">
        <v>0</v>
      </c>
      <c r="DE657" s="459">
        <v>0</v>
      </c>
      <c r="DF657" s="357">
        <v>0</v>
      </c>
    </row>
    <row r="658" spans="1:110" ht="35.25" customHeight="1" x14ac:dyDescent="0.25">
      <c r="A658" s="401" t="s">
        <v>56</v>
      </c>
      <c r="B658" s="48" t="s">
        <v>57</v>
      </c>
      <c r="C658" s="48" t="s">
        <v>1099</v>
      </c>
      <c r="D658" s="145" t="s">
        <v>1176</v>
      </c>
      <c r="E658" s="145" t="s">
        <v>1116</v>
      </c>
      <c r="F658" s="145" t="s">
        <v>1182</v>
      </c>
      <c r="G658" s="14" t="s">
        <v>1183</v>
      </c>
      <c r="H658" s="22" t="s">
        <v>1979</v>
      </c>
      <c r="I658" s="145" t="s">
        <v>1975</v>
      </c>
      <c r="J658" s="426">
        <v>8.4364730735064875</v>
      </c>
      <c r="K658" s="426">
        <v>20.298295412325</v>
      </c>
      <c r="L658" s="488">
        <v>1614.3</v>
      </c>
      <c r="M658" s="498"/>
      <c r="N658" s="498"/>
      <c r="O658" s="498"/>
      <c r="P658" s="498"/>
      <c r="Q658" s="498"/>
      <c r="R658" s="498"/>
      <c r="S658" s="498"/>
      <c r="T658" s="498"/>
      <c r="U658" s="498"/>
      <c r="V658" s="498"/>
      <c r="W658" s="498"/>
      <c r="X658" s="498"/>
      <c r="Y658" s="498"/>
      <c r="Z658" s="498"/>
      <c r="AA658" s="498"/>
      <c r="AB658" s="498"/>
      <c r="AC658" s="498">
        <v>39</v>
      </c>
      <c r="AD658" s="498">
        <v>39</v>
      </c>
      <c r="AE658" s="498"/>
      <c r="AF658" s="498"/>
      <c r="AG658" s="585"/>
      <c r="AH658" s="498"/>
      <c r="AI658" s="498">
        <f t="shared" si="53"/>
        <v>39</v>
      </c>
      <c r="AJ658" s="498">
        <f t="shared" si="54"/>
        <v>39</v>
      </c>
      <c r="AK658" s="498"/>
      <c r="AL658" s="498"/>
      <c r="AM658" s="498"/>
      <c r="AN658" s="498"/>
      <c r="AO658" s="498"/>
      <c r="AP658" s="498"/>
      <c r="AQ658" s="498"/>
      <c r="AR658" s="498"/>
      <c r="AS658" s="498"/>
      <c r="AT658" s="498"/>
      <c r="AU658" s="498"/>
      <c r="AV658" s="498"/>
      <c r="AW658" s="498"/>
      <c r="AX658" s="498"/>
      <c r="AY658" s="498"/>
      <c r="AZ658" s="498"/>
      <c r="BA658" s="586">
        <v>190.35</v>
      </c>
      <c r="BB658" s="586">
        <v>190.35</v>
      </c>
      <c r="BC658" s="498"/>
      <c r="BD658" s="498"/>
      <c r="BE658" s="498"/>
      <c r="BF658" s="498"/>
      <c r="BG658" s="256">
        <f t="shared" si="55"/>
        <v>190.35</v>
      </c>
      <c r="BH658" s="26">
        <f t="shared" si="56"/>
        <v>190.35</v>
      </c>
      <c r="BI658" s="514">
        <f t="shared" si="52"/>
        <v>2.988226059654631E-2</v>
      </c>
      <c r="BJ658" s="515">
        <v>0</v>
      </c>
      <c r="BK658" s="515">
        <v>0</v>
      </c>
      <c r="BL658" s="515">
        <v>0</v>
      </c>
      <c r="BM658" s="515">
        <v>0</v>
      </c>
      <c r="BN658" s="515">
        <v>0</v>
      </c>
      <c r="BO658" s="515">
        <v>0</v>
      </c>
      <c r="BP658" s="515">
        <v>0</v>
      </c>
      <c r="BQ658" s="515">
        <v>0</v>
      </c>
      <c r="BR658" s="515">
        <v>0</v>
      </c>
      <c r="BS658" s="515">
        <v>0</v>
      </c>
      <c r="BT658" s="515">
        <v>0</v>
      </c>
      <c r="BU658" s="515">
        <v>0</v>
      </c>
      <c r="BV658" s="515">
        <v>0</v>
      </c>
      <c r="BW658" s="515">
        <v>0</v>
      </c>
      <c r="BX658" s="515">
        <v>0</v>
      </c>
      <c r="BY658" s="515">
        <v>0</v>
      </c>
      <c r="BZ658" s="515">
        <v>223440.44400000002</v>
      </c>
      <c r="CA658" s="515">
        <v>223440.44400000002</v>
      </c>
      <c r="CB658" s="515">
        <v>0</v>
      </c>
      <c r="CC658" s="515">
        <v>0</v>
      </c>
      <c r="CD658" s="515">
        <v>0</v>
      </c>
      <c r="CE658" s="515">
        <v>0</v>
      </c>
      <c r="CF658" s="515">
        <v>223440.44400000002</v>
      </c>
      <c r="CG658" s="516">
        <v>223440.44400000002</v>
      </c>
      <c r="CH658" s="501">
        <v>21935040</v>
      </c>
      <c r="CI658" s="501">
        <v>21935040</v>
      </c>
      <c r="CJ658" s="501">
        <v>22320480</v>
      </c>
      <c r="CK658" s="257" t="s">
        <v>1976</v>
      </c>
      <c r="CL658" s="108">
        <v>6.26</v>
      </c>
      <c r="CM658" s="245">
        <v>6.26</v>
      </c>
      <c r="CN658" s="109">
        <v>6.37</v>
      </c>
      <c r="CO658" s="436"/>
      <c r="CP658" s="436"/>
      <c r="CQ658" s="436"/>
      <c r="CR658" s="273"/>
      <c r="CS658" s="447">
        <v>789.17535267448511</v>
      </c>
      <c r="CT658" s="448">
        <v>227.58394815978912</v>
      </c>
      <c r="CU658" s="441">
        <v>2.1771709574001821</v>
      </c>
      <c r="CV658" s="442">
        <v>2.0781989030585319</v>
      </c>
      <c r="CW658" s="450" t="s">
        <v>2241</v>
      </c>
      <c r="CX658" s="242"/>
      <c r="CY658" s="436"/>
      <c r="CZ658" s="436"/>
      <c r="DA658" s="437"/>
      <c r="DB658" s="438"/>
      <c r="DC658" s="457">
        <v>137858</v>
      </c>
      <c r="DD658" s="458">
        <v>231524</v>
      </c>
      <c r="DE658" s="459">
        <v>144095</v>
      </c>
      <c r="DF658" s="357">
        <v>171159</v>
      </c>
    </row>
    <row r="659" spans="1:110" ht="35.25" customHeight="1" x14ac:dyDescent="0.25">
      <c r="A659" s="401" t="s">
        <v>56</v>
      </c>
      <c r="B659" s="48" t="s">
        <v>57</v>
      </c>
      <c r="C659" s="48" t="s">
        <v>1099</v>
      </c>
      <c r="D659" s="145" t="s">
        <v>1184</v>
      </c>
      <c r="E659" s="145" t="s">
        <v>1185</v>
      </c>
      <c r="F659" s="145" t="s">
        <v>1186</v>
      </c>
      <c r="G659" s="14" t="s">
        <v>1187</v>
      </c>
      <c r="H659" s="22" t="s">
        <v>1978</v>
      </c>
      <c r="I659" s="145" t="s">
        <v>1984</v>
      </c>
      <c r="J659" s="426">
        <v>12.190173583669758</v>
      </c>
      <c r="K659" s="426">
        <v>21.109469653062</v>
      </c>
      <c r="L659" s="488">
        <v>2269.1999999999998</v>
      </c>
      <c r="M659" s="498"/>
      <c r="N659" s="498"/>
      <c r="O659" s="498"/>
      <c r="P659" s="498"/>
      <c r="Q659" s="498"/>
      <c r="R659" s="498"/>
      <c r="S659" s="498"/>
      <c r="T659" s="498"/>
      <c r="U659" s="498"/>
      <c r="V659" s="498"/>
      <c r="W659" s="498"/>
      <c r="X659" s="498"/>
      <c r="Y659" s="498">
        <v>1</v>
      </c>
      <c r="Z659" s="498">
        <v>1</v>
      </c>
      <c r="AA659" s="498"/>
      <c r="AB659" s="498"/>
      <c r="AC659" s="498">
        <v>102</v>
      </c>
      <c r="AD659" s="498">
        <v>102</v>
      </c>
      <c r="AE659" s="498"/>
      <c r="AF659" s="498"/>
      <c r="AG659" s="585"/>
      <c r="AH659" s="498"/>
      <c r="AI659" s="498">
        <f t="shared" si="53"/>
        <v>103</v>
      </c>
      <c r="AJ659" s="498">
        <f t="shared" si="54"/>
        <v>103</v>
      </c>
      <c r="AK659" s="498"/>
      <c r="AL659" s="498"/>
      <c r="AM659" s="498"/>
      <c r="AN659" s="498"/>
      <c r="AO659" s="498"/>
      <c r="AP659" s="498"/>
      <c r="AQ659" s="498"/>
      <c r="AR659" s="498"/>
      <c r="AS659" s="498"/>
      <c r="AT659" s="498"/>
      <c r="AU659" s="498"/>
      <c r="AV659" s="498"/>
      <c r="AW659" s="498">
        <v>1.2</v>
      </c>
      <c r="AX659" s="498">
        <v>1.2</v>
      </c>
      <c r="AY659" s="498"/>
      <c r="AZ659" s="498"/>
      <c r="BA659" s="586">
        <v>624.31500000000005</v>
      </c>
      <c r="BB659" s="586">
        <v>624.31500000000005</v>
      </c>
      <c r="BC659" s="498"/>
      <c r="BD659" s="498"/>
      <c r="BE659" s="498"/>
      <c r="BF659" s="498"/>
      <c r="BG659" s="256">
        <f t="shared" si="55"/>
        <v>625.5150000000001</v>
      </c>
      <c r="BH659" s="26">
        <f t="shared" si="56"/>
        <v>625.5150000000001</v>
      </c>
      <c r="BI659" s="514">
        <f t="shared" si="52"/>
        <v>7.7897260273972632E-2</v>
      </c>
      <c r="BJ659" s="515">
        <v>0</v>
      </c>
      <c r="BK659" s="515">
        <v>0</v>
      </c>
      <c r="BL659" s="515">
        <v>0</v>
      </c>
      <c r="BM659" s="515">
        <v>0</v>
      </c>
      <c r="BN659" s="515">
        <v>0</v>
      </c>
      <c r="BO659" s="515">
        <v>0</v>
      </c>
      <c r="BP659" s="515">
        <v>0</v>
      </c>
      <c r="BQ659" s="515">
        <v>0</v>
      </c>
      <c r="BR659" s="515">
        <v>0</v>
      </c>
      <c r="BS659" s="515">
        <v>0</v>
      </c>
      <c r="BT659" s="515">
        <v>0</v>
      </c>
      <c r="BU659" s="515">
        <v>0</v>
      </c>
      <c r="BV659" s="515">
        <v>6054.9119999999994</v>
      </c>
      <c r="BW659" s="515">
        <v>6054.9119999999994</v>
      </c>
      <c r="BX659" s="515">
        <v>0</v>
      </c>
      <c r="BY659" s="515">
        <v>0</v>
      </c>
      <c r="BZ659" s="515">
        <v>732845.91960000014</v>
      </c>
      <c r="CA659" s="515">
        <v>732845.91960000014</v>
      </c>
      <c r="CB659" s="515">
        <v>0</v>
      </c>
      <c r="CC659" s="515">
        <v>0</v>
      </c>
      <c r="CD659" s="515">
        <v>0</v>
      </c>
      <c r="CE659" s="515">
        <v>0</v>
      </c>
      <c r="CF659" s="515">
        <v>738900.83160000015</v>
      </c>
      <c r="CG659" s="516">
        <v>738900.83160000015</v>
      </c>
      <c r="CH659" s="501">
        <v>24528000.000000004</v>
      </c>
      <c r="CI659" s="501">
        <v>24528000.000000004</v>
      </c>
      <c r="CJ659" s="501">
        <v>28137120</v>
      </c>
      <c r="CK659" s="257" t="s">
        <v>1976</v>
      </c>
      <c r="CL659" s="108">
        <v>7</v>
      </c>
      <c r="CM659" s="245">
        <v>7</v>
      </c>
      <c r="CN659" s="109">
        <v>8.0299999999999994</v>
      </c>
      <c r="CO659" s="436"/>
      <c r="CP659" s="436"/>
      <c r="CQ659" s="436"/>
      <c r="CR659" s="273"/>
      <c r="CS659" s="447">
        <v>75.020577575113023</v>
      </c>
      <c r="CT659" s="448">
        <v>38.365102425423373</v>
      </c>
      <c r="CU659" s="441">
        <v>1.0062169275171591</v>
      </c>
      <c r="CV659" s="442">
        <v>0.64887203533040472</v>
      </c>
      <c r="CW659" s="450" t="s">
        <v>2225</v>
      </c>
      <c r="CX659" s="242"/>
      <c r="CY659" s="436"/>
      <c r="CZ659" s="436"/>
      <c r="DA659" s="437"/>
      <c r="DB659" s="438"/>
      <c r="DC659" s="457">
        <v>0</v>
      </c>
      <c r="DD659" s="458">
        <v>0</v>
      </c>
      <c r="DE659" s="459">
        <v>92736</v>
      </c>
      <c r="DF659" s="357">
        <v>30912</v>
      </c>
    </row>
    <row r="660" spans="1:110" ht="35.25" customHeight="1" x14ac:dyDescent="0.25">
      <c r="A660" s="401" t="s">
        <v>56</v>
      </c>
      <c r="B660" s="48" t="s">
        <v>57</v>
      </c>
      <c r="C660" s="48" t="s">
        <v>1099</v>
      </c>
      <c r="D660" s="145" t="s">
        <v>1184</v>
      </c>
      <c r="E660" s="145" t="s">
        <v>1185</v>
      </c>
      <c r="F660" s="145" t="s">
        <v>1188</v>
      </c>
      <c r="G660" s="14" t="s">
        <v>1189</v>
      </c>
      <c r="H660" s="22" t="s">
        <v>1978</v>
      </c>
      <c r="I660" s="145" t="s">
        <v>1984</v>
      </c>
      <c r="J660" s="426">
        <v>9.0828744348911918</v>
      </c>
      <c r="K660" s="426">
        <v>11.898106035858001</v>
      </c>
      <c r="L660" s="488">
        <v>609.6</v>
      </c>
      <c r="M660" s="498"/>
      <c r="N660" s="498"/>
      <c r="O660" s="498"/>
      <c r="P660" s="498"/>
      <c r="Q660" s="498"/>
      <c r="R660" s="498"/>
      <c r="S660" s="498"/>
      <c r="T660" s="498"/>
      <c r="U660" s="498"/>
      <c r="V660" s="498"/>
      <c r="W660" s="498"/>
      <c r="X660" s="498"/>
      <c r="Y660" s="498"/>
      <c r="Z660" s="498"/>
      <c r="AA660" s="498"/>
      <c r="AB660" s="498"/>
      <c r="AC660" s="498">
        <v>25</v>
      </c>
      <c r="AD660" s="498">
        <v>25</v>
      </c>
      <c r="AE660" s="498"/>
      <c r="AF660" s="498"/>
      <c r="AG660" s="585"/>
      <c r="AH660" s="498"/>
      <c r="AI660" s="498">
        <f t="shared" si="53"/>
        <v>25</v>
      </c>
      <c r="AJ660" s="498">
        <f t="shared" si="54"/>
        <v>25</v>
      </c>
      <c r="AK660" s="498"/>
      <c r="AL660" s="498"/>
      <c r="AM660" s="498"/>
      <c r="AN660" s="498"/>
      <c r="AO660" s="498"/>
      <c r="AP660" s="498"/>
      <c r="AQ660" s="498"/>
      <c r="AR660" s="498"/>
      <c r="AS660" s="498"/>
      <c r="AT660" s="498"/>
      <c r="AU660" s="498"/>
      <c r="AV660" s="498"/>
      <c r="AW660" s="498"/>
      <c r="AX660" s="498"/>
      <c r="AY660" s="498"/>
      <c r="AZ660" s="498"/>
      <c r="BA660" s="586">
        <v>683.01</v>
      </c>
      <c r="BB660" s="586">
        <v>683.01</v>
      </c>
      <c r="BC660" s="498"/>
      <c r="BD660" s="498"/>
      <c r="BE660" s="498"/>
      <c r="BF660" s="498"/>
      <c r="BG660" s="256">
        <f t="shared" si="55"/>
        <v>683.01</v>
      </c>
      <c r="BH660" s="26">
        <f t="shared" si="56"/>
        <v>683.01</v>
      </c>
      <c r="BI660" s="514">
        <f t="shared" si="52"/>
        <v>0.12911342155009453</v>
      </c>
      <c r="BJ660" s="515">
        <v>0</v>
      </c>
      <c r="BK660" s="515">
        <v>0</v>
      </c>
      <c r="BL660" s="515">
        <v>0</v>
      </c>
      <c r="BM660" s="515">
        <v>0</v>
      </c>
      <c r="BN660" s="515">
        <v>0</v>
      </c>
      <c r="BO660" s="515">
        <v>0</v>
      </c>
      <c r="BP660" s="515">
        <v>0</v>
      </c>
      <c r="BQ660" s="515">
        <v>0</v>
      </c>
      <c r="BR660" s="515">
        <v>0</v>
      </c>
      <c r="BS660" s="515">
        <v>0</v>
      </c>
      <c r="BT660" s="515">
        <v>0</v>
      </c>
      <c r="BU660" s="515">
        <v>0</v>
      </c>
      <c r="BV660" s="515">
        <v>0</v>
      </c>
      <c r="BW660" s="515">
        <v>0</v>
      </c>
      <c r="BX660" s="515">
        <v>0</v>
      </c>
      <c r="BY660" s="515">
        <v>0</v>
      </c>
      <c r="BZ660" s="515">
        <v>801744.4584</v>
      </c>
      <c r="CA660" s="515">
        <v>801744.4584</v>
      </c>
      <c r="CB660" s="515">
        <v>0</v>
      </c>
      <c r="CC660" s="515">
        <v>0</v>
      </c>
      <c r="CD660" s="515">
        <v>0</v>
      </c>
      <c r="CE660" s="515">
        <v>0</v>
      </c>
      <c r="CF660" s="515">
        <v>801744.4584</v>
      </c>
      <c r="CG660" s="516">
        <v>801744.4584</v>
      </c>
      <c r="CH660" s="501">
        <v>15838079.999999998</v>
      </c>
      <c r="CI660" s="501">
        <v>15838079.999999998</v>
      </c>
      <c r="CJ660" s="501">
        <v>18536160</v>
      </c>
      <c r="CK660" s="257" t="s">
        <v>1976</v>
      </c>
      <c r="CL660" s="108">
        <v>4.5199999999999996</v>
      </c>
      <c r="CM660" s="245">
        <v>4.5199999999999996</v>
      </c>
      <c r="CN660" s="109">
        <v>5.29</v>
      </c>
      <c r="CO660" s="436"/>
      <c r="CP660" s="436"/>
      <c r="CQ660" s="436"/>
      <c r="CR660" s="273"/>
      <c r="CS660" s="447">
        <v>76.401244378204936</v>
      </c>
      <c r="CT660" s="448">
        <v>76.401244378204936</v>
      </c>
      <c r="CU660" s="441">
        <v>0.83084000475072939</v>
      </c>
      <c r="CV660" s="442">
        <v>0.83084000475072939</v>
      </c>
      <c r="CW660" s="450" t="s">
        <v>2210</v>
      </c>
      <c r="CX660" s="242"/>
      <c r="CY660" s="436"/>
      <c r="CZ660" s="436"/>
      <c r="DA660" s="437"/>
      <c r="DB660" s="438"/>
      <c r="DC660" s="457">
        <v>0</v>
      </c>
      <c r="DD660" s="458">
        <v>42520</v>
      </c>
      <c r="DE660" s="459">
        <v>0</v>
      </c>
      <c r="DF660" s="357">
        <v>14173.333333333334</v>
      </c>
    </row>
    <row r="661" spans="1:110" ht="35.25" customHeight="1" x14ac:dyDescent="0.25">
      <c r="A661" s="401" t="s">
        <v>56</v>
      </c>
      <c r="B661" s="48" t="s">
        <v>57</v>
      </c>
      <c r="C661" s="48" t="s">
        <v>1099</v>
      </c>
      <c r="D661" s="145" t="s">
        <v>1190</v>
      </c>
      <c r="E661" s="145" t="s">
        <v>1191</v>
      </c>
      <c r="F661" s="145" t="s">
        <v>1192</v>
      </c>
      <c r="G661" s="14" t="s">
        <v>1191</v>
      </c>
      <c r="H661" s="22" t="s">
        <v>1979</v>
      </c>
      <c r="I661" s="145" t="s">
        <v>1981</v>
      </c>
      <c r="J661" s="426">
        <v>2.1183674196890396</v>
      </c>
      <c r="K661" s="426">
        <v>1.191666664188</v>
      </c>
      <c r="L661" s="488">
        <v>278.39999999999998</v>
      </c>
      <c r="M661" s="498"/>
      <c r="N661" s="498"/>
      <c r="O661" s="498"/>
      <c r="P661" s="498"/>
      <c r="Q661" s="498"/>
      <c r="R661" s="498"/>
      <c r="S661" s="498"/>
      <c r="T661" s="498"/>
      <c r="U661" s="498"/>
      <c r="V661" s="498"/>
      <c r="W661" s="498"/>
      <c r="X661" s="498"/>
      <c r="Y661" s="498"/>
      <c r="Z661" s="498"/>
      <c r="AA661" s="498"/>
      <c r="AB661" s="498"/>
      <c r="AC661" s="498"/>
      <c r="AD661" s="498"/>
      <c r="AE661" s="498"/>
      <c r="AF661" s="498"/>
      <c r="AG661" s="585"/>
      <c r="AH661" s="498"/>
      <c r="AI661" s="498">
        <f t="shared" si="53"/>
        <v>0</v>
      </c>
      <c r="AJ661" s="498">
        <f t="shared" si="54"/>
        <v>0</v>
      </c>
      <c r="AK661" s="498"/>
      <c r="AL661" s="498"/>
      <c r="AM661" s="498"/>
      <c r="AN661" s="498"/>
      <c r="AO661" s="498"/>
      <c r="AP661" s="498"/>
      <c r="AQ661" s="498"/>
      <c r="AR661" s="498"/>
      <c r="AS661" s="498"/>
      <c r="AT661" s="498"/>
      <c r="AU661" s="498"/>
      <c r="AV661" s="498"/>
      <c r="AW661" s="498"/>
      <c r="AX661" s="498"/>
      <c r="AY661" s="498"/>
      <c r="AZ661" s="498"/>
      <c r="BA661" s="498"/>
      <c r="BB661" s="498"/>
      <c r="BC661" s="498"/>
      <c r="BD661" s="498"/>
      <c r="BE661" s="498"/>
      <c r="BF661" s="498"/>
      <c r="BG661" s="256">
        <f t="shared" si="55"/>
        <v>0</v>
      </c>
      <c r="BH661" s="26">
        <f t="shared" si="56"/>
        <v>0</v>
      </c>
      <c r="BI661" s="514">
        <f t="shared" si="52"/>
        <v>0</v>
      </c>
      <c r="BJ661" s="515">
        <v>0</v>
      </c>
      <c r="BK661" s="515">
        <v>0</v>
      </c>
      <c r="BL661" s="515">
        <v>0</v>
      </c>
      <c r="BM661" s="515">
        <v>0</v>
      </c>
      <c r="BN661" s="515">
        <v>0</v>
      </c>
      <c r="BO661" s="515">
        <v>0</v>
      </c>
      <c r="BP661" s="515">
        <v>0</v>
      </c>
      <c r="BQ661" s="515">
        <v>0</v>
      </c>
      <c r="BR661" s="515">
        <v>0</v>
      </c>
      <c r="BS661" s="515">
        <v>0</v>
      </c>
      <c r="BT661" s="515">
        <v>0</v>
      </c>
      <c r="BU661" s="515">
        <v>0</v>
      </c>
      <c r="BV661" s="515">
        <v>0</v>
      </c>
      <c r="BW661" s="515">
        <v>0</v>
      </c>
      <c r="BX661" s="515">
        <v>0</v>
      </c>
      <c r="BY661" s="515">
        <v>0</v>
      </c>
      <c r="BZ661" s="515">
        <v>0</v>
      </c>
      <c r="CA661" s="515">
        <v>0</v>
      </c>
      <c r="CB661" s="515">
        <v>0</v>
      </c>
      <c r="CC661" s="515">
        <v>0</v>
      </c>
      <c r="CD661" s="515">
        <v>0</v>
      </c>
      <c r="CE661" s="515">
        <v>0</v>
      </c>
      <c r="CF661" s="515">
        <v>0</v>
      </c>
      <c r="CG661" s="516">
        <v>0</v>
      </c>
      <c r="CH661" s="501">
        <v>4134719.9999999995</v>
      </c>
      <c r="CI661" s="501">
        <v>4134719.9999999995</v>
      </c>
      <c r="CJ661" s="501">
        <v>4835519.9999999991</v>
      </c>
      <c r="CK661" s="257" t="s">
        <v>1976</v>
      </c>
      <c r="CL661" s="108">
        <v>1.18</v>
      </c>
      <c r="CM661" s="245">
        <v>1.18</v>
      </c>
      <c r="CN661" s="109">
        <v>1.38</v>
      </c>
      <c r="CO661" s="436"/>
      <c r="CP661" s="436"/>
      <c r="CQ661" s="436"/>
      <c r="CR661" s="273"/>
      <c r="CS661" s="447">
        <v>38.827260262714709</v>
      </c>
      <c r="CT661" s="448">
        <v>38.827260262714709</v>
      </c>
      <c r="CU661" s="441">
        <v>0.75424709447691674</v>
      </c>
      <c r="CV661" s="442">
        <v>0.75424709447691674</v>
      </c>
      <c r="CW661" s="450" t="s">
        <v>2262</v>
      </c>
      <c r="CX661" s="242"/>
      <c r="CY661" s="436"/>
      <c r="CZ661" s="436"/>
      <c r="DA661" s="437"/>
      <c r="DB661" s="438"/>
      <c r="DC661" s="457">
        <v>0</v>
      </c>
      <c r="DD661" s="458">
        <v>0</v>
      </c>
      <c r="DE661" s="459">
        <v>8310</v>
      </c>
      <c r="DF661" s="357">
        <v>2770</v>
      </c>
    </row>
    <row r="662" spans="1:110" ht="35.25" customHeight="1" x14ac:dyDescent="0.25">
      <c r="A662" s="401" t="s">
        <v>56</v>
      </c>
      <c r="B662" s="48" t="s">
        <v>57</v>
      </c>
      <c r="C662" s="48" t="s">
        <v>1099</v>
      </c>
      <c r="D662" s="145" t="s">
        <v>1190</v>
      </c>
      <c r="E662" s="145" t="s">
        <v>1191</v>
      </c>
      <c r="F662" s="145" t="s">
        <v>1193</v>
      </c>
      <c r="G662" s="14" t="s">
        <v>1191</v>
      </c>
      <c r="H662" s="22" t="s">
        <v>1983</v>
      </c>
      <c r="I662" s="145" t="s">
        <v>1981</v>
      </c>
      <c r="J662" s="426">
        <v>2.4858393190228529</v>
      </c>
      <c r="K662" s="426">
        <v>1.761553026639</v>
      </c>
      <c r="L662" s="488">
        <v>178.9</v>
      </c>
      <c r="M662" s="498"/>
      <c r="N662" s="498"/>
      <c r="O662" s="498"/>
      <c r="P662" s="498"/>
      <c r="Q662" s="498"/>
      <c r="R662" s="498"/>
      <c r="S662" s="498"/>
      <c r="T662" s="498"/>
      <c r="U662" s="498"/>
      <c r="V662" s="498"/>
      <c r="W662" s="498"/>
      <c r="X662" s="498"/>
      <c r="Y662" s="498"/>
      <c r="Z662" s="498"/>
      <c r="AA662" s="498"/>
      <c r="AB662" s="498"/>
      <c r="AC662" s="498"/>
      <c r="AD662" s="498"/>
      <c r="AE662" s="498"/>
      <c r="AF662" s="498"/>
      <c r="AG662" s="585"/>
      <c r="AH662" s="498"/>
      <c r="AI662" s="498">
        <f t="shared" si="53"/>
        <v>0</v>
      </c>
      <c r="AJ662" s="498">
        <f t="shared" si="54"/>
        <v>0</v>
      </c>
      <c r="AK662" s="498"/>
      <c r="AL662" s="498"/>
      <c r="AM662" s="498"/>
      <c r="AN662" s="498"/>
      <c r="AO662" s="498"/>
      <c r="AP662" s="498"/>
      <c r="AQ662" s="498"/>
      <c r="AR662" s="498"/>
      <c r="AS662" s="498"/>
      <c r="AT662" s="498"/>
      <c r="AU662" s="498"/>
      <c r="AV662" s="498"/>
      <c r="AW662" s="498"/>
      <c r="AX662" s="498"/>
      <c r="AY662" s="498"/>
      <c r="AZ662" s="498"/>
      <c r="BA662" s="498"/>
      <c r="BB662" s="498"/>
      <c r="BC662" s="498"/>
      <c r="BD662" s="498"/>
      <c r="BE662" s="498"/>
      <c r="BF662" s="498"/>
      <c r="BG662" s="256">
        <f t="shared" si="55"/>
        <v>0</v>
      </c>
      <c r="BH662" s="26">
        <f t="shared" si="56"/>
        <v>0</v>
      </c>
      <c r="BI662" s="514">
        <f t="shared" si="52"/>
        <v>0</v>
      </c>
      <c r="BJ662" s="515">
        <v>0</v>
      </c>
      <c r="BK662" s="515">
        <v>0</v>
      </c>
      <c r="BL662" s="515">
        <v>0</v>
      </c>
      <c r="BM662" s="515">
        <v>0</v>
      </c>
      <c r="BN662" s="515">
        <v>0</v>
      </c>
      <c r="BO662" s="515">
        <v>0</v>
      </c>
      <c r="BP662" s="515">
        <v>0</v>
      </c>
      <c r="BQ662" s="515">
        <v>0</v>
      </c>
      <c r="BR662" s="515">
        <v>0</v>
      </c>
      <c r="BS662" s="515">
        <v>0</v>
      </c>
      <c r="BT662" s="515">
        <v>0</v>
      </c>
      <c r="BU662" s="515">
        <v>0</v>
      </c>
      <c r="BV662" s="515">
        <v>0</v>
      </c>
      <c r="BW662" s="515">
        <v>0</v>
      </c>
      <c r="BX662" s="515">
        <v>0</v>
      </c>
      <c r="BY662" s="515">
        <v>0</v>
      </c>
      <c r="BZ662" s="515">
        <v>0</v>
      </c>
      <c r="CA662" s="515">
        <v>0</v>
      </c>
      <c r="CB662" s="515">
        <v>0</v>
      </c>
      <c r="CC662" s="515">
        <v>0</v>
      </c>
      <c r="CD662" s="515">
        <v>0</v>
      </c>
      <c r="CE662" s="515">
        <v>0</v>
      </c>
      <c r="CF662" s="515">
        <v>0</v>
      </c>
      <c r="CG662" s="516">
        <v>0</v>
      </c>
      <c r="CH662" s="501">
        <v>4555200</v>
      </c>
      <c r="CI662" s="501">
        <v>4555200</v>
      </c>
      <c r="CJ662" s="501">
        <v>5010719.9999999991</v>
      </c>
      <c r="CK662" s="257" t="s">
        <v>1976</v>
      </c>
      <c r="CL662" s="108">
        <v>1.3</v>
      </c>
      <c r="CM662" s="245">
        <v>1.3</v>
      </c>
      <c r="CN662" s="109">
        <v>1.43</v>
      </c>
      <c r="CO662" s="436"/>
      <c r="CP662" s="436"/>
      <c r="CQ662" s="436"/>
      <c r="CR662" s="273"/>
      <c r="CS662" s="447">
        <v>56.100605496040885</v>
      </c>
      <c r="CT662" s="448">
        <v>56.100605496040885</v>
      </c>
      <c r="CU662" s="441">
        <v>0.46949231485794041</v>
      </c>
      <c r="CV662" s="442">
        <v>0.46949231485794041</v>
      </c>
      <c r="CW662" s="450" t="s">
        <v>2246</v>
      </c>
      <c r="CX662" s="242"/>
      <c r="CY662" s="436"/>
      <c r="CZ662" s="436"/>
      <c r="DA662" s="437"/>
      <c r="DB662" s="438"/>
      <c r="DC662" s="457">
        <v>0</v>
      </c>
      <c r="DD662" s="458">
        <v>0</v>
      </c>
      <c r="DE662" s="459">
        <v>0</v>
      </c>
      <c r="DF662" s="357">
        <v>0</v>
      </c>
    </row>
    <row r="663" spans="1:110" ht="35.25" customHeight="1" x14ac:dyDescent="0.25">
      <c r="A663" s="401" t="s">
        <v>56</v>
      </c>
      <c r="B663" s="48" t="s">
        <v>57</v>
      </c>
      <c r="C663" s="48" t="s">
        <v>1099</v>
      </c>
      <c r="D663" s="145" t="s">
        <v>1190</v>
      </c>
      <c r="E663" s="145" t="s">
        <v>1191</v>
      </c>
      <c r="F663" s="145" t="s">
        <v>1194</v>
      </c>
      <c r="G663" s="14" t="s">
        <v>1191</v>
      </c>
      <c r="H663" s="22" t="s">
        <v>1978</v>
      </c>
      <c r="I663" s="145" t="s">
        <v>1981</v>
      </c>
      <c r="J663" s="426">
        <v>2.4498126622254199</v>
      </c>
      <c r="K663" s="426">
        <v>2.6782196913989997</v>
      </c>
      <c r="L663" s="488">
        <v>939.8</v>
      </c>
      <c r="M663" s="498"/>
      <c r="N663" s="498"/>
      <c r="O663" s="498"/>
      <c r="P663" s="498"/>
      <c r="Q663" s="498"/>
      <c r="R663" s="498"/>
      <c r="S663" s="498"/>
      <c r="T663" s="498"/>
      <c r="U663" s="498"/>
      <c r="V663" s="498"/>
      <c r="W663" s="498"/>
      <c r="X663" s="498"/>
      <c r="Y663" s="498"/>
      <c r="Z663" s="498"/>
      <c r="AA663" s="498"/>
      <c r="AB663" s="498"/>
      <c r="AC663" s="498">
        <v>9</v>
      </c>
      <c r="AD663" s="498">
        <v>9</v>
      </c>
      <c r="AE663" s="498"/>
      <c r="AF663" s="498"/>
      <c r="AG663" s="585"/>
      <c r="AH663" s="498"/>
      <c r="AI663" s="498">
        <f t="shared" si="53"/>
        <v>9</v>
      </c>
      <c r="AJ663" s="498">
        <f t="shared" si="54"/>
        <v>9</v>
      </c>
      <c r="AK663" s="498"/>
      <c r="AL663" s="498"/>
      <c r="AM663" s="498"/>
      <c r="AN663" s="498"/>
      <c r="AO663" s="498"/>
      <c r="AP663" s="498"/>
      <c r="AQ663" s="498"/>
      <c r="AR663" s="498"/>
      <c r="AS663" s="498"/>
      <c r="AT663" s="498"/>
      <c r="AU663" s="498"/>
      <c r="AV663" s="498"/>
      <c r="AW663" s="498"/>
      <c r="AX663" s="498"/>
      <c r="AY663" s="498"/>
      <c r="AZ663" s="498"/>
      <c r="BA663" s="498">
        <v>38.770000000000003</v>
      </c>
      <c r="BB663" s="498">
        <v>38.770000000000003</v>
      </c>
      <c r="BC663" s="498"/>
      <c r="BD663" s="498"/>
      <c r="BE663" s="498"/>
      <c r="BF663" s="498"/>
      <c r="BG663" s="256">
        <f t="shared" si="55"/>
        <v>38.770000000000003</v>
      </c>
      <c r="BH663" s="26">
        <f t="shared" si="56"/>
        <v>38.770000000000003</v>
      </c>
      <c r="BI663" s="514">
        <f t="shared" si="52"/>
        <v>2.0405263157894742E-2</v>
      </c>
      <c r="BJ663" s="515">
        <v>0</v>
      </c>
      <c r="BK663" s="515">
        <v>0</v>
      </c>
      <c r="BL663" s="515">
        <v>0</v>
      </c>
      <c r="BM663" s="515">
        <v>0</v>
      </c>
      <c r="BN663" s="515">
        <v>0</v>
      </c>
      <c r="BO663" s="515">
        <v>0</v>
      </c>
      <c r="BP663" s="515">
        <v>0</v>
      </c>
      <c r="BQ663" s="515">
        <v>0</v>
      </c>
      <c r="BR663" s="515">
        <v>0</v>
      </c>
      <c r="BS663" s="515">
        <v>0</v>
      </c>
      <c r="BT663" s="515">
        <v>0</v>
      </c>
      <c r="BU663" s="515">
        <v>0</v>
      </c>
      <c r="BV663" s="515">
        <v>0</v>
      </c>
      <c r="BW663" s="515">
        <v>0</v>
      </c>
      <c r="BX663" s="515">
        <v>0</v>
      </c>
      <c r="BY663" s="515">
        <v>0</v>
      </c>
      <c r="BZ663" s="515">
        <v>45509.776800000007</v>
      </c>
      <c r="CA663" s="515">
        <v>45509.776800000007</v>
      </c>
      <c r="CB663" s="515">
        <v>0</v>
      </c>
      <c r="CC663" s="515">
        <v>0</v>
      </c>
      <c r="CD663" s="515">
        <v>0</v>
      </c>
      <c r="CE663" s="515">
        <v>0</v>
      </c>
      <c r="CF663" s="515">
        <v>45509.776800000007</v>
      </c>
      <c r="CG663" s="516">
        <v>45509.776800000007</v>
      </c>
      <c r="CH663" s="501">
        <v>4835519.9999999991</v>
      </c>
      <c r="CI663" s="501">
        <v>4835519.9999999991</v>
      </c>
      <c r="CJ663" s="501">
        <v>6657600</v>
      </c>
      <c r="CK663" s="257" t="s">
        <v>1976</v>
      </c>
      <c r="CL663" s="108">
        <v>1.38</v>
      </c>
      <c r="CM663" s="245">
        <v>1.38</v>
      </c>
      <c r="CN663" s="109">
        <v>1.9</v>
      </c>
      <c r="CO663" s="436"/>
      <c r="CP663" s="436"/>
      <c r="CQ663" s="436"/>
      <c r="CR663" s="273"/>
      <c r="CS663" s="447">
        <v>29.756159828292635</v>
      </c>
      <c r="CT663" s="448">
        <v>29.756159828292635</v>
      </c>
      <c r="CU663" s="441">
        <v>0.69876051276068285</v>
      </c>
      <c r="CV663" s="442">
        <v>0.69876051276068285</v>
      </c>
      <c r="CW663" s="450" t="s">
        <v>2218</v>
      </c>
      <c r="CX663" s="242"/>
      <c r="CY663" s="436"/>
      <c r="CZ663" s="436"/>
      <c r="DA663" s="437"/>
      <c r="DB663" s="438"/>
      <c r="DC663" s="457">
        <v>54056</v>
      </c>
      <c r="DD663" s="458">
        <v>0</v>
      </c>
      <c r="DE663" s="459">
        <v>0</v>
      </c>
      <c r="DF663" s="357">
        <v>18018.666666666668</v>
      </c>
    </row>
    <row r="664" spans="1:110" ht="35.25" customHeight="1" x14ac:dyDescent="0.25">
      <c r="A664" s="401" t="s">
        <v>56</v>
      </c>
      <c r="B664" s="48" t="s">
        <v>57</v>
      </c>
      <c r="C664" s="48" t="s">
        <v>1099</v>
      </c>
      <c r="D664" s="145" t="s">
        <v>1190</v>
      </c>
      <c r="E664" s="145" t="s">
        <v>1191</v>
      </c>
      <c r="F664" s="145" t="s">
        <v>1195</v>
      </c>
      <c r="G664" s="14" t="s">
        <v>1191</v>
      </c>
      <c r="H664" s="22" t="s">
        <v>1983</v>
      </c>
      <c r="I664" s="145" t="s">
        <v>1981</v>
      </c>
      <c r="J664" s="426">
        <v>2.4858393190228529</v>
      </c>
      <c r="K664" s="426">
        <v>0.70265151369000001</v>
      </c>
      <c r="L664" s="488">
        <v>58.3</v>
      </c>
      <c r="M664" s="498"/>
      <c r="N664" s="498"/>
      <c r="O664" s="498"/>
      <c r="P664" s="498"/>
      <c r="Q664" s="498"/>
      <c r="R664" s="498"/>
      <c r="S664" s="498"/>
      <c r="T664" s="498"/>
      <c r="U664" s="498"/>
      <c r="V664" s="498"/>
      <c r="W664" s="498"/>
      <c r="X664" s="498"/>
      <c r="Y664" s="498"/>
      <c r="Z664" s="498"/>
      <c r="AA664" s="498"/>
      <c r="AB664" s="498"/>
      <c r="AC664" s="498"/>
      <c r="AD664" s="498"/>
      <c r="AE664" s="498"/>
      <c r="AF664" s="498"/>
      <c r="AG664" s="585"/>
      <c r="AH664" s="498"/>
      <c r="AI664" s="498">
        <f t="shared" si="53"/>
        <v>0</v>
      </c>
      <c r="AJ664" s="498">
        <f t="shared" si="54"/>
        <v>0</v>
      </c>
      <c r="AK664" s="498"/>
      <c r="AL664" s="498"/>
      <c r="AM664" s="498"/>
      <c r="AN664" s="498"/>
      <c r="AO664" s="498"/>
      <c r="AP664" s="498"/>
      <c r="AQ664" s="498"/>
      <c r="AR664" s="498"/>
      <c r="AS664" s="498"/>
      <c r="AT664" s="498"/>
      <c r="AU664" s="498"/>
      <c r="AV664" s="498"/>
      <c r="AW664" s="498"/>
      <c r="AX664" s="498"/>
      <c r="AY664" s="498"/>
      <c r="AZ664" s="498"/>
      <c r="BA664" s="498"/>
      <c r="BB664" s="498"/>
      <c r="BC664" s="498"/>
      <c r="BD664" s="498"/>
      <c r="BE664" s="498"/>
      <c r="BF664" s="498"/>
      <c r="BG664" s="256">
        <f t="shared" si="55"/>
        <v>0</v>
      </c>
      <c r="BH664" s="26">
        <f t="shared" si="56"/>
        <v>0</v>
      </c>
      <c r="BI664" s="514">
        <f t="shared" si="52"/>
        <v>0</v>
      </c>
      <c r="BJ664" s="515">
        <v>0</v>
      </c>
      <c r="BK664" s="515">
        <v>0</v>
      </c>
      <c r="BL664" s="515">
        <v>0</v>
      </c>
      <c r="BM664" s="515">
        <v>0</v>
      </c>
      <c r="BN664" s="515">
        <v>0</v>
      </c>
      <c r="BO664" s="515">
        <v>0</v>
      </c>
      <c r="BP664" s="515">
        <v>0</v>
      </c>
      <c r="BQ664" s="515">
        <v>0</v>
      </c>
      <c r="BR664" s="515">
        <v>0</v>
      </c>
      <c r="BS664" s="515">
        <v>0</v>
      </c>
      <c r="BT664" s="515">
        <v>0</v>
      </c>
      <c r="BU664" s="515">
        <v>0</v>
      </c>
      <c r="BV664" s="515">
        <v>0</v>
      </c>
      <c r="BW664" s="515">
        <v>0</v>
      </c>
      <c r="BX664" s="515">
        <v>0</v>
      </c>
      <c r="BY664" s="515">
        <v>0</v>
      </c>
      <c r="BZ664" s="515">
        <v>0</v>
      </c>
      <c r="CA664" s="515">
        <v>0</v>
      </c>
      <c r="CB664" s="515">
        <v>0</v>
      </c>
      <c r="CC664" s="515">
        <v>0</v>
      </c>
      <c r="CD664" s="515">
        <v>0</v>
      </c>
      <c r="CE664" s="515">
        <v>0</v>
      </c>
      <c r="CF664" s="515">
        <v>0</v>
      </c>
      <c r="CG664" s="516">
        <v>0</v>
      </c>
      <c r="CH664" s="501">
        <v>1226399.9999999998</v>
      </c>
      <c r="CI664" s="501">
        <v>1226399.9999999998</v>
      </c>
      <c r="CJ664" s="501">
        <v>3328800</v>
      </c>
      <c r="CK664" s="257" t="s">
        <v>1976</v>
      </c>
      <c r="CL664" s="108">
        <v>0.35</v>
      </c>
      <c r="CM664" s="245">
        <v>0.35</v>
      </c>
      <c r="CN664" s="109">
        <v>0.95</v>
      </c>
      <c r="CO664" s="436"/>
      <c r="CP664" s="436"/>
      <c r="CQ664" s="436"/>
      <c r="CR664" s="273"/>
      <c r="CS664" s="447">
        <v>66.839080459770116</v>
      </c>
      <c r="CT664" s="448">
        <v>66.839080459770116</v>
      </c>
      <c r="CU664" s="441">
        <v>0.67241379310344829</v>
      </c>
      <c r="CV664" s="442">
        <v>0.67241379310344829</v>
      </c>
      <c r="CW664" s="450" t="s">
        <v>2246</v>
      </c>
      <c r="CX664" s="242"/>
      <c r="CY664" s="436"/>
      <c r="CZ664" s="436"/>
      <c r="DA664" s="437"/>
      <c r="DB664" s="438"/>
      <c r="DC664" s="457">
        <v>0</v>
      </c>
      <c r="DD664" s="458">
        <v>0</v>
      </c>
      <c r="DE664" s="459">
        <v>0</v>
      </c>
      <c r="DF664" s="357">
        <v>0</v>
      </c>
    </row>
    <row r="665" spans="1:110" ht="35.25" customHeight="1" x14ac:dyDescent="0.25">
      <c r="A665" s="401" t="s">
        <v>56</v>
      </c>
      <c r="B665" s="48" t="s">
        <v>57</v>
      </c>
      <c r="C665" s="48" t="s">
        <v>1099</v>
      </c>
      <c r="D665" s="145" t="s">
        <v>1190</v>
      </c>
      <c r="E665" s="145" t="s">
        <v>1191</v>
      </c>
      <c r="F665" s="145" t="s">
        <v>1196</v>
      </c>
      <c r="G665" s="14" t="s">
        <v>1191</v>
      </c>
      <c r="H665" s="22" t="s">
        <v>1983</v>
      </c>
      <c r="I665" s="145" t="s">
        <v>1981</v>
      </c>
      <c r="J665" s="426">
        <v>1.9094128102639305</v>
      </c>
      <c r="K665" s="426">
        <v>1.4462121182040002</v>
      </c>
      <c r="L665" s="488">
        <v>191.2</v>
      </c>
      <c r="M665" s="498"/>
      <c r="N665" s="498"/>
      <c r="O665" s="498"/>
      <c r="P665" s="498"/>
      <c r="Q665" s="498"/>
      <c r="R665" s="498"/>
      <c r="S665" s="498"/>
      <c r="T665" s="498"/>
      <c r="U665" s="498"/>
      <c r="V665" s="498"/>
      <c r="W665" s="498"/>
      <c r="X665" s="498"/>
      <c r="Y665" s="498"/>
      <c r="Z665" s="498"/>
      <c r="AA665" s="498"/>
      <c r="AB665" s="498"/>
      <c r="AC665" s="498">
        <v>1</v>
      </c>
      <c r="AD665" s="498">
        <v>1</v>
      </c>
      <c r="AE665" s="498"/>
      <c r="AF665" s="498"/>
      <c r="AG665" s="585"/>
      <c r="AH665" s="498"/>
      <c r="AI665" s="498">
        <f t="shared" si="53"/>
        <v>1</v>
      </c>
      <c r="AJ665" s="498">
        <f t="shared" si="54"/>
        <v>1</v>
      </c>
      <c r="AK665" s="498"/>
      <c r="AL665" s="498"/>
      <c r="AM665" s="498"/>
      <c r="AN665" s="498"/>
      <c r="AO665" s="498"/>
      <c r="AP665" s="498"/>
      <c r="AQ665" s="498"/>
      <c r="AR665" s="498"/>
      <c r="AS665" s="498"/>
      <c r="AT665" s="498"/>
      <c r="AU665" s="498"/>
      <c r="AV665" s="498"/>
      <c r="AW665" s="498"/>
      <c r="AX665" s="498"/>
      <c r="AY665" s="498"/>
      <c r="AZ665" s="498"/>
      <c r="BA665" s="498">
        <v>2.58</v>
      </c>
      <c r="BB665" s="498">
        <v>2.58</v>
      </c>
      <c r="BC665" s="498"/>
      <c r="BD665" s="498"/>
      <c r="BE665" s="498"/>
      <c r="BF665" s="498"/>
      <c r="BG665" s="256">
        <f t="shared" si="55"/>
        <v>2.58</v>
      </c>
      <c r="BH665" s="26">
        <f t="shared" si="56"/>
        <v>2.58</v>
      </c>
      <c r="BI665" s="514">
        <f t="shared" si="52"/>
        <v>2.9655172413793106E-3</v>
      </c>
      <c r="BJ665" s="515">
        <v>0</v>
      </c>
      <c r="BK665" s="515">
        <v>0</v>
      </c>
      <c r="BL665" s="515">
        <v>0</v>
      </c>
      <c r="BM665" s="515">
        <v>0</v>
      </c>
      <c r="BN665" s="515">
        <v>0</v>
      </c>
      <c r="BO665" s="515">
        <v>0</v>
      </c>
      <c r="BP665" s="515">
        <v>0</v>
      </c>
      <c r="BQ665" s="515">
        <v>0</v>
      </c>
      <c r="BR665" s="515">
        <v>0</v>
      </c>
      <c r="BS665" s="515">
        <v>0</v>
      </c>
      <c r="BT665" s="515">
        <v>0</v>
      </c>
      <c r="BU665" s="515">
        <v>0</v>
      </c>
      <c r="BV665" s="515">
        <v>0</v>
      </c>
      <c r="BW665" s="515">
        <v>0</v>
      </c>
      <c r="BX665" s="515">
        <v>0</v>
      </c>
      <c r="BY665" s="515">
        <v>0</v>
      </c>
      <c r="BZ665" s="515">
        <v>3028.5072</v>
      </c>
      <c r="CA665" s="515">
        <v>3028.5072</v>
      </c>
      <c r="CB665" s="515">
        <v>0</v>
      </c>
      <c r="CC665" s="515">
        <v>0</v>
      </c>
      <c r="CD665" s="515">
        <v>0</v>
      </c>
      <c r="CE665" s="515">
        <v>0</v>
      </c>
      <c r="CF665" s="515">
        <v>3028.5072</v>
      </c>
      <c r="CG665" s="516">
        <v>3028.5072</v>
      </c>
      <c r="CH665" s="501">
        <v>3013440</v>
      </c>
      <c r="CI665" s="501">
        <v>3013440</v>
      </c>
      <c r="CJ665" s="501">
        <v>3048480.0000000005</v>
      </c>
      <c r="CK665" s="257" t="s">
        <v>1976</v>
      </c>
      <c r="CL665" s="108">
        <v>0.86</v>
      </c>
      <c r="CM665" s="245">
        <v>0.86</v>
      </c>
      <c r="CN665" s="109">
        <v>0.87</v>
      </c>
      <c r="CO665" s="436"/>
      <c r="CP665" s="436"/>
      <c r="CQ665" s="436"/>
      <c r="CR665" s="273"/>
      <c r="CS665" s="447">
        <v>71.702944434833611</v>
      </c>
      <c r="CT665" s="448">
        <v>71.702944434833611</v>
      </c>
      <c r="CU665" s="441">
        <v>0.92965136727588382</v>
      </c>
      <c r="CV665" s="442">
        <v>0.92965136727588382</v>
      </c>
      <c r="CW665" s="450" t="s">
        <v>2246</v>
      </c>
      <c r="CX665" s="242"/>
      <c r="CY665" s="436"/>
      <c r="CZ665" s="436"/>
      <c r="DA665" s="437"/>
      <c r="DB665" s="438"/>
      <c r="DC665" s="457">
        <v>0</v>
      </c>
      <c r="DD665" s="458">
        <v>47082</v>
      </c>
      <c r="DE665" s="459">
        <v>0</v>
      </c>
      <c r="DF665" s="357">
        <v>15694</v>
      </c>
    </row>
    <row r="666" spans="1:110" ht="35.25" customHeight="1" x14ac:dyDescent="0.25">
      <c r="A666" s="401" t="s">
        <v>56</v>
      </c>
      <c r="B666" s="48" t="s">
        <v>57</v>
      </c>
      <c r="C666" s="48" t="s">
        <v>1099</v>
      </c>
      <c r="D666" s="145" t="s">
        <v>1190</v>
      </c>
      <c r="E666" s="145" t="s">
        <v>1191</v>
      </c>
      <c r="F666" s="145" t="s">
        <v>1197</v>
      </c>
      <c r="G666" s="14" t="s">
        <v>1191</v>
      </c>
      <c r="H666" s="22" t="s">
        <v>1979</v>
      </c>
      <c r="I666" s="145" t="s">
        <v>1981</v>
      </c>
      <c r="J666" s="426">
        <v>2.4498126622254199</v>
      </c>
      <c r="K666" s="426">
        <v>1.394507572857</v>
      </c>
      <c r="L666" s="488">
        <v>318.2</v>
      </c>
      <c r="M666" s="498"/>
      <c r="N666" s="498"/>
      <c r="O666" s="498"/>
      <c r="P666" s="498"/>
      <c r="Q666" s="498"/>
      <c r="R666" s="498"/>
      <c r="S666" s="498"/>
      <c r="T666" s="498"/>
      <c r="U666" s="498"/>
      <c r="V666" s="498"/>
      <c r="W666" s="498"/>
      <c r="X666" s="498"/>
      <c r="Y666" s="498"/>
      <c r="Z666" s="498"/>
      <c r="AA666" s="498"/>
      <c r="AB666" s="498"/>
      <c r="AC666" s="498"/>
      <c r="AD666" s="498"/>
      <c r="AE666" s="498"/>
      <c r="AF666" s="498"/>
      <c r="AG666" s="585"/>
      <c r="AH666" s="498"/>
      <c r="AI666" s="498">
        <f t="shared" si="53"/>
        <v>0</v>
      </c>
      <c r="AJ666" s="498">
        <f t="shared" si="54"/>
        <v>0</v>
      </c>
      <c r="AK666" s="498"/>
      <c r="AL666" s="498"/>
      <c r="AM666" s="498"/>
      <c r="AN666" s="498"/>
      <c r="AO666" s="498"/>
      <c r="AP666" s="498"/>
      <c r="AQ666" s="498"/>
      <c r="AR666" s="498"/>
      <c r="AS666" s="498"/>
      <c r="AT666" s="498"/>
      <c r="AU666" s="498"/>
      <c r="AV666" s="498"/>
      <c r="AW666" s="498"/>
      <c r="AX666" s="498"/>
      <c r="AY666" s="498"/>
      <c r="AZ666" s="498"/>
      <c r="BA666" s="498"/>
      <c r="BB666" s="498"/>
      <c r="BC666" s="498"/>
      <c r="BD666" s="498"/>
      <c r="BE666" s="498"/>
      <c r="BF666" s="498"/>
      <c r="BG666" s="256">
        <f t="shared" si="55"/>
        <v>0</v>
      </c>
      <c r="BH666" s="26">
        <f t="shared" si="56"/>
        <v>0</v>
      </c>
      <c r="BI666" s="514">
        <f t="shared" si="52"/>
        <v>0</v>
      </c>
      <c r="BJ666" s="515">
        <v>0</v>
      </c>
      <c r="BK666" s="515">
        <v>0</v>
      </c>
      <c r="BL666" s="515">
        <v>0</v>
      </c>
      <c r="BM666" s="515">
        <v>0</v>
      </c>
      <c r="BN666" s="515">
        <v>0</v>
      </c>
      <c r="BO666" s="515">
        <v>0</v>
      </c>
      <c r="BP666" s="515">
        <v>0</v>
      </c>
      <c r="BQ666" s="515">
        <v>0</v>
      </c>
      <c r="BR666" s="515">
        <v>0</v>
      </c>
      <c r="BS666" s="515">
        <v>0</v>
      </c>
      <c r="BT666" s="515">
        <v>0</v>
      </c>
      <c r="BU666" s="515">
        <v>0</v>
      </c>
      <c r="BV666" s="515">
        <v>0</v>
      </c>
      <c r="BW666" s="515">
        <v>0</v>
      </c>
      <c r="BX666" s="515">
        <v>0</v>
      </c>
      <c r="BY666" s="515">
        <v>0</v>
      </c>
      <c r="BZ666" s="515">
        <v>0</v>
      </c>
      <c r="CA666" s="515">
        <v>0</v>
      </c>
      <c r="CB666" s="515">
        <v>0</v>
      </c>
      <c r="CC666" s="515">
        <v>0</v>
      </c>
      <c r="CD666" s="515">
        <v>0</v>
      </c>
      <c r="CE666" s="515">
        <v>0</v>
      </c>
      <c r="CF666" s="515">
        <v>0</v>
      </c>
      <c r="CG666" s="516">
        <v>0</v>
      </c>
      <c r="CH666" s="501">
        <v>4239840</v>
      </c>
      <c r="CI666" s="501">
        <v>4239840</v>
      </c>
      <c r="CJ666" s="501">
        <v>5256000.0000000009</v>
      </c>
      <c r="CK666" s="257" t="s">
        <v>1976</v>
      </c>
      <c r="CL666" s="108">
        <v>1.21</v>
      </c>
      <c r="CM666" s="245">
        <v>1.21</v>
      </c>
      <c r="CN666" s="109">
        <v>1.5</v>
      </c>
      <c r="CO666" s="436"/>
      <c r="CP666" s="436"/>
      <c r="CQ666" s="436"/>
      <c r="CR666" s="273"/>
      <c r="CS666" s="447">
        <v>102.40732758620702</v>
      </c>
      <c r="CT666" s="448">
        <v>102.40732758620702</v>
      </c>
      <c r="CU666" s="441">
        <v>0.6670258620689663</v>
      </c>
      <c r="CV666" s="442">
        <v>0.6670258620689663</v>
      </c>
      <c r="CW666" s="450" t="s">
        <v>2246</v>
      </c>
      <c r="CX666" s="242"/>
      <c r="CY666" s="436"/>
      <c r="CZ666" s="436"/>
      <c r="DA666" s="437"/>
      <c r="DB666" s="438"/>
      <c r="DC666" s="457">
        <v>0</v>
      </c>
      <c r="DD666" s="458">
        <v>0</v>
      </c>
      <c r="DE666" s="459">
        <v>85704</v>
      </c>
      <c r="DF666" s="357">
        <v>28568</v>
      </c>
    </row>
    <row r="667" spans="1:110" ht="35.25" customHeight="1" x14ac:dyDescent="0.25">
      <c r="A667" s="401" t="s">
        <v>56</v>
      </c>
      <c r="B667" s="48" t="s">
        <v>57</v>
      </c>
      <c r="C667" s="48" t="s">
        <v>1099</v>
      </c>
      <c r="D667" s="145" t="s">
        <v>1190</v>
      </c>
      <c r="E667" s="145" t="s">
        <v>1191</v>
      </c>
      <c r="F667" s="145" t="s">
        <v>1198</v>
      </c>
      <c r="G667" s="14" t="s">
        <v>1191</v>
      </c>
      <c r="H667" s="22" t="s">
        <v>1978</v>
      </c>
      <c r="I667" s="145" t="s">
        <v>1981</v>
      </c>
      <c r="J667" s="426">
        <v>2.0967514256105799</v>
      </c>
      <c r="K667" s="426">
        <v>3.2223484781460003</v>
      </c>
      <c r="L667" s="488">
        <v>507.6</v>
      </c>
      <c r="M667" s="498"/>
      <c r="N667" s="498"/>
      <c r="O667" s="498"/>
      <c r="P667" s="498"/>
      <c r="Q667" s="498"/>
      <c r="R667" s="498"/>
      <c r="S667" s="498"/>
      <c r="T667" s="498"/>
      <c r="U667" s="498"/>
      <c r="V667" s="498"/>
      <c r="W667" s="498"/>
      <c r="X667" s="498"/>
      <c r="Y667" s="498"/>
      <c r="Z667" s="498"/>
      <c r="AA667" s="498"/>
      <c r="AB667" s="498"/>
      <c r="AC667" s="498">
        <v>3</v>
      </c>
      <c r="AD667" s="498">
        <v>3</v>
      </c>
      <c r="AE667" s="498"/>
      <c r="AF667" s="498"/>
      <c r="AG667" s="585"/>
      <c r="AH667" s="498"/>
      <c r="AI667" s="498">
        <f t="shared" si="53"/>
        <v>3</v>
      </c>
      <c r="AJ667" s="498">
        <f t="shared" si="54"/>
        <v>3</v>
      </c>
      <c r="AK667" s="498"/>
      <c r="AL667" s="498"/>
      <c r="AM667" s="498"/>
      <c r="AN667" s="498"/>
      <c r="AO667" s="498"/>
      <c r="AP667" s="498"/>
      <c r="AQ667" s="498"/>
      <c r="AR667" s="498"/>
      <c r="AS667" s="498"/>
      <c r="AT667" s="498"/>
      <c r="AU667" s="498"/>
      <c r="AV667" s="498"/>
      <c r="AW667" s="498"/>
      <c r="AX667" s="498"/>
      <c r="AY667" s="498"/>
      <c r="AZ667" s="498"/>
      <c r="BA667" s="498">
        <v>16.899999999999999</v>
      </c>
      <c r="BB667" s="498">
        <v>16.899999999999999</v>
      </c>
      <c r="BC667" s="498"/>
      <c r="BD667" s="498"/>
      <c r="BE667" s="498"/>
      <c r="BF667" s="498"/>
      <c r="BG667" s="256">
        <f t="shared" si="55"/>
        <v>16.899999999999999</v>
      </c>
      <c r="BH667" s="26">
        <f t="shared" si="56"/>
        <v>16.899999999999999</v>
      </c>
      <c r="BI667" s="514">
        <f t="shared" si="52"/>
        <v>1.173611111111111E-2</v>
      </c>
      <c r="BJ667" s="515">
        <v>0</v>
      </c>
      <c r="BK667" s="515">
        <v>0</v>
      </c>
      <c r="BL667" s="515">
        <v>0</v>
      </c>
      <c r="BM667" s="515">
        <v>0</v>
      </c>
      <c r="BN667" s="515">
        <v>0</v>
      </c>
      <c r="BO667" s="515">
        <v>0</v>
      </c>
      <c r="BP667" s="515">
        <v>0</v>
      </c>
      <c r="BQ667" s="515">
        <v>0</v>
      </c>
      <c r="BR667" s="515">
        <v>0</v>
      </c>
      <c r="BS667" s="515">
        <v>0</v>
      </c>
      <c r="BT667" s="515">
        <v>0</v>
      </c>
      <c r="BU667" s="515">
        <v>0</v>
      </c>
      <c r="BV667" s="515">
        <v>0</v>
      </c>
      <c r="BW667" s="515">
        <v>0</v>
      </c>
      <c r="BX667" s="515">
        <v>0</v>
      </c>
      <c r="BY667" s="515">
        <v>0</v>
      </c>
      <c r="BZ667" s="515">
        <v>19837.896000000001</v>
      </c>
      <c r="CA667" s="515">
        <v>19837.896000000001</v>
      </c>
      <c r="CB667" s="515">
        <v>0</v>
      </c>
      <c r="CC667" s="515">
        <v>0</v>
      </c>
      <c r="CD667" s="515">
        <v>0</v>
      </c>
      <c r="CE667" s="515">
        <v>0</v>
      </c>
      <c r="CF667" s="515">
        <v>19837.896000000001</v>
      </c>
      <c r="CG667" s="516">
        <v>19837.896000000001</v>
      </c>
      <c r="CH667" s="501">
        <v>5466240.0000000009</v>
      </c>
      <c r="CI667" s="501">
        <v>5466240.0000000009</v>
      </c>
      <c r="CJ667" s="501">
        <v>5045759.9999999991</v>
      </c>
      <c r="CK667" s="257" t="s">
        <v>1976</v>
      </c>
      <c r="CL667" s="108">
        <v>1.56</v>
      </c>
      <c r="CM667" s="245">
        <v>1.56</v>
      </c>
      <c r="CN667" s="109">
        <v>1.44</v>
      </c>
      <c r="CO667" s="436"/>
      <c r="CP667" s="436"/>
      <c r="CQ667" s="436"/>
      <c r="CR667" s="273"/>
      <c r="CS667" s="447">
        <v>280.51034199900761</v>
      </c>
      <c r="CT667" s="448">
        <v>162.77597982530867</v>
      </c>
      <c r="CU667" s="441">
        <v>1.9458613828195854</v>
      </c>
      <c r="CV667" s="442">
        <v>1.8867577873508612</v>
      </c>
      <c r="CW667" s="450" t="s">
        <v>2209</v>
      </c>
      <c r="CX667" s="242"/>
      <c r="CY667" s="436"/>
      <c r="CZ667" s="436"/>
      <c r="DA667" s="437"/>
      <c r="DB667" s="438"/>
      <c r="DC667" s="457">
        <v>53745</v>
      </c>
      <c r="DD667" s="458">
        <v>105003</v>
      </c>
      <c r="DE667" s="459">
        <v>0</v>
      </c>
      <c r="DF667" s="357">
        <v>52916</v>
      </c>
    </row>
    <row r="668" spans="1:110" ht="35.25" customHeight="1" x14ac:dyDescent="0.25">
      <c r="A668" s="401" t="s">
        <v>56</v>
      </c>
      <c r="B668" s="48" t="s">
        <v>57</v>
      </c>
      <c r="C668" s="48" t="s">
        <v>1099</v>
      </c>
      <c r="D668" s="145" t="s">
        <v>1190</v>
      </c>
      <c r="E668" s="145" t="s">
        <v>1191</v>
      </c>
      <c r="F668" s="145" t="s">
        <v>1199</v>
      </c>
      <c r="G668" s="14" t="s">
        <v>1191</v>
      </c>
      <c r="H668" s="22" t="s">
        <v>1983</v>
      </c>
      <c r="I668" s="145" t="s">
        <v>1981</v>
      </c>
      <c r="J668" s="426">
        <v>2.4858393190228525</v>
      </c>
      <c r="K668" s="426">
        <v>0.42859848395700006</v>
      </c>
      <c r="L668" s="488">
        <v>0</v>
      </c>
      <c r="M668" s="498"/>
      <c r="N668" s="498"/>
      <c r="O668" s="498"/>
      <c r="P668" s="498"/>
      <c r="Q668" s="498"/>
      <c r="R668" s="498"/>
      <c r="S668" s="498"/>
      <c r="T668" s="498"/>
      <c r="U668" s="498"/>
      <c r="V668" s="498"/>
      <c r="W668" s="498"/>
      <c r="X668" s="498"/>
      <c r="Y668" s="498"/>
      <c r="Z668" s="498"/>
      <c r="AA668" s="498"/>
      <c r="AB668" s="498"/>
      <c r="AC668" s="498"/>
      <c r="AD668" s="498"/>
      <c r="AE668" s="498"/>
      <c r="AF668" s="498"/>
      <c r="AG668" s="585"/>
      <c r="AH668" s="498"/>
      <c r="AI668" s="498">
        <f t="shared" si="53"/>
        <v>0</v>
      </c>
      <c r="AJ668" s="498">
        <f t="shared" si="54"/>
        <v>0</v>
      </c>
      <c r="AK668" s="498"/>
      <c r="AL668" s="498"/>
      <c r="AM668" s="498"/>
      <c r="AN668" s="498"/>
      <c r="AO668" s="498"/>
      <c r="AP668" s="498"/>
      <c r="AQ668" s="498"/>
      <c r="AR668" s="498"/>
      <c r="AS668" s="498"/>
      <c r="AT668" s="498"/>
      <c r="AU668" s="498"/>
      <c r="AV668" s="498"/>
      <c r="AW668" s="498"/>
      <c r="AX668" s="498"/>
      <c r="AY668" s="498"/>
      <c r="AZ668" s="498"/>
      <c r="BA668" s="498"/>
      <c r="BB668" s="498"/>
      <c r="BC668" s="498"/>
      <c r="BD668" s="498"/>
      <c r="BE668" s="498"/>
      <c r="BF668" s="498"/>
      <c r="BG668" s="256">
        <f t="shared" si="55"/>
        <v>0</v>
      </c>
      <c r="BH668" s="26">
        <f t="shared" si="56"/>
        <v>0</v>
      </c>
      <c r="BI668" s="514">
        <f t="shared" si="52"/>
        <v>0</v>
      </c>
      <c r="BJ668" s="515">
        <v>0</v>
      </c>
      <c r="BK668" s="515">
        <v>0</v>
      </c>
      <c r="BL668" s="515">
        <v>0</v>
      </c>
      <c r="BM668" s="515">
        <v>0</v>
      </c>
      <c r="BN668" s="515">
        <v>0</v>
      </c>
      <c r="BO668" s="515">
        <v>0</v>
      </c>
      <c r="BP668" s="515">
        <v>0</v>
      </c>
      <c r="BQ668" s="515">
        <v>0</v>
      </c>
      <c r="BR668" s="515">
        <v>0</v>
      </c>
      <c r="BS668" s="515">
        <v>0</v>
      </c>
      <c r="BT668" s="515">
        <v>0</v>
      </c>
      <c r="BU668" s="515">
        <v>0</v>
      </c>
      <c r="BV668" s="515">
        <v>0</v>
      </c>
      <c r="BW668" s="515">
        <v>0</v>
      </c>
      <c r="BX668" s="515">
        <v>0</v>
      </c>
      <c r="BY668" s="515">
        <v>0</v>
      </c>
      <c r="BZ668" s="515">
        <v>0</v>
      </c>
      <c r="CA668" s="515">
        <v>0</v>
      </c>
      <c r="CB668" s="515">
        <v>0</v>
      </c>
      <c r="CC668" s="515">
        <v>0</v>
      </c>
      <c r="CD668" s="515">
        <v>0</v>
      </c>
      <c r="CE668" s="515">
        <v>0</v>
      </c>
      <c r="CF668" s="515">
        <v>0</v>
      </c>
      <c r="CG668" s="516">
        <v>0</v>
      </c>
      <c r="CH668" s="501">
        <v>3153600.0000000005</v>
      </c>
      <c r="CI668" s="501">
        <v>3153600.0000000005</v>
      </c>
      <c r="CJ668" s="501">
        <v>2803200.0000000009</v>
      </c>
      <c r="CK668" s="257" t="s">
        <v>1976</v>
      </c>
      <c r="CL668" s="108">
        <v>0.9</v>
      </c>
      <c r="CM668" s="245">
        <v>0.9</v>
      </c>
      <c r="CN668" s="109">
        <v>0.8</v>
      </c>
      <c r="CO668" s="436"/>
      <c r="CP668" s="436"/>
      <c r="CQ668" s="436"/>
      <c r="CR668" s="273"/>
      <c r="CS668" s="447">
        <v>120.00000000000004</v>
      </c>
      <c r="CT668" s="448">
        <v>120.00000000000004</v>
      </c>
      <c r="CU668" s="441">
        <v>4.0000000000000018</v>
      </c>
      <c r="CV668" s="442">
        <v>4.0000000000000018</v>
      </c>
      <c r="CW668" s="450" t="s">
        <v>2293</v>
      </c>
      <c r="CX668" s="242"/>
      <c r="CY668" s="436"/>
      <c r="CZ668" s="436"/>
      <c r="DA668" s="437"/>
      <c r="DB668" s="438"/>
      <c r="DC668" s="457">
        <v>0</v>
      </c>
      <c r="DD668" s="458">
        <v>0</v>
      </c>
      <c r="DE668" s="459">
        <v>0</v>
      </c>
      <c r="DF668" s="357">
        <v>0</v>
      </c>
    </row>
    <row r="669" spans="1:110" ht="35.25" customHeight="1" x14ac:dyDescent="0.25">
      <c r="A669" s="401" t="s">
        <v>56</v>
      </c>
      <c r="B669" s="48" t="s">
        <v>57</v>
      </c>
      <c r="C669" s="48" t="s">
        <v>1099</v>
      </c>
      <c r="D669" s="145" t="s">
        <v>1190</v>
      </c>
      <c r="E669" s="145" t="s">
        <v>1191</v>
      </c>
      <c r="F669" s="145" t="s">
        <v>1200</v>
      </c>
      <c r="G669" s="14" t="s">
        <v>1191</v>
      </c>
      <c r="H669" s="22" t="s">
        <v>1978</v>
      </c>
      <c r="I669" s="145" t="s">
        <v>1981</v>
      </c>
      <c r="J669" s="426">
        <v>2.1615994078459591</v>
      </c>
      <c r="K669" s="426">
        <v>0.67670454404700009</v>
      </c>
      <c r="L669" s="488">
        <v>72.7</v>
      </c>
      <c r="M669" s="498"/>
      <c r="N669" s="498"/>
      <c r="O669" s="498"/>
      <c r="P669" s="498"/>
      <c r="Q669" s="498"/>
      <c r="R669" s="498"/>
      <c r="S669" s="498"/>
      <c r="T669" s="498"/>
      <c r="U669" s="498"/>
      <c r="V669" s="498"/>
      <c r="W669" s="498"/>
      <c r="X669" s="498"/>
      <c r="Y669" s="498"/>
      <c r="Z669" s="498"/>
      <c r="AA669" s="498"/>
      <c r="AB669" s="498"/>
      <c r="AC669" s="498"/>
      <c r="AD669" s="498"/>
      <c r="AE669" s="498"/>
      <c r="AF669" s="498"/>
      <c r="AG669" s="585"/>
      <c r="AH669" s="498"/>
      <c r="AI669" s="498">
        <f t="shared" si="53"/>
        <v>0</v>
      </c>
      <c r="AJ669" s="498">
        <f t="shared" si="54"/>
        <v>0</v>
      </c>
      <c r="AK669" s="498"/>
      <c r="AL669" s="498"/>
      <c r="AM669" s="498"/>
      <c r="AN669" s="498"/>
      <c r="AO669" s="498"/>
      <c r="AP669" s="498"/>
      <c r="AQ669" s="498"/>
      <c r="AR669" s="498"/>
      <c r="AS669" s="498"/>
      <c r="AT669" s="498"/>
      <c r="AU669" s="498"/>
      <c r="AV669" s="498"/>
      <c r="AW669" s="498"/>
      <c r="AX669" s="498"/>
      <c r="AY669" s="498"/>
      <c r="AZ669" s="498"/>
      <c r="BA669" s="498"/>
      <c r="BB669" s="498"/>
      <c r="BC669" s="498"/>
      <c r="BD669" s="498"/>
      <c r="BE669" s="498"/>
      <c r="BF669" s="498"/>
      <c r="BG669" s="256">
        <f t="shared" si="55"/>
        <v>0</v>
      </c>
      <c r="BH669" s="26">
        <f t="shared" si="56"/>
        <v>0</v>
      </c>
      <c r="BI669" s="514">
        <f t="shared" si="52"/>
        <v>0</v>
      </c>
      <c r="BJ669" s="515">
        <v>0</v>
      </c>
      <c r="BK669" s="515">
        <v>0</v>
      </c>
      <c r="BL669" s="515">
        <v>0</v>
      </c>
      <c r="BM669" s="515">
        <v>0</v>
      </c>
      <c r="BN669" s="515">
        <v>0</v>
      </c>
      <c r="BO669" s="515">
        <v>0</v>
      </c>
      <c r="BP669" s="515">
        <v>0</v>
      </c>
      <c r="BQ669" s="515">
        <v>0</v>
      </c>
      <c r="BR669" s="515">
        <v>0</v>
      </c>
      <c r="BS669" s="515">
        <v>0</v>
      </c>
      <c r="BT669" s="515">
        <v>0</v>
      </c>
      <c r="BU669" s="515">
        <v>0</v>
      </c>
      <c r="BV669" s="515">
        <v>0</v>
      </c>
      <c r="BW669" s="515">
        <v>0</v>
      </c>
      <c r="BX669" s="515">
        <v>0</v>
      </c>
      <c r="BY669" s="515">
        <v>0</v>
      </c>
      <c r="BZ669" s="515">
        <v>0</v>
      </c>
      <c r="CA669" s="515">
        <v>0</v>
      </c>
      <c r="CB669" s="515">
        <v>0</v>
      </c>
      <c r="CC669" s="515">
        <v>0</v>
      </c>
      <c r="CD669" s="515">
        <v>0</v>
      </c>
      <c r="CE669" s="515">
        <v>0</v>
      </c>
      <c r="CF669" s="515">
        <v>0</v>
      </c>
      <c r="CG669" s="516">
        <v>0</v>
      </c>
      <c r="CH669" s="501">
        <v>4344960</v>
      </c>
      <c r="CI669" s="501">
        <v>4344960</v>
      </c>
      <c r="CJ669" s="501">
        <v>3959519.9999999995</v>
      </c>
      <c r="CK669" s="257" t="s">
        <v>1976</v>
      </c>
      <c r="CL669" s="108">
        <v>1.24</v>
      </c>
      <c r="CM669" s="245">
        <v>1.24</v>
      </c>
      <c r="CN669" s="109">
        <v>1.1299999999999999</v>
      </c>
      <c r="CO669" s="436"/>
      <c r="CP669" s="436"/>
      <c r="CQ669" s="436"/>
      <c r="CR669" s="273"/>
      <c r="CS669" s="447">
        <v>24.310093849735097</v>
      </c>
      <c r="CT669" s="448">
        <v>24.310093849735097</v>
      </c>
      <c r="CU669" s="441">
        <v>0.62419026954149504</v>
      </c>
      <c r="CV669" s="442">
        <v>0.62419026954149504</v>
      </c>
      <c r="CW669" s="450" t="s">
        <v>2311</v>
      </c>
      <c r="CX669" s="242"/>
      <c r="CY669" s="436"/>
      <c r="CZ669" s="436"/>
      <c r="DA669" s="437"/>
      <c r="DB669" s="438"/>
      <c r="DC669" s="457">
        <v>3136</v>
      </c>
      <c r="DD669" s="458">
        <v>0</v>
      </c>
      <c r="DE669" s="459">
        <v>0</v>
      </c>
      <c r="DF669" s="357">
        <v>1045.3333333333333</v>
      </c>
    </row>
    <row r="670" spans="1:110" ht="35.25" customHeight="1" x14ac:dyDescent="0.25">
      <c r="A670" s="401" t="s">
        <v>56</v>
      </c>
      <c r="B670" s="48" t="s">
        <v>57</v>
      </c>
      <c r="C670" s="48" t="s">
        <v>1099</v>
      </c>
      <c r="D670" s="145" t="s">
        <v>1190</v>
      </c>
      <c r="E670" s="145" t="s">
        <v>1191</v>
      </c>
      <c r="F670" s="145" t="s">
        <v>1201</v>
      </c>
      <c r="G670" s="14" t="s">
        <v>1202</v>
      </c>
      <c r="H670" s="22" t="s">
        <v>1979</v>
      </c>
      <c r="I670" s="145" t="s">
        <v>1981</v>
      </c>
      <c r="J670" s="426">
        <v>1.851770159388038</v>
      </c>
      <c r="K670" s="426">
        <v>2.129924237994</v>
      </c>
      <c r="L670" s="488">
        <v>926.3</v>
      </c>
      <c r="M670" s="498"/>
      <c r="N670" s="498"/>
      <c r="O670" s="498"/>
      <c r="P670" s="498"/>
      <c r="Q670" s="498"/>
      <c r="R670" s="498"/>
      <c r="S670" s="498"/>
      <c r="T670" s="498"/>
      <c r="U670" s="498"/>
      <c r="V670" s="498"/>
      <c r="W670" s="498"/>
      <c r="X670" s="498"/>
      <c r="Y670" s="498"/>
      <c r="Z670" s="498"/>
      <c r="AA670" s="498"/>
      <c r="AB670" s="498"/>
      <c r="AC670" s="498">
        <v>3</v>
      </c>
      <c r="AD670" s="498">
        <v>3</v>
      </c>
      <c r="AE670" s="498"/>
      <c r="AF670" s="498"/>
      <c r="AG670" s="585"/>
      <c r="AH670" s="498"/>
      <c r="AI670" s="498">
        <f t="shared" si="53"/>
        <v>3</v>
      </c>
      <c r="AJ670" s="498">
        <f t="shared" si="54"/>
        <v>3</v>
      </c>
      <c r="AK670" s="498"/>
      <c r="AL670" s="498"/>
      <c r="AM670" s="498"/>
      <c r="AN670" s="498"/>
      <c r="AO670" s="498"/>
      <c r="AP670" s="498"/>
      <c r="AQ670" s="498"/>
      <c r="AR670" s="498"/>
      <c r="AS670" s="498"/>
      <c r="AT670" s="498"/>
      <c r="AU670" s="498"/>
      <c r="AV670" s="498"/>
      <c r="AW670" s="498"/>
      <c r="AX670" s="498"/>
      <c r="AY670" s="498"/>
      <c r="AZ670" s="498"/>
      <c r="BA670" s="498">
        <v>12.6</v>
      </c>
      <c r="BB670" s="498">
        <v>12.6</v>
      </c>
      <c r="BC670" s="498"/>
      <c r="BD670" s="498"/>
      <c r="BE670" s="498"/>
      <c r="BF670" s="498"/>
      <c r="BG670" s="256">
        <f t="shared" si="55"/>
        <v>12.6</v>
      </c>
      <c r="BH670" s="26">
        <f t="shared" si="56"/>
        <v>12.6</v>
      </c>
      <c r="BI670" s="514">
        <f t="shared" si="52"/>
        <v>9.1304347826086964E-3</v>
      </c>
      <c r="BJ670" s="515">
        <v>0</v>
      </c>
      <c r="BK670" s="515">
        <v>0</v>
      </c>
      <c r="BL670" s="515">
        <v>0</v>
      </c>
      <c r="BM670" s="515">
        <v>0</v>
      </c>
      <c r="BN670" s="515">
        <v>0</v>
      </c>
      <c r="BO670" s="515">
        <v>0</v>
      </c>
      <c r="BP670" s="515">
        <v>0</v>
      </c>
      <c r="BQ670" s="515">
        <v>0</v>
      </c>
      <c r="BR670" s="515">
        <v>0</v>
      </c>
      <c r="BS670" s="515">
        <v>0</v>
      </c>
      <c r="BT670" s="515">
        <v>0</v>
      </c>
      <c r="BU670" s="515">
        <v>0</v>
      </c>
      <c r="BV670" s="515">
        <v>0</v>
      </c>
      <c r="BW670" s="515">
        <v>0</v>
      </c>
      <c r="BX670" s="515">
        <v>0</v>
      </c>
      <c r="BY670" s="515">
        <v>0</v>
      </c>
      <c r="BZ670" s="515">
        <v>14790.384</v>
      </c>
      <c r="CA670" s="515">
        <v>14790.384</v>
      </c>
      <c r="CB670" s="515">
        <v>0</v>
      </c>
      <c r="CC670" s="515">
        <v>0</v>
      </c>
      <c r="CD670" s="515">
        <v>0</v>
      </c>
      <c r="CE670" s="515">
        <v>0</v>
      </c>
      <c r="CF670" s="515">
        <v>14790.384</v>
      </c>
      <c r="CG670" s="516">
        <v>14790.384</v>
      </c>
      <c r="CH670" s="501">
        <v>6377280.0000000009</v>
      </c>
      <c r="CI670" s="501">
        <v>6377280.0000000009</v>
      </c>
      <c r="CJ670" s="501">
        <v>4835519.9999999991</v>
      </c>
      <c r="CK670" s="257" t="s">
        <v>1976</v>
      </c>
      <c r="CL670" s="108">
        <v>1.82</v>
      </c>
      <c r="CM670" s="245">
        <v>1.82</v>
      </c>
      <c r="CN670" s="109">
        <v>1.38</v>
      </c>
      <c r="CO670" s="436"/>
      <c r="CP670" s="436"/>
      <c r="CQ670" s="436"/>
      <c r="CR670" s="273"/>
      <c r="CS670" s="447">
        <v>57.534318237539729</v>
      </c>
      <c r="CT670" s="448">
        <v>51.034271988349083</v>
      </c>
      <c r="CU670" s="441">
        <v>0.59936414870899424</v>
      </c>
      <c r="CV670" s="442">
        <v>0.57679454367708238</v>
      </c>
      <c r="CW670" s="450" t="s">
        <v>2322</v>
      </c>
      <c r="CX670" s="242"/>
      <c r="CY670" s="436"/>
      <c r="CZ670" s="436"/>
      <c r="DA670" s="437"/>
      <c r="DB670" s="438"/>
      <c r="DC670" s="457">
        <v>0</v>
      </c>
      <c r="DD670" s="458">
        <v>0</v>
      </c>
      <c r="DE670" s="459">
        <v>0</v>
      </c>
      <c r="DF670" s="357">
        <v>0</v>
      </c>
    </row>
    <row r="671" spans="1:110" ht="35.25" customHeight="1" x14ac:dyDescent="0.25">
      <c r="A671" s="401" t="s">
        <v>56</v>
      </c>
      <c r="B671" s="48" t="s">
        <v>57</v>
      </c>
      <c r="C671" s="48" t="s">
        <v>1099</v>
      </c>
      <c r="D671" s="145" t="s">
        <v>1203</v>
      </c>
      <c r="E671" s="145" t="s">
        <v>1204</v>
      </c>
      <c r="F671" s="145" t="s">
        <v>1205</v>
      </c>
      <c r="G671" s="14" t="s">
        <v>1133</v>
      </c>
      <c r="H671" s="22" t="s">
        <v>1978</v>
      </c>
      <c r="I671" s="145" t="s">
        <v>1981</v>
      </c>
      <c r="J671" s="426">
        <v>2.7956685674807735</v>
      </c>
      <c r="K671" s="426">
        <v>2.6617424187060004</v>
      </c>
      <c r="L671" s="488">
        <v>489.6</v>
      </c>
      <c r="M671" s="498"/>
      <c r="N671" s="498"/>
      <c r="O671" s="498"/>
      <c r="P671" s="498"/>
      <c r="Q671" s="498"/>
      <c r="R671" s="498"/>
      <c r="S671" s="498"/>
      <c r="T671" s="498"/>
      <c r="U671" s="498"/>
      <c r="V671" s="498"/>
      <c r="W671" s="498"/>
      <c r="X671" s="498"/>
      <c r="Y671" s="498"/>
      <c r="Z671" s="498"/>
      <c r="AA671" s="498"/>
      <c r="AB671" s="498"/>
      <c r="AC671" s="498">
        <v>7</v>
      </c>
      <c r="AD671" s="498">
        <v>7</v>
      </c>
      <c r="AE671" s="498"/>
      <c r="AF671" s="498"/>
      <c r="AG671" s="585"/>
      <c r="AH671" s="498"/>
      <c r="AI671" s="498">
        <f t="shared" si="53"/>
        <v>7</v>
      </c>
      <c r="AJ671" s="498">
        <f t="shared" si="54"/>
        <v>7</v>
      </c>
      <c r="AK671" s="498"/>
      <c r="AL671" s="498"/>
      <c r="AM671" s="498"/>
      <c r="AN671" s="498"/>
      <c r="AO671" s="498"/>
      <c r="AP671" s="498"/>
      <c r="AQ671" s="498"/>
      <c r="AR671" s="498"/>
      <c r="AS671" s="498"/>
      <c r="AT671" s="498"/>
      <c r="AU671" s="498"/>
      <c r="AV671" s="498"/>
      <c r="AW671" s="498"/>
      <c r="AX671" s="498"/>
      <c r="AY671" s="498"/>
      <c r="AZ671" s="498"/>
      <c r="BA671" s="498">
        <v>32.1</v>
      </c>
      <c r="BB671" s="498">
        <v>32.1</v>
      </c>
      <c r="BC671" s="498"/>
      <c r="BD671" s="498"/>
      <c r="BE671" s="498"/>
      <c r="BF671" s="498"/>
      <c r="BG671" s="256">
        <f t="shared" si="55"/>
        <v>32.1</v>
      </c>
      <c r="BH671" s="26">
        <f t="shared" si="56"/>
        <v>32.1</v>
      </c>
      <c r="BI671" s="514">
        <f t="shared" si="52"/>
        <v>1.188888888888889E-2</v>
      </c>
      <c r="BJ671" s="515">
        <v>0</v>
      </c>
      <c r="BK671" s="515">
        <v>0</v>
      </c>
      <c r="BL671" s="515">
        <v>0</v>
      </c>
      <c r="BM671" s="515">
        <v>0</v>
      </c>
      <c r="BN671" s="515">
        <v>0</v>
      </c>
      <c r="BO671" s="515">
        <v>0</v>
      </c>
      <c r="BP671" s="515">
        <v>0</v>
      </c>
      <c r="BQ671" s="515">
        <v>0</v>
      </c>
      <c r="BR671" s="515">
        <v>0</v>
      </c>
      <c r="BS671" s="515">
        <v>0</v>
      </c>
      <c r="BT671" s="515">
        <v>0</v>
      </c>
      <c r="BU671" s="515">
        <v>0</v>
      </c>
      <c r="BV671" s="515">
        <v>0</v>
      </c>
      <c r="BW671" s="515">
        <v>0</v>
      </c>
      <c r="BX671" s="515">
        <v>0</v>
      </c>
      <c r="BY671" s="515">
        <v>0</v>
      </c>
      <c r="BZ671" s="515">
        <v>37680.264000000003</v>
      </c>
      <c r="CA671" s="515">
        <v>37680.264000000003</v>
      </c>
      <c r="CB671" s="515">
        <v>0</v>
      </c>
      <c r="CC671" s="515">
        <v>0</v>
      </c>
      <c r="CD671" s="515">
        <v>0</v>
      </c>
      <c r="CE671" s="515">
        <v>0</v>
      </c>
      <c r="CF671" s="515">
        <v>37680.264000000003</v>
      </c>
      <c r="CG671" s="516">
        <v>37680.264000000003</v>
      </c>
      <c r="CH671" s="501">
        <v>4274880</v>
      </c>
      <c r="CI671" s="501">
        <v>4274880</v>
      </c>
      <c r="CJ671" s="501">
        <v>9460800.0000000019</v>
      </c>
      <c r="CK671" s="257" t="s">
        <v>1976</v>
      </c>
      <c r="CL671" s="108">
        <v>1.22</v>
      </c>
      <c r="CM671" s="245">
        <v>1.22</v>
      </c>
      <c r="CN671" s="109">
        <v>2.7</v>
      </c>
      <c r="CO671" s="436"/>
      <c r="CP671" s="436"/>
      <c r="CQ671" s="436"/>
      <c r="CR671" s="273"/>
      <c r="CS671" s="447">
        <v>75.10513318199709</v>
      </c>
      <c r="CT671" s="448">
        <v>75.10513318199709</v>
      </c>
      <c r="CU671" s="441">
        <v>0.14810211882958493</v>
      </c>
      <c r="CV671" s="442">
        <v>0.14810211882958493</v>
      </c>
      <c r="CW671" s="450" t="s">
        <v>2221</v>
      </c>
      <c r="CX671" s="242"/>
      <c r="CY671" s="436"/>
      <c r="CZ671" s="436"/>
      <c r="DA671" s="437"/>
      <c r="DB671" s="438"/>
      <c r="DC671" s="457">
        <v>0</v>
      </c>
      <c r="DD671" s="458">
        <v>0</v>
      </c>
      <c r="DE671" s="459">
        <v>0</v>
      </c>
      <c r="DF671" s="357">
        <v>0</v>
      </c>
    </row>
    <row r="672" spans="1:110" ht="35.25" customHeight="1" x14ac:dyDescent="0.25">
      <c r="A672" s="401" t="s">
        <v>56</v>
      </c>
      <c r="B672" s="48" t="s">
        <v>57</v>
      </c>
      <c r="C672" s="48" t="s">
        <v>1099</v>
      </c>
      <c r="D672" s="145" t="s">
        <v>1203</v>
      </c>
      <c r="E672" s="145" t="s">
        <v>1204</v>
      </c>
      <c r="F672" s="145" t="s">
        <v>1206</v>
      </c>
      <c r="G672" s="14" t="s">
        <v>1204</v>
      </c>
      <c r="H672" s="22" t="s">
        <v>1979</v>
      </c>
      <c r="I672" s="145" t="s">
        <v>1981</v>
      </c>
      <c r="J672" s="426">
        <v>1.7436901889957401</v>
      </c>
      <c r="K672" s="426">
        <v>2.0721590865990001</v>
      </c>
      <c r="L672" s="488">
        <v>181.3</v>
      </c>
      <c r="M672" s="498"/>
      <c r="N672" s="498"/>
      <c r="O672" s="498"/>
      <c r="P672" s="498"/>
      <c r="Q672" s="498"/>
      <c r="R672" s="498"/>
      <c r="S672" s="498"/>
      <c r="T672" s="498"/>
      <c r="U672" s="498"/>
      <c r="V672" s="498"/>
      <c r="W672" s="498"/>
      <c r="X672" s="498"/>
      <c r="Y672" s="498"/>
      <c r="Z672" s="498"/>
      <c r="AA672" s="498"/>
      <c r="AB672" s="498"/>
      <c r="AC672" s="498">
        <v>7</v>
      </c>
      <c r="AD672" s="498">
        <v>7</v>
      </c>
      <c r="AE672" s="498"/>
      <c r="AF672" s="498"/>
      <c r="AG672" s="585"/>
      <c r="AH672" s="498"/>
      <c r="AI672" s="498">
        <f t="shared" si="53"/>
        <v>7</v>
      </c>
      <c r="AJ672" s="498">
        <f t="shared" si="54"/>
        <v>7</v>
      </c>
      <c r="AK672" s="498"/>
      <c r="AL672" s="498"/>
      <c r="AM672" s="498"/>
      <c r="AN672" s="498"/>
      <c r="AO672" s="498"/>
      <c r="AP672" s="498"/>
      <c r="AQ672" s="498"/>
      <c r="AR672" s="498"/>
      <c r="AS672" s="498"/>
      <c r="AT672" s="498"/>
      <c r="AU672" s="498"/>
      <c r="AV672" s="498"/>
      <c r="AW672" s="498"/>
      <c r="AX672" s="498"/>
      <c r="AY672" s="498"/>
      <c r="AZ672" s="498"/>
      <c r="BA672" s="498">
        <v>46.32</v>
      </c>
      <c r="BB672" s="498">
        <v>46.32</v>
      </c>
      <c r="BC672" s="498"/>
      <c r="BD672" s="498"/>
      <c r="BE672" s="498"/>
      <c r="BF672" s="498"/>
      <c r="BG672" s="256">
        <f t="shared" si="55"/>
        <v>46.32</v>
      </c>
      <c r="BH672" s="26">
        <f t="shared" si="56"/>
        <v>46.32</v>
      </c>
      <c r="BI672" s="514">
        <f t="shared" si="52"/>
        <v>3.647244094488189E-2</v>
      </c>
      <c r="BJ672" s="515">
        <v>0</v>
      </c>
      <c r="BK672" s="515">
        <v>0</v>
      </c>
      <c r="BL672" s="515">
        <v>0</v>
      </c>
      <c r="BM672" s="515">
        <v>0</v>
      </c>
      <c r="BN672" s="515">
        <v>0</v>
      </c>
      <c r="BO672" s="515">
        <v>0</v>
      </c>
      <c r="BP672" s="515">
        <v>0</v>
      </c>
      <c r="BQ672" s="515">
        <v>0</v>
      </c>
      <c r="BR672" s="515">
        <v>0</v>
      </c>
      <c r="BS672" s="515">
        <v>0</v>
      </c>
      <c r="BT672" s="515">
        <v>0</v>
      </c>
      <c r="BU672" s="515">
        <v>0</v>
      </c>
      <c r="BV672" s="515">
        <v>0</v>
      </c>
      <c r="BW672" s="515">
        <v>0</v>
      </c>
      <c r="BX672" s="515">
        <v>0</v>
      </c>
      <c r="BY672" s="515">
        <v>0</v>
      </c>
      <c r="BZ672" s="515">
        <v>54372.268800000005</v>
      </c>
      <c r="CA672" s="515">
        <v>54372.268800000005</v>
      </c>
      <c r="CB672" s="515">
        <v>0</v>
      </c>
      <c r="CC672" s="515">
        <v>0</v>
      </c>
      <c r="CD672" s="515">
        <v>0</v>
      </c>
      <c r="CE672" s="515">
        <v>0</v>
      </c>
      <c r="CF672" s="515">
        <v>54372.268800000005</v>
      </c>
      <c r="CG672" s="516">
        <v>54372.268800000005</v>
      </c>
      <c r="CH672" s="501">
        <v>3784320.0000000005</v>
      </c>
      <c r="CI672" s="501">
        <v>3784320.0000000005</v>
      </c>
      <c r="CJ672" s="501">
        <v>4450080</v>
      </c>
      <c r="CK672" s="257" t="s">
        <v>1976</v>
      </c>
      <c r="CL672" s="108">
        <v>1.08</v>
      </c>
      <c r="CM672" s="245">
        <v>1.08</v>
      </c>
      <c r="CN672" s="109">
        <v>1.27</v>
      </c>
      <c r="CO672" s="436"/>
      <c r="CP672" s="436"/>
      <c r="CQ672" s="436"/>
      <c r="CR672" s="273"/>
      <c r="CS672" s="447">
        <v>82.680467644773145</v>
      </c>
      <c r="CT672" s="448">
        <v>82.680467644773145</v>
      </c>
      <c r="CU672" s="441">
        <v>0.74717892178025014</v>
      </c>
      <c r="CV672" s="442">
        <v>0.74717892178025014</v>
      </c>
      <c r="CW672" s="450" t="s">
        <v>2213</v>
      </c>
      <c r="CX672" s="242"/>
      <c r="CY672" s="436"/>
      <c r="CZ672" s="436"/>
      <c r="DA672" s="437"/>
      <c r="DB672" s="438"/>
      <c r="DC672" s="457">
        <v>15445</v>
      </c>
      <c r="DD672" s="458">
        <v>14817</v>
      </c>
      <c r="DE672" s="459">
        <v>0</v>
      </c>
      <c r="DF672" s="357">
        <v>10087.333333333334</v>
      </c>
    </row>
    <row r="673" spans="1:110" ht="35.25" customHeight="1" x14ac:dyDescent="0.25">
      <c r="A673" s="401" t="s">
        <v>56</v>
      </c>
      <c r="B673" s="48" t="s">
        <v>57</v>
      </c>
      <c r="C673" s="48" t="s">
        <v>1099</v>
      </c>
      <c r="D673" s="145" t="s">
        <v>1203</v>
      </c>
      <c r="E673" s="145" t="s">
        <v>1204</v>
      </c>
      <c r="F673" s="145" t="s">
        <v>1207</v>
      </c>
      <c r="G673" s="14" t="s">
        <v>1204</v>
      </c>
      <c r="H673" s="22" t="s">
        <v>1978</v>
      </c>
      <c r="I673" s="145" t="s">
        <v>1981</v>
      </c>
      <c r="J673" s="426">
        <v>1.7076635321983074</v>
      </c>
      <c r="K673" s="426">
        <v>0.61742424114000005</v>
      </c>
      <c r="L673" s="488">
        <v>132.80000000000001</v>
      </c>
      <c r="M673" s="498"/>
      <c r="N673" s="498"/>
      <c r="O673" s="498"/>
      <c r="P673" s="498"/>
      <c r="Q673" s="498"/>
      <c r="R673" s="498"/>
      <c r="S673" s="498"/>
      <c r="T673" s="498"/>
      <c r="U673" s="498"/>
      <c r="V673" s="498"/>
      <c r="W673" s="498"/>
      <c r="X673" s="498"/>
      <c r="Y673" s="498"/>
      <c r="Z673" s="498"/>
      <c r="AA673" s="498"/>
      <c r="AB673" s="498"/>
      <c r="AC673" s="498">
        <v>1</v>
      </c>
      <c r="AD673" s="498">
        <v>1</v>
      </c>
      <c r="AE673" s="498"/>
      <c r="AF673" s="498"/>
      <c r="AG673" s="585"/>
      <c r="AH673" s="498"/>
      <c r="AI673" s="498">
        <f t="shared" si="53"/>
        <v>1</v>
      </c>
      <c r="AJ673" s="498">
        <f t="shared" si="54"/>
        <v>1</v>
      </c>
      <c r="AK673" s="498"/>
      <c r="AL673" s="498"/>
      <c r="AM673" s="498"/>
      <c r="AN673" s="498"/>
      <c r="AO673" s="498"/>
      <c r="AP673" s="498"/>
      <c r="AQ673" s="498"/>
      <c r="AR673" s="498"/>
      <c r="AS673" s="498"/>
      <c r="AT673" s="498"/>
      <c r="AU673" s="498"/>
      <c r="AV673" s="498"/>
      <c r="AW673" s="498"/>
      <c r="AX673" s="498"/>
      <c r="AY673" s="498"/>
      <c r="AZ673" s="498"/>
      <c r="BA673" s="498">
        <v>5</v>
      </c>
      <c r="BB673" s="498">
        <v>5</v>
      </c>
      <c r="BC673" s="498"/>
      <c r="BD673" s="498"/>
      <c r="BE673" s="498"/>
      <c r="BF673" s="498"/>
      <c r="BG673" s="256">
        <f t="shared" si="55"/>
        <v>5</v>
      </c>
      <c r="BH673" s="26">
        <f t="shared" si="56"/>
        <v>5</v>
      </c>
      <c r="BI673" s="514">
        <f t="shared" si="52"/>
        <v>2.0833333333333336E-2</v>
      </c>
      <c r="BJ673" s="515">
        <v>0</v>
      </c>
      <c r="BK673" s="515">
        <v>0</v>
      </c>
      <c r="BL673" s="515">
        <v>0</v>
      </c>
      <c r="BM673" s="515">
        <v>0</v>
      </c>
      <c r="BN673" s="515">
        <v>0</v>
      </c>
      <c r="BO673" s="515">
        <v>0</v>
      </c>
      <c r="BP673" s="515">
        <v>0</v>
      </c>
      <c r="BQ673" s="515">
        <v>0</v>
      </c>
      <c r="BR673" s="515">
        <v>0</v>
      </c>
      <c r="BS673" s="515">
        <v>0</v>
      </c>
      <c r="BT673" s="515">
        <v>0</v>
      </c>
      <c r="BU673" s="515">
        <v>0</v>
      </c>
      <c r="BV673" s="515">
        <v>0</v>
      </c>
      <c r="BW673" s="515">
        <v>0</v>
      </c>
      <c r="BX673" s="515">
        <v>0</v>
      </c>
      <c r="BY673" s="515">
        <v>0</v>
      </c>
      <c r="BZ673" s="515">
        <v>5869.2000000000007</v>
      </c>
      <c r="CA673" s="515">
        <v>5869.2000000000007</v>
      </c>
      <c r="CB673" s="515">
        <v>0</v>
      </c>
      <c r="CC673" s="515">
        <v>0</v>
      </c>
      <c r="CD673" s="515">
        <v>0</v>
      </c>
      <c r="CE673" s="515">
        <v>0</v>
      </c>
      <c r="CF673" s="515">
        <v>5869.2000000000007</v>
      </c>
      <c r="CG673" s="516">
        <v>5869.2000000000007</v>
      </c>
      <c r="CH673" s="501">
        <v>1016160</v>
      </c>
      <c r="CI673" s="501">
        <v>1016160</v>
      </c>
      <c r="CJ673" s="501">
        <v>840960</v>
      </c>
      <c r="CK673" s="257" t="s">
        <v>1976</v>
      </c>
      <c r="CL673" s="108">
        <v>0.28999999999999998</v>
      </c>
      <c r="CM673" s="245">
        <v>0.28999999999999998</v>
      </c>
      <c r="CN673" s="109">
        <v>0.24</v>
      </c>
      <c r="CO673" s="436"/>
      <c r="CP673" s="436"/>
      <c r="CQ673" s="436"/>
      <c r="CR673" s="273"/>
      <c r="CS673" s="447">
        <v>82.943724976811353</v>
      </c>
      <c r="CT673" s="448">
        <v>82.943724976811353</v>
      </c>
      <c r="CU673" s="441">
        <v>9.0406358971950526E-2</v>
      </c>
      <c r="CV673" s="442">
        <v>9.0406358971950526E-2</v>
      </c>
      <c r="CW673" s="450" t="s">
        <v>2213</v>
      </c>
      <c r="CX673" s="242"/>
      <c r="CY673" s="436"/>
      <c r="CZ673" s="436"/>
      <c r="DA673" s="437"/>
      <c r="DB673" s="438"/>
      <c r="DC673" s="457">
        <v>0</v>
      </c>
      <c r="DD673" s="458">
        <v>0</v>
      </c>
      <c r="DE673" s="459">
        <v>0</v>
      </c>
      <c r="DF673" s="357">
        <v>0</v>
      </c>
    </row>
    <row r="674" spans="1:110" ht="35.25" customHeight="1" x14ac:dyDescent="0.25">
      <c r="A674" s="401" t="s">
        <v>56</v>
      </c>
      <c r="B674" s="48" t="s">
        <v>57</v>
      </c>
      <c r="C674" s="48" t="s">
        <v>1099</v>
      </c>
      <c r="D674" s="145" t="s">
        <v>1203</v>
      </c>
      <c r="E674" s="145" t="s">
        <v>1204</v>
      </c>
      <c r="F674" s="145" t="s">
        <v>1208</v>
      </c>
      <c r="G674" s="14" t="s">
        <v>1204</v>
      </c>
      <c r="H674" s="22" t="s">
        <v>1979</v>
      </c>
      <c r="I674" s="145" t="s">
        <v>1981</v>
      </c>
      <c r="J674" s="426">
        <v>2.6299459462125832</v>
      </c>
      <c r="K674" s="426">
        <v>1.5742424209679999</v>
      </c>
      <c r="L674" s="488">
        <v>323.3</v>
      </c>
      <c r="M674" s="498"/>
      <c r="N674" s="498"/>
      <c r="O674" s="498"/>
      <c r="P674" s="498"/>
      <c r="Q674" s="498"/>
      <c r="R674" s="498"/>
      <c r="S674" s="498"/>
      <c r="T674" s="498"/>
      <c r="U674" s="498"/>
      <c r="V674" s="498"/>
      <c r="W674" s="498"/>
      <c r="X674" s="498"/>
      <c r="Y674" s="498"/>
      <c r="Z674" s="498"/>
      <c r="AA674" s="498"/>
      <c r="AB674" s="498"/>
      <c r="AC674" s="498">
        <v>9</v>
      </c>
      <c r="AD674" s="498">
        <v>9</v>
      </c>
      <c r="AE674" s="498"/>
      <c r="AF674" s="498"/>
      <c r="AG674" s="585"/>
      <c r="AH674" s="498"/>
      <c r="AI674" s="498">
        <f t="shared" si="53"/>
        <v>9</v>
      </c>
      <c r="AJ674" s="498">
        <f t="shared" si="54"/>
        <v>9</v>
      </c>
      <c r="AK674" s="498"/>
      <c r="AL674" s="498"/>
      <c r="AM674" s="498"/>
      <c r="AN674" s="498"/>
      <c r="AO674" s="498"/>
      <c r="AP674" s="498"/>
      <c r="AQ674" s="498"/>
      <c r="AR674" s="498"/>
      <c r="AS674" s="498"/>
      <c r="AT674" s="498"/>
      <c r="AU674" s="498"/>
      <c r="AV674" s="498"/>
      <c r="AW674" s="498"/>
      <c r="AX674" s="498"/>
      <c r="AY674" s="498"/>
      <c r="AZ674" s="498"/>
      <c r="BA674" s="498">
        <v>56.9</v>
      </c>
      <c r="BB674" s="498">
        <v>56.9</v>
      </c>
      <c r="BC674" s="498"/>
      <c r="BD674" s="498"/>
      <c r="BE674" s="498"/>
      <c r="BF674" s="498"/>
      <c r="BG674" s="256">
        <f t="shared" si="55"/>
        <v>56.9</v>
      </c>
      <c r="BH674" s="26">
        <f t="shared" si="56"/>
        <v>56.9</v>
      </c>
      <c r="BI674" s="514">
        <f t="shared" si="52"/>
        <v>6.5402298850574705E-2</v>
      </c>
      <c r="BJ674" s="515">
        <v>0</v>
      </c>
      <c r="BK674" s="515">
        <v>0</v>
      </c>
      <c r="BL674" s="515">
        <v>0</v>
      </c>
      <c r="BM674" s="515">
        <v>0</v>
      </c>
      <c r="BN674" s="515">
        <v>0</v>
      </c>
      <c r="BO674" s="515">
        <v>0</v>
      </c>
      <c r="BP674" s="515">
        <v>0</v>
      </c>
      <c r="BQ674" s="515">
        <v>0</v>
      </c>
      <c r="BR674" s="515">
        <v>0</v>
      </c>
      <c r="BS674" s="515">
        <v>0</v>
      </c>
      <c r="BT674" s="515">
        <v>0</v>
      </c>
      <c r="BU674" s="515">
        <v>0</v>
      </c>
      <c r="BV674" s="515">
        <v>0</v>
      </c>
      <c r="BW674" s="515">
        <v>0</v>
      </c>
      <c r="BX674" s="515">
        <v>0</v>
      </c>
      <c r="BY674" s="515">
        <v>0</v>
      </c>
      <c r="BZ674" s="515">
        <v>66791.495999999999</v>
      </c>
      <c r="CA674" s="515">
        <v>66791.495999999999</v>
      </c>
      <c r="CB674" s="515">
        <v>0</v>
      </c>
      <c r="CC674" s="515">
        <v>0</v>
      </c>
      <c r="CD674" s="515">
        <v>0</v>
      </c>
      <c r="CE674" s="515">
        <v>0</v>
      </c>
      <c r="CF674" s="515">
        <v>66791.495999999999</v>
      </c>
      <c r="CG674" s="516">
        <v>66791.495999999999</v>
      </c>
      <c r="CH674" s="501">
        <v>2522879.9999999995</v>
      </c>
      <c r="CI674" s="501">
        <v>2522879.9999999995</v>
      </c>
      <c r="CJ674" s="501">
        <v>3048480.0000000005</v>
      </c>
      <c r="CK674" s="257" t="s">
        <v>1976</v>
      </c>
      <c r="CL674" s="108">
        <v>0.72</v>
      </c>
      <c r="CM674" s="245">
        <v>0.72</v>
      </c>
      <c r="CN674" s="109">
        <v>0.87</v>
      </c>
      <c r="CO674" s="436"/>
      <c r="CP674" s="436"/>
      <c r="CQ674" s="436"/>
      <c r="CR674" s="273"/>
      <c r="CS674" s="447">
        <v>123.2852957896453</v>
      </c>
      <c r="CT674" s="448">
        <v>46.965708160779236</v>
      </c>
      <c r="CU674" s="441">
        <v>0.40757034685459459</v>
      </c>
      <c r="CV674" s="442">
        <v>0.35086931592675946</v>
      </c>
      <c r="CW674" s="450" t="s">
        <v>2323</v>
      </c>
      <c r="CX674" s="242"/>
      <c r="CY674" s="436"/>
      <c r="CZ674" s="436"/>
      <c r="DA674" s="437"/>
      <c r="DB674" s="438"/>
      <c r="DC674" s="457">
        <v>0</v>
      </c>
      <c r="DD674" s="458">
        <v>43230</v>
      </c>
      <c r="DE674" s="459">
        <v>0</v>
      </c>
      <c r="DF674" s="357">
        <v>14410</v>
      </c>
    </row>
    <row r="675" spans="1:110" ht="35.25" customHeight="1" x14ac:dyDescent="0.25">
      <c r="A675" s="401" t="s">
        <v>56</v>
      </c>
      <c r="B675" s="48" t="s">
        <v>57</v>
      </c>
      <c r="C675" s="48" t="s">
        <v>1099</v>
      </c>
      <c r="D675" s="145" t="s">
        <v>1131</v>
      </c>
      <c r="E675" s="145" t="s">
        <v>1124</v>
      </c>
      <c r="F675" s="145" t="s">
        <v>1209</v>
      </c>
      <c r="G675" s="14" t="s">
        <v>1138</v>
      </c>
      <c r="H675" s="22" t="s">
        <v>1979</v>
      </c>
      <c r="I675" s="145" t="s">
        <v>1981</v>
      </c>
      <c r="J675" s="426">
        <v>2.4858393190228529</v>
      </c>
      <c r="K675" s="426">
        <v>4.212310597299</v>
      </c>
      <c r="L675" s="488">
        <v>1349.3</v>
      </c>
      <c r="M675" s="498"/>
      <c r="N675" s="498"/>
      <c r="O675" s="498"/>
      <c r="P675" s="498"/>
      <c r="Q675" s="498"/>
      <c r="R675" s="498"/>
      <c r="S675" s="498"/>
      <c r="T675" s="498"/>
      <c r="U675" s="498"/>
      <c r="V675" s="498"/>
      <c r="W675" s="498"/>
      <c r="X675" s="498"/>
      <c r="Y675" s="498"/>
      <c r="Z675" s="498"/>
      <c r="AA675" s="498"/>
      <c r="AB675" s="498"/>
      <c r="AC675" s="498">
        <v>9</v>
      </c>
      <c r="AD675" s="498">
        <v>9</v>
      </c>
      <c r="AE675" s="498"/>
      <c r="AF675" s="498"/>
      <c r="AG675" s="585"/>
      <c r="AH675" s="498"/>
      <c r="AI675" s="498">
        <f t="shared" si="53"/>
        <v>9</v>
      </c>
      <c r="AJ675" s="498">
        <f t="shared" si="54"/>
        <v>9</v>
      </c>
      <c r="AK675" s="498"/>
      <c r="AL675" s="498"/>
      <c r="AM675" s="498"/>
      <c r="AN675" s="498"/>
      <c r="AO675" s="498"/>
      <c r="AP675" s="498"/>
      <c r="AQ675" s="498"/>
      <c r="AR675" s="498"/>
      <c r="AS675" s="498"/>
      <c r="AT675" s="498"/>
      <c r="AU675" s="498"/>
      <c r="AV675" s="498"/>
      <c r="AW675" s="498"/>
      <c r="AX675" s="498"/>
      <c r="AY675" s="498"/>
      <c r="AZ675" s="498"/>
      <c r="BA675" s="498">
        <v>34.520000000000003</v>
      </c>
      <c r="BB675" s="498">
        <v>34.520000000000003</v>
      </c>
      <c r="BC675" s="498"/>
      <c r="BD675" s="498"/>
      <c r="BE675" s="498"/>
      <c r="BF675" s="498"/>
      <c r="BG675" s="256">
        <f t="shared" si="55"/>
        <v>34.520000000000003</v>
      </c>
      <c r="BH675" s="26">
        <f t="shared" si="56"/>
        <v>34.520000000000003</v>
      </c>
      <c r="BI675" s="514">
        <f t="shared" si="52"/>
        <v>1.9502824858757064E-2</v>
      </c>
      <c r="BJ675" s="515">
        <v>0</v>
      </c>
      <c r="BK675" s="515">
        <v>0</v>
      </c>
      <c r="BL675" s="515">
        <v>0</v>
      </c>
      <c r="BM675" s="515">
        <v>0</v>
      </c>
      <c r="BN675" s="515">
        <v>0</v>
      </c>
      <c r="BO675" s="515">
        <v>0</v>
      </c>
      <c r="BP675" s="515">
        <v>0</v>
      </c>
      <c r="BQ675" s="515">
        <v>0</v>
      </c>
      <c r="BR675" s="515">
        <v>0</v>
      </c>
      <c r="BS675" s="515">
        <v>0</v>
      </c>
      <c r="BT675" s="515">
        <v>0</v>
      </c>
      <c r="BU675" s="515">
        <v>0</v>
      </c>
      <c r="BV675" s="515">
        <v>0</v>
      </c>
      <c r="BW675" s="515">
        <v>0</v>
      </c>
      <c r="BX675" s="515">
        <v>0</v>
      </c>
      <c r="BY675" s="515">
        <v>0</v>
      </c>
      <c r="BZ675" s="515">
        <v>40520.956800000007</v>
      </c>
      <c r="CA675" s="515">
        <v>40520.956800000007</v>
      </c>
      <c r="CB675" s="515">
        <v>0</v>
      </c>
      <c r="CC675" s="515">
        <v>0</v>
      </c>
      <c r="CD675" s="515">
        <v>0</v>
      </c>
      <c r="CE675" s="515">
        <v>0</v>
      </c>
      <c r="CF675" s="515">
        <v>40520.956800000007</v>
      </c>
      <c r="CG675" s="516">
        <v>40520.956800000007</v>
      </c>
      <c r="CH675" s="501">
        <v>5571360.0000000019</v>
      </c>
      <c r="CI675" s="501">
        <v>5571360.0000000019</v>
      </c>
      <c r="CJ675" s="501">
        <v>6202080.0000000009</v>
      </c>
      <c r="CK675" s="257" t="s">
        <v>1976</v>
      </c>
      <c r="CL675" s="108">
        <v>1.59</v>
      </c>
      <c r="CM675" s="245">
        <v>1.59</v>
      </c>
      <c r="CN675" s="109">
        <v>1.77</v>
      </c>
      <c r="CO675" s="436"/>
      <c r="CP675" s="436"/>
      <c r="CQ675" s="436"/>
      <c r="CR675" s="273"/>
      <c r="CS675" s="447">
        <v>202.12278872760157</v>
      </c>
      <c r="CT675" s="448">
        <v>195.00495507277068</v>
      </c>
      <c r="CU675" s="441">
        <v>1.345741417839472</v>
      </c>
      <c r="CV675" s="442">
        <v>1.3055995510422869</v>
      </c>
      <c r="CW675" s="450" t="s">
        <v>2286</v>
      </c>
      <c r="CX675" s="242"/>
      <c r="CY675" s="436"/>
      <c r="CZ675" s="436"/>
      <c r="DA675" s="437"/>
      <c r="DB675" s="438"/>
      <c r="DC675" s="457">
        <v>350563</v>
      </c>
      <c r="DD675" s="458">
        <v>0</v>
      </c>
      <c r="DE675" s="459">
        <v>0</v>
      </c>
      <c r="DF675" s="357">
        <v>116854.33333333333</v>
      </c>
    </row>
    <row r="676" spans="1:110" ht="35.25" customHeight="1" x14ac:dyDescent="0.25">
      <c r="A676" s="401" t="s">
        <v>56</v>
      </c>
      <c r="B676" s="48" t="s">
        <v>57</v>
      </c>
      <c r="C676" s="48" t="s">
        <v>1099</v>
      </c>
      <c r="D676" s="145" t="s">
        <v>1131</v>
      </c>
      <c r="E676" s="145" t="s">
        <v>1124</v>
      </c>
      <c r="F676" s="145" t="s">
        <v>1210</v>
      </c>
      <c r="G676" s="14" t="s">
        <v>1124</v>
      </c>
      <c r="H676" s="22" t="s">
        <v>1983</v>
      </c>
      <c r="I676" s="145" t="s">
        <v>1981</v>
      </c>
      <c r="J676" s="426">
        <v>2.1976260646433912</v>
      </c>
      <c r="K676" s="426">
        <v>2.1246212077019999</v>
      </c>
      <c r="L676" s="488">
        <v>111.6</v>
      </c>
      <c r="M676" s="498"/>
      <c r="N676" s="498"/>
      <c r="O676" s="498"/>
      <c r="P676" s="498"/>
      <c r="Q676" s="498"/>
      <c r="R676" s="498"/>
      <c r="S676" s="498"/>
      <c r="T676" s="498"/>
      <c r="U676" s="498"/>
      <c r="V676" s="498"/>
      <c r="W676" s="498"/>
      <c r="X676" s="498"/>
      <c r="Y676" s="498"/>
      <c r="Z676" s="498"/>
      <c r="AA676" s="498"/>
      <c r="AB676" s="498"/>
      <c r="AC676" s="498"/>
      <c r="AD676" s="498"/>
      <c r="AE676" s="498"/>
      <c r="AF676" s="498"/>
      <c r="AG676" s="585"/>
      <c r="AH676" s="498"/>
      <c r="AI676" s="498">
        <f t="shared" si="53"/>
        <v>0</v>
      </c>
      <c r="AJ676" s="498">
        <f t="shared" si="54"/>
        <v>0</v>
      </c>
      <c r="AK676" s="498"/>
      <c r="AL676" s="498"/>
      <c r="AM676" s="498"/>
      <c r="AN676" s="498"/>
      <c r="AO676" s="498"/>
      <c r="AP676" s="498"/>
      <c r="AQ676" s="498"/>
      <c r="AR676" s="498"/>
      <c r="AS676" s="498"/>
      <c r="AT676" s="498"/>
      <c r="AU676" s="498"/>
      <c r="AV676" s="498"/>
      <c r="AW676" s="498"/>
      <c r="AX676" s="498"/>
      <c r="AY676" s="498"/>
      <c r="AZ676" s="498"/>
      <c r="BA676" s="498"/>
      <c r="BB676" s="498"/>
      <c r="BC676" s="498"/>
      <c r="BD676" s="498"/>
      <c r="BE676" s="498"/>
      <c r="BF676" s="498"/>
      <c r="BG676" s="256">
        <f t="shared" si="55"/>
        <v>0</v>
      </c>
      <c r="BH676" s="26">
        <f t="shared" si="56"/>
        <v>0</v>
      </c>
      <c r="BI676" s="514">
        <f t="shared" si="52"/>
        <v>0</v>
      </c>
      <c r="BJ676" s="515">
        <v>0</v>
      </c>
      <c r="BK676" s="515">
        <v>0</v>
      </c>
      <c r="BL676" s="515">
        <v>0</v>
      </c>
      <c r="BM676" s="515">
        <v>0</v>
      </c>
      <c r="BN676" s="515">
        <v>0</v>
      </c>
      <c r="BO676" s="515">
        <v>0</v>
      </c>
      <c r="BP676" s="515">
        <v>0</v>
      </c>
      <c r="BQ676" s="515">
        <v>0</v>
      </c>
      <c r="BR676" s="515">
        <v>0</v>
      </c>
      <c r="BS676" s="515">
        <v>0</v>
      </c>
      <c r="BT676" s="515">
        <v>0</v>
      </c>
      <c r="BU676" s="515">
        <v>0</v>
      </c>
      <c r="BV676" s="515">
        <v>0</v>
      </c>
      <c r="BW676" s="515">
        <v>0</v>
      </c>
      <c r="BX676" s="515">
        <v>0</v>
      </c>
      <c r="BY676" s="515">
        <v>0</v>
      </c>
      <c r="BZ676" s="515">
        <v>0</v>
      </c>
      <c r="CA676" s="515">
        <v>0</v>
      </c>
      <c r="CB676" s="515">
        <v>0</v>
      </c>
      <c r="CC676" s="515">
        <v>0</v>
      </c>
      <c r="CD676" s="515">
        <v>0</v>
      </c>
      <c r="CE676" s="515">
        <v>0</v>
      </c>
      <c r="CF676" s="515">
        <v>0</v>
      </c>
      <c r="CG676" s="516">
        <v>0</v>
      </c>
      <c r="CH676" s="501">
        <v>2522879.9999999995</v>
      </c>
      <c r="CI676" s="501">
        <v>2522879.9999999995</v>
      </c>
      <c r="CJ676" s="501">
        <v>1752000</v>
      </c>
      <c r="CK676" s="257" t="s">
        <v>1976</v>
      </c>
      <c r="CL676" s="108">
        <v>0.72</v>
      </c>
      <c r="CM676" s="245">
        <v>0.72</v>
      </c>
      <c r="CN676" s="109">
        <v>0.5</v>
      </c>
      <c r="CO676" s="436"/>
      <c r="CP676" s="436"/>
      <c r="CQ676" s="436"/>
      <c r="CR676" s="273"/>
      <c r="CS676" s="447">
        <v>111.33687299436929</v>
      </c>
      <c r="CT676" s="448">
        <v>111.33687299436929</v>
      </c>
      <c r="CU676" s="441">
        <v>0.81742092823225621</v>
      </c>
      <c r="CV676" s="442">
        <v>0.81742092823225621</v>
      </c>
      <c r="CW676" s="450" t="s">
        <v>2261</v>
      </c>
      <c r="CX676" s="242"/>
      <c r="CY676" s="436"/>
      <c r="CZ676" s="436"/>
      <c r="DA676" s="437"/>
      <c r="DB676" s="438"/>
      <c r="DC676" s="457">
        <v>0</v>
      </c>
      <c r="DD676" s="458">
        <v>0</v>
      </c>
      <c r="DE676" s="459">
        <v>0</v>
      </c>
      <c r="DF676" s="357">
        <v>0</v>
      </c>
    </row>
    <row r="677" spans="1:110" ht="35.25" customHeight="1" x14ac:dyDescent="0.25">
      <c r="A677" s="401" t="s">
        <v>56</v>
      </c>
      <c r="B677" s="48" t="s">
        <v>57</v>
      </c>
      <c r="C677" s="48" t="s">
        <v>1099</v>
      </c>
      <c r="D677" s="145" t="s">
        <v>1131</v>
      </c>
      <c r="E677" s="145" t="s">
        <v>1124</v>
      </c>
      <c r="F677" s="145" t="s">
        <v>1211</v>
      </c>
      <c r="G677" s="14" t="s">
        <v>1124</v>
      </c>
      <c r="H677" s="22" t="s">
        <v>1979</v>
      </c>
      <c r="I677" s="145" t="s">
        <v>1981</v>
      </c>
      <c r="J677" s="426">
        <v>1.4842982600542249</v>
      </c>
      <c r="K677" s="426">
        <v>3.1045454480880004</v>
      </c>
      <c r="L677" s="488">
        <v>352.9</v>
      </c>
      <c r="M677" s="498"/>
      <c r="N677" s="498"/>
      <c r="O677" s="498"/>
      <c r="P677" s="498"/>
      <c r="Q677" s="498"/>
      <c r="R677" s="498"/>
      <c r="S677" s="498"/>
      <c r="T677" s="498"/>
      <c r="U677" s="498"/>
      <c r="V677" s="498"/>
      <c r="W677" s="498"/>
      <c r="X677" s="498"/>
      <c r="Y677" s="498"/>
      <c r="Z677" s="498"/>
      <c r="AA677" s="498"/>
      <c r="AB677" s="498"/>
      <c r="AC677" s="498">
        <v>2</v>
      </c>
      <c r="AD677" s="498">
        <v>2</v>
      </c>
      <c r="AE677" s="498"/>
      <c r="AF677" s="498"/>
      <c r="AG677" s="585"/>
      <c r="AH677" s="498"/>
      <c r="AI677" s="498">
        <f t="shared" si="53"/>
        <v>2</v>
      </c>
      <c r="AJ677" s="498">
        <f t="shared" si="54"/>
        <v>2</v>
      </c>
      <c r="AK677" s="498"/>
      <c r="AL677" s="498"/>
      <c r="AM677" s="498"/>
      <c r="AN677" s="498"/>
      <c r="AO677" s="498"/>
      <c r="AP677" s="498"/>
      <c r="AQ677" s="498"/>
      <c r="AR677" s="498"/>
      <c r="AS677" s="498"/>
      <c r="AT677" s="498"/>
      <c r="AU677" s="498"/>
      <c r="AV677" s="498"/>
      <c r="AW677" s="498"/>
      <c r="AX677" s="498"/>
      <c r="AY677" s="498"/>
      <c r="AZ677" s="498"/>
      <c r="BA677" s="498">
        <v>5.64</v>
      </c>
      <c r="BB677" s="498">
        <v>5.64</v>
      </c>
      <c r="BC677" s="498"/>
      <c r="BD677" s="498"/>
      <c r="BE677" s="498"/>
      <c r="BF677" s="498"/>
      <c r="BG677" s="256">
        <f t="shared" si="55"/>
        <v>5.64</v>
      </c>
      <c r="BH677" s="26">
        <f t="shared" si="56"/>
        <v>5.64</v>
      </c>
      <c r="BI677" s="514">
        <f t="shared" si="52"/>
        <v>5.5294117647058825E-3</v>
      </c>
      <c r="BJ677" s="515">
        <v>0</v>
      </c>
      <c r="BK677" s="515">
        <v>0</v>
      </c>
      <c r="BL677" s="515">
        <v>0</v>
      </c>
      <c r="BM677" s="515">
        <v>0</v>
      </c>
      <c r="BN677" s="515">
        <v>0</v>
      </c>
      <c r="BO677" s="515">
        <v>0</v>
      </c>
      <c r="BP677" s="515">
        <v>0</v>
      </c>
      <c r="BQ677" s="515">
        <v>0</v>
      </c>
      <c r="BR677" s="515">
        <v>0</v>
      </c>
      <c r="BS677" s="515">
        <v>0</v>
      </c>
      <c r="BT677" s="515">
        <v>0</v>
      </c>
      <c r="BU677" s="515">
        <v>0</v>
      </c>
      <c r="BV677" s="515">
        <v>0</v>
      </c>
      <c r="BW677" s="515">
        <v>0</v>
      </c>
      <c r="BX677" s="515">
        <v>0</v>
      </c>
      <c r="BY677" s="515">
        <v>0</v>
      </c>
      <c r="BZ677" s="515">
        <v>6620.4575999999997</v>
      </c>
      <c r="CA677" s="515">
        <v>6620.4575999999997</v>
      </c>
      <c r="CB677" s="515">
        <v>0</v>
      </c>
      <c r="CC677" s="515">
        <v>0</v>
      </c>
      <c r="CD677" s="515">
        <v>0</v>
      </c>
      <c r="CE677" s="515">
        <v>0</v>
      </c>
      <c r="CF677" s="515">
        <v>6620.4575999999997</v>
      </c>
      <c r="CG677" s="516">
        <v>6620.4575999999997</v>
      </c>
      <c r="CH677" s="501">
        <v>3468960</v>
      </c>
      <c r="CI677" s="501">
        <v>3468960</v>
      </c>
      <c r="CJ677" s="501">
        <v>3574080.0000000005</v>
      </c>
      <c r="CK677" s="257" t="s">
        <v>1976</v>
      </c>
      <c r="CL677" s="108">
        <v>0.99</v>
      </c>
      <c r="CM677" s="245">
        <v>0.99</v>
      </c>
      <c r="CN677" s="109">
        <v>1.02</v>
      </c>
      <c r="CO677" s="436"/>
      <c r="CP677" s="436"/>
      <c r="CQ677" s="436"/>
      <c r="CR677" s="273"/>
      <c r="CS677" s="447">
        <v>238.61411568501524</v>
      </c>
      <c r="CT677" s="448">
        <v>238.61411568501524</v>
      </c>
      <c r="CU677" s="441">
        <v>1.5011135511404836</v>
      </c>
      <c r="CV677" s="442">
        <v>1.5011135511404836</v>
      </c>
      <c r="CW677" s="450" t="s">
        <v>2286</v>
      </c>
      <c r="CX677" s="242"/>
      <c r="CY677" s="436"/>
      <c r="CZ677" s="436"/>
      <c r="DA677" s="437"/>
      <c r="DB677" s="438"/>
      <c r="DC677" s="457">
        <v>0</v>
      </c>
      <c r="DD677" s="458">
        <v>0</v>
      </c>
      <c r="DE677" s="459">
        <v>0</v>
      </c>
      <c r="DF677" s="357">
        <v>0</v>
      </c>
    </row>
    <row r="678" spans="1:110" ht="35.25" customHeight="1" x14ac:dyDescent="0.25">
      <c r="A678" s="401" t="s">
        <v>56</v>
      </c>
      <c r="B678" s="48" t="s">
        <v>57</v>
      </c>
      <c r="C678" s="48" t="s">
        <v>1099</v>
      </c>
      <c r="D678" s="145" t="s">
        <v>1131</v>
      </c>
      <c r="E678" s="145" t="s">
        <v>1124</v>
      </c>
      <c r="F678" s="145" t="s">
        <v>1212</v>
      </c>
      <c r="G678" s="14" t="s">
        <v>1124</v>
      </c>
      <c r="H678" s="22" t="s">
        <v>1979</v>
      </c>
      <c r="I678" s="145" t="s">
        <v>1981</v>
      </c>
      <c r="J678" s="426">
        <v>2.1976260646433912</v>
      </c>
      <c r="K678" s="426">
        <v>0.69943181672700006</v>
      </c>
      <c r="L678" s="488">
        <v>19</v>
      </c>
      <c r="M678" s="498"/>
      <c r="N678" s="498"/>
      <c r="O678" s="498"/>
      <c r="P678" s="498"/>
      <c r="Q678" s="498"/>
      <c r="R678" s="498"/>
      <c r="S678" s="498"/>
      <c r="T678" s="498"/>
      <c r="U678" s="498"/>
      <c r="V678" s="498"/>
      <c r="W678" s="498"/>
      <c r="X678" s="498"/>
      <c r="Y678" s="498"/>
      <c r="Z678" s="498"/>
      <c r="AA678" s="498"/>
      <c r="AB678" s="498"/>
      <c r="AC678" s="498"/>
      <c r="AD678" s="498"/>
      <c r="AE678" s="498"/>
      <c r="AF678" s="498"/>
      <c r="AG678" s="585"/>
      <c r="AH678" s="498"/>
      <c r="AI678" s="498">
        <f t="shared" si="53"/>
        <v>0</v>
      </c>
      <c r="AJ678" s="498">
        <f t="shared" si="54"/>
        <v>0</v>
      </c>
      <c r="AK678" s="498"/>
      <c r="AL678" s="498"/>
      <c r="AM678" s="498"/>
      <c r="AN678" s="498"/>
      <c r="AO678" s="498"/>
      <c r="AP678" s="498"/>
      <c r="AQ678" s="498"/>
      <c r="AR678" s="498"/>
      <c r="AS678" s="498"/>
      <c r="AT678" s="498"/>
      <c r="AU678" s="498"/>
      <c r="AV678" s="498"/>
      <c r="AW678" s="498"/>
      <c r="AX678" s="498"/>
      <c r="AY678" s="498"/>
      <c r="AZ678" s="498"/>
      <c r="BA678" s="498"/>
      <c r="BB678" s="498"/>
      <c r="BC678" s="498"/>
      <c r="BD678" s="498"/>
      <c r="BE678" s="498"/>
      <c r="BF678" s="498"/>
      <c r="BG678" s="256">
        <f t="shared" si="55"/>
        <v>0</v>
      </c>
      <c r="BH678" s="26">
        <f t="shared" si="56"/>
        <v>0</v>
      </c>
      <c r="BI678" s="514">
        <f t="shared" si="52"/>
        <v>0</v>
      </c>
      <c r="BJ678" s="515">
        <v>0</v>
      </c>
      <c r="BK678" s="515">
        <v>0</v>
      </c>
      <c r="BL678" s="515">
        <v>0</v>
      </c>
      <c r="BM678" s="515">
        <v>0</v>
      </c>
      <c r="BN678" s="515">
        <v>0</v>
      </c>
      <c r="BO678" s="515">
        <v>0</v>
      </c>
      <c r="BP678" s="515">
        <v>0</v>
      </c>
      <c r="BQ678" s="515">
        <v>0</v>
      </c>
      <c r="BR678" s="515">
        <v>0</v>
      </c>
      <c r="BS678" s="515">
        <v>0</v>
      </c>
      <c r="BT678" s="515">
        <v>0</v>
      </c>
      <c r="BU678" s="515">
        <v>0</v>
      </c>
      <c r="BV678" s="515">
        <v>0</v>
      </c>
      <c r="BW678" s="515">
        <v>0</v>
      </c>
      <c r="BX678" s="515">
        <v>0</v>
      </c>
      <c r="BY678" s="515">
        <v>0</v>
      </c>
      <c r="BZ678" s="515">
        <v>0</v>
      </c>
      <c r="CA678" s="515">
        <v>0</v>
      </c>
      <c r="CB678" s="515">
        <v>0</v>
      </c>
      <c r="CC678" s="515">
        <v>0</v>
      </c>
      <c r="CD678" s="515">
        <v>0</v>
      </c>
      <c r="CE678" s="515">
        <v>0</v>
      </c>
      <c r="CF678" s="515">
        <v>0</v>
      </c>
      <c r="CG678" s="516">
        <v>0</v>
      </c>
      <c r="CH678" s="501">
        <v>1261439.9999999998</v>
      </c>
      <c r="CI678" s="501">
        <v>1261439.9999999998</v>
      </c>
      <c r="CJ678" s="501">
        <v>1401600.0000000005</v>
      </c>
      <c r="CK678" s="257" t="s">
        <v>1976</v>
      </c>
      <c r="CL678" s="108">
        <v>0.36</v>
      </c>
      <c r="CM678" s="245">
        <v>0.36</v>
      </c>
      <c r="CN678" s="109">
        <v>0.4</v>
      </c>
      <c r="CO678" s="436"/>
      <c r="CP678" s="436"/>
      <c r="CQ678" s="436"/>
      <c r="CR678" s="273"/>
      <c r="CS678" s="447">
        <v>73.878787878787875</v>
      </c>
      <c r="CT678" s="448">
        <v>59.333333333333336</v>
      </c>
      <c r="CU678" s="441">
        <v>1.0303030303030303</v>
      </c>
      <c r="CV678" s="442">
        <v>0.66666666666666663</v>
      </c>
      <c r="CW678" s="450" t="s">
        <v>2261</v>
      </c>
      <c r="CX678" s="242"/>
      <c r="CY678" s="436"/>
      <c r="CZ678" s="436"/>
      <c r="DA678" s="437"/>
      <c r="DB678" s="438"/>
      <c r="DC678" s="457">
        <v>0</v>
      </c>
      <c r="DD678" s="458">
        <v>0</v>
      </c>
      <c r="DE678" s="459">
        <v>0</v>
      </c>
      <c r="DF678" s="357">
        <v>0</v>
      </c>
    </row>
    <row r="679" spans="1:110" ht="35.25" customHeight="1" x14ac:dyDescent="0.25">
      <c r="A679" s="401" t="s">
        <v>56</v>
      </c>
      <c r="B679" s="48" t="s">
        <v>57</v>
      </c>
      <c r="C679" s="48" t="s">
        <v>1099</v>
      </c>
      <c r="D679" s="145" t="s">
        <v>1131</v>
      </c>
      <c r="E679" s="145" t="s">
        <v>1124</v>
      </c>
      <c r="F679" s="145" t="s">
        <v>1213</v>
      </c>
      <c r="G679" s="14" t="s">
        <v>1124</v>
      </c>
      <c r="H679" s="22" t="s">
        <v>1979</v>
      </c>
      <c r="I679" s="145" t="s">
        <v>1981</v>
      </c>
      <c r="J679" s="426">
        <v>2.1976260646433912</v>
      </c>
      <c r="K679" s="426">
        <v>3.7420454467619999</v>
      </c>
      <c r="L679" s="488">
        <v>1159</v>
      </c>
      <c r="M679" s="498"/>
      <c r="N679" s="498"/>
      <c r="O679" s="498"/>
      <c r="P679" s="498"/>
      <c r="Q679" s="498"/>
      <c r="R679" s="498"/>
      <c r="S679" s="498"/>
      <c r="T679" s="498"/>
      <c r="U679" s="498"/>
      <c r="V679" s="498"/>
      <c r="W679" s="498"/>
      <c r="X679" s="498"/>
      <c r="Y679" s="498"/>
      <c r="Z679" s="498"/>
      <c r="AA679" s="498"/>
      <c r="AB679" s="498"/>
      <c r="AC679" s="498">
        <v>4</v>
      </c>
      <c r="AD679" s="498">
        <v>4</v>
      </c>
      <c r="AE679" s="498"/>
      <c r="AF679" s="498"/>
      <c r="AG679" s="585"/>
      <c r="AH679" s="498"/>
      <c r="AI679" s="498">
        <f t="shared" si="53"/>
        <v>4</v>
      </c>
      <c r="AJ679" s="498">
        <f t="shared" si="54"/>
        <v>4</v>
      </c>
      <c r="AK679" s="498"/>
      <c r="AL679" s="498"/>
      <c r="AM679" s="498"/>
      <c r="AN679" s="498"/>
      <c r="AO679" s="498"/>
      <c r="AP679" s="498"/>
      <c r="AQ679" s="498"/>
      <c r="AR679" s="498"/>
      <c r="AS679" s="498"/>
      <c r="AT679" s="498"/>
      <c r="AU679" s="498"/>
      <c r="AV679" s="498"/>
      <c r="AW679" s="498"/>
      <c r="AX679" s="498"/>
      <c r="AY679" s="498"/>
      <c r="AZ679" s="498"/>
      <c r="BA679" s="498">
        <v>16.8</v>
      </c>
      <c r="BB679" s="498">
        <v>16.8</v>
      </c>
      <c r="BC679" s="498"/>
      <c r="BD679" s="498"/>
      <c r="BE679" s="498"/>
      <c r="BF679" s="498"/>
      <c r="BG679" s="256">
        <f t="shared" si="55"/>
        <v>16.8</v>
      </c>
      <c r="BH679" s="26">
        <f t="shared" si="56"/>
        <v>16.8</v>
      </c>
      <c r="BI679" s="514">
        <f t="shared" si="52"/>
        <v>1.174825174825175E-2</v>
      </c>
      <c r="BJ679" s="515">
        <v>0</v>
      </c>
      <c r="BK679" s="515">
        <v>0</v>
      </c>
      <c r="BL679" s="515">
        <v>0</v>
      </c>
      <c r="BM679" s="515">
        <v>0</v>
      </c>
      <c r="BN679" s="515">
        <v>0</v>
      </c>
      <c r="BO679" s="515">
        <v>0</v>
      </c>
      <c r="BP679" s="515">
        <v>0</v>
      </c>
      <c r="BQ679" s="515">
        <v>0</v>
      </c>
      <c r="BR679" s="515">
        <v>0</v>
      </c>
      <c r="BS679" s="515">
        <v>0</v>
      </c>
      <c r="BT679" s="515">
        <v>0</v>
      </c>
      <c r="BU679" s="515">
        <v>0</v>
      </c>
      <c r="BV679" s="515">
        <v>0</v>
      </c>
      <c r="BW679" s="515">
        <v>0</v>
      </c>
      <c r="BX679" s="515">
        <v>0</v>
      </c>
      <c r="BY679" s="515">
        <v>0</v>
      </c>
      <c r="BZ679" s="515">
        <v>19720.512000000002</v>
      </c>
      <c r="CA679" s="515">
        <v>19720.512000000002</v>
      </c>
      <c r="CB679" s="515">
        <v>0</v>
      </c>
      <c r="CC679" s="515">
        <v>0</v>
      </c>
      <c r="CD679" s="515">
        <v>0</v>
      </c>
      <c r="CE679" s="515">
        <v>0</v>
      </c>
      <c r="CF679" s="515">
        <v>19720.512000000002</v>
      </c>
      <c r="CG679" s="516">
        <v>19720.512000000002</v>
      </c>
      <c r="CH679" s="501">
        <v>5045759.9999999991</v>
      </c>
      <c r="CI679" s="501">
        <v>5045759.9999999991</v>
      </c>
      <c r="CJ679" s="501">
        <v>5010719.9999999991</v>
      </c>
      <c r="CK679" s="257" t="s">
        <v>1976</v>
      </c>
      <c r="CL679" s="108">
        <v>1.44</v>
      </c>
      <c r="CM679" s="245">
        <v>1.44</v>
      </c>
      <c r="CN679" s="109">
        <v>1.43</v>
      </c>
      <c r="CO679" s="436"/>
      <c r="CP679" s="436"/>
      <c r="CQ679" s="436"/>
      <c r="CR679" s="273"/>
      <c r="CS679" s="447">
        <v>282.95859947665741</v>
      </c>
      <c r="CT679" s="448">
        <v>282.91979653473504</v>
      </c>
      <c r="CU679" s="441">
        <v>1.8089150060062693</v>
      </c>
      <c r="CV679" s="442">
        <v>1.8086613920067769</v>
      </c>
      <c r="CW679" s="450" t="s">
        <v>2286</v>
      </c>
      <c r="CX679" s="242"/>
      <c r="CY679" s="436"/>
      <c r="CZ679" s="436"/>
      <c r="DA679" s="437"/>
      <c r="DB679" s="438"/>
      <c r="DC679" s="457">
        <v>586995</v>
      </c>
      <c r="DD679" s="458">
        <v>239635</v>
      </c>
      <c r="DE679" s="459">
        <v>0</v>
      </c>
      <c r="DF679" s="357">
        <v>275543.33333333331</v>
      </c>
    </row>
    <row r="680" spans="1:110" ht="35.25" customHeight="1" x14ac:dyDescent="0.25">
      <c r="A680" s="401" t="s">
        <v>56</v>
      </c>
      <c r="B680" s="48" t="s">
        <v>57</v>
      </c>
      <c r="C680" s="48" t="s">
        <v>1099</v>
      </c>
      <c r="D680" s="145" t="s">
        <v>1131</v>
      </c>
      <c r="E680" s="145" t="s">
        <v>1124</v>
      </c>
      <c r="F680" s="145" t="s">
        <v>1214</v>
      </c>
      <c r="G680" s="14" t="s">
        <v>1124</v>
      </c>
      <c r="H680" s="22" t="s">
        <v>1979</v>
      </c>
      <c r="I680" s="145" t="s">
        <v>1981</v>
      </c>
      <c r="J680" s="426">
        <v>2.1111620883295532</v>
      </c>
      <c r="K680" s="426">
        <v>2.6160984794069999</v>
      </c>
      <c r="L680" s="488">
        <v>38.1</v>
      </c>
      <c r="M680" s="498">
        <v>1</v>
      </c>
      <c r="N680" s="498">
        <v>1</v>
      </c>
      <c r="O680" s="498"/>
      <c r="P680" s="498"/>
      <c r="Q680" s="498"/>
      <c r="R680" s="498"/>
      <c r="S680" s="498"/>
      <c r="T680" s="498"/>
      <c r="U680" s="498"/>
      <c r="V680" s="498"/>
      <c r="W680" s="498"/>
      <c r="X680" s="498"/>
      <c r="Y680" s="498"/>
      <c r="Z680" s="498"/>
      <c r="AA680" s="498"/>
      <c r="AB680" s="498"/>
      <c r="AC680" s="498">
        <v>1</v>
      </c>
      <c r="AD680" s="498">
        <v>1</v>
      </c>
      <c r="AE680" s="498"/>
      <c r="AF680" s="498"/>
      <c r="AG680" s="585"/>
      <c r="AH680" s="498"/>
      <c r="AI680" s="498">
        <f t="shared" si="53"/>
        <v>2</v>
      </c>
      <c r="AJ680" s="498">
        <f t="shared" si="54"/>
        <v>2</v>
      </c>
      <c r="AK680" s="498">
        <v>325</v>
      </c>
      <c r="AL680" s="498">
        <v>325</v>
      </c>
      <c r="AM680" s="498"/>
      <c r="AN680" s="498"/>
      <c r="AO680" s="498"/>
      <c r="AP680" s="498"/>
      <c r="AQ680" s="498"/>
      <c r="AR680" s="498"/>
      <c r="AS680" s="498"/>
      <c r="AT680" s="498"/>
      <c r="AU680" s="498"/>
      <c r="AV680" s="498"/>
      <c r="AW680" s="498"/>
      <c r="AX680" s="498"/>
      <c r="AY680" s="498"/>
      <c r="AZ680" s="498"/>
      <c r="BA680" s="498">
        <v>95</v>
      </c>
      <c r="BB680" s="498">
        <v>95</v>
      </c>
      <c r="BC680" s="498"/>
      <c r="BD680" s="498"/>
      <c r="BE680" s="498"/>
      <c r="BF680" s="498"/>
      <c r="BG680" s="256">
        <f t="shared" si="55"/>
        <v>420</v>
      </c>
      <c r="BH680" s="26">
        <f t="shared" si="56"/>
        <v>420</v>
      </c>
      <c r="BI680" s="514">
        <f t="shared" si="52"/>
        <v>0.31578947368421051</v>
      </c>
      <c r="BJ680" s="515">
        <v>2086851</v>
      </c>
      <c r="BK680" s="515">
        <v>2086851</v>
      </c>
      <c r="BL680" s="515">
        <v>0</v>
      </c>
      <c r="BM680" s="515">
        <v>0</v>
      </c>
      <c r="BN680" s="515">
        <v>0</v>
      </c>
      <c r="BO680" s="515">
        <v>0</v>
      </c>
      <c r="BP680" s="515">
        <v>0</v>
      </c>
      <c r="BQ680" s="515">
        <v>0</v>
      </c>
      <c r="BR680" s="515">
        <v>0</v>
      </c>
      <c r="BS680" s="515">
        <v>0</v>
      </c>
      <c r="BT680" s="515">
        <v>0</v>
      </c>
      <c r="BU680" s="515">
        <v>0</v>
      </c>
      <c r="BV680" s="515">
        <v>0</v>
      </c>
      <c r="BW680" s="515">
        <v>0</v>
      </c>
      <c r="BX680" s="515">
        <v>0</v>
      </c>
      <c r="BY680" s="515">
        <v>0</v>
      </c>
      <c r="BZ680" s="515">
        <v>111514.8</v>
      </c>
      <c r="CA680" s="515">
        <v>111514.8</v>
      </c>
      <c r="CB680" s="515">
        <v>0</v>
      </c>
      <c r="CC680" s="515">
        <v>0</v>
      </c>
      <c r="CD680" s="515">
        <v>0</v>
      </c>
      <c r="CE680" s="515">
        <v>0</v>
      </c>
      <c r="CF680" s="515">
        <v>2198365.7999999998</v>
      </c>
      <c r="CG680" s="516">
        <v>2198365.7999999998</v>
      </c>
      <c r="CH680" s="501">
        <v>3784320.0000000005</v>
      </c>
      <c r="CI680" s="501">
        <v>3784320.0000000005</v>
      </c>
      <c r="CJ680" s="501">
        <v>4660320.0000000009</v>
      </c>
      <c r="CK680" s="257" t="s">
        <v>1976</v>
      </c>
      <c r="CL680" s="108">
        <v>1.08</v>
      </c>
      <c r="CM680" s="245">
        <v>1.08</v>
      </c>
      <c r="CN680" s="109">
        <v>1.33</v>
      </c>
      <c r="CO680" s="436"/>
      <c r="CP680" s="436"/>
      <c r="CQ680" s="436"/>
      <c r="CR680" s="273"/>
      <c r="CS680" s="447">
        <v>118.35644906257066</v>
      </c>
      <c r="CT680" s="448">
        <v>118.35644906257066</v>
      </c>
      <c r="CU680" s="441">
        <v>0.78262179052782221</v>
      </c>
      <c r="CV680" s="442">
        <v>0.78262179052782221</v>
      </c>
      <c r="CW680" s="450" t="s">
        <v>2314</v>
      </c>
      <c r="CX680" s="242"/>
      <c r="CY680" s="436"/>
      <c r="CZ680" s="436"/>
      <c r="DA680" s="437"/>
      <c r="DB680" s="438"/>
      <c r="DC680" s="457">
        <v>0</v>
      </c>
      <c r="DD680" s="458">
        <v>0</v>
      </c>
      <c r="DE680" s="459">
        <v>0</v>
      </c>
      <c r="DF680" s="357">
        <v>0</v>
      </c>
    </row>
    <row r="681" spans="1:110" ht="35.25" customHeight="1" x14ac:dyDescent="0.25">
      <c r="A681" s="401" t="s">
        <v>56</v>
      </c>
      <c r="B681" s="48" t="s">
        <v>57</v>
      </c>
      <c r="C681" s="48" t="s">
        <v>1099</v>
      </c>
      <c r="D681" s="145" t="s">
        <v>1131</v>
      </c>
      <c r="E681" s="145" t="s">
        <v>1124</v>
      </c>
      <c r="F681" s="145" t="s">
        <v>1215</v>
      </c>
      <c r="G681" s="14" t="s">
        <v>1124</v>
      </c>
      <c r="H681" s="22" t="s">
        <v>1978</v>
      </c>
      <c r="I681" s="145" t="s">
        <v>1981</v>
      </c>
      <c r="J681" s="426">
        <v>1.6356102186034422</v>
      </c>
      <c r="K681" s="426">
        <v>2.5359848432100001</v>
      </c>
      <c r="L681" s="488">
        <v>510.8</v>
      </c>
      <c r="M681" s="498"/>
      <c r="N681" s="498"/>
      <c r="O681" s="498"/>
      <c r="P681" s="498"/>
      <c r="Q681" s="498"/>
      <c r="R681" s="498"/>
      <c r="S681" s="498"/>
      <c r="T681" s="498"/>
      <c r="U681" s="498"/>
      <c r="V681" s="498"/>
      <c r="W681" s="498"/>
      <c r="X681" s="498"/>
      <c r="Y681" s="498"/>
      <c r="Z681" s="498"/>
      <c r="AA681" s="498"/>
      <c r="AB681" s="498"/>
      <c r="AC681" s="498">
        <v>9</v>
      </c>
      <c r="AD681" s="498">
        <v>9</v>
      </c>
      <c r="AE681" s="498"/>
      <c r="AF681" s="498"/>
      <c r="AG681" s="585"/>
      <c r="AH681" s="498"/>
      <c r="AI681" s="498">
        <f t="shared" si="53"/>
        <v>9</v>
      </c>
      <c r="AJ681" s="498">
        <f t="shared" si="54"/>
        <v>9</v>
      </c>
      <c r="AK681" s="498"/>
      <c r="AL681" s="498"/>
      <c r="AM681" s="498"/>
      <c r="AN681" s="498"/>
      <c r="AO681" s="498"/>
      <c r="AP681" s="498"/>
      <c r="AQ681" s="498"/>
      <c r="AR681" s="498"/>
      <c r="AS681" s="498"/>
      <c r="AT681" s="498"/>
      <c r="AU681" s="498"/>
      <c r="AV681" s="498"/>
      <c r="AW681" s="498"/>
      <c r="AX681" s="498"/>
      <c r="AY681" s="498"/>
      <c r="AZ681" s="498"/>
      <c r="BA681" s="498">
        <v>38.450000000000003</v>
      </c>
      <c r="BB681" s="498">
        <v>38.450000000000003</v>
      </c>
      <c r="BC681" s="498"/>
      <c r="BD681" s="498"/>
      <c r="BE681" s="498"/>
      <c r="BF681" s="498"/>
      <c r="BG681" s="256">
        <f t="shared" si="55"/>
        <v>38.450000000000003</v>
      </c>
      <c r="BH681" s="26">
        <f t="shared" si="56"/>
        <v>38.450000000000003</v>
      </c>
      <c r="BI681" s="514">
        <f t="shared" si="52"/>
        <v>2.9128787878787882E-2</v>
      </c>
      <c r="BJ681" s="515">
        <v>0</v>
      </c>
      <c r="BK681" s="515">
        <v>0</v>
      </c>
      <c r="BL681" s="515">
        <v>0</v>
      </c>
      <c r="BM681" s="515">
        <v>0</v>
      </c>
      <c r="BN681" s="515">
        <v>0</v>
      </c>
      <c r="BO681" s="515">
        <v>0</v>
      </c>
      <c r="BP681" s="515">
        <v>0</v>
      </c>
      <c r="BQ681" s="515">
        <v>0</v>
      </c>
      <c r="BR681" s="515">
        <v>0</v>
      </c>
      <c r="BS681" s="515">
        <v>0</v>
      </c>
      <c r="BT681" s="515">
        <v>0</v>
      </c>
      <c r="BU681" s="515">
        <v>0</v>
      </c>
      <c r="BV681" s="515">
        <v>0</v>
      </c>
      <c r="BW681" s="515">
        <v>0</v>
      </c>
      <c r="BX681" s="515">
        <v>0</v>
      </c>
      <c r="BY681" s="515">
        <v>0</v>
      </c>
      <c r="BZ681" s="515">
        <v>45134.148000000001</v>
      </c>
      <c r="CA681" s="515">
        <v>45134.148000000001</v>
      </c>
      <c r="CB681" s="515">
        <v>0</v>
      </c>
      <c r="CC681" s="515">
        <v>0</v>
      </c>
      <c r="CD681" s="515">
        <v>0</v>
      </c>
      <c r="CE681" s="515">
        <v>0</v>
      </c>
      <c r="CF681" s="515">
        <v>45134.148000000001</v>
      </c>
      <c r="CG681" s="516">
        <v>45134.148000000001</v>
      </c>
      <c r="CH681" s="501">
        <v>3959519.9999999995</v>
      </c>
      <c r="CI681" s="501">
        <v>3959519.9999999995</v>
      </c>
      <c r="CJ681" s="501">
        <v>4625280.0000000009</v>
      </c>
      <c r="CK681" s="257" t="s">
        <v>1976</v>
      </c>
      <c r="CL681" s="108">
        <v>1.1299999999999999</v>
      </c>
      <c r="CM681" s="245">
        <v>1.1299999999999999</v>
      </c>
      <c r="CN681" s="109">
        <v>1.32</v>
      </c>
      <c r="CO681" s="436"/>
      <c r="CP681" s="436"/>
      <c r="CQ681" s="436"/>
      <c r="CR681" s="273"/>
      <c r="CS681" s="447">
        <v>248.47623525467051</v>
      </c>
      <c r="CT681" s="448">
        <v>248.47623525467051</v>
      </c>
      <c r="CU681" s="441">
        <v>3.0556152009174746</v>
      </c>
      <c r="CV681" s="442">
        <v>3.0556152009174746</v>
      </c>
      <c r="CW681" s="450" t="s">
        <v>2286</v>
      </c>
      <c r="CX681" s="242"/>
      <c r="CY681" s="436"/>
      <c r="CZ681" s="436"/>
      <c r="DA681" s="437"/>
      <c r="DB681" s="438"/>
      <c r="DC681" s="457">
        <v>63167</v>
      </c>
      <c r="DD681" s="458">
        <v>154369</v>
      </c>
      <c r="DE681" s="459">
        <v>71883</v>
      </c>
      <c r="DF681" s="357">
        <v>96473</v>
      </c>
    </row>
    <row r="682" spans="1:110" ht="35.25" customHeight="1" x14ac:dyDescent="0.25">
      <c r="A682" s="401" t="s">
        <v>56</v>
      </c>
      <c r="B682" s="48" t="s">
        <v>57</v>
      </c>
      <c r="C682" s="48" t="s">
        <v>1099</v>
      </c>
      <c r="D682" s="145" t="s">
        <v>1131</v>
      </c>
      <c r="E682" s="145" t="s">
        <v>1124</v>
      </c>
      <c r="F682" s="145" t="s">
        <v>1216</v>
      </c>
      <c r="G682" s="14" t="s">
        <v>1124</v>
      </c>
      <c r="H682" s="22" t="s">
        <v>1979</v>
      </c>
      <c r="I682" s="145" t="s">
        <v>1981</v>
      </c>
      <c r="J682" s="426">
        <v>2.1976260646433912</v>
      </c>
      <c r="K682" s="426">
        <v>3.2551136295930001</v>
      </c>
      <c r="L682" s="488">
        <v>35.5</v>
      </c>
      <c r="M682" s="498"/>
      <c r="N682" s="498"/>
      <c r="O682" s="498"/>
      <c r="P682" s="498"/>
      <c r="Q682" s="498"/>
      <c r="R682" s="498"/>
      <c r="S682" s="498"/>
      <c r="T682" s="498"/>
      <c r="U682" s="498"/>
      <c r="V682" s="498"/>
      <c r="W682" s="498"/>
      <c r="X682" s="498"/>
      <c r="Y682" s="498"/>
      <c r="Z682" s="498"/>
      <c r="AA682" s="498"/>
      <c r="AB682" s="498"/>
      <c r="AC682" s="498">
        <v>1</v>
      </c>
      <c r="AD682" s="498">
        <v>1</v>
      </c>
      <c r="AE682" s="498"/>
      <c r="AF682" s="498"/>
      <c r="AG682" s="585"/>
      <c r="AH682" s="498"/>
      <c r="AI682" s="498">
        <f t="shared" si="53"/>
        <v>1</v>
      </c>
      <c r="AJ682" s="498">
        <f t="shared" si="54"/>
        <v>1</v>
      </c>
      <c r="AK682" s="498"/>
      <c r="AL682" s="498"/>
      <c r="AM682" s="498"/>
      <c r="AN682" s="498"/>
      <c r="AO682" s="498"/>
      <c r="AP682" s="498"/>
      <c r="AQ682" s="498"/>
      <c r="AR682" s="498"/>
      <c r="AS682" s="498"/>
      <c r="AT682" s="498"/>
      <c r="AU682" s="498"/>
      <c r="AV682" s="498"/>
      <c r="AW682" s="498"/>
      <c r="AX682" s="498"/>
      <c r="AY682" s="498"/>
      <c r="AZ682" s="498"/>
      <c r="BA682" s="498">
        <v>232</v>
      </c>
      <c r="BB682" s="498">
        <v>232</v>
      </c>
      <c r="BC682" s="498"/>
      <c r="BD682" s="498"/>
      <c r="BE682" s="498"/>
      <c r="BF682" s="498"/>
      <c r="BG682" s="256">
        <f t="shared" si="55"/>
        <v>232</v>
      </c>
      <c r="BH682" s="26">
        <f t="shared" si="56"/>
        <v>232</v>
      </c>
      <c r="BI682" s="514">
        <f t="shared" si="52"/>
        <v>0.1886178861788618</v>
      </c>
      <c r="BJ682" s="515">
        <v>0</v>
      </c>
      <c r="BK682" s="515">
        <v>0</v>
      </c>
      <c r="BL682" s="515">
        <v>0</v>
      </c>
      <c r="BM682" s="515">
        <v>0</v>
      </c>
      <c r="BN682" s="515">
        <v>0</v>
      </c>
      <c r="BO682" s="515">
        <v>0</v>
      </c>
      <c r="BP682" s="515">
        <v>0</v>
      </c>
      <c r="BQ682" s="515">
        <v>0</v>
      </c>
      <c r="BR682" s="515">
        <v>0</v>
      </c>
      <c r="BS682" s="515">
        <v>0</v>
      </c>
      <c r="BT682" s="515">
        <v>0</v>
      </c>
      <c r="BU682" s="515">
        <v>0</v>
      </c>
      <c r="BV682" s="515">
        <v>0</v>
      </c>
      <c r="BW682" s="515">
        <v>0</v>
      </c>
      <c r="BX682" s="515">
        <v>0</v>
      </c>
      <c r="BY682" s="515">
        <v>0</v>
      </c>
      <c r="BZ682" s="515">
        <v>272330.88</v>
      </c>
      <c r="CA682" s="515">
        <v>272330.88</v>
      </c>
      <c r="CB682" s="515">
        <v>0</v>
      </c>
      <c r="CC682" s="515">
        <v>0</v>
      </c>
      <c r="CD682" s="515">
        <v>0</v>
      </c>
      <c r="CE682" s="515">
        <v>0</v>
      </c>
      <c r="CF682" s="515">
        <v>272330.88</v>
      </c>
      <c r="CG682" s="516">
        <v>272330.88</v>
      </c>
      <c r="CH682" s="501">
        <v>3959519.9999999995</v>
      </c>
      <c r="CI682" s="501">
        <v>3959519.9999999995</v>
      </c>
      <c r="CJ682" s="501">
        <v>4309920</v>
      </c>
      <c r="CK682" s="257" t="s">
        <v>1976</v>
      </c>
      <c r="CL682" s="108">
        <v>1.1299999999999999</v>
      </c>
      <c r="CM682" s="245">
        <v>1.1299999999999999</v>
      </c>
      <c r="CN682" s="109">
        <v>1.23</v>
      </c>
      <c r="CO682" s="436"/>
      <c r="CP682" s="436"/>
      <c r="CQ682" s="436"/>
      <c r="CR682" s="273"/>
      <c r="CS682" s="447">
        <v>148.53779335508327</v>
      </c>
      <c r="CT682" s="448">
        <v>148.53779335508327</v>
      </c>
      <c r="CU682" s="441">
        <v>1.2498361545154555</v>
      </c>
      <c r="CV682" s="442">
        <v>1.2498361545154555</v>
      </c>
      <c r="CW682" s="450" t="s">
        <v>2261</v>
      </c>
      <c r="CX682" s="242"/>
      <c r="CY682" s="436"/>
      <c r="CZ682" s="436"/>
      <c r="DA682" s="437"/>
      <c r="DB682" s="438"/>
      <c r="DC682" s="457">
        <v>3443</v>
      </c>
      <c r="DD682" s="458">
        <v>0</v>
      </c>
      <c r="DE682" s="459">
        <v>4724</v>
      </c>
      <c r="DF682" s="357">
        <v>2722.3333333333335</v>
      </c>
    </row>
    <row r="683" spans="1:110" ht="35.25" customHeight="1" x14ac:dyDescent="0.25">
      <c r="A683" s="401" t="s">
        <v>56</v>
      </c>
      <c r="B683" s="48" t="s">
        <v>57</v>
      </c>
      <c r="C683" s="48" t="s">
        <v>1099</v>
      </c>
      <c r="D683" s="145" t="s">
        <v>1131</v>
      </c>
      <c r="E683" s="145" t="s">
        <v>1124</v>
      </c>
      <c r="F683" s="145" t="s">
        <v>1217</v>
      </c>
      <c r="G683" s="14" t="s">
        <v>1124</v>
      </c>
      <c r="H683" s="22" t="s">
        <v>1978</v>
      </c>
      <c r="I683" s="145" t="s">
        <v>1981</v>
      </c>
      <c r="J683" s="426">
        <v>2.1976260646433912</v>
      </c>
      <c r="K683" s="426">
        <v>3.3861742353810005</v>
      </c>
      <c r="L683" s="488">
        <v>757.3</v>
      </c>
      <c r="M683" s="498"/>
      <c r="N683" s="498"/>
      <c r="O683" s="498"/>
      <c r="P683" s="498"/>
      <c r="Q683" s="498"/>
      <c r="R683" s="498"/>
      <c r="S683" s="498"/>
      <c r="T683" s="498"/>
      <c r="U683" s="498"/>
      <c r="V683" s="498"/>
      <c r="W683" s="498"/>
      <c r="X683" s="498"/>
      <c r="Y683" s="498"/>
      <c r="Z683" s="498"/>
      <c r="AA683" s="498"/>
      <c r="AB683" s="498"/>
      <c r="AC683" s="498">
        <v>5</v>
      </c>
      <c r="AD683" s="498">
        <v>5</v>
      </c>
      <c r="AE683" s="498"/>
      <c r="AF683" s="498"/>
      <c r="AG683" s="585"/>
      <c r="AH683" s="498"/>
      <c r="AI683" s="498">
        <f t="shared" si="53"/>
        <v>5</v>
      </c>
      <c r="AJ683" s="498">
        <f t="shared" si="54"/>
        <v>5</v>
      </c>
      <c r="AK683" s="498"/>
      <c r="AL683" s="498"/>
      <c r="AM683" s="498"/>
      <c r="AN683" s="498"/>
      <c r="AO683" s="498"/>
      <c r="AP683" s="498"/>
      <c r="AQ683" s="498"/>
      <c r="AR683" s="498"/>
      <c r="AS683" s="498"/>
      <c r="AT683" s="498"/>
      <c r="AU683" s="498"/>
      <c r="AV683" s="498"/>
      <c r="AW683" s="498"/>
      <c r="AX683" s="498"/>
      <c r="AY683" s="498"/>
      <c r="AZ683" s="498"/>
      <c r="BA683" s="498">
        <v>28.25</v>
      </c>
      <c r="BB683" s="498">
        <v>28.25</v>
      </c>
      <c r="BC683" s="498"/>
      <c r="BD683" s="498"/>
      <c r="BE683" s="498"/>
      <c r="BF683" s="498"/>
      <c r="BG683" s="256">
        <f t="shared" si="55"/>
        <v>28.25</v>
      </c>
      <c r="BH683" s="26">
        <f t="shared" si="56"/>
        <v>28.25</v>
      </c>
      <c r="BI683" s="514">
        <f t="shared" si="52"/>
        <v>1.9217687074829935E-2</v>
      </c>
      <c r="BJ683" s="515">
        <v>0</v>
      </c>
      <c r="BK683" s="515">
        <v>0</v>
      </c>
      <c r="BL683" s="515">
        <v>0</v>
      </c>
      <c r="BM683" s="515">
        <v>0</v>
      </c>
      <c r="BN683" s="515">
        <v>0</v>
      </c>
      <c r="BO683" s="515">
        <v>0</v>
      </c>
      <c r="BP683" s="515">
        <v>0</v>
      </c>
      <c r="BQ683" s="515">
        <v>0</v>
      </c>
      <c r="BR683" s="515">
        <v>0</v>
      </c>
      <c r="BS683" s="515">
        <v>0</v>
      </c>
      <c r="BT683" s="515">
        <v>0</v>
      </c>
      <c r="BU683" s="515">
        <v>0</v>
      </c>
      <c r="BV683" s="515">
        <v>0</v>
      </c>
      <c r="BW683" s="515">
        <v>0</v>
      </c>
      <c r="BX683" s="515">
        <v>0</v>
      </c>
      <c r="BY683" s="515">
        <v>0</v>
      </c>
      <c r="BZ683" s="515">
        <v>33160.980000000003</v>
      </c>
      <c r="CA683" s="515">
        <v>33160.980000000003</v>
      </c>
      <c r="CB683" s="515">
        <v>0</v>
      </c>
      <c r="CC683" s="515">
        <v>0</v>
      </c>
      <c r="CD683" s="515">
        <v>0</v>
      </c>
      <c r="CE683" s="515">
        <v>0</v>
      </c>
      <c r="CF683" s="515">
        <v>33160.980000000003</v>
      </c>
      <c r="CG683" s="516">
        <v>33160.980000000003</v>
      </c>
      <c r="CH683" s="501">
        <v>4800480.0000000009</v>
      </c>
      <c r="CI683" s="501">
        <v>4800480.0000000009</v>
      </c>
      <c r="CJ683" s="501">
        <v>5150880</v>
      </c>
      <c r="CK683" s="257" t="s">
        <v>1976</v>
      </c>
      <c r="CL683" s="108">
        <v>1.37</v>
      </c>
      <c r="CM683" s="245">
        <v>1.37</v>
      </c>
      <c r="CN683" s="109">
        <v>1.47</v>
      </c>
      <c r="CO683" s="436"/>
      <c r="CP683" s="436"/>
      <c r="CQ683" s="436"/>
      <c r="CR683" s="273"/>
      <c r="CS683" s="447">
        <v>60.378762012776015</v>
      </c>
      <c r="CT683" s="448">
        <v>60.378762012776015</v>
      </c>
      <c r="CU683" s="441">
        <v>0.68284908259330557</v>
      </c>
      <c r="CV683" s="442">
        <v>0.68284908259330557</v>
      </c>
      <c r="CW683" s="450" t="s">
        <v>2286</v>
      </c>
      <c r="CX683" s="242"/>
      <c r="CY683" s="436"/>
      <c r="CZ683" s="436"/>
      <c r="DA683" s="437"/>
      <c r="DB683" s="438"/>
      <c r="DC683" s="457">
        <v>0</v>
      </c>
      <c r="DD683" s="458">
        <v>0</v>
      </c>
      <c r="DE683" s="459">
        <v>0</v>
      </c>
      <c r="DF683" s="357">
        <v>0</v>
      </c>
    </row>
    <row r="684" spans="1:110" ht="35.25" customHeight="1" x14ac:dyDescent="0.25">
      <c r="A684" s="401" t="s">
        <v>56</v>
      </c>
      <c r="B684" s="48" t="s">
        <v>57</v>
      </c>
      <c r="C684" s="48" t="s">
        <v>1099</v>
      </c>
      <c r="D684" s="145" t="s">
        <v>1131</v>
      </c>
      <c r="E684" s="145" t="s">
        <v>1124</v>
      </c>
      <c r="F684" s="145" t="s">
        <v>1218</v>
      </c>
      <c r="G684" s="14" t="s">
        <v>1124</v>
      </c>
      <c r="H684" s="22" t="s">
        <v>1978</v>
      </c>
      <c r="I684" s="145" t="s">
        <v>1981</v>
      </c>
      <c r="J684" s="426">
        <v>2.1976260646433912</v>
      </c>
      <c r="K684" s="426">
        <v>3.7354166588970004</v>
      </c>
      <c r="L684" s="488">
        <v>619</v>
      </c>
      <c r="M684" s="498"/>
      <c r="N684" s="498"/>
      <c r="O684" s="498"/>
      <c r="P684" s="498"/>
      <c r="Q684" s="498"/>
      <c r="R684" s="498"/>
      <c r="S684" s="498"/>
      <c r="T684" s="498"/>
      <c r="U684" s="498"/>
      <c r="V684" s="498"/>
      <c r="W684" s="498"/>
      <c r="X684" s="498"/>
      <c r="Y684" s="498"/>
      <c r="Z684" s="498"/>
      <c r="AA684" s="498"/>
      <c r="AB684" s="498"/>
      <c r="AC684" s="498">
        <v>10</v>
      </c>
      <c r="AD684" s="498">
        <v>10</v>
      </c>
      <c r="AE684" s="498"/>
      <c r="AF684" s="498"/>
      <c r="AG684" s="585"/>
      <c r="AH684" s="498"/>
      <c r="AI684" s="498">
        <f t="shared" si="53"/>
        <v>10</v>
      </c>
      <c r="AJ684" s="498">
        <f t="shared" si="54"/>
        <v>10</v>
      </c>
      <c r="AK684" s="498"/>
      <c r="AL684" s="498"/>
      <c r="AM684" s="498"/>
      <c r="AN684" s="498"/>
      <c r="AO684" s="498"/>
      <c r="AP684" s="498"/>
      <c r="AQ684" s="498"/>
      <c r="AR684" s="498"/>
      <c r="AS684" s="498"/>
      <c r="AT684" s="498"/>
      <c r="AU684" s="498"/>
      <c r="AV684" s="498"/>
      <c r="AW684" s="498"/>
      <c r="AX684" s="498"/>
      <c r="AY684" s="498"/>
      <c r="AZ684" s="498"/>
      <c r="BA684" s="498">
        <v>107.63</v>
      </c>
      <c r="BB684" s="498">
        <v>107.63</v>
      </c>
      <c r="BC684" s="498"/>
      <c r="BD684" s="498"/>
      <c r="BE684" s="498"/>
      <c r="BF684" s="498"/>
      <c r="BG684" s="256">
        <f t="shared" si="55"/>
        <v>107.63</v>
      </c>
      <c r="BH684" s="26">
        <f t="shared" si="56"/>
        <v>107.63</v>
      </c>
      <c r="BI684" s="514">
        <f t="shared" si="52"/>
        <v>7.5265734265734255E-2</v>
      </c>
      <c r="BJ684" s="515">
        <v>0</v>
      </c>
      <c r="BK684" s="515">
        <v>0</v>
      </c>
      <c r="BL684" s="515">
        <v>0</v>
      </c>
      <c r="BM684" s="515">
        <v>0</v>
      </c>
      <c r="BN684" s="515">
        <v>0</v>
      </c>
      <c r="BO684" s="515">
        <v>0</v>
      </c>
      <c r="BP684" s="515">
        <v>0</v>
      </c>
      <c r="BQ684" s="515">
        <v>0</v>
      </c>
      <c r="BR684" s="515">
        <v>0</v>
      </c>
      <c r="BS684" s="515">
        <v>0</v>
      </c>
      <c r="BT684" s="515">
        <v>0</v>
      </c>
      <c r="BU684" s="515">
        <v>0</v>
      </c>
      <c r="BV684" s="515">
        <v>0</v>
      </c>
      <c r="BW684" s="515">
        <v>0</v>
      </c>
      <c r="BX684" s="515">
        <v>0</v>
      </c>
      <c r="BY684" s="515">
        <v>0</v>
      </c>
      <c r="BZ684" s="515">
        <v>126340.3992</v>
      </c>
      <c r="CA684" s="515">
        <v>126340.3992</v>
      </c>
      <c r="CB684" s="515">
        <v>0</v>
      </c>
      <c r="CC684" s="515">
        <v>0</v>
      </c>
      <c r="CD684" s="515">
        <v>0</v>
      </c>
      <c r="CE684" s="515">
        <v>0</v>
      </c>
      <c r="CF684" s="515">
        <v>126340.3992</v>
      </c>
      <c r="CG684" s="516">
        <v>126340.3992</v>
      </c>
      <c r="CH684" s="501">
        <v>4730400.0000000009</v>
      </c>
      <c r="CI684" s="501">
        <v>4730400.0000000009</v>
      </c>
      <c r="CJ684" s="501">
        <v>5010719.9999999991</v>
      </c>
      <c r="CK684" s="257" t="s">
        <v>1976</v>
      </c>
      <c r="CL684" s="108">
        <v>1.35</v>
      </c>
      <c r="CM684" s="245">
        <v>1.35</v>
      </c>
      <c r="CN684" s="109">
        <v>1.43</v>
      </c>
      <c r="CO684" s="436"/>
      <c r="CP684" s="436"/>
      <c r="CQ684" s="436"/>
      <c r="CR684" s="273"/>
      <c r="CS684" s="447">
        <v>191.99791668844929</v>
      </c>
      <c r="CT684" s="448">
        <v>59.520803064324362</v>
      </c>
      <c r="CU684" s="441">
        <v>1.002191211298789</v>
      </c>
      <c r="CV684" s="442">
        <v>0.66939638092722198</v>
      </c>
      <c r="CW684" s="450" t="s">
        <v>2261</v>
      </c>
      <c r="CX684" s="242"/>
      <c r="CY684" s="436"/>
      <c r="CZ684" s="436"/>
      <c r="DA684" s="437"/>
      <c r="DB684" s="438"/>
      <c r="DC684" s="457">
        <v>0</v>
      </c>
      <c r="DD684" s="458">
        <v>0</v>
      </c>
      <c r="DE684" s="459">
        <v>0</v>
      </c>
      <c r="DF684" s="357">
        <v>0</v>
      </c>
    </row>
    <row r="685" spans="1:110" ht="35.25" customHeight="1" x14ac:dyDescent="0.25">
      <c r="A685" s="401" t="s">
        <v>56</v>
      </c>
      <c r="B685" s="48" t="s">
        <v>57</v>
      </c>
      <c r="C685" s="48" t="s">
        <v>1099</v>
      </c>
      <c r="D685" s="145" t="s">
        <v>1131</v>
      </c>
      <c r="E685" s="145" t="s">
        <v>1124</v>
      </c>
      <c r="F685" s="145" t="s">
        <v>1219</v>
      </c>
      <c r="G685" s="14" t="s">
        <v>1124</v>
      </c>
      <c r="H685" s="22" t="s">
        <v>1978</v>
      </c>
      <c r="I685" s="145" t="s">
        <v>1981</v>
      </c>
      <c r="J685" s="426">
        <v>1.8445648280285516</v>
      </c>
      <c r="K685" s="426">
        <v>2.4126893889210002</v>
      </c>
      <c r="L685" s="488">
        <v>257.89999999999998</v>
      </c>
      <c r="M685" s="498"/>
      <c r="N685" s="498"/>
      <c r="O685" s="498"/>
      <c r="P685" s="498"/>
      <c r="Q685" s="498"/>
      <c r="R685" s="498"/>
      <c r="S685" s="498"/>
      <c r="T685" s="498"/>
      <c r="U685" s="498"/>
      <c r="V685" s="498"/>
      <c r="W685" s="498"/>
      <c r="X685" s="498"/>
      <c r="Y685" s="498"/>
      <c r="Z685" s="498"/>
      <c r="AA685" s="498"/>
      <c r="AB685" s="498"/>
      <c r="AC685" s="498"/>
      <c r="AD685" s="498"/>
      <c r="AE685" s="498"/>
      <c r="AF685" s="498"/>
      <c r="AG685" s="585"/>
      <c r="AH685" s="498"/>
      <c r="AI685" s="498">
        <f t="shared" si="53"/>
        <v>0</v>
      </c>
      <c r="AJ685" s="498">
        <f t="shared" si="54"/>
        <v>0</v>
      </c>
      <c r="AK685" s="498"/>
      <c r="AL685" s="498"/>
      <c r="AM685" s="498"/>
      <c r="AN685" s="498"/>
      <c r="AO685" s="498"/>
      <c r="AP685" s="498"/>
      <c r="AQ685" s="498"/>
      <c r="AR685" s="498"/>
      <c r="AS685" s="498"/>
      <c r="AT685" s="498"/>
      <c r="AU685" s="498"/>
      <c r="AV685" s="498"/>
      <c r="AW685" s="498"/>
      <c r="AX685" s="498"/>
      <c r="AY685" s="498"/>
      <c r="AZ685" s="498"/>
      <c r="BA685" s="498"/>
      <c r="BB685" s="498"/>
      <c r="BC685" s="498"/>
      <c r="BD685" s="498"/>
      <c r="BE685" s="498"/>
      <c r="BF685" s="498"/>
      <c r="BG685" s="256">
        <f t="shared" si="55"/>
        <v>0</v>
      </c>
      <c r="BH685" s="26">
        <f t="shared" si="56"/>
        <v>0</v>
      </c>
      <c r="BI685" s="514">
        <f t="shared" si="52"/>
        <v>0</v>
      </c>
      <c r="BJ685" s="515">
        <v>0</v>
      </c>
      <c r="BK685" s="515">
        <v>0</v>
      </c>
      <c r="BL685" s="515">
        <v>0</v>
      </c>
      <c r="BM685" s="515">
        <v>0</v>
      </c>
      <c r="BN685" s="515">
        <v>0</v>
      </c>
      <c r="BO685" s="515">
        <v>0</v>
      </c>
      <c r="BP685" s="515">
        <v>0</v>
      </c>
      <c r="BQ685" s="515">
        <v>0</v>
      </c>
      <c r="BR685" s="515">
        <v>0</v>
      </c>
      <c r="BS685" s="515">
        <v>0</v>
      </c>
      <c r="BT685" s="515">
        <v>0</v>
      </c>
      <c r="BU685" s="515">
        <v>0</v>
      </c>
      <c r="BV685" s="515">
        <v>0</v>
      </c>
      <c r="BW685" s="515">
        <v>0</v>
      </c>
      <c r="BX685" s="515">
        <v>0</v>
      </c>
      <c r="BY685" s="515">
        <v>0</v>
      </c>
      <c r="BZ685" s="515">
        <v>0</v>
      </c>
      <c r="CA685" s="515">
        <v>0</v>
      </c>
      <c r="CB685" s="515">
        <v>0</v>
      </c>
      <c r="CC685" s="515">
        <v>0</v>
      </c>
      <c r="CD685" s="515">
        <v>0</v>
      </c>
      <c r="CE685" s="515">
        <v>0</v>
      </c>
      <c r="CF685" s="515">
        <v>0</v>
      </c>
      <c r="CG685" s="516">
        <v>0</v>
      </c>
      <c r="CH685" s="501">
        <v>3223680.0000000005</v>
      </c>
      <c r="CI685" s="501">
        <v>3223680.0000000005</v>
      </c>
      <c r="CJ685" s="501">
        <v>3714240.0000000005</v>
      </c>
      <c r="CK685" s="257" t="s">
        <v>1976</v>
      </c>
      <c r="CL685" s="108">
        <v>0.92</v>
      </c>
      <c r="CM685" s="245">
        <v>0.92</v>
      </c>
      <c r="CN685" s="109">
        <v>1.06</v>
      </c>
      <c r="CO685" s="436"/>
      <c r="CP685" s="436"/>
      <c r="CQ685" s="436"/>
      <c r="CR685" s="273"/>
      <c r="CS685" s="447">
        <v>276.18083199108878</v>
      </c>
      <c r="CT685" s="448">
        <v>276.18083199108878</v>
      </c>
      <c r="CU685" s="441">
        <v>1.4863403248862899</v>
      </c>
      <c r="CV685" s="442">
        <v>1.4863403248862899</v>
      </c>
      <c r="CW685" s="450" t="s">
        <v>2261</v>
      </c>
      <c r="CX685" s="242"/>
      <c r="CY685" s="436"/>
      <c r="CZ685" s="436"/>
      <c r="DA685" s="437"/>
      <c r="DB685" s="438"/>
      <c r="DC685" s="457">
        <v>0</v>
      </c>
      <c r="DD685" s="458">
        <v>0</v>
      </c>
      <c r="DE685" s="459">
        <v>145815</v>
      </c>
      <c r="DF685" s="357">
        <v>48605</v>
      </c>
    </row>
    <row r="686" spans="1:110" ht="35.25" customHeight="1" x14ac:dyDescent="0.25">
      <c r="A686" s="401" t="s">
        <v>56</v>
      </c>
      <c r="B686" s="48" t="s">
        <v>57</v>
      </c>
      <c r="C686" s="48" t="s">
        <v>1099</v>
      </c>
      <c r="D686" s="145" t="s">
        <v>1131</v>
      </c>
      <c r="E686" s="145" t="s">
        <v>1124</v>
      </c>
      <c r="F686" s="145" t="s">
        <v>1220</v>
      </c>
      <c r="G686" s="14" t="s">
        <v>1124</v>
      </c>
      <c r="H686" s="22" t="s">
        <v>1978</v>
      </c>
      <c r="I686" s="145" t="s">
        <v>1981</v>
      </c>
      <c r="J686" s="426">
        <v>1.3329863015050081</v>
      </c>
      <c r="K686" s="426">
        <v>2.8263257516970004</v>
      </c>
      <c r="L686" s="488">
        <v>785.3</v>
      </c>
      <c r="M686" s="498"/>
      <c r="N686" s="498"/>
      <c r="O686" s="498"/>
      <c r="P686" s="498"/>
      <c r="Q686" s="498"/>
      <c r="R686" s="498"/>
      <c r="S686" s="498"/>
      <c r="T686" s="498"/>
      <c r="U686" s="498"/>
      <c r="V686" s="498"/>
      <c r="W686" s="498"/>
      <c r="X686" s="498"/>
      <c r="Y686" s="498"/>
      <c r="Z686" s="498"/>
      <c r="AA686" s="498"/>
      <c r="AB686" s="498"/>
      <c r="AC686" s="498">
        <v>1</v>
      </c>
      <c r="AD686" s="498">
        <v>1</v>
      </c>
      <c r="AE686" s="498"/>
      <c r="AF686" s="498"/>
      <c r="AG686" s="585"/>
      <c r="AH686" s="498"/>
      <c r="AI686" s="498">
        <f t="shared" si="53"/>
        <v>1</v>
      </c>
      <c r="AJ686" s="498">
        <f t="shared" si="54"/>
        <v>1</v>
      </c>
      <c r="AK686" s="498"/>
      <c r="AL686" s="498"/>
      <c r="AM686" s="498"/>
      <c r="AN686" s="498"/>
      <c r="AO686" s="498"/>
      <c r="AP686" s="498"/>
      <c r="AQ686" s="498"/>
      <c r="AR686" s="498"/>
      <c r="AS686" s="498"/>
      <c r="AT686" s="498"/>
      <c r="AU686" s="498"/>
      <c r="AV686" s="498"/>
      <c r="AW686" s="498"/>
      <c r="AX686" s="498"/>
      <c r="AY686" s="498"/>
      <c r="AZ686" s="498"/>
      <c r="BA686" s="498">
        <v>2.58</v>
      </c>
      <c r="BB686" s="498">
        <v>2.58</v>
      </c>
      <c r="BC686" s="498"/>
      <c r="BD686" s="498"/>
      <c r="BE686" s="498"/>
      <c r="BF686" s="498"/>
      <c r="BG686" s="256">
        <f t="shared" si="55"/>
        <v>2.58</v>
      </c>
      <c r="BH686" s="26">
        <f t="shared" si="56"/>
        <v>2.58</v>
      </c>
      <c r="BI686" s="514">
        <f t="shared" si="52"/>
        <v>2.6060606060606065E-3</v>
      </c>
      <c r="BJ686" s="515">
        <v>0</v>
      </c>
      <c r="BK686" s="515">
        <v>0</v>
      </c>
      <c r="BL686" s="515">
        <v>0</v>
      </c>
      <c r="BM686" s="515">
        <v>0</v>
      </c>
      <c r="BN686" s="515">
        <v>0</v>
      </c>
      <c r="BO686" s="515">
        <v>0</v>
      </c>
      <c r="BP686" s="515">
        <v>0</v>
      </c>
      <c r="BQ686" s="515">
        <v>0</v>
      </c>
      <c r="BR686" s="515">
        <v>0</v>
      </c>
      <c r="BS686" s="515">
        <v>0</v>
      </c>
      <c r="BT686" s="515">
        <v>0</v>
      </c>
      <c r="BU686" s="515">
        <v>0</v>
      </c>
      <c r="BV686" s="515">
        <v>0</v>
      </c>
      <c r="BW686" s="515">
        <v>0</v>
      </c>
      <c r="BX686" s="515">
        <v>0</v>
      </c>
      <c r="BY686" s="515">
        <v>0</v>
      </c>
      <c r="BZ686" s="515">
        <v>3028.5072</v>
      </c>
      <c r="CA686" s="515">
        <v>3028.5072</v>
      </c>
      <c r="CB686" s="515">
        <v>0</v>
      </c>
      <c r="CC686" s="515">
        <v>0</v>
      </c>
      <c r="CD686" s="515">
        <v>0</v>
      </c>
      <c r="CE686" s="515">
        <v>0</v>
      </c>
      <c r="CF686" s="515">
        <v>3028.5072</v>
      </c>
      <c r="CG686" s="516">
        <v>3028.5072</v>
      </c>
      <c r="CH686" s="501">
        <v>3223680.0000000005</v>
      </c>
      <c r="CI686" s="501">
        <v>3223680.0000000005</v>
      </c>
      <c r="CJ686" s="501">
        <v>3468960</v>
      </c>
      <c r="CK686" s="257" t="s">
        <v>1976</v>
      </c>
      <c r="CL686" s="108">
        <v>0.92</v>
      </c>
      <c r="CM686" s="245">
        <v>0.92</v>
      </c>
      <c r="CN686" s="109">
        <v>0.99</v>
      </c>
      <c r="CO686" s="436"/>
      <c r="CP686" s="436"/>
      <c r="CQ686" s="436"/>
      <c r="CR686" s="273"/>
      <c r="CS686" s="447">
        <v>202.93658802783759</v>
      </c>
      <c r="CT686" s="448">
        <v>202.93658802783759</v>
      </c>
      <c r="CU686" s="441">
        <v>1.9952730481826304</v>
      </c>
      <c r="CV686" s="442">
        <v>1.9952730481826304</v>
      </c>
      <c r="CW686" s="450" t="s">
        <v>2261</v>
      </c>
      <c r="CX686" s="242"/>
      <c r="CY686" s="436"/>
      <c r="CZ686" s="436"/>
      <c r="DA686" s="437"/>
      <c r="DB686" s="438"/>
      <c r="DC686" s="457">
        <v>123526</v>
      </c>
      <c r="DD686" s="458">
        <v>0</v>
      </c>
      <c r="DE686" s="459">
        <v>0</v>
      </c>
      <c r="DF686" s="357">
        <v>41175.333333333336</v>
      </c>
    </row>
    <row r="687" spans="1:110" ht="35.25" customHeight="1" x14ac:dyDescent="0.25">
      <c r="A687" s="401" t="s">
        <v>56</v>
      </c>
      <c r="B687" s="48" t="s">
        <v>57</v>
      </c>
      <c r="C687" s="48" t="s">
        <v>1099</v>
      </c>
      <c r="D687" s="145" t="s">
        <v>1131</v>
      </c>
      <c r="E687" s="145" t="s">
        <v>1124</v>
      </c>
      <c r="F687" s="145" t="s">
        <v>1221</v>
      </c>
      <c r="G687" s="14" t="s">
        <v>1124</v>
      </c>
      <c r="H687" s="22" t="s">
        <v>1983</v>
      </c>
      <c r="I687" s="145" t="s">
        <v>1981</v>
      </c>
      <c r="J687" s="426">
        <v>1.3257809701455214</v>
      </c>
      <c r="K687" s="426">
        <v>2.0821969653660002</v>
      </c>
      <c r="L687" s="488">
        <v>305.60000000000002</v>
      </c>
      <c r="M687" s="498"/>
      <c r="N687" s="498"/>
      <c r="O687" s="498"/>
      <c r="P687" s="498"/>
      <c r="Q687" s="498"/>
      <c r="R687" s="498"/>
      <c r="S687" s="498"/>
      <c r="T687" s="498"/>
      <c r="U687" s="498"/>
      <c r="V687" s="498"/>
      <c r="W687" s="498"/>
      <c r="X687" s="498"/>
      <c r="Y687" s="498"/>
      <c r="Z687" s="498"/>
      <c r="AA687" s="498"/>
      <c r="AB687" s="498"/>
      <c r="AC687" s="498"/>
      <c r="AD687" s="498"/>
      <c r="AE687" s="498"/>
      <c r="AF687" s="498"/>
      <c r="AG687" s="585"/>
      <c r="AH687" s="498"/>
      <c r="AI687" s="498">
        <f t="shared" si="53"/>
        <v>0</v>
      </c>
      <c r="AJ687" s="498">
        <f t="shared" si="54"/>
        <v>0</v>
      </c>
      <c r="AK687" s="498"/>
      <c r="AL687" s="498"/>
      <c r="AM687" s="498"/>
      <c r="AN687" s="498"/>
      <c r="AO687" s="498"/>
      <c r="AP687" s="498"/>
      <c r="AQ687" s="498"/>
      <c r="AR687" s="498"/>
      <c r="AS687" s="498"/>
      <c r="AT687" s="498"/>
      <c r="AU687" s="498"/>
      <c r="AV687" s="498"/>
      <c r="AW687" s="498"/>
      <c r="AX687" s="498"/>
      <c r="AY687" s="498"/>
      <c r="AZ687" s="498"/>
      <c r="BA687" s="498"/>
      <c r="BB687" s="498"/>
      <c r="BC687" s="498"/>
      <c r="BD687" s="498"/>
      <c r="BE687" s="498"/>
      <c r="BF687" s="498"/>
      <c r="BG687" s="256">
        <f t="shared" si="55"/>
        <v>0</v>
      </c>
      <c r="BH687" s="26">
        <f t="shared" si="56"/>
        <v>0</v>
      </c>
      <c r="BI687" s="514">
        <f t="shared" si="52"/>
        <v>0</v>
      </c>
      <c r="BJ687" s="515">
        <v>0</v>
      </c>
      <c r="BK687" s="515">
        <v>0</v>
      </c>
      <c r="BL687" s="515">
        <v>0</v>
      </c>
      <c r="BM687" s="515">
        <v>0</v>
      </c>
      <c r="BN687" s="515">
        <v>0</v>
      </c>
      <c r="BO687" s="515">
        <v>0</v>
      </c>
      <c r="BP687" s="515">
        <v>0</v>
      </c>
      <c r="BQ687" s="515">
        <v>0</v>
      </c>
      <c r="BR687" s="515">
        <v>0</v>
      </c>
      <c r="BS687" s="515">
        <v>0</v>
      </c>
      <c r="BT687" s="515">
        <v>0</v>
      </c>
      <c r="BU687" s="515">
        <v>0</v>
      </c>
      <c r="BV687" s="515">
        <v>0</v>
      </c>
      <c r="BW687" s="515">
        <v>0</v>
      </c>
      <c r="BX687" s="515">
        <v>0</v>
      </c>
      <c r="BY687" s="515">
        <v>0</v>
      </c>
      <c r="BZ687" s="515">
        <v>0</v>
      </c>
      <c r="CA687" s="515">
        <v>0</v>
      </c>
      <c r="CB687" s="515">
        <v>0</v>
      </c>
      <c r="CC687" s="515">
        <v>0</v>
      </c>
      <c r="CD687" s="515">
        <v>0</v>
      </c>
      <c r="CE687" s="515">
        <v>0</v>
      </c>
      <c r="CF687" s="515">
        <v>0</v>
      </c>
      <c r="CG687" s="516">
        <v>0</v>
      </c>
      <c r="CH687" s="501">
        <v>3468960</v>
      </c>
      <c r="CI687" s="501">
        <v>3468960</v>
      </c>
      <c r="CJ687" s="501">
        <v>4239840</v>
      </c>
      <c r="CK687" s="257" t="s">
        <v>1976</v>
      </c>
      <c r="CL687" s="108">
        <v>0.99</v>
      </c>
      <c r="CM687" s="245">
        <v>0.99</v>
      </c>
      <c r="CN687" s="109">
        <v>1.21</v>
      </c>
      <c r="CO687" s="436"/>
      <c r="CP687" s="436"/>
      <c r="CQ687" s="436"/>
      <c r="CR687" s="273"/>
      <c r="CS687" s="447">
        <v>113.53214469163957</v>
      </c>
      <c r="CT687" s="448">
        <v>58.947725346142903</v>
      </c>
      <c r="CU687" s="441">
        <v>0.75500703059131602</v>
      </c>
      <c r="CV687" s="442">
        <v>0.66233399265329107</v>
      </c>
      <c r="CW687" s="450" t="s">
        <v>2261</v>
      </c>
      <c r="CX687" s="242"/>
      <c r="CY687" s="436"/>
      <c r="CZ687" s="436"/>
      <c r="DA687" s="437"/>
      <c r="DB687" s="438"/>
      <c r="DC687" s="457">
        <v>0</v>
      </c>
      <c r="DD687" s="458">
        <v>0</v>
      </c>
      <c r="DE687" s="459">
        <v>0</v>
      </c>
      <c r="DF687" s="357">
        <v>0</v>
      </c>
    </row>
    <row r="688" spans="1:110" ht="35.25" customHeight="1" x14ac:dyDescent="0.25">
      <c r="A688" s="401" t="s">
        <v>56</v>
      </c>
      <c r="B688" s="48" t="s">
        <v>57</v>
      </c>
      <c r="C688" s="48" t="s">
        <v>1099</v>
      </c>
      <c r="D688" s="145" t="s">
        <v>1131</v>
      </c>
      <c r="E688" s="145" t="s">
        <v>1124</v>
      </c>
      <c r="F688" s="145" t="s">
        <v>1222</v>
      </c>
      <c r="G688" s="14" t="s">
        <v>1124</v>
      </c>
      <c r="H688" s="22" t="s">
        <v>1978</v>
      </c>
      <c r="I688" s="145" t="s">
        <v>1981</v>
      </c>
      <c r="J688" s="426">
        <v>2.1976260646433912</v>
      </c>
      <c r="K688" s="426">
        <v>3.8549242344060004</v>
      </c>
      <c r="L688" s="488">
        <v>769.2</v>
      </c>
      <c r="M688" s="498"/>
      <c r="N688" s="498"/>
      <c r="O688" s="498"/>
      <c r="P688" s="498"/>
      <c r="Q688" s="498"/>
      <c r="R688" s="498"/>
      <c r="S688" s="498"/>
      <c r="T688" s="498"/>
      <c r="U688" s="498"/>
      <c r="V688" s="498"/>
      <c r="W688" s="498"/>
      <c r="X688" s="498"/>
      <c r="Y688" s="498"/>
      <c r="Z688" s="498"/>
      <c r="AA688" s="498"/>
      <c r="AB688" s="498"/>
      <c r="AC688" s="498">
        <v>6</v>
      </c>
      <c r="AD688" s="498">
        <v>6</v>
      </c>
      <c r="AE688" s="498"/>
      <c r="AF688" s="498"/>
      <c r="AG688" s="585"/>
      <c r="AH688" s="498"/>
      <c r="AI688" s="498">
        <f t="shared" si="53"/>
        <v>6</v>
      </c>
      <c r="AJ688" s="498">
        <f t="shared" si="54"/>
        <v>6</v>
      </c>
      <c r="AK688" s="498"/>
      <c r="AL688" s="498"/>
      <c r="AM688" s="498"/>
      <c r="AN688" s="498"/>
      <c r="AO688" s="498"/>
      <c r="AP688" s="498"/>
      <c r="AQ688" s="498"/>
      <c r="AR688" s="498"/>
      <c r="AS688" s="498"/>
      <c r="AT688" s="498"/>
      <c r="AU688" s="498"/>
      <c r="AV688" s="498"/>
      <c r="AW688" s="498"/>
      <c r="AX688" s="498"/>
      <c r="AY688" s="498"/>
      <c r="AZ688" s="498"/>
      <c r="BA688" s="498">
        <v>24</v>
      </c>
      <c r="BB688" s="498">
        <v>24</v>
      </c>
      <c r="BC688" s="498"/>
      <c r="BD688" s="498"/>
      <c r="BE688" s="498"/>
      <c r="BF688" s="498"/>
      <c r="BG688" s="256">
        <f t="shared" si="55"/>
        <v>24</v>
      </c>
      <c r="BH688" s="26">
        <f t="shared" si="56"/>
        <v>24</v>
      </c>
      <c r="BI688" s="514">
        <f t="shared" si="52"/>
        <v>1.1764705882352941E-2</v>
      </c>
      <c r="BJ688" s="515">
        <v>0</v>
      </c>
      <c r="BK688" s="515">
        <v>0</v>
      </c>
      <c r="BL688" s="515">
        <v>0</v>
      </c>
      <c r="BM688" s="515">
        <v>0</v>
      </c>
      <c r="BN688" s="515">
        <v>0</v>
      </c>
      <c r="BO688" s="515">
        <v>0</v>
      </c>
      <c r="BP688" s="515">
        <v>0</v>
      </c>
      <c r="BQ688" s="515">
        <v>0</v>
      </c>
      <c r="BR688" s="515">
        <v>0</v>
      </c>
      <c r="BS688" s="515">
        <v>0</v>
      </c>
      <c r="BT688" s="515">
        <v>0</v>
      </c>
      <c r="BU688" s="515">
        <v>0</v>
      </c>
      <c r="BV688" s="515">
        <v>0</v>
      </c>
      <c r="BW688" s="515">
        <v>0</v>
      </c>
      <c r="BX688" s="515">
        <v>0</v>
      </c>
      <c r="BY688" s="515">
        <v>0</v>
      </c>
      <c r="BZ688" s="515">
        <v>28172.160000000003</v>
      </c>
      <c r="CA688" s="515">
        <v>28172.160000000003</v>
      </c>
      <c r="CB688" s="515">
        <v>0</v>
      </c>
      <c r="CC688" s="515">
        <v>0</v>
      </c>
      <c r="CD688" s="515">
        <v>0</v>
      </c>
      <c r="CE688" s="515">
        <v>0</v>
      </c>
      <c r="CF688" s="515">
        <v>28172.160000000003</v>
      </c>
      <c r="CG688" s="516">
        <v>28172.160000000003</v>
      </c>
      <c r="CH688" s="501">
        <v>6061920</v>
      </c>
      <c r="CI688" s="501">
        <v>6061920</v>
      </c>
      <c r="CJ688" s="501">
        <v>7148160.0000000009</v>
      </c>
      <c r="CK688" s="257" t="s">
        <v>1976</v>
      </c>
      <c r="CL688" s="108">
        <v>1.73</v>
      </c>
      <c r="CM688" s="245">
        <v>1.73</v>
      </c>
      <c r="CN688" s="109">
        <v>2.04</v>
      </c>
      <c r="CO688" s="436"/>
      <c r="CP688" s="436"/>
      <c r="CQ688" s="436"/>
      <c r="CR688" s="273"/>
      <c r="CS688" s="447">
        <v>107.40750748962007</v>
      </c>
      <c r="CT688" s="448">
        <v>107.40750748962007</v>
      </c>
      <c r="CU688" s="441">
        <v>1.037616768289662</v>
      </c>
      <c r="CV688" s="442">
        <v>1.037616768289662</v>
      </c>
      <c r="CW688" s="450" t="s">
        <v>2214</v>
      </c>
      <c r="CX688" s="242"/>
      <c r="CY688" s="436"/>
      <c r="CZ688" s="436"/>
      <c r="DA688" s="437"/>
      <c r="DB688" s="438"/>
      <c r="DC688" s="457">
        <v>0</v>
      </c>
      <c r="DD688" s="458">
        <v>0</v>
      </c>
      <c r="DE688" s="459">
        <v>75166</v>
      </c>
      <c r="DF688" s="357">
        <v>25055.333333333332</v>
      </c>
    </row>
    <row r="689" spans="1:110" ht="35.25" customHeight="1" x14ac:dyDescent="0.25">
      <c r="A689" s="401" t="s">
        <v>56</v>
      </c>
      <c r="B689" s="48" t="s">
        <v>57</v>
      </c>
      <c r="C689" s="48" t="s">
        <v>1099</v>
      </c>
      <c r="D689" s="145" t="s">
        <v>1131</v>
      </c>
      <c r="E689" s="145" t="s">
        <v>1124</v>
      </c>
      <c r="F689" s="145" t="s">
        <v>1223</v>
      </c>
      <c r="G689" s="14" t="s">
        <v>1124</v>
      </c>
      <c r="H689" s="22" t="s">
        <v>1979</v>
      </c>
      <c r="I689" s="145" t="s">
        <v>1981</v>
      </c>
      <c r="J689" s="426">
        <v>2.1976260646433912</v>
      </c>
      <c r="K689" s="426">
        <v>0.30738636299700001</v>
      </c>
      <c r="L689" s="488">
        <v>12</v>
      </c>
      <c r="M689" s="498"/>
      <c r="N689" s="498"/>
      <c r="O689" s="498"/>
      <c r="P689" s="498"/>
      <c r="Q689" s="498"/>
      <c r="R689" s="498"/>
      <c r="S689" s="498"/>
      <c r="T689" s="498"/>
      <c r="U689" s="498"/>
      <c r="V689" s="498"/>
      <c r="W689" s="498"/>
      <c r="X689" s="498"/>
      <c r="Y689" s="498"/>
      <c r="Z689" s="498"/>
      <c r="AA689" s="498"/>
      <c r="AB689" s="498"/>
      <c r="AC689" s="498"/>
      <c r="AD689" s="498"/>
      <c r="AE689" s="498"/>
      <c r="AF689" s="498"/>
      <c r="AG689" s="585"/>
      <c r="AH689" s="498"/>
      <c r="AI689" s="498">
        <f t="shared" si="53"/>
        <v>0</v>
      </c>
      <c r="AJ689" s="498">
        <f t="shared" si="54"/>
        <v>0</v>
      </c>
      <c r="AK689" s="498"/>
      <c r="AL689" s="498"/>
      <c r="AM689" s="498"/>
      <c r="AN689" s="498"/>
      <c r="AO689" s="498"/>
      <c r="AP689" s="498"/>
      <c r="AQ689" s="498"/>
      <c r="AR689" s="498"/>
      <c r="AS689" s="498"/>
      <c r="AT689" s="498"/>
      <c r="AU689" s="498"/>
      <c r="AV689" s="498"/>
      <c r="AW689" s="498"/>
      <c r="AX689" s="498"/>
      <c r="AY689" s="498"/>
      <c r="AZ689" s="498"/>
      <c r="BA689" s="498"/>
      <c r="BB689" s="498"/>
      <c r="BC689" s="498"/>
      <c r="BD689" s="498"/>
      <c r="BE689" s="498"/>
      <c r="BF689" s="498"/>
      <c r="BG689" s="256">
        <f t="shared" si="55"/>
        <v>0</v>
      </c>
      <c r="BH689" s="26">
        <f t="shared" si="56"/>
        <v>0</v>
      </c>
      <c r="BI689" s="514">
        <f t="shared" si="52"/>
        <v>0</v>
      </c>
      <c r="BJ689" s="515">
        <v>0</v>
      </c>
      <c r="BK689" s="515">
        <v>0</v>
      </c>
      <c r="BL689" s="515">
        <v>0</v>
      </c>
      <c r="BM689" s="515">
        <v>0</v>
      </c>
      <c r="BN689" s="515">
        <v>0</v>
      </c>
      <c r="BO689" s="515">
        <v>0</v>
      </c>
      <c r="BP689" s="515">
        <v>0</v>
      </c>
      <c r="BQ689" s="515">
        <v>0</v>
      </c>
      <c r="BR689" s="515">
        <v>0</v>
      </c>
      <c r="BS689" s="515">
        <v>0</v>
      </c>
      <c r="BT689" s="515">
        <v>0</v>
      </c>
      <c r="BU689" s="515">
        <v>0</v>
      </c>
      <c r="BV689" s="515">
        <v>0</v>
      </c>
      <c r="BW689" s="515">
        <v>0</v>
      </c>
      <c r="BX689" s="515">
        <v>0</v>
      </c>
      <c r="BY689" s="515">
        <v>0</v>
      </c>
      <c r="BZ689" s="515">
        <v>0</v>
      </c>
      <c r="CA689" s="515">
        <v>0</v>
      </c>
      <c r="CB689" s="515">
        <v>0</v>
      </c>
      <c r="CC689" s="515">
        <v>0</v>
      </c>
      <c r="CD689" s="515">
        <v>0</v>
      </c>
      <c r="CE689" s="515">
        <v>0</v>
      </c>
      <c r="CF689" s="515">
        <v>0</v>
      </c>
      <c r="CG689" s="516">
        <v>0</v>
      </c>
      <c r="CH689" s="501">
        <v>525600</v>
      </c>
      <c r="CI689" s="501">
        <v>525600</v>
      </c>
      <c r="CJ689" s="501">
        <v>595680.00000000012</v>
      </c>
      <c r="CK689" s="257" t="s">
        <v>1976</v>
      </c>
      <c r="CL689" s="108">
        <v>0.15</v>
      </c>
      <c r="CM689" s="245">
        <v>0.15</v>
      </c>
      <c r="CN689" s="109">
        <v>0.17</v>
      </c>
      <c r="CO689" s="436"/>
      <c r="CP689" s="436"/>
      <c r="CQ689" s="436"/>
      <c r="CR689" s="273"/>
      <c r="CS689" s="447">
        <v>79.543046357616049</v>
      </c>
      <c r="CT689" s="448">
        <v>79.543046357616049</v>
      </c>
      <c r="CU689" s="441">
        <v>0.82891832229580753</v>
      </c>
      <c r="CV689" s="442">
        <v>0.82891832229580753</v>
      </c>
      <c r="CW689" s="450" t="s">
        <v>2286</v>
      </c>
      <c r="CX689" s="242"/>
      <c r="CY689" s="436"/>
      <c r="CZ689" s="436"/>
      <c r="DA689" s="437"/>
      <c r="DB689" s="438"/>
      <c r="DC689" s="457">
        <v>0</v>
      </c>
      <c r="DD689" s="458">
        <v>0</v>
      </c>
      <c r="DE689" s="459">
        <v>0</v>
      </c>
      <c r="DF689" s="357">
        <v>0</v>
      </c>
    </row>
    <row r="690" spans="1:110" ht="35.25" customHeight="1" x14ac:dyDescent="0.25">
      <c r="A690" s="401" t="s">
        <v>56</v>
      </c>
      <c r="B690" s="48" t="s">
        <v>57</v>
      </c>
      <c r="C690" s="48" t="s">
        <v>1099</v>
      </c>
      <c r="D690" s="145" t="s">
        <v>1224</v>
      </c>
      <c r="E690" s="145" t="s">
        <v>1225</v>
      </c>
      <c r="F690" s="145" t="s">
        <v>1226</v>
      </c>
      <c r="G690" s="14" t="s">
        <v>1225</v>
      </c>
      <c r="H690" s="22" t="s">
        <v>1978</v>
      </c>
      <c r="I690" s="145" t="s">
        <v>1981</v>
      </c>
      <c r="J690" s="426">
        <v>2.954185857389477</v>
      </c>
      <c r="K690" s="426">
        <v>2.6780302974599999</v>
      </c>
      <c r="L690" s="488">
        <v>667.3</v>
      </c>
      <c r="M690" s="498"/>
      <c r="N690" s="498"/>
      <c r="O690" s="498"/>
      <c r="P690" s="498"/>
      <c r="Q690" s="498"/>
      <c r="R690" s="498"/>
      <c r="S690" s="498"/>
      <c r="T690" s="498"/>
      <c r="U690" s="498"/>
      <c r="V690" s="498"/>
      <c r="W690" s="498"/>
      <c r="X690" s="498"/>
      <c r="Y690" s="498"/>
      <c r="Z690" s="498"/>
      <c r="AA690" s="498"/>
      <c r="AB690" s="498"/>
      <c r="AC690" s="498">
        <v>5</v>
      </c>
      <c r="AD690" s="498">
        <v>5</v>
      </c>
      <c r="AE690" s="498"/>
      <c r="AF690" s="498"/>
      <c r="AG690" s="585"/>
      <c r="AH690" s="498"/>
      <c r="AI690" s="498">
        <f t="shared" si="53"/>
        <v>5</v>
      </c>
      <c r="AJ690" s="498">
        <f t="shared" si="54"/>
        <v>5</v>
      </c>
      <c r="AK690" s="498"/>
      <c r="AL690" s="498"/>
      <c r="AM690" s="498"/>
      <c r="AN690" s="498"/>
      <c r="AO690" s="498"/>
      <c r="AP690" s="498"/>
      <c r="AQ690" s="498"/>
      <c r="AR690" s="498"/>
      <c r="AS690" s="498"/>
      <c r="AT690" s="498"/>
      <c r="AU690" s="498"/>
      <c r="AV690" s="498"/>
      <c r="AW690" s="498"/>
      <c r="AX690" s="498"/>
      <c r="AY690" s="498"/>
      <c r="AZ690" s="498"/>
      <c r="BA690" s="498">
        <v>29.05</v>
      </c>
      <c r="BB690" s="498">
        <v>29.05</v>
      </c>
      <c r="BC690" s="498"/>
      <c r="BD690" s="498"/>
      <c r="BE690" s="498"/>
      <c r="BF690" s="498"/>
      <c r="BG690" s="256">
        <f t="shared" si="55"/>
        <v>29.05</v>
      </c>
      <c r="BH690" s="26">
        <f t="shared" si="56"/>
        <v>29.05</v>
      </c>
      <c r="BI690" s="514">
        <f t="shared" si="52"/>
        <v>1.3702830188679245E-2</v>
      </c>
      <c r="BJ690" s="515">
        <v>0</v>
      </c>
      <c r="BK690" s="515">
        <v>0</v>
      </c>
      <c r="BL690" s="515">
        <v>0</v>
      </c>
      <c r="BM690" s="515">
        <v>0</v>
      </c>
      <c r="BN690" s="515">
        <v>0</v>
      </c>
      <c r="BO690" s="515">
        <v>0</v>
      </c>
      <c r="BP690" s="515">
        <v>0</v>
      </c>
      <c r="BQ690" s="515">
        <v>0</v>
      </c>
      <c r="BR690" s="515">
        <v>0</v>
      </c>
      <c r="BS690" s="515">
        <v>0</v>
      </c>
      <c r="BT690" s="515">
        <v>0</v>
      </c>
      <c r="BU690" s="515">
        <v>0</v>
      </c>
      <c r="BV690" s="515">
        <v>0</v>
      </c>
      <c r="BW690" s="515">
        <v>0</v>
      </c>
      <c r="BX690" s="515">
        <v>0</v>
      </c>
      <c r="BY690" s="515">
        <v>0</v>
      </c>
      <c r="BZ690" s="515">
        <v>34100.052000000003</v>
      </c>
      <c r="CA690" s="515">
        <v>34100.052000000003</v>
      </c>
      <c r="CB690" s="515">
        <v>0</v>
      </c>
      <c r="CC690" s="515">
        <v>0</v>
      </c>
      <c r="CD690" s="515">
        <v>0</v>
      </c>
      <c r="CE690" s="515">
        <v>0</v>
      </c>
      <c r="CF690" s="515">
        <v>34100.052000000003</v>
      </c>
      <c r="CG690" s="516">
        <v>34100.052000000003</v>
      </c>
      <c r="CH690" s="501">
        <v>6202080.0000000009</v>
      </c>
      <c r="CI690" s="501">
        <v>6202080.0000000009</v>
      </c>
      <c r="CJ690" s="501">
        <v>7428480.0000000009</v>
      </c>
      <c r="CK690" s="257" t="s">
        <v>1976</v>
      </c>
      <c r="CL690" s="108">
        <v>1.77</v>
      </c>
      <c r="CM690" s="245">
        <v>1.77</v>
      </c>
      <c r="CN690" s="109">
        <v>2.12</v>
      </c>
      <c r="CO690" s="436"/>
      <c r="CP690" s="436"/>
      <c r="CQ690" s="436"/>
      <c r="CR690" s="273"/>
      <c r="CS690" s="447">
        <v>34.923605993613364</v>
      </c>
      <c r="CT690" s="448">
        <v>33.413411938098747</v>
      </c>
      <c r="CU690" s="441">
        <v>0.35175632522721689</v>
      </c>
      <c r="CV690" s="442">
        <v>0.33750921149594698</v>
      </c>
      <c r="CW690" s="450" t="s">
        <v>2213</v>
      </c>
      <c r="CX690" s="242"/>
      <c r="CY690" s="436"/>
      <c r="CZ690" s="436"/>
      <c r="DA690" s="437"/>
      <c r="DB690" s="438"/>
      <c r="DC690" s="457">
        <v>0</v>
      </c>
      <c r="DD690" s="458">
        <v>0</v>
      </c>
      <c r="DE690" s="459">
        <v>0</v>
      </c>
      <c r="DF690" s="357">
        <v>0</v>
      </c>
    </row>
    <row r="691" spans="1:110" ht="35.25" customHeight="1" x14ac:dyDescent="0.25">
      <c r="A691" s="401" t="s">
        <v>56</v>
      </c>
      <c r="B691" s="48" t="s">
        <v>57</v>
      </c>
      <c r="C691" s="48" t="s">
        <v>1099</v>
      </c>
      <c r="D691" s="145" t="s">
        <v>1224</v>
      </c>
      <c r="E691" s="145" t="s">
        <v>1225</v>
      </c>
      <c r="F691" s="145" t="s">
        <v>1227</v>
      </c>
      <c r="G691" s="14" t="s">
        <v>1225</v>
      </c>
      <c r="H691" s="22" t="s">
        <v>1978</v>
      </c>
      <c r="I691" s="145" t="s">
        <v>1981</v>
      </c>
      <c r="J691" s="426">
        <v>2.8965432065135848</v>
      </c>
      <c r="K691" s="426">
        <v>3.7492424164439999</v>
      </c>
      <c r="L691" s="488">
        <v>669</v>
      </c>
      <c r="M691" s="498"/>
      <c r="N691" s="498"/>
      <c r="O691" s="498"/>
      <c r="P691" s="498"/>
      <c r="Q691" s="498"/>
      <c r="R691" s="498"/>
      <c r="S691" s="498"/>
      <c r="T691" s="498"/>
      <c r="U691" s="498"/>
      <c r="V691" s="498"/>
      <c r="W691" s="498"/>
      <c r="X691" s="498"/>
      <c r="Y691" s="498"/>
      <c r="Z691" s="498"/>
      <c r="AA691" s="498"/>
      <c r="AB691" s="498"/>
      <c r="AC691" s="498">
        <v>9</v>
      </c>
      <c r="AD691" s="498">
        <v>9</v>
      </c>
      <c r="AE691" s="498"/>
      <c r="AF691" s="498"/>
      <c r="AG691" s="585"/>
      <c r="AH691" s="498"/>
      <c r="AI691" s="498">
        <f t="shared" si="53"/>
        <v>9</v>
      </c>
      <c r="AJ691" s="498">
        <f t="shared" si="54"/>
        <v>9</v>
      </c>
      <c r="AK691" s="498"/>
      <c r="AL691" s="498"/>
      <c r="AM691" s="498"/>
      <c r="AN691" s="498"/>
      <c r="AO691" s="498"/>
      <c r="AP691" s="498"/>
      <c r="AQ691" s="498"/>
      <c r="AR691" s="498"/>
      <c r="AS691" s="498"/>
      <c r="AT691" s="498"/>
      <c r="AU691" s="498"/>
      <c r="AV691" s="498"/>
      <c r="AW691" s="498"/>
      <c r="AX691" s="498"/>
      <c r="AY691" s="498"/>
      <c r="AZ691" s="498"/>
      <c r="BA691" s="498">
        <v>45.2</v>
      </c>
      <c r="BB691" s="498">
        <v>45.2</v>
      </c>
      <c r="BC691" s="498"/>
      <c r="BD691" s="498"/>
      <c r="BE691" s="498"/>
      <c r="BF691" s="498"/>
      <c r="BG691" s="256">
        <f t="shared" si="55"/>
        <v>45.2</v>
      </c>
      <c r="BH691" s="26">
        <f t="shared" si="56"/>
        <v>45.2</v>
      </c>
      <c r="BI691" s="514">
        <f t="shared" si="52"/>
        <v>1.9652173913043483E-2</v>
      </c>
      <c r="BJ691" s="515">
        <v>0</v>
      </c>
      <c r="BK691" s="515">
        <v>0</v>
      </c>
      <c r="BL691" s="515">
        <v>0</v>
      </c>
      <c r="BM691" s="515">
        <v>0</v>
      </c>
      <c r="BN691" s="515">
        <v>0</v>
      </c>
      <c r="BO691" s="515">
        <v>0</v>
      </c>
      <c r="BP691" s="515">
        <v>0</v>
      </c>
      <c r="BQ691" s="515">
        <v>0</v>
      </c>
      <c r="BR691" s="515">
        <v>0</v>
      </c>
      <c r="BS691" s="515">
        <v>0</v>
      </c>
      <c r="BT691" s="515">
        <v>0</v>
      </c>
      <c r="BU691" s="515">
        <v>0</v>
      </c>
      <c r="BV691" s="515">
        <v>0</v>
      </c>
      <c r="BW691" s="515">
        <v>0</v>
      </c>
      <c r="BX691" s="515">
        <v>0</v>
      </c>
      <c r="BY691" s="515">
        <v>0</v>
      </c>
      <c r="BZ691" s="515">
        <v>53057.568000000007</v>
      </c>
      <c r="CA691" s="515">
        <v>53057.568000000007</v>
      </c>
      <c r="CB691" s="515">
        <v>0</v>
      </c>
      <c r="CC691" s="515">
        <v>0</v>
      </c>
      <c r="CD691" s="515">
        <v>0</v>
      </c>
      <c r="CE691" s="515">
        <v>0</v>
      </c>
      <c r="CF691" s="515">
        <v>53057.568000000007</v>
      </c>
      <c r="CG691" s="516">
        <v>53057.568000000007</v>
      </c>
      <c r="CH691" s="501">
        <v>7393440</v>
      </c>
      <c r="CI691" s="501">
        <v>7393440</v>
      </c>
      <c r="CJ691" s="501">
        <v>8059200</v>
      </c>
      <c r="CK691" s="257" t="s">
        <v>1976</v>
      </c>
      <c r="CL691" s="108">
        <v>2.11</v>
      </c>
      <c r="CM691" s="245">
        <v>2.11</v>
      </c>
      <c r="CN691" s="109">
        <v>2.2999999999999998</v>
      </c>
      <c r="CO691" s="436"/>
      <c r="CP691" s="436"/>
      <c r="CQ691" s="436"/>
      <c r="CR691" s="273"/>
      <c r="CS691" s="447">
        <v>36.259184166169511</v>
      </c>
      <c r="CT691" s="448">
        <v>36.15006607947295</v>
      </c>
      <c r="CU691" s="441">
        <v>0.36035583851218816</v>
      </c>
      <c r="CV691" s="442">
        <v>0.35985758240855087</v>
      </c>
      <c r="CW691" s="450" t="s">
        <v>2213</v>
      </c>
      <c r="CX691" s="242"/>
      <c r="CY691" s="436"/>
      <c r="CZ691" s="436"/>
      <c r="DA691" s="437"/>
      <c r="DB691" s="438"/>
      <c r="DC691" s="457">
        <v>0</v>
      </c>
      <c r="DD691" s="458">
        <v>0</v>
      </c>
      <c r="DE691" s="459">
        <v>0</v>
      </c>
      <c r="DF691" s="357">
        <v>0</v>
      </c>
    </row>
    <row r="692" spans="1:110" ht="35.25" customHeight="1" x14ac:dyDescent="0.25">
      <c r="A692" s="401" t="s">
        <v>56</v>
      </c>
      <c r="B692" s="48" t="s">
        <v>57</v>
      </c>
      <c r="C692" s="48" t="s">
        <v>1099</v>
      </c>
      <c r="D692" s="145" t="s">
        <v>1224</v>
      </c>
      <c r="E692" s="145" t="s">
        <v>1225</v>
      </c>
      <c r="F692" s="145" t="s">
        <v>1228</v>
      </c>
      <c r="G692" s="14" t="s">
        <v>1225</v>
      </c>
      <c r="H692" s="22" t="s">
        <v>1979</v>
      </c>
      <c r="I692" s="145" t="s">
        <v>1981</v>
      </c>
      <c r="J692" s="426">
        <v>2.9469805260299906</v>
      </c>
      <c r="K692" s="426">
        <v>3.1159090844280004</v>
      </c>
      <c r="L692" s="488">
        <v>1007.1</v>
      </c>
      <c r="M692" s="498"/>
      <c r="N692" s="498"/>
      <c r="O692" s="498"/>
      <c r="P692" s="498"/>
      <c r="Q692" s="498"/>
      <c r="R692" s="498"/>
      <c r="S692" s="498"/>
      <c r="T692" s="498"/>
      <c r="U692" s="498"/>
      <c r="V692" s="498"/>
      <c r="W692" s="498"/>
      <c r="X692" s="498"/>
      <c r="Y692" s="498"/>
      <c r="Z692" s="498"/>
      <c r="AA692" s="498"/>
      <c r="AB692" s="498"/>
      <c r="AC692" s="498">
        <v>8</v>
      </c>
      <c r="AD692" s="498">
        <v>8</v>
      </c>
      <c r="AE692" s="498"/>
      <c r="AF692" s="498"/>
      <c r="AG692" s="585"/>
      <c r="AH692" s="498"/>
      <c r="AI692" s="498">
        <f t="shared" si="53"/>
        <v>8</v>
      </c>
      <c r="AJ692" s="498">
        <f t="shared" si="54"/>
        <v>8</v>
      </c>
      <c r="AK692" s="498"/>
      <c r="AL692" s="498"/>
      <c r="AM692" s="498"/>
      <c r="AN692" s="498"/>
      <c r="AO692" s="498"/>
      <c r="AP692" s="498"/>
      <c r="AQ692" s="498"/>
      <c r="AR692" s="498"/>
      <c r="AS692" s="498"/>
      <c r="AT692" s="498"/>
      <c r="AU692" s="498"/>
      <c r="AV692" s="498"/>
      <c r="AW692" s="498"/>
      <c r="AX692" s="498"/>
      <c r="AY692" s="498"/>
      <c r="AZ692" s="498"/>
      <c r="BA692" s="498">
        <v>36.06</v>
      </c>
      <c r="BB692" s="498">
        <v>36.06</v>
      </c>
      <c r="BC692" s="498"/>
      <c r="BD692" s="498"/>
      <c r="BE692" s="498"/>
      <c r="BF692" s="498"/>
      <c r="BG692" s="256">
        <f t="shared" si="55"/>
        <v>36.06</v>
      </c>
      <c r="BH692" s="26">
        <f t="shared" si="56"/>
        <v>36.06</v>
      </c>
      <c r="BI692" s="514">
        <f t="shared" si="52"/>
        <v>1.5610389610389611E-2</v>
      </c>
      <c r="BJ692" s="515">
        <v>0</v>
      </c>
      <c r="BK692" s="515">
        <v>0</v>
      </c>
      <c r="BL692" s="515">
        <v>0</v>
      </c>
      <c r="BM692" s="515">
        <v>0</v>
      </c>
      <c r="BN692" s="515">
        <v>0</v>
      </c>
      <c r="BO692" s="515">
        <v>0</v>
      </c>
      <c r="BP692" s="515">
        <v>0</v>
      </c>
      <c r="BQ692" s="515">
        <v>0</v>
      </c>
      <c r="BR692" s="515">
        <v>0</v>
      </c>
      <c r="BS692" s="515">
        <v>0</v>
      </c>
      <c r="BT692" s="515">
        <v>0</v>
      </c>
      <c r="BU692" s="515">
        <v>0</v>
      </c>
      <c r="BV692" s="515">
        <v>0</v>
      </c>
      <c r="BW692" s="515">
        <v>0</v>
      </c>
      <c r="BX692" s="515">
        <v>0</v>
      </c>
      <c r="BY692" s="515">
        <v>0</v>
      </c>
      <c r="BZ692" s="515">
        <v>42328.67040000001</v>
      </c>
      <c r="CA692" s="515">
        <v>42328.67040000001</v>
      </c>
      <c r="CB692" s="515">
        <v>0</v>
      </c>
      <c r="CC692" s="515">
        <v>0</v>
      </c>
      <c r="CD692" s="515">
        <v>0</v>
      </c>
      <c r="CE692" s="515">
        <v>0</v>
      </c>
      <c r="CF692" s="515">
        <v>42328.67040000001</v>
      </c>
      <c r="CG692" s="516">
        <v>42328.67040000001</v>
      </c>
      <c r="CH692" s="501">
        <v>7545678.8718539998</v>
      </c>
      <c r="CI692" s="501">
        <v>7545678.8718539998</v>
      </c>
      <c r="CJ692" s="501">
        <v>8502691.8019428011</v>
      </c>
      <c r="CK692" s="257" t="s">
        <v>1976</v>
      </c>
      <c r="CL692" s="108">
        <v>2.0499999999999998</v>
      </c>
      <c r="CM692" s="245">
        <v>2.0499999999999998</v>
      </c>
      <c r="CN692" s="109">
        <v>2.31</v>
      </c>
      <c r="CO692" s="436"/>
      <c r="CP692" s="436"/>
      <c r="CQ692" s="436"/>
      <c r="CR692" s="273"/>
      <c r="CS692" s="447">
        <v>65.749100089773179</v>
      </c>
      <c r="CT692" s="448">
        <v>65.749100089773179</v>
      </c>
      <c r="CU692" s="441">
        <v>0.72226367879304776</v>
      </c>
      <c r="CV692" s="442">
        <v>0.72226367879304776</v>
      </c>
      <c r="CW692" s="450" t="s">
        <v>2324</v>
      </c>
      <c r="CX692" s="242"/>
      <c r="CY692" s="436"/>
      <c r="CZ692" s="436"/>
      <c r="DA692" s="437"/>
      <c r="DB692" s="438"/>
      <c r="DC692" s="457">
        <v>83850</v>
      </c>
      <c r="DD692" s="458">
        <v>0</v>
      </c>
      <c r="DE692" s="459">
        <v>0</v>
      </c>
      <c r="DF692" s="357">
        <v>27950</v>
      </c>
    </row>
    <row r="693" spans="1:110" ht="35.25" customHeight="1" x14ac:dyDescent="0.25">
      <c r="A693" s="401" t="s">
        <v>56</v>
      </c>
      <c r="B693" s="48" t="s">
        <v>57</v>
      </c>
      <c r="C693" s="48" t="s">
        <v>1099</v>
      </c>
      <c r="D693" s="145" t="s">
        <v>1224</v>
      </c>
      <c r="E693" s="145" t="s">
        <v>1225</v>
      </c>
      <c r="F693" s="145" t="s">
        <v>1229</v>
      </c>
      <c r="G693" s="14" t="s">
        <v>1225</v>
      </c>
      <c r="H693" s="22" t="s">
        <v>1978</v>
      </c>
      <c r="I693" s="145" t="s">
        <v>1981</v>
      </c>
      <c r="J693" s="426">
        <v>2.8244898929187192</v>
      </c>
      <c r="K693" s="426">
        <v>1.864962117333</v>
      </c>
      <c r="L693" s="488">
        <v>454.9</v>
      </c>
      <c r="M693" s="498"/>
      <c r="N693" s="498"/>
      <c r="O693" s="498"/>
      <c r="P693" s="498"/>
      <c r="Q693" s="498"/>
      <c r="R693" s="498"/>
      <c r="S693" s="498"/>
      <c r="T693" s="498"/>
      <c r="U693" s="498"/>
      <c r="V693" s="498"/>
      <c r="W693" s="498"/>
      <c r="X693" s="498"/>
      <c r="Y693" s="498"/>
      <c r="Z693" s="498"/>
      <c r="AA693" s="498"/>
      <c r="AB693" s="498"/>
      <c r="AC693" s="498">
        <v>3</v>
      </c>
      <c r="AD693" s="498">
        <v>3</v>
      </c>
      <c r="AE693" s="498"/>
      <c r="AF693" s="498"/>
      <c r="AG693" s="585"/>
      <c r="AH693" s="498"/>
      <c r="AI693" s="498">
        <f t="shared" si="53"/>
        <v>3</v>
      </c>
      <c r="AJ693" s="498">
        <f t="shared" si="54"/>
        <v>3</v>
      </c>
      <c r="AK693" s="498"/>
      <c r="AL693" s="498"/>
      <c r="AM693" s="498"/>
      <c r="AN693" s="498"/>
      <c r="AO693" s="498"/>
      <c r="AP693" s="498"/>
      <c r="AQ693" s="498"/>
      <c r="AR693" s="498"/>
      <c r="AS693" s="498"/>
      <c r="AT693" s="498"/>
      <c r="AU693" s="498"/>
      <c r="AV693" s="498"/>
      <c r="AW693" s="498"/>
      <c r="AX693" s="498"/>
      <c r="AY693" s="498"/>
      <c r="AZ693" s="498"/>
      <c r="BA693" s="498">
        <v>16.600000000000001</v>
      </c>
      <c r="BB693" s="498">
        <v>16.600000000000001</v>
      </c>
      <c r="BC693" s="498"/>
      <c r="BD693" s="498"/>
      <c r="BE693" s="498"/>
      <c r="BF693" s="498"/>
      <c r="BG693" s="256">
        <f t="shared" si="55"/>
        <v>16.600000000000001</v>
      </c>
      <c r="BH693" s="26">
        <f t="shared" si="56"/>
        <v>16.600000000000001</v>
      </c>
      <c r="BI693" s="514">
        <f t="shared" si="52"/>
        <v>1.2868217054263565E-2</v>
      </c>
      <c r="BJ693" s="515">
        <v>0</v>
      </c>
      <c r="BK693" s="515">
        <v>0</v>
      </c>
      <c r="BL693" s="515">
        <v>0</v>
      </c>
      <c r="BM693" s="515">
        <v>0</v>
      </c>
      <c r="BN693" s="515">
        <v>0</v>
      </c>
      <c r="BO693" s="515">
        <v>0</v>
      </c>
      <c r="BP693" s="515">
        <v>0</v>
      </c>
      <c r="BQ693" s="515">
        <v>0</v>
      </c>
      <c r="BR693" s="515">
        <v>0</v>
      </c>
      <c r="BS693" s="515">
        <v>0</v>
      </c>
      <c r="BT693" s="515">
        <v>0</v>
      </c>
      <c r="BU693" s="515">
        <v>0</v>
      </c>
      <c r="BV693" s="515">
        <v>0</v>
      </c>
      <c r="BW693" s="515">
        <v>0</v>
      </c>
      <c r="BX693" s="515">
        <v>0</v>
      </c>
      <c r="BY693" s="515">
        <v>0</v>
      </c>
      <c r="BZ693" s="515">
        <v>19485.744000000002</v>
      </c>
      <c r="CA693" s="515">
        <v>19485.744000000002</v>
      </c>
      <c r="CB693" s="515">
        <v>0</v>
      </c>
      <c r="CC693" s="515">
        <v>0</v>
      </c>
      <c r="CD693" s="515">
        <v>0</v>
      </c>
      <c r="CE693" s="515">
        <v>0</v>
      </c>
      <c r="CF693" s="515">
        <v>19485.744000000002</v>
      </c>
      <c r="CG693" s="516">
        <v>19485.744000000002</v>
      </c>
      <c r="CH693" s="501">
        <v>3795763.7457491998</v>
      </c>
      <c r="CI693" s="501">
        <v>3795763.7457491998</v>
      </c>
      <c r="CJ693" s="501">
        <v>4333217.0194835998</v>
      </c>
      <c r="CK693" s="257" t="s">
        <v>1976</v>
      </c>
      <c r="CL693" s="108">
        <v>1.1299999999999999</v>
      </c>
      <c r="CM693" s="245">
        <v>1.1299999999999999</v>
      </c>
      <c r="CN693" s="109">
        <v>1.29</v>
      </c>
      <c r="CO693" s="436"/>
      <c r="CP693" s="436"/>
      <c r="CQ693" s="436"/>
      <c r="CR693" s="273"/>
      <c r="CS693" s="447">
        <v>54.730310703867467</v>
      </c>
      <c r="CT693" s="448">
        <v>54.730310703867467</v>
      </c>
      <c r="CU693" s="441">
        <v>0.4222803966229447</v>
      </c>
      <c r="CV693" s="442">
        <v>0.4222803966229447</v>
      </c>
      <c r="CW693" s="450" t="s">
        <v>2221</v>
      </c>
      <c r="CX693" s="242"/>
      <c r="CY693" s="436"/>
      <c r="CZ693" s="436"/>
      <c r="DA693" s="437"/>
      <c r="DB693" s="438"/>
      <c r="DC693" s="457">
        <v>0</v>
      </c>
      <c r="DD693" s="458">
        <v>0</v>
      </c>
      <c r="DE693" s="459">
        <v>0</v>
      </c>
      <c r="DF693" s="357">
        <v>0</v>
      </c>
    </row>
    <row r="694" spans="1:110" ht="35.25" customHeight="1" x14ac:dyDescent="0.25">
      <c r="A694" s="401" t="s">
        <v>56</v>
      </c>
      <c r="B694" s="48" t="s">
        <v>57</v>
      </c>
      <c r="C694" s="48" t="s">
        <v>1099</v>
      </c>
      <c r="D694" s="145" t="s">
        <v>1224</v>
      </c>
      <c r="E694" s="145" t="s">
        <v>1225</v>
      </c>
      <c r="F694" s="145" t="s">
        <v>1230</v>
      </c>
      <c r="G694" s="14" t="s">
        <v>1231</v>
      </c>
      <c r="H694" s="22" t="s">
        <v>1979</v>
      </c>
      <c r="I694" s="145" t="s">
        <v>1981</v>
      </c>
      <c r="J694" s="426">
        <v>2.4786339876633661</v>
      </c>
      <c r="K694" s="426">
        <v>2.5882575703740001</v>
      </c>
      <c r="L694" s="488">
        <v>910.8</v>
      </c>
      <c r="M694" s="498"/>
      <c r="N694" s="498"/>
      <c r="O694" s="498"/>
      <c r="P694" s="498"/>
      <c r="Q694" s="498"/>
      <c r="R694" s="498"/>
      <c r="S694" s="498"/>
      <c r="T694" s="498"/>
      <c r="U694" s="498"/>
      <c r="V694" s="498"/>
      <c r="W694" s="498"/>
      <c r="X694" s="498"/>
      <c r="Y694" s="498"/>
      <c r="Z694" s="498"/>
      <c r="AA694" s="498"/>
      <c r="AB694" s="498"/>
      <c r="AC694" s="498">
        <v>14</v>
      </c>
      <c r="AD694" s="498">
        <v>14</v>
      </c>
      <c r="AE694" s="498"/>
      <c r="AF694" s="498"/>
      <c r="AG694" s="585"/>
      <c r="AH694" s="498"/>
      <c r="AI694" s="498">
        <f t="shared" si="53"/>
        <v>14</v>
      </c>
      <c r="AJ694" s="498">
        <f t="shared" si="54"/>
        <v>14</v>
      </c>
      <c r="AK694" s="498"/>
      <c r="AL694" s="498"/>
      <c r="AM694" s="498"/>
      <c r="AN694" s="498"/>
      <c r="AO694" s="498"/>
      <c r="AP694" s="498"/>
      <c r="AQ694" s="498"/>
      <c r="AR694" s="498"/>
      <c r="AS694" s="498"/>
      <c r="AT694" s="498"/>
      <c r="AU694" s="498"/>
      <c r="AV694" s="498"/>
      <c r="AW694" s="498"/>
      <c r="AX694" s="498"/>
      <c r="AY694" s="498"/>
      <c r="AZ694" s="498"/>
      <c r="BA694" s="498">
        <v>70.05</v>
      </c>
      <c r="BB694" s="498">
        <v>70.05</v>
      </c>
      <c r="BC694" s="498"/>
      <c r="BD694" s="498"/>
      <c r="BE694" s="498"/>
      <c r="BF694" s="498"/>
      <c r="BG694" s="256">
        <f t="shared" si="55"/>
        <v>70.05</v>
      </c>
      <c r="BH694" s="26">
        <f t="shared" si="56"/>
        <v>70.05</v>
      </c>
      <c r="BI694" s="514">
        <f t="shared" si="52"/>
        <v>3.5739795918367345E-2</v>
      </c>
      <c r="BJ694" s="515">
        <v>0</v>
      </c>
      <c r="BK694" s="515">
        <v>0</v>
      </c>
      <c r="BL694" s="515">
        <v>0</v>
      </c>
      <c r="BM694" s="515">
        <v>0</v>
      </c>
      <c r="BN694" s="515">
        <v>0</v>
      </c>
      <c r="BO694" s="515">
        <v>0</v>
      </c>
      <c r="BP694" s="515">
        <v>0</v>
      </c>
      <c r="BQ694" s="515">
        <v>0</v>
      </c>
      <c r="BR694" s="515">
        <v>0</v>
      </c>
      <c r="BS694" s="515">
        <v>0</v>
      </c>
      <c r="BT694" s="515">
        <v>0</v>
      </c>
      <c r="BU694" s="515">
        <v>0</v>
      </c>
      <c r="BV694" s="515">
        <v>0</v>
      </c>
      <c r="BW694" s="515">
        <v>0</v>
      </c>
      <c r="BX694" s="515">
        <v>0</v>
      </c>
      <c r="BY694" s="515">
        <v>0</v>
      </c>
      <c r="BZ694" s="515">
        <v>82227.491999999998</v>
      </c>
      <c r="CA694" s="515">
        <v>82227.491999999998</v>
      </c>
      <c r="CB694" s="515">
        <v>0</v>
      </c>
      <c r="CC694" s="515">
        <v>0</v>
      </c>
      <c r="CD694" s="515">
        <v>0</v>
      </c>
      <c r="CE694" s="515">
        <v>0</v>
      </c>
      <c r="CF694" s="515">
        <v>82227.491999999998</v>
      </c>
      <c r="CG694" s="516">
        <v>82227.491999999998</v>
      </c>
      <c r="CH694" s="501">
        <v>5746560</v>
      </c>
      <c r="CI694" s="501">
        <v>5746560</v>
      </c>
      <c r="CJ694" s="501">
        <v>6867840</v>
      </c>
      <c r="CK694" s="257" t="s">
        <v>1976</v>
      </c>
      <c r="CL694" s="108">
        <v>1.64</v>
      </c>
      <c r="CM694" s="245">
        <v>1.64</v>
      </c>
      <c r="CN694" s="109">
        <v>1.96</v>
      </c>
      <c r="CO694" s="436"/>
      <c r="CP694" s="436"/>
      <c r="CQ694" s="436"/>
      <c r="CR694" s="273"/>
      <c r="CS694" s="447">
        <v>32.974975327583302</v>
      </c>
      <c r="CT694" s="448">
        <v>32.974975327583302</v>
      </c>
      <c r="CU694" s="441">
        <v>0.3357335363533856</v>
      </c>
      <c r="CV694" s="442">
        <v>0.3357335363533856</v>
      </c>
      <c r="CW694" s="450" t="s">
        <v>2213</v>
      </c>
      <c r="CX694" s="242"/>
      <c r="CY694" s="436"/>
      <c r="CZ694" s="436"/>
      <c r="DA694" s="437"/>
      <c r="DB694" s="438"/>
      <c r="DC694" s="457">
        <v>0</v>
      </c>
      <c r="DD694" s="458">
        <v>0</v>
      </c>
      <c r="DE694" s="459">
        <v>0</v>
      </c>
      <c r="DF694" s="357">
        <v>0</v>
      </c>
    </row>
    <row r="695" spans="1:110" ht="35.25" customHeight="1" x14ac:dyDescent="0.25">
      <c r="A695" s="401" t="s">
        <v>56</v>
      </c>
      <c r="B695" s="48" t="s">
        <v>57</v>
      </c>
      <c r="C695" s="48" t="s">
        <v>1099</v>
      </c>
      <c r="D695" s="145" t="s">
        <v>1224</v>
      </c>
      <c r="E695" s="145" t="s">
        <v>1225</v>
      </c>
      <c r="F695" s="145" t="s">
        <v>1232</v>
      </c>
      <c r="G695" s="14" t="s">
        <v>1225</v>
      </c>
      <c r="H695" s="22" t="s">
        <v>1978</v>
      </c>
      <c r="I695" s="145" t="s">
        <v>1981</v>
      </c>
      <c r="J695" s="426">
        <v>2.7308205852453948</v>
      </c>
      <c r="K695" s="426">
        <v>1.991666662524</v>
      </c>
      <c r="L695" s="488">
        <v>532.4</v>
      </c>
      <c r="M695" s="498"/>
      <c r="N695" s="498"/>
      <c r="O695" s="498"/>
      <c r="P695" s="498"/>
      <c r="Q695" s="498"/>
      <c r="R695" s="498"/>
      <c r="S695" s="498"/>
      <c r="T695" s="498"/>
      <c r="U695" s="498"/>
      <c r="V695" s="498"/>
      <c r="W695" s="498"/>
      <c r="X695" s="498"/>
      <c r="Y695" s="498"/>
      <c r="Z695" s="498"/>
      <c r="AA695" s="498"/>
      <c r="AB695" s="498"/>
      <c r="AC695" s="498">
        <v>7</v>
      </c>
      <c r="AD695" s="498">
        <v>7</v>
      </c>
      <c r="AE695" s="498"/>
      <c r="AF695" s="498"/>
      <c r="AG695" s="585"/>
      <c r="AH695" s="498"/>
      <c r="AI695" s="498">
        <f t="shared" si="53"/>
        <v>7</v>
      </c>
      <c r="AJ695" s="498">
        <f t="shared" si="54"/>
        <v>7</v>
      </c>
      <c r="AK695" s="498"/>
      <c r="AL695" s="498"/>
      <c r="AM695" s="498"/>
      <c r="AN695" s="498"/>
      <c r="AO695" s="498"/>
      <c r="AP695" s="498"/>
      <c r="AQ695" s="498"/>
      <c r="AR695" s="498"/>
      <c r="AS695" s="498"/>
      <c r="AT695" s="498"/>
      <c r="AU695" s="498"/>
      <c r="AV695" s="498"/>
      <c r="AW695" s="498"/>
      <c r="AX695" s="498"/>
      <c r="AY695" s="498"/>
      <c r="AZ695" s="498"/>
      <c r="BA695" s="498">
        <v>43</v>
      </c>
      <c r="BB695" s="498">
        <v>43</v>
      </c>
      <c r="BC695" s="498"/>
      <c r="BD695" s="498"/>
      <c r="BE695" s="498"/>
      <c r="BF695" s="498"/>
      <c r="BG695" s="256">
        <f t="shared" si="55"/>
        <v>43</v>
      </c>
      <c r="BH695" s="26">
        <f t="shared" si="56"/>
        <v>43</v>
      </c>
      <c r="BI695" s="514">
        <f t="shared" si="52"/>
        <v>3.44E-2</v>
      </c>
      <c r="BJ695" s="515">
        <v>0</v>
      </c>
      <c r="BK695" s="515">
        <v>0</v>
      </c>
      <c r="BL695" s="515">
        <v>0</v>
      </c>
      <c r="BM695" s="515">
        <v>0</v>
      </c>
      <c r="BN695" s="515">
        <v>0</v>
      </c>
      <c r="BO695" s="515">
        <v>0</v>
      </c>
      <c r="BP695" s="515">
        <v>0</v>
      </c>
      <c r="BQ695" s="515">
        <v>0</v>
      </c>
      <c r="BR695" s="515">
        <v>0</v>
      </c>
      <c r="BS695" s="515">
        <v>0</v>
      </c>
      <c r="BT695" s="515">
        <v>0</v>
      </c>
      <c r="BU695" s="515">
        <v>0</v>
      </c>
      <c r="BV695" s="515">
        <v>0</v>
      </c>
      <c r="BW695" s="515">
        <v>0</v>
      </c>
      <c r="BX695" s="515">
        <v>0</v>
      </c>
      <c r="BY695" s="515">
        <v>0</v>
      </c>
      <c r="BZ695" s="515">
        <v>50475.12</v>
      </c>
      <c r="CA695" s="515">
        <v>50475.12</v>
      </c>
      <c r="CB695" s="515">
        <v>0</v>
      </c>
      <c r="CC695" s="515">
        <v>0</v>
      </c>
      <c r="CD695" s="515">
        <v>0</v>
      </c>
      <c r="CE695" s="515">
        <v>0</v>
      </c>
      <c r="CF695" s="515">
        <v>50475.12</v>
      </c>
      <c r="CG695" s="516">
        <v>50475.12</v>
      </c>
      <c r="CH695" s="501">
        <v>5369039.2552331993</v>
      </c>
      <c r="CI695" s="501">
        <v>5369039.2552331993</v>
      </c>
      <c r="CJ695" s="501">
        <v>3749329.0888499995</v>
      </c>
      <c r="CK695" s="257" t="s">
        <v>1976</v>
      </c>
      <c r="CL695" s="108">
        <v>1.79</v>
      </c>
      <c r="CM695" s="245">
        <v>1.79</v>
      </c>
      <c r="CN695" s="109">
        <v>1.25</v>
      </c>
      <c r="CO695" s="436"/>
      <c r="CP695" s="436"/>
      <c r="CQ695" s="436"/>
      <c r="CR695" s="273"/>
      <c r="CS695" s="447">
        <v>42.969063164004218</v>
      </c>
      <c r="CT695" s="448">
        <v>42.969063164004218</v>
      </c>
      <c r="CU695" s="441">
        <v>0.35859486640411647</v>
      </c>
      <c r="CV695" s="442">
        <v>0.35859486640411647</v>
      </c>
      <c r="CW695" s="450" t="s">
        <v>2257</v>
      </c>
      <c r="CX695" s="242"/>
      <c r="CY695" s="436"/>
      <c r="CZ695" s="436"/>
      <c r="DA695" s="437"/>
      <c r="DB695" s="438"/>
      <c r="DC695" s="457">
        <v>0</v>
      </c>
      <c r="DD695" s="458">
        <v>0</v>
      </c>
      <c r="DE695" s="459">
        <v>0</v>
      </c>
      <c r="DF695" s="357">
        <v>0</v>
      </c>
    </row>
    <row r="696" spans="1:110" ht="35.25" customHeight="1" x14ac:dyDescent="0.25">
      <c r="A696" s="401" t="s">
        <v>56</v>
      </c>
      <c r="B696" s="48" t="s">
        <v>57</v>
      </c>
      <c r="C696" s="48" t="s">
        <v>1099</v>
      </c>
      <c r="D696" s="145" t="s">
        <v>1224</v>
      </c>
      <c r="E696" s="145" t="s">
        <v>1225</v>
      </c>
      <c r="F696" s="145" t="s">
        <v>1233</v>
      </c>
      <c r="G696" s="14" t="s">
        <v>1225</v>
      </c>
      <c r="H696" s="22" t="s">
        <v>1978</v>
      </c>
      <c r="I696" s="145" t="s">
        <v>1981</v>
      </c>
      <c r="J696" s="426">
        <v>3.1847564608930461</v>
      </c>
      <c r="K696" s="426">
        <v>3.0026515089060002</v>
      </c>
      <c r="L696" s="488">
        <v>497.3</v>
      </c>
      <c r="M696" s="498"/>
      <c r="N696" s="498"/>
      <c r="O696" s="498"/>
      <c r="P696" s="498"/>
      <c r="Q696" s="498"/>
      <c r="R696" s="498"/>
      <c r="S696" s="498"/>
      <c r="T696" s="498"/>
      <c r="U696" s="498"/>
      <c r="V696" s="498"/>
      <c r="W696" s="498"/>
      <c r="X696" s="498"/>
      <c r="Y696" s="498"/>
      <c r="Z696" s="498"/>
      <c r="AA696" s="498"/>
      <c r="AB696" s="498"/>
      <c r="AC696" s="498">
        <v>8</v>
      </c>
      <c r="AD696" s="498">
        <v>8</v>
      </c>
      <c r="AE696" s="498"/>
      <c r="AF696" s="498"/>
      <c r="AG696" s="585"/>
      <c r="AH696" s="498"/>
      <c r="AI696" s="498">
        <f t="shared" si="53"/>
        <v>8</v>
      </c>
      <c r="AJ696" s="498">
        <f t="shared" si="54"/>
        <v>8</v>
      </c>
      <c r="AK696" s="498"/>
      <c r="AL696" s="498"/>
      <c r="AM696" s="498"/>
      <c r="AN696" s="498"/>
      <c r="AO696" s="498"/>
      <c r="AP696" s="498"/>
      <c r="AQ696" s="498"/>
      <c r="AR696" s="498"/>
      <c r="AS696" s="498"/>
      <c r="AT696" s="498"/>
      <c r="AU696" s="498"/>
      <c r="AV696" s="498"/>
      <c r="AW696" s="498"/>
      <c r="AX696" s="498"/>
      <c r="AY696" s="498"/>
      <c r="AZ696" s="498"/>
      <c r="BA696" s="498">
        <v>39.57</v>
      </c>
      <c r="BB696" s="498">
        <v>39.57</v>
      </c>
      <c r="BC696" s="498"/>
      <c r="BD696" s="498"/>
      <c r="BE696" s="498"/>
      <c r="BF696" s="498"/>
      <c r="BG696" s="256">
        <f t="shared" si="55"/>
        <v>39.57</v>
      </c>
      <c r="BH696" s="26">
        <f t="shared" si="56"/>
        <v>39.57</v>
      </c>
      <c r="BI696" s="514">
        <f t="shared" si="52"/>
        <v>1.8665094339622643E-2</v>
      </c>
      <c r="BJ696" s="515">
        <v>0</v>
      </c>
      <c r="BK696" s="515">
        <v>0</v>
      </c>
      <c r="BL696" s="515">
        <v>0</v>
      </c>
      <c r="BM696" s="515">
        <v>0</v>
      </c>
      <c r="BN696" s="515">
        <v>0</v>
      </c>
      <c r="BO696" s="515">
        <v>0</v>
      </c>
      <c r="BP696" s="515">
        <v>0</v>
      </c>
      <c r="BQ696" s="515">
        <v>0</v>
      </c>
      <c r="BR696" s="515">
        <v>0</v>
      </c>
      <c r="BS696" s="515">
        <v>0</v>
      </c>
      <c r="BT696" s="515">
        <v>0</v>
      </c>
      <c r="BU696" s="515">
        <v>0</v>
      </c>
      <c r="BV696" s="515">
        <v>0</v>
      </c>
      <c r="BW696" s="515">
        <v>0</v>
      </c>
      <c r="BX696" s="515">
        <v>0</v>
      </c>
      <c r="BY696" s="515">
        <v>0</v>
      </c>
      <c r="BZ696" s="515">
        <v>46448.848800000007</v>
      </c>
      <c r="CA696" s="515">
        <v>46448.848800000007</v>
      </c>
      <c r="CB696" s="515">
        <v>0</v>
      </c>
      <c r="CC696" s="515">
        <v>0</v>
      </c>
      <c r="CD696" s="515">
        <v>0</v>
      </c>
      <c r="CE696" s="515">
        <v>0</v>
      </c>
      <c r="CF696" s="515">
        <v>46448.848800000007</v>
      </c>
      <c r="CG696" s="516">
        <v>46448.848800000007</v>
      </c>
      <c r="CH696" s="501">
        <v>4695101.8701312002</v>
      </c>
      <c r="CI696" s="501">
        <v>4695101.8701312002</v>
      </c>
      <c r="CJ696" s="501">
        <v>7776262.4724048004</v>
      </c>
      <c r="CK696" s="257" t="s">
        <v>1976</v>
      </c>
      <c r="CL696" s="108">
        <v>1.28</v>
      </c>
      <c r="CM696" s="245">
        <v>1.28</v>
      </c>
      <c r="CN696" s="109">
        <v>2.12</v>
      </c>
      <c r="CO696" s="436"/>
      <c r="CP696" s="436"/>
      <c r="CQ696" s="436"/>
      <c r="CR696" s="273"/>
      <c r="CS696" s="447">
        <v>35.50657877096112</v>
      </c>
      <c r="CT696" s="448">
        <v>35.50657877096112</v>
      </c>
      <c r="CU696" s="441">
        <v>0.35077730538955265</v>
      </c>
      <c r="CV696" s="442">
        <v>0.35077730538955265</v>
      </c>
      <c r="CW696" s="450" t="s">
        <v>2224</v>
      </c>
      <c r="CX696" s="242"/>
      <c r="CY696" s="436"/>
      <c r="CZ696" s="436"/>
      <c r="DA696" s="437"/>
      <c r="DB696" s="438"/>
      <c r="DC696" s="457">
        <v>0</v>
      </c>
      <c r="DD696" s="458">
        <v>0</v>
      </c>
      <c r="DE696" s="459">
        <v>2578</v>
      </c>
      <c r="DF696" s="357">
        <v>859.33333333333337</v>
      </c>
    </row>
    <row r="697" spans="1:110" ht="35.25" customHeight="1" x14ac:dyDescent="0.25">
      <c r="A697" s="401" t="s">
        <v>56</v>
      </c>
      <c r="B697" s="48" t="s">
        <v>57</v>
      </c>
      <c r="C697" s="48" t="s">
        <v>1099</v>
      </c>
      <c r="D697" s="145" t="s">
        <v>1234</v>
      </c>
      <c r="E697" s="145" t="s">
        <v>1204</v>
      </c>
      <c r="F697" s="145" t="s">
        <v>1235</v>
      </c>
      <c r="G697" s="14" t="s">
        <v>1204</v>
      </c>
      <c r="H697" s="22" t="s">
        <v>1979</v>
      </c>
      <c r="I697" s="145" t="s">
        <v>1984</v>
      </c>
      <c r="J697" s="426">
        <v>12.190173583669758</v>
      </c>
      <c r="K697" s="426">
        <v>8.7905302847459996</v>
      </c>
      <c r="L697" s="488">
        <v>1779.8</v>
      </c>
      <c r="M697" s="498"/>
      <c r="N697" s="498"/>
      <c r="O697" s="498"/>
      <c r="P697" s="498"/>
      <c r="Q697" s="498"/>
      <c r="R697" s="498"/>
      <c r="S697" s="498"/>
      <c r="T697" s="498"/>
      <c r="U697" s="498"/>
      <c r="V697" s="498"/>
      <c r="W697" s="498"/>
      <c r="X697" s="498"/>
      <c r="Y697" s="498"/>
      <c r="Z697" s="498"/>
      <c r="AA697" s="498"/>
      <c r="AB697" s="498"/>
      <c r="AC697" s="498">
        <v>49</v>
      </c>
      <c r="AD697" s="498">
        <v>49</v>
      </c>
      <c r="AE697" s="498"/>
      <c r="AF697" s="498"/>
      <c r="AG697" s="585"/>
      <c r="AH697" s="498"/>
      <c r="AI697" s="498">
        <f t="shared" si="53"/>
        <v>49</v>
      </c>
      <c r="AJ697" s="498">
        <f t="shared" si="54"/>
        <v>49</v>
      </c>
      <c r="AK697" s="498"/>
      <c r="AL697" s="498"/>
      <c r="AM697" s="498"/>
      <c r="AN697" s="498"/>
      <c r="AO697" s="498"/>
      <c r="AP697" s="498"/>
      <c r="AQ697" s="498"/>
      <c r="AR697" s="498"/>
      <c r="AS697" s="498"/>
      <c r="AT697" s="498"/>
      <c r="AU697" s="498"/>
      <c r="AV697" s="498"/>
      <c r="AW697" s="498"/>
      <c r="AX697" s="498"/>
      <c r="AY697" s="498"/>
      <c r="AZ697" s="498"/>
      <c r="BA697" s="498">
        <v>611.375</v>
      </c>
      <c r="BB697" s="498">
        <v>611.375</v>
      </c>
      <c r="BC697" s="498"/>
      <c r="BD697" s="498"/>
      <c r="BE697" s="498"/>
      <c r="BF697" s="498"/>
      <c r="BG697" s="256">
        <f t="shared" si="55"/>
        <v>611.375</v>
      </c>
      <c r="BH697" s="26">
        <f t="shared" si="56"/>
        <v>611.375</v>
      </c>
      <c r="BI697" s="514">
        <f t="shared" si="52"/>
        <v>5.2659345391903534E-2</v>
      </c>
      <c r="BJ697" s="515">
        <v>0</v>
      </c>
      <c r="BK697" s="515">
        <v>0</v>
      </c>
      <c r="BL697" s="515">
        <v>0</v>
      </c>
      <c r="BM697" s="515">
        <v>0</v>
      </c>
      <c r="BN697" s="515">
        <v>0</v>
      </c>
      <c r="BO697" s="515">
        <v>0</v>
      </c>
      <c r="BP697" s="515">
        <v>0</v>
      </c>
      <c r="BQ697" s="515">
        <v>0</v>
      </c>
      <c r="BR697" s="515">
        <v>0</v>
      </c>
      <c r="BS697" s="515">
        <v>0</v>
      </c>
      <c r="BT697" s="515">
        <v>0</v>
      </c>
      <c r="BU697" s="515">
        <v>0</v>
      </c>
      <c r="BV697" s="515">
        <v>0</v>
      </c>
      <c r="BW697" s="515">
        <v>0</v>
      </c>
      <c r="BX697" s="515">
        <v>0</v>
      </c>
      <c r="BY697" s="515">
        <v>0</v>
      </c>
      <c r="BZ697" s="515">
        <v>717656.43</v>
      </c>
      <c r="CA697" s="515">
        <v>717656.43</v>
      </c>
      <c r="CB697" s="515">
        <v>0</v>
      </c>
      <c r="CC697" s="515">
        <v>0</v>
      </c>
      <c r="CD697" s="515">
        <v>0</v>
      </c>
      <c r="CE697" s="515">
        <v>0</v>
      </c>
      <c r="CF697" s="515">
        <v>717656.43</v>
      </c>
      <c r="CG697" s="516">
        <v>717656.43</v>
      </c>
      <c r="CH697" s="501">
        <v>36932160</v>
      </c>
      <c r="CI697" s="501">
        <v>36932160</v>
      </c>
      <c r="CJ697" s="501">
        <v>40681440</v>
      </c>
      <c r="CK697" s="257" t="s">
        <v>1976</v>
      </c>
      <c r="CL697" s="108">
        <v>10.54</v>
      </c>
      <c r="CM697" s="245">
        <v>10.54</v>
      </c>
      <c r="CN697" s="109">
        <v>11.61</v>
      </c>
      <c r="CO697" s="436"/>
      <c r="CP697" s="436"/>
      <c r="CQ697" s="436"/>
      <c r="CR697" s="273"/>
      <c r="CS697" s="447">
        <v>73.455488332518442</v>
      </c>
      <c r="CT697" s="448">
        <v>73.455488332518442</v>
      </c>
      <c r="CU697" s="441">
        <v>0.31345826494429319</v>
      </c>
      <c r="CV697" s="442">
        <v>0.31345826494429319</v>
      </c>
      <c r="CW697" s="450" t="s">
        <v>2228</v>
      </c>
      <c r="CX697" s="242"/>
      <c r="CY697" s="436"/>
      <c r="CZ697" s="436"/>
      <c r="DA697" s="437"/>
      <c r="DB697" s="438"/>
      <c r="DC697" s="457">
        <v>50345</v>
      </c>
      <c r="DD697" s="458">
        <v>206152</v>
      </c>
      <c r="DE697" s="459">
        <v>0</v>
      </c>
      <c r="DF697" s="357">
        <v>85499</v>
      </c>
    </row>
    <row r="698" spans="1:110" ht="35.25" customHeight="1" x14ac:dyDescent="0.25">
      <c r="A698" s="401" t="s">
        <v>56</v>
      </c>
      <c r="B698" s="48" t="s">
        <v>57</v>
      </c>
      <c r="C698" s="48" t="s">
        <v>1099</v>
      </c>
      <c r="D698" s="145" t="s">
        <v>1234</v>
      </c>
      <c r="E698" s="145" t="s">
        <v>1204</v>
      </c>
      <c r="F698" s="145" t="s">
        <v>1236</v>
      </c>
      <c r="G698" s="14" t="s">
        <v>1133</v>
      </c>
      <c r="H698" s="22" t="s">
        <v>1979</v>
      </c>
      <c r="I698" s="145" t="s">
        <v>1984</v>
      </c>
      <c r="J698" s="426">
        <v>11.951150572225254</v>
      </c>
      <c r="K698" s="426">
        <v>13.829545425780001</v>
      </c>
      <c r="L698" s="488">
        <v>4471.3</v>
      </c>
      <c r="M698" s="498"/>
      <c r="N698" s="498"/>
      <c r="O698" s="498"/>
      <c r="P698" s="498"/>
      <c r="Q698" s="498"/>
      <c r="R698" s="498"/>
      <c r="S698" s="498"/>
      <c r="T698" s="498"/>
      <c r="U698" s="498"/>
      <c r="V698" s="498"/>
      <c r="W698" s="498"/>
      <c r="X698" s="498"/>
      <c r="Y698" s="498">
        <v>1</v>
      </c>
      <c r="Z698" s="498">
        <v>1</v>
      </c>
      <c r="AA698" s="498"/>
      <c r="AB698" s="498"/>
      <c r="AC698" s="498">
        <v>85</v>
      </c>
      <c r="AD698" s="498">
        <v>85</v>
      </c>
      <c r="AE698" s="498"/>
      <c r="AF698" s="498"/>
      <c r="AG698" s="585"/>
      <c r="AH698" s="498"/>
      <c r="AI698" s="498">
        <f t="shared" si="53"/>
        <v>86</v>
      </c>
      <c r="AJ698" s="498">
        <f t="shared" si="54"/>
        <v>86</v>
      </c>
      <c r="AK698" s="498"/>
      <c r="AL698" s="498"/>
      <c r="AM698" s="498"/>
      <c r="AN698" s="498"/>
      <c r="AO698" s="498"/>
      <c r="AP698" s="498"/>
      <c r="AQ698" s="498"/>
      <c r="AR698" s="498"/>
      <c r="AS698" s="498"/>
      <c r="AT698" s="498"/>
      <c r="AU698" s="498"/>
      <c r="AV698" s="498"/>
      <c r="AW698" s="498">
        <v>75</v>
      </c>
      <c r="AX698" s="498">
        <v>75</v>
      </c>
      <c r="AY698" s="498"/>
      <c r="AZ698" s="498"/>
      <c r="BA698" s="498">
        <v>410.43</v>
      </c>
      <c r="BB698" s="498">
        <v>410.43</v>
      </c>
      <c r="BC698" s="498"/>
      <c r="BD698" s="498"/>
      <c r="BE698" s="498"/>
      <c r="BF698" s="498"/>
      <c r="BG698" s="256">
        <f t="shared" si="55"/>
        <v>485.43</v>
      </c>
      <c r="BH698" s="26">
        <f t="shared" si="56"/>
        <v>485.43</v>
      </c>
      <c r="BI698" s="514">
        <f t="shared" si="52"/>
        <v>4.8301492537313431E-2</v>
      </c>
      <c r="BJ698" s="515">
        <v>0</v>
      </c>
      <c r="BK698" s="515">
        <v>0</v>
      </c>
      <c r="BL698" s="515">
        <v>0</v>
      </c>
      <c r="BM698" s="515">
        <v>0</v>
      </c>
      <c r="BN698" s="515">
        <v>0</v>
      </c>
      <c r="BO698" s="515">
        <v>0</v>
      </c>
      <c r="BP698" s="515">
        <v>0</v>
      </c>
      <c r="BQ698" s="515">
        <v>0</v>
      </c>
      <c r="BR698" s="515">
        <v>0</v>
      </c>
      <c r="BS698" s="515">
        <v>0</v>
      </c>
      <c r="BT698" s="515">
        <v>0</v>
      </c>
      <c r="BU698" s="515">
        <v>0</v>
      </c>
      <c r="BV698" s="515">
        <v>378432</v>
      </c>
      <c r="BW698" s="515">
        <v>378432</v>
      </c>
      <c r="BX698" s="515">
        <v>0</v>
      </c>
      <c r="BY698" s="515">
        <v>0</v>
      </c>
      <c r="BZ698" s="515">
        <v>481779.15120000008</v>
      </c>
      <c r="CA698" s="515">
        <v>481779.15120000008</v>
      </c>
      <c r="CB698" s="515">
        <v>0</v>
      </c>
      <c r="CC698" s="515">
        <v>0</v>
      </c>
      <c r="CD698" s="515">
        <v>0</v>
      </c>
      <c r="CE698" s="515">
        <v>0</v>
      </c>
      <c r="CF698" s="515">
        <v>860211.15120000008</v>
      </c>
      <c r="CG698" s="516">
        <v>860211.15120000008</v>
      </c>
      <c r="CH698" s="501">
        <v>29153280.000000004</v>
      </c>
      <c r="CI698" s="501">
        <v>29153280.000000004</v>
      </c>
      <c r="CJ698" s="501">
        <v>35215200.000000007</v>
      </c>
      <c r="CK698" s="257" t="s">
        <v>1976</v>
      </c>
      <c r="CL698" s="108">
        <v>8.32</v>
      </c>
      <c r="CM698" s="245">
        <v>8.32</v>
      </c>
      <c r="CN698" s="109">
        <v>10.050000000000001</v>
      </c>
      <c r="CO698" s="436"/>
      <c r="CP698" s="436"/>
      <c r="CQ698" s="436"/>
      <c r="CR698" s="273"/>
      <c r="CS698" s="447">
        <v>34.301123712382037</v>
      </c>
      <c r="CT698" s="448">
        <v>34.301123712382037</v>
      </c>
      <c r="CU698" s="441">
        <v>0.14246407952298745</v>
      </c>
      <c r="CV698" s="442">
        <v>0.14246407952298745</v>
      </c>
      <c r="CW698" s="450" t="s">
        <v>2262</v>
      </c>
      <c r="CX698" s="242"/>
      <c r="CY698" s="436"/>
      <c r="CZ698" s="436"/>
      <c r="DA698" s="437"/>
      <c r="DB698" s="438"/>
      <c r="DC698" s="457">
        <v>0</v>
      </c>
      <c r="DD698" s="458">
        <v>0</v>
      </c>
      <c r="DE698" s="459">
        <v>0</v>
      </c>
      <c r="DF698" s="357">
        <v>0</v>
      </c>
    </row>
    <row r="699" spans="1:110" ht="35.25" customHeight="1" x14ac:dyDescent="0.25">
      <c r="A699" s="401" t="s">
        <v>56</v>
      </c>
      <c r="B699" s="48" t="s">
        <v>57</v>
      </c>
      <c r="C699" s="48" t="s">
        <v>1099</v>
      </c>
      <c r="D699" s="145" t="s">
        <v>1234</v>
      </c>
      <c r="E699" s="145" t="s">
        <v>1204</v>
      </c>
      <c r="F699" s="145" t="s">
        <v>1237</v>
      </c>
      <c r="G699" s="14" t="s">
        <v>1204</v>
      </c>
      <c r="H699" s="22" t="s">
        <v>1978</v>
      </c>
      <c r="I699" s="145" t="s">
        <v>1984</v>
      </c>
      <c r="J699" s="426">
        <v>10.80384011729163</v>
      </c>
      <c r="K699" s="426">
        <v>11.954356035741</v>
      </c>
      <c r="L699" s="488">
        <v>1024.4000000000001</v>
      </c>
      <c r="M699" s="498"/>
      <c r="N699" s="498"/>
      <c r="O699" s="498"/>
      <c r="P699" s="498"/>
      <c r="Q699" s="498"/>
      <c r="R699" s="498"/>
      <c r="S699" s="498"/>
      <c r="T699" s="498"/>
      <c r="U699" s="498"/>
      <c r="V699" s="498"/>
      <c r="W699" s="498"/>
      <c r="X699" s="498"/>
      <c r="Y699" s="498">
        <v>1</v>
      </c>
      <c r="Z699" s="498">
        <v>1</v>
      </c>
      <c r="AA699" s="498"/>
      <c r="AB699" s="498"/>
      <c r="AC699" s="498">
        <v>39</v>
      </c>
      <c r="AD699" s="498">
        <v>39</v>
      </c>
      <c r="AE699" s="498"/>
      <c r="AF699" s="498"/>
      <c r="AG699" s="585"/>
      <c r="AH699" s="498"/>
      <c r="AI699" s="498">
        <f t="shared" si="53"/>
        <v>40</v>
      </c>
      <c r="AJ699" s="498">
        <f t="shared" si="54"/>
        <v>40</v>
      </c>
      <c r="AK699" s="498"/>
      <c r="AL699" s="498"/>
      <c r="AM699" s="498"/>
      <c r="AN699" s="498"/>
      <c r="AO699" s="498"/>
      <c r="AP699" s="498"/>
      <c r="AQ699" s="498"/>
      <c r="AR699" s="498"/>
      <c r="AS699" s="498"/>
      <c r="AT699" s="498"/>
      <c r="AU699" s="498"/>
      <c r="AV699" s="498"/>
      <c r="AW699" s="498">
        <v>1.2</v>
      </c>
      <c r="AX699" s="498">
        <v>1.2</v>
      </c>
      <c r="AY699" s="498"/>
      <c r="AZ699" s="498"/>
      <c r="BA699" s="498">
        <v>264.33</v>
      </c>
      <c r="BB699" s="498">
        <v>264.33</v>
      </c>
      <c r="BC699" s="498"/>
      <c r="BD699" s="498"/>
      <c r="BE699" s="498"/>
      <c r="BF699" s="498"/>
      <c r="BG699" s="256">
        <f t="shared" si="55"/>
        <v>265.52999999999997</v>
      </c>
      <c r="BH699" s="26">
        <f t="shared" si="56"/>
        <v>265.52999999999997</v>
      </c>
      <c r="BI699" s="514">
        <f t="shared" si="52"/>
        <v>3.8934017595307915E-2</v>
      </c>
      <c r="BJ699" s="515">
        <v>0</v>
      </c>
      <c r="BK699" s="515">
        <v>0</v>
      </c>
      <c r="BL699" s="515">
        <v>0</v>
      </c>
      <c r="BM699" s="515">
        <v>0</v>
      </c>
      <c r="BN699" s="515">
        <v>0</v>
      </c>
      <c r="BO699" s="515">
        <v>0</v>
      </c>
      <c r="BP699" s="515">
        <v>0</v>
      </c>
      <c r="BQ699" s="515">
        <v>0</v>
      </c>
      <c r="BR699" s="515">
        <v>0</v>
      </c>
      <c r="BS699" s="515">
        <v>0</v>
      </c>
      <c r="BT699" s="515">
        <v>0</v>
      </c>
      <c r="BU699" s="515">
        <v>0</v>
      </c>
      <c r="BV699" s="515">
        <v>6054.9119999999994</v>
      </c>
      <c r="BW699" s="515">
        <v>6054.9119999999994</v>
      </c>
      <c r="BX699" s="515">
        <v>0</v>
      </c>
      <c r="BY699" s="515">
        <v>0</v>
      </c>
      <c r="BZ699" s="515">
        <v>310281.12719999999</v>
      </c>
      <c r="CA699" s="515">
        <v>310281.12719999999</v>
      </c>
      <c r="CB699" s="515">
        <v>0</v>
      </c>
      <c r="CC699" s="515">
        <v>0</v>
      </c>
      <c r="CD699" s="515">
        <v>0</v>
      </c>
      <c r="CE699" s="515">
        <v>0</v>
      </c>
      <c r="CF699" s="515">
        <v>316336.0392</v>
      </c>
      <c r="CG699" s="516">
        <v>316336.0392</v>
      </c>
      <c r="CH699" s="501">
        <v>13805760</v>
      </c>
      <c r="CI699" s="501">
        <v>13805760</v>
      </c>
      <c r="CJ699" s="501">
        <v>23897280.000000004</v>
      </c>
      <c r="CK699" s="257" t="s">
        <v>1976</v>
      </c>
      <c r="CL699" s="108">
        <v>3.94</v>
      </c>
      <c r="CM699" s="245">
        <v>3.94</v>
      </c>
      <c r="CN699" s="109">
        <v>6.82</v>
      </c>
      <c r="CO699" s="436"/>
      <c r="CP699" s="436"/>
      <c r="CQ699" s="436"/>
      <c r="CR699" s="273"/>
      <c r="CS699" s="447">
        <v>57.56795290845114</v>
      </c>
      <c r="CT699" s="448">
        <v>55.2329655172529</v>
      </c>
      <c r="CU699" s="441">
        <v>0.5567359745589503</v>
      </c>
      <c r="CV699" s="442">
        <v>0.55283131336965552</v>
      </c>
      <c r="CW699" s="450" t="s">
        <v>2239</v>
      </c>
      <c r="CX699" s="242"/>
      <c r="CY699" s="436"/>
      <c r="CZ699" s="436"/>
      <c r="DA699" s="437"/>
      <c r="DB699" s="438"/>
      <c r="DC699" s="457">
        <v>0</v>
      </c>
      <c r="DD699" s="458">
        <v>0</v>
      </c>
      <c r="DE699" s="459">
        <v>0</v>
      </c>
      <c r="DF699" s="357">
        <v>0</v>
      </c>
    </row>
    <row r="700" spans="1:110" ht="35.25" customHeight="1" x14ac:dyDescent="0.25">
      <c r="A700" s="401" t="s">
        <v>56</v>
      </c>
      <c r="B700" s="48" t="s">
        <v>57</v>
      </c>
      <c r="C700" s="48" t="s">
        <v>1099</v>
      </c>
      <c r="D700" s="145" t="s">
        <v>1234</v>
      </c>
      <c r="E700" s="145" t="s">
        <v>1204</v>
      </c>
      <c r="F700" s="145" t="s">
        <v>1238</v>
      </c>
      <c r="G700" s="14" t="s">
        <v>1225</v>
      </c>
      <c r="H700" s="22" t="s">
        <v>1978</v>
      </c>
      <c r="I700" s="145" t="s">
        <v>1984</v>
      </c>
      <c r="J700" s="426">
        <v>13.982846169503546</v>
      </c>
      <c r="K700" s="426">
        <v>2.7698863578749999</v>
      </c>
      <c r="L700" s="488">
        <v>537.29999999999995</v>
      </c>
      <c r="M700" s="498"/>
      <c r="N700" s="498"/>
      <c r="O700" s="498"/>
      <c r="P700" s="498"/>
      <c r="Q700" s="498"/>
      <c r="R700" s="498"/>
      <c r="S700" s="498"/>
      <c r="T700" s="498"/>
      <c r="U700" s="498"/>
      <c r="V700" s="498"/>
      <c r="W700" s="498"/>
      <c r="X700" s="498"/>
      <c r="Y700" s="498"/>
      <c r="Z700" s="498"/>
      <c r="AA700" s="498"/>
      <c r="AB700" s="498"/>
      <c r="AC700" s="498">
        <v>3</v>
      </c>
      <c r="AD700" s="498">
        <v>3</v>
      </c>
      <c r="AE700" s="498"/>
      <c r="AF700" s="498"/>
      <c r="AG700" s="585"/>
      <c r="AH700" s="498"/>
      <c r="AI700" s="498">
        <f t="shared" si="53"/>
        <v>3</v>
      </c>
      <c r="AJ700" s="498">
        <f t="shared" si="54"/>
        <v>3</v>
      </c>
      <c r="AK700" s="498"/>
      <c r="AL700" s="498"/>
      <c r="AM700" s="498"/>
      <c r="AN700" s="498"/>
      <c r="AO700" s="498"/>
      <c r="AP700" s="498"/>
      <c r="AQ700" s="498"/>
      <c r="AR700" s="498"/>
      <c r="AS700" s="498"/>
      <c r="AT700" s="498"/>
      <c r="AU700" s="498"/>
      <c r="AV700" s="498"/>
      <c r="AW700" s="498"/>
      <c r="AX700" s="498"/>
      <c r="AY700" s="498"/>
      <c r="AZ700" s="498"/>
      <c r="BA700" s="498">
        <v>14</v>
      </c>
      <c r="BB700" s="498">
        <v>14</v>
      </c>
      <c r="BC700" s="498"/>
      <c r="BD700" s="498"/>
      <c r="BE700" s="498"/>
      <c r="BF700" s="498"/>
      <c r="BG700" s="256">
        <f t="shared" si="55"/>
        <v>14</v>
      </c>
      <c r="BH700" s="26">
        <f t="shared" si="56"/>
        <v>14</v>
      </c>
      <c r="BI700" s="514">
        <f t="shared" si="52"/>
        <v>8.1871345029239772E-3</v>
      </c>
      <c r="BJ700" s="515">
        <v>0</v>
      </c>
      <c r="BK700" s="515">
        <v>0</v>
      </c>
      <c r="BL700" s="515">
        <v>0</v>
      </c>
      <c r="BM700" s="515">
        <v>0</v>
      </c>
      <c r="BN700" s="515">
        <v>0</v>
      </c>
      <c r="BO700" s="515">
        <v>0</v>
      </c>
      <c r="BP700" s="515">
        <v>0</v>
      </c>
      <c r="BQ700" s="515">
        <v>0</v>
      </c>
      <c r="BR700" s="515">
        <v>0</v>
      </c>
      <c r="BS700" s="515">
        <v>0</v>
      </c>
      <c r="BT700" s="515">
        <v>0</v>
      </c>
      <c r="BU700" s="515">
        <v>0</v>
      </c>
      <c r="BV700" s="515">
        <v>0</v>
      </c>
      <c r="BW700" s="515">
        <v>0</v>
      </c>
      <c r="BX700" s="515">
        <v>0</v>
      </c>
      <c r="BY700" s="515">
        <v>0</v>
      </c>
      <c r="BZ700" s="515">
        <v>16433.760000000002</v>
      </c>
      <c r="CA700" s="515">
        <v>16433.760000000002</v>
      </c>
      <c r="CB700" s="515">
        <v>0</v>
      </c>
      <c r="CC700" s="515">
        <v>0</v>
      </c>
      <c r="CD700" s="515">
        <v>0</v>
      </c>
      <c r="CE700" s="515">
        <v>0</v>
      </c>
      <c r="CF700" s="515">
        <v>16433.760000000002</v>
      </c>
      <c r="CG700" s="516">
        <v>16433.760000000002</v>
      </c>
      <c r="CH700" s="501">
        <v>5851680</v>
      </c>
      <c r="CI700" s="501">
        <v>5851680</v>
      </c>
      <c r="CJ700" s="501">
        <v>5991840</v>
      </c>
      <c r="CK700" s="257" t="s">
        <v>1976</v>
      </c>
      <c r="CL700" s="108">
        <v>1.67</v>
      </c>
      <c r="CM700" s="245">
        <v>1.67</v>
      </c>
      <c r="CN700" s="109">
        <v>1.71</v>
      </c>
      <c r="CO700" s="436"/>
      <c r="CP700" s="436"/>
      <c r="CQ700" s="436"/>
      <c r="CR700" s="273"/>
      <c r="CS700" s="447">
        <v>30.732045955874167</v>
      </c>
      <c r="CT700" s="448">
        <v>30.732045955874167</v>
      </c>
      <c r="CU700" s="441">
        <v>0.39253440244537957</v>
      </c>
      <c r="CV700" s="442">
        <v>0.39253440244537957</v>
      </c>
      <c r="CW700" s="450" t="s">
        <v>2265</v>
      </c>
      <c r="CX700" s="242"/>
      <c r="CY700" s="436"/>
      <c r="CZ700" s="436"/>
      <c r="DA700" s="437"/>
      <c r="DB700" s="438"/>
      <c r="DC700" s="457">
        <v>0</v>
      </c>
      <c r="DD700" s="458">
        <v>0</v>
      </c>
      <c r="DE700" s="459">
        <v>9768</v>
      </c>
      <c r="DF700" s="357">
        <v>3256</v>
      </c>
    </row>
    <row r="701" spans="1:110" ht="35.25" customHeight="1" x14ac:dyDescent="0.25">
      <c r="A701" s="401" t="s">
        <v>56</v>
      </c>
      <c r="B701" s="48" t="s">
        <v>57</v>
      </c>
      <c r="C701" s="48" t="s">
        <v>1099</v>
      </c>
      <c r="D701" s="145" t="s">
        <v>1239</v>
      </c>
      <c r="E701" s="145" t="s">
        <v>1191</v>
      </c>
      <c r="F701" s="145" t="s">
        <v>1240</v>
      </c>
      <c r="G701" s="14" t="s">
        <v>1241</v>
      </c>
      <c r="H701" s="22" t="s">
        <v>1978</v>
      </c>
      <c r="I701" s="145" t="s">
        <v>1980</v>
      </c>
      <c r="J701" s="426">
        <v>15.73568159</v>
      </c>
      <c r="K701" s="426">
        <v>7.1439393790800008</v>
      </c>
      <c r="L701" s="488">
        <v>1</v>
      </c>
      <c r="M701" s="498"/>
      <c r="N701" s="498"/>
      <c r="O701" s="498"/>
      <c r="P701" s="498"/>
      <c r="Q701" s="498"/>
      <c r="R701" s="498"/>
      <c r="S701" s="498"/>
      <c r="T701" s="498"/>
      <c r="U701" s="498"/>
      <c r="V701" s="498"/>
      <c r="W701" s="498"/>
      <c r="X701" s="498"/>
      <c r="Y701" s="498"/>
      <c r="Z701" s="498"/>
      <c r="AA701" s="498"/>
      <c r="AB701" s="498"/>
      <c r="AC701" s="498"/>
      <c r="AD701" s="498"/>
      <c r="AE701" s="498"/>
      <c r="AF701" s="498"/>
      <c r="AG701" s="585"/>
      <c r="AH701" s="498"/>
      <c r="AI701" s="498">
        <f t="shared" si="53"/>
        <v>0</v>
      </c>
      <c r="AJ701" s="498">
        <f t="shared" si="54"/>
        <v>0</v>
      </c>
      <c r="AK701" s="498"/>
      <c r="AL701" s="498"/>
      <c r="AM701" s="498"/>
      <c r="AN701" s="498"/>
      <c r="AO701" s="498"/>
      <c r="AP701" s="498"/>
      <c r="AQ701" s="498"/>
      <c r="AR701" s="498"/>
      <c r="AS701" s="498"/>
      <c r="AT701" s="498"/>
      <c r="AU701" s="498"/>
      <c r="AV701" s="498"/>
      <c r="AW701" s="498"/>
      <c r="AX701" s="498"/>
      <c r="AY701" s="498"/>
      <c r="AZ701" s="498"/>
      <c r="BA701" s="498"/>
      <c r="BB701" s="498"/>
      <c r="BC701" s="498"/>
      <c r="BD701" s="498"/>
      <c r="BE701" s="498"/>
      <c r="BF701" s="498"/>
      <c r="BG701" s="256">
        <f t="shared" si="55"/>
        <v>0</v>
      </c>
      <c r="BH701" s="26">
        <f t="shared" si="56"/>
        <v>0</v>
      </c>
      <c r="BI701" s="514">
        <f t="shared" si="52"/>
        <v>0</v>
      </c>
      <c r="BJ701" s="515">
        <v>0</v>
      </c>
      <c r="BK701" s="515">
        <v>0</v>
      </c>
      <c r="BL701" s="515">
        <v>0</v>
      </c>
      <c r="BM701" s="515">
        <v>0</v>
      </c>
      <c r="BN701" s="515">
        <v>0</v>
      </c>
      <c r="BO701" s="515">
        <v>0</v>
      </c>
      <c r="BP701" s="515">
        <v>0</v>
      </c>
      <c r="BQ701" s="515">
        <v>0</v>
      </c>
      <c r="BR701" s="515">
        <v>0</v>
      </c>
      <c r="BS701" s="515">
        <v>0</v>
      </c>
      <c r="BT701" s="515">
        <v>0</v>
      </c>
      <c r="BU701" s="515">
        <v>0</v>
      </c>
      <c r="BV701" s="515">
        <v>0</v>
      </c>
      <c r="BW701" s="515">
        <v>0</v>
      </c>
      <c r="BX701" s="515">
        <v>0</v>
      </c>
      <c r="BY701" s="515">
        <v>0</v>
      </c>
      <c r="BZ701" s="515">
        <v>0</v>
      </c>
      <c r="CA701" s="515">
        <v>0</v>
      </c>
      <c r="CB701" s="515">
        <v>0</v>
      </c>
      <c r="CC701" s="515">
        <v>0</v>
      </c>
      <c r="CD701" s="515">
        <v>0</v>
      </c>
      <c r="CE701" s="515">
        <v>0</v>
      </c>
      <c r="CF701" s="515">
        <v>0</v>
      </c>
      <c r="CG701" s="516">
        <v>0</v>
      </c>
      <c r="CH701" s="501">
        <v>22110240</v>
      </c>
      <c r="CI701" s="501">
        <v>22110240</v>
      </c>
      <c r="CJ701" s="501">
        <v>22425600.000000007</v>
      </c>
      <c r="CK701" s="257" t="s">
        <v>1976</v>
      </c>
      <c r="CL701" s="108">
        <v>6.31</v>
      </c>
      <c r="CM701" s="245">
        <v>6.31</v>
      </c>
      <c r="CN701" s="109">
        <v>6.4</v>
      </c>
      <c r="CO701" s="436"/>
      <c r="CP701" s="436"/>
      <c r="CQ701" s="436"/>
      <c r="CR701" s="273"/>
      <c r="CS701" s="447">
        <v>26</v>
      </c>
      <c r="CT701" s="448">
        <v>26</v>
      </c>
      <c r="CU701" s="441">
        <v>0.66666666666666663</v>
      </c>
      <c r="CV701" s="442">
        <v>0.66666666666666663</v>
      </c>
      <c r="CW701" s="450" t="s">
        <v>2261</v>
      </c>
      <c r="CX701" s="242"/>
      <c r="CY701" s="436"/>
      <c r="CZ701" s="436"/>
      <c r="DA701" s="437"/>
      <c r="DB701" s="438"/>
      <c r="DC701" s="457">
        <v>0</v>
      </c>
      <c r="DD701" s="458">
        <v>0</v>
      </c>
      <c r="DE701" s="459">
        <v>0</v>
      </c>
      <c r="DF701" s="357">
        <v>0</v>
      </c>
    </row>
    <row r="702" spans="1:110" ht="35.25" customHeight="1" x14ac:dyDescent="0.25">
      <c r="A702" s="401" t="s">
        <v>56</v>
      </c>
      <c r="B702" s="48" t="s">
        <v>57</v>
      </c>
      <c r="C702" s="48" t="s">
        <v>1099</v>
      </c>
      <c r="D702" s="145" t="s">
        <v>1242</v>
      </c>
      <c r="E702" s="145" t="s">
        <v>1243</v>
      </c>
      <c r="F702" s="145" t="s">
        <v>1244</v>
      </c>
      <c r="G702" s="14" t="s">
        <v>1163</v>
      </c>
      <c r="H702" s="22" t="s">
        <v>1979</v>
      </c>
      <c r="I702" s="145" t="s">
        <v>1984</v>
      </c>
      <c r="J702" s="426" t="s">
        <v>1985</v>
      </c>
      <c r="K702" s="426">
        <v>6.4856060471160006</v>
      </c>
      <c r="L702" s="488">
        <v>1</v>
      </c>
      <c r="M702" s="498"/>
      <c r="N702" s="498"/>
      <c r="O702" s="498"/>
      <c r="P702" s="498"/>
      <c r="Q702" s="498"/>
      <c r="R702" s="498"/>
      <c r="S702" s="498"/>
      <c r="T702" s="498"/>
      <c r="U702" s="498"/>
      <c r="V702" s="498"/>
      <c r="W702" s="498"/>
      <c r="X702" s="498"/>
      <c r="Y702" s="498"/>
      <c r="Z702" s="498"/>
      <c r="AA702" s="498"/>
      <c r="AB702" s="498"/>
      <c r="AC702" s="498">
        <v>1</v>
      </c>
      <c r="AD702" s="498">
        <v>1</v>
      </c>
      <c r="AE702" s="498"/>
      <c r="AF702" s="498"/>
      <c r="AG702" s="585"/>
      <c r="AH702" s="498"/>
      <c r="AI702" s="498">
        <f t="shared" si="53"/>
        <v>1</v>
      </c>
      <c r="AJ702" s="498">
        <f t="shared" si="54"/>
        <v>1</v>
      </c>
      <c r="AK702" s="498"/>
      <c r="AL702" s="498"/>
      <c r="AM702" s="498"/>
      <c r="AN702" s="498"/>
      <c r="AO702" s="498"/>
      <c r="AP702" s="498"/>
      <c r="AQ702" s="498"/>
      <c r="AR702" s="498"/>
      <c r="AS702" s="498"/>
      <c r="AT702" s="498"/>
      <c r="AU702" s="498"/>
      <c r="AV702" s="498"/>
      <c r="AW702" s="498"/>
      <c r="AX702" s="498"/>
      <c r="AY702" s="498"/>
      <c r="AZ702" s="498"/>
      <c r="BA702" s="498">
        <v>260</v>
      </c>
      <c r="BB702" s="498">
        <v>260</v>
      </c>
      <c r="BC702" s="498"/>
      <c r="BD702" s="498"/>
      <c r="BE702" s="498"/>
      <c r="BF702" s="498"/>
      <c r="BG702" s="256">
        <f t="shared" si="55"/>
        <v>260</v>
      </c>
      <c r="BH702" s="26">
        <f t="shared" si="56"/>
        <v>260</v>
      </c>
      <c r="BI702" s="514">
        <f t="shared" si="52"/>
        <v>5.7777777777777782E-2</v>
      </c>
      <c r="BJ702" s="515">
        <v>0</v>
      </c>
      <c r="BK702" s="515">
        <v>0</v>
      </c>
      <c r="BL702" s="515">
        <v>0</v>
      </c>
      <c r="BM702" s="515">
        <v>0</v>
      </c>
      <c r="BN702" s="515">
        <v>0</v>
      </c>
      <c r="BO702" s="515">
        <v>0</v>
      </c>
      <c r="BP702" s="515">
        <v>0</v>
      </c>
      <c r="BQ702" s="515">
        <v>0</v>
      </c>
      <c r="BR702" s="515">
        <v>0</v>
      </c>
      <c r="BS702" s="515">
        <v>0</v>
      </c>
      <c r="BT702" s="515">
        <v>0</v>
      </c>
      <c r="BU702" s="515">
        <v>0</v>
      </c>
      <c r="BV702" s="515">
        <v>0</v>
      </c>
      <c r="BW702" s="515">
        <v>0</v>
      </c>
      <c r="BX702" s="515">
        <v>0</v>
      </c>
      <c r="BY702" s="515">
        <v>0</v>
      </c>
      <c r="BZ702" s="515">
        <v>305198.40000000002</v>
      </c>
      <c r="CA702" s="515">
        <v>305198.40000000002</v>
      </c>
      <c r="CB702" s="515">
        <v>0</v>
      </c>
      <c r="CC702" s="515">
        <v>0</v>
      </c>
      <c r="CD702" s="515">
        <v>0</v>
      </c>
      <c r="CE702" s="515">
        <v>0</v>
      </c>
      <c r="CF702" s="515">
        <v>305198.40000000002</v>
      </c>
      <c r="CG702" s="516">
        <v>305198.40000000002</v>
      </c>
      <c r="CH702" s="501">
        <v>17169600.000000004</v>
      </c>
      <c r="CI702" s="501">
        <v>14016000</v>
      </c>
      <c r="CJ702" s="501">
        <v>15768000</v>
      </c>
      <c r="CK702" s="257" t="s">
        <v>1976</v>
      </c>
      <c r="CL702" s="108">
        <v>4.9000000000000004</v>
      </c>
      <c r="CM702" s="245">
        <v>4</v>
      </c>
      <c r="CN702" s="109">
        <v>4.5</v>
      </c>
      <c r="CO702" s="436"/>
      <c r="CP702" s="436"/>
      <c r="CQ702" s="436"/>
      <c r="CR702" s="273"/>
      <c r="CS702" s="447">
        <v>7748.0000000000027</v>
      </c>
      <c r="CT702" s="448">
        <v>7748.0000000000027</v>
      </c>
      <c r="CU702" s="441">
        <v>12.000000000000005</v>
      </c>
      <c r="CV702" s="442">
        <v>12.000000000000005</v>
      </c>
      <c r="CW702" s="450" t="s">
        <v>2271</v>
      </c>
      <c r="CX702" s="242"/>
      <c r="CY702" s="436"/>
      <c r="CZ702" s="436"/>
      <c r="DA702" s="437"/>
      <c r="DB702" s="438"/>
      <c r="DC702" s="457">
        <v>0</v>
      </c>
      <c r="DD702" s="458">
        <v>135</v>
      </c>
      <c r="DE702" s="459">
        <v>105</v>
      </c>
      <c r="DF702" s="357">
        <v>80</v>
      </c>
    </row>
    <row r="703" spans="1:110" ht="35.25" customHeight="1" x14ac:dyDescent="0.25">
      <c r="A703" s="401" t="s">
        <v>56</v>
      </c>
      <c r="B703" s="48" t="s">
        <v>57</v>
      </c>
      <c r="C703" s="48" t="s">
        <v>1099</v>
      </c>
      <c r="D703" s="145" t="s">
        <v>1131</v>
      </c>
      <c r="E703" s="145" t="s">
        <v>1124</v>
      </c>
      <c r="F703" s="145" t="s">
        <v>1245</v>
      </c>
      <c r="G703" s="14" t="s">
        <v>1246</v>
      </c>
      <c r="H703" s="22" t="s">
        <v>1979</v>
      </c>
      <c r="I703" s="145" t="s">
        <v>1980</v>
      </c>
      <c r="J703" s="426">
        <v>8.5649912429999997</v>
      </c>
      <c r="K703" s="426">
        <v>4.1640151428540007</v>
      </c>
      <c r="L703" s="488">
        <v>4</v>
      </c>
      <c r="M703" s="498"/>
      <c r="N703" s="498"/>
      <c r="O703" s="498"/>
      <c r="P703" s="498"/>
      <c r="Q703" s="498"/>
      <c r="R703" s="498"/>
      <c r="S703" s="498"/>
      <c r="T703" s="498"/>
      <c r="U703" s="498"/>
      <c r="V703" s="498"/>
      <c r="W703" s="498"/>
      <c r="X703" s="498"/>
      <c r="Y703" s="498"/>
      <c r="Z703" s="498"/>
      <c r="AA703" s="498"/>
      <c r="AB703" s="498"/>
      <c r="AC703" s="498"/>
      <c r="AD703" s="498"/>
      <c r="AE703" s="498"/>
      <c r="AF703" s="498"/>
      <c r="AG703" s="585">
        <v>1</v>
      </c>
      <c r="AH703" s="498">
        <v>1</v>
      </c>
      <c r="AI703" s="498">
        <f t="shared" si="53"/>
        <v>1</v>
      </c>
      <c r="AJ703" s="498">
        <f t="shared" si="54"/>
        <v>1</v>
      </c>
      <c r="AK703" s="498"/>
      <c r="AL703" s="498"/>
      <c r="AM703" s="498"/>
      <c r="AN703" s="498"/>
      <c r="AO703" s="498"/>
      <c r="AP703" s="498"/>
      <c r="AQ703" s="498"/>
      <c r="AR703" s="498"/>
      <c r="AS703" s="498"/>
      <c r="AT703" s="498"/>
      <c r="AU703" s="498"/>
      <c r="AV703" s="498"/>
      <c r="AW703" s="498"/>
      <c r="AX703" s="498"/>
      <c r="AY703" s="498"/>
      <c r="AZ703" s="498"/>
      <c r="BA703" s="498"/>
      <c r="BB703" s="498"/>
      <c r="BC703" s="498"/>
      <c r="BD703" s="498"/>
      <c r="BE703" s="498">
        <v>600</v>
      </c>
      <c r="BF703" s="498">
        <v>600</v>
      </c>
      <c r="BG703" s="256">
        <f t="shared" si="55"/>
        <v>600</v>
      </c>
      <c r="BH703" s="26">
        <f t="shared" si="56"/>
        <v>600</v>
      </c>
      <c r="BI703" s="514">
        <f t="shared" si="52"/>
        <v>7.3260073260073263E-2</v>
      </c>
      <c r="BJ703" s="515">
        <v>0</v>
      </c>
      <c r="BK703" s="515">
        <v>0</v>
      </c>
      <c r="BL703" s="515">
        <v>0</v>
      </c>
      <c r="BM703" s="515">
        <v>0</v>
      </c>
      <c r="BN703" s="515">
        <v>0</v>
      </c>
      <c r="BO703" s="515">
        <v>0</v>
      </c>
      <c r="BP703" s="515">
        <v>0</v>
      </c>
      <c r="BQ703" s="515">
        <v>0</v>
      </c>
      <c r="BR703" s="515">
        <v>0</v>
      </c>
      <c r="BS703" s="515">
        <v>0</v>
      </c>
      <c r="BT703" s="515">
        <v>0</v>
      </c>
      <c r="BU703" s="515">
        <v>0</v>
      </c>
      <c r="BV703" s="515">
        <v>0</v>
      </c>
      <c r="BW703" s="515">
        <v>0</v>
      </c>
      <c r="BX703" s="515">
        <v>0</v>
      </c>
      <c r="BY703" s="515">
        <v>0</v>
      </c>
      <c r="BZ703" s="515">
        <v>0</v>
      </c>
      <c r="CA703" s="515">
        <v>0</v>
      </c>
      <c r="CB703" s="515">
        <v>0</v>
      </c>
      <c r="CC703" s="515">
        <v>0</v>
      </c>
      <c r="CD703" s="515">
        <v>1965744</v>
      </c>
      <c r="CE703" s="515">
        <v>1965744</v>
      </c>
      <c r="CF703" s="515">
        <v>1965744</v>
      </c>
      <c r="CG703" s="516">
        <v>1965744</v>
      </c>
      <c r="CH703" s="501">
        <v>21024000.000000004</v>
      </c>
      <c r="CI703" s="501">
        <v>21024000.000000004</v>
      </c>
      <c r="CJ703" s="501">
        <v>28697760</v>
      </c>
      <c r="CK703" s="257" t="s">
        <v>1976</v>
      </c>
      <c r="CL703" s="108">
        <v>6</v>
      </c>
      <c r="CM703" s="245">
        <v>6</v>
      </c>
      <c r="CN703" s="109">
        <v>8.19</v>
      </c>
      <c r="CO703" s="436"/>
      <c r="CP703" s="436"/>
      <c r="CQ703" s="436"/>
      <c r="CR703" s="273"/>
      <c r="CS703" s="447">
        <v>306</v>
      </c>
      <c r="CT703" s="448">
        <v>306</v>
      </c>
      <c r="CU703" s="441">
        <v>1.5</v>
      </c>
      <c r="CV703" s="442">
        <v>1.5</v>
      </c>
      <c r="CW703" s="450" t="s">
        <v>2261</v>
      </c>
      <c r="CX703" s="242"/>
      <c r="CY703" s="436"/>
      <c r="CZ703" s="436"/>
      <c r="DA703" s="437"/>
      <c r="DB703" s="438"/>
      <c r="DC703" s="457">
        <v>0</v>
      </c>
      <c r="DD703" s="458">
        <v>0</v>
      </c>
      <c r="DE703" s="459">
        <v>2557</v>
      </c>
      <c r="DF703" s="357">
        <v>852.33333333333337</v>
      </c>
    </row>
    <row r="704" spans="1:110" ht="35.25" customHeight="1" x14ac:dyDescent="0.25">
      <c r="A704" s="401" t="s">
        <v>56</v>
      </c>
      <c r="B704" s="48" t="s">
        <v>57</v>
      </c>
      <c r="C704" s="48" t="s">
        <v>1099</v>
      </c>
      <c r="D704" s="145" t="s">
        <v>1247</v>
      </c>
      <c r="E704" s="145" t="s">
        <v>1248</v>
      </c>
      <c r="F704" s="145" t="s">
        <v>1249</v>
      </c>
      <c r="G704" s="14" t="s">
        <v>1250</v>
      </c>
      <c r="H704" s="22" t="s">
        <v>1979</v>
      </c>
      <c r="I704" s="145" t="s">
        <v>1984</v>
      </c>
      <c r="J704" s="426">
        <v>10.955221359999999</v>
      </c>
      <c r="K704" s="426">
        <v>4.0537878703560004</v>
      </c>
      <c r="L704" s="488">
        <v>4</v>
      </c>
      <c r="M704" s="498"/>
      <c r="N704" s="498"/>
      <c r="O704" s="498"/>
      <c r="P704" s="498"/>
      <c r="Q704" s="498"/>
      <c r="R704" s="498"/>
      <c r="S704" s="498"/>
      <c r="T704" s="498"/>
      <c r="U704" s="498"/>
      <c r="V704" s="498"/>
      <c r="W704" s="498"/>
      <c r="X704" s="498"/>
      <c r="Y704" s="498">
        <v>1</v>
      </c>
      <c r="Z704" s="498">
        <v>1</v>
      </c>
      <c r="AA704" s="498"/>
      <c r="AB704" s="498"/>
      <c r="AC704" s="498"/>
      <c r="AD704" s="498"/>
      <c r="AE704" s="498"/>
      <c r="AF704" s="498"/>
      <c r="AG704" s="585"/>
      <c r="AH704" s="498"/>
      <c r="AI704" s="498">
        <f t="shared" si="53"/>
        <v>1</v>
      </c>
      <c r="AJ704" s="498">
        <f t="shared" si="54"/>
        <v>1</v>
      </c>
      <c r="AK704" s="498"/>
      <c r="AL704" s="498"/>
      <c r="AM704" s="498"/>
      <c r="AN704" s="498"/>
      <c r="AO704" s="498"/>
      <c r="AP704" s="498"/>
      <c r="AQ704" s="498"/>
      <c r="AR704" s="498"/>
      <c r="AS704" s="498"/>
      <c r="AT704" s="498"/>
      <c r="AU704" s="498"/>
      <c r="AV704" s="498"/>
      <c r="AW704" s="498">
        <v>5560</v>
      </c>
      <c r="AX704" s="498">
        <v>5560</v>
      </c>
      <c r="AY704" s="498"/>
      <c r="AZ704" s="498"/>
      <c r="BA704" s="498"/>
      <c r="BB704" s="498"/>
      <c r="BC704" s="498"/>
      <c r="BD704" s="498"/>
      <c r="BE704" s="498"/>
      <c r="BF704" s="498"/>
      <c r="BG704" s="256">
        <f t="shared" si="55"/>
        <v>5560</v>
      </c>
      <c r="BH704" s="26">
        <f t="shared" si="56"/>
        <v>5560</v>
      </c>
      <c r="BI704" s="514">
        <f t="shared" si="52"/>
        <v>0</v>
      </c>
      <c r="BJ704" s="515">
        <v>0</v>
      </c>
      <c r="BK704" s="515">
        <v>0</v>
      </c>
      <c r="BL704" s="515">
        <v>0</v>
      </c>
      <c r="BM704" s="515">
        <v>0</v>
      </c>
      <c r="BN704" s="515">
        <v>0</v>
      </c>
      <c r="BO704" s="515">
        <v>0</v>
      </c>
      <c r="BP704" s="515">
        <v>0</v>
      </c>
      <c r="BQ704" s="515">
        <v>0</v>
      </c>
      <c r="BR704" s="515">
        <v>0</v>
      </c>
      <c r="BS704" s="515">
        <v>0</v>
      </c>
      <c r="BT704" s="515">
        <v>0</v>
      </c>
      <c r="BU704" s="515">
        <v>0</v>
      </c>
      <c r="BV704" s="515">
        <v>28054425.599999998</v>
      </c>
      <c r="BW704" s="515">
        <v>28054425.599999998</v>
      </c>
      <c r="BX704" s="515">
        <v>0</v>
      </c>
      <c r="BY704" s="515">
        <v>0</v>
      </c>
      <c r="BZ704" s="515">
        <v>0</v>
      </c>
      <c r="CA704" s="515">
        <v>0</v>
      </c>
      <c r="CB704" s="515">
        <v>0</v>
      </c>
      <c r="CC704" s="515">
        <v>0</v>
      </c>
      <c r="CD704" s="515">
        <v>0</v>
      </c>
      <c r="CE704" s="515">
        <v>0</v>
      </c>
      <c r="CF704" s="515">
        <v>28054425.599999998</v>
      </c>
      <c r="CG704" s="516">
        <v>28054425.599999998</v>
      </c>
      <c r="CH704" s="501">
        <v>23827200</v>
      </c>
      <c r="CI704" s="501">
        <v>0</v>
      </c>
      <c r="CJ704" s="501">
        <v>0</v>
      </c>
      <c r="CK704" s="257" t="s">
        <v>1976</v>
      </c>
      <c r="CL704" s="108">
        <v>6.8</v>
      </c>
      <c r="CM704" s="245">
        <v>0</v>
      </c>
      <c r="CN704" s="109">
        <v>0</v>
      </c>
      <c r="CO704" s="436"/>
      <c r="CP704" s="436"/>
      <c r="CQ704" s="436"/>
      <c r="CR704" s="273"/>
      <c r="CS704" s="447">
        <v>0</v>
      </c>
      <c r="CT704" s="448">
        <v>0</v>
      </c>
      <c r="CU704" s="441">
        <v>0</v>
      </c>
      <c r="CV704" s="442">
        <v>0</v>
      </c>
      <c r="CW704" s="450" t="s">
        <v>2217</v>
      </c>
      <c r="CX704" s="242"/>
      <c r="CY704" s="436"/>
      <c r="CZ704" s="436"/>
      <c r="DA704" s="437"/>
      <c r="DB704" s="438"/>
      <c r="DC704" s="457">
        <v>0</v>
      </c>
      <c r="DD704" s="458">
        <v>0</v>
      </c>
      <c r="DE704" s="459">
        <v>0</v>
      </c>
      <c r="DF704" s="357">
        <v>0</v>
      </c>
    </row>
    <row r="705" spans="1:110" ht="35.25" customHeight="1" x14ac:dyDescent="0.25">
      <c r="A705" s="401" t="s">
        <v>56</v>
      </c>
      <c r="B705" s="48" t="s">
        <v>57</v>
      </c>
      <c r="C705" s="48" t="s">
        <v>1099</v>
      </c>
      <c r="D705" s="145" t="s">
        <v>1251</v>
      </c>
      <c r="E705" s="145" t="s">
        <v>1147</v>
      </c>
      <c r="F705" s="145" t="s">
        <v>1252</v>
      </c>
      <c r="G705" s="14" t="s">
        <v>1101</v>
      </c>
      <c r="H705" s="22" t="s">
        <v>1979</v>
      </c>
      <c r="I705" s="145" t="s">
        <v>1980</v>
      </c>
      <c r="J705" s="426" t="s">
        <v>1985</v>
      </c>
      <c r="K705" s="426">
        <v>5.5350378672750002</v>
      </c>
      <c r="L705" s="488">
        <v>7.7</v>
      </c>
      <c r="M705" s="498"/>
      <c r="N705" s="498"/>
      <c r="O705" s="498"/>
      <c r="P705" s="498"/>
      <c r="Q705" s="498"/>
      <c r="R705" s="498"/>
      <c r="S705" s="498"/>
      <c r="T705" s="498"/>
      <c r="U705" s="498"/>
      <c r="V705" s="498"/>
      <c r="W705" s="498"/>
      <c r="X705" s="498"/>
      <c r="Y705" s="498"/>
      <c r="Z705" s="498"/>
      <c r="AA705" s="498"/>
      <c r="AB705" s="498"/>
      <c r="AC705" s="498"/>
      <c r="AD705" s="498"/>
      <c r="AE705" s="498"/>
      <c r="AF705" s="498"/>
      <c r="AG705" s="585"/>
      <c r="AH705" s="498"/>
      <c r="AI705" s="498">
        <f t="shared" si="53"/>
        <v>0</v>
      </c>
      <c r="AJ705" s="498">
        <f t="shared" si="54"/>
        <v>0</v>
      </c>
      <c r="AK705" s="498"/>
      <c r="AL705" s="498"/>
      <c r="AM705" s="498"/>
      <c r="AN705" s="498"/>
      <c r="AO705" s="498"/>
      <c r="AP705" s="498"/>
      <c r="AQ705" s="498"/>
      <c r="AR705" s="498"/>
      <c r="AS705" s="498"/>
      <c r="AT705" s="498"/>
      <c r="AU705" s="498"/>
      <c r="AV705" s="498"/>
      <c r="AW705" s="498"/>
      <c r="AX705" s="498"/>
      <c r="AY705" s="498"/>
      <c r="AZ705" s="498"/>
      <c r="BA705" s="498"/>
      <c r="BB705" s="498"/>
      <c r="BC705" s="498"/>
      <c r="BD705" s="498"/>
      <c r="BE705" s="498"/>
      <c r="BF705" s="498"/>
      <c r="BG705" s="256">
        <f t="shared" si="55"/>
        <v>0</v>
      </c>
      <c r="BH705" s="26">
        <f t="shared" si="56"/>
        <v>0</v>
      </c>
      <c r="BI705" s="514">
        <f t="shared" si="52"/>
        <v>0</v>
      </c>
      <c r="BJ705" s="515">
        <v>0</v>
      </c>
      <c r="BK705" s="515">
        <v>0</v>
      </c>
      <c r="BL705" s="515">
        <v>0</v>
      </c>
      <c r="BM705" s="515">
        <v>0</v>
      </c>
      <c r="BN705" s="515">
        <v>0</v>
      </c>
      <c r="BO705" s="515">
        <v>0</v>
      </c>
      <c r="BP705" s="515">
        <v>0</v>
      </c>
      <c r="BQ705" s="515">
        <v>0</v>
      </c>
      <c r="BR705" s="515">
        <v>0</v>
      </c>
      <c r="BS705" s="515">
        <v>0</v>
      </c>
      <c r="BT705" s="515">
        <v>0</v>
      </c>
      <c r="BU705" s="515">
        <v>0</v>
      </c>
      <c r="BV705" s="515">
        <v>0</v>
      </c>
      <c r="BW705" s="515">
        <v>0</v>
      </c>
      <c r="BX705" s="515">
        <v>0</v>
      </c>
      <c r="BY705" s="515">
        <v>0</v>
      </c>
      <c r="BZ705" s="515">
        <v>0</v>
      </c>
      <c r="CA705" s="515">
        <v>0</v>
      </c>
      <c r="CB705" s="515">
        <v>0</v>
      </c>
      <c r="CC705" s="515">
        <v>0</v>
      </c>
      <c r="CD705" s="515">
        <v>0</v>
      </c>
      <c r="CE705" s="515">
        <v>0</v>
      </c>
      <c r="CF705" s="515">
        <v>0</v>
      </c>
      <c r="CG705" s="516">
        <v>0</v>
      </c>
      <c r="CH705" s="501">
        <v>0</v>
      </c>
      <c r="CI705" s="501">
        <v>0</v>
      </c>
      <c r="CJ705" s="501">
        <v>0</v>
      </c>
      <c r="CK705" s="257" t="s">
        <v>1976</v>
      </c>
      <c r="CL705" s="108">
        <v>0</v>
      </c>
      <c r="CM705" s="245">
        <v>0</v>
      </c>
      <c r="CN705" s="109">
        <v>0</v>
      </c>
      <c r="CO705" s="436"/>
      <c r="CP705" s="436"/>
      <c r="CQ705" s="436"/>
      <c r="CR705" s="273"/>
      <c r="CS705" s="447">
        <v>336.94117647058835</v>
      </c>
      <c r="CT705" s="448">
        <v>336.94117647058835</v>
      </c>
      <c r="CU705" s="441">
        <v>0.37647058823529428</v>
      </c>
      <c r="CV705" s="442">
        <v>0.37647058823529428</v>
      </c>
      <c r="CW705" s="450" t="s">
        <v>2287</v>
      </c>
      <c r="CX705" s="242"/>
      <c r="CY705" s="436"/>
      <c r="CZ705" s="436"/>
      <c r="DA705" s="437"/>
      <c r="DB705" s="438"/>
      <c r="DC705" s="457">
        <v>0</v>
      </c>
      <c r="DD705" s="458">
        <v>0</v>
      </c>
      <c r="DE705" s="459">
        <v>0</v>
      </c>
      <c r="DF705" s="357">
        <v>0</v>
      </c>
    </row>
    <row r="706" spans="1:110" ht="35.25" customHeight="1" x14ac:dyDescent="0.25">
      <c r="A706" s="401" t="s">
        <v>56</v>
      </c>
      <c r="B706" s="48" t="s">
        <v>57</v>
      </c>
      <c r="C706" s="48" t="s">
        <v>1099</v>
      </c>
      <c r="D706" s="145" t="s">
        <v>1253</v>
      </c>
      <c r="E706" s="145" t="s">
        <v>1101</v>
      </c>
      <c r="F706" s="145" t="s">
        <v>1254</v>
      </c>
      <c r="G706" s="14" t="s">
        <v>1101</v>
      </c>
      <c r="H706" s="22" t="s">
        <v>1983</v>
      </c>
      <c r="I706" s="145" t="s">
        <v>1980</v>
      </c>
      <c r="J706" s="426">
        <v>14.14219484</v>
      </c>
      <c r="K706" s="426">
        <v>0.25492424189400004</v>
      </c>
      <c r="L706" s="488">
        <v>0</v>
      </c>
      <c r="M706" s="498"/>
      <c r="N706" s="498"/>
      <c r="O706" s="498"/>
      <c r="P706" s="498"/>
      <c r="Q706" s="498"/>
      <c r="R706" s="498"/>
      <c r="S706" s="498"/>
      <c r="T706" s="498"/>
      <c r="U706" s="498"/>
      <c r="V706" s="498"/>
      <c r="W706" s="498"/>
      <c r="X706" s="498"/>
      <c r="Y706" s="498"/>
      <c r="Z706" s="498"/>
      <c r="AA706" s="498"/>
      <c r="AB706" s="498"/>
      <c r="AC706" s="498">
        <v>1</v>
      </c>
      <c r="AD706" s="498">
        <v>1</v>
      </c>
      <c r="AE706" s="498"/>
      <c r="AF706" s="498"/>
      <c r="AG706" s="585"/>
      <c r="AH706" s="498"/>
      <c r="AI706" s="498">
        <f t="shared" si="53"/>
        <v>1</v>
      </c>
      <c r="AJ706" s="498">
        <f t="shared" si="54"/>
        <v>1</v>
      </c>
      <c r="AK706" s="498"/>
      <c r="AL706" s="498"/>
      <c r="AM706" s="498"/>
      <c r="AN706" s="498"/>
      <c r="AO706" s="498"/>
      <c r="AP706" s="498"/>
      <c r="AQ706" s="498"/>
      <c r="AR706" s="498"/>
      <c r="AS706" s="498"/>
      <c r="AT706" s="498"/>
      <c r="AU706" s="498"/>
      <c r="AV706" s="498"/>
      <c r="AW706" s="498"/>
      <c r="AX706" s="498"/>
      <c r="AY706" s="498"/>
      <c r="AZ706" s="498"/>
      <c r="BA706" s="498">
        <v>75</v>
      </c>
      <c r="BB706" s="498">
        <v>75</v>
      </c>
      <c r="BC706" s="498"/>
      <c r="BD706" s="498"/>
      <c r="BE706" s="498"/>
      <c r="BF706" s="498"/>
      <c r="BG706" s="256">
        <f t="shared" si="55"/>
        <v>75</v>
      </c>
      <c r="BH706" s="26">
        <f t="shared" si="56"/>
        <v>75</v>
      </c>
      <c r="BI706" s="514">
        <f t="shared" si="52"/>
        <v>7.8288100208768266E-3</v>
      </c>
      <c r="BJ706" s="515">
        <v>0</v>
      </c>
      <c r="BK706" s="515">
        <v>0</v>
      </c>
      <c r="BL706" s="515">
        <v>0</v>
      </c>
      <c r="BM706" s="515">
        <v>0</v>
      </c>
      <c r="BN706" s="515">
        <v>0</v>
      </c>
      <c r="BO706" s="515">
        <v>0</v>
      </c>
      <c r="BP706" s="515">
        <v>0</v>
      </c>
      <c r="BQ706" s="515">
        <v>0</v>
      </c>
      <c r="BR706" s="515">
        <v>0</v>
      </c>
      <c r="BS706" s="515">
        <v>0</v>
      </c>
      <c r="BT706" s="515">
        <v>0</v>
      </c>
      <c r="BU706" s="515">
        <v>0</v>
      </c>
      <c r="BV706" s="515">
        <v>0</v>
      </c>
      <c r="BW706" s="515">
        <v>0</v>
      </c>
      <c r="BX706" s="515">
        <v>0</v>
      </c>
      <c r="BY706" s="515">
        <v>0</v>
      </c>
      <c r="BZ706" s="515">
        <v>88038</v>
      </c>
      <c r="CA706" s="515">
        <v>88038</v>
      </c>
      <c r="CB706" s="515">
        <v>0</v>
      </c>
      <c r="CC706" s="515">
        <v>0</v>
      </c>
      <c r="CD706" s="515">
        <v>0</v>
      </c>
      <c r="CE706" s="515">
        <v>0</v>
      </c>
      <c r="CF706" s="515">
        <v>88038</v>
      </c>
      <c r="CG706" s="516">
        <v>88038</v>
      </c>
      <c r="CH706" s="501">
        <v>0</v>
      </c>
      <c r="CI706" s="501">
        <v>0</v>
      </c>
      <c r="CJ706" s="501">
        <v>33568320</v>
      </c>
      <c r="CK706" s="257" t="s">
        <v>1976</v>
      </c>
      <c r="CL706" s="108">
        <v>0</v>
      </c>
      <c r="CM706" s="245">
        <v>0</v>
      </c>
      <c r="CN706" s="109">
        <v>9.58</v>
      </c>
      <c r="CO706" s="436"/>
      <c r="CP706" s="436"/>
      <c r="CQ706" s="436"/>
      <c r="CR706" s="273"/>
      <c r="CS706" s="447">
        <v>190.94252873563198</v>
      </c>
      <c r="CT706" s="448">
        <v>190.94252873563198</v>
      </c>
      <c r="CU706" s="441">
        <v>3.0114942528735607</v>
      </c>
      <c r="CV706" s="442">
        <v>3.0114942528735607</v>
      </c>
      <c r="CW706" s="450" t="s">
        <v>2262</v>
      </c>
      <c r="CX706" s="242"/>
      <c r="CY706" s="436"/>
      <c r="CZ706" s="436"/>
      <c r="DA706" s="437"/>
      <c r="DB706" s="438"/>
      <c r="DC706" s="457">
        <v>0</v>
      </c>
      <c r="DD706" s="458">
        <v>1248</v>
      </c>
      <c r="DE706" s="459">
        <v>0</v>
      </c>
      <c r="DF706" s="357">
        <v>416</v>
      </c>
    </row>
    <row r="707" spans="1:110" ht="35.25" customHeight="1" x14ac:dyDescent="0.25">
      <c r="A707" s="401" t="s">
        <v>56</v>
      </c>
      <c r="B707" s="48" t="s">
        <v>57</v>
      </c>
      <c r="C707" s="48" t="s">
        <v>1099</v>
      </c>
      <c r="D707" s="145" t="s">
        <v>1107</v>
      </c>
      <c r="E707" s="145" t="s">
        <v>1108</v>
      </c>
      <c r="F707" s="145" t="s">
        <v>1255</v>
      </c>
      <c r="G707" s="14" t="s">
        <v>1112</v>
      </c>
      <c r="H707" s="22" t="s">
        <v>1983</v>
      </c>
      <c r="I707" s="145" t="s">
        <v>1980</v>
      </c>
      <c r="J707" s="426">
        <v>11.35359304</v>
      </c>
      <c r="K707" s="426">
        <v>5.6414772609929997</v>
      </c>
      <c r="L707" s="488">
        <v>1</v>
      </c>
      <c r="M707" s="498"/>
      <c r="N707" s="498"/>
      <c r="O707" s="498"/>
      <c r="P707" s="498"/>
      <c r="Q707" s="498"/>
      <c r="R707" s="498"/>
      <c r="S707" s="498"/>
      <c r="T707" s="498"/>
      <c r="U707" s="498"/>
      <c r="V707" s="498"/>
      <c r="W707" s="498"/>
      <c r="X707" s="498"/>
      <c r="Y707" s="498"/>
      <c r="Z707" s="498"/>
      <c r="AA707" s="498"/>
      <c r="AB707" s="498"/>
      <c r="AC707" s="498"/>
      <c r="AD707" s="498"/>
      <c r="AE707" s="498"/>
      <c r="AF707" s="498"/>
      <c r="AG707" s="585"/>
      <c r="AH707" s="498"/>
      <c r="AI707" s="498">
        <f t="shared" si="53"/>
        <v>0</v>
      </c>
      <c r="AJ707" s="498">
        <f t="shared" si="54"/>
        <v>0</v>
      </c>
      <c r="AK707" s="498"/>
      <c r="AL707" s="498"/>
      <c r="AM707" s="498"/>
      <c r="AN707" s="498"/>
      <c r="AO707" s="498"/>
      <c r="AP707" s="498"/>
      <c r="AQ707" s="498"/>
      <c r="AR707" s="498"/>
      <c r="AS707" s="498"/>
      <c r="AT707" s="498"/>
      <c r="AU707" s="498"/>
      <c r="AV707" s="498"/>
      <c r="AW707" s="498"/>
      <c r="AX707" s="498"/>
      <c r="AY707" s="498"/>
      <c r="AZ707" s="498"/>
      <c r="BA707" s="498"/>
      <c r="BB707" s="498"/>
      <c r="BC707" s="498"/>
      <c r="BD707" s="498"/>
      <c r="BE707" s="498"/>
      <c r="BF707" s="498"/>
      <c r="BG707" s="256">
        <f t="shared" si="55"/>
        <v>0</v>
      </c>
      <c r="BH707" s="26">
        <f t="shared" si="56"/>
        <v>0</v>
      </c>
      <c r="BI707" s="514">
        <f t="shared" si="52"/>
        <v>0</v>
      </c>
      <c r="BJ707" s="515">
        <v>0</v>
      </c>
      <c r="BK707" s="515">
        <v>0</v>
      </c>
      <c r="BL707" s="515">
        <v>0</v>
      </c>
      <c r="BM707" s="515">
        <v>0</v>
      </c>
      <c r="BN707" s="515">
        <v>0</v>
      </c>
      <c r="BO707" s="515">
        <v>0</v>
      </c>
      <c r="BP707" s="515">
        <v>0</v>
      </c>
      <c r="BQ707" s="515">
        <v>0</v>
      </c>
      <c r="BR707" s="515">
        <v>0</v>
      </c>
      <c r="BS707" s="515">
        <v>0</v>
      </c>
      <c r="BT707" s="515">
        <v>0</v>
      </c>
      <c r="BU707" s="515">
        <v>0</v>
      </c>
      <c r="BV707" s="515">
        <v>0</v>
      </c>
      <c r="BW707" s="515">
        <v>0</v>
      </c>
      <c r="BX707" s="515">
        <v>0</v>
      </c>
      <c r="BY707" s="515">
        <v>0</v>
      </c>
      <c r="BZ707" s="515">
        <v>0</v>
      </c>
      <c r="CA707" s="515">
        <v>0</v>
      </c>
      <c r="CB707" s="515">
        <v>0</v>
      </c>
      <c r="CC707" s="515">
        <v>0</v>
      </c>
      <c r="CD707" s="515">
        <v>0</v>
      </c>
      <c r="CE707" s="515">
        <v>0</v>
      </c>
      <c r="CF707" s="515">
        <v>0</v>
      </c>
      <c r="CG707" s="516">
        <v>0</v>
      </c>
      <c r="CH707" s="501">
        <v>0</v>
      </c>
      <c r="CI707" s="501">
        <v>0</v>
      </c>
      <c r="CJ707" s="501">
        <v>1681920</v>
      </c>
      <c r="CK707" s="257" t="s">
        <v>1976</v>
      </c>
      <c r="CL707" s="108">
        <v>0</v>
      </c>
      <c r="CM707" s="245">
        <v>0</v>
      </c>
      <c r="CN707" s="109">
        <v>0.48</v>
      </c>
      <c r="CO707" s="436"/>
      <c r="CP707" s="436"/>
      <c r="CQ707" s="436"/>
      <c r="CR707" s="273"/>
      <c r="CS707" s="447">
        <v>13.999999999999993</v>
      </c>
      <c r="CT707" s="448">
        <v>13.999999999999993</v>
      </c>
      <c r="CU707" s="441">
        <v>0.49999999999999978</v>
      </c>
      <c r="CV707" s="442">
        <v>0.49999999999999978</v>
      </c>
      <c r="CW707" s="450" t="s">
        <v>2293</v>
      </c>
      <c r="CX707" s="242"/>
      <c r="CY707" s="436"/>
      <c r="CZ707" s="436"/>
      <c r="DA707" s="437"/>
      <c r="DB707" s="438"/>
      <c r="DC707" s="457">
        <v>0</v>
      </c>
      <c r="DD707" s="458">
        <v>0</v>
      </c>
      <c r="DE707" s="459">
        <v>0</v>
      </c>
      <c r="DF707" s="357">
        <v>0</v>
      </c>
    </row>
    <row r="708" spans="1:110" ht="35.25" customHeight="1" x14ac:dyDescent="0.25">
      <c r="A708" s="401" t="s">
        <v>56</v>
      </c>
      <c r="B708" s="48" t="s">
        <v>57</v>
      </c>
      <c r="C708" s="48" t="s">
        <v>1099</v>
      </c>
      <c r="D708" s="145" t="s">
        <v>1251</v>
      </c>
      <c r="E708" s="145" t="s">
        <v>1147</v>
      </c>
      <c r="F708" s="145" t="s">
        <v>1256</v>
      </c>
      <c r="G708" s="14" t="s">
        <v>1147</v>
      </c>
      <c r="H708" s="22" t="s">
        <v>1983</v>
      </c>
      <c r="I708" s="145" t="s">
        <v>1980</v>
      </c>
      <c r="J708" s="426">
        <v>12.15033642</v>
      </c>
      <c r="K708" s="426">
        <v>0.48219696869400003</v>
      </c>
      <c r="L708" s="488">
        <v>1</v>
      </c>
      <c r="M708" s="498"/>
      <c r="N708" s="498"/>
      <c r="O708" s="498"/>
      <c r="P708" s="498"/>
      <c r="Q708" s="498"/>
      <c r="R708" s="498"/>
      <c r="S708" s="498"/>
      <c r="T708" s="498"/>
      <c r="U708" s="498"/>
      <c r="V708" s="498"/>
      <c r="W708" s="498"/>
      <c r="X708" s="498"/>
      <c r="Y708" s="498"/>
      <c r="Z708" s="498"/>
      <c r="AA708" s="498"/>
      <c r="AB708" s="498"/>
      <c r="AC708" s="498"/>
      <c r="AD708" s="498"/>
      <c r="AE708" s="498"/>
      <c r="AF708" s="498"/>
      <c r="AG708" s="585"/>
      <c r="AH708" s="498"/>
      <c r="AI708" s="498">
        <f t="shared" si="53"/>
        <v>0</v>
      </c>
      <c r="AJ708" s="498">
        <f t="shared" si="54"/>
        <v>0</v>
      </c>
      <c r="AK708" s="498"/>
      <c r="AL708" s="498"/>
      <c r="AM708" s="498"/>
      <c r="AN708" s="498"/>
      <c r="AO708" s="498"/>
      <c r="AP708" s="498"/>
      <c r="AQ708" s="498"/>
      <c r="AR708" s="498"/>
      <c r="AS708" s="498"/>
      <c r="AT708" s="498"/>
      <c r="AU708" s="498"/>
      <c r="AV708" s="498"/>
      <c r="AW708" s="498"/>
      <c r="AX708" s="498"/>
      <c r="AY708" s="498"/>
      <c r="AZ708" s="498"/>
      <c r="BA708" s="498"/>
      <c r="BB708" s="498"/>
      <c r="BC708" s="498"/>
      <c r="BD708" s="498"/>
      <c r="BE708" s="498"/>
      <c r="BF708" s="498"/>
      <c r="BG708" s="256">
        <f t="shared" si="55"/>
        <v>0</v>
      </c>
      <c r="BH708" s="26">
        <f t="shared" si="56"/>
        <v>0</v>
      </c>
      <c r="BI708" s="514">
        <f t="shared" si="52"/>
        <v>0</v>
      </c>
      <c r="BJ708" s="515">
        <v>0</v>
      </c>
      <c r="BK708" s="515">
        <v>0</v>
      </c>
      <c r="BL708" s="515">
        <v>0</v>
      </c>
      <c r="BM708" s="515">
        <v>0</v>
      </c>
      <c r="BN708" s="515">
        <v>0</v>
      </c>
      <c r="BO708" s="515">
        <v>0</v>
      </c>
      <c r="BP708" s="515">
        <v>0</v>
      </c>
      <c r="BQ708" s="515">
        <v>0</v>
      </c>
      <c r="BR708" s="515">
        <v>0</v>
      </c>
      <c r="BS708" s="515">
        <v>0</v>
      </c>
      <c r="BT708" s="515">
        <v>0</v>
      </c>
      <c r="BU708" s="515">
        <v>0</v>
      </c>
      <c r="BV708" s="515">
        <v>0</v>
      </c>
      <c r="BW708" s="515">
        <v>0</v>
      </c>
      <c r="BX708" s="515">
        <v>0</v>
      </c>
      <c r="BY708" s="515">
        <v>0</v>
      </c>
      <c r="BZ708" s="515">
        <v>0</v>
      </c>
      <c r="CA708" s="515">
        <v>0</v>
      </c>
      <c r="CB708" s="515">
        <v>0</v>
      </c>
      <c r="CC708" s="515">
        <v>0</v>
      </c>
      <c r="CD708" s="515">
        <v>0</v>
      </c>
      <c r="CE708" s="515">
        <v>0</v>
      </c>
      <c r="CF708" s="515">
        <v>0</v>
      </c>
      <c r="CG708" s="516">
        <v>0</v>
      </c>
      <c r="CH708" s="501">
        <v>7393440</v>
      </c>
      <c r="CI708" s="501">
        <v>7393440</v>
      </c>
      <c r="CJ708" s="501">
        <v>10757280</v>
      </c>
      <c r="CK708" s="257" t="s">
        <v>1976</v>
      </c>
      <c r="CL708" s="108">
        <v>2.11</v>
      </c>
      <c r="CM708" s="245">
        <v>2.11</v>
      </c>
      <c r="CN708" s="109">
        <v>3.07</v>
      </c>
      <c r="CO708" s="436"/>
      <c r="CP708" s="436"/>
      <c r="CQ708" s="436"/>
      <c r="CR708" s="273"/>
      <c r="CS708" s="447">
        <v>43</v>
      </c>
      <c r="CT708" s="448">
        <v>43</v>
      </c>
      <c r="CU708" s="441">
        <v>0.66666666666666663</v>
      </c>
      <c r="CV708" s="442">
        <v>0.66666666666666663</v>
      </c>
      <c r="CW708" s="450" t="s">
        <v>2311</v>
      </c>
      <c r="CX708" s="242"/>
      <c r="CY708" s="436"/>
      <c r="CZ708" s="436"/>
      <c r="DA708" s="437"/>
      <c r="DB708" s="438"/>
      <c r="DC708" s="457">
        <v>0</v>
      </c>
      <c r="DD708" s="458">
        <v>0</v>
      </c>
      <c r="DE708" s="459">
        <v>0</v>
      </c>
      <c r="DF708" s="357">
        <v>0</v>
      </c>
    </row>
    <row r="709" spans="1:110" ht="35.25" customHeight="1" x14ac:dyDescent="0.25">
      <c r="A709" s="401" t="s">
        <v>56</v>
      </c>
      <c r="B709" s="48" t="s">
        <v>57</v>
      </c>
      <c r="C709" s="48" t="s">
        <v>1099</v>
      </c>
      <c r="D709" s="145" t="s">
        <v>1257</v>
      </c>
      <c r="E709" s="145" t="s">
        <v>1116</v>
      </c>
      <c r="F709" s="145" t="s">
        <v>1258</v>
      </c>
      <c r="G709" s="14" t="s">
        <v>1116</v>
      </c>
      <c r="H709" s="22" t="s">
        <v>1978</v>
      </c>
      <c r="I709" s="145" t="s">
        <v>1980</v>
      </c>
      <c r="J709" s="426">
        <v>19.5</v>
      </c>
      <c r="K709" s="426">
        <v>3.1723484782500004</v>
      </c>
      <c r="L709" s="488">
        <v>1.5</v>
      </c>
      <c r="M709" s="498"/>
      <c r="N709" s="498"/>
      <c r="O709" s="498"/>
      <c r="P709" s="498"/>
      <c r="Q709" s="498"/>
      <c r="R709" s="498"/>
      <c r="S709" s="498"/>
      <c r="T709" s="498"/>
      <c r="U709" s="498"/>
      <c r="V709" s="498"/>
      <c r="W709" s="498"/>
      <c r="X709" s="498"/>
      <c r="Y709" s="498"/>
      <c r="Z709" s="498"/>
      <c r="AA709" s="498"/>
      <c r="AB709" s="498"/>
      <c r="AC709" s="498"/>
      <c r="AD709" s="498"/>
      <c r="AE709" s="498"/>
      <c r="AF709" s="498"/>
      <c r="AG709" s="585"/>
      <c r="AH709" s="498"/>
      <c r="AI709" s="498">
        <f t="shared" si="53"/>
        <v>0</v>
      </c>
      <c r="AJ709" s="498">
        <f t="shared" si="54"/>
        <v>0</v>
      </c>
      <c r="AK709" s="498"/>
      <c r="AL709" s="498"/>
      <c r="AM709" s="498"/>
      <c r="AN709" s="498"/>
      <c r="AO709" s="498"/>
      <c r="AP709" s="498"/>
      <c r="AQ709" s="498"/>
      <c r="AR709" s="498"/>
      <c r="AS709" s="498"/>
      <c r="AT709" s="498"/>
      <c r="AU709" s="498"/>
      <c r="AV709" s="498"/>
      <c r="AW709" s="498"/>
      <c r="AX709" s="498"/>
      <c r="AY709" s="498"/>
      <c r="AZ709" s="498"/>
      <c r="BA709" s="498"/>
      <c r="BB709" s="498"/>
      <c r="BC709" s="498"/>
      <c r="BD709" s="498"/>
      <c r="BE709" s="498"/>
      <c r="BF709" s="498"/>
      <c r="BG709" s="256">
        <f t="shared" si="55"/>
        <v>0</v>
      </c>
      <c r="BH709" s="26">
        <f t="shared" si="56"/>
        <v>0</v>
      </c>
      <c r="BI709" s="514">
        <f t="shared" si="52"/>
        <v>0</v>
      </c>
      <c r="BJ709" s="515">
        <v>0</v>
      </c>
      <c r="BK709" s="515">
        <v>0</v>
      </c>
      <c r="BL709" s="515">
        <v>0</v>
      </c>
      <c r="BM709" s="515">
        <v>0</v>
      </c>
      <c r="BN709" s="515">
        <v>0</v>
      </c>
      <c r="BO709" s="515">
        <v>0</v>
      </c>
      <c r="BP709" s="515">
        <v>0</v>
      </c>
      <c r="BQ709" s="515">
        <v>0</v>
      </c>
      <c r="BR709" s="515">
        <v>0</v>
      </c>
      <c r="BS709" s="515">
        <v>0</v>
      </c>
      <c r="BT709" s="515">
        <v>0</v>
      </c>
      <c r="BU709" s="515">
        <v>0</v>
      </c>
      <c r="BV709" s="515">
        <v>0</v>
      </c>
      <c r="BW709" s="515">
        <v>0</v>
      </c>
      <c r="BX709" s="515">
        <v>0</v>
      </c>
      <c r="BY709" s="515">
        <v>0</v>
      </c>
      <c r="BZ709" s="515">
        <v>0</v>
      </c>
      <c r="CA709" s="515">
        <v>0</v>
      </c>
      <c r="CB709" s="515">
        <v>0</v>
      </c>
      <c r="CC709" s="515">
        <v>0</v>
      </c>
      <c r="CD709" s="515">
        <v>0</v>
      </c>
      <c r="CE709" s="515">
        <v>0</v>
      </c>
      <c r="CF709" s="515">
        <v>0</v>
      </c>
      <c r="CG709" s="516">
        <v>0</v>
      </c>
      <c r="CH709" s="501">
        <v>32937600</v>
      </c>
      <c r="CI709" s="501">
        <v>32937600</v>
      </c>
      <c r="CJ709" s="501">
        <v>33813600.000000007</v>
      </c>
      <c r="CK709" s="257" t="s">
        <v>1976</v>
      </c>
      <c r="CL709" s="108">
        <v>9.4</v>
      </c>
      <c r="CM709" s="245">
        <v>9.4</v>
      </c>
      <c r="CN709" s="109">
        <v>9.65</v>
      </c>
      <c r="CO709" s="436"/>
      <c r="CP709" s="436"/>
      <c r="CQ709" s="436"/>
      <c r="CR709" s="273"/>
      <c r="CS709" s="447">
        <v>34.58823529411756</v>
      </c>
      <c r="CT709" s="448">
        <v>34.58823529411756</v>
      </c>
      <c r="CU709" s="441">
        <v>0.23529411764705824</v>
      </c>
      <c r="CV709" s="442">
        <v>0.23529411764705824</v>
      </c>
      <c r="CW709" s="450" t="s">
        <v>2213</v>
      </c>
      <c r="CX709" s="242"/>
      <c r="CY709" s="436"/>
      <c r="CZ709" s="436"/>
      <c r="DA709" s="437"/>
      <c r="DB709" s="438"/>
      <c r="DC709" s="457">
        <v>0</v>
      </c>
      <c r="DD709" s="458">
        <v>0</v>
      </c>
      <c r="DE709" s="459">
        <v>147</v>
      </c>
      <c r="DF709" s="357">
        <v>49</v>
      </c>
    </row>
    <row r="710" spans="1:110" ht="35.25" customHeight="1" x14ac:dyDescent="0.25">
      <c r="A710" s="401" t="s">
        <v>56</v>
      </c>
      <c r="B710" s="48" t="s">
        <v>57</v>
      </c>
      <c r="C710" s="48" t="s">
        <v>1099</v>
      </c>
      <c r="D710" s="145" t="s">
        <v>1115</v>
      </c>
      <c r="E710" s="145" t="s">
        <v>1116</v>
      </c>
      <c r="F710" s="145" t="s">
        <v>1259</v>
      </c>
      <c r="G710" s="14" t="s">
        <v>1260</v>
      </c>
      <c r="H710" s="22" t="s">
        <v>1983</v>
      </c>
      <c r="I710" s="145" t="s">
        <v>1980</v>
      </c>
      <c r="J710" s="426">
        <v>15.73568159</v>
      </c>
      <c r="K710" s="426">
        <v>2.8280302971480005</v>
      </c>
      <c r="L710" s="488">
        <v>22.5</v>
      </c>
      <c r="M710" s="498"/>
      <c r="N710" s="498"/>
      <c r="O710" s="498"/>
      <c r="P710" s="498"/>
      <c r="Q710" s="498"/>
      <c r="R710" s="498"/>
      <c r="S710" s="498"/>
      <c r="T710" s="498"/>
      <c r="U710" s="498"/>
      <c r="V710" s="498"/>
      <c r="W710" s="498"/>
      <c r="X710" s="498"/>
      <c r="Y710" s="498"/>
      <c r="Z710" s="498"/>
      <c r="AA710" s="498"/>
      <c r="AB710" s="498"/>
      <c r="AC710" s="498"/>
      <c r="AD710" s="498"/>
      <c r="AE710" s="498"/>
      <c r="AF710" s="498"/>
      <c r="AG710" s="585"/>
      <c r="AH710" s="498"/>
      <c r="AI710" s="498">
        <f t="shared" si="53"/>
        <v>0</v>
      </c>
      <c r="AJ710" s="498">
        <f t="shared" si="54"/>
        <v>0</v>
      </c>
      <c r="AK710" s="498"/>
      <c r="AL710" s="498"/>
      <c r="AM710" s="498"/>
      <c r="AN710" s="498"/>
      <c r="AO710" s="498"/>
      <c r="AP710" s="498"/>
      <c r="AQ710" s="498"/>
      <c r="AR710" s="498"/>
      <c r="AS710" s="498"/>
      <c r="AT710" s="498"/>
      <c r="AU710" s="498"/>
      <c r="AV710" s="498"/>
      <c r="AW710" s="498"/>
      <c r="AX710" s="498"/>
      <c r="AY710" s="498"/>
      <c r="AZ710" s="498"/>
      <c r="BA710" s="498"/>
      <c r="BB710" s="498"/>
      <c r="BC710" s="498"/>
      <c r="BD710" s="498"/>
      <c r="BE710" s="498"/>
      <c r="BF710" s="498"/>
      <c r="BG710" s="256">
        <f t="shared" si="55"/>
        <v>0</v>
      </c>
      <c r="BH710" s="26">
        <f t="shared" si="56"/>
        <v>0</v>
      </c>
      <c r="BI710" s="514">
        <f t="shared" si="52"/>
        <v>0</v>
      </c>
      <c r="BJ710" s="515">
        <v>0</v>
      </c>
      <c r="BK710" s="515">
        <v>0</v>
      </c>
      <c r="BL710" s="515">
        <v>0</v>
      </c>
      <c r="BM710" s="515">
        <v>0</v>
      </c>
      <c r="BN710" s="515">
        <v>0</v>
      </c>
      <c r="BO710" s="515">
        <v>0</v>
      </c>
      <c r="BP710" s="515">
        <v>0</v>
      </c>
      <c r="BQ710" s="515">
        <v>0</v>
      </c>
      <c r="BR710" s="515">
        <v>0</v>
      </c>
      <c r="BS710" s="515">
        <v>0</v>
      </c>
      <c r="BT710" s="515">
        <v>0</v>
      </c>
      <c r="BU710" s="515">
        <v>0</v>
      </c>
      <c r="BV710" s="515">
        <v>0</v>
      </c>
      <c r="BW710" s="515">
        <v>0</v>
      </c>
      <c r="BX710" s="515">
        <v>0</v>
      </c>
      <c r="BY710" s="515">
        <v>0</v>
      </c>
      <c r="BZ710" s="515">
        <v>0</v>
      </c>
      <c r="CA710" s="515">
        <v>0</v>
      </c>
      <c r="CB710" s="515">
        <v>0</v>
      </c>
      <c r="CC710" s="515">
        <v>0</v>
      </c>
      <c r="CD710" s="515">
        <v>0</v>
      </c>
      <c r="CE710" s="515">
        <v>0</v>
      </c>
      <c r="CF710" s="515">
        <v>0</v>
      </c>
      <c r="CG710" s="516">
        <v>0</v>
      </c>
      <c r="CH710" s="501">
        <v>29889120</v>
      </c>
      <c r="CI710" s="501">
        <v>29889120</v>
      </c>
      <c r="CJ710" s="501">
        <v>31571040</v>
      </c>
      <c r="CK710" s="257" t="s">
        <v>1976</v>
      </c>
      <c r="CL710" s="108">
        <v>8.5299999999999994</v>
      </c>
      <c r="CM710" s="245">
        <v>8.5299999999999994</v>
      </c>
      <c r="CN710" s="109">
        <v>9.01</v>
      </c>
      <c r="CO710" s="436"/>
      <c r="CP710" s="436"/>
      <c r="CQ710" s="436"/>
      <c r="CR710" s="273"/>
      <c r="CS710" s="447">
        <v>110.49333333333334</v>
      </c>
      <c r="CT710" s="448">
        <v>110.49333333333334</v>
      </c>
      <c r="CU710" s="441">
        <v>0.68</v>
      </c>
      <c r="CV710" s="442">
        <v>0.68</v>
      </c>
      <c r="CW710" s="450" t="s">
        <v>2213</v>
      </c>
      <c r="CX710" s="242"/>
      <c r="CY710" s="436"/>
      <c r="CZ710" s="436"/>
      <c r="DA710" s="437"/>
      <c r="DB710" s="438"/>
      <c r="DC710" s="457">
        <v>8287</v>
      </c>
      <c r="DD710" s="458">
        <v>0</v>
      </c>
      <c r="DE710" s="459">
        <v>0</v>
      </c>
      <c r="DF710" s="357">
        <v>2762.3333333333335</v>
      </c>
    </row>
    <row r="711" spans="1:110" ht="35.25" customHeight="1" x14ac:dyDescent="0.25">
      <c r="A711" s="401" t="s">
        <v>56</v>
      </c>
      <c r="B711" s="48" t="s">
        <v>57</v>
      </c>
      <c r="C711" s="48" t="s">
        <v>1099</v>
      </c>
      <c r="D711" s="145" t="s">
        <v>1115</v>
      </c>
      <c r="E711" s="145" t="s">
        <v>1116</v>
      </c>
      <c r="F711" s="145" t="s">
        <v>1261</v>
      </c>
      <c r="G711" s="14" t="s">
        <v>1260</v>
      </c>
      <c r="H711" s="22" t="s">
        <v>1983</v>
      </c>
      <c r="I711" s="145" t="s">
        <v>1980</v>
      </c>
      <c r="J711" s="426">
        <v>10.397501</v>
      </c>
      <c r="K711" s="426">
        <v>3.9543560523810002</v>
      </c>
      <c r="L711" s="488">
        <v>1</v>
      </c>
      <c r="M711" s="498"/>
      <c r="N711" s="498"/>
      <c r="O711" s="498"/>
      <c r="P711" s="498"/>
      <c r="Q711" s="498"/>
      <c r="R711" s="498"/>
      <c r="S711" s="498"/>
      <c r="T711" s="498"/>
      <c r="U711" s="498"/>
      <c r="V711" s="498"/>
      <c r="W711" s="498"/>
      <c r="X711" s="498"/>
      <c r="Y711" s="498"/>
      <c r="Z711" s="498"/>
      <c r="AA711" s="498"/>
      <c r="AB711" s="498"/>
      <c r="AC711" s="498"/>
      <c r="AD711" s="498"/>
      <c r="AE711" s="498"/>
      <c r="AF711" s="498"/>
      <c r="AG711" s="585"/>
      <c r="AH711" s="498"/>
      <c r="AI711" s="498">
        <f t="shared" si="53"/>
        <v>0</v>
      </c>
      <c r="AJ711" s="498">
        <f t="shared" si="54"/>
        <v>0</v>
      </c>
      <c r="AK711" s="498"/>
      <c r="AL711" s="498"/>
      <c r="AM711" s="498"/>
      <c r="AN711" s="498"/>
      <c r="AO711" s="498"/>
      <c r="AP711" s="498"/>
      <c r="AQ711" s="498"/>
      <c r="AR711" s="498"/>
      <c r="AS711" s="498"/>
      <c r="AT711" s="498"/>
      <c r="AU711" s="498"/>
      <c r="AV711" s="498"/>
      <c r="AW711" s="498"/>
      <c r="AX711" s="498"/>
      <c r="AY711" s="498"/>
      <c r="AZ711" s="498"/>
      <c r="BA711" s="498"/>
      <c r="BB711" s="498"/>
      <c r="BC711" s="498"/>
      <c r="BD711" s="498"/>
      <c r="BE711" s="498"/>
      <c r="BF711" s="498"/>
      <c r="BG711" s="256">
        <f t="shared" si="55"/>
        <v>0</v>
      </c>
      <c r="BH711" s="26">
        <f t="shared" si="56"/>
        <v>0</v>
      </c>
      <c r="BI711" s="514">
        <f t="shared" si="52"/>
        <v>0</v>
      </c>
      <c r="BJ711" s="515">
        <v>0</v>
      </c>
      <c r="BK711" s="515">
        <v>0</v>
      </c>
      <c r="BL711" s="515">
        <v>0</v>
      </c>
      <c r="BM711" s="515">
        <v>0</v>
      </c>
      <c r="BN711" s="515">
        <v>0</v>
      </c>
      <c r="BO711" s="515">
        <v>0</v>
      </c>
      <c r="BP711" s="515">
        <v>0</v>
      </c>
      <c r="BQ711" s="515">
        <v>0</v>
      </c>
      <c r="BR711" s="515">
        <v>0</v>
      </c>
      <c r="BS711" s="515">
        <v>0</v>
      </c>
      <c r="BT711" s="515">
        <v>0</v>
      </c>
      <c r="BU711" s="515">
        <v>0</v>
      </c>
      <c r="BV711" s="515">
        <v>0</v>
      </c>
      <c r="BW711" s="515">
        <v>0</v>
      </c>
      <c r="BX711" s="515">
        <v>0</v>
      </c>
      <c r="BY711" s="515">
        <v>0</v>
      </c>
      <c r="BZ711" s="515">
        <v>0</v>
      </c>
      <c r="CA711" s="515">
        <v>0</v>
      </c>
      <c r="CB711" s="515">
        <v>0</v>
      </c>
      <c r="CC711" s="515">
        <v>0</v>
      </c>
      <c r="CD711" s="515">
        <v>0</v>
      </c>
      <c r="CE711" s="515">
        <v>0</v>
      </c>
      <c r="CF711" s="515">
        <v>0</v>
      </c>
      <c r="CG711" s="516">
        <v>0</v>
      </c>
      <c r="CH711" s="501">
        <v>0</v>
      </c>
      <c r="CI711" s="501">
        <v>0</v>
      </c>
      <c r="CJ711" s="501">
        <v>27261120.000000004</v>
      </c>
      <c r="CK711" s="257" t="s">
        <v>1976</v>
      </c>
      <c r="CL711" s="108">
        <v>0</v>
      </c>
      <c r="CM711" s="245">
        <v>0</v>
      </c>
      <c r="CN711" s="109">
        <v>7.78</v>
      </c>
      <c r="CO711" s="436"/>
      <c r="CP711" s="436"/>
      <c r="CQ711" s="436"/>
      <c r="CR711" s="273"/>
      <c r="CS711" s="447">
        <v>0</v>
      </c>
      <c r="CT711" s="448">
        <v>0</v>
      </c>
      <c r="CU711" s="441">
        <v>0</v>
      </c>
      <c r="CV711" s="442">
        <v>0</v>
      </c>
      <c r="CW711" s="450" t="s">
        <v>2217</v>
      </c>
      <c r="CX711" s="242"/>
      <c r="CY711" s="436"/>
      <c r="CZ711" s="436"/>
      <c r="DA711" s="437"/>
      <c r="DB711" s="438"/>
      <c r="DC711" s="457">
        <v>0</v>
      </c>
      <c r="DD711" s="458">
        <v>0</v>
      </c>
      <c r="DE711" s="459">
        <v>0</v>
      </c>
      <c r="DF711" s="357">
        <v>0</v>
      </c>
    </row>
    <row r="712" spans="1:110" ht="35.25" customHeight="1" x14ac:dyDescent="0.25">
      <c r="A712" s="401" t="s">
        <v>56</v>
      </c>
      <c r="B712" s="48" t="s">
        <v>57</v>
      </c>
      <c r="C712" s="48" t="s">
        <v>1099</v>
      </c>
      <c r="D712" s="145" t="s">
        <v>1262</v>
      </c>
      <c r="E712" s="145" t="s">
        <v>1263</v>
      </c>
      <c r="F712" s="145" t="s">
        <v>1264</v>
      </c>
      <c r="G712" s="14" t="s">
        <v>1263</v>
      </c>
      <c r="H712" s="22" t="s">
        <v>1979</v>
      </c>
      <c r="I712" s="145" t="s">
        <v>1980</v>
      </c>
      <c r="J712" s="426">
        <v>15.49665858</v>
      </c>
      <c r="K712" s="426">
        <v>0.57102272608500004</v>
      </c>
      <c r="L712" s="488">
        <v>3</v>
      </c>
      <c r="M712" s="498"/>
      <c r="N712" s="498"/>
      <c r="O712" s="498"/>
      <c r="P712" s="498"/>
      <c r="Q712" s="498"/>
      <c r="R712" s="498"/>
      <c r="S712" s="498"/>
      <c r="T712" s="498"/>
      <c r="U712" s="498"/>
      <c r="V712" s="498"/>
      <c r="W712" s="498"/>
      <c r="X712" s="498"/>
      <c r="Y712" s="498"/>
      <c r="Z712" s="498"/>
      <c r="AA712" s="498"/>
      <c r="AB712" s="498"/>
      <c r="AC712" s="498">
        <v>1</v>
      </c>
      <c r="AD712" s="498">
        <v>1</v>
      </c>
      <c r="AE712" s="498"/>
      <c r="AF712" s="498"/>
      <c r="AG712" s="585"/>
      <c r="AH712" s="498"/>
      <c r="AI712" s="498">
        <f t="shared" si="53"/>
        <v>1</v>
      </c>
      <c r="AJ712" s="498">
        <f t="shared" si="54"/>
        <v>1</v>
      </c>
      <c r="AK712" s="498"/>
      <c r="AL712" s="498"/>
      <c r="AM712" s="498"/>
      <c r="AN712" s="498"/>
      <c r="AO712" s="498"/>
      <c r="AP712" s="498"/>
      <c r="AQ712" s="498"/>
      <c r="AR712" s="498"/>
      <c r="AS712" s="498"/>
      <c r="AT712" s="498"/>
      <c r="AU712" s="498"/>
      <c r="AV712" s="498"/>
      <c r="AW712" s="498"/>
      <c r="AX712" s="498"/>
      <c r="AY712" s="498"/>
      <c r="AZ712" s="498"/>
      <c r="BA712" s="498">
        <v>450</v>
      </c>
      <c r="BB712" s="498">
        <v>450</v>
      </c>
      <c r="BC712" s="498"/>
      <c r="BD712" s="498"/>
      <c r="BE712" s="498"/>
      <c r="BF712" s="498"/>
      <c r="BG712" s="256">
        <f t="shared" si="55"/>
        <v>450</v>
      </c>
      <c r="BH712" s="26">
        <f t="shared" si="56"/>
        <v>450</v>
      </c>
      <c r="BI712" s="514">
        <f t="shared" si="52"/>
        <v>0.18595041322314051</v>
      </c>
      <c r="BJ712" s="515">
        <v>0</v>
      </c>
      <c r="BK712" s="515">
        <v>0</v>
      </c>
      <c r="BL712" s="515">
        <v>0</v>
      </c>
      <c r="BM712" s="515">
        <v>0</v>
      </c>
      <c r="BN712" s="515">
        <v>0</v>
      </c>
      <c r="BO712" s="515">
        <v>0</v>
      </c>
      <c r="BP712" s="515">
        <v>0</v>
      </c>
      <c r="BQ712" s="515">
        <v>0</v>
      </c>
      <c r="BR712" s="515">
        <v>0</v>
      </c>
      <c r="BS712" s="515">
        <v>0</v>
      </c>
      <c r="BT712" s="515">
        <v>0</v>
      </c>
      <c r="BU712" s="515">
        <v>0</v>
      </c>
      <c r="BV712" s="515">
        <v>0</v>
      </c>
      <c r="BW712" s="515">
        <v>0</v>
      </c>
      <c r="BX712" s="515">
        <v>0</v>
      </c>
      <c r="BY712" s="515">
        <v>0</v>
      </c>
      <c r="BZ712" s="515">
        <v>528228</v>
      </c>
      <c r="CA712" s="515">
        <v>528228</v>
      </c>
      <c r="CB712" s="515">
        <v>0</v>
      </c>
      <c r="CC712" s="515">
        <v>0</v>
      </c>
      <c r="CD712" s="515">
        <v>0</v>
      </c>
      <c r="CE712" s="515">
        <v>0</v>
      </c>
      <c r="CF712" s="515">
        <v>528228</v>
      </c>
      <c r="CG712" s="516">
        <v>528228</v>
      </c>
      <c r="CH712" s="501">
        <v>25404000.000000004</v>
      </c>
      <c r="CI712" s="501">
        <v>25404000.000000004</v>
      </c>
      <c r="CJ712" s="501">
        <v>8479680</v>
      </c>
      <c r="CK712" s="257" t="s">
        <v>1976</v>
      </c>
      <c r="CL712" s="108">
        <v>7.25</v>
      </c>
      <c r="CM712" s="245">
        <v>7.25</v>
      </c>
      <c r="CN712" s="109">
        <v>2.42</v>
      </c>
      <c r="CO712" s="436"/>
      <c r="CP712" s="436"/>
      <c r="CQ712" s="436"/>
      <c r="CR712" s="273"/>
      <c r="CS712" s="447">
        <v>151.88888888888889</v>
      </c>
      <c r="CT712" s="448">
        <v>151.88888888888889</v>
      </c>
      <c r="CU712" s="441">
        <v>1.7777777777777777</v>
      </c>
      <c r="CV712" s="442">
        <v>1.7777777777777777</v>
      </c>
      <c r="CW712" s="450" t="s">
        <v>2246</v>
      </c>
      <c r="CX712" s="242"/>
      <c r="CY712" s="436"/>
      <c r="CZ712" s="436"/>
      <c r="DA712" s="437"/>
      <c r="DB712" s="438"/>
      <c r="DC712" s="457">
        <v>0</v>
      </c>
      <c r="DD712" s="458">
        <v>0</v>
      </c>
      <c r="DE712" s="459">
        <v>0</v>
      </c>
      <c r="DF712" s="357">
        <v>0</v>
      </c>
    </row>
    <row r="713" spans="1:110" ht="35.25" customHeight="1" x14ac:dyDescent="0.25">
      <c r="A713" s="401" t="s">
        <v>56</v>
      </c>
      <c r="B713" s="48" t="s">
        <v>57</v>
      </c>
      <c r="C713" s="48" t="s">
        <v>1099</v>
      </c>
      <c r="D713" s="145" t="s">
        <v>1107</v>
      </c>
      <c r="E713" s="145" t="s">
        <v>1108</v>
      </c>
      <c r="F713" s="145" t="s">
        <v>1265</v>
      </c>
      <c r="G713" s="14" t="s">
        <v>1112</v>
      </c>
      <c r="H713" s="22" t="s">
        <v>1983</v>
      </c>
      <c r="I713" s="145" t="s">
        <v>1980</v>
      </c>
      <c r="J713" s="426">
        <v>14.73975237</v>
      </c>
      <c r="K713" s="426">
        <v>6.2710227142289998</v>
      </c>
      <c r="L713" s="488">
        <v>1</v>
      </c>
      <c r="M713" s="498"/>
      <c r="N713" s="498"/>
      <c r="O713" s="498"/>
      <c r="P713" s="498"/>
      <c r="Q713" s="498"/>
      <c r="R713" s="498"/>
      <c r="S713" s="498"/>
      <c r="T713" s="498"/>
      <c r="U713" s="498"/>
      <c r="V713" s="498"/>
      <c r="W713" s="498"/>
      <c r="X713" s="498"/>
      <c r="Y713" s="498"/>
      <c r="Z713" s="498"/>
      <c r="AA713" s="498"/>
      <c r="AB713" s="498"/>
      <c r="AC713" s="498"/>
      <c r="AD713" s="498"/>
      <c r="AE713" s="498"/>
      <c r="AF713" s="498"/>
      <c r="AG713" s="585"/>
      <c r="AH713" s="498"/>
      <c r="AI713" s="498">
        <f t="shared" si="53"/>
        <v>0</v>
      </c>
      <c r="AJ713" s="498">
        <f t="shared" si="54"/>
        <v>0</v>
      </c>
      <c r="AK713" s="498"/>
      <c r="AL713" s="498"/>
      <c r="AM713" s="498"/>
      <c r="AN713" s="498"/>
      <c r="AO713" s="498"/>
      <c r="AP713" s="498"/>
      <c r="AQ713" s="498"/>
      <c r="AR713" s="498"/>
      <c r="AS713" s="498"/>
      <c r="AT713" s="498"/>
      <c r="AU713" s="498"/>
      <c r="AV713" s="498"/>
      <c r="AW713" s="498"/>
      <c r="AX713" s="498"/>
      <c r="AY713" s="498"/>
      <c r="AZ713" s="498"/>
      <c r="BA713" s="498"/>
      <c r="BB713" s="498"/>
      <c r="BC713" s="498"/>
      <c r="BD713" s="498"/>
      <c r="BE713" s="498"/>
      <c r="BF713" s="498"/>
      <c r="BG713" s="256">
        <f t="shared" si="55"/>
        <v>0</v>
      </c>
      <c r="BH713" s="26">
        <f t="shared" si="56"/>
        <v>0</v>
      </c>
      <c r="BI713" s="514">
        <f t="shared" ref="BI713:BI776" si="57">IF(CN713=0,0,BG713/1000/CN713)</f>
        <v>0</v>
      </c>
      <c r="BJ713" s="515">
        <v>0</v>
      </c>
      <c r="BK713" s="515">
        <v>0</v>
      </c>
      <c r="BL713" s="515">
        <v>0</v>
      </c>
      <c r="BM713" s="515">
        <v>0</v>
      </c>
      <c r="BN713" s="515">
        <v>0</v>
      </c>
      <c r="BO713" s="515">
        <v>0</v>
      </c>
      <c r="BP713" s="515">
        <v>0</v>
      </c>
      <c r="BQ713" s="515">
        <v>0</v>
      </c>
      <c r="BR713" s="515">
        <v>0</v>
      </c>
      <c r="BS713" s="515">
        <v>0</v>
      </c>
      <c r="BT713" s="515">
        <v>0</v>
      </c>
      <c r="BU713" s="515">
        <v>0</v>
      </c>
      <c r="BV713" s="515">
        <v>0</v>
      </c>
      <c r="BW713" s="515">
        <v>0</v>
      </c>
      <c r="BX713" s="515">
        <v>0</v>
      </c>
      <c r="BY713" s="515">
        <v>0</v>
      </c>
      <c r="BZ713" s="515">
        <v>0</v>
      </c>
      <c r="CA713" s="515">
        <v>0</v>
      </c>
      <c r="CB713" s="515">
        <v>0</v>
      </c>
      <c r="CC713" s="515">
        <v>0</v>
      </c>
      <c r="CD713" s="515">
        <v>0</v>
      </c>
      <c r="CE713" s="515">
        <v>0</v>
      </c>
      <c r="CF713" s="515">
        <v>0</v>
      </c>
      <c r="CG713" s="516">
        <v>0</v>
      </c>
      <c r="CH713" s="501">
        <v>16749120.000000002</v>
      </c>
      <c r="CI713" s="501">
        <v>16749120.000000002</v>
      </c>
      <c r="CJ713" s="501">
        <v>6972960</v>
      </c>
      <c r="CK713" s="257" t="s">
        <v>1976</v>
      </c>
      <c r="CL713" s="108">
        <v>4.78</v>
      </c>
      <c r="CM713" s="245">
        <v>4.78</v>
      </c>
      <c r="CN713" s="109">
        <v>1.99</v>
      </c>
      <c r="CO713" s="436"/>
      <c r="CP713" s="436"/>
      <c r="CQ713" s="436"/>
      <c r="CR713" s="273"/>
      <c r="CS713" s="447">
        <v>45</v>
      </c>
      <c r="CT713" s="448">
        <v>45</v>
      </c>
      <c r="CU713" s="441">
        <v>0.66666666666666663</v>
      </c>
      <c r="CV713" s="442">
        <v>0.66666666666666663</v>
      </c>
      <c r="CW713" s="450" t="s">
        <v>2311</v>
      </c>
      <c r="CX713" s="242"/>
      <c r="CY713" s="436"/>
      <c r="CZ713" s="436"/>
      <c r="DA713" s="437"/>
      <c r="DB713" s="438"/>
      <c r="DC713" s="457">
        <v>0</v>
      </c>
      <c r="DD713" s="458">
        <v>0</v>
      </c>
      <c r="DE713" s="459">
        <v>0</v>
      </c>
      <c r="DF713" s="357">
        <v>0</v>
      </c>
    </row>
    <row r="714" spans="1:110" ht="35.25" customHeight="1" x14ac:dyDescent="0.25">
      <c r="A714" s="401" t="s">
        <v>56</v>
      </c>
      <c r="B714" s="48" t="s">
        <v>57</v>
      </c>
      <c r="C714" s="48" t="s">
        <v>1099</v>
      </c>
      <c r="D714" s="145" t="s">
        <v>1100</v>
      </c>
      <c r="E714" s="145" t="s">
        <v>1101</v>
      </c>
      <c r="F714" s="145" t="s">
        <v>1266</v>
      </c>
      <c r="G714" s="14" t="s">
        <v>1101</v>
      </c>
      <c r="H714" s="22" t="s">
        <v>1983</v>
      </c>
      <c r="I714" s="145" t="s">
        <v>1980</v>
      </c>
      <c r="J714" s="426">
        <v>8.7641770860000001</v>
      </c>
      <c r="K714" s="426">
        <v>1.4070075728310001</v>
      </c>
      <c r="L714" s="488">
        <v>8.8000000000000007</v>
      </c>
      <c r="M714" s="498"/>
      <c r="N714" s="498"/>
      <c r="O714" s="498"/>
      <c r="P714" s="498"/>
      <c r="Q714" s="498"/>
      <c r="R714" s="498"/>
      <c r="S714" s="498"/>
      <c r="T714" s="498"/>
      <c r="U714" s="498"/>
      <c r="V714" s="498"/>
      <c r="W714" s="498"/>
      <c r="X714" s="498"/>
      <c r="Y714" s="498"/>
      <c r="Z714" s="498"/>
      <c r="AA714" s="498"/>
      <c r="AB714" s="498"/>
      <c r="AC714" s="498"/>
      <c r="AD714" s="498"/>
      <c r="AE714" s="498"/>
      <c r="AF714" s="498"/>
      <c r="AG714" s="585"/>
      <c r="AH714" s="498"/>
      <c r="AI714" s="498">
        <f t="shared" ref="AI714:AI777" si="58">SUM(M714,O714,Q714,S714,U714,W714,Y714,AA714,AC714,AE714,AG714)</f>
        <v>0</v>
      </c>
      <c r="AJ714" s="498">
        <f t="shared" ref="AJ714:AJ777" si="59">SUM(N714,P714,R714,T714,V714,X714,Z714,AB714,AD714,AF714,AH714)</f>
        <v>0</v>
      </c>
      <c r="AK714" s="498"/>
      <c r="AL714" s="498"/>
      <c r="AM714" s="498"/>
      <c r="AN714" s="498"/>
      <c r="AO714" s="498"/>
      <c r="AP714" s="498"/>
      <c r="AQ714" s="498"/>
      <c r="AR714" s="498"/>
      <c r="AS714" s="498"/>
      <c r="AT714" s="498"/>
      <c r="AU714" s="498"/>
      <c r="AV714" s="498"/>
      <c r="AW714" s="498"/>
      <c r="AX714" s="498"/>
      <c r="AY714" s="498"/>
      <c r="AZ714" s="498"/>
      <c r="BA714" s="498"/>
      <c r="BB714" s="498"/>
      <c r="BC714" s="498"/>
      <c r="BD714" s="498"/>
      <c r="BE714" s="498"/>
      <c r="BF714" s="498"/>
      <c r="BG714" s="256">
        <f t="shared" ref="BG714:BG777" si="60">SUM(AK714,AM714,AO714,AQ714,AS714,AU714,AW714,AY714,BA714,BC714,BE714)</f>
        <v>0</v>
      </c>
      <c r="BH714" s="26">
        <f t="shared" ref="BH714:BH777" si="61">SUM(AL714,AN714,AP714,AR714,AT714,AV714,AX714,AZ714,BB714,BD714,BF714)</f>
        <v>0</v>
      </c>
      <c r="BI714" s="514">
        <f t="shared" si="57"/>
        <v>0</v>
      </c>
      <c r="BJ714" s="515">
        <v>0</v>
      </c>
      <c r="BK714" s="515">
        <v>0</v>
      </c>
      <c r="BL714" s="515">
        <v>0</v>
      </c>
      <c r="BM714" s="515">
        <v>0</v>
      </c>
      <c r="BN714" s="515">
        <v>0</v>
      </c>
      <c r="BO714" s="515">
        <v>0</v>
      </c>
      <c r="BP714" s="515">
        <v>0</v>
      </c>
      <c r="BQ714" s="515">
        <v>0</v>
      </c>
      <c r="BR714" s="515">
        <v>0</v>
      </c>
      <c r="BS714" s="515">
        <v>0</v>
      </c>
      <c r="BT714" s="515">
        <v>0</v>
      </c>
      <c r="BU714" s="515">
        <v>0</v>
      </c>
      <c r="BV714" s="515">
        <v>0</v>
      </c>
      <c r="BW714" s="515">
        <v>0</v>
      </c>
      <c r="BX714" s="515">
        <v>0</v>
      </c>
      <c r="BY714" s="515">
        <v>0</v>
      </c>
      <c r="BZ714" s="515">
        <v>0</v>
      </c>
      <c r="CA714" s="515">
        <v>0</v>
      </c>
      <c r="CB714" s="515">
        <v>0</v>
      </c>
      <c r="CC714" s="515">
        <v>0</v>
      </c>
      <c r="CD714" s="515">
        <v>0</v>
      </c>
      <c r="CE714" s="515">
        <v>0</v>
      </c>
      <c r="CF714" s="515">
        <v>0</v>
      </c>
      <c r="CG714" s="516">
        <v>0</v>
      </c>
      <c r="CH714" s="501">
        <v>1962240.0000000002</v>
      </c>
      <c r="CI714" s="501">
        <v>1962240.0000000002</v>
      </c>
      <c r="CJ714" s="501">
        <v>6272160.0000000009</v>
      </c>
      <c r="CK714" s="257" t="s">
        <v>1976</v>
      </c>
      <c r="CL714" s="108">
        <v>0.56000000000000005</v>
      </c>
      <c r="CM714" s="245">
        <v>0.56000000000000005</v>
      </c>
      <c r="CN714" s="109">
        <v>1.79</v>
      </c>
      <c r="CO714" s="436"/>
      <c r="CP714" s="436"/>
      <c r="CQ714" s="436"/>
      <c r="CR714" s="273"/>
      <c r="CS714" s="447">
        <v>33.106918238993721</v>
      </c>
      <c r="CT714" s="448">
        <v>33.106918238993721</v>
      </c>
      <c r="CU714" s="441">
        <v>0.67295597484276737</v>
      </c>
      <c r="CV714" s="442">
        <v>0.67295597484276737</v>
      </c>
      <c r="CW714" s="450" t="s">
        <v>2311</v>
      </c>
      <c r="CX714" s="242"/>
      <c r="CY714" s="436"/>
      <c r="CZ714" s="436"/>
      <c r="DA714" s="437"/>
      <c r="DB714" s="438"/>
      <c r="DC714" s="457">
        <v>0</v>
      </c>
      <c r="DD714" s="458">
        <v>0</v>
      </c>
      <c r="DE714" s="459">
        <v>0</v>
      </c>
      <c r="DF714" s="357">
        <v>0</v>
      </c>
    </row>
    <row r="715" spans="1:110" ht="35.25" customHeight="1" x14ac:dyDescent="0.25">
      <c r="A715" s="401" t="s">
        <v>56</v>
      </c>
      <c r="B715" s="48" t="s">
        <v>57</v>
      </c>
      <c r="C715" s="48" t="s">
        <v>1099</v>
      </c>
      <c r="D715" s="145" t="s">
        <v>1100</v>
      </c>
      <c r="E715" s="145" t="s">
        <v>1101</v>
      </c>
      <c r="F715" s="145" t="s">
        <v>1267</v>
      </c>
      <c r="G715" s="14" t="s">
        <v>1268</v>
      </c>
      <c r="H715" s="22" t="s">
        <v>1983</v>
      </c>
      <c r="I715" s="145" t="s">
        <v>1980</v>
      </c>
      <c r="J715" s="426">
        <v>9.9592921440000008</v>
      </c>
      <c r="K715" s="426">
        <v>1.5884469663930001</v>
      </c>
      <c r="L715" s="488">
        <v>19</v>
      </c>
      <c r="M715" s="498"/>
      <c r="N715" s="498"/>
      <c r="O715" s="498"/>
      <c r="P715" s="498"/>
      <c r="Q715" s="498"/>
      <c r="R715" s="498"/>
      <c r="S715" s="498"/>
      <c r="T715" s="498"/>
      <c r="U715" s="498"/>
      <c r="V715" s="498"/>
      <c r="W715" s="498"/>
      <c r="X715" s="498"/>
      <c r="Y715" s="498"/>
      <c r="Z715" s="498"/>
      <c r="AA715" s="498"/>
      <c r="AB715" s="498"/>
      <c r="AC715" s="498"/>
      <c r="AD715" s="498"/>
      <c r="AE715" s="498"/>
      <c r="AF715" s="498"/>
      <c r="AG715" s="585"/>
      <c r="AH715" s="498"/>
      <c r="AI715" s="498">
        <f t="shared" si="58"/>
        <v>0</v>
      </c>
      <c r="AJ715" s="498">
        <f t="shared" si="59"/>
        <v>0</v>
      </c>
      <c r="AK715" s="498"/>
      <c r="AL715" s="498"/>
      <c r="AM715" s="498"/>
      <c r="AN715" s="498"/>
      <c r="AO715" s="498"/>
      <c r="AP715" s="498"/>
      <c r="AQ715" s="498"/>
      <c r="AR715" s="498"/>
      <c r="AS715" s="498"/>
      <c r="AT715" s="498"/>
      <c r="AU715" s="498"/>
      <c r="AV715" s="498"/>
      <c r="AW715" s="498"/>
      <c r="AX715" s="498"/>
      <c r="AY715" s="498"/>
      <c r="AZ715" s="498"/>
      <c r="BA715" s="498"/>
      <c r="BB715" s="498"/>
      <c r="BC715" s="498"/>
      <c r="BD715" s="498"/>
      <c r="BE715" s="498"/>
      <c r="BF715" s="498"/>
      <c r="BG715" s="256">
        <f t="shared" si="60"/>
        <v>0</v>
      </c>
      <c r="BH715" s="26">
        <f t="shared" si="61"/>
        <v>0</v>
      </c>
      <c r="BI715" s="514">
        <f t="shared" si="57"/>
        <v>0</v>
      </c>
      <c r="BJ715" s="515">
        <v>0</v>
      </c>
      <c r="BK715" s="515">
        <v>0</v>
      </c>
      <c r="BL715" s="515">
        <v>0</v>
      </c>
      <c r="BM715" s="515">
        <v>0</v>
      </c>
      <c r="BN715" s="515">
        <v>0</v>
      </c>
      <c r="BO715" s="515">
        <v>0</v>
      </c>
      <c r="BP715" s="515">
        <v>0</v>
      </c>
      <c r="BQ715" s="515">
        <v>0</v>
      </c>
      <c r="BR715" s="515">
        <v>0</v>
      </c>
      <c r="BS715" s="515">
        <v>0</v>
      </c>
      <c r="BT715" s="515">
        <v>0</v>
      </c>
      <c r="BU715" s="515">
        <v>0</v>
      </c>
      <c r="BV715" s="515">
        <v>0</v>
      </c>
      <c r="BW715" s="515">
        <v>0</v>
      </c>
      <c r="BX715" s="515">
        <v>0</v>
      </c>
      <c r="BY715" s="515">
        <v>0</v>
      </c>
      <c r="BZ715" s="515">
        <v>0</v>
      </c>
      <c r="CA715" s="515">
        <v>0</v>
      </c>
      <c r="CB715" s="515">
        <v>0</v>
      </c>
      <c r="CC715" s="515">
        <v>0</v>
      </c>
      <c r="CD715" s="515">
        <v>0</v>
      </c>
      <c r="CE715" s="515">
        <v>0</v>
      </c>
      <c r="CF715" s="515">
        <v>0</v>
      </c>
      <c r="CG715" s="516">
        <v>0</v>
      </c>
      <c r="CH715" s="501">
        <v>10196640.000000002</v>
      </c>
      <c r="CI715" s="501">
        <v>10196640.000000002</v>
      </c>
      <c r="CJ715" s="501">
        <v>10932480.000000002</v>
      </c>
      <c r="CK715" s="257" t="s">
        <v>1976</v>
      </c>
      <c r="CL715" s="108">
        <v>2.91</v>
      </c>
      <c r="CM715" s="245">
        <v>2.91</v>
      </c>
      <c r="CN715" s="109">
        <v>3.12</v>
      </c>
      <c r="CO715" s="436"/>
      <c r="CP715" s="436"/>
      <c r="CQ715" s="436"/>
      <c r="CR715" s="273"/>
      <c r="CS715" s="447">
        <v>32.666666666666664</v>
      </c>
      <c r="CT715" s="448">
        <v>32.666666666666664</v>
      </c>
      <c r="CU715" s="441">
        <v>0.66666666666666663</v>
      </c>
      <c r="CV715" s="442">
        <v>0.66666666666666663</v>
      </c>
      <c r="CW715" s="450" t="s">
        <v>2311</v>
      </c>
      <c r="CX715" s="242"/>
      <c r="CY715" s="436"/>
      <c r="CZ715" s="436"/>
      <c r="DA715" s="437"/>
      <c r="DB715" s="438"/>
      <c r="DC715" s="457">
        <v>0</v>
      </c>
      <c r="DD715" s="458">
        <v>0</v>
      </c>
      <c r="DE715" s="459">
        <v>0</v>
      </c>
      <c r="DF715" s="357">
        <v>0</v>
      </c>
    </row>
    <row r="716" spans="1:110" ht="35.25" customHeight="1" x14ac:dyDescent="0.25">
      <c r="A716" s="401" t="s">
        <v>56</v>
      </c>
      <c r="B716" s="48" t="s">
        <v>57</v>
      </c>
      <c r="C716" s="48" t="s">
        <v>1099</v>
      </c>
      <c r="D716" s="145" t="s">
        <v>1131</v>
      </c>
      <c r="E716" s="145" t="s">
        <v>1124</v>
      </c>
      <c r="F716" s="145" t="s">
        <v>1269</v>
      </c>
      <c r="G716" s="14" t="s">
        <v>1246</v>
      </c>
      <c r="H716" s="22" t="s">
        <v>1983</v>
      </c>
      <c r="I716" s="145" t="s">
        <v>1980</v>
      </c>
      <c r="J716" s="426">
        <v>20.6</v>
      </c>
      <c r="K716" s="426">
        <v>6.0064393814460004</v>
      </c>
      <c r="L716" s="488">
        <v>2.2999999999999998</v>
      </c>
      <c r="M716" s="498"/>
      <c r="N716" s="498"/>
      <c r="O716" s="498"/>
      <c r="P716" s="498"/>
      <c r="Q716" s="498"/>
      <c r="R716" s="498"/>
      <c r="S716" s="498"/>
      <c r="T716" s="498"/>
      <c r="U716" s="498"/>
      <c r="V716" s="498"/>
      <c r="W716" s="498"/>
      <c r="X716" s="498"/>
      <c r="Y716" s="498"/>
      <c r="Z716" s="498"/>
      <c r="AA716" s="498"/>
      <c r="AB716" s="498"/>
      <c r="AC716" s="498"/>
      <c r="AD716" s="498"/>
      <c r="AE716" s="498"/>
      <c r="AF716" s="498"/>
      <c r="AG716" s="585"/>
      <c r="AH716" s="498"/>
      <c r="AI716" s="498">
        <f t="shared" si="58"/>
        <v>0</v>
      </c>
      <c r="AJ716" s="498">
        <f t="shared" si="59"/>
        <v>0</v>
      </c>
      <c r="AK716" s="498"/>
      <c r="AL716" s="498"/>
      <c r="AM716" s="498"/>
      <c r="AN716" s="498"/>
      <c r="AO716" s="498"/>
      <c r="AP716" s="498"/>
      <c r="AQ716" s="498"/>
      <c r="AR716" s="498"/>
      <c r="AS716" s="498"/>
      <c r="AT716" s="498"/>
      <c r="AU716" s="498"/>
      <c r="AV716" s="498"/>
      <c r="AW716" s="498"/>
      <c r="AX716" s="498"/>
      <c r="AY716" s="498"/>
      <c r="AZ716" s="498"/>
      <c r="BA716" s="498"/>
      <c r="BB716" s="498"/>
      <c r="BC716" s="498"/>
      <c r="BD716" s="498"/>
      <c r="BE716" s="498"/>
      <c r="BF716" s="498"/>
      <c r="BG716" s="256">
        <f t="shared" si="60"/>
        <v>0</v>
      </c>
      <c r="BH716" s="26">
        <f t="shared" si="61"/>
        <v>0</v>
      </c>
      <c r="BI716" s="514">
        <f t="shared" si="57"/>
        <v>0</v>
      </c>
      <c r="BJ716" s="515">
        <v>0</v>
      </c>
      <c r="BK716" s="515">
        <v>0</v>
      </c>
      <c r="BL716" s="515">
        <v>0</v>
      </c>
      <c r="BM716" s="515">
        <v>0</v>
      </c>
      <c r="BN716" s="515">
        <v>0</v>
      </c>
      <c r="BO716" s="515">
        <v>0</v>
      </c>
      <c r="BP716" s="515">
        <v>0</v>
      </c>
      <c r="BQ716" s="515">
        <v>0</v>
      </c>
      <c r="BR716" s="515">
        <v>0</v>
      </c>
      <c r="BS716" s="515">
        <v>0</v>
      </c>
      <c r="BT716" s="515">
        <v>0</v>
      </c>
      <c r="BU716" s="515">
        <v>0</v>
      </c>
      <c r="BV716" s="515">
        <v>0</v>
      </c>
      <c r="BW716" s="515">
        <v>0</v>
      </c>
      <c r="BX716" s="515">
        <v>0</v>
      </c>
      <c r="BY716" s="515">
        <v>0</v>
      </c>
      <c r="BZ716" s="515">
        <v>0</v>
      </c>
      <c r="CA716" s="515">
        <v>0</v>
      </c>
      <c r="CB716" s="515">
        <v>0</v>
      </c>
      <c r="CC716" s="515">
        <v>0</v>
      </c>
      <c r="CD716" s="515">
        <v>0</v>
      </c>
      <c r="CE716" s="515">
        <v>0</v>
      </c>
      <c r="CF716" s="515">
        <v>0</v>
      </c>
      <c r="CG716" s="516">
        <v>0</v>
      </c>
      <c r="CH716" s="501">
        <v>24177600.000000004</v>
      </c>
      <c r="CI716" s="501">
        <v>24177600.000000004</v>
      </c>
      <c r="CJ716" s="501">
        <v>41277119.999999993</v>
      </c>
      <c r="CK716" s="257" t="s">
        <v>1976</v>
      </c>
      <c r="CL716" s="108">
        <v>6.9</v>
      </c>
      <c r="CM716" s="245">
        <v>6.9</v>
      </c>
      <c r="CN716" s="109">
        <v>11.78</v>
      </c>
      <c r="CO716" s="436"/>
      <c r="CP716" s="436"/>
      <c r="CQ716" s="436"/>
      <c r="CR716" s="273"/>
      <c r="CS716" s="447">
        <v>70.852380952380926</v>
      </c>
      <c r="CT716" s="448">
        <v>70.852380952380926</v>
      </c>
      <c r="CU716" s="441">
        <v>0.34285714285714247</v>
      </c>
      <c r="CV716" s="442">
        <v>0.34285714285714247</v>
      </c>
      <c r="CW716" s="450" t="s">
        <v>2213</v>
      </c>
      <c r="CX716" s="242"/>
      <c r="CY716" s="436"/>
      <c r="CZ716" s="436"/>
      <c r="DA716" s="437"/>
      <c r="DB716" s="438"/>
      <c r="DC716" s="457">
        <v>146</v>
      </c>
      <c r="DD716" s="458">
        <v>0</v>
      </c>
      <c r="DE716" s="459">
        <v>0</v>
      </c>
      <c r="DF716" s="357">
        <v>48.666666666666664</v>
      </c>
    </row>
    <row r="717" spans="1:110" ht="35.25" customHeight="1" x14ac:dyDescent="0.25">
      <c r="A717" s="401" t="s">
        <v>56</v>
      </c>
      <c r="B717" s="48" t="s">
        <v>57</v>
      </c>
      <c r="C717" s="48" t="s">
        <v>1099</v>
      </c>
      <c r="D717" s="145" t="s">
        <v>1100</v>
      </c>
      <c r="E717" s="145" t="s">
        <v>1101</v>
      </c>
      <c r="F717" s="145" t="s">
        <v>1270</v>
      </c>
      <c r="G717" s="14" t="s">
        <v>1101</v>
      </c>
      <c r="H717" s="22" t="s">
        <v>1979</v>
      </c>
      <c r="I717" s="145" t="s">
        <v>1980</v>
      </c>
      <c r="J717" s="426" t="s">
        <v>1985</v>
      </c>
      <c r="K717" s="426">
        <v>0.71022727125000007</v>
      </c>
      <c r="L717" s="488">
        <v>2</v>
      </c>
      <c r="M717" s="498"/>
      <c r="N717" s="498"/>
      <c r="O717" s="498"/>
      <c r="P717" s="498"/>
      <c r="Q717" s="498"/>
      <c r="R717" s="498"/>
      <c r="S717" s="498"/>
      <c r="T717" s="498"/>
      <c r="U717" s="498"/>
      <c r="V717" s="498"/>
      <c r="W717" s="498"/>
      <c r="X717" s="498"/>
      <c r="Y717" s="498"/>
      <c r="Z717" s="498"/>
      <c r="AA717" s="498"/>
      <c r="AB717" s="498"/>
      <c r="AC717" s="498"/>
      <c r="AD717" s="498"/>
      <c r="AE717" s="498"/>
      <c r="AF717" s="498"/>
      <c r="AG717" s="585"/>
      <c r="AH717" s="498"/>
      <c r="AI717" s="498">
        <f t="shared" si="58"/>
        <v>0</v>
      </c>
      <c r="AJ717" s="498">
        <f t="shared" si="59"/>
        <v>0</v>
      </c>
      <c r="AK717" s="498"/>
      <c r="AL717" s="498"/>
      <c r="AM717" s="498"/>
      <c r="AN717" s="498"/>
      <c r="AO717" s="498"/>
      <c r="AP717" s="498"/>
      <c r="AQ717" s="498"/>
      <c r="AR717" s="498"/>
      <c r="AS717" s="498"/>
      <c r="AT717" s="498"/>
      <c r="AU717" s="498"/>
      <c r="AV717" s="498"/>
      <c r="AW717" s="498"/>
      <c r="AX717" s="498"/>
      <c r="AY717" s="498"/>
      <c r="AZ717" s="498"/>
      <c r="BA717" s="498"/>
      <c r="BB717" s="498"/>
      <c r="BC717" s="498"/>
      <c r="BD717" s="498"/>
      <c r="BE717" s="498"/>
      <c r="BF717" s="498"/>
      <c r="BG717" s="256">
        <f t="shared" si="60"/>
        <v>0</v>
      </c>
      <c r="BH717" s="26">
        <f t="shared" si="61"/>
        <v>0</v>
      </c>
      <c r="BI717" s="514">
        <f t="shared" si="57"/>
        <v>0</v>
      </c>
      <c r="BJ717" s="515">
        <v>0</v>
      </c>
      <c r="BK717" s="515">
        <v>0</v>
      </c>
      <c r="BL717" s="515">
        <v>0</v>
      </c>
      <c r="BM717" s="515">
        <v>0</v>
      </c>
      <c r="BN717" s="515">
        <v>0</v>
      </c>
      <c r="BO717" s="515">
        <v>0</v>
      </c>
      <c r="BP717" s="515">
        <v>0</v>
      </c>
      <c r="BQ717" s="515">
        <v>0</v>
      </c>
      <c r="BR717" s="515">
        <v>0</v>
      </c>
      <c r="BS717" s="515">
        <v>0</v>
      </c>
      <c r="BT717" s="515">
        <v>0</v>
      </c>
      <c r="BU717" s="515">
        <v>0</v>
      </c>
      <c r="BV717" s="515">
        <v>0</v>
      </c>
      <c r="BW717" s="515">
        <v>0</v>
      </c>
      <c r="BX717" s="515">
        <v>0</v>
      </c>
      <c r="BY717" s="515">
        <v>0</v>
      </c>
      <c r="BZ717" s="515">
        <v>0</v>
      </c>
      <c r="CA717" s="515">
        <v>0</v>
      </c>
      <c r="CB717" s="515">
        <v>0</v>
      </c>
      <c r="CC717" s="515">
        <v>0</v>
      </c>
      <c r="CD717" s="515">
        <v>0</v>
      </c>
      <c r="CE717" s="515">
        <v>0</v>
      </c>
      <c r="CF717" s="515">
        <v>0</v>
      </c>
      <c r="CG717" s="516">
        <v>0</v>
      </c>
      <c r="CH717" s="501">
        <v>0</v>
      </c>
      <c r="CI717" s="501">
        <v>0</v>
      </c>
      <c r="CJ717" s="501">
        <v>0</v>
      </c>
      <c r="CK717" s="257" t="s">
        <v>1976</v>
      </c>
      <c r="CL717" s="108">
        <v>0</v>
      </c>
      <c r="CM717" s="245">
        <v>0</v>
      </c>
      <c r="CN717" s="109">
        <v>0</v>
      </c>
      <c r="CO717" s="436"/>
      <c r="CP717" s="436"/>
      <c r="CQ717" s="436"/>
      <c r="CR717" s="273"/>
      <c r="CS717" s="447">
        <v>0</v>
      </c>
      <c r="CT717" s="448">
        <v>0</v>
      </c>
      <c r="CU717" s="441">
        <v>0</v>
      </c>
      <c r="CV717" s="442">
        <v>0</v>
      </c>
      <c r="CW717" s="450" t="s">
        <v>2217</v>
      </c>
      <c r="CX717" s="242"/>
      <c r="CY717" s="436"/>
      <c r="CZ717" s="436"/>
      <c r="DA717" s="437"/>
      <c r="DB717" s="438"/>
      <c r="DC717" s="457">
        <v>0</v>
      </c>
      <c r="DD717" s="458">
        <v>0</v>
      </c>
      <c r="DE717" s="459">
        <v>0</v>
      </c>
      <c r="DF717" s="357">
        <v>0</v>
      </c>
    </row>
    <row r="718" spans="1:110" ht="35.25" customHeight="1" x14ac:dyDescent="0.25">
      <c r="A718" s="401" t="s">
        <v>56</v>
      </c>
      <c r="B718" s="48" t="s">
        <v>57</v>
      </c>
      <c r="C718" s="48" t="s">
        <v>1099</v>
      </c>
      <c r="D718" s="145" t="s">
        <v>1251</v>
      </c>
      <c r="E718" s="145" t="s">
        <v>1147</v>
      </c>
      <c r="F718" s="145" t="s">
        <v>1271</v>
      </c>
      <c r="G718" s="14" t="s">
        <v>1147</v>
      </c>
      <c r="H718" s="22" t="s">
        <v>1983</v>
      </c>
      <c r="I718" s="145" t="s">
        <v>1980</v>
      </c>
      <c r="J718" s="426">
        <v>8.1666195580000007</v>
      </c>
      <c r="K718" s="426">
        <v>0.57443181698700008</v>
      </c>
      <c r="L718" s="488">
        <v>7</v>
      </c>
      <c r="M718" s="498"/>
      <c r="N718" s="498"/>
      <c r="O718" s="498"/>
      <c r="P718" s="498"/>
      <c r="Q718" s="498"/>
      <c r="R718" s="498"/>
      <c r="S718" s="498"/>
      <c r="T718" s="498"/>
      <c r="U718" s="498"/>
      <c r="V718" s="498"/>
      <c r="W718" s="498"/>
      <c r="X718" s="498"/>
      <c r="Y718" s="498"/>
      <c r="Z718" s="498"/>
      <c r="AA718" s="498"/>
      <c r="AB718" s="498"/>
      <c r="AC718" s="498"/>
      <c r="AD718" s="498"/>
      <c r="AE718" s="498"/>
      <c r="AF718" s="498"/>
      <c r="AG718" s="585"/>
      <c r="AH718" s="498"/>
      <c r="AI718" s="498">
        <f t="shared" si="58"/>
        <v>0</v>
      </c>
      <c r="AJ718" s="498">
        <f t="shared" si="59"/>
        <v>0</v>
      </c>
      <c r="AK718" s="498"/>
      <c r="AL718" s="498"/>
      <c r="AM718" s="498"/>
      <c r="AN718" s="498"/>
      <c r="AO718" s="498"/>
      <c r="AP718" s="498"/>
      <c r="AQ718" s="498"/>
      <c r="AR718" s="498"/>
      <c r="AS718" s="498"/>
      <c r="AT718" s="498"/>
      <c r="AU718" s="498"/>
      <c r="AV718" s="498"/>
      <c r="AW718" s="498"/>
      <c r="AX718" s="498"/>
      <c r="AY718" s="498"/>
      <c r="AZ718" s="498"/>
      <c r="BA718" s="498"/>
      <c r="BB718" s="498"/>
      <c r="BC718" s="498"/>
      <c r="BD718" s="498"/>
      <c r="BE718" s="498"/>
      <c r="BF718" s="498"/>
      <c r="BG718" s="256">
        <f t="shared" si="60"/>
        <v>0</v>
      </c>
      <c r="BH718" s="26">
        <f t="shared" si="61"/>
        <v>0</v>
      </c>
      <c r="BI718" s="514">
        <f t="shared" si="57"/>
        <v>0</v>
      </c>
      <c r="BJ718" s="515">
        <v>0</v>
      </c>
      <c r="BK718" s="515">
        <v>0</v>
      </c>
      <c r="BL718" s="515">
        <v>0</v>
      </c>
      <c r="BM718" s="515">
        <v>0</v>
      </c>
      <c r="BN718" s="515">
        <v>0</v>
      </c>
      <c r="BO718" s="515">
        <v>0</v>
      </c>
      <c r="BP718" s="515">
        <v>0</v>
      </c>
      <c r="BQ718" s="515">
        <v>0</v>
      </c>
      <c r="BR718" s="515">
        <v>0</v>
      </c>
      <c r="BS718" s="515">
        <v>0</v>
      </c>
      <c r="BT718" s="515">
        <v>0</v>
      </c>
      <c r="BU718" s="515">
        <v>0</v>
      </c>
      <c r="BV718" s="515">
        <v>0</v>
      </c>
      <c r="BW718" s="515">
        <v>0</v>
      </c>
      <c r="BX718" s="515">
        <v>0</v>
      </c>
      <c r="BY718" s="515">
        <v>0</v>
      </c>
      <c r="BZ718" s="515">
        <v>0</v>
      </c>
      <c r="CA718" s="515">
        <v>0</v>
      </c>
      <c r="CB718" s="515">
        <v>0</v>
      </c>
      <c r="CC718" s="515">
        <v>0</v>
      </c>
      <c r="CD718" s="515">
        <v>0</v>
      </c>
      <c r="CE718" s="515">
        <v>0</v>
      </c>
      <c r="CF718" s="515">
        <v>0</v>
      </c>
      <c r="CG718" s="516">
        <v>0</v>
      </c>
      <c r="CH718" s="501">
        <v>2803200.0000000009</v>
      </c>
      <c r="CI718" s="501">
        <v>2803200.0000000009</v>
      </c>
      <c r="CJ718" s="501">
        <v>7183200</v>
      </c>
      <c r="CK718" s="257" t="s">
        <v>1976</v>
      </c>
      <c r="CL718" s="108">
        <v>0.8</v>
      </c>
      <c r="CM718" s="245">
        <v>0.8</v>
      </c>
      <c r="CN718" s="109">
        <v>2.0499999999999998</v>
      </c>
      <c r="CO718" s="436"/>
      <c r="CP718" s="436"/>
      <c r="CQ718" s="436"/>
      <c r="CR718" s="273"/>
      <c r="CS718" s="447">
        <v>336.47619047619048</v>
      </c>
      <c r="CT718" s="448">
        <v>336.47619047619048</v>
      </c>
      <c r="CU718" s="441">
        <v>1.6666666666666667</v>
      </c>
      <c r="CV718" s="442">
        <v>1.6666666666666667</v>
      </c>
      <c r="CW718" s="450" t="s">
        <v>2325</v>
      </c>
      <c r="CX718" s="242"/>
      <c r="CY718" s="436"/>
      <c r="CZ718" s="436"/>
      <c r="DA718" s="437"/>
      <c r="DB718" s="438"/>
      <c r="DC718" s="457">
        <v>0</v>
      </c>
      <c r="DD718" s="458">
        <v>0</v>
      </c>
      <c r="DE718" s="459">
        <v>4585</v>
      </c>
      <c r="DF718" s="357">
        <v>1528.3333333333333</v>
      </c>
    </row>
    <row r="719" spans="1:110" ht="35.25" customHeight="1" x14ac:dyDescent="0.25">
      <c r="A719" s="401" t="s">
        <v>56</v>
      </c>
      <c r="B719" s="48" t="s">
        <v>57</v>
      </c>
      <c r="C719" s="48" t="s">
        <v>1099</v>
      </c>
      <c r="D719" s="145" t="s">
        <v>1190</v>
      </c>
      <c r="E719" s="145" t="s">
        <v>1191</v>
      </c>
      <c r="F719" s="145" t="s">
        <v>1272</v>
      </c>
      <c r="G719" s="14" t="s">
        <v>1191</v>
      </c>
      <c r="H719" s="22" t="s">
        <v>1978</v>
      </c>
      <c r="I719" s="145" t="s">
        <v>1980</v>
      </c>
      <c r="J719" s="426">
        <v>9.4015717829999996</v>
      </c>
      <c r="K719" s="426">
        <v>0.49810605957000004</v>
      </c>
      <c r="L719" s="488">
        <v>5.9</v>
      </c>
      <c r="M719" s="498"/>
      <c r="N719" s="498"/>
      <c r="O719" s="498"/>
      <c r="P719" s="498"/>
      <c r="Q719" s="498"/>
      <c r="R719" s="498"/>
      <c r="S719" s="498"/>
      <c r="T719" s="498"/>
      <c r="U719" s="498"/>
      <c r="V719" s="498"/>
      <c r="W719" s="498"/>
      <c r="X719" s="498"/>
      <c r="Y719" s="498"/>
      <c r="Z719" s="498"/>
      <c r="AA719" s="498"/>
      <c r="AB719" s="498"/>
      <c r="AC719" s="498"/>
      <c r="AD719" s="498"/>
      <c r="AE719" s="498"/>
      <c r="AF719" s="498"/>
      <c r="AG719" s="585"/>
      <c r="AH719" s="498"/>
      <c r="AI719" s="498">
        <f t="shared" si="58"/>
        <v>0</v>
      </c>
      <c r="AJ719" s="498">
        <f t="shared" si="59"/>
        <v>0</v>
      </c>
      <c r="AK719" s="498"/>
      <c r="AL719" s="498"/>
      <c r="AM719" s="498"/>
      <c r="AN719" s="498"/>
      <c r="AO719" s="498"/>
      <c r="AP719" s="498"/>
      <c r="AQ719" s="498"/>
      <c r="AR719" s="498"/>
      <c r="AS719" s="498"/>
      <c r="AT719" s="498"/>
      <c r="AU719" s="498"/>
      <c r="AV719" s="498"/>
      <c r="AW719" s="498"/>
      <c r="AX719" s="498"/>
      <c r="AY719" s="498"/>
      <c r="AZ719" s="498"/>
      <c r="BA719" s="498"/>
      <c r="BB719" s="498"/>
      <c r="BC719" s="498"/>
      <c r="BD719" s="498"/>
      <c r="BE719" s="498"/>
      <c r="BF719" s="498"/>
      <c r="BG719" s="256">
        <f t="shared" si="60"/>
        <v>0</v>
      </c>
      <c r="BH719" s="26">
        <f t="shared" si="61"/>
        <v>0</v>
      </c>
      <c r="BI719" s="514">
        <f t="shared" si="57"/>
        <v>0</v>
      </c>
      <c r="BJ719" s="515">
        <v>0</v>
      </c>
      <c r="BK719" s="515">
        <v>0</v>
      </c>
      <c r="BL719" s="515">
        <v>0</v>
      </c>
      <c r="BM719" s="515">
        <v>0</v>
      </c>
      <c r="BN719" s="515">
        <v>0</v>
      </c>
      <c r="BO719" s="515">
        <v>0</v>
      </c>
      <c r="BP719" s="515">
        <v>0</v>
      </c>
      <c r="BQ719" s="515">
        <v>0</v>
      </c>
      <c r="BR719" s="515">
        <v>0</v>
      </c>
      <c r="BS719" s="515">
        <v>0</v>
      </c>
      <c r="BT719" s="515">
        <v>0</v>
      </c>
      <c r="BU719" s="515">
        <v>0</v>
      </c>
      <c r="BV719" s="515">
        <v>0</v>
      </c>
      <c r="BW719" s="515">
        <v>0</v>
      </c>
      <c r="BX719" s="515">
        <v>0</v>
      </c>
      <c r="BY719" s="515">
        <v>0</v>
      </c>
      <c r="BZ719" s="515">
        <v>0</v>
      </c>
      <c r="CA719" s="515">
        <v>0</v>
      </c>
      <c r="CB719" s="515">
        <v>0</v>
      </c>
      <c r="CC719" s="515">
        <v>0</v>
      </c>
      <c r="CD719" s="515">
        <v>0</v>
      </c>
      <c r="CE719" s="515">
        <v>0</v>
      </c>
      <c r="CF719" s="515">
        <v>0</v>
      </c>
      <c r="CG719" s="516">
        <v>0</v>
      </c>
      <c r="CH719" s="501">
        <v>7673760</v>
      </c>
      <c r="CI719" s="501">
        <v>7673760</v>
      </c>
      <c r="CJ719" s="501">
        <v>6902880</v>
      </c>
      <c r="CK719" s="257" t="s">
        <v>1976</v>
      </c>
      <c r="CL719" s="108">
        <v>2.19</v>
      </c>
      <c r="CM719" s="245">
        <v>2.19</v>
      </c>
      <c r="CN719" s="109">
        <v>1.97</v>
      </c>
      <c r="CO719" s="436"/>
      <c r="CP719" s="436"/>
      <c r="CQ719" s="436"/>
      <c r="CR719" s="273"/>
      <c r="CS719" s="447">
        <v>0</v>
      </c>
      <c r="CT719" s="448">
        <v>0</v>
      </c>
      <c r="CU719" s="441">
        <v>0</v>
      </c>
      <c r="CV719" s="442">
        <v>0</v>
      </c>
      <c r="CW719" s="450" t="s">
        <v>2217</v>
      </c>
      <c r="CX719" s="242"/>
      <c r="CY719" s="436"/>
      <c r="CZ719" s="436"/>
      <c r="DA719" s="437"/>
      <c r="DB719" s="438"/>
      <c r="DC719" s="457">
        <v>0</v>
      </c>
      <c r="DD719" s="458">
        <v>0</v>
      </c>
      <c r="DE719" s="459">
        <v>0</v>
      </c>
      <c r="DF719" s="357">
        <v>0</v>
      </c>
    </row>
    <row r="720" spans="1:110" ht="35.25" customHeight="1" x14ac:dyDescent="0.25">
      <c r="A720" s="401" t="s">
        <v>56</v>
      </c>
      <c r="B720" s="48" t="s">
        <v>57</v>
      </c>
      <c r="C720" s="48" t="s">
        <v>1099</v>
      </c>
      <c r="D720" s="145" t="s">
        <v>1107</v>
      </c>
      <c r="E720" s="145" t="s">
        <v>1273</v>
      </c>
      <c r="F720" s="145" t="s">
        <v>1274</v>
      </c>
      <c r="G720" s="14" t="s">
        <v>1112</v>
      </c>
      <c r="H720" s="22" t="s">
        <v>1978</v>
      </c>
      <c r="I720" s="145" t="s">
        <v>1980</v>
      </c>
      <c r="J720" s="426">
        <v>9.3218974459999995</v>
      </c>
      <c r="K720" s="426">
        <v>3.8399621132249999</v>
      </c>
      <c r="L720" s="488">
        <v>9</v>
      </c>
      <c r="M720" s="498"/>
      <c r="N720" s="498"/>
      <c r="O720" s="498"/>
      <c r="P720" s="498"/>
      <c r="Q720" s="498"/>
      <c r="R720" s="498"/>
      <c r="S720" s="498"/>
      <c r="T720" s="498"/>
      <c r="U720" s="498"/>
      <c r="V720" s="498"/>
      <c r="W720" s="498"/>
      <c r="X720" s="498"/>
      <c r="Y720" s="498"/>
      <c r="Z720" s="498"/>
      <c r="AA720" s="498"/>
      <c r="AB720" s="498"/>
      <c r="AC720" s="498">
        <v>1</v>
      </c>
      <c r="AD720" s="498">
        <v>1</v>
      </c>
      <c r="AE720" s="498"/>
      <c r="AF720" s="498"/>
      <c r="AG720" s="585"/>
      <c r="AH720" s="498"/>
      <c r="AI720" s="498">
        <f t="shared" si="58"/>
        <v>1</v>
      </c>
      <c r="AJ720" s="498">
        <f t="shared" si="59"/>
        <v>1</v>
      </c>
      <c r="AK720" s="498"/>
      <c r="AL720" s="498"/>
      <c r="AM720" s="498"/>
      <c r="AN720" s="498"/>
      <c r="AO720" s="498"/>
      <c r="AP720" s="498"/>
      <c r="AQ720" s="498"/>
      <c r="AR720" s="498"/>
      <c r="AS720" s="498"/>
      <c r="AT720" s="498"/>
      <c r="AU720" s="498"/>
      <c r="AV720" s="498"/>
      <c r="AW720" s="498"/>
      <c r="AX720" s="498"/>
      <c r="AY720" s="498"/>
      <c r="AZ720" s="498"/>
      <c r="BA720" s="498">
        <v>82.8</v>
      </c>
      <c r="BB720" s="498">
        <v>82.8</v>
      </c>
      <c r="BC720" s="498"/>
      <c r="BD720" s="498"/>
      <c r="BE720" s="498"/>
      <c r="BF720" s="498"/>
      <c r="BG720" s="256">
        <f t="shared" si="60"/>
        <v>82.8</v>
      </c>
      <c r="BH720" s="26">
        <f t="shared" si="61"/>
        <v>82.8</v>
      </c>
      <c r="BI720" s="514">
        <f t="shared" si="57"/>
        <v>1.0209617755856968E-2</v>
      </c>
      <c r="BJ720" s="515">
        <v>0</v>
      </c>
      <c r="BK720" s="515">
        <v>0</v>
      </c>
      <c r="BL720" s="515">
        <v>0</v>
      </c>
      <c r="BM720" s="515">
        <v>0</v>
      </c>
      <c r="BN720" s="515">
        <v>0</v>
      </c>
      <c r="BO720" s="515">
        <v>0</v>
      </c>
      <c r="BP720" s="515">
        <v>0</v>
      </c>
      <c r="BQ720" s="515">
        <v>0</v>
      </c>
      <c r="BR720" s="515">
        <v>0</v>
      </c>
      <c r="BS720" s="515">
        <v>0</v>
      </c>
      <c r="BT720" s="515">
        <v>0</v>
      </c>
      <c r="BU720" s="515">
        <v>0</v>
      </c>
      <c r="BV720" s="515">
        <v>0</v>
      </c>
      <c r="BW720" s="515">
        <v>0</v>
      </c>
      <c r="BX720" s="515">
        <v>0</v>
      </c>
      <c r="BY720" s="515">
        <v>0</v>
      </c>
      <c r="BZ720" s="515">
        <v>97193.952000000005</v>
      </c>
      <c r="CA720" s="515">
        <v>97193.952000000005</v>
      </c>
      <c r="CB720" s="515">
        <v>0</v>
      </c>
      <c r="CC720" s="515">
        <v>0</v>
      </c>
      <c r="CD720" s="515">
        <v>0</v>
      </c>
      <c r="CE720" s="515">
        <v>0</v>
      </c>
      <c r="CF720" s="515">
        <v>97193.952000000005</v>
      </c>
      <c r="CG720" s="516">
        <v>97193.952000000005</v>
      </c>
      <c r="CH720" s="501">
        <v>22881120.000000004</v>
      </c>
      <c r="CI720" s="501">
        <v>22881120.000000004</v>
      </c>
      <c r="CJ720" s="501">
        <v>28417440</v>
      </c>
      <c r="CK720" s="257" t="s">
        <v>1976</v>
      </c>
      <c r="CL720" s="108">
        <v>6.53</v>
      </c>
      <c r="CM720" s="245">
        <v>6.53</v>
      </c>
      <c r="CN720" s="109">
        <v>8.11</v>
      </c>
      <c r="CO720" s="436"/>
      <c r="CP720" s="436"/>
      <c r="CQ720" s="436"/>
      <c r="CR720" s="273"/>
      <c r="CS720" s="447">
        <v>29.040498442367596</v>
      </c>
      <c r="CT720" s="448">
        <v>29.040498442367596</v>
      </c>
      <c r="CU720" s="441">
        <v>0.63239875389408085</v>
      </c>
      <c r="CV720" s="442">
        <v>0.63239875389408085</v>
      </c>
      <c r="CW720" s="450" t="s">
        <v>2311</v>
      </c>
      <c r="CX720" s="242"/>
      <c r="CY720" s="436"/>
      <c r="CZ720" s="436"/>
      <c r="DA720" s="437"/>
      <c r="DB720" s="438"/>
      <c r="DC720" s="457">
        <v>0</v>
      </c>
      <c r="DD720" s="458">
        <v>0</v>
      </c>
      <c r="DE720" s="459">
        <v>0</v>
      </c>
      <c r="DF720" s="357">
        <v>0</v>
      </c>
    </row>
    <row r="721" spans="1:110" ht="35.25" customHeight="1" x14ac:dyDescent="0.25">
      <c r="A721" s="401" t="s">
        <v>56</v>
      </c>
      <c r="B721" s="48" t="s">
        <v>57</v>
      </c>
      <c r="C721" s="48" t="s">
        <v>1099</v>
      </c>
      <c r="D721" s="145" t="s">
        <v>1247</v>
      </c>
      <c r="E721" s="145" t="s">
        <v>1248</v>
      </c>
      <c r="F721" s="145" t="s">
        <v>1275</v>
      </c>
      <c r="G721" s="14" t="s">
        <v>1231</v>
      </c>
      <c r="H721" s="22" t="s">
        <v>1979</v>
      </c>
      <c r="I721" s="145" t="s">
        <v>1980</v>
      </c>
      <c r="J721" s="426">
        <v>7.9674337150000003</v>
      </c>
      <c r="K721" s="426">
        <v>2.626136358174</v>
      </c>
      <c r="L721" s="488">
        <v>2</v>
      </c>
      <c r="M721" s="498"/>
      <c r="N721" s="498"/>
      <c r="O721" s="498"/>
      <c r="P721" s="498"/>
      <c r="Q721" s="498"/>
      <c r="R721" s="498"/>
      <c r="S721" s="498"/>
      <c r="T721" s="498"/>
      <c r="U721" s="498"/>
      <c r="V721" s="498"/>
      <c r="W721" s="498"/>
      <c r="X721" s="498"/>
      <c r="Y721" s="498"/>
      <c r="Z721" s="498"/>
      <c r="AA721" s="498"/>
      <c r="AB721" s="498"/>
      <c r="AC721" s="498">
        <v>1</v>
      </c>
      <c r="AD721" s="498">
        <v>1</v>
      </c>
      <c r="AE721" s="498"/>
      <c r="AF721" s="498"/>
      <c r="AG721" s="585"/>
      <c r="AH721" s="498"/>
      <c r="AI721" s="498">
        <f t="shared" si="58"/>
        <v>1</v>
      </c>
      <c r="AJ721" s="498">
        <f t="shared" si="59"/>
        <v>1</v>
      </c>
      <c r="AK721" s="498"/>
      <c r="AL721" s="498"/>
      <c r="AM721" s="498"/>
      <c r="AN721" s="498"/>
      <c r="AO721" s="498"/>
      <c r="AP721" s="498"/>
      <c r="AQ721" s="498"/>
      <c r="AR721" s="498"/>
      <c r="AS721" s="498"/>
      <c r="AT721" s="498"/>
      <c r="AU721" s="498"/>
      <c r="AV721" s="498"/>
      <c r="AW721" s="498"/>
      <c r="AX721" s="498"/>
      <c r="AY721" s="498"/>
      <c r="AZ721" s="498"/>
      <c r="BA721" s="498">
        <v>39</v>
      </c>
      <c r="BB721" s="498">
        <v>39</v>
      </c>
      <c r="BC721" s="498"/>
      <c r="BD721" s="498"/>
      <c r="BE721" s="498"/>
      <c r="BF721" s="498"/>
      <c r="BG721" s="256">
        <f t="shared" si="60"/>
        <v>39</v>
      </c>
      <c r="BH721" s="26">
        <f t="shared" si="61"/>
        <v>39</v>
      </c>
      <c r="BI721" s="514">
        <f t="shared" si="57"/>
        <v>5.9451219512195123E-3</v>
      </c>
      <c r="BJ721" s="515">
        <v>0</v>
      </c>
      <c r="BK721" s="515">
        <v>0</v>
      </c>
      <c r="BL721" s="515">
        <v>0</v>
      </c>
      <c r="BM721" s="515">
        <v>0</v>
      </c>
      <c r="BN721" s="515">
        <v>0</v>
      </c>
      <c r="BO721" s="515">
        <v>0</v>
      </c>
      <c r="BP721" s="515">
        <v>0</v>
      </c>
      <c r="BQ721" s="515">
        <v>0</v>
      </c>
      <c r="BR721" s="515">
        <v>0</v>
      </c>
      <c r="BS721" s="515">
        <v>0</v>
      </c>
      <c r="BT721" s="515">
        <v>0</v>
      </c>
      <c r="BU721" s="515">
        <v>0</v>
      </c>
      <c r="BV721" s="515">
        <v>0</v>
      </c>
      <c r="BW721" s="515">
        <v>0</v>
      </c>
      <c r="BX721" s="515">
        <v>0</v>
      </c>
      <c r="BY721" s="515">
        <v>0</v>
      </c>
      <c r="BZ721" s="515">
        <v>45779.76</v>
      </c>
      <c r="CA721" s="515">
        <v>45779.76</v>
      </c>
      <c r="CB721" s="515">
        <v>0</v>
      </c>
      <c r="CC721" s="515">
        <v>0</v>
      </c>
      <c r="CD721" s="515">
        <v>0</v>
      </c>
      <c r="CE721" s="515">
        <v>0</v>
      </c>
      <c r="CF721" s="515">
        <v>45779.76</v>
      </c>
      <c r="CG721" s="516">
        <v>45779.76</v>
      </c>
      <c r="CH721" s="501">
        <v>25684320.000000004</v>
      </c>
      <c r="CI721" s="501">
        <v>25684320.000000004</v>
      </c>
      <c r="CJ721" s="501">
        <v>22986240</v>
      </c>
      <c r="CK721" s="257" t="s">
        <v>1976</v>
      </c>
      <c r="CL721" s="108">
        <v>7.33</v>
      </c>
      <c r="CM721" s="245">
        <v>7.33</v>
      </c>
      <c r="CN721" s="109">
        <v>6.56</v>
      </c>
      <c r="CO721" s="436"/>
      <c r="CP721" s="436"/>
      <c r="CQ721" s="436"/>
      <c r="CR721" s="273"/>
      <c r="CS721" s="447">
        <v>42</v>
      </c>
      <c r="CT721" s="448">
        <v>42</v>
      </c>
      <c r="CU721" s="441">
        <v>0.66666666666666663</v>
      </c>
      <c r="CV721" s="442">
        <v>0.66666666666666663</v>
      </c>
      <c r="CW721" s="450" t="s">
        <v>2213</v>
      </c>
      <c r="CX721" s="242"/>
      <c r="CY721" s="436"/>
      <c r="CZ721" s="436"/>
      <c r="DA721" s="437"/>
      <c r="DB721" s="438"/>
      <c r="DC721" s="457">
        <v>0</v>
      </c>
      <c r="DD721" s="458">
        <v>0</v>
      </c>
      <c r="DE721" s="459">
        <v>0</v>
      </c>
      <c r="DF721" s="357">
        <v>0</v>
      </c>
    </row>
    <row r="722" spans="1:110" ht="35.25" customHeight="1" x14ac:dyDescent="0.25">
      <c r="A722" s="401" t="s">
        <v>56</v>
      </c>
      <c r="B722" s="48" t="s">
        <v>57</v>
      </c>
      <c r="C722" s="48" t="s">
        <v>1099</v>
      </c>
      <c r="D722" s="145" t="s">
        <v>1276</v>
      </c>
      <c r="E722" s="145" t="s">
        <v>1243</v>
      </c>
      <c r="F722" s="145" t="s">
        <v>1277</v>
      </c>
      <c r="G722" s="14" t="s">
        <v>1163</v>
      </c>
      <c r="H722" s="22" t="s">
        <v>1979</v>
      </c>
      <c r="I722" s="145" t="s">
        <v>1980</v>
      </c>
      <c r="J722" s="426">
        <v>11.23408154</v>
      </c>
      <c r="K722" s="426">
        <v>2.9967802967970001</v>
      </c>
      <c r="L722" s="488">
        <v>2</v>
      </c>
      <c r="M722" s="498"/>
      <c r="N722" s="498"/>
      <c r="O722" s="498"/>
      <c r="P722" s="498"/>
      <c r="Q722" s="498"/>
      <c r="R722" s="498"/>
      <c r="S722" s="498"/>
      <c r="T722" s="498"/>
      <c r="U722" s="498"/>
      <c r="V722" s="498"/>
      <c r="W722" s="498"/>
      <c r="X722" s="498"/>
      <c r="Y722" s="498"/>
      <c r="Z722" s="498"/>
      <c r="AA722" s="498"/>
      <c r="AB722" s="498"/>
      <c r="AC722" s="498"/>
      <c r="AD722" s="498"/>
      <c r="AE722" s="498"/>
      <c r="AF722" s="498"/>
      <c r="AG722" s="585"/>
      <c r="AH722" s="498"/>
      <c r="AI722" s="498">
        <f t="shared" si="58"/>
        <v>0</v>
      </c>
      <c r="AJ722" s="498">
        <f t="shared" si="59"/>
        <v>0</v>
      </c>
      <c r="AK722" s="498"/>
      <c r="AL722" s="498"/>
      <c r="AM722" s="498"/>
      <c r="AN722" s="498"/>
      <c r="AO722" s="498"/>
      <c r="AP722" s="498"/>
      <c r="AQ722" s="498"/>
      <c r="AR722" s="498"/>
      <c r="AS722" s="498"/>
      <c r="AT722" s="498"/>
      <c r="AU722" s="498"/>
      <c r="AV722" s="498"/>
      <c r="AW722" s="498"/>
      <c r="AX722" s="498"/>
      <c r="AY722" s="498"/>
      <c r="AZ722" s="498"/>
      <c r="BA722" s="498"/>
      <c r="BB722" s="498"/>
      <c r="BC722" s="498"/>
      <c r="BD722" s="498"/>
      <c r="BE722" s="498"/>
      <c r="BF722" s="498"/>
      <c r="BG722" s="256">
        <f t="shared" si="60"/>
        <v>0</v>
      </c>
      <c r="BH722" s="26">
        <f t="shared" si="61"/>
        <v>0</v>
      </c>
      <c r="BI722" s="514">
        <f t="shared" si="57"/>
        <v>0</v>
      </c>
      <c r="BJ722" s="515">
        <v>0</v>
      </c>
      <c r="BK722" s="515">
        <v>0</v>
      </c>
      <c r="BL722" s="515">
        <v>0</v>
      </c>
      <c r="BM722" s="515">
        <v>0</v>
      </c>
      <c r="BN722" s="515">
        <v>0</v>
      </c>
      <c r="BO722" s="515">
        <v>0</v>
      </c>
      <c r="BP722" s="515">
        <v>0</v>
      </c>
      <c r="BQ722" s="515">
        <v>0</v>
      </c>
      <c r="BR722" s="515">
        <v>0</v>
      </c>
      <c r="BS722" s="515">
        <v>0</v>
      </c>
      <c r="BT722" s="515">
        <v>0</v>
      </c>
      <c r="BU722" s="515">
        <v>0</v>
      </c>
      <c r="BV722" s="515">
        <v>0</v>
      </c>
      <c r="BW722" s="515">
        <v>0</v>
      </c>
      <c r="BX722" s="515">
        <v>0</v>
      </c>
      <c r="BY722" s="515">
        <v>0</v>
      </c>
      <c r="BZ722" s="515">
        <v>0</v>
      </c>
      <c r="CA722" s="515">
        <v>0</v>
      </c>
      <c r="CB722" s="515">
        <v>0</v>
      </c>
      <c r="CC722" s="515">
        <v>0</v>
      </c>
      <c r="CD722" s="515">
        <v>0</v>
      </c>
      <c r="CE722" s="515">
        <v>0</v>
      </c>
      <c r="CF722" s="515">
        <v>0</v>
      </c>
      <c r="CG722" s="516">
        <v>0</v>
      </c>
      <c r="CH722" s="501">
        <v>20953920.000000004</v>
      </c>
      <c r="CI722" s="501">
        <v>20953920.000000004</v>
      </c>
      <c r="CJ722" s="501">
        <v>23161440.000000004</v>
      </c>
      <c r="CK722" s="257" t="s">
        <v>1976</v>
      </c>
      <c r="CL722" s="108">
        <v>5.98</v>
      </c>
      <c r="CM722" s="245">
        <v>5.98</v>
      </c>
      <c r="CN722" s="109">
        <v>6.61</v>
      </c>
      <c r="CO722" s="436"/>
      <c r="CP722" s="436"/>
      <c r="CQ722" s="436"/>
      <c r="CR722" s="273"/>
      <c r="CS722" s="447">
        <v>19.166666666666668</v>
      </c>
      <c r="CT722" s="448">
        <v>19.166666666666668</v>
      </c>
      <c r="CU722" s="441">
        <v>0.5</v>
      </c>
      <c r="CV722" s="442">
        <v>0.5</v>
      </c>
      <c r="CW722" s="450" t="s">
        <v>2246</v>
      </c>
      <c r="CX722" s="242"/>
      <c r="CY722" s="436"/>
      <c r="CZ722" s="436"/>
      <c r="DA722" s="437"/>
      <c r="DB722" s="438"/>
      <c r="DC722" s="457">
        <v>42</v>
      </c>
      <c r="DD722" s="458">
        <v>73</v>
      </c>
      <c r="DE722" s="459">
        <v>0</v>
      </c>
      <c r="DF722" s="357">
        <v>38.333333333333336</v>
      </c>
    </row>
    <row r="723" spans="1:110" ht="35.25" customHeight="1" x14ac:dyDescent="0.25">
      <c r="A723" s="401" t="s">
        <v>56</v>
      </c>
      <c r="B723" s="48" t="s">
        <v>57</v>
      </c>
      <c r="C723" s="48" t="s">
        <v>1099</v>
      </c>
      <c r="D723" s="145" t="s">
        <v>1262</v>
      </c>
      <c r="E723" s="145" t="s">
        <v>1263</v>
      </c>
      <c r="F723" s="145" t="s">
        <v>1278</v>
      </c>
      <c r="G723" s="14" t="s">
        <v>1279</v>
      </c>
      <c r="H723" s="22" t="s">
        <v>1978</v>
      </c>
      <c r="I723" s="145" t="s">
        <v>1980</v>
      </c>
      <c r="J723" s="426">
        <v>15.69584442</v>
      </c>
      <c r="K723" s="426">
        <v>9.9935605852740004</v>
      </c>
      <c r="L723" s="488">
        <v>87.9</v>
      </c>
      <c r="M723" s="498"/>
      <c r="N723" s="498"/>
      <c r="O723" s="498"/>
      <c r="P723" s="498"/>
      <c r="Q723" s="498"/>
      <c r="R723" s="498"/>
      <c r="S723" s="498"/>
      <c r="T723" s="498"/>
      <c r="U723" s="498"/>
      <c r="V723" s="498"/>
      <c r="W723" s="498"/>
      <c r="X723" s="498"/>
      <c r="Y723" s="498"/>
      <c r="Z723" s="498"/>
      <c r="AA723" s="498"/>
      <c r="AB723" s="498"/>
      <c r="AC723" s="498"/>
      <c r="AD723" s="498"/>
      <c r="AE723" s="498"/>
      <c r="AF723" s="498"/>
      <c r="AG723" s="585">
        <v>3</v>
      </c>
      <c r="AH723" s="498">
        <v>3</v>
      </c>
      <c r="AI723" s="498">
        <f t="shared" si="58"/>
        <v>3</v>
      </c>
      <c r="AJ723" s="498">
        <f t="shared" si="59"/>
        <v>3</v>
      </c>
      <c r="AK723" s="498"/>
      <c r="AL723" s="498"/>
      <c r="AM723" s="498"/>
      <c r="AN723" s="498"/>
      <c r="AO723" s="498"/>
      <c r="AP723" s="498"/>
      <c r="AQ723" s="498"/>
      <c r="AR723" s="498"/>
      <c r="AS723" s="498"/>
      <c r="AT723" s="498"/>
      <c r="AU723" s="498"/>
      <c r="AV723" s="498"/>
      <c r="AW723" s="498"/>
      <c r="AX723" s="498"/>
      <c r="AY723" s="498"/>
      <c r="AZ723" s="498"/>
      <c r="BA723" s="498"/>
      <c r="BB723" s="498"/>
      <c r="BC723" s="498"/>
      <c r="BD723" s="498"/>
      <c r="BE723" s="498">
        <v>6500</v>
      </c>
      <c r="BF723" s="498">
        <v>6500</v>
      </c>
      <c r="BG723" s="256">
        <f t="shared" si="60"/>
        <v>6500</v>
      </c>
      <c r="BH723" s="26">
        <f t="shared" si="61"/>
        <v>6500</v>
      </c>
      <c r="BI723" s="514">
        <f t="shared" si="57"/>
        <v>0.52888527257933282</v>
      </c>
      <c r="BJ723" s="515">
        <v>0</v>
      </c>
      <c r="BK723" s="515">
        <v>0</v>
      </c>
      <c r="BL723" s="515">
        <v>0</v>
      </c>
      <c r="BM723" s="515">
        <v>0</v>
      </c>
      <c r="BN723" s="515">
        <v>0</v>
      </c>
      <c r="BO723" s="515">
        <v>0</v>
      </c>
      <c r="BP723" s="515">
        <v>0</v>
      </c>
      <c r="BQ723" s="515">
        <v>0</v>
      </c>
      <c r="BR723" s="515">
        <v>0</v>
      </c>
      <c r="BS723" s="515">
        <v>0</v>
      </c>
      <c r="BT723" s="515">
        <v>0</v>
      </c>
      <c r="BU723" s="515">
        <v>0</v>
      </c>
      <c r="BV723" s="515">
        <v>0</v>
      </c>
      <c r="BW723" s="515">
        <v>0</v>
      </c>
      <c r="BX723" s="515">
        <v>0</v>
      </c>
      <c r="BY723" s="515">
        <v>0</v>
      </c>
      <c r="BZ723" s="515">
        <v>0</v>
      </c>
      <c r="CA723" s="515">
        <v>0</v>
      </c>
      <c r="CB723" s="515">
        <v>0</v>
      </c>
      <c r="CC723" s="515">
        <v>0</v>
      </c>
      <c r="CD723" s="515">
        <v>21295560</v>
      </c>
      <c r="CE723" s="515">
        <v>21295560</v>
      </c>
      <c r="CF723" s="515">
        <v>21295560</v>
      </c>
      <c r="CG723" s="516">
        <v>21295560</v>
      </c>
      <c r="CH723" s="501">
        <v>2452799.9999999995</v>
      </c>
      <c r="CI723" s="501">
        <v>2452799.9999999995</v>
      </c>
      <c r="CJ723" s="501">
        <v>43064160</v>
      </c>
      <c r="CK723" s="257" t="s">
        <v>1976</v>
      </c>
      <c r="CL723" s="108">
        <v>0.7</v>
      </c>
      <c r="CM723" s="245">
        <v>0.7</v>
      </c>
      <c r="CN723" s="109">
        <v>12.29</v>
      </c>
      <c r="CO723" s="436"/>
      <c r="CP723" s="436"/>
      <c r="CQ723" s="436"/>
      <c r="CR723" s="273"/>
      <c r="CS723" s="447">
        <v>615.89070081274349</v>
      </c>
      <c r="CT723" s="448">
        <v>188.43288090753046</v>
      </c>
      <c r="CU723" s="441">
        <v>2.0789107077814268</v>
      </c>
      <c r="CV723" s="442">
        <v>2.075119238587114</v>
      </c>
      <c r="CW723" s="450" t="s">
        <v>2246</v>
      </c>
      <c r="CX723" s="242"/>
      <c r="CY723" s="436"/>
      <c r="CZ723" s="436"/>
      <c r="DA723" s="437"/>
      <c r="DB723" s="438"/>
      <c r="DC723" s="457">
        <v>0</v>
      </c>
      <c r="DD723" s="458">
        <v>0</v>
      </c>
      <c r="DE723" s="459">
        <v>0</v>
      </c>
      <c r="DF723" s="357">
        <v>0</v>
      </c>
    </row>
    <row r="724" spans="1:110" ht="35.25" customHeight="1" x14ac:dyDescent="0.25">
      <c r="A724" s="401" t="s">
        <v>56</v>
      </c>
      <c r="B724" s="48" t="s">
        <v>57</v>
      </c>
      <c r="C724" s="48" t="s">
        <v>1099</v>
      </c>
      <c r="D724" s="145" t="s">
        <v>1280</v>
      </c>
      <c r="E724" s="145" t="s">
        <v>1191</v>
      </c>
      <c r="F724" s="145" t="s">
        <v>1281</v>
      </c>
      <c r="G724" s="14" t="s">
        <v>1282</v>
      </c>
      <c r="H724" s="22" t="s">
        <v>1979</v>
      </c>
      <c r="I724" s="145" t="s">
        <v>1980</v>
      </c>
      <c r="J724" s="426">
        <v>23.26</v>
      </c>
      <c r="K724" s="426">
        <v>3.809848476924</v>
      </c>
      <c r="L724" s="488">
        <v>22</v>
      </c>
      <c r="M724" s="498"/>
      <c r="N724" s="498"/>
      <c r="O724" s="498"/>
      <c r="P724" s="498"/>
      <c r="Q724" s="498"/>
      <c r="R724" s="498"/>
      <c r="S724" s="498"/>
      <c r="T724" s="498"/>
      <c r="U724" s="498"/>
      <c r="V724" s="498"/>
      <c r="W724" s="498"/>
      <c r="X724" s="498"/>
      <c r="Y724" s="498"/>
      <c r="Z724" s="498"/>
      <c r="AA724" s="498"/>
      <c r="AB724" s="498"/>
      <c r="AC724" s="498">
        <v>1</v>
      </c>
      <c r="AD724" s="498">
        <v>1</v>
      </c>
      <c r="AE724" s="498"/>
      <c r="AF724" s="498"/>
      <c r="AG724" s="585"/>
      <c r="AH724" s="498"/>
      <c r="AI724" s="498">
        <f t="shared" si="58"/>
        <v>1</v>
      </c>
      <c r="AJ724" s="498">
        <f t="shared" si="59"/>
        <v>1</v>
      </c>
      <c r="AK724" s="498"/>
      <c r="AL724" s="498"/>
      <c r="AM724" s="498"/>
      <c r="AN724" s="498"/>
      <c r="AO724" s="498"/>
      <c r="AP724" s="498"/>
      <c r="AQ724" s="498"/>
      <c r="AR724" s="498"/>
      <c r="AS724" s="498"/>
      <c r="AT724" s="498"/>
      <c r="AU724" s="498"/>
      <c r="AV724" s="498"/>
      <c r="AW724" s="498"/>
      <c r="AX724" s="498"/>
      <c r="AY724" s="498"/>
      <c r="AZ724" s="498"/>
      <c r="BA724" s="498">
        <v>68.040000000000006</v>
      </c>
      <c r="BB724" s="498">
        <v>68.040000000000006</v>
      </c>
      <c r="BC724" s="498"/>
      <c r="BD724" s="498"/>
      <c r="BE724" s="498"/>
      <c r="BF724" s="498"/>
      <c r="BG724" s="256">
        <f t="shared" si="60"/>
        <v>68.040000000000006</v>
      </c>
      <c r="BH724" s="26">
        <f t="shared" si="61"/>
        <v>68.040000000000006</v>
      </c>
      <c r="BI724" s="514">
        <f t="shared" si="57"/>
        <v>4.9090909090909098E-3</v>
      </c>
      <c r="BJ724" s="515">
        <v>0</v>
      </c>
      <c r="BK724" s="515">
        <v>0</v>
      </c>
      <c r="BL724" s="515">
        <v>0</v>
      </c>
      <c r="BM724" s="515">
        <v>0</v>
      </c>
      <c r="BN724" s="515">
        <v>0</v>
      </c>
      <c r="BO724" s="515">
        <v>0</v>
      </c>
      <c r="BP724" s="515">
        <v>0</v>
      </c>
      <c r="BQ724" s="515">
        <v>0</v>
      </c>
      <c r="BR724" s="515">
        <v>0</v>
      </c>
      <c r="BS724" s="515">
        <v>0</v>
      </c>
      <c r="BT724" s="515">
        <v>0</v>
      </c>
      <c r="BU724" s="515">
        <v>0</v>
      </c>
      <c r="BV724" s="515">
        <v>0</v>
      </c>
      <c r="BW724" s="515">
        <v>0</v>
      </c>
      <c r="BX724" s="515">
        <v>0</v>
      </c>
      <c r="BY724" s="515">
        <v>0</v>
      </c>
      <c r="BZ724" s="515">
        <v>79868.073600000003</v>
      </c>
      <c r="CA724" s="515">
        <v>79868.073600000003</v>
      </c>
      <c r="CB724" s="515">
        <v>0</v>
      </c>
      <c r="CC724" s="515">
        <v>0</v>
      </c>
      <c r="CD724" s="515">
        <v>0</v>
      </c>
      <c r="CE724" s="515">
        <v>0</v>
      </c>
      <c r="CF724" s="515">
        <v>79868.073600000003</v>
      </c>
      <c r="CG724" s="516">
        <v>79868.073600000003</v>
      </c>
      <c r="CH724" s="501">
        <v>0</v>
      </c>
      <c r="CI724" s="501">
        <v>0</v>
      </c>
      <c r="CJ724" s="501">
        <v>48565440</v>
      </c>
      <c r="CK724" s="257" t="s">
        <v>1976</v>
      </c>
      <c r="CL724" s="108">
        <v>0</v>
      </c>
      <c r="CM724" s="245">
        <v>0</v>
      </c>
      <c r="CN724" s="109">
        <v>13.86</v>
      </c>
      <c r="CO724" s="436"/>
      <c r="CP724" s="436"/>
      <c r="CQ724" s="436"/>
      <c r="CR724" s="273"/>
      <c r="CS724" s="447">
        <v>0</v>
      </c>
      <c r="CT724" s="448">
        <v>0</v>
      </c>
      <c r="CU724" s="441">
        <v>0</v>
      </c>
      <c r="CV724" s="442">
        <v>0</v>
      </c>
      <c r="CW724" s="450" t="s">
        <v>2217</v>
      </c>
      <c r="CX724" s="242"/>
      <c r="CY724" s="436"/>
      <c r="CZ724" s="436"/>
      <c r="DA724" s="437"/>
      <c r="DB724" s="438"/>
      <c r="DC724" s="457">
        <v>0</v>
      </c>
      <c r="DD724" s="458">
        <v>0</v>
      </c>
      <c r="DE724" s="459">
        <v>0</v>
      </c>
      <c r="DF724" s="357">
        <v>0</v>
      </c>
    </row>
    <row r="725" spans="1:110" ht="35.25" customHeight="1" x14ac:dyDescent="0.25">
      <c r="A725" s="401" t="s">
        <v>56</v>
      </c>
      <c r="B725" s="48" t="s">
        <v>57</v>
      </c>
      <c r="C725" s="48" t="s">
        <v>1099</v>
      </c>
      <c r="D725" s="145" t="s">
        <v>1253</v>
      </c>
      <c r="E725" s="145" t="s">
        <v>1101</v>
      </c>
      <c r="F725" s="145" t="s">
        <v>1283</v>
      </c>
      <c r="G725" s="14" t="s">
        <v>1284</v>
      </c>
      <c r="H725" s="22" t="s">
        <v>1983</v>
      </c>
      <c r="I725" s="145" t="s">
        <v>1980</v>
      </c>
      <c r="J725" s="426" t="s">
        <v>1985</v>
      </c>
      <c r="K725" s="426">
        <v>5.0164772622929998</v>
      </c>
      <c r="L725" s="488">
        <v>497.2</v>
      </c>
      <c r="M725" s="498"/>
      <c r="N725" s="498"/>
      <c r="O725" s="498"/>
      <c r="P725" s="498"/>
      <c r="Q725" s="498"/>
      <c r="R725" s="498"/>
      <c r="S725" s="498"/>
      <c r="T725" s="498"/>
      <c r="U725" s="498"/>
      <c r="V725" s="498"/>
      <c r="W725" s="498"/>
      <c r="X725" s="498"/>
      <c r="Y725" s="498"/>
      <c r="Z725" s="498"/>
      <c r="AA725" s="498"/>
      <c r="AB725" s="498"/>
      <c r="AC725" s="498"/>
      <c r="AD725" s="498"/>
      <c r="AE725" s="498"/>
      <c r="AF725" s="498"/>
      <c r="AG725" s="585"/>
      <c r="AH725" s="498"/>
      <c r="AI725" s="498">
        <f t="shared" si="58"/>
        <v>0</v>
      </c>
      <c r="AJ725" s="498">
        <f t="shared" si="59"/>
        <v>0</v>
      </c>
      <c r="AK725" s="498"/>
      <c r="AL725" s="498"/>
      <c r="AM725" s="498"/>
      <c r="AN725" s="498"/>
      <c r="AO725" s="498"/>
      <c r="AP725" s="498"/>
      <c r="AQ725" s="498"/>
      <c r="AR725" s="498"/>
      <c r="AS725" s="498"/>
      <c r="AT725" s="498"/>
      <c r="AU725" s="498"/>
      <c r="AV725" s="498"/>
      <c r="AW725" s="498"/>
      <c r="AX725" s="498"/>
      <c r="AY725" s="498"/>
      <c r="AZ725" s="498"/>
      <c r="BA725" s="498"/>
      <c r="BB725" s="498"/>
      <c r="BC725" s="498"/>
      <c r="BD725" s="498"/>
      <c r="BE725" s="498"/>
      <c r="BF725" s="498"/>
      <c r="BG725" s="256">
        <f t="shared" si="60"/>
        <v>0</v>
      </c>
      <c r="BH725" s="26">
        <f t="shared" si="61"/>
        <v>0</v>
      </c>
      <c r="BI725" s="514">
        <f t="shared" si="57"/>
        <v>0</v>
      </c>
      <c r="BJ725" s="515">
        <v>0</v>
      </c>
      <c r="BK725" s="515">
        <v>0</v>
      </c>
      <c r="BL725" s="515">
        <v>0</v>
      </c>
      <c r="BM725" s="515">
        <v>0</v>
      </c>
      <c r="BN725" s="515">
        <v>0</v>
      </c>
      <c r="BO725" s="515">
        <v>0</v>
      </c>
      <c r="BP725" s="515">
        <v>0</v>
      </c>
      <c r="BQ725" s="515">
        <v>0</v>
      </c>
      <c r="BR725" s="515">
        <v>0</v>
      </c>
      <c r="BS725" s="515">
        <v>0</v>
      </c>
      <c r="BT725" s="515">
        <v>0</v>
      </c>
      <c r="BU725" s="515">
        <v>0</v>
      </c>
      <c r="BV725" s="515">
        <v>0</v>
      </c>
      <c r="BW725" s="515">
        <v>0</v>
      </c>
      <c r="BX725" s="515">
        <v>0</v>
      </c>
      <c r="BY725" s="515">
        <v>0</v>
      </c>
      <c r="BZ725" s="515">
        <v>0</v>
      </c>
      <c r="CA725" s="515">
        <v>0</v>
      </c>
      <c r="CB725" s="515">
        <v>0</v>
      </c>
      <c r="CC725" s="515">
        <v>0</v>
      </c>
      <c r="CD725" s="515">
        <v>0</v>
      </c>
      <c r="CE725" s="515">
        <v>0</v>
      </c>
      <c r="CF725" s="515">
        <v>0</v>
      </c>
      <c r="CG725" s="516">
        <v>0</v>
      </c>
      <c r="CH725" s="501">
        <v>0</v>
      </c>
      <c r="CI725" s="501">
        <v>0</v>
      </c>
      <c r="CJ725" s="501">
        <v>0</v>
      </c>
      <c r="CK725" s="257" t="s">
        <v>1976</v>
      </c>
      <c r="CL725" s="108">
        <v>0</v>
      </c>
      <c r="CM725" s="245">
        <v>0</v>
      </c>
      <c r="CN725" s="109">
        <v>0</v>
      </c>
      <c r="CO725" s="436"/>
      <c r="CP725" s="436"/>
      <c r="CQ725" s="436"/>
      <c r="CR725" s="273"/>
      <c r="CS725" s="447">
        <v>33.082579845648986</v>
      </c>
      <c r="CT725" s="448">
        <v>33.082579845648986</v>
      </c>
      <c r="CU725" s="441">
        <v>0.66772826588251222</v>
      </c>
      <c r="CV725" s="442">
        <v>0.66772826588251222</v>
      </c>
      <c r="CW725" s="450" t="s">
        <v>2311</v>
      </c>
      <c r="CX725" s="242"/>
      <c r="CY725" s="436"/>
      <c r="CZ725" s="436"/>
      <c r="DA725" s="437"/>
      <c r="DB725" s="438"/>
      <c r="DC725" s="457">
        <v>0</v>
      </c>
      <c r="DD725" s="458">
        <v>0</v>
      </c>
      <c r="DE725" s="459">
        <v>0</v>
      </c>
      <c r="DF725" s="357">
        <v>0</v>
      </c>
    </row>
    <row r="726" spans="1:110" ht="35.25" customHeight="1" x14ac:dyDescent="0.25">
      <c r="A726" s="401" t="s">
        <v>56</v>
      </c>
      <c r="B726" s="48" t="s">
        <v>57</v>
      </c>
      <c r="C726" s="48" t="s">
        <v>1099</v>
      </c>
      <c r="D726" s="145" t="s">
        <v>1285</v>
      </c>
      <c r="E726" s="145" t="s">
        <v>1286</v>
      </c>
      <c r="F726" s="145" t="s">
        <v>1287</v>
      </c>
      <c r="G726" s="14" t="s">
        <v>1286</v>
      </c>
      <c r="H726" s="22" t="s">
        <v>1979</v>
      </c>
      <c r="I726" s="145" t="s">
        <v>1987</v>
      </c>
      <c r="J726" s="426">
        <v>1.1015843136138057</v>
      </c>
      <c r="K726" s="426">
        <v>1.9589015110770001</v>
      </c>
      <c r="L726" s="488">
        <v>287.89999999999998</v>
      </c>
      <c r="M726" s="498"/>
      <c r="N726" s="498"/>
      <c r="O726" s="498"/>
      <c r="P726" s="498"/>
      <c r="Q726" s="498"/>
      <c r="R726" s="498"/>
      <c r="S726" s="498"/>
      <c r="T726" s="498"/>
      <c r="U726" s="498"/>
      <c r="V726" s="498"/>
      <c r="W726" s="498"/>
      <c r="X726" s="498"/>
      <c r="Y726" s="498"/>
      <c r="Z726" s="498"/>
      <c r="AA726" s="498"/>
      <c r="AB726" s="498"/>
      <c r="AC726" s="498">
        <v>3</v>
      </c>
      <c r="AD726" s="498">
        <v>3</v>
      </c>
      <c r="AE726" s="498"/>
      <c r="AF726" s="498"/>
      <c r="AG726" s="585"/>
      <c r="AH726" s="498"/>
      <c r="AI726" s="498">
        <f t="shared" si="58"/>
        <v>3</v>
      </c>
      <c r="AJ726" s="498">
        <f t="shared" si="59"/>
        <v>3</v>
      </c>
      <c r="AK726" s="498"/>
      <c r="AL726" s="498"/>
      <c r="AM726" s="498"/>
      <c r="AN726" s="498"/>
      <c r="AO726" s="498"/>
      <c r="AP726" s="498"/>
      <c r="AQ726" s="498"/>
      <c r="AR726" s="498"/>
      <c r="AS726" s="498"/>
      <c r="AT726" s="498"/>
      <c r="AU726" s="498"/>
      <c r="AV726" s="498"/>
      <c r="AW726" s="498"/>
      <c r="AX726" s="498"/>
      <c r="AY726" s="498"/>
      <c r="AZ726" s="498"/>
      <c r="BA726" s="498">
        <v>23.16</v>
      </c>
      <c r="BB726" s="498">
        <v>23.16</v>
      </c>
      <c r="BC726" s="498"/>
      <c r="BD726" s="498"/>
      <c r="BE726" s="498"/>
      <c r="BF726" s="498"/>
      <c r="BG726" s="256">
        <f t="shared" si="60"/>
        <v>23.16</v>
      </c>
      <c r="BH726" s="26">
        <f t="shared" si="61"/>
        <v>23.16</v>
      </c>
      <c r="BI726" s="514">
        <f t="shared" si="57"/>
        <v>3.0473684210526316E-2</v>
      </c>
      <c r="BJ726" s="515">
        <v>0</v>
      </c>
      <c r="BK726" s="515">
        <v>0</v>
      </c>
      <c r="BL726" s="515">
        <v>0</v>
      </c>
      <c r="BM726" s="515">
        <v>0</v>
      </c>
      <c r="BN726" s="515">
        <v>0</v>
      </c>
      <c r="BO726" s="515">
        <v>0</v>
      </c>
      <c r="BP726" s="515">
        <v>0</v>
      </c>
      <c r="BQ726" s="515">
        <v>0</v>
      </c>
      <c r="BR726" s="515">
        <v>0</v>
      </c>
      <c r="BS726" s="515">
        <v>0</v>
      </c>
      <c r="BT726" s="515">
        <v>0</v>
      </c>
      <c r="BU726" s="515">
        <v>0</v>
      </c>
      <c r="BV726" s="515">
        <v>0</v>
      </c>
      <c r="BW726" s="515">
        <v>0</v>
      </c>
      <c r="BX726" s="515">
        <v>0</v>
      </c>
      <c r="BY726" s="515">
        <v>0</v>
      </c>
      <c r="BZ726" s="515">
        <v>27186.134400000003</v>
      </c>
      <c r="CA726" s="515">
        <v>27186.134400000003</v>
      </c>
      <c r="CB726" s="515">
        <v>0</v>
      </c>
      <c r="CC726" s="515">
        <v>0</v>
      </c>
      <c r="CD726" s="515">
        <v>0</v>
      </c>
      <c r="CE726" s="515">
        <v>0</v>
      </c>
      <c r="CF726" s="515">
        <v>27186.134400000003</v>
      </c>
      <c r="CG726" s="516">
        <v>27186.134400000003</v>
      </c>
      <c r="CH726" s="501">
        <v>3177799.2074160003</v>
      </c>
      <c r="CI726" s="501">
        <v>3177799.2074160003</v>
      </c>
      <c r="CJ726" s="501">
        <v>3177799.2074160003</v>
      </c>
      <c r="CK726" s="257" t="s">
        <v>1976</v>
      </c>
      <c r="CL726" s="108">
        <v>0.76</v>
      </c>
      <c r="CM726" s="245">
        <v>0.76</v>
      </c>
      <c r="CN726" s="109">
        <v>0.76</v>
      </c>
      <c r="CO726" s="436"/>
      <c r="CP726" s="436"/>
      <c r="CQ726" s="436"/>
      <c r="CR726" s="273"/>
      <c r="CS726" s="447">
        <v>105.82220215823467</v>
      </c>
      <c r="CT726" s="448">
        <v>105.82220215823467</v>
      </c>
      <c r="CU726" s="441">
        <v>0.43044113786524746</v>
      </c>
      <c r="CV726" s="442">
        <v>0.43044113786524746</v>
      </c>
      <c r="CW726" s="450" t="s">
        <v>2261</v>
      </c>
      <c r="CX726" s="242"/>
      <c r="CY726" s="436"/>
      <c r="CZ726" s="436"/>
      <c r="DA726" s="437"/>
      <c r="DB726" s="438"/>
      <c r="DC726" s="457">
        <v>85531</v>
      </c>
      <c r="DD726" s="458">
        <v>0</v>
      </c>
      <c r="DE726" s="459">
        <v>0</v>
      </c>
      <c r="DF726" s="357">
        <v>28510.333333333332</v>
      </c>
    </row>
    <row r="727" spans="1:110" ht="35.25" customHeight="1" x14ac:dyDescent="0.25">
      <c r="A727" s="401" t="s">
        <v>56</v>
      </c>
      <c r="B727" s="48" t="s">
        <v>57</v>
      </c>
      <c r="C727" s="48" t="s">
        <v>1099</v>
      </c>
      <c r="D727" s="145" t="s">
        <v>1285</v>
      </c>
      <c r="E727" s="145" t="s">
        <v>1286</v>
      </c>
      <c r="F727" s="145" t="s">
        <v>1288</v>
      </c>
      <c r="G727" s="14" t="s">
        <v>1286</v>
      </c>
      <c r="H727" s="22" t="s">
        <v>1978</v>
      </c>
      <c r="I727" s="145" t="s">
        <v>1987</v>
      </c>
      <c r="J727" s="426">
        <v>1.0807997039229795</v>
      </c>
      <c r="K727" s="426">
        <v>7.8164772564690006</v>
      </c>
      <c r="L727" s="488">
        <v>338.9</v>
      </c>
      <c r="M727" s="498"/>
      <c r="N727" s="498"/>
      <c r="O727" s="498"/>
      <c r="P727" s="498"/>
      <c r="Q727" s="498"/>
      <c r="R727" s="498"/>
      <c r="S727" s="498"/>
      <c r="T727" s="498"/>
      <c r="U727" s="498"/>
      <c r="V727" s="498"/>
      <c r="W727" s="498"/>
      <c r="X727" s="498"/>
      <c r="Y727" s="498"/>
      <c r="Z727" s="498"/>
      <c r="AA727" s="498"/>
      <c r="AB727" s="498"/>
      <c r="AC727" s="498">
        <v>8</v>
      </c>
      <c r="AD727" s="498">
        <v>8</v>
      </c>
      <c r="AE727" s="498"/>
      <c r="AF727" s="498"/>
      <c r="AG727" s="585"/>
      <c r="AH727" s="498"/>
      <c r="AI727" s="498">
        <f t="shared" si="58"/>
        <v>8</v>
      </c>
      <c r="AJ727" s="498">
        <f t="shared" si="59"/>
        <v>8</v>
      </c>
      <c r="AK727" s="498"/>
      <c r="AL727" s="498"/>
      <c r="AM727" s="498"/>
      <c r="AN727" s="498"/>
      <c r="AO727" s="498"/>
      <c r="AP727" s="498"/>
      <c r="AQ727" s="498"/>
      <c r="AR727" s="498"/>
      <c r="AS727" s="498"/>
      <c r="AT727" s="498"/>
      <c r="AU727" s="498"/>
      <c r="AV727" s="498"/>
      <c r="AW727" s="498"/>
      <c r="AX727" s="498"/>
      <c r="AY727" s="498"/>
      <c r="AZ727" s="498"/>
      <c r="BA727" s="498">
        <v>73.2</v>
      </c>
      <c r="BB727" s="498">
        <v>73.2</v>
      </c>
      <c r="BC727" s="498"/>
      <c r="BD727" s="498"/>
      <c r="BE727" s="498"/>
      <c r="BF727" s="498"/>
      <c r="BG727" s="256">
        <f t="shared" si="60"/>
        <v>73.2</v>
      </c>
      <c r="BH727" s="26">
        <f t="shared" si="61"/>
        <v>73.2</v>
      </c>
      <c r="BI727" s="514">
        <f t="shared" si="57"/>
        <v>7.8709677419354834E-2</v>
      </c>
      <c r="BJ727" s="515">
        <v>0</v>
      </c>
      <c r="BK727" s="515">
        <v>0</v>
      </c>
      <c r="BL727" s="515">
        <v>0</v>
      </c>
      <c r="BM727" s="515">
        <v>0</v>
      </c>
      <c r="BN727" s="515">
        <v>0</v>
      </c>
      <c r="BO727" s="515">
        <v>0</v>
      </c>
      <c r="BP727" s="515">
        <v>0</v>
      </c>
      <c r="BQ727" s="515">
        <v>0</v>
      </c>
      <c r="BR727" s="515">
        <v>0</v>
      </c>
      <c r="BS727" s="515">
        <v>0</v>
      </c>
      <c r="BT727" s="515">
        <v>0</v>
      </c>
      <c r="BU727" s="515">
        <v>0</v>
      </c>
      <c r="BV727" s="515">
        <v>0</v>
      </c>
      <c r="BW727" s="515">
        <v>0</v>
      </c>
      <c r="BX727" s="515">
        <v>0</v>
      </c>
      <c r="BY727" s="515">
        <v>0</v>
      </c>
      <c r="BZ727" s="515">
        <v>85925.088000000003</v>
      </c>
      <c r="CA727" s="515">
        <v>85925.088000000003</v>
      </c>
      <c r="CB727" s="515">
        <v>0</v>
      </c>
      <c r="CC727" s="515">
        <v>0</v>
      </c>
      <c r="CD727" s="515">
        <v>0</v>
      </c>
      <c r="CE727" s="515">
        <v>0</v>
      </c>
      <c r="CF727" s="515">
        <v>85925.088000000003</v>
      </c>
      <c r="CG727" s="516">
        <v>85925.088000000003</v>
      </c>
      <c r="CH727" s="501">
        <v>3418093.3044960001</v>
      </c>
      <c r="CI727" s="501">
        <v>3418093.3044960001</v>
      </c>
      <c r="CJ727" s="501">
        <v>4075418.9399760002</v>
      </c>
      <c r="CK727" s="257" t="s">
        <v>1976</v>
      </c>
      <c r="CL727" s="108">
        <v>0.78</v>
      </c>
      <c r="CM727" s="245">
        <v>0.78</v>
      </c>
      <c r="CN727" s="109">
        <v>0.93</v>
      </c>
      <c r="CO727" s="436"/>
      <c r="CP727" s="436"/>
      <c r="CQ727" s="436"/>
      <c r="CR727" s="273"/>
      <c r="CS727" s="447">
        <v>183.59077180929128</v>
      </c>
      <c r="CT727" s="448">
        <v>50.865495111306501</v>
      </c>
      <c r="CU727" s="441">
        <v>0.36847141785571241</v>
      </c>
      <c r="CV727" s="442">
        <v>0.33303045715277785</v>
      </c>
      <c r="CW727" s="450" t="s">
        <v>2256</v>
      </c>
      <c r="CX727" s="242"/>
      <c r="CY727" s="436"/>
      <c r="CZ727" s="436"/>
      <c r="DA727" s="437"/>
      <c r="DB727" s="438"/>
      <c r="DC727" s="457">
        <v>0</v>
      </c>
      <c r="DD727" s="458">
        <v>0</v>
      </c>
      <c r="DE727" s="459">
        <v>0</v>
      </c>
      <c r="DF727" s="357">
        <v>0</v>
      </c>
    </row>
    <row r="728" spans="1:110" ht="35.25" customHeight="1" x14ac:dyDescent="0.25">
      <c r="A728" s="401" t="s">
        <v>56</v>
      </c>
      <c r="B728" s="48" t="s">
        <v>57</v>
      </c>
      <c r="C728" s="48" t="s">
        <v>1099</v>
      </c>
      <c r="D728" s="145" t="s">
        <v>1285</v>
      </c>
      <c r="E728" s="145" t="s">
        <v>1286</v>
      </c>
      <c r="F728" s="145" t="s">
        <v>1289</v>
      </c>
      <c r="G728" s="14" t="s">
        <v>1286</v>
      </c>
      <c r="H728" s="22" t="s">
        <v>1979</v>
      </c>
      <c r="I728" s="145" t="s">
        <v>1987</v>
      </c>
      <c r="J728" s="426">
        <v>1.5588457268119895</v>
      </c>
      <c r="K728" s="426">
        <v>8.5032196792829993</v>
      </c>
      <c r="L728" s="488">
        <v>271.60000000000002</v>
      </c>
      <c r="M728" s="498"/>
      <c r="N728" s="498"/>
      <c r="O728" s="498"/>
      <c r="P728" s="498"/>
      <c r="Q728" s="498"/>
      <c r="R728" s="498"/>
      <c r="S728" s="498"/>
      <c r="T728" s="498"/>
      <c r="U728" s="498"/>
      <c r="V728" s="498"/>
      <c r="W728" s="498"/>
      <c r="X728" s="498"/>
      <c r="Y728" s="498"/>
      <c r="Z728" s="498"/>
      <c r="AA728" s="498"/>
      <c r="AB728" s="498"/>
      <c r="AC728" s="498">
        <v>6</v>
      </c>
      <c r="AD728" s="498">
        <v>6</v>
      </c>
      <c r="AE728" s="498"/>
      <c r="AF728" s="498"/>
      <c r="AG728" s="585"/>
      <c r="AH728" s="498"/>
      <c r="AI728" s="498">
        <f t="shared" si="58"/>
        <v>6</v>
      </c>
      <c r="AJ728" s="498">
        <f t="shared" si="59"/>
        <v>6</v>
      </c>
      <c r="AK728" s="498"/>
      <c r="AL728" s="498"/>
      <c r="AM728" s="498"/>
      <c r="AN728" s="498"/>
      <c r="AO728" s="498"/>
      <c r="AP728" s="498"/>
      <c r="AQ728" s="498"/>
      <c r="AR728" s="498"/>
      <c r="AS728" s="498"/>
      <c r="AT728" s="498"/>
      <c r="AU728" s="498"/>
      <c r="AV728" s="498"/>
      <c r="AW728" s="498"/>
      <c r="AX728" s="498"/>
      <c r="AY728" s="498"/>
      <c r="AZ728" s="498"/>
      <c r="BA728" s="498">
        <v>43.2</v>
      </c>
      <c r="BB728" s="498">
        <v>43.2</v>
      </c>
      <c r="BC728" s="498"/>
      <c r="BD728" s="498"/>
      <c r="BE728" s="498"/>
      <c r="BF728" s="498"/>
      <c r="BG728" s="256">
        <f t="shared" si="60"/>
        <v>43.2</v>
      </c>
      <c r="BH728" s="26">
        <f t="shared" si="61"/>
        <v>43.2</v>
      </c>
      <c r="BI728" s="514">
        <f t="shared" si="57"/>
        <v>3.323076923076923E-2</v>
      </c>
      <c r="BJ728" s="515">
        <v>0</v>
      </c>
      <c r="BK728" s="515">
        <v>0</v>
      </c>
      <c r="BL728" s="515">
        <v>0</v>
      </c>
      <c r="BM728" s="515">
        <v>0</v>
      </c>
      <c r="BN728" s="515">
        <v>0</v>
      </c>
      <c r="BO728" s="515">
        <v>0</v>
      </c>
      <c r="BP728" s="515">
        <v>0</v>
      </c>
      <c r="BQ728" s="515">
        <v>0</v>
      </c>
      <c r="BR728" s="515">
        <v>0</v>
      </c>
      <c r="BS728" s="515">
        <v>0</v>
      </c>
      <c r="BT728" s="515">
        <v>0</v>
      </c>
      <c r="BU728" s="515">
        <v>0</v>
      </c>
      <c r="BV728" s="515">
        <v>0</v>
      </c>
      <c r="BW728" s="515">
        <v>0</v>
      </c>
      <c r="BX728" s="515">
        <v>0</v>
      </c>
      <c r="BY728" s="515">
        <v>0</v>
      </c>
      <c r="BZ728" s="515">
        <v>50709.888000000006</v>
      </c>
      <c r="CA728" s="515">
        <v>50709.888000000006</v>
      </c>
      <c r="CB728" s="515">
        <v>0</v>
      </c>
      <c r="CC728" s="515">
        <v>0</v>
      </c>
      <c r="CD728" s="515">
        <v>0</v>
      </c>
      <c r="CE728" s="515">
        <v>0</v>
      </c>
      <c r="CF728" s="515">
        <v>50709.888000000006</v>
      </c>
      <c r="CG728" s="516">
        <v>50709.888000000006</v>
      </c>
      <c r="CH728" s="501">
        <v>5239698.6799872005</v>
      </c>
      <c r="CI728" s="501">
        <v>5239698.6799872005</v>
      </c>
      <c r="CJ728" s="501">
        <v>5160309.3060479993</v>
      </c>
      <c r="CK728" s="257" t="s">
        <v>1976</v>
      </c>
      <c r="CL728" s="108">
        <v>1.32</v>
      </c>
      <c r="CM728" s="245">
        <v>1.32</v>
      </c>
      <c r="CN728" s="109">
        <v>1.3</v>
      </c>
      <c r="CO728" s="436"/>
      <c r="CP728" s="436"/>
      <c r="CQ728" s="436"/>
      <c r="CR728" s="273"/>
      <c r="CS728" s="447">
        <v>287.43857813775588</v>
      </c>
      <c r="CT728" s="448">
        <v>287.43857813775588</v>
      </c>
      <c r="CU728" s="441">
        <v>1.5527400023681723</v>
      </c>
      <c r="CV728" s="442">
        <v>1.5527400023681723</v>
      </c>
      <c r="CW728" s="450" t="s">
        <v>2326</v>
      </c>
      <c r="CX728" s="242"/>
      <c r="CY728" s="436"/>
      <c r="CZ728" s="436"/>
      <c r="DA728" s="437"/>
      <c r="DB728" s="438"/>
      <c r="DC728" s="457">
        <v>0</v>
      </c>
      <c r="DD728" s="458">
        <v>11610</v>
      </c>
      <c r="DE728" s="459">
        <v>0</v>
      </c>
      <c r="DF728" s="357">
        <v>3870</v>
      </c>
    </row>
    <row r="729" spans="1:110" ht="35.25" customHeight="1" x14ac:dyDescent="0.25">
      <c r="A729" s="401" t="s">
        <v>56</v>
      </c>
      <c r="B729" s="48" t="s">
        <v>57</v>
      </c>
      <c r="C729" s="48" t="s">
        <v>1099</v>
      </c>
      <c r="D729" s="145" t="s">
        <v>1285</v>
      </c>
      <c r="E729" s="145" t="s">
        <v>1286</v>
      </c>
      <c r="F729" s="145" t="s">
        <v>1290</v>
      </c>
      <c r="G729" s="14" t="s">
        <v>1286</v>
      </c>
      <c r="H729" s="22" t="s">
        <v>1979</v>
      </c>
      <c r="I729" s="145" t="s">
        <v>1987</v>
      </c>
      <c r="J729" s="426">
        <v>1.0891135477993101</v>
      </c>
      <c r="K729" s="426">
        <v>0.72481060455299995</v>
      </c>
      <c r="L729" s="488">
        <v>40.299999999999997</v>
      </c>
      <c r="M729" s="498"/>
      <c r="N729" s="498"/>
      <c r="O729" s="498"/>
      <c r="P729" s="498"/>
      <c r="Q729" s="498"/>
      <c r="R729" s="498"/>
      <c r="S729" s="498"/>
      <c r="T729" s="498"/>
      <c r="U729" s="498"/>
      <c r="V729" s="498"/>
      <c r="W729" s="498"/>
      <c r="X729" s="498"/>
      <c r="Y729" s="498"/>
      <c r="Z729" s="498"/>
      <c r="AA729" s="498"/>
      <c r="AB729" s="498"/>
      <c r="AC729" s="498"/>
      <c r="AD729" s="498"/>
      <c r="AE729" s="498"/>
      <c r="AF729" s="498"/>
      <c r="AG729" s="585"/>
      <c r="AH729" s="498"/>
      <c r="AI729" s="498">
        <f t="shared" si="58"/>
        <v>0</v>
      </c>
      <c r="AJ729" s="498">
        <f t="shared" si="59"/>
        <v>0</v>
      </c>
      <c r="AK729" s="498"/>
      <c r="AL729" s="498"/>
      <c r="AM729" s="498"/>
      <c r="AN729" s="498"/>
      <c r="AO729" s="498"/>
      <c r="AP729" s="498"/>
      <c r="AQ729" s="498"/>
      <c r="AR729" s="498"/>
      <c r="AS729" s="498"/>
      <c r="AT729" s="498"/>
      <c r="AU729" s="498"/>
      <c r="AV729" s="498"/>
      <c r="AW729" s="498"/>
      <c r="AX729" s="498"/>
      <c r="AY729" s="498"/>
      <c r="AZ729" s="498"/>
      <c r="BA729" s="498"/>
      <c r="BB729" s="498"/>
      <c r="BC729" s="498"/>
      <c r="BD729" s="498"/>
      <c r="BE729" s="498"/>
      <c r="BF729" s="498"/>
      <c r="BG729" s="256">
        <f t="shared" si="60"/>
        <v>0</v>
      </c>
      <c r="BH729" s="26">
        <f t="shared" si="61"/>
        <v>0</v>
      </c>
      <c r="BI729" s="514">
        <f t="shared" si="57"/>
        <v>0</v>
      </c>
      <c r="BJ729" s="515">
        <v>0</v>
      </c>
      <c r="BK729" s="515">
        <v>0</v>
      </c>
      <c r="BL729" s="515">
        <v>0</v>
      </c>
      <c r="BM729" s="515">
        <v>0</v>
      </c>
      <c r="BN729" s="515">
        <v>0</v>
      </c>
      <c r="BO729" s="515">
        <v>0</v>
      </c>
      <c r="BP729" s="515">
        <v>0</v>
      </c>
      <c r="BQ729" s="515">
        <v>0</v>
      </c>
      <c r="BR729" s="515">
        <v>0</v>
      </c>
      <c r="BS729" s="515">
        <v>0</v>
      </c>
      <c r="BT729" s="515">
        <v>0</v>
      </c>
      <c r="BU729" s="515">
        <v>0</v>
      </c>
      <c r="BV729" s="515">
        <v>0</v>
      </c>
      <c r="BW729" s="515">
        <v>0</v>
      </c>
      <c r="BX729" s="515">
        <v>0</v>
      </c>
      <c r="BY729" s="515">
        <v>0</v>
      </c>
      <c r="BZ729" s="515">
        <v>0</v>
      </c>
      <c r="CA729" s="515">
        <v>0</v>
      </c>
      <c r="CB729" s="515">
        <v>0</v>
      </c>
      <c r="CC729" s="515">
        <v>0</v>
      </c>
      <c r="CD729" s="515">
        <v>0</v>
      </c>
      <c r="CE729" s="515">
        <v>0</v>
      </c>
      <c r="CF729" s="515">
        <v>0</v>
      </c>
      <c r="CG729" s="516">
        <v>0</v>
      </c>
      <c r="CH729" s="501">
        <v>2108103.0291072</v>
      </c>
      <c r="CI729" s="501">
        <v>2108103.0291072</v>
      </c>
      <c r="CJ729" s="501">
        <v>2283778.2815328003</v>
      </c>
      <c r="CK729" s="257" t="s">
        <v>1976</v>
      </c>
      <c r="CL729" s="108">
        <v>0.48</v>
      </c>
      <c r="CM729" s="245">
        <v>0.48</v>
      </c>
      <c r="CN729" s="109">
        <v>0.52</v>
      </c>
      <c r="CO729" s="436"/>
      <c r="CP729" s="436"/>
      <c r="CQ729" s="436"/>
      <c r="CR729" s="273"/>
      <c r="CS729" s="447">
        <v>2.1608247422680393</v>
      </c>
      <c r="CT729" s="448">
        <v>2.1608247422680393</v>
      </c>
      <c r="CU729" s="441">
        <v>8.2474226804123644E-3</v>
      </c>
      <c r="CV729" s="442">
        <v>8.2474226804123644E-3</v>
      </c>
      <c r="CW729" s="450" t="s">
        <v>2213</v>
      </c>
      <c r="CX729" s="242"/>
      <c r="CY729" s="436"/>
      <c r="CZ729" s="436"/>
      <c r="DA729" s="437"/>
      <c r="DB729" s="438"/>
      <c r="DC729" s="457">
        <v>262</v>
      </c>
      <c r="DD729" s="458">
        <v>0</v>
      </c>
      <c r="DE729" s="459">
        <v>0</v>
      </c>
      <c r="DF729" s="357">
        <v>87.333333333333329</v>
      </c>
    </row>
    <row r="730" spans="1:110" ht="35.25" customHeight="1" x14ac:dyDescent="0.25">
      <c r="A730" s="401" t="s">
        <v>56</v>
      </c>
      <c r="B730" s="48" t="s">
        <v>57</v>
      </c>
      <c r="C730" s="48" t="s">
        <v>1099</v>
      </c>
      <c r="D730" s="145" t="s">
        <v>1291</v>
      </c>
      <c r="E730" s="145" t="s">
        <v>1142</v>
      </c>
      <c r="F730" s="145" t="s">
        <v>1292</v>
      </c>
      <c r="G730" s="14" t="s">
        <v>1142</v>
      </c>
      <c r="H730" s="22" t="s">
        <v>1978</v>
      </c>
      <c r="I730" s="145" t="s">
        <v>1984</v>
      </c>
      <c r="J730" s="426">
        <v>9.7521388669358053</v>
      </c>
      <c r="K730" s="426">
        <v>8.1225378618930009</v>
      </c>
      <c r="L730" s="488">
        <v>1189.0999999999999</v>
      </c>
      <c r="M730" s="498"/>
      <c r="N730" s="498"/>
      <c r="O730" s="498"/>
      <c r="P730" s="498"/>
      <c r="Q730" s="498"/>
      <c r="R730" s="498"/>
      <c r="S730" s="498"/>
      <c r="T730" s="498"/>
      <c r="U730" s="498"/>
      <c r="V730" s="498"/>
      <c r="W730" s="498"/>
      <c r="X730" s="498"/>
      <c r="Y730" s="498"/>
      <c r="Z730" s="498"/>
      <c r="AA730" s="498"/>
      <c r="AB730" s="498"/>
      <c r="AC730" s="498">
        <v>37</v>
      </c>
      <c r="AD730" s="498">
        <v>37</v>
      </c>
      <c r="AE730" s="498"/>
      <c r="AF730" s="498"/>
      <c r="AG730" s="585"/>
      <c r="AH730" s="498"/>
      <c r="AI730" s="498">
        <f t="shared" si="58"/>
        <v>37</v>
      </c>
      <c r="AJ730" s="498">
        <f t="shared" si="59"/>
        <v>37</v>
      </c>
      <c r="AK730" s="498"/>
      <c r="AL730" s="498"/>
      <c r="AM730" s="498"/>
      <c r="AN730" s="498"/>
      <c r="AO730" s="498"/>
      <c r="AP730" s="498"/>
      <c r="AQ730" s="498"/>
      <c r="AR730" s="498"/>
      <c r="AS730" s="498"/>
      <c r="AT730" s="498"/>
      <c r="AU730" s="498"/>
      <c r="AV730" s="498"/>
      <c r="AW730" s="498"/>
      <c r="AX730" s="498"/>
      <c r="AY730" s="498"/>
      <c r="AZ730" s="498"/>
      <c r="BA730" s="498">
        <v>476.74</v>
      </c>
      <c r="BB730" s="498">
        <v>476.74</v>
      </c>
      <c r="BC730" s="498"/>
      <c r="BD730" s="498"/>
      <c r="BE730" s="498"/>
      <c r="BF730" s="498"/>
      <c r="BG730" s="256">
        <f t="shared" si="60"/>
        <v>476.74</v>
      </c>
      <c r="BH730" s="26">
        <f t="shared" si="61"/>
        <v>476.74</v>
      </c>
      <c r="BI730" s="514">
        <f t="shared" si="57"/>
        <v>8.3200698080279231E-2</v>
      </c>
      <c r="BJ730" s="515">
        <v>0</v>
      </c>
      <c r="BK730" s="515">
        <v>0</v>
      </c>
      <c r="BL730" s="515">
        <v>0</v>
      </c>
      <c r="BM730" s="515">
        <v>0</v>
      </c>
      <c r="BN730" s="515">
        <v>0</v>
      </c>
      <c r="BO730" s="515">
        <v>0</v>
      </c>
      <c r="BP730" s="515">
        <v>0</v>
      </c>
      <c r="BQ730" s="515">
        <v>0</v>
      </c>
      <c r="BR730" s="515">
        <v>0</v>
      </c>
      <c r="BS730" s="515">
        <v>0</v>
      </c>
      <c r="BT730" s="515">
        <v>0</v>
      </c>
      <c r="BU730" s="515">
        <v>0</v>
      </c>
      <c r="BV730" s="515">
        <v>0</v>
      </c>
      <c r="BW730" s="515">
        <v>0</v>
      </c>
      <c r="BX730" s="515">
        <v>0</v>
      </c>
      <c r="BY730" s="515">
        <v>0</v>
      </c>
      <c r="BZ730" s="515">
        <v>559616.48160000006</v>
      </c>
      <c r="CA730" s="515">
        <v>559616.48160000006</v>
      </c>
      <c r="CB730" s="515">
        <v>0</v>
      </c>
      <c r="CC730" s="515">
        <v>0</v>
      </c>
      <c r="CD730" s="515">
        <v>0</v>
      </c>
      <c r="CE730" s="515">
        <v>0</v>
      </c>
      <c r="CF730" s="515">
        <v>559616.48160000006</v>
      </c>
      <c r="CG730" s="516">
        <v>559616.48160000006</v>
      </c>
      <c r="CH730" s="501">
        <v>19761069.145323601</v>
      </c>
      <c r="CI730" s="501">
        <v>19761069.145323601</v>
      </c>
      <c r="CJ730" s="501">
        <v>25331303.401052404</v>
      </c>
      <c r="CK730" s="257" t="s">
        <v>1976</v>
      </c>
      <c r="CL730" s="108">
        <v>4.47</v>
      </c>
      <c r="CM730" s="245">
        <v>4.47</v>
      </c>
      <c r="CN730" s="109">
        <v>5.73</v>
      </c>
      <c r="CO730" s="436"/>
      <c r="CP730" s="436"/>
      <c r="CQ730" s="436"/>
      <c r="CR730" s="273"/>
      <c r="CS730" s="447">
        <v>165.20631695437169</v>
      </c>
      <c r="CT730" s="448">
        <v>165.20631695437169</v>
      </c>
      <c r="CU730" s="441">
        <v>1.4424557916510026</v>
      </c>
      <c r="CV730" s="442">
        <v>1.4424557916510026</v>
      </c>
      <c r="CW730" s="450" t="s">
        <v>2239</v>
      </c>
      <c r="CX730" s="242"/>
      <c r="CY730" s="436"/>
      <c r="CZ730" s="436"/>
      <c r="DA730" s="437"/>
      <c r="DB730" s="438"/>
      <c r="DC730" s="457">
        <v>49912</v>
      </c>
      <c r="DD730" s="458">
        <v>24774</v>
      </c>
      <c r="DE730" s="459">
        <v>300384</v>
      </c>
      <c r="DF730" s="357">
        <v>125023.33333333333</v>
      </c>
    </row>
    <row r="731" spans="1:110" ht="35.25" customHeight="1" x14ac:dyDescent="0.25">
      <c r="A731" s="401" t="s">
        <v>56</v>
      </c>
      <c r="B731" s="48" t="s">
        <v>57</v>
      </c>
      <c r="C731" s="48" t="s">
        <v>1099</v>
      </c>
      <c r="D731" s="145" t="s">
        <v>1291</v>
      </c>
      <c r="E731" s="145" t="s">
        <v>1142</v>
      </c>
      <c r="F731" s="145" t="s">
        <v>1293</v>
      </c>
      <c r="G731" s="14" t="s">
        <v>1142</v>
      </c>
      <c r="H731" s="22" t="s">
        <v>1979</v>
      </c>
      <c r="I731" s="145" t="s">
        <v>1984</v>
      </c>
      <c r="J731" s="426">
        <v>11.783834464214101</v>
      </c>
      <c r="K731" s="426">
        <v>22.343939347464001</v>
      </c>
      <c r="L731" s="488">
        <v>3113.9</v>
      </c>
      <c r="M731" s="498"/>
      <c r="N731" s="498"/>
      <c r="O731" s="498"/>
      <c r="P731" s="498"/>
      <c r="Q731" s="498"/>
      <c r="R731" s="498"/>
      <c r="S731" s="498"/>
      <c r="T731" s="498"/>
      <c r="U731" s="498"/>
      <c r="V731" s="498"/>
      <c r="W731" s="498"/>
      <c r="X731" s="498"/>
      <c r="Y731" s="498"/>
      <c r="Z731" s="498"/>
      <c r="AA731" s="498"/>
      <c r="AB731" s="498"/>
      <c r="AC731" s="498">
        <v>173</v>
      </c>
      <c r="AD731" s="498">
        <v>173</v>
      </c>
      <c r="AE731" s="498"/>
      <c r="AF731" s="498"/>
      <c r="AG731" s="585"/>
      <c r="AH731" s="498"/>
      <c r="AI731" s="498">
        <f t="shared" si="58"/>
        <v>173</v>
      </c>
      <c r="AJ731" s="498">
        <f t="shared" si="59"/>
        <v>173</v>
      </c>
      <c r="AK731" s="498"/>
      <c r="AL731" s="498"/>
      <c r="AM731" s="498"/>
      <c r="AN731" s="498"/>
      <c r="AO731" s="498"/>
      <c r="AP731" s="498"/>
      <c r="AQ731" s="498"/>
      <c r="AR731" s="498"/>
      <c r="AS731" s="498"/>
      <c r="AT731" s="498"/>
      <c r="AU731" s="498"/>
      <c r="AV731" s="498"/>
      <c r="AW731" s="498"/>
      <c r="AX731" s="498"/>
      <c r="AY731" s="498"/>
      <c r="AZ731" s="498"/>
      <c r="BA731" s="498">
        <v>963.59</v>
      </c>
      <c r="BB731" s="498">
        <v>963.59</v>
      </c>
      <c r="BC731" s="498"/>
      <c r="BD731" s="498"/>
      <c r="BE731" s="498"/>
      <c r="BF731" s="498"/>
      <c r="BG731" s="256">
        <f t="shared" si="60"/>
        <v>963.59</v>
      </c>
      <c r="BH731" s="26">
        <f t="shared" si="61"/>
        <v>963.59</v>
      </c>
      <c r="BI731" s="514">
        <f t="shared" si="57"/>
        <v>0.13745934379457919</v>
      </c>
      <c r="BJ731" s="515">
        <v>0</v>
      </c>
      <c r="BK731" s="515">
        <v>0</v>
      </c>
      <c r="BL731" s="515">
        <v>0</v>
      </c>
      <c r="BM731" s="515">
        <v>0</v>
      </c>
      <c r="BN731" s="515">
        <v>0</v>
      </c>
      <c r="BO731" s="515">
        <v>0</v>
      </c>
      <c r="BP731" s="515">
        <v>0</v>
      </c>
      <c r="BQ731" s="515">
        <v>0</v>
      </c>
      <c r="BR731" s="515">
        <v>0</v>
      </c>
      <c r="BS731" s="515">
        <v>0</v>
      </c>
      <c r="BT731" s="515">
        <v>0</v>
      </c>
      <c r="BU731" s="515">
        <v>0</v>
      </c>
      <c r="BV731" s="515">
        <v>0</v>
      </c>
      <c r="BW731" s="515">
        <v>0</v>
      </c>
      <c r="BX731" s="515">
        <v>0</v>
      </c>
      <c r="BY731" s="515">
        <v>0</v>
      </c>
      <c r="BZ731" s="515">
        <v>1131100.4856</v>
      </c>
      <c r="CA731" s="515">
        <v>1131100.4856</v>
      </c>
      <c r="CB731" s="515">
        <v>0</v>
      </c>
      <c r="CC731" s="515">
        <v>0</v>
      </c>
      <c r="CD731" s="515">
        <v>0</v>
      </c>
      <c r="CE731" s="515">
        <v>0</v>
      </c>
      <c r="CF731" s="515">
        <v>1131100.4856</v>
      </c>
      <c r="CG731" s="516">
        <v>1131100.4856</v>
      </c>
      <c r="CH731" s="501">
        <v>2724187.4411399998</v>
      </c>
      <c r="CI731" s="501">
        <v>2724187.4411399998</v>
      </c>
      <c r="CJ731" s="501">
        <v>2519334.2958300002</v>
      </c>
      <c r="CK731" s="257" t="s">
        <v>1976</v>
      </c>
      <c r="CL731" s="108">
        <v>7.58</v>
      </c>
      <c r="CM731" s="245">
        <v>7.58</v>
      </c>
      <c r="CN731" s="109">
        <v>7.01</v>
      </c>
      <c r="CO731" s="436"/>
      <c r="CP731" s="436"/>
      <c r="CQ731" s="436"/>
      <c r="CR731" s="273"/>
      <c r="CS731" s="447">
        <v>189.84870299503083</v>
      </c>
      <c r="CT731" s="448">
        <v>165.82172732130803</v>
      </c>
      <c r="CU731" s="441">
        <v>0.7975158626344353</v>
      </c>
      <c r="CV731" s="442">
        <v>0.76893449404717928</v>
      </c>
      <c r="CW731" s="450" t="s">
        <v>2239</v>
      </c>
      <c r="CX731" s="242"/>
      <c r="CY731" s="436"/>
      <c r="CZ731" s="436"/>
      <c r="DA731" s="437"/>
      <c r="DB731" s="438"/>
      <c r="DC731" s="457">
        <v>0</v>
      </c>
      <c r="DD731" s="458">
        <v>0</v>
      </c>
      <c r="DE731" s="459">
        <v>0</v>
      </c>
      <c r="DF731" s="357">
        <v>0</v>
      </c>
    </row>
    <row r="732" spans="1:110" ht="35.25" customHeight="1" x14ac:dyDescent="0.25">
      <c r="A732" s="401" t="s">
        <v>56</v>
      </c>
      <c r="B732" s="48" t="s">
        <v>57</v>
      </c>
      <c r="C732" s="48" t="s">
        <v>1099</v>
      </c>
      <c r="D732" s="145" t="s">
        <v>1291</v>
      </c>
      <c r="E732" s="145" t="s">
        <v>1142</v>
      </c>
      <c r="F732" s="145" t="s">
        <v>1294</v>
      </c>
      <c r="G732" s="14" t="s">
        <v>1142</v>
      </c>
      <c r="H732" s="22" t="s">
        <v>1979</v>
      </c>
      <c r="I732" s="145" t="s">
        <v>1984</v>
      </c>
      <c r="J732" s="426">
        <v>8.0028518225810696</v>
      </c>
      <c r="K732" s="426">
        <v>3.7096590831929999</v>
      </c>
      <c r="L732" s="488">
        <v>487.1</v>
      </c>
      <c r="M732" s="498"/>
      <c r="N732" s="498"/>
      <c r="O732" s="498"/>
      <c r="P732" s="498"/>
      <c r="Q732" s="498"/>
      <c r="R732" s="498"/>
      <c r="S732" s="498"/>
      <c r="T732" s="498"/>
      <c r="U732" s="498"/>
      <c r="V732" s="498"/>
      <c r="W732" s="498"/>
      <c r="X732" s="498"/>
      <c r="Y732" s="498"/>
      <c r="Z732" s="498"/>
      <c r="AA732" s="498"/>
      <c r="AB732" s="498"/>
      <c r="AC732" s="498">
        <v>23</v>
      </c>
      <c r="AD732" s="498">
        <v>23</v>
      </c>
      <c r="AE732" s="498"/>
      <c r="AF732" s="498"/>
      <c r="AG732" s="585"/>
      <c r="AH732" s="498"/>
      <c r="AI732" s="498">
        <f t="shared" si="58"/>
        <v>23</v>
      </c>
      <c r="AJ732" s="498">
        <f t="shared" si="59"/>
        <v>23</v>
      </c>
      <c r="AK732" s="498"/>
      <c r="AL732" s="498"/>
      <c r="AM732" s="498"/>
      <c r="AN732" s="498"/>
      <c r="AO732" s="498"/>
      <c r="AP732" s="498"/>
      <c r="AQ732" s="498"/>
      <c r="AR732" s="498"/>
      <c r="AS732" s="498"/>
      <c r="AT732" s="498"/>
      <c r="AU732" s="498"/>
      <c r="AV732" s="498"/>
      <c r="AW732" s="498"/>
      <c r="AX732" s="498"/>
      <c r="AY732" s="498"/>
      <c r="AZ732" s="498"/>
      <c r="BA732" s="498">
        <v>127.075</v>
      </c>
      <c r="BB732" s="498">
        <v>127.075</v>
      </c>
      <c r="BC732" s="498"/>
      <c r="BD732" s="498"/>
      <c r="BE732" s="498"/>
      <c r="BF732" s="498"/>
      <c r="BG732" s="256">
        <f t="shared" si="60"/>
        <v>127.075</v>
      </c>
      <c r="BH732" s="26">
        <f t="shared" si="61"/>
        <v>127.075</v>
      </c>
      <c r="BI732" s="514">
        <f t="shared" si="57"/>
        <v>1.6720394736842104E-2</v>
      </c>
      <c r="BJ732" s="515">
        <v>0</v>
      </c>
      <c r="BK732" s="515">
        <v>0</v>
      </c>
      <c r="BL732" s="515">
        <v>0</v>
      </c>
      <c r="BM732" s="515">
        <v>0</v>
      </c>
      <c r="BN732" s="515">
        <v>0</v>
      </c>
      <c r="BO732" s="515">
        <v>0</v>
      </c>
      <c r="BP732" s="515">
        <v>0</v>
      </c>
      <c r="BQ732" s="515">
        <v>0</v>
      </c>
      <c r="BR732" s="515">
        <v>0</v>
      </c>
      <c r="BS732" s="515">
        <v>0</v>
      </c>
      <c r="BT732" s="515">
        <v>0</v>
      </c>
      <c r="BU732" s="515">
        <v>0</v>
      </c>
      <c r="BV732" s="515">
        <v>0</v>
      </c>
      <c r="BW732" s="515">
        <v>0</v>
      </c>
      <c r="BX732" s="515">
        <v>0</v>
      </c>
      <c r="BY732" s="515">
        <v>0</v>
      </c>
      <c r="BZ732" s="515">
        <v>149165.71800000002</v>
      </c>
      <c r="CA732" s="515">
        <v>149165.71800000002</v>
      </c>
      <c r="CB732" s="515">
        <v>0</v>
      </c>
      <c r="CC732" s="515">
        <v>0</v>
      </c>
      <c r="CD732" s="515">
        <v>0</v>
      </c>
      <c r="CE732" s="515">
        <v>0</v>
      </c>
      <c r="CF732" s="515">
        <v>149165.71800000002</v>
      </c>
      <c r="CG732" s="516">
        <v>149165.71800000002</v>
      </c>
      <c r="CH732" s="501">
        <v>11633280</v>
      </c>
      <c r="CI732" s="501">
        <v>11633280</v>
      </c>
      <c r="CJ732" s="501">
        <v>26630400</v>
      </c>
      <c r="CK732" s="257" t="s">
        <v>1976</v>
      </c>
      <c r="CL732" s="108">
        <v>3.32</v>
      </c>
      <c r="CM732" s="245">
        <v>3.32</v>
      </c>
      <c r="CN732" s="109">
        <v>7.6</v>
      </c>
      <c r="CO732" s="436"/>
      <c r="CP732" s="436"/>
      <c r="CQ732" s="436"/>
      <c r="CR732" s="273"/>
      <c r="CS732" s="447">
        <v>152.79522725438471</v>
      </c>
      <c r="CT732" s="448">
        <v>152.79522725438471</v>
      </c>
      <c r="CU732" s="441">
        <v>0.99835011618518044</v>
      </c>
      <c r="CV732" s="442">
        <v>0.99835011618518044</v>
      </c>
      <c r="CW732" s="450" t="s">
        <v>2227</v>
      </c>
      <c r="CX732" s="242"/>
      <c r="CY732" s="436"/>
      <c r="CZ732" s="436"/>
      <c r="DA732" s="437"/>
      <c r="DB732" s="438"/>
      <c r="DC732" s="457">
        <v>40255</v>
      </c>
      <c r="DD732" s="458">
        <v>0</v>
      </c>
      <c r="DE732" s="459">
        <v>14911</v>
      </c>
      <c r="DF732" s="357">
        <v>18388.666666666668</v>
      </c>
    </row>
    <row r="733" spans="1:110" ht="35.25" customHeight="1" x14ac:dyDescent="0.25">
      <c r="A733" s="401" t="s">
        <v>56</v>
      </c>
      <c r="B733" s="48" t="s">
        <v>57</v>
      </c>
      <c r="C733" s="48" t="s">
        <v>1099</v>
      </c>
      <c r="D733" s="145" t="s">
        <v>1253</v>
      </c>
      <c r="E733" s="145" t="s">
        <v>1101</v>
      </c>
      <c r="F733" s="145" t="s">
        <v>1295</v>
      </c>
      <c r="G733" s="14" t="s">
        <v>1296</v>
      </c>
      <c r="H733" s="22" t="s">
        <v>1983</v>
      </c>
      <c r="I733" s="145" t="s">
        <v>1980</v>
      </c>
      <c r="J733" s="426" t="s">
        <v>1985</v>
      </c>
      <c r="K733" s="426">
        <v>5.4037878675480009</v>
      </c>
      <c r="L733" s="488">
        <v>128.30000000000001</v>
      </c>
      <c r="M733" s="498"/>
      <c r="N733" s="498"/>
      <c r="O733" s="498"/>
      <c r="P733" s="498"/>
      <c r="Q733" s="498"/>
      <c r="R733" s="498"/>
      <c r="S733" s="498"/>
      <c r="T733" s="498"/>
      <c r="U733" s="498"/>
      <c r="V733" s="498"/>
      <c r="W733" s="498"/>
      <c r="X733" s="498"/>
      <c r="Y733" s="498"/>
      <c r="Z733" s="498"/>
      <c r="AA733" s="498"/>
      <c r="AB733" s="498"/>
      <c r="AC733" s="498"/>
      <c r="AD733" s="498"/>
      <c r="AE733" s="498"/>
      <c r="AF733" s="498"/>
      <c r="AG733" s="585"/>
      <c r="AH733" s="498"/>
      <c r="AI733" s="498">
        <f t="shared" si="58"/>
        <v>0</v>
      </c>
      <c r="AJ733" s="498">
        <f t="shared" si="59"/>
        <v>0</v>
      </c>
      <c r="AK733" s="498"/>
      <c r="AL733" s="498"/>
      <c r="AM733" s="498"/>
      <c r="AN733" s="498"/>
      <c r="AO733" s="498"/>
      <c r="AP733" s="498"/>
      <c r="AQ733" s="498"/>
      <c r="AR733" s="498"/>
      <c r="AS733" s="498"/>
      <c r="AT733" s="498"/>
      <c r="AU733" s="498"/>
      <c r="AV733" s="498"/>
      <c r="AW733" s="498"/>
      <c r="AX733" s="498"/>
      <c r="AY733" s="498"/>
      <c r="AZ733" s="498"/>
      <c r="BA733" s="498"/>
      <c r="BB733" s="498"/>
      <c r="BC733" s="498"/>
      <c r="BD733" s="498"/>
      <c r="BE733" s="498"/>
      <c r="BF733" s="498"/>
      <c r="BG733" s="256">
        <f t="shared" si="60"/>
        <v>0</v>
      </c>
      <c r="BH733" s="26">
        <f t="shared" si="61"/>
        <v>0</v>
      </c>
      <c r="BI733" s="514">
        <f t="shared" si="57"/>
        <v>0</v>
      </c>
      <c r="BJ733" s="515">
        <v>0</v>
      </c>
      <c r="BK733" s="515">
        <v>0</v>
      </c>
      <c r="BL733" s="515">
        <v>0</v>
      </c>
      <c r="BM733" s="515">
        <v>0</v>
      </c>
      <c r="BN733" s="515">
        <v>0</v>
      </c>
      <c r="BO733" s="515">
        <v>0</v>
      </c>
      <c r="BP733" s="515">
        <v>0</v>
      </c>
      <c r="BQ733" s="515">
        <v>0</v>
      </c>
      <c r="BR733" s="515">
        <v>0</v>
      </c>
      <c r="BS733" s="515">
        <v>0</v>
      </c>
      <c r="BT733" s="515">
        <v>0</v>
      </c>
      <c r="BU733" s="515">
        <v>0</v>
      </c>
      <c r="BV733" s="515">
        <v>0</v>
      </c>
      <c r="BW733" s="515">
        <v>0</v>
      </c>
      <c r="BX733" s="515">
        <v>0</v>
      </c>
      <c r="BY733" s="515">
        <v>0</v>
      </c>
      <c r="BZ733" s="515">
        <v>0</v>
      </c>
      <c r="CA733" s="515">
        <v>0</v>
      </c>
      <c r="CB733" s="515">
        <v>0</v>
      </c>
      <c r="CC733" s="515">
        <v>0</v>
      </c>
      <c r="CD733" s="515">
        <v>0</v>
      </c>
      <c r="CE733" s="515">
        <v>0</v>
      </c>
      <c r="CF733" s="515">
        <v>0</v>
      </c>
      <c r="CG733" s="516">
        <v>0</v>
      </c>
      <c r="CH733" s="501">
        <v>0</v>
      </c>
      <c r="CI733" s="501">
        <v>0</v>
      </c>
      <c r="CJ733" s="501">
        <v>0</v>
      </c>
      <c r="CK733" s="257" t="s">
        <v>1976</v>
      </c>
      <c r="CL733" s="108">
        <v>0</v>
      </c>
      <c r="CM733" s="245">
        <v>0</v>
      </c>
      <c r="CN733" s="109">
        <v>0</v>
      </c>
      <c r="CO733" s="436"/>
      <c r="CP733" s="436"/>
      <c r="CQ733" s="436"/>
      <c r="CR733" s="273"/>
      <c r="CS733" s="447">
        <v>27.542706964520438</v>
      </c>
      <c r="CT733" s="448">
        <v>27.542706964520438</v>
      </c>
      <c r="CU733" s="441">
        <v>0.35216819973718883</v>
      </c>
      <c r="CV733" s="442">
        <v>0.35216819973718883</v>
      </c>
      <c r="CW733" s="450" t="s">
        <v>2246</v>
      </c>
      <c r="CX733" s="242"/>
      <c r="CY733" s="436"/>
      <c r="CZ733" s="436"/>
      <c r="DA733" s="437"/>
      <c r="DB733" s="438"/>
      <c r="DC733" s="457">
        <v>6924</v>
      </c>
      <c r="DD733" s="458">
        <v>0</v>
      </c>
      <c r="DE733" s="459">
        <v>0</v>
      </c>
      <c r="DF733" s="357">
        <v>2308</v>
      </c>
    </row>
    <row r="734" spans="1:110" ht="35.25" customHeight="1" x14ac:dyDescent="0.25">
      <c r="A734" s="401" t="s">
        <v>56</v>
      </c>
      <c r="B734" s="48" t="s">
        <v>57</v>
      </c>
      <c r="C734" s="48" t="s">
        <v>1099</v>
      </c>
      <c r="D734" s="145" t="s">
        <v>1100</v>
      </c>
      <c r="E734" s="145" t="s">
        <v>1101</v>
      </c>
      <c r="F734" s="145" t="s">
        <v>1297</v>
      </c>
      <c r="G734" s="14" t="s">
        <v>1101</v>
      </c>
      <c r="H734" s="22" t="s">
        <v>1978</v>
      </c>
      <c r="I734" s="145" t="s">
        <v>1980</v>
      </c>
      <c r="J734" s="426">
        <v>14.062520510000001</v>
      </c>
      <c r="K734" s="426">
        <v>1.5570075725190002</v>
      </c>
      <c r="L734" s="488">
        <v>7.8</v>
      </c>
      <c r="M734" s="498"/>
      <c r="N734" s="498"/>
      <c r="O734" s="498">
        <v>1</v>
      </c>
      <c r="P734" s="498">
        <v>1</v>
      </c>
      <c r="Q734" s="498"/>
      <c r="R734" s="498"/>
      <c r="S734" s="498"/>
      <c r="T734" s="498"/>
      <c r="U734" s="498"/>
      <c r="V734" s="498"/>
      <c r="W734" s="498"/>
      <c r="X734" s="498"/>
      <c r="Y734" s="498"/>
      <c r="Z734" s="498"/>
      <c r="AA734" s="498"/>
      <c r="AB734" s="498"/>
      <c r="AC734" s="498">
        <v>1</v>
      </c>
      <c r="AD734" s="498">
        <v>1</v>
      </c>
      <c r="AE734" s="498"/>
      <c r="AF734" s="498"/>
      <c r="AG734" s="585"/>
      <c r="AH734" s="498"/>
      <c r="AI734" s="498">
        <f t="shared" si="58"/>
        <v>2</v>
      </c>
      <c r="AJ734" s="498">
        <f t="shared" si="59"/>
        <v>2</v>
      </c>
      <c r="AK734" s="498"/>
      <c r="AL734" s="498"/>
      <c r="AM734" s="498">
        <v>500</v>
      </c>
      <c r="AN734" s="498">
        <v>500</v>
      </c>
      <c r="AO734" s="498"/>
      <c r="AP734" s="498"/>
      <c r="AQ734" s="498"/>
      <c r="AR734" s="498"/>
      <c r="AS734" s="498"/>
      <c r="AT734" s="498"/>
      <c r="AU734" s="498"/>
      <c r="AV734" s="498"/>
      <c r="AW734" s="498"/>
      <c r="AX734" s="498"/>
      <c r="AY734" s="498"/>
      <c r="AZ734" s="498"/>
      <c r="BA734" s="498">
        <v>1332</v>
      </c>
      <c r="BB734" s="498">
        <v>1332</v>
      </c>
      <c r="BC734" s="498"/>
      <c r="BD734" s="498"/>
      <c r="BE734" s="498"/>
      <c r="BF734" s="498"/>
      <c r="BG734" s="256">
        <f t="shared" si="60"/>
        <v>1832</v>
      </c>
      <c r="BH734" s="26">
        <f t="shared" si="61"/>
        <v>1832</v>
      </c>
      <c r="BI734" s="514">
        <f t="shared" si="57"/>
        <v>0.69657794676806084</v>
      </c>
      <c r="BJ734" s="515">
        <v>0</v>
      </c>
      <c r="BK734" s="515">
        <v>0</v>
      </c>
      <c r="BL734" s="515">
        <v>1752000</v>
      </c>
      <c r="BM734" s="515">
        <v>1752000</v>
      </c>
      <c r="BN734" s="515">
        <v>0</v>
      </c>
      <c r="BO734" s="515">
        <v>0</v>
      </c>
      <c r="BP734" s="515">
        <v>0</v>
      </c>
      <c r="BQ734" s="515">
        <v>0</v>
      </c>
      <c r="BR734" s="515">
        <v>0</v>
      </c>
      <c r="BS734" s="515">
        <v>0</v>
      </c>
      <c r="BT734" s="515">
        <v>0</v>
      </c>
      <c r="BU734" s="515">
        <v>0</v>
      </c>
      <c r="BV734" s="515">
        <v>0</v>
      </c>
      <c r="BW734" s="515">
        <v>0</v>
      </c>
      <c r="BX734" s="515">
        <v>0</v>
      </c>
      <c r="BY734" s="515">
        <v>0</v>
      </c>
      <c r="BZ734" s="515">
        <v>1563554.8800000001</v>
      </c>
      <c r="CA734" s="515">
        <v>1563554.8800000001</v>
      </c>
      <c r="CB734" s="515">
        <v>0</v>
      </c>
      <c r="CC734" s="515">
        <v>0</v>
      </c>
      <c r="CD734" s="515">
        <v>0</v>
      </c>
      <c r="CE734" s="515">
        <v>0</v>
      </c>
      <c r="CF734" s="515">
        <v>3315554.88</v>
      </c>
      <c r="CG734" s="516">
        <v>3315554.88</v>
      </c>
      <c r="CH734" s="501">
        <v>18431040</v>
      </c>
      <c r="CI734" s="501">
        <v>18431040</v>
      </c>
      <c r="CJ734" s="501">
        <v>9215520</v>
      </c>
      <c r="CK734" s="257" t="s">
        <v>1976</v>
      </c>
      <c r="CL734" s="108">
        <v>5.26</v>
      </c>
      <c r="CM734" s="245">
        <v>5.26</v>
      </c>
      <c r="CN734" s="109">
        <v>2.63</v>
      </c>
      <c r="CO734" s="436"/>
      <c r="CP734" s="436"/>
      <c r="CQ734" s="436"/>
      <c r="CR734" s="273"/>
      <c r="CS734" s="447">
        <v>487.37184875265422</v>
      </c>
      <c r="CT734" s="448">
        <v>487.37184875265422</v>
      </c>
      <c r="CU734" s="441">
        <v>1.1480968814786516</v>
      </c>
      <c r="CV734" s="442">
        <v>1.1480968814786516</v>
      </c>
      <c r="CW734" s="450" t="s">
        <v>2246</v>
      </c>
      <c r="CX734" s="242"/>
      <c r="CY734" s="436"/>
      <c r="CZ734" s="436"/>
      <c r="DA734" s="437"/>
      <c r="DB734" s="438"/>
      <c r="DC734" s="457">
        <v>0</v>
      </c>
      <c r="DD734" s="458">
        <v>1344</v>
      </c>
      <c r="DE734" s="459">
        <v>9751</v>
      </c>
      <c r="DF734" s="357">
        <v>3698.3333333333335</v>
      </c>
    </row>
    <row r="735" spans="1:110" ht="35.25" customHeight="1" x14ac:dyDescent="0.25">
      <c r="A735" s="401" t="s">
        <v>56</v>
      </c>
      <c r="B735" s="48" t="s">
        <v>57</v>
      </c>
      <c r="C735" s="48" t="s">
        <v>1099</v>
      </c>
      <c r="D735" s="145" t="s">
        <v>1247</v>
      </c>
      <c r="E735" s="145" t="s">
        <v>1248</v>
      </c>
      <c r="F735" s="145" t="s">
        <v>1298</v>
      </c>
      <c r="G735" s="14" t="s">
        <v>1231</v>
      </c>
      <c r="H735" s="22" t="s">
        <v>1978</v>
      </c>
      <c r="I735" s="145" t="s">
        <v>1980</v>
      </c>
      <c r="J735" s="426">
        <v>19.918584289999998</v>
      </c>
      <c r="K735" s="426">
        <v>2.2952651467409999</v>
      </c>
      <c r="L735" s="488">
        <v>9</v>
      </c>
      <c r="M735" s="498"/>
      <c r="N735" s="498"/>
      <c r="O735" s="498"/>
      <c r="P735" s="498"/>
      <c r="Q735" s="498"/>
      <c r="R735" s="498"/>
      <c r="S735" s="498"/>
      <c r="T735" s="498"/>
      <c r="U735" s="498"/>
      <c r="V735" s="498"/>
      <c r="W735" s="498"/>
      <c r="X735" s="498"/>
      <c r="Y735" s="498"/>
      <c r="Z735" s="498"/>
      <c r="AA735" s="498"/>
      <c r="AB735" s="498"/>
      <c r="AC735" s="498"/>
      <c r="AD735" s="498"/>
      <c r="AE735" s="498"/>
      <c r="AF735" s="498"/>
      <c r="AG735" s="585"/>
      <c r="AH735" s="498"/>
      <c r="AI735" s="498">
        <f t="shared" si="58"/>
        <v>0</v>
      </c>
      <c r="AJ735" s="498">
        <f t="shared" si="59"/>
        <v>0</v>
      </c>
      <c r="AK735" s="498"/>
      <c r="AL735" s="498"/>
      <c r="AM735" s="498"/>
      <c r="AN735" s="498"/>
      <c r="AO735" s="498"/>
      <c r="AP735" s="498"/>
      <c r="AQ735" s="498"/>
      <c r="AR735" s="498"/>
      <c r="AS735" s="498"/>
      <c r="AT735" s="498"/>
      <c r="AU735" s="498"/>
      <c r="AV735" s="498"/>
      <c r="AW735" s="498"/>
      <c r="AX735" s="498"/>
      <c r="AY735" s="498"/>
      <c r="AZ735" s="498"/>
      <c r="BA735" s="498"/>
      <c r="BB735" s="498"/>
      <c r="BC735" s="498"/>
      <c r="BD735" s="498"/>
      <c r="BE735" s="498"/>
      <c r="BF735" s="498"/>
      <c r="BG735" s="256">
        <f t="shared" si="60"/>
        <v>0</v>
      </c>
      <c r="BH735" s="26">
        <f t="shared" si="61"/>
        <v>0</v>
      </c>
      <c r="BI735" s="514">
        <f t="shared" si="57"/>
        <v>0</v>
      </c>
      <c r="BJ735" s="515">
        <v>0</v>
      </c>
      <c r="BK735" s="515">
        <v>0</v>
      </c>
      <c r="BL735" s="515">
        <v>0</v>
      </c>
      <c r="BM735" s="515">
        <v>0</v>
      </c>
      <c r="BN735" s="515">
        <v>0</v>
      </c>
      <c r="BO735" s="515">
        <v>0</v>
      </c>
      <c r="BP735" s="515">
        <v>0</v>
      </c>
      <c r="BQ735" s="515">
        <v>0</v>
      </c>
      <c r="BR735" s="515">
        <v>0</v>
      </c>
      <c r="BS735" s="515">
        <v>0</v>
      </c>
      <c r="BT735" s="515">
        <v>0</v>
      </c>
      <c r="BU735" s="515">
        <v>0</v>
      </c>
      <c r="BV735" s="515">
        <v>0</v>
      </c>
      <c r="BW735" s="515">
        <v>0</v>
      </c>
      <c r="BX735" s="515">
        <v>0</v>
      </c>
      <c r="BY735" s="515">
        <v>0</v>
      </c>
      <c r="BZ735" s="515">
        <v>0</v>
      </c>
      <c r="CA735" s="515">
        <v>0</v>
      </c>
      <c r="CB735" s="515">
        <v>0</v>
      </c>
      <c r="CC735" s="515">
        <v>0</v>
      </c>
      <c r="CD735" s="515">
        <v>0</v>
      </c>
      <c r="CE735" s="515">
        <v>0</v>
      </c>
      <c r="CF735" s="515">
        <v>0</v>
      </c>
      <c r="CG735" s="516">
        <v>0</v>
      </c>
      <c r="CH735" s="501">
        <v>38263680</v>
      </c>
      <c r="CI735" s="501">
        <v>38263680</v>
      </c>
      <c r="CJ735" s="501">
        <v>31536000</v>
      </c>
      <c r="CK735" s="257" t="s">
        <v>1976</v>
      </c>
      <c r="CL735" s="108">
        <v>10.92</v>
      </c>
      <c r="CM735" s="245">
        <v>10.92</v>
      </c>
      <c r="CN735" s="109">
        <v>9</v>
      </c>
      <c r="CO735" s="436"/>
      <c r="CP735" s="436"/>
      <c r="CQ735" s="436"/>
      <c r="CR735" s="273"/>
      <c r="CS735" s="447">
        <v>0</v>
      </c>
      <c r="CT735" s="448">
        <v>0</v>
      </c>
      <c r="CU735" s="441">
        <v>0</v>
      </c>
      <c r="CV735" s="442">
        <v>0</v>
      </c>
      <c r="CW735" s="450" t="s">
        <v>2217</v>
      </c>
      <c r="CX735" s="242"/>
      <c r="CY735" s="436"/>
      <c r="CZ735" s="436"/>
      <c r="DA735" s="437"/>
      <c r="DB735" s="438"/>
      <c r="DC735" s="457">
        <v>0</v>
      </c>
      <c r="DD735" s="458">
        <v>0</v>
      </c>
      <c r="DE735" s="459">
        <v>0</v>
      </c>
      <c r="DF735" s="357">
        <v>0</v>
      </c>
    </row>
    <row r="736" spans="1:110" ht="35.25" customHeight="1" x14ac:dyDescent="0.25">
      <c r="A736" s="401" t="s">
        <v>56</v>
      </c>
      <c r="B736" s="48" t="s">
        <v>57</v>
      </c>
      <c r="C736" s="48" t="s">
        <v>1099</v>
      </c>
      <c r="D736" s="145" t="s">
        <v>1262</v>
      </c>
      <c r="E736" s="145" t="s">
        <v>1263</v>
      </c>
      <c r="F736" s="145" t="s">
        <v>1299</v>
      </c>
      <c r="G736" s="14" t="s">
        <v>1263</v>
      </c>
      <c r="H736" s="22" t="s">
        <v>1978</v>
      </c>
      <c r="I736" s="145" t="s">
        <v>1981</v>
      </c>
      <c r="J736" s="426">
        <v>2.521865975820285</v>
      </c>
      <c r="K736" s="426">
        <v>2.5848484794719999</v>
      </c>
      <c r="L736" s="488">
        <v>892.6</v>
      </c>
      <c r="M736" s="498"/>
      <c r="N736" s="498"/>
      <c r="O736" s="498"/>
      <c r="P736" s="498"/>
      <c r="Q736" s="498"/>
      <c r="R736" s="498"/>
      <c r="S736" s="498"/>
      <c r="T736" s="498"/>
      <c r="U736" s="498"/>
      <c r="V736" s="498"/>
      <c r="W736" s="498"/>
      <c r="X736" s="498"/>
      <c r="Y736" s="498"/>
      <c r="Z736" s="498"/>
      <c r="AA736" s="498"/>
      <c r="AB736" s="498"/>
      <c r="AC736" s="498">
        <v>6</v>
      </c>
      <c r="AD736" s="498">
        <v>6</v>
      </c>
      <c r="AE736" s="498"/>
      <c r="AF736" s="498"/>
      <c r="AG736" s="585"/>
      <c r="AH736" s="498"/>
      <c r="AI736" s="498">
        <f t="shared" si="58"/>
        <v>6</v>
      </c>
      <c r="AJ736" s="498">
        <f t="shared" si="59"/>
        <v>6</v>
      </c>
      <c r="AK736" s="498"/>
      <c r="AL736" s="498"/>
      <c r="AM736" s="498"/>
      <c r="AN736" s="498"/>
      <c r="AO736" s="498"/>
      <c r="AP736" s="498"/>
      <c r="AQ736" s="498"/>
      <c r="AR736" s="498"/>
      <c r="AS736" s="498"/>
      <c r="AT736" s="498"/>
      <c r="AU736" s="498"/>
      <c r="AV736" s="498"/>
      <c r="AW736" s="498"/>
      <c r="AX736" s="498"/>
      <c r="AY736" s="498"/>
      <c r="AZ736" s="498"/>
      <c r="BA736" s="498">
        <v>28.88</v>
      </c>
      <c r="BB736" s="498">
        <v>28.88</v>
      </c>
      <c r="BC736" s="498"/>
      <c r="BD736" s="498"/>
      <c r="BE736" s="498"/>
      <c r="BF736" s="498"/>
      <c r="BG736" s="256">
        <f t="shared" si="60"/>
        <v>28.88</v>
      </c>
      <c r="BH736" s="26">
        <f t="shared" si="61"/>
        <v>28.88</v>
      </c>
      <c r="BI736" s="514">
        <f t="shared" si="57"/>
        <v>1.5041666666666667E-2</v>
      </c>
      <c r="BJ736" s="515">
        <v>0</v>
      </c>
      <c r="BK736" s="515">
        <v>0</v>
      </c>
      <c r="BL736" s="515">
        <v>0</v>
      </c>
      <c r="BM736" s="515">
        <v>0</v>
      </c>
      <c r="BN736" s="515">
        <v>0</v>
      </c>
      <c r="BO736" s="515">
        <v>0</v>
      </c>
      <c r="BP736" s="515">
        <v>0</v>
      </c>
      <c r="BQ736" s="515">
        <v>0</v>
      </c>
      <c r="BR736" s="515">
        <v>0</v>
      </c>
      <c r="BS736" s="515">
        <v>0</v>
      </c>
      <c r="BT736" s="515">
        <v>0</v>
      </c>
      <c r="BU736" s="515">
        <v>0</v>
      </c>
      <c r="BV736" s="515">
        <v>0</v>
      </c>
      <c r="BW736" s="515">
        <v>0</v>
      </c>
      <c r="BX736" s="515">
        <v>0</v>
      </c>
      <c r="BY736" s="515">
        <v>0</v>
      </c>
      <c r="BZ736" s="515">
        <v>33900.499199999998</v>
      </c>
      <c r="CA736" s="515">
        <v>33900.499199999998</v>
      </c>
      <c r="CB736" s="515">
        <v>0</v>
      </c>
      <c r="CC736" s="515">
        <v>0</v>
      </c>
      <c r="CD736" s="515">
        <v>0</v>
      </c>
      <c r="CE736" s="515">
        <v>0</v>
      </c>
      <c r="CF736" s="515">
        <v>33900.499199999998</v>
      </c>
      <c r="CG736" s="516">
        <v>33900.499199999998</v>
      </c>
      <c r="CH736" s="501">
        <v>5291040.0000000009</v>
      </c>
      <c r="CI736" s="501">
        <v>5291040.0000000009</v>
      </c>
      <c r="CJ736" s="501">
        <v>6727680</v>
      </c>
      <c r="CK736" s="257" t="s">
        <v>1976</v>
      </c>
      <c r="CL736" s="108">
        <v>1.51</v>
      </c>
      <c r="CM736" s="245">
        <v>1.51</v>
      </c>
      <c r="CN736" s="109">
        <v>1.92</v>
      </c>
      <c r="CO736" s="436"/>
      <c r="CP736" s="436"/>
      <c r="CQ736" s="436"/>
      <c r="CR736" s="273"/>
      <c r="CS736" s="447">
        <v>169.59966794812613</v>
      </c>
      <c r="CT736" s="448">
        <v>6.8126265887758768</v>
      </c>
      <c r="CU736" s="441">
        <v>7.2033115118780452E-2</v>
      </c>
      <c r="CV736" s="442">
        <v>2.1991102234829359E-2</v>
      </c>
      <c r="CW736" s="450" t="s">
        <v>2221</v>
      </c>
      <c r="CX736" s="242"/>
      <c r="CY736" s="436"/>
      <c r="CZ736" s="436"/>
      <c r="DA736" s="437"/>
      <c r="DB736" s="438"/>
      <c r="DC736" s="457">
        <v>0</v>
      </c>
      <c r="DD736" s="458">
        <v>0</v>
      </c>
      <c r="DE736" s="459">
        <v>0</v>
      </c>
      <c r="DF736" s="357">
        <v>0</v>
      </c>
    </row>
    <row r="737" spans="1:110" ht="35.25" customHeight="1" x14ac:dyDescent="0.25">
      <c r="A737" s="401" t="s">
        <v>56</v>
      </c>
      <c r="B737" s="48" t="s">
        <v>57</v>
      </c>
      <c r="C737" s="48" t="s">
        <v>1099</v>
      </c>
      <c r="D737" s="145" t="s">
        <v>1262</v>
      </c>
      <c r="E737" s="145" t="s">
        <v>1263</v>
      </c>
      <c r="F737" s="145" t="s">
        <v>1300</v>
      </c>
      <c r="G737" s="14" t="s">
        <v>1263</v>
      </c>
      <c r="H737" s="22" t="s">
        <v>1978</v>
      </c>
      <c r="I737" s="145" t="s">
        <v>1981</v>
      </c>
      <c r="J737" s="426">
        <v>2.3057060350356893</v>
      </c>
      <c r="K737" s="426">
        <v>13.654734820083</v>
      </c>
      <c r="L737" s="488">
        <v>826.5</v>
      </c>
      <c r="M737" s="498"/>
      <c r="N737" s="498"/>
      <c r="O737" s="498"/>
      <c r="P737" s="498"/>
      <c r="Q737" s="498"/>
      <c r="R737" s="498"/>
      <c r="S737" s="498"/>
      <c r="T737" s="498"/>
      <c r="U737" s="498"/>
      <c r="V737" s="498"/>
      <c r="W737" s="498"/>
      <c r="X737" s="498"/>
      <c r="Y737" s="498"/>
      <c r="Z737" s="498"/>
      <c r="AA737" s="498"/>
      <c r="AB737" s="498"/>
      <c r="AC737" s="498">
        <v>43</v>
      </c>
      <c r="AD737" s="498">
        <v>43</v>
      </c>
      <c r="AE737" s="498"/>
      <c r="AF737" s="498"/>
      <c r="AG737" s="585"/>
      <c r="AH737" s="498"/>
      <c r="AI737" s="498">
        <f t="shared" si="58"/>
        <v>43</v>
      </c>
      <c r="AJ737" s="498">
        <f t="shared" si="59"/>
        <v>43</v>
      </c>
      <c r="AK737" s="498"/>
      <c r="AL737" s="498"/>
      <c r="AM737" s="498"/>
      <c r="AN737" s="498"/>
      <c r="AO737" s="498"/>
      <c r="AP737" s="498"/>
      <c r="AQ737" s="498"/>
      <c r="AR737" s="498"/>
      <c r="AS737" s="498"/>
      <c r="AT737" s="498"/>
      <c r="AU737" s="498"/>
      <c r="AV737" s="498"/>
      <c r="AW737" s="498"/>
      <c r="AX737" s="498"/>
      <c r="AY737" s="498"/>
      <c r="AZ737" s="498"/>
      <c r="BA737" s="498">
        <v>285.94</v>
      </c>
      <c r="BB737" s="498">
        <v>285.94</v>
      </c>
      <c r="BC737" s="498"/>
      <c r="BD737" s="498"/>
      <c r="BE737" s="498"/>
      <c r="BF737" s="498"/>
      <c r="BG737" s="256">
        <f t="shared" si="60"/>
        <v>285.94</v>
      </c>
      <c r="BH737" s="26">
        <f t="shared" si="61"/>
        <v>285.94</v>
      </c>
      <c r="BI737" s="514">
        <f t="shared" si="57"/>
        <v>0.19320270270270268</v>
      </c>
      <c r="BJ737" s="515">
        <v>0</v>
      </c>
      <c r="BK737" s="515">
        <v>0</v>
      </c>
      <c r="BL737" s="515">
        <v>0</v>
      </c>
      <c r="BM737" s="515">
        <v>0</v>
      </c>
      <c r="BN737" s="515">
        <v>0</v>
      </c>
      <c r="BO737" s="515">
        <v>0</v>
      </c>
      <c r="BP737" s="515">
        <v>0</v>
      </c>
      <c r="BQ737" s="515">
        <v>0</v>
      </c>
      <c r="BR737" s="515">
        <v>0</v>
      </c>
      <c r="BS737" s="515">
        <v>0</v>
      </c>
      <c r="BT737" s="515">
        <v>0</v>
      </c>
      <c r="BU737" s="515">
        <v>0</v>
      </c>
      <c r="BV737" s="515">
        <v>0</v>
      </c>
      <c r="BW737" s="515">
        <v>0</v>
      </c>
      <c r="BX737" s="515">
        <v>0</v>
      </c>
      <c r="BY737" s="515">
        <v>0</v>
      </c>
      <c r="BZ737" s="515">
        <v>335647.80959999998</v>
      </c>
      <c r="CA737" s="515">
        <v>335647.80959999998</v>
      </c>
      <c r="CB737" s="515">
        <v>0</v>
      </c>
      <c r="CC737" s="515">
        <v>0</v>
      </c>
      <c r="CD737" s="515">
        <v>0</v>
      </c>
      <c r="CE737" s="515">
        <v>0</v>
      </c>
      <c r="CF737" s="515">
        <v>335647.80959999998</v>
      </c>
      <c r="CG737" s="516">
        <v>335647.80959999998</v>
      </c>
      <c r="CH737" s="501">
        <v>5220960</v>
      </c>
      <c r="CI737" s="501">
        <v>5220960</v>
      </c>
      <c r="CJ737" s="501">
        <v>5185920</v>
      </c>
      <c r="CK737" s="257" t="s">
        <v>1976</v>
      </c>
      <c r="CL737" s="108">
        <v>1.49</v>
      </c>
      <c r="CM737" s="245">
        <v>1.49</v>
      </c>
      <c r="CN737" s="109">
        <v>1.48</v>
      </c>
      <c r="CO737" s="436"/>
      <c r="CP737" s="436"/>
      <c r="CQ737" s="436"/>
      <c r="CR737" s="273"/>
      <c r="CS737" s="447">
        <v>519.07127419907999</v>
      </c>
      <c r="CT737" s="448">
        <v>171.29243654500431</v>
      </c>
      <c r="CU737" s="441">
        <v>1.7814711660328237</v>
      </c>
      <c r="CV737" s="442">
        <v>1.6507888782435967</v>
      </c>
      <c r="CW737" s="450" t="s">
        <v>2212</v>
      </c>
      <c r="CX737" s="242"/>
      <c r="CY737" s="436"/>
      <c r="CZ737" s="436"/>
      <c r="DA737" s="437"/>
      <c r="DB737" s="438"/>
      <c r="DC737" s="457">
        <v>0</v>
      </c>
      <c r="DD737" s="458">
        <v>0</v>
      </c>
      <c r="DE737" s="459">
        <v>0</v>
      </c>
      <c r="DF737" s="357">
        <v>0</v>
      </c>
    </row>
    <row r="738" spans="1:110" ht="35.25" customHeight="1" x14ac:dyDescent="0.25">
      <c r="A738" s="401" t="s">
        <v>56</v>
      </c>
      <c r="B738" s="48" t="s">
        <v>57</v>
      </c>
      <c r="C738" s="48" t="s">
        <v>1099</v>
      </c>
      <c r="D738" s="145" t="s">
        <v>1262</v>
      </c>
      <c r="E738" s="145" t="s">
        <v>1263</v>
      </c>
      <c r="F738" s="145" t="s">
        <v>1301</v>
      </c>
      <c r="G738" s="14" t="s">
        <v>1263</v>
      </c>
      <c r="H738" s="22" t="s">
        <v>1978</v>
      </c>
      <c r="I738" s="145" t="s">
        <v>1981</v>
      </c>
      <c r="J738" s="426">
        <v>1.3906289523809001</v>
      </c>
      <c r="K738" s="426">
        <v>5.9253787755539999</v>
      </c>
      <c r="L738" s="488">
        <v>567.5</v>
      </c>
      <c r="M738" s="498"/>
      <c r="N738" s="498"/>
      <c r="O738" s="498"/>
      <c r="P738" s="498"/>
      <c r="Q738" s="498"/>
      <c r="R738" s="498"/>
      <c r="S738" s="498"/>
      <c r="T738" s="498"/>
      <c r="U738" s="498"/>
      <c r="V738" s="498"/>
      <c r="W738" s="498"/>
      <c r="X738" s="498"/>
      <c r="Y738" s="498"/>
      <c r="Z738" s="498"/>
      <c r="AA738" s="498"/>
      <c r="AB738" s="498"/>
      <c r="AC738" s="498">
        <v>19</v>
      </c>
      <c r="AD738" s="498">
        <v>19</v>
      </c>
      <c r="AE738" s="498"/>
      <c r="AF738" s="498"/>
      <c r="AG738" s="585"/>
      <c r="AH738" s="498"/>
      <c r="AI738" s="498">
        <f t="shared" si="58"/>
        <v>19</v>
      </c>
      <c r="AJ738" s="498">
        <f t="shared" si="59"/>
        <v>19</v>
      </c>
      <c r="AK738" s="498"/>
      <c r="AL738" s="498"/>
      <c r="AM738" s="498"/>
      <c r="AN738" s="498"/>
      <c r="AO738" s="498"/>
      <c r="AP738" s="498"/>
      <c r="AQ738" s="498"/>
      <c r="AR738" s="498"/>
      <c r="AS738" s="498"/>
      <c r="AT738" s="498"/>
      <c r="AU738" s="498"/>
      <c r="AV738" s="498"/>
      <c r="AW738" s="498"/>
      <c r="AX738" s="498"/>
      <c r="AY738" s="498"/>
      <c r="AZ738" s="498"/>
      <c r="BA738" s="498">
        <v>101.01</v>
      </c>
      <c r="BB738" s="498">
        <v>101.01</v>
      </c>
      <c r="BC738" s="498"/>
      <c r="BD738" s="498"/>
      <c r="BE738" s="498"/>
      <c r="BF738" s="498"/>
      <c r="BG738" s="256">
        <f t="shared" si="60"/>
        <v>101.01</v>
      </c>
      <c r="BH738" s="26">
        <f t="shared" si="61"/>
        <v>101.01</v>
      </c>
      <c r="BI738" s="514">
        <f t="shared" si="57"/>
        <v>0.10632631578947369</v>
      </c>
      <c r="BJ738" s="515">
        <v>0</v>
      </c>
      <c r="BK738" s="515">
        <v>0</v>
      </c>
      <c r="BL738" s="515">
        <v>0</v>
      </c>
      <c r="BM738" s="515">
        <v>0</v>
      </c>
      <c r="BN738" s="515">
        <v>0</v>
      </c>
      <c r="BO738" s="515">
        <v>0</v>
      </c>
      <c r="BP738" s="515">
        <v>0</v>
      </c>
      <c r="BQ738" s="515">
        <v>0</v>
      </c>
      <c r="BR738" s="515">
        <v>0</v>
      </c>
      <c r="BS738" s="515">
        <v>0</v>
      </c>
      <c r="BT738" s="515">
        <v>0</v>
      </c>
      <c r="BU738" s="515">
        <v>0</v>
      </c>
      <c r="BV738" s="515">
        <v>0</v>
      </c>
      <c r="BW738" s="515">
        <v>0</v>
      </c>
      <c r="BX738" s="515">
        <v>0</v>
      </c>
      <c r="BY738" s="515">
        <v>0</v>
      </c>
      <c r="BZ738" s="515">
        <v>118569.57840000001</v>
      </c>
      <c r="CA738" s="515">
        <v>118569.57840000001</v>
      </c>
      <c r="CB738" s="515">
        <v>0</v>
      </c>
      <c r="CC738" s="515">
        <v>0</v>
      </c>
      <c r="CD738" s="515">
        <v>0</v>
      </c>
      <c r="CE738" s="515">
        <v>0</v>
      </c>
      <c r="CF738" s="515">
        <v>118569.57840000001</v>
      </c>
      <c r="CG738" s="516">
        <v>118569.57840000001</v>
      </c>
      <c r="CH738" s="501">
        <v>3854400.0000000005</v>
      </c>
      <c r="CI738" s="501">
        <v>3854400.0000000005</v>
      </c>
      <c r="CJ738" s="501">
        <v>3328800</v>
      </c>
      <c r="CK738" s="257" t="s">
        <v>1976</v>
      </c>
      <c r="CL738" s="108">
        <v>1.1000000000000001</v>
      </c>
      <c r="CM738" s="245">
        <v>1.1000000000000001</v>
      </c>
      <c r="CN738" s="109">
        <v>0.95</v>
      </c>
      <c r="CO738" s="436"/>
      <c r="CP738" s="436"/>
      <c r="CQ738" s="436"/>
      <c r="CR738" s="273"/>
      <c r="CS738" s="447">
        <v>136.77689281836189</v>
      </c>
      <c r="CT738" s="448">
        <v>136.77689281836189</v>
      </c>
      <c r="CU738" s="441">
        <v>2.0251234457809608</v>
      </c>
      <c r="CV738" s="442">
        <v>2.0251234457809608</v>
      </c>
      <c r="CW738" s="450" t="s">
        <v>2246</v>
      </c>
      <c r="CX738" s="242"/>
      <c r="CY738" s="436"/>
      <c r="CZ738" s="436"/>
      <c r="DA738" s="437"/>
      <c r="DB738" s="438"/>
      <c r="DC738" s="457">
        <v>0</v>
      </c>
      <c r="DD738" s="458">
        <v>103362</v>
      </c>
      <c r="DE738" s="459">
        <v>0</v>
      </c>
      <c r="DF738" s="357">
        <v>34454</v>
      </c>
    </row>
    <row r="739" spans="1:110" ht="35.25" customHeight="1" x14ac:dyDescent="0.25">
      <c r="A739" s="401" t="s">
        <v>56</v>
      </c>
      <c r="B739" s="48" t="s">
        <v>57</v>
      </c>
      <c r="C739" s="48" t="s">
        <v>1099</v>
      </c>
      <c r="D739" s="145" t="s">
        <v>1262</v>
      </c>
      <c r="E739" s="145" t="s">
        <v>1263</v>
      </c>
      <c r="F739" s="145" t="s">
        <v>1302</v>
      </c>
      <c r="G739" s="14" t="s">
        <v>1263</v>
      </c>
      <c r="H739" s="22" t="s">
        <v>1978</v>
      </c>
      <c r="I739" s="145" t="s">
        <v>1981</v>
      </c>
      <c r="J739" s="426">
        <v>2.5362766385392583</v>
      </c>
      <c r="K739" s="426">
        <v>4.9373105957910006</v>
      </c>
      <c r="L739" s="488">
        <v>871.2</v>
      </c>
      <c r="M739" s="498"/>
      <c r="N739" s="498"/>
      <c r="O739" s="498"/>
      <c r="P739" s="498"/>
      <c r="Q739" s="498"/>
      <c r="R739" s="498"/>
      <c r="S739" s="498"/>
      <c r="T739" s="498"/>
      <c r="U739" s="498"/>
      <c r="V739" s="498"/>
      <c r="W739" s="498"/>
      <c r="X739" s="498"/>
      <c r="Y739" s="498">
        <v>1</v>
      </c>
      <c r="Z739" s="498">
        <v>1</v>
      </c>
      <c r="AA739" s="498"/>
      <c r="AB739" s="498"/>
      <c r="AC739" s="498">
        <v>20</v>
      </c>
      <c r="AD739" s="498">
        <v>20</v>
      </c>
      <c r="AE739" s="498"/>
      <c r="AF739" s="498"/>
      <c r="AG739" s="585"/>
      <c r="AH739" s="498"/>
      <c r="AI739" s="498">
        <f t="shared" si="58"/>
        <v>21</v>
      </c>
      <c r="AJ739" s="498">
        <f t="shared" si="59"/>
        <v>21</v>
      </c>
      <c r="AK739" s="498"/>
      <c r="AL739" s="498"/>
      <c r="AM739" s="498"/>
      <c r="AN739" s="498"/>
      <c r="AO739" s="498"/>
      <c r="AP739" s="498"/>
      <c r="AQ739" s="498"/>
      <c r="AR739" s="498"/>
      <c r="AS739" s="498"/>
      <c r="AT739" s="498"/>
      <c r="AU739" s="498"/>
      <c r="AV739" s="498"/>
      <c r="AW739" s="498">
        <v>1.2</v>
      </c>
      <c r="AX739" s="498">
        <v>1.2</v>
      </c>
      <c r="AY739" s="498"/>
      <c r="AZ739" s="498"/>
      <c r="BA739" s="498">
        <v>145.91999999999999</v>
      </c>
      <c r="BB739" s="498">
        <v>145.91999999999999</v>
      </c>
      <c r="BC739" s="498"/>
      <c r="BD739" s="498"/>
      <c r="BE739" s="498"/>
      <c r="BF739" s="498"/>
      <c r="BG739" s="256">
        <f t="shared" si="60"/>
        <v>147.11999999999998</v>
      </c>
      <c r="BH739" s="26">
        <f t="shared" si="61"/>
        <v>147.11999999999998</v>
      </c>
      <c r="BI739" s="514">
        <f t="shared" si="57"/>
        <v>8.7571428571428564E-2</v>
      </c>
      <c r="BJ739" s="515">
        <v>0</v>
      </c>
      <c r="BK739" s="515">
        <v>0</v>
      </c>
      <c r="BL739" s="515">
        <v>0</v>
      </c>
      <c r="BM739" s="515">
        <v>0</v>
      </c>
      <c r="BN739" s="515">
        <v>0</v>
      </c>
      <c r="BO739" s="515">
        <v>0</v>
      </c>
      <c r="BP739" s="515">
        <v>0</v>
      </c>
      <c r="BQ739" s="515">
        <v>0</v>
      </c>
      <c r="BR739" s="515">
        <v>0</v>
      </c>
      <c r="BS739" s="515">
        <v>0</v>
      </c>
      <c r="BT739" s="515">
        <v>0</v>
      </c>
      <c r="BU739" s="515">
        <v>0</v>
      </c>
      <c r="BV739" s="515">
        <v>6054.9119999999994</v>
      </c>
      <c r="BW739" s="515">
        <v>6054.9119999999994</v>
      </c>
      <c r="BX739" s="515">
        <v>0</v>
      </c>
      <c r="BY739" s="515">
        <v>0</v>
      </c>
      <c r="BZ739" s="515">
        <v>171286.7328</v>
      </c>
      <c r="CA739" s="515">
        <v>171286.7328</v>
      </c>
      <c r="CB739" s="515">
        <v>0</v>
      </c>
      <c r="CC739" s="515">
        <v>0</v>
      </c>
      <c r="CD739" s="515">
        <v>0</v>
      </c>
      <c r="CE739" s="515">
        <v>0</v>
      </c>
      <c r="CF739" s="515">
        <v>177341.64480000001</v>
      </c>
      <c r="CG739" s="516">
        <v>177341.64480000001</v>
      </c>
      <c r="CH739" s="501">
        <v>5886720</v>
      </c>
      <c r="CI739" s="501">
        <v>5886720</v>
      </c>
      <c r="CJ739" s="501">
        <v>5886720</v>
      </c>
      <c r="CK739" s="257" t="s">
        <v>1976</v>
      </c>
      <c r="CL739" s="108">
        <v>1.68</v>
      </c>
      <c r="CM739" s="245">
        <v>1.68</v>
      </c>
      <c r="CN739" s="109">
        <v>1.68</v>
      </c>
      <c r="CO739" s="436"/>
      <c r="CP739" s="436"/>
      <c r="CQ739" s="436"/>
      <c r="CR739" s="273"/>
      <c r="CS739" s="447">
        <v>13.073263517190918</v>
      </c>
      <c r="CT739" s="448">
        <v>1.9781901664434658</v>
      </c>
      <c r="CU739" s="441">
        <v>0.34245228411139417</v>
      </c>
      <c r="CV739" s="442">
        <v>8.4178304955041094E-3</v>
      </c>
      <c r="CW739" s="450" t="s">
        <v>2213</v>
      </c>
      <c r="CX739" s="242"/>
      <c r="CY739" s="436"/>
      <c r="CZ739" s="436"/>
      <c r="DA739" s="437"/>
      <c r="DB739" s="438"/>
      <c r="DC739" s="457">
        <v>0</v>
      </c>
      <c r="DD739" s="458">
        <v>0</v>
      </c>
      <c r="DE739" s="459">
        <v>0</v>
      </c>
      <c r="DF739" s="357">
        <v>0</v>
      </c>
    </row>
    <row r="740" spans="1:110" ht="35.25" customHeight="1" x14ac:dyDescent="0.25">
      <c r="A740" s="401" t="s">
        <v>56</v>
      </c>
      <c r="B740" s="48" t="s">
        <v>57</v>
      </c>
      <c r="C740" s="48" t="s">
        <v>1099</v>
      </c>
      <c r="D740" s="145" t="s">
        <v>1262</v>
      </c>
      <c r="E740" s="145" t="s">
        <v>1263</v>
      </c>
      <c r="F740" s="145" t="s">
        <v>1303</v>
      </c>
      <c r="G740" s="14" t="s">
        <v>1263</v>
      </c>
      <c r="H740" s="22" t="s">
        <v>1978</v>
      </c>
      <c r="I740" s="145" t="s">
        <v>1981</v>
      </c>
      <c r="J740" s="426">
        <v>1.9022074789044436</v>
      </c>
      <c r="K740" s="426">
        <v>1.7147727237060002</v>
      </c>
      <c r="L740" s="488">
        <v>406.3</v>
      </c>
      <c r="M740" s="498"/>
      <c r="N740" s="498"/>
      <c r="O740" s="498"/>
      <c r="P740" s="498"/>
      <c r="Q740" s="498"/>
      <c r="R740" s="498"/>
      <c r="S740" s="498"/>
      <c r="T740" s="498"/>
      <c r="U740" s="498"/>
      <c r="V740" s="498"/>
      <c r="W740" s="498"/>
      <c r="X740" s="498"/>
      <c r="Y740" s="498"/>
      <c r="Z740" s="498"/>
      <c r="AA740" s="498"/>
      <c r="AB740" s="498"/>
      <c r="AC740" s="498">
        <v>1</v>
      </c>
      <c r="AD740" s="498">
        <v>1</v>
      </c>
      <c r="AE740" s="498"/>
      <c r="AF740" s="498"/>
      <c r="AG740" s="585"/>
      <c r="AH740" s="498"/>
      <c r="AI740" s="498">
        <f t="shared" si="58"/>
        <v>1</v>
      </c>
      <c r="AJ740" s="498">
        <f t="shared" si="59"/>
        <v>1</v>
      </c>
      <c r="AK740" s="498"/>
      <c r="AL740" s="498"/>
      <c r="AM740" s="498"/>
      <c r="AN740" s="498"/>
      <c r="AO740" s="498"/>
      <c r="AP740" s="498"/>
      <c r="AQ740" s="498"/>
      <c r="AR740" s="498"/>
      <c r="AS740" s="498"/>
      <c r="AT740" s="498"/>
      <c r="AU740" s="498"/>
      <c r="AV740" s="498"/>
      <c r="AW740" s="498"/>
      <c r="AX740" s="498"/>
      <c r="AY740" s="498"/>
      <c r="AZ740" s="498"/>
      <c r="BA740" s="498">
        <v>0.5</v>
      </c>
      <c r="BB740" s="498">
        <v>0.5</v>
      </c>
      <c r="BC740" s="498"/>
      <c r="BD740" s="498"/>
      <c r="BE740" s="498"/>
      <c r="BF740" s="498"/>
      <c r="BG740" s="256">
        <f t="shared" si="60"/>
        <v>0.5</v>
      </c>
      <c r="BH740" s="26">
        <f t="shared" si="61"/>
        <v>0.5</v>
      </c>
      <c r="BI740" s="514">
        <f t="shared" si="57"/>
        <v>3.048780487804878E-4</v>
      </c>
      <c r="BJ740" s="515">
        <v>0</v>
      </c>
      <c r="BK740" s="515">
        <v>0</v>
      </c>
      <c r="BL740" s="515">
        <v>0</v>
      </c>
      <c r="BM740" s="515">
        <v>0</v>
      </c>
      <c r="BN740" s="515">
        <v>0</v>
      </c>
      <c r="BO740" s="515">
        <v>0</v>
      </c>
      <c r="BP740" s="515">
        <v>0</v>
      </c>
      <c r="BQ740" s="515">
        <v>0</v>
      </c>
      <c r="BR740" s="515">
        <v>0</v>
      </c>
      <c r="BS740" s="515">
        <v>0</v>
      </c>
      <c r="BT740" s="515">
        <v>0</v>
      </c>
      <c r="BU740" s="515">
        <v>0</v>
      </c>
      <c r="BV740" s="515">
        <v>0</v>
      </c>
      <c r="BW740" s="515">
        <v>0</v>
      </c>
      <c r="BX740" s="515">
        <v>0</v>
      </c>
      <c r="BY740" s="515">
        <v>0</v>
      </c>
      <c r="BZ740" s="515">
        <v>586.92000000000007</v>
      </c>
      <c r="CA740" s="515">
        <v>586.92000000000007</v>
      </c>
      <c r="CB740" s="515">
        <v>0</v>
      </c>
      <c r="CC740" s="515">
        <v>0</v>
      </c>
      <c r="CD740" s="515">
        <v>0</v>
      </c>
      <c r="CE740" s="515">
        <v>0</v>
      </c>
      <c r="CF740" s="515">
        <v>586.92000000000007</v>
      </c>
      <c r="CG740" s="516">
        <v>586.92000000000007</v>
      </c>
      <c r="CH740" s="501">
        <v>4800480.0000000009</v>
      </c>
      <c r="CI740" s="501">
        <v>4800480.0000000009</v>
      </c>
      <c r="CJ740" s="501">
        <v>5746560</v>
      </c>
      <c r="CK740" s="257" t="s">
        <v>1976</v>
      </c>
      <c r="CL740" s="108">
        <v>1.37</v>
      </c>
      <c r="CM740" s="245">
        <v>1.37</v>
      </c>
      <c r="CN740" s="109">
        <v>1.64</v>
      </c>
      <c r="CO740" s="436"/>
      <c r="CP740" s="436"/>
      <c r="CQ740" s="436"/>
      <c r="CR740" s="273"/>
      <c r="CS740" s="447">
        <v>130.12312258466724</v>
      </c>
      <c r="CT740" s="448">
        <v>127.61481489235955</v>
      </c>
      <c r="CU740" s="441">
        <v>1.6749246079414271</v>
      </c>
      <c r="CV740" s="442">
        <v>1.6741040951209143</v>
      </c>
      <c r="CW740" s="450" t="s">
        <v>2308</v>
      </c>
      <c r="CX740" s="242"/>
      <c r="CY740" s="436"/>
      <c r="CZ740" s="436"/>
      <c r="DA740" s="437"/>
      <c r="DB740" s="438"/>
      <c r="DC740" s="457">
        <v>0</v>
      </c>
      <c r="DD740" s="458">
        <v>0</v>
      </c>
      <c r="DE740" s="459">
        <v>324</v>
      </c>
      <c r="DF740" s="357">
        <v>108</v>
      </c>
    </row>
    <row r="741" spans="1:110" ht="35.25" customHeight="1" x14ac:dyDescent="0.25">
      <c r="A741" s="401" t="s">
        <v>56</v>
      </c>
      <c r="B741" s="48" t="s">
        <v>57</v>
      </c>
      <c r="C741" s="48" t="s">
        <v>1099</v>
      </c>
      <c r="D741" s="145" t="s">
        <v>1262</v>
      </c>
      <c r="E741" s="145" t="s">
        <v>1263</v>
      </c>
      <c r="F741" s="145" t="s">
        <v>1304</v>
      </c>
      <c r="G741" s="14" t="s">
        <v>1263</v>
      </c>
      <c r="H741" s="22" t="s">
        <v>1979</v>
      </c>
      <c r="I741" s="145" t="s">
        <v>1981</v>
      </c>
      <c r="J741" s="426">
        <v>2.7236152538859084</v>
      </c>
      <c r="K741" s="426">
        <v>3.6797348408309998</v>
      </c>
      <c r="L741" s="488">
        <v>320.3</v>
      </c>
      <c r="M741" s="498"/>
      <c r="N741" s="498"/>
      <c r="O741" s="498"/>
      <c r="P741" s="498"/>
      <c r="Q741" s="498"/>
      <c r="R741" s="498"/>
      <c r="S741" s="498"/>
      <c r="T741" s="498"/>
      <c r="U741" s="498"/>
      <c r="V741" s="498"/>
      <c r="W741" s="498"/>
      <c r="X741" s="498"/>
      <c r="Y741" s="498"/>
      <c r="Z741" s="498"/>
      <c r="AA741" s="498"/>
      <c r="AB741" s="498"/>
      <c r="AC741" s="498">
        <v>3</v>
      </c>
      <c r="AD741" s="498">
        <v>3</v>
      </c>
      <c r="AE741" s="498"/>
      <c r="AF741" s="498"/>
      <c r="AG741" s="585"/>
      <c r="AH741" s="498"/>
      <c r="AI741" s="498">
        <f t="shared" si="58"/>
        <v>3</v>
      </c>
      <c r="AJ741" s="498">
        <f t="shared" si="59"/>
        <v>3</v>
      </c>
      <c r="AK741" s="498"/>
      <c r="AL741" s="498"/>
      <c r="AM741" s="498"/>
      <c r="AN741" s="498"/>
      <c r="AO741" s="498"/>
      <c r="AP741" s="498"/>
      <c r="AQ741" s="498"/>
      <c r="AR741" s="498"/>
      <c r="AS741" s="498"/>
      <c r="AT741" s="498"/>
      <c r="AU741" s="498"/>
      <c r="AV741" s="498"/>
      <c r="AW741" s="498"/>
      <c r="AX741" s="498"/>
      <c r="AY741" s="498"/>
      <c r="AZ741" s="498"/>
      <c r="BA741" s="498">
        <v>22.3</v>
      </c>
      <c r="BB741" s="498">
        <v>22.3</v>
      </c>
      <c r="BC741" s="498"/>
      <c r="BD741" s="498"/>
      <c r="BE741" s="498"/>
      <c r="BF741" s="498"/>
      <c r="BG741" s="256">
        <f t="shared" si="60"/>
        <v>22.3</v>
      </c>
      <c r="BH741" s="26">
        <f t="shared" si="61"/>
        <v>22.3</v>
      </c>
      <c r="BI741" s="514">
        <f t="shared" si="57"/>
        <v>1.3433734939759037E-2</v>
      </c>
      <c r="BJ741" s="515">
        <v>0</v>
      </c>
      <c r="BK741" s="515">
        <v>0</v>
      </c>
      <c r="BL741" s="515">
        <v>0</v>
      </c>
      <c r="BM741" s="515">
        <v>0</v>
      </c>
      <c r="BN741" s="515">
        <v>0</v>
      </c>
      <c r="BO741" s="515">
        <v>0</v>
      </c>
      <c r="BP741" s="515">
        <v>0</v>
      </c>
      <c r="BQ741" s="515">
        <v>0</v>
      </c>
      <c r="BR741" s="515">
        <v>0</v>
      </c>
      <c r="BS741" s="515">
        <v>0</v>
      </c>
      <c r="BT741" s="515">
        <v>0</v>
      </c>
      <c r="BU741" s="515">
        <v>0</v>
      </c>
      <c r="BV741" s="515">
        <v>0</v>
      </c>
      <c r="BW741" s="515">
        <v>0</v>
      </c>
      <c r="BX741" s="515">
        <v>0</v>
      </c>
      <c r="BY741" s="515">
        <v>0</v>
      </c>
      <c r="BZ741" s="515">
        <v>26176.632000000001</v>
      </c>
      <c r="CA741" s="515">
        <v>26176.632000000001</v>
      </c>
      <c r="CB741" s="515">
        <v>0</v>
      </c>
      <c r="CC741" s="515">
        <v>0</v>
      </c>
      <c r="CD741" s="515">
        <v>0</v>
      </c>
      <c r="CE741" s="515">
        <v>0</v>
      </c>
      <c r="CF741" s="515">
        <v>26176.632000000001</v>
      </c>
      <c r="CG741" s="516">
        <v>26176.632000000001</v>
      </c>
      <c r="CH741" s="501">
        <v>5291040.0000000009</v>
      </c>
      <c r="CI741" s="501">
        <v>5291040.0000000009</v>
      </c>
      <c r="CJ741" s="501">
        <v>5816640</v>
      </c>
      <c r="CK741" s="257" t="s">
        <v>1976</v>
      </c>
      <c r="CL741" s="108">
        <v>1.51</v>
      </c>
      <c r="CM741" s="245">
        <v>1.51</v>
      </c>
      <c r="CN741" s="109">
        <v>1.66</v>
      </c>
      <c r="CO741" s="436"/>
      <c r="CP741" s="436"/>
      <c r="CQ741" s="436"/>
      <c r="CR741" s="273"/>
      <c r="CS741" s="447">
        <v>147.0122680103029</v>
      </c>
      <c r="CT741" s="448">
        <v>147.0122680103029</v>
      </c>
      <c r="CU741" s="441">
        <v>2.1185409396284185</v>
      </c>
      <c r="CV741" s="442">
        <v>2.1185409396284185</v>
      </c>
      <c r="CW741" s="450" t="s">
        <v>2308</v>
      </c>
      <c r="CX741" s="242"/>
      <c r="CY741" s="436"/>
      <c r="CZ741" s="436"/>
      <c r="DA741" s="437"/>
      <c r="DB741" s="438"/>
      <c r="DC741" s="457">
        <v>0</v>
      </c>
      <c r="DD741" s="458">
        <v>14056</v>
      </c>
      <c r="DE741" s="459">
        <v>46926</v>
      </c>
      <c r="DF741" s="357">
        <v>20327.333333333332</v>
      </c>
    </row>
    <row r="742" spans="1:110" ht="35.25" customHeight="1" x14ac:dyDescent="0.25">
      <c r="A742" s="401" t="s">
        <v>56</v>
      </c>
      <c r="B742" s="48" t="s">
        <v>57</v>
      </c>
      <c r="C742" s="48" t="s">
        <v>1099</v>
      </c>
      <c r="D742" s="145" t="s">
        <v>1262</v>
      </c>
      <c r="E742" s="145" t="s">
        <v>1263</v>
      </c>
      <c r="F742" s="145" t="s">
        <v>1305</v>
      </c>
      <c r="G742" s="14" t="s">
        <v>1263</v>
      </c>
      <c r="H742" s="22" t="s">
        <v>1979</v>
      </c>
      <c r="I742" s="145" t="s">
        <v>1981</v>
      </c>
      <c r="J742" s="426">
        <v>2.7740525734023138</v>
      </c>
      <c r="K742" s="426">
        <v>1.0022727251879999</v>
      </c>
      <c r="L742" s="488">
        <v>159</v>
      </c>
      <c r="M742" s="498"/>
      <c r="N742" s="498"/>
      <c r="O742" s="498"/>
      <c r="P742" s="498"/>
      <c r="Q742" s="498"/>
      <c r="R742" s="498"/>
      <c r="S742" s="498"/>
      <c r="T742" s="498"/>
      <c r="U742" s="498"/>
      <c r="V742" s="498"/>
      <c r="W742" s="498"/>
      <c r="X742" s="498"/>
      <c r="Y742" s="498"/>
      <c r="Z742" s="498"/>
      <c r="AA742" s="498"/>
      <c r="AB742" s="498"/>
      <c r="AC742" s="498"/>
      <c r="AD742" s="498"/>
      <c r="AE742" s="498"/>
      <c r="AF742" s="498"/>
      <c r="AG742" s="585"/>
      <c r="AH742" s="498"/>
      <c r="AI742" s="498">
        <f t="shared" si="58"/>
        <v>0</v>
      </c>
      <c r="AJ742" s="498">
        <f t="shared" si="59"/>
        <v>0</v>
      </c>
      <c r="AK742" s="498"/>
      <c r="AL742" s="498"/>
      <c r="AM742" s="498"/>
      <c r="AN742" s="498"/>
      <c r="AO742" s="498"/>
      <c r="AP742" s="498"/>
      <c r="AQ742" s="498"/>
      <c r="AR742" s="498"/>
      <c r="AS742" s="498"/>
      <c r="AT742" s="498"/>
      <c r="AU742" s="498"/>
      <c r="AV742" s="498"/>
      <c r="AW742" s="498"/>
      <c r="AX742" s="498"/>
      <c r="AY742" s="498"/>
      <c r="AZ742" s="498"/>
      <c r="BA742" s="498"/>
      <c r="BB742" s="498"/>
      <c r="BC742" s="498"/>
      <c r="BD742" s="498"/>
      <c r="BE742" s="498"/>
      <c r="BF742" s="498"/>
      <c r="BG742" s="256">
        <f t="shared" si="60"/>
        <v>0</v>
      </c>
      <c r="BH742" s="26">
        <f t="shared" si="61"/>
        <v>0</v>
      </c>
      <c r="BI742" s="514">
        <f t="shared" si="57"/>
        <v>0</v>
      </c>
      <c r="BJ742" s="515">
        <v>0</v>
      </c>
      <c r="BK742" s="515">
        <v>0</v>
      </c>
      <c r="BL742" s="515">
        <v>0</v>
      </c>
      <c r="BM742" s="515">
        <v>0</v>
      </c>
      <c r="BN742" s="515">
        <v>0</v>
      </c>
      <c r="BO742" s="515">
        <v>0</v>
      </c>
      <c r="BP742" s="515">
        <v>0</v>
      </c>
      <c r="BQ742" s="515">
        <v>0</v>
      </c>
      <c r="BR742" s="515">
        <v>0</v>
      </c>
      <c r="BS742" s="515">
        <v>0</v>
      </c>
      <c r="BT742" s="515">
        <v>0</v>
      </c>
      <c r="BU742" s="515">
        <v>0</v>
      </c>
      <c r="BV742" s="515">
        <v>0</v>
      </c>
      <c r="BW742" s="515">
        <v>0</v>
      </c>
      <c r="BX742" s="515">
        <v>0</v>
      </c>
      <c r="BY742" s="515">
        <v>0</v>
      </c>
      <c r="BZ742" s="515">
        <v>0</v>
      </c>
      <c r="CA742" s="515">
        <v>0</v>
      </c>
      <c r="CB742" s="515">
        <v>0</v>
      </c>
      <c r="CC742" s="515">
        <v>0</v>
      </c>
      <c r="CD742" s="515">
        <v>0</v>
      </c>
      <c r="CE742" s="515">
        <v>0</v>
      </c>
      <c r="CF742" s="515">
        <v>0</v>
      </c>
      <c r="CG742" s="516">
        <v>0</v>
      </c>
      <c r="CH742" s="501">
        <v>1261439.9999999998</v>
      </c>
      <c r="CI742" s="501">
        <v>1261439.9999999998</v>
      </c>
      <c r="CJ742" s="501">
        <v>1121280</v>
      </c>
      <c r="CK742" s="257" t="s">
        <v>1976</v>
      </c>
      <c r="CL742" s="108">
        <v>0.36</v>
      </c>
      <c r="CM742" s="245">
        <v>0.36</v>
      </c>
      <c r="CN742" s="109">
        <v>0.32</v>
      </c>
      <c r="CO742" s="436"/>
      <c r="CP742" s="436"/>
      <c r="CQ742" s="436"/>
      <c r="CR742" s="273"/>
      <c r="CS742" s="447">
        <v>69.087358697850235</v>
      </c>
      <c r="CT742" s="448">
        <v>67.433657317674573</v>
      </c>
      <c r="CU742" s="441">
        <v>1.1862119612070252</v>
      </c>
      <c r="CV742" s="442">
        <v>1.1837025509184429</v>
      </c>
      <c r="CW742" s="450" t="s">
        <v>2246</v>
      </c>
      <c r="CX742" s="242"/>
      <c r="CY742" s="436"/>
      <c r="CZ742" s="436"/>
      <c r="DA742" s="437"/>
      <c r="DB742" s="438"/>
      <c r="DC742" s="457">
        <v>0</v>
      </c>
      <c r="DD742" s="458">
        <v>0</v>
      </c>
      <c r="DE742" s="459">
        <v>0</v>
      </c>
      <c r="DF742" s="357">
        <v>0</v>
      </c>
    </row>
    <row r="743" spans="1:110" ht="35.25" customHeight="1" x14ac:dyDescent="0.25">
      <c r="A743" s="401" t="s">
        <v>56</v>
      </c>
      <c r="B743" s="48" t="s">
        <v>57</v>
      </c>
      <c r="C743" s="48" t="s">
        <v>1099</v>
      </c>
      <c r="D743" s="145" t="s">
        <v>1262</v>
      </c>
      <c r="E743" s="145" t="s">
        <v>1263</v>
      </c>
      <c r="F743" s="145" t="s">
        <v>1306</v>
      </c>
      <c r="G743" s="14" t="s">
        <v>1263</v>
      </c>
      <c r="H743" s="22" t="s">
        <v>1978</v>
      </c>
      <c r="I743" s="145" t="s">
        <v>1981</v>
      </c>
      <c r="J743" s="426">
        <v>2.0246981120157148</v>
      </c>
      <c r="K743" s="426">
        <v>2.8676136303990001</v>
      </c>
      <c r="L743" s="488">
        <v>766.3</v>
      </c>
      <c r="M743" s="498"/>
      <c r="N743" s="498"/>
      <c r="O743" s="498"/>
      <c r="P743" s="498"/>
      <c r="Q743" s="498"/>
      <c r="R743" s="498"/>
      <c r="S743" s="498"/>
      <c r="T743" s="498"/>
      <c r="U743" s="498"/>
      <c r="V743" s="498"/>
      <c r="W743" s="498"/>
      <c r="X743" s="498"/>
      <c r="Y743" s="498"/>
      <c r="Z743" s="498"/>
      <c r="AA743" s="498"/>
      <c r="AB743" s="498"/>
      <c r="AC743" s="498">
        <v>12</v>
      </c>
      <c r="AD743" s="498">
        <v>12</v>
      </c>
      <c r="AE743" s="498"/>
      <c r="AF743" s="498"/>
      <c r="AG743" s="585"/>
      <c r="AH743" s="498"/>
      <c r="AI743" s="498">
        <f t="shared" si="58"/>
        <v>12</v>
      </c>
      <c r="AJ743" s="498">
        <f t="shared" si="59"/>
        <v>12</v>
      </c>
      <c r="AK743" s="498"/>
      <c r="AL743" s="498"/>
      <c r="AM743" s="498"/>
      <c r="AN743" s="498"/>
      <c r="AO743" s="498"/>
      <c r="AP743" s="498"/>
      <c r="AQ743" s="498"/>
      <c r="AR743" s="498"/>
      <c r="AS743" s="498"/>
      <c r="AT743" s="498"/>
      <c r="AU743" s="498"/>
      <c r="AV743" s="498"/>
      <c r="AW743" s="498"/>
      <c r="AX743" s="498"/>
      <c r="AY743" s="498"/>
      <c r="AZ743" s="498"/>
      <c r="BA743" s="498">
        <v>68.63</v>
      </c>
      <c r="BB743" s="498">
        <v>68.63</v>
      </c>
      <c r="BC743" s="498"/>
      <c r="BD743" s="498"/>
      <c r="BE743" s="498"/>
      <c r="BF743" s="498"/>
      <c r="BG743" s="256">
        <f t="shared" si="60"/>
        <v>68.63</v>
      </c>
      <c r="BH743" s="26">
        <f t="shared" si="61"/>
        <v>68.63</v>
      </c>
      <c r="BI743" s="514">
        <f t="shared" si="57"/>
        <v>4.3436708860759489E-2</v>
      </c>
      <c r="BJ743" s="515">
        <v>0</v>
      </c>
      <c r="BK743" s="515">
        <v>0</v>
      </c>
      <c r="BL743" s="515">
        <v>0</v>
      </c>
      <c r="BM743" s="515">
        <v>0</v>
      </c>
      <c r="BN743" s="515">
        <v>0</v>
      </c>
      <c r="BO743" s="515">
        <v>0</v>
      </c>
      <c r="BP743" s="515">
        <v>0</v>
      </c>
      <c r="BQ743" s="515">
        <v>0</v>
      </c>
      <c r="BR743" s="515">
        <v>0</v>
      </c>
      <c r="BS743" s="515">
        <v>0</v>
      </c>
      <c r="BT743" s="515">
        <v>0</v>
      </c>
      <c r="BU743" s="515">
        <v>0</v>
      </c>
      <c r="BV743" s="515">
        <v>0</v>
      </c>
      <c r="BW743" s="515">
        <v>0</v>
      </c>
      <c r="BX743" s="515">
        <v>0</v>
      </c>
      <c r="BY743" s="515">
        <v>0</v>
      </c>
      <c r="BZ743" s="515">
        <v>80560.639199999991</v>
      </c>
      <c r="CA743" s="515">
        <v>80560.639199999991</v>
      </c>
      <c r="CB743" s="515">
        <v>0</v>
      </c>
      <c r="CC743" s="515">
        <v>0</v>
      </c>
      <c r="CD743" s="515">
        <v>0</v>
      </c>
      <c r="CE743" s="515">
        <v>0</v>
      </c>
      <c r="CF743" s="515">
        <v>80560.639199999991</v>
      </c>
      <c r="CG743" s="516">
        <v>80560.639199999991</v>
      </c>
      <c r="CH743" s="501">
        <v>5045759.9999999991</v>
      </c>
      <c r="CI743" s="501">
        <v>5045759.9999999991</v>
      </c>
      <c r="CJ743" s="501">
        <v>5536320.0000000009</v>
      </c>
      <c r="CK743" s="257" t="s">
        <v>1976</v>
      </c>
      <c r="CL743" s="108">
        <v>1.44</v>
      </c>
      <c r="CM743" s="245">
        <v>1.44</v>
      </c>
      <c r="CN743" s="109">
        <v>1.58</v>
      </c>
      <c r="CO743" s="436"/>
      <c r="CP743" s="436"/>
      <c r="CQ743" s="436"/>
      <c r="CR743" s="273"/>
      <c r="CS743" s="447">
        <v>614.00674242668163</v>
      </c>
      <c r="CT743" s="448">
        <v>288.45940836792192</v>
      </c>
      <c r="CU743" s="441">
        <v>2.4489414024596274</v>
      </c>
      <c r="CV743" s="442">
        <v>2.1016073437001062</v>
      </c>
      <c r="CW743" s="450" t="s">
        <v>2262</v>
      </c>
      <c r="CX743" s="242"/>
      <c r="CY743" s="436"/>
      <c r="CZ743" s="436"/>
      <c r="DA743" s="437"/>
      <c r="DB743" s="438"/>
      <c r="DC743" s="457">
        <v>205701</v>
      </c>
      <c r="DD743" s="458">
        <v>112702</v>
      </c>
      <c r="DE743" s="459">
        <v>225306</v>
      </c>
      <c r="DF743" s="357">
        <v>181236.33333333334</v>
      </c>
    </row>
    <row r="744" spans="1:110" ht="35.25" customHeight="1" x14ac:dyDescent="0.25">
      <c r="A744" s="401" t="s">
        <v>56</v>
      </c>
      <c r="B744" s="48" t="s">
        <v>57</v>
      </c>
      <c r="C744" s="48" t="s">
        <v>1099</v>
      </c>
      <c r="D744" s="145" t="s">
        <v>1262</v>
      </c>
      <c r="E744" s="145" t="s">
        <v>1263</v>
      </c>
      <c r="F744" s="145" t="s">
        <v>1307</v>
      </c>
      <c r="G744" s="14" t="s">
        <v>1263</v>
      </c>
      <c r="H744" s="22" t="s">
        <v>1978</v>
      </c>
      <c r="I744" s="145" t="s">
        <v>1981</v>
      </c>
      <c r="J744" s="426">
        <v>2.7740525734023138</v>
      </c>
      <c r="K744" s="426">
        <v>2.7176136307109999</v>
      </c>
      <c r="L744" s="488">
        <v>385.2</v>
      </c>
      <c r="M744" s="498"/>
      <c r="N744" s="498"/>
      <c r="O744" s="498"/>
      <c r="P744" s="498"/>
      <c r="Q744" s="498"/>
      <c r="R744" s="498"/>
      <c r="S744" s="498"/>
      <c r="T744" s="498"/>
      <c r="U744" s="498"/>
      <c r="V744" s="498"/>
      <c r="W744" s="498"/>
      <c r="X744" s="498"/>
      <c r="Y744" s="498"/>
      <c r="Z744" s="498"/>
      <c r="AA744" s="498"/>
      <c r="AB744" s="498"/>
      <c r="AC744" s="498">
        <v>6</v>
      </c>
      <c r="AD744" s="498">
        <v>6</v>
      </c>
      <c r="AE744" s="498"/>
      <c r="AF744" s="498"/>
      <c r="AG744" s="585"/>
      <c r="AH744" s="498"/>
      <c r="AI744" s="498">
        <f t="shared" si="58"/>
        <v>6</v>
      </c>
      <c r="AJ744" s="498">
        <f t="shared" si="59"/>
        <v>6</v>
      </c>
      <c r="AK744" s="498"/>
      <c r="AL744" s="498"/>
      <c r="AM744" s="498"/>
      <c r="AN744" s="498"/>
      <c r="AO744" s="498"/>
      <c r="AP744" s="498"/>
      <c r="AQ744" s="498"/>
      <c r="AR744" s="498"/>
      <c r="AS744" s="498"/>
      <c r="AT744" s="498"/>
      <c r="AU744" s="498"/>
      <c r="AV744" s="498"/>
      <c r="AW744" s="498"/>
      <c r="AX744" s="498"/>
      <c r="AY744" s="498"/>
      <c r="AZ744" s="498"/>
      <c r="BA744" s="498">
        <v>25.08</v>
      </c>
      <c r="BB744" s="498">
        <v>25.08</v>
      </c>
      <c r="BC744" s="498"/>
      <c r="BD744" s="498"/>
      <c r="BE744" s="498"/>
      <c r="BF744" s="498"/>
      <c r="BG744" s="256">
        <f t="shared" si="60"/>
        <v>25.08</v>
      </c>
      <c r="BH744" s="26">
        <f t="shared" si="61"/>
        <v>25.08</v>
      </c>
      <c r="BI744" s="514">
        <f t="shared" si="57"/>
        <v>1.0582278481012657E-2</v>
      </c>
      <c r="BJ744" s="515">
        <v>0</v>
      </c>
      <c r="BK744" s="515">
        <v>0</v>
      </c>
      <c r="BL744" s="515">
        <v>0</v>
      </c>
      <c r="BM744" s="515">
        <v>0</v>
      </c>
      <c r="BN744" s="515">
        <v>0</v>
      </c>
      <c r="BO744" s="515">
        <v>0</v>
      </c>
      <c r="BP744" s="515">
        <v>0</v>
      </c>
      <c r="BQ744" s="515">
        <v>0</v>
      </c>
      <c r="BR744" s="515">
        <v>0</v>
      </c>
      <c r="BS744" s="515">
        <v>0</v>
      </c>
      <c r="BT744" s="515">
        <v>0</v>
      </c>
      <c r="BU744" s="515">
        <v>0</v>
      </c>
      <c r="BV744" s="515">
        <v>0</v>
      </c>
      <c r="BW744" s="515">
        <v>0</v>
      </c>
      <c r="BX744" s="515">
        <v>0</v>
      </c>
      <c r="BY744" s="515">
        <v>0</v>
      </c>
      <c r="BZ744" s="515">
        <v>29439.907200000001</v>
      </c>
      <c r="CA744" s="515">
        <v>29439.907200000001</v>
      </c>
      <c r="CB744" s="515">
        <v>0</v>
      </c>
      <c r="CC744" s="515">
        <v>0</v>
      </c>
      <c r="CD744" s="515">
        <v>0</v>
      </c>
      <c r="CE744" s="515">
        <v>0</v>
      </c>
      <c r="CF744" s="515">
        <v>29439.907200000001</v>
      </c>
      <c r="CG744" s="516">
        <v>29439.907200000001</v>
      </c>
      <c r="CH744" s="501">
        <v>8094240.0000000009</v>
      </c>
      <c r="CI744" s="501">
        <v>8094240.0000000009</v>
      </c>
      <c r="CJ744" s="501">
        <v>8304480.0000000009</v>
      </c>
      <c r="CK744" s="257" t="s">
        <v>1976</v>
      </c>
      <c r="CL744" s="108">
        <v>2.31</v>
      </c>
      <c r="CM744" s="245">
        <v>2.31</v>
      </c>
      <c r="CN744" s="109">
        <v>2.37</v>
      </c>
      <c r="CO744" s="436"/>
      <c r="CP744" s="436"/>
      <c r="CQ744" s="436"/>
      <c r="CR744" s="273"/>
      <c r="CS744" s="447">
        <v>131.82155715213824</v>
      </c>
      <c r="CT744" s="448">
        <v>131.82155715213824</v>
      </c>
      <c r="CU744" s="441">
        <v>2.1209585968690425</v>
      </c>
      <c r="CV744" s="442">
        <v>2.1209585968690425</v>
      </c>
      <c r="CW744" s="450" t="s">
        <v>2280</v>
      </c>
      <c r="CX744" s="242"/>
      <c r="CY744" s="436"/>
      <c r="CZ744" s="436"/>
      <c r="DA744" s="437"/>
      <c r="DB744" s="438"/>
      <c r="DC744" s="457">
        <v>17664</v>
      </c>
      <c r="DD744" s="458">
        <v>0</v>
      </c>
      <c r="DE744" s="459">
        <v>0</v>
      </c>
      <c r="DF744" s="357">
        <v>5888</v>
      </c>
    </row>
    <row r="745" spans="1:110" ht="35.25" customHeight="1" x14ac:dyDescent="0.25">
      <c r="A745" s="401" t="s">
        <v>56</v>
      </c>
      <c r="B745" s="48" t="s">
        <v>57</v>
      </c>
      <c r="C745" s="48" t="s">
        <v>1099</v>
      </c>
      <c r="D745" s="145" t="s">
        <v>1308</v>
      </c>
      <c r="E745" s="145" t="s">
        <v>1124</v>
      </c>
      <c r="F745" s="145" t="s">
        <v>1309</v>
      </c>
      <c r="G745" s="14" t="s">
        <v>1124</v>
      </c>
      <c r="H745" s="22" t="s">
        <v>1979</v>
      </c>
      <c r="I745" s="145" t="s">
        <v>1984</v>
      </c>
      <c r="J745" s="426">
        <v>8.819949122302237</v>
      </c>
      <c r="K745" s="426">
        <v>11.451704521635001</v>
      </c>
      <c r="L745" s="488">
        <v>1507</v>
      </c>
      <c r="M745" s="498"/>
      <c r="N745" s="498"/>
      <c r="O745" s="498"/>
      <c r="P745" s="498"/>
      <c r="Q745" s="498"/>
      <c r="R745" s="498"/>
      <c r="S745" s="498"/>
      <c r="T745" s="498"/>
      <c r="U745" s="498"/>
      <c r="V745" s="498"/>
      <c r="W745" s="498"/>
      <c r="X745" s="498"/>
      <c r="Y745" s="498"/>
      <c r="Z745" s="498"/>
      <c r="AA745" s="498"/>
      <c r="AB745" s="498"/>
      <c r="AC745" s="498">
        <v>113</v>
      </c>
      <c r="AD745" s="498">
        <v>113</v>
      </c>
      <c r="AE745" s="498"/>
      <c r="AF745" s="498"/>
      <c r="AG745" s="585"/>
      <c r="AH745" s="498"/>
      <c r="AI745" s="498">
        <f t="shared" si="58"/>
        <v>113</v>
      </c>
      <c r="AJ745" s="498">
        <f t="shared" si="59"/>
        <v>113</v>
      </c>
      <c r="AK745" s="498"/>
      <c r="AL745" s="498"/>
      <c r="AM745" s="498"/>
      <c r="AN745" s="498"/>
      <c r="AO745" s="498"/>
      <c r="AP745" s="498"/>
      <c r="AQ745" s="498"/>
      <c r="AR745" s="498"/>
      <c r="AS745" s="498"/>
      <c r="AT745" s="498"/>
      <c r="AU745" s="498"/>
      <c r="AV745" s="498"/>
      <c r="AW745" s="498"/>
      <c r="AX745" s="498"/>
      <c r="AY745" s="498"/>
      <c r="AZ745" s="498"/>
      <c r="BA745" s="498">
        <v>653.30999999999995</v>
      </c>
      <c r="BB745" s="498">
        <v>653.30999999999995</v>
      </c>
      <c r="BC745" s="498"/>
      <c r="BD745" s="498"/>
      <c r="BE745" s="498"/>
      <c r="BF745" s="498"/>
      <c r="BG745" s="256">
        <f t="shared" si="60"/>
        <v>653.30999999999995</v>
      </c>
      <c r="BH745" s="26">
        <f t="shared" si="61"/>
        <v>653.30999999999995</v>
      </c>
      <c r="BI745" s="514">
        <f t="shared" si="57"/>
        <v>0.12685631067961164</v>
      </c>
      <c r="BJ745" s="515">
        <v>0</v>
      </c>
      <c r="BK745" s="515">
        <v>0</v>
      </c>
      <c r="BL745" s="515">
        <v>0</v>
      </c>
      <c r="BM745" s="515">
        <v>0</v>
      </c>
      <c r="BN745" s="515">
        <v>0</v>
      </c>
      <c r="BO745" s="515">
        <v>0</v>
      </c>
      <c r="BP745" s="515">
        <v>0</v>
      </c>
      <c r="BQ745" s="515">
        <v>0</v>
      </c>
      <c r="BR745" s="515">
        <v>0</v>
      </c>
      <c r="BS745" s="515">
        <v>0</v>
      </c>
      <c r="BT745" s="515">
        <v>0</v>
      </c>
      <c r="BU745" s="515">
        <v>0</v>
      </c>
      <c r="BV745" s="515">
        <v>0</v>
      </c>
      <c r="BW745" s="515">
        <v>0</v>
      </c>
      <c r="BX745" s="515">
        <v>0</v>
      </c>
      <c r="BY745" s="515">
        <v>0</v>
      </c>
      <c r="BZ745" s="515">
        <v>766881.41040000005</v>
      </c>
      <c r="CA745" s="515">
        <v>766881.41040000005</v>
      </c>
      <c r="CB745" s="515">
        <v>0</v>
      </c>
      <c r="CC745" s="515">
        <v>0</v>
      </c>
      <c r="CD745" s="515">
        <v>0</v>
      </c>
      <c r="CE745" s="515">
        <v>0</v>
      </c>
      <c r="CF745" s="515">
        <v>766881.41040000005</v>
      </c>
      <c r="CG745" s="516">
        <v>766881.41040000005</v>
      </c>
      <c r="CH745" s="501">
        <v>16154750.397012001</v>
      </c>
      <c r="CI745" s="501">
        <v>16154750.397012001</v>
      </c>
      <c r="CJ745" s="501">
        <v>14197434.22263</v>
      </c>
      <c r="CK745" s="257" t="s">
        <v>1976</v>
      </c>
      <c r="CL745" s="108">
        <v>5.86</v>
      </c>
      <c r="CM745" s="245">
        <v>5.86</v>
      </c>
      <c r="CN745" s="109">
        <v>5.15</v>
      </c>
      <c r="CO745" s="436"/>
      <c r="CP745" s="436"/>
      <c r="CQ745" s="436"/>
      <c r="CR745" s="273"/>
      <c r="CS745" s="447">
        <v>148.82013067730804</v>
      </c>
      <c r="CT745" s="448">
        <v>144.55063183894097</v>
      </c>
      <c r="CU745" s="441">
        <v>1.9746278101443757</v>
      </c>
      <c r="CV745" s="442">
        <v>1.971087595518864</v>
      </c>
      <c r="CW745" s="450" t="s">
        <v>2258</v>
      </c>
      <c r="CX745" s="242"/>
      <c r="CY745" s="436"/>
      <c r="CZ745" s="436"/>
      <c r="DA745" s="437"/>
      <c r="DB745" s="438"/>
      <c r="DC745" s="457">
        <v>144170</v>
      </c>
      <c r="DD745" s="458">
        <v>194702</v>
      </c>
      <c r="DE745" s="459">
        <v>158631</v>
      </c>
      <c r="DF745" s="357">
        <v>165834.33333333334</v>
      </c>
    </row>
    <row r="746" spans="1:110" ht="35.25" customHeight="1" x14ac:dyDescent="0.25">
      <c r="A746" s="401" t="s">
        <v>56</v>
      </c>
      <c r="B746" s="48" t="s">
        <v>57</v>
      </c>
      <c r="C746" s="48" t="s">
        <v>1099</v>
      </c>
      <c r="D746" s="145" t="s">
        <v>1308</v>
      </c>
      <c r="E746" s="145" t="s">
        <v>1124</v>
      </c>
      <c r="F746" s="145" t="s">
        <v>1310</v>
      </c>
      <c r="G746" s="14" t="s">
        <v>1124</v>
      </c>
      <c r="H746" s="22" t="s">
        <v>1979</v>
      </c>
      <c r="I746" s="145" t="s">
        <v>1984</v>
      </c>
      <c r="J746" s="426">
        <v>9.8716503726580598</v>
      </c>
      <c r="K746" s="426">
        <v>11.180113613109</v>
      </c>
      <c r="L746" s="488">
        <v>1462.1</v>
      </c>
      <c r="M746" s="498"/>
      <c r="N746" s="498"/>
      <c r="O746" s="498"/>
      <c r="P746" s="498"/>
      <c r="Q746" s="498"/>
      <c r="R746" s="498"/>
      <c r="S746" s="498"/>
      <c r="T746" s="498"/>
      <c r="U746" s="498"/>
      <c r="V746" s="498"/>
      <c r="W746" s="498"/>
      <c r="X746" s="498"/>
      <c r="Y746" s="498"/>
      <c r="Z746" s="498"/>
      <c r="AA746" s="498"/>
      <c r="AB746" s="498"/>
      <c r="AC746" s="498">
        <v>126</v>
      </c>
      <c r="AD746" s="498">
        <v>126</v>
      </c>
      <c r="AE746" s="498"/>
      <c r="AF746" s="498"/>
      <c r="AG746" s="585"/>
      <c r="AH746" s="498"/>
      <c r="AI746" s="498">
        <f t="shared" si="58"/>
        <v>126</v>
      </c>
      <c r="AJ746" s="498">
        <f t="shared" si="59"/>
        <v>126</v>
      </c>
      <c r="AK746" s="498"/>
      <c r="AL746" s="498"/>
      <c r="AM746" s="498"/>
      <c r="AN746" s="498"/>
      <c r="AO746" s="498"/>
      <c r="AP746" s="498"/>
      <c r="AQ746" s="498"/>
      <c r="AR746" s="498"/>
      <c r="AS746" s="498"/>
      <c r="AT746" s="498"/>
      <c r="AU746" s="498"/>
      <c r="AV746" s="498"/>
      <c r="AW746" s="498"/>
      <c r="AX746" s="498"/>
      <c r="AY746" s="498"/>
      <c r="AZ746" s="498"/>
      <c r="BA746" s="498">
        <v>695.88499999999999</v>
      </c>
      <c r="BB746" s="498">
        <v>695.88499999999999</v>
      </c>
      <c r="BC746" s="498"/>
      <c r="BD746" s="498"/>
      <c r="BE746" s="498"/>
      <c r="BF746" s="498"/>
      <c r="BG746" s="256">
        <f t="shared" si="60"/>
        <v>695.88499999999999</v>
      </c>
      <c r="BH746" s="26">
        <f t="shared" si="61"/>
        <v>695.88499999999999</v>
      </c>
      <c r="BI746" s="514">
        <f t="shared" si="57"/>
        <v>7.9348346636259975E-2</v>
      </c>
      <c r="BJ746" s="515">
        <v>0</v>
      </c>
      <c r="BK746" s="515">
        <v>0</v>
      </c>
      <c r="BL746" s="515">
        <v>0</v>
      </c>
      <c r="BM746" s="515">
        <v>0</v>
      </c>
      <c r="BN746" s="515">
        <v>0</v>
      </c>
      <c r="BO746" s="515">
        <v>0</v>
      </c>
      <c r="BP746" s="515">
        <v>0</v>
      </c>
      <c r="BQ746" s="515">
        <v>0</v>
      </c>
      <c r="BR746" s="515">
        <v>0</v>
      </c>
      <c r="BS746" s="515">
        <v>0</v>
      </c>
      <c r="BT746" s="515">
        <v>0</v>
      </c>
      <c r="BU746" s="515">
        <v>0</v>
      </c>
      <c r="BV746" s="515">
        <v>0</v>
      </c>
      <c r="BW746" s="515">
        <v>0</v>
      </c>
      <c r="BX746" s="515">
        <v>0</v>
      </c>
      <c r="BY746" s="515">
        <v>0</v>
      </c>
      <c r="BZ746" s="515">
        <v>816857.64839999995</v>
      </c>
      <c r="CA746" s="515">
        <v>816857.64839999995</v>
      </c>
      <c r="CB746" s="515">
        <v>0</v>
      </c>
      <c r="CC746" s="515">
        <v>0</v>
      </c>
      <c r="CD746" s="515">
        <v>0</v>
      </c>
      <c r="CE746" s="515">
        <v>0</v>
      </c>
      <c r="CF746" s="515">
        <v>816857.64839999995</v>
      </c>
      <c r="CG746" s="516">
        <v>816857.64839999995</v>
      </c>
      <c r="CH746" s="501">
        <v>9303095.0156040005</v>
      </c>
      <c r="CI746" s="501">
        <v>9303095.0156040005</v>
      </c>
      <c r="CJ746" s="501">
        <v>20295558.031553999</v>
      </c>
      <c r="CK746" s="257" t="s">
        <v>1976</v>
      </c>
      <c r="CL746" s="108">
        <v>4.0199999999999996</v>
      </c>
      <c r="CM746" s="245">
        <v>4.0199999999999996</v>
      </c>
      <c r="CN746" s="109">
        <v>8.77</v>
      </c>
      <c r="CO746" s="436"/>
      <c r="CP746" s="436"/>
      <c r="CQ746" s="436"/>
      <c r="CR746" s="273"/>
      <c r="CS746" s="447">
        <v>117.44743996649095</v>
      </c>
      <c r="CT746" s="448">
        <v>117.44743996649095</v>
      </c>
      <c r="CU746" s="441">
        <v>1.2800103855078233</v>
      </c>
      <c r="CV746" s="442">
        <v>1.2800103855078233</v>
      </c>
      <c r="CW746" s="450" t="s">
        <v>2209</v>
      </c>
      <c r="CX746" s="242"/>
      <c r="CY746" s="436"/>
      <c r="CZ746" s="436"/>
      <c r="DA746" s="437"/>
      <c r="DB746" s="438"/>
      <c r="DC746" s="457">
        <v>0</v>
      </c>
      <c r="DD746" s="458">
        <v>0</v>
      </c>
      <c r="DE746" s="459">
        <v>374604</v>
      </c>
      <c r="DF746" s="357">
        <v>124868</v>
      </c>
    </row>
    <row r="747" spans="1:110" ht="35.25" customHeight="1" x14ac:dyDescent="0.25">
      <c r="A747" s="401" t="s">
        <v>56</v>
      </c>
      <c r="B747" s="48" t="s">
        <v>57</v>
      </c>
      <c r="C747" s="48" t="s">
        <v>1099</v>
      </c>
      <c r="D747" s="145" t="s">
        <v>1311</v>
      </c>
      <c r="E747" s="145" t="s">
        <v>1243</v>
      </c>
      <c r="F747" s="145" t="s">
        <v>1312</v>
      </c>
      <c r="G747" s="14" t="s">
        <v>1313</v>
      </c>
      <c r="H747" s="22" t="s">
        <v>1978</v>
      </c>
      <c r="I747" s="145" t="s">
        <v>1984</v>
      </c>
      <c r="J747" s="426">
        <v>12.30968508939201</v>
      </c>
      <c r="K747" s="426">
        <v>17.751704508530999</v>
      </c>
      <c r="L747" s="488">
        <v>1318.4</v>
      </c>
      <c r="M747" s="498"/>
      <c r="N747" s="498"/>
      <c r="O747" s="498"/>
      <c r="P747" s="498"/>
      <c r="Q747" s="498"/>
      <c r="R747" s="498"/>
      <c r="S747" s="498"/>
      <c r="T747" s="498"/>
      <c r="U747" s="498"/>
      <c r="V747" s="498"/>
      <c r="W747" s="498"/>
      <c r="X747" s="498"/>
      <c r="Y747" s="498"/>
      <c r="Z747" s="498"/>
      <c r="AA747" s="498"/>
      <c r="AB747" s="498"/>
      <c r="AC747" s="498">
        <v>89</v>
      </c>
      <c r="AD747" s="498">
        <v>89</v>
      </c>
      <c r="AE747" s="498"/>
      <c r="AF747" s="498"/>
      <c r="AG747" s="585"/>
      <c r="AH747" s="498"/>
      <c r="AI747" s="498">
        <f t="shared" si="58"/>
        <v>89</v>
      </c>
      <c r="AJ747" s="498">
        <f t="shared" si="59"/>
        <v>89</v>
      </c>
      <c r="AK747" s="498"/>
      <c r="AL747" s="498"/>
      <c r="AM747" s="498"/>
      <c r="AN747" s="498"/>
      <c r="AO747" s="498"/>
      <c r="AP747" s="498"/>
      <c r="AQ747" s="498"/>
      <c r="AR747" s="498"/>
      <c r="AS747" s="498"/>
      <c r="AT747" s="498"/>
      <c r="AU747" s="498"/>
      <c r="AV747" s="498"/>
      <c r="AW747" s="498"/>
      <c r="AX747" s="498"/>
      <c r="AY747" s="498"/>
      <c r="AZ747" s="498"/>
      <c r="BA747" s="498">
        <v>1952.78</v>
      </c>
      <c r="BB747" s="498">
        <v>1952.78</v>
      </c>
      <c r="BC747" s="498"/>
      <c r="BD747" s="498"/>
      <c r="BE747" s="498"/>
      <c r="BF747" s="498"/>
      <c r="BG747" s="256">
        <f t="shared" si="60"/>
        <v>1952.78</v>
      </c>
      <c r="BH747" s="26">
        <f t="shared" si="61"/>
        <v>1952.78</v>
      </c>
      <c r="BI747" s="514">
        <f t="shared" si="57"/>
        <v>0.32819831932773108</v>
      </c>
      <c r="BJ747" s="515">
        <v>0</v>
      </c>
      <c r="BK747" s="515">
        <v>0</v>
      </c>
      <c r="BL747" s="515">
        <v>0</v>
      </c>
      <c r="BM747" s="515">
        <v>0</v>
      </c>
      <c r="BN747" s="515">
        <v>0</v>
      </c>
      <c r="BO747" s="515">
        <v>0</v>
      </c>
      <c r="BP747" s="515">
        <v>0</v>
      </c>
      <c r="BQ747" s="515">
        <v>0</v>
      </c>
      <c r="BR747" s="515">
        <v>0</v>
      </c>
      <c r="BS747" s="515">
        <v>0</v>
      </c>
      <c r="BT747" s="515">
        <v>0</v>
      </c>
      <c r="BU747" s="515">
        <v>0</v>
      </c>
      <c r="BV747" s="515">
        <v>0</v>
      </c>
      <c r="BW747" s="515">
        <v>0</v>
      </c>
      <c r="BX747" s="515">
        <v>0</v>
      </c>
      <c r="BY747" s="515">
        <v>0</v>
      </c>
      <c r="BZ747" s="515">
        <v>2292251.2752</v>
      </c>
      <c r="CA747" s="515">
        <v>2292251.2752</v>
      </c>
      <c r="CB747" s="515">
        <v>0</v>
      </c>
      <c r="CC747" s="515">
        <v>0</v>
      </c>
      <c r="CD747" s="515">
        <v>0</v>
      </c>
      <c r="CE747" s="515">
        <v>0</v>
      </c>
      <c r="CF747" s="515">
        <v>2292251.2752</v>
      </c>
      <c r="CG747" s="516">
        <v>2292251.2752</v>
      </c>
      <c r="CH747" s="501">
        <v>18851520</v>
      </c>
      <c r="CI747" s="501">
        <v>18851520</v>
      </c>
      <c r="CJ747" s="501">
        <v>20848800.000000004</v>
      </c>
      <c r="CK747" s="257" t="s">
        <v>1976</v>
      </c>
      <c r="CL747" s="108">
        <v>5.38</v>
      </c>
      <c r="CM747" s="245">
        <v>5.38</v>
      </c>
      <c r="CN747" s="109">
        <v>5.95</v>
      </c>
      <c r="CO747" s="436"/>
      <c r="CP747" s="436"/>
      <c r="CQ747" s="436"/>
      <c r="CR747" s="273"/>
      <c r="CS747" s="447">
        <v>79.396927030908628</v>
      </c>
      <c r="CT747" s="448">
        <v>70.530230867581423</v>
      </c>
      <c r="CU747" s="441">
        <v>0.55785861178577789</v>
      </c>
      <c r="CV747" s="442">
        <v>0.5143721065079826</v>
      </c>
      <c r="CW747" s="450" t="s">
        <v>2209</v>
      </c>
      <c r="CX747" s="242"/>
      <c r="CY747" s="436"/>
      <c r="CZ747" s="436"/>
      <c r="DA747" s="437"/>
      <c r="DB747" s="438"/>
      <c r="DC747" s="457">
        <v>70141</v>
      </c>
      <c r="DD747" s="458">
        <v>42081</v>
      </c>
      <c r="DE747" s="459">
        <v>2856</v>
      </c>
      <c r="DF747" s="357">
        <v>38359.333333333336</v>
      </c>
    </row>
    <row r="748" spans="1:110" ht="35.25" customHeight="1" x14ac:dyDescent="0.25">
      <c r="A748" s="401" t="s">
        <v>56</v>
      </c>
      <c r="B748" s="48" t="s">
        <v>57</v>
      </c>
      <c r="C748" s="48" t="s">
        <v>1099</v>
      </c>
      <c r="D748" s="145" t="s">
        <v>1311</v>
      </c>
      <c r="E748" s="145" t="s">
        <v>1243</v>
      </c>
      <c r="F748" s="145" t="s">
        <v>1314</v>
      </c>
      <c r="G748" s="14" t="s">
        <v>1313</v>
      </c>
      <c r="H748" s="22" t="s">
        <v>1978</v>
      </c>
      <c r="I748" s="145" t="s">
        <v>1984</v>
      </c>
      <c r="J748" s="426">
        <v>12.668219606558768</v>
      </c>
      <c r="K748" s="426">
        <v>17.692234811685001</v>
      </c>
      <c r="L748" s="488">
        <v>1232.5999999999999</v>
      </c>
      <c r="M748" s="498"/>
      <c r="N748" s="498"/>
      <c r="O748" s="498"/>
      <c r="P748" s="498"/>
      <c r="Q748" s="498"/>
      <c r="R748" s="498"/>
      <c r="S748" s="498"/>
      <c r="T748" s="498"/>
      <c r="U748" s="498"/>
      <c r="V748" s="498"/>
      <c r="W748" s="498"/>
      <c r="X748" s="498"/>
      <c r="Y748" s="498"/>
      <c r="Z748" s="498"/>
      <c r="AA748" s="498"/>
      <c r="AB748" s="498"/>
      <c r="AC748" s="498">
        <v>42</v>
      </c>
      <c r="AD748" s="498">
        <v>42</v>
      </c>
      <c r="AE748" s="498"/>
      <c r="AF748" s="498"/>
      <c r="AG748" s="585"/>
      <c r="AH748" s="498"/>
      <c r="AI748" s="498">
        <f t="shared" si="58"/>
        <v>42</v>
      </c>
      <c r="AJ748" s="498">
        <f t="shared" si="59"/>
        <v>42</v>
      </c>
      <c r="AK748" s="498"/>
      <c r="AL748" s="498"/>
      <c r="AM748" s="498"/>
      <c r="AN748" s="498"/>
      <c r="AO748" s="498"/>
      <c r="AP748" s="498"/>
      <c r="AQ748" s="498"/>
      <c r="AR748" s="498"/>
      <c r="AS748" s="498"/>
      <c r="AT748" s="498"/>
      <c r="AU748" s="498"/>
      <c r="AV748" s="498"/>
      <c r="AW748" s="498"/>
      <c r="AX748" s="498"/>
      <c r="AY748" s="498"/>
      <c r="AZ748" s="498"/>
      <c r="BA748" s="498">
        <v>269.62</v>
      </c>
      <c r="BB748" s="498">
        <v>269.62</v>
      </c>
      <c r="BC748" s="498"/>
      <c r="BD748" s="498"/>
      <c r="BE748" s="498"/>
      <c r="BF748" s="498"/>
      <c r="BG748" s="256">
        <f t="shared" si="60"/>
        <v>269.62</v>
      </c>
      <c r="BH748" s="26">
        <f t="shared" si="61"/>
        <v>269.62</v>
      </c>
      <c r="BI748" s="514">
        <f t="shared" si="57"/>
        <v>3.7395284327323169E-2</v>
      </c>
      <c r="BJ748" s="515">
        <v>0</v>
      </c>
      <c r="BK748" s="515">
        <v>0</v>
      </c>
      <c r="BL748" s="515">
        <v>0</v>
      </c>
      <c r="BM748" s="515">
        <v>0</v>
      </c>
      <c r="BN748" s="515">
        <v>0</v>
      </c>
      <c r="BO748" s="515">
        <v>0</v>
      </c>
      <c r="BP748" s="515">
        <v>0</v>
      </c>
      <c r="BQ748" s="515">
        <v>0</v>
      </c>
      <c r="BR748" s="515">
        <v>0</v>
      </c>
      <c r="BS748" s="515">
        <v>0</v>
      </c>
      <c r="BT748" s="515">
        <v>0</v>
      </c>
      <c r="BU748" s="515">
        <v>0</v>
      </c>
      <c r="BV748" s="515">
        <v>0</v>
      </c>
      <c r="BW748" s="515">
        <v>0</v>
      </c>
      <c r="BX748" s="515">
        <v>0</v>
      </c>
      <c r="BY748" s="515">
        <v>0</v>
      </c>
      <c r="BZ748" s="515">
        <v>316490.74080000003</v>
      </c>
      <c r="CA748" s="515">
        <v>316490.74080000003</v>
      </c>
      <c r="CB748" s="515">
        <v>0</v>
      </c>
      <c r="CC748" s="515">
        <v>0</v>
      </c>
      <c r="CD748" s="515">
        <v>0</v>
      </c>
      <c r="CE748" s="515">
        <v>0</v>
      </c>
      <c r="CF748" s="515">
        <v>316490.74080000003</v>
      </c>
      <c r="CG748" s="516">
        <v>316490.74080000003</v>
      </c>
      <c r="CH748" s="501">
        <v>23546880</v>
      </c>
      <c r="CI748" s="501">
        <v>23546880</v>
      </c>
      <c r="CJ748" s="501">
        <v>25263840.000000004</v>
      </c>
      <c r="CK748" s="257" t="s">
        <v>1976</v>
      </c>
      <c r="CL748" s="108">
        <v>6.72</v>
      </c>
      <c r="CM748" s="245">
        <v>6.72</v>
      </c>
      <c r="CN748" s="109">
        <v>7.21</v>
      </c>
      <c r="CO748" s="436"/>
      <c r="CP748" s="436"/>
      <c r="CQ748" s="436"/>
      <c r="CR748" s="273"/>
      <c r="CS748" s="447">
        <v>42.273350032597513</v>
      </c>
      <c r="CT748" s="448">
        <v>39.048415951061436</v>
      </c>
      <c r="CU748" s="441">
        <v>0.19559175600198395</v>
      </c>
      <c r="CV748" s="442">
        <v>0.19234653931616144</v>
      </c>
      <c r="CW748" s="450" t="s">
        <v>2275</v>
      </c>
      <c r="CX748" s="242"/>
      <c r="CY748" s="436"/>
      <c r="CZ748" s="436"/>
      <c r="DA748" s="437"/>
      <c r="DB748" s="438"/>
      <c r="DC748" s="457">
        <v>0</v>
      </c>
      <c r="DD748" s="458">
        <v>0</v>
      </c>
      <c r="DE748" s="459">
        <v>0</v>
      </c>
      <c r="DF748" s="357">
        <v>0</v>
      </c>
    </row>
    <row r="749" spans="1:110" ht="35.25" customHeight="1" x14ac:dyDescent="0.25">
      <c r="A749" s="401" t="s">
        <v>56</v>
      </c>
      <c r="B749" s="48" t="s">
        <v>57</v>
      </c>
      <c r="C749" s="48" t="s">
        <v>1099</v>
      </c>
      <c r="D749" s="145" t="s">
        <v>1311</v>
      </c>
      <c r="E749" s="145" t="s">
        <v>1243</v>
      </c>
      <c r="F749" s="145" t="s">
        <v>1315</v>
      </c>
      <c r="G749" s="14" t="s">
        <v>1313</v>
      </c>
      <c r="H749" s="22" t="s">
        <v>1978</v>
      </c>
      <c r="I749" s="145" t="s">
        <v>1984</v>
      </c>
      <c r="J749" s="426">
        <v>11.234081537891738</v>
      </c>
      <c r="K749" s="426">
        <v>8.6492424062520001</v>
      </c>
      <c r="L749" s="488">
        <v>744.2</v>
      </c>
      <c r="M749" s="498"/>
      <c r="N749" s="498"/>
      <c r="O749" s="498"/>
      <c r="P749" s="498"/>
      <c r="Q749" s="498"/>
      <c r="R749" s="498"/>
      <c r="S749" s="498"/>
      <c r="T749" s="498"/>
      <c r="U749" s="498"/>
      <c r="V749" s="498"/>
      <c r="W749" s="498"/>
      <c r="X749" s="498"/>
      <c r="Y749" s="498"/>
      <c r="Z749" s="498"/>
      <c r="AA749" s="498"/>
      <c r="AB749" s="498"/>
      <c r="AC749" s="498">
        <v>10</v>
      </c>
      <c r="AD749" s="498">
        <v>10</v>
      </c>
      <c r="AE749" s="498"/>
      <c r="AF749" s="498"/>
      <c r="AG749" s="585"/>
      <c r="AH749" s="498"/>
      <c r="AI749" s="498">
        <f t="shared" si="58"/>
        <v>10</v>
      </c>
      <c r="AJ749" s="498">
        <f t="shared" si="59"/>
        <v>10</v>
      </c>
      <c r="AK749" s="498"/>
      <c r="AL749" s="498"/>
      <c r="AM749" s="498"/>
      <c r="AN749" s="498"/>
      <c r="AO749" s="498"/>
      <c r="AP749" s="498"/>
      <c r="AQ749" s="498"/>
      <c r="AR749" s="498"/>
      <c r="AS749" s="498"/>
      <c r="AT749" s="498"/>
      <c r="AU749" s="498"/>
      <c r="AV749" s="498"/>
      <c r="AW749" s="498"/>
      <c r="AX749" s="498"/>
      <c r="AY749" s="498"/>
      <c r="AZ749" s="498"/>
      <c r="BA749" s="498">
        <v>223.095</v>
      </c>
      <c r="BB749" s="498">
        <v>223.095</v>
      </c>
      <c r="BC749" s="498"/>
      <c r="BD749" s="498"/>
      <c r="BE749" s="498"/>
      <c r="BF749" s="498"/>
      <c r="BG749" s="256">
        <f t="shared" si="60"/>
        <v>223.095</v>
      </c>
      <c r="BH749" s="26">
        <f t="shared" si="61"/>
        <v>223.095</v>
      </c>
      <c r="BI749" s="514">
        <f t="shared" si="57"/>
        <v>2.2764795918367345E-2</v>
      </c>
      <c r="BJ749" s="515">
        <v>0</v>
      </c>
      <c r="BK749" s="515">
        <v>0</v>
      </c>
      <c r="BL749" s="515">
        <v>0</v>
      </c>
      <c r="BM749" s="515">
        <v>0</v>
      </c>
      <c r="BN749" s="515">
        <v>0</v>
      </c>
      <c r="BO749" s="515">
        <v>0</v>
      </c>
      <c r="BP749" s="515">
        <v>0</v>
      </c>
      <c r="BQ749" s="515">
        <v>0</v>
      </c>
      <c r="BR749" s="515">
        <v>0</v>
      </c>
      <c r="BS749" s="515">
        <v>0</v>
      </c>
      <c r="BT749" s="515">
        <v>0</v>
      </c>
      <c r="BU749" s="515">
        <v>0</v>
      </c>
      <c r="BV749" s="515">
        <v>0</v>
      </c>
      <c r="BW749" s="515">
        <v>0</v>
      </c>
      <c r="BX749" s="515">
        <v>0</v>
      </c>
      <c r="BY749" s="515">
        <v>0</v>
      </c>
      <c r="BZ749" s="515">
        <v>261877.83480000001</v>
      </c>
      <c r="CA749" s="515">
        <v>261877.83480000001</v>
      </c>
      <c r="CB749" s="515">
        <v>0</v>
      </c>
      <c r="CC749" s="515">
        <v>0</v>
      </c>
      <c r="CD749" s="515">
        <v>0</v>
      </c>
      <c r="CE749" s="515">
        <v>0</v>
      </c>
      <c r="CF749" s="515">
        <v>261877.83480000001</v>
      </c>
      <c r="CG749" s="516">
        <v>261877.83480000001</v>
      </c>
      <c r="CH749" s="501">
        <v>23792160.000000004</v>
      </c>
      <c r="CI749" s="501">
        <v>23792160.000000004</v>
      </c>
      <c r="CJ749" s="501">
        <v>34339200.000000007</v>
      </c>
      <c r="CK749" s="257" t="s">
        <v>1976</v>
      </c>
      <c r="CL749" s="108">
        <v>6.79</v>
      </c>
      <c r="CM749" s="245">
        <v>6.79</v>
      </c>
      <c r="CN749" s="109">
        <v>9.8000000000000007</v>
      </c>
      <c r="CO749" s="436"/>
      <c r="CP749" s="436"/>
      <c r="CQ749" s="436"/>
      <c r="CR749" s="273"/>
      <c r="CS749" s="447">
        <v>136.9771705369981</v>
      </c>
      <c r="CT749" s="448">
        <v>136.9771705369981</v>
      </c>
      <c r="CU749" s="441">
        <v>0.37760211513321779</v>
      </c>
      <c r="CV749" s="442">
        <v>0.37760211513321779</v>
      </c>
      <c r="CW749" s="450" t="s">
        <v>2327</v>
      </c>
      <c r="CX749" s="242"/>
      <c r="CY749" s="436"/>
      <c r="CZ749" s="436"/>
      <c r="DA749" s="437"/>
      <c r="DB749" s="438"/>
      <c r="DC749" s="457">
        <v>0</v>
      </c>
      <c r="DD749" s="458">
        <v>0</v>
      </c>
      <c r="DE749" s="459">
        <v>273060</v>
      </c>
      <c r="DF749" s="357">
        <v>91020</v>
      </c>
    </row>
    <row r="750" spans="1:110" ht="35.25" customHeight="1" x14ac:dyDescent="0.25">
      <c r="A750" s="401" t="s">
        <v>56</v>
      </c>
      <c r="B750" s="48" t="s">
        <v>57</v>
      </c>
      <c r="C750" s="48" t="s">
        <v>1099</v>
      </c>
      <c r="D750" s="145" t="s">
        <v>1311</v>
      </c>
      <c r="E750" s="145" t="s">
        <v>1243</v>
      </c>
      <c r="F750" s="145" t="s">
        <v>1316</v>
      </c>
      <c r="G750" s="14" t="s">
        <v>1317</v>
      </c>
      <c r="H750" s="22" t="s">
        <v>1979</v>
      </c>
      <c r="I750" s="145" t="s">
        <v>1984</v>
      </c>
      <c r="J750" s="426">
        <v>12.30968508939201</v>
      </c>
      <c r="K750" s="426">
        <v>21.713068136655</v>
      </c>
      <c r="L750" s="488">
        <v>4526.5</v>
      </c>
      <c r="M750" s="498"/>
      <c r="N750" s="498"/>
      <c r="O750" s="498"/>
      <c r="P750" s="498"/>
      <c r="Q750" s="498"/>
      <c r="R750" s="498"/>
      <c r="S750" s="498"/>
      <c r="T750" s="498"/>
      <c r="U750" s="498"/>
      <c r="V750" s="498"/>
      <c r="W750" s="498"/>
      <c r="X750" s="498"/>
      <c r="Y750" s="498">
        <v>2</v>
      </c>
      <c r="Z750" s="498">
        <v>2</v>
      </c>
      <c r="AA750" s="498"/>
      <c r="AB750" s="498"/>
      <c r="AC750" s="498">
        <v>97</v>
      </c>
      <c r="AD750" s="498">
        <v>97</v>
      </c>
      <c r="AE750" s="498"/>
      <c r="AF750" s="498"/>
      <c r="AG750" s="585"/>
      <c r="AH750" s="498"/>
      <c r="AI750" s="498">
        <f t="shared" si="58"/>
        <v>99</v>
      </c>
      <c r="AJ750" s="498">
        <f t="shared" si="59"/>
        <v>99</v>
      </c>
      <c r="AK750" s="498"/>
      <c r="AL750" s="498"/>
      <c r="AM750" s="498"/>
      <c r="AN750" s="498"/>
      <c r="AO750" s="498"/>
      <c r="AP750" s="498"/>
      <c r="AQ750" s="498"/>
      <c r="AR750" s="498"/>
      <c r="AS750" s="498"/>
      <c r="AT750" s="498"/>
      <c r="AU750" s="498"/>
      <c r="AV750" s="498"/>
      <c r="AW750" s="498">
        <v>6.2</v>
      </c>
      <c r="AX750" s="498">
        <v>6.2</v>
      </c>
      <c r="AY750" s="498"/>
      <c r="AZ750" s="498"/>
      <c r="BA750" s="498">
        <v>494.15</v>
      </c>
      <c r="BB750" s="498">
        <v>494.15</v>
      </c>
      <c r="BC750" s="498"/>
      <c r="BD750" s="498"/>
      <c r="BE750" s="498"/>
      <c r="BF750" s="498"/>
      <c r="BG750" s="256">
        <f t="shared" si="60"/>
        <v>500.34999999999997</v>
      </c>
      <c r="BH750" s="26">
        <f t="shared" si="61"/>
        <v>500.34999999999997</v>
      </c>
      <c r="BI750" s="514">
        <f t="shared" si="57"/>
        <v>4.6718020541549943E-2</v>
      </c>
      <c r="BJ750" s="515">
        <v>0</v>
      </c>
      <c r="BK750" s="515">
        <v>0</v>
      </c>
      <c r="BL750" s="515">
        <v>0</v>
      </c>
      <c r="BM750" s="515">
        <v>0</v>
      </c>
      <c r="BN750" s="515">
        <v>0</v>
      </c>
      <c r="BO750" s="515">
        <v>0</v>
      </c>
      <c r="BP750" s="515">
        <v>0</v>
      </c>
      <c r="BQ750" s="515">
        <v>0</v>
      </c>
      <c r="BR750" s="515">
        <v>0</v>
      </c>
      <c r="BS750" s="515">
        <v>0</v>
      </c>
      <c r="BT750" s="515">
        <v>0</v>
      </c>
      <c r="BU750" s="515">
        <v>0</v>
      </c>
      <c r="BV750" s="515">
        <v>31283.711999999996</v>
      </c>
      <c r="BW750" s="515">
        <v>31283.711999999996</v>
      </c>
      <c r="BX750" s="515">
        <v>0</v>
      </c>
      <c r="BY750" s="515">
        <v>0</v>
      </c>
      <c r="BZ750" s="515">
        <v>580053.03600000008</v>
      </c>
      <c r="CA750" s="515">
        <v>580053.03600000008</v>
      </c>
      <c r="CB750" s="515">
        <v>0</v>
      </c>
      <c r="CC750" s="515">
        <v>0</v>
      </c>
      <c r="CD750" s="515">
        <v>0</v>
      </c>
      <c r="CE750" s="515">
        <v>0</v>
      </c>
      <c r="CF750" s="515">
        <v>611336.74800000002</v>
      </c>
      <c r="CG750" s="516">
        <v>611336.74800000002</v>
      </c>
      <c r="CH750" s="501">
        <v>34164000</v>
      </c>
      <c r="CI750" s="501">
        <v>34164000</v>
      </c>
      <c r="CJ750" s="501">
        <v>37527840.000000007</v>
      </c>
      <c r="CK750" s="257" t="s">
        <v>1976</v>
      </c>
      <c r="CL750" s="108">
        <v>9.75</v>
      </c>
      <c r="CM750" s="245">
        <v>9.75</v>
      </c>
      <c r="CN750" s="109">
        <v>10.71</v>
      </c>
      <c r="CO750" s="436"/>
      <c r="CP750" s="436"/>
      <c r="CQ750" s="436"/>
      <c r="CR750" s="273"/>
      <c r="CS750" s="447">
        <v>54.418297761280286</v>
      </c>
      <c r="CT750" s="448">
        <v>48.714479505821693</v>
      </c>
      <c r="CU750" s="441">
        <v>0.62753449847733045</v>
      </c>
      <c r="CV750" s="442">
        <v>0.62311607364578281</v>
      </c>
      <c r="CW750" s="450" t="s">
        <v>2236</v>
      </c>
      <c r="CX750" s="242"/>
      <c r="CY750" s="436"/>
      <c r="CZ750" s="436"/>
      <c r="DA750" s="437"/>
      <c r="DB750" s="438"/>
      <c r="DC750" s="457">
        <v>209609</v>
      </c>
      <c r="DD750" s="458">
        <v>248168</v>
      </c>
      <c r="DE750" s="459">
        <v>0</v>
      </c>
      <c r="DF750" s="357">
        <v>152592.33333333334</v>
      </c>
    </row>
    <row r="751" spans="1:110" ht="35.25" customHeight="1" x14ac:dyDescent="0.25">
      <c r="A751" s="401" t="s">
        <v>56</v>
      </c>
      <c r="B751" s="48" t="s">
        <v>57</v>
      </c>
      <c r="C751" s="48" t="s">
        <v>1099</v>
      </c>
      <c r="D751" s="145" t="s">
        <v>1311</v>
      </c>
      <c r="E751" s="145" t="s">
        <v>1243</v>
      </c>
      <c r="F751" s="145" t="s">
        <v>1318</v>
      </c>
      <c r="G751" s="14" t="s">
        <v>1243</v>
      </c>
      <c r="H751" s="22" t="s">
        <v>1979</v>
      </c>
      <c r="I751" s="145" t="s">
        <v>1984</v>
      </c>
      <c r="J751" s="426">
        <v>12.405294293969813</v>
      </c>
      <c r="K751" s="426">
        <v>12.242992398777</v>
      </c>
      <c r="L751" s="488">
        <v>1845.8</v>
      </c>
      <c r="M751" s="498"/>
      <c r="N751" s="498"/>
      <c r="O751" s="498"/>
      <c r="P751" s="498"/>
      <c r="Q751" s="498"/>
      <c r="R751" s="498"/>
      <c r="S751" s="498"/>
      <c r="T751" s="498"/>
      <c r="U751" s="498"/>
      <c r="V751" s="498"/>
      <c r="W751" s="498"/>
      <c r="X751" s="498"/>
      <c r="Y751" s="498"/>
      <c r="Z751" s="498"/>
      <c r="AA751" s="498"/>
      <c r="AB751" s="498"/>
      <c r="AC751" s="498">
        <v>62</v>
      </c>
      <c r="AD751" s="498">
        <v>62</v>
      </c>
      <c r="AE751" s="498"/>
      <c r="AF751" s="498"/>
      <c r="AG751" s="585"/>
      <c r="AH751" s="498"/>
      <c r="AI751" s="498">
        <f t="shared" si="58"/>
        <v>62</v>
      </c>
      <c r="AJ751" s="498">
        <f t="shared" si="59"/>
        <v>62</v>
      </c>
      <c r="AK751" s="498"/>
      <c r="AL751" s="498"/>
      <c r="AM751" s="498"/>
      <c r="AN751" s="498"/>
      <c r="AO751" s="498"/>
      <c r="AP751" s="498"/>
      <c r="AQ751" s="498"/>
      <c r="AR751" s="498"/>
      <c r="AS751" s="498"/>
      <c r="AT751" s="498"/>
      <c r="AU751" s="498"/>
      <c r="AV751" s="498"/>
      <c r="AW751" s="498"/>
      <c r="AX751" s="498"/>
      <c r="AY751" s="498"/>
      <c r="AZ751" s="498"/>
      <c r="BA751" s="498">
        <v>340.18</v>
      </c>
      <c r="BB751" s="498">
        <v>340.18</v>
      </c>
      <c r="BC751" s="498"/>
      <c r="BD751" s="498"/>
      <c r="BE751" s="498"/>
      <c r="BF751" s="498"/>
      <c r="BG751" s="256">
        <f t="shared" si="60"/>
        <v>340.18</v>
      </c>
      <c r="BH751" s="26">
        <f t="shared" si="61"/>
        <v>340.18</v>
      </c>
      <c r="BI751" s="514">
        <f t="shared" si="57"/>
        <v>6.2418348623853204E-2</v>
      </c>
      <c r="BJ751" s="515">
        <v>0</v>
      </c>
      <c r="BK751" s="515">
        <v>0</v>
      </c>
      <c r="BL751" s="515">
        <v>0</v>
      </c>
      <c r="BM751" s="515">
        <v>0</v>
      </c>
      <c r="BN751" s="515">
        <v>0</v>
      </c>
      <c r="BO751" s="515">
        <v>0</v>
      </c>
      <c r="BP751" s="515">
        <v>0</v>
      </c>
      <c r="BQ751" s="515">
        <v>0</v>
      </c>
      <c r="BR751" s="515">
        <v>0</v>
      </c>
      <c r="BS751" s="515">
        <v>0</v>
      </c>
      <c r="BT751" s="515">
        <v>0</v>
      </c>
      <c r="BU751" s="515">
        <v>0</v>
      </c>
      <c r="BV751" s="515">
        <v>0</v>
      </c>
      <c r="BW751" s="515">
        <v>0</v>
      </c>
      <c r="BX751" s="515">
        <v>0</v>
      </c>
      <c r="BY751" s="515">
        <v>0</v>
      </c>
      <c r="BZ751" s="515">
        <v>399316.89120000007</v>
      </c>
      <c r="CA751" s="515">
        <v>399316.89120000007</v>
      </c>
      <c r="CB751" s="515">
        <v>0</v>
      </c>
      <c r="CC751" s="515">
        <v>0</v>
      </c>
      <c r="CD751" s="515">
        <v>0</v>
      </c>
      <c r="CE751" s="515">
        <v>0</v>
      </c>
      <c r="CF751" s="515">
        <v>399316.89120000007</v>
      </c>
      <c r="CG751" s="516">
        <v>399316.89120000007</v>
      </c>
      <c r="CH751" s="501">
        <v>17745350.274234001</v>
      </c>
      <c r="CI751" s="501">
        <v>17745350.274234001</v>
      </c>
      <c r="CJ751" s="501">
        <v>19537809.897893999</v>
      </c>
      <c r="CK751" s="257" t="s">
        <v>1976</v>
      </c>
      <c r="CL751" s="108">
        <v>4.95</v>
      </c>
      <c r="CM751" s="245">
        <v>4.95</v>
      </c>
      <c r="CN751" s="109">
        <v>5.45</v>
      </c>
      <c r="CO751" s="436"/>
      <c r="CP751" s="436"/>
      <c r="CQ751" s="436"/>
      <c r="CR751" s="273"/>
      <c r="CS751" s="447">
        <v>76.822445739259692</v>
      </c>
      <c r="CT751" s="448">
        <v>67.692513459349968</v>
      </c>
      <c r="CU751" s="441">
        <v>0.56271757329498429</v>
      </c>
      <c r="CV751" s="442">
        <v>0.54917355523629352</v>
      </c>
      <c r="CW751" s="450" t="s">
        <v>2236</v>
      </c>
      <c r="CX751" s="242"/>
      <c r="CY751" s="436"/>
      <c r="CZ751" s="436"/>
      <c r="DA751" s="437"/>
      <c r="DB751" s="438"/>
      <c r="DC751" s="457">
        <v>0</v>
      </c>
      <c r="DD751" s="458">
        <v>61402</v>
      </c>
      <c r="DE751" s="459">
        <v>101791</v>
      </c>
      <c r="DF751" s="357">
        <v>54397.666666666664</v>
      </c>
    </row>
    <row r="752" spans="1:110" ht="35.25" customHeight="1" x14ac:dyDescent="0.25">
      <c r="A752" s="401" t="s">
        <v>56</v>
      </c>
      <c r="B752" s="48" t="s">
        <v>57</v>
      </c>
      <c r="C752" s="48" t="s">
        <v>1099</v>
      </c>
      <c r="D752" s="145" t="s">
        <v>1319</v>
      </c>
      <c r="E752" s="145" t="s">
        <v>1320</v>
      </c>
      <c r="F752" s="145" t="s">
        <v>1321</v>
      </c>
      <c r="G752" s="14" t="s">
        <v>1322</v>
      </c>
      <c r="H752" s="22" t="s">
        <v>1979</v>
      </c>
      <c r="I752" s="145" t="s">
        <v>1975</v>
      </c>
      <c r="J752" s="426">
        <v>10.745643210157313</v>
      </c>
      <c r="K752" s="426">
        <v>52.180302921768003</v>
      </c>
      <c r="L752" s="488">
        <v>2038.5</v>
      </c>
      <c r="M752" s="498"/>
      <c r="N752" s="498"/>
      <c r="O752" s="498"/>
      <c r="P752" s="498"/>
      <c r="Q752" s="498"/>
      <c r="R752" s="498"/>
      <c r="S752" s="498"/>
      <c r="T752" s="498"/>
      <c r="U752" s="498"/>
      <c r="V752" s="498"/>
      <c r="W752" s="498"/>
      <c r="X752" s="498"/>
      <c r="Y752" s="498"/>
      <c r="Z752" s="498"/>
      <c r="AA752" s="498"/>
      <c r="AB752" s="498"/>
      <c r="AC752" s="498">
        <v>58</v>
      </c>
      <c r="AD752" s="498">
        <v>58</v>
      </c>
      <c r="AE752" s="498"/>
      <c r="AF752" s="498"/>
      <c r="AG752" s="585"/>
      <c r="AH752" s="498"/>
      <c r="AI752" s="498">
        <f t="shared" si="58"/>
        <v>58</v>
      </c>
      <c r="AJ752" s="498">
        <f t="shared" si="59"/>
        <v>58</v>
      </c>
      <c r="AK752" s="498"/>
      <c r="AL752" s="498"/>
      <c r="AM752" s="498"/>
      <c r="AN752" s="498"/>
      <c r="AO752" s="498"/>
      <c r="AP752" s="498"/>
      <c r="AQ752" s="498"/>
      <c r="AR752" s="498"/>
      <c r="AS752" s="498"/>
      <c r="AT752" s="498"/>
      <c r="AU752" s="498"/>
      <c r="AV752" s="498"/>
      <c r="AW752" s="498"/>
      <c r="AX752" s="498"/>
      <c r="AY752" s="498"/>
      <c r="AZ752" s="498"/>
      <c r="BA752" s="498">
        <v>487.03</v>
      </c>
      <c r="BB752" s="498">
        <v>487.03</v>
      </c>
      <c r="BC752" s="498"/>
      <c r="BD752" s="498"/>
      <c r="BE752" s="498"/>
      <c r="BF752" s="498"/>
      <c r="BG752" s="256">
        <f t="shared" si="60"/>
        <v>487.03</v>
      </c>
      <c r="BH752" s="26">
        <f t="shared" si="61"/>
        <v>487.03</v>
      </c>
      <c r="BI752" s="514">
        <f t="shared" si="57"/>
        <v>4.9900614754098356E-2</v>
      </c>
      <c r="BJ752" s="515">
        <v>0</v>
      </c>
      <c r="BK752" s="515">
        <v>0</v>
      </c>
      <c r="BL752" s="515">
        <v>0</v>
      </c>
      <c r="BM752" s="515">
        <v>0</v>
      </c>
      <c r="BN752" s="515">
        <v>0</v>
      </c>
      <c r="BO752" s="515">
        <v>0</v>
      </c>
      <c r="BP752" s="515">
        <v>0</v>
      </c>
      <c r="BQ752" s="515">
        <v>0</v>
      </c>
      <c r="BR752" s="515">
        <v>0</v>
      </c>
      <c r="BS752" s="515">
        <v>0</v>
      </c>
      <c r="BT752" s="515">
        <v>0</v>
      </c>
      <c r="BU752" s="515">
        <v>0</v>
      </c>
      <c r="BV752" s="515">
        <v>0</v>
      </c>
      <c r="BW752" s="515">
        <v>0</v>
      </c>
      <c r="BX752" s="515">
        <v>0</v>
      </c>
      <c r="BY752" s="515">
        <v>0</v>
      </c>
      <c r="BZ752" s="515">
        <v>571695.29520000005</v>
      </c>
      <c r="CA752" s="515">
        <v>571695.29520000005</v>
      </c>
      <c r="CB752" s="515">
        <v>0</v>
      </c>
      <c r="CC752" s="515">
        <v>0</v>
      </c>
      <c r="CD752" s="515">
        <v>0</v>
      </c>
      <c r="CE752" s="515">
        <v>0</v>
      </c>
      <c r="CF752" s="515">
        <v>571695.29520000005</v>
      </c>
      <c r="CG752" s="516">
        <v>571695.29520000005</v>
      </c>
      <c r="CH752" s="501">
        <v>32131680</v>
      </c>
      <c r="CI752" s="501">
        <v>32131680</v>
      </c>
      <c r="CJ752" s="501">
        <v>34199040</v>
      </c>
      <c r="CK752" s="257" t="s">
        <v>1976</v>
      </c>
      <c r="CL752" s="108">
        <v>9.17</v>
      </c>
      <c r="CM752" s="245">
        <v>9.17</v>
      </c>
      <c r="CN752" s="109">
        <v>9.76</v>
      </c>
      <c r="CO752" s="436"/>
      <c r="CP752" s="436"/>
      <c r="CQ752" s="436"/>
      <c r="CR752" s="273"/>
      <c r="CS752" s="447">
        <v>1009.1413521411614</v>
      </c>
      <c r="CT752" s="448">
        <v>255.34033150549521</v>
      </c>
      <c r="CU752" s="441">
        <v>1.7613627504751346</v>
      </c>
      <c r="CV752" s="442">
        <v>1.4598328830793303</v>
      </c>
      <c r="CW752" s="450" t="s">
        <v>2223</v>
      </c>
      <c r="CX752" s="242"/>
      <c r="CY752" s="436"/>
      <c r="CZ752" s="436"/>
      <c r="DA752" s="437"/>
      <c r="DB752" s="438"/>
      <c r="DC752" s="457">
        <v>222736</v>
      </c>
      <c r="DD752" s="458">
        <v>146364</v>
      </c>
      <c r="DE752" s="459">
        <v>38817</v>
      </c>
      <c r="DF752" s="357">
        <v>135972.33333333334</v>
      </c>
    </row>
    <row r="753" spans="1:110" ht="35.25" customHeight="1" x14ac:dyDescent="0.25">
      <c r="A753" s="401" t="s">
        <v>56</v>
      </c>
      <c r="B753" s="48" t="s">
        <v>57</v>
      </c>
      <c r="C753" s="48" t="s">
        <v>1099</v>
      </c>
      <c r="D753" s="145" t="s">
        <v>1323</v>
      </c>
      <c r="E753" s="145" t="s">
        <v>1263</v>
      </c>
      <c r="F753" s="145" t="s">
        <v>1324</v>
      </c>
      <c r="G753" s="14" t="s">
        <v>1325</v>
      </c>
      <c r="H753" s="22" t="s">
        <v>1978</v>
      </c>
      <c r="I753" s="145" t="s">
        <v>1975</v>
      </c>
      <c r="J753" s="426">
        <v>10.882821634116768</v>
      </c>
      <c r="K753" s="426">
        <v>27.883143881397004</v>
      </c>
      <c r="L753" s="488">
        <v>1865.6</v>
      </c>
      <c r="M753" s="498"/>
      <c r="N753" s="498"/>
      <c r="O753" s="498"/>
      <c r="P753" s="498"/>
      <c r="Q753" s="498"/>
      <c r="R753" s="498"/>
      <c r="S753" s="498"/>
      <c r="T753" s="498"/>
      <c r="U753" s="498"/>
      <c r="V753" s="498"/>
      <c r="W753" s="498"/>
      <c r="X753" s="498"/>
      <c r="Y753" s="498">
        <v>1</v>
      </c>
      <c r="Z753" s="498">
        <v>1</v>
      </c>
      <c r="AA753" s="498"/>
      <c r="AB753" s="498"/>
      <c r="AC753" s="498">
        <v>75</v>
      </c>
      <c r="AD753" s="498">
        <v>75</v>
      </c>
      <c r="AE753" s="498">
        <v>1</v>
      </c>
      <c r="AF753" s="498">
        <v>1</v>
      </c>
      <c r="AG753" s="585">
        <v>2</v>
      </c>
      <c r="AH753" s="498">
        <v>2</v>
      </c>
      <c r="AI753" s="498">
        <f t="shared" si="58"/>
        <v>79</v>
      </c>
      <c r="AJ753" s="498">
        <f t="shared" si="59"/>
        <v>79</v>
      </c>
      <c r="AK753" s="498"/>
      <c r="AL753" s="498"/>
      <c r="AM753" s="498"/>
      <c r="AN753" s="498"/>
      <c r="AO753" s="498"/>
      <c r="AP753" s="498"/>
      <c r="AQ753" s="498"/>
      <c r="AR753" s="498"/>
      <c r="AS753" s="498"/>
      <c r="AT753" s="498"/>
      <c r="AU753" s="498"/>
      <c r="AV753" s="498"/>
      <c r="AW753" s="498">
        <v>1.2</v>
      </c>
      <c r="AX753" s="498">
        <v>1.2</v>
      </c>
      <c r="AY753" s="498"/>
      <c r="AZ753" s="498"/>
      <c r="BA753" s="498">
        <v>467.5</v>
      </c>
      <c r="BB753" s="498">
        <v>467.5</v>
      </c>
      <c r="BC753" s="498">
        <v>0</v>
      </c>
      <c r="BD753" s="498">
        <v>0</v>
      </c>
      <c r="BE753" s="498">
        <v>12.5</v>
      </c>
      <c r="BF753" s="498">
        <v>12.5</v>
      </c>
      <c r="BG753" s="256">
        <f t="shared" si="60"/>
        <v>481.2</v>
      </c>
      <c r="BH753" s="26">
        <f t="shared" si="61"/>
        <v>481.2</v>
      </c>
      <c r="BI753" s="514">
        <f t="shared" si="57"/>
        <v>7.1078286558345638E-2</v>
      </c>
      <c r="BJ753" s="515">
        <v>0</v>
      </c>
      <c r="BK753" s="515">
        <v>0</v>
      </c>
      <c r="BL753" s="515">
        <v>0</v>
      </c>
      <c r="BM753" s="515">
        <v>0</v>
      </c>
      <c r="BN753" s="515">
        <v>0</v>
      </c>
      <c r="BO753" s="515">
        <v>0</v>
      </c>
      <c r="BP753" s="515">
        <v>0</v>
      </c>
      <c r="BQ753" s="515">
        <v>0</v>
      </c>
      <c r="BR753" s="515">
        <v>0</v>
      </c>
      <c r="BS753" s="515">
        <v>0</v>
      </c>
      <c r="BT753" s="515">
        <v>0</v>
      </c>
      <c r="BU753" s="515">
        <v>0</v>
      </c>
      <c r="BV753" s="515">
        <v>6054.9119999999994</v>
      </c>
      <c r="BW753" s="515">
        <v>6054.9119999999994</v>
      </c>
      <c r="BX753" s="515">
        <v>0</v>
      </c>
      <c r="BY753" s="515">
        <v>0</v>
      </c>
      <c r="BZ753" s="515">
        <v>548770.20000000007</v>
      </c>
      <c r="CA753" s="515">
        <v>548770.20000000007</v>
      </c>
      <c r="CB753" s="515">
        <v>0</v>
      </c>
      <c r="CC753" s="515">
        <v>0</v>
      </c>
      <c r="CD753" s="515">
        <v>40953</v>
      </c>
      <c r="CE753" s="515">
        <v>40953</v>
      </c>
      <c r="CF753" s="515">
        <v>595778.11200000008</v>
      </c>
      <c r="CG753" s="516">
        <v>595778.11200000008</v>
      </c>
      <c r="CH753" s="501">
        <v>12894720.000000002</v>
      </c>
      <c r="CI753" s="501">
        <v>12894720.000000002</v>
      </c>
      <c r="CJ753" s="501">
        <v>23722080</v>
      </c>
      <c r="CK753" s="257" t="s">
        <v>1976</v>
      </c>
      <c r="CL753" s="108">
        <v>3.68</v>
      </c>
      <c r="CM753" s="245">
        <v>3.68</v>
      </c>
      <c r="CN753" s="109">
        <v>6.77</v>
      </c>
      <c r="CO753" s="436"/>
      <c r="CP753" s="436"/>
      <c r="CQ753" s="436"/>
      <c r="CR753" s="273"/>
      <c r="CS753" s="447">
        <v>401.34927626018725</v>
      </c>
      <c r="CT753" s="448">
        <v>161.81644367399258</v>
      </c>
      <c r="CU753" s="441">
        <v>1.1999793430850612</v>
      </c>
      <c r="CV753" s="442">
        <v>0.86749136787865699</v>
      </c>
      <c r="CW753" s="450" t="s">
        <v>2218</v>
      </c>
      <c r="CX753" s="242"/>
      <c r="CY753" s="436"/>
      <c r="CZ753" s="436"/>
      <c r="DA753" s="437"/>
      <c r="DB753" s="438"/>
      <c r="DC753" s="457">
        <v>104011</v>
      </c>
      <c r="DD753" s="458">
        <v>2350</v>
      </c>
      <c r="DE753" s="459">
        <v>527800</v>
      </c>
      <c r="DF753" s="357">
        <v>211387</v>
      </c>
    </row>
    <row r="754" spans="1:110" ht="35.25" customHeight="1" x14ac:dyDescent="0.25">
      <c r="A754" s="401" t="s">
        <v>56</v>
      </c>
      <c r="B754" s="48" t="s">
        <v>57</v>
      </c>
      <c r="C754" s="48" t="s">
        <v>1099</v>
      </c>
      <c r="D754" s="145" t="s">
        <v>1239</v>
      </c>
      <c r="E754" s="145" t="s">
        <v>1191</v>
      </c>
      <c r="F754" s="145" t="s">
        <v>1326</v>
      </c>
      <c r="G754" s="14" t="s">
        <v>1327</v>
      </c>
      <c r="H754" s="22" t="s">
        <v>1979</v>
      </c>
      <c r="I754" s="145" t="s">
        <v>1984</v>
      </c>
      <c r="J754" s="426">
        <v>12.548708100836516</v>
      </c>
      <c r="K754" s="426">
        <v>23.707007526447001</v>
      </c>
      <c r="L754" s="488">
        <v>3864.3</v>
      </c>
      <c r="M754" s="498"/>
      <c r="N754" s="498"/>
      <c r="O754" s="498"/>
      <c r="P754" s="498"/>
      <c r="Q754" s="498"/>
      <c r="R754" s="498"/>
      <c r="S754" s="498"/>
      <c r="T754" s="498"/>
      <c r="U754" s="498"/>
      <c r="V754" s="498"/>
      <c r="W754" s="498"/>
      <c r="X754" s="498"/>
      <c r="Y754" s="498">
        <v>1</v>
      </c>
      <c r="Z754" s="498">
        <v>1</v>
      </c>
      <c r="AA754" s="498"/>
      <c r="AB754" s="498"/>
      <c r="AC754" s="498">
        <v>190</v>
      </c>
      <c r="AD754" s="498">
        <v>190</v>
      </c>
      <c r="AE754" s="498"/>
      <c r="AF754" s="498"/>
      <c r="AG754" s="585"/>
      <c r="AH754" s="498"/>
      <c r="AI754" s="498">
        <f t="shared" si="58"/>
        <v>191</v>
      </c>
      <c r="AJ754" s="498">
        <f t="shared" si="59"/>
        <v>191</v>
      </c>
      <c r="AK754" s="498"/>
      <c r="AL754" s="498"/>
      <c r="AM754" s="498"/>
      <c r="AN754" s="498"/>
      <c r="AO754" s="498"/>
      <c r="AP754" s="498"/>
      <c r="AQ754" s="498"/>
      <c r="AR754" s="498"/>
      <c r="AS754" s="498"/>
      <c r="AT754" s="498"/>
      <c r="AU754" s="498"/>
      <c r="AV754" s="498"/>
      <c r="AW754" s="498">
        <v>1.1000000000000001</v>
      </c>
      <c r="AX754" s="498">
        <v>1.1000000000000001</v>
      </c>
      <c r="AY754" s="498"/>
      <c r="AZ754" s="498"/>
      <c r="BA754" s="498">
        <v>1000.6849999999999</v>
      </c>
      <c r="BB754" s="498">
        <v>1000.6849999999999</v>
      </c>
      <c r="BC754" s="498"/>
      <c r="BD754" s="498"/>
      <c r="BE754" s="498"/>
      <c r="BF754" s="498"/>
      <c r="BG754" s="256">
        <f t="shared" si="60"/>
        <v>1001.785</v>
      </c>
      <c r="BH754" s="26">
        <f t="shared" si="61"/>
        <v>1001.785</v>
      </c>
      <c r="BI754" s="514">
        <f t="shared" si="57"/>
        <v>9.3537348272642373E-2</v>
      </c>
      <c r="BJ754" s="515">
        <v>0</v>
      </c>
      <c r="BK754" s="515">
        <v>0</v>
      </c>
      <c r="BL754" s="515">
        <v>0</v>
      </c>
      <c r="BM754" s="515">
        <v>0</v>
      </c>
      <c r="BN754" s="515">
        <v>0</v>
      </c>
      <c r="BO754" s="515">
        <v>0</v>
      </c>
      <c r="BP754" s="515">
        <v>0</v>
      </c>
      <c r="BQ754" s="515">
        <v>0</v>
      </c>
      <c r="BR754" s="515">
        <v>0</v>
      </c>
      <c r="BS754" s="515">
        <v>0</v>
      </c>
      <c r="BT754" s="515">
        <v>0</v>
      </c>
      <c r="BU754" s="515">
        <v>0</v>
      </c>
      <c r="BV754" s="515">
        <v>5550.3359999999993</v>
      </c>
      <c r="BW754" s="515">
        <v>5550.3359999999993</v>
      </c>
      <c r="BX754" s="515">
        <v>0</v>
      </c>
      <c r="BY754" s="515">
        <v>0</v>
      </c>
      <c r="BZ754" s="515">
        <v>1174644.0804000001</v>
      </c>
      <c r="CA754" s="515">
        <v>1174644.0804000001</v>
      </c>
      <c r="CB754" s="515">
        <v>0</v>
      </c>
      <c r="CC754" s="515">
        <v>0</v>
      </c>
      <c r="CD754" s="515">
        <v>0</v>
      </c>
      <c r="CE754" s="515">
        <v>0</v>
      </c>
      <c r="CF754" s="515">
        <v>1180194.4164</v>
      </c>
      <c r="CG754" s="516">
        <v>1180194.4164</v>
      </c>
      <c r="CH754" s="501">
        <v>37927368.093398392</v>
      </c>
      <c r="CI754" s="501">
        <v>37927368.093398392</v>
      </c>
      <c r="CJ754" s="501">
        <v>41533958.3108688</v>
      </c>
      <c r="CK754" s="257" t="s">
        <v>1976</v>
      </c>
      <c r="CL754" s="108">
        <v>9.7799999999999994</v>
      </c>
      <c r="CM754" s="245">
        <v>9.7799999999999994</v>
      </c>
      <c r="CN754" s="109">
        <v>10.71</v>
      </c>
      <c r="CO754" s="436"/>
      <c r="CP754" s="436"/>
      <c r="CQ754" s="436"/>
      <c r="CR754" s="273"/>
      <c r="CS754" s="447">
        <v>74.72303901584263</v>
      </c>
      <c r="CT754" s="448">
        <v>69.061914606190044</v>
      </c>
      <c r="CU754" s="441">
        <v>0.75805388337866464</v>
      </c>
      <c r="CV754" s="442">
        <v>0.74753006461262539</v>
      </c>
      <c r="CW754" s="450" t="s">
        <v>2239</v>
      </c>
      <c r="CX754" s="242"/>
      <c r="CY754" s="436"/>
      <c r="CZ754" s="436"/>
      <c r="DA754" s="437"/>
      <c r="DB754" s="438"/>
      <c r="DC754" s="457">
        <v>0</v>
      </c>
      <c r="DD754" s="458">
        <v>485012</v>
      </c>
      <c r="DE754" s="459">
        <v>123680</v>
      </c>
      <c r="DF754" s="357">
        <v>202897.33333333334</v>
      </c>
    </row>
    <row r="755" spans="1:110" ht="35.25" customHeight="1" x14ac:dyDescent="0.25">
      <c r="A755" s="401" t="s">
        <v>56</v>
      </c>
      <c r="B755" s="48" t="s">
        <v>57</v>
      </c>
      <c r="C755" s="48" t="s">
        <v>1099</v>
      </c>
      <c r="D755" s="145" t="s">
        <v>1239</v>
      </c>
      <c r="E755" s="145" t="s">
        <v>1191</v>
      </c>
      <c r="F755" s="145" t="s">
        <v>1328</v>
      </c>
      <c r="G755" s="14" t="s">
        <v>1191</v>
      </c>
      <c r="H755" s="22" t="s">
        <v>1978</v>
      </c>
      <c r="I755" s="145" t="s">
        <v>1984</v>
      </c>
      <c r="J755" s="426">
        <v>11.234081537891738</v>
      </c>
      <c r="K755" s="426">
        <v>15.507765119259002</v>
      </c>
      <c r="L755" s="488">
        <v>1578.3</v>
      </c>
      <c r="M755" s="498"/>
      <c r="N755" s="498"/>
      <c r="O755" s="498"/>
      <c r="P755" s="498"/>
      <c r="Q755" s="498"/>
      <c r="R755" s="498"/>
      <c r="S755" s="498"/>
      <c r="T755" s="498"/>
      <c r="U755" s="498"/>
      <c r="V755" s="498"/>
      <c r="W755" s="498"/>
      <c r="X755" s="498"/>
      <c r="Y755" s="498">
        <v>1</v>
      </c>
      <c r="Z755" s="498">
        <v>1</v>
      </c>
      <c r="AA755" s="498"/>
      <c r="AB755" s="498"/>
      <c r="AC755" s="498">
        <v>53</v>
      </c>
      <c r="AD755" s="498">
        <v>53</v>
      </c>
      <c r="AE755" s="498"/>
      <c r="AF755" s="498"/>
      <c r="AG755" s="585"/>
      <c r="AH755" s="498"/>
      <c r="AI755" s="498">
        <f t="shared" si="58"/>
        <v>54</v>
      </c>
      <c r="AJ755" s="498">
        <f t="shared" si="59"/>
        <v>54</v>
      </c>
      <c r="AK755" s="498"/>
      <c r="AL755" s="498"/>
      <c r="AM755" s="498"/>
      <c r="AN755" s="498"/>
      <c r="AO755" s="498"/>
      <c r="AP755" s="498"/>
      <c r="AQ755" s="498"/>
      <c r="AR755" s="498"/>
      <c r="AS755" s="498"/>
      <c r="AT755" s="498"/>
      <c r="AU755" s="498"/>
      <c r="AV755" s="498"/>
      <c r="AW755" s="498">
        <v>75</v>
      </c>
      <c r="AX755" s="498">
        <v>75</v>
      </c>
      <c r="AY755" s="498"/>
      <c r="AZ755" s="498"/>
      <c r="BA755" s="498">
        <v>295.89499999999998</v>
      </c>
      <c r="BB755" s="498">
        <v>295.89499999999998</v>
      </c>
      <c r="BC755" s="498"/>
      <c r="BD755" s="498"/>
      <c r="BE755" s="498"/>
      <c r="BF755" s="498"/>
      <c r="BG755" s="256">
        <f t="shared" si="60"/>
        <v>370.89499999999998</v>
      </c>
      <c r="BH755" s="26">
        <f t="shared" si="61"/>
        <v>370.89499999999998</v>
      </c>
      <c r="BI755" s="514">
        <f t="shared" si="57"/>
        <v>7.3736580516898603E-2</v>
      </c>
      <c r="BJ755" s="515">
        <v>0</v>
      </c>
      <c r="BK755" s="515">
        <v>0</v>
      </c>
      <c r="BL755" s="515">
        <v>0</v>
      </c>
      <c r="BM755" s="515">
        <v>0</v>
      </c>
      <c r="BN755" s="515">
        <v>0</v>
      </c>
      <c r="BO755" s="515">
        <v>0</v>
      </c>
      <c r="BP755" s="515">
        <v>0</v>
      </c>
      <c r="BQ755" s="515">
        <v>0</v>
      </c>
      <c r="BR755" s="515">
        <v>0</v>
      </c>
      <c r="BS755" s="515">
        <v>0</v>
      </c>
      <c r="BT755" s="515">
        <v>0</v>
      </c>
      <c r="BU755" s="515">
        <v>0</v>
      </c>
      <c r="BV755" s="515">
        <v>378432</v>
      </c>
      <c r="BW755" s="515">
        <v>378432</v>
      </c>
      <c r="BX755" s="515">
        <v>0</v>
      </c>
      <c r="BY755" s="515">
        <v>0</v>
      </c>
      <c r="BZ755" s="515">
        <v>347333.38679999998</v>
      </c>
      <c r="CA755" s="515">
        <v>347333.38679999998</v>
      </c>
      <c r="CB755" s="515">
        <v>0</v>
      </c>
      <c r="CC755" s="515">
        <v>0</v>
      </c>
      <c r="CD755" s="515">
        <v>0</v>
      </c>
      <c r="CE755" s="515">
        <v>0</v>
      </c>
      <c r="CF755" s="515">
        <v>725765.38679999998</v>
      </c>
      <c r="CG755" s="516">
        <v>725765.38679999998</v>
      </c>
      <c r="CH755" s="501">
        <v>8266431.7056240011</v>
      </c>
      <c r="CI755" s="501">
        <v>8266431.7056240011</v>
      </c>
      <c r="CJ755" s="501">
        <v>5290095.6080520013</v>
      </c>
      <c r="CK755" s="257" t="s">
        <v>1976</v>
      </c>
      <c r="CL755" s="108">
        <v>7.86</v>
      </c>
      <c r="CM755" s="245">
        <v>7.86</v>
      </c>
      <c r="CN755" s="109">
        <v>5.03</v>
      </c>
      <c r="CO755" s="436"/>
      <c r="CP755" s="436"/>
      <c r="CQ755" s="436"/>
      <c r="CR755" s="273"/>
      <c r="CS755" s="447">
        <v>131.69605037848945</v>
      </c>
      <c r="CT755" s="448">
        <v>131.69605037848945</v>
      </c>
      <c r="CU755" s="441">
        <v>0.9252678028536705</v>
      </c>
      <c r="CV755" s="442">
        <v>0.9252678028536705</v>
      </c>
      <c r="CW755" s="450" t="s">
        <v>2292</v>
      </c>
      <c r="CX755" s="242"/>
      <c r="CY755" s="436"/>
      <c r="CZ755" s="436"/>
      <c r="DA755" s="437"/>
      <c r="DB755" s="438"/>
      <c r="DC755" s="457">
        <v>0</v>
      </c>
      <c r="DD755" s="458">
        <v>62878</v>
      </c>
      <c r="DE755" s="459">
        <v>551462</v>
      </c>
      <c r="DF755" s="357">
        <v>204780</v>
      </c>
    </row>
    <row r="756" spans="1:110" ht="35.25" customHeight="1" x14ac:dyDescent="0.25">
      <c r="A756" s="401" t="s">
        <v>56</v>
      </c>
      <c r="B756" s="48" t="s">
        <v>57</v>
      </c>
      <c r="C756" s="48" t="s">
        <v>1099</v>
      </c>
      <c r="D756" s="145" t="s">
        <v>1239</v>
      </c>
      <c r="E756" s="145" t="s">
        <v>1191</v>
      </c>
      <c r="F756" s="145" t="s">
        <v>1329</v>
      </c>
      <c r="G756" s="14" t="s">
        <v>1330</v>
      </c>
      <c r="H756" s="22" t="s">
        <v>1979</v>
      </c>
      <c r="I756" s="145" t="s">
        <v>1984</v>
      </c>
      <c r="J756" s="426">
        <v>12.429196595114265</v>
      </c>
      <c r="K756" s="426">
        <v>15.171212089656001</v>
      </c>
      <c r="L756" s="488">
        <v>4047.5</v>
      </c>
      <c r="M756" s="498"/>
      <c r="N756" s="498"/>
      <c r="O756" s="498"/>
      <c r="P756" s="498"/>
      <c r="Q756" s="498"/>
      <c r="R756" s="498"/>
      <c r="S756" s="498"/>
      <c r="T756" s="498"/>
      <c r="U756" s="498"/>
      <c r="V756" s="498"/>
      <c r="W756" s="498"/>
      <c r="X756" s="498"/>
      <c r="Y756" s="498"/>
      <c r="Z756" s="498"/>
      <c r="AA756" s="498"/>
      <c r="AB756" s="498"/>
      <c r="AC756" s="498">
        <v>81</v>
      </c>
      <c r="AD756" s="498">
        <v>81</v>
      </c>
      <c r="AE756" s="498"/>
      <c r="AF756" s="498"/>
      <c r="AG756" s="585"/>
      <c r="AH756" s="498"/>
      <c r="AI756" s="498">
        <f t="shared" si="58"/>
        <v>81</v>
      </c>
      <c r="AJ756" s="498">
        <f t="shared" si="59"/>
        <v>81</v>
      </c>
      <c r="AK756" s="498"/>
      <c r="AL756" s="498"/>
      <c r="AM756" s="498"/>
      <c r="AN756" s="498"/>
      <c r="AO756" s="498"/>
      <c r="AP756" s="498"/>
      <c r="AQ756" s="498"/>
      <c r="AR756" s="498"/>
      <c r="AS756" s="498"/>
      <c r="AT756" s="498"/>
      <c r="AU756" s="498"/>
      <c r="AV756" s="498"/>
      <c r="AW756" s="498"/>
      <c r="AX756" s="498"/>
      <c r="AY756" s="498"/>
      <c r="AZ756" s="498"/>
      <c r="BA756" s="498">
        <v>388.97</v>
      </c>
      <c r="BB756" s="498">
        <v>388.97</v>
      </c>
      <c r="BC756" s="498"/>
      <c r="BD756" s="498"/>
      <c r="BE756" s="498"/>
      <c r="BF756" s="498"/>
      <c r="BG756" s="256">
        <f t="shared" si="60"/>
        <v>388.97</v>
      </c>
      <c r="BH756" s="26">
        <f t="shared" si="61"/>
        <v>388.97</v>
      </c>
      <c r="BI756" s="514">
        <f t="shared" si="57"/>
        <v>4.0266045548654247E-2</v>
      </c>
      <c r="BJ756" s="515">
        <v>0</v>
      </c>
      <c r="BK756" s="515">
        <v>0</v>
      </c>
      <c r="BL756" s="515">
        <v>0</v>
      </c>
      <c r="BM756" s="515">
        <v>0</v>
      </c>
      <c r="BN756" s="515">
        <v>0</v>
      </c>
      <c r="BO756" s="515">
        <v>0</v>
      </c>
      <c r="BP756" s="515">
        <v>0</v>
      </c>
      <c r="BQ756" s="515">
        <v>0</v>
      </c>
      <c r="BR756" s="515">
        <v>0</v>
      </c>
      <c r="BS756" s="515">
        <v>0</v>
      </c>
      <c r="BT756" s="515">
        <v>0</v>
      </c>
      <c r="BU756" s="515">
        <v>0</v>
      </c>
      <c r="BV756" s="515">
        <v>0</v>
      </c>
      <c r="BW756" s="515">
        <v>0</v>
      </c>
      <c r="BX756" s="515">
        <v>0</v>
      </c>
      <c r="BY756" s="515">
        <v>0</v>
      </c>
      <c r="BZ756" s="515">
        <v>456588.54480000003</v>
      </c>
      <c r="CA756" s="515">
        <v>456588.54480000003</v>
      </c>
      <c r="CB756" s="515">
        <v>0</v>
      </c>
      <c r="CC756" s="515">
        <v>0</v>
      </c>
      <c r="CD756" s="515">
        <v>0</v>
      </c>
      <c r="CE756" s="515">
        <v>0</v>
      </c>
      <c r="CF756" s="515">
        <v>456588.54480000003</v>
      </c>
      <c r="CG756" s="516">
        <v>456588.54480000003</v>
      </c>
      <c r="CH756" s="501">
        <v>37118337.644808002</v>
      </c>
      <c r="CI756" s="501">
        <v>37118337.644808002</v>
      </c>
      <c r="CJ756" s="501">
        <v>40653417.420504004</v>
      </c>
      <c r="CK756" s="257" t="s">
        <v>1976</v>
      </c>
      <c r="CL756" s="108">
        <v>8.82</v>
      </c>
      <c r="CM756" s="245">
        <v>8.82</v>
      </c>
      <c r="CN756" s="109">
        <v>9.66</v>
      </c>
      <c r="CO756" s="436"/>
      <c r="CP756" s="436"/>
      <c r="CQ756" s="436"/>
      <c r="CR756" s="273"/>
      <c r="CS756" s="447">
        <v>84.754808590501497</v>
      </c>
      <c r="CT756" s="448">
        <v>84.754808590501497</v>
      </c>
      <c r="CU756" s="441">
        <v>0.82049781447155168</v>
      </c>
      <c r="CV756" s="442">
        <v>0.82049781447155168</v>
      </c>
      <c r="CW756" s="450" t="s">
        <v>2289</v>
      </c>
      <c r="CX756" s="242"/>
      <c r="CY756" s="436"/>
      <c r="CZ756" s="436"/>
      <c r="DA756" s="437"/>
      <c r="DB756" s="438"/>
      <c r="DC756" s="457">
        <v>0</v>
      </c>
      <c r="DD756" s="458">
        <v>614417</v>
      </c>
      <c r="DE756" s="459">
        <v>0</v>
      </c>
      <c r="DF756" s="357">
        <v>204805.66666666666</v>
      </c>
    </row>
    <row r="757" spans="1:110" ht="35.25" customHeight="1" x14ac:dyDescent="0.25">
      <c r="A757" s="401" t="s">
        <v>56</v>
      </c>
      <c r="B757" s="48" t="s">
        <v>57</v>
      </c>
      <c r="C757" s="48" t="s">
        <v>1099</v>
      </c>
      <c r="D757" s="145" t="s">
        <v>1239</v>
      </c>
      <c r="E757" s="145" t="s">
        <v>1191</v>
      </c>
      <c r="F757" s="145" t="s">
        <v>1331</v>
      </c>
      <c r="G757" s="14" t="s">
        <v>1332</v>
      </c>
      <c r="H757" s="22" t="s">
        <v>1979</v>
      </c>
      <c r="I757" s="145" t="s">
        <v>1984</v>
      </c>
      <c r="J757" s="426">
        <v>11.234081537891738</v>
      </c>
      <c r="K757" s="426">
        <v>17.354734812387001</v>
      </c>
      <c r="L757" s="488">
        <v>2700.9</v>
      </c>
      <c r="M757" s="498"/>
      <c r="N757" s="498"/>
      <c r="O757" s="498"/>
      <c r="P757" s="498"/>
      <c r="Q757" s="498"/>
      <c r="R757" s="498"/>
      <c r="S757" s="498"/>
      <c r="T757" s="498"/>
      <c r="U757" s="498"/>
      <c r="V757" s="498"/>
      <c r="W757" s="498"/>
      <c r="X757" s="498"/>
      <c r="Y757" s="498"/>
      <c r="Z757" s="498"/>
      <c r="AA757" s="498"/>
      <c r="AB757" s="498"/>
      <c r="AC757" s="498">
        <v>158</v>
      </c>
      <c r="AD757" s="498">
        <v>158</v>
      </c>
      <c r="AE757" s="498"/>
      <c r="AF757" s="498"/>
      <c r="AG757" s="585"/>
      <c r="AH757" s="498"/>
      <c r="AI757" s="498">
        <f t="shared" si="58"/>
        <v>158</v>
      </c>
      <c r="AJ757" s="498">
        <f t="shared" si="59"/>
        <v>158</v>
      </c>
      <c r="AK757" s="498"/>
      <c r="AL757" s="498"/>
      <c r="AM757" s="498"/>
      <c r="AN757" s="498"/>
      <c r="AO757" s="498"/>
      <c r="AP757" s="498"/>
      <c r="AQ757" s="498"/>
      <c r="AR757" s="498"/>
      <c r="AS757" s="498"/>
      <c r="AT757" s="498"/>
      <c r="AU757" s="498"/>
      <c r="AV757" s="498"/>
      <c r="AW757" s="498"/>
      <c r="AX757" s="498"/>
      <c r="AY757" s="498"/>
      <c r="AZ757" s="498"/>
      <c r="BA757" s="498">
        <v>891.85</v>
      </c>
      <c r="BB757" s="498">
        <v>891.85</v>
      </c>
      <c r="BC757" s="498"/>
      <c r="BD757" s="498"/>
      <c r="BE757" s="498"/>
      <c r="BF757" s="498"/>
      <c r="BG757" s="256">
        <f t="shared" si="60"/>
        <v>891.85</v>
      </c>
      <c r="BH757" s="26">
        <f t="shared" si="61"/>
        <v>891.85</v>
      </c>
      <c r="BI757" s="514">
        <f t="shared" si="57"/>
        <v>0.10554437869822486</v>
      </c>
      <c r="BJ757" s="515">
        <v>0</v>
      </c>
      <c r="BK757" s="515">
        <v>0</v>
      </c>
      <c r="BL757" s="515">
        <v>0</v>
      </c>
      <c r="BM757" s="515">
        <v>0</v>
      </c>
      <c r="BN757" s="515">
        <v>0</v>
      </c>
      <c r="BO757" s="515">
        <v>0</v>
      </c>
      <c r="BP757" s="515">
        <v>0</v>
      </c>
      <c r="BQ757" s="515">
        <v>0</v>
      </c>
      <c r="BR757" s="515">
        <v>0</v>
      </c>
      <c r="BS757" s="515">
        <v>0</v>
      </c>
      <c r="BT757" s="515">
        <v>0</v>
      </c>
      <c r="BU757" s="515">
        <v>0</v>
      </c>
      <c r="BV757" s="515">
        <v>0</v>
      </c>
      <c r="BW757" s="515">
        <v>0</v>
      </c>
      <c r="BX757" s="515">
        <v>0</v>
      </c>
      <c r="BY757" s="515">
        <v>0</v>
      </c>
      <c r="BZ757" s="515">
        <v>1046889.204</v>
      </c>
      <c r="CA757" s="515">
        <v>1046889.204</v>
      </c>
      <c r="CB757" s="515">
        <v>0</v>
      </c>
      <c r="CC757" s="515">
        <v>0</v>
      </c>
      <c r="CD757" s="515">
        <v>0</v>
      </c>
      <c r="CE757" s="515">
        <v>0</v>
      </c>
      <c r="CF757" s="515">
        <v>1046889.204</v>
      </c>
      <c r="CG757" s="516">
        <v>1046889.204</v>
      </c>
      <c r="CH757" s="501">
        <v>28499720.8778928</v>
      </c>
      <c r="CI757" s="501">
        <v>28499720.8778928</v>
      </c>
      <c r="CJ757" s="501">
        <v>31981758.488472</v>
      </c>
      <c r="CK757" s="257" t="s">
        <v>1976</v>
      </c>
      <c r="CL757" s="108">
        <v>7.53</v>
      </c>
      <c r="CM757" s="245">
        <v>7.53</v>
      </c>
      <c r="CN757" s="109">
        <v>8.4499999999999993</v>
      </c>
      <c r="CO757" s="436"/>
      <c r="CP757" s="436"/>
      <c r="CQ757" s="436"/>
      <c r="CR757" s="273"/>
      <c r="CS757" s="447">
        <v>17.893300483347858</v>
      </c>
      <c r="CT757" s="448">
        <v>16.012210729869103</v>
      </c>
      <c r="CU757" s="441">
        <v>0.10384613518847163</v>
      </c>
      <c r="CV757" s="442">
        <v>0.10187149694836795</v>
      </c>
      <c r="CW757" s="450" t="s">
        <v>2239</v>
      </c>
      <c r="CX757" s="242"/>
      <c r="CY757" s="436"/>
      <c r="CZ757" s="436"/>
      <c r="DA757" s="437"/>
      <c r="DB757" s="438"/>
      <c r="DC757" s="457">
        <v>0</v>
      </c>
      <c r="DD757" s="458">
        <v>0</v>
      </c>
      <c r="DE757" s="459">
        <v>0</v>
      </c>
      <c r="DF757" s="357">
        <v>0</v>
      </c>
    </row>
    <row r="758" spans="1:110" ht="35.25" customHeight="1" x14ac:dyDescent="0.25">
      <c r="A758" s="401" t="s">
        <v>56</v>
      </c>
      <c r="B758" s="48" t="s">
        <v>57</v>
      </c>
      <c r="C758" s="48" t="s">
        <v>1099</v>
      </c>
      <c r="D758" s="145" t="s">
        <v>1239</v>
      </c>
      <c r="E758" s="145" t="s">
        <v>1191</v>
      </c>
      <c r="F758" s="145" t="s">
        <v>1333</v>
      </c>
      <c r="G758" s="14" t="s">
        <v>1330</v>
      </c>
      <c r="H758" s="22" t="s">
        <v>1978</v>
      </c>
      <c r="I758" s="145" t="s">
        <v>1984</v>
      </c>
      <c r="J758" s="426">
        <v>10.277989492113718</v>
      </c>
      <c r="K758" s="426">
        <v>11.771212096728</v>
      </c>
      <c r="L758" s="488">
        <v>2800.9</v>
      </c>
      <c r="M758" s="498"/>
      <c r="N758" s="498"/>
      <c r="O758" s="498"/>
      <c r="P758" s="498"/>
      <c r="Q758" s="498"/>
      <c r="R758" s="498"/>
      <c r="S758" s="498"/>
      <c r="T758" s="498"/>
      <c r="U758" s="498"/>
      <c r="V758" s="498"/>
      <c r="W758" s="498"/>
      <c r="X758" s="498"/>
      <c r="Y758" s="498">
        <v>1</v>
      </c>
      <c r="Z758" s="498">
        <v>1</v>
      </c>
      <c r="AA758" s="498"/>
      <c r="AB758" s="498"/>
      <c r="AC758" s="498">
        <v>73</v>
      </c>
      <c r="AD758" s="498">
        <v>73</v>
      </c>
      <c r="AE758" s="498"/>
      <c r="AF758" s="498"/>
      <c r="AG758" s="585"/>
      <c r="AH758" s="498"/>
      <c r="AI758" s="498">
        <f t="shared" si="58"/>
        <v>74</v>
      </c>
      <c r="AJ758" s="498">
        <f t="shared" si="59"/>
        <v>74</v>
      </c>
      <c r="AK758" s="498"/>
      <c r="AL758" s="498"/>
      <c r="AM758" s="498"/>
      <c r="AN758" s="498"/>
      <c r="AO758" s="498"/>
      <c r="AP758" s="498"/>
      <c r="AQ758" s="498"/>
      <c r="AR758" s="498"/>
      <c r="AS758" s="498"/>
      <c r="AT758" s="498"/>
      <c r="AU758" s="498"/>
      <c r="AV758" s="498"/>
      <c r="AW758" s="498">
        <v>1.2</v>
      </c>
      <c r="AX758" s="498">
        <v>1.2</v>
      </c>
      <c r="AY758" s="498"/>
      <c r="AZ758" s="498"/>
      <c r="BA758" s="498">
        <v>367.52</v>
      </c>
      <c r="BB758" s="498">
        <v>367.52</v>
      </c>
      <c r="BC758" s="498"/>
      <c r="BD758" s="498"/>
      <c r="BE758" s="498"/>
      <c r="BF758" s="498"/>
      <c r="BG758" s="256">
        <f t="shared" si="60"/>
        <v>368.71999999999997</v>
      </c>
      <c r="BH758" s="26">
        <f t="shared" si="61"/>
        <v>368.71999999999997</v>
      </c>
      <c r="BI758" s="514">
        <f t="shared" si="57"/>
        <v>5.2674285714285715E-2</v>
      </c>
      <c r="BJ758" s="515">
        <v>0</v>
      </c>
      <c r="BK758" s="515">
        <v>0</v>
      </c>
      <c r="BL758" s="515">
        <v>0</v>
      </c>
      <c r="BM758" s="515">
        <v>0</v>
      </c>
      <c r="BN758" s="515">
        <v>0</v>
      </c>
      <c r="BO758" s="515">
        <v>0</v>
      </c>
      <c r="BP758" s="515">
        <v>0</v>
      </c>
      <c r="BQ758" s="515">
        <v>0</v>
      </c>
      <c r="BR758" s="515">
        <v>0</v>
      </c>
      <c r="BS758" s="515">
        <v>0</v>
      </c>
      <c r="BT758" s="515">
        <v>0</v>
      </c>
      <c r="BU758" s="515">
        <v>0</v>
      </c>
      <c r="BV758" s="515">
        <v>6054.9119999999994</v>
      </c>
      <c r="BW758" s="515">
        <v>6054.9119999999994</v>
      </c>
      <c r="BX758" s="515">
        <v>0</v>
      </c>
      <c r="BY758" s="515">
        <v>0</v>
      </c>
      <c r="BZ758" s="515">
        <v>431409.67680000002</v>
      </c>
      <c r="CA758" s="515">
        <v>431409.67680000002</v>
      </c>
      <c r="CB758" s="515">
        <v>0</v>
      </c>
      <c r="CC758" s="515">
        <v>0</v>
      </c>
      <c r="CD758" s="515">
        <v>0</v>
      </c>
      <c r="CE758" s="515">
        <v>0</v>
      </c>
      <c r="CF758" s="515">
        <v>437464.58880000003</v>
      </c>
      <c r="CG758" s="516">
        <v>437464.58880000003</v>
      </c>
      <c r="CH758" s="501">
        <v>29372552.6283696</v>
      </c>
      <c r="CI758" s="501">
        <v>29372552.6283696</v>
      </c>
      <c r="CJ758" s="501">
        <v>30415365.147720002</v>
      </c>
      <c r="CK758" s="257" t="s">
        <v>1976</v>
      </c>
      <c r="CL758" s="108">
        <v>6.76</v>
      </c>
      <c r="CM758" s="245">
        <v>6.76</v>
      </c>
      <c r="CN758" s="109">
        <v>7</v>
      </c>
      <c r="CO758" s="436"/>
      <c r="CP758" s="436"/>
      <c r="CQ758" s="436"/>
      <c r="CR758" s="273"/>
      <c r="CS758" s="447">
        <v>19.876776506586168</v>
      </c>
      <c r="CT758" s="448">
        <v>17.039330652796988</v>
      </c>
      <c r="CU758" s="441">
        <v>0.11348232560849912</v>
      </c>
      <c r="CV758" s="442">
        <v>0.11157780344707373</v>
      </c>
      <c r="CW758" s="450" t="s">
        <v>2239</v>
      </c>
      <c r="CX758" s="242"/>
      <c r="CY758" s="436"/>
      <c r="CZ758" s="436"/>
      <c r="DA758" s="437"/>
      <c r="DB758" s="438"/>
      <c r="DC758" s="457">
        <v>382</v>
      </c>
      <c r="DD758" s="458">
        <v>69579</v>
      </c>
      <c r="DE758" s="459">
        <v>0</v>
      </c>
      <c r="DF758" s="357">
        <v>23320.333333333332</v>
      </c>
    </row>
    <row r="759" spans="1:110" ht="35.25" customHeight="1" x14ac:dyDescent="0.25">
      <c r="A759" s="401" t="s">
        <v>56</v>
      </c>
      <c r="B759" s="48" t="s">
        <v>57</v>
      </c>
      <c r="C759" s="48" t="s">
        <v>1099</v>
      </c>
      <c r="D759" s="145" t="s">
        <v>1239</v>
      </c>
      <c r="E759" s="145" t="s">
        <v>1191</v>
      </c>
      <c r="F759" s="145" t="s">
        <v>1334</v>
      </c>
      <c r="G759" s="14" t="s">
        <v>1282</v>
      </c>
      <c r="H759" s="22" t="s">
        <v>1978</v>
      </c>
      <c r="I759" s="145" t="s">
        <v>1984</v>
      </c>
      <c r="J759" s="426">
        <v>12.668219606558768</v>
      </c>
      <c r="K759" s="426">
        <v>16.189015117842001</v>
      </c>
      <c r="L759" s="488">
        <v>1164.3</v>
      </c>
      <c r="M759" s="498"/>
      <c r="N759" s="498"/>
      <c r="O759" s="498"/>
      <c r="P759" s="498"/>
      <c r="Q759" s="498"/>
      <c r="R759" s="498"/>
      <c r="S759" s="498"/>
      <c r="T759" s="498"/>
      <c r="U759" s="498"/>
      <c r="V759" s="498"/>
      <c r="W759" s="498"/>
      <c r="X759" s="498"/>
      <c r="Y759" s="498"/>
      <c r="Z759" s="498"/>
      <c r="AA759" s="498"/>
      <c r="AB759" s="498"/>
      <c r="AC759" s="498">
        <v>56</v>
      </c>
      <c r="AD759" s="498">
        <v>56</v>
      </c>
      <c r="AE759" s="498"/>
      <c r="AF759" s="498"/>
      <c r="AG759" s="585">
        <v>1</v>
      </c>
      <c r="AH759" s="498">
        <v>1</v>
      </c>
      <c r="AI759" s="498">
        <f t="shared" si="58"/>
        <v>57</v>
      </c>
      <c r="AJ759" s="498">
        <f t="shared" si="59"/>
        <v>57</v>
      </c>
      <c r="AK759" s="498"/>
      <c r="AL759" s="498"/>
      <c r="AM759" s="498"/>
      <c r="AN759" s="498"/>
      <c r="AO759" s="498"/>
      <c r="AP759" s="498"/>
      <c r="AQ759" s="498"/>
      <c r="AR759" s="498"/>
      <c r="AS759" s="498"/>
      <c r="AT759" s="498"/>
      <c r="AU759" s="498"/>
      <c r="AV759" s="498"/>
      <c r="AW759" s="498"/>
      <c r="AX759" s="498"/>
      <c r="AY759" s="498"/>
      <c r="AZ759" s="498"/>
      <c r="BA759" s="498">
        <v>339.85</v>
      </c>
      <c r="BB759" s="498">
        <v>339.85</v>
      </c>
      <c r="BC759" s="498"/>
      <c r="BD759" s="498"/>
      <c r="BE759" s="498">
        <v>1.8</v>
      </c>
      <c r="BF759" s="498">
        <v>1.8</v>
      </c>
      <c r="BG759" s="256">
        <f t="shared" si="60"/>
        <v>341.65000000000003</v>
      </c>
      <c r="BH759" s="26">
        <f t="shared" si="61"/>
        <v>341.65000000000003</v>
      </c>
      <c r="BI759" s="514">
        <f t="shared" si="57"/>
        <v>4.5736278447121824E-2</v>
      </c>
      <c r="BJ759" s="515">
        <v>0</v>
      </c>
      <c r="BK759" s="515">
        <v>0</v>
      </c>
      <c r="BL759" s="515">
        <v>0</v>
      </c>
      <c r="BM759" s="515">
        <v>0</v>
      </c>
      <c r="BN759" s="515">
        <v>0</v>
      </c>
      <c r="BO759" s="515">
        <v>0</v>
      </c>
      <c r="BP759" s="515">
        <v>0</v>
      </c>
      <c r="BQ759" s="515">
        <v>0</v>
      </c>
      <c r="BR759" s="515">
        <v>0</v>
      </c>
      <c r="BS759" s="515">
        <v>0</v>
      </c>
      <c r="BT759" s="515">
        <v>0</v>
      </c>
      <c r="BU759" s="515">
        <v>0</v>
      </c>
      <c r="BV759" s="515">
        <v>0</v>
      </c>
      <c r="BW759" s="515">
        <v>0</v>
      </c>
      <c r="BX759" s="515">
        <v>0</v>
      </c>
      <c r="BY759" s="515">
        <v>0</v>
      </c>
      <c r="BZ759" s="515">
        <v>398929.52400000003</v>
      </c>
      <c r="CA759" s="515">
        <v>398929.52400000003</v>
      </c>
      <c r="CB759" s="515">
        <v>0</v>
      </c>
      <c r="CC759" s="515">
        <v>0</v>
      </c>
      <c r="CD759" s="515">
        <v>5897.232</v>
      </c>
      <c r="CE759" s="515">
        <v>5897.232</v>
      </c>
      <c r="CF759" s="515">
        <v>404826.75600000005</v>
      </c>
      <c r="CG759" s="516">
        <v>404826.75600000005</v>
      </c>
      <c r="CH759" s="501">
        <v>30635449.589817598</v>
      </c>
      <c r="CI759" s="501">
        <v>30635449.589817598</v>
      </c>
      <c r="CJ759" s="501">
        <v>33953532.408892795</v>
      </c>
      <c r="CK759" s="257" t="s">
        <v>1976</v>
      </c>
      <c r="CL759" s="108">
        <v>6.74</v>
      </c>
      <c r="CM759" s="245">
        <v>6.74</v>
      </c>
      <c r="CN759" s="109">
        <v>7.47</v>
      </c>
      <c r="CO759" s="436"/>
      <c r="CP759" s="436"/>
      <c r="CQ759" s="436"/>
      <c r="CR759" s="273"/>
      <c r="CS759" s="447">
        <v>68.046524459488182</v>
      </c>
      <c r="CT759" s="448">
        <v>68.046524459488182</v>
      </c>
      <c r="CU759" s="441">
        <v>1.1370367920098188</v>
      </c>
      <c r="CV759" s="442">
        <v>1.1370367920098188</v>
      </c>
      <c r="CW759" s="450" t="s">
        <v>2209</v>
      </c>
      <c r="CX759" s="242"/>
      <c r="CY759" s="436"/>
      <c r="CZ759" s="436"/>
      <c r="DA759" s="437"/>
      <c r="DB759" s="438"/>
      <c r="DC759" s="457">
        <v>152513</v>
      </c>
      <c r="DD759" s="458">
        <v>0</v>
      </c>
      <c r="DE759" s="459">
        <v>18624</v>
      </c>
      <c r="DF759" s="357">
        <v>57045.666666666664</v>
      </c>
    </row>
    <row r="760" spans="1:110" ht="35.25" customHeight="1" x14ac:dyDescent="0.25">
      <c r="A760" s="401" t="s">
        <v>56</v>
      </c>
      <c r="B760" s="48" t="s">
        <v>57</v>
      </c>
      <c r="C760" s="48" t="s">
        <v>1099</v>
      </c>
      <c r="D760" s="145" t="s">
        <v>1335</v>
      </c>
      <c r="E760" s="145" t="s">
        <v>1204</v>
      </c>
      <c r="F760" s="145" t="s">
        <v>1336</v>
      </c>
      <c r="G760" s="14" t="s">
        <v>1133</v>
      </c>
      <c r="H760" s="22" t="s">
        <v>1979</v>
      </c>
      <c r="I760" s="145" t="s">
        <v>1981</v>
      </c>
      <c r="J760" s="426">
        <v>2.3057060350356893</v>
      </c>
      <c r="K760" s="426">
        <v>1.59848484516</v>
      </c>
      <c r="L760" s="488">
        <v>461.8</v>
      </c>
      <c r="M760" s="498"/>
      <c r="N760" s="498"/>
      <c r="O760" s="498"/>
      <c r="P760" s="498"/>
      <c r="Q760" s="498"/>
      <c r="R760" s="498"/>
      <c r="S760" s="498"/>
      <c r="T760" s="498"/>
      <c r="U760" s="498"/>
      <c r="V760" s="498"/>
      <c r="W760" s="498"/>
      <c r="X760" s="498"/>
      <c r="Y760" s="498"/>
      <c r="Z760" s="498"/>
      <c r="AA760" s="498"/>
      <c r="AB760" s="498"/>
      <c r="AC760" s="498">
        <v>6</v>
      </c>
      <c r="AD760" s="498">
        <v>6</v>
      </c>
      <c r="AE760" s="498"/>
      <c r="AF760" s="498"/>
      <c r="AG760" s="585"/>
      <c r="AH760" s="498"/>
      <c r="AI760" s="498">
        <f t="shared" si="58"/>
        <v>6</v>
      </c>
      <c r="AJ760" s="498">
        <f t="shared" si="59"/>
        <v>6</v>
      </c>
      <c r="AK760" s="498"/>
      <c r="AL760" s="498"/>
      <c r="AM760" s="498"/>
      <c r="AN760" s="498"/>
      <c r="AO760" s="498"/>
      <c r="AP760" s="498"/>
      <c r="AQ760" s="498"/>
      <c r="AR760" s="498"/>
      <c r="AS760" s="498"/>
      <c r="AT760" s="498"/>
      <c r="AU760" s="498"/>
      <c r="AV760" s="498"/>
      <c r="AW760" s="498"/>
      <c r="AX760" s="498"/>
      <c r="AY760" s="498"/>
      <c r="AZ760" s="498"/>
      <c r="BA760" s="498">
        <v>33.090000000000003</v>
      </c>
      <c r="BB760" s="498">
        <v>33.090000000000003</v>
      </c>
      <c r="BC760" s="498"/>
      <c r="BD760" s="498"/>
      <c r="BE760" s="498"/>
      <c r="BF760" s="498"/>
      <c r="BG760" s="256">
        <f t="shared" si="60"/>
        <v>33.090000000000003</v>
      </c>
      <c r="BH760" s="26">
        <f t="shared" si="61"/>
        <v>33.090000000000003</v>
      </c>
      <c r="BI760" s="514">
        <f t="shared" si="57"/>
        <v>0</v>
      </c>
      <c r="BJ760" s="515">
        <v>0</v>
      </c>
      <c r="BK760" s="515">
        <v>0</v>
      </c>
      <c r="BL760" s="515">
        <v>0</v>
      </c>
      <c r="BM760" s="515">
        <v>0</v>
      </c>
      <c r="BN760" s="515">
        <v>0</v>
      </c>
      <c r="BO760" s="515">
        <v>0</v>
      </c>
      <c r="BP760" s="515">
        <v>0</v>
      </c>
      <c r="BQ760" s="515">
        <v>0</v>
      </c>
      <c r="BR760" s="515">
        <v>0</v>
      </c>
      <c r="BS760" s="515">
        <v>0</v>
      </c>
      <c r="BT760" s="515">
        <v>0</v>
      </c>
      <c r="BU760" s="515">
        <v>0</v>
      </c>
      <c r="BV760" s="515">
        <v>0</v>
      </c>
      <c r="BW760" s="515">
        <v>0</v>
      </c>
      <c r="BX760" s="515">
        <v>0</v>
      </c>
      <c r="BY760" s="515">
        <v>0</v>
      </c>
      <c r="BZ760" s="515">
        <v>38842.365600000005</v>
      </c>
      <c r="CA760" s="515">
        <v>38842.365600000005</v>
      </c>
      <c r="CB760" s="515">
        <v>0</v>
      </c>
      <c r="CC760" s="515">
        <v>0</v>
      </c>
      <c r="CD760" s="515">
        <v>0</v>
      </c>
      <c r="CE760" s="515">
        <v>0</v>
      </c>
      <c r="CF760" s="515">
        <v>38842.365600000005</v>
      </c>
      <c r="CG760" s="516">
        <v>38842.365600000005</v>
      </c>
      <c r="CH760" s="501">
        <v>6447360.0000000009</v>
      </c>
      <c r="CI760" s="501">
        <v>6447360.0000000009</v>
      </c>
      <c r="CJ760" s="501">
        <v>0</v>
      </c>
      <c r="CK760" s="257" t="s">
        <v>1976</v>
      </c>
      <c r="CL760" s="108">
        <v>1.84</v>
      </c>
      <c r="CM760" s="245">
        <v>1.84</v>
      </c>
      <c r="CN760" s="109">
        <v>0</v>
      </c>
      <c r="CO760" s="436"/>
      <c r="CP760" s="436"/>
      <c r="CQ760" s="436"/>
      <c r="CR760" s="273"/>
      <c r="CS760" s="447">
        <v>73.239149958511476</v>
      </c>
      <c r="CT760" s="448">
        <v>73.239149958511476</v>
      </c>
      <c r="CU760" s="441">
        <v>1.1269937442884996</v>
      </c>
      <c r="CV760" s="442">
        <v>1.1269937442884996</v>
      </c>
      <c r="CW760" s="450" t="s">
        <v>2308</v>
      </c>
      <c r="CX760" s="242"/>
      <c r="CY760" s="436"/>
      <c r="CZ760" s="436"/>
      <c r="DA760" s="437"/>
      <c r="DB760" s="438"/>
      <c r="DC760" s="457">
        <v>0</v>
      </c>
      <c r="DD760" s="458">
        <v>0</v>
      </c>
      <c r="DE760" s="459">
        <v>408</v>
      </c>
      <c r="DF760" s="357">
        <v>136</v>
      </c>
    </row>
    <row r="761" spans="1:110" ht="35.25" customHeight="1" x14ac:dyDescent="0.25">
      <c r="A761" s="401" t="s">
        <v>56</v>
      </c>
      <c r="B761" s="48" t="s">
        <v>57</v>
      </c>
      <c r="C761" s="48" t="s">
        <v>1099</v>
      </c>
      <c r="D761" s="145" t="s">
        <v>1335</v>
      </c>
      <c r="E761" s="145" t="s">
        <v>1204</v>
      </c>
      <c r="F761" s="145" t="s">
        <v>1337</v>
      </c>
      <c r="G761" s="14" t="s">
        <v>1133</v>
      </c>
      <c r="H761" s="22" t="s">
        <v>1979</v>
      </c>
      <c r="I761" s="145" t="s">
        <v>1981</v>
      </c>
      <c r="J761" s="426">
        <v>2.0535194374536609</v>
      </c>
      <c r="K761" s="426">
        <v>1.3198863608910001</v>
      </c>
      <c r="L761" s="488">
        <v>290.8</v>
      </c>
      <c r="M761" s="498"/>
      <c r="N761" s="498"/>
      <c r="O761" s="498"/>
      <c r="P761" s="498"/>
      <c r="Q761" s="498"/>
      <c r="R761" s="498"/>
      <c r="S761" s="498"/>
      <c r="T761" s="498"/>
      <c r="U761" s="498"/>
      <c r="V761" s="498"/>
      <c r="W761" s="498"/>
      <c r="X761" s="498"/>
      <c r="Y761" s="498"/>
      <c r="Z761" s="498"/>
      <c r="AA761" s="498"/>
      <c r="AB761" s="498"/>
      <c r="AC761" s="498">
        <v>2</v>
      </c>
      <c r="AD761" s="498">
        <v>2</v>
      </c>
      <c r="AE761" s="498"/>
      <c r="AF761" s="498"/>
      <c r="AG761" s="585"/>
      <c r="AH761" s="498"/>
      <c r="AI761" s="498">
        <f t="shared" si="58"/>
        <v>2</v>
      </c>
      <c r="AJ761" s="498">
        <f t="shared" si="59"/>
        <v>2</v>
      </c>
      <c r="AK761" s="498"/>
      <c r="AL761" s="498"/>
      <c r="AM761" s="498"/>
      <c r="AN761" s="498"/>
      <c r="AO761" s="498"/>
      <c r="AP761" s="498"/>
      <c r="AQ761" s="498"/>
      <c r="AR761" s="498"/>
      <c r="AS761" s="498"/>
      <c r="AT761" s="498"/>
      <c r="AU761" s="498"/>
      <c r="AV761" s="498"/>
      <c r="AW761" s="498"/>
      <c r="AX761" s="498"/>
      <c r="AY761" s="498"/>
      <c r="AZ761" s="498"/>
      <c r="BA761" s="498">
        <v>8.3699999999999992</v>
      </c>
      <c r="BB761" s="498">
        <v>8.3699999999999992</v>
      </c>
      <c r="BC761" s="498"/>
      <c r="BD761" s="498"/>
      <c r="BE761" s="498"/>
      <c r="BF761" s="498"/>
      <c r="BG761" s="256">
        <f t="shared" si="60"/>
        <v>8.3699999999999992</v>
      </c>
      <c r="BH761" s="26">
        <f t="shared" si="61"/>
        <v>8.3699999999999992</v>
      </c>
      <c r="BI761" s="514">
        <f t="shared" si="57"/>
        <v>0</v>
      </c>
      <c r="BJ761" s="515">
        <v>0</v>
      </c>
      <c r="BK761" s="515">
        <v>0</v>
      </c>
      <c r="BL761" s="515">
        <v>0</v>
      </c>
      <c r="BM761" s="515">
        <v>0</v>
      </c>
      <c r="BN761" s="515">
        <v>0</v>
      </c>
      <c r="BO761" s="515">
        <v>0</v>
      </c>
      <c r="BP761" s="515">
        <v>0</v>
      </c>
      <c r="BQ761" s="515">
        <v>0</v>
      </c>
      <c r="BR761" s="515">
        <v>0</v>
      </c>
      <c r="BS761" s="515">
        <v>0</v>
      </c>
      <c r="BT761" s="515">
        <v>0</v>
      </c>
      <c r="BU761" s="515">
        <v>0</v>
      </c>
      <c r="BV761" s="515">
        <v>0</v>
      </c>
      <c r="BW761" s="515">
        <v>0</v>
      </c>
      <c r="BX761" s="515">
        <v>0</v>
      </c>
      <c r="BY761" s="515">
        <v>0</v>
      </c>
      <c r="BZ761" s="515">
        <v>9825.0408000000007</v>
      </c>
      <c r="CA761" s="515">
        <v>9825.0408000000007</v>
      </c>
      <c r="CB761" s="515">
        <v>0</v>
      </c>
      <c r="CC761" s="515">
        <v>0</v>
      </c>
      <c r="CD761" s="515">
        <v>0</v>
      </c>
      <c r="CE761" s="515">
        <v>0</v>
      </c>
      <c r="CF761" s="515">
        <v>9825.0408000000007</v>
      </c>
      <c r="CG761" s="516">
        <v>9825.0408000000007</v>
      </c>
      <c r="CH761" s="501">
        <v>3293760</v>
      </c>
      <c r="CI761" s="501">
        <v>3293760</v>
      </c>
      <c r="CJ761" s="501">
        <v>0</v>
      </c>
      <c r="CK761" s="257" t="s">
        <v>1976</v>
      </c>
      <c r="CL761" s="108">
        <v>0.94</v>
      </c>
      <c r="CM761" s="245">
        <v>0.94</v>
      </c>
      <c r="CN761" s="109">
        <v>0</v>
      </c>
      <c r="CO761" s="436"/>
      <c r="CP761" s="436"/>
      <c r="CQ761" s="436"/>
      <c r="CR761" s="273"/>
      <c r="CS761" s="447">
        <v>77.008228424403015</v>
      </c>
      <c r="CT761" s="448">
        <v>77.008228424403015</v>
      </c>
      <c r="CU761" s="441">
        <v>1.0784064423968538</v>
      </c>
      <c r="CV761" s="442">
        <v>1.0784064423968538</v>
      </c>
      <c r="CW761" s="450" t="s">
        <v>2314</v>
      </c>
      <c r="CX761" s="242"/>
      <c r="CY761" s="436"/>
      <c r="CZ761" s="436"/>
      <c r="DA761" s="437"/>
      <c r="DB761" s="438"/>
      <c r="DC761" s="457">
        <v>0</v>
      </c>
      <c r="DD761" s="458">
        <v>0</v>
      </c>
      <c r="DE761" s="459">
        <v>0</v>
      </c>
      <c r="DF761" s="357">
        <v>0</v>
      </c>
    </row>
    <row r="762" spans="1:110" ht="35.25" customHeight="1" x14ac:dyDescent="0.25">
      <c r="A762" s="401" t="s">
        <v>56</v>
      </c>
      <c r="B762" s="48" t="s">
        <v>57</v>
      </c>
      <c r="C762" s="48" t="s">
        <v>1099</v>
      </c>
      <c r="D762" s="145" t="s">
        <v>1338</v>
      </c>
      <c r="E762" s="145" t="s">
        <v>1191</v>
      </c>
      <c r="F762" s="145" t="s">
        <v>1339</v>
      </c>
      <c r="G762" s="14" t="s">
        <v>1191</v>
      </c>
      <c r="H762" s="22" t="s">
        <v>1979</v>
      </c>
      <c r="I762" s="145" t="s">
        <v>1984</v>
      </c>
      <c r="J762" s="426">
        <v>7.2902018490574036</v>
      </c>
      <c r="K762" s="426">
        <v>15.835227239790001</v>
      </c>
      <c r="L762" s="488">
        <v>2675.7</v>
      </c>
      <c r="M762" s="498"/>
      <c r="N762" s="498"/>
      <c r="O762" s="498"/>
      <c r="P762" s="498"/>
      <c r="Q762" s="498"/>
      <c r="R762" s="498"/>
      <c r="S762" s="498"/>
      <c r="T762" s="498"/>
      <c r="U762" s="498"/>
      <c r="V762" s="498"/>
      <c r="W762" s="498"/>
      <c r="X762" s="498"/>
      <c r="Y762" s="498">
        <v>1</v>
      </c>
      <c r="Z762" s="498">
        <v>1</v>
      </c>
      <c r="AA762" s="498"/>
      <c r="AB762" s="498"/>
      <c r="AC762" s="498">
        <v>165</v>
      </c>
      <c r="AD762" s="498">
        <v>165</v>
      </c>
      <c r="AE762" s="498"/>
      <c r="AF762" s="498"/>
      <c r="AG762" s="585"/>
      <c r="AH762" s="498"/>
      <c r="AI762" s="498">
        <f t="shared" si="58"/>
        <v>166</v>
      </c>
      <c r="AJ762" s="498">
        <f t="shared" si="59"/>
        <v>166</v>
      </c>
      <c r="AK762" s="498"/>
      <c r="AL762" s="498"/>
      <c r="AM762" s="498"/>
      <c r="AN762" s="498"/>
      <c r="AO762" s="498"/>
      <c r="AP762" s="498"/>
      <c r="AQ762" s="498"/>
      <c r="AR762" s="498"/>
      <c r="AS762" s="498"/>
      <c r="AT762" s="498"/>
      <c r="AU762" s="498"/>
      <c r="AV762" s="498"/>
      <c r="AW762" s="498">
        <v>1.2</v>
      </c>
      <c r="AX762" s="498">
        <v>1.2</v>
      </c>
      <c r="AY762" s="498"/>
      <c r="AZ762" s="498"/>
      <c r="BA762" s="498">
        <v>1333.02</v>
      </c>
      <c r="BB762" s="498">
        <v>1333.02</v>
      </c>
      <c r="BC762" s="498"/>
      <c r="BD762" s="498"/>
      <c r="BE762" s="498"/>
      <c r="BF762" s="498"/>
      <c r="BG762" s="256">
        <f t="shared" si="60"/>
        <v>1334.22</v>
      </c>
      <c r="BH762" s="26">
        <f t="shared" si="61"/>
        <v>1334.22</v>
      </c>
      <c r="BI762" s="514">
        <f t="shared" si="57"/>
        <v>0.19114899713467046</v>
      </c>
      <c r="BJ762" s="515">
        <v>0</v>
      </c>
      <c r="BK762" s="515">
        <v>0</v>
      </c>
      <c r="BL762" s="515">
        <v>0</v>
      </c>
      <c r="BM762" s="515">
        <v>0</v>
      </c>
      <c r="BN762" s="515">
        <v>0</v>
      </c>
      <c r="BO762" s="515">
        <v>0</v>
      </c>
      <c r="BP762" s="515">
        <v>0</v>
      </c>
      <c r="BQ762" s="515">
        <v>0</v>
      </c>
      <c r="BR762" s="515">
        <v>0</v>
      </c>
      <c r="BS762" s="515">
        <v>0</v>
      </c>
      <c r="BT762" s="515">
        <v>0</v>
      </c>
      <c r="BU762" s="515">
        <v>0</v>
      </c>
      <c r="BV762" s="515">
        <v>6054.9119999999994</v>
      </c>
      <c r="BW762" s="515">
        <v>6054.9119999999994</v>
      </c>
      <c r="BX762" s="515">
        <v>0</v>
      </c>
      <c r="BY762" s="515">
        <v>0</v>
      </c>
      <c r="BZ762" s="515">
        <v>1564752.1968</v>
      </c>
      <c r="CA762" s="515">
        <v>1564752.1968</v>
      </c>
      <c r="CB762" s="515">
        <v>0</v>
      </c>
      <c r="CC762" s="515">
        <v>0</v>
      </c>
      <c r="CD762" s="515">
        <v>0</v>
      </c>
      <c r="CE762" s="515">
        <v>0</v>
      </c>
      <c r="CF762" s="515">
        <v>1570807.1088</v>
      </c>
      <c r="CG762" s="516">
        <v>1570807.1088</v>
      </c>
      <c r="CH762" s="501">
        <v>10202760.225333601</v>
      </c>
      <c r="CI762" s="501">
        <v>10202760.225333601</v>
      </c>
      <c r="CJ762" s="501">
        <v>13991211.4681392</v>
      </c>
      <c r="CK762" s="257" t="s">
        <v>1976</v>
      </c>
      <c r="CL762" s="108">
        <v>5.09</v>
      </c>
      <c r="CM762" s="245">
        <v>5.09</v>
      </c>
      <c r="CN762" s="109">
        <v>6.98</v>
      </c>
      <c r="CO762" s="436"/>
      <c r="CP762" s="436"/>
      <c r="CQ762" s="436"/>
      <c r="CR762" s="273"/>
      <c r="CS762" s="447">
        <v>144.77617626506449</v>
      </c>
      <c r="CT762" s="448">
        <v>142.56879751855527</v>
      </c>
      <c r="CU762" s="441">
        <v>1.7909435769921156</v>
      </c>
      <c r="CV762" s="442">
        <v>1.7879192026985551</v>
      </c>
      <c r="CW762" s="450" t="s">
        <v>2319</v>
      </c>
      <c r="CX762" s="242"/>
      <c r="CY762" s="436"/>
      <c r="CZ762" s="436"/>
      <c r="DA762" s="437"/>
      <c r="DB762" s="438"/>
      <c r="DC762" s="457">
        <v>0</v>
      </c>
      <c r="DD762" s="458">
        <v>350073</v>
      </c>
      <c r="DE762" s="459">
        <v>520021</v>
      </c>
      <c r="DF762" s="357">
        <v>290031.33333333331</v>
      </c>
    </row>
    <row r="763" spans="1:110" ht="35.25" customHeight="1" x14ac:dyDescent="0.25">
      <c r="A763" s="401" t="s">
        <v>56</v>
      </c>
      <c r="B763" s="48" t="s">
        <v>57</v>
      </c>
      <c r="C763" s="48" t="s">
        <v>1099</v>
      </c>
      <c r="D763" s="145" t="s">
        <v>1338</v>
      </c>
      <c r="E763" s="145" t="s">
        <v>1191</v>
      </c>
      <c r="F763" s="145" t="s">
        <v>1340</v>
      </c>
      <c r="G763" s="14" t="s">
        <v>1191</v>
      </c>
      <c r="H763" s="22" t="s">
        <v>1978</v>
      </c>
      <c r="I763" s="145" t="s">
        <v>1984</v>
      </c>
      <c r="J763" s="426">
        <v>7.6965409685130632</v>
      </c>
      <c r="K763" s="426">
        <v>1.6893939358800001</v>
      </c>
      <c r="L763" s="488">
        <v>520.6</v>
      </c>
      <c r="M763" s="498"/>
      <c r="N763" s="498"/>
      <c r="O763" s="498"/>
      <c r="P763" s="498"/>
      <c r="Q763" s="498"/>
      <c r="R763" s="498"/>
      <c r="S763" s="498"/>
      <c r="T763" s="498"/>
      <c r="U763" s="498"/>
      <c r="V763" s="498"/>
      <c r="W763" s="498"/>
      <c r="X763" s="498"/>
      <c r="Y763" s="498">
        <v>1</v>
      </c>
      <c r="Z763" s="498">
        <v>1</v>
      </c>
      <c r="AA763" s="498"/>
      <c r="AB763" s="498"/>
      <c r="AC763" s="498">
        <v>29</v>
      </c>
      <c r="AD763" s="498">
        <v>29</v>
      </c>
      <c r="AE763" s="498"/>
      <c r="AF763" s="498"/>
      <c r="AG763" s="585"/>
      <c r="AH763" s="498"/>
      <c r="AI763" s="498">
        <f t="shared" si="58"/>
        <v>30</v>
      </c>
      <c r="AJ763" s="498">
        <f t="shared" si="59"/>
        <v>30</v>
      </c>
      <c r="AK763" s="498"/>
      <c r="AL763" s="498"/>
      <c r="AM763" s="498"/>
      <c r="AN763" s="498"/>
      <c r="AO763" s="498"/>
      <c r="AP763" s="498"/>
      <c r="AQ763" s="498"/>
      <c r="AR763" s="498"/>
      <c r="AS763" s="498"/>
      <c r="AT763" s="498"/>
      <c r="AU763" s="498"/>
      <c r="AV763" s="498"/>
      <c r="AW763" s="498">
        <v>820</v>
      </c>
      <c r="AX763" s="498">
        <v>820</v>
      </c>
      <c r="AY763" s="498"/>
      <c r="AZ763" s="498"/>
      <c r="BA763" s="498">
        <v>725.11</v>
      </c>
      <c r="BB763" s="498">
        <v>725.11</v>
      </c>
      <c r="BC763" s="498"/>
      <c r="BD763" s="498"/>
      <c r="BE763" s="498"/>
      <c r="BF763" s="498"/>
      <c r="BG763" s="256">
        <f t="shared" si="60"/>
        <v>1545.1100000000001</v>
      </c>
      <c r="BH763" s="26">
        <f t="shared" si="61"/>
        <v>1545.1100000000001</v>
      </c>
      <c r="BI763" s="514">
        <f t="shared" si="57"/>
        <v>0.24603662420382169</v>
      </c>
      <c r="BJ763" s="515">
        <v>0</v>
      </c>
      <c r="BK763" s="515">
        <v>0</v>
      </c>
      <c r="BL763" s="515">
        <v>0</v>
      </c>
      <c r="BM763" s="515">
        <v>0</v>
      </c>
      <c r="BN763" s="515">
        <v>0</v>
      </c>
      <c r="BO763" s="515">
        <v>0</v>
      </c>
      <c r="BP763" s="515">
        <v>0</v>
      </c>
      <c r="BQ763" s="515">
        <v>0</v>
      </c>
      <c r="BR763" s="515">
        <v>0</v>
      </c>
      <c r="BS763" s="515">
        <v>0</v>
      </c>
      <c r="BT763" s="515">
        <v>0</v>
      </c>
      <c r="BU763" s="515">
        <v>0</v>
      </c>
      <c r="BV763" s="515">
        <v>4137523.1999999997</v>
      </c>
      <c r="BW763" s="515">
        <v>4137523.1999999997</v>
      </c>
      <c r="BX763" s="515">
        <v>0</v>
      </c>
      <c r="BY763" s="515">
        <v>0</v>
      </c>
      <c r="BZ763" s="515">
        <v>851163.12240000011</v>
      </c>
      <c r="CA763" s="515">
        <v>851163.12240000011</v>
      </c>
      <c r="CB763" s="515">
        <v>0</v>
      </c>
      <c r="CC763" s="515">
        <v>0</v>
      </c>
      <c r="CD763" s="515">
        <v>0</v>
      </c>
      <c r="CE763" s="515">
        <v>0</v>
      </c>
      <c r="CF763" s="515">
        <v>4988686.3223999999</v>
      </c>
      <c r="CG763" s="516">
        <v>4988686.3223999999</v>
      </c>
      <c r="CH763" s="501">
        <v>771790.54392119998</v>
      </c>
      <c r="CI763" s="501">
        <v>771790.54392119998</v>
      </c>
      <c r="CJ763" s="501">
        <v>2973524.3041872005</v>
      </c>
      <c r="CK763" s="257" t="s">
        <v>1976</v>
      </c>
      <c r="CL763" s="108">
        <v>1.63</v>
      </c>
      <c r="CM763" s="245">
        <v>1.63</v>
      </c>
      <c r="CN763" s="109">
        <v>6.28</v>
      </c>
      <c r="CO763" s="436"/>
      <c r="CP763" s="436"/>
      <c r="CQ763" s="436"/>
      <c r="CR763" s="273"/>
      <c r="CS763" s="447">
        <v>37.256546347477233</v>
      </c>
      <c r="CT763" s="448">
        <v>37.256546347477233</v>
      </c>
      <c r="CU763" s="441">
        <v>0.76319040410964856</v>
      </c>
      <c r="CV763" s="442">
        <v>0.76319040410964856</v>
      </c>
      <c r="CW763" s="450" t="s">
        <v>2259</v>
      </c>
      <c r="CX763" s="242"/>
      <c r="CY763" s="436"/>
      <c r="CZ763" s="436"/>
      <c r="DA763" s="437"/>
      <c r="DB763" s="438"/>
      <c r="DC763" s="457">
        <v>0</v>
      </c>
      <c r="DD763" s="458">
        <v>0</v>
      </c>
      <c r="DE763" s="459">
        <v>0</v>
      </c>
      <c r="DF763" s="357">
        <v>0</v>
      </c>
    </row>
    <row r="764" spans="1:110" ht="35.25" customHeight="1" x14ac:dyDescent="0.25">
      <c r="A764" s="401" t="s">
        <v>56</v>
      </c>
      <c r="B764" s="48" t="s">
        <v>57</v>
      </c>
      <c r="C764" s="48" t="s">
        <v>1099</v>
      </c>
      <c r="D764" s="145" t="s">
        <v>1341</v>
      </c>
      <c r="E764" s="145" t="s">
        <v>1248</v>
      </c>
      <c r="F764" s="145" t="s">
        <v>1342</v>
      </c>
      <c r="G764" s="14" t="s">
        <v>1248</v>
      </c>
      <c r="H764" s="22" t="s">
        <v>1979</v>
      </c>
      <c r="I764" s="145" t="s">
        <v>1981</v>
      </c>
      <c r="J764" s="426">
        <v>2.8821325437946119</v>
      </c>
      <c r="K764" s="426">
        <v>4.5706439298870007</v>
      </c>
      <c r="L764" s="488">
        <v>943.8</v>
      </c>
      <c r="M764" s="498"/>
      <c r="N764" s="498"/>
      <c r="O764" s="498"/>
      <c r="P764" s="498"/>
      <c r="Q764" s="498"/>
      <c r="R764" s="498"/>
      <c r="S764" s="498"/>
      <c r="T764" s="498"/>
      <c r="U764" s="498"/>
      <c r="V764" s="498"/>
      <c r="W764" s="498"/>
      <c r="X764" s="498"/>
      <c r="Y764" s="498"/>
      <c r="Z764" s="498"/>
      <c r="AA764" s="498"/>
      <c r="AB764" s="498"/>
      <c r="AC764" s="498">
        <v>29</v>
      </c>
      <c r="AD764" s="498">
        <v>29</v>
      </c>
      <c r="AE764" s="498"/>
      <c r="AF764" s="498"/>
      <c r="AG764" s="585"/>
      <c r="AH764" s="498"/>
      <c r="AI764" s="498">
        <f t="shared" si="58"/>
        <v>29</v>
      </c>
      <c r="AJ764" s="498">
        <f t="shared" si="59"/>
        <v>29</v>
      </c>
      <c r="AK764" s="498"/>
      <c r="AL764" s="498"/>
      <c r="AM764" s="498"/>
      <c r="AN764" s="498"/>
      <c r="AO764" s="498"/>
      <c r="AP764" s="498"/>
      <c r="AQ764" s="498"/>
      <c r="AR764" s="498"/>
      <c r="AS764" s="498"/>
      <c r="AT764" s="498"/>
      <c r="AU764" s="498"/>
      <c r="AV764" s="498"/>
      <c r="AW764" s="498"/>
      <c r="AX764" s="498"/>
      <c r="AY764" s="498"/>
      <c r="AZ764" s="498"/>
      <c r="BA764" s="498">
        <v>168.27</v>
      </c>
      <c r="BB764" s="498">
        <v>168.27</v>
      </c>
      <c r="BC764" s="498"/>
      <c r="BD764" s="498"/>
      <c r="BE764" s="498"/>
      <c r="BF764" s="498"/>
      <c r="BG764" s="256">
        <f t="shared" si="60"/>
        <v>168.27</v>
      </c>
      <c r="BH764" s="26">
        <f t="shared" si="61"/>
        <v>168.27</v>
      </c>
      <c r="BI764" s="514">
        <f t="shared" si="57"/>
        <v>7.2530172413793115E-2</v>
      </c>
      <c r="BJ764" s="515">
        <v>0</v>
      </c>
      <c r="BK764" s="515">
        <v>0</v>
      </c>
      <c r="BL764" s="515">
        <v>0</v>
      </c>
      <c r="BM764" s="515">
        <v>0</v>
      </c>
      <c r="BN764" s="515">
        <v>0</v>
      </c>
      <c r="BO764" s="515">
        <v>0</v>
      </c>
      <c r="BP764" s="515">
        <v>0</v>
      </c>
      <c r="BQ764" s="515">
        <v>0</v>
      </c>
      <c r="BR764" s="515">
        <v>0</v>
      </c>
      <c r="BS764" s="515">
        <v>0</v>
      </c>
      <c r="BT764" s="515">
        <v>0</v>
      </c>
      <c r="BU764" s="515">
        <v>0</v>
      </c>
      <c r="BV764" s="515">
        <v>0</v>
      </c>
      <c r="BW764" s="515">
        <v>0</v>
      </c>
      <c r="BX764" s="515">
        <v>0</v>
      </c>
      <c r="BY764" s="515">
        <v>0</v>
      </c>
      <c r="BZ764" s="515">
        <v>197522.05680000005</v>
      </c>
      <c r="CA764" s="515">
        <v>197522.05680000005</v>
      </c>
      <c r="CB764" s="515">
        <v>0</v>
      </c>
      <c r="CC764" s="515">
        <v>0</v>
      </c>
      <c r="CD764" s="515">
        <v>0</v>
      </c>
      <c r="CE764" s="515">
        <v>0</v>
      </c>
      <c r="CF764" s="515">
        <v>197522.05680000005</v>
      </c>
      <c r="CG764" s="516">
        <v>197522.05680000005</v>
      </c>
      <c r="CH764" s="501">
        <v>7568640.0000000009</v>
      </c>
      <c r="CI764" s="501">
        <v>7568640.0000000009</v>
      </c>
      <c r="CJ764" s="501">
        <v>8129280</v>
      </c>
      <c r="CK764" s="257" t="s">
        <v>1976</v>
      </c>
      <c r="CL764" s="108">
        <v>2.16</v>
      </c>
      <c r="CM764" s="245">
        <v>2.16</v>
      </c>
      <c r="CN764" s="109">
        <v>2.3199999999999998</v>
      </c>
      <c r="CO764" s="436"/>
      <c r="CP764" s="436"/>
      <c r="CQ764" s="436"/>
      <c r="CR764" s="273"/>
      <c r="CS764" s="447">
        <v>2.5776258401799024</v>
      </c>
      <c r="CT764" s="448">
        <v>2.5242972157758761</v>
      </c>
      <c r="CU764" s="441">
        <v>2.6493342629527624E-2</v>
      </c>
      <c r="CV764" s="442">
        <v>2.614017293148772E-2</v>
      </c>
      <c r="CW764" s="450" t="s">
        <v>2292</v>
      </c>
      <c r="CX764" s="242"/>
      <c r="CY764" s="436"/>
      <c r="CZ764" s="436"/>
      <c r="DA764" s="437"/>
      <c r="DB764" s="438"/>
      <c r="DC764" s="457">
        <v>0</v>
      </c>
      <c r="DD764" s="458">
        <v>0</v>
      </c>
      <c r="DE764" s="459">
        <v>0</v>
      </c>
      <c r="DF764" s="357">
        <v>0</v>
      </c>
    </row>
    <row r="765" spans="1:110" ht="35.25" customHeight="1" x14ac:dyDescent="0.25">
      <c r="A765" s="401" t="s">
        <v>56</v>
      </c>
      <c r="B765" s="48" t="s">
        <v>57</v>
      </c>
      <c r="C765" s="48" t="s">
        <v>1099</v>
      </c>
      <c r="D765" s="145" t="s">
        <v>1341</v>
      </c>
      <c r="E765" s="145" t="s">
        <v>1248</v>
      </c>
      <c r="F765" s="145" t="s">
        <v>1343</v>
      </c>
      <c r="G765" s="14" t="s">
        <v>1248</v>
      </c>
      <c r="H765" s="22" t="s">
        <v>1979</v>
      </c>
      <c r="I765" s="145" t="s">
        <v>1981</v>
      </c>
      <c r="J765" s="426">
        <v>2.9397751946705037</v>
      </c>
      <c r="K765" s="426">
        <v>5.0757575652</v>
      </c>
      <c r="L765" s="488">
        <v>668.5</v>
      </c>
      <c r="M765" s="498"/>
      <c r="N765" s="498"/>
      <c r="O765" s="498"/>
      <c r="P765" s="498"/>
      <c r="Q765" s="498"/>
      <c r="R765" s="498"/>
      <c r="S765" s="498"/>
      <c r="T765" s="498"/>
      <c r="U765" s="498"/>
      <c r="V765" s="498"/>
      <c r="W765" s="498"/>
      <c r="X765" s="498"/>
      <c r="Y765" s="498"/>
      <c r="Z765" s="498"/>
      <c r="AA765" s="498"/>
      <c r="AB765" s="498"/>
      <c r="AC765" s="498">
        <v>53</v>
      </c>
      <c r="AD765" s="498">
        <v>53</v>
      </c>
      <c r="AE765" s="498"/>
      <c r="AF765" s="498"/>
      <c r="AG765" s="585"/>
      <c r="AH765" s="498"/>
      <c r="AI765" s="498">
        <f t="shared" si="58"/>
        <v>53</v>
      </c>
      <c r="AJ765" s="498">
        <f t="shared" si="59"/>
        <v>53</v>
      </c>
      <c r="AK765" s="498"/>
      <c r="AL765" s="498"/>
      <c r="AM765" s="498"/>
      <c r="AN765" s="498"/>
      <c r="AO765" s="498"/>
      <c r="AP765" s="498"/>
      <c r="AQ765" s="498"/>
      <c r="AR765" s="498"/>
      <c r="AS765" s="498"/>
      <c r="AT765" s="498"/>
      <c r="AU765" s="498"/>
      <c r="AV765" s="498"/>
      <c r="AW765" s="498"/>
      <c r="AX765" s="498"/>
      <c r="AY765" s="498"/>
      <c r="AZ765" s="498"/>
      <c r="BA765" s="498">
        <v>281.32</v>
      </c>
      <c r="BB765" s="498">
        <v>281.32</v>
      </c>
      <c r="BC765" s="498"/>
      <c r="BD765" s="498"/>
      <c r="BE765" s="498"/>
      <c r="BF765" s="498"/>
      <c r="BG765" s="256">
        <f t="shared" si="60"/>
        <v>281.32</v>
      </c>
      <c r="BH765" s="26">
        <f t="shared" si="61"/>
        <v>281.32</v>
      </c>
      <c r="BI765" s="514">
        <f t="shared" si="57"/>
        <v>0.13790196078431374</v>
      </c>
      <c r="BJ765" s="515">
        <v>0</v>
      </c>
      <c r="BK765" s="515">
        <v>0</v>
      </c>
      <c r="BL765" s="515">
        <v>0</v>
      </c>
      <c r="BM765" s="515">
        <v>0</v>
      </c>
      <c r="BN765" s="515">
        <v>0</v>
      </c>
      <c r="BO765" s="515">
        <v>0</v>
      </c>
      <c r="BP765" s="515">
        <v>0</v>
      </c>
      <c r="BQ765" s="515">
        <v>0</v>
      </c>
      <c r="BR765" s="515">
        <v>0</v>
      </c>
      <c r="BS765" s="515">
        <v>0</v>
      </c>
      <c r="BT765" s="515">
        <v>0</v>
      </c>
      <c r="BU765" s="515">
        <v>0</v>
      </c>
      <c r="BV765" s="515">
        <v>0</v>
      </c>
      <c r="BW765" s="515">
        <v>0</v>
      </c>
      <c r="BX765" s="515">
        <v>0</v>
      </c>
      <c r="BY765" s="515">
        <v>0</v>
      </c>
      <c r="BZ765" s="515">
        <v>330224.66879999998</v>
      </c>
      <c r="CA765" s="515">
        <v>330224.66879999998</v>
      </c>
      <c r="CB765" s="515">
        <v>0</v>
      </c>
      <c r="CC765" s="515">
        <v>0</v>
      </c>
      <c r="CD765" s="515">
        <v>0</v>
      </c>
      <c r="CE765" s="515">
        <v>0</v>
      </c>
      <c r="CF765" s="515">
        <v>330224.66879999998</v>
      </c>
      <c r="CG765" s="516">
        <v>330224.66879999998</v>
      </c>
      <c r="CH765" s="501">
        <v>6482400.0000000009</v>
      </c>
      <c r="CI765" s="501">
        <v>6482400.0000000009</v>
      </c>
      <c r="CJ765" s="501">
        <v>7148160.0000000009</v>
      </c>
      <c r="CK765" s="257" t="s">
        <v>1976</v>
      </c>
      <c r="CL765" s="108">
        <v>1.85</v>
      </c>
      <c r="CM765" s="245">
        <v>1.85</v>
      </c>
      <c r="CN765" s="109">
        <v>2.04</v>
      </c>
      <c r="CO765" s="436"/>
      <c r="CP765" s="436"/>
      <c r="CQ765" s="436"/>
      <c r="CR765" s="273"/>
      <c r="CS765" s="447">
        <v>12.878739759291728</v>
      </c>
      <c r="CT765" s="448">
        <v>12.218496077576226</v>
      </c>
      <c r="CU765" s="441">
        <v>0.10399653874876591</v>
      </c>
      <c r="CV765" s="442">
        <v>0.10299546053686083</v>
      </c>
      <c r="CW765" s="450" t="s">
        <v>2328</v>
      </c>
      <c r="CX765" s="242"/>
      <c r="CY765" s="436"/>
      <c r="CZ765" s="436"/>
      <c r="DA765" s="437"/>
      <c r="DB765" s="438"/>
      <c r="DC765" s="457">
        <v>0</v>
      </c>
      <c r="DD765" s="458">
        <v>0</v>
      </c>
      <c r="DE765" s="459">
        <v>0</v>
      </c>
      <c r="DF765" s="357">
        <v>0</v>
      </c>
    </row>
    <row r="766" spans="1:110" ht="35.25" customHeight="1" x14ac:dyDescent="0.25">
      <c r="A766" s="401" t="s">
        <v>56</v>
      </c>
      <c r="B766" s="48" t="s">
        <v>57</v>
      </c>
      <c r="C766" s="48" t="s">
        <v>1099</v>
      </c>
      <c r="D766" s="145" t="s">
        <v>1341</v>
      </c>
      <c r="E766" s="145" t="s">
        <v>1248</v>
      </c>
      <c r="F766" s="145" t="s">
        <v>1344</v>
      </c>
      <c r="G766" s="14" t="s">
        <v>1248</v>
      </c>
      <c r="H766" s="22" t="s">
        <v>1979</v>
      </c>
      <c r="I766" s="145" t="s">
        <v>1981</v>
      </c>
      <c r="J766" s="426">
        <v>2.6659726030100162</v>
      </c>
      <c r="K766" s="426">
        <v>3.2869318113450001</v>
      </c>
      <c r="L766" s="488">
        <v>853</v>
      </c>
      <c r="M766" s="498"/>
      <c r="N766" s="498"/>
      <c r="O766" s="498"/>
      <c r="P766" s="498"/>
      <c r="Q766" s="498"/>
      <c r="R766" s="498"/>
      <c r="S766" s="498"/>
      <c r="T766" s="498"/>
      <c r="U766" s="498"/>
      <c r="V766" s="498"/>
      <c r="W766" s="498"/>
      <c r="X766" s="498"/>
      <c r="Y766" s="498"/>
      <c r="Z766" s="498"/>
      <c r="AA766" s="498"/>
      <c r="AB766" s="498"/>
      <c r="AC766" s="498">
        <v>27</v>
      </c>
      <c r="AD766" s="498">
        <v>27</v>
      </c>
      <c r="AE766" s="498"/>
      <c r="AF766" s="498"/>
      <c r="AG766" s="585"/>
      <c r="AH766" s="498"/>
      <c r="AI766" s="498">
        <f t="shared" si="58"/>
        <v>27</v>
      </c>
      <c r="AJ766" s="498">
        <f t="shared" si="59"/>
        <v>27</v>
      </c>
      <c r="AK766" s="498"/>
      <c r="AL766" s="498"/>
      <c r="AM766" s="498"/>
      <c r="AN766" s="498"/>
      <c r="AO766" s="498"/>
      <c r="AP766" s="498"/>
      <c r="AQ766" s="498"/>
      <c r="AR766" s="498"/>
      <c r="AS766" s="498"/>
      <c r="AT766" s="498"/>
      <c r="AU766" s="498"/>
      <c r="AV766" s="498"/>
      <c r="AW766" s="498"/>
      <c r="AX766" s="498"/>
      <c r="AY766" s="498"/>
      <c r="AZ766" s="498"/>
      <c r="BA766" s="498">
        <v>139.71</v>
      </c>
      <c r="BB766" s="498">
        <v>139.71</v>
      </c>
      <c r="BC766" s="498"/>
      <c r="BD766" s="498"/>
      <c r="BE766" s="498"/>
      <c r="BF766" s="498"/>
      <c r="BG766" s="256">
        <f t="shared" si="60"/>
        <v>139.71</v>
      </c>
      <c r="BH766" s="26">
        <f t="shared" si="61"/>
        <v>139.71</v>
      </c>
      <c r="BI766" s="514">
        <f t="shared" si="57"/>
        <v>7.056060606060606E-2</v>
      </c>
      <c r="BJ766" s="515">
        <v>0</v>
      </c>
      <c r="BK766" s="515">
        <v>0</v>
      </c>
      <c r="BL766" s="515">
        <v>0</v>
      </c>
      <c r="BM766" s="515">
        <v>0</v>
      </c>
      <c r="BN766" s="515">
        <v>0</v>
      </c>
      <c r="BO766" s="515">
        <v>0</v>
      </c>
      <c r="BP766" s="515">
        <v>0</v>
      </c>
      <c r="BQ766" s="515">
        <v>0</v>
      </c>
      <c r="BR766" s="515">
        <v>0</v>
      </c>
      <c r="BS766" s="515">
        <v>0</v>
      </c>
      <c r="BT766" s="515">
        <v>0</v>
      </c>
      <c r="BU766" s="515">
        <v>0</v>
      </c>
      <c r="BV766" s="515">
        <v>0</v>
      </c>
      <c r="BW766" s="515">
        <v>0</v>
      </c>
      <c r="BX766" s="515">
        <v>0</v>
      </c>
      <c r="BY766" s="515">
        <v>0</v>
      </c>
      <c r="BZ766" s="515">
        <v>163997.18640000004</v>
      </c>
      <c r="CA766" s="515">
        <v>163997.18640000004</v>
      </c>
      <c r="CB766" s="515">
        <v>0</v>
      </c>
      <c r="CC766" s="515">
        <v>0</v>
      </c>
      <c r="CD766" s="515">
        <v>0</v>
      </c>
      <c r="CE766" s="515">
        <v>0</v>
      </c>
      <c r="CF766" s="515">
        <v>163997.18640000004</v>
      </c>
      <c r="CG766" s="516">
        <v>163997.18640000004</v>
      </c>
      <c r="CH766" s="501">
        <v>5886720</v>
      </c>
      <c r="CI766" s="501">
        <v>5886720</v>
      </c>
      <c r="CJ766" s="501">
        <v>6937920</v>
      </c>
      <c r="CK766" s="257" t="s">
        <v>1976</v>
      </c>
      <c r="CL766" s="108">
        <v>1.68</v>
      </c>
      <c r="CM766" s="245">
        <v>1.68</v>
      </c>
      <c r="CN766" s="109">
        <v>1.98</v>
      </c>
      <c r="CO766" s="436"/>
      <c r="CP766" s="436"/>
      <c r="CQ766" s="436"/>
      <c r="CR766" s="273"/>
      <c r="CS766" s="447">
        <v>3.1574185645676196</v>
      </c>
      <c r="CT766" s="448">
        <v>2.1542923433874708</v>
      </c>
      <c r="CU766" s="441">
        <v>1.2378403324239366E-2</v>
      </c>
      <c r="CV766" s="442">
        <v>1.1987625676720804E-2</v>
      </c>
      <c r="CW766" s="450" t="s">
        <v>2254</v>
      </c>
      <c r="CX766" s="242"/>
      <c r="CY766" s="436"/>
      <c r="CZ766" s="436"/>
      <c r="DA766" s="437"/>
      <c r="DB766" s="438"/>
      <c r="DC766" s="457">
        <v>0</v>
      </c>
      <c r="DD766" s="458">
        <v>5264</v>
      </c>
      <c r="DE766" s="459">
        <v>0</v>
      </c>
      <c r="DF766" s="357">
        <v>1754.6666666666667</v>
      </c>
    </row>
    <row r="767" spans="1:110" ht="35.25" customHeight="1" x14ac:dyDescent="0.25">
      <c r="A767" s="401" t="s">
        <v>56</v>
      </c>
      <c r="B767" s="48" t="s">
        <v>57</v>
      </c>
      <c r="C767" s="48" t="s">
        <v>1099</v>
      </c>
      <c r="D767" s="145" t="s">
        <v>1341</v>
      </c>
      <c r="E767" s="145" t="s">
        <v>1248</v>
      </c>
      <c r="F767" s="145" t="s">
        <v>1345</v>
      </c>
      <c r="G767" s="14" t="s">
        <v>1248</v>
      </c>
      <c r="H767" s="22" t="s">
        <v>1979</v>
      </c>
      <c r="I767" s="145" t="s">
        <v>1981</v>
      </c>
      <c r="J767" s="426">
        <v>2.5434819698987448</v>
      </c>
      <c r="K767" s="426">
        <v>2.8564393879980003</v>
      </c>
      <c r="L767" s="488">
        <v>735.9</v>
      </c>
      <c r="M767" s="498"/>
      <c r="N767" s="498"/>
      <c r="O767" s="498"/>
      <c r="P767" s="498"/>
      <c r="Q767" s="498"/>
      <c r="R767" s="498"/>
      <c r="S767" s="498"/>
      <c r="T767" s="498"/>
      <c r="U767" s="498"/>
      <c r="V767" s="498"/>
      <c r="W767" s="498"/>
      <c r="X767" s="498"/>
      <c r="Y767" s="498"/>
      <c r="Z767" s="498"/>
      <c r="AA767" s="498"/>
      <c r="AB767" s="498"/>
      <c r="AC767" s="498">
        <v>28</v>
      </c>
      <c r="AD767" s="498">
        <v>28</v>
      </c>
      <c r="AE767" s="498"/>
      <c r="AF767" s="498"/>
      <c r="AG767" s="585"/>
      <c r="AH767" s="498"/>
      <c r="AI767" s="498">
        <f t="shared" si="58"/>
        <v>28</v>
      </c>
      <c r="AJ767" s="498">
        <f t="shared" si="59"/>
        <v>28</v>
      </c>
      <c r="AK767" s="498"/>
      <c r="AL767" s="498"/>
      <c r="AM767" s="498"/>
      <c r="AN767" s="498"/>
      <c r="AO767" s="498"/>
      <c r="AP767" s="498"/>
      <c r="AQ767" s="498"/>
      <c r="AR767" s="498"/>
      <c r="AS767" s="498"/>
      <c r="AT767" s="498"/>
      <c r="AU767" s="498"/>
      <c r="AV767" s="498"/>
      <c r="AW767" s="498"/>
      <c r="AX767" s="498"/>
      <c r="AY767" s="498"/>
      <c r="AZ767" s="498"/>
      <c r="BA767" s="498">
        <v>134.16999999999999</v>
      </c>
      <c r="BB767" s="498">
        <v>134.16999999999999</v>
      </c>
      <c r="BC767" s="498"/>
      <c r="BD767" s="498"/>
      <c r="BE767" s="498"/>
      <c r="BF767" s="498"/>
      <c r="BG767" s="256">
        <f t="shared" si="60"/>
        <v>134.16999999999999</v>
      </c>
      <c r="BH767" s="26">
        <f t="shared" si="61"/>
        <v>134.16999999999999</v>
      </c>
      <c r="BI767" s="514">
        <f t="shared" si="57"/>
        <v>7.1367021276595735E-2</v>
      </c>
      <c r="BJ767" s="515">
        <v>0</v>
      </c>
      <c r="BK767" s="515">
        <v>0</v>
      </c>
      <c r="BL767" s="515">
        <v>0</v>
      </c>
      <c r="BM767" s="515">
        <v>0</v>
      </c>
      <c r="BN767" s="515">
        <v>0</v>
      </c>
      <c r="BO767" s="515">
        <v>0</v>
      </c>
      <c r="BP767" s="515">
        <v>0</v>
      </c>
      <c r="BQ767" s="515">
        <v>0</v>
      </c>
      <c r="BR767" s="515">
        <v>0</v>
      </c>
      <c r="BS767" s="515">
        <v>0</v>
      </c>
      <c r="BT767" s="515">
        <v>0</v>
      </c>
      <c r="BU767" s="515">
        <v>0</v>
      </c>
      <c r="BV767" s="515">
        <v>0</v>
      </c>
      <c r="BW767" s="515">
        <v>0</v>
      </c>
      <c r="BX767" s="515">
        <v>0</v>
      </c>
      <c r="BY767" s="515">
        <v>0</v>
      </c>
      <c r="BZ767" s="515">
        <v>157494.1128</v>
      </c>
      <c r="CA767" s="515">
        <v>157494.1128</v>
      </c>
      <c r="CB767" s="515">
        <v>0</v>
      </c>
      <c r="CC767" s="515">
        <v>0</v>
      </c>
      <c r="CD767" s="515">
        <v>0</v>
      </c>
      <c r="CE767" s="515">
        <v>0</v>
      </c>
      <c r="CF767" s="515">
        <v>157494.1128</v>
      </c>
      <c r="CG767" s="516">
        <v>157494.1128</v>
      </c>
      <c r="CH767" s="501">
        <v>6377280.0000000009</v>
      </c>
      <c r="CI767" s="501">
        <v>6377280.0000000009</v>
      </c>
      <c r="CJ767" s="501">
        <v>6587520</v>
      </c>
      <c r="CK767" s="257" t="s">
        <v>1976</v>
      </c>
      <c r="CL767" s="108">
        <v>1.82</v>
      </c>
      <c r="CM767" s="245">
        <v>1.82</v>
      </c>
      <c r="CN767" s="109">
        <v>1.88</v>
      </c>
      <c r="CO767" s="436"/>
      <c r="CP767" s="436"/>
      <c r="CQ767" s="436"/>
      <c r="CR767" s="273"/>
      <c r="CS767" s="447">
        <v>0.93395630346982517</v>
      </c>
      <c r="CT767" s="448">
        <v>0.93395630346982517</v>
      </c>
      <c r="CU767" s="441">
        <v>1.3135340098040659E-2</v>
      </c>
      <c r="CV767" s="442">
        <v>1.3135340098040659E-2</v>
      </c>
      <c r="CW767" s="450" t="s">
        <v>2299</v>
      </c>
      <c r="CX767" s="242"/>
      <c r="CY767" s="436"/>
      <c r="CZ767" s="436"/>
      <c r="DA767" s="437"/>
      <c r="DB767" s="438"/>
      <c r="DC767" s="457">
        <v>0</v>
      </c>
      <c r="DD767" s="458">
        <v>0</v>
      </c>
      <c r="DE767" s="459">
        <v>0</v>
      </c>
      <c r="DF767" s="357">
        <v>0</v>
      </c>
    </row>
    <row r="768" spans="1:110" ht="35.25" customHeight="1" x14ac:dyDescent="0.25">
      <c r="A768" s="401" t="s">
        <v>56</v>
      </c>
      <c r="B768" s="48" t="s">
        <v>57</v>
      </c>
      <c r="C768" s="48" t="s">
        <v>1099</v>
      </c>
      <c r="D768" s="145" t="s">
        <v>1253</v>
      </c>
      <c r="E768" s="145" t="s">
        <v>1101</v>
      </c>
      <c r="F768" s="145" t="s">
        <v>1346</v>
      </c>
      <c r="G768" s="14" t="s">
        <v>1156</v>
      </c>
      <c r="H768" s="22" t="s">
        <v>1978</v>
      </c>
      <c r="I768" s="145" t="s">
        <v>1981</v>
      </c>
      <c r="J768" s="426">
        <v>2.7380259166048808</v>
      </c>
      <c r="K768" s="426">
        <v>2.5225378735409998</v>
      </c>
      <c r="L768" s="488">
        <v>799.5</v>
      </c>
      <c r="M768" s="498"/>
      <c r="N768" s="498"/>
      <c r="O768" s="498"/>
      <c r="P768" s="498"/>
      <c r="Q768" s="498"/>
      <c r="R768" s="498"/>
      <c r="S768" s="498"/>
      <c r="T768" s="498"/>
      <c r="U768" s="498"/>
      <c r="V768" s="498"/>
      <c r="W768" s="498"/>
      <c r="X768" s="498"/>
      <c r="Y768" s="498"/>
      <c r="Z768" s="498"/>
      <c r="AA768" s="498"/>
      <c r="AB768" s="498"/>
      <c r="AC768" s="498">
        <v>3</v>
      </c>
      <c r="AD768" s="498">
        <v>3</v>
      </c>
      <c r="AE768" s="498"/>
      <c r="AF768" s="498"/>
      <c r="AG768" s="585"/>
      <c r="AH768" s="498"/>
      <c r="AI768" s="498">
        <f t="shared" si="58"/>
        <v>3</v>
      </c>
      <c r="AJ768" s="498">
        <f t="shared" si="59"/>
        <v>3</v>
      </c>
      <c r="AK768" s="498"/>
      <c r="AL768" s="498"/>
      <c r="AM768" s="498"/>
      <c r="AN768" s="498"/>
      <c r="AO768" s="498"/>
      <c r="AP768" s="498"/>
      <c r="AQ768" s="498"/>
      <c r="AR768" s="498"/>
      <c r="AS768" s="498"/>
      <c r="AT768" s="498"/>
      <c r="AU768" s="498"/>
      <c r="AV768" s="498"/>
      <c r="AW768" s="498"/>
      <c r="AX768" s="498"/>
      <c r="AY768" s="498"/>
      <c r="AZ768" s="498"/>
      <c r="BA768" s="498">
        <v>15.8</v>
      </c>
      <c r="BB768" s="498">
        <v>15.8</v>
      </c>
      <c r="BC768" s="498"/>
      <c r="BD768" s="498"/>
      <c r="BE768" s="498"/>
      <c r="BF768" s="498"/>
      <c r="BG768" s="256">
        <f t="shared" si="60"/>
        <v>15.8</v>
      </c>
      <c r="BH768" s="26">
        <f t="shared" si="61"/>
        <v>15.8</v>
      </c>
      <c r="BI768" s="514">
        <f t="shared" si="57"/>
        <v>1.3739130434782611E-2</v>
      </c>
      <c r="BJ768" s="515">
        <v>0</v>
      </c>
      <c r="BK768" s="515">
        <v>0</v>
      </c>
      <c r="BL768" s="515">
        <v>0</v>
      </c>
      <c r="BM768" s="515">
        <v>0</v>
      </c>
      <c r="BN768" s="515">
        <v>0</v>
      </c>
      <c r="BO768" s="515">
        <v>0</v>
      </c>
      <c r="BP768" s="515">
        <v>0</v>
      </c>
      <c r="BQ768" s="515">
        <v>0</v>
      </c>
      <c r="BR768" s="515">
        <v>0</v>
      </c>
      <c r="BS768" s="515">
        <v>0</v>
      </c>
      <c r="BT768" s="515">
        <v>0</v>
      </c>
      <c r="BU768" s="515">
        <v>0</v>
      </c>
      <c r="BV768" s="515">
        <v>0</v>
      </c>
      <c r="BW768" s="515">
        <v>0</v>
      </c>
      <c r="BX768" s="515">
        <v>0</v>
      </c>
      <c r="BY768" s="515">
        <v>0</v>
      </c>
      <c r="BZ768" s="515">
        <v>18546.672000000002</v>
      </c>
      <c r="CA768" s="515">
        <v>18546.672000000002</v>
      </c>
      <c r="CB768" s="515">
        <v>0</v>
      </c>
      <c r="CC768" s="515">
        <v>0</v>
      </c>
      <c r="CD768" s="515">
        <v>0</v>
      </c>
      <c r="CE768" s="515">
        <v>0</v>
      </c>
      <c r="CF768" s="515">
        <v>18546.672000000002</v>
      </c>
      <c r="CG768" s="516">
        <v>18546.672000000002</v>
      </c>
      <c r="CH768" s="501">
        <v>5045759.9999999991</v>
      </c>
      <c r="CI768" s="501">
        <v>5045759.9999999991</v>
      </c>
      <c r="CJ768" s="501">
        <v>4029600</v>
      </c>
      <c r="CK768" s="257" t="s">
        <v>1976</v>
      </c>
      <c r="CL768" s="108">
        <v>1.44</v>
      </c>
      <c r="CM768" s="245">
        <v>1.44</v>
      </c>
      <c r="CN768" s="109">
        <v>1.1499999999999999</v>
      </c>
      <c r="CO768" s="436"/>
      <c r="CP768" s="436"/>
      <c r="CQ768" s="436"/>
      <c r="CR768" s="273"/>
      <c r="CS768" s="447">
        <v>116.28061087379736</v>
      </c>
      <c r="CT768" s="448">
        <v>116.28061087379736</v>
      </c>
      <c r="CU768" s="441">
        <v>0.91609903462950693</v>
      </c>
      <c r="CV768" s="442">
        <v>0.91609903462950693</v>
      </c>
      <c r="CW768" s="450" t="s">
        <v>2310</v>
      </c>
      <c r="CX768" s="242"/>
      <c r="CY768" s="436"/>
      <c r="CZ768" s="436"/>
      <c r="DA768" s="437"/>
      <c r="DB768" s="438"/>
      <c r="DC768" s="457">
        <v>0</v>
      </c>
      <c r="DD768" s="458">
        <v>2376</v>
      </c>
      <c r="DE768" s="459">
        <v>81141</v>
      </c>
      <c r="DF768" s="357">
        <v>27839</v>
      </c>
    </row>
    <row r="769" spans="1:110" ht="35.25" customHeight="1" x14ac:dyDescent="0.25">
      <c r="A769" s="401" t="s">
        <v>56</v>
      </c>
      <c r="B769" s="48" t="s">
        <v>57</v>
      </c>
      <c r="C769" s="48" t="s">
        <v>1099</v>
      </c>
      <c r="D769" s="145" t="s">
        <v>1253</v>
      </c>
      <c r="E769" s="145" t="s">
        <v>1101</v>
      </c>
      <c r="F769" s="145" t="s">
        <v>1347</v>
      </c>
      <c r="G769" s="14" t="s">
        <v>1156</v>
      </c>
      <c r="H769" s="22" t="s">
        <v>1978</v>
      </c>
      <c r="I769" s="145" t="s">
        <v>1981</v>
      </c>
      <c r="J769" s="426">
        <v>2.6659726030100162</v>
      </c>
      <c r="K769" s="426">
        <v>2.6323863581610003</v>
      </c>
      <c r="L769" s="488">
        <v>808.8</v>
      </c>
      <c r="M769" s="498"/>
      <c r="N769" s="498"/>
      <c r="O769" s="498"/>
      <c r="P769" s="498"/>
      <c r="Q769" s="498"/>
      <c r="R769" s="498"/>
      <c r="S769" s="498"/>
      <c r="T769" s="498"/>
      <c r="U769" s="498"/>
      <c r="V769" s="498"/>
      <c r="W769" s="498"/>
      <c r="X769" s="498"/>
      <c r="Y769" s="498"/>
      <c r="Z769" s="498"/>
      <c r="AA769" s="498"/>
      <c r="AB769" s="498"/>
      <c r="AC769" s="498">
        <v>3</v>
      </c>
      <c r="AD769" s="498">
        <v>3</v>
      </c>
      <c r="AE769" s="498"/>
      <c r="AF769" s="498"/>
      <c r="AG769" s="585"/>
      <c r="AH769" s="498"/>
      <c r="AI769" s="498">
        <f t="shared" si="58"/>
        <v>3</v>
      </c>
      <c r="AJ769" s="498">
        <f t="shared" si="59"/>
        <v>3</v>
      </c>
      <c r="AK769" s="498"/>
      <c r="AL769" s="498"/>
      <c r="AM769" s="498"/>
      <c r="AN769" s="498"/>
      <c r="AO769" s="498"/>
      <c r="AP769" s="498"/>
      <c r="AQ769" s="498"/>
      <c r="AR769" s="498"/>
      <c r="AS769" s="498"/>
      <c r="AT769" s="498"/>
      <c r="AU769" s="498"/>
      <c r="AV769" s="498"/>
      <c r="AW769" s="498"/>
      <c r="AX769" s="498"/>
      <c r="AY769" s="498"/>
      <c r="AZ769" s="498"/>
      <c r="BA769" s="498">
        <v>15.8</v>
      </c>
      <c r="BB769" s="498">
        <v>15.8</v>
      </c>
      <c r="BC769" s="498"/>
      <c r="BD769" s="498"/>
      <c r="BE769" s="498"/>
      <c r="BF769" s="498"/>
      <c r="BG769" s="256">
        <f t="shared" si="60"/>
        <v>15.8</v>
      </c>
      <c r="BH769" s="26">
        <f t="shared" si="61"/>
        <v>15.8</v>
      </c>
      <c r="BI769" s="514">
        <f t="shared" si="57"/>
        <v>6.3967611336032387E-3</v>
      </c>
      <c r="BJ769" s="515">
        <v>0</v>
      </c>
      <c r="BK769" s="515">
        <v>0</v>
      </c>
      <c r="BL769" s="515">
        <v>0</v>
      </c>
      <c r="BM769" s="515">
        <v>0</v>
      </c>
      <c r="BN769" s="515">
        <v>0</v>
      </c>
      <c r="BO769" s="515">
        <v>0</v>
      </c>
      <c r="BP769" s="515">
        <v>0</v>
      </c>
      <c r="BQ769" s="515">
        <v>0</v>
      </c>
      <c r="BR769" s="515">
        <v>0</v>
      </c>
      <c r="BS769" s="515">
        <v>0</v>
      </c>
      <c r="BT769" s="515">
        <v>0</v>
      </c>
      <c r="BU769" s="515">
        <v>0</v>
      </c>
      <c r="BV769" s="515">
        <v>0</v>
      </c>
      <c r="BW769" s="515">
        <v>0</v>
      </c>
      <c r="BX769" s="515">
        <v>0</v>
      </c>
      <c r="BY769" s="515">
        <v>0</v>
      </c>
      <c r="BZ769" s="515">
        <v>18546.672000000002</v>
      </c>
      <c r="CA769" s="515">
        <v>18546.672000000002</v>
      </c>
      <c r="CB769" s="515">
        <v>0</v>
      </c>
      <c r="CC769" s="515">
        <v>0</v>
      </c>
      <c r="CD769" s="515">
        <v>0</v>
      </c>
      <c r="CE769" s="515">
        <v>0</v>
      </c>
      <c r="CF769" s="515">
        <v>18546.672000000002</v>
      </c>
      <c r="CG769" s="516">
        <v>18546.672000000002</v>
      </c>
      <c r="CH769" s="501">
        <v>4029600</v>
      </c>
      <c r="CI769" s="501">
        <v>4029600</v>
      </c>
      <c r="CJ769" s="501">
        <v>8654880.0000000019</v>
      </c>
      <c r="CK769" s="257" t="s">
        <v>1976</v>
      </c>
      <c r="CL769" s="108">
        <v>1.1499999999999999</v>
      </c>
      <c r="CM769" s="245">
        <v>1.1499999999999999</v>
      </c>
      <c r="CN769" s="109">
        <v>2.4700000000000002</v>
      </c>
      <c r="CO769" s="436"/>
      <c r="CP769" s="436"/>
      <c r="CQ769" s="436"/>
      <c r="CR769" s="273"/>
      <c r="CS769" s="447">
        <v>76.56740818627172</v>
      </c>
      <c r="CT769" s="448">
        <v>76.56740818627172</v>
      </c>
      <c r="CU769" s="441">
        <v>0.98624925688218756</v>
      </c>
      <c r="CV769" s="442">
        <v>0.98624925688218756</v>
      </c>
      <c r="CW769" s="450" t="s">
        <v>2329</v>
      </c>
      <c r="CX769" s="242"/>
      <c r="CY769" s="436"/>
      <c r="CZ769" s="436"/>
      <c r="DA769" s="437"/>
      <c r="DB769" s="438"/>
      <c r="DC769" s="457">
        <v>0</v>
      </c>
      <c r="DD769" s="458">
        <v>49216</v>
      </c>
      <c r="DE769" s="459">
        <v>0</v>
      </c>
      <c r="DF769" s="357">
        <v>16405.333333333332</v>
      </c>
    </row>
    <row r="770" spans="1:110" ht="35.25" customHeight="1" x14ac:dyDescent="0.25">
      <c r="A770" s="401" t="s">
        <v>56</v>
      </c>
      <c r="B770" s="48" t="s">
        <v>57</v>
      </c>
      <c r="C770" s="48" t="s">
        <v>1099</v>
      </c>
      <c r="D770" s="145" t="s">
        <v>1253</v>
      </c>
      <c r="E770" s="145" t="s">
        <v>1101</v>
      </c>
      <c r="F770" s="145" t="s">
        <v>1348</v>
      </c>
      <c r="G770" s="14" t="s">
        <v>1156</v>
      </c>
      <c r="H770" s="22" t="s">
        <v>1978</v>
      </c>
      <c r="I770" s="145" t="s">
        <v>1981</v>
      </c>
      <c r="J770" s="426">
        <v>3.0622658277817751</v>
      </c>
      <c r="K770" s="426">
        <v>3.8988636282539999</v>
      </c>
      <c r="L770" s="488">
        <v>632.1</v>
      </c>
      <c r="M770" s="498"/>
      <c r="N770" s="498"/>
      <c r="O770" s="498"/>
      <c r="P770" s="498"/>
      <c r="Q770" s="498"/>
      <c r="R770" s="498"/>
      <c r="S770" s="498"/>
      <c r="T770" s="498"/>
      <c r="U770" s="498"/>
      <c r="V770" s="498"/>
      <c r="W770" s="498"/>
      <c r="X770" s="498"/>
      <c r="Y770" s="498"/>
      <c r="Z770" s="498"/>
      <c r="AA770" s="498"/>
      <c r="AB770" s="498"/>
      <c r="AC770" s="498">
        <v>22</v>
      </c>
      <c r="AD770" s="498">
        <v>22</v>
      </c>
      <c r="AE770" s="498"/>
      <c r="AF770" s="498"/>
      <c r="AG770" s="585"/>
      <c r="AH770" s="498"/>
      <c r="AI770" s="498">
        <f t="shared" si="58"/>
        <v>22</v>
      </c>
      <c r="AJ770" s="498">
        <f t="shared" si="59"/>
        <v>22</v>
      </c>
      <c r="AK770" s="498"/>
      <c r="AL770" s="498"/>
      <c r="AM770" s="498"/>
      <c r="AN770" s="498"/>
      <c r="AO770" s="498"/>
      <c r="AP770" s="498"/>
      <c r="AQ770" s="498"/>
      <c r="AR770" s="498"/>
      <c r="AS770" s="498"/>
      <c r="AT770" s="498"/>
      <c r="AU770" s="498"/>
      <c r="AV770" s="498"/>
      <c r="AW770" s="498"/>
      <c r="AX770" s="498"/>
      <c r="AY770" s="498"/>
      <c r="AZ770" s="498"/>
      <c r="BA770" s="498">
        <v>110.38</v>
      </c>
      <c r="BB770" s="498">
        <v>110.38</v>
      </c>
      <c r="BC770" s="498"/>
      <c r="BD770" s="498"/>
      <c r="BE770" s="498"/>
      <c r="BF770" s="498"/>
      <c r="BG770" s="256">
        <f t="shared" si="60"/>
        <v>110.38</v>
      </c>
      <c r="BH770" s="26">
        <f t="shared" si="61"/>
        <v>110.38</v>
      </c>
      <c r="BI770" s="514">
        <f t="shared" si="57"/>
        <v>3.8326388888888889E-2</v>
      </c>
      <c r="BJ770" s="515">
        <v>0</v>
      </c>
      <c r="BK770" s="515">
        <v>0</v>
      </c>
      <c r="BL770" s="515">
        <v>0</v>
      </c>
      <c r="BM770" s="515">
        <v>0</v>
      </c>
      <c r="BN770" s="515">
        <v>0</v>
      </c>
      <c r="BO770" s="515">
        <v>0</v>
      </c>
      <c r="BP770" s="515">
        <v>0</v>
      </c>
      <c r="BQ770" s="515">
        <v>0</v>
      </c>
      <c r="BR770" s="515">
        <v>0</v>
      </c>
      <c r="BS770" s="515">
        <v>0</v>
      </c>
      <c r="BT770" s="515">
        <v>0</v>
      </c>
      <c r="BU770" s="515">
        <v>0</v>
      </c>
      <c r="BV770" s="515">
        <v>0</v>
      </c>
      <c r="BW770" s="515">
        <v>0</v>
      </c>
      <c r="BX770" s="515">
        <v>0</v>
      </c>
      <c r="BY770" s="515">
        <v>0</v>
      </c>
      <c r="BZ770" s="515">
        <v>129568.4592</v>
      </c>
      <c r="CA770" s="515">
        <v>129568.4592</v>
      </c>
      <c r="CB770" s="515">
        <v>0</v>
      </c>
      <c r="CC770" s="515">
        <v>0</v>
      </c>
      <c r="CD770" s="515">
        <v>0</v>
      </c>
      <c r="CE770" s="515">
        <v>0</v>
      </c>
      <c r="CF770" s="515">
        <v>129568.4592</v>
      </c>
      <c r="CG770" s="516">
        <v>129568.4592</v>
      </c>
      <c r="CH770" s="501">
        <v>0</v>
      </c>
      <c r="CI770" s="501">
        <v>0</v>
      </c>
      <c r="CJ770" s="501">
        <v>10091519.999999998</v>
      </c>
      <c r="CK770" s="257" t="s">
        <v>1976</v>
      </c>
      <c r="CL770" s="108">
        <v>0</v>
      </c>
      <c r="CM770" s="245">
        <v>0</v>
      </c>
      <c r="CN770" s="109">
        <v>2.88</v>
      </c>
      <c r="CO770" s="436"/>
      <c r="CP770" s="436"/>
      <c r="CQ770" s="436"/>
      <c r="CR770" s="273"/>
      <c r="CS770" s="447">
        <v>89.676742180542774</v>
      </c>
      <c r="CT770" s="448">
        <v>89.676742180542774</v>
      </c>
      <c r="CU770" s="441">
        <v>1.0289685532541002</v>
      </c>
      <c r="CV770" s="442">
        <v>1.0289685532541002</v>
      </c>
      <c r="CW770" s="450" t="s">
        <v>2210</v>
      </c>
      <c r="CX770" s="242"/>
      <c r="CY770" s="436"/>
      <c r="CZ770" s="436"/>
      <c r="DA770" s="437"/>
      <c r="DB770" s="438"/>
      <c r="DC770" s="457">
        <v>0</v>
      </c>
      <c r="DD770" s="458">
        <v>0</v>
      </c>
      <c r="DE770" s="459">
        <v>29848</v>
      </c>
      <c r="DF770" s="357">
        <v>9949.3333333333339</v>
      </c>
    </row>
    <row r="771" spans="1:110" ht="35.25" customHeight="1" x14ac:dyDescent="0.25">
      <c r="A771" s="401" t="s">
        <v>56</v>
      </c>
      <c r="B771" s="48" t="s">
        <v>57</v>
      </c>
      <c r="C771" s="48" t="s">
        <v>1099</v>
      </c>
      <c r="D771" s="145" t="s">
        <v>1253</v>
      </c>
      <c r="E771" s="145" t="s">
        <v>1101</v>
      </c>
      <c r="F771" s="145" t="s">
        <v>1349</v>
      </c>
      <c r="G771" s="14" t="s">
        <v>1156</v>
      </c>
      <c r="H771" s="22" t="s">
        <v>1979</v>
      </c>
      <c r="I771" s="145" t="s">
        <v>1981</v>
      </c>
      <c r="J771" s="426">
        <v>2.7380259166048808</v>
      </c>
      <c r="K771" s="426">
        <v>3.8496212041140003</v>
      </c>
      <c r="L771" s="488">
        <v>484</v>
      </c>
      <c r="M771" s="498"/>
      <c r="N771" s="498"/>
      <c r="O771" s="498"/>
      <c r="P771" s="498"/>
      <c r="Q771" s="498"/>
      <c r="R771" s="498"/>
      <c r="S771" s="498"/>
      <c r="T771" s="498"/>
      <c r="U771" s="498"/>
      <c r="V771" s="498"/>
      <c r="W771" s="498"/>
      <c r="X771" s="498"/>
      <c r="Y771" s="498"/>
      <c r="Z771" s="498"/>
      <c r="AA771" s="498"/>
      <c r="AB771" s="498"/>
      <c r="AC771" s="498"/>
      <c r="AD771" s="498"/>
      <c r="AE771" s="498"/>
      <c r="AF771" s="498"/>
      <c r="AG771" s="585"/>
      <c r="AH771" s="498"/>
      <c r="AI771" s="498">
        <f t="shared" si="58"/>
        <v>0</v>
      </c>
      <c r="AJ771" s="498">
        <f t="shared" si="59"/>
        <v>0</v>
      </c>
      <c r="AK771" s="498"/>
      <c r="AL771" s="498"/>
      <c r="AM771" s="498"/>
      <c r="AN771" s="498"/>
      <c r="AO771" s="498"/>
      <c r="AP771" s="498"/>
      <c r="AQ771" s="498"/>
      <c r="AR771" s="498"/>
      <c r="AS771" s="498"/>
      <c r="AT771" s="498"/>
      <c r="AU771" s="498"/>
      <c r="AV771" s="498"/>
      <c r="AW771" s="498"/>
      <c r="AX771" s="498"/>
      <c r="AY771" s="498"/>
      <c r="AZ771" s="498"/>
      <c r="BA771" s="498"/>
      <c r="BB771" s="498"/>
      <c r="BC771" s="498"/>
      <c r="BD771" s="498"/>
      <c r="BE771" s="498"/>
      <c r="BF771" s="498"/>
      <c r="BG771" s="256">
        <f t="shared" si="60"/>
        <v>0</v>
      </c>
      <c r="BH771" s="26">
        <f t="shared" si="61"/>
        <v>0</v>
      </c>
      <c r="BI771" s="514">
        <f t="shared" si="57"/>
        <v>0</v>
      </c>
      <c r="BJ771" s="515">
        <v>0</v>
      </c>
      <c r="BK771" s="515">
        <v>0</v>
      </c>
      <c r="BL771" s="515">
        <v>0</v>
      </c>
      <c r="BM771" s="515">
        <v>0</v>
      </c>
      <c r="BN771" s="515">
        <v>0</v>
      </c>
      <c r="BO771" s="515">
        <v>0</v>
      </c>
      <c r="BP771" s="515">
        <v>0</v>
      </c>
      <c r="BQ771" s="515">
        <v>0</v>
      </c>
      <c r="BR771" s="515">
        <v>0</v>
      </c>
      <c r="BS771" s="515">
        <v>0</v>
      </c>
      <c r="BT771" s="515">
        <v>0</v>
      </c>
      <c r="BU771" s="515">
        <v>0</v>
      </c>
      <c r="BV771" s="515">
        <v>0</v>
      </c>
      <c r="BW771" s="515">
        <v>0</v>
      </c>
      <c r="BX771" s="515">
        <v>0</v>
      </c>
      <c r="BY771" s="515">
        <v>0</v>
      </c>
      <c r="BZ771" s="515">
        <v>0</v>
      </c>
      <c r="CA771" s="515">
        <v>0</v>
      </c>
      <c r="CB771" s="515">
        <v>0</v>
      </c>
      <c r="CC771" s="515">
        <v>0</v>
      </c>
      <c r="CD771" s="515">
        <v>0</v>
      </c>
      <c r="CE771" s="515">
        <v>0</v>
      </c>
      <c r="CF771" s="515">
        <v>0</v>
      </c>
      <c r="CG771" s="516">
        <v>0</v>
      </c>
      <c r="CH771" s="501">
        <v>0</v>
      </c>
      <c r="CI771" s="501">
        <v>4204800</v>
      </c>
      <c r="CJ771" s="501">
        <v>4905599.9999999991</v>
      </c>
      <c r="CK771" s="257" t="s">
        <v>1976</v>
      </c>
      <c r="CL771" s="108">
        <v>0</v>
      </c>
      <c r="CM771" s="245">
        <v>1.2</v>
      </c>
      <c r="CN771" s="109">
        <v>1.4</v>
      </c>
      <c r="CO771" s="436"/>
      <c r="CP771" s="436"/>
      <c r="CQ771" s="436"/>
      <c r="CR771" s="273"/>
      <c r="CS771" s="447">
        <v>14.442804428044282</v>
      </c>
      <c r="CT771" s="448">
        <v>14.442804428044282</v>
      </c>
      <c r="CU771" s="441">
        <v>0.15416154161541615</v>
      </c>
      <c r="CV771" s="442">
        <v>0.15416154161541615</v>
      </c>
      <c r="CW771" s="450" t="s">
        <v>2261</v>
      </c>
      <c r="CX771" s="242"/>
      <c r="CY771" s="436"/>
      <c r="CZ771" s="436"/>
      <c r="DA771" s="437"/>
      <c r="DB771" s="438"/>
      <c r="DC771" s="457">
        <v>0</v>
      </c>
      <c r="DD771" s="458">
        <v>0</v>
      </c>
      <c r="DE771" s="459">
        <v>0</v>
      </c>
      <c r="DF771" s="357">
        <v>0</v>
      </c>
    </row>
    <row r="772" spans="1:110" ht="35.25" customHeight="1" x14ac:dyDescent="0.25">
      <c r="A772" s="401" t="s">
        <v>56</v>
      </c>
      <c r="B772" s="48" t="s">
        <v>57</v>
      </c>
      <c r="C772" s="48" t="s">
        <v>1099</v>
      </c>
      <c r="D772" s="145" t="s">
        <v>1253</v>
      </c>
      <c r="E772" s="145" t="s">
        <v>1101</v>
      </c>
      <c r="F772" s="145" t="s">
        <v>1350</v>
      </c>
      <c r="G772" s="14" t="s">
        <v>1296</v>
      </c>
      <c r="H772" s="22" t="s">
        <v>1978</v>
      </c>
      <c r="I772" s="145" t="s">
        <v>1984</v>
      </c>
      <c r="J772" s="426">
        <v>12.190173583669758</v>
      </c>
      <c r="K772" s="426">
        <v>9.4723484651460002</v>
      </c>
      <c r="L772" s="488">
        <v>1464.1</v>
      </c>
      <c r="M772" s="498"/>
      <c r="N772" s="498"/>
      <c r="O772" s="498"/>
      <c r="P772" s="498"/>
      <c r="Q772" s="498"/>
      <c r="R772" s="498"/>
      <c r="S772" s="498"/>
      <c r="T772" s="498"/>
      <c r="U772" s="498"/>
      <c r="V772" s="498"/>
      <c r="W772" s="498"/>
      <c r="X772" s="498"/>
      <c r="Y772" s="498">
        <v>3</v>
      </c>
      <c r="Z772" s="498">
        <v>3</v>
      </c>
      <c r="AA772" s="498"/>
      <c r="AB772" s="498"/>
      <c r="AC772" s="498">
        <v>25</v>
      </c>
      <c r="AD772" s="498">
        <v>25</v>
      </c>
      <c r="AE772" s="498"/>
      <c r="AF772" s="498"/>
      <c r="AG772" s="585">
        <v>1</v>
      </c>
      <c r="AH772" s="498">
        <v>1</v>
      </c>
      <c r="AI772" s="498">
        <f t="shared" si="58"/>
        <v>29</v>
      </c>
      <c r="AJ772" s="498">
        <f t="shared" si="59"/>
        <v>29</v>
      </c>
      <c r="AK772" s="498"/>
      <c r="AL772" s="498"/>
      <c r="AM772" s="498"/>
      <c r="AN772" s="498"/>
      <c r="AO772" s="498"/>
      <c r="AP772" s="498"/>
      <c r="AQ772" s="498"/>
      <c r="AR772" s="498"/>
      <c r="AS772" s="498"/>
      <c r="AT772" s="498"/>
      <c r="AU772" s="498"/>
      <c r="AV772" s="498"/>
      <c r="AW772" s="498">
        <v>225</v>
      </c>
      <c r="AX772" s="498">
        <v>225</v>
      </c>
      <c r="AY772" s="498"/>
      <c r="AZ772" s="498"/>
      <c r="BA772" s="498">
        <v>116.73</v>
      </c>
      <c r="BB772" s="498">
        <v>116.73</v>
      </c>
      <c r="BC772" s="498"/>
      <c r="BD772" s="498"/>
      <c r="BE772" s="498">
        <v>100</v>
      </c>
      <c r="BF772" s="498">
        <v>100</v>
      </c>
      <c r="BG772" s="256">
        <f t="shared" si="60"/>
        <v>441.73</v>
      </c>
      <c r="BH772" s="26">
        <f t="shared" si="61"/>
        <v>441.73</v>
      </c>
      <c r="BI772" s="514">
        <f t="shared" si="57"/>
        <v>5.4873291925465834E-2</v>
      </c>
      <c r="BJ772" s="515">
        <v>0</v>
      </c>
      <c r="BK772" s="515">
        <v>0</v>
      </c>
      <c r="BL772" s="515">
        <v>0</v>
      </c>
      <c r="BM772" s="515">
        <v>0</v>
      </c>
      <c r="BN772" s="515">
        <v>0</v>
      </c>
      <c r="BO772" s="515">
        <v>0</v>
      </c>
      <c r="BP772" s="515">
        <v>0</v>
      </c>
      <c r="BQ772" s="515">
        <v>0</v>
      </c>
      <c r="BR772" s="515">
        <v>0</v>
      </c>
      <c r="BS772" s="515">
        <v>0</v>
      </c>
      <c r="BT772" s="515">
        <v>0</v>
      </c>
      <c r="BU772" s="515">
        <v>0</v>
      </c>
      <c r="BV772" s="515">
        <v>1135296</v>
      </c>
      <c r="BW772" s="515">
        <v>1135296</v>
      </c>
      <c r="BX772" s="515">
        <v>0</v>
      </c>
      <c r="BY772" s="515">
        <v>0</v>
      </c>
      <c r="BZ772" s="515">
        <v>137022.3432</v>
      </c>
      <c r="CA772" s="515">
        <v>137022.3432</v>
      </c>
      <c r="CB772" s="515">
        <v>0</v>
      </c>
      <c r="CC772" s="515">
        <v>0</v>
      </c>
      <c r="CD772" s="515">
        <v>327624</v>
      </c>
      <c r="CE772" s="515">
        <v>327624</v>
      </c>
      <c r="CF772" s="515">
        <v>1599942.3432</v>
      </c>
      <c r="CG772" s="516">
        <v>1599942.3432</v>
      </c>
      <c r="CH772" s="501">
        <v>26455200</v>
      </c>
      <c r="CI772" s="501">
        <v>26455200</v>
      </c>
      <c r="CJ772" s="501">
        <v>28207200.000000004</v>
      </c>
      <c r="CK772" s="257" t="s">
        <v>1976</v>
      </c>
      <c r="CL772" s="108">
        <v>7.55</v>
      </c>
      <c r="CM772" s="245">
        <v>7.55</v>
      </c>
      <c r="CN772" s="109">
        <v>8.0500000000000007</v>
      </c>
      <c r="CO772" s="436"/>
      <c r="CP772" s="436"/>
      <c r="CQ772" s="436"/>
      <c r="CR772" s="273"/>
      <c r="CS772" s="447">
        <v>141.9899653047201</v>
      </c>
      <c r="CT772" s="448">
        <v>141.84515966707519</v>
      </c>
      <c r="CU772" s="441">
        <v>1.6314112102002356</v>
      </c>
      <c r="CV772" s="442">
        <v>1.6298199394568849</v>
      </c>
      <c r="CW772" s="450" t="s">
        <v>2225</v>
      </c>
      <c r="CX772" s="242"/>
      <c r="CY772" s="436"/>
      <c r="CZ772" s="436"/>
      <c r="DA772" s="437"/>
      <c r="DB772" s="438"/>
      <c r="DC772" s="457">
        <v>150590</v>
      </c>
      <c r="DD772" s="458">
        <v>346547</v>
      </c>
      <c r="DE772" s="459">
        <v>82</v>
      </c>
      <c r="DF772" s="357">
        <v>165739.66666666666</v>
      </c>
    </row>
    <row r="773" spans="1:110" ht="35.25" customHeight="1" x14ac:dyDescent="0.25">
      <c r="A773" s="401" t="s">
        <v>56</v>
      </c>
      <c r="B773" s="48" t="s">
        <v>57</v>
      </c>
      <c r="C773" s="48" t="s">
        <v>1099</v>
      </c>
      <c r="D773" s="145" t="s">
        <v>1253</v>
      </c>
      <c r="E773" s="145" t="s">
        <v>1101</v>
      </c>
      <c r="F773" s="145" t="s">
        <v>1351</v>
      </c>
      <c r="G773" s="14" t="s">
        <v>1156</v>
      </c>
      <c r="H773" s="22" t="s">
        <v>1979</v>
      </c>
      <c r="I773" s="145" t="s">
        <v>1984</v>
      </c>
      <c r="J773" s="426">
        <v>13.002851822581077</v>
      </c>
      <c r="K773" s="426">
        <v>15.083712089838</v>
      </c>
      <c r="L773" s="488">
        <v>5879.5</v>
      </c>
      <c r="M773" s="498"/>
      <c r="N773" s="498"/>
      <c r="O773" s="498"/>
      <c r="P773" s="498"/>
      <c r="Q773" s="498"/>
      <c r="R773" s="498"/>
      <c r="S773" s="498"/>
      <c r="T773" s="498"/>
      <c r="U773" s="498"/>
      <c r="V773" s="498"/>
      <c r="W773" s="498"/>
      <c r="X773" s="498"/>
      <c r="Y773" s="498"/>
      <c r="Z773" s="498"/>
      <c r="AA773" s="498"/>
      <c r="AB773" s="498"/>
      <c r="AC773" s="498">
        <v>97</v>
      </c>
      <c r="AD773" s="498">
        <v>97</v>
      </c>
      <c r="AE773" s="498"/>
      <c r="AF773" s="498"/>
      <c r="AG773" s="585"/>
      <c r="AH773" s="498"/>
      <c r="AI773" s="498">
        <f t="shared" si="58"/>
        <v>97</v>
      </c>
      <c r="AJ773" s="498">
        <f t="shared" si="59"/>
        <v>97</v>
      </c>
      <c r="AK773" s="498"/>
      <c r="AL773" s="498"/>
      <c r="AM773" s="498"/>
      <c r="AN773" s="498"/>
      <c r="AO773" s="498"/>
      <c r="AP773" s="498"/>
      <c r="AQ773" s="498"/>
      <c r="AR773" s="498"/>
      <c r="AS773" s="498"/>
      <c r="AT773" s="498"/>
      <c r="AU773" s="498"/>
      <c r="AV773" s="498"/>
      <c r="AW773" s="498"/>
      <c r="AX773" s="498"/>
      <c r="AY773" s="498"/>
      <c r="AZ773" s="498"/>
      <c r="BA773" s="498">
        <v>493.935</v>
      </c>
      <c r="BB773" s="498">
        <v>493.935</v>
      </c>
      <c r="BC773" s="498"/>
      <c r="BD773" s="498"/>
      <c r="BE773" s="498"/>
      <c r="BF773" s="498"/>
      <c r="BG773" s="256">
        <f t="shared" si="60"/>
        <v>493.935</v>
      </c>
      <c r="BH773" s="26">
        <f t="shared" si="61"/>
        <v>493.935</v>
      </c>
      <c r="BI773" s="514">
        <f t="shared" si="57"/>
        <v>4.207282793867121E-2</v>
      </c>
      <c r="BJ773" s="515">
        <v>0</v>
      </c>
      <c r="BK773" s="515">
        <v>0</v>
      </c>
      <c r="BL773" s="515">
        <v>0</v>
      </c>
      <c r="BM773" s="515">
        <v>0</v>
      </c>
      <c r="BN773" s="515">
        <v>0</v>
      </c>
      <c r="BO773" s="515">
        <v>0</v>
      </c>
      <c r="BP773" s="515">
        <v>0</v>
      </c>
      <c r="BQ773" s="515">
        <v>0</v>
      </c>
      <c r="BR773" s="515">
        <v>0</v>
      </c>
      <c r="BS773" s="515">
        <v>0</v>
      </c>
      <c r="BT773" s="515">
        <v>0</v>
      </c>
      <c r="BU773" s="515">
        <v>0</v>
      </c>
      <c r="BV773" s="515">
        <v>0</v>
      </c>
      <c r="BW773" s="515">
        <v>0</v>
      </c>
      <c r="BX773" s="515">
        <v>0</v>
      </c>
      <c r="BY773" s="515">
        <v>0</v>
      </c>
      <c r="BZ773" s="515">
        <v>579800.66039999994</v>
      </c>
      <c r="CA773" s="515">
        <v>579800.66039999994</v>
      </c>
      <c r="CB773" s="515">
        <v>0</v>
      </c>
      <c r="CC773" s="515">
        <v>0</v>
      </c>
      <c r="CD773" s="515">
        <v>0</v>
      </c>
      <c r="CE773" s="515">
        <v>0</v>
      </c>
      <c r="CF773" s="515">
        <v>579800.66039999994</v>
      </c>
      <c r="CG773" s="516">
        <v>579800.66039999994</v>
      </c>
      <c r="CH773" s="501">
        <v>36511680</v>
      </c>
      <c r="CI773" s="501">
        <v>36511680</v>
      </c>
      <c r="CJ773" s="501">
        <v>41136960.000000007</v>
      </c>
      <c r="CK773" s="257" t="s">
        <v>1976</v>
      </c>
      <c r="CL773" s="108">
        <v>10.42</v>
      </c>
      <c r="CM773" s="245">
        <v>10.42</v>
      </c>
      <c r="CN773" s="109">
        <v>11.74</v>
      </c>
      <c r="CO773" s="436"/>
      <c r="CP773" s="436"/>
      <c r="CQ773" s="436"/>
      <c r="CR773" s="273"/>
      <c r="CS773" s="447">
        <v>61.356451094995499</v>
      </c>
      <c r="CT773" s="448">
        <v>61.356451094995499</v>
      </c>
      <c r="CU773" s="441">
        <v>0.71018991585719993</v>
      </c>
      <c r="CV773" s="442">
        <v>0.71018991585719993</v>
      </c>
      <c r="CW773" s="450" t="s">
        <v>2225</v>
      </c>
      <c r="CX773" s="242"/>
      <c r="CY773" s="436"/>
      <c r="CZ773" s="436"/>
      <c r="DA773" s="437"/>
      <c r="DB773" s="438"/>
      <c r="DC773" s="457">
        <v>0</v>
      </c>
      <c r="DD773" s="458">
        <v>178963</v>
      </c>
      <c r="DE773" s="459">
        <v>0</v>
      </c>
      <c r="DF773" s="357">
        <v>59654.333333333336</v>
      </c>
    </row>
    <row r="774" spans="1:110" ht="35.25" customHeight="1" x14ac:dyDescent="0.25">
      <c r="A774" s="401" t="s">
        <v>56</v>
      </c>
      <c r="B774" s="48" t="s">
        <v>57</v>
      </c>
      <c r="C774" s="48" t="s">
        <v>1099</v>
      </c>
      <c r="D774" s="145" t="s">
        <v>1253</v>
      </c>
      <c r="E774" s="145" t="s">
        <v>1101</v>
      </c>
      <c r="F774" s="145" t="s">
        <v>1352</v>
      </c>
      <c r="G774" s="14" t="s">
        <v>1296</v>
      </c>
      <c r="H774" s="22" t="s">
        <v>1978</v>
      </c>
      <c r="I774" s="145" t="s">
        <v>1984</v>
      </c>
      <c r="J774" s="426">
        <v>12.190173583669758</v>
      </c>
      <c r="K774" s="426">
        <v>7.6325757417000002</v>
      </c>
      <c r="L774" s="488">
        <v>1443.9</v>
      </c>
      <c r="M774" s="498"/>
      <c r="N774" s="498"/>
      <c r="O774" s="498"/>
      <c r="P774" s="498"/>
      <c r="Q774" s="498"/>
      <c r="R774" s="498"/>
      <c r="S774" s="498"/>
      <c r="T774" s="498"/>
      <c r="U774" s="498"/>
      <c r="V774" s="498"/>
      <c r="W774" s="498"/>
      <c r="X774" s="498"/>
      <c r="Y774" s="498"/>
      <c r="Z774" s="498"/>
      <c r="AA774" s="498"/>
      <c r="AB774" s="498"/>
      <c r="AC774" s="498">
        <v>3</v>
      </c>
      <c r="AD774" s="498">
        <v>3</v>
      </c>
      <c r="AE774" s="498"/>
      <c r="AF774" s="498"/>
      <c r="AG774" s="585"/>
      <c r="AH774" s="498"/>
      <c r="AI774" s="498">
        <f t="shared" si="58"/>
        <v>3</v>
      </c>
      <c r="AJ774" s="498">
        <f t="shared" si="59"/>
        <v>3</v>
      </c>
      <c r="AK774" s="498"/>
      <c r="AL774" s="498"/>
      <c r="AM774" s="498"/>
      <c r="AN774" s="498"/>
      <c r="AO774" s="498"/>
      <c r="AP774" s="498"/>
      <c r="AQ774" s="498"/>
      <c r="AR774" s="498"/>
      <c r="AS774" s="498"/>
      <c r="AT774" s="498"/>
      <c r="AU774" s="498"/>
      <c r="AV774" s="498"/>
      <c r="AW774" s="498"/>
      <c r="AX774" s="498"/>
      <c r="AY774" s="498"/>
      <c r="AZ774" s="498"/>
      <c r="BA774" s="498">
        <v>457</v>
      </c>
      <c r="BB774" s="498">
        <v>457</v>
      </c>
      <c r="BC774" s="498"/>
      <c r="BD774" s="498"/>
      <c r="BE774" s="498"/>
      <c r="BF774" s="498"/>
      <c r="BG774" s="256">
        <f t="shared" si="60"/>
        <v>457</v>
      </c>
      <c r="BH774" s="26">
        <f t="shared" si="61"/>
        <v>457</v>
      </c>
      <c r="BI774" s="514">
        <f t="shared" si="57"/>
        <v>5.4211150652431796E-2</v>
      </c>
      <c r="BJ774" s="515">
        <v>0</v>
      </c>
      <c r="BK774" s="515">
        <v>0</v>
      </c>
      <c r="BL774" s="515">
        <v>0</v>
      </c>
      <c r="BM774" s="515">
        <v>0</v>
      </c>
      <c r="BN774" s="515">
        <v>0</v>
      </c>
      <c r="BO774" s="515">
        <v>0</v>
      </c>
      <c r="BP774" s="515">
        <v>0</v>
      </c>
      <c r="BQ774" s="515">
        <v>0</v>
      </c>
      <c r="BR774" s="515">
        <v>0</v>
      </c>
      <c r="BS774" s="515">
        <v>0</v>
      </c>
      <c r="BT774" s="515">
        <v>0</v>
      </c>
      <c r="BU774" s="515">
        <v>0</v>
      </c>
      <c r="BV774" s="515">
        <v>0</v>
      </c>
      <c r="BW774" s="515">
        <v>0</v>
      </c>
      <c r="BX774" s="515">
        <v>0</v>
      </c>
      <c r="BY774" s="515">
        <v>0</v>
      </c>
      <c r="BZ774" s="515">
        <v>536444.88</v>
      </c>
      <c r="CA774" s="515">
        <v>536444.88</v>
      </c>
      <c r="CB774" s="515">
        <v>0</v>
      </c>
      <c r="CC774" s="515">
        <v>0</v>
      </c>
      <c r="CD774" s="515">
        <v>0</v>
      </c>
      <c r="CE774" s="515">
        <v>0</v>
      </c>
      <c r="CF774" s="515">
        <v>536444.88</v>
      </c>
      <c r="CG774" s="516">
        <v>536444.88</v>
      </c>
      <c r="CH774" s="501">
        <v>30309600.000000004</v>
      </c>
      <c r="CI774" s="501">
        <v>30309600.000000004</v>
      </c>
      <c r="CJ774" s="501">
        <v>29538719.999999996</v>
      </c>
      <c r="CK774" s="257" t="s">
        <v>1976</v>
      </c>
      <c r="CL774" s="108">
        <v>8.65</v>
      </c>
      <c r="CM774" s="245">
        <v>8.65</v>
      </c>
      <c r="CN774" s="109">
        <v>8.43</v>
      </c>
      <c r="CO774" s="436"/>
      <c r="CP774" s="436"/>
      <c r="CQ774" s="436"/>
      <c r="CR774" s="273"/>
      <c r="CS774" s="447">
        <v>27.099271512531399</v>
      </c>
      <c r="CT774" s="448">
        <v>27.099271512531399</v>
      </c>
      <c r="CU774" s="441">
        <v>0.61601498548849831</v>
      </c>
      <c r="CV774" s="442">
        <v>0.61601498548849831</v>
      </c>
      <c r="CW774" s="450" t="s">
        <v>2265</v>
      </c>
      <c r="CX774" s="242"/>
      <c r="CY774" s="436"/>
      <c r="CZ774" s="436"/>
      <c r="DA774" s="437"/>
      <c r="DB774" s="438"/>
      <c r="DC774" s="457">
        <v>22040</v>
      </c>
      <c r="DD774" s="458">
        <v>0</v>
      </c>
      <c r="DE774" s="459">
        <v>82</v>
      </c>
      <c r="DF774" s="357">
        <v>7374</v>
      </c>
    </row>
    <row r="775" spans="1:110" ht="35.25" customHeight="1" x14ac:dyDescent="0.25">
      <c r="A775" s="401" t="s">
        <v>56</v>
      </c>
      <c r="B775" s="48" t="s">
        <v>57</v>
      </c>
      <c r="C775" s="48" t="s">
        <v>1099</v>
      </c>
      <c r="D775" s="145" t="s">
        <v>1253</v>
      </c>
      <c r="E775" s="145" t="s">
        <v>1101</v>
      </c>
      <c r="F775" s="145" t="s">
        <v>1353</v>
      </c>
      <c r="G775" s="14" t="s">
        <v>1112</v>
      </c>
      <c r="H775" s="22" t="s">
        <v>1978</v>
      </c>
      <c r="I775" s="145" t="s">
        <v>1984</v>
      </c>
      <c r="J775" s="426">
        <v>11.234081537891738</v>
      </c>
      <c r="K775" s="426">
        <v>7.2751893788070001</v>
      </c>
      <c r="L775" s="488">
        <v>1909.8</v>
      </c>
      <c r="M775" s="498"/>
      <c r="N775" s="498"/>
      <c r="O775" s="498"/>
      <c r="P775" s="498"/>
      <c r="Q775" s="498"/>
      <c r="R775" s="498"/>
      <c r="S775" s="498"/>
      <c r="T775" s="498"/>
      <c r="U775" s="498"/>
      <c r="V775" s="498"/>
      <c r="W775" s="498"/>
      <c r="X775" s="498"/>
      <c r="Y775" s="498"/>
      <c r="Z775" s="498"/>
      <c r="AA775" s="498"/>
      <c r="AB775" s="498"/>
      <c r="AC775" s="498">
        <v>28</v>
      </c>
      <c r="AD775" s="498">
        <v>28</v>
      </c>
      <c r="AE775" s="498"/>
      <c r="AF775" s="498"/>
      <c r="AG775" s="585"/>
      <c r="AH775" s="498"/>
      <c r="AI775" s="498">
        <f t="shared" si="58"/>
        <v>28</v>
      </c>
      <c r="AJ775" s="498">
        <f t="shared" si="59"/>
        <v>28</v>
      </c>
      <c r="AK775" s="498"/>
      <c r="AL775" s="498"/>
      <c r="AM775" s="498"/>
      <c r="AN775" s="498"/>
      <c r="AO775" s="498"/>
      <c r="AP775" s="498"/>
      <c r="AQ775" s="498"/>
      <c r="AR775" s="498"/>
      <c r="AS775" s="498"/>
      <c r="AT775" s="498"/>
      <c r="AU775" s="498"/>
      <c r="AV775" s="498"/>
      <c r="AW775" s="498"/>
      <c r="AX775" s="498"/>
      <c r="AY775" s="498"/>
      <c r="AZ775" s="498"/>
      <c r="BA775" s="498">
        <v>149.76</v>
      </c>
      <c r="BB775" s="498">
        <v>149.76</v>
      </c>
      <c r="BC775" s="498"/>
      <c r="BD775" s="498"/>
      <c r="BE775" s="498"/>
      <c r="BF775" s="498"/>
      <c r="BG775" s="256">
        <f t="shared" si="60"/>
        <v>149.76</v>
      </c>
      <c r="BH775" s="26">
        <f t="shared" si="61"/>
        <v>149.76</v>
      </c>
      <c r="BI775" s="514">
        <f t="shared" si="57"/>
        <v>4.2788571428571433E-2</v>
      </c>
      <c r="BJ775" s="515">
        <v>0</v>
      </c>
      <c r="BK775" s="515">
        <v>0</v>
      </c>
      <c r="BL775" s="515">
        <v>0</v>
      </c>
      <c r="BM775" s="515">
        <v>0</v>
      </c>
      <c r="BN775" s="515">
        <v>0</v>
      </c>
      <c r="BO775" s="515">
        <v>0</v>
      </c>
      <c r="BP775" s="515">
        <v>0</v>
      </c>
      <c r="BQ775" s="515">
        <v>0</v>
      </c>
      <c r="BR775" s="515">
        <v>0</v>
      </c>
      <c r="BS775" s="515">
        <v>0</v>
      </c>
      <c r="BT775" s="515">
        <v>0</v>
      </c>
      <c r="BU775" s="515">
        <v>0</v>
      </c>
      <c r="BV775" s="515">
        <v>0</v>
      </c>
      <c r="BW775" s="515">
        <v>0</v>
      </c>
      <c r="BX775" s="515">
        <v>0</v>
      </c>
      <c r="BY775" s="515">
        <v>0</v>
      </c>
      <c r="BZ775" s="515">
        <v>175794.27839999998</v>
      </c>
      <c r="CA775" s="515">
        <v>175794.27839999998</v>
      </c>
      <c r="CB775" s="515">
        <v>0</v>
      </c>
      <c r="CC775" s="515">
        <v>0</v>
      </c>
      <c r="CD775" s="515">
        <v>0</v>
      </c>
      <c r="CE775" s="515">
        <v>0</v>
      </c>
      <c r="CF775" s="515">
        <v>175794.27839999998</v>
      </c>
      <c r="CG775" s="516">
        <v>175794.27839999998</v>
      </c>
      <c r="CH775" s="501">
        <v>21514560</v>
      </c>
      <c r="CI775" s="501">
        <v>21514560</v>
      </c>
      <c r="CJ775" s="501">
        <v>12264000.000000002</v>
      </c>
      <c r="CK775" s="257" t="s">
        <v>1976</v>
      </c>
      <c r="CL775" s="108">
        <v>6.14</v>
      </c>
      <c r="CM775" s="245">
        <v>6.14</v>
      </c>
      <c r="CN775" s="109">
        <v>3.5</v>
      </c>
      <c r="CO775" s="436"/>
      <c r="CP775" s="436"/>
      <c r="CQ775" s="436"/>
      <c r="CR775" s="273"/>
      <c r="CS775" s="447">
        <v>105.59986382711276</v>
      </c>
      <c r="CT775" s="448">
        <v>105.0340316469526</v>
      </c>
      <c r="CU775" s="441">
        <v>0.75164130726859846</v>
      </c>
      <c r="CV775" s="442">
        <v>0.74937111482353513</v>
      </c>
      <c r="CW775" s="450" t="s">
        <v>2225</v>
      </c>
      <c r="CX775" s="242"/>
      <c r="CY775" s="436"/>
      <c r="CZ775" s="436"/>
      <c r="DA775" s="437"/>
      <c r="DB775" s="438"/>
      <c r="DC775" s="457">
        <v>0</v>
      </c>
      <c r="DD775" s="458">
        <v>0</v>
      </c>
      <c r="DE775" s="459">
        <v>413919</v>
      </c>
      <c r="DF775" s="357">
        <v>137973</v>
      </c>
    </row>
    <row r="776" spans="1:110" ht="35.25" customHeight="1" x14ac:dyDescent="0.25">
      <c r="A776" s="401" t="s">
        <v>56</v>
      </c>
      <c r="B776" s="48" t="s">
        <v>57</v>
      </c>
      <c r="C776" s="48" t="s">
        <v>1099</v>
      </c>
      <c r="D776" s="145" t="s">
        <v>1253</v>
      </c>
      <c r="E776" s="145" t="s">
        <v>1101</v>
      </c>
      <c r="F776" s="145" t="s">
        <v>1354</v>
      </c>
      <c r="G776" s="14" t="s">
        <v>1112</v>
      </c>
      <c r="H776" s="22" t="s">
        <v>1979</v>
      </c>
      <c r="I776" s="145" t="s">
        <v>1984</v>
      </c>
      <c r="J776" s="426">
        <v>12.166271282525308</v>
      </c>
      <c r="K776" s="426">
        <v>16.485416632377003</v>
      </c>
      <c r="L776" s="488">
        <v>3115.1</v>
      </c>
      <c r="M776" s="498"/>
      <c r="N776" s="498"/>
      <c r="O776" s="498"/>
      <c r="P776" s="498"/>
      <c r="Q776" s="498"/>
      <c r="R776" s="498"/>
      <c r="S776" s="498"/>
      <c r="T776" s="498"/>
      <c r="U776" s="498"/>
      <c r="V776" s="498"/>
      <c r="W776" s="498"/>
      <c r="X776" s="498"/>
      <c r="Y776" s="498">
        <v>1</v>
      </c>
      <c r="Z776" s="498">
        <v>1</v>
      </c>
      <c r="AA776" s="498"/>
      <c r="AB776" s="498"/>
      <c r="AC776" s="498">
        <v>83</v>
      </c>
      <c r="AD776" s="498">
        <v>83</v>
      </c>
      <c r="AE776" s="498"/>
      <c r="AF776" s="498"/>
      <c r="AG776" s="585"/>
      <c r="AH776" s="498"/>
      <c r="AI776" s="498">
        <f t="shared" si="58"/>
        <v>84</v>
      </c>
      <c r="AJ776" s="498">
        <f t="shared" si="59"/>
        <v>84</v>
      </c>
      <c r="AK776" s="498"/>
      <c r="AL776" s="498"/>
      <c r="AM776" s="498"/>
      <c r="AN776" s="498"/>
      <c r="AO776" s="498"/>
      <c r="AP776" s="498"/>
      <c r="AQ776" s="498"/>
      <c r="AR776" s="498"/>
      <c r="AS776" s="498"/>
      <c r="AT776" s="498"/>
      <c r="AU776" s="498"/>
      <c r="AV776" s="498"/>
      <c r="AW776" s="498">
        <v>75</v>
      </c>
      <c r="AX776" s="498">
        <v>75</v>
      </c>
      <c r="AY776" s="498"/>
      <c r="AZ776" s="498"/>
      <c r="BA776" s="498">
        <v>441.61</v>
      </c>
      <c r="BB776" s="498">
        <v>441.61</v>
      </c>
      <c r="BC776" s="498"/>
      <c r="BD776" s="498"/>
      <c r="BE776" s="498"/>
      <c r="BF776" s="498"/>
      <c r="BG776" s="256">
        <f t="shared" si="60"/>
        <v>516.61</v>
      </c>
      <c r="BH776" s="26">
        <f t="shared" si="61"/>
        <v>516.61</v>
      </c>
      <c r="BI776" s="514">
        <f t="shared" si="57"/>
        <v>5.501703940362087E-2</v>
      </c>
      <c r="BJ776" s="515">
        <v>0</v>
      </c>
      <c r="BK776" s="515">
        <v>0</v>
      </c>
      <c r="BL776" s="515">
        <v>0</v>
      </c>
      <c r="BM776" s="515">
        <v>0</v>
      </c>
      <c r="BN776" s="515">
        <v>0</v>
      </c>
      <c r="BO776" s="515">
        <v>0</v>
      </c>
      <c r="BP776" s="515">
        <v>0</v>
      </c>
      <c r="BQ776" s="515">
        <v>0</v>
      </c>
      <c r="BR776" s="515">
        <v>0</v>
      </c>
      <c r="BS776" s="515">
        <v>0</v>
      </c>
      <c r="BT776" s="515">
        <v>0</v>
      </c>
      <c r="BU776" s="515">
        <v>0</v>
      </c>
      <c r="BV776" s="515">
        <v>378432</v>
      </c>
      <c r="BW776" s="515">
        <v>378432</v>
      </c>
      <c r="BX776" s="515">
        <v>0</v>
      </c>
      <c r="BY776" s="515">
        <v>0</v>
      </c>
      <c r="BZ776" s="515">
        <v>518379.48240000004</v>
      </c>
      <c r="CA776" s="515">
        <v>518379.48240000004</v>
      </c>
      <c r="CB776" s="515">
        <v>0</v>
      </c>
      <c r="CC776" s="515">
        <v>0</v>
      </c>
      <c r="CD776" s="515">
        <v>0</v>
      </c>
      <c r="CE776" s="515">
        <v>0</v>
      </c>
      <c r="CF776" s="515">
        <v>896811.4824000001</v>
      </c>
      <c r="CG776" s="516">
        <v>896811.4824000001</v>
      </c>
      <c r="CH776" s="501">
        <v>26630400</v>
      </c>
      <c r="CI776" s="501">
        <v>26630400</v>
      </c>
      <c r="CJ776" s="501">
        <v>32902560.000000004</v>
      </c>
      <c r="CK776" s="257" t="s">
        <v>1976</v>
      </c>
      <c r="CL776" s="108">
        <v>7.6</v>
      </c>
      <c r="CM776" s="245">
        <v>7.6</v>
      </c>
      <c r="CN776" s="109">
        <v>9.39</v>
      </c>
      <c r="CO776" s="436"/>
      <c r="CP776" s="436"/>
      <c r="CQ776" s="436"/>
      <c r="CR776" s="273"/>
      <c r="CS776" s="447">
        <v>166.3358942125424</v>
      </c>
      <c r="CT776" s="448">
        <v>139.17735501569939</v>
      </c>
      <c r="CU776" s="441">
        <v>1.5404008201874901</v>
      </c>
      <c r="CV776" s="442">
        <v>1.1964230349390881</v>
      </c>
      <c r="CW776" s="450" t="s">
        <v>2236</v>
      </c>
      <c r="CX776" s="242"/>
      <c r="CY776" s="436"/>
      <c r="CZ776" s="436"/>
      <c r="DA776" s="437"/>
      <c r="DB776" s="438"/>
      <c r="DC776" s="457">
        <v>0</v>
      </c>
      <c r="DD776" s="458">
        <v>282228</v>
      </c>
      <c r="DE776" s="459">
        <v>805507</v>
      </c>
      <c r="DF776" s="357">
        <v>362578.33333333331</v>
      </c>
    </row>
    <row r="777" spans="1:110" ht="35.25" customHeight="1" x14ac:dyDescent="0.25">
      <c r="A777" s="401" t="s">
        <v>56</v>
      </c>
      <c r="B777" s="48" t="s">
        <v>57</v>
      </c>
      <c r="C777" s="48" t="s">
        <v>1099</v>
      </c>
      <c r="D777" s="145" t="s">
        <v>1253</v>
      </c>
      <c r="E777" s="145" t="s">
        <v>1101</v>
      </c>
      <c r="F777" s="145" t="s">
        <v>1355</v>
      </c>
      <c r="G777" s="14" t="s">
        <v>1356</v>
      </c>
      <c r="H777" s="22" t="s">
        <v>1979</v>
      </c>
      <c r="I777" s="145" t="s">
        <v>1984</v>
      </c>
      <c r="J777" s="426">
        <v>12.333587390536461</v>
      </c>
      <c r="K777" s="426">
        <v>19.310416626501002</v>
      </c>
      <c r="L777" s="488">
        <v>3945.3</v>
      </c>
      <c r="M777" s="498"/>
      <c r="N777" s="498"/>
      <c r="O777" s="498"/>
      <c r="P777" s="498"/>
      <c r="Q777" s="498"/>
      <c r="R777" s="498"/>
      <c r="S777" s="498"/>
      <c r="T777" s="498"/>
      <c r="U777" s="498"/>
      <c r="V777" s="498"/>
      <c r="W777" s="498"/>
      <c r="X777" s="498"/>
      <c r="Y777" s="498"/>
      <c r="Z777" s="498"/>
      <c r="AA777" s="498"/>
      <c r="AB777" s="498"/>
      <c r="AC777" s="498">
        <v>105</v>
      </c>
      <c r="AD777" s="498">
        <v>105</v>
      </c>
      <c r="AE777" s="498">
        <v>1</v>
      </c>
      <c r="AF777" s="498">
        <v>1</v>
      </c>
      <c r="AG777" s="585"/>
      <c r="AH777" s="498"/>
      <c r="AI777" s="498">
        <f t="shared" si="58"/>
        <v>106</v>
      </c>
      <c r="AJ777" s="498">
        <f t="shared" si="59"/>
        <v>106</v>
      </c>
      <c r="AK777" s="498"/>
      <c r="AL777" s="498"/>
      <c r="AM777" s="498"/>
      <c r="AN777" s="498"/>
      <c r="AO777" s="498"/>
      <c r="AP777" s="498"/>
      <c r="AQ777" s="498"/>
      <c r="AR777" s="498"/>
      <c r="AS777" s="498"/>
      <c r="AT777" s="498"/>
      <c r="AU777" s="498"/>
      <c r="AV777" s="498"/>
      <c r="AW777" s="498"/>
      <c r="AX777" s="498"/>
      <c r="AY777" s="498"/>
      <c r="AZ777" s="498"/>
      <c r="BA777" s="498">
        <v>486.97</v>
      </c>
      <c r="BB777" s="498">
        <v>486.97</v>
      </c>
      <c r="BC777" s="498">
        <v>0</v>
      </c>
      <c r="BD777" s="498">
        <v>0</v>
      </c>
      <c r="BE777" s="498"/>
      <c r="BF777" s="498"/>
      <c r="BG777" s="256">
        <f t="shared" si="60"/>
        <v>486.97</v>
      </c>
      <c r="BH777" s="26">
        <f t="shared" si="61"/>
        <v>486.97</v>
      </c>
      <c r="BI777" s="514">
        <f t="shared" ref="BI777:BI840" si="62">IF(CN777=0,0,BG777/1000/CN777)</f>
        <v>4.3752920035938905E-2</v>
      </c>
      <c r="BJ777" s="515">
        <v>0</v>
      </c>
      <c r="BK777" s="515">
        <v>0</v>
      </c>
      <c r="BL777" s="515">
        <v>0</v>
      </c>
      <c r="BM777" s="515">
        <v>0</v>
      </c>
      <c r="BN777" s="515">
        <v>0</v>
      </c>
      <c r="BO777" s="515">
        <v>0</v>
      </c>
      <c r="BP777" s="515">
        <v>0</v>
      </c>
      <c r="BQ777" s="515">
        <v>0</v>
      </c>
      <c r="BR777" s="515">
        <v>0</v>
      </c>
      <c r="BS777" s="515">
        <v>0</v>
      </c>
      <c r="BT777" s="515">
        <v>0</v>
      </c>
      <c r="BU777" s="515">
        <v>0</v>
      </c>
      <c r="BV777" s="515">
        <v>0</v>
      </c>
      <c r="BW777" s="515">
        <v>0</v>
      </c>
      <c r="BX777" s="515">
        <v>0</v>
      </c>
      <c r="BY777" s="515">
        <v>0</v>
      </c>
      <c r="BZ777" s="515">
        <v>571624.8648000001</v>
      </c>
      <c r="CA777" s="515">
        <v>571624.8648000001</v>
      </c>
      <c r="CB777" s="515">
        <v>0</v>
      </c>
      <c r="CC777" s="515">
        <v>0</v>
      </c>
      <c r="CD777" s="515">
        <v>0</v>
      </c>
      <c r="CE777" s="515">
        <v>0</v>
      </c>
      <c r="CF777" s="515">
        <v>571624.8648000001</v>
      </c>
      <c r="CG777" s="516">
        <v>571624.8648000001</v>
      </c>
      <c r="CH777" s="501">
        <v>34514400</v>
      </c>
      <c r="CI777" s="501">
        <v>34514400</v>
      </c>
      <c r="CJ777" s="501">
        <v>38999520.000000007</v>
      </c>
      <c r="CK777" s="257" t="s">
        <v>1976</v>
      </c>
      <c r="CL777" s="108">
        <v>9.85</v>
      </c>
      <c r="CM777" s="245">
        <v>9.85</v>
      </c>
      <c r="CN777" s="109">
        <v>11.13</v>
      </c>
      <c r="CO777" s="436"/>
      <c r="CP777" s="436"/>
      <c r="CQ777" s="436"/>
      <c r="CR777" s="273"/>
      <c r="CS777" s="447">
        <v>59.240655029376207</v>
      </c>
      <c r="CT777" s="448">
        <v>59.229532125534142</v>
      </c>
      <c r="CU777" s="441">
        <v>0.48708012486268903</v>
      </c>
      <c r="CV777" s="442">
        <v>0.48699521719977246</v>
      </c>
      <c r="CW777" s="450" t="s">
        <v>2228</v>
      </c>
      <c r="CX777" s="242"/>
      <c r="CY777" s="436"/>
      <c r="CZ777" s="436"/>
      <c r="DA777" s="437"/>
      <c r="DB777" s="438"/>
      <c r="DC777" s="457">
        <v>332091</v>
      </c>
      <c r="DD777" s="458">
        <v>0</v>
      </c>
      <c r="DE777" s="459">
        <v>0</v>
      </c>
      <c r="DF777" s="357">
        <v>110697</v>
      </c>
    </row>
    <row r="778" spans="1:110" ht="35.25" customHeight="1" x14ac:dyDescent="0.25">
      <c r="A778" s="401" t="s">
        <v>56</v>
      </c>
      <c r="B778" s="48" t="s">
        <v>57</v>
      </c>
      <c r="C778" s="48" t="s">
        <v>1099</v>
      </c>
      <c r="D778" s="145" t="s">
        <v>1253</v>
      </c>
      <c r="E778" s="145" t="s">
        <v>1101</v>
      </c>
      <c r="F778" s="145" t="s">
        <v>1357</v>
      </c>
      <c r="G778" s="14" t="s">
        <v>1101</v>
      </c>
      <c r="H778" s="22" t="s">
        <v>1979</v>
      </c>
      <c r="I778" s="145" t="s">
        <v>1984</v>
      </c>
      <c r="J778" s="426">
        <v>10.77993781614718</v>
      </c>
      <c r="K778" s="426">
        <v>8.3708333159220008</v>
      </c>
      <c r="L778" s="488">
        <v>2782.9</v>
      </c>
      <c r="M778" s="498"/>
      <c r="N778" s="498"/>
      <c r="O778" s="498"/>
      <c r="P778" s="498"/>
      <c r="Q778" s="498"/>
      <c r="R778" s="498"/>
      <c r="S778" s="498"/>
      <c r="T778" s="498"/>
      <c r="U778" s="498"/>
      <c r="V778" s="498"/>
      <c r="W778" s="498"/>
      <c r="X778" s="498"/>
      <c r="Y778" s="498">
        <v>1</v>
      </c>
      <c r="Z778" s="498">
        <v>1</v>
      </c>
      <c r="AA778" s="498"/>
      <c r="AB778" s="498"/>
      <c r="AC778" s="498">
        <v>46</v>
      </c>
      <c r="AD778" s="498">
        <v>46</v>
      </c>
      <c r="AE778" s="498"/>
      <c r="AF778" s="498"/>
      <c r="AG778" s="585"/>
      <c r="AH778" s="498"/>
      <c r="AI778" s="498">
        <f t="shared" ref="AI778:AI841" si="63">SUM(M778,O778,Q778,S778,U778,W778,Y778,AA778,AC778,AE778,AG778)</f>
        <v>47</v>
      </c>
      <c r="AJ778" s="498">
        <f t="shared" ref="AJ778:AJ841" si="64">SUM(N778,P778,R778,T778,V778,X778,Z778,AB778,AD778,AF778,AH778)</f>
        <v>47</v>
      </c>
      <c r="AK778" s="498"/>
      <c r="AL778" s="498"/>
      <c r="AM778" s="498"/>
      <c r="AN778" s="498"/>
      <c r="AO778" s="498"/>
      <c r="AP778" s="498"/>
      <c r="AQ778" s="498"/>
      <c r="AR778" s="498"/>
      <c r="AS778" s="498"/>
      <c r="AT778" s="498"/>
      <c r="AU778" s="498"/>
      <c r="AV778" s="498"/>
      <c r="AW778" s="498">
        <v>1.2</v>
      </c>
      <c r="AX778" s="498">
        <v>1.2</v>
      </c>
      <c r="AY778" s="498"/>
      <c r="AZ778" s="498"/>
      <c r="BA778" s="498">
        <v>453.61</v>
      </c>
      <c r="BB778" s="498">
        <v>453.61</v>
      </c>
      <c r="BC778" s="498"/>
      <c r="BD778" s="498"/>
      <c r="BE778" s="498"/>
      <c r="BF778" s="498"/>
      <c r="BG778" s="256">
        <f t="shared" ref="BG778:BG841" si="65">SUM(AK778,AM778,AO778,AQ778,AS778,AU778,AW778,AY778,BA778,BC778,BE778)</f>
        <v>454.81</v>
      </c>
      <c r="BH778" s="26">
        <f t="shared" ref="BH778:BH841" si="66">SUM(AL778,AN778,AP778,AR778,AT778,AV778,AX778,AZ778,BB778,BD778,BF778)</f>
        <v>454.81</v>
      </c>
      <c r="BI778" s="514">
        <f t="shared" si="62"/>
        <v>4.2745300751879697E-2</v>
      </c>
      <c r="BJ778" s="515">
        <v>0</v>
      </c>
      <c r="BK778" s="515">
        <v>0</v>
      </c>
      <c r="BL778" s="515">
        <v>0</v>
      </c>
      <c r="BM778" s="515">
        <v>0</v>
      </c>
      <c r="BN778" s="515">
        <v>0</v>
      </c>
      <c r="BO778" s="515">
        <v>0</v>
      </c>
      <c r="BP778" s="515">
        <v>0</v>
      </c>
      <c r="BQ778" s="515">
        <v>0</v>
      </c>
      <c r="BR778" s="515">
        <v>0</v>
      </c>
      <c r="BS778" s="515">
        <v>0</v>
      </c>
      <c r="BT778" s="515">
        <v>0</v>
      </c>
      <c r="BU778" s="515">
        <v>0</v>
      </c>
      <c r="BV778" s="515">
        <v>6054.9119999999994</v>
      </c>
      <c r="BW778" s="515">
        <v>6054.9119999999994</v>
      </c>
      <c r="BX778" s="515">
        <v>0</v>
      </c>
      <c r="BY778" s="515">
        <v>0</v>
      </c>
      <c r="BZ778" s="515">
        <v>532465.56240000005</v>
      </c>
      <c r="CA778" s="515">
        <v>532465.56240000005</v>
      </c>
      <c r="CB778" s="515">
        <v>0</v>
      </c>
      <c r="CC778" s="515">
        <v>0</v>
      </c>
      <c r="CD778" s="515">
        <v>0</v>
      </c>
      <c r="CE778" s="515">
        <v>0</v>
      </c>
      <c r="CF778" s="515">
        <v>538520.47440000006</v>
      </c>
      <c r="CG778" s="516">
        <v>538520.47440000006</v>
      </c>
      <c r="CH778" s="501">
        <v>22776000</v>
      </c>
      <c r="CI778" s="501">
        <v>22776000</v>
      </c>
      <c r="CJ778" s="501">
        <v>37282560.000000007</v>
      </c>
      <c r="CK778" s="257" t="s">
        <v>1976</v>
      </c>
      <c r="CL778" s="108">
        <v>6.5</v>
      </c>
      <c r="CM778" s="245">
        <v>6.5</v>
      </c>
      <c r="CN778" s="109">
        <v>10.64</v>
      </c>
      <c r="CO778" s="436"/>
      <c r="CP778" s="436"/>
      <c r="CQ778" s="436"/>
      <c r="CR778" s="273"/>
      <c r="CS778" s="447">
        <v>35.228733385866946</v>
      </c>
      <c r="CT778" s="448">
        <v>35.228733385866946</v>
      </c>
      <c r="CU778" s="441">
        <v>0.44730008347274924</v>
      </c>
      <c r="CV778" s="442">
        <v>0.44730008347274924</v>
      </c>
      <c r="CW778" s="450" t="s">
        <v>2266</v>
      </c>
      <c r="CX778" s="242"/>
      <c r="CY778" s="436"/>
      <c r="CZ778" s="436"/>
      <c r="DA778" s="437"/>
      <c r="DB778" s="438"/>
      <c r="DC778" s="457">
        <v>0</v>
      </c>
      <c r="DD778" s="458">
        <v>72267</v>
      </c>
      <c r="DE778" s="459">
        <v>22848</v>
      </c>
      <c r="DF778" s="357">
        <v>31705</v>
      </c>
    </row>
    <row r="779" spans="1:110" ht="35.25" customHeight="1" x14ac:dyDescent="0.25">
      <c r="A779" s="401" t="s">
        <v>56</v>
      </c>
      <c r="B779" s="48" t="s">
        <v>57</v>
      </c>
      <c r="C779" s="48" t="s">
        <v>1099</v>
      </c>
      <c r="D779" s="145" t="s">
        <v>1253</v>
      </c>
      <c r="E779" s="145" t="s">
        <v>1101</v>
      </c>
      <c r="F779" s="145" t="s">
        <v>1358</v>
      </c>
      <c r="G779" s="14" t="s">
        <v>1156</v>
      </c>
      <c r="H779" s="22" t="s">
        <v>1978</v>
      </c>
      <c r="I779" s="145" t="s">
        <v>1984</v>
      </c>
      <c r="J779" s="426">
        <v>8.6765353154355349</v>
      </c>
      <c r="K779" s="426">
        <v>5.3465908979700005</v>
      </c>
      <c r="L779" s="488">
        <v>1091.5</v>
      </c>
      <c r="M779" s="498"/>
      <c r="N779" s="498"/>
      <c r="O779" s="498"/>
      <c r="P779" s="498"/>
      <c r="Q779" s="498"/>
      <c r="R779" s="498"/>
      <c r="S779" s="498"/>
      <c r="T779" s="498"/>
      <c r="U779" s="498"/>
      <c r="V779" s="498"/>
      <c r="W779" s="498"/>
      <c r="X779" s="498"/>
      <c r="Y779" s="498"/>
      <c r="Z779" s="498"/>
      <c r="AA779" s="498"/>
      <c r="AB779" s="498"/>
      <c r="AC779" s="498">
        <v>10</v>
      </c>
      <c r="AD779" s="498">
        <v>10</v>
      </c>
      <c r="AE779" s="498"/>
      <c r="AF779" s="498"/>
      <c r="AG779" s="585"/>
      <c r="AH779" s="498"/>
      <c r="AI779" s="498">
        <f t="shared" si="63"/>
        <v>10</v>
      </c>
      <c r="AJ779" s="498">
        <f t="shared" si="64"/>
        <v>10</v>
      </c>
      <c r="AK779" s="498"/>
      <c r="AL779" s="498"/>
      <c r="AM779" s="498"/>
      <c r="AN779" s="498"/>
      <c r="AO779" s="498"/>
      <c r="AP779" s="498"/>
      <c r="AQ779" s="498"/>
      <c r="AR779" s="498"/>
      <c r="AS779" s="498"/>
      <c r="AT779" s="498"/>
      <c r="AU779" s="498"/>
      <c r="AV779" s="498"/>
      <c r="AW779" s="498"/>
      <c r="AX779" s="498"/>
      <c r="AY779" s="498"/>
      <c r="AZ779" s="498"/>
      <c r="BA779" s="498">
        <v>168.58</v>
      </c>
      <c r="BB779" s="498">
        <v>168.58</v>
      </c>
      <c r="BC779" s="498"/>
      <c r="BD779" s="498"/>
      <c r="BE779" s="498"/>
      <c r="BF779" s="498"/>
      <c r="BG779" s="256">
        <f t="shared" si="65"/>
        <v>168.58</v>
      </c>
      <c r="BH779" s="26">
        <f t="shared" si="66"/>
        <v>168.58</v>
      </c>
      <c r="BI779" s="514">
        <f t="shared" si="62"/>
        <v>1.8941573033707866E-2</v>
      </c>
      <c r="BJ779" s="515">
        <v>0</v>
      </c>
      <c r="BK779" s="515">
        <v>0</v>
      </c>
      <c r="BL779" s="515">
        <v>0</v>
      </c>
      <c r="BM779" s="515">
        <v>0</v>
      </c>
      <c r="BN779" s="515">
        <v>0</v>
      </c>
      <c r="BO779" s="515">
        <v>0</v>
      </c>
      <c r="BP779" s="515">
        <v>0</v>
      </c>
      <c r="BQ779" s="515">
        <v>0</v>
      </c>
      <c r="BR779" s="515">
        <v>0</v>
      </c>
      <c r="BS779" s="515">
        <v>0</v>
      </c>
      <c r="BT779" s="515">
        <v>0</v>
      </c>
      <c r="BU779" s="515">
        <v>0</v>
      </c>
      <c r="BV779" s="515">
        <v>0</v>
      </c>
      <c r="BW779" s="515">
        <v>0</v>
      </c>
      <c r="BX779" s="515">
        <v>0</v>
      </c>
      <c r="BY779" s="515">
        <v>0</v>
      </c>
      <c r="BZ779" s="515">
        <v>197885.94720000002</v>
      </c>
      <c r="CA779" s="515">
        <v>197885.94720000002</v>
      </c>
      <c r="CB779" s="515">
        <v>0</v>
      </c>
      <c r="CC779" s="515">
        <v>0</v>
      </c>
      <c r="CD779" s="515">
        <v>0</v>
      </c>
      <c r="CE779" s="515">
        <v>0</v>
      </c>
      <c r="CF779" s="515">
        <v>197885.94720000002</v>
      </c>
      <c r="CG779" s="516">
        <v>197885.94720000002</v>
      </c>
      <c r="CH779" s="501">
        <v>28487520.000000004</v>
      </c>
      <c r="CI779" s="501">
        <v>28487520.000000004</v>
      </c>
      <c r="CJ779" s="501">
        <v>31185600.000000007</v>
      </c>
      <c r="CK779" s="257" t="s">
        <v>1976</v>
      </c>
      <c r="CL779" s="108">
        <v>8.1300000000000008</v>
      </c>
      <c r="CM779" s="245">
        <v>8.1300000000000008</v>
      </c>
      <c r="CN779" s="109">
        <v>8.9</v>
      </c>
      <c r="CO779" s="436"/>
      <c r="CP779" s="436"/>
      <c r="CQ779" s="436"/>
      <c r="CR779" s="273"/>
      <c r="CS779" s="447">
        <v>213.91191320157145</v>
      </c>
      <c r="CT779" s="448">
        <v>213.91191320157145</v>
      </c>
      <c r="CU779" s="441">
        <v>1.2919912914669485</v>
      </c>
      <c r="CV779" s="442">
        <v>1.2919912914669485</v>
      </c>
      <c r="CW779" s="450" t="s">
        <v>2262</v>
      </c>
      <c r="CX779" s="242"/>
      <c r="CY779" s="436"/>
      <c r="CZ779" s="436"/>
      <c r="DA779" s="437"/>
      <c r="DB779" s="438"/>
      <c r="DC779" s="457">
        <v>199694</v>
      </c>
      <c r="DD779" s="458">
        <v>116331</v>
      </c>
      <c r="DE779" s="459">
        <v>28886</v>
      </c>
      <c r="DF779" s="357">
        <v>114970.33333333333</v>
      </c>
    </row>
    <row r="780" spans="1:110" ht="35.25" customHeight="1" x14ac:dyDescent="0.25">
      <c r="A780" s="401" t="s">
        <v>56</v>
      </c>
      <c r="B780" s="48" t="s">
        <v>57</v>
      </c>
      <c r="C780" s="48" t="s">
        <v>1099</v>
      </c>
      <c r="D780" s="145" t="s">
        <v>1253</v>
      </c>
      <c r="E780" s="145" t="s">
        <v>1101</v>
      </c>
      <c r="F780" s="145" t="s">
        <v>1359</v>
      </c>
      <c r="G780" s="14" t="s">
        <v>1147</v>
      </c>
      <c r="H780" s="22" t="s">
        <v>1978</v>
      </c>
      <c r="I780" s="145" t="s">
        <v>1984</v>
      </c>
      <c r="J780" s="426">
        <v>12.190173583669758</v>
      </c>
      <c r="K780" s="426">
        <v>4.5744318086669997</v>
      </c>
      <c r="L780" s="488">
        <v>1311.3</v>
      </c>
      <c r="M780" s="498"/>
      <c r="N780" s="498"/>
      <c r="O780" s="498"/>
      <c r="P780" s="498"/>
      <c r="Q780" s="498"/>
      <c r="R780" s="498"/>
      <c r="S780" s="498"/>
      <c r="T780" s="498"/>
      <c r="U780" s="498"/>
      <c r="V780" s="498"/>
      <c r="W780" s="498"/>
      <c r="X780" s="498"/>
      <c r="Y780" s="498"/>
      <c r="Z780" s="498"/>
      <c r="AA780" s="498"/>
      <c r="AB780" s="498"/>
      <c r="AC780" s="498">
        <v>2</v>
      </c>
      <c r="AD780" s="498">
        <v>2</v>
      </c>
      <c r="AE780" s="498"/>
      <c r="AF780" s="498"/>
      <c r="AG780" s="585"/>
      <c r="AH780" s="498"/>
      <c r="AI780" s="498">
        <f t="shared" si="63"/>
        <v>2</v>
      </c>
      <c r="AJ780" s="498">
        <f t="shared" si="64"/>
        <v>2</v>
      </c>
      <c r="AK780" s="498"/>
      <c r="AL780" s="498"/>
      <c r="AM780" s="498"/>
      <c r="AN780" s="498"/>
      <c r="AO780" s="498"/>
      <c r="AP780" s="498"/>
      <c r="AQ780" s="498"/>
      <c r="AR780" s="498"/>
      <c r="AS780" s="498"/>
      <c r="AT780" s="498"/>
      <c r="AU780" s="498"/>
      <c r="AV780" s="498"/>
      <c r="AW780" s="498"/>
      <c r="AX780" s="498"/>
      <c r="AY780" s="498"/>
      <c r="AZ780" s="498"/>
      <c r="BA780" s="498">
        <v>13.6</v>
      </c>
      <c r="BB780" s="498">
        <v>13.6</v>
      </c>
      <c r="BC780" s="498"/>
      <c r="BD780" s="498"/>
      <c r="BE780" s="498"/>
      <c r="BF780" s="498"/>
      <c r="BG780" s="256">
        <f t="shared" si="65"/>
        <v>13.6</v>
      </c>
      <c r="BH780" s="26">
        <f t="shared" si="66"/>
        <v>13.6</v>
      </c>
      <c r="BI780" s="514">
        <f t="shared" si="62"/>
        <v>1.7941952506596306E-3</v>
      </c>
      <c r="BJ780" s="515">
        <v>0</v>
      </c>
      <c r="BK780" s="515">
        <v>0</v>
      </c>
      <c r="BL780" s="515">
        <v>0</v>
      </c>
      <c r="BM780" s="515">
        <v>0</v>
      </c>
      <c r="BN780" s="515">
        <v>0</v>
      </c>
      <c r="BO780" s="515">
        <v>0</v>
      </c>
      <c r="BP780" s="515">
        <v>0</v>
      </c>
      <c r="BQ780" s="515">
        <v>0</v>
      </c>
      <c r="BR780" s="515">
        <v>0</v>
      </c>
      <c r="BS780" s="515">
        <v>0</v>
      </c>
      <c r="BT780" s="515">
        <v>0</v>
      </c>
      <c r="BU780" s="515">
        <v>0</v>
      </c>
      <c r="BV780" s="515">
        <v>0</v>
      </c>
      <c r="BW780" s="515">
        <v>0</v>
      </c>
      <c r="BX780" s="515">
        <v>0</v>
      </c>
      <c r="BY780" s="515">
        <v>0</v>
      </c>
      <c r="BZ780" s="515">
        <v>15964.224</v>
      </c>
      <c r="CA780" s="515">
        <v>15964.224</v>
      </c>
      <c r="CB780" s="515">
        <v>0</v>
      </c>
      <c r="CC780" s="515">
        <v>0</v>
      </c>
      <c r="CD780" s="515">
        <v>0</v>
      </c>
      <c r="CE780" s="515">
        <v>0</v>
      </c>
      <c r="CF780" s="515">
        <v>15964.224</v>
      </c>
      <c r="CG780" s="516">
        <v>15964.224</v>
      </c>
      <c r="CH780" s="501">
        <v>23266560</v>
      </c>
      <c r="CI780" s="501">
        <v>23266560</v>
      </c>
      <c r="CJ780" s="501">
        <v>26560320</v>
      </c>
      <c r="CK780" s="257" t="s">
        <v>1976</v>
      </c>
      <c r="CL780" s="108">
        <v>6.64</v>
      </c>
      <c r="CM780" s="245">
        <v>6.64</v>
      </c>
      <c r="CN780" s="109">
        <v>7.58</v>
      </c>
      <c r="CO780" s="436"/>
      <c r="CP780" s="436"/>
      <c r="CQ780" s="436"/>
      <c r="CR780" s="273"/>
      <c r="CS780" s="447">
        <v>67.468245563866958</v>
      </c>
      <c r="CT780" s="448">
        <v>67.468245563866958</v>
      </c>
      <c r="CU780" s="441">
        <v>1.3238629424660415</v>
      </c>
      <c r="CV780" s="442">
        <v>1.3238629424660415</v>
      </c>
      <c r="CW780" s="450" t="s">
        <v>2225</v>
      </c>
      <c r="CX780" s="242"/>
      <c r="CY780" s="436"/>
      <c r="CZ780" s="436"/>
      <c r="DA780" s="437"/>
      <c r="DB780" s="438"/>
      <c r="DC780" s="457">
        <v>0</v>
      </c>
      <c r="DD780" s="458">
        <v>0</v>
      </c>
      <c r="DE780" s="459">
        <v>173398</v>
      </c>
      <c r="DF780" s="357">
        <v>57799.333333333336</v>
      </c>
    </row>
    <row r="781" spans="1:110" ht="35.25" customHeight="1" x14ac:dyDescent="0.25">
      <c r="A781" s="401" t="s">
        <v>56</v>
      </c>
      <c r="B781" s="48" t="s">
        <v>57</v>
      </c>
      <c r="C781" s="48" t="s">
        <v>1099</v>
      </c>
      <c r="D781" s="145" t="s">
        <v>1253</v>
      </c>
      <c r="E781" s="145" t="s">
        <v>1101</v>
      </c>
      <c r="F781" s="145" t="s">
        <v>1360</v>
      </c>
      <c r="G781" s="14" t="s">
        <v>1156</v>
      </c>
      <c r="H781" s="22" t="s">
        <v>1978</v>
      </c>
      <c r="I781" s="145" t="s">
        <v>1984</v>
      </c>
      <c r="J781" s="426">
        <v>11.377495344758442</v>
      </c>
      <c r="K781" s="426">
        <v>4.6674242327160007</v>
      </c>
      <c r="L781" s="488">
        <v>1652.8</v>
      </c>
      <c r="M781" s="498"/>
      <c r="N781" s="498"/>
      <c r="O781" s="498"/>
      <c r="P781" s="498"/>
      <c r="Q781" s="498"/>
      <c r="R781" s="498"/>
      <c r="S781" s="498"/>
      <c r="T781" s="498"/>
      <c r="U781" s="498"/>
      <c r="V781" s="498"/>
      <c r="W781" s="498"/>
      <c r="X781" s="498"/>
      <c r="Y781" s="498">
        <v>2</v>
      </c>
      <c r="Z781" s="498">
        <v>2</v>
      </c>
      <c r="AA781" s="498"/>
      <c r="AB781" s="498"/>
      <c r="AC781" s="498">
        <v>25</v>
      </c>
      <c r="AD781" s="498">
        <v>25</v>
      </c>
      <c r="AE781" s="498"/>
      <c r="AF781" s="498"/>
      <c r="AG781" s="585"/>
      <c r="AH781" s="498"/>
      <c r="AI781" s="498">
        <f t="shared" si="63"/>
        <v>27</v>
      </c>
      <c r="AJ781" s="498">
        <f t="shared" si="64"/>
        <v>27</v>
      </c>
      <c r="AK781" s="498"/>
      <c r="AL781" s="498"/>
      <c r="AM781" s="498"/>
      <c r="AN781" s="498"/>
      <c r="AO781" s="498"/>
      <c r="AP781" s="498"/>
      <c r="AQ781" s="498"/>
      <c r="AR781" s="498"/>
      <c r="AS781" s="498"/>
      <c r="AT781" s="498"/>
      <c r="AU781" s="498"/>
      <c r="AV781" s="498"/>
      <c r="AW781" s="498">
        <v>2.4</v>
      </c>
      <c r="AX781" s="498">
        <v>2.4</v>
      </c>
      <c r="AY781" s="498"/>
      <c r="AZ781" s="498"/>
      <c r="BA781" s="498">
        <v>498.07</v>
      </c>
      <c r="BB781" s="498">
        <v>498.07</v>
      </c>
      <c r="BC781" s="498"/>
      <c r="BD781" s="498"/>
      <c r="BE781" s="498"/>
      <c r="BF781" s="498"/>
      <c r="BG781" s="256">
        <f t="shared" si="65"/>
        <v>500.46999999999997</v>
      </c>
      <c r="BH781" s="26">
        <f t="shared" si="66"/>
        <v>500.46999999999997</v>
      </c>
      <c r="BI781" s="514">
        <f t="shared" si="62"/>
        <v>4.480483437779767E-2</v>
      </c>
      <c r="BJ781" s="515">
        <v>0</v>
      </c>
      <c r="BK781" s="515">
        <v>0</v>
      </c>
      <c r="BL781" s="515">
        <v>0</v>
      </c>
      <c r="BM781" s="515">
        <v>0</v>
      </c>
      <c r="BN781" s="515">
        <v>0</v>
      </c>
      <c r="BO781" s="515">
        <v>0</v>
      </c>
      <c r="BP781" s="515">
        <v>0</v>
      </c>
      <c r="BQ781" s="515">
        <v>0</v>
      </c>
      <c r="BR781" s="515">
        <v>0</v>
      </c>
      <c r="BS781" s="515">
        <v>0</v>
      </c>
      <c r="BT781" s="515">
        <v>0</v>
      </c>
      <c r="BU781" s="515">
        <v>0</v>
      </c>
      <c r="BV781" s="515">
        <v>12109.823999999999</v>
      </c>
      <c r="BW781" s="515">
        <v>12109.823999999999</v>
      </c>
      <c r="BX781" s="515">
        <v>0</v>
      </c>
      <c r="BY781" s="515">
        <v>0</v>
      </c>
      <c r="BZ781" s="515">
        <v>584654.48880000005</v>
      </c>
      <c r="CA781" s="515">
        <v>584654.48880000005</v>
      </c>
      <c r="CB781" s="515">
        <v>0</v>
      </c>
      <c r="CC781" s="515">
        <v>0</v>
      </c>
      <c r="CD781" s="515">
        <v>0</v>
      </c>
      <c r="CE781" s="515">
        <v>0</v>
      </c>
      <c r="CF781" s="515">
        <v>596764.31280000007</v>
      </c>
      <c r="CG781" s="516">
        <v>596764.31280000007</v>
      </c>
      <c r="CH781" s="501">
        <v>14751840.000000002</v>
      </c>
      <c r="CI781" s="501">
        <v>14751840.000000002</v>
      </c>
      <c r="CJ781" s="501">
        <v>39139680</v>
      </c>
      <c r="CK781" s="257" t="s">
        <v>1976</v>
      </c>
      <c r="CL781" s="108">
        <v>4.21</v>
      </c>
      <c r="CM781" s="245">
        <v>4.21</v>
      </c>
      <c r="CN781" s="109">
        <v>11.17</v>
      </c>
      <c r="CO781" s="436"/>
      <c r="CP781" s="436"/>
      <c r="CQ781" s="436"/>
      <c r="CR781" s="273"/>
      <c r="CS781" s="447">
        <v>132.78886570622041</v>
      </c>
      <c r="CT781" s="448">
        <v>132.78886570622041</v>
      </c>
      <c r="CU781" s="441">
        <v>1.611878509928595</v>
      </c>
      <c r="CV781" s="442">
        <v>1.611878509928595</v>
      </c>
      <c r="CW781" s="450" t="s">
        <v>2262</v>
      </c>
      <c r="CX781" s="242"/>
      <c r="CY781" s="436"/>
      <c r="CZ781" s="436"/>
      <c r="DA781" s="437"/>
      <c r="DB781" s="438"/>
      <c r="DC781" s="457">
        <v>186067</v>
      </c>
      <c r="DD781" s="458">
        <v>233520</v>
      </c>
      <c r="DE781" s="459">
        <v>0</v>
      </c>
      <c r="DF781" s="357">
        <v>139862.33333333334</v>
      </c>
    </row>
    <row r="782" spans="1:110" ht="35.25" customHeight="1" x14ac:dyDescent="0.25">
      <c r="A782" s="401" t="s">
        <v>56</v>
      </c>
      <c r="B782" s="48" t="s">
        <v>57</v>
      </c>
      <c r="C782" s="48" t="s">
        <v>1099</v>
      </c>
      <c r="D782" s="145" t="s">
        <v>1361</v>
      </c>
      <c r="E782" s="145" t="s">
        <v>1191</v>
      </c>
      <c r="F782" s="145" t="s">
        <v>1362</v>
      </c>
      <c r="G782" s="14" t="s">
        <v>1191</v>
      </c>
      <c r="H782" s="22" t="s">
        <v>1978</v>
      </c>
      <c r="I782" s="145" t="s">
        <v>1981</v>
      </c>
      <c r="J782" s="426">
        <v>2.521865975820285</v>
      </c>
      <c r="K782" s="426">
        <v>1.239204542877</v>
      </c>
      <c r="L782" s="488">
        <v>144.80000000000001</v>
      </c>
      <c r="M782" s="498"/>
      <c r="N782" s="498"/>
      <c r="O782" s="498"/>
      <c r="P782" s="498"/>
      <c r="Q782" s="498"/>
      <c r="R782" s="498"/>
      <c r="S782" s="498"/>
      <c r="T782" s="498"/>
      <c r="U782" s="498"/>
      <c r="V782" s="498"/>
      <c r="W782" s="498"/>
      <c r="X782" s="498"/>
      <c r="Y782" s="498">
        <v>1</v>
      </c>
      <c r="Z782" s="498">
        <v>1</v>
      </c>
      <c r="AA782" s="498"/>
      <c r="AB782" s="498"/>
      <c r="AC782" s="498">
        <v>8</v>
      </c>
      <c r="AD782" s="498">
        <v>8</v>
      </c>
      <c r="AE782" s="498"/>
      <c r="AF782" s="498"/>
      <c r="AG782" s="585"/>
      <c r="AH782" s="498"/>
      <c r="AI782" s="498">
        <f t="shared" si="63"/>
        <v>9</v>
      </c>
      <c r="AJ782" s="498">
        <f t="shared" si="64"/>
        <v>9</v>
      </c>
      <c r="AK782" s="498"/>
      <c r="AL782" s="498"/>
      <c r="AM782" s="498"/>
      <c r="AN782" s="498"/>
      <c r="AO782" s="498"/>
      <c r="AP782" s="498"/>
      <c r="AQ782" s="498"/>
      <c r="AR782" s="498"/>
      <c r="AS782" s="498"/>
      <c r="AT782" s="498"/>
      <c r="AU782" s="498"/>
      <c r="AV782" s="498"/>
      <c r="AW782" s="498">
        <v>75</v>
      </c>
      <c r="AX782" s="498">
        <v>75</v>
      </c>
      <c r="AY782" s="498"/>
      <c r="AZ782" s="498"/>
      <c r="BA782" s="498">
        <v>39.520000000000003</v>
      </c>
      <c r="BB782" s="498">
        <v>39.520000000000003</v>
      </c>
      <c r="BC782" s="498"/>
      <c r="BD782" s="498"/>
      <c r="BE782" s="498"/>
      <c r="BF782" s="498"/>
      <c r="BG782" s="256">
        <f t="shared" si="65"/>
        <v>114.52000000000001</v>
      </c>
      <c r="BH782" s="26">
        <f t="shared" si="66"/>
        <v>114.52000000000001</v>
      </c>
      <c r="BI782" s="514">
        <f t="shared" si="62"/>
        <v>6.0592592592592601E-2</v>
      </c>
      <c r="BJ782" s="515">
        <v>0</v>
      </c>
      <c r="BK782" s="515">
        <v>0</v>
      </c>
      <c r="BL782" s="515">
        <v>0</v>
      </c>
      <c r="BM782" s="515">
        <v>0</v>
      </c>
      <c r="BN782" s="515">
        <v>0</v>
      </c>
      <c r="BO782" s="515">
        <v>0</v>
      </c>
      <c r="BP782" s="515">
        <v>0</v>
      </c>
      <c r="BQ782" s="515">
        <v>0</v>
      </c>
      <c r="BR782" s="515">
        <v>0</v>
      </c>
      <c r="BS782" s="515">
        <v>0</v>
      </c>
      <c r="BT782" s="515">
        <v>0</v>
      </c>
      <c r="BU782" s="515">
        <v>0</v>
      </c>
      <c r="BV782" s="515">
        <v>378432</v>
      </c>
      <c r="BW782" s="515">
        <v>378432</v>
      </c>
      <c r="BX782" s="515">
        <v>0</v>
      </c>
      <c r="BY782" s="515">
        <v>0</v>
      </c>
      <c r="BZ782" s="515">
        <v>46390.156800000004</v>
      </c>
      <c r="CA782" s="515">
        <v>46390.156800000004</v>
      </c>
      <c r="CB782" s="515">
        <v>0</v>
      </c>
      <c r="CC782" s="515">
        <v>0</v>
      </c>
      <c r="CD782" s="515">
        <v>0</v>
      </c>
      <c r="CE782" s="515">
        <v>0</v>
      </c>
      <c r="CF782" s="515">
        <v>424822.1568</v>
      </c>
      <c r="CG782" s="516">
        <v>424822.1568</v>
      </c>
      <c r="CH782" s="501">
        <v>1892160.0000000002</v>
      </c>
      <c r="CI782" s="501">
        <v>1892160.0000000002</v>
      </c>
      <c r="CJ782" s="501">
        <v>6622560</v>
      </c>
      <c r="CK782" s="257" t="s">
        <v>1976</v>
      </c>
      <c r="CL782" s="108">
        <v>0.54</v>
      </c>
      <c r="CM782" s="245">
        <v>0.54</v>
      </c>
      <c r="CN782" s="109">
        <v>1.89</v>
      </c>
      <c r="CO782" s="436"/>
      <c r="CP782" s="436"/>
      <c r="CQ782" s="436"/>
      <c r="CR782" s="273"/>
      <c r="CS782" s="447">
        <v>1.7085650723025623</v>
      </c>
      <c r="CT782" s="448">
        <v>1.7085650723025623</v>
      </c>
      <c r="CU782" s="441">
        <v>1.3348164627363768E-2</v>
      </c>
      <c r="CV782" s="442">
        <v>1.3348164627363768E-2</v>
      </c>
      <c r="CW782" s="450" t="s">
        <v>2213</v>
      </c>
      <c r="CX782" s="242"/>
      <c r="CY782" s="436"/>
      <c r="CZ782" s="436"/>
      <c r="DA782" s="437"/>
      <c r="DB782" s="438"/>
      <c r="DC782" s="457">
        <v>768</v>
      </c>
      <c r="DD782" s="458">
        <v>0</v>
      </c>
      <c r="DE782" s="459">
        <v>0</v>
      </c>
      <c r="DF782" s="357">
        <v>256</v>
      </c>
    </row>
    <row r="783" spans="1:110" ht="35.25" customHeight="1" x14ac:dyDescent="0.25">
      <c r="A783" s="401" t="s">
        <v>56</v>
      </c>
      <c r="B783" s="48" t="s">
        <v>57</v>
      </c>
      <c r="C783" s="48" t="s">
        <v>1099</v>
      </c>
      <c r="D783" s="145" t="s">
        <v>1361</v>
      </c>
      <c r="E783" s="145" t="s">
        <v>1191</v>
      </c>
      <c r="F783" s="145" t="s">
        <v>1363</v>
      </c>
      <c r="G783" s="14" t="s">
        <v>1191</v>
      </c>
      <c r="H783" s="22" t="s">
        <v>1979</v>
      </c>
      <c r="I783" s="145" t="s">
        <v>1981</v>
      </c>
      <c r="J783" s="426">
        <v>2.4498126622254199</v>
      </c>
      <c r="K783" s="426">
        <v>3.8231060526540004</v>
      </c>
      <c r="L783" s="488">
        <v>915.6</v>
      </c>
      <c r="M783" s="498"/>
      <c r="N783" s="498"/>
      <c r="O783" s="498"/>
      <c r="P783" s="498"/>
      <c r="Q783" s="498"/>
      <c r="R783" s="498"/>
      <c r="S783" s="498"/>
      <c r="T783" s="498"/>
      <c r="U783" s="498"/>
      <c r="V783" s="498"/>
      <c r="W783" s="498"/>
      <c r="X783" s="498"/>
      <c r="Y783" s="498"/>
      <c r="Z783" s="498"/>
      <c r="AA783" s="498"/>
      <c r="AB783" s="498"/>
      <c r="AC783" s="498">
        <v>16</v>
      </c>
      <c r="AD783" s="498">
        <v>16</v>
      </c>
      <c r="AE783" s="498"/>
      <c r="AF783" s="498"/>
      <c r="AG783" s="585"/>
      <c r="AH783" s="498"/>
      <c r="AI783" s="498">
        <f t="shared" si="63"/>
        <v>16</v>
      </c>
      <c r="AJ783" s="498">
        <f t="shared" si="64"/>
        <v>16</v>
      </c>
      <c r="AK783" s="498"/>
      <c r="AL783" s="498"/>
      <c r="AM783" s="498"/>
      <c r="AN783" s="498"/>
      <c r="AO783" s="498"/>
      <c r="AP783" s="498"/>
      <c r="AQ783" s="498"/>
      <c r="AR783" s="498"/>
      <c r="AS783" s="498"/>
      <c r="AT783" s="498"/>
      <c r="AU783" s="498"/>
      <c r="AV783" s="498"/>
      <c r="AW783" s="498"/>
      <c r="AX783" s="498"/>
      <c r="AY783" s="498"/>
      <c r="AZ783" s="498"/>
      <c r="BA783" s="498">
        <v>64.81</v>
      </c>
      <c r="BB783" s="498">
        <v>64.81</v>
      </c>
      <c r="BC783" s="498"/>
      <c r="BD783" s="498"/>
      <c r="BE783" s="498"/>
      <c r="BF783" s="498"/>
      <c r="BG783" s="256">
        <f t="shared" si="65"/>
        <v>64.81</v>
      </c>
      <c r="BH783" s="26">
        <f t="shared" si="66"/>
        <v>64.81</v>
      </c>
      <c r="BI783" s="514">
        <f t="shared" si="62"/>
        <v>4.2359477124183011E-2</v>
      </c>
      <c r="BJ783" s="515">
        <v>0</v>
      </c>
      <c r="BK783" s="515">
        <v>0</v>
      </c>
      <c r="BL783" s="515">
        <v>0</v>
      </c>
      <c r="BM783" s="515">
        <v>0</v>
      </c>
      <c r="BN783" s="515">
        <v>0</v>
      </c>
      <c r="BO783" s="515">
        <v>0</v>
      </c>
      <c r="BP783" s="515">
        <v>0</v>
      </c>
      <c r="BQ783" s="515">
        <v>0</v>
      </c>
      <c r="BR783" s="515">
        <v>0</v>
      </c>
      <c r="BS783" s="515">
        <v>0</v>
      </c>
      <c r="BT783" s="515">
        <v>0</v>
      </c>
      <c r="BU783" s="515">
        <v>0</v>
      </c>
      <c r="BV783" s="515">
        <v>0</v>
      </c>
      <c r="BW783" s="515">
        <v>0</v>
      </c>
      <c r="BX783" s="515">
        <v>0</v>
      </c>
      <c r="BY783" s="515">
        <v>0</v>
      </c>
      <c r="BZ783" s="515">
        <v>76076.570399999997</v>
      </c>
      <c r="CA783" s="515">
        <v>76076.570399999997</v>
      </c>
      <c r="CB783" s="515">
        <v>0</v>
      </c>
      <c r="CC783" s="515">
        <v>0</v>
      </c>
      <c r="CD783" s="515">
        <v>0</v>
      </c>
      <c r="CE783" s="515">
        <v>0</v>
      </c>
      <c r="CF783" s="515">
        <v>76076.570399999997</v>
      </c>
      <c r="CG783" s="516">
        <v>76076.570399999997</v>
      </c>
      <c r="CH783" s="501">
        <v>5676480.0000000009</v>
      </c>
      <c r="CI783" s="501">
        <v>5676480.0000000009</v>
      </c>
      <c r="CJ783" s="501">
        <v>5361120.0000000009</v>
      </c>
      <c r="CK783" s="257" t="s">
        <v>1976</v>
      </c>
      <c r="CL783" s="108">
        <v>1.62</v>
      </c>
      <c r="CM783" s="245">
        <v>1.62</v>
      </c>
      <c r="CN783" s="109">
        <v>1.53</v>
      </c>
      <c r="CO783" s="436"/>
      <c r="CP783" s="436"/>
      <c r="CQ783" s="436"/>
      <c r="CR783" s="273"/>
      <c r="CS783" s="447">
        <v>37.661912647147524</v>
      </c>
      <c r="CT783" s="448">
        <v>37.661912647147524</v>
      </c>
      <c r="CU783" s="441">
        <v>1.3797396829762947</v>
      </c>
      <c r="CV783" s="442">
        <v>1.3797396829762947</v>
      </c>
      <c r="CW783" s="450" t="s">
        <v>2227</v>
      </c>
      <c r="CX783" s="242"/>
      <c r="CY783" s="436"/>
      <c r="CZ783" s="436"/>
      <c r="DA783" s="437"/>
      <c r="DB783" s="438"/>
      <c r="DC783" s="457">
        <v>0</v>
      </c>
      <c r="DD783" s="458">
        <v>0</v>
      </c>
      <c r="DE783" s="459">
        <v>0</v>
      </c>
      <c r="DF783" s="357">
        <v>0</v>
      </c>
    </row>
    <row r="784" spans="1:110" ht="35.25" customHeight="1" x14ac:dyDescent="0.25">
      <c r="A784" s="401" t="s">
        <v>56</v>
      </c>
      <c r="B784" s="48" t="s">
        <v>57</v>
      </c>
      <c r="C784" s="48" t="s">
        <v>1099</v>
      </c>
      <c r="D784" s="145" t="s">
        <v>1361</v>
      </c>
      <c r="E784" s="145" t="s">
        <v>1191</v>
      </c>
      <c r="F784" s="145" t="s">
        <v>1364</v>
      </c>
      <c r="G784" s="14" t="s">
        <v>1191</v>
      </c>
      <c r="H784" s="22" t="s">
        <v>1978</v>
      </c>
      <c r="I784" s="145" t="s">
        <v>1981</v>
      </c>
      <c r="J784" s="426">
        <v>2.2336527214408242</v>
      </c>
      <c r="K784" s="426">
        <v>2.9846590847010002</v>
      </c>
      <c r="L784" s="488">
        <v>833.5</v>
      </c>
      <c r="M784" s="498"/>
      <c r="N784" s="498"/>
      <c r="O784" s="498"/>
      <c r="P784" s="498"/>
      <c r="Q784" s="498"/>
      <c r="R784" s="498"/>
      <c r="S784" s="498"/>
      <c r="T784" s="498"/>
      <c r="U784" s="498"/>
      <c r="V784" s="498"/>
      <c r="W784" s="498"/>
      <c r="X784" s="498"/>
      <c r="Y784" s="498"/>
      <c r="Z784" s="498"/>
      <c r="AA784" s="498"/>
      <c r="AB784" s="498"/>
      <c r="AC784" s="498">
        <v>3</v>
      </c>
      <c r="AD784" s="498">
        <v>3</v>
      </c>
      <c r="AE784" s="498"/>
      <c r="AF784" s="498"/>
      <c r="AG784" s="585"/>
      <c r="AH784" s="498"/>
      <c r="AI784" s="498">
        <f t="shared" si="63"/>
        <v>3</v>
      </c>
      <c r="AJ784" s="498">
        <f t="shared" si="64"/>
        <v>3</v>
      </c>
      <c r="AK784" s="498"/>
      <c r="AL784" s="498"/>
      <c r="AM784" s="498"/>
      <c r="AN784" s="498"/>
      <c r="AO784" s="498"/>
      <c r="AP784" s="498"/>
      <c r="AQ784" s="498"/>
      <c r="AR784" s="498"/>
      <c r="AS784" s="498"/>
      <c r="AT784" s="498"/>
      <c r="AU784" s="498"/>
      <c r="AV784" s="498"/>
      <c r="AW784" s="498"/>
      <c r="AX784" s="498"/>
      <c r="AY784" s="498"/>
      <c r="AZ784" s="498"/>
      <c r="BA784" s="498">
        <v>10.795</v>
      </c>
      <c r="BB784" s="498">
        <v>10.795</v>
      </c>
      <c r="BC784" s="498"/>
      <c r="BD784" s="498"/>
      <c r="BE784" s="498"/>
      <c r="BF784" s="498"/>
      <c r="BG784" s="256">
        <f t="shared" si="65"/>
        <v>10.795</v>
      </c>
      <c r="BH784" s="26">
        <f t="shared" si="66"/>
        <v>10.795</v>
      </c>
      <c r="BI784" s="514">
        <f t="shared" si="62"/>
        <v>3.0842857142857148E-2</v>
      </c>
      <c r="BJ784" s="515">
        <v>0</v>
      </c>
      <c r="BK784" s="515">
        <v>0</v>
      </c>
      <c r="BL784" s="515">
        <v>0</v>
      </c>
      <c r="BM784" s="515">
        <v>0</v>
      </c>
      <c r="BN784" s="515">
        <v>0</v>
      </c>
      <c r="BO784" s="515">
        <v>0</v>
      </c>
      <c r="BP784" s="515">
        <v>0</v>
      </c>
      <c r="BQ784" s="515">
        <v>0</v>
      </c>
      <c r="BR784" s="515">
        <v>0</v>
      </c>
      <c r="BS784" s="515">
        <v>0</v>
      </c>
      <c r="BT784" s="515">
        <v>0</v>
      </c>
      <c r="BU784" s="515">
        <v>0</v>
      </c>
      <c r="BV784" s="515">
        <v>0</v>
      </c>
      <c r="BW784" s="515">
        <v>0</v>
      </c>
      <c r="BX784" s="515">
        <v>0</v>
      </c>
      <c r="BY784" s="515">
        <v>0</v>
      </c>
      <c r="BZ784" s="515">
        <v>12671.602800000001</v>
      </c>
      <c r="CA784" s="515">
        <v>12671.602800000001</v>
      </c>
      <c r="CB784" s="515">
        <v>0</v>
      </c>
      <c r="CC784" s="515">
        <v>0</v>
      </c>
      <c r="CD784" s="515">
        <v>0</v>
      </c>
      <c r="CE784" s="515">
        <v>0</v>
      </c>
      <c r="CF784" s="515">
        <v>12671.602800000001</v>
      </c>
      <c r="CG784" s="516">
        <v>12671.602800000001</v>
      </c>
      <c r="CH784" s="501">
        <v>6202080.0000000009</v>
      </c>
      <c r="CI784" s="501">
        <v>6202080.0000000009</v>
      </c>
      <c r="CJ784" s="501">
        <v>1226399.9999999998</v>
      </c>
      <c r="CK784" s="257" t="s">
        <v>1976</v>
      </c>
      <c r="CL784" s="108">
        <v>1.77</v>
      </c>
      <c r="CM784" s="245">
        <v>1.77</v>
      </c>
      <c r="CN784" s="109">
        <v>0.35</v>
      </c>
      <c r="CO784" s="436"/>
      <c r="CP784" s="436"/>
      <c r="CQ784" s="436"/>
      <c r="CR784" s="273"/>
      <c r="CS784" s="447">
        <v>41.683921320406597</v>
      </c>
      <c r="CT784" s="448">
        <v>41.395179068856912</v>
      </c>
      <c r="CU784" s="441">
        <v>0.66893011569150163</v>
      </c>
      <c r="CV784" s="442">
        <v>0.66773035564351124</v>
      </c>
      <c r="CW784" s="450" t="s">
        <v>2246</v>
      </c>
      <c r="CX784" s="242"/>
      <c r="CY784" s="436"/>
      <c r="CZ784" s="436"/>
      <c r="DA784" s="437"/>
      <c r="DB784" s="438"/>
      <c r="DC784" s="457">
        <v>71400</v>
      </c>
      <c r="DD784" s="458">
        <v>0</v>
      </c>
      <c r="DE784" s="459">
        <v>0</v>
      </c>
      <c r="DF784" s="357">
        <v>23800</v>
      </c>
    </row>
    <row r="785" spans="1:110" ht="35.25" customHeight="1" x14ac:dyDescent="0.25">
      <c r="A785" s="401" t="s">
        <v>56</v>
      </c>
      <c r="B785" s="48" t="s">
        <v>57</v>
      </c>
      <c r="C785" s="48" t="s">
        <v>1099</v>
      </c>
      <c r="D785" s="145" t="s">
        <v>1361</v>
      </c>
      <c r="E785" s="145" t="s">
        <v>1191</v>
      </c>
      <c r="F785" s="145" t="s">
        <v>1365</v>
      </c>
      <c r="G785" s="14" t="s">
        <v>1191</v>
      </c>
      <c r="H785" s="22" t="s">
        <v>1979</v>
      </c>
      <c r="I785" s="145" t="s">
        <v>1981</v>
      </c>
      <c r="J785" s="426">
        <v>2.2696793782382572</v>
      </c>
      <c r="K785" s="426">
        <v>1.8056818144260001</v>
      </c>
      <c r="L785" s="488">
        <v>620.20000000000005</v>
      </c>
      <c r="M785" s="498"/>
      <c r="N785" s="498"/>
      <c r="O785" s="498"/>
      <c r="P785" s="498"/>
      <c r="Q785" s="498"/>
      <c r="R785" s="498"/>
      <c r="S785" s="498"/>
      <c r="T785" s="498"/>
      <c r="U785" s="498"/>
      <c r="V785" s="498"/>
      <c r="W785" s="498"/>
      <c r="X785" s="498"/>
      <c r="Y785" s="498"/>
      <c r="Z785" s="498"/>
      <c r="AA785" s="498"/>
      <c r="AB785" s="498"/>
      <c r="AC785" s="498">
        <v>10</v>
      </c>
      <c r="AD785" s="498">
        <v>10</v>
      </c>
      <c r="AE785" s="498"/>
      <c r="AF785" s="498"/>
      <c r="AG785" s="585"/>
      <c r="AH785" s="498"/>
      <c r="AI785" s="498">
        <f t="shared" si="63"/>
        <v>10</v>
      </c>
      <c r="AJ785" s="498">
        <f t="shared" si="64"/>
        <v>10</v>
      </c>
      <c r="AK785" s="498"/>
      <c r="AL785" s="498"/>
      <c r="AM785" s="498"/>
      <c r="AN785" s="498"/>
      <c r="AO785" s="498"/>
      <c r="AP785" s="498"/>
      <c r="AQ785" s="498"/>
      <c r="AR785" s="498"/>
      <c r="AS785" s="498"/>
      <c r="AT785" s="498"/>
      <c r="AU785" s="498"/>
      <c r="AV785" s="498"/>
      <c r="AW785" s="498"/>
      <c r="AX785" s="498"/>
      <c r="AY785" s="498"/>
      <c r="AZ785" s="498"/>
      <c r="BA785" s="498">
        <v>51.4</v>
      </c>
      <c r="BB785" s="498">
        <v>51.4</v>
      </c>
      <c r="BC785" s="498"/>
      <c r="BD785" s="498"/>
      <c r="BE785" s="498"/>
      <c r="BF785" s="498"/>
      <c r="BG785" s="256">
        <f t="shared" si="65"/>
        <v>51.4</v>
      </c>
      <c r="BH785" s="26">
        <f t="shared" si="66"/>
        <v>51.4</v>
      </c>
      <c r="BI785" s="514">
        <f t="shared" si="62"/>
        <v>2.9204545454545455E-2</v>
      </c>
      <c r="BJ785" s="515">
        <v>0</v>
      </c>
      <c r="BK785" s="515">
        <v>0</v>
      </c>
      <c r="BL785" s="515">
        <v>0</v>
      </c>
      <c r="BM785" s="515">
        <v>0</v>
      </c>
      <c r="BN785" s="515">
        <v>0</v>
      </c>
      <c r="BO785" s="515">
        <v>0</v>
      </c>
      <c r="BP785" s="515">
        <v>0</v>
      </c>
      <c r="BQ785" s="515">
        <v>0</v>
      </c>
      <c r="BR785" s="515">
        <v>0</v>
      </c>
      <c r="BS785" s="515">
        <v>0</v>
      </c>
      <c r="BT785" s="515">
        <v>0</v>
      </c>
      <c r="BU785" s="515">
        <v>0</v>
      </c>
      <c r="BV785" s="515">
        <v>0</v>
      </c>
      <c r="BW785" s="515">
        <v>0</v>
      </c>
      <c r="BX785" s="515">
        <v>0</v>
      </c>
      <c r="BY785" s="515">
        <v>0</v>
      </c>
      <c r="BZ785" s="515">
        <v>60335.376000000004</v>
      </c>
      <c r="CA785" s="515">
        <v>60335.376000000004</v>
      </c>
      <c r="CB785" s="515">
        <v>0</v>
      </c>
      <c r="CC785" s="515">
        <v>0</v>
      </c>
      <c r="CD785" s="515">
        <v>0</v>
      </c>
      <c r="CE785" s="515">
        <v>0</v>
      </c>
      <c r="CF785" s="515">
        <v>60335.376000000004</v>
      </c>
      <c r="CG785" s="516">
        <v>60335.376000000004</v>
      </c>
      <c r="CH785" s="501">
        <v>6237120.0000000009</v>
      </c>
      <c r="CI785" s="501">
        <v>6237120.0000000009</v>
      </c>
      <c r="CJ785" s="501">
        <v>6167040.0000000009</v>
      </c>
      <c r="CK785" s="257" t="s">
        <v>1976</v>
      </c>
      <c r="CL785" s="108">
        <v>1.78</v>
      </c>
      <c r="CM785" s="245">
        <v>1.78</v>
      </c>
      <c r="CN785" s="109">
        <v>1.76</v>
      </c>
      <c r="CO785" s="436"/>
      <c r="CP785" s="436"/>
      <c r="CQ785" s="436"/>
      <c r="CR785" s="273"/>
      <c r="CS785" s="447">
        <v>37.117903043105372</v>
      </c>
      <c r="CT785" s="448">
        <v>37.117903043105372</v>
      </c>
      <c r="CU785" s="441">
        <v>1.397832571708401</v>
      </c>
      <c r="CV785" s="442">
        <v>1.397832571708401</v>
      </c>
      <c r="CW785" s="450" t="s">
        <v>2214</v>
      </c>
      <c r="CX785" s="242"/>
      <c r="CY785" s="436"/>
      <c r="CZ785" s="436"/>
      <c r="DA785" s="437"/>
      <c r="DB785" s="438"/>
      <c r="DC785" s="457">
        <v>0</v>
      </c>
      <c r="DD785" s="458">
        <v>0</v>
      </c>
      <c r="DE785" s="459">
        <v>0</v>
      </c>
      <c r="DF785" s="357">
        <v>0</v>
      </c>
    </row>
    <row r="786" spans="1:110" ht="35.25" customHeight="1" x14ac:dyDescent="0.25">
      <c r="A786" s="401" t="s">
        <v>56</v>
      </c>
      <c r="B786" s="48" t="s">
        <v>57</v>
      </c>
      <c r="C786" s="48" t="s">
        <v>1099</v>
      </c>
      <c r="D786" s="145" t="s">
        <v>1361</v>
      </c>
      <c r="E786" s="145" t="s">
        <v>1191</v>
      </c>
      <c r="F786" s="145" t="s">
        <v>1366</v>
      </c>
      <c r="G786" s="14" t="s">
        <v>1191</v>
      </c>
      <c r="H786" s="22" t="s">
        <v>1983</v>
      </c>
      <c r="I786" s="145" t="s">
        <v>1981</v>
      </c>
      <c r="J786" s="426">
        <v>2.3417326918331218</v>
      </c>
      <c r="K786" s="426">
        <v>1.7714015114670001</v>
      </c>
      <c r="L786" s="488">
        <v>428.3</v>
      </c>
      <c r="M786" s="498"/>
      <c r="N786" s="498"/>
      <c r="O786" s="498"/>
      <c r="P786" s="498"/>
      <c r="Q786" s="498"/>
      <c r="R786" s="498"/>
      <c r="S786" s="498"/>
      <c r="T786" s="498"/>
      <c r="U786" s="498"/>
      <c r="V786" s="498"/>
      <c r="W786" s="498"/>
      <c r="X786" s="498"/>
      <c r="Y786" s="498"/>
      <c r="Z786" s="498"/>
      <c r="AA786" s="498"/>
      <c r="AB786" s="498"/>
      <c r="AC786" s="498"/>
      <c r="AD786" s="498"/>
      <c r="AE786" s="498"/>
      <c r="AF786" s="498"/>
      <c r="AG786" s="585"/>
      <c r="AH786" s="498"/>
      <c r="AI786" s="498">
        <f t="shared" si="63"/>
        <v>0</v>
      </c>
      <c r="AJ786" s="498">
        <f t="shared" si="64"/>
        <v>0</v>
      </c>
      <c r="AK786" s="498"/>
      <c r="AL786" s="498"/>
      <c r="AM786" s="498"/>
      <c r="AN786" s="498"/>
      <c r="AO786" s="498"/>
      <c r="AP786" s="498"/>
      <c r="AQ786" s="498"/>
      <c r="AR786" s="498"/>
      <c r="AS786" s="498"/>
      <c r="AT786" s="498"/>
      <c r="AU786" s="498"/>
      <c r="AV786" s="498"/>
      <c r="AW786" s="498"/>
      <c r="AX786" s="498"/>
      <c r="AY786" s="498"/>
      <c r="AZ786" s="498"/>
      <c r="BA786" s="498"/>
      <c r="BB786" s="498"/>
      <c r="BC786" s="498"/>
      <c r="BD786" s="498"/>
      <c r="BE786" s="498"/>
      <c r="BF786" s="498"/>
      <c r="BG786" s="256">
        <f t="shared" si="65"/>
        <v>0</v>
      </c>
      <c r="BH786" s="26">
        <f t="shared" si="66"/>
        <v>0</v>
      </c>
      <c r="BI786" s="514">
        <f t="shared" si="62"/>
        <v>0</v>
      </c>
      <c r="BJ786" s="515">
        <v>0</v>
      </c>
      <c r="BK786" s="515">
        <v>0</v>
      </c>
      <c r="BL786" s="515">
        <v>0</v>
      </c>
      <c r="BM786" s="515">
        <v>0</v>
      </c>
      <c r="BN786" s="515">
        <v>0</v>
      </c>
      <c r="BO786" s="515">
        <v>0</v>
      </c>
      <c r="BP786" s="515">
        <v>0</v>
      </c>
      <c r="BQ786" s="515">
        <v>0</v>
      </c>
      <c r="BR786" s="515">
        <v>0</v>
      </c>
      <c r="BS786" s="515">
        <v>0</v>
      </c>
      <c r="BT786" s="515">
        <v>0</v>
      </c>
      <c r="BU786" s="515">
        <v>0</v>
      </c>
      <c r="BV786" s="515">
        <v>0</v>
      </c>
      <c r="BW786" s="515">
        <v>0</v>
      </c>
      <c r="BX786" s="515">
        <v>0</v>
      </c>
      <c r="BY786" s="515">
        <v>0</v>
      </c>
      <c r="BZ786" s="515">
        <v>0</v>
      </c>
      <c r="CA786" s="515">
        <v>0</v>
      </c>
      <c r="CB786" s="515">
        <v>0</v>
      </c>
      <c r="CC786" s="515">
        <v>0</v>
      </c>
      <c r="CD786" s="515">
        <v>0</v>
      </c>
      <c r="CE786" s="515">
        <v>0</v>
      </c>
      <c r="CF786" s="515">
        <v>0</v>
      </c>
      <c r="CG786" s="516">
        <v>0</v>
      </c>
      <c r="CH786" s="501">
        <v>6377280.0000000009</v>
      </c>
      <c r="CI786" s="501">
        <v>6377280.0000000009</v>
      </c>
      <c r="CJ786" s="501">
        <v>6447360.0000000009</v>
      </c>
      <c r="CK786" s="257" t="s">
        <v>1976</v>
      </c>
      <c r="CL786" s="108">
        <v>1.82</v>
      </c>
      <c r="CM786" s="245">
        <v>1.82</v>
      </c>
      <c r="CN786" s="109">
        <v>1.84</v>
      </c>
      <c r="CO786" s="436"/>
      <c r="CP786" s="436"/>
      <c r="CQ786" s="436"/>
      <c r="CR786" s="273"/>
      <c r="CS786" s="447">
        <v>109.41921927679492</v>
      </c>
      <c r="CT786" s="448">
        <v>109.41921927679492</v>
      </c>
      <c r="CU786" s="441">
        <v>0.84666999039417556</v>
      </c>
      <c r="CV786" s="442">
        <v>0.84666999039417556</v>
      </c>
      <c r="CW786" s="450" t="s">
        <v>2246</v>
      </c>
      <c r="CX786" s="242"/>
      <c r="CY786" s="436"/>
      <c r="CZ786" s="436"/>
      <c r="DA786" s="437"/>
      <c r="DB786" s="438"/>
      <c r="DC786" s="457">
        <v>0</v>
      </c>
      <c r="DD786" s="458">
        <v>107135</v>
      </c>
      <c r="DE786" s="459">
        <v>0</v>
      </c>
      <c r="DF786" s="357">
        <v>35711.666666666664</v>
      </c>
    </row>
    <row r="787" spans="1:110" ht="35.25" customHeight="1" x14ac:dyDescent="0.25">
      <c r="A787" s="401" t="s">
        <v>56</v>
      </c>
      <c r="B787" s="48" t="s">
        <v>57</v>
      </c>
      <c r="C787" s="48" t="s">
        <v>1099</v>
      </c>
      <c r="D787" s="145" t="s">
        <v>1361</v>
      </c>
      <c r="E787" s="145" t="s">
        <v>1191</v>
      </c>
      <c r="F787" s="145" t="s">
        <v>1367</v>
      </c>
      <c r="G787" s="14" t="s">
        <v>1191</v>
      </c>
      <c r="H787" s="22" t="s">
        <v>1978</v>
      </c>
      <c r="I787" s="145" t="s">
        <v>1981</v>
      </c>
      <c r="J787" s="426">
        <v>2.4137860054279874</v>
      </c>
      <c r="K787" s="426">
        <v>3.2374999932660002</v>
      </c>
      <c r="L787" s="488">
        <v>691.4</v>
      </c>
      <c r="M787" s="498"/>
      <c r="N787" s="498"/>
      <c r="O787" s="498"/>
      <c r="P787" s="498"/>
      <c r="Q787" s="498"/>
      <c r="R787" s="498"/>
      <c r="S787" s="498"/>
      <c r="T787" s="498"/>
      <c r="U787" s="498"/>
      <c r="V787" s="498"/>
      <c r="W787" s="498"/>
      <c r="X787" s="498"/>
      <c r="Y787" s="498"/>
      <c r="Z787" s="498"/>
      <c r="AA787" s="498"/>
      <c r="AB787" s="498"/>
      <c r="AC787" s="498">
        <v>2</v>
      </c>
      <c r="AD787" s="498">
        <v>2</v>
      </c>
      <c r="AE787" s="498"/>
      <c r="AF787" s="498"/>
      <c r="AG787" s="585"/>
      <c r="AH787" s="498"/>
      <c r="AI787" s="498">
        <f t="shared" si="63"/>
        <v>2</v>
      </c>
      <c r="AJ787" s="498">
        <f t="shared" si="64"/>
        <v>2</v>
      </c>
      <c r="AK787" s="498"/>
      <c r="AL787" s="498"/>
      <c r="AM787" s="498"/>
      <c r="AN787" s="498"/>
      <c r="AO787" s="498"/>
      <c r="AP787" s="498"/>
      <c r="AQ787" s="498"/>
      <c r="AR787" s="498"/>
      <c r="AS787" s="498"/>
      <c r="AT787" s="498"/>
      <c r="AU787" s="498"/>
      <c r="AV787" s="498"/>
      <c r="AW787" s="498"/>
      <c r="AX787" s="498"/>
      <c r="AY787" s="498"/>
      <c r="AZ787" s="498"/>
      <c r="BA787" s="498">
        <v>30.94</v>
      </c>
      <c r="BB787" s="498">
        <v>30.94</v>
      </c>
      <c r="BC787" s="498"/>
      <c r="BD787" s="498"/>
      <c r="BE787" s="498"/>
      <c r="BF787" s="498"/>
      <c r="BG787" s="256">
        <f t="shared" si="65"/>
        <v>30.94</v>
      </c>
      <c r="BH787" s="26">
        <f t="shared" si="66"/>
        <v>30.94</v>
      </c>
      <c r="BI787" s="514">
        <f t="shared" si="62"/>
        <v>3.8675000000000001E-2</v>
      </c>
      <c r="BJ787" s="515">
        <v>0</v>
      </c>
      <c r="BK787" s="515">
        <v>0</v>
      </c>
      <c r="BL787" s="515">
        <v>0</v>
      </c>
      <c r="BM787" s="515">
        <v>0</v>
      </c>
      <c r="BN787" s="515">
        <v>0</v>
      </c>
      <c r="BO787" s="515">
        <v>0</v>
      </c>
      <c r="BP787" s="515">
        <v>0</v>
      </c>
      <c r="BQ787" s="515">
        <v>0</v>
      </c>
      <c r="BR787" s="515">
        <v>0</v>
      </c>
      <c r="BS787" s="515">
        <v>0</v>
      </c>
      <c r="BT787" s="515">
        <v>0</v>
      </c>
      <c r="BU787" s="515">
        <v>0</v>
      </c>
      <c r="BV787" s="515">
        <v>0</v>
      </c>
      <c r="BW787" s="515">
        <v>0</v>
      </c>
      <c r="BX787" s="515">
        <v>0</v>
      </c>
      <c r="BY787" s="515">
        <v>0</v>
      </c>
      <c r="BZ787" s="515">
        <v>36318.609600000003</v>
      </c>
      <c r="CA787" s="515">
        <v>36318.609600000003</v>
      </c>
      <c r="CB787" s="515">
        <v>0</v>
      </c>
      <c r="CC787" s="515">
        <v>0</v>
      </c>
      <c r="CD787" s="515">
        <v>0</v>
      </c>
      <c r="CE787" s="515">
        <v>0</v>
      </c>
      <c r="CF787" s="515">
        <v>36318.609600000003</v>
      </c>
      <c r="CG787" s="516">
        <v>36318.609600000003</v>
      </c>
      <c r="CH787" s="501">
        <v>5886720</v>
      </c>
      <c r="CI787" s="501">
        <v>5886720</v>
      </c>
      <c r="CJ787" s="501">
        <v>2803200.0000000009</v>
      </c>
      <c r="CK787" s="257" t="s">
        <v>1976</v>
      </c>
      <c r="CL787" s="108">
        <v>1.68</v>
      </c>
      <c r="CM787" s="245">
        <v>1.68</v>
      </c>
      <c r="CN787" s="109">
        <v>0.8</v>
      </c>
      <c r="CO787" s="436"/>
      <c r="CP787" s="436"/>
      <c r="CQ787" s="436"/>
      <c r="CR787" s="273"/>
      <c r="CS787" s="447">
        <v>39.402088041704523</v>
      </c>
      <c r="CT787" s="448">
        <v>39.402088041704523</v>
      </c>
      <c r="CU787" s="441">
        <v>1.3648602952670954</v>
      </c>
      <c r="CV787" s="442">
        <v>1.3648602952670954</v>
      </c>
      <c r="CW787" s="450" t="s">
        <v>2214</v>
      </c>
      <c r="CX787" s="242"/>
      <c r="CY787" s="436"/>
      <c r="CZ787" s="436"/>
      <c r="DA787" s="437"/>
      <c r="DB787" s="438"/>
      <c r="DC787" s="457">
        <v>0</v>
      </c>
      <c r="DD787" s="458">
        <v>0</v>
      </c>
      <c r="DE787" s="459">
        <v>0</v>
      </c>
      <c r="DF787" s="357">
        <v>0</v>
      </c>
    </row>
    <row r="788" spans="1:110" ht="35.25" customHeight="1" x14ac:dyDescent="0.25">
      <c r="A788" s="401" t="s">
        <v>56</v>
      </c>
      <c r="B788" s="48" t="s">
        <v>57</v>
      </c>
      <c r="C788" s="48" t="s">
        <v>1099</v>
      </c>
      <c r="D788" s="145" t="s">
        <v>1368</v>
      </c>
      <c r="E788" s="145" t="s">
        <v>1124</v>
      </c>
      <c r="F788" s="145" t="s">
        <v>1369</v>
      </c>
      <c r="G788" s="14" t="s">
        <v>1124</v>
      </c>
      <c r="H788" s="22" t="s">
        <v>1979</v>
      </c>
      <c r="I788" s="145" t="s">
        <v>1981</v>
      </c>
      <c r="J788" s="426">
        <v>3.2784257685663705</v>
      </c>
      <c r="K788" s="426">
        <v>2.0155302988380002</v>
      </c>
      <c r="L788" s="488">
        <v>799</v>
      </c>
      <c r="M788" s="498"/>
      <c r="N788" s="498"/>
      <c r="O788" s="498"/>
      <c r="P788" s="498"/>
      <c r="Q788" s="498"/>
      <c r="R788" s="498"/>
      <c r="S788" s="498"/>
      <c r="T788" s="498"/>
      <c r="U788" s="498"/>
      <c r="V788" s="498"/>
      <c r="W788" s="498"/>
      <c r="X788" s="498"/>
      <c r="Y788" s="498"/>
      <c r="Z788" s="498"/>
      <c r="AA788" s="498"/>
      <c r="AB788" s="498"/>
      <c r="AC788" s="498">
        <v>15</v>
      </c>
      <c r="AD788" s="498">
        <v>15</v>
      </c>
      <c r="AE788" s="498"/>
      <c r="AF788" s="498"/>
      <c r="AG788" s="585"/>
      <c r="AH788" s="498"/>
      <c r="AI788" s="498">
        <f t="shared" si="63"/>
        <v>15</v>
      </c>
      <c r="AJ788" s="498">
        <f t="shared" si="64"/>
        <v>15</v>
      </c>
      <c r="AK788" s="498"/>
      <c r="AL788" s="498"/>
      <c r="AM788" s="498"/>
      <c r="AN788" s="498"/>
      <c r="AO788" s="498"/>
      <c r="AP788" s="498"/>
      <c r="AQ788" s="498"/>
      <c r="AR788" s="498"/>
      <c r="AS788" s="498"/>
      <c r="AT788" s="498"/>
      <c r="AU788" s="498"/>
      <c r="AV788" s="498"/>
      <c r="AW788" s="498"/>
      <c r="AX788" s="498"/>
      <c r="AY788" s="498"/>
      <c r="AZ788" s="498"/>
      <c r="BA788" s="498">
        <v>70</v>
      </c>
      <c r="BB788" s="498">
        <v>70</v>
      </c>
      <c r="BC788" s="498"/>
      <c r="BD788" s="498"/>
      <c r="BE788" s="498"/>
      <c r="BF788" s="498"/>
      <c r="BG788" s="256">
        <f t="shared" si="65"/>
        <v>70</v>
      </c>
      <c r="BH788" s="26">
        <f t="shared" si="66"/>
        <v>70</v>
      </c>
      <c r="BI788" s="514">
        <f t="shared" si="62"/>
        <v>3.7634408602150539E-2</v>
      </c>
      <c r="BJ788" s="515">
        <v>0</v>
      </c>
      <c r="BK788" s="515">
        <v>0</v>
      </c>
      <c r="BL788" s="515">
        <v>0</v>
      </c>
      <c r="BM788" s="515">
        <v>0</v>
      </c>
      <c r="BN788" s="515">
        <v>0</v>
      </c>
      <c r="BO788" s="515">
        <v>0</v>
      </c>
      <c r="BP788" s="515">
        <v>0</v>
      </c>
      <c r="BQ788" s="515">
        <v>0</v>
      </c>
      <c r="BR788" s="515">
        <v>0</v>
      </c>
      <c r="BS788" s="515">
        <v>0</v>
      </c>
      <c r="BT788" s="515">
        <v>0</v>
      </c>
      <c r="BU788" s="515">
        <v>0</v>
      </c>
      <c r="BV788" s="515">
        <v>0</v>
      </c>
      <c r="BW788" s="515">
        <v>0</v>
      </c>
      <c r="BX788" s="515">
        <v>0</v>
      </c>
      <c r="BY788" s="515">
        <v>0</v>
      </c>
      <c r="BZ788" s="515">
        <v>82168.800000000003</v>
      </c>
      <c r="CA788" s="515">
        <v>82168.800000000003</v>
      </c>
      <c r="CB788" s="515">
        <v>0</v>
      </c>
      <c r="CC788" s="515">
        <v>0</v>
      </c>
      <c r="CD788" s="515">
        <v>0</v>
      </c>
      <c r="CE788" s="515">
        <v>0</v>
      </c>
      <c r="CF788" s="515">
        <v>82168.800000000003</v>
      </c>
      <c r="CG788" s="516">
        <v>82168.800000000003</v>
      </c>
      <c r="CH788" s="501">
        <v>6307200.0000000009</v>
      </c>
      <c r="CI788" s="501">
        <v>6307200.0000000009</v>
      </c>
      <c r="CJ788" s="501">
        <v>6517440.0000000009</v>
      </c>
      <c r="CK788" s="257" t="s">
        <v>1976</v>
      </c>
      <c r="CL788" s="108">
        <v>1.8</v>
      </c>
      <c r="CM788" s="245">
        <v>1.8</v>
      </c>
      <c r="CN788" s="109">
        <v>1.86</v>
      </c>
      <c r="CO788" s="436"/>
      <c r="CP788" s="436"/>
      <c r="CQ788" s="436"/>
      <c r="CR788" s="273"/>
      <c r="CS788" s="447">
        <v>60.465921997034997</v>
      </c>
      <c r="CT788" s="448">
        <v>52.040507048308918</v>
      </c>
      <c r="CU788" s="441">
        <v>0.42020542543068862</v>
      </c>
      <c r="CV788" s="442">
        <v>0.39144974301182822</v>
      </c>
      <c r="CW788" s="450" t="s">
        <v>2228</v>
      </c>
      <c r="CX788" s="242"/>
      <c r="CY788" s="436"/>
      <c r="CZ788" s="436"/>
      <c r="DA788" s="437"/>
      <c r="DB788" s="438"/>
      <c r="DC788" s="457">
        <v>0</v>
      </c>
      <c r="DD788" s="458">
        <v>0</v>
      </c>
      <c r="DE788" s="459">
        <v>56800</v>
      </c>
      <c r="DF788" s="357">
        <v>18933.333333333332</v>
      </c>
    </row>
    <row r="789" spans="1:110" ht="35.25" customHeight="1" x14ac:dyDescent="0.25">
      <c r="A789" s="401" t="s">
        <v>56</v>
      </c>
      <c r="B789" s="48" t="s">
        <v>57</v>
      </c>
      <c r="C789" s="48" t="s">
        <v>1099</v>
      </c>
      <c r="D789" s="145" t="s">
        <v>1368</v>
      </c>
      <c r="E789" s="145" t="s">
        <v>1124</v>
      </c>
      <c r="F789" s="145" t="s">
        <v>1370</v>
      </c>
      <c r="G789" s="14" t="s">
        <v>1124</v>
      </c>
      <c r="H789" s="22" t="s">
        <v>1979</v>
      </c>
      <c r="I789" s="145" t="s">
        <v>1981</v>
      </c>
      <c r="J789" s="426">
        <v>2.954185857389477</v>
      </c>
      <c r="K789" s="426">
        <v>2.3140151467020003</v>
      </c>
      <c r="L789" s="488">
        <v>1094.8</v>
      </c>
      <c r="M789" s="498"/>
      <c r="N789" s="498"/>
      <c r="O789" s="498"/>
      <c r="P789" s="498"/>
      <c r="Q789" s="498"/>
      <c r="R789" s="498"/>
      <c r="S789" s="498"/>
      <c r="T789" s="498"/>
      <c r="U789" s="498"/>
      <c r="V789" s="498"/>
      <c r="W789" s="498"/>
      <c r="X789" s="498"/>
      <c r="Y789" s="498"/>
      <c r="Z789" s="498"/>
      <c r="AA789" s="498"/>
      <c r="AB789" s="498"/>
      <c r="AC789" s="498">
        <v>7</v>
      </c>
      <c r="AD789" s="498">
        <v>7</v>
      </c>
      <c r="AE789" s="498"/>
      <c r="AF789" s="498"/>
      <c r="AG789" s="585"/>
      <c r="AH789" s="498"/>
      <c r="AI789" s="498">
        <f t="shared" si="63"/>
        <v>7</v>
      </c>
      <c r="AJ789" s="498">
        <f t="shared" si="64"/>
        <v>7</v>
      </c>
      <c r="AK789" s="498"/>
      <c r="AL789" s="498"/>
      <c r="AM789" s="498"/>
      <c r="AN789" s="498"/>
      <c r="AO789" s="498"/>
      <c r="AP789" s="498"/>
      <c r="AQ789" s="498"/>
      <c r="AR789" s="498"/>
      <c r="AS789" s="498"/>
      <c r="AT789" s="498"/>
      <c r="AU789" s="498"/>
      <c r="AV789" s="498"/>
      <c r="AW789" s="498"/>
      <c r="AX789" s="498"/>
      <c r="AY789" s="498"/>
      <c r="AZ789" s="498"/>
      <c r="BA789" s="498">
        <v>39.32</v>
      </c>
      <c r="BB789" s="498">
        <v>39.32</v>
      </c>
      <c r="BC789" s="498"/>
      <c r="BD789" s="498"/>
      <c r="BE789" s="498"/>
      <c r="BF789" s="498"/>
      <c r="BG789" s="256">
        <f t="shared" si="65"/>
        <v>39.32</v>
      </c>
      <c r="BH789" s="26">
        <f t="shared" si="66"/>
        <v>39.32</v>
      </c>
      <c r="BI789" s="514">
        <f t="shared" si="62"/>
        <v>2.0694736842105266E-2</v>
      </c>
      <c r="BJ789" s="515">
        <v>0</v>
      </c>
      <c r="BK789" s="515">
        <v>0</v>
      </c>
      <c r="BL789" s="515">
        <v>0</v>
      </c>
      <c r="BM789" s="515">
        <v>0</v>
      </c>
      <c r="BN789" s="515">
        <v>0</v>
      </c>
      <c r="BO789" s="515">
        <v>0</v>
      </c>
      <c r="BP789" s="515">
        <v>0</v>
      </c>
      <c r="BQ789" s="515">
        <v>0</v>
      </c>
      <c r="BR789" s="515">
        <v>0</v>
      </c>
      <c r="BS789" s="515">
        <v>0</v>
      </c>
      <c r="BT789" s="515">
        <v>0</v>
      </c>
      <c r="BU789" s="515">
        <v>0</v>
      </c>
      <c r="BV789" s="515">
        <v>0</v>
      </c>
      <c r="BW789" s="515">
        <v>0</v>
      </c>
      <c r="BX789" s="515">
        <v>0</v>
      </c>
      <c r="BY789" s="515">
        <v>0</v>
      </c>
      <c r="BZ789" s="515">
        <v>46155.388800000008</v>
      </c>
      <c r="CA789" s="515">
        <v>46155.388800000008</v>
      </c>
      <c r="CB789" s="515">
        <v>0</v>
      </c>
      <c r="CC789" s="515">
        <v>0</v>
      </c>
      <c r="CD789" s="515">
        <v>0</v>
      </c>
      <c r="CE789" s="515">
        <v>0</v>
      </c>
      <c r="CF789" s="515">
        <v>46155.388800000008</v>
      </c>
      <c r="CG789" s="516">
        <v>46155.388800000008</v>
      </c>
      <c r="CH789" s="501">
        <v>6552480.0000000009</v>
      </c>
      <c r="CI789" s="501">
        <v>6552480.0000000009</v>
      </c>
      <c r="CJ789" s="501">
        <v>6657600</v>
      </c>
      <c r="CK789" s="257" t="s">
        <v>1976</v>
      </c>
      <c r="CL789" s="108">
        <v>1.87</v>
      </c>
      <c r="CM789" s="245">
        <v>1.87</v>
      </c>
      <c r="CN789" s="109">
        <v>1.9</v>
      </c>
      <c r="CO789" s="436"/>
      <c r="CP789" s="436"/>
      <c r="CQ789" s="436"/>
      <c r="CR789" s="273"/>
      <c r="CS789" s="447">
        <v>47.248217948688684</v>
      </c>
      <c r="CT789" s="448">
        <v>47.248217948688684</v>
      </c>
      <c r="CU789" s="441">
        <v>0.45597177859079602</v>
      </c>
      <c r="CV789" s="442">
        <v>0.45597177859079602</v>
      </c>
      <c r="CW789" s="450" t="s">
        <v>2330</v>
      </c>
      <c r="CX789" s="242"/>
      <c r="CY789" s="436"/>
      <c r="CZ789" s="436"/>
      <c r="DA789" s="437"/>
      <c r="DB789" s="438"/>
      <c r="DC789" s="457">
        <v>0</v>
      </c>
      <c r="DD789" s="458">
        <v>0</v>
      </c>
      <c r="DE789" s="459">
        <v>77958</v>
      </c>
      <c r="DF789" s="357">
        <v>25986</v>
      </c>
    </row>
    <row r="790" spans="1:110" ht="35.25" customHeight="1" x14ac:dyDescent="0.25">
      <c r="A790" s="401" t="s">
        <v>56</v>
      </c>
      <c r="B790" s="48" t="s">
        <v>57</v>
      </c>
      <c r="C790" s="48" t="s">
        <v>1099</v>
      </c>
      <c r="D790" s="145" t="s">
        <v>1371</v>
      </c>
      <c r="E790" s="145" t="s">
        <v>1372</v>
      </c>
      <c r="F790" s="145" t="s">
        <v>1373</v>
      </c>
      <c r="G790" s="14" t="s">
        <v>1372</v>
      </c>
      <c r="H790" s="22" t="s">
        <v>1979</v>
      </c>
      <c r="I790" s="145" t="s">
        <v>1981</v>
      </c>
      <c r="J790" s="426">
        <v>2.6515619402910429</v>
      </c>
      <c r="K790" s="426">
        <v>2.9816287816770002</v>
      </c>
      <c r="L790" s="488">
        <v>1019.1</v>
      </c>
      <c r="M790" s="498"/>
      <c r="N790" s="498"/>
      <c r="O790" s="498"/>
      <c r="P790" s="498"/>
      <c r="Q790" s="498"/>
      <c r="R790" s="498"/>
      <c r="S790" s="498"/>
      <c r="T790" s="498"/>
      <c r="U790" s="498"/>
      <c r="V790" s="498"/>
      <c r="W790" s="498"/>
      <c r="X790" s="498"/>
      <c r="Y790" s="498"/>
      <c r="Z790" s="498"/>
      <c r="AA790" s="498"/>
      <c r="AB790" s="498"/>
      <c r="AC790" s="498">
        <v>6</v>
      </c>
      <c r="AD790" s="498">
        <v>6</v>
      </c>
      <c r="AE790" s="498"/>
      <c r="AF790" s="498"/>
      <c r="AG790" s="585"/>
      <c r="AH790" s="498"/>
      <c r="AI790" s="498">
        <f t="shared" si="63"/>
        <v>6</v>
      </c>
      <c r="AJ790" s="498">
        <f t="shared" si="64"/>
        <v>6</v>
      </c>
      <c r="AK790" s="498"/>
      <c r="AL790" s="498"/>
      <c r="AM790" s="498"/>
      <c r="AN790" s="498"/>
      <c r="AO790" s="498"/>
      <c r="AP790" s="498"/>
      <c r="AQ790" s="498"/>
      <c r="AR790" s="498"/>
      <c r="AS790" s="498"/>
      <c r="AT790" s="498"/>
      <c r="AU790" s="498"/>
      <c r="AV790" s="498"/>
      <c r="AW790" s="498"/>
      <c r="AX790" s="498"/>
      <c r="AY790" s="498"/>
      <c r="AZ790" s="498"/>
      <c r="BA790" s="498">
        <v>30.72</v>
      </c>
      <c r="BB790" s="498">
        <v>30.72</v>
      </c>
      <c r="BC790" s="498"/>
      <c r="BD790" s="498"/>
      <c r="BE790" s="498"/>
      <c r="BF790" s="498"/>
      <c r="BG790" s="256">
        <f t="shared" si="65"/>
        <v>30.72</v>
      </c>
      <c r="BH790" s="26">
        <f t="shared" si="66"/>
        <v>30.72</v>
      </c>
      <c r="BI790" s="514">
        <f t="shared" si="62"/>
        <v>1.6605405405405404E-2</v>
      </c>
      <c r="BJ790" s="515">
        <v>0</v>
      </c>
      <c r="BK790" s="515">
        <v>0</v>
      </c>
      <c r="BL790" s="515">
        <v>0</v>
      </c>
      <c r="BM790" s="515">
        <v>0</v>
      </c>
      <c r="BN790" s="515">
        <v>0</v>
      </c>
      <c r="BO790" s="515">
        <v>0</v>
      </c>
      <c r="BP790" s="515">
        <v>0</v>
      </c>
      <c r="BQ790" s="515">
        <v>0</v>
      </c>
      <c r="BR790" s="515">
        <v>0</v>
      </c>
      <c r="BS790" s="515">
        <v>0</v>
      </c>
      <c r="BT790" s="515">
        <v>0</v>
      </c>
      <c r="BU790" s="515">
        <v>0</v>
      </c>
      <c r="BV790" s="515">
        <v>0</v>
      </c>
      <c r="BW790" s="515">
        <v>0</v>
      </c>
      <c r="BX790" s="515">
        <v>0</v>
      </c>
      <c r="BY790" s="515">
        <v>0</v>
      </c>
      <c r="BZ790" s="515">
        <v>36060.364800000003</v>
      </c>
      <c r="CA790" s="515">
        <v>36060.364800000003</v>
      </c>
      <c r="CB790" s="515">
        <v>0</v>
      </c>
      <c r="CC790" s="515">
        <v>0</v>
      </c>
      <c r="CD790" s="515">
        <v>0</v>
      </c>
      <c r="CE790" s="515">
        <v>0</v>
      </c>
      <c r="CF790" s="515">
        <v>36060.364800000003</v>
      </c>
      <c r="CG790" s="516">
        <v>36060.364800000003</v>
      </c>
      <c r="CH790" s="501">
        <v>6494445.2026187992</v>
      </c>
      <c r="CI790" s="501">
        <v>6494445.2026187992</v>
      </c>
      <c r="CJ790" s="501">
        <v>6356996.626902001</v>
      </c>
      <c r="CK790" s="257" t="s">
        <v>1976</v>
      </c>
      <c r="CL790" s="108">
        <v>1.89</v>
      </c>
      <c r="CM790" s="245">
        <v>1.89</v>
      </c>
      <c r="CN790" s="109">
        <v>1.85</v>
      </c>
      <c r="CO790" s="436"/>
      <c r="CP790" s="436"/>
      <c r="CQ790" s="436"/>
      <c r="CR790" s="273"/>
      <c r="CS790" s="447">
        <v>131.75480962485804</v>
      </c>
      <c r="CT790" s="448">
        <v>95.511602202724191</v>
      </c>
      <c r="CU790" s="441">
        <v>0.52058299341175485</v>
      </c>
      <c r="CV790" s="442">
        <v>0.47452600202673167</v>
      </c>
      <c r="CW790" s="450" t="s">
        <v>2276</v>
      </c>
      <c r="CX790" s="242"/>
      <c r="CY790" s="436"/>
      <c r="CZ790" s="436"/>
      <c r="DA790" s="437"/>
      <c r="DB790" s="438"/>
      <c r="DC790" s="457">
        <v>0</v>
      </c>
      <c r="DD790" s="458">
        <v>17480</v>
      </c>
      <c r="DE790" s="459">
        <v>0</v>
      </c>
      <c r="DF790" s="357">
        <v>5826.666666666667</v>
      </c>
    </row>
    <row r="791" spans="1:110" ht="35.25" customHeight="1" x14ac:dyDescent="0.25">
      <c r="A791" s="401" t="s">
        <v>56</v>
      </c>
      <c r="B791" s="48" t="s">
        <v>57</v>
      </c>
      <c r="C791" s="48" t="s">
        <v>1099</v>
      </c>
      <c r="D791" s="145" t="s">
        <v>1371</v>
      </c>
      <c r="E791" s="145" t="s">
        <v>1372</v>
      </c>
      <c r="F791" s="145" t="s">
        <v>1374</v>
      </c>
      <c r="G791" s="14" t="s">
        <v>1372</v>
      </c>
      <c r="H791" s="22" t="s">
        <v>1979</v>
      </c>
      <c r="I791" s="145" t="s">
        <v>1981</v>
      </c>
      <c r="J791" s="426">
        <v>2.2696793782382572</v>
      </c>
      <c r="K791" s="426">
        <v>10.352272705739999</v>
      </c>
      <c r="L791" s="488">
        <v>873.8</v>
      </c>
      <c r="M791" s="498"/>
      <c r="N791" s="498"/>
      <c r="O791" s="498"/>
      <c r="P791" s="498"/>
      <c r="Q791" s="498"/>
      <c r="R791" s="498"/>
      <c r="S791" s="498"/>
      <c r="T791" s="498"/>
      <c r="U791" s="498"/>
      <c r="V791" s="498"/>
      <c r="W791" s="498"/>
      <c r="X791" s="498"/>
      <c r="Y791" s="498"/>
      <c r="Z791" s="498"/>
      <c r="AA791" s="498"/>
      <c r="AB791" s="498"/>
      <c r="AC791" s="498">
        <v>36</v>
      </c>
      <c r="AD791" s="498">
        <v>36</v>
      </c>
      <c r="AE791" s="498"/>
      <c r="AF791" s="498"/>
      <c r="AG791" s="585"/>
      <c r="AH791" s="498"/>
      <c r="AI791" s="498">
        <f t="shared" si="63"/>
        <v>36</v>
      </c>
      <c r="AJ791" s="498">
        <f t="shared" si="64"/>
        <v>36</v>
      </c>
      <c r="AK791" s="498"/>
      <c r="AL791" s="498"/>
      <c r="AM791" s="498"/>
      <c r="AN791" s="498"/>
      <c r="AO791" s="498"/>
      <c r="AP791" s="498"/>
      <c r="AQ791" s="498"/>
      <c r="AR791" s="498"/>
      <c r="AS791" s="498"/>
      <c r="AT791" s="498"/>
      <c r="AU791" s="498"/>
      <c r="AV791" s="498"/>
      <c r="AW791" s="498"/>
      <c r="AX791" s="498"/>
      <c r="AY791" s="498"/>
      <c r="AZ791" s="498"/>
      <c r="BA791" s="498">
        <v>230.92</v>
      </c>
      <c r="BB791" s="498">
        <v>230.92</v>
      </c>
      <c r="BC791" s="498"/>
      <c r="BD791" s="498"/>
      <c r="BE791" s="498"/>
      <c r="BF791" s="498"/>
      <c r="BG791" s="256">
        <f t="shared" si="65"/>
        <v>230.92</v>
      </c>
      <c r="BH791" s="26">
        <f t="shared" si="66"/>
        <v>230.92</v>
      </c>
      <c r="BI791" s="514">
        <f t="shared" si="62"/>
        <v>0.1382754491017964</v>
      </c>
      <c r="BJ791" s="515">
        <v>0</v>
      </c>
      <c r="BK791" s="515">
        <v>0</v>
      </c>
      <c r="BL791" s="515">
        <v>0</v>
      </c>
      <c r="BM791" s="515">
        <v>0</v>
      </c>
      <c r="BN791" s="515">
        <v>0</v>
      </c>
      <c r="BO791" s="515">
        <v>0</v>
      </c>
      <c r="BP791" s="515">
        <v>0</v>
      </c>
      <c r="BQ791" s="515">
        <v>0</v>
      </c>
      <c r="BR791" s="515">
        <v>0</v>
      </c>
      <c r="BS791" s="515">
        <v>0</v>
      </c>
      <c r="BT791" s="515">
        <v>0</v>
      </c>
      <c r="BU791" s="515">
        <v>0</v>
      </c>
      <c r="BV791" s="515">
        <v>0</v>
      </c>
      <c r="BW791" s="515">
        <v>0</v>
      </c>
      <c r="BX791" s="515">
        <v>0</v>
      </c>
      <c r="BY791" s="515">
        <v>0</v>
      </c>
      <c r="BZ791" s="515">
        <v>271063.13280000002</v>
      </c>
      <c r="CA791" s="515">
        <v>271063.13280000002</v>
      </c>
      <c r="CB791" s="515">
        <v>0</v>
      </c>
      <c r="CC791" s="515">
        <v>0</v>
      </c>
      <c r="CD791" s="515">
        <v>0</v>
      </c>
      <c r="CE791" s="515">
        <v>0</v>
      </c>
      <c r="CF791" s="515">
        <v>271063.13280000002</v>
      </c>
      <c r="CG791" s="516">
        <v>271063.13280000002</v>
      </c>
      <c r="CH791" s="501">
        <v>4642554.3916751994</v>
      </c>
      <c r="CI791" s="501">
        <v>4642554.3916751994</v>
      </c>
      <c r="CJ791" s="501">
        <v>4969913.9962163987</v>
      </c>
      <c r="CK791" s="257" t="s">
        <v>1976</v>
      </c>
      <c r="CL791" s="108">
        <v>1.56</v>
      </c>
      <c r="CM791" s="245">
        <v>1.56</v>
      </c>
      <c r="CN791" s="109">
        <v>1.67</v>
      </c>
      <c r="CO791" s="436"/>
      <c r="CP791" s="436"/>
      <c r="CQ791" s="436"/>
      <c r="CR791" s="273"/>
      <c r="CS791" s="447">
        <v>116.39495571017665</v>
      </c>
      <c r="CT791" s="448">
        <v>37.570423611447787</v>
      </c>
      <c r="CU791" s="441">
        <v>0.5853312376950458</v>
      </c>
      <c r="CV791" s="442">
        <v>0.52285182582918099</v>
      </c>
      <c r="CW791" s="450" t="s">
        <v>2256</v>
      </c>
      <c r="CX791" s="242"/>
      <c r="CY791" s="436"/>
      <c r="CZ791" s="436"/>
      <c r="DA791" s="437"/>
      <c r="DB791" s="438"/>
      <c r="DC791" s="457">
        <v>0</v>
      </c>
      <c r="DD791" s="458">
        <v>69174</v>
      </c>
      <c r="DE791" s="459">
        <v>19552</v>
      </c>
      <c r="DF791" s="357">
        <v>29575.333333333332</v>
      </c>
    </row>
    <row r="792" spans="1:110" ht="35.25" customHeight="1" x14ac:dyDescent="0.25">
      <c r="A792" s="401" t="s">
        <v>56</v>
      </c>
      <c r="B792" s="48" t="s">
        <v>57</v>
      </c>
      <c r="C792" s="48" t="s">
        <v>1099</v>
      </c>
      <c r="D792" s="145" t="s">
        <v>1371</v>
      </c>
      <c r="E792" s="145" t="s">
        <v>1372</v>
      </c>
      <c r="F792" s="145" t="s">
        <v>1375</v>
      </c>
      <c r="G792" s="14" t="s">
        <v>1372</v>
      </c>
      <c r="H792" s="22" t="s">
        <v>1979</v>
      </c>
      <c r="I792" s="145" t="s">
        <v>1981</v>
      </c>
      <c r="J792" s="426">
        <v>3.3144524253638039</v>
      </c>
      <c r="K792" s="426">
        <v>0.72727272576000002</v>
      </c>
      <c r="L792" s="488">
        <v>42</v>
      </c>
      <c r="M792" s="498"/>
      <c r="N792" s="498"/>
      <c r="O792" s="498"/>
      <c r="P792" s="498"/>
      <c r="Q792" s="498"/>
      <c r="R792" s="498"/>
      <c r="S792" s="498"/>
      <c r="T792" s="498"/>
      <c r="U792" s="498"/>
      <c r="V792" s="498"/>
      <c r="W792" s="498"/>
      <c r="X792" s="498"/>
      <c r="Y792" s="498"/>
      <c r="Z792" s="498"/>
      <c r="AA792" s="498"/>
      <c r="AB792" s="498"/>
      <c r="AC792" s="498">
        <v>2</v>
      </c>
      <c r="AD792" s="498">
        <v>2</v>
      </c>
      <c r="AE792" s="498"/>
      <c r="AF792" s="498"/>
      <c r="AG792" s="585"/>
      <c r="AH792" s="498"/>
      <c r="AI792" s="498">
        <f t="shared" si="63"/>
        <v>2</v>
      </c>
      <c r="AJ792" s="498">
        <f t="shared" si="64"/>
        <v>2</v>
      </c>
      <c r="AK792" s="498"/>
      <c r="AL792" s="498"/>
      <c r="AM792" s="498"/>
      <c r="AN792" s="498"/>
      <c r="AO792" s="498"/>
      <c r="AP792" s="498"/>
      <c r="AQ792" s="498"/>
      <c r="AR792" s="498"/>
      <c r="AS792" s="498"/>
      <c r="AT792" s="498"/>
      <c r="AU792" s="498"/>
      <c r="AV792" s="498"/>
      <c r="AW792" s="498"/>
      <c r="AX792" s="498"/>
      <c r="AY792" s="498"/>
      <c r="AZ792" s="498"/>
      <c r="BA792" s="498">
        <v>15.7</v>
      </c>
      <c r="BB792" s="498">
        <v>15.7</v>
      </c>
      <c r="BC792" s="498"/>
      <c r="BD792" s="498"/>
      <c r="BE792" s="498"/>
      <c r="BF792" s="498"/>
      <c r="BG792" s="256">
        <f t="shared" si="65"/>
        <v>15.7</v>
      </c>
      <c r="BH792" s="26">
        <f t="shared" si="66"/>
        <v>15.7</v>
      </c>
      <c r="BI792" s="514">
        <f t="shared" si="62"/>
        <v>3.4130434782608694E-2</v>
      </c>
      <c r="BJ792" s="515">
        <v>0</v>
      </c>
      <c r="BK792" s="515">
        <v>0</v>
      </c>
      <c r="BL792" s="515">
        <v>0</v>
      </c>
      <c r="BM792" s="515">
        <v>0</v>
      </c>
      <c r="BN792" s="515">
        <v>0</v>
      </c>
      <c r="BO792" s="515">
        <v>0</v>
      </c>
      <c r="BP792" s="515">
        <v>0</v>
      </c>
      <c r="BQ792" s="515">
        <v>0</v>
      </c>
      <c r="BR792" s="515">
        <v>0</v>
      </c>
      <c r="BS792" s="515">
        <v>0</v>
      </c>
      <c r="BT792" s="515">
        <v>0</v>
      </c>
      <c r="BU792" s="515">
        <v>0</v>
      </c>
      <c r="BV792" s="515">
        <v>0</v>
      </c>
      <c r="BW792" s="515">
        <v>0</v>
      </c>
      <c r="BX792" s="515">
        <v>0</v>
      </c>
      <c r="BY792" s="515">
        <v>0</v>
      </c>
      <c r="BZ792" s="515">
        <v>18429.288</v>
      </c>
      <c r="CA792" s="515">
        <v>18429.288</v>
      </c>
      <c r="CB792" s="515">
        <v>0</v>
      </c>
      <c r="CC792" s="515">
        <v>0</v>
      </c>
      <c r="CD792" s="515">
        <v>0</v>
      </c>
      <c r="CE792" s="515">
        <v>0</v>
      </c>
      <c r="CF792" s="515">
        <v>18429.288</v>
      </c>
      <c r="CG792" s="516">
        <v>18429.288</v>
      </c>
      <c r="CH792" s="501">
        <v>447587.59924800001</v>
      </c>
      <c r="CI792" s="501">
        <v>447587.59924800001</v>
      </c>
      <c r="CJ792" s="501">
        <v>478814.64105600008</v>
      </c>
      <c r="CK792" s="257" t="s">
        <v>1976</v>
      </c>
      <c r="CL792" s="108">
        <v>0.43</v>
      </c>
      <c r="CM792" s="245">
        <v>0.43</v>
      </c>
      <c r="CN792" s="109">
        <v>0.46</v>
      </c>
      <c r="CO792" s="436"/>
      <c r="CP792" s="436"/>
      <c r="CQ792" s="436"/>
      <c r="CR792" s="273"/>
      <c r="CS792" s="447">
        <v>114.65377176015483</v>
      </c>
      <c r="CT792" s="448">
        <v>114.65377176015483</v>
      </c>
      <c r="CU792" s="441">
        <v>0.3713733075435206</v>
      </c>
      <c r="CV792" s="442">
        <v>0.3713733075435206</v>
      </c>
      <c r="CW792" s="450" t="s">
        <v>2213</v>
      </c>
      <c r="CX792" s="242"/>
      <c r="CY792" s="436"/>
      <c r="CZ792" s="436"/>
      <c r="DA792" s="437"/>
      <c r="DB792" s="438"/>
      <c r="DC792" s="457">
        <v>0</v>
      </c>
      <c r="DD792" s="458">
        <v>0</v>
      </c>
      <c r="DE792" s="459">
        <v>0</v>
      </c>
      <c r="DF792" s="357">
        <v>0</v>
      </c>
    </row>
    <row r="793" spans="1:110" ht="35.25" customHeight="1" x14ac:dyDescent="0.25">
      <c r="A793" s="401" t="s">
        <v>56</v>
      </c>
      <c r="B793" s="48" t="s">
        <v>57</v>
      </c>
      <c r="C793" s="48" t="s">
        <v>1099</v>
      </c>
      <c r="D793" s="145" t="s">
        <v>1371</v>
      </c>
      <c r="E793" s="145" t="s">
        <v>1372</v>
      </c>
      <c r="F793" s="145" t="s">
        <v>1376</v>
      </c>
      <c r="G793" s="14" t="s">
        <v>1372</v>
      </c>
      <c r="H793" s="22" t="s">
        <v>1979</v>
      </c>
      <c r="I793" s="145" t="s">
        <v>1981</v>
      </c>
      <c r="J793" s="426">
        <v>2.4858393190228529</v>
      </c>
      <c r="K793" s="426">
        <v>5.8778408968650009</v>
      </c>
      <c r="L793" s="488">
        <v>574.79999999999995</v>
      </c>
      <c r="M793" s="498"/>
      <c r="N793" s="498"/>
      <c r="O793" s="498"/>
      <c r="P793" s="498"/>
      <c r="Q793" s="498"/>
      <c r="R793" s="498"/>
      <c r="S793" s="498"/>
      <c r="T793" s="498"/>
      <c r="U793" s="498"/>
      <c r="V793" s="498"/>
      <c r="W793" s="498"/>
      <c r="X793" s="498"/>
      <c r="Y793" s="498"/>
      <c r="Z793" s="498"/>
      <c r="AA793" s="498"/>
      <c r="AB793" s="498"/>
      <c r="AC793" s="498">
        <v>16</v>
      </c>
      <c r="AD793" s="498">
        <v>16</v>
      </c>
      <c r="AE793" s="498"/>
      <c r="AF793" s="498"/>
      <c r="AG793" s="585"/>
      <c r="AH793" s="498"/>
      <c r="AI793" s="498">
        <f t="shared" si="63"/>
        <v>16</v>
      </c>
      <c r="AJ793" s="498">
        <f t="shared" si="64"/>
        <v>16</v>
      </c>
      <c r="AK793" s="498"/>
      <c r="AL793" s="498"/>
      <c r="AM793" s="498"/>
      <c r="AN793" s="498"/>
      <c r="AO793" s="498"/>
      <c r="AP793" s="498"/>
      <c r="AQ793" s="498"/>
      <c r="AR793" s="498"/>
      <c r="AS793" s="498"/>
      <c r="AT793" s="498"/>
      <c r="AU793" s="498"/>
      <c r="AV793" s="498"/>
      <c r="AW793" s="498"/>
      <c r="AX793" s="498"/>
      <c r="AY793" s="498"/>
      <c r="AZ793" s="498"/>
      <c r="BA793" s="498">
        <v>89.6</v>
      </c>
      <c r="BB793" s="498">
        <v>89.6</v>
      </c>
      <c r="BC793" s="498"/>
      <c r="BD793" s="498"/>
      <c r="BE793" s="498"/>
      <c r="BF793" s="498"/>
      <c r="BG793" s="256">
        <f t="shared" si="65"/>
        <v>89.6</v>
      </c>
      <c r="BH793" s="26">
        <f t="shared" si="66"/>
        <v>89.6</v>
      </c>
      <c r="BI793" s="514">
        <f t="shared" si="62"/>
        <v>7.0551181102362207E-2</v>
      </c>
      <c r="BJ793" s="515">
        <v>0</v>
      </c>
      <c r="BK793" s="515">
        <v>0</v>
      </c>
      <c r="BL793" s="515">
        <v>0</v>
      </c>
      <c r="BM793" s="515">
        <v>0</v>
      </c>
      <c r="BN793" s="515">
        <v>0</v>
      </c>
      <c r="BO793" s="515">
        <v>0</v>
      </c>
      <c r="BP793" s="515">
        <v>0</v>
      </c>
      <c r="BQ793" s="515">
        <v>0</v>
      </c>
      <c r="BR793" s="515">
        <v>0</v>
      </c>
      <c r="BS793" s="515">
        <v>0</v>
      </c>
      <c r="BT793" s="515">
        <v>0</v>
      </c>
      <c r="BU793" s="515">
        <v>0</v>
      </c>
      <c r="BV793" s="515">
        <v>0</v>
      </c>
      <c r="BW793" s="515">
        <v>0</v>
      </c>
      <c r="BX793" s="515">
        <v>0</v>
      </c>
      <c r="BY793" s="515">
        <v>0</v>
      </c>
      <c r="BZ793" s="515">
        <v>105176.06400000001</v>
      </c>
      <c r="CA793" s="515">
        <v>105176.06400000001</v>
      </c>
      <c r="CB793" s="515">
        <v>0</v>
      </c>
      <c r="CC793" s="515">
        <v>0</v>
      </c>
      <c r="CD793" s="515">
        <v>0</v>
      </c>
      <c r="CE793" s="515">
        <v>0</v>
      </c>
      <c r="CF793" s="515">
        <v>105176.06400000001</v>
      </c>
      <c r="CG793" s="516">
        <v>105176.06400000001</v>
      </c>
      <c r="CH793" s="501">
        <v>3973797.6940499996</v>
      </c>
      <c r="CI793" s="501">
        <v>3973797.6940499996</v>
      </c>
      <c r="CJ793" s="501">
        <v>4037378.4571547997</v>
      </c>
      <c r="CK793" s="257" t="s">
        <v>1976</v>
      </c>
      <c r="CL793" s="108">
        <v>1.25</v>
      </c>
      <c r="CM793" s="245">
        <v>1.25</v>
      </c>
      <c r="CN793" s="109">
        <v>1.27</v>
      </c>
      <c r="CO793" s="436"/>
      <c r="CP793" s="436"/>
      <c r="CQ793" s="436"/>
      <c r="CR793" s="273"/>
      <c r="CS793" s="447">
        <v>61.459574596802526</v>
      </c>
      <c r="CT793" s="448">
        <v>52.289558460672261</v>
      </c>
      <c r="CU793" s="441">
        <v>0.77879992542917276</v>
      </c>
      <c r="CV793" s="442">
        <v>0.66144625079223562</v>
      </c>
      <c r="CW793" s="450" t="s">
        <v>2212</v>
      </c>
      <c r="CX793" s="242"/>
      <c r="CY793" s="436"/>
      <c r="CZ793" s="436"/>
      <c r="DA793" s="437"/>
      <c r="DB793" s="438"/>
      <c r="DC793" s="457">
        <v>0</v>
      </c>
      <c r="DD793" s="458">
        <v>0</v>
      </c>
      <c r="DE793" s="459">
        <v>73973</v>
      </c>
      <c r="DF793" s="357">
        <v>24657.666666666668</v>
      </c>
    </row>
    <row r="794" spans="1:110" ht="35.25" customHeight="1" x14ac:dyDescent="0.25">
      <c r="A794" s="401" t="s">
        <v>56</v>
      </c>
      <c r="B794" s="48" t="s">
        <v>57</v>
      </c>
      <c r="C794" s="48" t="s">
        <v>1099</v>
      </c>
      <c r="D794" s="145" t="s">
        <v>1371</v>
      </c>
      <c r="E794" s="145" t="s">
        <v>1372</v>
      </c>
      <c r="F794" s="145" t="s">
        <v>1377</v>
      </c>
      <c r="G794" s="14" t="s">
        <v>1372</v>
      </c>
      <c r="H794" s="22" t="s">
        <v>1978</v>
      </c>
      <c r="I794" s="145" t="s">
        <v>1975</v>
      </c>
      <c r="J794" s="426">
        <v>10.699917068837495</v>
      </c>
      <c r="K794" s="426">
        <v>11.608901491005</v>
      </c>
      <c r="L794" s="488">
        <v>1265.5</v>
      </c>
      <c r="M794" s="498"/>
      <c r="N794" s="498"/>
      <c r="O794" s="498"/>
      <c r="P794" s="498"/>
      <c r="Q794" s="498"/>
      <c r="R794" s="498"/>
      <c r="S794" s="498"/>
      <c r="T794" s="498"/>
      <c r="U794" s="498"/>
      <c r="V794" s="498"/>
      <c r="W794" s="498"/>
      <c r="X794" s="498"/>
      <c r="Y794" s="498"/>
      <c r="Z794" s="498"/>
      <c r="AA794" s="498"/>
      <c r="AB794" s="498"/>
      <c r="AC794" s="498">
        <v>49</v>
      </c>
      <c r="AD794" s="498">
        <v>49</v>
      </c>
      <c r="AE794" s="498"/>
      <c r="AF794" s="498"/>
      <c r="AG794" s="585">
        <v>1</v>
      </c>
      <c r="AH794" s="498">
        <v>1</v>
      </c>
      <c r="AI794" s="498">
        <f t="shared" si="63"/>
        <v>50</v>
      </c>
      <c r="AJ794" s="498">
        <f t="shared" si="64"/>
        <v>50</v>
      </c>
      <c r="AK794" s="498"/>
      <c r="AL794" s="498"/>
      <c r="AM794" s="498"/>
      <c r="AN794" s="498"/>
      <c r="AO794" s="498"/>
      <c r="AP794" s="498"/>
      <c r="AQ794" s="498"/>
      <c r="AR794" s="498"/>
      <c r="AS794" s="498"/>
      <c r="AT794" s="498"/>
      <c r="AU794" s="498"/>
      <c r="AV794" s="498"/>
      <c r="AW794" s="498"/>
      <c r="AX794" s="498"/>
      <c r="AY794" s="498"/>
      <c r="AZ794" s="498"/>
      <c r="BA794" s="498">
        <v>284.13</v>
      </c>
      <c r="BB794" s="498">
        <v>284.13</v>
      </c>
      <c r="BC794" s="498"/>
      <c r="BD794" s="498"/>
      <c r="BE794" s="498">
        <v>1.8</v>
      </c>
      <c r="BF794" s="498">
        <v>1.8</v>
      </c>
      <c r="BG794" s="256">
        <f t="shared" si="65"/>
        <v>285.93</v>
      </c>
      <c r="BH794" s="26">
        <f t="shared" si="66"/>
        <v>285.93</v>
      </c>
      <c r="BI794" s="514">
        <f t="shared" si="62"/>
        <v>6.1096153846153856E-2</v>
      </c>
      <c r="BJ794" s="515">
        <v>0</v>
      </c>
      <c r="BK794" s="515">
        <v>0</v>
      </c>
      <c r="BL794" s="515">
        <v>0</v>
      </c>
      <c r="BM794" s="515">
        <v>0</v>
      </c>
      <c r="BN794" s="515">
        <v>0</v>
      </c>
      <c r="BO794" s="515">
        <v>0</v>
      </c>
      <c r="BP794" s="515">
        <v>0</v>
      </c>
      <c r="BQ794" s="515">
        <v>0</v>
      </c>
      <c r="BR794" s="515">
        <v>0</v>
      </c>
      <c r="BS794" s="515">
        <v>0</v>
      </c>
      <c r="BT794" s="515">
        <v>0</v>
      </c>
      <c r="BU794" s="515">
        <v>0</v>
      </c>
      <c r="BV794" s="515">
        <v>0</v>
      </c>
      <c r="BW794" s="515">
        <v>0</v>
      </c>
      <c r="BX794" s="515">
        <v>0</v>
      </c>
      <c r="BY794" s="515">
        <v>0</v>
      </c>
      <c r="BZ794" s="515">
        <v>333523.15919999999</v>
      </c>
      <c r="CA794" s="515">
        <v>333523.15919999999</v>
      </c>
      <c r="CB794" s="515">
        <v>0</v>
      </c>
      <c r="CC794" s="515">
        <v>0</v>
      </c>
      <c r="CD794" s="515">
        <v>5897.232</v>
      </c>
      <c r="CE794" s="515">
        <v>5897.232</v>
      </c>
      <c r="CF794" s="515">
        <v>339420.39120000001</v>
      </c>
      <c r="CG794" s="516">
        <v>339420.39120000001</v>
      </c>
      <c r="CH794" s="501">
        <v>7778880.0000000009</v>
      </c>
      <c r="CI794" s="501">
        <v>7778880.0000000009</v>
      </c>
      <c r="CJ794" s="501">
        <v>16398719.999999998</v>
      </c>
      <c r="CK794" s="257" t="s">
        <v>1976</v>
      </c>
      <c r="CL794" s="108">
        <v>2.2200000000000002</v>
      </c>
      <c r="CM794" s="245">
        <v>2.2200000000000002</v>
      </c>
      <c r="CN794" s="109">
        <v>4.68</v>
      </c>
      <c r="CO794" s="436"/>
      <c r="CP794" s="436"/>
      <c r="CQ794" s="436"/>
      <c r="CR794" s="273"/>
      <c r="CS794" s="447">
        <v>165.00023787673737</v>
      </c>
      <c r="CT794" s="448">
        <v>55.090804808236577</v>
      </c>
      <c r="CU794" s="441">
        <v>0.47263257533403591</v>
      </c>
      <c r="CV794" s="442">
        <v>0.39283158704801374</v>
      </c>
      <c r="CW794" s="450" t="s">
        <v>2239</v>
      </c>
      <c r="CX794" s="242"/>
      <c r="CY794" s="436"/>
      <c r="CZ794" s="436"/>
      <c r="DA794" s="437"/>
      <c r="DB794" s="438"/>
      <c r="DC794" s="457">
        <v>0</v>
      </c>
      <c r="DD794" s="458">
        <v>0</v>
      </c>
      <c r="DE794" s="459">
        <v>184544</v>
      </c>
      <c r="DF794" s="357">
        <v>61514.666666666664</v>
      </c>
    </row>
    <row r="795" spans="1:110" ht="35.25" customHeight="1" x14ac:dyDescent="0.25">
      <c r="A795" s="401" t="s">
        <v>56</v>
      </c>
      <c r="B795" s="48" t="s">
        <v>57</v>
      </c>
      <c r="C795" s="48" t="s">
        <v>1099</v>
      </c>
      <c r="D795" s="145" t="s">
        <v>1280</v>
      </c>
      <c r="E795" s="145" t="s">
        <v>1191</v>
      </c>
      <c r="F795" s="145" t="s">
        <v>1378</v>
      </c>
      <c r="G795" s="14" t="s">
        <v>1191</v>
      </c>
      <c r="H795" s="22" t="s">
        <v>1979</v>
      </c>
      <c r="I795" s="145" t="s">
        <v>1984</v>
      </c>
      <c r="J795" s="426">
        <v>11.783834464214101</v>
      </c>
      <c r="K795" s="426">
        <v>10.181060584884001</v>
      </c>
      <c r="L795" s="488">
        <v>2576.3000000000002</v>
      </c>
      <c r="M795" s="498"/>
      <c r="N795" s="498"/>
      <c r="O795" s="498"/>
      <c r="P795" s="498"/>
      <c r="Q795" s="498"/>
      <c r="R795" s="498"/>
      <c r="S795" s="498"/>
      <c r="T795" s="498"/>
      <c r="U795" s="498"/>
      <c r="V795" s="498"/>
      <c r="W795" s="498"/>
      <c r="X795" s="498"/>
      <c r="Y795" s="498">
        <v>4</v>
      </c>
      <c r="Z795" s="498">
        <v>4</v>
      </c>
      <c r="AA795" s="498"/>
      <c r="AB795" s="498"/>
      <c r="AC795" s="498">
        <v>40</v>
      </c>
      <c r="AD795" s="498">
        <v>40</v>
      </c>
      <c r="AE795" s="498"/>
      <c r="AF795" s="498"/>
      <c r="AG795" s="585"/>
      <c r="AH795" s="498"/>
      <c r="AI795" s="498">
        <f t="shared" si="63"/>
        <v>44</v>
      </c>
      <c r="AJ795" s="498">
        <f t="shared" si="64"/>
        <v>44</v>
      </c>
      <c r="AK795" s="498"/>
      <c r="AL795" s="498"/>
      <c r="AM795" s="498"/>
      <c r="AN795" s="498"/>
      <c r="AO795" s="498"/>
      <c r="AP795" s="498"/>
      <c r="AQ795" s="498"/>
      <c r="AR795" s="498"/>
      <c r="AS795" s="498"/>
      <c r="AT795" s="498"/>
      <c r="AU795" s="498"/>
      <c r="AV795" s="498"/>
      <c r="AW795" s="498">
        <v>78.599999999999994</v>
      </c>
      <c r="AX795" s="498">
        <v>78.599999999999994</v>
      </c>
      <c r="AY795" s="498"/>
      <c r="AZ795" s="498"/>
      <c r="BA795" s="498">
        <v>357.45</v>
      </c>
      <c r="BB795" s="498">
        <v>357.45</v>
      </c>
      <c r="BC795" s="498"/>
      <c r="BD795" s="498"/>
      <c r="BE795" s="498"/>
      <c r="BF795" s="498"/>
      <c r="BG795" s="256">
        <f t="shared" si="65"/>
        <v>436.04999999999995</v>
      </c>
      <c r="BH795" s="26">
        <f t="shared" si="66"/>
        <v>436.04999999999995</v>
      </c>
      <c r="BI795" s="514">
        <f t="shared" si="62"/>
        <v>6.6268996960486312E-2</v>
      </c>
      <c r="BJ795" s="515">
        <v>0</v>
      </c>
      <c r="BK795" s="515">
        <v>0</v>
      </c>
      <c r="BL795" s="515">
        <v>0</v>
      </c>
      <c r="BM795" s="515">
        <v>0</v>
      </c>
      <c r="BN795" s="515">
        <v>0</v>
      </c>
      <c r="BO795" s="515">
        <v>0</v>
      </c>
      <c r="BP795" s="515">
        <v>0</v>
      </c>
      <c r="BQ795" s="515">
        <v>0</v>
      </c>
      <c r="BR795" s="515">
        <v>0</v>
      </c>
      <c r="BS795" s="515">
        <v>0</v>
      </c>
      <c r="BT795" s="515">
        <v>0</v>
      </c>
      <c r="BU795" s="515">
        <v>0</v>
      </c>
      <c r="BV795" s="515">
        <v>396596.73599999998</v>
      </c>
      <c r="BW795" s="515">
        <v>396596.73599999998</v>
      </c>
      <c r="BX795" s="515">
        <v>0</v>
      </c>
      <c r="BY795" s="515">
        <v>0</v>
      </c>
      <c r="BZ795" s="515">
        <v>419589.10800000001</v>
      </c>
      <c r="CA795" s="515">
        <v>419589.10800000001</v>
      </c>
      <c r="CB795" s="515">
        <v>0</v>
      </c>
      <c r="CC795" s="515">
        <v>0</v>
      </c>
      <c r="CD795" s="515">
        <v>0</v>
      </c>
      <c r="CE795" s="515">
        <v>0</v>
      </c>
      <c r="CF795" s="515">
        <v>816185.84400000004</v>
      </c>
      <c r="CG795" s="516">
        <v>816185.84400000004</v>
      </c>
      <c r="CH795" s="501">
        <v>20499329.781844798</v>
      </c>
      <c r="CI795" s="501">
        <v>20499329.781844798</v>
      </c>
      <c r="CJ795" s="501">
        <v>20977541.207548801</v>
      </c>
      <c r="CK795" s="257" t="s">
        <v>1976</v>
      </c>
      <c r="CL795" s="108">
        <v>6.43</v>
      </c>
      <c r="CM795" s="245">
        <v>6.43</v>
      </c>
      <c r="CN795" s="109">
        <v>6.58</v>
      </c>
      <c r="CO795" s="436"/>
      <c r="CP795" s="436"/>
      <c r="CQ795" s="436"/>
      <c r="CR795" s="273"/>
      <c r="CS795" s="447">
        <v>38.040578552989999</v>
      </c>
      <c r="CT795" s="448">
        <v>18.880817918993557</v>
      </c>
      <c r="CU795" s="441">
        <v>0.43167344046116768</v>
      </c>
      <c r="CV795" s="442">
        <v>0.42753305553475651</v>
      </c>
      <c r="CW795" s="450" t="s">
        <v>2240</v>
      </c>
      <c r="CX795" s="242"/>
      <c r="CY795" s="436"/>
      <c r="CZ795" s="436"/>
      <c r="DA795" s="437"/>
      <c r="DB795" s="438"/>
      <c r="DC795" s="457">
        <v>0</v>
      </c>
      <c r="DD795" s="458">
        <v>0</v>
      </c>
      <c r="DE795" s="459">
        <v>0</v>
      </c>
      <c r="DF795" s="357">
        <v>0</v>
      </c>
    </row>
    <row r="796" spans="1:110" ht="35.25" customHeight="1" x14ac:dyDescent="0.25">
      <c r="A796" s="401" t="s">
        <v>56</v>
      </c>
      <c r="B796" s="48" t="s">
        <v>57</v>
      </c>
      <c r="C796" s="48" t="s">
        <v>1099</v>
      </c>
      <c r="D796" s="145" t="s">
        <v>1280</v>
      </c>
      <c r="E796" s="145" t="s">
        <v>1191</v>
      </c>
      <c r="F796" s="145" t="s">
        <v>1379</v>
      </c>
      <c r="G796" s="14" t="s">
        <v>1282</v>
      </c>
      <c r="H796" s="22" t="s">
        <v>1978</v>
      </c>
      <c r="I796" s="145" t="s">
        <v>1984</v>
      </c>
      <c r="J796" s="426">
        <v>11.783834464214101</v>
      </c>
      <c r="K796" s="426">
        <v>16.893181783044</v>
      </c>
      <c r="L796" s="488">
        <v>2943.3</v>
      </c>
      <c r="M796" s="498"/>
      <c r="N796" s="498"/>
      <c r="O796" s="498"/>
      <c r="P796" s="498"/>
      <c r="Q796" s="498"/>
      <c r="R796" s="498"/>
      <c r="S796" s="498"/>
      <c r="T796" s="498"/>
      <c r="U796" s="498"/>
      <c r="V796" s="498"/>
      <c r="W796" s="498"/>
      <c r="X796" s="498"/>
      <c r="Y796" s="498"/>
      <c r="Z796" s="498"/>
      <c r="AA796" s="498"/>
      <c r="AB796" s="498"/>
      <c r="AC796" s="498">
        <v>51</v>
      </c>
      <c r="AD796" s="498">
        <v>51</v>
      </c>
      <c r="AE796" s="498"/>
      <c r="AF796" s="498"/>
      <c r="AG796" s="585"/>
      <c r="AH796" s="498"/>
      <c r="AI796" s="498">
        <f t="shared" si="63"/>
        <v>51</v>
      </c>
      <c r="AJ796" s="498">
        <f t="shared" si="64"/>
        <v>51</v>
      </c>
      <c r="AK796" s="498"/>
      <c r="AL796" s="498"/>
      <c r="AM796" s="498"/>
      <c r="AN796" s="498"/>
      <c r="AO796" s="498"/>
      <c r="AP796" s="498"/>
      <c r="AQ796" s="498"/>
      <c r="AR796" s="498"/>
      <c r="AS796" s="498"/>
      <c r="AT796" s="498"/>
      <c r="AU796" s="498"/>
      <c r="AV796" s="498"/>
      <c r="AW796" s="498"/>
      <c r="AX796" s="498"/>
      <c r="AY796" s="498"/>
      <c r="AZ796" s="498"/>
      <c r="BA796" s="498">
        <v>241.05500000000001</v>
      </c>
      <c r="BB796" s="498">
        <v>241.05500000000001</v>
      </c>
      <c r="BC796" s="498"/>
      <c r="BD796" s="498"/>
      <c r="BE796" s="498"/>
      <c r="BF796" s="498"/>
      <c r="BG796" s="256">
        <f t="shared" si="65"/>
        <v>241.05500000000001</v>
      </c>
      <c r="BH796" s="26">
        <f t="shared" si="66"/>
        <v>241.05500000000001</v>
      </c>
      <c r="BI796" s="514">
        <f t="shared" si="62"/>
        <v>2.6547907488986788E-2</v>
      </c>
      <c r="BJ796" s="515">
        <v>0</v>
      </c>
      <c r="BK796" s="515">
        <v>0</v>
      </c>
      <c r="BL796" s="515">
        <v>0</v>
      </c>
      <c r="BM796" s="515">
        <v>0</v>
      </c>
      <c r="BN796" s="515">
        <v>0</v>
      </c>
      <c r="BO796" s="515">
        <v>0</v>
      </c>
      <c r="BP796" s="515">
        <v>0</v>
      </c>
      <c r="BQ796" s="515">
        <v>0</v>
      </c>
      <c r="BR796" s="515">
        <v>0</v>
      </c>
      <c r="BS796" s="515">
        <v>0</v>
      </c>
      <c r="BT796" s="515">
        <v>0</v>
      </c>
      <c r="BU796" s="515">
        <v>0</v>
      </c>
      <c r="BV796" s="515">
        <v>0</v>
      </c>
      <c r="BW796" s="515">
        <v>0</v>
      </c>
      <c r="BX796" s="515">
        <v>0</v>
      </c>
      <c r="BY796" s="515">
        <v>0</v>
      </c>
      <c r="BZ796" s="515">
        <v>282960.00120000006</v>
      </c>
      <c r="CA796" s="515">
        <v>282960.00120000006</v>
      </c>
      <c r="CB796" s="515">
        <v>0</v>
      </c>
      <c r="CC796" s="515">
        <v>0</v>
      </c>
      <c r="CD796" s="515">
        <v>0</v>
      </c>
      <c r="CE796" s="515">
        <v>0</v>
      </c>
      <c r="CF796" s="515">
        <v>282960.00120000006</v>
      </c>
      <c r="CG796" s="516">
        <v>282960.00120000006</v>
      </c>
      <c r="CH796" s="501">
        <v>35975434.315392002</v>
      </c>
      <c r="CI796" s="501">
        <v>35975434.315392002</v>
      </c>
      <c r="CJ796" s="501">
        <v>40080606.574694403</v>
      </c>
      <c r="CK796" s="257" t="s">
        <v>1976</v>
      </c>
      <c r="CL796" s="108">
        <v>8.15</v>
      </c>
      <c r="CM796" s="245">
        <v>8.15</v>
      </c>
      <c r="CN796" s="109">
        <v>9.08</v>
      </c>
      <c r="CO796" s="436"/>
      <c r="CP796" s="436"/>
      <c r="CQ796" s="436"/>
      <c r="CR796" s="273"/>
      <c r="CS796" s="447">
        <v>99.636696492679391</v>
      </c>
      <c r="CT796" s="448">
        <v>99.506728404486751</v>
      </c>
      <c r="CU796" s="441">
        <v>0.74962029655085038</v>
      </c>
      <c r="CV796" s="442">
        <v>0.74869195306376002</v>
      </c>
      <c r="CW796" s="450" t="s">
        <v>2237</v>
      </c>
      <c r="CX796" s="242"/>
      <c r="CY796" s="436"/>
      <c r="CZ796" s="436"/>
      <c r="DA796" s="437"/>
      <c r="DB796" s="438"/>
      <c r="DC796" s="457">
        <v>86320</v>
      </c>
      <c r="DD796" s="458">
        <v>581664</v>
      </c>
      <c r="DE796" s="459">
        <v>0</v>
      </c>
      <c r="DF796" s="357">
        <v>222661.33333333334</v>
      </c>
    </row>
    <row r="797" spans="1:110" ht="35.25" customHeight="1" x14ac:dyDescent="0.25">
      <c r="A797" s="401" t="s">
        <v>56</v>
      </c>
      <c r="B797" s="48" t="s">
        <v>57</v>
      </c>
      <c r="C797" s="48" t="s">
        <v>1099</v>
      </c>
      <c r="D797" s="145" t="s">
        <v>1280</v>
      </c>
      <c r="E797" s="145" t="s">
        <v>1191</v>
      </c>
      <c r="F797" s="145" t="s">
        <v>1380</v>
      </c>
      <c r="G797" s="14" t="s">
        <v>1191</v>
      </c>
      <c r="H797" s="22" t="s">
        <v>1978</v>
      </c>
      <c r="I797" s="145" t="s">
        <v>1984</v>
      </c>
      <c r="J797" s="426">
        <v>11.783834464214101</v>
      </c>
      <c r="K797" s="426">
        <v>15.999431784903001</v>
      </c>
      <c r="L797" s="488">
        <v>2608.3000000000002</v>
      </c>
      <c r="M797" s="498"/>
      <c r="N797" s="498"/>
      <c r="O797" s="498"/>
      <c r="P797" s="498"/>
      <c r="Q797" s="498"/>
      <c r="R797" s="498"/>
      <c r="S797" s="498"/>
      <c r="T797" s="498"/>
      <c r="U797" s="498"/>
      <c r="V797" s="498"/>
      <c r="W797" s="498"/>
      <c r="X797" s="498"/>
      <c r="Y797" s="498">
        <v>1</v>
      </c>
      <c r="Z797" s="498">
        <v>1</v>
      </c>
      <c r="AA797" s="498"/>
      <c r="AB797" s="498"/>
      <c r="AC797" s="498">
        <v>67</v>
      </c>
      <c r="AD797" s="498">
        <v>67</v>
      </c>
      <c r="AE797" s="498"/>
      <c r="AF797" s="498"/>
      <c r="AG797" s="585"/>
      <c r="AH797" s="498"/>
      <c r="AI797" s="498">
        <f t="shared" si="63"/>
        <v>68</v>
      </c>
      <c r="AJ797" s="498">
        <f t="shared" si="64"/>
        <v>68</v>
      </c>
      <c r="AK797" s="498"/>
      <c r="AL797" s="498"/>
      <c r="AM797" s="498"/>
      <c r="AN797" s="498"/>
      <c r="AO797" s="498"/>
      <c r="AP797" s="498"/>
      <c r="AQ797" s="498"/>
      <c r="AR797" s="498"/>
      <c r="AS797" s="498"/>
      <c r="AT797" s="498"/>
      <c r="AU797" s="498"/>
      <c r="AV797" s="498"/>
      <c r="AW797" s="498">
        <v>1.2</v>
      </c>
      <c r="AX797" s="498">
        <v>1.2</v>
      </c>
      <c r="AY797" s="498"/>
      <c r="AZ797" s="498"/>
      <c r="BA797" s="498">
        <v>492.55</v>
      </c>
      <c r="BB797" s="498">
        <v>492.55</v>
      </c>
      <c r="BC797" s="498"/>
      <c r="BD797" s="498"/>
      <c r="BE797" s="498"/>
      <c r="BF797" s="498"/>
      <c r="BG797" s="256">
        <f t="shared" si="65"/>
        <v>493.75</v>
      </c>
      <c r="BH797" s="26">
        <f t="shared" si="66"/>
        <v>493.75</v>
      </c>
      <c r="BI797" s="514">
        <f t="shared" si="62"/>
        <v>6.772976680384088E-2</v>
      </c>
      <c r="BJ797" s="515">
        <v>0</v>
      </c>
      <c r="BK797" s="515">
        <v>0</v>
      </c>
      <c r="BL797" s="515">
        <v>0</v>
      </c>
      <c r="BM797" s="515">
        <v>0</v>
      </c>
      <c r="BN797" s="515">
        <v>0</v>
      </c>
      <c r="BO797" s="515">
        <v>0</v>
      </c>
      <c r="BP797" s="515">
        <v>0</v>
      </c>
      <c r="BQ797" s="515">
        <v>0</v>
      </c>
      <c r="BR797" s="515">
        <v>0</v>
      </c>
      <c r="BS797" s="515">
        <v>0</v>
      </c>
      <c r="BT797" s="515">
        <v>0</v>
      </c>
      <c r="BU797" s="515">
        <v>0</v>
      </c>
      <c r="BV797" s="515">
        <v>6054.9119999999994</v>
      </c>
      <c r="BW797" s="515">
        <v>6054.9119999999994</v>
      </c>
      <c r="BX797" s="515">
        <v>0</v>
      </c>
      <c r="BY797" s="515">
        <v>0</v>
      </c>
      <c r="BZ797" s="515">
        <v>578174.89199999999</v>
      </c>
      <c r="CA797" s="515">
        <v>578174.89199999999</v>
      </c>
      <c r="CB797" s="515">
        <v>0</v>
      </c>
      <c r="CC797" s="515">
        <v>0</v>
      </c>
      <c r="CD797" s="515">
        <v>0</v>
      </c>
      <c r="CE797" s="515">
        <v>0</v>
      </c>
      <c r="CF797" s="515">
        <v>584229.804</v>
      </c>
      <c r="CG797" s="516">
        <v>584229.804</v>
      </c>
      <c r="CH797" s="501">
        <v>27992412.734457601</v>
      </c>
      <c r="CI797" s="501">
        <v>27992412.734457601</v>
      </c>
      <c r="CJ797" s="501">
        <v>32702674.492659599</v>
      </c>
      <c r="CK797" s="257" t="s">
        <v>1976</v>
      </c>
      <c r="CL797" s="108">
        <v>6.24</v>
      </c>
      <c r="CM797" s="245">
        <v>6.24</v>
      </c>
      <c r="CN797" s="109">
        <v>7.29</v>
      </c>
      <c r="CO797" s="436"/>
      <c r="CP797" s="436"/>
      <c r="CQ797" s="436"/>
      <c r="CR797" s="273"/>
      <c r="CS797" s="447">
        <v>92.603054599119858</v>
      </c>
      <c r="CT797" s="448">
        <v>71.019795813177353</v>
      </c>
      <c r="CU797" s="441">
        <v>1.0529712907888045</v>
      </c>
      <c r="CV797" s="442">
        <v>1.0298403003734691</v>
      </c>
      <c r="CW797" s="450" t="s">
        <v>2262</v>
      </c>
      <c r="CX797" s="242"/>
      <c r="CY797" s="436"/>
      <c r="CZ797" s="436"/>
      <c r="DA797" s="437"/>
      <c r="DB797" s="438"/>
      <c r="DC797" s="457">
        <v>71043</v>
      </c>
      <c r="DD797" s="458">
        <v>61803</v>
      </c>
      <c r="DE797" s="459">
        <v>0</v>
      </c>
      <c r="DF797" s="357">
        <v>44282</v>
      </c>
    </row>
    <row r="798" spans="1:110" ht="35.25" customHeight="1" x14ac:dyDescent="0.25">
      <c r="A798" s="401" t="s">
        <v>56</v>
      </c>
      <c r="B798" s="48" t="s">
        <v>57</v>
      </c>
      <c r="C798" s="48" t="s">
        <v>1099</v>
      </c>
      <c r="D798" s="145" t="s">
        <v>1276</v>
      </c>
      <c r="E798" s="145" t="s">
        <v>1243</v>
      </c>
      <c r="F798" s="145" t="s">
        <v>1381</v>
      </c>
      <c r="G798" s="14" t="s">
        <v>1163</v>
      </c>
      <c r="H798" s="22" t="s">
        <v>1979</v>
      </c>
      <c r="I798" s="145" t="s">
        <v>1981</v>
      </c>
      <c r="J798" s="426">
        <v>2.370554017271068</v>
      </c>
      <c r="K798" s="426">
        <v>2.0102272685460001</v>
      </c>
      <c r="L798" s="488">
        <v>426.2</v>
      </c>
      <c r="M798" s="498"/>
      <c r="N798" s="498"/>
      <c r="O798" s="498"/>
      <c r="P798" s="498"/>
      <c r="Q798" s="498"/>
      <c r="R798" s="498"/>
      <c r="S798" s="498"/>
      <c r="T798" s="498"/>
      <c r="U798" s="498"/>
      <c r="V798" s="498"/>
      <c r="W798" s="498"/>
      <c r="X798" s="498"/>
      <c r="Y798" s="498"/>
      <c r="Z798" s="498"/>
      <c r="AA798" s="498"/>
      <c r="AB798" s="498"/>
      <c r="AC798" s="498">
        <v>1</v>
      </c>
      <c r="AD798" s="498">
        <v>1</v>
      </c>
      <c r="AE798" s="498"/>
      <c r="AF798" s="498"/>
      <c r="AG798" s="585"/>
      <c r="AH798" s="498"/>
      <c r="AI798" s="498">
        <f t="shared" si="63"/>
        <v>1</v>
      </c>
      <c r="AJ798" s="498">
        <f t="shared" si="64"/>
        <v>1</v>
      </c>
      <c r="AK798" s="498"/>
      <c r="AL798" s="498"/>
      <c r="AM798" s="498"/>
      <c r="AN798" s="498"/>
      <c r="AO798" s="498"/>
      <c r="AP798" s="498"/>
      <c r="AQ798" s="498"/>
      <c r="AR798" s="498"/>
      <c r="AS798" s="498"/>
      <c r="AT798" s="498"/>
      <c r="AU798" s="498"/>
      <c r="AV798" s="498"/>
      <c r="AW798" s="498"/>
      <c r="AX798" s="498"/>
      <c r="AY798" s="498"/>
      <c r="AZ798" s="498"/>
      <c r="BA798" s="498">
        <v>17.3</v>
      </c>
      <c r="BB798" s="498">
        <v>17.3</v>
      </c>
      <c r="BC798" s="498"/>
      <c r="BD798" s="498"/>
      <c r="BE798" s="498"/>
      <c r="BF798" s="498"/>
      <c r="BG798" s="256">
        <f t="shared" si="65"/>
        <v>17.3</v>
      </c>
      <c r="BH798" s="26">
        <f t="shared" si="66"/>
        <v>17.3</v>
      </c>
      <c r="BI798" s="514">
        <f t="shared" si="62"/>
        <v>1.0745341614906831E-2</v>
      </c>
      <c r="BJ798" s="515">
        <v>0</v>
      </c>
      <c r="BK798" s="515">
        <v>0</v>
      </c>
      <c r="BL798" s="515">
        <v>0</v>
      </c>
      <c r="BM798" s="515">
        <v>0</v>
      </c>
      <c r="BN798" s="515">
        <v>0</v>
      </c>
      <c r="BO798" s="515">
        <v>0</v>
      </c>
      <c r="BP798" s="515">
        <v>0</v>
      </c>
      <c r="BQ798" s="515">
        <v>0</v>
      </c>
      <c r="BR798" s="515">
        <v>0</v>
      </c>
      <c r="BS798" s="515">
        <v>0</v>
      </c>
      <c r="BT798" s="515">
        <v>0</v>
      </c>
      <c r="BU798" s="515">
        <v>0</v>
      </c>
      <c r="BV798" s="515">
        <v>0</v>
      </c>
      <c r="BW798" s="515">
        <v>0</v>
      </c>
      <c r="BX798" s="515">
        <v>0</v>
      </c>
      <c r="BY798" s="515">
        <v>0</v>
      </c>
      <c r="BZ798" s="515">
        <v>20307.432000000001</v>
      </c>
      <c r="CA798" s="515">
        <v>20307.432000000001</v>
      </c>
      <c r="CB798" s="515">
        <v>0</v>
      </c>
      <c r="CC798" s="515">
        <v>0</v>
      </c>
      <c r="CD798" s="515">
        <v>0</v>
      </c>
      <c r="CE798" s="515">
        <v>0</v>
      </c>
      <c r="CF798" s="515">
        <v>20307.432000000001</v>
      </c>
      <c r="CG798" s="516">
        <v>20307.432000000001</v>
      </c>
      <c r="CH798" s="501">
        <v>2698080.0000000005</v>
      </c>
      <c r="CI798" s="501">
        <v>2698080.0000000005</v>
      </c>
      <c r="CJ798" s="501">
        <v>5641440.0000000019</v>
      </c>
      <c r="CK798" s="257" t="s">
        <v>1976</v>
      </c>
      <c r="CL798" s="108">
        <v>0.77</v>
      </c>
      <c r="CM798" s="245">
        <v>0.77</v>
      </c>
      <c r="CN798" s="109">
        <v>1.61</v>
      </c>
      <c r="CO798" s="436"/>
      <c r="CP798" s="436"/>
      <c r="CQ798" s="436"/>
      <c r="CR798" s="273"/>
      <c r="CS798" s="447">
        <v>14.866189219751213</v>
      </c>
      <c r="CT798" s="448">
        <v>0</v>
      </c>
      <c r="CU798" s="441">
        <v>6.4078401809272476E-2</v>
      </c>
      <c r="CV798" s="442">
        <v>0</v>
      </c>
      <c r="CW798" s="450" t="s">
        <v>2213</v>
      </c>
      <c r="CX798" s="242"/>
      <c r="CY798" s="436"/>
      <c r="CZ798" s="436"/>
      <c r="DA798" s="437"/>
      <c r="DB798" s="438"/>
      <c r="DC798" s="457">
        <v>0</v>
      </c>
      <c r="DD798" s="458">
        <v>0</v>
      </c>
      <c r="DE798" s="459">
        <v>0</v>
      </c>
      <c r="DF798" s="357">
        <v>0</v>
      </c>
    </row>
    <row r="799" spans="1:110" ht="35.25" customHeight="1" x14ac:dyDescent="0.25">
      <c r="A799" s="401" t="s">
        <v>56</v>
      </c>
      <c r="B799" s="48" t="s">
        <v>57</v>
      </c>
      <c r="C799" s="48" t="s">
        <v>1099</v>
      </c>
      <c r="D799" s="145" t="s">
        <v>1276</v>
      </c>
      <c r="E799" s="145" t="s">
        <v>1243</v>
      </c>
      <c r="F799" s="145" t="s">
        <v>1382</v>
      </c>
      <c r="G799" s="14" t="s">
        <v>1243</v>
      </c>
      <c r="H799" s="22" t="s">
        <v>1983</v>
      </c>
      <c r="I799" s="145" t="s">
        <v>1981</v>
      </c>
      <c r="J799" s="426">
        <v>2.3057060350356893</v>
      </c>
      <c r="K799" s="426">
        <v>1.3291666639020001</v>
      </c>
      <c r="L799" s="488">
        <v>122</v>
      </c>
      <c r="M799" s="498"/>
      <c r="N799" s="498"/>
      <c r="O799" s="498"/>
      <c r="P799" s="498"/>
      <c r="Q799" s="498"/>
      <c r="R799" s="498"/>
      <c r="S799" s="498"/>
      <c r="T799" s="498"/>
      <c r="U799" s="498"/>
      <c r="V799" s="498"/>
      <c r="W799" s="498"/>
      <c r="X799" s="498"/>
      <c r="Y799" s="498"/>
      <c r="Z799" s="498"/>
      <c r="AA799" s="498"/>
      <c r="AB799" s="498"/>
      <c r="AC799" s="498">
        <v>1</v>
      </c>
      <c r="AD799" s="498">
        <v>1</v>
      </c>
      <c r="AE799" s="498"/>
      <c r="AF799" s="498"/>
      <c r="AG799" s="585"/>
      <c r="AH799" s="498"/>
      <c r="AI799" s="498">
        <f t="shared" si="63"/>
        <v>1</v>
      </c>
      <c r="AJ799" s="498">
        <f t="shared" si="64"/>
        <v>1</v>
      </c>
      <c r="AK799" s="498"/>
      <c r="AL799" s="498"/>
      <c r="AM799" s="498"/>
      <c r="AN799" s="498"/>
      <c r="AO799" s="498"/>
      <c r="AP799" s="498"/>
      <c r="AQ799" s="498"/>
      <c r="AR799" s="498"/>
      <c r="AS799" s="498"/>
      <c r="AT799" s="498"/>
      <c r="AU799" s="498"/>
      <c r="AV799" s="498"/>
      <c r="AW799" s="498"/>
      <c r="AX799" s="498"/>
      <c r="AY799" s="498"/>
      <c r="AZ799" s="498"/>
      <c r="BA799" s="498">
        <v>43.2</v>
      </c>
      <c r="BB799" s="498">
        <v>43.2</v>
      </c>
      <c r="BC799" s="498"/>
      <c r="BD799" s="498"/>
      <c r="BE799" s="498"/>
      <c r="BF799" s="498"/>
      <c r="BG799" s="256">
        <f t="shared" si="65"/>
        <v>43.2</v>
      </c>
      <c r="BH799" s="26">
        <f t="shared" si="66"/>
        <v>43.2</v>
      </c>
      <c r="BI799" s="514">
        <f t="shared" si="62"/>
        <v>9.0000000000000011E-2</v>
      </c>
      <c r="BJ799" s="515">
        <v>0</v>
      </c>
      <c r="BK799" s="515">
        <v>0</v>
      </c>
      <c r="BL799" s="515">
        <v>0</v>
      </c>
      <c r="BM799" s="515">
        <v>0</v>
      </c>
      <c r="BN799" s="515">
        <v>0</v>
      </c>
      <c r="BO799" s="515">
        <v>0</v>
      </c>
      <c r="BP799" s="515">
        <v>0</v>
      </c>
      <c r="BQ799" s="515">
        <v>0</v>
      </c>
      <c r="BR799" s="515">
        <v>0</v>
      </c>
      <c r="BS799" s="515">
        <v>0</v>
      </c>
      <c r="BT799" s="515">
        <v>0</v>
      </c>
      <c r="BU799" s="515">
        <v>0</v>
      </c>
      <c r="BV799" s="515">
        <v>0</v>
      </c>
      <c r="BW799" s="515">
        <v>0</v>
      </c>
      <c r="BX799" s="515">
        <v>0</v>
      </c>
      <c r="BY799" s="515">
        <v>0</v>
      </c>
      <c r="BZ799" s="515">
        <v>50709.888000000006</v>
      </c>
      <c r="CA799" s="515">
        <v>50709.888000000006</v>
      </c>
      <c r="CB799" s="515">
        <v>0</v>
      </c>
      <c r="CC799" s="515">
        <v>0</v>
      </c>
      <c r="CD799" s="515">
        <v>0</v>
      </c>
      <c r="CE799" s="515">
        <v>0</v>
      </c>
      <c r="CF799" s="515">
        <v>50709.888000000006</v>
      </c>
      <c r="CG799" s="516">
        <v>50709.888000000006</v>
      </c>
      <c r="CH799" s="501">
        <v>1802340.7170720003</v>
      </c>
      <c r="CI799" s="501">
        <v>1802340.7170720003</v>
      </c>
      <c r="CJ799" s="501">
        <v>1632308.5739520001</v>
      </c>
      <c r="CK799" s="257" t="s">
        <v>1976</v>
      </c>
      <c r="CL799" s="108">
        <v>0.53</v>
      </c>
      <c r="CM799" s="245">
        <v>0.53</v>
      </c>
      <c r="CN799" s="109">
        <v>0.48</v>
      </c>
      <c r="CO799" s="436"/>
      <c r="CP799" s="436"/>
      <c r="CQ799" s="436"/>
      <c r="CR799" s="273"/>
      <c r="CS799" s="447">
        <v>39.614206548294504</v>
      </c>
      <c r="CT799" s="448">
        <v>39.614206548294504</v>
      </c>
      <c r="CU799" s="441">
        <v>0.95741555776181675</v>
      </c>
      <c r="CV799" s="442">
        <v>0.95741555776181675</v>
      </c>
      <c r="CW799" s="450" t="s">
        <v>2213</v>
      </c>
      <c r="CX799" s="242"/>
      <c r="CY799" s="436"/>
      <c r="CZ799" s="436"/>
      <c r="DA799" s="437"/>
      <c r="DB799" s="438"/>
      <c r="DC799" s="457">
        <v>9322</v>
      </c>
      <c r="DD799" s="458">
        <v>5868</v>
      </c>
      <c r="DE799" s="459">
        <v>0</v>
      </c>
      <c r="DF799" s="357">
        <v>5063.333333333333</v>
      </c>
    </row>
    <row r="800" spans="1:110" ht="35.25" customHeight="1" x14ac:dyDescent="0.25">
      <c r="A800" s="401" t="s">
        <v>56</v>
      </c>
      <c r="B800" s="48" t="s">
        <v>57</v>
      </c>
      <c r="C800" s="48" t="s">
        <v>1099</v>
      </c>
      <c r="D800" s="145" t="s">
        <v>1276</v>
      </c>
      <c r="E800" s="145" t="s">
        <v>1243</v>
      </c>
      <c r="F800" s="145" t="s">
        <v>1383</v>
      </c>
      <c r="G800" s="14" t="s">
        <v>1243</v>
      </c>
      <c r="H800" s="22" t="s">
        <v>1979</v>
      </c>
      <c r="I800" s="145" t="s">
        <v>1981</v>
      </c>
      <c r="J800" s="426">
        <v>2.0607247688131474</v>
      </c>
      <c r="K800" s="426">
        <v>1.2089015126370002</v>
      </c>
      <c r="L800" s="488">
        <v>4</v>
      </c>
      <c r="M800" s="498"/>
      <c r="N800" s="498"/>
      <c r="O800" s="498"/>
      <c r="P800" s="498"/>
      <c r="Q800" s="498"/>
      <c r="R800" s="498"/>
      <c r="S800" s="498"/>
      <c r="T800" s="498"/>
      <c r="U800" s="498"/>
      <c r="V800" s="498"/>
      <c r="W800" s="498"/>
      <c r="X800" s="498"/>
      <c r="Y800" s="498"/>
      <c r="Z800" s="498"/>
      <c r="AA800" s="498"/>
      <c r="AB800" s="498"/>
      <c r="AC800" s="498">
        <v>2</v>
      </c>
      <c r="AD800" s="498">
        <v>2</v>
      </c>
      <c r="AE800" s="498"/>
      <c r="AF800" s="498"/>
      <c r="AG800" s="585"/>
      <c r="AH800" s="498"/>
      <c r="AI800" s="498">
        <f t="shared" si="63"/>
        <v>2</v>
      </c>
      <c r="AJ800" s="498">
        <f t="shared" si="64"/>
        <v>2</v>
      </c>
      <c r="AK800" s="498"/>
      <c r="AL800" s="498"/>
      <c r="AM800" s="498"/>
      <c r="AN800" s="498"/>
      <c r="AO800" s="498"/>
      <c r="AP800" s="498"/>
      <c r="AQ800" s="498"/>
      <c r="AR800" s="498"/>
      <c r="AS800" s="498"/>
      <c r="AT800" s="498"/>
      <c r="AU800" s="498"/>
      <c r="AV800" s="498"/>
      <c r="AW800" s="498"/>
      <c r="AX800" s="498"/>
      <c r="AY800" s="498"/>
      <c r="AZ800" s="498"/>
      <c r="BA800" s="498">
        <v>9.75</v>
      </c>
      <c r="BB800" s="498">
        <v>9.75</v>
      </c>
      <c r="BC800" s="498"/>
      <c r="BD800" s="498"/>
      <c r="BE800" s="498"/>
      <c r="BF800" s="498"/>
      <c r="BG800" s="256">
        <f t="shared" si="65"/>
        <v>9.75</v>
      </c>
      <c r="BH800" s="26">
        <f t="shared" si="66"/>
        <v>9.75</v>
      </c>
      <c r="BI800" s="514">
        <f t="shared" si="62"/>
        <v>0.121875</v>
      </c>
      <c r="BJ800" s="515">
        <v>0</v>
      </c>
      <c r="BK800" s="515">
        <v>0</v>
      </c>
      <c r="BL800" s="515">
        <v>0</v>
      </c>
      <c r="BM800" s="515">
        <v>0</v>
      </c>
      <c r="BN800" s="515">
        <v>0</v>
      </c>
      <c r="BO800" s="515">
        <v>0</v>
      </c>
      <c r="BP800" s="515">
        <v>0</v>
      </c>
      <c r="BQ800" s="515">
        <v>0</v>
      </c>
      <c r="BR800" s="515">
        <v>0</v>
      </c>
      <c r="BS800" s="515">
        <v>0</v>
      </c>
      <c r="BT800" s="515">
        <v>0</v>
      </c>
      <c r="BU800" s="515">
        <v>0</v>
      </c>
      <c r="BV800" s="515">
        <v>0</v>
      </c>
      <c r="BW800" s="515">
        <v>0</v>
      </c>
      <c r="BX800" s="515">
        <v>0</v>
      </c>
      <c r="BY800" s="515">
        <v>0</v>
      </c>
      <c r="BZ800" s="515">
        <v>11444.94</v>
      </c>
      <c r="CA800" s="515">
        <v>11444.94</v>
      </c>
      <c r="CB800" s="515">
        <v>0</v>
      </c>
      <c r="CC800" s="515">
        <v>0</v>
      </c>
      <c r="CD800" s="515">
        <v>0</v>
      </c>
      <c r="CE800" s="515">
        <v>0</v>
      </c>
      <c r="CF800" s="515">
        <v>11444.94</v>
      </c>
      <c r="CG800" s="516">
        <v>11444.94</v>
      </c>
      <c r="CH800" s="501">
        <v>1822080.0000000002</v>
      </c>
      <c r="CI800" s="501">
        <v>1822080.0000000002</v>
      </c>
      <c r="CJ800" s="501">
        <v>280320</v>
      </c>
      <c r="CK800" s="257" t="s">
        <v>1976</v>
      </c>
      <c r="CL800" s="108">
        <v>0.52</v>
      </c>
      <c r="CM800" s="245">
        <v>0.52</v>
      </c>
      <c r="CN800" s="109">
        <v>0.08</v>
      </c>
      <c r="CO800" s="436"/>
      <c r="CP800" s="436"/>
      <c r="CQ800" s="436"/>
      <c r="CR800" s="273"/>
      <c r="CS800" s="447">
        <v>0</v>
      </c>
      <c r="CT800" s="448">
        <v>0</v>
      </c>
      <c r="CU800" s="441">
        <v>0</v>
      </c>
      <c r="CV800" s="442">
        <v>0</v>
      </c>
      <c r="CW800" s="450" t="s">
        <v>2217</v>
      </c>
      <c r="CX800" s="242"/>
      <c r="CY800" s="436"/>
      <c r="CZ800" s="436"/>
      <c r="DA800" s="437"/>
      <c r="DB800" s="438"/>
      <c r="DC800" s="457">
        <v>0</v>
      </c>
      <c r="DD800" s="458">
        <v>0</v>
      </c>
      <c r="DE800" s="459">
        <v>0</v>
      </c>
      <c r="DF800" s="357">
        <v>0</v>
      </c>
    </row>
    <row r="801" spans="1:110" ht="35.25" customHeight="1" x14ac:dyDescent="0.25">
      <c r="A801" s="401" t="s">
        <v>56</v>
      </c>
      <c r="B801" s="48" t="s">
        <v>57</v>
      </c>
      <c r="C801" s="48" t="s">
        <v>1099</v>
      </c>
      <c r="D801" s="145" t="s">
        <v>1276</v>
      </c>
      <c r="E801" s="145" t="s">
        <v>1243</v>
      </c>
      <c r="F801" s="145" t="s">
        <v>1384</v>
      </c>
      <c r="G801" s="14" t="s">
        <v>1243</v>
      </c>
      <c r="H801" s="22" t="s">
        <v>1979</v>
      </c>
      <c r="I801" s="145" t="s">
        <v>1981</v>
      </c>
      <c r="J801" s="426">
        <v>2.8821325437946119</v>
      </c>
      <c r="K801" s="426">
        <v>1.4660984817989999</v>
      </c>
      <c r="L801" s="488">
        <v>457.4</v>
      </c>
      <c r="M801" s="498"/>
      <c r="N801" s="498"/>
      <c r="O801" s="498"/>
      <c r="P801" s="498"/>
      <c r="Q801" s="498"/>
      <c r="R801" s="498"/>
      <c r="S801" s="498"/>
      <c r="T801" s="498"/>
      <c r="U801" s="498"/>
      <c r="V801" s="498"/>
      <c r="W801" s="498"/>
      <c r="X801" s="498"/>
      <c r="Y801" s="498"/>
      <c r="Z801" s="498"/>
      <c r="AA801" s="498"/>
      <c r="AB801" s="498"/>
      <c r="AC801" s="498">
        <v>15</v>
      </c>
      <c r="AD801" s="498">
        <v>15</v>
      </c>
      <c r="AE801" s="498"/>
      <c r="AF801" s="498"/>
      <c r="AG801" s="585"/>
      <c r="AH801" s="498"/>
      <c r="AI801" s="498">
        <f t="shared" si="63"/>
        <v>15</v>
      </c>
      <c r="AJ801" s="498">
        <f t="shared" si="64"/>
        <v>15</v>
      </c>
      <c r="AK801" s="498"/>
      <c r="AL801" s="498"/>
      <c r="AM801" s="498"/>
      <c r="AN801" s="498"/>
      <c r="AO801" s="498"/>
      <c r="AP801" s="498"/>
      <c r="AQ801" s="498"/>
      <c r="AR801" s="498"/>
      <c r="AS801" s="498"/>
      <c r="AT801" s="498"/>
      <c r="AU801" s="498"/>
      <c r="AV801" s="498"/>
      <c r="AW801" s="498"/>
      <c r="AX801" s="498"/>
      <c r="AY801" s="498"/>
      <c r="AZ801" s="498"/>
      <c r="BA801" s="498">
        <v>68.14</v>
      </c>
      <c r="BB801" s="498">
        <v>68.14</v>
      </c>
      <c r="BC801" s="498"/>
      <c r="BD801" s="498"/>
      <c r="BE801" s="498"/>
      <c r="BF801" s="498"/>
      <c r="BG801" s="256">
        <f t="shared" si="65"/>
        <v>68.14</v>
      </c>
      <c r="BH801" s="26">
        <f t="shared" si="66"/>
        <v>68.14</v>
      </c>
      <c r="BI801" s="514">
        <f t="shared" si="62"/>
        <v>4.1048192771084346E-2</v>
      </c>
      <c r="BJ801" s="515">
        <v>0</v>
      </c>
      <c r="BK801" s="515">
        <v>0</v>
      </c>
      <c r="BL801" s="515">
        <v>0</v>
      </c>
      <c r="BM801" s="515">
        <v>0</v>
      </c>
      <c r="BN801" s="515">
        <v>0</v>
      </c>
      <c r="BO801" s="515">
        <v>0</v>
      </c>
      <c r="BP801" s="515">
        <v>0</v>
      </c>
      <c r="BQ801" s="515">
        <v>0</v>
      </c>
      <c r="BR801" s="515">
        <v>0</v>
      </c>
      <c r="BS801" s="515">
        <v>0</v>
      </c>
      <c r="BT801" s="515">
        <v>0</v>
      </c>
      <c r="BU801" s="515">
        <v>0</v>
      </c>
      <c r="BV801" s="515">
        <v>0</v>
      </c>
      <c r="BW801" s="515">
        <v>0</v>
      </c>
      <c r="BX801" s="515">
        <v>0</v>
      </c>
      <c r="BY801" s="515">
        <v>0</v>
      </c>
      <c r="BZ801" s="515">
        <v>79985.457600000009</v>
      </c>
      <c r="CA801" s="515">
        <v>79985.457600000009</v>
      </c>
      <c r="CB801" s="515">
        <v>0</v>
      </c>
      <c r="CC801" s="515">
        <v>0</v>
      </c>
      <c r="CD801" s="515">
        <v>0</v>
      </c>
      <c r="CE801" s="515">
        <v>0</v>
      </c>
      <c r="CF801" s="515">
        <v>79985.457600000009</v>
      </c>
      <c r="CG801" s="516">
        <v>79985.457600000009</v>
      </c>
      <c r="CH801" s="501">
        <v>7627460.9927519998</v>
      </c>
      <c r="CI801" s="501">
        <v>7627460.9927519998</v>
      </c>
      <c r="CJ801" s="501">
        <v>6663992.2357727988</v>
      </c>
      <c r="CK801" s="257" t="s">
        <v>1976</v>
      </c>
      <c r="CL801" s="108">
        <v>1.9</v>
      </c>
      <c r="CM801" s="245">
        <v>1.9</v>
      </c>
      <c r="CN801" s="109">
        <v>1.66</v>
      </c>
      <c r="CO801" s="436"/>
      <c r="CP801" s="436"/>
      <c r="CQ801" s="436"/>
      <c r="CR801" s="273"/>
      <c r="CS801" s="447">
        <v>8.2542841405982532</v>
      </c>
      <c r="CT801" s="448">
        <v>8.2542841405982532</v>
      </c>
      <c r="CU801" s="441">
        <v>1.1645760755333613E-2</v>
      </c>
      <c r="CV801" s="442">
        <v>1.1645760755333613E-2</v>
      </c>
      <c r="CW801" s="450" t="s">
        <v>2256</v>
      </c>
      <c r="CX801" s="242"/>
      <c r="CY801" s="436"/>
      <c r="CZ801" s="436"/>
      <c r="DA801" s="437"/>
      <c r="DB801" s="438"/>
      <c r="DC801" s="457">
        <v>0</v>
      </c>
      <c r="DD801" s="458">
        <v>0</v>
      </c>
      <c r="DE801" s="459">
        <v>0</v>
      </c>
      <c r="DF801" s="357">
        <v>0</v>
      </c>
    </row>
    <row r="802" spans="1:110" ht="35.25" customHeight="1" x14ac:dyDescent="0.25">
      <c r="A802" s="401" t="s">
        <v>56</v>
      </c>
      <c r="B802" s="48" t="s">
        <v>57</v>
      </c>
      <c r="C802" s="48" t="s">
        <v>1099</v>
      </c>
      <c r="D802" s="145" t="s">
        <v>1276</v>
      </c>
      <c r="E802" s="145" t="s">
        <v>1243</v>
      </c>
      <c r="F802" s="145" t="s">
        <v>1385</v>
      </c>
      <c r="G802" s="14" t="s">
        <v>1243</v>
      </c>
      <c r="H802" s="22" t="s">
        <v>1983</v>
      </c>
      <c r="I802" s="145" t="s">
        <v>1981</v>
      </c>
      <c r="J802" s="426">
        <v>1.2609329879101425</v>
      </c>
      <c r="K802" s="426">
        <v>1.2852272700540002</v>
      </c>
      <c r="L802" s="488">
        <v>59.5</v>
      </c>
      <c r="M802" s="498"/>
      <c r="N802" s="498"/>
      <c r="O802" s="498"/>
      <c r="P802" s="498"/>
      <c r="Q802" s="498"/>
      <c r="R802" s="498"/>
      <c r="S802" s="498"/>
      <c r="T802" s="498"/>
      <c r="U802" s="498"/>
      <c r="V802" s="498"/>
      <c r="W802" s="498"/>
      <c r="X802" s="498"/>
      <c r="Y802" s="498"/>
      <c r="Z802" s="498"/>
      <c r="AA802" s="498"/>
      <c r="AB802" s="498"/>
      <c r="AC802" s="498"/>
      <c r="AD802" s="498"/>
      <c r="AE802" s="498"/>
      <c r="AF802" s="498"/>
      <c r="AG802" s="585"/>
      <c r="AH802" s="498"/>
      <c r="AI802" s="498">
        <f t="shared" si="63"/>
        <v>0</v>
      </c>
      <c r="AJ802" s="498">
        <f t="shared" si="64"/>
        <v>0</v>
      </c>
      <c r="AK802" s="498"/>
      <c r="AL802" s="498"/>
      <c r="AM802" s="498"/>
      <c r="AN802" s="498"/>
      <c r="AO802" s="498"/>
      <c r="AP802" s="498"/>
      <c r="AQ802" s="498"/>
      <c r="AR802" s="498"/>
      <c r="AS802" s="498"/>
      <c r="AT802" s="498"/>
      <c r="AU802" s="498"/>
      <c r="AV802" s="498"/>
      <c r="AW802" s="498"/>
      <c r="AX802" s="498"/>
      <c r="AY802" s="498"/>
      <c r="AZ802" s="498"/>
      <c r="BA802" s="498"/>
      <c r="BB802" s="498"/>
      <c r="BC802" s="498"/>
      <c r="BD802" s="498"/>
      <c r="BE802" s="498"/>
      <c r="BF802" s="498"/>
      <c r="BG802" s="256">
        <f t="shared" si="65"/>
        <v>0</v>
      </c>
      <c r="BH802" s="26">
        <f t="shared" si="66"/>
        <v>0</v>
      </c>
      <c r="BI802" s="514">
        <f t="shared" si="62"/>
        <v>0</v>
      </c>
      <c r="BJ802" s="515">
        <v>0</v>
      </c>
      <c r="BK802" s="515">
        <v>0</v>
      </c>
      <c r="BL802" s="515">
        <v>0</v>
      </c>
      <c r="BM802" s="515">
        <v>0</v>
      </c>
      <c r="BN802" s="515">
        <v>0</v>
      </c>
      <c r="BO802" s="515">
        <v>0</v>
      </c>
      <c r="BP802" s="515">
        <v>0</v>
      </c>
      <c r="BQ802" s="515">
        <v>0</v>
      </c>
      <c r="BR802" s="515">
        <v>0</v>
      </c>
      <c r="BS802" s="515">
        <v>0</v>
      </c>
      <c r="BT802" s="515">
        <v>0</v>
      </c>
      <c r="BU802" s="515">
        <v>0</v>
      </c>
      <c r="BV802" s="515">
        <v>0</v>
      </c>
      <c r="BW802" s="515">
        <v>0</v>
      </c>
      <c r="BX802" s="515">
        <v>0</v>
      </c>
      <c r="BY802" s="515">
        <v>0</v>
      </c>
      <c r="BZ802" s="515">
        <v>0</v>
      </c>
      <c r="CA802" s="515">
        <v>0</v>
      </c>
      <c r="CB802" s="515">
        <v>0</v>
      </c>
      <c r="CC802" s="515">
        <v>0</v>
      </c>
      <c r="CD802" s="515">
        <v>0</v>
      </c>
      <c r="CE802" s="515">
        <v>0</v>
      </c>
      <c r="CF802" s="515">
        <v>0</v>
      </c>
      <c r="CG802" s="516">
        <v>0</v>
      </c>
      <c r="CH802" s="501">
        <v>2522879.9999999995</v>
      </c>
      <c r="CI802" s="501">
        <v>2522879.9999999995</v>
      </c>
      <c r="CJ802" s="501">
        <v>3994559.9999999995</v>
      </c>
      <c r="CK802" s="257" t="s">
        <v>1976</v>
      </c>
      <c r="CL802" s="108">
        <v>0.72</v>
      </c>
      <c r="CM802" s="245">
        <v>0.72</v>
      </c>
      <c r="CN802" s="109">
        <v>1.1399999999999999</v>
      </c>
      <c r="CO802" s="436"/>
      <c r="CP802" s="436"/>
      <c r="CQ802" s="436"/>
      <c r="CR802" s="273"/>
      <c r="CS802" s="447">
        <v>28.65968586387433</v>
      </c>
      <c r="CT802" s="448">
        <v>28.65968586387433</v>
      </c>
      <c r="CU802" s="441">
        <v>0.24083769633507843</v>
      </c>
      <c r="CV802" s="442">
        <v>0.24083769633507843</v>
      </c>
      <c r="CW802" s="450" t="s">
        <v>2213</v>
      </c>
      <c r="CX802" s="242"/>
      <c r="CY802" s="436"/>
      <c r="CZ802" s="436"/>
      <c r="DA802" s="437"/>
      <c r="DB802" s="438"/>
      <c r="DC802" s="457">
        <v>0</v>
      </c>
      <c r="DD802" s="458">
        <v>0</v>
      </c>
      <c r="DE802" s="459">
        <v>0</v>
      </c>
      <c r="DF802" s="357">
        <v>0</v>
      </c>
    </row>
    <row r="803" spans="1:110" ht="35.25" customHeight="1" x14ac:dyDescent="0.25">
      <c r="A803" s="401" t="s">
        <v>56</v>
      </c>
      <c r="B803" s="48" t="s">
        <v>57</v>
      </c>
      <c r="C803" s="48" t="s">
        <v>1099</v>
      </c>
      <c r="D803" s="145" t="s">
        <v>1386</v>
      </c>
      <c r="E803" s="145" t="s">
        <v>1124</v>
      </c>
      <c r="F803" s="145" t="s">
        <v>1387</v>
      </c>
      <c r="G803" s="14" t="s">
        <v>1124</v>
      </c>
      <c r="H803" s="22" t="s">
        <v>1979</v>
      </c>
      <c r="I803" s="145" t="s">
        <v>1981</v>
      </c>
      <c r="J803" s="426">
        <v>2.9181592005920445</v>
      </c>
      <c r="K803" s="426">
        <v>1.5407196937650003</v>
      </c>
      <c r="L803" s="488">
        <v>353.2</v>
      </c>
      <c r="M803" s="498"/>
      <c r="N803" s="498"/>
      <c r="O803" s="498"/>
      <c r="P803" s="498"/>
      <c r="Q803" s="498"/>
      <c r="R803" s="498"/>
      <c r="S803" s="498"/>
      <c r="T803" s="498"/>
      <c r="U803" s="498"/>
      <c r="V803" s="498"/>
      <c r="W803" s="498"/>
      <c r="X803" s="498"/>
      <c r="Y803" s="498"/>
      <c r="Z803" s="498"/>
      <c r="AA803" s="498"/>
      <c r="AB803" s="498"/>
      <c r="AC803" s="498">
        <v>11</v>
      </c>
      <c r="AD803" s="498">
        <v>11</v>
      </c>
      <c r="AE803" s="498"/>
      <c r="AF803" s="498"/>
      <c r="AG803" s="585"/>
      <c r="AH803" s="498"/>
      <c r="AI803" s="498">
        <f t="shared" si="63"/>
        <v>11</v>
      </c>
      <c r="AJ803" s="498">
        <f t="shared" si="64"/>
        <v>11</v>
      </c>
      <c r="AK803" s="498"/>
      <c r="AL803" s="498"/>
      <c r="AM803" s="498"/>
      <c r="AN803" s="498"/>
      <c r="AO803" s="498"/>
      <c r="AP803" s="498"/>
      <c r="AQ803" s="498"/>
      <c r="AR803" s="498"/>
      <c r="AS803" s="498"/>
      <c r="AT803" s="498"/>
      <c r="AU803" s="498"/>
      <c r="AV803" s="498"/>
      <c r="AW803" s="498"/>
      <c r="AX803" s="498"/>
      <c r="AY803" s="498"/>
      <c r="AZ803" s="498"/>
      <c r="BA803" s="498">
        <v>53.24</v>
      </c>
      <c r="BB803" s="498">
        <v>53.24</v>
      </c>
      <c r="BC803" s="498"/>
      <c r="BD803" s="498"/>
      <c r="BE803" s="498"/>
      <c r="BF803" s="498"/>
      <c r="BG803" s="256">
        <f t="shared" si="65"/>
        <v>53.24</v>
      </c>
      <c r="BH803" s="26">
        <f t="shared" si="66"/>
        <v>53.24</v>
      </c>
      <c r="BI803" s="514">
        <f t="shared" si="62"/>
        <v>3.1317647058823533E-2</v>
      </c>
      <c r="BJ803" s="515">
        <v>0</v>
      </c>
      <c r="BK803" s="515">
        <v>0</v>
      </c>
      <c r="BL803" s="515">
        <v>0</v>
      </c>
      <c r="BM803" s="515">
        <v>0</v>
      </c>
      <c r="BN803" s="515">
        <v>0</v>
      </c>
      <c r="BO803" s="515">
        <v>0</v>
      </c>
      <c r="BP803" s="515">
        <v>0</v>
      </c>
      <c r="BQ803" s="515">
        <v>0</v>
      </c>
      <c r="BR803" s="515">
        <v>0</v>
      </c>
      <c r="BS803" s="515">
        <v>0</v>
      </c>
      <c r="BT803" s="515">
        <v>0</v>
      </c>
      <c r="BU803" s="515">
        <v>0</v>
      </c>
      <c r="BV803" s="515">
        <v>0</v>
      </c>
      <c r="BW803" s="515">
        <v>0</v>
      </c>
      <c r="BX803" s="515">
        <v>0</v>
      </c>
      <c r="BY803" s="515">
        <v>0</v>
      </c>
      <c r="BZ803" s="515">
        <v>62495.241600000008</v>
      </c>
      <c r="CA803" s="515">
        <v>62495.241600000008</v>
      </c>
      <c r="CB803" s="515">
        <v>0</v>
      </c>
      <c r="CC803" s="515">
        <v>0</v>
      </c>
      <c r="CD803" s="515">
        <v>0</v>
      </c>
      <c r="CE803" s="515">
        <v>0</v>
      </c>
      <c r="CF803" s="515">
        <v>62495.241600000008</v>
      </c>
      <c r="CG803" s="516">
        <v>62495.241600000008</v>
      </c>
      <c r="CH803" s="501">
        <v>2032320</v>
      </c>
      <c r="CI803" s="501">
        <v>2032320</v>
      </c>
      <c r="CJ803" s="501">
        <v>5956800</v>
      </c>
      <c r="CK803" s="257" t="s">
        <v>1976</v>
      </c>
      <c r="CL803" s="108">
        <v>0.57999999999999996</v>
      </c>
      <c r="CM803" s="245">
        <v>0.57999999999999996</v>
      </c>
      <c r="CN803" s="109">
        <v>1.7</v>
      </c>
      <c r="CO803" s="436"/>
      <c r="CP803" s="436"/>
      <c r="CQ803" s="436"/>
      <c r="CR803" s="273"/>
      <c r="CS803" s="447">
        <v>1.3612964728312666</v>
      </c>
      <c r="CT803" s="448">
        <v>1.3612964728312666</v>
      </c>
      <c r="CU803" s="441">
        <v>6.6730219256434633E-3</v>
      </c>
      <c r="CV803" s="442">
        <v>6.6730219256434633E-3</v>
      </c>
      <c r="CW803" s="450" t="s">
        <v>2213</v>
      </c>
      <c r="CX803" s="242"/>
      <c r="CY803" s="436"/>
      <c r="CZ803" s="436"/>
      <c r="DA803" s="437"/>
      <c r="DB803" s="438"/>
      <c r="DC803" s="457">
        <v>0</v>
      </c>
      <c r="DD803" s="458">
        <v>0</v>
      </c>
      <c r="DE803" s="459">
        <v>0</v>
      </c>
      <c r="DF803" s="357">
        <v>0</v>
      </c>
    </row>
    <row r="804" spans="1:110" ht="35.25" customHeight="1" x14ac:dyDescent="0.25">
      <c r="A804" s="401" t="s">
        <v>56</v>
      </c>
      <c r="B804" s="48" t="s">
        <v>57</v>
      </c>
      <c r="C804" s="48" t="s">
        <v>1099</v>
      </c>
      <c r="D804" s="145" t="s">
        <v>1276</v>
      </c>
      <c r="E804" s="145" t="s">
        <v>1243</v>
      </c>
      <c r="F804" s="145" t="s">
        <v>1388</v>
      </c>
      <c r="G804" s="14" t="s">
        <v>1243</v>
      </c>
      <c r="H804" s="22" t="s">
        <v>1979</v>
      </c>
      <c r="I804" s="145" t="s">
        <v>1981</v>
      </c>
      <c r="J804" s="426">
        <v>2.442607330865934</v>
      </c>
      <c r="K804" s="426">
        <v>2.5751893885829999</v>
      </c>
      <c r="L804" s="488">
        <v>434.9</v>
      </c>
      <c r="M804" s="498"/>
      <c r="N804" s="498"/>
      <c r="O804" s="498"/>
      <c r="P804" s="498"/>
      <c r="Q804" s="498"/>
      <c r="R804" s="498"/>
      <c r="S804" s="498"/>
      <c r="T804" s="498"/>
      <c r="U804" s="498"/>
      <c r="V804" s="498"/>
      <c r="W804" s="498"/>
      <c r="X804" s="498"/>
      <c r="Y804" s="498"/>
      <c r="Z804" s="498"/>
      <c r="AA804" s="498"/>
      <c r="AB804" s="498"/>
      <c r="AC804" s="498">
        <v>15</v>
      </c>
      <c r="AD804" s="498">
        <v>15</v>
      </c>
      <c r="AE804" s="498"/>
      <c r="AF804" s="498"/>
      <c r="AG804" s="585"/>
      <c r="AH804" s="498"/>
      <c r="AI804" s="498">
        <f t="shared" si="63"/>
        <v>15</v>
      </c>
      <c r="AJ804" s="498">
        <f t="shared" si="64"/>
        <v>15</v>
      </c>
      <c r="AK804" s="498"/>
      <c r="AL804" s="498"/>
      <c r="AM804" s="498"/>
      <c r="AN804" s="498"/>
      <c r="AO804" s="498"/>
      <c r="AP804" s="498"/>
      <c r="AQ804" s="498"/>
      <c r="AR804" s="498"/>
      <c r="AS804" s="498"/>
      <c r="AT804" s="498"/>
      <c r="AU804" s="498"/>
      <c r="AV804" s="498"/>
      <c r="AW804" s="498"/>
      <c r="AX804" s="498"/>
      <c r="AY804" s="498"/>
      <c r="AZ804" s="498"/>
      <c r="BA804" s="498">
        <v>73.8</v>
      </c>
      <c r="BB804" s="498">
        <v>73.8</v>
      </c>
      <c r="BC804" s="498"/>
      <c r="BD804" s="498"/>
      <c r="BE804" s="498"/>
      <c r="BF804" s="498"/>
      <c r="BG804" s="256">
        <f t="shared" si="65"/>
        <v>73.8</v>
      </c>
      <c r="BH804" s="26">
        <f t="shared" si="66"/>
        <v>73.8</v>
      </c>
      <c r="BI804" s="514">
        <f t="shared" si="62"/>
        <v>6.9622641509433952E-2</v>
      </c>
      <c r="BJ804" s="515">
        <v>0</v>
      </c>
      <c r="BK804" s="515">
        <v>0</v>
      </c>
      <c r="BL804" s="515">
        <v>0</v>
      </c>
      <c r="BM804" s="515">
        <v>0</v>
      </c>
      <c r="BN804" s="515">
        <v>0</v>
      </c>
      <c r="BO804" s="515">
        <v>0</v>
      </c>
      <c r="BP804" s="515">
        <v>0</v>
      </c>
      <c r="BQ804" s="515">
        <v>0</v>
      </c>
      <c r="BR804" s="515">
        <v>0</v>
      </c>
      <c r="BS804" s="515">
        <v>0</v>
      </c>
      <c r="BT804" s="515">
        <v>0</v>
      </c>
      <c r="BU804" s="515">
        <v>0</v>
      </c>
      <c r="BV804" s="515">
        <v>0</v>
      </c>
      <c r="BW804" s="515">
        <v>0</v>
      </c>
      <c r="BX804" s="515">
        <v>0</v>
      </c>
      <c r="BY804" s="515">
        <v>0</v>
      </c>
      <c r="BZ804" s="515">
        <v>86629.392000000007</v>
      </c>
      <c r="CA804" s="515">
        <v>86629.392000000007</v>
      </c>
      <c r="CB804" s="515">
        <v>0</v>
      </c>
      <c r="CC804" s="515">
        <v>0</v>
      </c>
      <c r="CD804" s="515">
        <v>0</v>
      </c>
      <c r="CE804" s="515">
        <v>0</v>
      </c>
      <c r="CF804" s="515">
        <v>86629.392000000007</v>
      </c>
      <c r="CG804" s="516">
        <v>86629.392000000007</v>
      </c>
      <c r="CH804" s="501">
        <v>3286497.3345360002</v>
      </c>
      <c r="CI804" s="501">
        <v>3286497.3345360002</v>
      </c>
      <c r="CJ804" s="501">
        <v>3382220.5578720002</v>
      </c>
      <c r="CK804" s="257" t="s">
        <v>1976</v>
      </c>
      <c r="CL804" s="108">
        <v>1.03</v>
      </c>
      <c r="CM804" s="245">
        <v>1.03</v>
      </c>
      <c r="CN804" s="109">
        <v>1.06</v>
      </c>
      <c r="CO804" s="436"/>
      <c r="CP804" s="436"/>
      <c r="CQ804" s="436"/>
      <c r="CR804" s="273"/>
      <c r="CS804" s="447">
        <v>2.7213491759294772</v>
      </c>
      <c r="CT804" s="448">
        <v>2.7213491759294772</v>
      </c>
      <c r="CU804" s="441">
        <v>4.8294365657340022E-2</v>
      </c>
      <c r="CV804" s="442">
        <v>4.8294365657340022E-2</v>
      </c>
      <c r="CW804" s="450" t="s">
        <v>2229</v>
      </c>
      <c r="CX804" s="242"/>
      <c r="CY804" s="436"/>
      <c r="CZ804" s="436"/>
      <c r="DA804" s="437"/>
      <c r="DB804" s="438"/>
      <c r="DC804" s="457">
        <v>0</v>
      </c>
      <c r="DD804" s="458">
        <v>0</v>
      </c>
      <c r="DE804" s="459">
        <v>0</v>
      </c>
      <c r="DF804" s="357">
        <v>0</v>
      </c>
    </row>
    <row r="805" spans="1:110" ht="35.25" customHeight="1" x14ac:dyDescent="0.25">
      <c r="A805" s="401" t="s">
        <v>56</v>
      </c>
      <c r="B805" s="48" t="s">
        <v>57</v>
      </c>
      <c r="C805" s="48" t="s">
        <v>1099</v>
      </c>
      <c r="D805" s="145" t="s">
        <v>1276</v>
      </c>
      <c r="E805" s="145" t="s">
        <v>1243</v>
      </c>
      <c r="F805" s="145" t="s">
        <v>1389</v>
      </c>
      <c r="G805" s="14" t="s">
        <v>1243</v>
      </c>
      <c r="H805" s="22" t="s">
        <v>1978</v>
      </c>
      <c r="I805" s="145" t="s">
        <v>1981</v>
      </c>
      <c r="J805" s="426">
        <v>2.6947939284479623</v>
      </c>
      <c r="K805" s="426">
        <v>3.0195075694770002</v>
      </c>
      <c r="L805" s="488">
        <v>635.29999999999995</v>
      </c>
      <c r="M805" s="498"/>
      <c r="N805" s="498"/>
      <c r="O805" s="498"/>
      <c r="P805" s="498"/>
      <c r="Q805" s="498"/>
      <c r="R805" s="498"/>
      <c r="S805" s="498"/>
      <c r="T805" s="498"/>
      <c r="U805" s="498"/>
      <c r="V805" s="498"/>
      <c r="W805" s="498"/>
      <c r="X805" s="498"/>
      <c r="Y805" s="498"/>
      <c r="Z805" s="498"/>
      <c r="AA805" s="498"/>
      <c r="AB805" s="498"/>
      <c r="AC805" s="498">
        <v>9</v>
      </c>
      <c r="AD805" s="498">
        <v>9</v>
      </c>
      <c r="AE805" s="498"/>
      <c r="AF805" s="498"/>
      <c r="AG805" s="585"/>
      <c r="AH805" s="498"/>
      <c r="AI805" s="498">
        <f t="shared" si="63"/>
        <v>9</v>
      </c>
      <c r="AJ805" s="498">
        <f t="shared" si="64"/>
        <v>9</v>
      </c>
      <c r="AK805" s="498"/>
      <c r="AL805" s="498"/>
      <c r="AM805" s="498"/>
      <c r="AN805" s="498"/>
      <c r="AO805" s="498"/>
      <c r="AP805" s="498"/>
      <c r="AQ805" s="498"/>
      <c r="AR805" s="498"/>
      <c r="AS805" s="498"/>
      <c r="AT805" s="498"/>
      <c r="AU805" s="498"/>
      <c r="AV805" s="498"/>
      <c r="AW805" s="498"/>
      <c r="AX805" s="498"/>
      <c r="AY805" s="498"/>
      <c r="AZ805" s="498"/>
      <c r="BA805" s="498">
        <v>134.36000000000001</v>
      </c>
      <c r="BB805" s="498">
        <v>134.36000000000001</v>
      </c>
      <c r="BC805" s="498"/>
      <c r="BD805" s="498"/>
      <c r="BE805" s="498"/>
      <c r="BF805" s="498"/>
      <c r="BG805" s="256">
        <f t="shared" si="65"/>
        <v>134.36000000000001</v>
      </c>
      <c r="BH805" s="26">
        <f t="shared" si="66"/>
        <v>134.36000000000001</v>
      </c>
      <c r="BI805" s="514">
        <f t="shared" si="62"/>
        <v>7.6777142857142863E-2</v>
      </c>
      <c r="BJ805" s="515">
        <v>0</v>
      </c>
      <c r="BK805" s="515">
        <v>0</v>
      </c>
      <c r="BL805" s="515">
        <v>0</v>
      </c>
      <c r="BM805" s="515">
        <v>0</v>
      </c>
      <c r="BN805" s="515">
        <v>0</v>
      </c>
      <c r="BO805" s="515">
        <v>0</v>
      </c>
      <c r="BP805" s="515">
        <v>0</v>
      </c>
      <c r="BQ805" s="515">
        <v>0</v>
      </c>
      <c r="BR805" s="515">
        <v>0</v>
      </c>
      <c r="BS805" s="515">
        <v>0</v>
      </c>
      <c r="BT805" s="515">
        <v>0</v>
      </c>
      <c r="BU805" s="515">
        <v>0</v>
      </c>
      <c r="BV805" s="515">
        <v>0</v>
      </c>
      <c r="BW805" s="515">
        <v>0</v>
      </c>
      <c r="BX805" s="515">
        <v>0</v>
      </c>
      <c r="BY805" s="515">
        <v>0</v>
      </c>
      <c r="BZ805" s="515">
        <v>157717.14240000001</v>
      </c>
      <c r="CA805" s="515">
        <v>157717.14240000001</v>
      </c>
      <c r="CB805" s="515">
        <v>0</v>
      </c>
      <c r="CC805" s="515">
        <v>0</v>
      </c>
      <c r="CD805" s="515">
        <v>0</v>
      </c>
      <c r="CE805" s="515">
        <v>0</v>
      </c>
      <c r="CF805" s="515">
        <v>157717.14240000001</v>
      </c>
      <c r="CG805" s="516">
        <v>157717.14240000001</v>
      </c>
      <c r="CH805" s="501">
        <v>7467849.9450095994</v>
      </c>
      <c r="CI805" s="501">
        <v>7467849.9450095994</v>
      </c>
      <c r="CJ805" s="501">
        <v>7968742.3193699997</v>
      </c>
      <c r="CK805" s="257" t="s">
        <v>1976</v>
      </c>
      <c r="CL805" s="108">
        <v>1.64</v>
      </c>
      <c r="CM805" s="245">
        <v>1.64</v>
      </c>
      <c r="CN805" s="109">
        <v>1.75</v>
      </c>
      <c r="CO805" s="436"/>
      <c r="CP805" s="436"/>
      <c r="CQ805" s="436"/>
      <c r="CR805" s="273"/>
      <c r="CS805" s="447">
        <v>7.8130792324761744</v>
      </c>
      <c r="CT805" s="448">
        <v>7.8130792324761744</v>
      </c>
      <c r="CU805" s="441">
        <v>9.0849758517164814E-2</v>
      </c>
      <c r="CV805" s="442">
        <v>9.0849758517164814E-2</v>
      </c>
      <c r="CW805" s="450" t="s">
        <v>2213</v>
      </c>
      <c r="CX805" s="242"/>
      <c r="CY805" s="436"/>
      <c r="CZ805" s="436"/>
      <c r="DA805" s="437"/>
      <c r="DB805" s="438"/>
      <c r="DC805" s="457">
        <v>0</v>
      </c>
      <c r="DD805" s="458">
        <v>0</v>
      </c>
      <c r="DE805" s="459">
        <v>0</v>
      </c>
      <c r="DF805" s="357">
        <v>0</v>
      </c>
    </row>
    <row r="806" spans="1:110" ht="35.25" customHeight="1" x14ac:dyDescent="0.25">
      <c r="A806" s="401" t="s">
        <v>56</v>
      </c>
      <c r="B806" s="48" t="s">
        <v>57</v>
      </c>
      <c r="C806" s="48" t="s">
        <v>1099</v>
      </c>
      <c r="D806" s="145" t="s">
        <v>1390</v>
      </c>
      <c r="E806" s="145" t="s">
        <v>1116</v>
      </c>
      <c r="F806" s="145" t="s">
        <v>1391</v>
      </c>
      <c r="G806" s="14" t="s">
        <v>1116</v>
      </c>
      <c r="H806" s="22" t="s">
        <v>1979</v>
      </c>
      <c r="I806" s="145" t="s">
        <v>1975</v>
      </c>
      <c r="J806" s="426">
        <v>11.08858927005595</v>
      </c>
      <c r="K806" s="426">
        <v>19.180113596468999</v>
      </c>
      <c r="L806" s="488">
        <v>1650</v>
      </c>
      <c r="M806" s="498"/>
      <c r="N806" s="498"/>
      <c r="O806" s="498"/>
      <c r="P806" s="498"/>
      <c r="Q806" s="498"/>
      <c r="R806" s="498"/>
      <c r="S806" s="498"/>
      <c r="T806" s="498"/>
      <c r="U806" s="498"/>
      <c r="V806" s="498"/>
      <c r="W806" s="498"/>
      <c r="X806" s="498"/>
      <c r="Y806" s="498">
        <v>1</v>
      </c>
      <c r="Z806" s="498">
        <v>1</v>
      </c>
      <c r="AA806" s="498"/>
      <c r="AB806" s="498"/>
      <c r="AC806" s="498">
        <v>89</v>
      </c>
      <c r="AD806" s="498">
        <v>89</v>
      </c>
      <c r="AE806" s="498"/>
      <c r="AF806" s="498"/>
      <c r="AG806" s="585"/>
      <c r="AH806" s="498"/>
      <c r="AI806" s="498">
        <f t="shared" si="63"/>
        <v>90</v>
      </c>
      <c r="AJ806" s="498">
        <f t="shared" si="64"/>
        <v>90</v>
      </c>
      <c r="AK806" s="498"/>
      <c r="AL806" s="498"/>
      <c r="AM806" s="498"/>
      <c r="AN806" s="498"/>
      <c r="AO806" s="498"/>
      <c r="AP806" s="498"/>
      <c r="AQ806" s="498"/>
      <c r="AR806" s="498"/>
      <c r="AS806" s="498"/>
      <c r="AT806" s="498"/>
      <c r="AU806" s="498"/>
      <c r="AV806" s="498"/>
      <c r="AW806" s="498">
        <v>75</v>
      </c>
      <c r="AX806" s="498">
        <v>75</v>
      </c>
      <c r="AY806" s="498"/>
      <c r="AZ806" s="498"/>
      <c r="BA806" s="498">
        <v>826.11</v>
      </c>
      <c r="BB806" s="498">
        <v>826.11</v>
      </c>
      <c r="BC806" s="498"/>
      <c r="BD806" s="498"/>
      <c r="BE806" s="498"/>
      <c r="BF806" s="498"/>
      <c r="BG806" s="256">
        <f t="shared" si="65"/>
        <v>901.11</v>
      </c>
      <c r="BH806" s="26">
        <f t="shared" si="66"/>
        <v>901.11</v>
      </c>
      <c r="BI806" s="514">
        <f t="shared" si="62"/>
        <v>0.1226</v>
      </c>
      <c r="BJ806" s="515">
        <v>0</v>
      </c>
      <c r="BK806" s="515">
        <v>0</v>
      </c>
      <c r="BL806" s="515">
        <v>0</v>
      </c>
      <c r="BM806" s="515">
        <v>0</v>
      </c>
      <c r="BN806" s="515">
        <v>0</v>
      </c>
      <c r="BO806" s="515">
        <v>0</v>
      </c>
      <c r="BP806" s="515">
        <v>0</v>
      </c>
      <c r="BQ806" s="515">
        <v>0</v>
      </c>
      <c r="BR806" s="515">
        <v>0</v>
      </c>
      <c r="BS806" s="515">
        <v>0</v>
      </c>
      <c r="BT806" s="515">
        <v>0</v>
      </c>
      <c r="BU806" s="515">
        <v>0</v>
      </c>
      <c r="BV806" s="515">
        <v>378432</v>
      </c>
      <c r="BW806" s="515">
        <v>378432</v>
      </c>
      <c r="BX806" s="515">
        <v>0</v>
      </c>
      <c r="BY806" s="515">
        <v>0</v>
      </c>
      <c r="BZ806" s="515">
        <v>969720.96240000008</v>
      </c>
      <c r="CA806" s="515">
        <v>969720.96240000008</v>
      </c>
      <c r="CB806" s="515">
        <v>0</v>
      </c>
      <c r="CC806" s="515">
        <v>0</v>
      </c>
      <c r="CD806" s="515">
        <v>0</v>
      </c>
      <c r="CE806" s="515">
        <v>0</v>
      </c>
      <c r="CF806" s="515">
        <v>1348152.9624000001</v>
      </c>
      <c r="CG806" s="516">
        <v>1348152.9624000001</v>
      </c>
      <c r="CH806" s="501">
        <v>20426075.989431601</v>
      </c>
      <c r="CI806" s="501">
        <v>20426075.989431601</v>
      </c>
      <c r="CJ806" s="501">
        <v>23792655.867245998</v>
      </c>
      <c r="CK806" s="257" t="s">
        <v>1976</v>
      </c>
      <c r="CL806" s="108">
        <v>6.31</v>
      </c>
      <c r="CM806" s="245">
        <v>6.31</v>
      </c>
      <c r="CN806" s="109">
        <v>7.35</v>
      </c>
      <c r="CO806" s="436"/>
      <c r="CP806" s="436"/>
      <c r="CQ806" s="436"/>
      <c r="CR806" s="273"/>
      <c r="CS806" s="447">
        <v>191.5760951629147</v>
      </c>
      <c r="CT806" s="448">
        <v>92.970842637662159</v>
      </c>
      <c r="CU806" s="441">
        <v>0.45287673794927025</v>
      </c>
      <c r="CV806" s="442">
        <v>0.41772522279775509</v>
      </c>
      <c r="CW806" s="450" t="s">
        <v>2234</v>
      </c>
      <c r="CX806" s="242"/>
      <c r="CY806" s="436"/>
      <c r="CZ806" s="436"/>
      <c r="DA806" s="437"/>
      <c r="DB806" s="438"/>
      <c r="DC806" s="457">
        <v>0</v>
      </c>
      <c r="DD806" s="458">
        <v>345618</v>
      </c>
      <c r="DE806" s="459">
        <v>0</v>
      </c>
      <c r="DF806" s="357">
        <v>115206</v>
      </c>
    </row>
    <row r="807" spans="1:110" ht="35.25" customHeight="1" x14ac:dyDescent="0.25">
      <c r="A807" s="401" t="s">
        <v>56</v>
      </c>
      <c r="B807" s="48" t="s">
        <v>57</v>
      </c>
      <c r="C807" s="48" t="s">
        <v>1099</v>
      </c>
      <c r="D807" s="145" t="s">
        <v>1390</v>
      </c>
      <c r="E807" s="145" t="s">
        <v>1116</v>
      </c>
      <c r="F807" s="145" t="s">
        <v>1392</v>
      </c>
      <c r="G807" s="14" t="s">
        <v>1116</v>
      </c>
      <c r="H807" s="22" t="s">
        <v>1978</v>
      </c>
      <c r="I807" s="145" t="s">
        <v>1975</v>
      </c>
      <c r="J807" s="426">
        <v>12.117427449751863</v>
      </c>
      <c r="K807" s="426">
        <v>18.07954541694</v>
      </c>
      <c r="L807" s="488">
        <v>2326.8000000000002</v>
      </c>
      <c r="M807" s="498"/>
      <c r="N807" s="498"/>
      <c r="O807" s="498"/>
      <c r="P807" s="498"/>
      <c r="Q807" s="498"/>
      <c r="R807" s="498"/>
      <c r="S807" s="498"/>
      <c r="T807" s="498"/>
      <c r="U807" s="498"/>
      <c r="V807" s="498"/>
      <c r="W807" s="498"/>
      <c r="X807" s="498"/>
      <c r="Y807" s="498"/>
      <c r="Z807" s="498"/>
      <c r="AA807" s="498"/>
      <c r="AB807" s="498"/>
      <c r="AC807" s="498">
        <v>83</v>
      </c>
      <c r="AD807" s="498">
        <v>83</v>
      </c>
      <c r="AE807" s="498"/>
      <c r="AF807" s="498"/>
      <c r="AG807" s="585"/>
      <c r="AH807" s="498"/>
      <c r="AI807" s="498">
        <f t="shared" si="63"/>
        <v>83</v>
      </c>
      <c r="AJ807" s="498">
        <f t="shared" si="64"/>
        <v>83</v>
      </c>
      <c r="AK807" s="498"/>
      <c r="AL807" s="498"/>
      <c r="AM807" s="498"/>
      <c r="AN807" s="498"/>
      <c r="AO807" s="498"/>
      <c r="AP807" s="498"/>
      <c r="AQ807" s="498"/>
      <c r="AR807" s="498"/>
      <c r="AS807" s="498"/>
      <c r="AT807" s="498"/>
      <c r="AU807" s="498"/>
      <c r="AV807" s="498"/>
      <c r="AW807" s="498"/>
      <c r="AX807" s="498"/>
      <c r="AY807" s="498"/>
      <c r="AZ807" s="498"/>
      <c r="BA807" s="498">
        <v>432.9</v>
      </c>
      <c r="BB807" s="498">
        <v>432.9</v>
      </c>
      <c r="BC807" s="498"/>
      <c r="BD807" s="498"/>
      <c r="BE807" s="498"/>
      <c r="BF807" s="498"/>
      <c r="BG807" s="256">
        <f t="shared" si="65"/>
        <v>432.9</v>
      </c>
      <c r="BH807" s="26">
        <f t="shared" si="66"/>
        <v>432.9</v>
      </c>
      <c r="BI807" s="514">
        <f t="shared" si="62"/>
        <v>6.0376569037656896E-2</v>
      </c>
      <c r="BJ807" s="515">
        <v>0</v>
      </c>
      <c r="BK807" s="515">
        <v>0</v>
      </c>
      <c r="BL807" s="515">
        <v>0</v>
      </c>
      <c r="BM807" s="515">
        <v>0</v>
      </c>
      <c r="BN807" s="515">
        <v>0</v>
      </c>
      <c r="BO807" s="515">
        <v>0</v>
      </c>
      <c r="BP807" s="515">
        <v>0</v>
      </c>
      <c r="BQ807" s="515">
        <v>0</v>
      </c>
      <c r="BR807" s="515">
        <v>0</v>
      </c>
      <c r="BS807" s="515">
        <v>0</v>
      </c>
      <c r="BT807" s="515">
        <v>0</v>
      </c>
      <c r="BU807" s="515">
        <v>0</v>
      </c>
      <c r="BV807" s="515">
        <v>0</v>
      </c>
      <c r="BW807" s="515">
        <v>0</v>
      </c>
      <c r="BX807" s="515">
        <v>0</v>
      </c>
      <c r="BY807" s="515">
        <v>0</v>
      </c>
      <c r="BZ807" s="515">
        <v>508155.33600000001</v>
      </c>
      <c r="CA807" s="515">
        <v>508155.33600000001</v>
      </c>
      <c r="CB807" s="515">
        <v>0</v>
      </c>
      <c r="CC807" s="515">
        <v>0</v>
      </c>
      <c r="CD807" s="515">
        <v>0</v>
      </c>
      <c r="CE807" s="515">
        <v>0</v>
      </c>
      <c r="CF807" s="515">
        <v>508155.33600000001</v>
      </c>
      <c r="CG807" s="516">
        <v>508155.33600000001</v>
      </c>
      <c r="CH807" s="501">
        <v>26758066.058759999</v>
      </c>
      <c r="CI807" s="501">
        <v>26758066.058759999</v>
      </c>
      <c r="CJ807" s="501">
        <v>28635124.424075998</v>
      </c>
      <c r="CK807" s="257" t="s">
        <v>1976</v>
      </c>
      <c r="CL807" s="108">
        <v>6.7</v>
      </c>
      <c r="CM807" s="245">
        <v>6.7</v>
      </c>
      <c r="CN807" s="109">
        <v>7.17</v>
      </c>
      <c r="CO807" s="436"/>
      <c r="CP807" s="436"/>
      <c r="CQ807" s="436"/>
      <c r="CR807" s="273"/>
      <c r="CS807" s="447">
        <v>128.27312711602005</v>
      </c>
      <c r="CT807" s="448">
        <v>26.185238504858763</v>
      </c>
      <c r="CU807" s="441">
        <v>0.41757750258205495</v>
      </c>
      <c r="CV807" s="442">
        <v>8.16078347752318E-2</v>
      </c>
      <c r="CW807" s="450" t="s">
        <v>2225</v>
      </c>
      <c r="CX807" s="242"/>
      <c r="CY807" s="436"/>
      <c r="CZ807" s="436"/>
      <c r="DA807" s="437"/>
      <c r="DB807" s="438"/>
      <c r="DC807" s="457">
        <v>0</v>
      </c>
      <c r="DD807" s="458">
        <v>0</v>
      </c>
      <c r="DE807" s="459">
        <v>0</v>
      </c>
      <c r="DF807" s="357">
        <v>0</v>
      </c>
    </row>
    <row r="808" spans="1:110" ht="35.25" customHeight="1" x14ac:dyDescent="0.25">
      <c r="A808" s="401" t="s">
        <v>56</v>
      </c>
      <c r="B808" s="48" t="s">
        <v>57</v>
      </c>
      <c r="C808" s="48" t="s">
        <v>1099</v>
      </c>
      <c r="D808" s="145" t="s">
        <v>1390</v>
      </c>
      <c r="E808" s="145" t="s">
        <v>1116</v>
      </c>
      <c r="F808" s="145" t="s">
        <v>1393</v>
      </c>
      <c r="G808" s="14" t="s">
        <v>1183</v>
      </c>
      <c r="H808" s="22" t="s">
        <v>1978</v>
      </c>
      <c r="I808" s="145" t="s">
        <v>1975</v>
      </c>
      <c r="J808" s="426">
        <v>10.905684704776677</v>
      </c>
      <c r="K808" s="426">
        <v>40.883143854357002</v>
      </c>
      <c r="L808" s="488">
        <v>1936</v>
      </c>
      <c r="M808" s="498"/>
      <c r="N808" s="498"/>
      <c r="O808" s="498"/>
      <c r="P808" s="498"/>
      <c r="Q808" s="498"/>
      <c r="R808" s="498"/>
      <c r="S808" s="498"/>
      <c r="T808" s="498"/>
      <c r="U808" s="498"/>
      <c r="V808" s="498"/>
      <c r="W808" s="498"/>
      <c r="X808" s="498"/>
      <c r="Y808" s="498">
        <v>1</v>
      </c>
      <c r="Z808" s="498">
        <v>1</v>
      </c>
      <c r="AA808" s="498"/>
      <c r="AB808" s="498"/>
      <c r="AC808" s="498">
        <v>85</v>
      </c>
      <c r="AD808" s="498">
        <v>85</v>
      </c>
      <c r="AE808" s="498"/>
      <c r="AF808" s="498"/>
      <c r="AG808" s="585"/>
      <c r="AH808" s="498"/>
      <c r="AI808" s="498">
        <f t="shared" si="63"/>
        <v>86</v>
      </c>
      <c r="AJ808" s="498">
        <f t="shared" si="64"/>
        <v>86</v>
      </c>
      <c r="AK808" s="498"/>
      <c r="AL808" s="498"/>
      <c r="AM808" s="498"/>
      <c r="AN808" s="498"/>
      <c r="AO808" s="498"/>
      <c r="AP808" s="498"/>
      <c r="AQ808" s="498"/>
      <c r="AR808" s="498"/>
      <c r="AS808" s="498"/>
      <c r="AT808" s="498"/>
      <c r="AU808" s="498"/>
      <c r="AV808" s="498"/>
      <c r="AW808" s="498">
        <v>60</v>
      </c>
      <c r="AX808" s="498">
        <v>60</v>
      </c>
      <c r="AY808" s="498"/>
      <c r="AZ808" s="498"/>
      <c r="BA808" s="498">
        <v>833.745</v>
      </c>
      <c r="BB808" s="498">
        <v>833.745</v>
      </c>
      <c r="BC808" s="498"/>
      <c r="BD808" s="498"/>
      <c r="BE808" s="498"/>
      <c r="BF808" s="498"/>
      <c r="BG808" s="256">
        <f t="shared" si="65"/>
        <v>893.745</v>
      </c>
      <c r="BH808" s="26">
        <f t="shared" si="66"/>
        <v>893.745</v>
      </c>
      <c r="BI808" s="514">
        <f t="shared" si="62"/>
        <v>9.8213736263736265E-2</v>
      </c>
      <c r="BJ808" s="515">
        <v>0</v>
      </c>
      <c r="BK808" s="515">
        <v>0</v>
      </c>
      <c r="BL808" s="515">
        <v>0</v>
      </c>
      <c r="BM808" s="515">
        <v>0</v>
      </c>
      <c r="BN808" s="515">
        <v>0</v>
      </c>
      <c r="BO808" s="515">
        <v>0</v>
      </c>
      <c r="BP808" s="515">
        <v>0</v>
      </c>
      <c r="BQ808" s="515">
        <v>0</v>
      </c>
      <c r="BR808" s="515">
        <v>0</v>
      </c>
      <c r="BS808" s="515">
        <v>0</v>
      </c>
      <c r="BT808" s="515">
        <v>0</v>
      </c>
      <c r="BU808" s="515">
        <v>0</v>
      </c>
      <c r="BV808" s="515">
        <v>302745.59999999998</v>
      </c>
      <c r="BW808" s="515">
        <v>302745.59999999998</v>
      </c>
      <c r="BX808" s="515">
        <v>0</v>
      </c>
      <c r="BY808" s="515">
        <v>0</v>
      </c>
      <c r="BZ808" s="515">
        <v>978683.23080000014</v>
      </c>
      <c r="CA808" s="515">
        <v>978683.23080000014</v>
      </c>
      <c r="CB808" s="515">
        <v>0</v>
      </c>
      <c r="CC808" s="515">
        <v>0</v>
      </c>
      <c r="CD808" s="515">
        <v>0</v>
      </c>
      <c r="CE808" s="515">
        <v>0</v>
      </c>
      <c r="CF808" s="515">
        <v>1281428.8308000001</v>
      </c>
      <c r="CG808" s="516">
        <v>1281428.8308000001</v>
      </c>
      <c r="CH808" s="501">
        <v>29669349.845678397</v>
      </c>
      <c r="CI808" s="501">
        <v>29669349.845678397</v>
      </c>
      <c r="CJ808" s="501">
        <v>32607618.791748002</v>
      </c>
      <c r="CK808" s="257" t="s">
        <v>1976</v>
      </c>
      <c r="CL808" s="108">
        <v>8.2799999999999994</v>
      </c>
      <c r="CM808" s="245">
        <v>8.2799999999999994</v>
      </c>
      <c r="CN808" s="109">
        <v>9.1</v>
      </c>
      <c r="CO808" s="436"/>
      <c r="CP808" s="436"/>
      <c r="CQ808" s="436"/>
      <c r="CR808" s="273"/>
      <c r="CS808" s="447">
        <v>210.6658096247661</v>
      </c>
      <c r="CT808" s="448">
        <v>118.98597850313244</v>
      </c>
      <c r="CU808" s="441">
        <v>0.81187678717141454</v>
      </c>
      <c r="CV808" s="442">
        <v>0.77152658078323888</v>
      </c>
      <c r="CW808" s="450" t="s">
        <v>2228</v>
      </c>
      <c r="CX808" s="242"/>
      <c r="CY808" s="436"/>
      <c r="CZ808" s="436"/>
      <c r="DA808" s="437"/>
      <c r="DB808" s="438"/>
      <c r="DC808" s="457">
        <v>95321</v>
      </c>
      <c r="DD808" s="458">
        <v>0</v>
      </c>
      <c r="DE808" s="459">
        <v>1920</v>
      </c>
      <c r="DF808" s="357">
        <v>32413.666666666668</v>
      </c>
    </row>
    <row r="809" spans="1:110" ht="35.25" customHeight="1" x14ac:dyDescent="0.25">
      <c r="A809" s="401" t="s">
        <v>56</v>
      </c>
      <c r="B809" s="48" t="s">
        <v>57</v>
      </c>
      <c r="C809" s="48" t="s">
        <v>1099</v>
      </c>
      <c r="D809" s="145" t="s">
        <v>1390</v>
      </c>
      <c r="E809" s="145" t="s">
        <v>1116</v>
      </c>
      <c r="F809" s="145" t="s">
        <v>1394</v>
      </c>
      <c r="G809" s="14" t="s">
        <v>1395</v>
      </c>
      <c r="H809" s="22" t="s">
        <v>1978</v>
      </c>
      <c r="I809" s="145" t="s">
        <v>1988</v>
      </c>
      <c r="J809" s="426">
        <v>28.981540137646235</v>
      </c>
      <c r="K809" s="426">
        <v>116.42462096995801</v>
      </c>
      <c r="L809" s="488">
        <v>6966.9</v>
      </c>
      <c r="M809" s="498"/>
      <c r="N809" s="498"/>
      <c r="O809" s="498"/>
      <c r="P809" s="498"/>
      <c r="Q809" s="498"/>
      <c r="R809" s="498"/>
      <c r="S809" s="498"/>
      <c r="T809" s="498"/>
      <c r="U809" s="498"/>
      <c r="V809" s="498"/>
      <c r="W809" s="498"/>
      <c r="X809" s="498"/>
      <c r="Y809" s="498"/>
      <c r="Z809" s="498"/>
      <c r="AA809" s="498"/>
      <c r="AB809" s="498"/>
      <c r="AC809" s="498">
        <v>237</v>
      </c>
      <c r="AD809" s="498">
        <v>237</v>
      </c>
      <c r="AE809" s="498"/>
      <c r="AF809" s="498"/>
      <c r="AG809" s="585">
        <v>1</v>
      </c>
      <c r="AH809" s="498">
        <v>1</v>
      </c>
      <c r="AI809" s="498">
        <f t="shared" si="63"/>
        <v>238</v>
      </c>
      <c r="AJ809" s="498">
        <f t="shared" si="64"/>
        <v>238</v>
      </c>
      <c r="AK809" s="498"/>
      <c r="AL809" s="498"/>
      <c r="AM809" s="498"/>
      <c r="AN809" s="498"/>
      <c r="AO809" s="498"/>
      <c r="AP809" s="498"/>
      <c r="AQ809" s="498"/>
      <c r="AR809" s="498"/>
      <c r="AS809" s="498"/>
      <c r="AT809" s="498"/>
      <c r="AU809" s="498"/>
      <c r="AV809" s="498"/>
      <c r="AW809" s="498"/>
      <c r="AX809" s="498"/>
      <c r="AY809" s="498"/>
      <c r="AZ809" s="498"/>
      <c r="BA809" s="498">
        <v>2867.1019999999999</v>
      </c>
      <c r="BB809" s="498">
        <v>2867.1019999999999</v>
      </c>
      <c r="BC809" s="498"/>
      <c r="BD809" s="498"/>
      <c r="BE809" s="498">
        <v>6</v>
      </c>
      <c r="BF809" s="498">
        <v>6</v>
      </c>
      <c r="BG809" s="256">
        <f t="shared" si="65"/>
        <v>2873.1019999999999</v>
      </c>
      <c r="BH809" s="26">
        <f t="shared" si="66"/>
        <v>2873.1019999999999</v>
      </c>
      <c r="BI809" s="514">
        <f t="shared" si="62"/>
        <v>0.12378724687634639</v>
      </c>
      <c r="BJ809" s="515">
        <v>0</v>
      </c>
      <c r="BK809" s="515">
        <v>0</v>
      </c>
      <c r="BL809" s="515">
        <v>0</v>
      </c>
      <c r="BM809" s="515">
        <v>0</v>
      </c>
      <c r="BN809" s="515">
        <v>0</v>
      </c>
      <c r="BO809" s="515">
        <v>0</v>
      </c>
      <c r="BP809" s="515">
        <v>0</v>
      </c>
      <c r="BQ809" s="515">
        <v>0</v>
      </c>
      <c r="BR809" s="515">
        <v>0</v>
      </c>
      <c r="BS809" s="515">
        <v>0</v>
      </c>
      <c r="BT809" s="515">
        <v>0</v>
      </c>
      <c r="BU809" s="515">
        <v>0</v>
      </c>
      <c r="BV809" s="515">
        <v>0</v>
      </c>
      <c r="BW809" s="515">
        <v>0</v>
      </c>
      <c r="BX809" s="515">
        <v>0</v>
      </c>
      <c r="BY809" s="515">
        <v>0</v>
      </c>
      <c r="BZ809" s="515">
        <v>3365519.01168</v>
      </c>
      <c r="CA809" s="515">
        <v>3365519.01168</v>
      </c>
      <c r="CB809" s="515">
        <v>0</v>
      </c>
      <c r="CC809" s="515">
        <v>0</v>
      </c>
      <c r="CD809" s="515">
        <v>19657.439999999999</v>
      </c>
      <c r="CE809" s="515">
        <v>19657.439999999999</v>
      </c>
      <c r="CF809" s="515">
        <v>3385176.4516799999</v>
      </c>
      <c r="CG809" s="516">
        <v>3385176.4516799999</v>
      </c>
      <c r="CH809" s="501">
        <v>76422240</v>
      </c>
      <c r="CI809" s="501">
        <v>76422240</v>
      </c>
      <c r="CJ809" s="501">
        <v>81327840.000000015</v>
      </c>
      <c r="CK809" s="257" t="s">
        <v>1976</v>
      </c>
      <c r="CL809" s="108">
        <v>21.81</v>
      </c>
      <c r="CM809" s="245">
        <v>21.81</v>
      </c>
      <c r="CN809" s="109">
        <v>23.21</v>
      </c>
      <c r="CO809" s="436"/>
      <c r="CP809" s="436"/>
      <c r="CQ809" s="436"/>
      <c r="CR809" s="273"/>
      <c r="CS809" s="447">
        <v>322.43080237417547</v>
      </c>
      <c r="CT809" s="448">
        <v>190.24074810860111</v>
      </c>
      <c r="CU809" s="441">
        <v>2.9379201990122681</v>
      </c>
      <c r="CV809" s="442">
        <v>2.8516515433217813</v>
      </c>
      <c r="CW809" s="450" t="s">
        <v>2218</v>
      </c>
      <c r="CX809" s="242"/>
      <c r="CY809" s="436"/>
      <c r="CZ809" s="436"/>
      <c r="DA809" s="437"/>
      <c r="DB809" s="438"/>
      <c r="DC809" s="457">
        <v>523490</v>
      </c>
      <c r="DD809" s="458">
        <v>680828</v>
      </c>
      <c r="DE809" s="459">
        <v>799754</v>
      </c>
      <c r="DF809" s="357">
        <v>668024</v>
      </c>
    </row>
    <row r="810" spans="1:110" ht="35.25" customHeight="1" x14ac:dyDescent="0.25">
      <c r="A810" s="401" t="s">
        <v>56</v>
      </c>
      <c r="B810" s="48" t="s">
        <v>57</v>
      </c>
      <c r="C810" s="48" t="s">
        <v>1099</v>
      </c>
      <c r="D810" s="145" t="s">
        <v>1390</v>
      </c>
      <c r="E810" s="145" t="s">
        <v>1116</v>
      </c>
      <c r="F810" s="145" t="s">
        <v>1396</v>
      </c>
      <c r="G810" s="14" t="s">
        <v>1397</v>
      </c>
      <c r="H810" s="22" t="s">
        <v>1978</v>
      </c>
      <c r="I810" s="145" t="s">
        <v>1988</v>
      </c>
      <c r="J810" s="426">
        <v>28.981540137646235</v>
      </c>
      <c r="K810" s="426">
        <v>110.444317952094</v>
      </c>
      <c r="L810" s="488">
        <v>4486.3999999999996</v>
      </c>
      <c r="M810" s="498"/>
      <c r="N810" s="498"/>
      <c r="O810" s="498"/>
      <c r="P810" s="498"/>
      <c r="Q810" s="498"/>
      <c r="R810" s="498"/>
      <c r="S810" s="498"/>
      <c r="T810" s="498"/>
      <c r="U810" s="498"/>
      <c r="V810" s="498"/>
      <c r="W810" s="498"/>
      <c r="X810" s="498"/>
      <c r="Y810" s="498"/>
      <c r="Z810" s="498"/>
      <c r="AA810" s="498"/>
      <c r="AB810" s="498"/>
      <c r="AC810" s="498">
        <v>202</v>
      </c>
      <c r="AD810" s="498">
        <v>202</v>
      </c>
      <c r="AE810" s="498"/>
      <c r="AF810" s="498"/>
      <c r="AG810" s="585">
        <v>2</v>
      </c>
      <c r="AH810" s="498">
        <v>2</v>
      </c>
      <c r="AI810" s="498">
        <f t="shared" si="63"/>
        <v>204</v>
      </c>
      <c r="AJ810" s="498">
        <f t="shared" si="64"/>
        <v>204</v>
      </c>
      <c r="AK810" s="498"/>
      <c r="AL810" s="498"/>
      <c r="AM810" s="498"/>
      <c r="AN810" s="498"/>
      <c r="AO810" s="498"/>
      <c r="AP810" s="498"/>
      <c r="AQ810" s="498"/>
      <c r="AR810" s="498"/>
      <c r="AS810" s="498"/>
      <c r="AT810" s="498"/>
      <c r="AU810" s="498"/>
      <c r="AV810" s="498"/>
      <c r="AW810" s="498"/>
      <c r="AX810" s="498"/>
      <c r="AY810" s="498"/>
      <c r="AZ810" s="498"/>
      <c r="BA810" s="498">
        <v>1597.4649999999999</v>
      </c>
      <c r="BB810" s="498">
        <v>1597.4649999999999</v>
      </c>
      <c r="BC810" s="498"/>
      <c r="BD810" s="498"/>
      <c r="BE810" s="498">
        <v>60</v>
      </c>
      <c r="BF810" s="498">
        <v>60</v>
      </c>
      <c r="BG810" s="256">
        <f t="shared" si="65"/>
        <v>1657.4649999999999</v>
      </c>
      <c r="BH810" s="26">
        <f t="shared" si="66"/>
        <v>1657.4649999999999</v>
      </c>
      <c r="BI810" s="514">
        <f t="shared" si="62"/>
        <v>0.11191525995948683</v>
      </c>
      <c r="BJ810" s="515">
        <v>0</v>
      </c>
      <c r="BK810" s="515">
        <v>0</v>
      </c>
      <c r="BL810" s="515">
        <v>0</v>
      </c>
      <c r="BM810" s="515">
        <v>0</v>
      </c>
      <c r="BN810" s="515">
        <v>0</v>
      </c>
      <c r="BO810" s="515">
        <v>0</v>
      </c>
      <c r="BP810" s="515">
        <v>0</v>
      </c>
      <c r="BQ810" s="515">
        <v>0</v>
      </c>
      <c r="BR810" s="515">
        <v>0</v>
      </c>
      <c r="BS810" s="515">
        <v>0</v>
      </c>
      <c r="BT810" s="515">
        <v>0</v>
      </c>
      <c r="BU810" s="515">
        <v>0</v>
      </c>
      <c r="BV810" s="515">
        <v>0</v>
      </c>
      <c r="BW810" s="515">
        <v>0</v>
      </c>
      <c r="BX810" s="515">
        <v>0</v>
      </c>
      <c r="BY810" s="515">
        <v>0</v>
      </c>
      <c r="BZ810" s="515">
        <v>1875168.3155999999</v>
      </c>
      <c r="CA810" s="515">
        <v>1875168.3155999999</v>
      </c>
      <c r="CB810" s="515">
        <v>0</v>
      </c>
      <c r="CC810" s="515">
        <v>0</v>
      </c>
      <c r="CD810" s="515">
        <v>196574.4</v>
      </c>
      <c r="CE810" s="515">
        <v>196574.4</v>
      </c>
      <c r="CF810" s="515">
        <v>2071742.7155999998</v>
      </c>
      <c r="CG810" s="516">
        <v>2071742.7155999998</v>
      </c>
      <c r="CH810" s="501">
        <v>46708320.000000007</v>
      </c>
      <c r="CI810" s="501">
        <v>46708320.000000007</v>
      </c>
      <c r="CJ810" s="501">
        <v>51894240.000000007</v>
      </c>
      <c r="CK810" s="257" t="s">
        <v>1976</v>
      </c>
      <c r="CL810" s="108">
        <v>13.33</v>
      </c>
      <c r="CM810" s="245">
        <v>13.33</v>
      </c>
      <c r="CN810" s="109">
        <v>14.81</v>
      </c>
      <c r="CO810" s="436"/>
      <c r="CP810" s="436"/>
      <c r="CQ810" s="436"/>
      <c r="CR810" s="273"/>
      <c r="CS810" s="447">
        <v>581.01828490096852</v>
      </c>
      <c r="CT810" s="448">
        <v>306.4921273065338</v>
      </c>
      <c r="CU810" s="441">
        <v>3.4209752583062696</v>
      </c>
      <c r="CV810" s="442">
        <v>2.9631724260124073</v>
      </c>
      <c r="CW810" s="450" t="s">
        <v>2218</v>
      </c>
      <c r="CX810" s="242"/>
      <c r="CY810" s="436"/>
      <c r="CZ810" s="436"/>
      <c r="DA810" s="437"/>
      <c r="DB810" s="438"/>
      <c r="DC810" s="457">
        <v>344214</v>
      </c>
      <c r="DD810" s="458">
        <v>363581</v>
      </c>
      <c r="DE810" s="459">
        <v>1891076</v>
      </c>
      <c r="DF810" s="357">
        <v>866290.33333333337</v>
      </c>
    </row>
    <row r="811" spans="1:110" ht="35.25" customHeight="1" x14ac:dyDescent="0.25">
      <c r="A811" s="401" t="s">
        <v>56</v>
      </c>
      <c r="B811" s="48" t="s">
        <v>57</v>
      </c>
      <c r="C811" s="48" t="s">
        <v>1099</v>
      </c>
      <c r="D811" s="145" t="s">
        <v>1390</v>
      </c>
      <c r="E811" s="145" t="s">
        <v>1116</v>
      </c>
      <c r="F811" s="145" t="s">
        <v>1398</v>
      </c>
      <c r="G811" s="14" t="s">
        <v>1399</v>
      </c>
      <c r="H811" s="22" t="s">
        <v>1978</v>
      </c>
      <c r="I811" s="145" t="s">
        <v>1988</v>
      </c>
      <c r="J811" s="426">
        <v>32.566885309313811</v>
      </c>
      <c r="K811" s="426">
        <v>37.444886285751004</v>
      </c>
      <c r="L811" s="488">
        <v>2408.3000000000002</v>
      </c>
      <c r="M811" s="498"/>
      <c r="N811" s="498"/>
      <c r="O811" s="498"/>
      <c r="P811" s="498"/>
      <c r="Q811" s="498"/>
      <c r="R811" s="498"/>
      <c r="S811" s="498"/>
      <c r="T811" s="498"/>
      <c r="U811" s="498"/>
      <c r="V811" s="498"/>
      <c r="W811" s="498"/>
      <c r="X811" s="498"/>
      <c r="Y811" s="498"/>
      <c r="Z811" s="498"/>
      <c r="AA811" s="498"/>
      <c r="AB811" s="498"/>
      <c r="AC811" s="498">
        <v>76</v>
      </c>
      <c r="AD811" s="498">
        <v>76</v>
      </c>
      <c r="AE811" s="498"/>
      <c r="AF811" s="498"/>
      <c r="AG811" s="585"/>
      <c r="AH811" s="498"/>
      <c r="AI811" s="498">
        <f t="shared" si="63"/>
        <v>76</v>
      </c>
      <c r="AJ811" s="498">
        <f t="shared" si="64"/>
        <v>76</v>
      </c>
      <c r="AK811" s="498"/>
      <c r="AL811" s="498"/>
      <c r="AM811" s="498"/>
      <c r="AN811" s="498"/>
      <c r="AO811" s="498"/>
      <c r="AP811" s="498"/>
      <c r="AQ811" s="498"/>
      <c r="AR811" s="498"/>
      <c r="AS811" s="498"/>
      <c r="AT811" s="498"/>
      <c r="AU811" s="498"/>
      <c r="AV811" s="498"/>
      <c r="AW811" s="498"/>
      <c r="AX811" s="498"/>
      <c r="AY811" s="498"/>
      <c r="AZ811" s="498"/>
      <c r="BA811" s="498">
        <v>866.43</v>
      </c>
      <c r="BB811" s="498">
        <v>866.43</v>
      </c>
      <c r="BC811" s="498"/>
      <c r="BD811" s="498"/>
      <c r="BE811" s="498"/>
      <c r="BF811" s="498"/>
      <c r="BG811" s="256">
        <f t="shared" si="65"/>
        <v>866.43</v>
      </c>
      <c r="BH811" s="26">
        <f t="shared" si="66"/>
        <v>866.43</v>
      </c>
      <c r="BI811" s="514">
        <f t="shared" si="62"/>
        <v>3.712210796915167E-2</v>
      </c>
      <c r="BJ811" s="515">
        <v>0</v>
      </c>
      <c r="BK811" s="515">
        <v>0</v>
      </c>
      <c r="BL811" s="515">
        <v>0</v>
      </c>
      <c r="BM811" s="515">
        <v>0</v>
      </c>
      <c r="BN811" s="515">
        <v>0</v>
      </c>
      <c r="BO811" s="515">
        <v>0</v>
      </c>
      <c r="BP811" s="515">
        <v>0</v>
      </c>
      <c r="BQ811" s="515">
        <v>0</v>
      </c>
      <c r="BR811" s="515">
        <v>0</v>
      </c>
      <c r="BS811" s="515">
        <v>0</v>
      </c>
      <c r="BT811" s="515">
        <v>0</v>
      </c>
      <c r="BU811" s="515">
        <v>0</v>
      </c>
      <c r="BV811" s="515">
        <v>0</v>
      </c>
      <c r="BW811" s="515">
        <v>0</v>
      </c>
      <c r="BX811" s="515">
        <v>0</v>
      </c>
      <c r="BY811" s="515">
        <v>0</v>
      </c>
      <c r="BZ811" s="515">
        <v>1017050.1912</v>
      </c>
      <c r="CA811" s="515">
        <v>1017050.1912</v>
      </c>
      <c r="CB811" s="515">
        <v>0</v>
      </c>
      <c r="CC811" s="515">
        <v>0</v>
      </c>
      <c r="CD811" s="515">
        <v>0</v>
      </c>
      <c r="CE811" s="515">
        <v>0</v>
      </c>
      <c r="CF811" s="515">
        <v>1017050.1912</v>
      </c>
      <c r="CG811" s="516">
        <v>1017050.1912</v>
      </c>
      <c r="CH811" s="501">
        <v>64894080</v>
      </c>
      <c r="CI811" s="501">
        <v>64894080</v>
      </c>
      <c r="CJ811" s="501">
        <v>81783360</v>
      </c>
      <c r="CK811" s="257" t="s">
        <v>1976</v>
      </c>
      <c r="CL811" s="108">
        <v>18.52</v>
      </c>
      <c r="CM811" s="245">
        <v>18.52</v>
      </c>
      <c r="CN811" s="109">
        <v>23.34</v>
      </c>
      <c r="CO811" s="436"/>
      <c r="CP811" s="436"/>
      <c r="CQ811" s="436"/>
      <c r="CR811" s="273"/>
      <c r="CS811" s="447">
        <v>182.26064902204158</v>
      </c>
      <c r="CT811" s="448">
        <v>66.943212098562284</v>
      </c>
      <c r="CU811" s="441">
        <v>0.57554021036190639</v>
      </c>
      <c r="CV811" s="442">
        <v>0.48164259743641585</v>
      </c>
      <c r="CW811" s="450" t="s">
        <v>2212</v>
      </c>
      <c r="CX811" s="242"/>
      <c r="CY811" s="436"/>
      <c r="CZ811" s="436"/>
      <c r="DA811" s="437"/>
      <c r="DB811" s="438"/>
      <c r="DC811" s="457">
        <v>0</v>
      </c>
      <c r="DD811" s="458">
        <v>125400</v>
      </c>
      <c r="DE811" s="459">
        <v>0</v>
      </c>
      <c r="DF811" s="357">
        <v>41800</v>
      </c>
    </row>
    <row r="812" spans="1:110" ht="35.25" customHeight="1" x14ac:dyDescent="0.25">
      <c r="A812" s="401" t="s">
        <v>56</v>
      </c>
      <c r="B812" s="48" t="s">
        <v>57</v>
      </c>
      <c r="C812" s="48" t="s">
        <v>1099</v>
      </c>
      <c r="D812" s="145" t="s">
        <v>1400</v>
      </c>
      <c r="E812" s="145" t="s">
        <v>1263</v>
      </c>
      <c r="F812" s="145" t="s">
        <v>1401</v>
      </c>
      <c r="G812" s="14" t="s">
        <v>1263</v>
      </c>
      <c r="H812" s="22" t="s">
        <v>1979</v>
      </c>
      <c r="I812" s="145" t="s">
        <v>1981</v>
      </c>
      <c r="J812" s="426">
        <v>2.2696793782382572</v>
      </c>
      <c r="K812" s="426">
        <v>0.40265151431400004</v>
      </c>
      <c r="L812" s="488">
        <v>2</v>
      </c>
      <c r="M812" s="498"/>
      <c r="N812" s="498"/>
      <c r="O812" s="498"/>
      <c r="P812" s="498"/>
      <c r="Q812" s="498"/>
      <c r="R812" s="498"/>
      <c r="S812" s="498"/>
      <c r="T812" s="498"/>
      <c r="U812" s="498"/>
      <c r="V812" s="498"/>
      <c r="W812" s="498"/>
      <c r="X812" s="498"/>
      <c r="Y812" s="498"/>
      <c r="Z812" s="498"/>
      <c r="AA812" s="498"/>
      <c r="AB812" s="498"/>
      <c r="AC812" s="498"/>
      <c r="AD812" s="498"/>
      <c r="AE812" s="498"/>
      <c r="AF812" s="498"/>
      <c r="AG812" s="585"/>
      <c r="AH812" s="498"/>
      <c r="AI812" s="498">
        <f t="shared" si="63"/>
        <v>0</v>
      </c>
      <c r="AJ812" s="498">
        <f t="shared" si="64"/>
        <v>0</v>
      </c>
      <c r="AK812" s="498"/>
      <c r="AL812" s="498"/>
      <c r="AM812" s="498"/>
      <c r="AN812" s="498"/>
      <c r="AO812" s="498"/>
      <c r="AP812" s="498"/>
      <c r="AQ812" s="498"/>
      <c r="AR812" s="498"/>
      <c r="AS812" s="498"/>
      <c r="AT812" s="498"/>
      <c r="AU812" s="498"/>
      <c r="AV812" s="498"/>
      <c r="AW812" s="498"/>
      <c r="AX812" s="498"/>
      <c r="AY812" s="498"/>
      <c r="AZ812" s="498"/>
      <c r="BA812" s="498"/>
      <c r="BB812" s="498"/>
      <c r="BC812" s="498"/>
      <c r="BD812" s="498"/>
      <c r="BE812" s="498"/>
      <c r="BF812" s="498"/>
      <c r="BG812" s="256">
        <f t="shared" si="65"/>
        <v>0</v>
      </c>
      <c r="BH812" s="26">
        <f t="shared" si="66"/>
        <v>0</v>
      </c>
      <c r="BI812" s="514">
        <f t="shared" si="62"/>
        <v>0</v>
      </c>
      <c r="BJ812" s="515">
        <v>0</v>
      </c>
      <c r="BK812" s="515">
        <v>0</v>
      </c>
      <c r="BL812" s="515">
        <v>0</v>
      </c>
      <c r="BM812" s="515">
        <v>0</v>
      </c>
      <c r="BN812" s="515">
        <v>0</v>
      </c>
      <c r="BO812" s="515">
        <v>0</v>
      </c>
      <c r="BP812" s="515">
        <v>0</v>
      </c>
      <c r="BQ812" s="515">
        <v>0</v>
      </c>
      <c r="BR812" s="515">
        <v>0</v>
      </c>
      <c r="BS812" s="515">
        <v>0</v>
      </c>
      <c r="BT812" s="515">
        <v>0</v>
      </c>
      <c r="BU812" s="515">
        <v>0</v>
      </c>
      <c r="BV812" s="515">
        <v>0</v>
      </c>
      <c r="BW812" s="515">
        <v>0</v>
      </c>
      <c r="BX812" s="515">
        <v>0</v>
      </c>
      <c r="BY812" s="515">
        <v>0</v>
      </c>
      <c r="BZ812" s="515">
        <v>0</v>
      </c>
      <c r="CA812" s="515">
        <v>0</v>
      </c>
      <c r="CB812" s="515">
        <v>0</v>
      </c>
      <c r="CC812" s="515">
        <v>0</v>
      </c>
      <c r="CD812" s="515">
        <v>0</v>
      </c>
      <c r="CE812" s="515">
        <v>0</v>
      </c>
      <c r="CF812" s="515">
        <v>0</v>
      </c>
      <c r="CG812" s="516">
        <v>0</v>
      </c>
      <c r="CH812" s="501">
        <v>3153600.0000000005</v>
      </c>
      <c r="CI812" s="501">
        <v>3153600.0000000005</v>
      </c>
      <c r="CJ812" s="501">
        <v>3328800</v>
      </c>
      <c r="CK812" s="257" t="s">
        <v>1976</v>
      </c>
      <c r="CL812" s="108">
        <v>0.9</v>
      </c>
      <c r="CM812" s="245">
        <v>0.9</v>
      </c>
      <c r="CN812" s="109">
        <v>0.95</v>
      </c>
      <c r="CO812" s="436"/>
      <c r="CP812" s="436"/>
      <c r="CQ812" s="436"/>
      <c r="CR812" s="273"/>
      <c r="CS812" s="447">
        <v>24</v>
      </c>
      <c r="CT812" s="448">
        <v>24</v>
      </c>
      <c r="CU812" s="441">
        <v>0.33333333333333331</v>
      </c>
      <c r="CV812" s="442">
        <v>0.33333333333333331</v>
      </c>
      <c r="CW812" s="450" t="s">
        <v>2271</v>
      </c>
      <c r="CX812" s="242"/>
      <c r="CY812" s="436"/>
      <c r="CZ812" s="436"/>
      <c r="DA812" s="437"/>
      <c r="DB812" s="438"/>
      <c r="DC812" s="457">
        <v>0</v>
      </c>
      <c r="DD812" s="458">
        <v>0</v>
      </c>
      <c r="DE812" s="459">
        <v>144</v>
      </c>
      <c r="DF812" s="357">
        <v>48</v>
      </c>
    </row>
    <row r="813" spans="1:110" ht="35.25" customHeight="1" x14ac:dyDescent="0.25">
      <c r="A813" s="401" t="s">
        <v>56</v>
      </c>
      <c r="B813" s="48" t="s">
        <v>57</v>
      </c>
      <c r="C813" s="48" t="s">
        <v>1099</v>
      </c>
      <c r="D813" s="145" t="s">
        <v>1400</v>
      </c>
      <c r="E813" s="145" t="s">
        <v>1263</v>
      </c>
      <c r="F813" s="145" t="s">
        <v>1402</v>
      </c>
      <c r="G813" s="14" t="s">
        <v>1263</v>
      </c>
      <c r="H813" s="22" t="s">
        <v>1979</v>
      </c>
      <c r="I813" s="145" t="s">
        <v>1981</v>
      </c>
      <c r="J813" s="426">
        <v>3.0622658277817751</v>
      </c>
      <c r="K813" s="426">
        <v>5.8253787757620001</v>
      </c>
      <c r="L813" s="488">
        <v>812.1</v>
      </c>
      <c r="M813" s="498"/>
      <c r="N813" s="498"/>
      <c r="O813" s="498"/>
      <c r="P813" s="498"/>
      <c r="Q813" s="498"/>
      <c r="R813" s="498"/>
      <c r="S813" s="498"/>
      <c r="T813" s="498"/>
      <c r="U813" s="498"/>
      <c r="V813" s="498"/>
      <c r="W813" s="498"/>
      <c r="X813" s="498"/>
      <c r="Y813" s="498"/>
      <c r="Z813" s="498"/>
      <c r="AA813" s="498"/>
      <c r="AB813" s="498"/>
      <c r="AC813" s="498">
        <v>32</v>
      </c>
      <c r="AD813" s="498">
        <v>32</v>
      </c>
      <c r="AE813" s="498"/>
      <c r="AF813" s="498"/>
      <c r="AG813" s="585"/>
      <c r="AH813" s="498"/>
      <c r="AI813" s="498">
        <f t="shared" si="63"/>
        <v>32</v>
      </c>
      <c r="AJ813" s="498">
        <f t="shared" si="64"/>
        <v>32</v>
      </c>
      <c r="AK813" s="498"/>
      <c r="AL813" s="498"/>
      <c r="AM813" s="498"/>
      <c r="AN813" s="498"/>
      <c r="AO813" s="498"/>
      <c r="AP813" s="498"/>
      <c r="AQ813" s="498"/>
      <c r="AR813" s="498"/>
      <c r="AS813" s="498"/>
      <c r="AT813" s="498"/>
      <c r="AU813" s="498"/>
      <c r="AV813" s="498"/>
      <c r="AW813" s="498"/>
      <c r="AX813" s="498"/>
      <c r="AY813" s="498"/>
      <c r="AZ813" s="498"/>
      <c r="BA813" s="498">
        <v>170.17599999999999</v>
      </c>
      <c r="BB813" s="498">
        <v>170.17599999999999</v>
      </c>
      <c r="BC813" s="498"/>
      <c r="BD813" s="498"/>
      <c r="BE813" s="498"/>
      <c r="BF813" s="498"/>
      <c r="BG813" s="256">
        <f t="shared" si="65"/>
        <v>170.17599999999999</v>
      </c>
      <c r="BH813" s="26">
        <f t="shared" si="66"/>
        <v>170.17599999999999</v>
      </c>
      <c r="BI813" s="514">
        <f t="shared" si="62"/>
        <v>0.10129523809523809</v>
      </c>
      <c r="BJ813" s="515">
        <v>0</v>
      </c>
      <c r="BK813" s="515">
        <v>0</v>
      </c>
      <c r="BL813" s="515">
        <v>0</v>
      </c>
      <c r="BM813" s="515">
        <v>0</v>
      </c>
      <c r="BN813" s="515">
        <v>0</v>
      </c>
      <c r="BO813" s="515">
        <v>0</v>
      </c>
      <c r="BP813" s="515">
        <v>0</v>
      </c>
      <c r="BQ813" s="515">
        <v>0</v>
      </c>
      <c r="BR813" s="515">
        <v>0</v>
      </c>
      <c r="BS813" s="515">
        <v>0</v>
      </c>
      <c r="BT813" s="515">
        <v>0</v>
      </c>
      <c r="BU813" s="515">
        <v>0</v>
      </c>
      <c r="BV813" s="515">
        <v>0</v>
      </c>
      <c r="BW813" s="515">
        <v>0</v>
      </c>
      <c r="BX813" s="515">
        <v>0</v>
      </c>
      <c r="BY813" s="515">
        <v>0</v>
      </c>
      <c r="BZ813" s="515">
        <v>199759.39583999998</v>
      </c>
      <c r="CA813" s="515">
        <v>199759.39583999998</v>
      </c>
      <c r="CB813" s="515">
        <v>0</v>
      </c>
      <c r="CC813" s="515">
        <v>0</v>
      </c>
      <c r="CD813" s="515">
        <v>0</v>
      </c>
      <c r="CE813" s="515">
        <v>0</v>
      </c>
      <c r="CF813" s="515">
        <v>199759.39583999998</v>
      </c>
      <c r="CG813" s="516">
        <v>199759.39583999998</v>
      </c>
      <c r="CH813" s="501">
        <v>5220960</v>
      </c>
      <c r="CI813" s="501">
        <v>5220960</v>
      </c>
      <c r="CJ813" s="501">
        <v>5886720</v>
      </c>
      <c r="CK813" s="257" t="s">
        <v>1976</v>
      </c>
      <c r="CL813" s="108">
        <v>1.49</v>
      </c>
      <c r="CM813" s="245">
        <v>1.49</v>
      </c>
      <c r="CN813" s="109">
        <v>1.68</v>
      </c>
      <c r="CO813" s="436"/>
      <c r="CP813" s="436"/>
      <c r="CQ813" s="436"/>
      <c r="CR813" s="273"/>
      <c r="CS813" s="447">
        <v>125.96368697451972</v>
      </c>
      <c r="CT813" s="448">
        <v>101.72602663588451</v>
      </c>
      <c r="CU813" s="441">
        <v>0.47638500762142977</v>
      </c>
      <c r="CV813" s="442">
        <v>0.46160819900162475</v>
      </c>
      <c r="CW813" s="450" t="s">
        <v>2223</v>
      </c>
      <c r="CX813" s="242"/>
      <c r="CY813" s="436"/>
      <c r="CZ813" s="436"/>
      <c r="DA813" s="437"/>
      <c r="DB813" s="438"/>
      <c r="DC813" s="457">
        <v>0</v>
      </c>
      <c r="DD813" s="458">
        <v>216537</v>
      </c>
      <c r="DE813" s="459">
        <v>0</v>
      </c>
      <c r="DF813" s="357">
        <v>72179</v>
      </c>
    </row>
    <row r="814" spans="1:110" ht="35.25" customHeight="1" x14ac:dyDescent="0.25">
      <c r="A814" s="401" t="s">
        <v>56</v>
      </c>
      <c r="B814" s="48" t="s">
        <v>57</v>
      </c>
      <c r="C814" s="48" t="s">
        <v>1099</v>
      </c>
      <c r="D814" s="145" t="s">
        <v>1400</v>
      </c>
      <c r="E814" s="145" t="s">
        <v>1263</v>
      </c>
      <c r="F814" s="145" t="s">
        <v>1403</v>
      </c>
      <c r="G814" s="14" t="s">
        <v>1279</v>
      </c>
      <c r="H814" s="22" t="s">
        <v>1979</v>
      </c>
      <c r="I814" s="145" t="s">
        <v>1975</v>
      </c>
      <c r="J814" s="426">
        <v>7.5905394590898467</v>
      </c>
      <c r="K814" s="426">
        <v>30.222727209864001</v>
      </c>
      <c r="L814" s="488">
        <v>2619.6</v>
      </c>
      <c r="M814" s="498"/>
      <c r="N814" s="498"/>
      <c r="O814" s="498"/>
      <c r="P814" s="498"/>
      <c r="Q814" s="498"/>
      <c r="R814" s="498"/>
      <c r="S814" s="498"/>
      <c r="T814" s="498"/>
      <c r="U814" s="498"/>
      <c r="V814" s="498"/>
      <c r="W814" s="498"/>
      <c r="X814" s="498"/>
      <c r="Y814" s="498"/>
      <c r="Z814" s="498"/>
      <c r="AA814" s="498"/>
      <c r="AB814" s="498"/>
      <c r="AC814" s="498">
        <v>141</v>
      </c>
      <c r="AD814" s="498">
        <v>141</v>
      </c>
      <c r="AE814" s="498"/>
      <c r="AF814" s="498"/>
      <c r="AG814" s="585"/>
      <c r="AH814" s="498"/>
      <c r="AI814" s="498">
        <f t="shared" si="63"/>
        <v>141</v>
      </c>
      <c r="AJ814" s="498">
        <f t="shared" si="64"/>
        <v>141</v>
      </c>
      <c r="AK814" s="498"/>
      <c r="AL814" s="498"/>
      <c r="AM814" s="498"/>
      <c r="AN814" s="498"/>
      <c r="AO814" s="498"/>
      <c r="AP814" s="498"/>
      <c r="AQ814" s="498"/>
      <c r="AR814" s="498"/>
      <c r="AS814" s="498"/>
      <c r="AT814" s="498"/>
      <c r="AU814" s="498"/>
      <c r="AV814" s="498"/>
      <c r="AW814" s="498"/>
      <c r="AX814" s="498"/>
      <c r="AY814" s="498"/>
      <c r="AZ814" s="498"/>
      <c r="BA814" s="498">
        <v>818.91</v>
      </c>
      <c r="BB814" s="498">
        <v>818.91</v>
      </c>
      <c r="BC814" s="498"/>
      <c r="BD814" s="498"/>
      <c r="BE814" s="498"/>
      <c r="BF814" s="498"/>
      <c r="BG814" s="256">
        <f t="shared" si="65"/>
        <v>818.91</v>
      </c>
      <c r="BH814" s="26">
        <f t="shared" si="66"/>
        <v>818.91</v>
      </c>
      <c r="BI814" s="514">
        <f t="shared" si="62"/>
        <v>0.19924817518248172</v>
      </c>
      <c r="BJ814" s="515">
        <v>0</v>
      </c>
      <c r="BK814" s="515">
        <v>0</v>
      </c>
      <c r="BL814" s="515">
        <v>0</v>
      </c>
      <c r="BM814" s="515">
        <v>0</v>
      </c>
      <c r="BN814" s="515">
        <v>0</v>
      </c>
      <c r="BO814" s="515">
        <v>0</v>
      </c>
      <c r="BP814" s="515">
        <v>0</v>
      </c>
      <c r="BQ814" s="515">
        <v>0</v>
      </c>
      <c r="BR814" s="515">
        <v>0</v>
      </c>
      <c r="BS814" s="515">
        <v>0</v>
      </c>
      <c r="BT814" s="515">
        <v>0</v>
      </c>
      <c r="BU814" s="515">
        <v>0</v>
      </c>
      <c r="BV814" s="515">
        <v>0</v>
      </c>
      <c r="BW814" s="515">
        <v>0</v>
      </c>
      <c r="BX814" s="515">
        <v>0</v>
      </c>
      <c r="BY814" s="515">
        <v>0</v>
      </c>
      <c r="BZ814" s="515">
        <v>961269.31440000003</v>
      </c>
      <c r="CA814" s="515">
        <v>961269.31440000003</v>
      </c>
      <c r="CB814" s="515">
        <v>0</v>
      </c>
      <c r="CC814" s="515">
        <v>0</v>
      </c>
      <c r="CD814" s="515">
        <v>0</v>
      </c>
      <c r="CE814" s="515">
        <v>0</v>
      </c>
      <c r="CF814" s="515">
        <v>961269.31440000003</v>
      </c>
      <c r="CG814" s="516">
        <v>961269.31440000003</v>
      </c>
      <c r="CH814" s="501">
        <v>14324193.859924799</v>
      </c>
      <c r="CI814" s="501">
        <v>14324193.859924799</v>
      </c>
      <c r="CJ814" s="501">
        <v>12499455.788596803</v>
      </c>
      <c r="CK814" s="257" t="s">
        <v>1976</v>
      </c>
      <c r="CL814" s="108">
        <v>4.71</v>
      </c>
      <c r="CM814" s="245">
        <v>4.71</v>
      </c>
      <c r="CN814" s="109">
        <v>4.1100000000000003</v>
      </c>
      <c r="CO814" s="436"/>
      <c r="CP814" s="436"/>
      <c r="CQ814" s="436"/>
      <c r="CR814" s="273"/>
      <c r="CS814" s="447">
        <v>416.61384393341956</v>
      </c>
      <c r="CT814" s="448">
        <v>290.2346231752008</v>
      </c>
      <c r="CU814" s="441">
        <v>2.9456447880372294</v>
      </c>
      <c r="CV814" s="442">
        <v>2.6180093837808802</v>
      </c>
      <c r="CW814" s="450" t="s">
        <v>2228</v>
      </c>
      <c r="CX814" s="242"/>
      <c r="CY814" s="436"/>
      <c r="CZ814" s="436"/>
      <c r="DA814" s="437"/>
      <c r="DB814" s="438"/>
      <c r="DC814" s="457">
        <v>0</v>
      </c>
      <c r="DD814" s="458">
        <v>932253</v>
      </c>
      <c r="DE814" s="459">
        <v>676492</v>
      </c>
      <c r="DF814" s="357">
        <v>536248.33333333337</v>
      </c>
    </row>
    <row r="815" spans="1:110" ht="35.25" customHeight="1" x14ac:dyDescent="0.25">
      <c r="A815" s="401" t="s">
        <v>56</v>
      </c>
      <c r="B815" s="48" t="s">
        <v>57</v>
      </c>
      <c r="C815" s="48" t="s">
        <v>1099</v>
      </c>
      <c r="D815" s="145" t="s">
        <v>1251</v>
      </c>
      <c r="E815" s="145" t="s">
        <v>1147</v>
      </c>
      <c r="F815" s="145" t="s">
        <v>1404</v>
      </c>
      <c r="G815" s="14" t="s">
        <v>1112</v>
      </c>
      <c r="H815" s="22" t="s">
        <v>1978</v>
      </c>
      <c r="I815" s="145" t="s">
        <v>1981</v>
      </c>
      <c r="J815" s="426">
        <v>3.3000417626448302</v>
      </c>
      <c r="K815" s="426">
        <v>2.8350378728910002</v>
      </c>
      <c r="L815" s="488">
        <v>209.3</v>
      </c>
      <c r="M815" s="498"/>
      <c r="N815" s="498"/>
      <c r="O815" s="498"/>
      <c r="P815" s="498"/>
      <c r="Q815" s="498"/>
      <c r="R815" s="498"/>
      <c r="S815" s="498"/>
      <c r="T815" s="498"/>
      <c r="U815" s="498"/>
      <c r="V815" s="498"/>
      <c r="W815" s="498"/>
      <c r="X815" s="498"/>
      <c r="Y815" s="498"/>
      <c r="Z815" s="498"/>
      <c r="AA815" s="498"/>
      <c r="AB815" s="498"/>
      <c r="AC815" s="498">
        <v>6</v>
      </c>
      <c r="AD815" s="498">
        <v>6</v>
      </c>
      <c r="AE815" s="498"/>
      <c r="AF815" s="498"/>
      <c r="AG815" s="585"/>
      <c r="AH815" s="498"/>
      <c r="AI815" s="498">
        <f t="shared" si="63"/>
        <v>6</v>
      </c>
      <c r="AJ815" s="498">
        <f t="shared" si="64"/>
        <v>6</v>
      </c>
      <c r="AK815" s="498"/>
      <c r="AL815" s="498"/>
      <c r="AM815" s="498"/>
      <c r="AN815" s="498"/>
      <c r="AO815" s="498"/>
      <c r="AP815" s="498"/>
      <c r="AQ815" s="498"/>
      <c r="AR815" s="498"/>
      <c r="AS815" s="498"/>
      <c r="AT815" s="498"/>
      <c r="AU815" s="498"/>
      <c r="AV815" s="498"/>
      <c r="AW815" s="498"/>
      <c r="AX815" s="498"/>
      <c r="AY815" s="498"/>
      <c r="AZ815" s="498"/>
      <c r="BA815" s="498">
        <v>31.1</v>
      </c>
      <c r="BB815" s="498">
        <v>31.1</v>
      </c>
      <c r="BC815" s="498"/>
      <c r="BD815" s="498"/>
      <c r="BE815" s="498"/>
      <c r="BF815" s="498"/>
      <c r="BG815" s="256">
        <f t="shared" si="65"/>
        <v>31.1</v>
      </c>
      <c r="BH815" s="26">
        <f t="shared" si="66"/>
        <v>31.1</v>
      </c>
      <c r="BI815" s="514">
        <f t="shared" si="62"/>
        <v>3.2736842105263161E-2</v>
      </c>
      <c r="BJ815" s="515">
        <v>0</v>
      </c>
      <c r="BK815" s="515">
        <v>0</v>
      </c>
      <c r="BL815" s="515">
        <v>0</v>
      </c>
      <c r="BM815" s="515">
        <v>0</v>
      </c>
      <c r="BN815" s="515">
        <v>0</v>
      </c>
      <c r="BO815" s="515">
        <v>0</v>
      </c>
      <c r="BP815" s="515">
        <v>0</v>
      </c>
      <c r="BQ815" s="515">
        <v>0</v>
      </c>
      <c r="BR815" s="515">
        <v>0</v>
      </c>
      <c r="BS815" s="515">
        <v>0</v>
      </c>
      <c r="BT815" s="515">
        <v>0</v>
      </c>
      <c r="BU815" s="515">
        <v>0</v>
      </c>
      <c r="BV815" s="515">
        <v>0</v>
      </c>
      <c r="BW815" s="515">
        <v>0</v>
      </c>
      <c r="BX815" s="515">
        <v>0</v>
      </c>
      <c r="BY815" s="515">
        <v>0</v>
      </c>
      <c r="BZ815" s="515">
        <v>36506.423999999999</v>
      </c>
      <c r="CA815" s="515">
        <v>36506.423999999999</v>
      </c>
      <c r="CB815" s="515">
        <v>0</v>
      </c>
      <c r="CC815" s="515">
        <v>0</v>
      </c>
      <c r="CD815" s="515">
        <v>0</v>
      </c>
      <c r="CE815" s="515">
        <v>0</v>
      </c>
      <c r="CF815" s="515">
        <v>36506.423999999999</v>
      </c>
      <c r="CG815" s="516">
        <v>36506.423999999999</v>
      </c>
      <c r="CH815" s="501">
        <v>2768160.0000000005</v>
      </c>
      <c r="CI815" s="501">
        <v>2768160.0000000005</v>
      </c>
      <c r="CJ815" s="501">
        <v>3328800</v>
      </c>
      <c r="CK815" s="257" t="s">
        <v>1976</v>
      </c>
      <c r="CL815" s="108">
        <v>0.79</v>
      </c>
      <c r="CM815" s="245">
        <v>0.79</v>
      </c>
      <c r="CN815" s="109">
        <v>0.95</v>
      </c>
      <c r="CO815" s="436"/>
      <c r="CP815" s="436"/>
      <c r="CQ815" s="436"/>
      <c r="CR815" s="273"/>
      <c r="CS815" s="447">
        <v>49.002642505370041</v>
      </c>
      <c r="CT815" s="448">
        <v>49.002642505370041</v>
      </c>
      <c r="CU815" s="441">
        <v>0.71570161436492741</v>
      </c>
      <c r="CV815" s="442">
        <v>0.71570161436492741</v>
      </c>
      <c r="CW815" s="450" t="s">
        <v>2331</v>
      </c>
      <c r="CX815" s="242"/>
      <c r="CY815" s="436"/>
      <c r="CZ815" s="436"/>
      <c r="DA815" s="437"/>
      <c r="DB815" s="438"/>
      <c r="DC815" s="457">
        <v>0</v>
      </c>
      <c r="DD815" s="458">
        <v>0</v>
      </c>
      <c r="DE815" s="459">
        <v>0</v>
      </c>
      <c r="DF815" s="357">
        <v>0</v>
      </c>
    </row>
    <row r="816" spans="1:110" ht="35.25" customHeight="1" x14ac:dyDescent="0.25">
      <c r="A816" s="401" t="s">
        <v>56</v>
      </c>
      <c r="B816" s="48" t="s">
        <v>57</v>
      </c>
      <c r="C816" s="48" t="s">
        <v>1099</v>
      </c>
      <c r="D816" s="145" t="s">
        <v>1251</v>
      </c>
      <c r="E816" s="145" t="s">
        <v>1147</v>
      </c>
      <c r="F816" s="145" t="s">
        <v>1405</v>
      </c>
      <c r="G816" s="14" t="s">
        <v>1147</v>
      </c>
      <c r="H816" s="22" t="s">
        <v>1978</v>
      </c>
      <c r="I816" s="145" t="s">
        <v>1981</v>
      </c>
      <c r="J816" s="426">
        <v>2.6947939284479623</v>
      </c>
      <c r="K816" s="426">
        <v>1.8515151476640002</v>
      </c>
      <c r="L816" s="488">
        <v>671.8</v>
      </c>
      <c r="M816" s="498"/>
      <c r="N816" s="498"/>
      <c r="O816" s="498"/>
      <c r="P816" s="498"/>
      <c r="Q816" s="498"/>
      <c r="R816" s="498"/>
      <c r="S816" s="498"/>
      <c r="T816" s="498"/>
      <c r="U816" s="498"/>
      <c r="V816" s="498"/>
      <c r="W816" s="498"/>
      <c r="X816" s="498"/>
      <c r="Y816" s="498"/>
      <c r="Z816" s="498"/>
      <c r="AA816" s="498"/>
      <c r="AB816" s="498"/>
      <c r="AC816" s="498">
        <v>3</v>
      </c>
      <c r="AD816" s="498">
        <v>3</v>
      </c>
      <c r="AE816" s="498"/>
      <c r="AF816" s="498"/>
      <c r="AG816" s="585"/>
      <c r="AH816" s="498"/>
      <c r="AI816" s="498">
        <f t="shared" si="63"/>
        <v>3</v>
      </c>
      <c r="AJ816" s="498">
        <f t="shared" si="64"/>
        <v>3</v>
      </c>
      <c r="AK816" s="498"/>
      <c r="AL816" s="498"/>
      <c r="AM816" s="498"/>
      <c r="AN816" s="498"/>
      <c r="AO816" s="498"/>
      <c r="AP816" s="498"/>
      <c r="AQ816" s="498"/>
      <c r="AR816" s="498"/>
      <c r="AS816" s="498"/>
      <c r="AT816" s="498"/>
      <c r="AU816" s="498"/>
      <c r="AV816" s="498"/>
      <c r="AW816" s="498"/>
      <c r="AX816" s="498"/>
      <c r="AY816" s="498"/>
      <c r="AZ816" s="498"/>
      <c r="BA816" s="498">
        <v>28</v>
      </c>
      <c r="BB816" s="498">
        <v>28</v>
      </c>
      <c r="BC816" s="498"/>
      <c r="BD816" s="498"/>
      <c r="BE816" s="498"/>
      <c r="BF816" s="498"/>
      <c r="BG816" s="256">
        <f t="shared" si="65"/>
        <v>28</v>
      </c>
      <c r="BH816" s="26">
        <f t="shared" si="66"/>
        <v>28</v>
      </c>
      <c r="BI816" s="514">
        <f t="shared" si="62"/>
        <v>2.1705426356589147E-2</v>
      </c>
      <c r="BJ816" s="515">
        <v>0</v>
      </c>
      <c r="BK816" s="515">
        <v>0</v>
      </c>
      <c r="BL816" s="515">
        <v>0</v>
      </c>
      <c r="BM816" s="515">
        <v>0</v>
      </c>
      <c r="BN816" s="515">
        <v>0</v>
      </c>
      <c r="BO816" s="515">
        <v>0</v>
      </c>
      <c r="BP816" s="515">
        <v>0</v>
      </c>
      <c r="BQ816" s="515">
        <v>0</v>
      </c>
      <c r="BR816" s="515">
        <v>0</v>
      </c>
      <c r="BS816" s="515">
        <v>0</v>
      </c>
      <c r="BT816" s="515">
        <v>0</v>
      </c>
      <c r="BU816" s="515">
        <v>0</v>
      </c>
      <c r="BV816" s="515">
        <v>0</v>
      </c>
      <c r="BW816" s="515">
        <v>0</v>
      </c>
      <c r="BX816" s="515">
        <v>0</v>
      </c>
      <c r="BY816" s="515">
        <v>0</v>
      </c>
      <c r="BZ816" s="515">
        <v>32867.520000000004</v>
      </c>
      <c r="CA816" s="515">
        <v>32867.520000000004</v>
      </c>
      <c r="CB816" s="515">
        <v>0</v>
      </c>
      <c r="CC816" s="515">
        <v>0</v>
      </c>
      <c r="CD816" s="515">
        <v>0</v>
      </c>
      <c r="CE816" s="515">
        <v>0</v>
      </c>
      <c r="CF816" s="515">
        <v>32867.520000000004</v>
      </c>
      <c r="CG816" s="516">
        <v>32867.520000000004</v>
      </c>
      <c r="CH816" s="501">
        <v>4730400.0000000009</v>
      </c>
      <c r="CI816" s="501">
        <v>4730400.0000000009</v>
      </c>
      <c r="CJ816" s="501">
        <v>4520160</v>
      </c>
      <c r="CK816" s="257" t="s">
        <v>1976</v>
      </c>
      <c r="CL816" s="108">
        <v>1.35</v>
      </c>
      <c r="CM816" s="245">
        <v>1.35</v>
      </c>
      <c r="CN816" s="109">
        <v>1.29</v>
      </c>
      <c r="CO816" s="436"/>
      <c r="CP816" s="436"/>
      <c r="CQ816" s="436"/>
      <c r="CR816" s="273"/>
      <c r="CS816" s="447">
        <v>106.45174530310271</v>
      </c>
      <c r="CT816" s="448">
        <v>106.45174530310271</v>
      </c>
      <c r="CU816" s="441">
        <v>1.0973112193011751</v>
      </c>
      <c r="CV816" s="442">
        <v>1.0973112193011751</v>
      </c>
      <c r="CW816" s="450" t="s">
        <v>2286</v>
      </c>
      <c r="CX816" s="242"/>
      <c r="CY816" s="436"/>
      <c r="CZ816" s="436"/>
      <c r="DA816" s="437"/>
      <c r="DB816" s="438"/>
      <c r="DC816" s="457">
        <v>0</v>
      </c>
      <c r="DD816" s="458">
        <v>4935</v>
      </c>
      <c r="DE816" s="459">
        <v>54346</v>
      </c>
      <c r="DF816" s="357">
        <v>19760.333333333332</v>
      </c>
    </row>
    <row r="817" spans="1:110" ht="35.25" customHeight="1" x14ac:dyDescent="0.25">
      <c r="A817" s="401" t="s">
        <v>56</v>
      </c>
      <c r="B817" s="48" t="s">
        <v>57</v>
      </c>
      <c r="C817" s="48" t="s">
        <v>1099</v>
      </c>
      <c r="D817" s="145" t="s">
        <v>1251</v>
      </c>
      <c r="E817" s="145" t="s">
        <v>1147</v>
      </c>
      <c r="F817" s="145" t="s">
        <v>1406</v>
      </c>
      <c r="G817" s="14" t="s">
        <v>1147</v>
      </c>
      <c r="H817" s="22" t="s">
        <v>1978</v>
      </c>
      <c r="I817" s="145" t="s">
        <v>1981</v>
      </c>
      <c r="J817" s="426">
        <v>3.1487298040956135</v>
      </c>
      <c r="K817" s="426">
        <v>3.6729166590270004</v>
      </c>
      <c r="L817" s="488">
        <v>1095.0999999999999</v>
      </c>
      <c r="M817" s="498"/>
      <c r="N817" s="498"/>
      <c r="O817" s="498"/>
      <c r="P817" s="498"/>
      <c r="Q817" s="498"/>
      <c r="R817" s="498"/>
      <c r="S817" s="498"/>
      <c r="T817" s="498"/>
      <c r="U817" s="498"/>
      <c r="V817" s="498"/>
      <c r="W817" s="498"/>
      <c r="X817" s="498"/>
      <c r="Y817" s="498"/>
      <c r="Z817" s="498"/>
      <c r="AA817" s="498"/>
      <c r="AB817" s="498"/>
      <c r="AC817" s="498">
        <v>14</v>
      </c>
      <c r="AD817" s="498">
        <v>14</v>
      </c>
      <c r="AE817" s="498"/>
      <c r="AF817" s="498"/>
      <c r="AG817" s="585"/>
      <c r="AH817" s="498"/>
      <c r="AI817" s="498">
        <f t="shared" si="63"/>
        <v>14</v>
      </c>
      <c r="AJ817" s="498">
        <f t="shared" si="64"/>
        <v>14</v>
      </c>
      <c r="AK817" s="498"/>
      <c r="AL817" s="498"/>
      <c r="AM817" s="498"/>
      <c r="AN817" s="498"/>
      <c r="AO817" s="498"/>
      <c r="AP817" s="498"/>
      <c r="AQ817" s="498"/>
      <c r="AR817" s="498"/>
      <c r="AS817" s="498"/>
      <c r="AT817" s="498"/>
      <c r="AU817" s="498"/>
      <c r="AV817" s="498"/>
      <c r="AW817" s="498"/>
      <c r="AX817" s="498"/>
      <c r="AY817" s="498"/>
      <c r="AZ817" s="498"/>
      <c r="BA817" s="498">
        <v>77.69</v>
      </c>
      <c r="BB817" s="498">
        <v>77.69</v>
      </c>
      <c r="BC817" s="498"/>
      <c r="BD817" s="498"/>
      <c r="BE817" s="498"/>
      <c r="BF817" s="498"/>
      <c r="BG817" s="256">
        <f t="shared" si="65"/>
        <v>77.69</v>
      </c>
      <c r="BH817" s="26">
        <f t="shared" si="66"/>
        <v>77.69</v>
      </c>
      <c r="BI817" s="514">
        <f t="shared" si="62"/>
        <v>4.6520958083832331E-2</v>
      </c>
      <c r="BJ817" s="515">
        <v>0</v>
      </c>
      <c r="BK817" s="515">
        <v>0</v>
      </c>
      <c r="BL817" s="515">
        <v>0</v>
      </c>
      <c r="BM817" s="515">
        <v>0</v>
      </c>
      <c r="BN817" s="515">
        <v>0</v>
      </c>
      <c r="BO817" s="515">
        <v>0</v>
      </c>
      <c r="BP817" s="515">
        <v>0</v>
      </c>
      <c r="BQ817" s="515">
        <v>0</v>
      </c>
      <c r="BR817" s="515">
        <v>0</v>
      </c>
      <c r="BS817" s="515">
        <v>0</v>
      </c>
      <c r="BT817" s="515">
        <v>0</v>
      </c>
      <c r="BU817" s="515">
        <v>0</v>
      </c>
      <c r="BV817" s="515">
        <v>0</v>
      </c>
      <c r="BW817" s="515">
        <v>0</v>
      </c>
      <c r="BX817" s="515">
        <v>0</v>
      </c>
      <c r="BY817" s="515">
        <v>0</v>
      </c>
      <c r="BZ817" s="515">
        <v>91195.629600000015</v>
      </c>
      <c r="CA817" s="515">
        <v>91195.629600000015</v>
      </c>
      <c r="CB817" s="515">
        <v>0</v>
      </c>
      <c r="CC817" s="515">
        <v>0</v>
      </c>
      <c r="CD817" s="515">
        <v>0</v>
      </c>
      <c r="CE817" s="515">
        <v>0</v>
      </c>
      <c r="CF817" s="515">
        <v>91195.629600000015</v>
      </c>
      <c r="CG817" s="516">
        <v>91195.629600000015</v>
      </c>
      <c r="CH817" s="501">
        <v>5956800</v>
      </c>
      <c r="CI817" s="501">
        <v>5956800</v>
      </c>
      <c r="CJ817" s="501">
        <v>5851680</v>
      </c>
      <c r="CK817" s="257" t="s">
        <v>1976</v>
      </c>
      <c r="CL817" s="108">
        <v>1.7</v>
      </c>
      <c r="CM817" s="245">
        <v>1.7</v>
      </c>
      <c r="CN817" s="109">
        <v>1.67</v>
      </c>
      <c r="CO817" s="436"/>
      <c r="CP817" s="436"/>
      <c r="CQ817" s="436"/>
      <c r="CR817" s="273"/>
      <c r="CS817" s="447">
        <v>75.783476969397142</v>
      </c>
      <c r="CT817" s="448">
        <v>75.783476969397142</v>
      </c>
      <c r="CU817" s="441">
        <v>1.0070797280566719</v>
      </c>
      <c r="CV817" s="442">
        <v>1.0070797280566719</v>
      </c>
      <c r="CW817" s="450" t="s">
        <v>2256</v>
      </c>
      <c r="CX817" s="242"/>
      <c r="CY817" s="436"/>
      <c r="CZ817" s="436"/>
      <c r="DA817" s="437"/>
      <c r="DB817" s="438"/>
      <c r="DC817" s="457">
        <v>76880</v>
      </c>
      <c r="DD817" s="458">
        <v>0</v>
      </c>
      <c r="DE817" s="459">
        <v>0</v>
      </c>
      <c r="DF817" s="357">
        <v>25626.666666666668</v>
      </c>
    </row>
    <row r="818" spans="1:110" ht="35.25" customHeight="1" x14ac:dyDescent="0.25">
      <c r="A818" s="401" t="s">
        <v>56</v>
      </c>
      <c r="B818" s="48" t="s">
        <v>57</v>
      </c>
      <c r="C818" s="48" t="s">
        <v>1099</v>
      </c>
      <c r="D818" s="145" t="s">
        <v>1251</v>
      </c>
      <c r="E818" s="145" t="s">
        <v>1147</v>
      </c>
      <c r="F818" s="145" t="s">
        <v>1407</v>
      </c>
      <c r="G818" s="14" t="s">
        <v>1147</v>
      </c>
      <c r="H818" s="22" t="s">
        <v>1983</v>
      </c>
      <c r="I818" s="145" t="s">
        <v>1981</v>
      </c>
      <c r="J818" s="426">
        <v>3.2712204372068845</v>
      </c>
      <c r="K818" s="426">
        <v>1.688257572246</v>
      </c>
      <c r="L818" s="488">
        <v>193.4</v>
      </c>
      <c r="M818" s="498"/>
      <c r="N818" s="498"/>
      <c r="O818" s="498"/>
      <c r="P818" s="498"/>
      <c r="Q818" s="498"/>
      <c r="R818" s="498"/>
      <c r="S818" s="498"/>
      <c r="T818" s="498"/>
      <c r="U818" s="498"/>
      <c r="V818" s="498"/>
      <c r="W818" s="498"/>
      <c r="X818" s="498"/>
      <c r="Y818" s="498"/>
      <c r="Z818" s="498"/>
      <c r="AA818" s="498"/>
      <c r="AB818" s="498"/>
      <c r="AC818" s="498"/>
      <c r="AD818" s="498"/>
      <c r="AE818" s="498"/>
      <c r="AF818" s="498"/>
      <c r="AG818" s="585"/>
      <c r="AH818" s="498"/>
      <c r="AI818" s="498">
        <f t="shared" si="63"/>
        <v>0</v>
      </c>
      <c r="AJ818" s="498">
        <f t="shared" si="64"/>
        <v>0</v>
      </c>
      <c r="AK818" s="498"/>
      <c r="AL818" s="498"/>
      <c r="AM818" s="498"/>
      <c r="AN818" s="498"/>
      <c r="AO818" s="498"/>
      <c r="AP818" s="498"/>
      <c r="AQ818" s="498"/>
      <c r="AR818" s="498"/>
      <c r="AS818" s="498"/>
      <c r="AT818" s="498"/>
      <c r="AU818" s="498"/>
      <c r="AV818" s="498"/>
      <c r="AW818" s="498"/>
      <c r="AX818" s="498"/>
      <c r="AY818" s="498"/>
      <c r="AZ818" s="498"/>
      <c r="BA818" s="498"/>
      <c r="BB818" s="498"/>
      <c r="BC818" s="498"/>
      <c r="BD818" s="498"/>
      <c r="BE818" s="498"/>
      <c r="BF818" s="498"/>
      <c r="BG818" s="256">
        <f t="shared" si="65"/>
        <v>0</v>
      </c>
      <c r="BH818" s="26">
        <f t="shared" si="66"/>
        <v>0</v>
      </c>
      <c r="BI818" s="514">
        <f t="shared" si="62"/>
        <v>0</v>
      </c>
      <c r="BJ818" s="515">
        <v>0</v>
      </c>
      <c r="BK818" s="515">
        <v>0</v>
      </c>
      <c r="BL818" s="515">
        <v>0</v>
      </c>
      <c r="BM818" s="515">
        <v>0</v>
      </c>
      <c r="BN818" s="515">
        <v>0</v>
      </c>
      <c r="BO818" s="515">
        <v>0</v>
      </c>
      <c r="BP818" s="515">
        <v>0</v>
      </c>
      <c r="BQ818" s="515">
        <v>0</v>
      </c>
      <c r="BR818" s="515">
        <v>0</v>
      </c>
      <c r="BS818" s="515">
        <v>0</v>
      </c>
      <c r="BT818" s="515">
        <v>0</v>
      </c>
      <c r="BU818" s="515">
        <v>0</v>
      </c>
      <c r="BV818" s="515">
        <v>0</v>
      </c>
      <c r="BW818" s="515">
        <v>0</v>
      </c>
      <c r="BX818" s="515">
        <v>0</v>
      </c>
      <c r="BY818" s="515">
        <v>0</v>
      </c>
      <c r="BZ818" s="515">
        <v>0</v>
      </c>
      <c r="CA818" s="515">
        <v>0</v>
      </c>
      <c r="CB818" s="515">
        <v>0</v>
      </c>
      <c r="CC818" s="515">
        <v>0</v>
      </c>
      <c r="CD818" s="515">
        <v>0</v>
      </c>
      <c r="CE818" s="515">
        <v>0</v>
      </c>
      <c r="CF818" s="515">
        <v>0</v>
      </c>
      <c r="CG818" s="516">
        <v>0</v>
      </c>
      <c r="CH818" s="501">
        <v>490560.00000000006</v>
      </c>
      <c r="CI818" s="501">
        <v>490560.00000000006</v>
      </c>
      <c r="CJ818" s="501">
        <v>2137440</v>
      </c>
      <c r="CK818" s="257" t="s">
        <v>1976</v>
      </c>
      <c r="CL818" s="108">
        <v>0.14000000000000001</v>
      </c>
      <c r="CM818" s="245">
        <v>0.14000000000000001</v>
      </c>
      <c r="CN818" s="109">
        <v>0.61</v>
      </c>
      <c r="CO818" s="436"/>
      <c r="CP818" s="436"/>
      <c r="CQ818" s="436"/>
      <c r="CR818" s="273"/>
      <c r="CS818" s="447">
        <v>250.10948974936377</v>
      </c>
      <c r="CT818" s="448">
        <v>250.10948974936377</v>
      </c>
      <c r="CU818" s="441">
        <v>1.174501449659294</v>
      </c>
      <c r="CV818" s="442">
        <v>1.174501449659294</v>
      </c>
      <c r="CW818" s="450" t="s">
        <v>2308</v>
      </c>
      <c r="CX818" s="242"/>
      <c r="CY818" s="436"/>
      <c r="CZ818" s="436"/>
      <c r="DA818" s="437"/>
      <c r="DB818" s="438"/>
      <c r="DC818" s="457">
        <v>34970</v>
      </c>
      <c r="DD818" s="458">
        <v>0</v>
      </c>
      <c r="DE818" s="459">
        <v>0</v>
      </c>
      <c r="DF818" s="357">
        <v>11656.666666666666</v>
      </c>
    </row>
    <row r="819" spans="1:110" ht="35.25" customHeight="1" x14ac:dyDescent="0.25">
      <c r="A819" s="401" t="s">
        <v>56</v>
      </c>
      <c r="B819" s="48" t="s">
        <v>57</v>
      </c>
      <c r="C819" s="48" t="s">
        <v>1099</v>
      </c>
      <c r="D819" s="145" t="s">
        <v>1251</v>
      </c>
      <c r="E819" s="145" t="s">
        <v>1147</v>
      </c>
      <c r="F819" s="145" t="s">
        <v>1408</v>
      </c>
      <c r="G819" s="14" t="s">
        <v>1147</v>
      </c>
      <c r="H819" s="22" t="s">
        <v>1983</v>
      </c>
      <c r="I819" s="145" t="s">
        <v>1981</v>
      </c>
      <c r="J819" s="426">
        <v>2.7164099225264211</v>
      </c>
      <c r="K819" s="426">
        <v>0.62821969566299996</v>
      </c>
      <c r="L819" s="488">
        <v>50.5</v>
      </c>
      <c r="M819" s="498"/>
      <c r="N819" s="498"/>
      <c r="O819" s="498"/>
      <c r="P819" s="498"/>
      <c r="Q819" s="498"/>
      <c r="R819" s="498"/>
      <c r="S819" s="498"/>
      <c r="T819" s="498"/>
      <c r="U819" s="498"/>
      <c r="V819" s="498"/>
      <c r="W819" s="498"/>
      <c r="X819" s="498"/>
      <c r="Y819" s="498"/>
      <c r="Z819" s="498"/>
      <c r="AA819" s="498"/>
      <c r="AB819" s="498"/>
      <c r="AC819" s="498"/>
      <c r="AD819" s="498"/>
      <c r="AE819" s="498"/>
      <c r="AF819" s="498"/>
      <c r="AG819" s="585"/>
      <c r="AH819" s="498"/>
      <c r="AI819" s="498">
        <f t="shared" si="63"/>
        <v>0</v>
      </c>
      <c r="AJ819" s="498">
        <f t="shared" si="64"/>
        <v>0</v>
      </c>
      <c r="AK819" s="498"/>
      <c r="AL819" s="498"/>
      <c r="AM819" s="498"/>
      <c r="AN819" s="498"/>
      <c r="AO819" s="498"/>
      <c r="AP819" s="498"/>
      <c r="AQ819" s="498"/>
      <c r="AR819" s="498"/>
      <c r="AS819" s="498"/>
      <c r="AT819" s="498"/>
      <c r="AU819" s="498"/>
      <c r="AV819" s="498"/>
      <c r="AW819" s="498"/>
      <c r="AX819" s="498"/>
      <c r="AY819" s="498"/>
      <c r="AZ819" s="498"/>
      <c r="BA819" s="498"/>
      <c r="BB819" s="498"/>
      <c r="BC819" s="498"/>
      <c r="BD819" s="498"/>
      <c r="BE819" s="498"/>
      <c r="BF819" s="498"/>
      <c r="BG819" s="256">
        <f t="shared" si="65"/>
        <v>0</v>
      </c>
      <c r="BH819" s="26">
        <f t="shared" si="66"/>
        <v>0</v>
      </c>
      <c r="BI819" s="514">
        <f t="shared" si="62"/>
        <v>0</v>
      </c>
      <c r="BJ819" s="515">
        <v>0</v>
      </c>
      <c r="BK819" s="515">
        <v>0</v>
      </c>
      <c r="BL819" s="515">
        <v>0</v>
      </c>
      <c r="BM819" s="515">
        <v>0</v>
      </c>
      <c r="BN819" s="515">
        <v>0</v>
      </c>
      <c r="BO819" s="515">
        <v>0</v>
      </c>
      <c r="BP819" s="515">
        <v>0</v>
      </c>
      <c r="BQ819" s="515">
        <v>0</v>
      </c>
      <c r="BR819" s="515">
        <v>0</v>
      </c>
      <c r="BS819" s="515">
        <v>0</v>
      </c>
      <c r="BT819" s="515">
        <v>0</v>
      </c>
      <c r="BU819" s="515">
        <v>0</v>
      </c>
      <c r="BV819" s="515">
        <v>0</v>
      </c>
      <c r="BW819" s="515">
        <v>0</v>
      </c>
      <c r="BX819" s="515">
        <v>0</v>
      </c>
      <c r="BY819" s="515">
        <v>0</v>
      </c>
      <c r="BZ819" s="515">
        <v>0</v>
      </c>
      <c r="CA819" s="515">
        <v>0</v>
      </c>
      <c r="CB819" s="515">
        <v>0</v>
      </c>
      <c r="CC819" s="515">
        <v>0</v>
      </c>
      <c r="CD819" s="515">
        <v>0</v>
      </c>
      <c r="CE819" s="515">
        <v>0</v>
      </c>
      <c r="CF819" s="515">
        <v>0</v>
      </c>
      <c r="CG819" s="516">
        <v>0</v>
      </c>
      <c r="CH819" s="501">
        <v>490560.00000000006</v>
      </c>
      <c r="CI819" s="501">
        <v>490560.00000000006</v>
      </c>
      <c r="CJ819" s="501">
        <v>350400.00000000012</v>
      </c>
      <c r="CK819" s="257" t="s">
        <v>1976</v>
      </c>
      <c r="CL819" s="108">
        <v>0.14000000000000001</v>
      </c>
      <c r="CM819" s="245">
        <v>0.14000000000000001</v>
      </c>
      <c r="CN819" s="109">
        <v>0.1</v>
      </c>
      <c r="CO819" s="436"/>
      <c r="CP819" s="436"/>
      <c r="CQ819" s="436"/>
      <c r="CR819" s="273"/>
      <c r="CS819" s="447">
        <v>42.295993677752897</v>
      </c>
      <c r="CT819" s="448">
        <v>42.295993677752897</v>
      </c>
      <c r="CU819" s="441">
        <v>0.64824463881484606</v>
      </c>
      <c r="CV819" s="442">
        <v>0.64824463881484606</v>
      </c>
      <c r="CW819" s="450" t="s">
        <v>2311</v>
      </c>
      <c r="CX819" s="242"/>
      <c r="CY819" s="436"/>
      <c r="CZ819" s="436"/>
      <c r="DA819" s="437"/>
      <c r="DB819" s="438"/>
      <c r="DC819" s="457">
        <v>0</v>
      </c>
      <c r="DD819" s="458">
        <v>0</v>
      </c>
      <c r="DE819" s="459">
        <v>0</v>
      </c>
      <c r="DF819" s="357">
        <v>0</v>
      </c>
    </row>
    <row r="820" spans="1:110" ht="35.25" customHeight="1" x14ac:dyDescent="0.25">
      <c r="A820" s="401" t="s">
        <v>56</v>
      </c>
      <c r="B820" s="48" t="s">
        <v>57</v>
      </c>
      <c r="C820" s="48" t="s">
        <v>1099</v>
      </c>
      <c r="D820" s="145" t="s">
        <v>1251</v>
      </c>
      <c r="E820" s="145" t="s">
        <v>1147</v>
      </c>
      <c r="F820" s="145" t="s">
        <v>1409</v>
      </c>
      <c r="G820" s="14" t="s">
        <v>1147</v>
      </c>
      <c r="H820" s="22" t="s">
        <v>1983</v>
      </c>
      <c r="I820" s="145" t="s">
        <v>1981</v>
      </c>
      <c r="J820" s="426">
        <v>2.1039567569700668</v>
      </c>
      <c r="K820" s="426">
        <v>0.63693181685700007</v>
      </c>
      <c r="L820" s="488">
        <v>57.3</v>
      </c>
      <c r="M820" s="498"/>
      <c r="N820" s="498"/>
      <c r="O820" s="498"/>
      <c r="P820" s="498"/>
      <c r="Q820" s="498"/>
      <c r="R820" s="498"/>
      <c r="S820" s="498"/>
      <c r="T820" s="498"/>
      <c r="U820" s="498"/>
      <c r="V820" s="498"/>
      <c r="W820" s="498"/>
      <c r="X820" s="498"/>
      <c r="Y820" s="498"/>
      <c r="Z820" s="498"/>
      <c r="AA820" s="498"/>
      <c r="AB820" s="498"/>
      <c r="AC820" s="498">
        <v>1</v>
      </c>
      <c r="AD820" s="498">
        <v>1</v>
      </c>
      <c r="AE820" s="498"/>
      <c r="AF820" s="498"/>
      <c r="AG820" s="585"/>
      <c r="AH820" s="498"/>
      <c r="AI820" s="498">
        <f t="shared" si="63"/>
        <v>1</v>
      </c>
      <c r="AJ820" s="498">
        <f t="shared" si="64"/>
        <v>1</v>
      </c>
      <c r="AK820" s="498"/>
      <c r="AL820" s="498"/>
      <c r="AM820" s="498"/>
      <c r="AN820" s="498"/>
      <c r="AO820" s="498"/>
      <c r="AP820" s="498"/>
      <c r="AQ820" s="498"/>
      <c r="AR820" s="498"/>
      <c r="AS820" s="498"/>
      <c r="AT820" s="498"/>
      <c r="AU820" s="498"/>
      <c r="AV820" s="498"/>
      <c r="AW820" s="498"/>
      <c r="AX820" s="498"/>
      <c r="AY820" s="498"/>
      <c r="AZ820" s="498"/>
      <c r="BA820" s="498">
        <v>50</v>
      </c>
      <c r="BB820" s="498">
        <v>50</v>
      </c>
      <c r="BC820" s="498"/>
      <c r="BD820" s="498"/>
      <c r="BE820" s="498"/>
      <c r="BF820" s="498"/>
      <c r="BG820" s="256">
        <f t="shared" si="65"/>
        <v>50</v>
      </c>
      <c r="BH820" s="26">
        <f t="shared" si="66"/>
        <v>50</v>
      </c>
      <c r="BI820" s="514">
        <f t="shared" si="62"/>
        <v>0.11904761904761905</v>
      </c>
      <c r="BJ820" s="515">
        <v>0</v>
      </c>
      <c r="BK820" s="515">
        <v>0</v>
      </c>
      <c r="BL820" s="515">
        <v>0</v>
      </c>
      <c r="BM820" s="515">
        <v>0</v>
      </c>
      <c r="BN820" s="515">
        <v>0</v>
      </c>
      <c r="BO820" s="515">
        <v>0</v>
      </c>
      <c r="BP820" s="515">
        <v>0</v>
      </c>
      <c r="BQ820" s="515">
        <v>0</v>
      </c>
      <c r="BR820" s="515">
        <v>0</v>
      </c>
      <c r="BS820" s="515">
        <v>0</v>
      </c>
      <c r="BT820" s="515">
        <v>0</v>
      </c>
      <c r="BU820" s="515">
        <v>0</v>
      </c>
      <c r="BV820" s="515">
        <v>0</v>
      </c>
      <c r="BW820" s="515">
        <v>0</v>
      </c>
      <c r="BX820" s="515">
        <v>0</v>
      </c>
      <c r="BY820" s="515">
        <v>0</v>
      </c>
      <c r="BZ820" s="515">
        <v>58692</v>
      </c>
      <c r="CA820" s="515">
        <v>58692</v>
      </c>
      <c r="CB820" s="515">
        <v>0</v>
      </c>
      <c r="CC820" s="515">
        <v>0</v>
      </c>
      <c r="CD820" s="515">
        <v>0</v>
      </c>
      <c r="CE820" s="515">
        <v>0</v>
      </c>
      <c r="CF820" s="515">
        <v>58692</v>
      </c>
      <c r="CG820" s="516">
        <v>58692</v>
      </c>
      <c r="CH820" s="501">
        <v>490560.00000000006</v>
      </c>
      <c r="CI820" s="501">
        <v>490560.00000000006</v>
      </c>
      <c r="CJ820" s="501">
        <v>1471680</v>
      </c>
      <c r="CK820" s="257" t="s">
        <v>1976</v>
      </c>
      <c r="CL820" s="108">
        <v>0.14000000000000001</v>
      </c>
      <c r="CM820" s="245">
        <v>0.14000000000000001</v>
      </c>
      <c r="CN820" s="109">
        <v>0.42</v>
      </c>
      <c r="CO820" s="436"/>
      <c r="CP820" s="436"/>
      <c r="CQ820" s="436"/>
      <c r="CR820" s="273"/>
      <c r="CS820" s="447">
        <v>57.201787705722474</v>
      </c>
      <c r="CT820" s="448">
        <v>46.233857676567972</v>
      </c>
      <c r="CU820" s="441">
        <v>1.3120661960338944</v>
      </c>
      <c r="CV820" s="442">
        <v>0.97970467999890909</v>
      </c>
      <c r="CW820" s="450" t="s">
        <v>2307</v>
      </c>
      <c r="CX820" s="242"/>
      <c r="CY820" s="436"/>
      <c r="CZ820" s="436"/>
      <c r="DA820" s="437"/>
      <c r="DB820" s="438"/>
      <c r="DC820" s="457">
        <v>0</v>
      </c>
      <c r="DD820" s="458">
        <v>741</v>
      </c>
      <c r="DE820" s="459">
        <v>0</v>
      </c>
      <c r="DF820" s="357">
        <v>247</v>
      </c>
    </row>
    <row r="821" spans="1:110" ht="35.25" customHeight="1" x14ac:dyDescent="0.25">
      <c r="A821" s="401" t="s">
        <v>56</v>
      </c>
      <c r="B821" s="48" t="s">
        <v>57</v>
      </c>
      <c r="C821" s="48" t="s">
        <v>1099</v>
      </c>
      <c r="D821" s="145" t="s">
        <v>1251</v>
      </c>
      <c r="E821" s="145" t="s">
        <v>1147</v>
      </c>
      <c r="F821" s="145" t="s">
        <v>1410</v>
      </c>
      <c r="G821" s="14" t="s">
        <v>1147</v>
      </c>
      <c r="H821" s="22" t="s">
        <v>1983</v>
      </c>
      <c r="I821" s="145" t="s">
        <v>1981</v>
      </c>
      <c r="J821" s="426">
        <v>2.2696793782382572</v>
      </c>
      <c r="K821" s="426">
        <v>0.57007575639000008</v>
      </c>
      <c r="L821" s="488">
        <v>74.8</v>
      </c>
      <c r="M821" s="498"/>
      <c r="N821" s="498"/>
      <c r="O821" s="498"/>
      <c r="P821" s="498"/>
      <c r="Q821" s="498"/>
      <c r="R821" s="498"/>
      <c r="S821" s="498"/>
      <c r="T821" s="498"/>
      <c r="U821" s="498"/>
      <c r="V821" s="498"/>
      <c r="W821" s="498"/>
      <c r="X821" s="498"/>
      <c r="Y821" s="498"/>
      <c r="Z821" s="498"/>
      <c r="AA821" s="498"/>
      <c r="AB821" s="498"/>
      <c r="AC821" s="498"/>
      <c r="AD821" s="498"/>
      <c r="AE821" s="498"/>
      <c r="AF821" s="498"/>
      <c r="AG821" s="585"/>
      <c r="AH821" s="498"/>
      <c r="AI821" s="498">
        <f t="shared" si="63"/>
        <v>0</v>
      </c>
      <c r="AJ821" s="498">
        <f t="shared" si="64"/>
        <v>0</v>
      </c>
      <c r="AK821" s="498"/>
      <c r="AL821" s="498"/>
      <c r="AM821" s="498"/>
      <c r="AN821" s="498"/>
      <c r="AO821" s="498"/>
      <c r="AP821" s="498"/>
      <c r="AQ821" s="498"/>
      <c r="AR821" s="498"/>
      <c r="AS821" s="498"/>
      <c r="AT821" s="498"/>
      <c r="AU821" s="498"/>
      <c r="AV821" s="498"/>
      <c r="AW821" s="498"/>
      <c r="AX821" s="498"/>
      <c r="AY821" s="498"/>
      <c r="AZ821" s="498"/>
      <c r="BA821" s="498"/>
      <c r="BB821" s="498"/>
      <c r="BC821" s="498"/>
      <c r="BD821" s="498"/>
      <c r="BE821" s="498"/>
      <c r="BF821" s="498"/>
      <c r="BG821" s="256">
        <f t="shared" si="65"/>
        <v>0</v>
      </c>
      <c r="BH821" s="26">
        <f t="shared" si="66"/>
        <v>0</v>
      </c>
      <c r="BI821" s="514">
        <f t="shared" si="62"/>
        <v>0</v>
      </c>
      <c r="BJ821" s="515">
        <v>0</v>
      </c>
      <c r="BK821" s="515">
        <v>0</v>
      </c>
      <c r="BL821" s="515">
        <v>0</v>
      </c>
      <c r="BM821" s="515">
        <v>0</v>
      </c>
      <c r="BN821" s="515">
        <v>0</v>
      </c>
      <c r="BO821" s="515">
        <v>0</v>
      </c>
      <c r="BP821" s="515">
        <v>0</v>
      </c>
      <c r="BQ821" s="515">
        <v>0</v>
      </c>
      <c r="BR821" s="515">
        <v>0</v>
      </c>
      <c r="BS821" s="515">
        <v>0</v>
      </c>
      <c r="BT821" s="515">
        <v>0</v>
      </c>
      <c r="BU821" s="515">
        <v>0</v>
      </c>
      <c r="BV821" s="515">
        <v>0</v>
      </c>
      <c r="BW821" s="515">
        <v>0</v>
      </c>
      <c r="BX821" s="515">
        <v>0</v>
      </c>
      <c r="BY821" s="515">
        <v>0</v>
      </c>
      <c r="BZ821" s="515">
        <v>0</v>
      </c>
      <c r="CA821" s="515">
        <v>0</v>
      </c>
      <c r="CB821" s="515">
        <v>0</v>
      </c>
      <c r="CC821" s="515">
        <v>0</v>
      </c>
      <c r="CD821" s="515">
        <v>0</v>
      </c>
      <c r="CE821" s="515">
        <v>0</v>
      </c>
      <c r="CF821" s="515">
        <v>0</v>
      </c>
      <c r="CG821" s="516">
        <v>0</v>
      </c>
      <c r="CH821" s="501">
        <v>245280.00000000003</v>
      </c>
      <c r="CI821" s="501">
        <v>245280.00000000003</v>
      </c>
      <c r="CJ821" s="501">
        <v>1121280</v>
      </c>
      <c r="CK821" s="257" t="s">
        <v>1976</v>
      </c>
      <c r="CL821" s="108">
        <v>7.0000000000000007E-2</v>
      </c>
      <c r="CM821" s="245">
        <v>7.0000000000000007E-2</v>
      </c>
      <c r="CN821" s="109">
        <v>0.32</v>
      </c>
      <c r="CO821" s="436"/>
      <c r="CP821" s="436"/>
      <c r="CQ821" s="436"/>
      <c r="CR821" s="273"/>
      <c r="CS821" s="447">
        <v>225.32551560684877</v>
      </c>
      <c r="CT821" s="448">
        <v>225.32551560684877</v>
      </c>
      <c r="CU821" s="441">
        <v>1.2013800108579538</v>
      </c>
      <c r="CV821" s="442">
        <v>1.2013800108579538</v>
      </c>
      <c r="CW821" s="450" t="s">
        <v>2259</v>
      </c>
      <c r="CX821" s="242"/>
      <c r="CY821" s="436"/>
      <c r="CZ821" s="436"/>
      <c r="DA821" s="437"/>
      <c r="DB821" s="438"/>
      <c r="DC821" s="457">
        <v>0</v>
      </c>
      <c r="DD821" s="458">
        <v>0</v>
      </c>
      <c r="DE821" s="459">
        <v>0</v>
      </c>
      <c r="DF821" s="357">
        <v>0</v>
      </c>
    </row>
    <row r="822" spans="1:110" ht="35.25" customHeight="1" x14ac:dyDescent="0.25">
      <c r="A822" s="401" t="s">
        <v>56</v>
      </c>
      <c r="B822" s="48" t="s">
        <v>57</v>
      </c>
      <c r="C822" s="48" t="s">
        <v>1099</v>
      </c>
      <c r="D822" s="145" t="s">
        <v>1251</v>
      </c>
      <c r="E822" s="145" t="s">
        <v>1147</v>
      </c>
      <c r="F822" s="145" t="s">
        <v>1411</v>
      </c>
      <c r="G822" s="14" t="s">
        <v>1147</v>
      </c>
      <c r="H822" s="22" t="s">
        <v>1978</v>
      </c>
      <c r="I822" s="145" t="s">
        <v>1981</v>
      </c>
      <c r="J822" s="426">
        <v>2.6083299521341239</v>
      </c>
      <c r="K822" s="426">
        <v>2.5456439340990005</v>
      </c>
      <c r="L822" s="488">
        <v>502.9</v>
      </c>
      <c r="M822" s="498"/>
      <c r="N822" s="498"/>
      <c r="O822" s="498"/>
      <c r="P822" s="498"/>
      <c r="Q822" s="498"/>
      <c r="R822" s="498"/>
      <c r="S822" s="498"/>
      <c r="T822" s="498"/>
      <c r="U822" s="498"/>
      <c r="V822" s="498"/>
      <c r="W822" s="498"/>
      <c r="X822" s="498"/>
      <c r="Y822" s="498"/>
      <c r="Z822" s="498"/>
      <c r="AA822" s="498"/>
      <c r="AB822" s="498"/>
      <c r="AC822" s="498">
        <v>1</v>
      </c>
      <c r="AD822" s="498">
        <v>1</v>
      </c>
      <c r="AE822" s="498"/>
      <c r="AF822" s="498"/>
      <c r="AG822" s="585"/>
      <c r="AH822" s="498"/>
      <c r="AI822" s="498">
        <f t="shared" si="63"/>
        <v>1</v>
      </c>
      <c r="AJ822" s="498">
        <f t="shared" si="64"/>
        <v>1</v>
      </c>
      <c r="AK822" s="498"/>
      <c r="AL822" s="498"/>
      <c r="AM822" s="498"/>
      <c r="AN822" s="498"/>
      <c r="AO822" s="498"/>
      <c r="AP822" s="498"/>
      <c r="AQ822" s="498"/>
      <c r="AR822" s="498"/>
      <c r="AS822" s="498"/>
      <c r="AT822" s="498"/>
      <c r="AU822" s="498"/>
      <c r="AV822" s="498"/>
      <c r="AW822" s="498"/>
      <c r="AX822" s="498"/>
      <c r="AY822" s="498"/>
      <c r="AZ822" s="498"/>
      <c r="BA822" s="498">
        <v>3.8</v>
      </c>
      <c r="BB822" s="498">
        <v>3.8</v>
      </c>
      <c r="BC822" s="498"/>
      <c r="BD822" s="498"/>
      <c r="BE822" s="498"/>
      <c r="BF822" s="498"/>
      <c r="BG822" s="256">
        <f t="shared" si="65"/>
        <v>3.8</v>
      </c>
      <c r="BH822" s="26">
        <f t="shared" si="66"/>
        <v>3.8</v>
      </c>
      <c r="BI822" s="514">
        <f t="shared" si="62"/>
        <v>2.4836601307189543E-3</v>
      </c>
      <c r="BJ822" s="515">
        <v>0</v>
      </c>
      <c r="BK822" s="515">
        <v>0</v>
      </c>
      <c r="BL822" s="515">
        <v>0</v>
      </c>
      <c r="BM822" s="515">
        <v>0</v>
      </c>
      <c r="BN822" s="515">
        <v>0</v>
      </c>
      <c r="BO822" s="515">
        <v>0</v>
      </c>
      <c r="BP822" s="515">
        <v>0</v>
      </c>
      <c r="BQ822" s="515">
        <v>0</v>
      </c>
      <c r="BR822" s="515">
        <v>0</v>
      </c>
      <c r="BS822" s="515">
        <v>0</v>
      </c>
      <c r="BT822" s="515">
        <v>0</v>
      </c>
      <c r="BU822" s="515">
        <v>0</v>
      </c>
      <c r="BV822" s="515">
        <v>0</v>
      </c>
      <c r="BW822" s="515">
        <v>0</v>
      </c>
      <c r="BX822" s="515">
        <v>0</v>
      </c>
      <c r="BY822" s="515">
        <v>0</v>
      </c>
      <c r="BZ822" s="515">
        <v>4460.5920000000006</v>
      </c>
      <c r="CA822" s="515">
        <v>4460.5920000000006</v>
      </c>
      <c r="CB822" s="515">
        <v>0</v>
      </c>
      <c r="CC822" s="515">
        <v>0</v>
      </c>
      <c r="CD822" s="515">
        <v>0</v>
      </c>
      <c r="CE822" s="515">
        <v>0</v>
      </c>
      <c r="CF822" s="515">
        <v>4460.5920000000006</v>
      </c>
      <c r="CG822" s="516">
        <v>4460.5920000000006</v>
      </c>
      <c r="CH822" s="501">
        <v>4730400.0000000009</v>
      </c>
      <c r="CI822" s="501">
        <v>4730400.0000000009</v>
      </c>
      <c r="CJ822" s="501">
        <v>5361120.0000000009</v>
      </c>
      <c r="CK822" s="257" t="s">
        <v>1976</v>
      </c>
      <c r="CL822" s="108">
        <v>1.35</v>
      </c>
      <c r="CM822" s="245">
        <v>1.35</v>
      </c>
      <c r="CN822" s="109">
        <v>1.53</v>
      </c>
      <c r="CO822" s="436"/>
      <c r="CP822" s="436"/>
      <c r="CQ822" s="436"/>
      <c r="CR822" s="273"/>
      <c r="CS822" s="447">
        <v>167.29796407949868</v>
      </c>
      <c r="CT822" s="448">
        <v>167.29796407949868</v>
      </c>
      <c r="CU822" s="441">
        <v>1.2321594614779119</v>
      </c>
      <c r="CV822" s="442">
        <v>1.2321594614779119</v>
      </c>
      <c r="CW822" s="450" t="s">
        <v>2259</v>
      </c>
      <c r="CX822" s="242"/>
      <c r="CY822" s="436"/>
      <c r="CZ822" s="436"/>
      <c r="DA822" s="437"/>
      <c r="DB822" s="438"/>
      <c r="DC822" s="457">
        <v>16863</v>
      </c>
      <c r="DD822" s="458">
        <v>80190</v>
      </c>
      <c r="DE822" s="459">
        <v>0</v>
      </c>
      <c r="DF822" s="357">
        <v>32351</v>
      </c>
    </row>
    <row r="823" spans="1:110" ht="35.25" customHeight="1" x14ac:dyDescent="0.25">
      <c r="A823" s="401" t="s">
        <v>56</v>
      </c>
      <c r="B823" s="48" t="s">
        <v>57</v>
      </c>
      <c r="C823" s="48" t="s">
        <v>1099</v>
      </c>
      <c r="D823" s="145" t="s">
        <v>1251</v>
      </c>
      <c r="E823" s="145" t="s">
        <v>1147</v>
      </c>
      <c r="F823" s="145" t="s">
        <v>1412</v>
      </c>
      <c r="G823" s="14" t="s">
        <v>1112</v>
      </c>
      <c r="H823" s="22" t="s">
        <v>1979</v>
      </c>
      <c r="I823" s="145" t="s">
        <v>1981</v>
      </c>
      <c r="J823" s="426">
        <v>2.7668472420428274</v>
      </c>
      <c r="K823" s="426">
        <v>2.3759469647550002</v>
      </c>
      <c r="L823" s="488">
        <v>167.5</v>
      </c>
      <c r="M823" s="498"/>
      <c r="N823" s="498"/>
      <c r="O823" s="498"/>
      <c r="P823" s="498"/>
      <c r="Q823" s="498"/>
      <c r="R823" s="498"/>
      <c r="S823" s="498"/>
      <c r="T823" s="498"/>
      <c r="U823" s="498"/>
      <c r="V823" s="498"/>
      <c r="W823" s="498"/>
      <c r="X823" s="498"/>
      <c r="Y823" s="498"/>
      <c r="Z823" s="498"/>
      <c r="AA823" s="498"/>
      <c r="AB823" s="498"/>
      <c r="AC823" s="498">
        <v>1</v>
      </c>
      <c r="AD823" s="498">
        <v>1</v>
      </c>
      <c r="AE823" s="498"/>
      <c r="AF823" s="498"/>
      <c r="AG823" s="585"/>
      <c r="AH823" s="498"/>
      <c r="AI823" s="498">
        <f t="shared" si="63"/>
        <v>1</v>
      </c>
      <c r="AJ823" s="498">
        <f t="shared" si="64"/>
        <v>1</v>
      </c>
      <c r="AK823" s="498"/>
      <c r="AL823" s="498"/>
      <c r="AM823" s="498"/>
      <c r="AN823" s="498"/>
      <c r="AO823" s="498"/>
      <c r="AP823" s="498"/>
      <c r="AQ823" s="498"/>
      <c r="AR823" s="498"/>
      <c r="AS823" s="498"/>
      <c r="AT823" s="498"/>
      <c r="AU823" s="498"/>
      <c r="AV823" s="498"/>
      <c r="AW823" s="498"/>
      <c r="AX823" s="498"/>
      <c r="AY823" s="498"/>
      <c r="AZ823" s="498"/>
      <c r="BA823" s="498">
        <v>3.8</v>
      </c>
      <c r="BB823" s="498">
        <v>3.8</v>
      </c>
      <c r="BC823" s="498"/>
      <c r="BD823" s="498"/>
      <c r="BE823" s="498"/>
      <c r="BF823" s="498"/>
      <c r="BG823" s="256">
        <f t="shared" si="65"/>
        <v>3.8</v>
      </c>
      <c r="BH823" s="26">
        <f t="shared" si="66"/>
        <v>3.8</v>
      </c>
      <c r="BI823" s="514">
        <f t="shared" si="62"/>
        <v>1.0270270270270271E-2</v>
      </c>
      <c r="BJ823" s="515">
        <v>0</v>
      </c>
      <c r="BK823" s="515">
        <v>0</v>
      </c>
      <c r="BL823" s="515">
        <v>0</v>
      </c>
      <c r="BM823" s="515">
        <v>0</v>
      </c>
      <c r="BN823" s="515">
        <v>0</v>
      </c>
      <c r="BO823" s="515">
        <v>0</v>
      </c>
      <c r="BP823" s="515">
        <v>0</v>
      </c>
      <c r="BQ823" s="515">
        <v>0</v>
      </c>
      <c r="BR823" s="515">
        <v>0</v>
      </c>
      <c r="BS823" s="515">
        <v>0</v>
      </c>
      <c r="BT823" s="515">
        <v>0</v>
      </c>
      <c r="BU823" s="515">
        <v>0</v>
      </c>
      <c r="BV823" s="515">
        <v>0</v>
      </c>
      <c r="BW823" s="515">
        <v>0</v>
      </c>
      <c r="BX823" s="515">
        <v>0</v>
      </c>
      <c r="BY823" s="515">
        <v>0</v>
      </c>
      <c r="BZ823" s="515">
        <v>4460.5920000000006</v>
      </c>
      <c r="CA823" s="515">
        <v>4460.5920000000006</v>
      </c>
      <c r="CB823" s="515">
        <v>0</v>
      </c>
      <c r="CC823" s="515">
        <v>0</v>
      </c>
      <c r="CD823" s="515">
        <v>0</v>
      </c>
      <c r="CE823" s="515">
        <v>0</v>
      </c>
      <c r="CF823" s="515">
        <v>4460.5920000000006</v>
      </c>
      <c r="CG823" s="516">
        <v>4460.5920000000006</v>
      </c>
      <c r="CH823" s="501">
        <v>1576800.0000000002</v>
      </c>
      <c r="CI823" s="501">
        <v>1576800.0000000002</v>
      </c>
      <c r="CJ823" s="501">
        <v>1296480</v>
      </c>
      <c r="CK823" s="257" t="s">
        <v>1976</v>
      </c>
      <c r="CL823" s="108">
        <v>0.45</v>
      </c>
      <c r="CM823" s="245">
        <v>0.45</v>
      </c>
      <c r="CN823" s="109">
        <v>0.37</v>
      </c>
      <c r="CO823" s="436"/>
      <c r="CP823" s="436"/>
      <c r="CQ823" s="436"/>
      <c r="CR823" s="273"/>
      <c r="CS823" s="447">
        <v>87.41595138464379</v>
      </c>
      <c r="CT823" s="448">
        <v>87.41595138464379</v>
      </c>
      <c r="CU823" s="441">
        <v>1.3792508245113624</v>
      </c>
      <c r="CV823" s="442">
        <v>1.3792508245113624</v>
      </c>
      <c r="CW823" s="450" t="s">
        <v>2265</v>
      </c>
      <c r="CX823" s="242"/>
      <c r="CY823" s="436"/>
      <c r="CZ823" s="436"/>
      <c r="DA823" s="437"/>
      <c r="DB823" s="438"/>
      <c r="DC823" s="457">
        <v>8478</v>
      </c>
      <c r="DD823" s="458">
        <v>0</v>
      </c>
      <c r="DE823" s="459">
        <v>11794</v>
      </c>
      <c r="DF823" s="357">
        <v>6757.333333333333</v>
      </c>
    </row>
    <row r="824" spans="1:110" ht="35.25" customHeight="1" x14ac:dyDescent="0.25">
      <c r="A824" s="401" t="s">
        <v>56</v>
      </c>
      <c r="B824" s="48" t="s">
        <v>57</v>
      </c>
      <c r="C824" s="48" t="s">
        <v>1099</v>
      </c>
      <c r="D824" s="145" t="s">
        <v>1251</v>
      </c>
      <c r="E824" s="145" t="s">
        <v>1147</v>
      </c>
      <c r="F824" s="145" t="s">
        <v>1413</v>
      </c>
      <c r="G824" s="14" t="s">
        <v>1147</v>
      </c>
      <c r="H824" s="22" t="s">
        <v>1983</v>
      </c>
      <c r="I824" s="145" t="s">
        <v>1981</v>
      </c>
      <c r="J824" s="426">
        <v>3.2568097744879116</v>
      </c>
      <c r="K824" s="426">
        <v>0.92518939201500006</v>
      </c>
      <c r="L824" s="488">
        <v>1</v>
      </c>
      <c r="M824" s="498"/>
      <c r="N824" s="498"/>
      <c r="O824" s="498"/>
      <c r="P824" s="498"/>
      <c r="Q824" s="498"/>
      <c r="R824" s="498"/>
      <c r="S824" s="498"/>
      <c r="T824" s="498"/>
      <c r="U824" s="498"/>
      <c r="V824" s="498"/>
      <c r="W824" s="498"/>
      <c r="X824" s="498"/>
      <c r="Y824" s="498"/>
      <c r="Z824" s="498"/>
      <c r="AA824" s="498"/>
      <c r="AB824" s="498"/>
      <c r="AC824" s="498"/>
      <c r="AD824" s="498"/>
      <c r="AE824" s="498"/>
      <c r="AF824" s="498"/>
      <c r="AG824" s="585"/>
      <c r="AH824" s="498"/>
      <c r="AI824" s="498">
        <f t="shared" si="63"/>
        <v>0</v>
      </c>
      <c r="AJ824" s="498">
        <f t="shared" si="64"/>
        <v>0</v>
      </c>
      <c r="AK824" s="498"/>
      <c r="AL824" s="498"/>
      <c r="AM824" s="498"/>
      <c r="AN824" s="498"/>
      <c r="AO824" s="498"/>
      <c r="AP824" s="498"/>
      <c r="AQ824" s="498"/>
      <c r="AR824" s="498"/>
      <c r="AS824" s="498"/>
      <c r="AT824" s="498"/>
      <c r="AU824" s="498"/>
      <c r="AV824" s="498"/>
      <c r="AW824" s="498"/>
      <c r="AX824" s="498"/>
      <c r="AY824" s="498"/>
      <c r="AZ824" s="498"/>
      <c r="BA824" s="498"/>
      <c r="BB824" s="498"/>
      <c r="BC824" s="498"/>
      <c r="BD824" s="498"/>
      <c r="BE824" s="498"/>
      <c r="BF824" s="498"/>
      <c r="BG824" s="256">
        <f t="shared" si="65"/>
        <v>0</v>
      </c>
      <c r="BH824" s="26">
        <f t="shared" si="66"/>
        <v>0</v>
      </c>
      <c r="BI824" s="514">
        <f t="shared" si="62"/>
        <v>0</v>
      </c>
      <c r="BJ824" s="515">
        <v>0</v>
      </c>
      <c r="BK824" s="515">
        <v>0</v>
      </c>
      <c r="BL824" s="515">
        <v>0</v>
      </c>
      <c r="BM824" s="515">
        <v>0</v>
      </c>
      <c r="BN824" s="515">
        <v>0</v>
      </c>
      <c r="BO824" s="515">
        <v>0</v>
      </c>
      <c r="BP824" s="515">
        <v>0</v>
      </c>
      <c r="BQ824" s="515">
        <v>0</v>
      </c>
      <c r="BR824" s="515">
        <v>0</v>
      </c>
      <c r="BS824" s="515">
        <v>0</v>
      </c>
      <c r="BT824" s="515">
        <v>0</v>
      </c>
      <c r="BU824" s="515">
        <v>0</v>
      </c>
      <c r="BV824" s="515">
        <v>0</v>
      </c>
      <c r="BW824" s="515">
        <v>0</v>
      </c>
      <c r="BX824" s="515">
        <v>0</v>
      </c>
      <c r="BY824" s="515">
        <v>0</v>
      </c>
      <c r="BZ824" s="515">
        <v>0</v>
      </c>
      <c r="CA824" s="515">
        <v>0</v>
      </c>
      <c r="CB824" s="515">
        <v>0</v>
      </c>
      <c r="CC824" s="515">
        <v>0</v>
      </c>
      <c r="CD824" s="515">
        <v>0</v>
      </c>
      <c r="CE824" s="515">
        <v>0</v>
      </c>
      <c r="CF824" s="515">
        <v>0</v>
      </c>
      <c r="CG824" s="516">
        <v>0</v>
      </c>
      <c r="CH824" s="501">
        <v>2628000.0000000005</v>
      </c>
      <c r="CI824" s="501">
        <v>2628000.0000000005</v>
      </c>
      <c r="CJ824" s="501">
        <v>2487839.9999999995</v>
      </c>
      <c r="CK824" s="257" t="s">
        <v>1976</v>
      </c>
      <c r="CL824" s="108">
        <v>0.75</v>
      </c>
      <c r="CM824" s="245">
        <v>0.75</v>
      </c>
      <c r="CN824" s="109">
        <v>0.71</v>
      </c>
      <c r="CO824" s="436"/>
      <c r="CP824" s="436"/>
      <c r="CQ824" s="436"/>
      <c r="CR824" s="273"/>
      <c r="CS824" s="447">
        <v>43</v>
      </c>
      <c r="CT824" s="448">
        <v>43</v>
      </c>
      <c r="CU824" s="441">
        <v>0.66666666666666663</v>
      </c>
      <c r="CV824" s="442">
        <v>0.66666666666666663</v>
      </c>
      <c r="CW824" s="450" t="s">
        <v>2311</v>
      </c>
      <c r="CX824" s="242"/>
      <c r="CY824" s="436"/>
      <c r="CZ824" s="436"/>
      <c r="DA824" s="437"/>
      <c r="DB824" s="438"/>
      <c r="DC824" s="457">
        <v>0</v>
      </c>
      <c r="DD824" s="458">
        <v>0</v>
      </c>
      <c r="DE824" s="459">
        <v>0</v>
      </c>
      <c r="DF824" s="357">
        <v>0</v>
      </c>
    </row>
    <row r="825" spans="1:110" ht="35.25" customHeight="1" x14ac:dyDescent="0.25">
      <c r="A825" s="401" t="s">
        <v>56</v>
      </c>
      <c r="B825" s="48" t="s">
        <v>57</v>
      </c>
      <c r="C825" s="48" t="s">
        <v>1099</v>
      </c>
      <c r="D825" s="145" t="s">
        <v>1414</v>
      </c>
      <c r="E825" s="145" t="s">
        <v>1108</v>
      </c>
      <c r="F825" s="145" t="s">
        <v>1415</v>
      </c>
      <c r="G825" s="14" t="s">
        <v>1108</v>
      </c>
      <c r="H825" s="22" t="s">
        <v>1979</v>
      </c>
      <c r="I825" s="145" t="s">
        <v>1981</v>
      </c>
      <c r="J825" s="426">
        <v>3.2279884490499655</v>
      </c>
      <c r="K825" s="426">
        <v>2.5833333279600001</v>
      </c>
      <c r="L825" s="488">
        <v>1087.5999999999999</v>
      </c>
      <c r="M825" s="498"/>
      <c r="N825" s="498"/>
      <c r="O825" s="498"/>
      <c r="P825" s="498"/>
      <c r="Q825" s="498"/>
      <c r="R825" s="498"/>
      <c r="S825" s="498"/>
      <c r="T825" s="498"/>
      <c r="U825" s="498"/>
      <c r="V825" s="498"/>
      <c r="W825" s="498"/>
      <c r="X825" s="498"/>
      <c r="Y825" s="498"/>
      <c r="Z825" s="498"/>
      <c r="AA825" s="498"/>
      <c r="AB825" s="498"/>
      <c r="AC825" s="498">
        <v>12</v>
      </c>
      <c r="AD825" s="498">
        <v>12</v>
      </c>
      <c r="AE825" s="498"/>
      <c r="AF825" s="498"/>
      <c r="AG825" s="585"/>
      <c r="AH825" s="498"/>
      <c r="AI825" s="498">
        <f t="shared" si="63"/>
        <v>12</v>
      </c>
      <c r="AJ825" s="498">
        <f t="shared" si="64"/>
        <v>12</v>
      </c>
      <c r="AK825" s="498"/>
      <c r="AL825" s="498"/>
      <c r="AM825" s="498"/>
      <c r="AN825" s="498"/>
      <c r="AO825" s="498"/>
      <c r="AP825" s="498"/>
      <c r="AQ825" s="498"/>
      <c r="AR825" s="498"/>
      <c r="AS825" s="498"/>
      <c r="AT825" s="498"/>
      <c r="AU825" s="498"/>
      <c r="AV825" s="498"/>
      <c r="AW825" s="498"/>
      <c r="AX825" s="498"/>
      <c r="AY825" s="498"/>
      <c r="AZ825" s="498"/>
      <c r="BA825" s="498">
        <v>57.84</v>
      </c>
      <c r="BB825" s="498">
        <v>57.84</v>
      </c>
      <c r="BC825" s="498"/>
      <c r="BD825" s="498"/>
      <c r="BE825" s="498"/>
      <c r="BF825" s="498"/>
      <c r="BG825" s="256">
        <f t="shared" si="65"/>
        <v>57.84</v>
      </c>
      <c r="BH825" s="26">
        <f t="shared" si="66"/>
        <v>57.84</v>
      </c>
      <c r="BI825" s="514">
        <f t="shared" si="62"/>
        <v>3.1264864864864864E-2</v>
      </c>
      <c r="BJ825" s="515">
        <v>0</v>
      </c>
      <c r="BK825" s="515">
        <v>0</v>
      </c>
      <c r="BL825" s="515">
        <v>0</v>
      </c>
      <c r="BM825" s="515">
        <v>0</v>
      </c>
      <c r="BN825" s="515">
        <v>0</v>
      </c>
      <c r="BO825" s="515">
        <v>0</v>
      </c>
      <c r="BP825" s="515">
        <v>0</v>
      </c>
      <c r="BQ825" s="515">
        <v>0</v>
      </c>
      <c r="BR825" s="515">
        <v>0</v>
      </c>
      <c r="BS825" s="515">
        <v>0</v>
      </c>
      <c r="BT825" s="515">
        <v>0</v>
      </c>
      <c r="BU825" s="515">
        <v>0</v>
      </c>
      <c r="BV825" s="515">
        <v>0</v>
      </c>
      <c r="BW825" s="515">
        <v>0</v>
      </c>
      <c r="BX825" s="515">
        <v>0</v>
      </c>
      <c r="BY825" s="515">
        <v>0</v>
      </c>
      <c r="BZ825" s="515">
        <v>67894.905600000013</v>
      </c>
      <c r="CA825" s="515">
        <v>67894.905600000013</v>
      </c>
      <c r="CB825" s="515">
        <v>0</v>
      </c>
      <c r="CC825" s="515">
        <v>0</v>
      </c>
      <c r="CD825" s="515">
        <v>0</v>
      </c>
      <c r="CE825" s="515">
        <v>0</v>
      </c>
      <c r="CF825" s="515">
        <v>67894.905600000013</v>
      </c>
      <c r="CG825" s="516">
        <v>67894.905600000013</v>
      </c>
      <c r="CH825" s="501">
        <v>6552480.0000000009</v>
      </c>
      <c r="CI825" s="501">
        <v>6552480.0000000009</v>
      </c>
      <c r="CJ825" s="501">
        <v>6482400.0000000009</v>
      </c>
      <c r="CK825" s="257" t="s">
        <v>1976</v>
      </c>
      <c r="CL825" s="108">
        <v>1.87</v>
      </c>
      <c r="CM825" s="245">
        <v>1.87</v>
      </c>
      <c r="CN825" s="109">
        <v>1.85</v>
      </c>
      <c r="CO825" s="436"/>
      <c r="CP825" s="436"/>
      <c r="CQ825" s="436"/>
      <c r="CR825" s="273"/>
      <c r="CS825" s="447">
        <v>127.01462315394163</v>
      </c>
      <c r="CT825" s="448">
        <v>127.01462315394163</v>
      </c>
      <c r="CU825" s="441">
        <v>1.0636559230486033</v>
      </c>
      <c r="CV825" s="442">
        <v>1.0636559230486033</v>
      </c>
      <c r="CW825" s="450" t="s">
        <v>2270</v>
      </c>
      <c r="CX825" s="242"/>
      <c r="CY825" s="436"/>
      <c r="CZ825" s="436"/>
      <c r="DA825" s="437"/>
      <c r="DB825" s="438"/>
      <c r="DC825" s="457">
        <v>0</v>
      </c>
      <c r="DD825" s="458">
        <v>0</v>
      </c>
      <c r="DE825" s="459">
        <v>0</v>
      </c>
      <c r="DF825" s="357">
        <v>0</v>
      </c>
    </row>
    <row r="826" spans="1:110" ht="35.25" customHeight="1" x14ac:dyDescent="0.25">
      <c r="A826" s="401" t="s">
        <v>56</v>
      </c>
      <c r="B826" s="48" t="s">
        <v>57</v>
      </c>
      <c r="C826" s="48" t="s">
        <v>1099</v>
      </c>
      <c r="D826" s="145" t="s">
        <v>1414</v>
      </c>
      <c r="E826" s="145" t="s">
        <v>1108</v>
      </c>
      <c r="F826" s="145" t="s">
        <v>1416</v>
      </c>
      <c r="G826" s="14" t="s">
        <v>1108</v>
      </c>
      <c r="H826" s="22" t="s">
        <v>1979</v>
      </c>
      <c r="I826" s="145" t="s">
        <v>1981</v>
      </c>
      <c r="J826" s="426">
        <v>3.2207831176904782</v>
      </c>
      <c r="K826" s="426">
        <v>2.105303025924</v>
      </c>
      <c r="L826" s="488">
        <v>658.9</v>
      </c>
      <c r="M826" s="498"/>
      <c r="N826" s="498"/>
      <c r="O826" s="498"/>
      <c r="P826" s="498"/>
      <c r="Q826" s="498"/>
      <c r="R826" s="498"/>
      <c r="S826" s="498"/>
      <c r="T826" s="498"/>
      <c r="U826" s="498"/>
      <c r="V826" s="498"/>
      <c r="W826" s="498"/>
      <c r="X826" s="498"/>
      <c r="Y826" s="498"/>
      <c r="Z826" s="498"/>
      <c r="AA826" s="498"/>
      <c r="AB826" s="498"/>
      <c r="AC826" s="498">
        <v>2</v>
      </c>
      <c r="AD826" s="498">
        <v>2</v>
      </c>
      <c r="AE826" s="498"/>
      <c r="AF826" s="498"/>
      <c r="AG826" s="585"/>
      <c r="AH826" s="498"/>
      <c r="AI826" s="498">
        <f t="shared" si="63"/>
        <v>2</v>
      </c>
      <c r="AJ826" s="498">
        <f t="shared" si="64"/>
        <v>2</v>
      </c>
      <c r="AK826" s="498"/>
      <c r="AL826" s="498"/>
      <c r="AM826" s="498"/>
      <c r="AN826" s="498"/>
      <c r="AO826" s="498"/>
      <c r="AP826" s="498"/>
      <c r="AQ826" s="498"/>
      <c r="AR826" s="498"/>
      <c r="AS826" s="498"/>
      <c r="AT826" s="498"/>
      <c r="AU826" s="498"/>
      <c r="AV826" s="498"/>
      <c r="AW826" s="498"/>
      <c r="AX826" s="498"/>
      <c r="AY826" s="498"/>
      <c r="AZ826" s="498"/>
      <c r="BA826" s="498">
        <v>10.95</v>
      </c>
      <c r="BB826" s="498">
        <v>10.95</v>
      </c>
      <c r="BC826" s="498"/>
      <c r="BD826" s="498"/>
      <c r="BE826" s="498"/>
      <c r="BF826" s="498"/>
      <c r="BG826" s="256">
        <f t="shared" si="65"/>
        <v>10.95</v>
      </c>
      <c r="BH826" s="26">
        <f t="shared" si="66"/>
        <v>10.95</v>
      </c>
      <c r="BI826" s="514">
        <f t="shared" si="62"/>
        <v>4.0555555555555553E-3</v>
      </c>
      <c r="BJ826" s="515">
        <v>0</v>
      </c>
      <c r="BK826" s="515">
        <v>0</v>
      </c>
      <c r="BL826" s="515">
        <v>0</v>
      </c>
      <c r="BM826" s="515">
        <v>0</v>
      </c>
      <c r="BN826" s="515">
        <v>0</v>
      </c>
      <c r="BO826" s="515">
        <v>0</v>
      </c>
      <c r="BP826" s="515">
        <v>0</v>
      </c>
      <c r="BQ826" s="515">
        <v>0</v>
      </c>
      <c r="BR826" s="515">
        <v>0</v>
      </c>
      <c r="BS826" s="515">
        <v>0</v>
      </c>
      <c r="BT826" s="515">
        <v>0</v>
      </c>
      <c r="BU826" s="515">
        <v>0</v>
      </c>
      <c r="BV826" s="515">
        <v>0</v>
      </c>
      <c r="BW826" s="515">
        <v>0</v>
      </c>
      <c r="BX826" s="515">
        <v>0</v>
      </c>
      <c r="BY826" s="515">
        <v>0</v>
      </c>
      <c r="BZ826" s="515">
        <v>12853.548000000001</v>
      </c>
      <c r="CA826" s="515">
        <v>12853.548000000001</v>
      </c>
      <c r="CB826" s="515">
        <v>0</v>
      </c>
      <c r="CC826" s="515">
        <v>0</v>
      </c>
      <c r="CD826" s="515">
        <v>0</v>
      </c>
      <c r="CE826" s="515">
        <v>0</v>
      </c>
      <c r="CF826" s="515">
        <v>12853.548000000001</v>
      </c>
      <c r="CG826" s="516">
        <v>12853.548000000001</v>
      </c>
      <c r="CH826" s="501">
        <v>6727680</v>
      </c>
      <c r="CI826" s="501">
        <v>6727680</v>
      </c>
      <c r="CJ826" s="501">
        <v>9460800.0000000019</v>
      </c>
      <c r="CK826" s="257" t="s">
        <v>1976</v>
      </c>
      <c r="CL826" s="108">
        <v>1.92</v>
      </c>
      <c r="CM826" s="245">
        <v>1.92</v>
      </c>
      <c r="CN826" s="109">
        <v>2.7</v>
      </c>
      <c r="CO826" s="436"/>
      <c r="CP826" s="436"/>
      <c r="CQ826" s="436"/>
      <c r="CR826" s="273"/>
      <c r="CS826" s="447">
        <v>128.04948068952561</v>
      </c>
      <c r="CT826" s="448">
        <v>117.92376929455914</v>
      </c>
      <c r="CU826" s="441">
        <v>1.0907049188352684</v>
      </c>
      <c r="CV826" s="442">
        <v>1.0861519910497619</v>
      </c>
      <c r="CW826" s="450" t="s">
        <v>2332</v>
      </c>
      <c r="CX826" s="242"/>
      <c r="CY826" s="436"/>
      <c r="CZ826" s="436"/>
      <c r="DA826" s="437"/>
      <c r="DB826" s="438"/>
      <c r="DC826" s="457">
        <v>0</v>
      </c>
      <c r="DD826" s="458">
        <v>0</v>
      </c>
      <c r="DE826" s="459">
        <v>0</v>
      </c>
      <c r="DF826" s="357">
        <v>0</v>
      </c>
    </row>
    <row r="827" spans="1:110" ht="35.25" customHeight="1" x14ac:dyDescent="0.25">
      <c r="A827" s="401" t="s">
        <v>56</v>
      </c>
      <c r="B827" s="48" t="s">
        <v>57</v>
      </c>
      <c r="C827" s="48" t="s">
        <v>1099</v>
      </c>
      <c r="D827" s="145" t="s">
        <v>1414</v>
      </c>
      <c r="E827" s="145" t="s">
        <v>1108</v>
      </c>
      <c r="F827" s="145" t="s">
        <v>1417</v>
      </c>
      <c r="G827" s="14" t="s">
        <v>1108</v>
      </c>
      <c r="H827" s="22" t="s">
        <v>1979</v>
      </c>
      <c r="I827" s="145" t="s">
        <v>1981</v>
      </c>
      <c r="J827" s="426">
        <v>3.2856310999258573</v>
      </c>
      <c r="K827" s="426">
        <v>2.1062499956190002</v>
      </c>
      <c r="L827" s="488">
        <v>642.29999999999995</v>
      </c>
      <c r="M827" s="498"/>
      <c r="N827" s="498"/>
      <c r="O827" s="498"/>
      <c r="P827" s="498"/>
      <c r="Q827" s="498"/>
      <c r="R827" s="498"/>
      <c r="S827" s="498"/>
      <c r="T827" s="498"/>
      <c r="U827" s="498"/>
      <c r="V827" s="498"/>
      <c r="W827" s="498"/>
      <c r="X827" s="498"/>
      <c r="Y827" s="498"/>
      <c r="Z827" s="498"/>
      <c r="AA827" s="498"/>
      <c r="AB827" s="498"/>
      <c r="AC827" s="498">
        <v>9</v>
      </c>
      <c r="AD827" s="498">
        <v>9</v>
      </c>
      <c r="AE827" s="498"/>
      <c r="AF827" s="498"/>
      <c r="AG827" s="585"/>
      <c r="AH827" s="498"/>
      <c r="AI827" s="498">
        <f t="shared" si="63"/>
        <v>9</v>
      </c>
      <c r="AJ827" s="498">
        <f t="shared" si="64"/>
        <v>9</v>
      </c>
      <c r="AK827" s="498"/>
      <c r="AL827" s="498"/>
      <c r="AM827" s="498"/>
      <c r="AN827" s="498"/>
      <c r="AO827" s="498"/>
      <c r="AP827" s="498"/>
      <c r="AQ827" s="498"/>
      <c r="AR827" s="498"/>
      <c r="AS827" s="498"/>
      <c r="AT827" s="498"/>
      <c r="AU827" s="498"/>
      <c r="AV827" s="498"/>
      <c r="AW827" s="498"/>
      <c r="AX827" s="498"/>
      <c r="AY827" s="498"/>
      <c r="AZ827" s="498"/>
      <c r="BA827" s="498">
        <v>46.87</v>
      </c>
      <c r="BB827" s="498">
        <v>46.87</v>
      </c>
      <c r="BC827" s="498"/>
      <c r="BD827" s="498"/>
      <c r="BE827" s="498"/>
      <c r="BF827" s="498"/>
      <c r="BG827" s="256">
        <f t="shared" si="65"/>
        <v>46.87</v>
      </c>
      <c r="BH827" s="26">
        <f t="shared" si="66"/>
        <v>46.87</v>
      </c>
      <c r="BI827" s="514">
        <f t="shared" si="62"/>
        <v>2.9477987421383644E-2</v>
      </c>
      <c r="BJ827" s="515">
        <v>0</v>
      </c>
      <c r="BK827" s="515">
        <v>0</v>
      </c>
      <c r="BL827" s="515">
        <v>0</v>
      </c>
      <c r="BM827" s="515">
        <v>0</v>
      </c>
      <c r="BN827" s="515">
        <v>0</v>
      </c>
      <c r="BO827" s="515">
        <v>0</v>
      </c>
      <c r="BP827" s="515">
        <v>0</v>
      </c>
      <c r="BQ827" s="515">
        <v>0</v>
      </c>
      <c r="BR827" s="515">
        <v>0</v>
      </c>
      <c r="BS827" s="515">
        <v>0</v>
      </c>
      <c r="BT827" s="515">
        <v>0</v>
      </c>
      <c r="BU827" s="515">
        <v>0</v>
      </c>
      <c r="BV827" s="515">
        <v>0</v>
      </c>
      <c r="BW827" s="515">
        <v>0</v>
      </c>
      <c r="BX827" s="515">
        <v>0</v>
      </c>
      <c r="BY827" s="515">
        <v>0</v>
      </c>
      <c r="BZ827" s="515">
        <v>55017.880799999999</v>
      </c>
      <c r="CA827" s="515">
        <v>55017.880799999999</v>
      </c>
      <c r="CB827" s="515">
        <v>0</v>
      </c>
      <c r="CC827" s="515">
        <v>0</v>
      </c>
      <c r="CD827" s="515">
        <v>0</v>
      </c>
      <c r="CE827" s="515">
        <v>0</v>
      </c>
      <c r="CF827" s="515">
        <v>55017.880799999999</v>
      </c>
      <c r="CG827" s="516">
        <v>55017.880799999999</v>
      </c>
      <c r="CH827" s="501">
        <v>6307200.0000000009</v>
      </c>
      <c r="CI827" s="501">
        <v>6307200.0000000009</v>
      </c>
      <c r="CJ827" s="501">
        <v>5571360.0000000019</v>
      </c>
      <c r="CK827" s="257" t="s">
        <v>1976</v>
      </c>
      <c r="CL827" s="108">
        <v>1.8</v>
      </c>
      <c r="CM827" s="245">
        <v>1.8</v>
      </c>
      <c r="CN827" s="109">
        <v>1.59</v>
      </c>
      <c r="CO827" s="436"/>
      <c r="CP827" s="436"/>
      <c r="CQ827" s="436"/>
      <c r="CR827" s="273"/>
      <c r="CS827" s="447">
        <v>123.69140471679202</v>
      </c>
      <c r="CT827" s="448">
        <v>123.52999301314598</v>
      </c>
      <c r="CU827" s="441">
        <v>1.0484455145461336</v>
      </c>
      <c r="CV827" s="442">
        <v>1.0479265058527378</v>
      </c>
      <c r="CW827" s="450" t="s">
        <v>2333</v>
      </c>
      <c r="CX827" s="242"/>
      <c r="CY827" s="436"/>
      <c r="CZ827" s="436"/>
      <c r="DA827" s="437"/>
      <c r="DB827" s="438"/>
      <c r="DC827" s="457">
        <v>0</v>
      </c>
      <c r="DD827" s="458">
        <v>0</v>
      </c>
      <c r="DE827" s="459">
        <v>0</v>
      </c>
      <c r="DF827" s="357">
        <v>0</v>
      </c>
    </row>
    <row r="828" spans="1:110" ht="35.25" customHeight="1" x14ac:dyDescent="0.25">
      <c r="A828" s="401" t="s">
        <v>56</v>
      </c>
      <c r="B828" s="48" t="s">
        <v>57</v>
      </c>
      <c r="C828" s="48" t="s">
        <v>1099</v>
      </c>
      <c r="D828" s="145" t="s">
        <v>1414</v>
      </c>
      <c r="E828" s="145" t="s">
        <v>1108</v>
      </c>
      <c r="F828" s="145" t="s">
        <v>1418</v>
      </c>
      <c r="G828" s="14" t="s">
        <v>1108</v>
      </c>
      <c r="H828" s="22" t="s">
        <v>1979</v>
      </c>
      <c r="I828" s="145" t="s">
        <v>1981</v>
      </c>
      <c r="J828" s="426">
        <v>3.350479082161236</v>
      </c>
      <c r="K828" s="426">
        <v>4.0272727188960005</v>
      </c>
      <c r="L828" s="488">
        <v>1240.0999999999999</v>
      </c>
      <c r="M828" s="498"/>
      <c r="N828" s="498"/>
      <c r="O828" s="498"/>
      <c r="P828" s="498"/>
      <c r="Q828" s="498"/>
      <c r="R828" s="498"/>
      <c r="S828" s="498"/>
      <c r="T828" s="498"/>
      <c r="U828" s="498"/>
      <c r="V828" s="498"/>
      <c r="W828" s="498"/>
      <c r="X828" s="498"/>
      <c r="Y828" s="498">
        <v>1</v>
      </c>
      <c r="Z828" s="498">
        <v>1</v>
      </c>
      <c r="AA828" s="498"/>
      <c r="AB828" s="498"/>
      <c r="AC828" s="498">
        <v>11</v>
      </c>
      <c r="AD828" s="498">
        <v>11</v>
      </c>
      <c r="AE828" s="498"/>
      <c r="AF828" s="498"/>
      <c r="AG828" s="585"/>
      <c r="AH828" s="498"/>
      <c r="AI828" s="498">
        <f t="shared" si="63"/>
        <v>12</v>
      </c>
      <c r="AJ828" s="498">
        <f t="shared" si="64"/>
        <v>12</v>
      </c>
      <c r="AK828" s="498"/>
      <c r="AL828" s="498"/>
      <c r="AM828" s="498"/>
      <c r="AN828" s="498"/>
      <c r="AO828" s="498"/>
      <c r="AP828" s="498"/>
      <c r="AQ828" s="498"/>
      <c r="AR828" s="498"/>
      <c r="AS828" s="498"/>
      <c r="AT828" s="498"/>
      <c r="AU828" s="498"/>
      <c r="AV828" s="498"/>
      <c r="AW828" s="498">
        <v>4000</v>
      </c>
      <c r="AX828" s="498">
        <v>4000</v>
      </c>
      <c r="AY828" s="498"/>
      <c r="AZ828" s="498"/>
      <c r="BA828" s="498">
        <v>72.319999999999993</v>
      </c>
      <c r="BB828" s="498">
        <v>72.319999999999993</v>
      </c>
      <c r="BC828" s="498"/>
      <c r="BD828" s="498"/>
      <c r="BE828" s="498"/>
      <c r="BF828" s="498"/>
      <c r="BG828" s="256">
        <f t="shared" si="65"/>
        <v>4072.32</v>
      </c>
      <c r="BH828" s="26">
        <f t="shared" si="66"/>
        <v>4072.32</v>
      </c>
      <c r="BI828" s="514">
        <f t="shared" si="62"/>
        <v>1.4544000000000001</v>
      </c>
      <c r="BJ828" s="515">
        <v>0</v>
      </c>
      <c r="BK828" s="515">
        <v>0</v>
      </c>
      <c r="BL828" s="515">
        <v>0</v>
      </c>
      <c r="BM828" s="515">
        <v>0</v>
      </c>
      <c r="BN828" s="515">
        <v>0</v>
      </c>
      <c r="BO828" s="515">
        <v>0</v>
      </c>
      <c r="BP828" s="515">
        <v>0</v>
      </c>
      <c r="BQ828" s="515">
        <v>0</v>
      </c>
      <c r="BR828" s="515">
        <v>0</v>
      </c>
      <c r="BS828" s="515">
        <v>0</v>
      </c>
      <c r="BT828" s="515">
        <v>0</v>
      </c>
      <c r="BU828" s="515">
        <v>0</v>
      </c>
      <c r="BV828" s="515">
        <v>20183040</v>
      </c>
      <c r="BW828" s="515">
        <v>20183040</v>
      </c>
      <c r="BX828" s="515">
        <v>0</v>
      </c>
      <c r="BY828" s="515">
        <v>0</v>
      </c>
      <c r="BZ828" s="515">
        <v>84892.108800000002</v>
      </c>
      <c r="CA828" s="515">
        <v>84892.108800000002</v>
      </c>
      <c r="CB828" s="515">
        <v>0</v>
      </c>
      <c r="CC828" s="515">
        <v>0</v>
      </c>
      <c r="CD828" s="515">
        <v>0</v>
      </c>
      <c r="CE828" s="515">
        <v>0</v>
      </c>
      <c r="CF828" s="515">
        <v>20267932.108800001</v>
      </c>
      <c r="CG828" s="516">
        <v>20267932.108800001</v>
      </c>
      <c r="CH828" s="501">
        <v>9040320</v>
      </c>
      <c r="CI828" s="501">
        <v>9040320</v>
      </c>
      <c r="CJ828" s="501">
        <v>9811199.9999999981</v>
      </c>
      <c r="CK828" s="257" t="s">
        <v>1976</v>
      </c>
      <c r="CL828" s="108">
        <v>2.58</v>
      </c>
      <c r="CM828" s="245">
        <v>2.58</v>
      </c>
      <c r="CN828" s="109">
        <v>2.8</v>
      </c>
      <c r="CO828" s="436"/>
      <c r="CP828" s="436"/>
      <c r="CQ828" s="436"/>
      <c r="CR828" s="273"/>
      <c r="CS828" s="447">
        <v>118.61627569612627</v>
      </c>
      <c r="CT828" s="448">
        <v>118.61627569612627</v>
      </c>
      <c r="CU828" s="441">
        <v>1.0044265088308455</v>
      </c>
      <c r="CV828" s="442">
        <v>1.0044265088308455</v>
      </c>
      <c r="CW828" s="450" t="s">
        <v>2232</v>
      </c>
      <c r="CX828" s="242"/>
      <c r="CY828" s="436"/>
      <c r="CZ828" s="436"/>
      <c r="DA828" s="437"/>
      <c r="DB828" s="438"/>
      <c r="DC828" s="457">
        <v>0</v>
      </c>
      <c r="DD828" s="458">
        <v>0</v>
      </c>
      <c r="DE828" s="459">
        <v>0</v>
      </c>
      <c r="DF828" s="357">
        <v>0</v>
      </c>
    </row>
    <row r="829" spans="1:110" ht="35.25" customHeight="1" x14ac:dyDescent="0.25">
      <c r="A829" s="401" t="s">
        <v>56</v>
      </c>
      <c r="B829" s="48" t="s">
        <v>57</v>
      </c>
      <c r="C829" s="48" t="s">
        <v>1099</v>
      </c>
      <c r="D829" s="145" t="s">
        <v>1414</v>
      </c>
      <c r="E829" s="145" t="s">
        <v>1108</v>
      </c>
      <c r="F829" s="145" t="s">
        <v>1419</v>
      </c>
      <c r="G829" s="14" t="s">
        <v>1108</v>
      </c>
      <c r="H829" s="22" t="s">
        <v>1979</v>
      </c>
      <c r="I829" s="145" t="s">
        <v>1981</v>
      </c>
      <c r="J829" s="426">
        <v>3.3865057389586686</v>
      </c>
      <c r="K829" s="426">
        <v>5.0568181712999998</v>
      </c>
      <c r="L829" s="488">
        <v>934.3</v>
      </c>
      <c r="M829" s="498"/>
      <c r="N829" s="498"/>
      <c r="O829" s="498"/>
      <c r="P829" s="498"/>
      <c r="Q829" s="498"/>
      <c r="R829" s="498"/>
      <c r="S829" s="498"/>
      <c r="T829" s="498"/>
      <c r="U829" s="498"/>
      <c r="V829" s="498"/>
      <c r="W829" s="498"/>
      <c r="X829" s="498"/>
      <c r="Y829" s="498"/>
      <c r="Z829" s="498"/>
      <c r="AA829" s="498"/>
      <c r="AB829" s="498"/>
      <c r="AC829" s="498">
        <v>13</v>
      </c>
      <c r="AD829" s="498">
        <v>13</v>
      </c>
      <c r="AE829" s="498"/>
      <c r="AF829" s="498"/>
      <c r="AG829" s="585"/>
      <c r="AH829" s="498"/>
      <c r="AI829" s="498">
        <f t="shared" si="63"/>
        <v>13</v>
      </c>
      <c r="AJ829" s="498">
        <f t="shared" si="64"/>
        <v>13</v>
      </c>
      <c r="AK829" s="498"/>
      <c r="AL829" s="498"/>
      <c r="AM829" s="498"/>
      <c r="AN829" s="498"/>
      <c r="AO829" s="498"/>
      <c r="AP829" s="498"/>
      <c r="AQ829" s="498"/>
      <c r="AR829" s="498"/>
      <c r="AS829" s="498"/>
      <c r="AT829" s="498"/>
      <c r="AU829" s="498"/>
      <c r="AV829" s="498"/>
      <c r="AW829" s="498"/>
      <c r="AX829" s="498"/>
      <c r="AY829" s="498"/>
      <c r="AZ829" s="498"/>
      <c r="BA829" s="498">
        <v>66.23</v>
      </c>
      <c r="BB829" s="498">
        <v>66.23</v>
      </c>
      <c r="BC829" s="498"/>
      <c r="BD829" s="498"/>
      <c r="BE829" s="498"/>
      <c r="BF829" s="498"/>
      <c r="BG829" s="256">
        <f t="shared" si="65"/>
        <v>66.23</v>
      </c>
      <c r="BH829" s="26">
        <f t="shared" si="66"/>
        <v>66.23</v>
      </c>
      <c r="BI829" s="514">
        <f t="shared" si="62"/>
        <v>2.3823741007194244E-2</v>
      </c>
      <c r="BJ829" s="515">
        <v>0</v>
      </c>
      <c r="BK829" s="515">
        <v>0</v>
      </c>
      <c r="BL829" s="515">
        <v>0</v>
      </c>
      <c r="BM829" s="515">
        <v>0</v>
      </c>
      <c r="BN829" s="515">
        <v>0</v>
      </c>
      <c r="BO829" s="515">
        <v>0</v>
      </c>
      <c r="BP829" s="515">
        <v>0</v>
      </c>
      <c r="BQ829" s="515">
        <v>0</v>
      </c>
      <c r="BR829" s="515">
        <v>0</v>
      </c>
      <c r="BS829" s="515">
        <v>0</v>
      </c>
      <c r="BT829" s="515">
        <v>0</v>
      </c>
      <c r="BU829" s="515">
        <v>0</v>
      </c>
      <c r="BV829" s="515">
        <v>0</v>
      </c>
      <c r="BW829" s="515">
        <v>0</v>
      </c>
      <c r="BX829" s="515">
        <v>0</v>
      </c>
      <c r="BY829" s="515">
        <v>0</v>
      </c>
      <c r="BZ829" s="515">
        <v>77743.423200000005</v>
      </c>
      <c r="CA829" s="515">
        <v>77743.423200000005</v>
      </c>
      <c r="CB829" s="515">
        <v>0</v>
      </c>
      <c r="CC829" s="515">
        <v>0</v>
      </c>
      <c r="CD829" s="515">
        <v>0</v>
      </c>
      <c r="CE829" s="515">
        <v>0</v>
      </c>
      <c r="CF829" s="515">
        <v>77743.423200000005</v>
      </c>
      <c r="CG829" s="516">
        <v>77743.423200000005</v>
      </c>
      <c r="CH829" s="501">
        <v>9671039.9999999981</v>
      </c>
      <c r="CI829" s="501">
        <v>9671039.9999999981</v>
      </c>
      <c r="CJ829" s="501">
        <v>9741119.9999999981</v>
      </c>
      <c r="CK829" s="257" t="s">
        <v>1976</v>
      </c>
      <c r="CL829" s="108">
        <v>2.76</v>
      </c>
      <c r="CM829" s="245">
        <v>2.76</v>
      </c>
      <c r="CN829" s="109">
        <v>2.78</v>
      </c>
      <c r="CO829" s="436"/>
      <c r="CP829" s="436"/>
      <c r="CQ829" s="436"/>
      <c r="CR829" s="273"/>
      <c r="CS829" s="447">
        <v>93.99104244404144</v>
      </c>
      <c r="CT829" s="448">
        <v>93.99104244404144</v>
      </c>
      <c r="CU829" s="441">
        <v>1.3529417848165466</v>
      </c>
      <c r="CV829" s="442">
        <v>1.3529417848165466</v>
      </c>
      <c r="CW829" s="450" t="s">
        <v>2306</v>
      </c>
      <c r="CX829" s="242"/>
      <c r="CY829" s="436"/>
      <c r="CZ829" s="436"/>
      <c r="DA829" s="437"/>
      <c r="DB829" s="438"/>
      <c r="DC829" s="457">
        <v>0</v>
      </c>
      <c r="DD829" s="458">
        <v>0</v>
      </c>
      <c r="DE829" s="459">
        <v>0</v>
      </c>
      <c r="DF829" s="357">
        <v>0</v>
      </c>
    </row>
    <row r="830" spans="1:110" ht="35.25" customHeight="1" x14ac:dyDescent="0.25">
      <c r="A830" s="401" t="s">
        <v>56</v>
      </c>
      <c r="B830" s="48" t="s">
        <v>57</v>
      </c>
      <c r="C830" s="48" t="s">
        <v>1099</v>
      </c>
      <c r="D830" s="145" t="s">
        <v>1420</v>
      </c>
      <c r="E830" s="145" t="s">
        <v>1243</v>
      </c>
      <c r="F830" s="145" t="s">
        <v>1421</v>
      </c>
      <c r="G830" s="14" t="s">
        <v>1422</v>
      </c>
      <c r="H830" s="22" t="s">
        <v>1979</v>
      </c>
      <c r="I830" s="145" t="s">
        <v>1981</v>
      </c>
      <c r="J830" s="426">
        <v>3.7107456501355629</v>
      </c>
      <c r="K830" s="426">
        <v>5.4443181704940002</v>
      </c>
      <c r="L830" s="488">
        <v>1037.9000000000001</v>
      </c>
      <c r="M830" s="498"/>
      <c r="N830" s="498"/>
      <c r="O830" s="498"/>
      <c r="P830" s="498"/>
      <c r="Q830" s="498"/>
      <c r="R830" s="498"/>
      <c r="S830" s="498"/>
      <c r="T830" s="498"/>
      <c r="U830" s="498"/>
      <c r="V830" s="498"/>
      <c r="W830" s="498"/>
      <c r="X830" s="498"/>
      <c r="Y830" s="498"/>
      <c r="Z830" s="498"/>
      <c r="AA830" s="498"/>
      <c r="AB830" s="498"/>
      <c r="AC830" s="498">
        <v>19</v>
      </c>
      <c r="AD830" s="498">
        <v>19</v>
      </c>
      <c r="AE830" s="498"/>
      <c r="AF830" s="498"/>
      <c r="AG830" s="585"/>
      <c r="AH830" s="498"/>
      <c r="AI830" s="498">
        <f t="shared" si="63"/>
        <v>19</v>
      </c>
      <c r="AJ830" s="498">
        <f t="shared" si="64"/>
        <v>19</v>
      </c>
      <c r="AK830" s="498"/>
      <c r="AL830" s="498"/>
      <c r="AM830" s="498"/>
      <c r="AN830" s="498"/>
      <c r="AO830" s="498"/>
      <c r="AP830" s="498"/>
      <c r="AQ830" s="498"/>
      <c r="AR830" s="498"/>
      <c r="AS830" s="498"/>
      <c r="AT830" s="498"/>
      <c r="AU830" s="498"/>
      <c r="AV830" s="498"/>
      <c r="AW830" s="498"/>
      <c r="AX830" s="498"/>
      <c r="AY830" s="498"/>
      <c r="AZ830" s="498"/>
      <c r="BA830" s="498">
        <v>111.93</v>
      </c>
      <c r="BB830" s="498">
        <v>111.93</v>
      </c>
      <c r="BC830" s="498"/>
      <c r="BD830" s="498"/>
      <c r="BE830" s="498"/>
      <c r="BF830" s="498"/>
      <c r="BG830" s="256">
        <f t="shared" si="65"/>
        <v>111.93</v>
      </c>
      <c r="BH830" s="26">
        <f t="shared" si="66"/>
        <v>111.93</v>
      </c>
      <c r="BI830" s="514">
        <f t="shared" si="62"/>
        <v>3.3213649851632047E-2</v>
      </c>
      <c r="BJ830" s="515">
        <v>0</v>
      </c>
      <c r="BK830" s="515">
        <v>0</v>
      </c>
      <c r="BL830" s="515">
        <v>0</v>
      </c>
      <c r="BM830" s="515">
        <v>0</v>
      </c>
      <c r="BN830" s="515">
        <v>0</v>
      </c>
      <c r="BO830" s="515">
        <v>0</v>
      </c>
      <c r="BP830" s="515">
        <v>0</v>
      </c>
      <c r="BQ830" s="515">
        <v>0</v>
      </c>
      <c r="BR830" s="515">
        <v>0</v>
      </c>
      <c r="BS830" s="515">
        <v>0</v>
      </c>
      <c r="BT830" s="515">
        <v>0</v>
      </c>
      <c r="BU830" s="515">
        <v>0</v>
      </c>
      <c r="BV830" s="515">
        <v>0</v>
      </c>
      <c r="BW830" s="515">
        <v>0</v>
      </c>
      <c r="BX830" s="515">
        <v>0</v>
      </c>
      <c r="BY830" s="515">
        <v>0</v>
      </c>
      <c r="BZ830" s="515">
        <v>131387.9112</v>
      </c>
      <c r="CA830" s="515">
        <v>131387.9112</v>
      </c>
      <c r="CB830" s="515">
        <v>0</v>
      </c>
      <c r="CC830" s="515">
        <v>0</v>
      </c>
      <c r="CD830" s="515">
        <v>0</v>
      </c>
      <c r="CE830" s="515">
        <v>0</v>
      </c>
      <c r="CF830" s="515">
        <v>131387.9112</v>
      </c>
      <c r="CG830" s="516">
        <v>131387.9112</v>
      </c>
      <c r="CH830" s="501">
        <v>7323360</v>
      </c>
      <c r="CI830" s="501">
        <v>7323360</v>
      </c>
      <c r="CJ830" s="501">
        <v>11808480.000000002</v>
      </c>
      <c r="CK830" s="257" t="s">
        <v>1976</v>
      </c>
      <c r="CL830" s="108">
        <v>2.09</v>
      </c>
      <c r="CM830" s="245">
        <v>2.09</v>
      </c>
      <c r="CN830" s="109">
        <v>3.37</v>
      </c>
      <c r="CO830" s="436"/>
      <c r="CP830" s="436"/>
      <c r="CQ830" s="436"/>
      <c r="CR830" s="273"/>
      <c r="CS830" s="447">
        <v>8.9802614760835571</v>
      </c>
      <c r="CT830" s="448">
        <v>1.9255808054264278</v>
      </c>
      <c r="CU830" s="441">
        <v>2.9885699298082463E-2</v>
      </c>
      <c r="CV830" s="442">
        <v>2.4104062187182817E-2</v>
      </c>
      <c r="CW830" s="450" t="s">
        <v>2221</v>
      </c>
      <c r="CX830" s="242"/>
      <c r="CY830" s="436"/>
      <c r="CZ830" s="436"/>
      <c r="DA830" s="437"/>
      <c r="DB830" s="438"/>
      <c r="DC830" s="457">
        <v>0</v>
      </c>
      <c r="DD830" s="458">
        <v>0</v>
      </c>
      <c r="DE830" s="459">
        <v>0</v>
      </c>
      <c r="DF830" s="357">
        <v>0</v>
      </c>
    </row>
    <row r="831" spans="1:110" ht="35.25" customHeight="1" x14ac:dyDescent="0.25">
      <c r="A831" s="401" t="s">
        <v>56</v>
      </c>
      <c r="B831" s="48" t="s">
        <v>57</v>
      </c>
      <c r="C831" s="48" t="s">
        <v>1099</v>
      </c>
      <c r="D831" s="145" t="s">
        <v>1420</v>
      </c>
      <c r="E831" s="145" t="s">
        <v>1243</v>
      </c>
      <c r="F831" s="145" t="s">
        <v>1423</v>
      </c>
      <c r="G831" s="14" t="s">
        <v>1163</v>
      </c>
      <c r="H831" s="22" t="s">
        <v>1979</v>
      </c>
      <c r="I831" s="145" t="s">
        <v>1981</v>
      </c>
      <c r="J831" s="426">
        <v>3.3865057389586686</v>
      </c>
      <c r="K831" s="426">
        <v>3.0803030238960001</v>
      </c>
      <c r="L831" s="488">
        <v>772.2</v>
      </c>
      <c r="M831" s="498"/>
      <c r="N831" s="498"/>
      <c r="O831" s="498"/>
      <c r="P831" s="498"/>
      <c r="Q831" s="498"/>
      <c r="R831" s="498"/>
      <c r="S831" s="498"/>
      <c r="T831" s="498"/>
      <c r="U831" s="498"/>
      <c r="V831" s="498"/>
      <c r="W831" s="498"/>
      <c r="X831" s="498"/>
      <c r="Y831" s="498"/>
      <c r="Z831" s="498"/>
      <c r="AA831" s="498"/>
      <c r="AB831" s="498"/>
      <c r="AC831" s="498">
        <v>24</v>
      </c>
      <c r="AD831" s="498">
        <v>24</v>
      </c>
      <c r="AE831" s="498"/>
      <c r="AF831" s="498"/>
      <c r="AG831" s="585"/>
      <c r="AH831" s="498"/>
      <c r="AI831" s="498">
        <f t="shared" si="63"/>
        <v>24</v>
      </c>
      <c r="AJ831" s="498">
        <f t="shared" si="64"/>
        <v>24</v>
      </c>
      <c r="AK831" s="498"/>
      <c r="AL831" s="498"/>
      <c r="AM831" s="498"/>
      <c r="AN831" s="498"/>
      <c r="AO831" s="498"/>
      <c r="AP831" s="498"/>
      <c r="AQ831" s="498"/>
      <c r="AR831" s="498"/>
      <c r="AS831" s="498"/>
      <c r="AT831" s="498"/>
      <c r="AU831" s="498"/>
      <c r="AV831" s="498"/>
      <c r="AW831" s="498"/>
      <c r="AX831" s="498"/>
      <c r="AY831" s="498"/>
      <c r="AZ831" s="498"/>
      <c r="BA831" s="498">
        <v>150.35</v>
      </c>
      <c r="BB831" s="498">
        <v>150.35</v>
      </c>
      <c r="BC831" s="498"/>
      <c r="BD831" s="498"/>
      <c r="BE831" s="498"/>
      <c r="BF831" s="498"/>
      <c r="BG831" s="256">
        <f t="shared" si="65"/>
        <v>150.35</v>
      </c>
      <c r="BH831" s="26">
        <f t="shared" si="66"/>
        <v>150.35</v>
      </c>
      <c r="BI831" s="514">
        <f t="shared" si="62"/>
        <v>9.826797385620914E-2</v>
      </c>
      <c r="BJ831" s="515">
        <v>0</v>
      </c>
      <c r="BK831" s="515">
        <v>0</v>
      </c>
      <c r="BL831" s="515">
        <v>0</v>
      </c>
      <c r="BM831" s="515">
        <v>0</v>
      </c>
      <c r="BN831" s="515">
        <v>0</v>
      </c>
      <c r="BO831" s="515">
        <v>0</v>
      </c>
      <c r="BP831" s="515">
        <v>0</v>
      </c>
      <c r="BQ831" s="515">
        <v>0</v>
      </c>
      <c r="BR831" s="515">
        <v>0</v>
      </c>
      <c r="BS831" s="515">
        <v>0</v>
      </c>
      <c r="BT831" s="515">
        <v>0</v>
      </c>
      <c r="BU831" s="515">
        <v>0</v>
      </c>
      <c r="BV831" s="515">
        <v>0</v>
      </c>
      <c r="BW831" s="515">
        <v>0</v>
      </c>
      <c r="BX831" s="515">
        <v>0</v>
      </c>
      <c r="BY831" s="515">
        <v>0</v>
      </c>
      <c r="BZ831" s="515">
        <v>176486.84400000001</v>
      </c>
      <c r="CA831" s="515">
        <v>176486.84400000001</v>
      </c>
      <c r="CB831" s="515">
        <v>0</v>
      </c>
      <c r="CC831" s="515">
        <v>0</v>
      </c>
      <c r="CD831" s="515">
        <v>0</v>
      </c>
      <c r="CE831" s="515">
        <v>0</v>
      </c>
      <c r="CF831" s="515">
        <v>176486.84400000001</v>
      </c>
      <c r="CG831" s="516">
        <v>176486.84400000001</v>
      </c>
      <c r="CH831" s="501">
        <v>4800480.0000000009</v>
      </c>
      <c r="CI831" s="501">
        <v>4800480.0000000009</v>
      </c>
      <c r="CJ831" s="501">
        <v>5361120.0000000009</v>
      </c>
      <c r="CK831" s="257" t="s">
        <v>1976</v>
      </c>
      <c r="CL831" s="108">
        <v>1.37</v>
      </c>
      <c r="CM831" s="245">
        <v>1.37</v>
      </c>
      <c r="CN831" s="109">
        <v>1.53</v>
      </c>
      <c r="CO831" s="436"/>
      <c r="CP831" s="436"/>
      <c r="CQ831" s="436"/>
      <c r="CR831" s="273"/>
      <c r="CS831" s="447">
        <v>27.028914953414002</v>
      </c>
      <c r="CT831" s="448">
        <v>14.332174180696546</v>
      </c>
      <c r="CU831" s="441">
        <v>0.12528542928338757</v>
      </c>
      <c r="CV831" s="442">
        <v>0.10888137143749939</v>
      </c>
      <c r="CW831" s="450" t="s">
        <v>2334</v>
      </c>
      <c r="CX831" s="242"/>
      <c r="CY831" s="436"/>
      <c r="CZ831" s="436"/>
      <c r="DA831" s="437"/>
      <c r="DB831" s="438"/>
      <c r="DC831" s="457">
        <v>0</v>
      </c>
      <c r="DD831" s="458">
        <v>0</v>
      </c>
      <c r="DE831" s="459">
        <v>0</v>
      </c>
      <c r="DF831" s="357">
        <v>0</v>
      </c>
    </row>
    <row r="832" spans="1:110" ht="35.25" customHeight="1" x14ac:dyDescent="0.25">
      <c r="A832" s="401" t="s">
        <v>56</v>
      </c>
      <c r="B832" s="48" t="s">
        <v>57</v>
      </c>
      <c r="C832" s="48" t="s">
        <v>1099</v>
      </c>
      <c r="D832" s="145" t="s">
        <v>1420</v>
      </c>
      <c r="E832" s="145" t="s">
        <v>1243</v>
      </c>
      <c r="F832" s="145" t="s">
        <v>1424</v>
      </c>
      <c r="G832" s="14" t="s">
        <v>1243</v>
      </c>
      <c r="H832" s="22" t="s">
        <v>1979</v>
      </c>
      <c r="I832" s="145" t="s">
        <v>1981</v>
      </c>
      <c r="J832" s="426">
        <v>3.3865057389586686</v>
      </c>
      <c r="K832" s="426">
        <v>1.4244318152190001</v>
      </c>
      <c r="L832" s="488">
        <v>563</v>
      </c>
      <c r="M832" s="498"/>
      <c r="N832" s="498"/>
      <c r="O832" s="498"/>
      <c r="P832" s="498"/>
      <c r="Q832" s="498"/>
      <c r="R832" s="498"/>
      <c r="S832" s="498"/>
      <c r="T832" s="498"/>
      <c r="U832" s="498"/>
      <c r="V832" s="498"/>
      <c r="W832" s="498"/>
      <c r="X832" s="498"/>
      <c r="Y832" s="498"/>
      <c r="Z832" s="498"/>
      <c r="AA832" s="498"/>
      <c r="AB832" s="498"/>
      <c r="AC832" s="498">
        <v>4</v>
      </c>
      <c r="AD832" s="498">
        <v>4</v>
      </c>
      <c r="AE832" s="498"/>
      <c r="AF832" s="498"/>
      <c r="AG832" s="585"/>
      <c r="AH832" s="498"/>
      <c r="AI832" s="498">
        <f t="shared" si="63"/>
        <v>4</v>
      </c>
      <c r="AJ832" s="498">
        <f t="shared" si="64"/>
        <v>4</v>
      </c>
      <c r="AK832" s="498"/>
      <c r="AL832" s="498"/>
      <c r="AM832" s="498"/>
      <c r="AN832" s="498"/>
      <c r="AO832" s="498"/>
      <c r="AP832" s="498"/>
      <c r="AQ832" s="498"/>
      <c r="AR832" s="498"/>
      <c r="AS832" s="498"/>
      <c r="AT832" s="498"/>
      <c r="AU832" s="498"/>
      <c r="AV832" s="498"/>
      <c r="AW832" s="498"/>
      <c r="AX832" s="498"/>
      <c r="AY832" s="498"/>
      <c r="AZ832" s="498"/>
      <c r="BA832" s="498">
        <v>19.2</v>
      </c>
      <c r="BB832" s="498">
        <v>19.2</v>
      </c>
      <c r="BC832" s="498"/>
      <c r="BD832" s="498"/>
      <c r="BE832" s="498"/>
      <c r="BF832" s="498"/>
      <c r="BG832" s="256">
        <f t="shared" si="65"/>
        <v>19.2</v>
      </c>
      <c r="BH832" s="26">
        <f t="shared" si="66"/>
        <v>19.2</v>
      </c>
      <c r="BI832" s="514">
        <f t="shared" si="62"/>
        <v>2.1333333333333333E-2</v>
      </c>
      <c r="BJ832" s="515">
        <v>0</v>
      </c>
      <c r="BK832" s="515">
        <v>0</v>
      </c>
      <c r="BL832" s="515">
        <v>0</v>
      </c>
      <c r="BM832" s="515">
        <v>0</v>
      </c>
      <c r="BN832" s="515">
        <v>0</v>
      </c>
      <c r="BO832" s="515">
        <v>0</v>
      </c>
      <c r="BP832" s="515">
        <v>0</v>
      </c>
      <c r="BQ832" s="515">
        <v>0</v>
      </c>
      <c r="BR832" s="515">
        <v>0</v>
      </c>
      <c r="BS832" s="515">
        <v>0</v>
      </c>
      <c r="BT832" s="515">
        <v>0</v>
      </c>
      <c r="BU832" s="515">
        <v>0</v>
      </c>
      <c r="BV832" s="515">
        <v>0</v>
      </c>
      <c r="BW832" s="515">
        <v>0</v>
      </c>
      <c r="BX832" s="515">
        <v>0</v>
      </c>
      <c r="BY832" s="515">
        <v>0</v>
      </c>
      <c r="BZ832" s="515">
        <v>22537.728000000003</v>
      </c>
      <c r="CA832" s="515">
        <v>22537.728000000003</v>
      </c>
      <c r="CB832" s="515">
        <v>0</v>
      </c>
      <c r="CC832" s="515">
        <v>0</v>
      </c>
      <c r="CD832" s="515">
        <v>0</v>
      </c>
      <c r="CE832" s="515">
        <v>0</v>
      </c>
      <c r="CF832" s="515">
        <v>22537.728000000003</v>
      </c>
      <c r="CG832" s="516">
        <v>22537.728000000003</v>
      </c>
      <c r="CH832" s="501">
        <v>3013440</v>
      </c>
      <c r="CI832" s="501">
        <v>3013440</v>
      </c>
      <c r="CJ832" s="501">
        <v>3153600.0000000005</v>
      </c>
      <c r="CK832" s="257" t="s">
        <v>1976</v>
      </c>
      <c r="CL832" s="108">
        <v>0.86</v>
      </c>
      <c r="CM832" s="245">
        <v>0.86</v>
      </c>
      <c r="CN832" s="109">
        <v>0.9</v>
      </c>
      <c r="CO832" s="436"/>
      <c r="CP832" s="436"/>
      <c r="CQ832" s="436"/>
      <c r="CR832" s="273"/>
      <c r="CS832" s="447">
        <v>3.6541765789914558</v>
      </c>
      <c r="CT832" s="448">
        <v>3.6541765789914558</v>
      </c>
      <c r="CU832" s="441">
        <v>2.0670128999832466E-2</v>
      </c>
      <c r="CV832" s="442">
        <v>2.0670128999832466E-2</v>
      </c>
      <c r="CW832" s="450" t="s">
        <v>2213</v>
      </c>
      <c r="CX832" s="242"/>
      <c r="CY832" s="436"/>
      <c r="CZ832" s="436"/>
      <c r="DA832" s="437"/>
      <c r="DB832" s="438"/>
      <c r="DC832" s="457">
        <v>0</v>
      </c>
      <c r="DD832" s="458">
        <v>0</v>
      </c>
      <c r="DE832" s="459">
        <v>0</v>
      </c>
      <c r="DF832" s="357">
        <v>0</v>
      </c>
    </row>
    <row r="833" spans="1:110" ht="35.25" customHeight="1" x14ac:dyDescent="0.25">
      <c r="A833" s="401" t="s">
        <v>56</v>
      </c>
      <c r="B833" s="48" t="s">
        <v>57</v>
      </c>
      <c r="C833" s="48" t="s">
        <v>1099</v>
      </c>
      <c r="D833" s="145" t="s">
        <v>1420</v>
      </c>
      <c r="E833" s="145" t="s">
        <v>1243</v>
      </c>
      <c r="F833" s="145" t="s">
        <v>1425</v>
      </c>
      <c r="G833" s="14" t="s">
        <v>1422</v>
      </c>
      <c r="H833" s="22" t="s">
        <v>1979</v>
      </c>
      <c r="I833" s="145" t="s">
        <v>1981</v>
      </c>
      <c r="J833" s="426">
        <v>2.997417845546396</v>
      </c>
      <c r="K833" s="426">
        <v>5.3098484738040002</v>
      </c>
      <c r="L833" s="488">
        <v>1872.8</v>
      </c>
      <c r="M833" s="498"/>
      <c r="N833" s="498"/>
      <c r="O833" s="498"/>
      <c r="P833" s="498"/>
      <c r="Q833" s="498"/>
      <c r="R833" s="498"/>
      <c r="S833" s="498"/>
      <c r="T833" s="498"/>
      <c r="U833" s="498"/>
      <c r="V833" s="498"/>
      <c r="W833" s="498"/>
      <c r="X833" s="498"/>
      <c r="Y833" s="498"/>
      <c r="Z833" s="498"/>
      <c r="AA833" s="498"/>
      <c r="AB833" s="498"/>
      <c r="AC833" s="498">
        <v>19</v>
      </c>
      <c r="AD833" s="498">
        <v>19</v>
      </c>
      <c r="AE833" s="498"/>
      <c r="AF833" s="498"/>
      <c r="AG833" s="585"/>
      <c r="AH833" s="498"/>
      <c r="AI833" s="498">
        <f t="shared" si="63"/>
        <v>19</v>
      </c>
      <c r="AJ833" s="498">
        <f t="shared" si="64"/>
        <v>19</v>
      </c>
      <c r="AK833" s="498"/>
      <c r="AL833" s="498"/>
      <c r="AM833" s="498"/>
      <c r="AN833" s="498"/>
      <c r="AO833" s="498"/>
      <c r="AP833" s="498"/>
      <c r="AQ833" s="498"/>
      <c r="AR833" s="498"/>
      <c r="AS833" s="498"/>
      <c r="AT833" s="498"/>
      <c r="AU833" s="498"/>
      <c r="AV833" s="498"/>
      <c r="AW833" s="498"/>
      <c r="AX833" s="498"/>
      <c r="AY833" s="498"/>
      <c r="AZ833" s="498"/>
      <c r="BA833" s="498">
        <v>104.95</v>
      </c>
      <c r="BB833" s="498">
        <v>104.95</v>
      </c>
      <c r="BC833" s="498"/>
      <c r="BD833" s="498"/>
      <c r="BE833" s="498"/>
      <c r="BF833" s="498"/>
      <c r="BG833" s="256">
        <f t="shared" si="65"/>
        <v>104.95</v>
      </c>
      <c r="BH833" s="26">
        <f t="shared" si="66"/>
        <v>104.95</v>
      </c>
      <c r="BI833" s="514">
        <f t="shared" si="62"/>
        <v>3.9307116104868915E-2</v>
      </c>
      <c r="BJ833" s="515">
        <v>0</v>
      </c>
      <c r="BK833" s="515">
        <v>0</v>
      </c>
      <c r="BL833" s="515">
        <v>0</v>
      </c>
      <c r="BM833" s="515">
        <v>0</v>
      </c>
      <c r="BN833" s="515">
        <v>0</v>
      </c>
      <c r="BO833" s="515">
        <v>0</v>
      </c>
      <c r="BP833" s="515">
        <v>0</v>
      </c>
      <c r="BQ833" s="515">
        <v>0</v>
      </c>
      <c r="BR833" s="515">
        <v>0</v>
      </c>
      <c r="BS833" s="515">
        <v>0</v>
      </c>
      <c r="BT833" s="515">
        <v>0</v>
      </c>
      <c r="BU833" s="515">
        <v>0</v>
      </c>
      <c r="BV833" s="515">
        <v>0</v>
      </c>
      <c r="BW833" s="515">
        <v>0</v>
      </c>
      <c r="BX833" s="515">
        <v>0</v>
      </c>
      <c r="BY833" s="515">
        <v>0</v>
      </c>
      <c r="BZ833" s="515">
        <v>123194.508</v>
      </c>
      <c r="CA833" s="515">
        <v>123194.508</v>
      </c>
      <c r="CB833" s="515">
        <v>0</v>
      </c>
      <c r="CC833" s="515">
        <v>0</v>
      </c>
      <c r="CD833" s="515">
        <v>0</v>
      </c>
      <c r="CE833" s="515">
        <v>0</v>
      </c>
      <c r="CF833" s="515">
        <v>123194.508</v>
      </c>
      <c r="CG833" s="516">
        <v>123194.508</v>
      </c>
      <c r="CH833" s="501">
        <v>9846240.0000000019</v>
      </c>
      <c r="CI833" s="501">
        <v>9846240.0000000019</v>
      </c>
      <c r="CJ833" s="501">
        <v>9355680</v>
      </c>
      <c r="CK833" s="257" t="s">
        <v>1976</v>
      </c>
      <c r="CL833" s="108">
        <v>2.81</v>
      </c>
      <c r="CM833" s="245">
        <v>2.81</v>
      </c>
      <c r="CN833" s="109">
        <v>2.67</v>
      </c>
      <c r="CO833" s="436"/>
      <c r="CP833" s="436"/>
      <c r="CQ833" s="436"/>
      <c r="CR833" s="273"/>
      <c r="CS833" s="447">
        <v>31.814889003962364</v>
      </c>
      <c r="CT833" s="448">
        <v>25.701513547879767</v>
      </c>
      <c r="CU833" s="441">
        <v>5.7350910746419577E-2</v>
      </c>
      <c r="CV833" s="442">
        <v>5.4325192138250128E-2</v>
      </c>
      <c r="CW833" s="450" t="s">
        <v>2221</v>
      </c>
      <c r="CX833" s="242"/>
      <c r="CY833" s="436"/>
      <c r="CZ833" s="436"/>
      <c r="DA833" s="437"/>
      <c r="DB833" s="438"/>
      <c r="DC833" s="457">
        <v>0</v>
      </c>
      <c r="DD833" s="458">
        <v>0</v>
      </c>
      <c r="DE833" s="459">
        <v>0</v>
      </c>
      <c r="DF833" s="357">
        <v>0</v>
      </c>
    </row>
    <row r="834" spans="1:110" ht="35.25" customHeight="1" x14ac:dyDescent="0.25">
      <c r="A834" s="401" t="s">
        <v>56</v>
      </c>
      <c r="B834" s="48" t="s">
        <v>57</v>
      </c>
      <c r="C834" s="48" t="s">
        <v>1099</v>
      </c>
      <c r="D834" s="145" t="s">
        <v>1426</v>
      </c>
      <c r="E834" s="145" t="s">
        <v>1124</v>
      </c>
      <c r="F834" s="145" t="s">
        <v>1427</v>
      </c>
      <c r="G834" s="14" t="s">
        <v>1124</v>
      </c>
      <c r="H834" s="22" t="s">
        <v>1979</v>
      </c>
      <c r="I834" s="145" t="s">
        <v>1981</v>
      </c>
      <c r="J834" s="426">
        <v>1.7292795262767671</v>
      </c>
      <c r="K834" s="426">
        <v>0.83882575583099994</v>
      </c>
      <c r="L834" s="488">
        <v>169.7</v>
      </c>
      <c r="M834" s="498"/>
      <c r="N834" s="498"/>
      <c r="O834" s="498"/>
      <c r="P834" s="498"/>
      <c r="Q834" s="498"/>
      <c r="R834" s="498"/>
      <c r="S834" s="498"/>
      <c r="T834" s="498"/>
      <c r="U834" s="498"/>
      <c r="V834" s="498"/>
      <c r="W834" s="498"/>
      <c r="X834" s="498"/>
      <c r="Y834" s="498"/>
      <c r="Z834" s="498"/>
      <c r="AA834" s="498"/>
      <c r="AB834" s="498"/>
      <c r="AC834" s="498">
        <v>3</v>
      </c>
      <c r="AD834" s="498">
        <v>3</v>
      </c>
      <c r="AE834" s="498"/>
      <c r="AF834" s="498"/>
      <c r="AG834" s="585"/>
      <c r="AH834" s="498"/>
      <c r="AI834" s="498">
        <f t="shared" si="63"/>
        <v>3</v>
      </c>
      <c r="AJ834" s="498">
        <f t="shared" si="64"/>
        <v>3</v>
      </c>
      <c r="AK834" s="498"/>
      <c r="AL834" s="498"/>
      <c r="AM834" s="498"/>
      <c r="AN834" s="498"/>
      <c r="AO834" s="498"/>
      <c r="AP834" s="498"/>
      <c r="AQ834" s="498"/>
      <c r="AR834" s="498"/>
      <c r="AS834" s="498"/>
      <c r="AT834" s="498"/>
      <c r="AU834" s="498"/>
      <c r="AV834" s="498"/>
      <c r="AW834" s="498"/>
      <c r="AX834" s="498"/>
      <c r="AY834" s="498"/>
      <c r="AZ834" s="498"/>
      <c r="BA834" s="498">
        <v>11.88</v>
      </c>
      <c r="BB834" s="498">
        <v>11.88</v>
      </c>
      <c r="BC834" s="498"/>
      <c r="BD834" s="498"/>
      <c r="BE834" s="498"/>
      <c r="BF834" s="498"/>
      <c r="BG834" s="256">
        <f t="shared" si="65"/>
        <v>11.88</v>
      </c>
      <c r="BH834" s="26">
        <f t="shared" si="66"/>
        <v>11.88</v>
      </c>
      <c r="BI834" s="514">
        <f t="shared" si="62"/>
        <v>1.2505263157894738E-2</v>
      </c>
      <c r="BJ834" s="515">
        <v>0</v>
      </c>
      <c r="BK834" s="515">
        <v>0</v>
      </c>
      <c r="BL834" s="515">
        <v>0</v>
      </c>
      <c r="BM834" s="515">
        <v>0</v>
      </c>
      <c r="BN834" s="515">
        <v>0</v>
      </c>
      <c r="BO834" s="515">
        <v>0</v>
      </c>
      <c r="BP834" s="515">
        <v>0</v>
      </c>
      <c r="BQ834" s="515">
        <v>0</v>
      </c>
      <c r="BR834" s="515">
        <v>0</v>
      </c>
      <c r="BS834" s="515">
        <v>0</v>
      </c>
      <c r="BT834" s="515">
        <v>0</v>
      </c>
      <c r="BU834" s="515">
        <v>0</v>
      </c>
      <c r="BV834" s="515">
        <v>0</v>
      </c>
      <c r="BW834" s="515">
        <v>0</v>
      </c>
      <c r="BX834" s="515">
        <v>0</v>
      </c>
      <c r="BY834" s="515">
        <v>0</v>
      </c>
      <c r="BZ834" s="515">
        <v>13945.219200000001</v>
      </c>
      <c r="CA834" s="515">
        <v>13945.219200000001</v>
      </c>
      <c r="CB834" s="515">
        <v>0</v>
      </c>
      <c r="CC834" s="515">
        <v>0</v>
      </c>
      <c r="CD834" s="515">
        <v>0</v>
      </c>
      <c r="CE834" s="515">
        <v>0</v>
      </c>
      <c r="CF834" s="515">
        <v>13945.219200000001</v>
      </c>
      <c r="CG834" s="516">
        <v>13945.219200000001</v>
      </c>
      <c r="CH834" s="501">
        <v>2522879.9999999995</v>
      </c>
      <c r="CI834" s="501">
        <v>2522879.9999999995</v>
      </c>
      <c r="CJ834" s="501">
        <v>3328800</v>
      </c>
      <c r="CK834" s="257" t="s">
        <v>1976</v>
      </c>
      <c r="CL834" s="108">
        <v>0.72</v>
      </c>
      <c r="CM834" s="245">
        <v>0.72</v>
      </c>
      <c r="CN834" s="109">
        <v>0.95</v>
      </c>
      <c r="CO834" s="436"/>
      <c r="CP834" s="436"/>
      <c r="CQ834" s="436"/>
      <c r="CR834" s="273"/>
      <c r="CS834" s="447">
        <v>327.21829664582737</v>
      </c>
      <c r="CT834" s="448">
        <v>327.21829664582737</v>
      </c>
      <c r="CU834" s="441">
        <v>0.54034427970330545</v>
      </c>
      <c r="CV834" s="442">
        <v>0.54034427970330545</v>
      </c>
      <c r="CW834" s="450" t="s">
        <v>2335</v>
      </c>
      <c r="CX834" s="242"/>
      <c r="CY834" s="436"/>
      <c r="CZ834" s="436"/>
      <c r="DA834" s="437"/>
      <c r="DB834" s="438"/>
      <c r="DC834" s="457">
        <v>0</v>
      </c>
      <c r="DD834" s="458">
        <v>0</v>
      </c>
      <c r="DE834" s="459">
        <v>0</v>
      </c>
      <c r="DF834" s="357">
        <v>0</v>
      </c>
    </row>
    <row r="835" spans="1:110" ht="35.25" customHeight="1" x14ac:dyDescent="0.25">
      <c r="A835" s="401" t="s">
        <v>56</v>
      </c>
      <c r="B835" s="48" t="s">
        <v>57</v>
      </c>
      <c r="C835" s="48" t="s">
        <v>1099</v>
      </c>
      <c r="D835" s="145" t="s">
        <v>1426</v>
      </c>
      <c r="E835" s="145" t="s">
        <v>1124</v>
      </c>
      <c r="F835" s="145" t="s">
        <v>1428</v>
      </c>
      <c r="G835" s="14" t="s">
        <v>1124</v>
      </c>
      <c r="H835" s="22" t="s">
        <v>1979</v>
      </c>
      <c r="I835" s="145" t="s">
        <v>1981</v>
      </c>
      <c r="J835" s="426">
        <v>2.521865975820285</v>
      </c>
      <c r="K835" s="426">
        <v>1.6767045419670001</v>
      </c>
      <c r="L835" s="488">
        <v>658.7</v>
      </c>
      <c r="M835" s="498"/>
      <c r="N835" s="498"/>
      <c r="O835" s="498"/>
      <c r="P835" s="498"/>
      <c r="Q835" s="498"/>
      <c r="R835" s="498"/>
      <c r="S835" s="498"/>
      <c r="T835" s="498"/>
      <c r="U835" s="498"/>
      <c r="V835" s="498"/>
      <c r="W835" s="498"/>
      <c r="X835" s="498"/>
      <c r="Y835" s="498"/>
      <c r="Z835" s="498"/>
      <c r="AA835" s="498"/>
      <c r="AB835" s="498"/>
      <c r="AC835" s="498">
        <v>9</v>
      </c>
      <c r="AD835" s="498">
        <v>9</v>
      </c>
      <c r="AE835" s="498"/>
      <c r="AF835" s="498"/>
      <c r="AG835" s="585"/>
      <c r="AH835" s="498"/>
      <c r="AI835" s="498">
        <f t="shared" si="63"/>
        <v>9</v>
      </c>
      <c r="AJ835" s="498">
        <f t="shared" si="64"/>
        <v>9</v>
      </c>
      <c r="AK835" s="498"/>
      <c r="AL835" s="498"/>
      <c r="AM835" s="498"/>
      <c r="AN835" s="498"/>
      <c r="AO835" s="498"/>
      <c r="AP835" s="498"/>
      <c r="AQ835" s="498"/>
      <c r="AR835" s="498"/>
      <c r="AS835" s="498"/>
      <c r="AT835" s="498"/>
      <c r="AU835" s="498"/>
      <c r="AV835" s="498"/>
      <c r="AW835" s="498"/>
      <c r="AX835" s="498"/>
      <c r="AY835" s="498"/>
      <c r="AZ835" s="498"/>
      <c r="BA835" s="498">
        <v>49.6</v>
      </c>
      <c r="BB835" s="498">
        <v>49.6</v>
      </c>
      <c r="BC835" s="498"/>
      <c r="BD835" s="498"/>
      <c r="BE835" s="498"/>
      <c r="BF835" s="498"/>
      <c r="BG835" s="256">
        <f t="shared" si="65"/>
        <v>49.6</v>
      </c>
      <c r="BH835" s="26">
        <f t="shared" si="66"/>
        <v>49.6</v>
      </c>
      <c r="BI835" s="514">
        <f t="shared" si="62"/>
        <v>5.2210526315789471E-2</v>
      </c>
      <c r="BJ835" s="515">
        <v>0</v>
      </c>
      <c r="BK835" s="515">
        <v>0</v>
      </c>
      <c r="BL835" s="515">
        <v>0</v>
      </c>
      <c r="BM835" s="515">
        <v>0</v>
      </c>
      <c r="BN835" s="515">
        <v>0</v>
      </c>
      <c r="BO835" s="515">
        <v>0</v>
      </c>
      <c r="BP835" s="515">
        <v>0</v>
      </c>
      <c r="BQ835" s="515">
        <v>0</v>
      </c>
      <c r="BR835" s="515">
        <v>0</v>
      </c>
      <c r="BS835" s="515">
        <v>0</v>
      </c>
      <c r="BT835" s="515">
        <v>0</v>
      </c>
      <c r="BU835" s="515">
        <v>0</v>
      </c>
      <c r="BV835" s="515">
        <v>0</v>
      </c>
      <c r="BW835" s="515">
        <v>0</v>
      </c>
      <c r="BX835" s="515">
        <v>0</v>
      </c>
      <c r="BY835" s="515">
        <v>0</v>
      </c>
      <c r="BZ835" s="515">
        <v>58222.464</v>
      </c>
      <c r="CA835" s="515">
        <v>58222.464</v>
      </c>
      <c r="CB835" s="515">
        <v>0</v>
      </c>
      <c r="CC835" s="515">
        <v>0</v>
      </c>
      <c r="CD835" s="515">
        <v>0</v>
      </c>
      <c r="CE835" s="515">
        <v>0</v>
      </c>
      <c r="CF835" s="515">
        <v>58222.464</v>
      </c>
      <c r="CG835" s="516">
        <v>58222.464</v>
      </c>
      <c r="CH835" s="501">
        <v>3784320.0000000005</v>
      </c>
      <c r="CI835" s="501">
        <v>3784320.0000000005</v>
      </c>
      <c r="CJ835" s="501">
        <v>3328800</v>
      </c>
      <c r="CK835" s="257" t="s">
        <v>1976</v>
      </c>
      <c r="CL835" s="108">
        <v>1.08</v>
      </c>
      <c r="CM835" s="245">
        <v>1.08</v>
      </c>
      <c r="CN835" s="109">
        <v>0.95</v>
      </c>
      <c r="CO835" s="436"/>
      <c r="CP835" s="436"/>
      <c r="CQ835" s="436"/>
      <c r="CR835" s="273"/>
      <c r="CS835" s="447">
        <v>207.31528340080965</v>
      </c>
      <c r="CT835" s="448">
        <v>207.31528340080965</v>
      </c>
      <c r="CU835" s="441">
        <v>0.33299595141700389</v>
      </c>
      <c r="CV835" s="442">
        <v>0.33299595141700389</v>
      </c>
      <c r="CW835" s="450" t="s">
        <v>2336</v>
      </c>
      <c r="CX835" s="242"/>
      <c r="CY835" s="436"/>
      <c r="CZ835" s="436"/>
      <c r="DA835" s="437"/>
      <c r="DB835" s="438"/>
      <c r="DC835" s="457">
        <v>0</v>
      </c>
      <c r="DD835" s="458">
        <v>0</v>
      </c>
      <c r="DE835" s="459">
        <v>0</v>
      </c>
      <c r="DF835" s="357">
        <v>0</v>
      </c>
    </row>
    <row r="836" spans="1:110" ht="35.25" customHeight="1" x14ac:dyDescent="0.25">
      <c r="A836" s="401" t="s">
        <v>56</v>
      </c>
      <c r="B836" s="48" t="s">
        <v>57</v>
      </c>
      <c r="C836" s="48" t="s">
        <v>1099</v>
      </c>
      <c r="D836" s="145" t="s">
        <v>1257</v>
      </c>
      <c r="E836" s="145" t="s">
        <v>1116</v>
      </c>
      <c r="F836" s="145" t="s">
        <v>1429</v>
      </c>
      <c r="G836" s="14" t="s">
        <v>1116</v>
      </c>
      <c r="H836" s="22" t="s">
        <v>1978</v>
      </c>
      <c r="I836" s="145" t="s">
        <v>1975</v>
      </c>
      <c r="J836" s="426">
        <v>10.974273916756404</v>
      </c>
      <c r="K836" s="426">
        <v>7.1634469547970001</v>
      </c>
      <c r="L836" s="488">
        <v>628.70000000000005</v>
      </c>
      <c r="M836" s="498"/>
      <c r="N836" s="498"/>
      <c r="O836" s="498"/>
      <c r="P836" s="498"/>
      <c r="Q836" s="498"/>
      <c r="R836" s="498"/>
      <c r="S836" s="498"/>
      <c r="T836" s="498"/>
      <c r="U836" s="498"/>
      <c r="V836" s="498"/>
      <c r="W836" s="498"/>
      <c r="X836" s="498"/>
      <c r="Y836" s="498"/>
      <c r="Z836" s="498"/>
      <c r="AA836" s="498"/>
      <c r="AB836" s="498"/>
      <c r="AC836" s="498">
        <v>54</v>
      </c>
      <c r="AD836" s="498">
        <v>54</v>
      </c>
      <c r="AE836" s="498"/>
      <c r="AF836" s="498"/>
      <c r="AG836" s="585"/>
      <c r="AH836" s="498"/>
      <c r="AI836" s="498">
        <f t="shared" si="63"/>
        <v>54</v>
      </c>
      <c r="AJ836" s="498">
        <f t="shared" si="64"/>
        <v>54</v>
      </c>
      <c r="AK836" s="498"/>
      <c r="AL836" s="498"/>
      <c r="AM836" s="498"/>
      <c r="AN836" s="498"/>
      <c r="AO836" s="498"/>
      <c r="AP836" s="498"/>
      <c r="AQ836" s="498"/>
      <c r="AR836" s="498"/>
      <c r="AS836" s="498"/>
      <c r="AT836" s="498"/>
      <c r="AU836" s="498"/>
      <c r="AV836" s="498"/>
      <c r="AW836" s="498"/>
      <c r="AX836" s="498"/>
      <c r="AY836" s="498"/>
      <c r="AZ836" s="498"/>
      <c r="BA836" s="498">
        <v>469.34</v>
      </c>
      <c r="BB836" s="498">
        <v>469.34</v>
      </c>
      <c r="BC836" s="498"/>
      <c r="BD836" s="498"/>
      <c r="BE836" s="498"/>
      <c r="BF836" s="498"/>
      <c r="BG836" s="256">
        <f t="shared" si="65"/>
        <v>469.34</v>
      </c>
      <c r="BH836" s="26">
        <f t="shared" si="66"/>
        <v>469.34</v>
      </c>
      <c r="BI836" s="514">
        <f t="shared" si="62"/>
        <v>5.634333733493397E-2</v>
      </c>
      <c r="BJ836" s="515">
        <v>0</v>
      </c>
      <c r="BK836" s="515">
        <v>0</v>
      </c>
      <c r="BL836" s="515">
        <v>0</v>
      </c>
      <c r="BM836" s="515">
        <v>0</v>
      </c>
      <c r="BN836" s="515">
        <v>0</v>
      </c>
      <c r="BO836" s="515">
        <v>0</v>
      </c>
      <c r="BP836" s="515">
        <v>0</v>
      </c>
      <c r="BQ836" s="515">
        <v>0</v>
      </c>
      <c r="BR836" s="515">
        <v>0</v>
      </c>
      <c r="BS836" s="515">
        <v>0</v>
      </c>
      <c r="BT836" s="515">
        <v>0</v>
      </c>
      <c r="BU836" s="515">
        <v>0</v>
      </c>
      <c r="BV836" s="515">
        <v>0</v>
      </c>
      <c r="BW836" s="515">
        <v>0</v>
      </c>
      <c r="BX836" s="515">
        <v>0</v>
      </c>
      <c r="BY836" s="515">
        <v>0</v>
      </c>
      <c r="BZ836" s="515">
        <v>550930.06559999997</v>
      </c>
      <c r="CA836" s="515">
        <v>550930.06559999997</v>
      </c>
      <c r="CB836" s="515">
        <v>0</v>
      </c>
      <c r="CC836" s="515">
        <v>0</v>
      </c>
      <c r="CD836" s="515">
        <v>0</v>
      </c>
      <c r="CE836" s="515">
        <v>0</v>
      </c>
      <c r="CF836" s="515">
        <v>550930.06559999997</v>
      </c>
      <c r="CG836" s="516">
        <v>550930.06559999997</v>
      </c>
      <c r="CH836" s="501">
        <v>18255840</v>
      </c>
      <c r="CI836" s="501">
        <v>18255840</v>
      </c>
      <c r="CJ836" s="501">
        <v>29188320.000000004</v>
      </c>
      <c r="CK836" s="257" t="s">
        <v>1976</v>
      </c>
      <c r="CL836" s="108">
        <v>5.21</v>
      </c>
      <c r="CM836" s="245">
        <v>5.21</v>
      </c>
      <c r="CN836" s="109">
        <v>8.33</v>
      </c>
      <c r="CO836" s="436"/>
      <c r="CP836" s="436"/>
      <c r="CQ836" s="436"/>
      <c r="CR836" s="273"/>
      <c r="CS836" s="447">
        <v>12.651110457811422</v>
      </c>
      <c r="CT836" s="448">
        <v>12.651110457811422</v>
      </c>
      <c r="CU836" s="441">
        <v>0.39788631885457892</v>
      </c>
      <c r="CV836" s="442">
        <v>0.39788631885457892</v>
      </c>
      <c r="CW836" s="450" t="s">
        <v>2227</v>
      </c>
      <c r="CX836" s="242"/>
      <c r="CY836" s="436"/>
      <c r="CZ836" s="436"/>
      <c r="DA836" s="437"/>
      <c r="DB836" s="438"/>
      <c r="DC836" s="457">
        <v>0</v>
      </c>
      <c r="DD836" s="458">
        <v>0</v>
      </c>
      <c r="DE836" s="459">
        <v>0</v>
      </c>
      <c r="DF836" s="357">
        <v>0</v>
      </c>
    </row>
    <row r="837" spans="1:110" ht="35.25" customHeight="1" x14ac:dyDescent="0.25">
      <c r="A837" s="401" t="s">
        <v>56</v>
      </c>
      <c r="B837" s="48" t="s">
        <v>57</v>
      </c>
      <c r="C837" s="48" t="s">
        <v>1099</v>
      </c>
      <c r="D837" s="145" t="s">
        <v>1430</v>
      </c>
      <c r="E837" s="145" t="s">
        <v>1431</v>
      </c>
      <c r="F837" s="145" t="s">
        <v>1432</v>
      </c>
      <c r="G837" s="14" t="s">
        <v>1431</v>
      </c>
      <c r="H837" s="22" t="s">
        <v>1979</v>
      </c>
      <c r="I837" s="145" t="s">
        <v>1981</v>
      </c>
      <c r="J837" s="426">
        <v>3.3865057389586686</v>
      </c>
      <c r="K837" s="426">
        <v>3.1587121146419999</v>
      </c>
      <c r="L837" s="488">
        <v>576.1</v>
      </c>
      <c r="M837" s="498"/>
      <c r="N837" s="498"/>
      <c r="O837" s="498"/>
      <c r="P837" s="498"/>
      <c r="Q837" s="498"/>
      <c r="R837" s="498"/>
      <c r="S837" s="498"/>
      <c r="T837" s="498"/>
      <c r="U837" s="498"/>
      <c r="V837" s="498"/>
      <c r="W837" s="498"/>
      <c r="X837" s="498"/>
      <c r="Y837" s="498"/>
      <c r="Z837" s="498"/>
      <c r="AA837" s="498"/>
      <c r="AB837" s="498"/>
      <c r="AC837" s="498">
        <v>14</v>
      </c>
      <c r="AD837" s="498">
        <v>14</v>
      </c>
      <c r="AE837" s="498"/>
      <c r="AF837" s="498"/>
      <c r="AG837" s="585"/>
      <c r="AH837" s="498"/>
      <c r="AI837" s="498">
        <f t="shared" si="63"/>
        <v>14</v>
      </c>
      <c r="AJ837" s="498">
        <f t="shared" si="64"/>
        <v>14</v>
      </c>
      <c r="AK837" s="498"/>
      <c r="AL837" s="498"/>
      <c r="AM837" s="498"/>
      <c r="AN837" s="498"/>
      <c r="AO837" s="498"/>
      <c r="AP837" s="498"/>
      <c r="AQ837" s="498"/>
      <c r="AR837" s="498"/>
      <c r="AS837" s="498"/>
      <c r="AT837" s="498"/>
      <c r="AU837" s="498"/>
      <c r="AV837" s="498"/>
      <c r="AW837" s="498"/>
      <c r="AX837" s="498"/>
      <c r="AY837" s="498"/>
      <c r="AZ837" s="498"/>
      <c r="BA837" s="498">
        <v>60.83</v>
      </c>
      <c r="BB837" s="498">
        <v>60.83</v>
      </c>
      <c r="BC837" s="498"/>
      <c r="BD837" s="498"/>
      <c r="BE837" s="498"/>
      <c r="BF837" s="498"/>
      <c r="BG837" s="256">
        <f t="shared" si="65"/>
        <v>60.83</v>
      </c>
      <c r="BH837" s="26">
        <f t="shared" si="66"/>
        <v>60.83</v>
      </c>
      <c r="BI837" s="514">
        <f t="shared" si="62"/>
        <v>5.1117647058823525E-2</v>
      </c>
      <c r="BJ837" s="515">
        <v>0</v>
      </c>
      <c r="BK837" s="515">
        <v>0</v>
      </c>
      <c r="BL837" s="515">
        <v>0</v>
      </c>
      <c r="BM837" s="515">
        <v>0</v>
      </c>
      <c r="BN837" s="515">
        <v>0</v>
      </c>
      <c r="BO837" s="515">
        <v>0</v>
      </c>
      <c r="BP837" s="515">
        <v>0</v>
      </c>
      <c r="BQ837" s="515">
        <v>0</v>
      </c>
      <c r="BR837" s="515">
        <v>0</v>
      </c>
      <c r="BS837" s="515">
        <v>0</v>
      </c>
      <c r="BT837" s="515">
        <v>0</v>
      </c>
      <c r="BU837" s="515">
        <v>0</v>
      </c>
      <c r="BV837" s="515">
        <v>0</v>
      </c>
      <c r="BW837" s="515">
        <v>0</v>
      </c>
      <c r="BX837" s="515">
        <v>0</v>
      </c>
      <c r="BY837" s="515">
        <v>0</v>
      </c>
      <c r="BZ837" s="515">
        <v>71404.6872</v>
      </c>
      <c r="CA837" s="515">
        <v>71404.6872</v>
      </c>
      <c r="CB837" s="515">
        <v>0</v>
      </c>
      <c r="CC837" s="515">
        <v>0</v>
      </c>
      <c r="CD837" s="515">
        <v>0</v>
      </c>
      <c r="CE837" s="515">
        <v>0</v>
      </c>
      <c r="CF837" s="515">
        <v>71404.6872</v>
      </c>
      <c r="CG837" s="516">
        <v>71404.6872</v>
      </c>
      <c r="CH837" s="501">
        <v>3363840</v>
      </c>
      <c r="CI837" s="501">
        <v>3363840</v>
      </c>
      <c r="CJ837" s="501">
        <v>4169760</v>
      </c>
      <c r="CK837" s="257" t="s">
        <v>1976</v>
      </c>
      <c r="CL837" s="108">
        <v>0.96</v>
      </c>
      <c r="CM837" s="245">
        <v>0.96</v>
      </c>
      <c r="CN837" s="109">
        <v>1.19</v>
      </c>
      <c r="CO837" s="436"/>
      <c r="CP837" s="436"/>
      <c r="CQ837" s="436"/>
      <c r="CR837" s="273"/>
      <c r="CS837" s="447">
        <v>68.027728487078278</v>
      </c>
      <c r="CT837" s="448">
        <v>67.892956025001254</v>
      </c>
      <c r="CU837" s="441">
        <v>0.38597918128640035</v>
      </c>
      <c r="CV837" s="442">
        <v>0.38481232014287636</v>
      </c>
      <c r="CW837" s="450" t="s">
        <v>2221</v>
      </c>
      <c r="CX837" s="242"/>
      <c r="CY837" s="436"/>
      <c r="CZ837" s="436"/>
      <c r="DA837" s="437"/>
      <c r="DB837" s="438"/>
      <c r="DC837" s="457">
        <v>80360</v>
      </c>
      <c r="DD837" s="458">
        <v>0</v>
      </c>
      <c r="DE837" s="459">
        <v>0</v>
      </c>
      <c r="DF837" s="357">
        <v>26786.666666666668</v>
      </c>
    </row>
    <row r="838" spans="1:110" ht="35.25" customHeight="1" x14ac:dyDescent="0.25">
      <c r="A838" s="401" t="s">
        <v>56</v>
      </c>
      <c r="B838" s="48" t="s">
        <v>57</v>
      </c>
      <c r="C838" s="48" t="s">
        <v>1099</v>
      </c>
      <c r="D838" s="145" t="s">
        <v>1430</v>
      </c>
      <c r="E838" s="145" t="s">
        <v>1431</v>
      </c>
      <c r="F838" s="145" t="s">
        <v>1433</v>
      </c>
      <c r="G838" s="14" t="s">
        <v>1431</v>
      </c>
      <c r="H838" s="22" t="s">
        <v>1978</v>
      </c>
      <c r="I838" s="145" t="s">
        <v>1981</v>
      </c>
      <c r="J838" s="426">
        <v>3.0622658277817751</v>
      </c>
      <c r="K838" s="426">
        <v>7.5594696812460001</v>
      </c>
      <c r="L838" s="488">
        <v>874.2</v>
      </c>
      <c r="M838" s="498"/>
      <c r="N838" s="498"/>
      <c r="O838" s="498"/>
      <c r="P838" s="498"/>
      <c r="Q838" s="498"/>
      <c r="R838" s="498"/>
      <c r="S838" s="498"/>
      <c r="T838" s="498"/>
      <c r="U838" s="498"/>
      <c r="V838" s="498"/>
      <c r="W838" s="498"/>
      <c r="X838" s="498"/>
      <c r="Y838" s="498"/>
      <c r="Z838" s="498"/>
      <c r="AA838" s="498"/>
      <c r="AB838" s="498"/>
      <c r="AC838" s="498">
        <v>35</v>
      </c>
      <c r="AD838" s="498">
        <v>35</v>
      </c>
      <c r="AE838" s="498"/>
      <c r="AF838" s="498"/>
      <c r="AG838" s="585"/>
      <c r="AH838" s="498"/>
      <c r="AI838" s="498">
        <f t="shared" si="63"/>
        <v>35</v>
      </c>
      <c r="AJ838" s="498">
        <f t="shared" si="64"/>
        <v>35</v>
      </c>
      <c r="AK838" s="498"/>
      <c r="AL838" s="498"/>
      <c r="AM838" s="498"/>
      <c r="AN838" s="498"/>
      <c r="AO838" s="498"/>
      <c r="AP838" s="498"/>
      <c r="AQ838" s="498"/>
      <c r="AR838" s="498"/>
      <c r="AS838" s="498"/>
      <c r="AT838" s="498"/>
      <c r="AU838" s="498"/>
      <c r="AV838" s="498"/>
      <c r="AW838" s="498"/>
      <c r="AX838" s="498"/>
      <c r="AY838" s="498"/>
      <c r="AZ838" s="498"/>
      <c r="BA838" s="498">
        <v>181.32499999999999</v>
      </c>
      <c r="BB838" s="498">
        <v>181.32499999999999</v>
      </c>
      <c r="BC838" s="498"/>
      <c r="BD838" s="498"/>
      <c r="BE838" s="498"/>
      <c r="BF838" s="498"/>
      <c r="BG838" s="256">
        <f t="shared" si="65"/>
        <v>181.32499999999999</v>
      </c>
      <c r="BH838" s="26">
        <f t="shared" si="66"/>
        <v>181.32499999999999</v>
      </c>
      <c r="BI838" s="514">
        <f t="shared" si="62"/>
        <v>9.2512755102040808E-2</v>
      </c>
      <c r="BJ838" s="515">
        <v>0</v>
      </c>
      <c r="BK838" s="515">
        <v>0</v>
      </c>
      <c r="BL838" s="515">
        <v>0</v>
      </c>
      <c r="BM838" s="515">
        <v>0</v>
      </c>
      <c r="BN838" s="515">
        <v>0</v>
      </c>
      <c r="BO838" s="515">
        <v>0</v>
      </c>
      <c r="BP838" s="515">
        <v>0</v>
      </c>
      <c r="BQ838" s="515">
        <v>0</v>
      </c>
      <c r="BR838" s="515">
        <v>0</v>
      </c>
      <c r="BS838" s="515">
        <v>0</v>
      </c>
      <c r="BT838" s="515">
        <v>0</v>
      </c>
      <c r="BU838" s="515">
        <v>0</v>
      </c>
      <c r="BV838" s="515">
        <v>0</v>
      </c>
      <c r="BW838" s="515">
        <v>0</v>
      </c>
      <c r="BX838" s="515">
        <v>0</v>
      </c>
      <c r="BY838" s="515">
        <v>0</v>
      </c>
      <c r="BZ838" s="515">
        <v>212846.538</v>
      </c>
      <c r="CA838" s="515">
        <v>212846.538</v>
      </c>
      <c r="CB838" s="515">
        <v>0</v>
      </c>
      <c r="CC838" s="515">
        <v>0</v>
      </c>
      <c r="CD838" s="515">
        <v>0</v>
      </c>
      <c r="CE838" s="515">
        <v>0</v>
      </c>
      <c r="CF838" s="515">
        <v>212846.538</v>
      </c>
      <c r="CG838" s="516">
        <v>212846.538</v>
      </c>
      <c r="CH838" s="501">
        <v>7533599.9999999991</v>
      </c>
      <c r="CI838" s="501">
        <v>7533599.9999999991</v>
      </c>
      <c r="CJ838" s="501">
        <v>6867840</v>
      </c>
      <c r="CK838" s="257" t="s">
        <v>1976</v>
      </c>
      <c r="CL838" s="108">
        <v>2.15</v>
      </c>
      <c r="CM838" s="245">
        <v>2.15</v>
      </c>
      <c r="CN838" s="109">
        <v>1.96</v>
      </c>
      <c r="CO838" s="436"/>
      <c r="CP838" s="436"/>
      <c r="CQ838" s="436"/>
      <c r="CR838" s="273"/>
      <c r="CS838" s="447">
        <v>69.740480855103584</v>
      </c>
      <c r="CT838" s="448">
        <v>49.268412218306651</v>
      </c>
      <c r="CU838" s="441">
        <v>0.13012397807440498</v>
      </c>
      <c r="CV838" s="442">
        <v>9.9618734985749094E-2</v>
      </c>
      <c r="CW838" s="450" t="s">
        <v>2212</v>
      </c>
      <c r="CX838" s="242"/>
      <c r="CY838" s="436"/>
      <c r="CZ838" s="436"/>
      <c r="DA838" s="437"/>
      <c r="DB838" s="438"/>
      <c r="DC838" s="457">
        <v>0</v>
      </c>
      <c r="DD838" s="458">
        <v>0</v>
      </c>
      <c r="DE838" s="459">
        <v>0</v>
      </c>
      <c r="DF838" s="357">
        <v>0</v>
      </c>
    </row>
    <row r="839" spans="1:110" ht="35.25" customHeight="1" x14ac:dyDescent="0.25">
      <c r="A839" s="401" t="s">
        <v>56</v>
      </c>
      <c r="B839" s="48" t="s">
        <v>57</v>
      </c>
      <c r="C839" s="48" t="s">
        <v>1099</v>
      </c>
      <c r="D839" s="145" t="s">
        <v>1247</v>
      </c>
      <c r="E839" s="145" t="s">
        <v>1248</v>
      </c>
      <c r="F839" s="145" t="s">
        <v>1434</v>
      </c>
      <c r="G839" s="14" t="s">
        <v>1248</v>
      </c>
      <c r="H839" s="22" t="s">
        <v>1978</v>
      </c>
      <c r="I839" s="145" t="s">
        <v>1981</v>
      </c>
      <c r="J839" s="426">
        <v>2.0535194374536609</v>
      </c>
      <c r="K839" s="426">
        <v>2.4874999948259999</v>
      </c>
      <c r="L839" s="488">
        <v>300.10000000000002</v>
      </c>
      <c r="M839" s="498"/>
      <c r="N839" s="498"/>
      <c r="O839" s="498"/>
      <c r="P839" s="498"/>
      <c r="Q839" s="498"/>
      <c r="R839" s="498"/>
      <c r="S839" s="498"/>
      <c r="T839" s="498"/>
      <c r="U839" s="498"/>
      <c r="V839" s="498"/>
      <c r="W839" s="498"/>
      <c r="X839" s="498"/>
      <c r="Y839" s="498"/>
      <c r="Z839" s="498"/>
      <c r="AA839" s="498"/>
      <c r="AB839" s="498"/>
      <c r="AC839" s="498">
        <v>14</v>
      </c>
      <c r="AD839" s="498">
        <v>14</v>
      </c>
      <c r="AE839" s="498"/>
      <c r="AF839" s="498"/>
      <c r="AG839" s="585"/>
      <c r="AH839" s="498"/>
      <c r="AI839" s="498">
        <f t="shared" si="63"/>
        <v>14</v>
      </c>
      <c r="AJ839" s="498">
        <f t="shared" si="64"/>
        <v>14</v>
      </c>
      <c r="AK839" s="498"/>
      <c r="AL839" s="498"/>
      <c r="AM839" s="498"/>
      <c r="AN839" s="498"/>
      <c r="AO839" s="498"/>
      <c r="AP839" s="498"/>
      <c r="AQ839" s="498"/>
      <c r="AR839" s="498"/>
      <c r="AS839" s="498"/>
      <c r="AT839" s="498"/>
      <c r="AU839" s="498"/>
      <c r="AV839" s="498"/>
      <c r="AW839" s="498"/>
      <c r="AX839" s="498"/>
      <c r="AY839" s="498"/>
      <c r="AZ839" s="498"/>
      <c r="BA839" s="498">
        <v>84.69</v>
      </c>
      <c r="BB839" s="498">
        <v>84.69</v>
      </c>
      <c r="BC839" s="498"/>
      <c r="BD839" s="498"/>
      <c r="BE839" s="498"/>
      <c r="BF839" s="498"/>
      <c r="BG839" s="256">
        <f t="shared" si="65"/>
        <v>84.69</v>
      </c>
      <c r="BH839" s="26">
        <f t="shared" si="66"/>
        <v>84.69</v>
      </c>
      <c r="BI839" s="514">
        <f t="shared" si="62"/>
        <v>0.1365967741935484</v>
      </c>
      <c r="BJ839" s="515">
        <v>0</v>
      </c>
      <c r="BK839" s="515">
        <v>0</v>
      </c>
      <c r="BL839" s="515">
        <v>0</v>
      </c>
      <c r="BM839" s="515">
        <v>0</v>
      </c>
      <c r="BN839" s="515">
        <v>0</v>
      </c>
      <c r="BO839" s="515">
        <v>0</v>
      </c>
      <c r="BP839" s="515">
        <v>0</v>
      </c>
      <c r="BQ839" s="515">
        <v>0</v>
      </c>
      <c r="BR839" s="515">
        <v>0</v>
      </c>
      <c r="BS839" s="515">
        <v>0</v>
      </c>
      <c r="BT839" s="515">
        <v>0</v>
      </c>
      <c r="BU839" s="515">
        <v>0</v>
      </c>
      <c r="BV839" s="515">
        <v>0</v>
      </c>
      <c r="BW839" s="515">
        <v>0</v>
      </c>
      <c r="BX839" s="515">
        <v>0</v>
      </c>
      <c r="BY839" s="515">
        <v>0</v>
      </c>
      <c r="BZ839" s="515">
        <v>99412.509600000005</v>
      </c>
      <c r="CA839" s="515">
        <v>99412.509600000005</v>
      </c>
      <c r="CB839" s="515">
        <v>0</v>
      </c>
      <c r="CC839" s="515">
        <v>0</v>
      </c>
      <c r="CD839" s="515">
        <v>0</v>
      </c>
      <c r="CE839" s="515">
        <v>0</v>
      </c>
      <c r="CF839" s="515">
        <v>99412.509600000005</v>
      </c>
      <c r="CG839" s="516">
        <v>99412.509600000005</v>
      </c>
      <c r="CH839" s="501">
        <v>5220960</v>
      </c>
      <c r="CI839" s="501">
        <v>5220960</v>
      </c>
      <c r="CJ839" s="501">
        <v>2172480</v>
      </c>
      <c r="CK839" s="257" t="s">
        <v>1976</v>
      </c>
      <c r="CL839" s="108">
        <v>1.49</v>
      </c>
      <c r="CM839" s="245">
        <v>1.49</v>
      </c>
      <c r="CN839" s="109">
        <v>0.62</v>
      </c>
      <c r="CO839" s="436"/>
      <c r="CP839" s="436"/>
      <c r="CQ839" s="436"/>
      <c r="CR839" s="273"/>
      <c r="CS839" s="447">
        <v>43.326376569996746</v>
      </c>
      <c r="CT839" s="448">
        <v>43.326376569996746</v>
      </c>
      <c r="CU839" s="441">
        <v>1.0039949460244124</v>
      </c>
      <c r="CV839" s="442">
        <v>1.0039949460244124</v>
      </c>
      <c r="CW839" s="450" t="s">
        <v>2310</v>
      </c>
      <c r="CX839" s="242"/>
      <c r="CY839" s="436"/>
      <c r="CZ839" s="436"/>
      <c r="DA839" s="437"/>
      <c r="DB839" s="438"/>
      <c r="DC839" s="457">
        <v>21345</v>
      </c>
      <c r="DD839" s="458">
        <v>0</v>
      </c>
      <c r="DE839" s="459">
        <v>2086</v>
      </c>
      <c r="DF839" s="357">
        <v>7810.333333333333</v>
      </c>
    </row>
    <row r="840" spans="1:110" ht="35.25" customHeight="1" x14ac:dyDescent="0.25">
      <c r="A840" s="401" t="s">
        <v>56</v>
      </c>
      <c r="B840" s="48" t="s">
        <v>57</v>
      </c>
      <c r="C840" s="48" t="s">
        <v>1099</v>
      </c>
      <c r="D840" s="145" t="s">
        <v>1247</v>
      </c>
      <c r="E840" s="145" t="s">
        <v>1248</v>
      </c>
      <c r="F840" s="145" t="s">
        <v>1435</v>
      </c>
      <c r="G840" s="14" t="s">
        <v>1248</v>
      </c>
      <c r="H840" s="22" t="s">
        <v>1979</v>
      </c>
      <c r="I840" s="145" t="s">
        <v>1981</v>
      </c>
      <c r="J840" s="426">
        <v>2.2696793782382572</v>
      </c>
      <c r="K840" s="426">
        <v>3.0979166602229999</v>
      </c>
      <c r="L840" s="488">
        <v>779.2</v>
      </c>
      <c r="M840" s="498"/>
      <c r="N840" s="498"/>
      <c r="O840" s="498"/>
      <c r="P840" s="498"/>
      <c r="Q840" s="498"/>
      <c r="R840" s="498"/>
      <c r="S840" s="498"/>
      <c r="T840" s="498"/>
      <c r="U840" s="498"/>
      <c r="V840" s="498"/>
      <c r="W840" s="498"/>
      <c r="X840" s="498"/>
      <c r="Y840" s="498"/>
      <c r="Z840" s="498"/>
      <c r="AA840" s="498"/>
      <c r="AB840" s="498"/>
      <c r="AC840" s="498">
        <v>31</v>
      </c>
      <c r="AD840" s="498">
        <v>31</v>
      </c>
      <c r="AE840" s="498"/>
      <c r="AF840" s="498"/>
      <c r="AG840" s="585"/>
      <c r="AH840" s="498"/>
      <c r="AI840" s="498">
        <f t="shared" si="63"/>
        <v>31</v>
      </c>
      <c r="AJ840" s="498">
        <f t="shared" si="64"/>
        <v>31</v>
      </c>
      <c r="AK840" s="498"/>
      <c r="AL840" s="498"/>
      <c r="AM840" s="498"/>
      <c r="AN840" s="498"/>
      <c r="AO840" s="498"/>
      <c r="AP840" s="498"/>
      <c r="AQ840" s="498"/>
      <c r="AR840" s="498"/>
      <c r="AS840" s="498"/>
      <c r="AT840" s="498"/>
      <c r="AU840" s="498"/>
      <c r="AV840" s="498"/>
      <c r="AW840" s="498"/>
      <c r="AX840" s="498"/>
      <c r="AY840" s="498"/>
      <c r="AZ840" s="498"/>
      <c r="BA840" s="498">
        <v>157.94</v>
      </c>
      <c r="BB840" s="498">
        <v>157.94</v>
      </c>
      <c r="BC840" s="498"/>
      <c r="BD840" s="498"/>
      <c r="BE840" s="498"/>
      <c r="BF840" s="498"/>
      <c r="BG840" s="256">
        <f t="shared" si="65"/>
        <v>157.94</v>
      </c>
      <c r="BH840" s="26">
        <f t="shared" si="66"/>
        <v>157.94</v>
      </c>
      <c r="BI840" s="514">
        <f t="shared" si="62"/>
        <v>0.98712499999999992</v>
      </c>
      <c r="BJ840" s="515">
        <v>0</v>
      </c>
      <c r="BK840" s="515">
        <v>0</v>
      </c>
      <c r="BL840" s="515">
        <v>0</v>
      </c>
      <c r="BM840" s="515">
        <v>0</v>
      </c>
      <c r="BN840" s="515">
        <v>0</v>
      </c>
      <c r="BO840" s="515">
        <v>0</v>
      </c>
      <c r="BP840" s="515">
        <v>0</v>
      </c>
      <c r="BQ840" s="515">
        <v>0</v>
      </c>
      <c r="BR840" s="515">
        <v>0</v>
      </c>
      <c r="BS840" s="515">
        <v>0</v>
      </c>
      <c r="BT840" s="515">
        <v>0</v>
      </c>
      <c r="BU840" s="515">
        <v>0</v>
      </c>
      <c r="BV840" s="515">
        <v>0</v>
      </c>
      <c r="BW840" s="515">
        <v>0</v>
      </c>
      <c r="BX840" s="515">
        <v>0</v>
      </c>
      <c r="BY840" s="515">
        <v>0</v>
      </c>
      <c r="BZ840" s="515">
        <v>185396.28959999999</v>
      </c>
      <c r="CA840" s="515">
        <v>185396.28959999999</v>
      </c>
      <c r="CB840" s="515">
        <v>0</v>
      </c>
      <c r="CC840" s="515">
        <v>0</v>
      </c>
      <c r="CD840" s="515">
        <v>0</v>
      </c>
      <c r="CE840" s="515">
        <v>0</v>
      </c>
      <c r="CF840" s="515">
        <v>185396.28959999999</v>
      </c>
      <c r="CG840" s="516">
        <v>185396.28959999999</v>
      </c>
      <c r="CH840" s="501">
        <v>6727680</v>
      </c>
      <c r="CI840" s="501">
        <v>6727680</v>
      </c>
      <c r="CJ840" s="501">
        <v>560640</v>
      </c>
      <c r="CK840" s="257" t="s">
        <v>1976</v>
      </c>
      <c r="CL840" s="108">
        <v>1.92</v>
      </c>
      <c r="CM840" s="245">
        <v>1.92</v>
      </c>
      <c r="CN840" s="109">
        <v>0.16</v>
      </c>
      <c r="CO840" s="436"/>
      <c r="CP840" s="436"/>
      <c r="CQ840" s="436"/>
      <c r="CR840" s="273"/>
      <c r="CS840" s="447">
        <v>22.179569754244223</v>
      </c>
      <c r="CT840" s="448">
        <v>22.179569754244223</v>
      </c>
      <c r="CU840" s="441">
        <v>0.6903022022836165</v>
      </c>
      <c r="CV840" s="442">
        <v>0.6903022022836165</v>
      </c>
      <c r="CW840" s="450" t="s">
        <v>2261</v>
      </c>
      <c r="CX840" s="242"/>
      <c r="CY840" s="436"/>
      <c r="CZ840" s="436"/>
      <c r="DA840" s="437"/>
      <c r="DB840" s="438"/>
      <c r="DC840" s="457">
        <v>0</v>
      </c>
      <c r="DD840" s="458">
        <v>0</v>
      </c>
      <c r="DE840" s="459">
        <v>0</v>
      </c>
      <c r="DF840" s="357">
        <v>0</v>
      </c>
    </row>
    <row r="841" spans="1:110" ht="35.25" customHeight="1" x14ac:dyDescent="0.25">
      <c r="A841" s="401" t="s">
        <v>56</v>
      </c>
      <c r="B841" s="48" t="s">
        <v>57</v>
      </c>
      <c r="C841" s="48" t="s">
        <v>1099</v>
      </c>
      <c r="D841" s="145" t="s">
        <v>1247</v>
      </c>
      <c r="E841" s="145" t="s">
        <v>1248</v>
      </c>
      <c r="F841" s="145" t="s">
        <v>1436</v>
      </c>
      <c r="G841" s="14" t="s">
        <v>1248</v>
      </c>
      <c r="H841" s="22" t="s">
        <v>1978</v>
      </c>
      <c r="I841" s="145" t="s">
        <v>1981</v>
      </c>
      <c r="J841" s="426">
        <v>2.5506873012582316</v>
      </c>
      <c r="K841" s="426">
        <v>3.6804924165870001</v>
      </c>
      <c r="L841" s="488">
        <v>737.9</v>
      </c>
      <c r="M841" s="498"/>
      <c r="N841" s="498"/>
      <c r="O841" s="498"/>
      <c r="P841" s="498"/>
      <c r="Q841" s="498"/>
      <c r="R841" s="498"/>
      <c r="S841" s="498"/>
      <c r="T841" s="498"/>
      <c r="U841" s="498"/>
      <c r="V841" s="498"/>
      <c r="W841" s="498"/>
      <c r="X841" s="498"/>
      <c r="Y841" s="498"/>
      <c r="Z841" s="498"/>
      <c r="AA841" s="498"/>
      <c r="AB841" s="498"/>
      <c r="AC841" s="498">
        <v>10</v>
      </c>
      <c r="AD841" s="498">
        <v>10</v>
      </c>
      <c r="AE841" s="498"/>
      <c r="AF841" s="498"/>
      <c r="AG841" s="585"/>
      <c r="AH841" s="498"/>
      <c r="AI841" s="498">
        <f t="shared" si="63"/>
        <v>10</v>
      </c>
      <c r="AJ841" s="498">
        <f t="shared" si="64"/>
        <v>10</v>
      </c>
      <c r="AK841" s="498"/>
      <c r="AL841" s="498"/>
      <c r="AM841" s="498"/>
      <c r="AN841" s="498"/>
      <c r="AO841" s="498"/>
      <c r="AP841" s="498"/>
      <c r="AQ841" s="498"/>
      <c r="AR841" s="498"/>
      <c r="AS841" s="498"/>
      <c r="AT841" s="498"/>
      <c r="AU841" s="498"/>
      <c r="AV841" s="498"/>
      <c r="AW841" s="498"/>
      <c r="AX841" s="498"/>
      <c r="AY841" s="498"/>
      <c r="AZ841" s="498"/>
      <c r="BA841" s="498">
        <v>61.77</v>
      </c>
      <c r="BB841" s="498">
        <v>61.77</v>
      </c>
      <c r="BC841" s="498"/>
      <c r="BD841" s="498"/>
      <c r="BE841" s="498"/>
      <c r="BF841" s="498"/>
      <c r="BG841" s="256">
        <f t="shared" si="65"/>
        <v>61.77</v>
      </c>
      <c r="BH841" s="26">
        <f t="shared" si="66"/>
        <v>61.77</v>
      </c>
      <c r="BI841" s="514">
        <f t="shared" ref="BI841:BI904" si="67">IF(CN841=0,0,BG841/1000/CN841)</f>
        <v>3.7436363636363643E-2</v>
      </c>
      <c r="BJ841" s="515">
        <v>0</v>
      </c>
      <c r="BK841" s="515">
        <v>0</v>
      </c>
      <c r="BL841" s="515">
        <v>0</v>
      </c>
      <c r="BM841" s="515">
        <v>0</v>
      </c>
      <c r="BN841" s="515">
        <v>0</v>
      </c>
      <c r="BO841" s="515">
        <v>0</v>
      </c>
      <c r="BP841" s="515">
        <v>0</v>
      </c>
      <c r="BQ841" s="515">
        <v>0</v>
      </c>
      <c r="BR841" s="515">
        <v>0</v>
      </c>
      <c r="BS841" s="515">
        <v>0</v>
      </c>
      <c r="BT841" s="515">
        <v>0</v>
      </c>
      <c r="BU841" s="515">
        <v>0</v>
      </c>
      <c r="BV841" s="515">
        <v>0</v>
      </c>
      <c r="BW841" s="515">
        <v>0</v>
      </c>
      <c r="BX841" s="515">
        <v>0</v>
      </c>
      <c r="BY841" s="515">
        <v>0</v>
      </c>
      <c r="BZ841" s="515">
        <v>72508.096800000014</v>
      </c>
      <c r="CA841" s="515">
        <v>72508.096800000014</v>
      </c>
      <c r="CB841" s="515">
        <v>0</v>
      </c>
      <c r="CC841" s="515">
        <v>0</v>
      </c>
      <c r="CD841" s="515">
        <v>0</v>
      </c>
      <c r="CE841" s="515">
        <v>0</v>
      </c>
      <c r="CF841" s="515">
        <v>72508.096800000014</v>
      </c>
      <c r="CG841" s="516">
        <v>72508.096800000014</v>
      </c>
      <c r="CH841" s="501">
        <v>5991840</v>
      </c>
      <c r="CI841" s="501">
        <v>5991840</v>
      </c>
      <c r="CJ841" s="501">
        <v>5781600</v>
      </c>
      <c r="CK841" s="257" t="s">
        <v>1976</v>
      </c>
      <c r="CL841" s="108">
        <v>1.71</v>
      </c>
      <c r="CM841" s="245">
        <v>1.71</v>
      </c>
      <c r="CN841" s="109">
        <v>1.65</v>
      </c>
      <c r="CO841" s="436"/>
      <c r="CP841" s="436"/>
      <c r="CQ841" s="436"/>
      <c r="CR841" s="273"/>
      <c r="CS841" s="447">
        <v>66.816644594556024</v>
      </c>
      <c r="CT841" s="448">
        <v>66.816644594556024</v>
      </c>
      <c r="CU841" s="441">
        <v>1.1578991982606002</v>
      </c>
      <c r="CV841" s="442">
        <v>1.1578991982606002</v>
      </c>
      <c r="CW841" s="450" t="s">
        <v>2209</v>
      </c>
      <c r="CX841" s="242"/>
      <c r="CY841" s="436"/>
      <c r="CZ841" s="436"/>
      <c r="DA841" s="437"/>
      <c r="DB841" s="438"/>
      <c r="DC841" s="457">
        <v>60288</v>
      </c>
      <c r="DD841" s="458">
        <v>0</v>
      </c>
      <c r="DE841" s="459">
        <v>0</v>
      </c>
      <c r="DF841" s="357">
        <v>20096</v>
      </c>
    </row>
    <row r="842" spans="1:110" ht="35.25" customHeight="1" x14ac:dyDescent="0.25">
      <c r="A842" s="401" t="s">
        <v>56</v>
      </c>
      <c r="B842" s="48" t="s">
        <v>57</v>
      </c>
      <c r="C842" s="48" t="s">
        <v>1099</v>
      </c>
      <c r="D842" s="145" t="s">
        <v>1247</v>
      </c>
      <c r="E842" s="145" t="s">
        <v>1248</v>
      </c>
      <c r="F842" s="145" t="s">
        <v>1437</v>
      </c>
      <c r="G842" s="14" t="s">
        <v>1248</v>
      </c>
      <c r="H842" s="22" t="s">
        <v>1978</v>
      </c>
      <c r="I842" s="145" t="s">
        <v>1981</v>
      </c>
      <c r="J842" s="426">
        <v>2.0535194374536609</v>
      </c>
      <c r="K842" s="426">
        <v>1.8621212082480001</v>
      </c>
      <c r="L842" s="488">
        <v>174.5</v>
      </c>
      <c r="M842" s="498"/>
      <c r="N842" s="498"/>
      <c r="O842" s="498"/>
      <c r="P842" s="498"/>
      <c r="Q842" s="498"/>
      <c r="R842" s="498"/>
      <c r="S842" s="498"/>
      <c r="T842" s="498"/>
      <c r="U842" s="498"/>
      <c r="V842" s="498"/>
      <c r="W842" s="498"/>
      <c r="X842" s="498"/>
      <c r="Y842" s="498"/>
      <c r="Z842" s="498"/>
      <c r="AA842" s="498"/>
      <c r="AB842" s="498"/>
      <c r="AC842" s="498">
        <v>4</v>
      </c>
      <c r="AD842" s="498">
        <v>4</v>
      </c>
      <c r="AE842" s="498"/>
      <c r="AF842" s="498"/>
      <c r="AG842" s="585"/>
      <c r="AH842" s="498"/>
      <c r="AI842" s="498">
        <f t="shared" ref="AI842:AI905" si="68">SUM(M842,O842,Q842,S842,U842,W842,Y842,AA842,AC842,AE842,AG842)</f>
        <v>4</v>
      </c>
      <c r="AJ842" s="498">
        <f t="shared" ref="AJ842:AJ905" si="69">SUM(N842,P842,R842,T842,V842,X842,Z842,AB842,AD842,AF842,AH842)</f>
        <v>4</v>
      </c>
      <c r="AK842" s="498"/>
      <c r="AL842" s="498"/>
      <c r="AM842" s="498"/>
      <c r="AN842" s="498"/>
      <c r="AO842" s="498"/>
      <c r="AP842" s="498"/>
      <c r="AQ842" s="498"/>
      <c r="AR842" s="498"/>
      <c r="AS842" s="498"/>
      <c r="AT842" s="498"/>
      <c r="AU842" s="498"/>
      <c r="AV842" s="498"/>
      <c r="AW842" s="498"/>
      <c r="AX842" s="498"/>
      <c r="AY842" s="498"/>
      <c r="AZ842" s="498"/>
      <c r="BA842" s="498">
        <v>20.8</v>
      </c>
      <c r="BB842" s="498">
        <v>20.8</v>
      </c>
      <c r="BC842" s="498"/>
      <c r="BD842" s="498"/>
      <c r="BE842" s="498"/>
      <c r="BF842" s="498"/>
      <c r="BG842" s="256">
        <f t="shared" ref="BG842:BG905" si="70">SUM(AK842,AM842,AO842,AQ842,AS842,AU842,AW842,AY842,BA842,BC842,BE842)</f>
        <v>20.8</v>
      </c>
      <c r="BH842" s="26">
        <f t="shared" ref="BH842:BH905" si="71">SUM(AL842,AN842,AP842,AR842,AT842,AV842,AX842,AZ842,BB842,BD842,BF842)</f>
        <v>20.8</v>
      </c>
      <c r="BI842" s="514">
        <f t="shared" si="67"/>
        <v>9.4545454545454544E-2</v>
      </c>
      <c r="BJ842" s="515">
        <v>0</v>
      </c>
      <c r="BK842" s="515">
        <v>0</v>
      </c>
      <c r="BL842" s="515">
        <v>0</v>
      </c>
      <c r="BM842" s="515">
        <v>0</v>
      </c>
      <c r="BN842" s="515">
        <v>0</v>
      </c>
      <c r="BO842" s="515">
        <v>0</v>
      </c>
      <c r="BP842" s="515">
        <v>0</v>
      </c>
      <c r="BQ842" s="515">
        <v>0</v>
      </c>
      <c r="BR842" s="515">
        <v>0</v>
      </c>
      <c r="BS842" s="515">
        <v>0</v>
      </c>
      <c r="BT842" s="515">
        <v>0</v>
      </c>
      <c r="BU842" s="515">
        <v>0</v>
      </c>
      <c r="BV842" s="515">
        <v>0</v>
      </c>
      <c r="BW842" s="515">
        <v>0</v>
      </c>
      <c r="BX842" s="515">
        <v>0</v>
      </c>
      <c r="BY842" s="515">
        <v>0</v>
      </c>
      <c r="BZ842" s="515">
        <v>24415.872000000003</v>
      </c>
      <c r="CA842" s="515">
        <v>24415.872000000003</v>
      </c>
      <c r="CB842" s="515">
        <v>0</v>
      </c>
      <c r="CC842" s="515">
        <v>0</v>
      </c>
      <c r="CD842" s="515">
        <v>0</v>
      </c>
      <c r="CE842" s="515">
        <v>0</v>
      </c>
      <c r="CF842" s="515">
        <v>24415.872000000003</v>
      </c>
      <c r="CG842" s="516">
        <v>24415.872000000003</v>
      </c>
      <c r="CH842" s="501">
        <v>2277600</v>
      </c>
      <c r="CI842" s="501">
        <v>2277600</v>
      </c>
      <c r="CJ842" s="501">
        <v>770880.00000000012</v>
      </c>
      <c r="CK842" s="257" t="s">
        <v>1976</v>
      </c>
      <c r="CL842" s="108">
        <v>0.65</v>
      </c>
      <c r="CM842" s="245">
        <v>0.65</v>
      </c>
      <c r="CN842" s="109">
        <v>0.22</v>
      </c>
      <c r="CO842" s="436"/>
      <c r="CP842" s="436"/>
      <c r="CQ842" s="436"/>
      <c r="CR842" s="273"/>
      <c r="CS842" s="447">
        <v>15.861423503099118</v>
      </c>
      <c r="CT842" s="448">
        <v>15.861423503099118</v>
      </c>
      <c r="CU842" s="441">
        <v>0.66151835990718855</v>
      </c>
      <c r="CV842" s="442">
        <v>0.66151835990718855</v>
      </c>
      <c r="CW842" s="450" t="s">
        <v>2261</v>
      </c>
      <c r="CX842" s="242"/>
      <c r="CY842" s="436"/>
      <c r="CZ842" s="436"/>
      <c r="DA842" s="437"/>
      <c r="DB842" s="438"/>
      <c r="DC842" s="457">
        <v>0</v>
      </c>
      <c r="DD842" s="458">
        <v>0</v>
      </c>
      <c r="DE842" s="459">
        <v>0</v>
      </c>
      <c r="DF842" s="357">
        <v>0</v>
      </c>
    </row>
    <row r="843" spans="1:110" ht="35.25" customHeight="1" x14ac:dyDescent="0.25">
      <c r="A843" s="401" t="s">
        <v>56</v>
      </c>
      <c r="B843" s="48" t="s">
        <v>57</v>
      </c>
      <c r="C843" s="48" t="s">
        <v>1099</v>
      </c>
      <c r="D843" s="145" t="s">
        <v>1247</v>
      </c>
      <c r="E843" s="145" t="s">
        <v>1248</v>
      </c>
      <c r="F843" s="145" t="s">
        <v>1438</v>
      </c>
      <c r="G843" s="14" t="s">
        <v>1248</v>
      </c>
      <c r="H843" s="22" t="s">
        <v>1979</v>
      </c>
      <c r="I843" s="145" t="s">
        <v>1981</v>
      </c>
      <c r="J843" s="426">
        <v>2.4281966681469602</v>
      </c>
      <c r="K843" s="426">
        <v>2.653787873268</v>
      </c>
      <c r="L843" s="488">
        <v>998.5</v>
      </c>
      <c r="M843" s="498"/>
      <c r="N843" s="498"/>
      <c r="O843" s="498"/>
      <c r="P843" s="498"/>
      <c r="Q843" s="498"/>
      <c r="R843" s="498"/>
      <c r="S843" s="498"/>
      <c r="T843" s="498"/>
      <c r="U843" s="498"/>
      <c r="V843" s="498"/>
      <c r="W843" s="498"/>
      <c r="X843" s="498"/>
      <c r="Y843" s="498"/>
      <c r="Z843" s="498"/>
      <c r="AA843" s="498"/>
      <c r="AB843" s="498"/>
      <c r="AC843" s="498">
        <v>11</v>
      </c>
      <c r="AD843" s="498">
        <v>11</v>
      </c>
      <c r="AE843" s="498"/>
      <c r="AF843" s="498"/>
      <c r="AG843" s="585"/>
      <c r="AH843" s="498"/>
      <c r="AI843" s="498">
        <f t="shared" si="68"/>
        <v>11</v>
      </c>
      <c r="AJ843" s="498">
        <f t="shared" si="69"/>
        <v>11</v>
      </c>
      <c r="AK843" s="498"/>
      <c r="AL843" s="498"/>
      <c r="AM843" s="498"/>
      <c r="AN843" s="498"/>
      <c r="AO843" s="498"/>
      <c r="AP843" s="498"/>
      <c r="AQ843" s="498"/>
      <c r="AR843" s="498"/>
      <c r="AS843" s="498"/>
      <c r="AT843" s="498"/>
      <c r="AU843" s="498"/>
      <c r="AV843" s="498"/>
      <c r="AW843" s="498"/>
      <c r="AX843" s="498"/>
      <c r="AY843" s="498"/>
      <c r="AZ843" s="498"/>
      <c r="BA843" s="498">
        <v>64.010000000000005</v>
      </c>
      <c r="BB843" s="498">
        <v>64.010000000000005</v>
      </c>
      <c r="BC843" s="498"/>
      <c r="BD843" s="498"/>
      <c r="BE843" s="498"/>
      <c r="BF843" s="498"/>
      <c r="BG843" s="256">
        <f t="shared" si="70"/>
        <v>64.010000000000005</v>
      </c>
      <c r="BH843" s="26">
        <f t="shared" si="71"/>
        <v>64.010000000000005</v>
      </c>
      <c r="BI843" s="514">
        <f t="shared" si="67"/>
        <v>3.2658163265306128E-2</v>
      </c>
      <c r="BJ843" s="515">
        <v>0</v>
      </c>
      <c r="BK843" s="515">
        <v>0</v>
      </c>
      <c r="BL843" s="515">
        <v>0</v>
      </c>
      <c r="BM843" s="515">
        <v>0</v>
      </c>
      <c r="BN843" s="515">
        <v>0</v>
      </c>
      <c r="BO843" s="515">
        <v>0</v>
      </c>
      <c r="BP843" s="515">
        <v>0</v>
      </c>
      <c r="BQ843" s="515">
        <v>0</v>
      </c>
      <c r="BR843" s="515">
        <v>0</v>
      </c>
      <c r="BS843" s="515">
        <v>0</v>
      </c>
      <c r="BT843" s="515">
        <v>0</v>
      </c>
      <c r="BU843" s="515">
        <v>0</v>
      </c>
      <c r="BV843" s="515">
        <v>0</v>
      </c>
      <c r="BW843" s="515">
        <v>0</v>
      </c>
      <c r="BX843" s="515">
        <v>0</v>
      </c>
      <c r="BY843" s="515">
        <v>0</v>
      </c>
      <c r="BZ843" s="515">
        <v>75137.498400000011</v>
      </c>
      <c r="CA843" s="515">
        <v>75137.498400000011</v>
      </c>
      <c r="CB843" s="515">
        <v>0</v>
      </c>
      <c r="CC843" s="515">
        <v>0</v>
      </c>
      <c r="CD843" s="515">
        <v>0</v>
      </c>
      <c r="CE843" s="515">
        <v>0</v>
      </c>
      <c r="CF843" s="515">
        <v>75137.498400000011</v>
      </c>
      <c r="CG843" s="516">
        <v>75137.498400000011</v>
      </c>
      <c r="CH843" s="501">
        <v>6061920</v>
      </c>
      <c r="CI843" s="501">
        <v>6061920</v>
      </c>
      <c r="CJ843" s="501">
        <v>6867840</v>
      </c>
      <c r="CK843" s="257" t="s">
        <v>1976</v>
      </c>
      <c r="CL843" s="108">
        <v>1.73</v>
      </c>
      <c r="CM843" s="245">
        <v>1.73</v>
      </c>
      <c r="CN843" s="109">
        <v>1.96</v>
      </c>
      <c r="CO843" s="436"/>
      <c r="CP843" s="436"/>
      <c r="CQ843" s="436"/>
      <c r="CR843" s="273"/>
      <c r="CS843" s="447">
        <v>39.201861698957607</v>
      </c>
      <c r="CT843" s="448">
        <v>39.201861698957607</v>
      </c>
      <c r="CU843" s="441">
        <v>0.77258112928475298</v>
      </c>
      <c r="CV843" s="442">
        <v>0.77258112928475298</v>
      </c>
      <c r="CW843" s="450" t="s">
        <v>2219</v>
      </c>
      <c r="CX843" s="242"/>
      <c r="CY843" s="436"/>
      <c r="CZ843" s="436"/>
      <c r="DA843" s="437"/>
      <c r="DB843" s="438"/>
      <c r="DC843" s="457">
        <v>0</v>
      </c>
      <c r="DD843" s="458">
        <v>0</v>
      </c>
      <c r="DE843" s="459">
        <v>66276</v>
      </c>
      <c r="DF843" s="357">
        <v>22092</v>
      </c>
    </row>
    <row r="844" spans="1:110" ht="35.25" customHeight="1" x14ac:dyDescent="0.25">
      <c r="A844" s="401" t="s">
        <v>56</v>
      </c>
      <c r="B844" s="48" t="s">
        <v>57</v>
      </c>
      <c r="C844" s="48" t="s">
        <v>1099</v>
      </c>
      <c r="D844" s="145" t="s">
        <v>1247</v>
      </c>
      <c r="E844" s="145" t="s">
        <v>1248</v>
      </c>
      <c r="F844" s="145" t="s">
        <v>1439</v>
      </c>
      <c r="G844" s="14" t="s">
        <v>1248</v>
      </c>
      <c r="H844" s="22" t="s">
        <v>1978</v>
      </c>
      <c r="I844" s="145" t="s">
        <v>1981</v>
      </c>
      <c r="J844" s="426">
        <v>2.9397751946705037</v>
      </c>
      <c r="K844" s="426">
        <v>3.0178030240260001</v>
      </c>
      <c r="L844" s="488">
        <v>675.5</v>
      </c>
      <c r="M844" s="498"/>
      <c r="N844" s="498"/>
      <c r="O844" s="498"/>
      <c r="P844" s="498"/>
      <c r="Q844" s="498"/>
      <c r="R844" s="498"/>
      <c r="S844" s="498"/>
      <c r="T844" s="498"/>
      <c r="U844" s="498"/>
      <c r="V844" s="498"/>
      <c r="W844" s="498"/>
      <c r="X844" s="498"/>
      <c r="Y844" s="498"/>
      <c r="Z844" s="498"/>
      <c r="AA844" s="498"/>
      <c r="AB844" s="498"/>
      <c r="AC844" s="498">
        <v>27</v>
      </c>
      <c r="AD844" s="498">
        <v>27</v>
      </c>
      <c r="AE844" s="498"/>
      <c r="AF844" s="498"/>
      <c r="AG844" s="585"/>
      <c r="AH844" s="498"/>
      <c r="AI844" s="498">
        <f t="shared" si="68"/>
        <v>27</v>
      </c>
      <c r="AJ844" s="498">
        <f t="shared" si="69"/>
        <v>27</v>
      </c>
      <c r="AK844" s="498"/>
      <c r="AL844" s="498"/>
      <c r="AM844" s="498"/>
      <c r="AN844" s="498"/>
      <c r="AO844" s="498"/>
      <c r="AP844" s="498"/>
      <c r="AQ844" s="498"/>
      <c r="AR844" s="498"/>
      <c r="AS844" s="498"/>
      <c r="AT844" s="498"/>
      <c r="AU844" s="498"/>
      <c r="AV844" s="498"/>
      <c r="AW844" s="498"/>
      <c r="AX844" s="498"/>
      <c r="AY844" s="498"/>
      <c r="AZ844" s="498"/>
      <c r="BA844" s="498">
        <v>151.44</v>
      </c>
      <c r="BB844" s="498">
        <v>151.44</v>
      </c>
      <c r="BC844" s="498"/>
      <c r="BD844" s="498"/>
      <c r="BE844" s="498"/>
      <c r="BF844" s="498"/>
      <c r="BG844" s="256">
        <f t="shared" si="70"/>
        <v>151.44</v>
      </c>
      <c r="BH844" s="26">
        <f t="shared" si="71"/>
        <v>151.44</v>
      </c>
      <c r="BI844" s="514">
        <f t="shared" si="67"/>
        <v>7.3514563106796105E-2</v>
      </c>
      <c r="BJ844" s="515">
        <v>0</v>
      </c>
      <c r="BK844" s="515">
        <v>0</v>
      </c>
      <c r="BL844" s="515">
        <v>0</v>
      </c>
      <c r="BM844" s="515">
        <v>0</v>
      </c>
      <c r="BN844" s="515">
        <v>0</v>
      </c>
      <c r="BO844" s="515">
        <v>0</v>
      </c>
      <c r="BP844" s="515">
        <v>0</v>
      </c>
      <c r="BQ844" s="515">
        <v>0</v>
      </c>
      <c r="BR844" s="515">
        <v>0</v>
      </c>
      <c r="BS844" s="515">
        <v>0</v>
      </c>
      <c r="BT844" s="515">
        <v>0</v>
      </c>
      <c r="BU844" s="515">
        <v>0</v>
      </c>
      <c r="BV844" s="515">
        <v>0</v>
      </c>
      <c r="BW844" s="515">
        <v>0</v>
      </c>
      <c r="BX844" s="515">
        <v>0</v>
      </c>
      <c r="BY844" s="515">
        <v>0</v>
      </c>
      <c r="BZ844" s="515">
        <v>177766.3296</v>
      </c>
      <c r="CA844" s="515">
        <v>177766.3296</v>
      </c>
      <c r="CB844" s="515">
        <v>0</v>
      </c>
      <c r="CC844" s="515">
        <v>0</v>
      </c>
      <c r="CD844" s="515">
        <v>0</v>
      </c>
      <c r="CE844" s="515">
        <v>0</v>
      </c>
      <c r="CF844" s="515">
        <v>177766.3296</v>
      </c>
      <c r="CG844" s="516">
        <v>177766.3296</v>
      </c>
      <c r="CH844" s="501">
        <v>7253280</v>
      </c>
      <c r="CI844" s="501">
        <v>7253280</v>
      </c>
      <c r="CJ844" s="501">
        <v>7218240.0000000009</v>
      </c>
      <c r="CK844" s="257" t="s">
        <v>1976</v>
      </c>
      <c r="CL844" s="108">
        <v>2.0699999999999998</v>
      </c>
      <c r="CM844" s="245">
        <v>2.0699999999999998</v>
      </c>
      <c r="CN844" s="109">
        <v>2.06</v>
      </c>
      <c r="CO844" s="436"/>
      <c r="CP844" s="436"/>
      <c r="CQ844" s="436"/>
      <c r="CR844" s="273"/>
      <c r="CS844" s="447">
        <v>23.942723049915216</v>
      </c>
      <c r="CT844" s="448">
        <v>23.942723049915216</v>
      </c>
      <c r="CU844" s="441">
        <v>0.69591260769527741</v>
      </c>
      <c r="CV844" s="442">
        <v>0.69591260769527741</v>
      </c>
      <c r="CW844" s="450" t="s">
        <v>2314</v>
      </c>
      <c r="CX844" s="242"/>
      <c r="CY844" s="436"/>
      <c r="CZ844" s="436"/>
      <c r="DA844" s="437"/>
      <c r="DB844" s="438"/>
      <c r="DC844" s="457">
        <v>0</v>
      </c>
      <c r="DD844" s="458">
        <v>0</v>
      </c>
      <c r="DE844" s="459">
        <v>0</v>
      </c>
      <c r="DF844" s="357">
        <v>0</v>
      </c>
    </row>
    <row r="845" spans="1:110" ht="35.25" customHeight="1" x14ac:dyDescent="0.25">
      <c r="A845" s="401" t="s">
        <v>56</v>
      </c>
      <c r="B845" s="48" t="s">
        <v>57</v>
      </c>
      <c r="C845" s="48" t="s">
        <v>1099</v>
      </c>
      <c r="D845" s="145" t="s">
        <v>1440</v>
      </c>
      <c r="E845" s="145" t="s">
        <v>1124</v>
      </c>
      <c r="F845" s="145" t="s">
        <v>1441</v>
      </c>
      <c r="G845" s="14" t="s">
        <v>1124</v>
      </c>
      <c r="H845" s="22" t="s">
        <v>1979</v>
      </c>
      <c r="I845" s="145" t="s">
        <v>1981</v>
      </c>
      <c r="J845" s="426">
        <v>3.3865057389586686</v>
      </c>
      <c r="K845" s="426">
        <v>3.6958333256460003</v>
      </c>
      <c r="L845" s="488">
        <v>944.9</v>
      </c>
      <c r="M845" s="498"/>
      <c r="N845" s="498"/>
      <c r="O845" s="498"/>
      <c r="P845" s="498"/>
      <c r="Q845" s="498"/>
      <c r="R845" s="498"/>
      <c r="S845" s="498"/>
      <c r="T845" s="498"/>
      <c r="U845" s="498"/>
      <c r="V845" s="498"/>
      <c r="W845" s="498"/>
      <c r="X845" s="498"/>
      <c r="Y845" s="498"/>
      <c r="Z845" s="498"/>
      <c r="AA845" s="498"/>
      <c r="AB845" s="498"/>
      <c r="AC845" s="498">
        <v>24</v>
      </c>
      <c r="AD845" s="498">
        <v>24</v>
      </c>
      <c r="AE845" s="498"/>
      <c r="AF845" s="498"/>
      <c r="AG845" s="585"/>
      <c r="AH845" s="498"/>
      <c r="AI845" s="498">
        <f t="shared" si="68"/>
        <v>24</v>
      </c>
      <c r="AJ845" s="498">
        <f t="shared" si="69"/>
        <v>24</v>
      </c>
      <c r="AK845" s="498"/>
      <c r="AL845" s="498"/>
      <c r="AM845" s="498"/>
      <c r="AN845" s="498"/>
      <c r="AO845" s="498"/>
      <c r="AP845" s="498"/>
      <c r="AQ845" s="498"/>
      <c r="AR845" s="498"/>
      <c r="AS845" s="498"/>
      <c r="AT845" s="498"/>
      <c r="AU845" s="498"/>
      <c r="AV845" s="498"/>
      <c r="AW845" s="498"/>
      <c r="AX845" s="498"/>
      <c r="AY845" s="498"/>
      <c r="AZ845" s="498"/>
      <c r="BA845" s="498">
        <v>1650.08</v>
      </c>
      <c r="BB845" s="498">
        <v>1650.08</v>
      </c>
      <c r="BC845" s="498"/>
      <c r="BD845" s="498"/>
      <c r="BE845" s="498"/>
      <c r="BF845" s="498"/>
      <c r="BG845" s="256">
        <f t="shared" si="70"/>
        <v>1650.08</v>
      </c>
      <c r="BH845" s="26">
        <f t="shared" si="71"/>
        <v>1650.08</v>
      </c>
      <c r="BI845" s="514">
        <f t="shared" si="67"/>
        <v>0.81284729064039418</v>
      </c>
      <c r="BJ845" s="515">
        <v>0</v>
      </c>
      <c r="BK845" s="515">
        <v>0</v>
      </c>
      <c r="BL845" s="515">
        <v>0</v>
      </c>
      <c r="BM845" s="515">
        <v>0</v>
      </c>
      <c r="BN845" s="515">
        <v>0</v>
      </c>
      <c r="BO845" s="515">
        <v>0</v>
      </c>
      <c r="BP845" s="515">
        <v>0</v>
      </c>
      <c r="BQ845" s="515">
        <v>0</v>
      </c>
      <c r="BR845" s="515">
        <v>0</v>
      </c>
      <c r="BS845" s="515">
        <v>0</v>
      </c>
      <c r="BT845" s="515">
        <v>0</v>
      </c>
      <c r="BU845" s="515">
        <v>0</v>
      </c>
      <c r="BV845" s="515">
        <v>0</v>
      </c>
      <c r="BW845" s="515">
        <v>0</v>
      </c>
      <c r="BX845" s="515">
        <v>0</v>
      </c>
      <c r="BY845" s="515">
        <v>0</v>
      </c>
      <c r="BZ845" s="515">
        <v>1936929.9072</v>
      </c>
      <c r="CA845" s="515">
        <v>1936929.9072</v>
      </c>
      <c r="CB845" s="515">
        <v>0</v>
      </c>
      <c r="CC845" s="515">
        <v>0</v>
      </c>
      <c r="CD845" s="515">
        <v>0</v>
      </c>
      <c r="CE845" s="515">
        <v>0</v>
      </c>
      <c r="CF845" s="515">
        <v>1936929.9072</v>
      </c>
      <c r="CG845" s="516">
        <v>1936929.9072</v>
      </c>
      <c r="CH845" s="501">
        <v>6412320.0000000009</v>
      </c>
      <c r="CI845" s="501">
        <v>6412320.0000000009</v>
      </c>
      <c r="CJ845" s="501">
        <v>7113120</v>
      </c>
      <c r="CK845" s="257" t="s">
        <v>1976</v>
      </c>
      <c r="CL845" s="108">
        <v>1.83</v>
      </c>
      <c r="CM845" s="245">
        <v>1.83</v>
      </c>
      <c r="CN845" s="109">
        <v>2.0299999999999998</v>
      </c>
      <c r="CO845" s="436"/>
      <c r="CP845" s="436"/>
      <c r="CQ845" s="436"/>
      <c r="CR845" s="273"/>
      <c r="CS845" s="447">
        <v>150.51106041443509</v>
      </c>
      <c r="CT845" s="448">
        <v>150.51106041443509</v>
      </c>
      <c r="CU845" s="441">
        <v>1.0393060820469255</v>
      </c>
      <c r="CV845" s="442">
        <v>1.0393060820469255</v>
      </c>
      <c r="CW845" s="450" t="s">
        <v>2326</v>
      </c>
      <c r="CX845" s="242"/>
      <c r="CY845" s="436"/>
      <c r="CZ845" s="436"/>
      <c r="DA845" s="437"/>
      <c r="DB845" s="438"/>
      <c r="DC845" s="457">
        <v>0</v>
      </c>
      <c r="DD845" s="458">
        <v>51260</v>
      </c>
      <c r="DE845" s="459">
        <v>369178</v>
      </c>
      <c r="DF845" s="357">
        <v>140146</v>
      </c>
    </row>
    <row r="846" spans="1:110" ht="35.25" customHeight="1" x14ac:dyDescent="0.25">
      <c r="A846" s="401" t="s">
        <v>56</v>
      </c>
      <c r="B846" s="48" t="s">
        <v>57</v>
      </c>
      <c r="C846" s="48" t="s">
        <v>1099</v>
      </c>
      <c r="D846" s="145" t="s">
        <v>1440</v>
      </c>
      <c r="E846" s="145" t="s">
        <v>1124</v>
      </c>
      <c r="F846" s="145" t="s">
        <v>1442</v>
      </c>
      <c r="G846" s="14" t="s">
        <v>1124</v>
      </c>
      <c r="H846" s="22" t="s">
        <v>1979</v>
      </c>
      <c r="I846" s="145" t="s">
        <v>1981</v>
      </c>
      <c r="J846" s="426">
        <v>2.4858393190228529</v>
      </c>
      <c r="K846" s="426">
        <v>0.33162878718900002</v>
      </c>
      <c r="L846" s="488">
        <v>70.8</v>
      </c>
      <c r="M846" s="498"/>
      <c r="N846" s="498"/>
      <c r="O846" s="498"/>
      <c r="P846" s="498"/>
      <c r="Q846" s="498"/>
      <c r="R846" s="498"/>
      <c r="S846" s="498"/>
      <c r="T846" s="498"/>
      <c r="U846" s="498"/>
      <c r="V846" s="498"/>
      <c r="W846" s="498"/>
      <c r="X846" s="498"/>
      <c r="Y846" s="498"/>
      <c r="Z846" s="498"/>
      <c r="AA846" s="498"/>
      <c r="AB846" s="498"/>
      <c r="AC846" s="498">
        <v>4</v>
      </c>
      <c r="AD846" s="498">
        <v>4</v>
      </c>
      <c r="AE846" s="498"/>
      <c r="AF846" s="498"/>
      <c r="AG846" s="585"/>
      <c r="AH846" s="498"/>
      <c r="AI846" s="498">
        <f t="shared" si="68"/>
        <v>4</v>
      </c>
      <c r="AJ846" s="498">
        <f t="shared" si="69"/>
        <v>4</v>
      </c>
      <c r="AK846" s="498"/>
      <c r="AL846" s="498"/>
      <c r="AM846" s="498"/>
      <c r="AN846" s="498"/>
      <c r="AO846" s="498"/>
      <c r="AP846" s="498"/>
      <c r="AQ846" s="498"/>
      <c r="AR846" s="498"/>
      <c r="AS846" s="498"/>
      <c r="AT846" s="498"/>
      <c r="AU846" s="498"/>
      <c r="AV846" s="498"/>
      <c r="AW846" s="498"/>
      <c r="AX846" s="498"/>
      <c r="AY846" s="498"/>
      <c r="AZ846" s="498"/>
      <c r="BA846" s="498">
        <v>19.79</v>
      </c>
      <c r="BB846" s="498">
        <v>19.79</v>
      </c>
      <c r="BC846" s="498"/>
      <c r="BD846" s="498"/>
      <c r="BE846" s="498"/>
      <c r="BF846" s="498"/>
      <c r="BG846" s="256">
        <f t="shared" si="70"/>
        <v>19.79</v>
      </c>
      <c r="BH846" s="26">
        <f t="shared" si="71"/>
        <v>19.79</v>
      </c>
      <c r="BI846" s="514">
        <f t="shared" si="67"/>
        <v>3.3542372881355934E-2</v>
      </c>
      <c r="BJ846" s="515">
        <v>0</v>
      </c>
      <c r="BK846" s="515">
        <v>0</v>
      </c>
      <c r="BL846" s="515">
        <v>0</v>
      </c>
      <c r="BM846" s="515">
        <v>0</v>
      </c>
      <c r="BN846" s="515">
        <v>0</v>
      </c>
      <c r="BO846" s="515">
        <v>0</v>
      </c>
      <c r="BP846" s="515">
        <v>0</v>
      </c>
      <c r="BQ846" s="515">
        <v>0</v>
      </c>
      <c r="BR846" s="515">
        <v>0</v>
      </c>
      <c r="BS846" s="515">
        <v>0</v>
      </c>
      <c r="BT846" s="515">
        <v>0</v>
      </c>
      <c r="BU846" s="515">
        <v>0</v>
      </c>
      <c r="BV846" s="515">
        <v>0</v>
      </c>
      <c r="BW846" s="515">
        <v>0</v>
      </c>
      <c r="BX846" s="515">
        <v>0</v>
      </c>
      <c r="BY846" s="515">
        <v>0</v>
      </c>
      <c r="BZ846" s="515">
        <v>23230.293600000001</v>
      </c>
      <c r="CA846" s="515">
        <v>23230.293600000001</v>
      </c>
      <c r="CB846" s="515">
        <v>0</v>
      </c>
      <c r="CC846" s="515">
        <v>0</v>
      </c>
      <c r="CD846" s="515">
        <v>0</v>
      </c>
      <c r="CE846" s="515">
        <v>0</v>
      </c>
      <c r="CF846" s="515">
        <v>23230.293600000001</v>
      </c>
      <c r="CG846" s="516">
        <v>23230.293600000001</v>
      </c>
      <c r="CH846" s="501">
        <v>981120.00000000012</v>
      </c>
      <c r="CI846" s="501">
        <v>981120.00000000012</v>
      </c>
      <c r="CJ846" s="501">
        <v>2067359.9999999998</v>
      </c>
      <c r="CK846" s="257" t="s">
        <v>1976</v>
      </c>
      <c r="CL846" s="108">
        <v>0.28000000000000003</v>
      </c>
      <c r="CM846" s="245">
        <v>0.28000000000000003</v>
      </c>
      <c r="CN846" s="109">
        <v>0.59</v>
      </c>
      <c r="CO846" s="436"/>
      <c r="CP846" s="436"/>
      <c r="CQ846" s="436"/>
      <c r="CR846" s="273"/>
      <c r="CS846" s="447">
        <v>28</v>
      </c>
      <c r="CT846" s="448">
        <v>28</v>
      </c>
      <c r="CU846" s="441">
        <v>0.33333333333333331</v>
      </c>
      <c r="CV846" s="442">
        <v>0.33333333333333331</v>
      </c>
      <c r="CW846" s="450" t="s">
        <v>2213</v>
      </c>
      <c r="CX846" s="242"/>
      <c r="CY846" s="436"/>
      <c r="CZ846" s="436"/>
      <c r="DA846" s="437"/>
      <c r="DB846" s="438"/>
      <c r="DC846" s="457">
        <v>0</v>
      </c>
      <c r="DD846" s="458">
        <v>5880</v>
      </c>
      <c r="DE846" s="459">
        <v>0</v>
      </c>
      <c r="DF846" s="357">
        <v>1960</v>
      </c>
    </row>
    <row r="847" spans="1:110" ht="35.25" customHeight="1" x14ac:dyDescent="0.25">
      <c r="A847" s="401" t="s">
        <v>56</v>
      </c>
      <c r="B847" s="48" t="s">
        <v>57</v>
      </c>
      <c r="C847" s="48" t="s">
        <v>1099</v>
      </c>
      <c r="D847" s="145" t="s">
        <v>1440</v>
      </c>
      <c r="E847" s="145" t="s">
        <v>1124</v>
      </c>
      <c r="F847" s="145" t="s">
        <v>1443</v>
      </c>
      <c r="G847" s="14" t="s">
        <v>1444</v>
      </c>
      <c r="H847" s="22" t="s">
        <v>1979</v>
      </c>
      <c r="I847" s="145" t="s">
        <v>1981</v>
      </c>
      <c r="J847" s="426">
        <v>3.0262391709843421</v>
      </c>
      <c r="K847" s="426">
        <v>4.8604166565570006</v>
      </c>
      <c r="L847" s="488">
        <v>449.2</v>
      </c>
      <c r="M847" s="498"/>
      <c r="N847" s="498"/>
      <c r="O847" s="498"/>
      <c r="P847" s="498"/>
      <c r="Q847" s="498"/>
      <c r="R847" s="498"/>
      <c r="S847" s="498"/>
      <c r="T847" s="498"/>
      <c r="U847" s="498"/>
      <c r="V847" s="498"/>
      <c r="W847" s="498"/>
      <c r="X847" s="498"/>
      <c r="Y847" s="498"/>
      <c r="Z847" s="498"/>
      <c r="AA847" s="498"/>
      <c r="AB847" s="498"/>
      <c r="AC847" s="498">
        <v>22</v>
      </c>
      <c r="AD847" s="498">
        <v>22</v>
      </c>
      <c r="AE847" s="498"/>
      <c r="AF847" s="498"/>
      <c r="AG847" s="585"/>
      <c r="AH847" s="498"/>
      <c r="AI847" s="498">
        <f t="shared" si="68"/>
        <v>22</v>
      </c>
      <c r="AJ847" s="498">
        <f t="shared" si="69"/>
        <v>22</v>
      </c>
      <c r="AK847" s="498"/>
      <c r="AL847" s="498"/>
      <c r="AM847" s="498"/>
      <c r="AN847" s="498"/>
      <c r="AO847" s="498"/>
      <c r="AP847" s="498"/>
      <c r="AQ847" s="498"/>
      <c r="AR847" s="498"/>
      <c r="AS847" s="498"/>
      <c r="AT847" s="498"/>
      <c r="AU847" s="498"/>
      <c r="AV847" s="498"/>
      <c r="AW847" s="498"/>
      <c r="AX847" s="498"/>
      <c r="AY847" s="498"/>
      <c r="AZ847" s="498"/>
      <c r="BA847" s="498">
        <v>142.84</v>
      </c>
      <c r="BB847" s="498">
        <v>142.84</v>
      </c>
      <c r="BC847" s="498"/>
      <c r="BD847" s="498"/>
      <c r="BE847" s="498"/>
      <c r="BF847" s="498"/>
      <c r="BG847" s="256">
        <f t="shared" si="70"/>
        <v>142.84</v>
      </c>
      <c r="BH847" s="26">
        <f t="shared" si="71"/>
        <v>142.84</v>
      </c>
      <c r="BI847" s="514">
        <f t="shared" si="67"/>
        <v>0.10659701492537313</v>
      </c>
      <c r="BJ847" s="515">
        <v>0</v>
      </c>
      <c r="BK847" s="515">
        <v>0</v>
      </c>
      <c r="BL847" s="515">
        <v>0</v>
      </c>
      <c r="BM847" s="515">
        <v>0</v>
      </c>
      <c r="BN847" s="515">
        <v>0</v>
      </c>
      <c r="BO847" s="515">
        <v>0</v>
      </c>
      <c r="BP847" s="515">
        <v>0</v>
      </c>
      <c r="BQ847" s="515">
        <v>0</v>
      </c>
      <c r="BR847" s="515">
        <v>0</v>
      </c>
      <c r="BS847" s="515">
        <v>0</v>
      </c>
      <c r="BT847" s="515">
        <v>0</v>
      </c>
      <c r="BU847" s="515">
        <v>0</v>
      </c>
      <c r="BV847" s="515">
        <v>0</v>
      </c>
      <c r="BW847" s="515">
        <v>0</v>
      </c>
      <c r="BX847" s="515">
        <v>0</v>
      </c>
      <c r="BY847" s="515">
        <v>0</v>
      </c>
      <c r="BZ847" s="515">
        <v>167671.30560000002</v>
      </c>
      <c r="CA847" s="515">
        <v>167671.30560000002</v>
      </c>
      <c r="CB847" s="515">
        <v>0</v>
      </c>
      <c r="CC847" s="515">
        <v>0</v>
      </c>
      <c r="CD847" s="515">
        <v>0</v>
      </c>
      <c r="CE847" s="515">
        <v>0</v>
      </c>
      <c r="CF847" s="515">
        <v>167671.30560000002</v>
      </c>
      <c r="CG847" s="516">
        <v>167671.30560000002</v>
      </c>
      <c r="CH847" s="501">
        <v>6657600</v>
      </c>
      <c r="CI847" s="501">
        <v>6657600</v>
      </c>
      <c r="CJ847" s="501">
        <v>4695360.0000000009</v>
      </c>
      <c r="CK847" s="257" t="s">
        <v>1976</v>
      </c>
      <c r="CL847" s="108">
        <v>1.9</v>
      </c>
      <c r="CM847" s="245">
        <v>1.9</v>
      </c>
      <c r="CN847" s="109">
        <v>1.34</v>
      </c>
      <c r="CO847" s="436"/>
      <c r="CP847" s="436"/>
      <c r="CQ847" s="436"/>
      <c r="CR847" s="273"/>
      <c r="CS847" s="447">
        <v>35.955861529176083</v>
      </c>
      <c r="CT847" s="448">
        <v>35.955861529176083</v>
      </c>
      <c r="CU847" s="441">
        <v>0.44460104747170126</v>
      </c>
      <c r="CV847" s="442">
        <v>0.44460104747170126</v>
      </c>
      <c r="CW847" s="450" t="s">
        <v>2260</v>
      </c>
      <c r="CX847" s="242"/>
      <c r="CY847" s="436"/>
      <c r="CZ847" s="436"/>
      <c r="DA847" s="437"/>
      <c r="DB847" s="438"/>
      <c r="DC847" s="457">
        <v>651</v>
      </c>
      <c r="DD847" s="458">
        <v>0</v>
      </c>
      <c r="DE847" s="459">
        <v>34008</v>
      </c>
      <c r="DF847" s="357">
        <v>11553</v>
      </c>
    </row>
    <row r="848" spans="1:110" ht="35.25" customHeight="1" x14ac:dyDescent="0.25">
      <c r="A848" s="401" t="s">
        <v>56</v>
      </c>
      <c r="B848" s="48" t="s">
        <v>57</v>
      </c>
      <c r="C848" s="48" t="s">
        <v>1099</v>
      </c>
      <c r="D848" s="145" t="s">
        <v>1247</v>
      </c>
      <c r="E848" s="145" t="s">
        <v>1248</v>
      </c>
      <c r="F848" s="145" t="s">
        <v>1445</v>
      </c>
      <c r="G848" s="14" t="s">
        <v>1248</v>
      </c>
      <c r="H848" s="22" t="s">
        <v>1978</v>
      </c>
      <c r="I848" s="145" t="s">
        <v>1984</v>
      </c>
      <c r="J848" s="426">
        <v>8.533121508568831</v>
      </c>
      <c r="K848" s="426">
        <v>4.2833333244240004</v>
      </c>
      <c r="L848" s="488">
        <v>1096.8</v>
      </c>
      <c r="M848" s="498"/>
      <c r="N848" s="498"/>
      <c r="O848" s="498">
        <v>1</v>
      </c>
      <c r="P848" s="498">
        <v>1</v>
      </c>
      <c r="Q848" s="498"/>
      <c r="R848" s="498"/>
      <c r="S848" s="498"/>
      <c r="T848" s="498"/>
      <c r="U848" s="498"/>
      <c r="V848" s="498"/>
      <c r="W848" s="498"/>
      <c r="X848" s="498"/>
      <c r="Y848" s="498"/>
      <c r="Z848" s="498"/>
      <c r="AA848" s="498"/>
      <c r="AB848" s="498"/>
      <c r="AC848" s="498">
        <v>8</v>
      </c>
      <c r="AD848" s="498">
        <v>8</v>
      </c>
      <c r="AE848" s="498"/>
      <c r="AF848" s="498"/>
      <c r="AG848" s="585"/>
      <c r="AH848" s="498"/>
      <c r="AI848" s="498">
        <f t="shared" si="68"/>
        <v>9</v>
      </c>
      <c r="AJ848" s="498">
        <f t="shared" si="69"/>
        <v>9</v>
      </c>
      <c r="AK848" s="498"/>
      <c r="AL848" s="498"/>
      <c r="AM848" s="498">
        <v>75</v>
      </c>
      <c r="AN848" s="498">
        <v>75</v>
      </c>
      <c r="AO848" s="498"/>
      <c r="AP848" s="498"/>
      <c r="AQ848" s="498"/>
      <c r="AR848" s="498"/>
      <c r="AS848" s="498"/>
      <c r="AT848" s="498"/>
      <c r="AU848" s="498"/>
      <c r="AV848" s="498"/>
      <c r="AW848" s="498"/>
      <c r="AX848" s="498"/>
      <c r="AY848" s="498"/>
      <c r="AZ848" s="498"/>
      <c r="BA848" s="498">
        <v>49.35</v>
      </c>
      <c r="BB848" s="498">
        <v>49.35</v>
      </c>
      <c r="BC848" s="498"/>
      <c r="BD848" s="498"/>
      <c r="BE848" s="498"/>
      <c r="BF848" s="498"/>
      <c r="BG848" s="256">
        <f t="shared" si="70"/>
        <v>124.35</v>
      </c>
      <c r="BH848" s="26">
        <f t="shared" si="71"/>
        <v>124.35</v>
      </c>
      <c r="BI848" s="514">
        <f t="shared" si="67"/>
        <v>3.8379629629629625E-2</v>
      </c>
      <c r="BJ848" s="515">
        <v>0</v>
      </c>
      <c r="BK848" s="515">
        <v>0</v>
      </c>
      <c r="BL848" s="515">
        <v>262800</v>
      </c>
      <c r="BM848" s="515">
        <v>262800</v>
      </c>
      <c r="BN848" s="515">
        <v>0</v>
      </c>
      <c r="BO848" s="515">
        <v>0</v>
      </c>
      <c r="BP848" s="515">
        <v>0</v>
      </c>
      <c r="BQ848" s="515">
        <v>0</v>
      </c>
      <c r="BR848" s="515">
        <v>0</v>
      </c>
      <c r="BS848" s="515">
        <v>0</v>
      </c>
      <c r="BT848" s="515">
        <v>0</v>
      </c>
      <c r="BU848" s="515">
        <v>0</v>
      </c>
      <c r="BV848" s="515">
        <v>0</v>
      </c>
      <c r="BW848" s="515">
        <v>0</v>
      </c>
      <c r="BX848" s="515">
        <v>0</v>
      </c>
      <c r="BY848" s="515">
        <v>0</v>
      </c>
      <c r="BZ848" s="515">
        <v>57929.004000000001</v>
      </c>
      <c r="CA848" s="515">
        <v>57929.004000000001</v>
      </c>
      <c r="CB848" s="515">
        <v>0</v>
      </c>
      <c r="CC848" s="515">
        <v>0</v>
      </c>
      <c r="CD848" s="515">
        <v>0</v>
      </c>
      <c r="CE848" s="515">
        <v>0</v>
      </c>
      <c r="CF848" s="515">
        <v>320729.00400000002</v>
      </c>
      <c r="CG848" s="516">
        <v>320729.00400000002</v>
      </c>
      <c r="CH848" s="501">
        <v>12719520</v>
      </c>
      <c r="CI848" s="501">
        <v>12719520</v>
      </c>
      <c r="CJ848" s="501">
        <v>11352960.000000002</v>
      </c>
      <c r="CK848" s="257" t="s">
        <v>1976</v>
      </c>
      <c r="CL848" s="108">
        <v>3.63</v>
      </c>
      <c r="CM848" s="245">
        <v>3.63</v>
      </c>
      <c r="CN848" s="109">
        <v>3.24</v>
      </c>
      <c r="CO848" s="436"/>
      <c r="CP848" s="436"/>
      <c r="CQ848" s="436"/>
      <c r="CR848" s="273"/>
      <c r="CS848" s="447">
        <v>4.6551323927467019</v>
      </c>
      <c r="CT848" s="448">
        <v>4.6551323927467019</v>
      </c>
      <c r="CU848" s="441">
        <v>4.2671104933942244E-2</v>
      </c>
      <c r="CV848" s="442">
        <v>4.2671104933942244E-2</v>
      </c>
      <c r="CW848" s="450" t="s">
        <v>2221</v>
      </c>
      <c r="CX848" s="242"/>
      <c r="CY848" s="436"/>
      <c r="CZ848" s="436"/>
      <c r="DA848" s="437"/>
      <c r="DB848" s="438"/>
      <c r="DC848" s="457">
        <v>0</v>
      </c>
      <c r="DD848" s="458">
        <v>0</v>
      </c>
      <c r="DE848" s="459">
        <v>0</v>
      </c>
      <c r="DF848" s="357">
        <v>0</v>
      </c>
    </row>
    <row r="849" spans="1:110" ht="35.25" customHeight="1" x14ac:dyDescent="0.25">
      <c r="A849" s="401" t="s">
        <v>56</v>
      </c>
      <c r="B849" s="48" t="s">
        <v>57</v>
      </c>
      <c r="C849" s="48" t="s">
        <v>1099</v>
      </c>
      <c r="D849" s="145" t="s">
        <v>1247</v>
      </c>
      <c r="E849" s="145" t="s">
        <v>1248</v>
      </c>
      <c r="F849" s="145" t="s">
        <v>1446</v>
      </c>
      <c r="G849" s="14" t="s">
        <v>1248</v>
      </c>
      <c r="H849" s="22" t="s">
        <v>1979</v>
      </c>
      <c r="I849" s="145" t="s">
        <v>1984</v>
      </c>
      <c r="J849" s="426">
        <v>10.038966480669213</v>
      </c>
      <c r="K849" s="426">
        <v>9.1636363445760001</v>
      </c>
      <c r="L849" s="488">
        <v>1969.7</v>
      </c>
      <c r="M849" s="498"/>
      <c r="N849" s="498"/>
      <c r="O849" s="498"/>
      <c r="P849" s="498"/>
      <c r="Q849" s="498"/>
      <c r="R849" s="498"/>
      <c r="S849" s="498"/>
      <c r="T849" s="498"/>
      <c r="U849" s="498"/>
      <c r="V849" s="498"/>
      <c r="W849" s="498"/>
      <c r="X849" s="498"/>
      <c r="Y849" s="498"/>
      <c r="Z849" s="498"/>
      <c r="AA849" s="498"/>
      <c r="AB849" s="498"/>
      <c r="AC849" s="498">
        <v>99</v>
      </c>
      <c r="AD849" s="498">
        <v>99</v>
      </c>
      <c r="AE849" s="498"/>
      <c r="AF849" s="498"/>
      <c r="AG849" s="585"/>
      <c r="AH849" s="498"/>
      <c r="AI849" s="498">
        <f t="shared" si="68"/>
        <v>99</v>
      </c>
      <c r="AJ849" s="498">
        <f t="shared" si="69"/>
        <v>99</v>
      </c>
      <c r="AK849" s="498"/>
      <c r="AL849" s="498"/>
      <c r="AM849" s="498"/>
      <c r="AN849" s="498"/>
      <c r="AO849" s="498"/>
      <c r="AP849" s="498"/>
      <c r="AQ849" s="498"/>
      <c r="AR849" s="498"/>
      <c r="AS849" s="498"/>
      <c r="AT849" s="498"/>
      <c r="AU849" s="498"/>
      <c r="AV849" s="498"/>
      <c r="AW849" s="498"/>
      <c r="AX849" s="498"/>
      <c r="AY849" s="498"/>
      <c r="AZ849" s="498"/>
      <c r="BA849" s="498">
        <v>564.77</v>
      </c>
      <c r="BB849" s="498">
        <v>564.77</v>
      </c>
      <c r="BC849" s="498"/>
      <c r="BD849" s="498"/>
      <c r="BE849" s="498"/>
      <c r="BF849" s="498"/>
      <c r="BG849" s="256">
        <f t="shared" si="70"/>
        <v>564.77</v>
      </c>
      <c r="BH849" s="26">
        <f t="shared" si="71"/>
        <v>564.77</v>
      </c>
      <c r="BI849" s="514">
        <f t="shared" si="67"/>
        <v>6.4990794016110479E-2</v>
      </c>
      <c r="BJ849" s="515">
        <v>0</v>
      </c>
      <c r="BK849" s="515">
        <v>0</v>
      </c>
      <c r="BL849" s="515">
        <v>0</v>
      </c>
      <c r="BM849" s="515">
        <v>0</v>
      </c>
      <c r="BN849" s="515">
        <v>0</v>
      </c>
      <c r="BO849" s="515">
        <v>0</v>
      </c>
      <c r="BP849" s="515">
        <v>0</v>
      </c>
      <c r="BQ849" s="515">
        <v>0</v>
      </c>
      <c r="BR849" s="515">
        <v>0</v>
      </c>
      <c r="BS849" s="515">
        <v>0</v>
      </c>
      <c r="BT849" s="515">
        <v>0</v>
      </c>
      <c r="BU849" s="515">
        <v>0</v>
      </c>
      <c r="BV849" s="515">
        <v>0</v>
      </c>
      <c r="BW849" s="515">
        <v>0</v>
      </c>
      <c r="BX849" s="515">
        <v>0</v>
      </c>
      <c r="BY849" s="515">
        <v>0</v>
      </c>
      <c r="BZ849" s="515">
        <v>662949.61680000008</v>
      </c>
      <c r="CA849" s="515">
        <v>662949.61680000008</v>
      </c>
      <c r="CB849" s="515">
        <v>0</v>
      </c>
      <c r="CC849" s="515">
        <v>0</v>
      </c>
      <c r="CD849" s="515">
        <v>0</v>
      </c>
      <c r="CE849" s="515">
        <v>0</v>
      </c>
      <c r="CF849" s="515">
        <v>662949.61680000008</v>
      </c>
      <c r="CG849" s="516">
        <v>662949.61680000008</v>
      </c>
      <c r="CH849" s="501">
        <v>20767355.155658398</v>
      </c>
      <c r="CI849" s="501">
        <v>20767355.155658398</v>
      </c>
      <c r="CJ849" s="501">
        <v>27636801.884023197</v>
      </c>
      <c r="CK849" s="257" t="s">
        <v>1976</v>
      </c>
      <c r="CL849" s="108">
        <v>6.53</v>
      </c>
      <c r="CM849" s="245">
        <v>6.53</v>
      </c>
      <c r="CN849" s="109">
        <v>8.69</v>
      </c>
      <c r="CO849" s="436"/>
      <c r="CP849" s="436"/>
      <c r="CQ849" s="436"/>
      <c r="CR849" s="273"/>
      <c r="CS849" s="447">
        <v>15.559707632262395</v>
      </c>
      <c r="CT849" s="448">
        <v>15.559707632262395</v>
      </c>
      <c r="CU849" s="441">
        <v>0.11305058952857083</v>
      </c>
      <c r="CV849" s="442">
        <v>0.11305058952857083</v>
      </c>
      <c r="CW849" s="450" t="s">
        <v>2225</v>
      </c>
      <c r="CX849" s="242"/>
      <c r="CY849" s="436"/>
      <c r="CZ849" s="436"/>
      <c r="DA849" s="437"/>
      <c r="DB849" s="438"/>
      <c r="DC849" s="457">
        <v>0</v>
      </c>
      <c r="DD849" s="458">
        <v>0</v>
      </c>
      <c r="DE849" s="459">
        <v>0</v>
      </c>
      <c r="DF849" s="357">
        <v>0</v>
      </c>
    </row>
    <row r="850" spans="1:110" ht="35.25" customHeight="1" x14ac:dyDescent="0.25">
      <c r="A850" s="401" t="s">
        <v>56</v>
      </c>
      <c r="B850" s="48" t="s">
        <v>57</v>
      </c>
      <c r="C850" s="48" t="s">
        <v>1099</v>
      </c>
      <c r="D850" s="145" t="s">
        <v>1247</v>
      </c>
      <c r="E850" s="145" t="s">
        <v>1248</v>
      </c>
      <c r="F850" s="145" t="s">
        <v>1447</v>
      </c>
      <c r="G850" s="14" t="s">
        <v>1248</v>
      </c>
      <c r="H850" s="22" t="s">
        <v>1979</v>
      </c>
      <c r="I850" s="145" t="s">
        <v>1984</v>
      </c>
      <c r="J850" s="426">
        <v>8.4375123039910278</v>
      </c>
      <c r="K850" s="426">
        <v>5.103977262111</v>
      </c>
      <c r="L850" s="488">
        <v>1289.7</v>
      </c>
      <c r="M850" s="498"/>
      <c r="N850" s="498"/>
      <c r="O850" s="498"/>
      <c r="P850" s="498"/>
      <c r="Q850" s="498"/>
      <c r="R850" s="498"/>
      <c r="S850" s="498"/>
      <c r="T850" s="498"/>
      <c r="U850" s="498"/>
      <c r="V850" s="498"/>
      <c r="W850" s="498"/>
      <c r="X850" s="498"/>
      <c r="Y850" s="498"/>
      <c r="Z850" s="498"/>
      <c r="AA850" s="498"/>
      <c r="AB850" s="498"/>
      <c r="AC850" s="498">
        <v>43</v>
      </c>
      <c r="AD850" s="498">
        <v>43</v>
      </c>
      <c r="AE850" s="498"/>
      <c r="AF850" s="498"/>
      <c r="AG850" s="585"/>
      <c r="AH850" s="498"/>
      <c r="AI850" s="498">
        <f t="shared" si="68"/>
        <v>43</v>
      </c>
      <c r="AJ850" s="498">
        <f t="shared" si="69"/>
        <v>43</v>
      </c>
      <c r="AK850" s="498"/>
      <c r="AL850" s="498"/>
      <c r="AM850" s="498"/>
      <c r="AN850" s="498"/>
      <c r="AO850" s="498"/>
      <c r="AP850" s="498"/>
      <c r="AQ850" s="498"/>
      <c r="AR850" s="498"/>
      <c r="AS850" s="498"/>
      <c r="AT850" s="498"/>
      <c r="AU850" s="498"/>
      <c r="AV850" s="498"/>
      <c r="AW850" s="498"/>
      <c r="AX850" s="498"/>
      <c r="AY850" s="498"/>
      <c r="AZ850" s="498"/>
      <c r="BA850" s="498">
        <v>208.845</v>
      </c>
      <c r="BB850" s="498">
        <v>208.845</v>
      </c>
      <c r="BC850" s="498"/>
      <c r="BD850" s="498"/>
      <c r="BE850" s="498"/>
      <c r="BF850" s="498"/>
      <c r="BG850" s="256">
        <f t="shared" si="70"/>
        <v>208.845</v>
      </c>
      <c r="BH850" s="26">
        <f t="shared" si="71"/>
        <v>208.845</v>
      </c>
      <c r="BI850" s="514">
        <f t="shared" si="67"/>
        <v>6.6090189873417721E-2</v>
      </c>
      <c r="BJ850" s="515">
        <v>0</v>
      </c>
      <c r="BK850" s="515">
        <v>0</v>
      </c>
      <c r="BL850" s="515">
        <v>0</v>
      </c>
      <c r="BM850" s="515">
        <v>0</v>
      </c>
      <c r="BN850" s="515">
        <v>0</v>
      </c>
      <c r="BO850" s="515">
        <v>0</v>
      </c>
      <c r="BP850" s="515">
        <v>0</v>
      </c>
      <c r="BQ850" s="515">
        <v>0</v>
      </c>
      <c r="BR850" s="515">
        <v>0</v>
      </c>
      <c r="BS850" s="515">
        <v>0</v>
      </c>
      <c r="BT850" s="515">
        <v>0</v>
      </c>
      <c r="BU850" s="515">
        <v>0</v>
      </c>
      <c r="BV850" s="515">
        <v>0</v>
      </c>
      <c r="BW850" s="515">
        <v>0</v>
      </c>
      <c r="BX850" s="515">
        <v>0</v>
      </c>
      <c r="BY850" s="515">
        <v>0</v>
      </c>
      <c r="BZ850" s="515">
        <v>245150.61480000001</v>
      </c>
      <c r="CA850" s="515">
        <v>245150.61480000001</v>
      </c>
      <c r="CB850" s="515">
        <v>0</v>
      </c>
      <c r="CC850" s="515">
        <v>0</v>
      </c>
      <c r="CD850" s="515">
        <v>0</v>
      </c>
      <c r="CE850" s="515">
        <v>0</v>
      </c>
      <c r="CF850" s="515">
        <v>245150.61480000001</v>
      </c>
      <c r="CG850" s="516">
        <v>245150.61480000001</v>
      </c>
      <c r="CH850" s="501">
        <v>9215520</v>
      </c>
      <c r="CI850" s="501">
        <v>9215520</v>
      </c>
      <c r="CJ850" s="501">
        <v>11072640.000000002</v>
      </c>
      <c r="CK850" s="257" t="s">
        <v>1976</v>
      </c>
      <c r="CL850" s="108">
        <v>2.63</v>
      </c>
      <c r="CM850" s="245">
        <v>2.63</v>
      </c>
      <c r="CN850" s="109">
        <v>3.16</v>
      </c>
      <c r="CO850" s="436"/>
      <c r="CP850" s="436"/>
      <c r="CQ850" s="436"/>
      <c r="CR850" s="273"/>
      <c r="CS850" s="447">
        <v>4.139248201176108</v>
      </c>
      <c r="CT850" s="448">
        <v>4.139248201176108</v>
      </c>
      <c r="CU850" s="441">
        <v>1.3910132491029707E-2</v>
      </c>
      <c r="CV850" s="442">
        <v>1.3910132491029707E-2</v>
      </c>
      <c r="CW850" s="450" t="s">
        <v>2269</v>
      </c>
      <c r="CX850" s="242"/>
      <c r="CY850" s="436"/>
      <c r="CZ850" s="436"/>
      <c r="DA850" s="437"/>
      <c r="DB850" s="438"/>
      <c r="DC850" s="457">
        <v>0</v>
      </c>
      <c r="DD850" s="458">
        <v>0</v>
      </c>
      <c r="DE850" s="459">
        <v>0</v>
      </c>
      <c r="DF850" s="357">
        <v>0</v>
      </c>
    </row>
    <row r="851" spans="1:110" ht="35.25" customHeight="1" x14ac:dyDescent="0.25">
      <c r="A851" s="401" t="s">
        <v>56</v>
      </c>
      <c r="B851" s="48" t="s">
        <v>57</v>
      </c>
      <c r="C851" s="48" t="s">
        <v>1099</v>
      </c>
      <c r="D851" s="145" t="s">
        <v>1247</v>
      </c>
      <c r="E851" s="145" t="s">
        <v>1248</v>
      </c>
      <c r="F851" s="145" t="s">
        <v>1448</v>
      </c>
      <c r="G851" s="14" t="s">
        <v>1248</v>
      </c>
      <c r="H851" s="22" t="s">
        <v>1979</v>
      </c>
      <c r="I851" s="145" t="s">
        <v>1984</v>
      </c>
      <c r="J851" s="426">
        <v>12.190173583669758</v>
      </c>
      <c r="K851" s="426">
        <v>10.642992402105001</v>
      </c>
      <c r="L851" s="488">
        <v>3762.7</v>
      </c>
      <c r="M851" s="498"/>
      <c r="N851" s="498"/>
      <c r="O851" s="498"/>
      <c r="P851" s="498"/>
      <c r="Q851" s="498"/>
      <c r="R851" s="498"/>
      <c r="S851" s="498"/>
      <c r="T851" s="498"/>
      <c r="U851" s="498"/>
      <c r="V851" s="498"/>
      <c r="W851" s="498"/>
      <c r="X851" s="498"/>
      <c r="Y851" s="498"/>
      <c r="Z851" s="498"/>
      <c r="AA851" s="498"/>
      <c r="AB851" s="498"/>
      <c r="AC851" s="498">
        <v>32</v>
      </c>
      <c r="AD851" s="498">
        <v>32</v>
      </c>
      <c r="AE851" s="498"/>
      <c r="AF851" s="498"/>
      <c r="AG851" s="585"/>
      <c r="AH851" s="498"/>
      <c r="AI851" s="498">
        <f t="shared" si="68"/>
        <v>32</v>
      </c>
      <c r="AJ851" s="498">
        <f t="shared" si="69"/>
        <v>32</v>
      </c>
      <c r="AK851" s="498"/>
      <c r="AL851" s="498"/>
      <c r="AM851" s="498"/>
      <c r="AN851" s="498"/>
      <c r="AO851" s="498"/>
      <c r="AP851" s="498"/>
      <c r="AQ851" s="498"/>
      <c r="AR851" s="498"/>
      <c r="AS851" s="498"/>
      <c r="AT851" s="498"/>
      <c r="AU851" s="498"/>
      <c r="AV851" s="498"/>
      <c r="AW851" s="498"/>
      <c r="AX851" s="498"/>
      <c r="AY851" s="498"/>
      <c r="AZ851" s="498"/>
      <c r="BA851" s="498">
        <v>1705.6949999999999</v>
      </c>
      <c r="BB851" s="498">
        <v>1705.6949999999999</v>
      </c>
      <c r="BC851" s="498"/>
      <c r="BD851" s="498"/>
      <c r="BE851" s="498"/>
      <c r="BF851" s="498"/>
      <c r="BG851" s="256">
        <f t="shared" si="70"/>
        <v>1705.6949999999999</v>
      </c>
      <c r="BH851" s="26">
        <f t="shared" si="71"/>
        <v>1705.6949999999999</v>
      </c>
      <c r="BI851" s="514">
        <f t="shared" si="67"/>
        <v>0.13010640732265447</v>
      </c>
      <c r="BJ851" s="515">
        <v>0</v>
      </c>
      <c r="BK851" s="515">
        <v>0</v>
      </c>
      <c r="BL851" s="515">
        <v>0</v>
      </c>
      <c r="BM851" s="515">
        <v>0</v>
      </c>
      <c r="BN851" s="515">
        <v>0</v>
      </c>
      <c r="BO851" s="515">
        <v>0</v>
      </c>
      <c r="BP851" s="515">
        <v>0</v>
      </c>
      <c r="BQ851" s="515">
        <v>0</v>
      </c>
      <c r="BR851" s="515">
        <v>0</v>
      </c>
      <c r="BS851" s="515">
        <v>0</v>
      </c>
      <c r="BT851" s="515">
        <v>0</v>
      </c>
      <c r="BU851" s="515">
        <v>0</v>
      </c>
      <c r="BV851" s="515">
        <v>0</v>
      </c>
      <c r="BW851" s="515">
        <v>0</v>
      </c>
      <c r="BX851" s="515">
        <v>0</v>
      </c>
      <c r="BY851" s="515">
        <v>0</v>
      </c>
      <c r="BZ851" s="515">
        <v>2002213.0188</v>
      </c>
      <c r="CA851" s="515">
        <v>2002213.0188</v>
      </c>
      <c r="CB851" s="515">
        <v>0</v>
      </c>
      <c r="CC851" s="515">
        <v>0</v>
      </c>
      <c r="CD851" s="515">
        <v>0</v>
      </c>
      <c r="CE851" s="515">
        <v>0</v>
      </c>
      <c r="CF851" s="515">
        <v>2002213.0188</v>
      </c>
      <c r="CG851" s="516">
        <v>2002213.0188</v>
      </c>
      <c r="CH851" s="501">
        <v>37791672.695726402</v>
      </c>
      <c r="CI851" s="501">
        <v>37791672.695726402</v>
      </c>
      <c r="CJ851" s="501">
        <v>51716996.768368803</v>
      </c>
      <c r="CK851" s="257" t="s">
        <v>1976</v>
      </c>
      <c r="CL851" s="108">
        <v>9.58</v>
      </c>
      <c r="CM851" s="245">
        <v>9.58</v>
      </c>
      <c r="CN851" s="109">
        <v>13.11</v>
      </c>
      <c r="CO851" s="436"/>
      <c r="CP851" s="436"/>
      <c r="CQ851" s="436"/>
      <c r="CR851" s="273"/>
      <c r="CS851" s="447">
        <v>45.512435950069573</v>
      </c>
      <c r="CT851" s="448">
        <v>16.599430989049054</v>
      </c>
      <c r="CU851" s="441">
        <v>0.13953565482394875</v>
      </c>
      <c r="CV851" s="442">
        <v>9.7101211166967918E-2</v>
      </c>
      <c r="CW851" s="450" t="s">
        <v>2239</v>
      </c>
      <c r="CX851" s="242"/>
      <c r="CY851" s="436"/>
      <c r="CZ851" s="436"/>
      <c r="DA851" s="437"/>
      <c r="DB851" s="438"/>
      <c r="DC851" s="457">
        <v>90250</v>
      </c>
      <c r="DD851" s="458">
        <v>0</v>
      </c>
      <c r="DE851" s="459">
        <v>0</v>
      </c>
      <c r="DF851" s="357">
        <v>30083.333333333332</v>
      </c>
    </row>
    <row r="852" spans="1:110" ht="35.25" customHeight="1" x14ac:dyDescent="0.25">
      <c r="A852" s="401" t="s">
        <v>56</v>
      </c>
      <c r="B852" s="48" t="s">
        <v>57</v>
      </c>
      <c r="C852" s="48" t="s">
        <v>1099</v>
      </c>
      <c r="D852" s="145" t="s">
        <v>1449</v>
      </c>
      <c r="E852" s="145" t="s">
        <v>1101</v>
      </c>
      <c r="F852" s="145" t="s">
        <v>1450</v>
      </c>
      <c r="G852" s="14" t="s">
        <v>1101</v>
      </c>
      <c r="H852" s="22" t="s">
        <v>1844</v>
      </c>
      <c r="I852" s="145" t="s">
        <v>1844</v>
      </c>
      <c r="J852" s="426">
        <v>0</v>
      </c>
      <c r="K852" s="426" t="s">
        <v>1844</v>
      </c>
      <c r="L852" s="488">
        <v>0</v>
      </c>
      <c r="M852" s="498"/>
      <c r="N852" s="498"/>
      <c r="O852" s="498"/>
      <c r="P852" s="498"/>
      <c r="Q852" s="498"/>
      <c r="R852" s="498"/>
      <c r="S852" s="498"/>
      <c r="T852" s="498"/>
      <c r="U852" s="498"/>
      <c r="V852" s="498"/>
      <c r="W852" s="498"/>
      <c r="X852" s="498"/>
      <c r="Y852" s="498">
        <v>1</v>
      </c>
      <c r="Z852" s="498">
        <v>1</v>
      </c>
      <c r="AA852" s="498"/>
      <c r="AB852" s="498"/>
      <c r="AC852" s="498">
        <v>11</v>
      </c>
      <c r="AD852" s="498">
        <v>11</v>
      </c>
      <c r="AE852" s="498"/>
      <c r="AF852" s="498"/>
      <c r="AG852" s="585"/>
      <c r="AH852" s="498"/>
      <c r="AI852" s="498">
        <f t="shared" si="68"/>
        <v>12</v>
      </c>
      <c r="AJ852" s="498">
        <f t="shared" si="69"/>
        <v>12</v>
      </c>
      <c r="AK852" s="498"/>
      <c r="AL852" s="498"/>
      <c r="AM852" s="498"/>
      <c r="AN852" s="498"/>
      <c r="AO852" s="498"/>
      <c r="AP852" s="498"/>
      <c r="AQ852" s="498"/>
      <c r="AR852" s="498"/>
      <c r="AS852" s="498"/>
      <c r="AT852" s="498"/>
      <c r="AU852" s="498"/>
      <c r="AV852" s="498"/>
      <c r="AW852" s="498">
        <v>1.2</v>
      </c>
      <c r="AX852" s="498">
        <v>1.2</v>
      </c>
      <c r="AY852" s="498"/>
      <c r="AZ852" s="498"/>
      <c r="BA852" s="498">
        <v>55.76</v>
      </c>
      <c r="BB852" s="498">
        <v>55.76</v>
      </c>
      <c r="BC852" s="498"/>
      <c r="BD852" s="498"/>
      <c r="BE852" s="498"/>
      <c r="BF852" s="498"/>
      <c r="BG852" s="256">
        <f t="shared" si="70"/>
        <v>56.96</v>
      </c>
      <c r="BH852" s="26">
        <f t="shared" si="71"/>
        <v>56.96</v>
      </c>
      <c r="BI852" s="514">
        <f t="shared" si="67"/>
        <v>0</v>
      </c>
      <c r="BJ852" s="515">
        <v>0</v>
      </c>
      <c r="BK852" s="515">
        <v>0</v>
      </c>
      <c r="BL852" s="515">
        <v>0</v>
      </c>
      <c r="BM852" s="515">
        <v>0</v>
      </c>
      <c r="BN852" s="515">
        <v>0</v>
      </c>
      <c r="BO852" s="515">
        <v>0</v>
      </c>
      <c r="BP852" s="515">
        <v>0</v>
      </c>
      <c r="BQ852" s="515">
        <v>0</v>
      </c>
      <c r="BR852" s="515">
        <v>0</v>
      </c>
      <c r="BS852" s="515">
        <v>0</v>
      </c>
      <c r="BT852" s="515">
        <v>0</v>
      </c>
      <c r="BU852" s="515">
        <v>0</v>
      </c>
      <c r="BV852" s="515">
        <v>6054.9119999999994</v>
      </c>
      <c r="BW852" s="515">
        <v>6054.9119999999994</v>
      </c>
      <c r="BX852" s="515">
        <v>0</v>
      </c>
      <c r="BY852" s="515">
        <v>0</v>
      </c>
      <c r="BZ852" s="515">
        <v>65453.318400000004</v>
      </c>
      <c r="CA852" s="515">
        <v>65453.318400000004</v>
      </c>
      <c r="CB852" s="515">
        <v>0</v>
      </c>
      <c r="CC852" s="515">
        <v>0</v>
      </c>
      <c r="CD852" s="515">
        <v>0</v>
      </c>
      <c r="CE852" s="515">
        <v>0</v>
      </c>
      <c r="CF852" s="515">
        <v>71508.2304</v>
      </c>
      <c r="CG852" s="516">
        <v>71508.2304</v>
      </c>
      <c r="CH852" s="501">
        <v>0</v>
      </c>
      <c r="CI852" s="501">
        <v>0</v>
      </c>
      <c r="CJ852" s="501">
        <v>0</v>
      </c>
      <c r="CK852" s="257" t="s">
        <v>1976</v>
      </c>
      <c r="CL852" s="108">
        <v>0</v>
      </c>
      <c r="CM852" s="245">
        <v>0</v>
      </c>
      <c r="CN852" s="109">
        <v>0</v>
      </c>
      <c r="CO852" s="436"/>
      <c r="CP852" s="436"/>
      <c r="CQ852" s="436"/>
      <c r="CR852" s="273"/>
      <c r="CS852" s="447">
        <v>0</v>
      </c>
      <c r="CT852" s="448">
        <v>0</v>
      </c>
      <c r="CU852" s="441">
        <v>0</v>
      </c>
      <c r="CV852" s="442">
        <v>0</v>
      </c>
      <c r="CW852" s="450" t="s">
        <v>2217</v>
      </c>
      <c r="CX852" s="242"/>
      <c r="CY852" s="436"/>
      <c r="CZ852" s="436"/>
      <c r="DA852" s="437"/>
      <c r="DB852" s="438"/>
      <c r="DC852" s="457">
        <v>0</v>
      </c>
      <c r="DD852" s="458">
        <v>0</v>
      </c>
      <c r="DE852" s="459">
        <v>0</v>
      </c>
      <c r="DF852" s="357">
        <v>0</v>
      </c>
    </row>
    <row r="853" spans="1:110" ht="35.25" customHeight="1" x14ac:dyDescent="0.25">
      <c r="A853" s="401" t="s">
        <v>56</v>
      </c>
      <c r="B853" s="48" t="s">
        <v>57</v>
      </c>
      <c r="C853" s="48" t="s">
        <v>1099</v>
      </c>
      <c r="D853" s="145" t="s">
        <v>1451</v>
      </c>
      <c r="E853" s="145" t="s">
        <v>1225</v>
      </c>
      <c r="F853" s="145" t="s">
        <v>1452</v>
      </c>
      <c r="G853" s="14" t="s">
        <v>1225</v>
      </c>
      <c r="H853" s="22" t="s">
        <v>1979</v>
      </c>
      <c r="I853" s="145" t="s">
        <v>1984</v>
      </c>
      <c r="J853" s="426">
        <v>8.7243399177244338</v>
      </c>
      <c r="K853" s="426">
        <v>14.385037848867002</v>
      </c>
      <c r="L853" s="488">
        <v>3809.4</v>
      </c>
      <c r="M853" s="498"/>
      <c r="N853" s="498"/>
      <c r="O853" s="498"/>
      <c r="P853" s="498"/>
      <c r="Q853" s="498"/>
      <c r="R853" s="498"/>
      <c r="S853" s="498"/>
      <c r="T853" s="498"/>
      <c r="U853" s="498"/>
      <c r="V853" s="498"/>
      <c r="W853" s="498"/>
      <c r="X853" s="498"/>
      <c r="Y853" s="498"/>
      <c r="Z853" s="498"/>
      <c r="AA853" s="498"/>
      <c r="AB853" s="498"/>
      <c r="AC853" s="498">
        <v>54</v>
      </c>
      <c r="AD853" s="498">
        <v>54</v>
      </c>
      <c r="AE853" s="498"/>
      <c r="AF853" s="498"/>
      <c r="AG853" s="585"/>
      <c r="AH853" s="498"/>
      <c r="AI853" s="498">
        <f t="shared" si="68"/>
        <v>54</v>
      </c>
      <c r="AJ853" s="498">
        <f t="shared" si="69"/>
        <v>54</v>
      </c>
      <c r="AK853" s="498"/>
      <c r="AL853" s="498"/>
      <c r="AM853" s="498"/>
      <c r="AN853" s="498"/>
      <c r="AO853" s="498"/>
      <c r="AP853" s="498"/>
      <c r="AQ853" s="498"/>
      <c r="AR853" s="498"/>
      <c r="AS853" s="498"/>
      <c r="AT853" s="498"/>
      <c r="AU853" s="498"/>
      <c r="AV853" s="498"/>
      <c r="AW853" s="498"/>
      <c r="AX853" s="498"/>
      <c r="AY853" s="498"/>
      <c r="AZ853" s="498"/>
      <c r="BA853" s="498">
        <v>253.87</v>
      </c>
      <c r="BB853" s="498">
        <v>253.87</v>
      </c>
      <c r="BC853" s="498"/>
      <c r="BD853" s="498"/>
      <c r="BE853" s="498"/>
      <c r="BF853" s="498"/>
      <c r="BG853" s="256">
        <f t="shared" si="70"/>
        <v>253.87</v>
      </c>
      <c r="BH853" s="26">
        <f t="shared" si="71"/>
        <v>253.87</v>
      </c>
      <c r="BI853" s="514">
        <f t="shared" si="67"/>
        <v>5.2999999999999999E-2</v>
      </c>
      <c r="BJ853" s="515">
        <v>0</v>
      </c>
      <c r="BK853" s="515">
        <v>0</v>
      </c>
      <c r="BL853" s="515">
        <v>0</v>
      </c>
      <c r="BM853" s="515">
        <v>0</v>
      </c>
      <c r="BN853" s="515">
        <v>0</v>
      </c>
      <c r="BO853" s="515">
        <v>0</v>
      </c>
      <c r="BP853" s="515">
        <v>0</v>
      </c>
      <c r="BQ853" s="515">
        <v>0</v>
      </c>
      <c r="BR853" s="515">
        <v>0</v>
      </c>
      <c r="BS853" s="515">
        <v>0</v>
      </c>
      <c r="BT853" s="515">
        <v>0</v>
      </c>
      <c r="BU853" s="515">
        <v>0</v>
      </c>
      <c r="BV853" s="515">
        <v>0</v>
      </c>
      <c r="BW853" s="515">
        <v>0</v>
      </c>
      <c r="BX853" s="515">
        <v>0</v>
      </c>
      <c r="BY853" s="515">
        <v>0</v>
      </c>
      <c r="BZ853" s="515">
        <v>298002.76080000005</v>
      </c>
      <c r="CA853" s="515">
        <v>298002.76080000005</v>
      </c>
      <c r="CB853" s="515">
        <v>0</v>
      </c>
      <c r="CC853" s="515">
        <v>0</v>
      </c>
      <c r="CD853" s="515">
        <v>0</v>
      </c>
      <c r="CE853" s="515">
        <v>0</v>
      </c>
      <c r="CF853" s="515">
        <v>298002.76080000005</v>
      </c>
      <c r="CG853" s="516">
        <v>298002.76080000005</v>
      </c>
      <c r="CH853" s="501">
        <v>11738400.000000002</v>
      </c>
      <c r="CI853" s="501">
        <v>11738400.000000002</v>
      </c>
      <c r="CJ853" s="501">
        <v>16784160</v>
      </c>
      <c r="CK853" s="257" t="s">
        <v>1976</v>
      </c>
      <c r="CL853" s="108">
        <v>3.35</v>
      </c>
      <c r="CM853" s="245">
        <v>3.35</v>
      </c>
      <c r="CN853" s="109">
        <v>4.79</v>
      </c>
      <c r="CO853" s="436"/>
      <c r="CP853" s="436"/>
      <c r="CQ853" s="436"/>
      <c r="CR853" s="273"/>
      <c r="CS853" s="447">
        <v>268.95682782545873</v>
      </c>
      <c r="CT853" s="448">
        <v>268.74918677703585</v>
      </c>
      <c r="CU853" s="441">
        <v>2.4310737829004645</v>
      </c>
      <c r="CV853" s="442">
        <v>2.4293856442953996</v>
      </c>
      <c r="CW853" s="450" t="s">
        <v>2225</v>
      </c>
      <c r="CX853" s="242"/>
      <c r="CY853" s="436"/>
      <c r="CZ853" s="436"/>
      <c r="DA853" s="437"/>
      <c r="DB853" s="438"/>
      <c r="DC853" s="457">
        <v>0</v>
      </c>
      <c r="DD853" s="458">
        <v>0</v>
      </c>
      <c r="DE853" s="459">
        <v>1476375</v>
      </c>
      <c r="DF853" s="357">
        <v>492125</v>
      </c>
    </row>
    <row r="854" spans="1:110" ht="35.25" customHeight="1" x14ac:dyDescent="0.25">
      <c r="A854" s="401" t="s">
        <v>56</v>
      </c>
      <c r="B854" s="48" t="s">
        <v>57</v>
      </c>
      <c r="C854" s="48" t="s">
        <v>1099</v>
      </c>
      <c r="D854" s="145" t="s">
        <v>1453</v>
      </c>
      <c r="E854" s="145" t="s">
        <v>1108</v>
      </c>
      <c r="F854" s="145" t="s">
        <v>1454</v>
      </c>
      <c r="G854" s="14" t="s">
        <v>1108</v>
      </c>
      <c r="H854" s="22" t="s">
        <v>1978</v>
      </c>
      <c r="I854" s="145" t="s">
        <v>1981</v>
      </c>
      <c r="J854" s="426">
        <v>2.3777593486305548</v>
      </c>
      <c r="K854" s="426">
        <v>1.5388257543750001</v>
      </c>
      <c r="L854" s="488">
        <v>417.3</v>
      </c>
      <c r="M854" s="498"/>
      <c r="N854" s="498"/>
      <c r="O854" s="498"/>
      <c r="P854" s="498"/>
      <c r="Q854" s="498"/>
      <c r="R854" s="498"/>
      <c r="S854" s="498"/>
      <c r="T854" s="498"/>
      <c r="U854" s="498"/>
      <c r="V854" s="498"/>
      <c r="W854" s="498"/>
      <c r="X854" s="498"/>
      <c r="Y854" s="498"/>
      <c r="Z854" s="498"/>
      <c r="AA854" s="498"/>
      <c r="AB854" s="498"/>
      <c r="AC854" s="498">
        <v>6</v>
      </c>
      <c r="AD854" s="498">
        <v>6</v>
      </c>
      <c r="AE854" s="498"/>
      <c r="AF854" s="498"/>
      <c r="AG854" s="585"/>
      <c r="AH854" s="498"/>
      <c r="AI854" s="498">
        <f t="shared" si="68"/>
        <v>6</v>
      </c>
      <c r="AJ854" s="498">
        <f t="shared" si="69"/>
        <v>6</v>
      </c>
      <c r="AK854" s="498"/>
      <c r="AL854" s="498"/>
      <c r="AM854" s="498"/>
      <c r="AN854" s="498"/>
      <c r="AO854" s="498"/>
      <c r="AP854" s="498"/>
      <c r="AQ854" s="498"/>
      <c r="AR854" s="498"/>
      <c r="AS854" s="498"/>
      <c r="AT854" s="498"/>
      <c r="AU854" s="498"/>
      <c r="AV854" s="498"/>
      <c r="AW854" s="498"/>
      <c r="AX854" s="498"/>
      <c r="AY854" s="498"/>
      <c r="AZ854" s="498"/>
      <c r="BA854" s="498">
        <v>30.9</v>
      </c>
      <c r="BB854" s="498">
        <v>30.9</v>
      </c>
      <c r="BC854" s="498"/>
      <c r="BD854" s="498"/>
      <c r="BE854" s="498"/>
      <c r="BF854" s="498"/>
      <c r="BG854" s="256">
        <f t="shared" si="70"/>
        <v>30.9</v>
      </c>
      <c r="BH854" s="26">
        <f t="shared" si="71"/>
        <v>30.9</v>
      </c>
      <c r="BI854" s="514">
        <f t="shared" si="67"/>
        <v>1.7965116279069767E-2</v>
      </c>
      <c r="BJ854" s="515">
        <v>0</v>
      </c>
      <c r="BK854" s="515">
        <v>0</v>
      </c>
      <c r="BL854" s="515">
        <v>0</v>
      </c>
      <c r="BM854" s="515">
        <v>0</v>
      </c>
      <c r="BN854" s="515">
        <v>0</v>
      </c>
      <c r="BO854" s="515">
        <v>0</v>
      </c>
      <c r="BP854" s="515">
        <v>0</v>
      </c>
      <c r="BQ854" s="515">
        <v>0</v>
      </c>
      <c r="BR854" s="515">
        <v>0</v>
      </c>
      <c r="BS854" s="515">
        <v>0</v>
      </c>
      <c r="BT854" s="515">
        <v>0</v>
      </c>
      <c r="BU854" s="515">
        <v>0</v>
      </c>
      <c r="BV854" s="515">
        <v>0</v>
      </c>
      <c r="BW854" s="515">
        <v>0</v>
      </c>
      <c r="BX854" s="515">
        <v>0</v>
      </c>
      <c r="BY854" s="515">
        <v>0</v>
      </c>
      <c r="BZ854" s="515">
        <v>36271.656000000003</v>
      </c>
      <c r="CA854" s="515">
        <v>36271.656000000003</v>
      </c>
      <c r="CB854" s="515">
        <v>0</v>
      </c>
      <c r="CC854" s="515">
        <v>0</v>
      </c>
      <c r="CD854" s="515">
        <v>0</v>
      </c>
      <c r="CE854" s="515">
        <v>0</v>
      </c>
      <c r="CF854" s="515">
        <v>36271.656000000003</v>
      </c>
      <c r="CG854" s="516">
        <v>36271.656000000003</v>
      </c>
      <c r="CH854" s="501">
        <v>3539040.0000000005</v>
      </c>
      <c r="CI854" s="501">
        <v>3539040.0000000005</v>
      </c>
      <c r="CJ854" s="501">
        <v>6026880</v>
      </c>
      <c r="CK854" s="257" t="s">
        <v>1976</v>
      </c>
      <c r="CL854" s="108">
        <v>1.01</v>
      </c>
      <c r="CM854" s="245">
        <v>1.01</v>
      </c>
      <c r="CN854" s="109">
        <v>1.72</v>
      </c>
      <c r="CO854" s="436"/>
      <c r="CP854" s="436"/>
      <c r="CQ854" s="436"/>
      <c r="CR854" s="273"/>
      <c r="CS854" s="447">
        <v>57.207868950576874</v>
      </c>
      <c r="CT854" s="448">
        <v>57.207868950576874</v>
      </c>
      <c r="CU854" s="441">
        <v>1.0955796371208171</v>
      </c>
      <c r="CV854" s="442">
        <v>1.0955796371208171</v>
      </c>
      <c r="CW854" s="450" t="s">
        <v>2306</v>
      </c>
      <c r="CX854" s="242"/>
      <c r="CY854" s="436"/>
      <c r="CZ854" s="436"/>
      <c r="DA854" s="437"/>
      <c r="DB854" s="438"/>
      <c r="DC854" s="457">
        <v>0</v>
      </c>
      <c r="DD854" s="458">
        <v>0</v>
      </c>
      <c r="DE854" s="459">
        <v>0</v>
      </c>
      <c r="DF854" s="357">
        <v>0</v>
      </c>
    </row>
    <row r="855" spans="1:110" ht="35.25" customHeight="1" x14ac:dyDescent="0.25">
      <c r="A855" s="401" t="s">
        <v>56</v>
      </c>
      <c r="B855" s="48" t="s">
        <v>57</v>
      </c>
      <c r="C855" s="48" t="s">
        <v>1099</v>
      </c>
      <c r="D855" s="145" t="s">
        <v>1453</v>
      </c>
      <c r="E855" s="145" t="s">
        <v>1108</v>
      </c>
      <c r="F855" s="145" t="s">
        <v>1455</v>
      </c>
      <c r="G855" s="14" t="s">
        <v>1108</v>
      </c>
      <c r="H855" s="22" t="s">
        <v>1978</v>
      </c>
      <c r="I855" s="145" t="s">
        <v>1981</v>
      </c>
      <c r="J855" s="426">
        <v>4.4096627920057561</v>
      </c>
      <c r="K855" s="426">
        <v>2.6253787824180002</v>
      </c>
      <c r="L855" s="488">
        <v>377.3</v>
      </c>
      <c r="M855" s="498"/>
      <c r="N855" s="498"/>
      <c r="O855" s="498"/>
      <c r="P855" s="498"/>
      <c r="Q855" s="498"/>
      <c r="R855" s="498"/>
      <c r="S855" s="498"/>
      <c r="T855" s="498"/>
      <c r="U855" s="498"/>
      <c r="V855" s="498"/>
      <c r="W855" s="498"/>
      <c r="X855" s="498"/>
      <c r="Y855" s="498"/>
      <c r="Z855" s="498"/>
      <c r="AA855" s="498"/>
      <c r="AB855" s="498"/>
      <c r="AC855" s="498">
        <v>3</v>
      </c>
      <c r="AD855" s="498">
        <v>3</v>
      </c>
      <c r="AE855" s="498"/>
      <c r="AF855" s="498"/>
      <c r="AG855" s="585"/>
      <c r="AH855" s="498"/>
      <c r="AI855" s="498">
        <f t="shared" si="68"/>
        <v>3</v>
      </c>
      <c r="AJ855" s="498">
        <f t="shared" si="69"/>
        <v>3</v>
      </c>
      <c r="AK855" s="498"/>
      <c r="AL855" s="498"/>
      <c r="AM855" s="498"/>
      <c r="AN855" s="498"/>
      <c r="AO855" s="498"/>
      <c r="AP855" s="498"/>
      <c r="AQ855" s="498"/>
      <c r="AR855" s="498"/>
      <c r="AS855" s="498"/>
      <c r="AT855" s="498"/>
      <c r="AU855" s="498"/>
      <c r="AV855" s="498"/>
      <c r="AW855" s="498"/>
      <c r="AX855" s="498"/>
      <c r="AY855" s="498"/>
      <c r="AZ855" s="498"/>
      <c r="BA855" s="498">
        <v>10.9</v>
      </c>
      <c r="BB855" s="498">
        <v>10.9</v>
      </c>
      <c r="BC855" s="498"/>
      <c r="BD855" s="498"/>
      <c r="BE855" s="498"/>
      <c r="BF855" s="498"/>
      <c r="BG855" s="256">
        <f t="shared" si="70"/>
        <v>10.9</v>
      </c>
      <c r="BH855" s="26">
        <f t="shared" si="71"/>
        <v>10.9</v>
      </c>
      <c r="BI855" s="514">
        <f t="shared" si="67"/>
        <v>5.1415094339622635E-3</v>
      </c>
      <c r="BJ855" s="515">
        <v>0</v>
      </c>
      <c r="BK855" s="515">
        <v>0</v>
      </c>
      <c r="BL855" s="515">
        <v>0</v>
      </c>
      <c r="BM855" s="515">
        <v>0</v>
      </c>
      <c r="BN855" s="515">
        <v>0</v>
      </c>
      <c r="BO855" s="515">
        <v>0</v>
      </c>
      <c r="BP855" s="515">
        <v>0</v>
      </c>
      <c r="BQ855" s="515">
        <v>0</v>
      </c>
      <c r="BR855" s="515">
        <v>0</v>
      </c>
      <c r="BS855" s="515">
        <v>0</v>
      </c>
      <c r="BT855" s="515">
        <v>0</v>
      </c>
      <c r="BU855" s="515">
        <v>0</v>
      </c>
      <c r="BV855" s="515">
        <v>0</v>
      </c>
      <c r="BW855" s="515">
        <v>0</v>
      </c>
      <c r="BX855" s="515">
        <v>0</v>
      </c>
      <c r="BY855" s="515">
        <v>0</v>
      </c>
      <c r="BZ855" s="515">
        <v>12794.856000000002</v>
      </c>
      <c r="CA855" s="515">
        <v>12794.856000000002</v>
      </c>
      <c r="CB855" s="515">
        <v>0</v>
      </c>
      <c r="CC855" s="515">
        <v>0</v>
      </c>
      <c r="CD855" s="515">
        <v>0</v>
      </c>
      <c r="CE855" s="515">
        <v>0</v>
      </c>
      <c r="CF855" s="515">
        <v>12794.856000000002</v>
      </c>
      <c r="CG855" s="516">
        <v>12794.856000000002</v>
      </c>
      <c r="CH855" s="501">
        <v>7323360</v>
      </c>
      <c r="CI855" s="501">
        <v>7323360</v>
      </c>
      <c r="CJ855" s="501">
        <v>7428480.0000000009</v>
      </c>
      <c r="CK855" s="257" t="s">
        <v>1976</v>
      </c>
      <c r="CL855" s="108">
        <v>2.09</v>
      </c>
      <c r="CM855" s="245">
        <v>2.09</v>
      </c>
      <c r="CN855" s="109">
        <v>2.12</v>
      </c>
      <c r="CO855" s="436"/>
      <c r="CP855" s="436"/>
      <c r="CQ855" s="436"/>
      <c r="CR855" s="273"/>
      <c r="CS855" s="447">
        <v>129.13525524131953</v>
      </c>
      <c r="CT855" s="448">
        <v>128.86823490533368</v>
      </c>
      <c r="CU855" s="441">
        <v>1.8851914156089107</v>
      </c>
      <c r="CV855" s="442">
        <v>1.8843072423109444</v>
      </c>
      <c r="CW855" s="450" t="s">
        <v>2265</v>
      </c>
      <c r="CX855" s="242"/>
      <c r="CY855" s="436"/>
      <c r="CZ855" s="436"/>
      <c r="DA855" s="437"/>
      <c r="DB855" s="438"/>
      <c r="DC855" s="457">
        <v>46826</v>
      </c>
      <c r="DD855" s="458">
        <v>0</v>
      </c>
      <c r="DE855" s="459">
        <v>0</v>
      </c>
      <c r="DF855" s="357">
        <v>15608.666666666666</v>
      </c>
    </row>
    <row r="856" spans="1:110" ht="35.25" customHeight="1" x14ac:dyDescent="0.25">
      <c r="A856" s="401" t="s">
        <v>56</v>
      </c>
      <c r="B856" s="48" t="s">
        <v>57</v>
      </c>
      <c r="C856" s="48" t="s">
        <v>1099</v>
      </c>
      <c r="D856" s="145" t="s">
        <v>1453</v>
      </c>
      <c r="E856" s="145" t="s">
        <v>1108</v>
      </c>
      <c r="F856" s="145" t="s">
        <v>1456</v>
      </c>
      <c r="G856" s="14" t="s">
        <v>1108</v>
      </c>
      <c r="H856" s="22" t="s">
        <v>1978</v>
      </c>
      <c r="I856" s="145" t="s">
        <v>1981</v>
      </c>
      <c r="J856" s="426">
        <v>2.3417326918331218</v>
      </c>
      <c r="K856" s="426">
        <v>1.9528409050290001</v>
      </c>
      <c r="L856" s="488">
        <v>604.20000000000005</v>
      </c>
      <c r="M856" s="498"/>
      <c r="N856" s="498"/>
      <c r="O856" s="498"/>
      <c r="P856" s="498"/>
      <c r="Q856" s="498"/>
      <c r="R856" s="498"/>
      <c r="S856" s="498"/>
      <c r="T856" s="498"/>
      <c r="U856" s="498"/>
      <c r="V856" s="498"/>
      <c r="W856" s="498"/>
      <c r="X856" s="498"/>
      <c r="Y856" s="498"/>
      <c r="Z856" s="498"/>
      <c r="AA856" s="498"/>
      <c r="AB856" s="498"/>
      <c r="AC856" s="498">
        <v>4</v>
      </c>
      <c r="AD856" s="498">
        <v>4</v>
      </c>
      <c r="AE856" s="498"/>
      <c r="AF856" s="498"/>
      <c r="AG856" s="585"/>
      <c r="AH856" s="498"/>
      <c r="AI856" s="498">
        <f t="shared" si="68"/>
        <v>4</v>
      </c>
      <c r="AJ856" s="498">
        <f t="shared" si="69"/>
        <v>4</v>
      </c>
      <c r="AK856" s="498"/>
      <c r="AL856" s="498"/>
      <c r="AM856" s="498"/>
      <c r="AN856" s="498"/>
      <c r="AO856" s="498"/>
      <c r="AP856" s="498"/>
      <c r="AQ856" s="498"/>
      <c r="AR856" s="498"/>
      <c r="AS856" s="498"/>
      <c r="AT856" s="498"/>
      <c r="AU856" s="498"/>
      <c r="AV856" s="498"/>
      <c r="AW856" s="498"/>
      <c r="AX856" s="498"/>
      <c r="AY856" s="498"/>
      <c r="AZ856" s="498"/>
      <c r="BA856" s="498">
        <v>27</v>
      </c>
      <c r="BB856" s="498">
        <v>27</v>
      </c>
      <c r="BC856" s="498"/>
      <c r="BD856" s="498"/>
      <c r="BE856" s="498"/>
      <c r="BF856" s="498"/>
      <c r="BG856" s="256">
        <f t="shared" si="70"/>
        <v>27</v>
      </c>
      <c r="BH856" s="26">
        <f t="shared" si="71"/>
        <v>27</v>
      </c>
      <c r="BI856" s="514">
        <f t="shared" si="67"/>
        <v>1.9285714285714288E-2</v>
      </c>
      <c r="BJ856" s="515">
        <v>0</v>
      </c>
      <c r="BK856" s="515">
        <v>0</v>
      </c>
      <c r="BL856" s="515">
        <v>0</v>
      </c>
      <c r="BM856" s="515">
        <v>0</v>
      </c>
      <c r="BN856" s="515">
        <v>0</v>
      </c>
      <c r="BO856" s="515">
        <v>0</v>
      </c>
      <c r="BP856" s="515">
        <v>0</v>
      </c>
      <c r="BQ856" s="515">
        <v>0</v>
      </c>
      <c r="BR856" s="515">
        <v>0</v>
      </c>
      <c r="BS856" s="515">
        <v>0</v>
      </c>
      <c r="BT856" s="515">
        <v>0</v>
      </c>
      <c r="BU856" s="515">
        <v>0</v>
      </c>
      <c r="BV856" s="515">
        <v>0</v>
      </c>
      <c r="BW856" s="515">
        <v>0</v>
      </c>
      <c r="BX856" s="515">
        <v>0</v>
      </c>
      <c r="BY856" s="515">
        <v>0</v>
      </c>
      <c r="BZ856" s="515">
        <v>31693.68</v>
      </c>
      <c r="CA856" s="515">
        <v>31693.68</v>
      </c>
      <c r="CB856" s="515">
        <v>0</v>
      </c>
      <c r="CC856" s="515">
        <v>0</v>
      </c>
      <c r="CD856" s="515">
        <v>0</v>
      </c>
      <c r="CE856" s="515">
        <v>0</v>
      </c>
      <c r="CF856" s="515">
        <v>31693.68</v>
      </c>
      <c r="CG856" s="516">
        <v>31693.68</v>
      </c>
      <c r="CH856" s="501">
        <v>5045759.9999999991</v>
      </c>
      <c r="CI856" s="501">
        <v>5045759.9999999991</v>
      </c>
      <c r="CJ856" s="501">
        <v>4905599.9999999991</v>
      </c>
      <c r="CK856" s="257" t="s">
        <v>1976</v>
      </c>
      <c r="CL856" s="108">
        <v>1.44</v>
      </c>
      <c r="CM856" s="245">
        <v>1.44</v>
      </c>
      <c r="CN856" s="109">
        <v>1.4</v>
      </c>
      <c r="CO856" s="436"/>
      <c r="CP856" s="436"/>
      <c r="CQ856" s="436"/>
      <c r="CR856" s="273"/>
      <c r="CS856" s="447">
        <v>129.52949401028607</v>
      </c>
      <c r="CT856" s="448">
        <v>129.20388694626843</v>
      </c>
      <c r="CU856" s="441">
        <v>1.6678138204863595</v>
      </c>
      <c r="CV856" s="442">
        <v>1.6672619441066685</v>
      </c>
      <c r="CW856" s="450" t="s">
        <v>2270</v>
      </c>
      <c r="CX856" s="242"/>
      <c r="CY856" s="436"/>
      <c r="CZ856" s="436"/>
      <c r="DA856" s="437"/>
      <c r="DB856" s="438"/>
      <c r="DC856" s="457">
        <v>0</v>
      </c>
      <c r="DD856" s="458">
        <v>156857</v>
      </c>
      <c r="DE856" s="459">
        <v>0</v>
      </c>
      <c r="DF856" s="357">
        <v>52285.666666666664</v>
      </c>
    </row>
    <row r="857" spans="1:110" ht="35.25" customHeight="1" x14ac:dyDescent="0.25">
      <c r="A857" s="401" t="s">
        <v>56</v>
      </c>
      <c r="B857" s="48" t="s">
        <v>57</v>
      </c>
      <c r="C857" s="48" t="s">
        <v>1099</v>
      </c>
      <c r="D857" s="145" t="s">
        <v>1453</v>
      </c>
      <c r="E857" s="145" t="s">
        <v>1108</v>
      </c>
      <c r="F857" s="145" t="s">
        <v>1457</v>
      </c>
      <c r="G857" s="14" t="s">
        <v>1108</v>
      </c>
      <c r="H857" s="22" t="s">
        <v>1979</v>
      </c>
      <c r="I857" s="145" t="s">
        <v>1981</v>
      </c>
      <c r="J857" s="426">
        <v>2.3417326918331218</v>
      </c>
      <c r="K857" s="426">
        <v>1.4772727241999999</v>
      </c>
      <c r="L857" s="488">
        <v>264.2</v>
      </c>
      <c r="M857" s="498"/>
      <c r="N857" s="498"/>
      <c r="O857" s="498"/>
      <c r="P857" s="498"/>
      <c r="Q857" s="498"/>
      <c r="R857" s="498"/>
      <c r="S857" s="498"/>
      <c r="T857" s="498"/>
      <c r="U857" s="498"/>
      <c r="V857" s="498"/>
      <c r="W857" s="498"/>
      <c r="X857" s="498"/>
      <c r="Y857" s="498"/>
      <c r="Z857" s="498"/>
      <c r="AA857" s="498"/>
      <c r="AB857" s="498"/>
      <c r="AC857" s="498">
        <v>2</v>
      </c>
      <c r="AD857" s="498">
        <v>2</v>
      </c>
      <c r="AE857" s="498"/>
      <c r="AF857" s="498"/>
      <c r="AG857" s="585"/>
      <c r="AH857" s="498"/>
      <c r="AI857" s="498">
        <f t="shared" si="68"/>
        <v>2</v>
      </c>
      <c r="AJ857" s="498">
        <f t="shared" si="69"/>
        <v>2</v>
      </c>
      <c r="AK857" s="498"/>
      <c r="AL857" s="498"/>
      <c r="AM857" s="498"/>
      <c r="AN857" s="498"/>
      <c r="AO857" s="498"/>
      <c r="AP857" s="498"/>
      <c r="AQ857" s="498"/>
      <c r="AR857" s="498"/>
      <c r="AS857" s="498"/>
      <c r="AT857" s="498"/>
      <c r="AU857" s="498"/>
      <c r="AV857" s="498"/>
      <c r="AW857" s="498"/>
      <c r="AX857" s="498"/>
      <c r="AY857" s="498"/>
      <c r="AZ857" s="498"/>
      <c r="BA857" s="498">
        <v>26.5</v>
      </c>
      <c r="BB857" s="498">
        <v>26.5</v>
      </c>
      <c r="BC857" s="498"/>
      <c r="BD857" s="498"/>
      <c r="BE857" s="498"/>
      <c r="BF857" s="498"/>
      <c r="BG857" s="256">
        <f t="shared" si="70"/>
        <v>26.5</v>
      </c>
      <c r="BH857" s="26">
        <f t="shared" si="71"/>
        <v>26.5</v>
      </c>
      <c r="BI857" s="514">
        <f t="shared" si="67"/>
        <v>2.2268907563025211E-2</v>
      </c>
      <c r="BJ857" s="515">
        <v>0</v>
      </c>
      <c r="BK857" s="515">
        <v>0</v>
      </c>
      <c r="BL857" s="515">
        <v>0</v>
      </c>
      <c r="BM857" s="515">
        <v>0</v>
      </c>
      <c r="BN857" s="515">
        <v>0</v>
      </c>
      <c r="BO857" s="515">
        <v>0</v>
      </c>
      <c r="BP857" s="515">
        <v>0</v>
      </c>
      <c r="BQ857" s="515">
        <v>0</v>
      </c>
      <c r="BR857" s="515">
        <v>0</v>
      </c>
      <c r="BS857" s="515">
        <v>0</v>
      </c>
      <c r="BT857" s="515">
        <v>0</v>
      </c>
      <c r="BU857" s="515">
        <v>0</v>
      </c>
      <c r="BV857" s="515">
        <v>0</v>
      </c>
      <c r="BW857" s="515">
        <v>0</v>
      </c>
      <c r="BX857" s="515">
        <v>0</v>
      </c>
      <c r="BY857" s="515">
        <v>0</v>
      </c>
      <c r="BZ857" s="515">
        <v>31106.760000000002</v>
      </c>
      <c r="CA857" s="515">
        <v>31106.760000000002</v>
      </c>
      <c r="CB857" s="515">
        <v>0</v>
      </c>
      <c r="CC857" s="515">
        <v>0</v>
      </c>
      <c r="CD857" s="515">
        <v>0</v>
      </c>
      <c r="CE857" s="515">
        <v>0</v>
      </c>
      <c r="CF857" s="515">
        <v>31106.760000000002</v>
      </c>
      <c r="CG857" s="516">
        <v>31106.760000000002</v>
      </c>
      <c r="CH857" s="501">
        <v>3363840</v>
      </c>
      <c r="CI857" s="501">
        <v>3363840</v>
      </c>
      <c r="CJ857" s="501">
        <v>4169760</v>
      </c>
      <c r="CK857" s="257" t="s">
        <v>1976</v>
      </c>
      <c r="CL857" s="108">
        <v>0.96</v>
      </c>
      <c r="CM857" s="245">
        <v>0.96</v>
      </c>
      <c r="CN857" s="109">
        <v>1.19</v>
      </c>
      <c r="CO857" s="436"/>
      <c r="CP857" s="436"/>
      <c r="CQ857" s="436"/>
      <c r="CR857" s="273"/>
      <c r="CS857" s="447">
        <v>42.953010353677762</v>
      </c>
      <c r="CT857" s="448">
        <v>42.953010353677762</v>
      </c>
      <c r="CU857" s="441">
        <v>1.0037799267375969</v>
      </c>
      <c r="CV857" s="442">
        <v>1.0037799267375969</v>
      </c>
      <c r="CW857" s="450" t="s">
        <v>2332</v>
      </c>
      <c r="CX857" s="242"/>
      <c r="CY857" s="436"/>
      <c r="CZ857" s="436"/>
      <c r="DA857" s="437"/>
      <c r="DB857" s="438"/>
      <c r="DC857" s="457">
        <v>0</v>
      </c>
      <c r="DD857" s="458">
        <v>0</v>
      </c>
      <c r="DE857" s="459">
        <v>0</v>
      </c>
      <c r="DF857" s="357">
        <v>0</v>
      </c>
    </row>
    <row r="858" spans="1:110" ht="35.25" customHeight="1" x14ac:dyDescent="0.25">
      <c r="A858" s="401" t="s">
        <v>56</v>
      </c>
      <c r="B858" s="48" t="s">
        <v>57</v>
      </c>
      <c r="C858" s="48" t="s">
        <v>1099</v>
      </c>
      <c r="D858" s="145" t="s">
        <v>1453</v>
      </c>
      <c r="E858" s="145" t="s">
        <v>1108</v>
      </c>
      <c r="F858" s="145" t="s">
        <v>1458</v>
      </c>
      <c r="G858" s="14" t="s">
        <v>1108</v>
      </c>
      <c r="H858" s="22" t="s">
        <v>1979</v>
      </c>
      <c r="I858" s="145" t="s">
        <v>1981</v>
      </c>
      <c r="J858" s="426">
        <v>2.2696793782382572</v>
      </c>
      <c r="K858" s="426">
        <v>0.85890151336499998</v>
      </c>
      <c r="L858" s="488">
        <v>117.4</v>
      </c>
      <c r="M858" s="498"/>
      <c r="N858" s="498"/>
      <c r="O858" s="498"/>
      <c r="P858" s="498"/>
      <c r="Q858" s="498"/>
      <c r="R858" s="498"/>
      <c r="S858" s="498"/>
      <c r="T858" s="498"/>
      <c r="U858" s="498"/>
      <c r="V858" s="498"/>
      <c r="W858" s="498"/>
      <c r="X858" s="498"/>
      <c r="Y858" s="498">
        <v>1</v>
      </c>
      <c r="Z858" s="498">
        <v>1</v>
      </c>
      <c r="AA858" s="498"/>
      <c r="AB858" s="498"/>
      <c r="AC858" s="498"/>
      <c r="AD858" s="498"/>
      <c r="AE858" s="498"/>
      <c r="AF858" s="498"/>
      <c r="AG858" s="585"/>
      <c r="AH858" s="498"/>
      <c r="AI858" s="498">
        <f t="shared" si="68"/>
        <v>1</v>
      </c>
      <c r="AJ858" s="498">
        <f t="shared" si="69"/>
        <v>1</v>
      </c>
      <c r="AK858" s="498"/>
      <c r="AL858" s="498"/>
      <c r="AM858" s="498"/>
      <c r="AN858" s="498"/>
      <c r="AO858" s="498"/>
      <c r="AP858" s="498"/>
      <c r="AQ858" s="498"/>
      <c r="AR858" s="498"/>
      <c r="AS858" s="498"/>
      <c r="AT858" s="498"/>
      <c r="AU858" s="498"/>
      <c r="AV858" s="498"/>
      <c r="AW858" s="498">
        <v>75</v>
      </c>
      <c r="AX858" s="498">
        <v>75</v>
      </c>
      <c r="AY858" s="498"/>
      <c r="AZ858" s="498"/>
      <c r="BA858" s="498"/>
      <c r="BB858" s="498"/>
      <c r="BC858" s="498"/>
      <c r="BD858" s="498"/>
      <c r="BE858" s="498"/>
      <c r="BF858" s="498"/>
      <c r="BG858" s="256">
        <f t="shared" si="70"/>
        <v>75</v>
      </c>
      <c r="BH858" s="26">
        <f t="shared" si="71"/>
        <v>75</v>
      </c>
      <c r="BI858" s="514">
        <f t="shared" si="67"/>
        <v>4.1436464088397788E-2</v>
      </c>
      <c r="BJ858" s="515">
        <v>0</v>
      </c>
      <c r="BK858" s="515">
        <v>0</v>
      </c>
      <c r="BL858" s="515">
        <v>0</v>
      </c>
      <c r="BM858" s="515">
        <v>0</v>
      </c>
      <c r="BN858" s="515">
        <v>0</v>
      </c>
      <c r="BO858" s="515">
        <v>0</v>
      </c>
      <c r="BP858" s="515">
        <v>0</v>
      </c>
      <c r="BQ858" s="515">
        <v>0</v>
      </c>
      <c r="BR858" s="515">
        <v>0</v>
      </c>
      <c r="BS858" s="515">
        <v>0</v>
      </c>
      <c r="BT858" s="515">
        <v>0</v>
      </c>
      <c r="BU858" s="515">
        <v>0</v>
      </c>
      <c r="BV858" s="515">
        <v>378432</v>
      </c>
      <c r="BW858" s="515">
        <v>378432</v>
      </c>
      <c r="BX858" s="515">
        <v>0</v>
      </c>
      <c r="BY858" s="515">
        <v>0</v>
      </c>
      <c r="BZ858" s="515">
        <v>0</v>
      </c>
      <c r="CA858" s="515">
        <v>0</v>
      </c>
      <c r="CB858" s="515">
        <v>0</v>
      </c>
      <c r="CC858" s="515">
        <v>0</v>
      </c>
      <c r="CD858" s="515">
        <v>0</v>
      </c>
      <c r="CE858" s="515">
        <v>0</v>
      </c>
      <c r="CF858" s="515">
        <v>378432</v>
      </c>
      <c r="CG858" s="516">
        <v>378432</v>
      </c>
      <c r="CH858" s="501">
        <v>5816640</v>
      </c>
      <c r="CI858" s="501">
        <v>5816640</v>
      </c>
      <c r="CJ858" s="501">
        <v>6342240.0000000009</v>
      </c>
      <c r="CK858" s="257" t="s">
        <v>1976</v>
      </c>
      <c r="CL858" s="108">
        <v>1.66</v>
      </c>
      <c r="CM858" s="245">
        <v>1.66</v>
      </c>
      <c r="CN858" s="109">
        <v>1.81</v>
      </c>
      <c r="CO858" s="436"/>
      <c r="CP858" s="436"/>
      <c r="CQ858" s="436"/>
      <c r="CR858" s="273"/>
      <c r="CS858" s="447">
        <v>207.18670333025807</v>
      </c>
      <c r="CT858" s="448">
        <v>207.18670333025807</v>
      </c>
      <c r="CU858" s="441">
        <v>1.7723404222129171</v>
      </c>
      <c r="CV858" s="442">
        <v>1.7723404222129171</v>
      </c>
      <c r="CW858" s="450" t="s">
        <v>2292</v>
      </c>
      <c r="CX858" s="242"/>
      <c r="CY858" s="436"/>
      <c r="CZ858" s="436"/>
      <c r="DA858" s="437"/>
      <c r="DB858" s="438"/>
      <c r="DC858" s="457">
        <v>25666</v>
      </c>
      <c r="DD858" s="458">
        <v>7820</v>
      </c>
      <c r="DE858" s="459">
        <v>0</v>
      </c>
      <c r="DF858" s="357">
        <v>11162</v>
      </c>
    </row>
    <row r="859" spans="1:110" ht="35.25" customHeight="1" x14ac:dyDescent="0.25">
      <c r="A859" s="401" t="s">
        <v>56</v>
      </c>
      <c r="B859" s="48" t="s">
        <v>57</v>
      </c>
      <c r="C859" s="48" t="s">
        <v>1099</v>
      </c>
      <c r="D859" s="145" t="s">
        <v>1453</v>
      </c>
      <c r="E859" s="145" t="s">
        <v>1108</v>
      </c>
      <c r="F859" s="145" t="s">
        <v>1459</v>
      </c>
      <c r="G859" s="14" t="s">
        <v>1108</v>
      </c>
      <c r="H859" s="22" t="s">
        <v>1978</v>
      </c>
      <c r="I859" s="145" t="s">
        <v>1981</v>
      </c>
      <c r="J859" s="426">
        <v>2.3201166977546626</v>
      </c>
      <c r="K859" s="426">
        <v>3.6772727196239998</v>
      </c>
      <c r="L859" s="488">
        <v>928.7</v>
      </c>
      <c r="M859" s="498"/>
      <c r="N859" s="498"/>
      <c r="O859" s="498"/>
      <c r="P859" s="498"/>
      <c r="Q859" s="498"/>
      <c r="R859" s="498"/>
      <c r="S859" s="498"/>
      <c r="T859" s="498"/>
      <c r="U859" s="498"/>
      <c r="V859" s="498"/>
      <c r="W859" s="498"/>
      <c r="X859" s="498"/>
      <c r="Y859" s="498"/>
      <c r="Z859" s="498"/>
      <c r="AA859" s="498"/>
      <c r="AB859" s="498"/>
      <c r="AC859" s="498">
        <v>24</v>
      </c>
      <c r="AD859" s="498">
        <v>24</v>
      </c>
      <c r="AE859" s="498"/>
      <c r="AF859" s="498"/>
      <c r="AG859" s="585"/>
      <c r="AH859" s="498"/>
      <c r="AI859" s="498">
        <f t="shared" si="68"/>
        <v>24</v>
      </c>
      <c r="AJ859" s="498">
        <f t="shared" si="69"/>
        <v>24</v>
      </c>
      <c r="AK859" s="498"/>
      <c r="AL859" s="498"/>
      <c r="AM859" s="498"/>
      <c r="AN859" s="498"/>
      <c r="AO859" s="498"/>
      <c r="AP859" s="498"/>
      <c r="AQ859" s="498"/>
      <c r="AR859" s="498"/>
      <c r="AS859" s="498"/>
      <c r="AT859" s="498"/>
      <c r="AU859" s="498"/>
      <c r="AV859" s="498"/>
      <c r="AW859" s="498"/>
      <c r="AX859" s="498"/>
      <c r="AY859" s="498"/>
      <c r="AZ859" s="498"/>
      <c r="BA859" s="498">
        <v>96.62</v>
      </c>
      <c r="BB859" s="498">
        <v>96.62</v>
      </c>
      <c r="BC859" s="498"/>
      <c r="BD859" s="498"/>
      <c r="BE859" s="498"/>
      <c r="BF859" s="498"/>
      <c r="BG859" s="256">
        <f t="shared" si="70"/>
        <v>96.62</v>
      </c>
      <c r="BH859" s="26">
        <f t="shared" si="71"/>
        <v>96.62</v>
      </c>
      <c r="BI859" s="514">
        <f t="shared" si="67"/>
        <v>5.3087912087912095E-2</v>
      </c>
      <c r="BJ859" s="515">
        <v>0</v>
      </c>
      <c r="BK859" s="515">
        <v>0</v>
      </c>
      <c r="BL859" s="515">
        <v>0</v>
      </c>
      <c r="BM859" s="515">
        <v>0</v>
      </c>
      <c r="BN859" s="515">
        <v>0</v>
      </c>
      <c r="BO859" s="515">
        <v>0</v>
      </c>
      <c r="BP859" s="515">
        <v>0</v>
      </c>
      <c r="BQ859" s="515">
        <v>0</v>
      </c>
      <c r="BR859" s="515">
        <v>0</v>
      </c>
      <c r="BS859" s="515">
        <v>0</v>
      </c>
      <c r="BT859" s="515">
        <v>0</v>
      </c>
      <c r="BU859" s="515">
        <v>0</v>
      </c>
      <c r="BV859" s="515">
        <v>0</v>
      </c>
      <c r="BW859" s="515">
        <v>0</v>
      </c>
      <c r="BX859" s="515">
        <v>0</v>
      </c>
      <c r="BY859" s="515">
        <v>0</v>
      </c>
      <c r="BZ859" s="515">
        <v>113416.42080000002</v>
      </c>
      <c r="CA859" s="515">
        <v>113416.42080000002</v>
      </c>
      <c r="CB859" s="515">
        <v>0</v>
      </c>
      <c r="CC859" s="515">
        <v>0</v>
      </c>
      <c r="CD859" s="515">
        <v>0</v>
      </c>
      <c r="CE859" s="515">
        <v>0</v>
      </c>
      <c r="CF859" s="515">
        <v>113416.42080000002</v>
      </c>
      <c r="CG859" s="516">
        <v>113416.42080000002</v>
      </c>
      <c r="CH859" s="501">
        <v>5606400.0000000019</v>
      </c>
      <c r="CI859" s="501">
        <v>5606400.0000000019</v>
      </c>
      <c r="CJ859" s="501">
        <v>6377280.0000000009</v>
      </c>
      <c r="CK859" s="257" t="s">
        <v>1976</v>
      </c>
      <c r="CL859" s="108">
        <v>1.6</v>
      </c>
      <c r="CM859" s="245">
        <v>1.6</v>
      </c>
      <c r="CN859" s="109">
        <v>1.82</v>
      </c>
      <c r="CO859" s="436"/>
      <c r="CP859" s="436"/>
      <c r="CQ859" s="436"/>
      <c r="CR859" s="273"/>
      <c r="CS859" s="447">
        <v>49.569674412965803</v>
      </c>
      <c r="CT859" s="448">
        <v>49.569674412965803</v>
      </c>
      <c r="CU859" s="441">
        <v>1.085170484762803</v>
      </c>
      <c r="CV859" s="442">
        <v>1.085170484762803</v>
      </c>
      <c r="CW859" s="450" t="s">
        <v>2288</v>
      </c>
      <c r="CX859" s="242"/>
      <c r="CY859" s="436"/>
      <c r="CZ859" s="436"/>
      <c r="DA859" s="437"/>
      <c r="DB859" s="438"/>
      <c r="DC859" s="457">
        <v>0</v>
      </c>
      <c r="DD859" s="458">
        <v>0</v>
      </c>
      <c r="DE859" s="459">
        <v>0</v>
      </c>
      <c r="DF859" s="357">
        <v>0</v>
      </c>
    </row>
    <row r="860" spans="1:110" ht="35.25" customHeight="1" x14ac:dyDescent="0.25">
      <c r="A860" s="401" t="s">
        <v>56</v>
      </c>
      <c r="B860" s="48" t="s">
        <v>57</v>
      </c>
      <c r="C860" s="48" t="s">
        <v>1099</v>
      </c>
      <c r="D860" s="145" t="s">
        <v>1453</v>
      </c>
      <c r="E860" s="145" t="s">
        <v>1108</v>
      </c>
      <c r="F860" s="145" t="s">
        <v>1460</v>
      </c>
      <c r="G860" s="14" t="s">
        <v>1108</v>
      </c>
      <c r="H860" s="22" t="s">
        <v>1979</v>
      </c>
      <c r="I860" s="145" t="s">
        <v>1981</v>
      </c>
      <c r="J860" s="426">
        <v>2.3849646799900412</v>
      </c>
      <c r="K860" s="426">
        <v>0.95568181619400006</v>
      </c>
      <c r="L860" s="488">
        <v>61.3</v>
      </c>
      <c r="M860" s="498"/>
      <c r="N860" s="498"/>
      <c r="O860" s="498"/>
      <c r="P860" s="498"/>
      <c r="Q860" s="498"/>
      <c r="R860" s="498"/>
      <c r="S860" s="498"/>
      <c r="T860" s="498"/>
      <c r="U860" s="498"/>
      <c r="V860" s="498"/>
      <c r="W860" s="498"/>
      <c r="X860" s="498"/>
      <c r="Y860" s="498"/>
      <c r="Z860" s="498"/>
      <c r="AA860" s="498"/>
      <c r="AB860" s="498"/>
      <c r="AC860" s="498"/>
      <c r="AD860" s="498"/>
      <c r="AE860" s="498"/>
      <c r="AF860" s="498"/>
      <c r="AG860" s="585"/>
      <c r="AH860" s="498"/>
      <c r="AI860" s="498">
        <f t="shared" si="68"/>
        <v>0</v>
      </c>
      <c r="AJ860" s="498">
        <f t="shared" si="69"/>
        <v>0</v>
      </c>
      <c r="AK860" s="498"/>
      <c r="AL860" s="498"/>
      <c r="AM860" s="498"/>
      <c r="AN860" s="498"/>
      <c r="AO860" s="498"/>
      <c r="AP860" s="498"/>
      <c r="AQ860" s="498"/>
      <c r="AR860" s="498"/>
      <c r="AS860" s="498"/>
      <c r="AT860" s="498"/>
      <c r="AU860" s="498"/>
      <c r="AV860" s="498"/>
      <c r="AW860" s="498"/>
      <c r="AX860" s="498"/>
      <c r="AY860" s="498"/>
      <c r="AZ860" s="498"/>
      <c r="BA860" s="498"/>
      <c r="BB860" s="498"/>
      <c r="BC860" s="498"/>
      <c r="BD860" s="498"/>
      <c r="BE860" s="498"/>
      <c r="BF860" s="498"/>
      <c r="BG860" s="256">
        <f t="shared" si="70"/>
        <v>0</v>
      </c>
      <c r="BH860" s="26">
        <f t="shared" si="71"/>
        <v>0</v>
      </c>
      <c r="BI860" s="514">
        <f t="shared" si="67"/>
        <v>0</v>
      </c>
      <c r="BJ860" s="515">
        <v>0</v>
      </c>
      <c r="BK860" s="515">
        <v>0</v>
      </c>
      <c r="BL860" s="515">
        <v>0</v>
      </c>
      <c r="BM860" s="515">
        <v>0</v>
      </c>
      <c r="BN860" s="515">
        <v>0</v>
      </c>
      <c r="BO860" s="515">
        <v>0</v>
      </c>
      <c r="BP860" s="515">
        <v>0</v>
      </c>
      <c r="BQ860" s="515">
        <v>0</v>
      </c>
      <c r="BR860" s="515">
        <v>0</v>
      </c>
      <c r="BS860" s="515">
        <v>0</v>
      </c>
      <c r="BT860" s="515">
        <v>0</v>
      </c>
      <c r="BU860" s="515">
        <v>0</v>
      </c>
      <c r="BV860" s="515">
        <v>0</v>
      </c>
      <c r="BW860" s="515">
        <v>0</v>
      </c>
      <c r="BX860" s="515">
        <v>0</v>
      </c>
      <c r="BY860" s="515">
        <v>0</v>
      </c>
      <c r="BZ860" s="515">
        <v>0</v>
      </c>
      <c r="CA860" s="515">
        <v>0</v>
      </c>
      <c r="CB860" s="515">
        <v>0</v>
      </c>
      <c r="CC860" s="515">
        <v>0</v>
      </c>
      <c r="CD860" s="515">
        <v>0</v>
      </c>
      <c r="CE860" s="515">
        <v>0</v>
      </c>
      <c r="CF860" s="515">
        <v>0</v>
      </c>
      <c r="CG860" s="516">
        <v>0</v>
      </c>
      <c r="CH860" s="501">
        <v>5045759.9999999991</v>
      </c>
      <c r="CI860" s="501">
        <v>5045759.9999999991</v>
      </c>
      <c r="CJ860" s="501">
        <v>5571360.0000000019</v>
      </c>
      <c r="CK860" s="257" t="s">
        <v>1976</v>
      </c>
      <c r="CL860" s="108">
        <v>1.44</v>
      </c>
      <c r="CM860" s="245">
        <v>1.44</v>
      </c>
      <c r="CN860" s="109">
        <v>1.59</v>
      </c>
      <c r="CO860" s="436"/>
      <c r="CP860" s="436"/>
      <c r="CQ860" s="436"/>
      <c r="CR860" s="273"/>
      <c r="CS860" s="447">
        <v>142.89026412184307</v>
      </c>
      <c r="CT860" s="448">
        <v>142.89026412184307</v>
      </c>
      <c r="CU860" s="441">
        <v>1.3474400286430359</v>
      </c>
      <c r="CV860" s="442">
        <v>1.3474400286430359</v>
      </c>
      <c r="CW860" s="450" t="s">
        <v>2265</v>
      </c>
      <c r="CX860" s="242"/>
      <c r="CY860" s="436"/>
      <c r="CZ860" s="436"/>
      <c r="DA860" s="437"/>
      <c r="DB860" s="438"/>
      <c r="DC860" s="457">
        <v>0</v>
      </c>
      <c r="DD860" s="458">
        <v>18446</v>
      </c>
      <c r="DE860" s="459">
        <v>0</v>
      </c>
      <c r="DF860" s="357">
        <v>6148.666666666667</v>
      </c>
    </row>
    <row r="861" spans="1:110" ht="35.25" customHeight="1" x14ac:dyDescent="0.25">
      <c r="A861" s="401" t="s">
        <v>56</v>
      </c>
      <c r="B861" s="48" t="s">
        <v>57</v>
      </c>
      <c r="C861" s="48" t="s">
        <v>1099</v>
      </c>
      <c r="D861" s="145" t="s">
        <v>1461</v>
      </c>
      <c r="E861" s="145" t="s">
        <v>1204</v>
      </c>
      <c r="F861" s="145" t="s">
        <v>1462</v>
      </c>
      <c r="G861" s="14" t="s">
        <v>1204</v>
      </c>
      <c r="H861" s="22" t="s">
        <v>1979</v>
      </c>
      <c r="I861" s="145" t="s">
        <v>1981</v>
      </c>
      <c r="J861" s="426">
        <v>2.6515619402910429</v>
      </c>
      <c r="K861" s="426">
        <v>2.0178030261060003</v>
      </c>
      <c r="L861" s="488">
        <v>265.10000000000002</v>
      </c>
      <c r="M861" s="498"/>
      <c r="N861" s="498"/>
      <c r="O861" s="498"/>
      <c r="P861" s="498"/>
      <c r="Q861" s="498"/>
      <c r="R861" s="498"/>
      <c r="S861" s="498"/>
      <c r="T861" s="498"/>
      <c r="U861" s="498"/>
      <c r="V861" s="498"/>
      <c r="W861" s="498"/>
      <c r="X861" s="498"/>
      <c r="Y861" s="498"/>
      <c r="Z861" s="498"/>
      <c r="AA861" s="498"/>
      <c r="AB861" s="498"/>
      <c r="AC861" s="498">
        <v>9</v>
      </c>
      <c r="AD861" s="498">
        <v>9</v>
      </c>
      <c r="AE861" s="498"/>
      <c r="AF861" s="498"/>
      <c r="AG861" s="585"/>
      <c r="AH861" s="498"/>
      <c r="AI861" s="498">
        <f t="shared" si="68"/>
        <v>9</v>
      </c>
      <c r="AJ861" s="498">
        <f t="shared" si="69"/>
        <v>9</v>
      </c>
      <c r="AK861" s="498"/>
      <c r="AL861" s="498"/>
      <c r="AM861" s="498"/>
      <c r="AN861" s="498"/>
      <c r="AO861" s="498"/>
      <c r="AP861" s="498"/>
      <c r="AQ861" s="498"/>
      <c r="AR861" s="498"/>
      <c r="AS861" s="498"/>
      <c r="AT861" s="498"/>
      <c r="AU861" s="498"/>
      <c r="AV861" s="498"/>
      <c r="AW861" s="498"/>
      <c r="AX861" s="498"/>
      <c r="AY861" s="498"/>
      <c r="AZ861" s="498"/>
      <c r="BA861" s="498">
        <v>50.12</v>
      </c>
      <c r="BB861" s="498">
        <v>50.12</v>
      </c>
      <c r="BC861" s="498"/>
      <c r="BD861" s="498"/>
      <c r="BE861" s="498"/>
      <c r="BF861" s="498"/>
      <c r="BG861" s="256">
        <f t="shared" si="70"/>
        <v>50.12</v>
      </c>
      <c r="BH861" s="26">
        <f t="shared" si="71"/>
        <v>50.12</v>
      </c>
      <c r="BI861" s="514">
        <f t="shared" si="67"/>
        <v>2.3096774193548386E-2</v>
      </c>
      <c r="BJ861" s="515">
        <v>0</v>
      </c>
      <c r="BK861" s="515">
        <v>0</v>
      </c>
      <c r="BL861" s="515">
        <v>0</v>
      </c>
      <c r="BM861" s="515">
        <v>0</v>
      </c>
      <c r="BN861" s="515">
        <v>0</v>
      </c>
      <c r="BO861" s="515">
        <v>0</v>
      </c>
      <c r="BP861" s="515">
        <v>0</v>
      </c>
      <c r="BQ861" s="515">
        <v>0</v>
      </c>
      <c r="BR861" s="515">
        <v>0</v>
      </c>
      <c r="BS861" s="515">
        <v>0</v>
      </c>
      <c r="BT861" s="515">
        <v>0</v>
      </c>
      <c r="BU861" s="515">
        <v>0</v>
      </c>
      <c r="BV861" s="515">
        <v>0</v>
      </c>
      <c r="BW861" s="515">
        <v>0</v>
      </c>
      <c r="BX861" s="515">
        <v>0</v>
      </c>
      <c r="BY861" s="515">
        <v>0</v>
      </c>
      <c r="BZ861" s="515">
        <v>58832.860799999995</v>
      </c>
      <c r="CA861" s="515">
        <v>58832.860799999995</v>
      </c>
      <c r="CB861" s="515">
        <v>0</v>
      </c>
      <c r="CC861" s="515">
        <v>0</v>
      </c>
      <c r="CD861" s="515">
        <v>0</v>
      </c>
      <c r="CE861" s="515">
        <v>0</v>
      </c>
      <c r="CF861" s="515">
        <v>58832.860799999995</v>
      </c>
      <c r="CG861" s="516">
        <v>58832.860799999995</v>
      </c>
      <c r="CH861" s="501">
        <v>3153600.0000000005</v>
      </c>
      <c r="CI861" s="501">
        <v>3153600.0000000005</v>
      </c>
      <c r="CJ861" s="501">
        <v>7603680</v>
      </c>
      <c r="CK861" s="257" t="s">
        <v>1976</v>
      </c>
      <c r="CL861" s="108">
        <v>0.9</v>
      </c>
      <c r="CM861" s="245">
        <v>0.9</v>
      </c>
      <c r="CN861" s="109">
        <v>2.17</v>
      </c>
      <c r="CO861" s="436"/>
      <c r="CP861" s="436"/>
      <c r="CQ861" s="436"/>
      <c r="CR861" s="273"/>
      <c r="CS861" s="447">
        <v>94.929227444297283</v>
      </c>
      <c r="CT861" s="448">
        <v>17.053400151514534</v>
      </c>
      <c r="CU861" s="441">
        <v>0.4021632653596689</v>
      </c>
      <c r="CV861" s="442">
        <v>0.33156761455601319</v>
      </c>
      <c r="CW861" s="450" t="s">
        <v>2221</v>
      </c>
      <c r="CX861" s="242"/>
      <c r="CY861" s="436"/>
      <c r="CZ861" s="436"/>
      <c r="DA861" s="437"/>
      <c r="DB861" s="438"/>
      <c r="DC861" s="457">
        <v>0</v>
      </c>
      <c r="DD861" s="458">
        <v>0</v>
      </c>
      <c r="DE861" s="459">
        <v>13362</v>
      </c>
      <c r="DF861" s="357">
        <v>4454</v>
      </c>
    </row>
    <row r="862" spans="1:110" ht="35.25" customHeight="1" x14ac:dyDescent="0.25">
      <c r="A862" s="401" t="s">
        <v>56</v>
      </c>
      <c r="B862" s="48" t="s">
        <v>57</v>
      </c>
      <c r="C862" s="48" t="s">
        <v>1099</v>
      </c>
      <c r="D862" s="145" t="s">
        <v>1461</v>
      </c>
      <c r="E862" s="145" t="s">
        <v>1204</v>
      </c>
      <c r="F862" s="145" t="s">
        <v>1463</v>
      </c>
      <c r="G862" s="14" t="s">
        <v>1204</v>
      </c>
      <c r="H862" s="22" t="s">
        <v>1978</v>
      </c>
      <c r="I862" s="145" t="s">
        <v>1981</v>
      </c>
      <c r="J862" s="426">
        <v>1.9814661238587958</v>
      </c>
      <c r="K862" s="426">
        <v>5.22348483762</v>
      </c>
      <c r="L862" s="488">
        <v>324.8</v>
      </c>
      <c r="M862" s="498"/>
      <c r="N862" s="498"/>
      <c r="O862" s="498"/>
      <c r="P862" s="498"/>
      <c r="Q862" s="498"/>
      <c r="R862" s="498"/>
      <c r="S862" s="498"/>
      <c r="T862" s="498"/>
      <c r="U862" s="498"/>
      <c r="V862" s="498"/>
      <c r="W862" s="498"/>
      <c r="X862" s="498"/>
      <c r="Y862" s="498"/>
      <c r="Z862" s="498"/>
      <c r="AA862" s="498"/>
      <c r="AB862" s="498"/>
      <c r="AC862" s="498">
        <v>4</v>
      </c>
      <c r="AD862" s="498">
        <v>4</v>
      </c>
      <c r="AE862" s="498"/>
      <c r="AF862" s="498"/>
      <c r="AG862" s="585"/>
      <c r="AH862" s="498"/>
      <c r="AI862" s="498">
        <f t="shared" si="68"/>
        <v>4</v>
      </c>
      <c r="AJ862" s="498">
        <f t="shared" si="69"/>
        <v>4</v>
      </c>
      <c r="AK862" s="498"/>
      <c r="AL862" s="498"/>
      <c r="AM862" s="498"/>
      <c r="AN862" s="498"/>
      <c r="AO862" s="498"/>
      <c r="AP862" s="498"/>
      <c r="AQ862" s="498"/>
      <c r="AR862" s="498"/>
      <c r="AS862" s="498"/>
      <c r="AT862" s="498"/>
      <c r="AU862" s="498"/>
      <c r="AV862" s="498"/>
      <c r="AW862" s="498"/>
      <c r="AX862" s="498"/>
      <c r="AY862" s="498"/>
      <c r="AZ862" s="498"/>
      <c r="BA862" s="498">
        <v>20.22</v>
      </c>
      <c r="BB862" s="498">
        <v>20.22</v>
      </c>
      <c r="BC862" s="498"/>
      <c r="BD862" s="498"/>
      <c r="BE862" s="498"/>
      <c r="BF862" s="498"/>
      <c r="BG862" s="256">
        <f t="shared" si="70"/>
        <v>20.22</v>
      </c>
      <c r="BH862" s="26">
        <f t="shared" si="71"/>
        <v>20.22</v>
      </c>
      <c r="BI862" s="514">
        <f t="shared" si="67"/>
        <v>1.7431034482758619E-2</v>
      </c>
      <c r="BJ862" s="515">
        <v>0</v>
      </c>
      <c r="BK862" s="515">
        <v>0</v>
      </c>
      <c r="BL862" s="515">
        <v>0</v>
      </c>
      <c r="BM862" s="515">
        <v>0</v>
      </c>
      <c r="BN862" s="515">
        <v>0</v>
      </c>
      <c r="BO862" s="515">
        <v>0</v>
      </c>
      <c r="BP862" s="515">
        <v>0</v>
      </c>
      <c r="BQ862" s="515">
        <v>0</v>
      </c>
      <c r="BR862" s="515">
        <v>0</v>
      </c>
      <c r="BS862" s="515">
        <v>0</v>
      </c>
      <c r="BT862" s="515">
        <v>0</v>
      </c>
      <c r="BU862" s="515">
        <v>0</v>
      </c>
      <c r="BV862" s="515">
        <v>0</v>
      </c>
      <c r="BW862" s="515">
        <v>0</v>
      </c>
      <c r="BX862" s="515">
        <v>0</v>
      </c>
      <c r="BY862" s="515">
        <v>0</v>
      </c>
      <c r="BZ862" s="515">
        <v>23735.0448</v>
      </c>
      <c r="CA862" s="515">
        <v>23735.0448</v>
      </c>
      <c r="CB862" s="515">
        <v>0</v>
      </c>
      <c r="CC862" s="515">
        <v>0</v>
      </c>
      <c r="CD862" s="515">
        <v>0</v>
      </c>
      <c r="CE862" s="515">
        <v>0</v>
      </c>
      <c r="CF862" s="515">
        <v>23735.0448</v>
      </c>
      <c r="CG862" s="516">
        <v>23735.0448</v>
      </c>
      <c r="CH862" s="501">
        <v>3784320.0000000005</v>
      </c>
      <c r="CI862" s="501">
        <v>3784320.0000000005</v>
      </c>
      <c r="CJ862" s="501">
        <v>4064640</v>
      </c>
      <c r="CK862" s="257" t="s">
        <v>1976</v>
      </c>
      <c r="CL862" s="108">
        <v>1.08</v>
      </c>
      <c r="CM862" s="245">
        <v>1.08</v>
      </c>
      <c r="CN862" s="109">
        <v>1.1599999999999999</v>
      </c>
      <c r="CO862" s="436"/>
      <c r="CP862" s="436"/>
      <c r="CQ862" s="436"/>
      <c r="CR862" s="273"/>
      <c r="CS862" s="447">
        <v>176.01077102529908</v>
      </c>
      <c r="CT862" s="448">
        <v>157.88976004750998</v>
      </c>
      <c r="CU862" s="441">
        <v>1.1761863807182626</v>
      </c>
      <c r="CV862" s="442">
        <v>1.1547413973125951</v>
      </c>
      <c r="CW862" s="450" t="s">
        <v>2218</v>
      </c>
      <c r="CX862" s="242"/>
      <c r="CY862" s="436"/>
      <c r="CZ862" s="436"/>
      <c r="DA862" s="437"/>
      <c r="DB862" s="438"/>
      <c r="DC862" s="457">
        <v>0</v>
      </c>
      <c r="DD862" s="458">
        <v>93430</v>
      </c>
      <c r="DE862" s="459">
        <v>16677</v>
      </c>
      <c r="DF862" s="357">
        <v>36702.333333333336</v>
      </c>
    </row>
    <row r="863" spans="1:110" ht="35.25" customHeight="1" x14ac:dyDescent="0.25">
      <c r="A863" s="401" t="s">
        <v>56</v>
      </c>
      <c r="B863" s="48" t="s">
        <v>57</v>
      </c>
      <c r="C863" s="48" t="s">
        <v>1464</v>
      </c>
      <c r="D863" s="145" t="s">
        <v>1465</v>
      </c>
      <c r="E863" s="145" t="s">
        <v>1466</v>
      </c>
      <c r="F863" s="145" t="s">
        <v>1467</v>
      </c>
      <c r="G863" s="14" t="s">
        <v>1468</v>
      </c>
      <c r="H863" s="22" t="s">
        <v>1978</v>
      </c>
      <c r="I863" s="145" t="s">
        <v>1984</v>
      </c>
      <c r="J863" s="426">
        <v>20.100000000000001</v>
      </c>
      <c r="K863" s="426">
        <v>7.8380681655149997</v>
      </c>
      <c r="L863" s="488">
        <v>45.9</v>
      </c>
      <c r="M863" s="498"/>
      <c r="N863" s="498"/>
      <c r="O863" s="498"/>
      <c r="P863" s="498"/>
      <c r="Q863" s="498"/>
      <c r="R863" s="498"/>
      <c r="S863" s="498"/>
      <c r="T863" s="498"/>
      <c r="U863" s="498"/>
      <c r="V863" s="498"/>
      <c r="W863" s="498"/>
      <c r="X863" s="498"/>
      <c r="Y863" s="498"/>
      <c r="Z863" s="498"/>
      <c r="AA863" s="498"/>
      <c r="AB863" s="498"/>
      <c r="AC863" s="498"/>
      <c r="AD863" s="498"/>
      <c r="AE863" s="498"/>
      <c r="AF863" s="498"/>
      <c r="AG863" s="585"/>
      <c r="AH863" s="498"/>
      <c r="AI863" s="498">
        <f t="shared" si="68"/>
        <v>0</v>
      </c>
      <c r="AJ863" s="498">
        <f t="shared" si="69"/>
        <v>0</v>
      </c>
      <c r="AK863" s="498"/>
      <c r="AL863" s="498"/>
      <c r="AM863" s="498"/>
      <c r="AN863" s="498"/>
      <c r="AO863" s="498"/>
      <c r="AP863" s="498"/>
      <c r="AQ863" s="498"/>
      <c r="AR863" s="498"/>
      <c r="AS863" s="498"/>
      <c r="AT863" s="498"/>
      <c r="AU863" s="498"/>
      <c r="AV863" s="498"/>
      <c r="AW863" s="498"/>
      <c r="AX863" s="498"/>
      <c r="AY863" s="498"/>
      <c r="AZ863" s="498"/>
      <c r="BA863" s="498"/>
      <c r="BB863" s="498"/>
      <c r="BC863" s="498"/>
      <c r="BD863" s="498"/>
      <c r="BE863" s="498"/>
      <c r="BF863" s="498"/>
      <c r="BG863" s="256">
        <f t="shared" si="70"/>
        <v>0</v>
      </c>
      <c r="BH863" s="26">
        <f t="shared" si="71"/>
        <v>0</v>
      </c>
      <c r="BI863" s="514">
        <f t="shared" si="67"/>
        <v>0</v>
      </c>
      <c r="BJ863" s="515">
        <v>0</v>
      </c>
      <c r="BK863" s="515">
        <v>0</v>
      </c>
      <c r="BL863" s="515">
        <v>0</v>
      </c>
      <c r="BM863" s="515">
        <v>0</v>
      </c>
      <c r="BN863" s="515">
        <v>0</v>
      </c>
      <c r="BO863" s="515">
        <v>0</v>
      </c>
      <c r="BP863" s="515">
        <v>0</v>
      </c>
      <c r="BQ863" s="515">
        <v>0</v>
      </c>
      <c r="BR863" s="515">
        <v>0</v>
      </c>
      <c r="BS863" s="515">
        <v>0</v>
      </c>
      <c r="BT863" s="515">
        <v>0</v>
      </c>
      <c r="BU863" s="515">
        <v>0</v>
      </c>
      <c r="BV863" s="515">
        <v>0</v>
      </c>
      <c r="BW863" s="515">
        <v>0</v>
      </c>
      <c r="BX863" s="515">
        <v>0</v>
      </c>
      <c r="BY863" s="515">
        <v>0</v>
      </c>
      <c r="BZ863" s="515">
        <v>0</v>
      </c>
      <c r="CA863" s="515">
        <v>0</v>
      </c>
      <c r="CB863" s="515">
        <v>0</v>
      </c>
      <c r="CC863" s="515">
        <v>0</v>
      </c>
      <c r="CD863" s="515">
        <v>0</v>
      </c>
      <c r="CE863" s="515">
        <v>0</v>
      </c>
      <c r="CF863" s="515">
        <v>0</v>
      </c>
      <c r="CG863" s="516">
        <v>0</v>
      </c>
      <c r="CH863" s="501">
        <v>0</v>
      </c>
      <c r="CI863" s="501">
        <v>0</v>
      </c>
      <c r="CJ863" s="501">
        <v>29994240</v>
      </c>
      <c r="CK863" s="257" t="s">
        <v>1976</v>
      </c>
      <c r="CL863" s="108">
        <v>0</v>
      </c>
      <c r="CM863" s="245">
        <v>0</v>
      </c>
      <c r="CN863" s="109">
        <v>8.56</v>
      </c>
      <c r="CO863" s="436"/>
      <c r="CP863" s="436"/>
      <c r="CQ863" s="436"/>
      <c r="CR863" s="273"/>
      <c r="CS863" s="447">
        <v>14.142076502732239</v>
      </c>
      <c r="CT863" s="448">
        <v>14.142076502732239</v>
      </c>
      <c r="CU863" s="441">
        <v>0.32786885245901637</v>
      </c>
      <c r="CV863" s="442">
        <v>0.32786885245901637</v>
      </c>
      <c r="CW863" s="450" t="s">
        <v>2213</v>
      </c>
      <c r="CX863" s="242"/>
      <c r="CY863" s="436"/>
      <c r="CZ863" s="436"/>
      <c r="DA863" s="437"/>
      <c r="DB863" s="438"/>
      <c r="DC863" s="457">
        <v>0</v>
      </c>
      <c r="DD863" s="458">
        <v>0</v>
      </c>
      <c r="DE863" s="459">
        <v>1941</v>
      </c>
      <c r="DF863" s="357">
        <v>647</v>
      </c>
    </row>
    <row r="864" spans="1:110" ht="35.25" customHeight="1" x14ac:dyDescent="0.25">
      <c r="A864" s="401" t="s">
        <v>56</v>
      </c>
      <c r="B864" s="48" t="s">
        <v>57</v>
      </c>
      <c r="C864" s="48" t="s">
        <v>1464</v>
      </c>
      <c r="D864" s="145" t="s">
        <v>1469</v>
      </c>
      <c r="E864" s="145" t="s">
        <v>1470</v>
      </c>
      <c r="F864" s="145" t="s">
        <v>1471</v>
      </c>
      <c r="G864" s="14" t="s">
        <v>1470</v>
      </c>
      <c r="H864" s="22" t="s">
        <v>1979</v>
      </c>
      <c r="I864" s="145" t="s">
        <v>1984</v>
      </c>
      <c r="J864" s="426" t="s">
        <v>1985</v>
      </c>
      <c r="K864" s="426">
        <v>0.90492424054200005</v>
      </c>
      <c r="L864" s="488">
        <v>1</v>
      </c>
      <c r="M864" s="498"/>
      <c r="N864" s="498"/>
      <c r="O864" s="498"/>
      <c r="P864" s="498"/>
      <c r="Q864" s="498"/>
      <c r="R864" s="498"/>
      <c r="S864" s="498"/>
      <c r="T864" s="498"/>
      <c r="U864" s="498"/>
      <c r="V864" s="498"/>
      <c r="W864" s="498"/>
      <c r="X864" s="498"/>
      <c r="Y864" s="498"/>
      <c r="Z864" s="498"/>
      <c r="AA864" s="498"/>
      <c r="AB864" s="498"/>
      <c r="AC864" s="498"/>
      <c r="AD864" s="498"/>
      <c r="AE864" s="498"/>
      <c r="AF864" s="498"/>
      <c r="AG864" s="585"/>
      <c r="AH864" s="498"/>
      <c r="AI864" s="498">
        <f t="shared" si="68"/>
        <v>0</v>
      </c>
      <c r="AJ864" s="498">
        <f t="shared" si="69"/>
        <v>0</v>
      </c>
      <c r="AK864" s="498"/>
      <c r="AL864" s="498"/>
      <c r="AM864" s="498"/>
      <c r="AN864" s="498"/>
      <c r="AO864" s="498"/>
      <c r="AP864" s="498"/>
      <c r="AQ864" s="498"/>
      <c r="AR864" s="498"/>
      <c r="AS864" s="498"/>
      <c r="AT864" s="498"/>
      <c r="AU864" s="498"/>
      <c r="AV864" s="498"/>
      <c r="AW864" s="498"/>
      <c r="AX864" s="498"/>
      <c r="AY864" s="498"/>
      <c r="AZ864" s="498"/>
      <c r="BA864" s="498"/>
      <c r="BB864" s="498"/>
      <c r="BC864" s="498"/>
      <c r="BD864" s="498"/>
      <c r="BE864" s="498"/>
      <c r="BF864" s="498"/>
      <c r="BG864" s="256">
        <f t="shared" si="70"/>
        <v>0</v>
      </c>
      <c r="BH864" s="26">
        <f t="shared" si="71"/>
        <v>0</v>
      </c>
      <c r="BI864" s="514">
        <f t="shared" si="67"/>
        <v>0</v>
      </c>
      <c r="BJ864" s="515">
        <v>0</v>
      </c>
      <c r="BK864" s="515">
        <v>0</v>
      </c>
      <c r="BL864" s="515">
        <v>0</v>
      </c>
      <c r="BM864" s="515">
        <v>0</v>
      </c>
      <c r="BN864" s="515">
        <v>0</v>
      </c>
      <c r="BO864" s="515">
        <v>0</v>
      </c>
      <c r="BP864" s="515">
        <v>0</v>
      </c>
      <c r="BQ864" s="515">
        <v>0</v>
      </c>
      <c r="BR864" s="515">
        <v>0</v>
      </c>
      <c r="BS864" s="515">
        <v>0</v>
      </c>
      <c r="BT864" s="515">
        <v>0</v>
      </c>
      <c r="BU864" s="515">
        <v>0</v>
      </c>
      <c r="BV864" s="515">
        <v>0</v>
      </c>
      <c r="BW864" s="515">
        <v>0</v>
      </c>
      <c r="BX864" s="515">
        <v>0</v>
      </c>
      <c r="BY864" s="515">
        <v>0</v>
      </c>
      <c r="BZ864" s="515">
        <v>0</v>
      </c>
      <c r="CA864" s="515">
        <v>0</v>
      </c>
      <c r="CB864" s="515">
        <v>0</v>
      </c>
      <c r="CC864" s="515">
        <v>0</v>
      </c>
      <c r="CD864" s="515">
        <v>0</v>
      </c>
      <c r="CE864" s="515">
        <v>0</v>
      </c>
      <c r="CF864" s="515">
        <v>0</v>
      </c>
      <c r="CG864" s="516">
        <v>0</v>
      </c>
      <c r="CH864" s="501">
        <v>0</v>
      </c>
      <c r="CI864" s="501">
        <v>0</v>
      </c>
      <c r="CJ864" s="501">
        <v>0</v>
      </c>
      <c r="CK864" s="257" t="s">
        <v>1976</v>
      </c>
      <c r="CL864" s="108">
        <v>0</v>
      </c>
      <c r="CM864" s="245">
        <v>0</v>
      </c>
      <c r="CN864" s="109">
        <v>0</v>
      </c>
      <c r="CO864" s="436"/>
      <c r="CP864" s="436"/>
      <c r="CQ864" s="436"/>
      <c r="CR864" s="273"/>
      <c r="CS864" s="447">
        <v>105</v>
      </c>
      <c r="CT864" s="448">
        <v>105</v>
      </c>
      <c r="CU864" s="441">
        <v>0.66666666666666663</v>
      </c>
      <c r="CV864" s="442">
        <v>0.66666666666666663</v>
      </c>
      <c r="CW864" s="450" t="s">
        <v>2302</v>
      </c>
      <c r="CX864" s="242"/>
      <c r="CY864" s="436"/>
      <c r="CZ864" s="436"/>
      <c r="DA864" s="437"/>
      <c r="DB864" s="438"/>
      <c r="DC864" s="457">
        <v>315</v>
      </c>
      <c r="DD864" s="458">
        <v>0</v>
      </c>
      <c r="DE864" s="459">
        <v>0</v>
      </c>
      <c r="DF864" s="357">
        <v>105</v>
      </c>
    </row>
    <row r="865" spans="1:110" ht="35.25" customHeight="1" x14ac:dyDescent="0.25">
      <c r="A865" s="401" t="s">
        <v>56</v>
      </c>
      <c r="B865" s="48" t="s">
        <v>57</v>
      </c>
      <c r="C865" s="48" t="s">
        <v>1464</v>
      </c>
      <c r="D865" s="145" t="s">
        <v>1472</v>
      </c>
      <c r="E865" s="145" t="s">
        <v>1473</v>
      </c>
      <c r="F865" s="145" t="s">
        <v>1474</v>
      </c>
      <c r="G865" s="14" t="s">
        <v>1473</v>
      </c>
      <c r="H865" s="22" t="s">
        <v>1978</v>
      </c>
      <c r="I865" s="145" t="s">
        <v>1975</v>
      </c>
      <c r="J865" s="426">
        <v>7.3</v>
      </c>
      <c r="K865" s="426">
        <v>1.8373106022390002</v>
      </c>
      <c r="L865" s="488">
        <v>242.2</v>
      </c>
      <c r="M865" s="498"/>
      <c r="N865" s="498"/>
      <c r="O865" s="498"/>
      <c r="P865" s="498"/>
      <c r="Q865" s="498"/>
      <c r="R865" s="498"/>
      <c r="S865" s="498"/>
      <c r="T865" s="498"/>
      <c r="U865" s="498"/>
      <c r="V865" s="498"/>
      <c r="W865" s="498"/>
      <c r="X865" s="498"/>
      <c r="Y865" s="498"/>
      <c r="Z865" s="498"/>
      <c r="AA865" s="498"/>
      <c r="AB865" s="498"/>
      <c r="AC865" s="498"/>
      <c r="AD865" s="498"/>
      <c r="AE865" s="498"/>
      <c r="AF865" s="498"/>
      <c r="AG865" s="585"/>
      <c r="AH865" s="498"/>
      <c r="AI865" s="498">
        <f t="shared" si="68"/>
        <v>0</v>
      </c>
      <c r="AJ865" s="498">
        <f t="shared" si="69"/>
        <v>0</v>
      </c>
      <c r="AK865" s="498"/>
      <c r="AL865" s="498"/>
      <c r="AM865" s="498"/>
      <c r="AN865" s="498"/>
      <c r="AO865" s="498"/>
      <c r="AP865" s="498"/>
      <c r="AQ865" s="498"/>
      <c r="AR865" s="498"/>
      <c r="AS865" s="498"/>
      <c r="AT865" s="498"/>
      <c r="AU865" s="498"/>
      <c r="AV865" s="498"/>
      <c r="AW865" s="498"/>
      <c r="AX865" s="498"/>
      <c r="AY865" s="498"/>
      <c r="AZ865" s="498"/>
      <c r="BA865" s="498"/>
      <c r="BB865" s="498"/>
      <c r="BC865" s="498"/>
      <c r="BD865" s="498"/>
      <c r="BE865" s="498"/>
      <c r="BF865" s="498"/>
      <c r="BG865" s="256">
        <f t="shared" si="70"/>
        <v>0</v>
      </c>
      <c r="BH865" s="26">
        <f t="shared" si="71"/>
        <v>0</v>
      </c>
      <c r="BI865" s="514">
        <f t="shared" si="67"/>
        <v>0</v>
      </c>
      <c r="BJ865" s="515">
        <v>0</v>
      </c>
      <c r="BK865" s="515">
        <v>0</v>
      </c>
      <c r="BL865" s="515">
        <v>0</v>
      </c>
      <c r="BM865" s="515">
        <v>0</v>
      </c>
      <c r="BN865" s="515">
        <v>0</v>
      </c>
      <c r="BO865" s="515">
        <v>0</v>
      </c>
      <c r="BP865" s="515">
        <v>0</v>
      </c>
      <c r="BQ865" s="515">
        <v>0</v>
      </c>
      <c r="BR865" s="515">
        <v>0</v>
      </c>
      <c r="BS865" s="515">
        <v>0</v>
      </c>
      <c r="BT865" s="515">
        <v>0</v>
      </c>
      <c r="BU865" s="515">
        <v>0</v>
      </c>
      <c r="BV865" s="515">
        <v>0</v>
      </c>
      <c r="BW865" s="515">
        <v>0</v>
      </c>
      <c r="BX865" s="515">
        <v>0</v>
      </c>
      <c r="BY865" s="515">
        <v>0</v>
      </c>
      <c r="BZ865" s="515">
        <v>0</v>
      </c>
      <c r="CA865" s="515">
        <v>0</v>
      </c>
      <c r="CB865" s="515">
        <v>0</v>
      </c>
      <c r="CC865" s="515">
        <v>0</v>
      </c>
      <c r="CD865" s="515">
        <v>0</v>
      </c>
      <c r="CE865" s="515">
        <v>0</v>
      </c>
      <c r="CF865" s="515">
        <v>0</v>
      </c>
      <c r="CG865" s="516">
        <v>0</v>
      </c>
      <c r="CH865" s="501">
        <v>0</v>
      </c>
      <c r="CI865" s="501">
        <v>0</v>
      </c>
      <c r="CJ865" s="501">
        <v>2838240.0000000005</v>
      </c>
      <c r="CK865" s="257" t="s">
        <v>1976</v>
      </c>
      <c r="CL865" s="108">
        <v>0</v>
      </c>
      <c r="CM865" s="245">
        <v>0</v>
      </c>
      <c r="CN865" s="109">
        <v>0.81</v>
      </c>
      <c r="CO865" s="436"/>
      <c r="CP865" s="436"/>
      <c r="CQ865" s="436"/>
      <c r="CR865" s="273"/>
      <c r="CS865" s="447">
        <v>157.11151263852503</v>
      </c>
      <c r="CT865" s="448">
        <v>53.944272445820438</v>
      </c>
      <c r="CU865" s="441">
        <v>0.66471679651201421</v>
      </c>
      <c r="CV865" s="442">
        <v>0.33298933608531128</v>
      </c>
      <c r="CW865" s="450" t="s">
        <v>2213</v>
      </c>
      <c r="CX865" s="242"/>
      <c r="CY865" s="436"/>
      <c r="CZ865" s="436"/>
      <c r="DA865" s="437"/>
      <c r="DB865" s="438"/>
      <c r="DC865" s="457">
        <v>0</v>
      </c>
      <c r="DD865" s="458">
        <v>0</v>
      </c>
      <c r="DE865" s="459">
        <v>0</v>
      </c>
      <c r="DF865" s="357">
        <v>0</v>
      </c>
    </row>
    <row r="866" spans="1:110" ht="35.25" customHeight="1" x14ac:dyDescent="0.25">
      <c r="A866" s="401" t="s">
        <v>56</v>
      </c>
      <c r="B866" s="48" t="s">
        <v>57</v>
      </c>
      <c r="C866" s="48" t="s">
        <v>1464</v>
      </c>
      <c r="D866" s="145" t="s">
        <v>1469</v>
      </c>
      <c r="E866" s="145" t="s">
        <v>1470</v>
      </c>
      <c r="F866" s="145" t="s">
        <v>1475</v>
      </c>
      <c r="G866" s="14" t="s">
        <v>1470</v>
      </c>
      <c r="H866" s="22" t="s">
        <v>1983</v>
      </c>
      <c r="I866" s="145" t="s">
        <v>1975</v>
      </c>
      <c r="J866" s="426">
        <v>0</v>
      </c>
      <c r="K866" s="426">
        <v>2.5299999999999998</v>
      </c>
      <c r="L866" s="488">
        <v>2</v>
      </c>
      <c r="M866" s="498"/>
      <c r="N866" s="498"/>
      <c r="O866" s="498"/>
      <c r="P866" s="498"/>
      <c r="Q866" s="498"/>
      <c r="R866" s="498"/>
      <c r="S866" s="498"/>
      <c r="T866" s="498"/>
      <c r="U866" s="498"/>
      <c r="V866" s="498"/>
      <c r="W866" s="498"/>
      <c r="X866" s="498"/>
      <c r="Y866" s="498"/>
      <c r="Z866" s="498"/>
      <c r="AA866" s="498"/>
      <c r="AB866" s="498"/>
      <c r="AC866" s="498">
        <v>1</v>
      </c>
      <c r="AD866" s="498">
        <v>1</v>
      </c>
      <c r="AE866" s="498"/>
      <c r="AF866" s="498"/>
      <c r="AG866" s="585"/>
      <c r="AH866" s="498"/>
      <c r="AI866" s="498">
        <f t="shared" si="68"/>
        <v>1</v>
      </c>
      <c r="AJ866" s="498">
        <f t="shared" si="69"/>
        <v>1</v>
      </c>
      <c r="AK866" s="498"/>
      <c r="AL866" s="498"/>
      <c r="AM866" s="498"/>
      <c r="AN866" s="498"/>
      <c r="AO866" s="498"/>
      <c r="AP866" s="498"/>
      <c r="AQ866" s="498"/>
      <c r="AR866" s="498"/>
      <c r="AS866" s="498"/>
      <c r="AT866" s="498"/>
      <c r="AU866" s="498"/>
      <c r="AV866" s="498"/>
      <c r="AW866" s="498"/>
      <c r="AX866" s="498"/>
      <c r="AY866" s="498"/>
      <c r="AZ866" s="498"/>
      <c r="BA866" s="498">
        <v>60</v>
      </c>
      <c r="BB866" s="498">
        <v>60</v>
      </c>
      <c r="BC866" s="498"/>
      <c r="BD866" s="498"/>
      <c r="BE866" s="498"/>
      <c r="BF866" s="498"/>
      <c r="BG866" s="256">
        <f t="shared" si="70"/>
        <v>60</v>
      </c>
      <c r="BH866" s="26">
        <f t="shared" si="71"/>
        <v>60</v>
      </c>
      <c r="BI866" s="514">
        <f t="shared" si="67"/>
        <v>0.1</v>
      </c>
      <c r="BJ866" s="515">
        <v>0</v>
      </c>
      <c r="BK866" s="515">
        <v>0</v>
      </c>
      <c r="BL866" s="515">
        <v>0</v>
      </c>
      <c r="BM866" s="515">
        <v>0</v>
      </c>
      <c r="BN866" s="515">
        <v>0</v>
      </c>
      <c r="BO866" s="515">
        <v>0</v>
      </c>
      <c r="BP866" s="515">
        <v>0</v>
      </c>
      <c r="BQ866" s="515">
        <v>0</v>
      </c>
      <c r="BR866" s="515">
        <v>0</v>
      </c>
      <c r="BS866" s="515">
        <v>0</v>
      </c>
      <c r="BT866" s="515">
        <v>0</v>
      </c>
      <c r="BU866" s="515">
        <v>0</v>
      </c>
      <c r="BV866" s="515">
        <v>0</v>
      </c>
      <c r="BW866" s="515">
        <v>0</v>
      </c>
      <c r="BX866" s="515">
        <v>0</v>
      </c>
      <c r="BY866" s="515">
        <v>0</v>
      </c>
      <c r="BZ866" s="515">
        <v>70430.400000000009</v>
      </c>
      <c r="CA866" s="515">
        <v>70430.400000000009</v>
      </c>
      <c r="CB866" s="515">
        <v>0</v>
      </c>
      <c r="CC866" s="515">
        <v>0</v>
      </c>
      <c r="CD866" s="515">
        <v>0</v>
      </c>
      <c r="CE866" s="515">
        <v>0</v>
      </c>
      <c r="CF866" s="515">
        <v>70430.400000000009</v>
      </c>
      <c r="CG866" s="516">
        <v>70430.400000000009</v>
      </c>
      <c r="CH866" s="501">
        <v>2803200.0000000009</v>
      </c>
      <c r="CI866" s="501">
        <v>700800.00000000023</v>
      </c>
      <c r="CJ866" s="501">
        <v>2102400</v>
      </c>
      <c r="CK866" s="257" t="s">
        <v>1976</v>
      </c>
      <c r="CL866" s="108">
        <v>0.8</v>
      </c>
      <c r="CM866" s="245">
        <v>0.2</v>
      </c>
      <c r="CN866" s="109">
        <v>0.6</v>
      </c>
      <c r="CO866" s="436"/>
      <c r="CP866" s="436"/>
      <c r="CQ866" s="436"/>
      <c r="CR866" s="273"/>
      <c r="CS866" s="447">
        <v>0</v>
      </c>
      <c r="CT866" s="448">
        <v>0</v>
      </c>
      <c r="CU866" s="441">
        <v>0</v>
      </c>
      <c r="CV866" s="442">
        <v>0</v>
      </c>
      <c r="CW866" s="450" t="s">
        <v>2217</v>
      </c>
      <c r="CX866" s="242"/>
      <c r="CY866" s="436"/>
      <c r="CZ866" s="436"/>
      <c r="DA866" s="437"/>
      <c r="DB866" s="438"/>
      <c r="DC866" s="457">
        <v>0</v>
      </c>
      <c r="DD866" s="458">
        <v>0</v>
      </c>
      <c r="DE866" s="459">
        <v>0</v>
      </c>
      <c r="DF866" s="357">
        <v>0</v>
      </c>
    </row>
    <row r="867" spans="1:110" ht="35.25" customHeight="1" x14ac:dyDescent="0.25">
      <c r="A867" s="401" t="s">
        <v>56</v>
      </c>
      <c r="B867" s="48" t="s">
        <v>57</v>
      </c>
      <c r="C867" s="48" t="s">
        <v>1464</v>
      </c>
      <c r="D867" s="145" t="s">
        <v>1469</v>
      </c>
      <c r="E867" s="145" t="s">
        <v>1470</v>
      </c>
      <c r="F867" s="145" t="s">
        <v>1476</v>
      </c>
      <c r="G867" s="14" t="s">
        <v>1470</v>
      </c>
      <c r="H867" s="22" t="s">
        <v>1983</v>
      </c>
      <c r="I867" s="145" t="s">
        <v>1975</v>
      </c>
      <c r="J867" s="426">
        <v>5.3</v>
      </c>
      <c r="K867" s="426">
        <v>0.49469696866800006</v>
      </c>
      <c r="L867" s="488">
        <v>1</v>
      </c>
      <c r="M867" s="498"/>
      <c r="N867" s="498"/>
      <c r="O867" s="498"/>
      <c r="P867" s="498"/>
      <c r="Q867" s="498"/>
      <c r="R867" s="498"/>
      <c r="S867" s="498"/>
      <c r="T867" s="498"/>
      <c r="U867" s="498"/>
      <c r="V867" s="498"/>
      <c r="W867" s="498"/>
      <c r="X867" s="498"/>
      <c r="Y867" s="498"/>
      <c r="Z867" s="498"/>
      <c r="AA867" s="498"/>
      <c r="AB867" s="498"/>
      <c r="AC867" s="498"/>
      <c r="AD867" s="498"/>
      <c r="AE867" s="498"/>
      <c r="AF867" s="498"/>
      <c r="AG867" s="585"/>
      <c r="AH867" s="498"/>
      <c r="AI867" s="498">
        <f t="shared" si="68"/>
        <v>0</v>
      </c>
      <c r="AJ867" s="498">
        <f t="shared" si="69"/>
        <v>0</v>
      </c>
      <c r="AK867" s="498"/>
      <c r="AL867" s="498"/>
      <c r="AM867" s="498"/>
      <c r="AN867" s="498"/>
      <c r="AO867" s="498"/>
      <c r="AP867" s="498"/>
      <c r="AQ867" s="498"/>
      <c r="AR867" s="498"/>
      <c r="AS867" s="498"/>
      <c r="AT867" s="498"/>
      <c r="AU867" s="498"/>
      <c r="AV867" s="498"/>
      <c r="AW867" s="498"/>
      <c r="AX867" s="498"/>
      <c r="AY867" s="498"/>
      <c r="AZ867" s="498"/>
      <c r="BA867" s="498"/>
      <c r="BB867" s="498"/>
      <c r="BC867" s="498"/>
      <c r="BD867" s="498"/>
      <c r="BE867" s="498"/>
      <c r="BF867" s="498"/>
      <c r="BG867" s="256">
        <f t="shared" si="70"/>
        <v>0</v>
      </c>
      <c r="BH867" s="26">
        <f t="shared" si="71"/>
        <v>0</v>
      </c>
      <c r="BI867" s="514">
        <f t="shared" si="67"/>
        <v>0</v>
      </c>
      <c r="BJ867" s="515">
        <v>0</v>
      </c>
      <c r="BK867" s="515">
        <v>0</v>
      </c>
      <c r="BL867" s="515">
        <v>0</v>
      </c>
      <c r="BM867" s="515">
        <v>0</v>
      </c>
      <c r="BN867" s="515">
        <v>0</v>
      </c>
      <c r="BO867" s="515">
        <v>0</v>
      </c>
      <c r="BP867" s="515">
        <v>0</v>
      </c>
      <c r="BQ867" s="515">
        <v>0</v>
      </c>
      <c r="BR867" s="515">
        <v>0</v>
      </c>
      <c r="BS867" s="515">
        <v>0</v>
      </c>
      <c r="BT867" s="515">
        <v>0</v>
      </c>
      <c r="BU867" s="515">
        <v>0</v>
      </c>
      <c r="BV867" s="515">
        <v>0</v>
      </c>
      <c r="BW867" s="515">
        <v>0</v>
      </c>
      <c r="BX867" s="515">
        <v>0</v>
      </c>
      <c r="BY867" s="515">
        <v>0</v>
      </c>
      <c r="BZ867" s="515">
        <v>0</v>
      </c>
      <c r="CA867" s="515">
        <v>0</v>
      </c>
      <c r="CB867" s="515">
        <v>0</v>
      </c>
      <c r="CC867" s="515">
        <v>0</v>
      </c>
      <c r="CD867" s="515">
        <v>0</v>
      </c>
      <c r="CE867" s="515">
        <v>0</v>
      </c>
      <c r="CF867" s="515">
        <v>0</v>
      </c>
      <c r="CG867" s="516">
        <v>0</v>
      </c>
      <c r="CH867" s="501">
        <v>2803200.0000000009</v>
      </c>
      <c r="CI867" s="501">
        <v>2803200.0000000009</v>
      </c>
      <c r="CJ867" s="501">
        <v>2768160.0000000005</v>
      </c>
      <c r="CK867" s="257" t="s">
        <v>1976</v>
      </c>
      <c r="CL867" s="108">
        <v>0.8</v>
      </c>
      <c r="CM867" s="245">
        <v>0.8</v>
      </c>
      <c r="CN867" s="109">
        <v>0.79</v>
      </c>
      <c r="CO867" s="436"/>
      <c r="CP867" s="436"/>
      <c r="CQ867" s="436"/>
      <c r="CR867" s="273"/>
      <c r="CS867" s="447">
        <v>18</v>
      </c>
      <c r="CT867" s="448">
        <v>18</v>
      </c>
      <c r="CU867" s="441">
        <v>0.33333333333333331</v>
      </c>
      <c r="CV867" s="442">
        <v>0.33333333333333331</v>
      </c>
      <c r="CW867" s="450" t="s">
        <v>2213</v>
      </c>
      <c r="CX867" s="242"/>
      <c r="CY867" s="436"/>
      <c r="CZ867" s="436"/>
      <c r="DA867" s="437"/>
      <c r="DB867" s="438"/>
      <c r="DC867" s="457">
        <v>54</v>
      </c>
      <c r="DD867" s="458">
        <v>0</v>
      </c>
      <c r="DE867" s="459">
        <v>0</v>
      </c>
      <c r="DF867" s="357">
        <v>18</v>
      </c>
    </row>
    <row r="868" spans="1:110" ht="35.25" customHeight="1" x14ac:dyDescent="0.25">
      <c r="A868" s="401" t="s">
        <v>56</v>
      </c>
      <c r="B868" s="48" t="s">
        <v>57</v>
      </c>
      <c r="C868" s="48" t="s">
        <v>1464</v>
      </c>
      <c r="D868" s="145" t="s">
        <v>1472</v>
      </c>
      <c r="E868" s="145" t="s">
        <v>1473</v>
      </c>
      <c r="F868" s="145" t="s">
        <v>1477</v>
      </c>
      <c r="G868" s="14" t="s">
        <v>1473</v>
      </c>
      <c r="H868" s="22" t="s">
        <v>1978</v>
      </c>
      <c r="I868" s="145" t="s">
        <v>1975</v>
      </c>
      <c r="J868" s="426">
        <v>6.6</v>
      </c>
      <c r="K868" s="426">
        <v>1.9740530261970002</v>
      </c>
      <c r="L868" s="488">
        <v>61.5</v>
      </c>
      <c r="M868" s="498"/>
      <c r="N868" s="498"/>
      <c r="O868" s="498"/>
      <c r="P868" s="498"/>
      <c r="Q868" s="498"/>
      <c r="R868" s="498"/>
      <c r="S868" s="498"/>
      <c r="T868" s="498"/>
      <c r="U868" s="498"/>
      <c r="V868" s="498"/>
      <c r="W868" s="498"/>
      <c r="X868" s="498"/>
      <c r="Y868" s="498"/>
      <c r="Z868" s="498"/>
      <c r="AA868" s="498"/>
      <c r="AB868" s="498"/>
      <c r="AC868" s="498"/>
      <c r="AD868" s="498"/>
      <c r="AE868" s="498"/>
      <c r="AF868" s="498"/>
      <c r="AG868" s="585"/>
      <c r="AH868" s="498"/>
      <c r="AI868" s="498">
        <f t="shared" si="68"/>
        <v>0</v>
      </c>
      <c r="AJ868" s="498">
        <f t="shared" si="69"/>
        <v>0</v>
      </c>
      <c r="AK868" s="498"/>
      <c r="AL868" s="498"/>
      <c r="AM868" s="498"/>
      <c r="AN868" s="498"/>
      <c r="AO868" s="498"/>
      <c r="AP868" s="498"/>
      <c r="AQ868" s="498"/>
      <c r="AR868" s="498"/>
      <c r="AS868" s="498"/>
      <c r="AT868" s="498"/>
      <c r="AU868" s="498"/>
      <c r="AV868" s="498"/>
      <c r="AW868" s="498"/>
      <c r="AX868" s="498"/>
      <c r="AY868" s="498"/>
      <c r="AZ868" s="498"/>
      <c r="BA868" s="498"/>
      <c r="BB868" s="498"/>
      <c r="BC868" s="498"/>
      <c r="BD868" s="498"/>
      <c r="BE868" s="498"/>
      <c r="BF868" s="498"/>
      <c r="BG868" s="256">
        <f t="shared" si="70"/>
        <v>0</v>
      </c>
      <c r="BH868" s="26">
        <f t="shared" si="71"/>
        <v>0</v>
      </c>
      <c r="BI868" s="514">
        <f t="shared" si="67"/>
        <v>0</v>
      </c>
      <c r="BJ868" s="515">
        <v>0</v>
      </c>
      <c r="BK868" s="515">
        <v>0</v>
      </c>
      <c r="BL868" s="515">
        <v>0</v>
      </c>
      <c r="BM868" s="515">
        <v>0</v>
      </c>
      <c r="BN868" s="515">
        <v>0</v>
      </c>
      <c r="BO868" s="515">
        <v>0</v>
      </c>
      <c r="BP868" s="515">
        <v>0</v>
      </c>
      <c r="BQ868" s="515">
        <v>0</v>
      </c>
      <c r="BR868" s="515">
        <v>0</v>
      </c>
      <c r="BS868" s="515">
        <v>0</v>
      </c>
      <c r="BT868" s="515">
        <v>0</v>
      </c>
      <c r="BU868" s="515">
        <v>0</v>
      </c>
      <c r="BV868" s="515">
        <v>0</v>
      </c>
      <c r="BW868" s="515">
        <v>0</v>
      </c>
      <c r="BX868" s="515">
        <v>0</v>
      </c>
      <c r="BY868" s="515">
        <v>0</v>
      </c>
      <c r="BZ868" s="515">
        <v>0</v>
      </c>
      <c r="CA868" s="515">
        <v>0</v>
      </c>
      <c r="CB868" s="515">
        <v>0</v>
      </c>
      <c r="CC868" s="515">
        <v>0</v>
      </c>
      <c r="CD868" s="515">
        <v>0</v>
      </c>
      <c r="CE868" s="515">
        <v>0</v>
      </c>
      <c r="CF868" s="515">
        <v>0</v>
      </c>
      <c r="CG868" s="516">
        <v>0</v>
      </c>
      <c r="CH868" s="501">
        <v>0</v>
      </c>
      <c r="CI868" s="501">
        <v>0</v>
      </c>
      <c r="CJ868" s="501">
        <v>1401600.0000000005</v>
      </c>
      <c r="CK868" s="257" t="s">
        <v>1976</v>
      </c>
      <c r="CL868" s="108">
        <v>0</v>
      </c>
      <c r="CM868" s="245">
        <v>0</v>
      </c>
      <c r="CN868" s="109">
        <v>0.4</v>
      </c>
      <c r="CO868" s="436"/>
      <c r="CP868" s="436"/>
      <c r="CQ868" s="436"/>
      <c r="CR868" s="273"/>
      <c r="CS868" s="447">
        <v>157.33673833346202</v>
      </c>
      <c r="CT868" s="448">
        <v>54.512890094979618</v>
      </c>
      <c r="CU868" s="441">
        <v>0.66712262780701048</v>
      </c>
      <c r="CV868" s="442">
        <v>0.33649932157394824</v>
      </c>
      <c r="CW868" s="450" t="s">
        <v>2213</v>
      </c>
      <c r="CX868" s="242"/>
      <c r="CY868" s="436"/>
      <c r="CZ868" s="436"/>
      <c r="DA868" s="437"/>
      <c r="DB868" s="438"/>
      <c r="DC868" s="457">
        <v>0</v>
      </c>
      <c r="DD868" s="458">
        <v>0</v>
      </c>
      <c r="DE868" s="459">
        <v>0</v>
      </c>
      <c r="DF868" s="357">
        <v>0</v>
      </c>
    </row>
    <row r="869" spans="1:110" ht="35.25" customHeight="1" x14ac:dyDescent="0.25">
      <c r="A869" s="401" t="s">
        <v>56</v>
      </c>
      <c r="B869" s="48" t="s">
        <v>57</v>
      </c>
      <c r="C869" s="48" t="s">
        <v>1464</v>
      </c>
      <c r="D869" s="145" t="s">
        <v>1469</v>
      </c>
      <c r="E869" s="145" t="s">
        <v>1470</v>
      </c>
      <c r="F869" s="145" t="s">
        <v>1478</v>
      </c>
      <c r="G869" s="14" t="s">
        <v>1470</v>
      </c>
      <c r="H869" s="22" t="s">
        <v>1978</v>
      </c>
      <c r="I869" s="145" t="s">
        <v>1984</v>
      </c>
      <c r="J869" s="426" t="s">
        <v>1985</v>
      </c>
      <c r="K869" s="426">
        <v>2.0240530260930001</v>
      </c>
      <c r="L869" s="488">
        <v>10.8</v>
      </c>
      <c r="M869" s="498"/>
      <c r="N869" s="498"/>
      <c r="O869" s="498"/>
      <c r="P869" s="498"/>
      <c r="Q869" s="498"/>
      <c r="R869" s="498"/>
      <c r="S869" s="498"/>
      <c r="T869" s="498"/>
      <c r="U869" s="498"/>
      <c r="V869" s="498"/>
      <c r="W869" s="498"/>
      <c r="X869" s="498"/>
      <c r="Y869" s="498"/>
      <c r="Z869" s="498"/>
      <c r="AA869" s="498"/>
      <c r="AB869" s="498"/>
      <c r="AC869" s="498">
        <v>1</v>
      </c>
      <c r="AD869" s="498">
        <v>1</v>
      </c>
      <c r="AE869" s="498"/>
      <c r="AF869" s="498"/>
      <c r="AG869" s="585"/>
      <c r="AH869" s="498"/>
      <c r="AI869" s="498">
        <f t="shared" si="68"/>
        <v>1</v>
      </c>
      <c r="AJ869" s="498">
        <f t="shared" si="69"/>
        <v>1</v>
      </c>
      <c r="AK869" s="498"/>
      <c r="AL869" s="498"/>
      <c r="AM869" s="498"/>
      <c r="AN869" s="498"/>
      <c r="AO869" s="498"/>
      <c r="AP869" s="498"/>
      <c r="AQ869" s="498"/>
      <c r="AR869" s="498"/>
      <c r="AS869" s="498"/>
      <c r="AT869" s="498"/>
      <c r="AU869" s="498"/>
      <c r="AV869" s="498"/>
      <c r="AW869" s="498"/>
      <c r="AX869" s="498"/>
      <c r="AY869" s="498"/>
      <c r="AZ869" s="498"/>
      <c r="BA869" s="498">
        <v>5</v>
      </c>
      <c r="BB869" s="498">
        <v>5</v>
      </c>
      <c r="BC869" s="498"/>
      <c r="BD869" s="498"/>
      <c r="BE869" s="498"/>
      <c r="BF869" s="498"/>
      <c r="BG869" s="256">
        <f t="shared" si="70"/>
        <v>5</v>
      </c>
      <c r="BH869" s="26">
        <f t="shared" si="71"/>
        <v>5</v>
      </c>
      <c r="BI869" s="514">
        <f t="shared" si="67"/>
        <v>0</v>
      </c>
      <c r="BJ869" s="515">
        <v>0</v>
      </c>
      <c r="BK869" s="515">
        <v>0</v>
      </c>
      <c r="BL869" s="515">
        <v>0</v>
      </c>
      <c r="BM869" s="515">
        <v>0</v>
      </c>
      <c r="BN869" s="515">
        <v>0</v>
      </c>
      <c r="BO869" s="515">
        <v>0</v>
      </c>
      <c r="BP869" s="515">
        <v>0</v>
      </c>
      <c r="BQ869" s="515">
        <v>0</v>
      </c>
      <c r="BR869" s="515">
        <v>0</v>
      </c>
      <c r="BS869" s="515">
        <v>0</v>
      </c>
      <c r="BT869" s="515">
        <v>0</v>
      </c>
      <c r="BU869" s="515">
        <v>0</v>
      </c>
      <c r="BV869" s="515">
        <v>0</v>
      </c>
      <c r="BW869" s="515">
        <v>0</v>
      </c>
      <c r="BX869" s="515">
        <v>0</v>
      </c>
      <c r="BY869" s="515">
        <v>0</v>
      </c>
      <c r="BZ869" s="515">
        <v>5869.2000000000007</v>
      </c>
      <c r="CA869" s="515">
        <v>5869.2000000000007</v>
      </c>
      <c r="CB869" s="515">
        <v>0</v>
      </c>
      <c r="CC869" s="515">
        <v>0</v>
      </c>
      <c r="CD869" s="515">
        <v>0</v>
      </c>
      <c r="CE869" s="515">
        <v>0</v>
      </c>
      <c r="CF869" s="515">
        <v>5869.2000000000007</v>
      </c>
      <c r="CG869" s="516">
        <v>5869.2000000000007</v>
      </c>
      <c r="CH869" s="501">
        <v>0</v>
      </c>
      <c r="CI869" s="501">
        <v>0</v>
      </c>
      <c r="CJ869" s="501">
        <v>0</v>
      </c>
      <c r="CK869" s="257" t="s">
        <v>1976</v>
      </c>
      <c r="CL869" s="108">
        <v>0</v>
      </c>
      <c r="CM869" s="245">
        <v>0</v>
      </c>
      <c r="CN869" s="109">
        <v>0</v>
      </c>
      <c r="CO869" s="436"/>
      <c r="CP869" s="436"/>
      <c r="CQ869" s="436"/>
      <c r="CR869" s="273"/>
      <c r="CS869" s="447">
        <v>95.666666666666671</v>
      </c>
      <c r="CT869" s="448">
        <v>95.666666666666671</v>
      </c>
      <c r="CU869" s="441">
        <v>0.66666666666666663</v>
      </c>
      <c r="CV869" s="442">
        <v>0.66666666666666663</v>
      </c>
      <c r="CW869" s="450" t="s">
        <v>2302</v>
      </c>
      <c r="CX869" s="242"/>
      <c r="CY869" s="436"/>
      <c r="CZ869" s="436"/>
      <c r="DA869" s="437"/>
      <c r="DB869" s="438"/>
      <c r="DC869" s="457">
        <v>3157</v>
      </c>
      <c r="DD869" s="458">
        <v>0</v>
      </c>
      <c r="DE869" s="459">
        <v>0</v>
      </c>
      <c r="DF869" s="357">
        <v>1052.3333333333333</v>
      </c>
    </row>
    <row r="870" spans="1:110" ht="35.25" customHeight="1" x14ac:dyDescent="0.25">
      <c r="A870" s="401" t="s">
        <v>56</v>
      </c>
      <c r="B870" s="48" t="s">
        <v>57</v>
      </c>
      <c r="C870" s="48" t="s">
        <v>1464</v>
      </c>
      <c r="D870" s="145" t="s">
        <v>1469</v>
      </c>
      <c r="E870" s="145" t="s">
        <v>1470</v>
      </c>
      <c r="F870" s="145" t="s">
        <v>1479</v>
      </c>
      <c r="G870" s="14" t="s">
        <v>1470</v>
      </c>
      <c r="H870" s="22" t="s">
        <v>1983</v>
      </c>
      <c r="I870" s="145" t="s">
        <v>1984</v>
      </c>
      <c r="J870" s="426">
        <v>4.8</v>
      </c>
      <c r="K870" s="426">
        <v>0.59034090786300009</v>
      </c>
      <c r="L870" s="488">
        <v>208.7</v>
      </c>
      <c r="M870" s="498"/>
      <c r="N870" s="498"/>
      <c r="O870" s="498"/>
      <c r="P870" s="498"/>
      <c r="Q870" s="498"/>
      <c r="R870" s="498"/>
      <c r="S870" s="498"/>
      <c r="T870" s="498"/>
      <c r="U870" s="498"/>
      <c r="V870" s="498"/>
      <c r="W870" s="498"/>
      <c r="X870" s="498"/>
      <c r="Y870" s="498"/>
      <c r="Z870" s="498"/>
      <c r="AA870" s="498"/>
      <c r="AB870" s="498"/>
      <c r="AC870" s="498"/>
      <c r="AD870" s="498"/>
      <c r="AE870" s="498"/>
      <c r="AF870" s="498"/>
      <c r="AG870" s="585"/>
      <c r="AH870" s="498"/>
      <c r="AI870" s="498">
        <f t="shared" si="68"/>
        <v>0</v>
      </c>
      <c r="AJ870" s="498">
        <f t="shared" si="69"/>
        <v>0</v>
      </c>
      <c r="AK870" s="498"/>
      <c r="AL870" s="498"/>
      <c r="AM870" s="498"/>
      <c r="AN870" s="498"/>
      <c r="AO870" s="498"/>
      <c r="AP870" s="498"/>
      <c r="AQ870" s="498"/>
      <c r="AR870" s="498"/>
      <c r="AS870" s="498"/>
      <c r="AT870" s="498"/>
      <c r="AU870" s="498"/>
      <c r="AV870" s="498"/>
      <c r="AW870" s="498"/>
      <c r="AX870" s="498"/>
      <c r="AY870" s="498"/>
      <c r="AZ870" s="498"/>
      <c r="BA870" s="498"/>
      <c r="BB870" s="498"/>
      <c r="BC870" s="498"/>
      <c r="BD870" s="498"/>
      <c r="BE870" s="498"/>
      <c r="BF870" s="498"/>
      <c r="BG870" s="256">
        <f t="shared" si="70"/>
        <v>0</v>
      </c>
      <c r="BH870" s="26">
        <f t="shared" si="71"/>
        <v>0</v>
      </c>
      <c r="BI870" s="514">
        <f t="shared" si="67"/>
        <v>0</v>
      </c>
      <c r="BJ870" s="515">
        <v>0</v>
      </c>
      <c r="BK870" s="515">
        <v>0</v>
      </c>
      <c r="BL870" s="515">
        <v>0</v>
      </c>
      <c r="BM870" s="515">
        <v>0</v>
      </c>
      <c r="BN870" s="515">
        <v>0</v>
      </c>
      <c r="BO870" s="515">
        <v>0</v>
      </c>
      <c r="BP870" s="515">
        <v>0</v>
      </c>
      <c r="BQ870" s="515">
        <v>0</v>
      </c>
      <c r="BR870" s="515">
        <v>0</v>
      </c>
      <c r="BS870" s="515">
        <v>0</v>
      </c>
      <c r="BT870" s="515">
        <v>0</v>
      </c>
      <c r="BU870" s="515">
        <v>0</v>
      </c>
      <c r="BV870" s="515">
        <v>0</v>
      </c>
      <c r="BW870" s="515">
        <v>0</v>
      </c>
      <c r="BX870" s="515">
        <v>0</v>
      </c>
      <c r="BY870" s="515">
        <v>0</v>
      </c>
      <c r="BZ870" s="515">
        <v>0</v>
      </c>
      <c r="CA870" s="515">
        <v>0</v>
      </c>
      <c r="CB870" s="515">
        <v>0</v>
      </c>
      <c r="CC870" s="515">
        <v>0</v>
      </c>
      <c r="CD870" s="515">
        <v>0</v>
      </c>
      <c r="CE870" s="515">
        <v>0</v>
      </c>
      <c r="CF870" s="515">
        <v>0</v>
      </c>
      <c r="CG870" s="516">
        <v>0</v>
      </c>
      <c r="CH870" s="501">
        <v>840960</v>
      </c>
      <c r="CI870" s="501">
        <v>840960</v>
      </c>
      <c r="CJ870" s="501">
        <v>1892160.0000000002</v>
      </c>
      <c r="CK870" s="257" t="s">
        <v>1976</v>
      </c>
      <c r="CL870" s="108">
        <v>0.24</v>
      </c>
      <c r="CM870" s="245">
        <v>0.24</v>
      </c>
      <c r="CN870" s="109">
        <v>0.54</v>
      </c>
      <c r="CO870" s="436"/>
      <c r="CP870" s="436"/>
      <c r="CQ870" s="436"/>
      <c r="CR870" s="273"/>
      <c r="CS870" s="447">
        <v>0</v>
      </c>
      <c r="CT870" s="448">
        <v>0</v>
      </c>
      <c r="CU870" s="441">
        <v>0</v>
      </c>
      <c r="CV870" s="442">
        <v>0</v>
      </c>
      <c r="CW870" s="450" t="s">
        <v>2217</v>
      </c>
      <c r="CX870" s="242"/>
      <c r="CY870" s="436"/>
      <c r="CZ870" s="436"/>
      <c r="DA870" s="437"/>
      <c r="DB870" s="438"/>
      <c r="DC870" s="457">
        <v>0</v>
      </c>
      <c r="DD870" s="458">
        <v>0</v>
      </c>
      <c r="DE870" s="459">
        <v>0</v>
      </c>
      <c r="DF870" s="357">
        <v>0</v>
      </c>
    </row>
    <row r="871" spans="1:110" ht="35.25" customHeight="1" x14ac:dyDescent="0.25">
      <c r="A871" s="401" t="s">
        <v>56</v>
      </c>
      <c r="B871" s="48" t="s">
        <v>57</v>
      </c>
      <c r="C871" s="48" t="s">
        <v>1464</v>
      </c>
      <c r="D871" s="145" t="s">
        <v>1469</v>
      </c>
      <c r="E871" s="145" t="s">
        <v>1470</v>
      </c>
      <c r="F871" s="145" t="s">
        <v>1480</v>
      </c>
      <c r="G871" s="14" t="s">
        <v>1470</v>
      </c>
      <c r="H871" s="22" t="s">
        <v>1978</v>
      </c>
      <c r="I871" s="145" t="s">
        <v>1984</v>
      </c>
      <c r="J871" s="426">
        <v>7.5</v>
      </c>
      <c r="K871" s="426">
        <v>1.9642045413690001</v>
      </c>
      <c r="L871" s="488">
        <v>271.10000000000002</v>
      </c>
      <c r="M871" s="498"/>
      <c r="N871" s="498"/>
      <c r="O871" s="498"/>
      <c r="P871" s="498"/>
      <c r="Q871" s="498"/>
      <c r="R871" s="498"/>
      <c r="S871" s="498"/>
      <c r="T871" s="498"/>
      <c r="U871" s="498"/>
      <c r="V871" s="498"/>
      <c r="W871" s="498"/>
      <c r="X871" s="498"/>
      <c r="Y871" s="498"/>
      <c r="Z871" s="498"/>
      <c r="AA871" s="498"/>
      <c r="AB871" s="498"/>
      <c r="AC871" s="498">
        <v>2</v>
      </c>
      <c r="AD871" s="498">
        <v>2</v>
      </c>
      <c r="AE871" s="498"/>
      <c r="AF871" s="498"/>
      <c r="AG871" s="585"/>
      <c r="AH871" s="498"/>
      <c r="AI871" s="498">
        <f t="shared" si="68"/>
        <v>2</v>
      </c>
      <c r="AJ871" s="498">
        <f t="shared" si="69"/>
        <v>2</v>
      </c>
      <c r="AK871" s="498"/>
      <c r="AL871" s="498"/>
      <c r="AM871" s="498"/>
      <c r="AN871" s="498"/>
      <c r="AO871" s="498"/>
      <c r="AP871" s="498"/>
      <c r="AQ871" s="498"/>
      <c r="AR871" s="498"/>
      <c r="AS871" s="498"/>
      <c r="AT871" s="498"/>
      <c r="AU871" s="498"/>
      <c r="AV871" s="498"/>
      <c r="AW871" s="498"/>
      <c r="AX871" s="498"/>
      <c r="AY871" s="498"/>
      <c r="AZ871" s="498"/>
      <c r="BA871" s="498">
        <v>630</v>
      </c>
      <c r="BB871" s="498">
        <v>630</v>
      </c>
      <c r="BC871" s="498"/>
      <c r="BD871" s="498"/>
      <c r="BE871" s="498"/>
      <c r="BF871" s="498"/>
      <c r="BG871" s="256">
        <f t="shared" si="70"/>
        <v>630</v>
      </c>
      <c r="BH871" s="26">
        <f t="shared" si="71"/>
        <v>630</v>
      </c>
      <c r="BI871" s="514">
        <f t="shared" si="67"/>
        <v>0.22419928825622776</v>
      </c>
      <c r="BJ871" s="515">
        <v>0</v>
      </c>
      <c r="BK871" s="515">
        <v>0</v>
      </c>
      <c r="BL871" s="515">
        <v>0</v>
      </c>
      <c r="BM871" s="515">
        <v>0</v>
      </c>
      <c r="BN871" s="515">
        <v>0</v>
      </c>
      <c r="BO871" s="515">
        <v>0</v>
      </c>
      <c r="BP871" s="515">
        <v>0</v>
      </c>
      <c r="BQ871" s="515">
        <v>0</v>
      </c>
      <c r="BR871" s="515">
        <v>0</v>
      </c>
      <c r="BS871" s="515">
        <v>0</v>
      </c>
      <c r="BT871" s="515">
        <v>0</v>
      </c>
      <c r="BU871" s="515">
        <v>0</v>
      </c>
      <c r="BV871" s="515">
        <v>0</v>
      </c>
      <c r="BW871" s="515">
        <v>0</v>
      </c>
      <c r="BX871" s="515">
        <v>0</v>
      </c>
      <c r="BY871" s="515">
        <v>0</v>
      </c>
      <c r="BZ871" s="515">
        <v>739519.20000000007</v>
      </c>
      <c r="CA871" s="515">
        <v>739519.20000000007</v>
      </c>
      <c r="CB871" s="515">
        <v>0</v>
      </c>
      <c r="CC871" s="515">
        <v>0</v>
      </c>
      <c r="CD871" s="515">
        <v>0</v>
      </c>
      <c r="CE871" s="515">
        <v>0</v>
      </c>
      <c r="CF871" s="515">
        <v>739519.20000000007</v>
      </c>
      <c r="CG871" s="516">
        <v>739519.20000000007</v>
      </c>
      <c r="CH871" s="501">
        <v>9460800.0000000019</v>
      </c>
      <c r="CI871" s="501">
        <v>9460800.0000000019</v>
      </c>
      <c r="CJ871" s="501">
        <v>9846240.0000000019</v>
      </c>
      <c r="CK871" s="257" t="s">
        <v>1976</v>
      </c>
      <c r="CL871" s="108">
        <v>2.7</v>
      </c>
      <c r="CM871" s="245">
        <v>2.7</v>
      </c>
      <c r="CN871" s="109">
        <v>2.81</v>
      </c>
      <c r="CO871" s="436"/>
      <c r="CP871" s="436"/>
      <c r="CQ871" s="436"/>
      <c r="CR871" s="273"/>
      <c r="CS871" s="447">
        <v>0</v>
      </c>
      <c r="CT871" s="448">
        <v>0</v>
      </c>
      <c r="CU871" s="441">
        <v>0</v>
      </c>
      <c r="CV871" s="442">
        <v>0</v>
      </c>
      <c r="CW871" s="450" t="s">
        <v>2217</v>
      </c>
      <c r="CX871" s="242"/>
      <c r="CY871" s="436"/>
      <c r="CZ871" s="436"/>
      <c r="DA871" s="437"/>
      <c r="DB871" s="438"/>
      <c r="DC871" s="457">
        <v>0</v>
      </c>
      <c r="DD871" s="458">
        <v>0</v>
      </c>
      <c r="DE871" s="459">
        <v>0</v>
      </c>
      <c r="DF871" s="357">
        <v>0</v>
      </c>
    </row>
    <row r="872" spans="1:110" ht="35.25" customHeight="1" x14ac:dyDescent="0.25">
      <c r="A872" s="401" t="s">
        <v>56</v>
      </c>
      <c r="B872" s="48" t="s">
        <v>57</v>
      </c>
      <c r="C872" s="48" t="s">
        <v>1464</v>
      </c>
      <c r="D872" s="145" t="s">
        <v>1469</v>
      </c>
      <c r="E872" s="145" t="s">
        <v>1470</v>
      </c>
      <c r="F872" s="145" t="s">
        <v>1481</v>
      </c>
      <c r="G872" s="14" t="s">
        <v>1470</v>
      </c>
      <c r="H872" s="22" t="s">
        <v>1978</v>
      </c>
      <c r="I872" s="145" t="s">
        <v>1984</v>
      </c>
      <c r="J872" s="426">
        <v>7.4</v>
      </c>
      <c r="K872" s="426">
        <v>0.87272727091200009</v>
      </c>
      <c r="L872" s="488">
        <v>72.3</v>
      </c>
      <c r="M872" s="498"/>
      <c r="N872" s="498"/>
      <c r="O872" s="498"/>
      <c r="P872" s="498"/>
      <c r="Q872" s="498"/>
      <c r="R872" s="498"/>
      <c r="S872" s="498"/>
      <c r="T872" s="498"/>
      <c r="U872" s="498"/>
      <c r="V872" s="498"/>
      <c r="W872" s="498"/>
      <c r="X872" s="498"/>
      <c r="Y872" s="498"/>
      <c r="Z872" s="498"/>
      <c r="AA872" s="498"/>
      <c r="AB872" s="498"/>
      <c r="AC872" s="498"/>
      <c r="AD872" s="498"/>
      <c r="AE872" s="498"/>
      <c r="AF872" s="498"/>
      <c r="AG872" s="585"/>
      <c r="AH872" s="498"/>
      <c r="AI872" s="498">
        <f t="shared" si="68"/>
        <v>0</v>
      </c>
      <c r="AJ872" s="498">
        <f t="shared" si="69"/>
        <v>0</v>
      </c>
      <c r="AK872" s="498"/>
      <c r="AL872" s="498"/>
      <c r="AM872" s="498"/>
      <c r="AN872" s="498"/>
      <c r="AO872" s="498"/>
      <c r="AP872" s="498"/>
      <c r="AQ872" s="498"/>
      <c r="AR872" s="498"/>
      <c r="AS872" s="498"/>
      <c r="AT872" s="498"/>
      <c r="AU872" s="498"/>
      <c r="AV872" s="498"/>
      <c r="AW872" s="498"/>
      <c r="AX872" s="498"/>
      <c r="AY872" s="498"/>
      <c r="AZ872" s="498"/>
      <c r="BA872" s="498"/>
      <c r="BB872" s="498"/>
      <c r="BC872" s="498"/>
      <c r="BD872" s="498"/>
      <c r="BE872" s="498"/>
      <c r="BF872" s="498"/>
      <c r="BG872" s="256">
        <f t="shared" si="70"/>
        <v>0</v>
      </c>
      <c r="BH872" s="26">
        <f t="shared" si="71"/>
        <v>0</v>
      </c>
      <c r="BI872" s="514">
        <f t="shared" si="67"/>
        <v>0</v>
      </c>
      <c r="BJ872" s="515">
        <v>0</v>
      </c>
      <c r="BK872" s="515">
        <v>0</v>
      </c>
      <c r="BL872" s="515">
        <v>0</v>
      </c>
      <c r="BM872" s="515">
        <v>0</v>
      </c>
      <c r="BN872" s="515">
        <v>0</v>
      </c>
      <c r="BO872" s="515">
        <v>0</v>
      </c>
      <c r="BP872" s="515">
        <v>0</v>
      </c>
      <c r="BQ872" s="515">
        <v>0</v>
      </c>
      <c r="BR872" s="515">
        <v>0</v>
      </c>
      <c r="BS872" s="515">
        <v>0</v>
      </c>
      <c r="BT872" s="515">
        <v>0</v>
      </c>
      <c r="BU872" s="515">
        <v>0</v>
      </c>
      <c r="BV872" s="515">
        <v>0</v>
      </c>
      <c r="BW872" s="515">
        <v>0</v>
      </c>
      <c r="BX872" s="515">
        <v>0</v>
      </c>
      <c r="BY872" s="515">
        <v>0</v>
      </c>
      <c r="BZ872" s="515">
        <v>0</v>
      </c>
      <c r="CA872" s="515">
        <v>0</v>
      </c>
      <c r="CB872" s="515">
        <v>0</v>
      </c>
      <c r="CC872" s="515">
        <v>0</v>
      </c>
      <c r="CD872" s="515">
        <v>0</v>
      </c>
      <c r="CE872" s="515">
        <v>0</v>
      </c>
      <c r="CF872" s="515">
        <v>0</v>
      </c>
      <c r="CG872" s="516">
        <v>0</v>
      </c>
      <c r="CH872" s="501">
        <v>6937920</v>
      </c>
      <c r="CI872" s="501">
        <v>6937920</v>
      </c>
      <c r="CJ872" s="501">
        <v>10231679.999999998</v>
      </c>
      <c r="CK872" s="257" t="s">
        <v>1976</v>
      </c>
      <c r="CL872" s="108">
        <v>1.98</v>
      </c>
      <c r="CM872" s="245">
        <v>1.98</v>
      </c>
      <c r="CN872" s="109">
        <v>2.92</v>
      </c>
      <c r="CO872" s="436"/>
      <c r="CP872" s="436"/>
      <c r="CQ872" s="436"/>
      <c r="CR872" s="273"/>
      <c r="CS872" s="447">
        <v>33.01881277925218</v>
      </c>
      <c r="CT872" s="448">
        <v>33.01881277925218</v>
      </c>
      <c r="CU872" s="441">
        <v>0.67198575603856592</v>
      </c>
      <c r="CV872" s="442">
        <v>0.67198575603856592</v>
      </c>
      <c r="CW872" s="450" t="s">
        <v>2293</v>
      </c>
      <c r="CX872" s="242"/>
      <c r="CY872" s="436"/>
      <c r="CZ872" s="436"/>
      <c r="DA872" s="437"/>
      <c r="DB872" s="438"/>
      <c r="DC872" s="457">
        <v>4270</v>
      </c>
      <c r="DD872" s="458">
        <v>0</v>
      </c>
      <c r="DE872" s="459">
        <v>0</v>
      </c>
      <c r="DF872" s="357">
        <v>1423.3333333333333</v>
      </c>
    </row>
    <row r="873" spans="1:110" ht="35.25" customHeight="1" x14ac:dyDescent="0.25">
      <c r="A873" s="401" t="s">
        <v>56</v>
      </c>
      <c r="B873" s="48" t="s">
        <v>57</v>
      </c>
      <c r="C873" s="48" t="s">
        <v>1464</v>
      </c>
      <c r="D873" s="145" t="s">
        <v>1469</v>
      </c>
      <c r="E873" s="145" t="s">
        <v>1470</v>
      </c>
      <c r="F873" s="145" t="s">
        <v>1482</v>
      </c>
      <c r="G873" s="14" t="s">
        <v>1470</v>
      </c>
      <c r="H873" s="22" t="s">
        <v>1978</v>
      </c>
      <c r="I873" s="145" t="s">
        <v>1984</v>
      </c>
      <c r="J873" s="426">
        <v>9.6</v>
      </c>
      <c r="K873" s="426">
        <v>1.0380681796590001</v>
      </c>
      <c r="L873" s="488">
        <v>4</v>
      </c>
      <c r="M873" s="498"/>
      <c r="N873" s="498"/>
      <c r="O873" s="498"/>
      <c r="P873" s="498"/>
      <c r="Q873" s="498"/>
      <c r="R873" s="498"/>
      <c r="S873" s="498"/>
      <c r="T873" s="498"/>
      <c r="U873" s="498"/>
      <c r="V873" s="498"/>
      <c r="W873" s="498"/>
      <c r="X873" s="498"/>
      <c r="Y873" s="498"/>
      <c r="Z873" s="498"/>
      <c r="AA873" s="498"/>
      <c r="AB873" s="498"/>
      <c r="AC873" s="498"/>
      <c r="AD873" s="498"/>
      <c r="AE873" s="498"/>
      <c r="AF873" s="498"/>
      <c r="AG873" s="585"/>
      <c r="AH873" s="498"/>
      <c r="AI873" s="498">
        <f t="shared" si="68"/>
        <v>0</v>
      </c>
      <c r="AJ873" s="498">
        <f t="shared" si="69"/>
        <v>0</v>
      </c>
      <c r="AK873" s="498"/>
      <c r="AL873" s="498"/>
      <c r="AM873" s="498"/>
      <c r="AN873" s="498"/>
      <c r="AO873" s="498"/>
      <c r="AP873" s="498"/>
      <c r="AQ873" s="498"/>
      <c r="AR873" s="498"/>
      <c r="AS873" s="498"/>
      <c r="AT873" s="498"/>
      <c r="AU873" s="498"/>
      <c r="AV873" s="498"/>
      <c r="AW873" s="498"/>
      <c r="AX873" s="498"/>
      <c r="AY873" s="498"/>
      <c r="AZ873" s="498"/>
      <c r="BA873" s="498"/>
      <c r="BB873" s="498"/>
      <c r="BC873" s="498"/>
      <c r="BD873" s="498"/>
      <c r="BE873" s="498"/>
      <c r="BF873" s="498"/>
      <c r="BG873" s="256">
        <f t="shared" si="70"/>
        <v>0</v>
      </c>
      <c r="BH873" s="26">
        <f t="shared" si="71"/>
        <v>0</v>
      </c>
      <c r="BI873" s="514">
        <f t="shared" si="67"/>
        <v>0</v>
      </c>
      <c r="BJ873" s="515">
        <v>0</v>
      </c>
      <c r="BK873" s="515">
        <v>0</v>
      </c>
      <c r="BL873" s="515">
        <v>0</v>
      </c>
      <c r="BM873" s="515">
        <v>0</v>
      </c>
      <c r="BN873" s="515">
        <v>0</v>
      </c>
      <c r="BO873" s="515">
        <v>0</v>
      </c>
      <c r="BP873" s="515">
        <v>0</v>
      </c>
      <c r="BQ873" s="515">
        <v>0</v>
      </c>
      <c r="BR873" s="515">
        <v>0</v>
      </c>
      <c r="BS873" s="515">
        <v>0</v>
      </c>
      <c r="BT873" s="515">
        <v>0</v>
      </c>
      <c r="BU873" s="515">
        <v>0</v>
      </c>
      <c r="BV873" s="515">
        <v>0</v>
      </c>
      <c r="BW873" s="515">
        <v>0</v>
      </c>
      <c r="BX873" s="515">
        <v>0</v>
      </c>
      <c r="BY873" s="515">
        <v>0</v>
      </c>
      <c r="BZ873" s="515">
        <v>0</v>
      </c>
      <c r="CA873" s="515">
        <v>0</v>
      </c>
      <c r="CB873" s="515">
        <v>0</v>
      </c>
      <c r="CC873" s="515">
        <v>0</v>
      </c>
      <c r="CD873" s="515">
        <v>0</v>
      </c>
      <c r="CE873" s="515">
        <v>0</v>
      </c>
      <c r="CF873" s="515">
        <v>0</v>
      </c>
      <c r="CG873" s="516">
        <v>0</v>
      </c>
      <c r="CH873" s="501">
        <v>840960</v>
      </c>
      <c r="CI873" s="501">
        <v>840960</v>
      </c>
      <c r="CJ873" s="501">
        <v>946080.00000000012</v>
      </c>
      <c r="CK873" s="257" t="s">
        <v>1976</v>
      </c>
      <c r="CL873" s="108">
        <v>0.24</v>
      </c>
      <c r="CM873" s="245">
        <v>0.24</v>
      </c>
      <c r="CN873" s="109">
        <v>0.27</v>
      </c>
      <c r="CO873" s="436"/>
      <c r="CP873" s="436"/>
      <c r="CQ873" s="436"/>
      <c r="CR873" s="273"/>
      <c r="CS873" s="447">
        <v>119.33333333333333</v>
      </c>
      <c r="CT873" s="448">
        <v>119.33333333333333</v>
      </c>
      <c r="CU873" s="441">
        <v>1.6666666666666667</v>
      </c>
      <c r="CV873" s="442">
        <v>1.6666666666666667</v>
      </c>
      <c r="CW873" s="450" t="s">
        <v>2337</v>
      </c>
      <c r="CX873" s="242"/>
      <c r="CY873" s="436"/>
      <c r="CZ873" s="436"/>
      <c r="DA873" s="437"/>
      <c r="DB873" s="438"/>
      <c r="DC873" s="457">
        <v>616</v>
      </c>
      <c r="DD873" s="458">
        <v>816</v>
      </c>
      <c r="DE873" s="459">
        <v>0</v>
      </c>
      <c r="DF873" s="357">
        <v>477.33333333333331</v>
      </c>
    </row>
    <row r="874" spans="1:110" ht="35.25" customHeight="1" x14ac:dyDescent="0.25">
      <c r="A874" s="401" t="s">
        <v>56</v>
      </c>
      <c r="B874" s="48" t="s">
        <v>57</v>
      </c>
      <c r="C874" s="48" t="s">
        <v>1464</v>
      </c>
      <c r="D874" s="145" t="s">
        <v>1483</v>
      </c>
      <c r="E874" s="145" t="s">
        <v>1484</v>
      </c>
      <c r="F874" s="145" t="s">
        <v>1485</v>
      </c>
      <c r="G874" s="14" t="s">
        <v>1484</v>
      </c>
      <c r="H874" s="22" t="s">
        <v>1983</v>
      </c>
      <c r="I874" s="145" t="s">
        <v>1981</v>
      </c>
      <c r="J874" s="426">
        <v>2.1615994078459591</v>
      </c>
      <c r="K874" s="426">
        <v>1.6367424208380001</v>
      </c>
      <c r="L874" s="488">
        <v>809</v>
      </c>
      <c r="M874" s="498"/>
      <c r="N874" s="498"/>
      <c r="O874" s="498"/>
      <c r="P874" s="498"/>
      <c r="Q874" s="498"/>
      <c r="R874" s="498"/>
      <c r="S874" s="498"/>
      <c r="T874" s="498"/>
      <c r="U874" s="498"/>
      <c r="V874" s="498"/>
      <c r="W874" s="498"/>
      <c r="X874" s="498"/>
      <c r="Y874" s="498"/>
      <c r="Z874" s="498"/>
      <c r="AA874" s="498"/>
      <c r="AB874" s="498"/>
      <c r="AC874" s="498"/>
      <c r="AD874" s="498"/>
      <c r="AE874" s="498"/>
      <c r="AF874" s="498"/>
      <c r="AG874" s="585"/>
      <c r="AH874" s="498"/>
      <c r="AI874" s="498">
        <f t="shared" si="68"/>
        <v>0</v>
      </c>
      <c r="AJ874" s="498">
        <f t="shared" si="69"/>
        <v>0</v>
      </c>
      <c r="AK874" s="498"/>
      <c r="AL874" s="498"/>
      <c r="AM874" s="498"/>
      <c r="AN874" s="498"/>
      <c r="AO874" s="498"/>
      <c r="AP874" s="498"/>
      <c r="AQ874" s="498"/>
      <c r="AR874" s="498"/>
      <c r="AS874" s="498"/>
      <c r="AT874" s="498"/>
      <c r="AU874" s="498"/>
      <c r="AV874" s="498"/>
      <c r="AW874" s="498"/>
      <c r="AX874" s="498"/>
      <c r="AY874" s="498"/>
      <c r="AZ874" s="498"/>
      <c r="BA874" s="498"/>
      <c r="BB874" s="498"/>
      <c r="BC874" s="498"/>
      <c r="BD874" s="498"/>
      <c r="BE874" s="498"/>
      <c r="BF874" s="498"/>
      <c r="BG874" s="256">
        <f t="shared" si="70"/>
        <v>0</v>
      </c>
      <c r="BH874" s="26">
        <f t="shared" si="71"/>
        <v>0</v>
      </c>
      <c r="BI874" s="514">
        <f t="shared" si="67"/>
        <v>0</v>
      </c>
      <c r="BJ874" s="515">
        <v>0</v>
      </c>
      <c r="BK874" s="515">
        <v>0</v>
      </c>
      <c r="BL874" s="515">
        <v>0</v>
      </c>
      <c r="BM874" s="515">
        <v>0</v>
      </c>
      <c r="BN874" s="515">
        <v>0</v>
      </c>
      <c r="BO874" s="515">
        <v>0</v>
      </c>
      <c r="BP874" s="515">
        <v>0</v>
      </c>
      <c r="BQ874" s="515">
        <v>0</v>
      </c>
      <c r="BR874" s="515">
        <v>0</v>
      </c>
      <c r="BS874" s="515">
        <v>0</v>
      </c>
      <c r="BT874" s="515">
        <v>0</v>
      </c>
      <c r="BU874" s="515">
        <v>0</v>
      </c>
      <c r="BV874" s="515">
        <v>0</v>
      </c>
      <c r="BW874" s="515">
        <v>0</v>
      </c>
      <c r="BX874" s="515">
        <v>0</v>
      </c>
      <c r="BY874" s="515">
        <v>0</v>
      </c>
      <c r="BZ874" s="515">
        <v>0</v>
      </c>
      <c r="CA874" s="515">
        <v>0</v>
      </c>
      <c r="CB874" s="515">
        <v>0</v>
      </c>
      <c r="CC874" s="515">
        <v>0</v>
      </c>
      <c r="CD874" s="515">
        <v>0</v>
      </c>
      <c r="CE874" s="515">
        <v>0</v>
      </c>
      <c r="CF874" s="515">
        <v>0</v>
      </c>
      <c r="CG874" s="516">
        <v>0</v>
      </c>
      <c r="CH874" s="501">
        <v>3854400.0000000005</v>
      </c>
      <c r="CI874" s="501">
        <v>3854400.0000000005</v>
      </c>
      <c r="CJ874" s="501">
        <v>3328800</v>
      </c>
      <c r="CK874" s="257" t="s">
        <v>1976</v>
      </c>
      <c r="CL874" s="108">
        <v>1.1000000000000001</v>
      </c>
      <c r="CM874" s="245">
        <v>1.1000000000000001</v>
      </c>
      <c r="CN874" s="109">
        <v>0.95</v>
      </c>
      <c r="CO874" s="436"/>
      <c r="CP874" s="436"/>
      <c r="CQ874" s="436"/>
      <c r="CR874" s="273"/>
      <c r="CS874" s="447">
        <v>145.01903877311804</v>
      </c>
      <c r="CT874" s="448">
        <v>145.01903877311804</v>
      </c>
      <c r="CU874" s="441">
        <v>1.0096615256815022</v>
      </c>
      <c r="CV874" s="442">
        <v>1.0096615256815022</v>
      </c>
      <c r="CW874" s="450" t="s">
        <v>2261</v>
      </c>
      <c r="CX874" s="242"/>
      <c r="CY874" s="436"/>
      <c r="CZ874" s="436"/>
      <c r="DA874" s="437"/>
      <c r="DB874" s="438"/>
      <c r="DC874" s="457">
        <v>216325</v>
      </c>
      <c r="DD874" s="458">
        <v>0</v>
      </c>
      <c r="DE874" s="459">
        <v>95507</v>
      </c>
      <c r="DF874" s="357">
        <v>103944</v>
      </c>
    </row>
    <row r="875" spans="1:110" ht="35.25" customHeight="1" x14ac:dyDescent="0.25">
      <c r="A875" s="401" t="s">
        <v>56</v>
      </c>
      <c r="B875" s="48" t="s">
        <v>57</v>
      </c>
      <c r="C875" s="48" t="s">
        <v>1464</v>
      </c>
      <c r="D875" s="145" t="s">
        <v>1483</v>
      </c>
      <c r="E875" s="145" t="s">
        <v>1484</v>
      </c>
      <c r="F875" s="145" t="s">
        <v>1486</v>
      </c>
      <c r="G875" s="14" t="s">
        <v>1484</v>
      </c>
      <c r="H875" s="22" t="s">
        <v>1979</v>
      </c>
      <c r="I875" s="145" t="s">
        <v>1981</v>
      </c>
      <c r="J875" s="426">
        <v>1.9814661238587958</v>
      </c>
      <c r="K875" s="426">
        <v>2.6696969641439998</v>
      </c>
      <c r="L875" s="488">
        <v>309.8</v>
      </c>
      <c r="M875" s="498"/>
      <c r="N875" s="498"/>
      <c r="O875" s="498"/>
      <c r="P875" s="498"/>
      <c r="Q875" s="498"/>
      <c r="R875" s="498"/>
      <c r="S875" s="498"/>
      <c r="T875" s="498"/>
      <c r="U875" s="498"/>
      <c r="V875" s="498"/>
      <c r="W875" s="498"/>
      <c r="X875" s="498"/>
      <c r="Y875" s="498"/>
      <c r="Z875" s="498"/>
      <c r="AA875" s="498"/>
      <c r="AB875" s="498"/>
      <c r="AC875" s="498"/>
      <c r="AD875" s="498"/>
      <c r="AE875" s="498"/>
      <c r="AF875" s="498"/>
      <c r="AG875" s="585"/>
      <c r="AH875" s="498"/>
      <c r="AI875" s="498">
        <f t="shared" si="68"/>
        <v>0</v>
      </c>
      <c r="AJ875" s="498">
        <f t="shared" si="69"/>
        <v>0</v>
      </c>
      <c r="AK875" s="498"/>
      <c r="AL875" s="498"/>
      <c r="AM875" s="498"/>
      <c r="AN875" s="498"/>
      <c r="AO875" s="498"/>
      <c r="AP875" s="498"/>
      <c r="AQ875" s="498"/>
      <c r="AR875" s="498"/>
      <c r="AS875" s="498"/>
      <c r="AT875" s="498"/>
      <c r="AU875" s="498"/>
      <c r="AV875" s="498"/>
      <c r="AW875" s="498"/>
      <c r="AX875" s="498"/>
      <c r="AY875" s="498"/>
      <c r="AZ875" s="498"/>
      <c r="BA875" s="498"/>
      <c r="BB875" s="498"/>
      <c r="BC875" s="498"/>
      <c r="BD875" s="498"/>
      <c r="BE875" s="498"/>
      <c r="BF875" s="498"/>
      <c r="BG875" s="256">
        <f t="shared" si="70"/>
        <v>0</v>
      </c>
      <c r="BH875" s="26">
        <f t="shared" si="71"/>
        <v>0</v>
      </c>
      <c r="BI875" s="514">
        <f t="shared" si="67"/>
        <v>0</v>
      </c>
      <c r="BJ875" s="515">
        <v>0</v>
      </c>
      <c r="BK875" s="515">
        <v>0</v>
      </c>
      <c r="BL875" s="515">
        <v>0</v>
      </c>
      <c r="BM875" s="515">
        <v>0</v>
      </c>
      <c r="BN875" s="515">
        <v>0</v>
      </c>
      <c r="BO875" s="515">
        <v>0</v>
      </c>
      <c r="BP875" s="515">
        <v>0</v>
      </c>
      <c r="BQ875" s="515">
        <v>0</v>
      </c>
      <c r="BR875" s="515">
        <v>0</v>
      </c>
      <c r="BS875" s="515">
        <v>0</v>
      </c>
      <c r="BT875" s="515">
        <v>0</v>
      </c>
      <c r="BU875" s="515">
        <v>0</v>
      </c>
      <c r="BV875" s="515">
        <v>0</v>
      </c>
      <c r="BW875" s="515">
        <v>0</v>
      </c>
      <c r="BX875" s="515">
        <v>0</v>
      </c>
      <c r="BY875" s="515">
        <v>0</v>
      </c>
      <c r="BZ875" s="515">
        <v>0</v>
      </c>
      <c r="CA875" s="515">
        <v>0</v>
      </c>
      <c r="CB875" s="515">
        <v>0</v>
      </c>
      <c r="CC875" s="515">
        <v>0</v>
      </c>
      <c r="CD875" s="515">
        <v>0</v>
      </c>
      <c r="CE875" s="515">
        <v>0</v>
      </c>
      <c r="CF875" s="515">
        <v>0</v>
      </c>
      <c r="CG875" s="516">
        <v>0</v>
      </c>
      <c r="CH875" s="501">
        <v>7008000</v>
      </c>
      <c r="CI875" s="501">
        <v>7008000</v>
      </c>
      <c r="CJ875" s="501">
        <v>2768160.0000000005</v>
      </c>
      <c r="CK875" s="257" t="s">
        <v>1976</v>
      </c>
      <c r="CL875" s="108">
        <v>2</v>
      </c>
      <c r="CM875" s="245">
        <v>2</v>
      </c>
      <c r="CN875" s="109">
        <v>0.79</v>
      </c>
      <c r="CO875" s="436"/>
      <c r="CP875" s="436"/>
      <c r="CQ875" s="436"/>
      <c r="CR875" s="273"/>
      <c r="CS875" s="447">
        <v>54.48591001052614</v>
      </c>
      <c r="CT875" s="448">
        <v>54.48591001052614</v>
      </c>
      <c r="CU875" s="441">
        <v>0.39921512005475818</v>
      </c>
      <c r="CV875" s="442">
        <v>0.39921512005475818</v>
      </c>
      <c r="CW875" s="450" t="s">
        <v>2224</v>
      </c>
      <c r="CX875" s="242"/>
      <c r="CY875" s="436"/>
      <c r="CZ875" s="436"/>
      <c r="DA875" s="437"/>
      <c r="DB875" s="438"/>
      <c r="DC875" s="457">
        <v>0</v>
      </c>
      <c r="DD875" s="458">
        <v>37264</v>
      </c>
      <c r="DE875" s="459">
        <v>0</v>
      </c>
      <c r="DF875" s="357">
        <v>12421.333333333334</v>
      </c>
    </row>
    <row r="876" spans="1:110" ht="35.25" customHeight="1" x14ac:dyDescent="0.25">
      <c r="A876" s="401" t="s">
        <v>56</v>
      </c>
      <c r="B876" s="48" t="s">
        <v>57</v>
      </c>
      <c r="C876" s="48" t="s">
        <v>1464</v>
      </c>
      <c r="D876" s="145" t="s">
        <v>1483</v>
      </c>
      <c r="E876" s="145" t="s">
        <v>1484</v>
      </c>
      <c r="F876" s="145" t="s">
        <v>1487</v>
      </c>
      <c r="G876" s="14" t="s">
        <v>1484</v>
      </c>
      <c r="H876" s="22" t="s">
        <v>1983</v>
      </c>
      <c r="I876" s="145" t="s">
        <v>1981</v>
      </c>
      <c r="J876" s="426">
        <v>3.5666390229458322</v>
      </c>
      <c r="K876" s="426">
        <v>1.1089015128449999</v>
      </c>
      <c r="L876" s="488">
        <v>165.5</v>
      </c>
      <c r="M876" s="498"/>
      <c r="N876" s="498"/>
      <c r="O876" s="498"/>
      <c r="P876" s="498"/>
      <c r="Q876" s="498"/>
      <c r="R876" s="498"/>
      <c r="S876" s="498"/>
      <c r="T876" s="498"/>
      <c r="U876" s="498"/>
      <c r="V876" s="498"/>
      <c r="W876" s="498"/>
      <c r="X876" s="498"/>
      <c r="Y876" s="498">
        <v>1</v>
      </c>
      <c r="Z876" s="498">
        <v>1</v>
      </c>
      <c r="AA876" s="498"/>
      <c r="AB876" s="498"/>
      <c r="AC876" s="498"/>
      <c r="AD876" s="498"/>
      <c r="AE876" s="498"/>
      <c r="AF876" s="498"/>
      <c r="AG876" s="585"/>
      <c r="AH876" s="498"/>
      <c r="AI876" s="498">
        <f t="shared" si="68"/>
        <v>1</v>
      </c>
      <c r="AJ876" s="498">
        <f t="shared" si="69"/>
        <v>1</v>
      </c>
      <c r="AK876" s="498"/>
      <c r="AL876" s="498"/>
      <c r="AM876" s="498"/>
      <c r="AN876" s="498"/>
      <c r="AO876" s="498"/>
      <c r="AP876" s="498"/>
      <c r="AQ876" s="498"/>
      <c r="AR876" s="498"/>
      <c r="AS876" s="498"/>
      <c r="AT876" s="498"/>
      <c r="AU876" s="498"/>
      <c r="AV876" s="498"/>
      <c r="AW876" s="498">
        <v>75</v>
      </c>
      <c r="AX876" s="498">
        <v>75</v>
      </c>
      <c r="AY876" s="498"/>
      <c r="AZ876" s="498"/>
      <c r="BA876" s="498"/>
      <c r="BB876" s="498"/>
      <c r="BC876" s="498"/>
      <c r="BD876" s="498"/>
      <c r="BE876" s="498"/>
      <c r="BF876" s="498"/>
      <c r="BG876" s="256">
        <f t="shared" si="70"/>
        <v>75</v>
      </c>
      <c r="BH876" s="26">
        <f t="shared" si="71"/>
        <v>75</v>
      </c>
      <c r="BI876" s="514">
        <f t="shared" si="67"/>
        <v>8.620689655172413E-2</v>
      </c>
      <c r="BJ876" s="515">
        <v>0</v>
      </c>
      <c r="BK876" s="515">
        <v>0</v>
      </c>
      <c r="BL876" s="515">
        <v>0</v>
      </c>
      <c r="BM876" s="515">
        <v>0</v>
      </c>
      <c r="BN876" s="515">
        <v>0</v>
      </c>
      <c r="BO876" s="515">
        <v>0</v>
      </c>
      <c r="BP876" s="515">
        <v>0</v>
      </c>
      <c r="BQ876" s="515">
        <v>0</v>
      </c>
      <c r="BR876" s="515">
        <v>0</v>
      </c>
      <c r="BS876" s="515">
        <v>0</v>
      </c>
      <c r="BT876" s="515">
        <v>0</v>
      </c>
      <c r="BU876" s="515">
        <v>0</v>
      </c>
      <c r="BV876" s="515">
        <v>378432</v>
      </c>
      <c r="BW876" s="515">
        <v>378432</v>
      </c>
      <c r="BX876" s="515">
        <v>0</v>
      </c>
      <c r="BY876" s="515">
        <v>0</v>
      </c>
      <c r="BZ876" s="515">
        <v>0</v>
      </c>
      <c r="CA876" s="515">
        <v>0</v>
      </c>
      <c r="CB876" s="515">
        <v>0</v>
      </c>
      <c r="CC876" s="515">
        <v>0</v>
      </c>
      <c r="CD876" s="515">
        <v>0</v>
      </c>
      <c r="CE876" s="515">
        <v>0</v>
      </c>
      <c r="CF876" s="515">
        <v>378432</v>
      </c>
      <c r="CG876" s="516">
        <v>378432</v>
      </c>
      <c r="CH876" s="501">
        <v>4169760</v>
      </c>
      <c r="CI876" s="501">
        <v>4169760</v>
      </c>
      <c r="CJ876" s="501">
        <v>3048480.0000000005</v>
      </c>
      <c r="CK876" s="257" t="s">
        <v>1976</v>
      </c>
      <c r="CL876" s="108">
        <v>1.19</v>
      </c>
      <c r="CM876" s="245">
        <v>1.19</v>
      </c>
      <c r="CN876" s="109">
        <v>0.87</v>
      </c>
      <c r="CO876" s="436"/>
      <c r="CP876" s="436"/>
      <c r="CQ876" s="436"/>
      <c r="CR876" s="273"/>
      <c r="CS876" s="447">
        <v>662.3898344496788</v>
      </c>
      <c r="CT876" s="448">
        <v>564.92829598814035</v>
      </c>
      <c r="CU876" s="441">
        <v>1.5292866511956404</v>
      </c>
      <c r="CV876" s="442">
        <v>1.193622315531305</v>
      </c>
      <c r="CW876" s="450" t="s">
        <v>2286</v>
      </c>
      <c r="CX876" s="242"/>
      <c r="CY876" s="436"/>
      <c r="CZ876" s="436"/>
      <c r="DA876" s="437"/>
      <c r="DB876" s="438"/>
      <c r="DC876" s="457">
        <v>15936</v>
      </c>
      <c r="DD876" s="458">
        <v>0</v>
      </c>
      <c r="DE876" s="459">
        <v>22265</v>
      </c>
      <c r="DF876" s="357">
        <v>12733.666666666666</v>
      </c>
    </row>
    <row r="877" spans="1:110" ht="35.25" customHeight="1" x14ac:dyDescent="0.25">
      <c r="A877" s="401" t="s">
        <v>56</v>
      </c>
      <c r="B877" s="48" t="s">
        <v>57</v>
      </c>
      <c r="C877" s="48" t="s">
        <v>1464</v>
      </c>
      <c r="D877" s="145" t="s">
        <v>1483</v>
      </c>
      <c r="E877" s="145" t="s">
        <v>1484</v>
      </c>
      <c r="F877" s="145" t="s">
        <v>1488</v>
      </c>
      <c r="G877" s="14" t="s">
        <v>1484</v>
      </c>
      <c r="H877" s="22" t="s">
        <v>1979</v>
      </c>
      <c r="I877" s="145" t="s">
        <v>1981</v>
      </c>
      <c r="J877" s="426">
        <v>2.3777593486305548</v>
      </c>
      <c r="K877" s="426">
        <v>2.1049242380460003</v>
      </c>
      <c r="L877" s="488">
        <v>158.80000000000001</v>
      </c>
      <c r="M877" s="498"/>
      <c r="N877" s="498"/>
      <c r="O877" s="498"/>
      <c r="P877" s="498"/>
      <c r="Q877" s="498"/>
      <c r="R877" s="498"/>
      <c r="S877" s="498"/>
      <c r="T877" s="498"/>
      <c r="U877" s="498"/>
      <c r="V877" s="498"/>
      <c r="W877" s="498"/>
      <c r="X877" s="498"/>
      <c r="Y877" s="498"/>
      <c r="Z877" s="498"/>
      <c r="AA877" s="498"/>
      <c r="AB877" s="498"/>
      <c r="AC877" s="498">
        <v>4</v>
      </c>
      <c r="AD877" s="498">
        <v>4</v>
      </c>
      <c r="AE877" s="498"/>
      <c r="AF877" s="498"/>
      <c r="AG877" s="585"/>
      <c r="AH877" s="498"/>
      <c r="AI877" s="498">
        <f t="shared" si="68"/>
        <v>4</v>
      </c>
      <c r="AJ877" s="498">
        <f t="shared" si="69"/>
        <v>4</v>
      </c>
      <c r="AK877" s="498"/>
      <c r="AL877" s="498"/>
      <c r="AM877" s="498"/>
      <c r="AN877" s="498"/>
      <c r="AO877" s="498"/>
      <c r="AP877" s="498"/>
      <c r="AQ877" s="498"/>
      <c r="AR877" s="498"/>
      <c r="AS877" s="498"/>
      <c r="AT877" s="498"/>
      <c r="AU877" s="498"/>
      <c r="AV877" s="498"/>
      <c r="AW877" s="498"/>
      <c r="AX877" s="498"/>
      <c r="AY877" s="498"/>
      <c r="AZ877" s="498"/>
      <c r="BA877" s="498">
        <v>140</v>
      </c>
      <c r="BB877" s="498">
        <v>140</v>
      </c>
      <c r="BC877" s="498"/>
      <c r="BD877" s="498"/>
      <c r="BE877" s="498"/>
      <c r="BF877" s="498"/>
      <c r="BG877" s="256">
        <f t="shared" si="70"/>
        <v>140</v>
      </c>
      <c r="BH877" s="26">
        <f t="shared" si="71"/>
        <v>140</v>
      </c>
      <c r="BI877" s="514">
        <f t="shared" si="67"/>
        <v>0.10606060606060606</v>
      </c>
      <c r="BJ877" s="515">
        <v>0</v>
      </c>
      <c r="BK877" s="515">
        <v>0</v>
      </c>
      <c r="BL877" s="515">
        <v>0</v>
      </c>
      <c r="BM877" s="515">
        <v>0</v>
      </c>
      <c r="BN877" s="515">
        <v>0</v>
      </c>
      <c r="BO877" s="515">
        <v>0</v>
      </c>
      <c r="BP877" s="515">
        <v>0</v>
      </c>
      <c r="BQ877" s="515">
        <v>0</v>
      </c>
      <c r="BR877" s="515">
        <v>0</v>
      </c>
      <c r="BS877" s="515">
        <v>0</v>
      </c>
      <c r="BT877" s="515">
        <v>0</v>
      </c>
      <c r="BU877" s="515">
        <v>0</v>
      </c>
      <c r="BV877" s="515">
        <v>0</v>
      </c>
      <c r="BW877" s="515">
        <v>0</v>
      </c>
      <c r="BX877" s="515">
        <v>0</v>
      </c>
      <c r="BY877" s="515">
        <v>0</v>
      </c>
      <c r="BZ877" s="515">
        <v>164337.60000000001</v>
      </c>
      <c r="CA877" s="515">
        <v>164337.60000000001</v>
      </c>
      <c r="CB877" s="515">
        <v>0</v>
      </c>
      <c r="CC877" s="515">
        <v>0</v>
      </c>
      <c r="CD877" s="515">
        <v>0</v>
      </c>
      <c r="CE877" s="515">
        <v>0</v>
      </c>
      <c r="CF877" s="515">
        <v>164337.60000000001</v>
      </c>
      <c r="CG877" s="516">
        <v>164337.60000000001</v>
      </c>
      <c r="CH877" s="501">
        <v>3714240.0000000005</v>
      </c>
      <c r="CI877" s="501">
        <v>3714240.0000000005</v>
      </c>
      <c r="CJ877" s="501">
        <v>4625280.0000000009</v>
      </c>
      <c r="CK877" s="257" t="s">
        <v>1976</v>
      </c>
      <c r="CL877" s="108">
        <v>1.06</v>
      </c>
      <c r="CM877" s="245">
        <v>1.06</v>
      </c>
      <c r="CN877" s="109">
        <v>1.32</v>
      </c>
      <c r="CO877" s="436"/>
      <c r="CP877" s="436"/>
      <c r="CQ877" s="436"/>
      <c r="CR877" s="273"/>
      <c r="CS877" s="447">
        <v>0</v>
      </c>
      <c r="CT877" s="448">
        <v>0</v>
      </c>
      <c r="CU877" s="441">
        <v>0</v>
      </c>
      <c r="CV877" s="442">
        <v>0</v>
      </c>
      <c r="CW877" s="450" t="s">
        <v>2213</v>
      </c>
      <c r="CX877" s="242"/>
      <c r="CY877" s="436"/>
      <c r="CZ877" s="436"/>
      <c r="DA877" s="437"/>
      <c r="DB877" s="438"/>
      <c r="DC877" s="457">
        <v>0</v>
      </c>
      <c r="DD877" s="458">
        <v>0</v>
      </c>
      <c r="DE877" s="459">
        <v>0</v>
      </c>
      <c r="DF877" s="357">
        <v>0</v>
      </c>
    </row>
    <row r="878" spans="1:110" ht="35.25" customHeight="1" x14ac:dyDescent="0.25">
      <c r="A878" s="401" t="s">
        <v>56</v>
      </c>
      <c r="B878" s="48" t="s">
        <v>57</v>
      </c>
      <c r="C878" s="48" t="s">
        <v>1464</v>
      </c>
      <c r="D878" s="145" t="s">
        <v>1483</v>
      </c>
      <c r="E878" s="145" t="s">
        <v>1484</v>
      </c>
      <c r="F878" s="145" t="s">
        <v>1489</v>
      </c>
      <c r="G878" s="14" t="s">
        <v>1484</v>
      </c>
      <c r="H878" s="22" t="s">
        <v>1979</v>
      </c>
      <c r="I878" s="145" t="s">
        <v>1981</v>
      </c>
      <c r="J878" s="426">
        <v>2.3777593486305548</v>
      </c>
      <c r="K878" s="426">
        <v>3.4009469626230002</v>
      </c>
      <c r="L878" s="488">
        <v>386.5</v>
      </c>
      <c r="M878" s="498"/>
      <c r="N878" s="498"/>
      <c r="O878" s="498"/>
      <c r="P878" s="498"/>
      <c r="Q878" s="498"/>
      <c r="R878" s="498"/>
      <c r="S878" s="498"/>
      <c r="T878" s="498"/>
      <c r="U878" s="498"/>
      <c r="V878" s="498"/>
      <c r="W878" s="498"/>
      <c r="X878" s="498"/>
      <c r="Y878" s="498"/>
      <c r="Z878" s="498"/>
      <c r="AA878" s="498"/>
      <c r="AB878" s="498"/>
      <c r="AC878" s="498">
        <v>1</v>
      </c>
      <c r="AD878" s="498">
        <v>1</v>
      </c>
      <c r="AE878" s="498"/>
      <c r="AF878" s="498"/>
      <c r="AG878" s="585"/>
      <c r="AH878" s="498"/>
      <c r="AI878" s="498">
        <f t="shared" si="68"/>
        <v>1</v>
      </c>
      <c r="AJ878" s="498">
        <f t="shared" si="69"/>
        <v>1</v>
      </c>
      <c r="AK878" s="498"/>
      <c r="AL878" s="498"/>
      <c r="AM878" s="498"/>
      <c r="AN878" s="498"/>
      <c r="AO878" s="498"/>
      <c r="AP878" s="498"/>
      <c r="AQ878" s="498"/>
      <c r="AR878" s="498"/>
      <c r="AS878" s="498"/>
      <c r="AT878" s="498"/>
      <c r="AU878" s="498"/>
      <c r="AV878" s="498"/>
      <c r="AW878" s="498"/>
      <c r="AX878" s="498"/>
      <c r="AY878" s="498"/>
      <c r="AZ878" s="498"/>
      <c r="BA878" s="498">
        <v>3</v>
      </c>
      <c r="BB878" s="498">
        <v>3</v>
      </c>
      <c r="BC878" s="498"/>
      <c r="BD878" s="498"/>
      <c r="BE878" s="498"/>
      <c r="BF878" s="498"/>
      <c r="BG878" s="256">
        <f t="shared" si="70"/>
        <v>3</v>
      </c>
      <c r="BH878" s="26">
        <f t="shared" si="71"/>
        <v>3</v>
      </c>
      <c r="BI878" s="514">
        <f t="shared" si="67"/>
        <v>2.9702970297029703E-3</v>
      </c>
      <c r="BJ878" s="515">
        <v>0</v>
      </c>
      <c r="BK878" s="515">
        <v>0</v>
      </c>
      <c r="BL878" s="515">
        <v>0</v>
      </c>
      <c r="BM878" s="515">
        <v>0</v>
      </c>
      <c r="BN878" s="515">
        <v>0</v>
      </c>
      <c r="BO878" s="515">
        <v>0</v>
      </c>
      <c r="BP878" s="515">
        <v>0</v>
      </c>
      <c r="BQ878" s="515">
        <v>0</v>
      </c>
      <c r="BR878" s="515">
        <v>0</v>
      </c>
      <c r="BS878" s="515">
        <v>0</v>
      </c>
      <c r="BT878" s="515">
        <v>0</v>
      </c>
      <c r="BU878" s="515">
        <v>0</v>
      </c>
      <c r="BV878" s="515">
        <v>0</v>
      </c>
      <c r="BW878" s="515">
        <v>0</v>
      </c>
      <c r="BX878" s="515">
        <v>0</v>
      </c>
      <c r="BY878" s="515">
        <v>0</v>
      </c>
      <c r="BZ878" s="515">
        <v>3521.5200000000004</v>
      </c>
      <c r="CA878" s="515">
        <v>3521.5200000000004</v>
      </c>
      <c r="CB878" s="515">
        <v>0</v>
      </c>
      <c r="CC878" s="515">
        <v>0</v>
      </c>
      <c r="CD878" s="515">
        <v>0</v>
      </c>
      <c r="CE878" s="515">
        <v>0</v>
      </c>
      <c r="CF878" s="515">
        <v>3521.5200000000004</v>
      </c>
      <c r="CG878" s="516">
        <v>3521.5200000000004</v>
      </c>
      <c r="CH878" s="501">
        <v>4099679.9999999995</v>
      </c>
      <c r="CI878" s="501">
        <v>4099679.9999999995</v>
      </c>
      <c r="CJ878" s="501">
        <v>3539040.0000000005</v>
      </c>
      <c r="CK878" s="257" t="s">
        <v>1976</v>
      </c>
      <c r="CL878" s="108">
        <v>1.17</v>
      </c>
      <c r="CM878" s="245">
        <v>1.17</v>
      </c>
      <c r="CN878" s="109">
        <v>1.01</v>
      </c>
      <c r="CO878" s="436"/>
      <c r="CP878" s="436"/>
      <c r="CQ878" s="436"/>
      <c r="CR878" s="273"/>
      <c r="CS878" s="447">
        <v>11.90167825352251</v>
      </c>
      <c r="CT878" s="448">
        <v>11.90167825352251</v>
      </c>
      <c r="CU878" s="441">
        <v>2.7471891795243952E-2</v>
      </c>
      <c r="CV878" s="442">
        <v>2.7471891795243952E-2</v>
      </c>
      <c r="CW878" s="450" t="s">
        <v>2213</v>
      </c>
      <c r="CX878" s="242"/>
      <c r="CY878" s="436"/>
      <c r="CZ878" s="436"/>
      <c r="DA878" s="437"/>
      <c r="DB878" s="438"/>
      <c r="DC878" s="457">
        <v>0</v>
      </c>
      <c r="DD878" s="458">
        <v>0</v>
      </c>
      <c r="DE878" s="459">
        <v>0</v>
      </c>
      <c r="DF878" s="357">
        <v>0</v>
      </c>
    </row>
    <row r="879" spans="1:110" ht="35.25" customHeight="1" x14ac:dyDescent="0.25">
      <c r="A879" s="401" t="s">
        <v>56</v>
      </c>
      <c r="B879" s="48" t="s">
        <v>57</v>
      </c>
      <c r="C879" s="48" t="s">
        <v>1464</v>
      </c>
      <c r="D879" s="145" t="s">
        <v>1483</v>
      </c>
      <c r="E879" s="145" t="s">
        <v>1484</v>
      </c>
      <c r="F879" s="145" t="s">
        <v>1490</v>
      </c>
      <c r="G879" s="14" t="s">
        <v>1484</v>
      </c>
      <c r="H879" s="22" t="s">
        <v>1979</v>
      </c>
      <c r="I879" s="145" t="s">
        <v>1981</v>
      </c>
      <c r="J879" s="426">
        <v>2.1976260646433912</v>
      </c>
      <c r="K879" s="426">
        <v>1.5096590877690002</v>
      </c>
      <c r="L879" s="488">
        <v>510.3</v>
      </c>
      <c r="M879" s="498"/>
      <c r="N879" s="498"/>
      <c r="O879" s="498"/>
      <c r="P879" s="498"/>
      <c r="Q879" s="498"/>
      <c r="R879" s="498"/>
      <c r="S879" s="498"/>
      <c r="T879" s="498"/>
      <c r="U879" s="498"/>
      <c r="V879" s="498"/>
      <c r="W879" s="498"/>
      <c r="X879" s="498"/>
      <c r="Y879" s="498"/>
      <c r="Z879" s="498"/>
      <c r="AA879" s="498"/>
      <c r="AB879" s="498"/>
      <c r="AC879" s="498">
        <v>1</v>
      </c>
      <c r="AD879" s="498">
        <v>1</v>
      </c>
      <c r="AE879" s="498"/>
      <c r="AF879" s="498"/>
      <c r="AG879" s="585"/>
      <c r="AH879" s="498"/>
      <c r="AI879" s="498">
        <f t="shared" si="68"/>
        <v>1</v>
      </c>
      <c r="AJ879" s="498">
        <f t="shared" si="69"/>
        <v>1</v>
      </c>
      <c r="AK879" s="498"/>
      <c r="AL879" s="498"/>
      <c r="AM879" s="498"/>
      <c r="AN879" s="498"/>
      <c r="AO879" s="498"/>
      <c r="AP879" s="498"/>
      <c r="AQ879" s="498"/>
      <c r="AR879" s="498"/>
      <c r="AS879" s="498"/>
      <c r="AT879" s="498"/>
      <c r="AU879" s="498"/>
      <c r="AV879" s="498"/>
      <c r="AW879" s="498"/>
      <c r="AX879" s="498"/>
      <c r="AY879" s="498"/>
      <c r="AZ879" s="498"/>
      <c r="BA879" s="498">
        <v>9.6</v>
      </c>
      <c r="BB879" s="498">
        <v>9.6</v>
      </c>
      <c r="BC879" s="498"/>
      <c r="BD879" s="498"/>
      <c r="BE879" s="498"/>
      <c r="BF879" s="498"/>
      <c r="BG879" s="256">
        <f t="shared" si="70"/>
        <v>9.6</v>
      </c>
      <c r="BH879" s="26">
        <f t="shared" si="71"/>
        <v>9.6</v>
      </c>
      <c r="BI879" s="514">
        <f t="shared" si="67"/>
        <v>0.11999999999999998</v>
      </c>
      <c r="BJ879" s="515">
        <v>0</v>
      </c>
      <c r="BK879" s="515">
        <v>0</v>
      </c>
      <c r="BL879" s="515">
        <v>0</v>
      </c>
      <c r="BM879" s="515">
        <v>0</v>
      </c>
      <c r="BN879" s="515">
        <v>0</v>
      </c>
      <c r="BO879" s="515">
        <v>0</v>
      </c>
      <c r="BP879" s="515">
        <v>0</v>
      </c>
      <c r="BQ879" s="515">
        <v>0</v>
      </c>
      <c r="BR879" s="515">
        <v>0</v>
      </c>
      <c r="BS879" s="515">
        <v>0</v>
      </c>
      <c r="BT879" s="515">
        <v>0</v>
      </c>
      <c r="BU879" s="515">
        <v>0</v>
      </c>
      <c r="BV879" s="515">
        <v>0</v>
      </c>
      <c r="BW879" s="515">
        <v>0</v>
      </c>
      <c r="BX879" s="515">
        <v>0</v>
      </c>
      <c r="BY879" s="515">
        <v>0</v>
      </c>
      <c r="BZ879" s="515">
        <v>11268.864000000001</v>
      </c>
      <c r="CA879" s="515">
        <v>11268.864000000001</v>
      </c>
      <c r="CB879" s="515">
        <v>0</v>
      </c>
      <c r="CC879" s="515">
        <v>0</v>
      </c>
      <c r="CD879" s="515">
        <v>0</v>
      </c>
      <c r="CE879" s="515">
        <v>0</v>
      </c>
      <c r="CF879" s="515">
        <v>11268.864000000001</v>
      </c>
      <c r="CG879" s="516">
        <v>11268.864000000001</v>
      </c>
      <c r="CH879" s="501">
        <v>7358400.0000000009</v>
      </c>
      <c r="CI879" s="501">
        <v>7358400.0000000009</v>
      </c>
      <c r="CJ879" s="501">
        <v>280320</v>
      </c>
      <c r="CK879" s="257" t="s">
        <v>1976</v>
      </c>
      <c r="CL879" s="108">
        <v>2.1</v>
      </c>
      <c r="CM879" s="245">
        <v>2.1</v>
      </c>
      <c r="CN879" s="109">
        <v>0.08</v>
      </c>
      <c r="CO879" s="436"/>
      <c r="CP879" s="436"/>
      <c r="CQ879" s="436"/>
      <c r="CR879" s="273"/>
      <c r="CS879" s="447">
        <v>190.41081182705659</v>
      </c>
      <c r="CT879" s="448">
        <v>190.41081182705659</v>
      </c>
      <c r="CU879" s="441">
        <v>0.66289632662066322</v>
      </c>
      <c r="CV879" s="442">
        <v>0.66289632662066322</v>
      </c>
      <c r="CW879" s="450" t="s">
        <v>2262</v>
      </c>
      <c r="CX879" s="242"/>
      <c r="CY879" s="436"/>
      <c r="CZ879" s="436"/>
      <c r="DA879" s="437"/>
      <c r="DB879" s="438"/>
      <c r="DC879" s="457">
        <v>425871</v>
      </c>
      <c r="DD879" s="458">
        <v>0</v>
      </c>
      <c r="DE879" s="459">
        <v>49233</v>
      </c>
      <c r="DF879" s="357">
        <v>158368</v>
      </c>
    </row>
    <row r="880" spans="1:110" ht="33" customHeight="1" x14ac:dyDescent="0.25">
      <c r="A880" s="401" t="s">
        <v>56</v>
      </c>
      <c r="B880" s="48" t="s">
        <v>57</v>
      </c>
      <c r="C880" s="48" t="s">
        <v>1464</v>
      </c>
      <c r="D880" s="145" t="s">
        <v>1483</v>
      </c>
      <c r="E880" s="145" t="s">
        <v>1484</v>
      </c>
      <c r="F880" s="145" t="s">
        <v>1491</v>
      </c>
      <c r="G880" s="14" t="s">
        <v>1484</v>
      </c>
      <c r="H880" s="22" t="s">
        <v>1983</v>
      </c>
      <c r="I880" s="145" t="s">
        <v>1981</v>
      </c>
      <c r="J880" s="426">
        <v>2.3417326918331218</v>
      </c>
      <c r="K880" s="426">
        <v>1.0897727250060001</v>
      </c>
      <c r="L880" s="488">
        <v>45.9</v>
      </c>
      <c r="M880" s="498"/>
      <c r="N880" s="498"/>
      <c r="O880" s="498"/>
      <c r="P880" s="498"/>
      <c r="Q880" s="498"/>
      <c r="R880" s="498"/>
      <c r="S880" s="498"/>
      <c r="T880" s="498"/>
      <c r="U880" s="498"/>
      <c r="V880" s="498"/>
      <c r="W880" s="498"/>
      <c r="X880" s="498"/>
      <c r="Y880" s="498"/>
      <c r="Z880" s="498"/>
      <c r="AA880" s="498"/>
      <c r="AB880" s="498"/>
      <c r="AC880" s="498"/>
      <c r="AD880" s="498"/>
      <c r="AE880" s="498"/>
      <c r="AF880" s="498"/>
      <c r="AG880" s="585"/>
      <c r="AH880" s="498"/>
      <c r="AI880" s="498">
        <f t="shared" si="68"/>
        <v>0</v>
      </c>
      <c r="AJ880" s="498">
        <f t="shared" si="69"/>
        <v>0</v>
      </c>
      <c r="AK880" s="498"/>
      <c r="AL880" s="498"/>
      <c r="AM880" s="498"/>
      <c r="AN880" s="498"/>
      <c r="AO880" s="498"/>
      <c r="AP880" s="498"/>
      <c r="AQ880" s="498"/>
      <c r="AR880" s="498"/>
      <c r="AS880" s="498"/>
      <c r="AT880" s="498"/>
      <c r="AU880" s="498"/>
      <c r="AV880" s="498"/>
      <c r="AW880" s="498"/>
      <c r="AX880" s="498"/>
      <c r="AY880" s="498"/>
      <c r="AZ880" s="498"/>
      <c r="BA880" s="498"/>
      <c r="BB880" s="498"/>
      <c r="BC880" s="498"/>
      <c r="BD880" s="498"/>
      <c r="BE880" s="498"/>
      <c r="BF880" s="498"/>
      <c r="BG880" s="256">
        <f t="shared" si="70"/>
        <v>0</v>
      </c>
      <c r="BH880" s="26">
        <f t="shared" si="71"/>
        <v>0</v>
      </c>
      <c r="BI880" s="514">
        <f t="shared" si="67"/>
        <v>0</v>
      </c>
      <c r="BJ880" s="515">
        <v>0</v>
      </c>
      <c r="BK880" s="515">
        <v>0</v>
      </c>
      <c r="BL880" s="515">
        <v>0</v>
      </c>
      <c r="BM880" s="515">
        <v>0</v>
      </c>
      <c r="BN880" s="515">
        <v>0</v>
      </c>
      <c r="BO880" s="515">
        <v>0</v>
      </c>
      <c r="BP880" s="515">
        <v>0</v>
      </c>
      <c r="BQ880" s="515">
        <v>0</v>
      </c>
      <c r="BR880" s="515">
        <v>0</v>
      </c>
      <c r="BS880" s="515">
        <v>0</v>
      </c>
      <c r="BT880" s="515">
        <v>0</v>
      </c>
      <c r="BU880" s="515">
        <v>0</v>
      </c>
      <c r="BV880" s="515">
        <v>0</v>
      </c>
      <c r="BW880" s="515">
        <v>0</v>
      </c>
      <c r="BX880" s="515">
        <v>0</v>
      </c>
      <c r="BY880" s="515">
        <v>0</v>
      </c>
      <c r="BZ880" s="515">
        <v>0</v>
      </c>
      <c r="CA880" s="515">
        <v>0</v>
      </c>
      <c r="CB880" s="515">
        <v>0</v>
      </c>
      <c r="CC880" s="515">
        <v>0</v>
      </c>
      <c r="CD880" s="515">
        <v>0</v>
      </c>
      <c r="CE880" s="515">
        <v>0</v>
      </c>
      <c r="CF880" s="515">
        <v>0</v>
      </c>
      <c r="CG880" s="516">
        <v>0</v>
      </c>
      <c r="CH880" s="501">
        <v>5571360.0000000019</v>
      </c>
      <c r="CI880" s="501">
        <v>5571360.0000000019</v>
      </c>
      <c r="CJ880" s="501">
        <v>4064640</v>
      </c>
      <c r="CK880" s="257" t="s">
        <v>1976</v>
      </c>
      <c r="CL880" s="108">
        <v>1.59</v>
      </c>
      <c r="CM880" s="245">
        <v>1.59</v>
      </c>
      <c r="CN880" s="109">
        <v>1.1599999999999999</v>
      </c>
      <c r="CO880" s="436"/>
      <c r="CP880" s="436"/>
      <c r="CQ880" s="436"/>
      <c r="CR880" s="273"/>
      <c r="CS880" s="447">
        <v>19.44827586206895</v>
      </c>
      <c r="CT880" s="448">
        <v>19.44827586206895</v>
      </c>
      <c r="CU880" s="441">
        <v>0.13793103448275854</v>
      </c>
      <c r="CV880" s="442">
        <v>0.13793103448275854</v>
      </c>
      <c r="CW880" s="450" t="s">
        <v>2213</v>
      </c>
      <c r="CX880" s="242"/>
      <c r="CY880" s="436"/>
      <c r="CZ880" s="436"/>
      <c r="DA880" s="437"/>
      <c r="DB880" s="438"/>
      <c r="DC880" s="457">
        <v>0</v>
      </c>
      <c r="DD880" s="458">
        <v>0</v>
      </c>
      <c r="DE880" s="459">
        <v>2679</v>
      </c>
      <c r="DF880" s="357">
        <v>893</v>
      </c>
    </row>
    <row r="881" spans="1:110" ht="33" customHeight="1" x14ac:dyDescent="0.25">
      <c r="A881" s="401" t="s">
        <v>56</v>
      </c>
      <c r="B881" s="48" t="s">
        <v>57</v>
      </c>
      <c r="C881" s="48" t="s">
        <v>1464</v>
      </c>
      <c r="D881" s="145" t="s">
        <v>1483</v>
      </c>
      <c r="E881" s="145" t="s">
        <v>1484</v>
      </c>
      <c r="F881" s="145" t="s">
        <v>1492</v>
      </c>
      <c r="G881" s="14" t="s">
        <v>1484</v>
      </c>
      <c r="H881" s="22" t="s">
        <v>1978</v>
      </c>
      <c r="I881" s="145" t="s">
        <v>1984</v>
      </c>
      <c r="J881" s="426">
        <v>9.7396681011213087</v>
      </c>
      <c r="K881" s="426">
        <v>3.9469696887600003</v>
      </c>
      <c r="L881" s="488">
        <v>847.3</v>
      </c>
      <c r="M881" s="498"/>
      <c r="N881" s="498"/>
      <c r="O881" s="498"/>
      <c r="P881" s="498"/>
      <c r="Q881" s="498"/>
      <c r="R881" s="498"/>
      <c r="S881" s="498"/>
      <c r="T881" s="498"/>
      <c r="U881" s="498"/>
      <c r="V881" s="498"/>
      <c r="W881" s="498"/>
      <c r="X881" s="498"/>
      <c r="Y881" s="498"/>
      <c r="Z881" s="498"/>
      <c r="AA881" s="498"/>
      <c r="AB881" s="498"/>
      <c r="AC881" s="498">
        <v>1</v>
      </c>
      <c r="AD881" s="498">
        <v>1</v>
      </c>
      <c r="AE881" s="498"/>
      <c r="AF881" s="498"/>
      <c r="AG881" s="585"/>
      <c r="AH881" s="498"/>
      <c r="AI881" s="498">
        <f t="shared" si="68"/>
        <v>1</v>
      </c>
      <c r="AJ881" s="498">
        <f t="shared" si="69"/>
        <v>1</v>
      </c>
      <c r="AK881" s="498"/>
      <c r="AL881" s="498"/>
      <c r="AM881" s="498"/>
      <c r="AN881" s="498"/>
      <c r="AO881" s="498"/>
      <c r="AP881" s="498"/>
      <c r="AQ881" s="498"/>
      <c r="AR881" s="498"/>
      <c r="AS881" s="498"/>
      <c r="AT881" s="498"/>
      <c r="AU881" s="498"/>
      <c r="AV881" s="498"/>
      <c r="AW881" s="498"/>
      <c r="AX881" s="498"/>
      <c r="AY881" s="498"/>
      <c r="AZ881" s="498"/>
      <c r="BA881" s="498">
        <v>120</v>
      </c>
      <c r="BB881" s="498">
        <v>120</v>
      </c>
      <c r="BC881" s="498"/>
      <c r="BD881" s="498"/>
      <c r="BE881" s="498"/>
      <c r="BF881" s="498"/>
      <c r="BG881" s="256">
        <f t="shared" si="70"/>
        <v>120</v>
      </c>
      <c r="BH881" s="26">
        <f t="shared" si="71"/>
        <v>120</v>
      </c>
      <c r="BI881" s="514">
        <f t="shared" si="67"/>
        <v>1.780415430267062E-2</v>
      </c>
      <c r="BJ881" s="515">
        <v>0</v>
      </c>
      <c r="BK881" s="515">
        <v>0</v>
      </c>
      <c r="BL881" s="515">
        <v>0</v>
      </c>
      <c r="BM881" s="515">
        <v>0</v>
      </c>
      <c r="BN881" s="515">
        <v>0</v>
      </c>
      <c r="BO881" s="515">
        <v>0</v>
      </c>
      <c r="BP881" s="515">
        <v>0</v>
      </c>
      <c r="BQ881" s="515">
        <v>0</v>
      </c>
      <c r="BR881" s="515">
        <v>0</v>
      </c>
      <c r="BS881" s="515">
        <v>0</v>
      </c>
      <c r="BT881" s="515">
        <v>0</v>
      </c>
      <c r="BU881" s="515">
        <v>0</v>
      </c>
      <c r="BV881" s="515">
        <v>0</v>
      </c>
      <c r="BW881" s="515">
        <v>0</v>
      </c>
      <c r="BX881" s="515">
        <v>0</v>
      </c>
      <c r="BY881" s="515">
        <v>0</v>
      </c>
      <c r="BZ881" s="515">
        <v>140860.80000000002</v>
      </c>
      <c r="CA881" s="515">
        <v>140860.80000000002</v>
      </c>
      <c r="CB881" s="515">
        <v>0</v>
      </c>
      <c r="CC881" s="515">
        <v>0</v>
      </c>
      <c r="CD881" s="515">
        <v>0</v>
      </c>
      <c r="CE881" s="515">
        <v>0</v>
      </c>
      <c r="CF881" s="515">
        <v>140860.80000000002</v>
      </c>
      <c r="CG881" s="516">
        <v>140860.80000000002</v>
      </c>
      <c r="CH881" s="501">
        <v>18816480</v>
      </c>
      <c r="CI881" s="501">
        <v>18816480</v>
      </c>
      <c r="CJ881" s="501">
        <v>23616960.000000004</v>
      </c>
      <c r="CK881" s="257" t="s">
        <v>1976</v>
      </c>
      <c r="CL881" s="108">
        <v>5.37</v>
      </c>
      <c r="CM881" s="245">
        <v>5.37</v>
      </c>
      <c r="CN881" s="109">
        <v>6.74</v>
      </c>
      <c r="CO881" s="436"/>
      <c r="CP881" s="436"/>
      <c r="CQ881" s="436"/>
      <c r="CR881" s="273"/>
      <c r="CS881" s="447">
        <v>18.257049790600274</v>
      </c>
      <c r="CT881" s="448">
        <v>18.257049790600274</v>
      </c>
      <c r="CU881" s="441">
        <v>0.12508143322475565</v>
      </c>
      <c r="CV881" s="442">
        <v>0.12508143322475565</v>
      </c>
      <c r="CW881" s="450" t="s">
        <v>2246</v>
      </c>
      <c r="CX881" s="242"/>
      <c r="CY881" s="436"/>
      <c r="CZ881" s="436"/>
      <c r="DA881" s="437"/>
      <c r="DB881" s="438"/>
      <c r="DC881" s="457">
        <v>48910</v>
      </c>
      <c r="DD881" s="458">
        <v>0</v>
      </c>
      <c r="DE881" s="459">
        <v>0</v>
      </c>
      <c r="DF881" s="357">
        <v>16303.333333333334</v>
      </c>
    </row>
    <row r="882" spans="1:110" ht="33" customHeight="1" x14ac:dyDescent="0.25">
      <c r="A882" s="401" t="s">
        <v>56</v>
      </c>
      <c r="B882" s="48" t="s">
        <v>57</v>
      </c>
      <c r="C882" s="48" t="s">
        <v>1464</v>
      </c>
      <c r="D882" s="145" t="s">
        <v>1493</v>
      </c>
      <c r="E882" s="145" t="s">
        <v>1466</v>
      </c>
      <c r="F882" s="145" t="s">
        <v>1494</v>
      </c>
      <c r="G882" s="14" t="s">
        <v>1466</v>
      </c>
      <c r="H882" s="22" t="s">
        <v>1978</v>
      </c>
      <c r="I882" s="145" t="s">
        <v>1975</v>
      </c>
      <c r="J882" s="426">
        <v>11.660166036553681</v>
      </c>
      <c r="K882" s="426">
        <v>25.117992371997001</v>
      </c>
      <c r="L882" s="488">
        <v>1836.5</v>
      </c>
      <c r="M882" s="498"/>
      <c r="N882" s="498"/>
      <c r="O882" s="498"/>
      <c r="P882" s="498"/>
      <c r="Q882" s="498"/>
      <c r="R882" s="498"/>
      <c r="S882" s="498"/>
      <c r="T882" s="498"/>
      <c r="U882" s="498"/>
      <c r="V882" s="498"/>
      <c r="W882" s="498"/>
      <c r="X882" s="498"/>
      <c r="Y882" s="498"/>
      <c r="Z882" s="498"/>
      <c r="AA882" s="498"/>
      <c r="AB882" s="498"/>
      <c r="AC882" s="498">
        <v>45</v>
      </c>
      <c r="AD882" s="498">
        <v>45</v>
      </c>
      <c r="AE882" s="498"/>
      <c r="AF882" s="498"/>
      <c r="AG882" s="585"/>
      <c r="AH882" s="498"/>
      <c r="AI882" s="498">
        <f t="shared" si="68"/>
        <v>45</v>
      </c>
      <c r="AJ882" s="498">
        <f t="shared" si="69"/>
        <v>45</v>
      </c>
      <c r="AK882" s="498"/>
      <c r="AL882" s="498"/>
      <c r="AM882" s="498"/>
      <c r="AN882" s="498"/>
      <c r="AO882" s="498"/>
      <c r="AP882" s="498"/>
      <c r="AQ882" s="498"/>
      <c r="AR882" s="498"/>
      <c r="AS882" s="498"/>
      <c r="AT882" s="498"/>
      <c r="AU882" s="498"/>
      <c r="AV882" s="498"/>
      <c r="AW882" s="498"/>
      <c r="AX882" s="498"/>
      <c r="AY882" s="498"/>
      <c r="AZ882" s="498"/>
      <c r="BA882" s="498">
        <v>828.678</v>
      </c>
      <c r="BB882" s="498">
        <v>828.678</v>
      </c>
      <c r="BC882" s="498"/>
      <c r="BD882" s="498"/>
      <c r="BE882" s="498"/>
      <c r="BF882" s="498"/>
      <c r="BG882" s="256">
        <f t="shared" si="70"/>
        <v>828.678</v>
      </c>
      <c r="BH882" s="26">
        <f t="shared" si="71"/>
        <v>828.678</v>
      </c>
      <c r="BI882" s="514">
        <f t="shared" si="67"/>
        <v>9.2383277591973234E-2</v>
      </c>
      <c r="BJ882" s="515">
        <v>0</v>
      </c>
      <c r="BK882" s="515">
        <v>0</v>
      </c>
      <c r="BL882" s="515">
        <v>0</v>
      </c>
      <c r="BM882" s="515">
        <v>0</v>
      </c>
      <c r="BN882" s="515">
        <v>0</v>
      </c>
      <c r="BO882" s="515">
        <v>0</v>
      </c>
      <c r="BP882" s="515">
        <v>0</v>
      </c>
      <c r="BQ882" s="515">
        <v>0</v>
      </c>
      <c r="BR882" s="515">
        <v>0</v>
      </c>
      <c r="BS882" s="515">
        <v>0</v>
      </c>
      <c r="BT882" s="515">
        <v>0</v>
      </c>
      <c r="BU882" s="515">
        <v>0</v>
      </c>
      <c r="BV882" s="515">
        <v>0</v>
      </c>
      <c r="BW882" s="515">
        <v>0</v>
      </c>
      <c r="BX882" s="515">
        <v>0</v>
      </c>
      <c r="BY882" s="515">
        <v>0</v>
      </c>
      <c r="BZ882" s="515">
        <v>972735.38352000015</v>
      </c>
      <c r="CA882" s="515">
        <v>972735.38352000015</v>
      </c>
      <c r="CB882" s="515">
        <v>0</v>
      </c>
      <c r="CC882" s="515">
        <v>0</v>
      </c>
      <c r="CD882" s="515">
        <v>0</v>
      </c>
      <c r="CE882" s="515">
        <v>0</v>
      </c>
      <c r="CF882" s="515">
        <v>972735.38352000015</v>
      </c>
      <c r="CG882" s="516">
        <v>972735.38352000015</v>
      </c>
      <c r="CH882" s="501">
        <v>30449760</v>
      </c>
      <c r="CI882" s="501">
        <v>30449760</v>
      </c>
      <c r="CJ882" s="501">
        <v>31430880.000000004</v>
      </c>
      <c r="CK882" s="257" t="s">
        <v>1976</v>
      </c>
      <c r="CL882" s="108">
        <v>8.69</v>
      </c>
      <c r="CM882" s="245">
        <v>8.69</v>
      </c>
      <c r="CN882" s="109">
        <v>8.9700000000000006</v>
      </c>
      <c r="CO882" s="436"/>
      <c r="CP882" s="436"/>
      <c r="CQ882" s="436"/>
      <c r="CR882" s="273"/>
      <c r="CS882" s="447">
        <v>85.82810700610419</v>
      </c>
      <c r="CT882" s="448">
        <v>36.411826036869236</v>
      </c>
      <c r="CU882" s="441">
        <v>0.39739560639605825</v>
      </c>
      <c r="CV882" s="442">
        <v>0.38196770912770361</v>
      </c>
      <c r="CW882" s="450" t="s">
        <v>2279</v>
      </c>
      <c r="CX882" s="242"/>
      <c r="CY882" s="436"/>
      <c r="CZ882" s="436"/>
      <c r="DA882" s="437"/>
      <c r="DB882" s="438"/>
      <c r="DC882" s="457">
        <v>0</v>
      </c>
      <c r="DD882" s="458">
        <v>0</v>
      </c>
      <c r="DE882" s="459">
        <v>4368</v>
      </c>
      <c r="DF882" s="357">
        <v>1456</v>
      </c>
    </row>
    <row r="883" spans="1:110" ht="35.25" customHeight="1" x14ac:dyDescent="0.25">
      <c r="A883" s="401" t="s">
        <v>56</v>
      </c>
      <c r="B883" s="48" t="s">
        <v>57</v>
      </c>
      <c r="C883" s="48" t="s">
        <v>1464</v>
      </c>
      <c r="D883" s="145" t="s">
        <v>1493</v>
      </c>
      <c r="E883" s="145" t="s">
        <v>1466</v>
      </c>
      <c r="F883" s="145" t="s">
        <v>1495</v>
      </c>
      <c r="G883" s="14" t="s">
        <v>1466</v>
      </c>
      <c r="H883" s="22" t="s">
        <v>1978</v>
      </c>
      <c r="I883" s="145" t="s">
        <v>1975</v>
      </c>
      <c r="J883" s="426">
        <v>11.797344460513136</v>
      </c>
      <c r="K883" s="426">
        <v>31.656818115972001</v>
      </c>
      <c r="L883" s="488">
        <v>2327.8000000000002</v>
      </c>
      <c r="M883" s="498"/>
      <c r="N883" s="498"/>
      <c r="O883" s="498"/>
      <c r="P883" s="498"/>
      <c r="Q883" s="498"/>
      <c r="R883" s="498"/>
      <c r="S883" s="498"/>
      <c r="T883" s="498"/>
      <c r="U883" s="498"/>
      <c r="V883" s="498"/>
      <c r="W883" s="498"/>
      <c r="X883" s="498"/>
      <c r="Y883" s="498">
        <v>1</v>
      </c>
      <c r="Z883" s="498">
        <v>1</v>
      </c>
      <c r="AA883" s="498"/>
      <c r="AB883" s="498"/>
      <c r="AC883" s="498">
        <v>40</v>
      </c>
      <c r="AD883" s="498">
        <v>40</v>
      </c>
      <c r="AE883" s="498"/>
      <c r="AF883" s="498"/>
      <c r="AG883" s="585"/>
      <c r="AH883" s="498"/>
      <c r="AI883" s="498">
        <f t="shared" si="68"/>
        <v>41</v>
      </c>
      <c r="AJ883" s="498">
        <f t="shared" si="69"/>
        <v>41</v>
      </c>
      <c r="AK883" s="498"/>
      <c r="AL883" s="498"/>
      <c r="AM883" s="498"/>
      <c r="AN883" s="498"/>
      <c r="AO883" s="498"/>
      <c r="AP883" s="498"/>
      <c r="AQ883" s="498"/>
      <c r="AR883" s="498"/>
      <c r="AS883" s="498"/>
      <c r="AT883" s="498"/>
      <c r="AU883" s="498"/>
      <c r="AV883" s="498"/>
      <c r="AW883" s="498">
        <v>600</v>
      </c>
      <c r="AX883" s="498">
        <v>600</v>
      </c>
      <c r="AY883" s="498"/>
      <c r="AZ883" s="498"/>
      <c r="BA883" s="498">
        <v>264.35000000000002</v>
      </c>
      <c r="BB883" s="498">
        <v>264.35000000000002</v>
      </c>
      <c r="BC883" s="498"/>
      <c r="BD883" s="498"/>
      <c r="BE883" s="498"/>
      <c r="BF883" s="498"/>
      <c r="BG883" s="256">
        <f t="shared" si="70"/>
        <v>864.35</v>
      </c>
      <c r="BH883" s="26">
        <f t="shared" si="71"/>
        <v>864.35</v>
      </c>
      <c r="BI883" s="514">
        <f t="shared" si="67"/>
        <v>7.7036541889483071E-2</v>
      </c>
      <c r="BJ883" s="515">
        <v>0</v>
      </c>
      <c r="BK883" s="515">
        <v>0</v>
      </c>
      <c r="BL883" s="515">
        <v>0</v>
      </c>
      <c r="BM883" s="515">
        <v>0</v>
      </c>
      <c r="BN883" s="515">
        <v>0</v>
      </c>
      <c r="BO883" s="515">
        <v>0</v>
      </c>
      <c r="BP883" s="515">
        <v>0</v>
      </c>
      <c r="BQ883" s="515">
        <v>0</v>
      </c>
      <c r="BR883" s="515">
        <v>0</v>
      </c>
      <c r="BS883" s="515">
        <v>0</v>
      </c>
      <c r="BT883" s="515">
        <v>0</v>
      </c>
      <c r="BU883" s="515">
        <v>0</v>
      </c>
      <c r="BV883" s="515">
        <v>3027456</v>
      </c>
      <c r="BW883" s="515">
        <v>3027456</v>
      </c>
      <c r="BX883" s="515">
        <v>0</v>
      </c>
      <c r="BY883" s="515">
        <v>0</v>
      </c>
      <c r="BZ883" s="515">
        <v>310304.60399999999</v>
      </c>
      <c r="CA883" s="515">
        <v>310304.60399999999</v>
      </c>
      <c r="CB883" s="515">
        <v>0</v>
      </c>
      <c r="CC883" s="515">
        <v>0</v>
      </c>
      <c r="CD883" s="515">
        <v>0</v>
      </c>
      <c r="CE883" s="515">
        <v>0</v>
      </c>
      <c r="CF883" s="515">
        <v>3337760.6039999998</v>
      </c>
      <c r="CG883" s="516">
        <v>3337760.6039999998</v>
      </c>
      <c r="CH883" s="501">
        <v>35565600.000000007</v>
      </c>
      <c r="CI883" s="501">
        <v>35565600.000000007</v>
      </c>
      <c r="CJ883" s="501">
        <v>39314880.000000007</v>
      </c>
      <c r="CK883" s="257" t="s">
        <v>1976</v>
      </c>
      <c r="CL883" s="108">
        <v>10.15</v>
      </c>
      <c r="CM883" s="245">
        <v>10.15</v>
      </c>
      <c r="CN883" s="109">
        <v>11.22</v>
      </c>
      <c r="CO883" s="436"/>
      <c r="CP883" s="436"/>
      <c r="CQ883" s="436"/>
      <c r="CR883" s="273"/>
      <c r="CS883" s="447">
        <v>260.33018979596682</v>
      </c>
      <c r="CT883" s="448">
        <v>161.60096754590219</v>
      </c>
      <c r="CU883" s="441">
        <v>1.1398665482919415</v>
      </c>
      <c r="CV883" s="442">
        <v>1.0992060963071659</v>
      </c>
      <c r="CW883" s="450" t="s">
        <v>2240</v>
      </c>
      <c r="CX883" s="242"/>
      <c r="CY883" s="436"/>
      <c r="CZ883" s="436"/>
      <c r="DA883" s="437"/>
      <c r="DB883" s="438"/>
      <c r="DC883" s="457">
        <v>611479</v>
      </c>
      <c r="DD883" s="458">
        <v>21870</v>
      </c>
      <c r="DE883" s="459">
        <v>137081</v>
      </c>
      <c r="DF883" s="357">
        <v>256810</v>
      </c>
    </row>
    <row r="884" spans="1:110" ht="35.25" customHeight="1" x14ac:dyDescent="0.25">
      <c r="A884" s="401" t="s">
        <v>56</v>
      </c>
      <c r="B884" s="48" t="s">
        <v>57</v>
      </c>
      <c r="C884" s="48" t="s">
        <v>1464</v>
      </c>
      <c r="D884" s="145" t="s">
        <v>1493</v>
      </c>
      <c r="E884" s="145" t="s">
        <v>1466</v>
      </c>
      <c r="F884" s="145" t="s">
        <v>1496</v>
      </c>
      <c r="G884" s="14" t="s">
        <v>1466</v>
      </c>
      <c r="H884" s="22" t="s">
        <v>1978</v>
      </c>
      <c r="I884" s="145" t="s">
        <v>1975</v>
      </c>
      <c r="J884" s="426">
        <v>11.797344460513136</v>
      </c>
      <c r="K884" s="426">
        <v>20.592424199592003</v>
      </c>
      <c r="L884" s="488">
        <v>1538.2</v>
      </c>
      <c r="M884" s="498"/>
      <c r="N884" s="498"/>
      <c r="O884" s="498"/>
      <c r="P884" s="498"/>
      <c r="Q884" s="498"/>
      <c r="R884" s="498"/>
      <c r="S884" s="498"/>
      <c r="T884" s="498"/>
      <c r="U884" s="498"/>
      <c r="V884" s="498"/>
      <c r="W884" s="498"/>
      <c r="X884" s="498"/>
      <c r="Y884" s="498"/>
      <c r="Z884" s="498"/>
      <c r="AA884" s="498"/>
      <c r="AB884" s="498"/>
      <c r="AC884" s="498">
        <v>22</v>
      </c>
      <c r="AD884" s="498">
        <v>22</v>
      </c>
      <c r="AE884" s="498"/>
      <c r="AF884" s="498"/>
      <c r="AG884" s="585"/>
      <c r="AH884" s="498"/>
      <c r="AI884" s="498">
        <f t="shared" si="68"/>
        <v>22</v>
      </c>
      <c r="AJ884" s="498">
        <f t="shared" si="69"/>
        <v>22</v>
      </c>
      <c r="AK884" s="498"/>
      <c r="AL884" s="498"/>
      <c r="AM884" s="498"/>
      <c r="AN884" s="498"/>
      <c r="AO884" s="498"/>
      <c r="AP884" s="498"/>
      <c r="AQ884" s="498"/>
      <c r="AR884" s="498"/>
      <c r="AS884" s="498"/>
      <c r="AT884" s="498"/>
      <c r="AU884" s="498"/>
      <c r="AV884" s="498"/>
      <c r="AW884" s="498"/>
      <c r="AX884" s="498"/>
      <c r="AY884" s="498"/>
      <c r="AZ884" s="498"/>
      <c r="BA884" s="498">
        <v>162.46</v>
      </c>
      <c r="BB884" s="498">
        <v>162.46</v>
      </c>
      <c r="BC884" s="498"/>
      <c r="BD884" s="498"/>
      <c r="BE884" s="498"/>
      <c r="BF884" s="498"/>
      <c r="BG884" s="256">
        <f t="shared" si="70"/>
        <v>162.46</v>
      </c>
      <c r="BH884" s="26">
        <f t="shared" si="71"/>
        <v>162.46</v>
      </c>
      <c r="BI884" s="514">
        <f t="shared" si="67"/>
        <v>2.5910685805422651E-2</v>
      </c>
      <c r="BJ884" s="515">
        <v>0</v>
      </c>
      <c r="BK884" s="515">
        <v>0</v>
      </c>
      <c r="BL884" s="515">
        <v>0</v>
      </c>
      <c r="BM884" s="515">
        <v>0</v>
      </c>
      <c r="BN884" s="515">
        <v>0</v>
      </c>
      <c r="BO884" s="515">
        <v>0</v>
      </c>
      <c r="BP884" s="515">
        <v>0</v>
      </c>
      <c r="BQ884" s="515">
        <v>0</v>
      </c>
      <c r="BR884" s="515">
        <v>0</v>
      </c>
      <c r="BS884" s="515">
        <v>0</v>
      </c>
      <c r="BT884" s="515">
        <v>0</v>
      </c>
      <c r="BU884" s="515">
        <v>0</v>
      </c>
      <c r="BV884" s="515">
        <v>0</v>
      </c>
      <c r="BW884" s="515">
        <v>0</v>
      </c>
      <c r="BX884" s="515">
        <v>0</v>
      </c>
      <c r="BY884" s="515">
        <v>0</v>
      </c>
      <c r="BZ884" s="515">
        <v>190702.04640000002</v>
      </c>
      <c r="CA884" s="515">
        <v>190702.04640000002</v>
      </c>
      <c r="CB884" s="515">
        <v>0</v>
      </c>
      <c r="CC884" s="515">
        <v>0</v>
      </c>
      <c r="CD884" s="515">
        <v>0</v>
      </c>
      <c r="CE884" s="515">
        <v>0</v>
      </c>
      <c r="CF884" s="515">
        <v>190702.04640000002</v>
      </c>
      <c r="CG884" s="516">
        <v>190702.04640000002</v>
      </c>
      <c r="CH884" s="501">
        <v>22635840</v>
      </c>
      <c r="CI884" s="501">
        <v>22635840</v>
      </c>
      <c r="CJ884" s="501">
        <v>21970080</v>
      </c>
      <c r="CK884" s="257" t="s">
        <v>1976</v>
      </c>
      <c r="CL884" s="108">
        <v>6.46</v>
      </c>
      <c r="CM884" s="245">
        <v>6.46</v>
      </c>
      <c r="CN884" s="109">
        <v>6.27</v>
      </c>
      <c r="CO884" s="436"/>
      <c r="CP884" s="436"/>
      <c r="CQ884" s="436"/>
      <c r="CR884" s="273"/>
      <c r="CS884" s="447">
        <v>600.75531667388395</v>
      </c>
      <c r="CT884" s="448">
        <v>214.89379321522179</v>
      </c>
      <c r="CU884" s="441">
        <v>1.2110408269969084</v>
      </c>
      <c r="CV884" s="442">
        <v>0.87470969686363365</v>
      </c>
      <c r="CW884" s="450" t="s">
        <v>2270</v>
      </c>
      <c r="CX884" s="242"/>
      <c r="CY884" s="436"/>
      <c r="CZ884" s="436"/>
      <c r="DA884" s="437"/>
      <c r="DB884" s="438"/>
      <c r="DC884" s="457">
        <v>0</v>
      </c>
      <c r="DD884" s="458">
        <v>115590</v>
      </c>
      <c r="DE884" s="459">
        <v>0</v>
      </c>
      <c r="DF884" s="357">
        <v>38530</v>
      </c>
    </row>
    <row r="885" spans="1:110" ht="35.25" customHeight="1" x14ac:dyDescent="0.25">
      <c r="A885" s="401" t="s">
        <v>56</v>
      </c>
      <c r="B885" s="48" t="s">
        <v>57</v>
      </c>
      <c r="C885" s="48" t="s">
        <v>1464</v>
      </c>
      <c r="D885" s="145" t="s">
        <v>1497</v>
      </c>
      <c r="E885" s="145" t="s">
        <v>1498</v>
      </c>
      <c r="F885" s="145" t="s">
        <v>1499</v>
      </c>
      <c r="G885" s="14" t="s">
        <v>1500</v>
      </c>
      <c r="H885" s="22" t="s">
        <v>1978</v>
      </c>
      <c r="I885" s="145" t="s">
        <v>1975</v>
      </c>
      <c r="J885" s="426">
        <v>12.117427449751863</v>
      </c>
      <c r="K885" s="426">
        <v>4.7619318082769997</v>
      </c>
      <c r="L885" s="488">
        <v>156.30000000000001</v>
      </c>
      <c r="M885" s="498"/>
      <c r="N885" s="498"/>
      <c r="O885" s="498"/>
      <c r="P885" s="498"/>
      <c r="Q885" s="498"/>
      <c r="R885" s="498"/>
      <c r="S885" s="498"/>
      <c r="T885" s="498"/>
      <c r="U885" s="498"/>
      <c r="V885" s="498"/>
      <c r="W885" s="498"/>
      <c r="X885" s="498"/>
      <c r="Y885" s="498"/>
      <c r="Z885" s="498"/>
      <c r="AA885" s="498"/>
      <c r="AB885" s="498"/>
      <c r="AC885" s="498">
        <v>1</v>
      </c>
      <c r="AD885" s="498">
        <v>1</v>
      </c>
      <c r="AE885" s="498"/>
      <c r="AF885" s="498"/>
      <c r="AG885" s="585"/>
      <c r="AH885" s="498"/>
      <c r="AI885" s="498">
        <f t="shared" si="68"/>
        <v>1</v>
      </c>
      <c r="AJ885" s="498">
        <f t="shared" si="69"/>
        <v>1</v>
      </c>
      <c r="AK885" s="498"/>
      <c r="AL885" s="498"/>
      <c r="AM885" s="498"/>
      <c r="AN885" s="498"/>
      <c r="AO885" s="498"/>
      <c r="AP885" s="498"/>
      <c r="AQ885" s="498"/>
      <c r="AR885" s="498"/>
      <c r="AS885" s="498"/>
      <c r="AT885" s="498"/>
      <c r="AU885" s="498"/>
      <c r="AV885" s="498"/>
      <c r="AW885" s="498"/>
      <c r="AX885" s="498"/>
      <c r="AY885" s="498"/>
      <c r="AZ885" s="498"/>
      <c r="BA885" s="498">
        <v>6</v>
      </c>
      <c r="BB885" s="498">
        <v>6</v>
      </c>
      <c r="BC885" s="498"/>
      <c r="BD885" s="498"/>
      <c r="BE885" s="498"/>
      <c r="BF885" s="498"/>
      <c r="BG885" s="256">
        <f t="shared" si="70"/>
        <v>6</v>
      </c>
      <c r="BH885" s="26">
        <f t="shared" si="71"/>
        <v>6</v>
      </c>
      <c r="BI885" s="514">
        <f t="shared" si="67"/>
        <v>1.6085790884718498E-3</v>
      </c>
      <c r="BJ885" s="515">
        <v>0</v>
      </c>
      <c r="BK885" s="515">
        <v>0</v>
      </c>
      <c r="BL885" s="515">
        <v>0</v>
      </c>
      <c r="BM885" s="515">
        <v>0</v>
      </c>
      <c r="BN885" s="515">
        <v>0</v>
      </c>
      <c r="BO885" s="515">
        <v>0</v>
      </c>
      <c r="BP885" s="515">
        <v>0</v>
      </c>
      <c r="BQ885" s="515">
        <v>0</v>
      </c>
      <c r="BR885" s="515">
        <v>0</v>
      </c>
      <c r="BS885" s="515">
        <v>0</v>
      </c>
      <c r="BT885" s="515">
        <v>0</v>
      </c>
      <c r="BU885" s="515">
        <v>0</v>
      </c>
      <c r="BV885" s="515">
        <v>0</v>
      </c>
      <c r="BW885" s="515">
        <v>0</v>
      </c>
      <c r="BX885" s="515">
        <v>0</v>
      </c>
      <c r="BY885" s="515">
        <v>0</v>
      </c>
      <c r="BZ885" s="515">
        <v>7043.0400000000009</v>
      </c>
      <c r="CA885" s="515">
        <v>7043.0400000000009</v>
      </c>
      <c r="CB885" s="515">
        <v>0</v>
      </c>
      <c r="CC885" s="515">
        <v>0</v>
      </c>
      <c r="CD885" s="515">
        <v>0</v>
      </c>
      <c r="CE885" s="515">
        <v>0</v>
      </c>
      <c r="CF885" s="515">
        <v>7043.0400000000009</v>
      </c>
      <c r="CG885" s="516">
        <v>7043.0400000000009</v>
      </c>
      <c r="CH885" s="501">
        <v>21391567.636708807</v>
      </c>
      <c r="CI885" s="501">
        <v>21391567.636708807</v>
      </c>
      <c r="CJ885" s="501">
        <v>17459638.355563201</v>
      </c>
      <c r="CK885" s="257" t="s">
        <v>1976</v>
      </c>
      <c r="CL885" s="108">
        <v>4.57</v>
      </c>
      <c r="CM885" s="245">
        <v>4.57</v>
      </c>
      <c r="CN885" s="109">
        <v>3.73</v>
      </c>
      <c r="CO885" s="436"/>
      <c r="CP885" s="436"/>
      <c r="CQ885" s="436"/>
      <c r="CR885" s="273"/>
      <c r="CS885" s="447">
        <v>1140.6719997509867</v>
      </c>
      <c r="CT885" s="448">
        <v>33.50782064650685</v>
      </c>
      <c r="CU885" s="441">
        <v>0.37433271598213391</v>
      </c>
      <c r="CV885" s="442">
        <v>4.1710114702815521E-2</v>
      </c>
      <c r="CW885" s="450" t="s">
        <v>2299</v>
      </c>
      <c r="CX885" s="242"/>
      <c r="CY885" s="436"/>
      <c r="CZ885" s="436"/>
      <c r="DA885" s="437"/>
      <c r="DB885" s="438"/>
      <c r="DC885" s="457">
        <v>12971</v>
      </c>
      <c r="DD885" s="458">
        <v>0</v>
      </c>
      <c r="DE885" s="459">
        <v>0</v>
      </c>
      <c r="DF885" s="357">
        <v>4323.666666666667</v>
      </c>
    </row>
    <row r="886" spans="1:110" ht="35.25" customHeight="1" x14ac:dyDescent="0.25">
      <c r="A886" s="401" t="s">
        <v>56</v>
      </c>
      <c r="B886" s="48" t="s">
        <v>57</v>
      </c>
      <c r="C886" s="48" t="s">
        <v>1464</v>
      </c>
      <c r="D886" s="145" t="s">
        <v>1497</v>
      </c>
      <c r="E886" s="145" t="s">
        <v>1498</v>
      </c>
      <c r="F886" s="145" t="s">
        <v>1501</v>
      </c>
      <c r="G886" s="14" t="s">
        <v>1500</v>
      </c>
      <c r="H886" s="22" t="s">
        <v>1978</v>
      </c>
      <c r="I886" s="145" t="s">
        <v>1975</v>
      </c>
      <c r="J886" s="426">
        <v>12.117427449751863</v>
      </c>
      <c r="K886" s="426">
        <v>11.340340885503</v>
      </c>
      <c r="L886" s="488">
        <v>813.1</v>
      </c>
      <c r="M886" s="498"/>
      <c r="N886" s="498"/>
      <c r="O886" s="498"/>
      <c r="P886" s="498"/>
      <c r="Q886" s="498"/>
      <c r="R886" s="498"/>
      <c r="S886" s="498"/>
      <c r="T886" s="498"/>
      <c r="U886" s="498"/>
      <c r="V886" s="498"/>
      <c r="W886" s="498"/>
      <c r="X886" s="498"/>
      <c r="Y886" s="498"/>
      <c r="Z886" s="498"/>
      <c r="AA886" s="498"/>
      <c r="AB886" s="498"/>
      <c r="AC886" s="498">
        <v>18</v>
      </c>
      <c r="AD886" s="498">
        <v>18</v>
      </c>
      <c r="AE886" s="498"/>
      <c r="AF886" s="498"/>
      <c r="AG886" s="585"/>
      <c r="AH886" s="498"/>
      <c r="AI886" s="498">
        <f t="shared" si="68"/>
        <v>18</v>
      </c>
      <c r="AJ886" s="498">
        <f t="shared" si="69"/>
        <v>18</v>
      </c>
      <c r="AK886" s="498"/>
      <c r="AL886" s="498"/>
      <c r="AM886" s="498"/>
      <c r="AN886" s="498"/>
      <c r="AO886" s="498"/>
      <c r="AP886" s="498"/>
      <c r="AQ886" s="498"/>
      <c r="AR886" s="498"/>
      <c r="AS886" s="498"/>
      <c r="AT886" s="498"/>
      <c r="AU886" s="498"/>
      <c r="AV886" s="498"/>
      <c r="AW886" s="498"/>
      <c r="AX886" s="498"/>
      <c r="AY886" s="498"/>
      <c r="AZ886" s="498"/>
      <c r="BA886" s="498">
        <v>573.20000000000005</v>
      </c>
      <c r="BB886" s="498">
        <v>573.20000000000005</v>
      </c>
      <c r="BC886" s="498"/>
      <c r="BD886" s="498"/>
      <c r="BE886" s="498"/>
      <c r="BF886" s="498"/>
      <c r="BG886" s="256">
        <f t="shared" si="70"/>
        <v>573.20000000000005</v>
      </c>
      <c r="BH886" s="26">
        <f t="shared" si="71"/>
        <v>573.20000000000005</v>
      </c>
      <c r="BI886" s="514">
        <f t="shared" si="67"/>
        <v>0.11966597077244259</v>
      </c>
      <c r="BJ886" s="515">
        <v>0</v>
      </c>
      <c r="BK886" s="515">
        <v>0</v>
      </c>
      <c r="BL886" s="515">
        <v>0</v>
      </c>
      <c r="BM886" s="515">
        <v>0</v>
      </c>
      <c r="BN886" s="515">
        <v>0</v>
      </c>
      <c r="BO886" s="515">
        <v>0</v>
      </c>
      <c r="BP886" s="515">
        <v>0</v>
      </c>
      <c r="BQ886" s="515">
        <v>0</v>
      </c>
      <c r="BR886" s="515">
        <v>0</v>
      </c>
      <c r="BS886" s="515">
        <v>0</v>
      </c>
      <c r="BT886" s="515">
        <v>0</v>
      </c>
      <c r="BU886" s="515">
        <v>0</v>
      </c>
      <c r="BV886" s="515">
        <v>0</v>
      </c>
      <c r="BW886" s="515">
        <v>0</v>
      </c>
      <c r="BX886" s="515">
        <v>0</v>
      </c>
      <c r="BY886" s="515">
        <v>0</v>
      </c>
      <c r="BZ886" s="515">
        <v>672845.08799999999</v>
      </c>
      <c r="CA886" s="515">
        <v>672845.08799999999</v>
      </c>
      <c r="CB886" s="515">
        <v>0</v>
      </c>
      <c r="CC886" s="515">
        <v>0</v>
      </c>
      <c r="CD886" s="515">
        <v>0</v>
      </c>
      <c r="CE886" s="515">
        <v>0</v>
      </c>
      <c r="CF886" s="515">
        <v>672845.08799999999</v>
      </c>
      <c r="CG886" s="516">
        <v>672845.08799999999</v>
      </c>
      <c r="CH886" s="501">
        <v>31243224.7282032</v>
      </c>
      <c r="CI886" s="501">
        <v>31243224.7282032</v>
      </c>
      <c r="CJ886" s="501">
        <v>22953227.982836399</v>
      </c>
      <c r="CK886" s="257" t="s">
        <v>1976</v>
      </c>
      <c r="CL886" s="108">
        <v>6.52</v>
      </c>
      <c r="CM886" s="245">
        <v>6.52</v>
      </c>
      <c r="CN886" s="109">
        <v>4.79</v>
      </c>
      <c r="CO886" s="436"/>
      <c r="CP886" s="436"/>
      <c r="CQ886" s="436"/>
      <c r="CR886" s="273"/>
      <c r="CS886" s="447">
        <v>26.055478399689729</v>
      </c>
      <c r="CT886" s="448">
        <v>20.728021189481673</v>
      </c>
      <c r="CU886" s="441">
        <v>0.3026770557674851</v>
      </c>
      <c r="CV886" s="442">
        <v>0.17599877350859403</v>
      </c>
      <c r="CW886" s="450" t="s">
        <v>2264</v>
      </c>
      <c r="CX886" s="242"/>
      <c r="CY886" s="436"/>
      <c r="CZ886" s="436"/>
      <c r="DA886" s="437"/>
      <c r="DB886" s="438"/>
      <c r="DC886" s="457">
        <v>0</v>
      </c>
      <c r="DD886" s="458">
        <v>0</v>
      </c>
      <c r="DE886" s="459">
        <v>26230</v>
      </c>
      <c r="DF886" s="357">
        <v>8743.3333333333339</v>
      </c>
    </row>
    <row r="887" spans="1:110" ht="35.25" customHeight="1" x14ac:dyDescent="0.25">
      <c r="A887" s="401" t="s">
        <v>56</v>
      </c>
      <c r="B887" s="48" t="s">
        <v>57</v>
      </c>
      <c r="C887" s="48" t="s">
        <v>1464</v>
      </c>
      <c r="D887" s="145" t="s">
        <v>1497</v>
      </c>
      <c r="E887" s="145" t="s">
        <v>1498</v>
      </c>
      <c r="F887" s="145" t="s">
        <v>1502</v>
      </c>
      <c r="G887" s="14" t="s">
        <v>1500</v>
      </c>
      <c r="H887" s="22" t="s">
        <v>1979</v>
      </c>
      <c r="I887" s="145" t="s">
        <v>1975</v>
      </c>
      <c r="J887" s="426">
        <v>12.117427449751863</v>
      </c>
      <c r="K887" s="426">
        <v>25.934469643025999</v>
      </c>
      <c r="L887" s="488">
        <v>4879.5</v>
      </c>
      <c r="M887" s="498"/>
      <c r="N887" s="498"/>
      <c r="O887" s="498"/>
      <c r="P887" s="498"/>
      <c r="Q887" s="498"/>
      <c r="R887" s="498"/>
      <c r="S887" s="498"/>
      <c r="T887" s="498"/>
      <c r="U887" s="498"/>
      <c r="V887" s="498"/>
      <c r="W887" s="498"/>
      <c r="X887" s="498"/>
      <c r="Y887" s="498"/>
      <c r="Z887" s="498"/>
      <c r="AA887" s="498"/>
      <c r="AB887" s="498"/>
      <c r="AC887" s="498">
        <v>99</v>
      </c>
      <c r="AD887" s="498">
        <v>99</v>
      </c>
      <c r="AE887" s="498"/>
      <c r="AF887" s="498"/>
      <c r="AG887" s="585"/>
      <c r="AH887" s="498"/>
      <c r="AI887" s="498">
        <f t="shared" si="68"/>
        <v>99</v>
      </c>
      <c r="AJ887" s="498">
        <f t="shared" si="69"/>
        <v>99</v>
      </c>
      <c r="AK887" s="498"/>
      <c r="AL887" s="498"/>
      <c r="AM887" s="498"/>
      <c r="AN887" s="498"/>
      <c r="AO887" s="498"/>
      <c r="AP887" s="498"/>
      <c r="AQ887" s="498"/>
      <c r="AR887" s="498"/>
      <c r="AS887" s="498"/>
      <c r="AT887" s="498"/>
      <c r="AU887" s="498"/>
      <c r="AV887" s="498"/>
      <c r="AW887" s="498"/>
      <c r="AX887" s="498"/>
      <c r="AY887" s="498"/>
      <c r="AZ887" s="498"/>
      <c r="BA887" s="498">
        <v>550.20000000000005</v>
      </c>
      <c r="BB887" s="498">
        <v>550.20000000000005</v>
      </c>
      <c r="BC887" s="498"/>
      <c r="BD887" s="498"/>
      <c r="BE887" s="498"/>
      <c r="BF887" s="498"/>
      <c r="BG887" s="256">
        <f t="shared" si="70"/>
        <v>550.20000000000005</v>
      </c>
      <c r="BH887" s="26">
        <f t="shared" si="71"/>
        <v>550.20000000000005</v>
      </c>
      <c r="BI887" s="514">
        <f t="shared" si="67"/>
        <v>8.543478260869565E-2</v>
      </c>
      <c r="BJ887" s="515">
        <v>0</v>
      </c>
      <c r="BK887" s="515">
        <v>0</v>
      </c>
      <c r="BL887" s="515">
        <v>0</v>
      </c>
      <c r="BM887" s="515">
        <v>0</v>
      </c>
      <c r="BN887" s="515">
        <v>0</v>
      </c>
      <c r="BO887" s="515">
        <v>0</v>
      </c>
      <c r="BP887" s="515">
        <v>0</v>
      </c>
      <c r="BQ887" s="515">
        <v>0</v>
      </c>
      <c r="BR887" s="515">
        <v>0</v>
      </c>
      <c r="BS887" s="515">
        <v>0</v>
      </c>
      <c r="BT887" s="515">
        <v>0</v>
      </c>
      <c r="BU887" s="515">
        <v>0</v>
      </c>
      <c r="BV887" s="515">
        <v>0</v>
      </c>
      <c r="BW887" s="515">
        <v>0</v>
      </c>
      <c r="BX887" s="515">
        <v>0</v>
      </c>
      <c r="BY887" s="515">
        <v>0</v>
      </c>
      <c r="BZ887" s="515">
        <v>645846.76800000004</v>
      </c>
      <c r="CA887" s="515">
        <v>645846.76800000004</v>
      </c>
      <c r="CB887" s="515">
        <v>0</v>
      </c>
      <c r="CC887" s="515">
        <v>0</v>
      </c>
      <c r="CD887" s="515">
        <v>0</v>
      </c>
      <c r="CE887" s="515">
        <v>0</v>
      </c>
      <c r="CF887" s="515">
        <v>645846.76800000004</v>
      </c>
      <c r="CG887" s="516">
        <v>645846.76800000004</v>
      </c>
      <c r="CH887" s="501">
        <v>25198645.484412</v>
      </c>
      <c r="CI887" s="501">
        <v>25198645.484412</v>
      </c>
      <c r="CJ887" s="501">
        <v>24256992.065711997</v>
      </c>
      <c r="CK887" s="257" t="s">
        <v>1976</v>
      </c>
      <c r="CL887" s="108">
        <v>6.69</v>
      </c>
      <c r="CM887" s="245">
        <v>6.69</v>
      </c>
      <c r="CN887" s="109">
        <v>6.44</v>
      </c>
      <c r="CO887" s="436"/>
      <c r="CP887" s="436"/>
      <c r="CQ887" s="436"/>
      <c r="CR887" s="273"/>
      <c r="CS887" s="447">
        <v>84.455056630441121</v>
      </c>
      <c r="CT887" s="448">
        <v>70.476506915647931</v>
      </c>
      <c r="CU887" s="441">
        <v>0.97488782387791073</v>
      </c>
      <c r="CV887" s="442">
        <v>0.74405816236887634</v>
      </c>
      <c r="CW887" s="450" t="s">
        <v>2243</v>
      </c>
      <c r="CX887" s="242"/>
      <c r="CY887" s="436"/>
      <c r="CZ887" s="436"/>
      <c r="DA887" s="437"/>
      <c r="DB887" s="438"/>
      <c r="DC887" s="457">
        <v>0</v>
      </c>
      <c r="DD887" s="458">
        <v>101310</v>
      </c>
      <c r="DE887" s="459">
        <v>14056</v>
      </c>
      <c r="DF887" s="357">
        <v>38455.333333333336</v>
      </c>
    </row>
    <row r="888" spans="1:110" ht="35.25" customHeight="1" x14ac:dyDescent="0.25">
      <c r="A888" s="401" t="s">
        <v>56</v>
      </c>
      <c r="B888" s="48" t="s">
        <v>57</v>
      </c>
      <c r="C888" s="48" t="s">
        <v>1464</v>
      </c>
      <c r="D888" s="145" t="s">
        <v>1497</v>
      </c>
      <c r="E888" s="145" t="s">
        <v>1498</v>
      </c>
      <c r="F888" s="145" t="s">
        <v>1503</v>
      </c>
      <c r="G888" s="14" t="s">
        <v>1500</v>
      </c>
      <c r="H888" s="22" t="s">
        <v>1978</v>
      </c>
      <c r="I888" s="145" t="s">
        <v>1975</v>
      </c>
      <c r="J888" s="426">
        <v>14.74668057564142</v>
      </c>
      <c r="K888" s="426">
        <v>24.967234796553001</v>
      </c>
      <c r="L888" s="488">
        <v>2059.4</v>
      </c>
      <c r="M888" s="498"/>
      <c r="N888" s="498"/>
      <c r="O888" s="498"/>
      <c r="P888" s="498"/>
      <c r="Q888" s="498"/>
      <c r="R888" s="498"/>
      <c r="S888" s="498"/>
      <c r="T888" s="498"/>
      <c r="U888" s="498"/>
      <c r="V888" s="498"/>
      <c r="W888" s="498"/>
      <c r="X888" s="498"/>
      <c r="Y888" s="498"/>
      <c r="Z888" s="498"/>
      <c r="AA888" s="498"/>
      <c r="AB888" s="498"/>
      <c r="AC888" s="498">
        <v>105</v>
      </c>
      <c r="AD888" s="498">
        <v>105</v>
      </c>
      <c r="AE888" s="498"/>
      <c r="AF888" s="498"/>
      <c r="AG888" s="585"/>
      <c r="AH888" s="498"/>
      <c r="AI888" s="498">
        <f t="shared" si="68"/>
        <v>105</v>
      </c>
      <c r="AJ888" s="498">
        <f t="shared" si="69"/>
        <v>105</v>
      </c>
      <c r="AK888" s="498"/>
      <c r="AL888" s="498"/>
      <c r="AM888" s="498"/>
      <c r="AN888" s="498"/>
      <c r="AO888" s="498"/>
      <c r="AP888" s="498"/>
      <c r="AQ888" s="498"/>
      <c r="AR888" s="498"/>
      <c r="AS888" s="498"/>
      <c r="AT888" s="498"/>
      <c r="AU888" s="498"/>
      <c r="AV888" s="498"/>
      <c r="AW888" s="498"/>
      <c r="AX888" s="498"/>
      <c r="AY888" s="498"/>
      <c r="AZ888" s="498"/>
      <c r="BA888" s="498">
        <v>986.94</v>
      </c>
      <c r="BB888" s="498">
        <v>986.94</v>
      </c>
      <c r="BC888" s="498"/>
      <c r="BD888" s="498"/>
      <c r="BE888" s="498"/>
      <c r="BF888" s="498"/>
      <c r="BG888" s="256">
        <f t="shared" si="70"/>
        <v>986.94</v>
      </c>
      <c r="BH888" s="26">
        <f t="shared" si="71"/>
        <v>986.94</v>
      </c>
      <c r="BI888" s="514">
        <f t="shared" si="67"/>
        <v>9.0628099173553717E-2</v>
      </c>
      <c r="BJ888" s="515">
        <v>0</v>
      </c>
      <c r="BK888" s="515">
        <v>0</v>
      </c>
      <c r="BL888" s="515">
        <v>0</v>
      </c>
      <c r="BM888" s="515">
        <v>0</v>
      </c>
      <c r="BN888" s="515">
        <v>0</v>
      </c>
      <c r="BO888" s="515">
        <v>0</v>
      </c>
      <c r="BP888" s="515">
        <v>0</v>
      </c>
      <c r="BQ888" s="515">
        <v>0</v>
      </c>
      <c r="BR888" s="515">
        <v>0</v>
      </c>
      <c r="BS888" s="515">
        <v>0</v>
      </c>
      <c r="BT888" s="515">
        <v>0</v>
      </c>
      <c r="BU888" s="515">
        <v>0</v>
      </c>
      <c r="BV888" s="515">
        <v>0</v>
      </c>
      <c r="BW888" s="515">
        <v>0</v>
      </c>
      <c r="BX888" s="515">
        <v>0</v>
      </c>
      <c r="BY888" s="515">
        <v>0</v>
      </c>
      <c r="BZ888" s="515">
        <v>1158509.6496000001</v>
      </c>
      <c r="CA888" s="515">
        <v>1158509.6496000001</v>
      </c>
      <c r="CB888" s="515">
        <v>0</v>
      </c>
      <c r="CC888" s="515">
        <v>0</v>
      </c>
      <c r="CD888" s="515">
        <v>0</v>
      </c>
      <c r="CE888" s="515">
        <v>0</v>
      </c>
      <c r="CF888" s="515">
        <v>1158509.6496000001</v>
      </c>
      <c r="CG888" s="516">
        <v>1158509.6496000001</v>
      </c>
      <c r="CH888" s="501">
        <v>33435680.812502403</v>
      </c>
      <c r="CI888" s="501">
        <v>33435680.812502403</v>
      </c>
      <c r="CJ888" s="501">
        <v>43502337.401212804</v>
      </c>
      <c r="CK888" s="257" t="s">
        <v>1976</v>
      </c>
      <c r="CL888" s="108">
        <v>8.3699999999999992</v>
      </c>
      <c r="CM888" s="245">
        <v>8.3699999999999992</v>
      </c>
      <c r="CN888" s="109">
        <v>10.89</v>
      </c>
      <c r="CO888" s="436"/>
      <c r="CP888" s="436"/>
      <c r="CQ888" s="436"/>
      <c r="CR888" s="273"/>
      <c r="CS888" s="447">
        <v>309.62101885495963</v>
      </c>
      <c r="CT888" s="448">
        <v>166.75918154213105</v>
      </c>
      <c r="CU888" s="441">
        <v>1.4208233068189469</v>
      </c>
      <c r="CV888" s="442">
        <v>1.3538059049573523</v>
      </c>
      <c r="CW888" s="450" t="s">
        <v>2236</v>
      </c>
      <c r="CX888" s="242"/>
      <c r="CY888" s="436"/>
      <c r="CZ888" s="436"/>
      <c r="DA888" s="437"/>
      <c r="DB888" s="438"/>
      <c r="DC888" s="457">
        <v>0</v>
      </c>
      <c r="DD888" s="458">
        <v>264934</v>
      </c>
      <c r="DE888" s="459">
        <v>429707</v>
      </c>
      <c r="DF888" s="357">
        <v>231547</v>
      </c>
    </row>
    <row r="889" spans="1:110" ht="35.25" customHeight="1" x14ac:dyDescent="0.25">
      <c r="A889" s="401" t="s">
        <v>56</v>
      </c>
      <c r="B889" s="48" t="s">
        <v>57</v>
      </c>
      <c r="C889" s="48" t="s">
        <v>1464</v>
      </c>
      <c r="D889" s="145" t="s">
        <v>1497</v>
      </c>
      <c r="E889" s="145" t="s">
        <v>1498</v>
      </c>
      <c r="F889" s="145" t="s">
        <v>1504</v>
      </c>
      <c r="G889" s="14" t="s">
        <v>1500</v>
      </c>
      <c r="H889" s="22" t="s">
        <v>1844</v>
      </c>
      <c r="I889" s="145" t="s">
        <v>1844</v>
      </c>
      <c r="J889" s="426">
        <v>0</v>
      </c>
      <c r="K889" s="426" t="s">
        <v>1844</v>
      </c>
      <c r="L889" s="488">
        <v>0</v>
      </c>
      <c r="M889" s="498"/>
      <c r="N889" s="498"/>
      <c r="O889" s="498"/>
      <c r="P889" s="498"/>
      <c r="Q889" s="498"/>
      <c r="R889" s="498"/>
      <c r="S889" s="498"/>
      <c r="T889" s="498"/>
      <c r="U889" s="498"/>
      <c r="V889" s="498"/>
      <c r="W889" s="498"/>
      <c r="X889" s="498"/>
      <c r="Y889" s="498"/>
      <c r="Z889" s="498"/>
      <c r="AA889" s="498"/>
      <c r="AB889" s="498"/>
      <c r="AC889" s="498"/>
      <c r="AD889" s="498"/>
      <c r="AE889" s="498"/>
      <c r="AF889" s="498"/>
      <c r="AG889" s="585"/>
      <c r="AH889" s="498"/>
      <c r="AI889" s="498">
        <f t="shared" si="68"/>
        <v>0</v>
      </c>
      <c r="AJ889" s="498">
        <f t="shared" si="69"/>
        <v>0</v>
      </c>
      <c r="AK889" s="498"/>
      <c r="AL889" s="498"/>
      <c r="AM889" s="498"/>
      <c r="AN889" s="498"/>
      <c r="AO889" s="498"/>
      <c r="AP889" s="498"/>
      <c r="AQ889" s="498"/>
      <c r="AR889" s="498"/>
      <c r="AS889" s="498"/>
      <c r="AT889" s="498"/>
      <c r="AU889" s="498"/>
      <c r="AV889" s="498"/>
      <c r="AW889" s="498"/>
      <c r="AX889" s="498"/>
      <c r="AY889" s="498"/>
      <c r="AZ889" s="498"/>
      <c r="BA889" s="498"/>
      <c r="BB889" s="498"/>
      <c r="BC889" s="498"/>
      <c r="BD889" s="498"/>
      <c r="BE889" s="498"/>
      <c r="BF889" s="498"/>
      <c r="BG889" s="256">
        <f t="shared" si="70"/>
        <v>0</v>
      </c>
      <c r="BH889" s="26">
        <f t="shared" si="71"/>
        <v>0</v>
      </c>
      <c r="BI889" s="514">
        <f t="shared" si="67"/>
        <v>0</v>
      </c>
      <c r="BJ889" s="515">
        <v>0</v>
      </c>
      <c r="BK889" s="515">
        <v>0</v>
      </c>
      <c r="BL889" s="515">
        <v>0</v>
      </c>
      <c r="BM889" s="515">
        <v>0</v>
      </c>
      <c r="BN889" s="515">
        <v>0</v>
      </c>
      <c r="BO889" s="515">
        <v>0</v>
      </c>
      <c r="BP889" s="515">
        <v>0</v>
      </c>
      <c r="BQ889" s="515">
        <v>0</v>
      </c>
      <c r="BR889" s="515">
        <v>0</v>
      </c>
      <c r="BS889" s="515">
        <v>0</v>
      </c>
      <c r="BT889" s="515">
        <v>0</v>
      </c>
      <c r="BU889" s="515">
        <v>0</v>
      </c>
      <c r="BV889" s="515">
        <v>0</v>
      </c>
      <c r="BW889" s="515">
        <v>0</v>
      </c>
      <c r="BX889" s="515">
        <v>0</v>
      </c>
      <c r="BY889" s="515">
        <v>0</v>
      </c>
      <c r="BZ889" s="515">
        <v>0</v>
      </c>
      <c r="CA889" s="515">
        <v>0</v>
      </c>
      <c r="CB889" s="515">
        <v>0</v>
      </c>
      <c r="CC889" s="515">
        <v>0</v>
      </c>
      <c r="CD889" s="515">
        <v>0</v>
      </c>
      <c r="CE889" s="515">
        <v>0</v>
      </c>
      <c r="CF889" s="515">
        <v>0</v>
      </c>
      <c r="CG889" s="516">
        <v>0</v>
      </c>
      <c r="CH889" s="501">
        <v>0</v>
      </c>
      <c r="CI889" s="501">
        <v>0</v>
      </c>
      <c r="CJ889" s="501">
        <v>0</v>
      </c>
      <c r="CK889" s="257" t="s">
        <v>1976</v>
      </c>
      <c r="CL889" s="108">
        <v>0</v>
      </c>
      <c r="CM889" s="245">
        <v>0</v>
      </c>
      <c r="CN889" s="109">
        <v>0</v>
      </c>
      <c r="CO889" s="436"/>
      <c r="CP889" s="436"/>
      <c r="CQ889" s="436"/>
      <c r="CR889" s="273"/>
      <c r="CS889" s="447">
        <v>0</v>
      </c>
      <c r="CT889" s="448">
        <v>0</v>
      </c>
      <c r="CU889" s="441">
        <v>0</v>
      </c>
      <c r="CV889" s="442">
        <v>0</v>
      </c>
      <c r="CW889" s="450" t="s">
        <v>2217</v>
      </c>
      <c r="CX889" s="242"/>
      <c r="CY889" s="436"/>
      <c r="CZ889" s="436"/>
      <c r="DA889" s="437"/>
      <c r="DB889" s="438"/>
      <c r="DC889" s="457">
        <v>0</v>
      </c>
      <c r="DD889" s="458">
        <v>0</v>
      </c>
      <c r="DE889" s="459">
        <v>0</v>
      </c>
      <c r="DF889" s="357">
        <v>0</v>
      </c>
    </row>
    <row r="890" spans="1:110" ht="35.25" customHeight="1" x14ac:dyDescent="0.25">
      <c r="A890" s="401" t="s">
        <v>56</v>
      </c>
      <c r="B890" s="48" t="s">
        <v>57</v>
      </c>
      <c r="C890" s="48" t="s">
        <v>1464</v>
      </c>
      <c r="D890" s="145" t="s">
        <v>1497</v>
      </c>
      <c r="E890" s="145" t="s">
        <v>1498</v>
      </c>
      <c r="F890" s="145" t="s">
        <v>1505</v>
      </c>
      <c r="G890" s="14" t="s">
        <v>1500</v>
      </c>
      <c r="H890" s="22" t="s">
        <v>1844</v>
      </c>
      <c r="I890" s="145" t="s">
        <v>1844</v>
      </c>
      <c r="J890" s="426">
        <v>0</v>
      </c>
      <c r="K890" s="426" t="s">
        <v>1844</v>
      </c>
      <c r="L890" s="488">
        <v>0</v>
      </c>
      <c r="M890" s="498"/>
      <c r="N890" s="498"/>
      <c r="O890" s="498"/>
      <c r="P890" s="498"/>
      <c r="Q890" s="498"/>
      <c r="R890" s="498"/>
      <c r="S890" s="498"/>
      <c r="T890" s="498"/>
      <c r="U890" s="498"/>
      <c r="V890" s="498"/>
      <c r="W890" s="498"/>
      <c r="X890" s="498"/>
      <c r="Y890" s="498"/>
      <c r="Z890" s="498"/>
      <c r="AA890" s="498"/>
      <c r="AB890" s="498"/>
      <c r="AC890" s="498"/>
      <c r="AD890" s="498"/>
      <c r="AE890" s="498"/>
      <c r="AF890" s="498"/>
      <c r="AG890" s="585"/>
      <c r="AH890" s="498"/>
      <c r="AI890" s="498">
        <f t="shared" si="68"/>
        <v>0</v>
      </c>
      <c r="AJ890" s="498">
        <f t="shared" si="69"/>
        <v>0</v>
      </c>
      <c r="AK890" s="498"/>
      <c r="AL890" s="498"/>
      <c r="AM890" s="498"/>
      <c r="AN890" s="498"/>
      <c r="AO890" s="498"/>
      <c r="AP890" s="498"/>
      <c r="AQ890" s="498"/>
      <c r="AR890" s="498"/>
      <c r="AS890" s="498"/>
      <c r="AT890" s="498"/>
      <c r="AU890" s="498"/>
      <c r="AV890" s="498"/>
      <c r="AW890" s="498"/>
      <c r="AX890" s="498"/>
      <c r="AY890" s="498"/>
      <c r="AZ890" s="498"/>
      <c r="BA890" s="498"/>
      <c r="BB890" s="498"/>
      <c r="BC890" s="498"/>
      <c r="BD890" s="498"/>
      <c r="BE890" s="498"/>
      <c r="BF890" s="498"/>
      <c r="BG890" s="256">
        <f t="shared" si="70"/>
        <v>0</v>
      </c>
      <c r="BH890" s="26">
        <f t="shared" si="71"/>
        <v>0</v>
      </c>
      <c r="BI890" s="514">
        <f t="shared" si="67"/>
        <v>0</v>
      </c>
      <c r="BJ890" s="515">
        <v>0</v>
      </c>
      <c r="BK890" s="515">
        <v>0</v>
      </c>
      <c r="BL890" s="515">
        <v>0</v>
      </c>
      <c r="BM890" s="515">
        <v>0</v>
      </c>
      <c r="BN890" s="515">
        <v>0</v>
      </c>
      <c r="BO890" s="515">
        <v>0</v>
      </c>
      <c r="BP890" s="515">
        <v>0</v>
      </c>
      <c r="BQ890" s="515">
        <v>0</v>
      </c>
      <c r="BR890" s="515">
        <v>0</v>
      </c>
      <c r="BS890" s="515">
        <v>0</v>
      </c>
      <c r="BT890" s="515">
        <v>0</v>
      </c>
      <c r="BU890" s="515">
        <v>0</v>
      </c>
      <c r="BV890" s="515">
        <v>0</v>
      </c>
      <c r="BW890" s="515">
        <v>0</v>
      </c>
      <c r="BX890" s="515">
        <v>0</v>
      </c>
      <c r="BY890" s="515">
        <v>0</v>
      </c>
      <c r="BZ890" s="515">
        <v>0</v>
      </c>
      <c r="CA890" s="515">
        <v>0</v>
      </c>
      <c r="CB890" s="515">
        <v>0</v>
      </c>
      <c r="CC890" s="515">
        <v>0</v>
      </c>
      <c r="CD890" s="515">
        <v>0</v>
      </c>
      <c r="CE890" s="515">
        <v>0</v>
      </c>
      <c r="CF890" s="515">
        <v>0</v>
      </c>
      <c r="CG890" s="516">
        <v>0</v>
      </c>
      <c r="CH890" s="501">
        <v>0</v>
      </c>
      <c r="CI890" s="501">
        <v>0</v>
      </c>
      <c r="CJ890" s="501">
        <v>0</v>
      </c>
      <c r="CK890" s="257" t="s">
        <v>1976</v>
      </c>
      <c r="CL890" s="108">
        <v>0</v>
      </c>
      <c r="CM890" s="245">
        <v>0</v>
      </c>
      <c r="CN890" s="109">
        <v>0</v>
      </c>
      <c r="CO890" s="436"/>
      <c r="CP890" s="436"/>
      <c r="CQ890" s="436"/>
      <c r="CR890" s="273"/>
      <c r="CS890" s="447">
        <v>0</v>
      </c>
      <c r="CT890" s="448">
        <v>0</v>
      </c>
      <c r="CU890" s="441">
        <v>0</v>
      </c>
      <c r="CV890" s="442">
        <v>0</v>
      </c>
      <c r="CW890" s="450" t="s">
        <v>2217</v>
      </c>
      <c r="CX890" s="242"/>
      <c r="CY890" s="436"/>
      <c r="CZ890" s="436"/>
      <c r="DA890" s="437"/>
      <c r="DB890" s="438"/>
      <c r="DC890" s="457">
        <v>0</v>
      </c>
      <c r="DD890" s="458">
        <v>0</v>
      </c>
      <c r="DE890" s="459">
        <v>0</v>
      </c>
      <c r="DF890" s="357">
        <v>0</v>
      </c>
    </row>
    <row r="891" spans="1:110" ht="35.25" customHeight="1" x14ac:dyDescent="0.25">
      <c r="A891" s="401" t="s">
        <v>56</v>
      </c>
      <c r="B891" s="48" t="s">
        <v>57</v>
      </c>
      <c r="C891" s="48" t="s">
        <v>1464</v>
      </c>
      <c r="D891" s="145" t="s">
        <v>1497</v>
      </c>
      <c r="E891" s="145" t="s">
        <v>1498</v>
      </c>
      <c r="F891" s="145" t="s">
        <v>1506</v>
      </c>
      <c r="G891" s="14" t="s">
        <v>1498</v>
      </c>
      <c r="H891" s="22" t="s">
        <v>1978</v>
      </c>
      <c r="I891" s="145" t="s">
        <v>1975</v>
      </c>
      <c r="J891" s="426">
        <v>12.117427449751863</v>
      </c>
      <c r="K891" s="426">
        <v>1.4910984817470001</v>
      </c>
      <c r="L891" s="488">
        <v>0</v>
      </c>
      <c r="M891" s="498"/>
      <c r="N891" s="498"/>
      <c r="O891" s="498"/>
      <c r="P891" s="498"/>
      <c r="Q891" s="498"/>
      <c r="R891" s="498"/>
      <c r="S891" s="498"/>
      <c r="T891" s="498"/>
      <c r="U891" s="498"/>
      <c r="V891" s="498"/>
      <c r="W891" s="498"/>
      <c r="X891" s="498"/>
      <c r="Y891" s="498"/>
      <c r="Z891" s="498"/>
      <c r="AA891" s="498"/>
      <c r="AB891" s="498"/>
      <c r="AC891" s="498"/>
      <c r="AD891" s="498"/>
      <c r="AE891" s="498"/>
      <c r="AF891" s="498"/>
      <c r="AG891" s="585"/>
      <c r="AH891" s="498"/>
      <c r="AI891" s="498">
        <f t="shared" si="68"/>
        <v>0</v>
      </c>
      <c r="AJ891" s="498">
        <f t="shared" si="69"/>
        <v>0</v>
      </c>
      <c r="AK891" s="498"/>
      <c r="AL891" s="498"/>
      <c r="AM891" s="498"/>
      <c r="AN891" s="498"/>
      <c r="AO891" s="498"/>
      <c r="AP891" s="498"/>
      <c r="AQ891" s="498"/>
      <c r="AR891" s="498"/>
      <c r="AS891" s="498"/>
      <c r="AT891" s="498"/>
      <c r="AU891" s="498"/>
      <c r="AV891" s="498"/>
      <c r="AW891" s="498"/>
      <c r="AX891" s="498"/>
      <c r="AY891" s="498"/>
      <c r="AZ891" s="498"/>
      <c r="BA891" s="498"/>
      <c r="BB891" s="498"/>
      <c r="BC891" s="498"/>
      <c r="BD891" s="498"/>
      <c r="BE891" s="498"/>
      <c r="BF891" s="498"/>
      <c r="BG891" s="256">
        <f t="shared" si="70"/>
        <v>0</v>
      </c>
      <c r="BH891" s="26">
        <f t="shared" si="71"/>
        <v>0</v>
      </c>
      <c r="BI891" s="514">
        <f t="shared" si="67"/>
        <v>0</v>
      </c>
      <c r="BJ891" s="515">
        <v>0</v>
      </c>
      <c r="BK891" s="515">
        <v>0</v>
      </c>
      <c r="BL891" s="515">
        <v>0</v>
      </c>
      <c r="BM891" s="515">
        <v>0</v>
      </c>
      <c r="BN891" s="515">
        <v>0</v>
      </c>
      <c r="BO891" s="515">
        <v>0</v>
      </c>
      <c r="BP891" s="515">
        <v>0</v>
      </c>
      <c r="BQ891" s="515">
        <v>0</v>
      </c>
      <c r="BR891" s="515">
        <v>0</v>
      </c>
      <c r="BS891" s="515">
        <v>0</v>
      </c>
      <c r="BT891" s="515">
        <v>0</v>
      </c>
      <c r="BU891" s="515">
        <v>0</v>
      </c>
      <c r="BV891" s="515">
        <v>0</v>
      </c>
      <c r="BW891" s="515">
        <v>0</v>
      </c>
      <c r="BX891" s="515">
        <v>0</v>
      </c>
      <c r="BY891" s="515">
        <v>0</v>
      </c>
      <c r="BZ891" s="515">
        <v>0</v>
      </c>
      <c r="CA891" s="515">
        <v>0</v>
      </c>
      <c r="CB891" s="515">
        <v>0</v>
      </c>
      <c r="CC891" s="515">
        <v>0</v>
      </c>
      <c r="CD891" s="515">
        <v>0</v>
      </c>
      <c r="CE891" s="515">
        <v>0</v>
      </c>
      <c r="CF891" s="515">
        <v>0</v>
      </c>
      <c r="CG891" s="516">
        <v>0</v>
      </c>
      <c r="CH891" s="501">
        <v>0</v>
      </c>
      <c r="CI891" s="501">
        <v>0</v>
      </c>
      <c r="CJ891" s="501">
        <v>0</v>
      </c>
      <c r="CK891" s="257" t="s">
        <v>1976</v>
      </c>
      <c r="CL891" s="108">
        <v>0</v>
      </c>
      <c r="CM891" s="245">
        <v>0</v>
      </c>
      <c r="CN891" s="109">
        <v>0</v>
      </c>
      <c r="CO891" s="436"/>
      <c r="CP891" s="436"/>
      <c r="CQ891" s="436"/>
      <c r="CR891" s="273"/>
      <c r="CS891" s="447">
        <v>0</v>
      </c>
      <c r="CT891" s="448">
        <v>0</v>
      </c>
      <c r="CU891" s="441">
        <v>0</v>
      </c>
      <c r="CV891" s="442">
        <v>0</v>
      </c>
      <c r="CW891" s="450" t="s">
        <v>2217</v>
      </c>
      <c r="CX891" s="242"/>
      <c r="CY891" s="436"/>
      <c r="CZ891" s="436"/>
      <c r="DA891" s="437"/>
      <c r="DB891" s="438"/>
      <c r="DC891" s="457">
        <v>0</v>
      </c>
      <c r="DD891" s="458">
        <v>0</v>
      </c>
      <c r="DE891" s="459">
        <v>0</v>
      </c>
      <c r="DF891" s="357">
        <v>0</v>
      </c>
    </row>
    <row r="892" spans="1:110" ht="35.25" customHeight="1" x14ac:dyDescent="0.25">
      <c r="A892" s="401" t="s">
        <v>56</v>
      </c>
      <c r="B892" s="48" t="s">
        <v>57</v>
      </c>
      <c r="C892" s="48" t="s">
        <v>1464</v>
      </c>
      <c r="D892" s="145" t="s">
        <v>1507</v>
      </c>
      <c r="E892" s="145" t="s">
        <v>1508</v>
      </c>
      <c r="F892" s="145" t="s">
        <v>1509</v>
      </c>
      <c r="G892" s="14" t="s">
        <v>1508</v>
      </c>
      <c r="H892" s="22" t="s">
        <v>1978</v>
      </c>
      <c r="I892" s="145" t="s">
        <v>1981</v>
      </c>
      <c r="J892" s="426">
        <v>3.7107456501355629</v>
      </c>
      <c r="K892" s="426">
        <v>0.9306818162460001</v>
      </c>
      <c r="L892" s="488">
        <v>1</v>
      </c>
      <c r="M892" s="498"/>
      <c r="N892" s="498"/>
      <c r="O892" s="498"/>
      <c r="P892" s="498"/>
      <c r="Q892" s="498"/>
      <c r="R892" s="498"/>
      <c r="S892" s="498"/>
      <c r="T892" s="498"/>
      <c r="U892" s="498"/>
      <c r="V892" s="498"/>
      <c r="W892" s="498"/>
      <c r="X892" s="498"/>
      <c r="Y892" s="498"/>
      <c r="Z892" s="498"/>
      <c r="AA892" s="498"/>
      <c r="AB892" s="498"/>
      <c r="AC892" s="498"/>
      <c r="AD892" s="498"/>
      <c r="AE892" s="498"/>
      <c r="AF892" s="498"/>
      <c r="AG892" s="585"/>
      <c r="AH892" s="498"/>
      <c r="AI892" s="498">
        <f t="shared" si="68"/>
        <v>0</v>
      </c>
      <c r="AJ892" s="498">
        <f t="shared" si="69"/>
        <v>0</v>
      </c>
      <c r="AK892" s="498"/>
      <c r="AL892" s="498"/>
      <c r="AM892" s="498"/>
      <c r="AN892" s="498"/>
      <c r="AO892" s="498"/>
      <c r="AP892" s="498"/>
      <c r="AQ892" s="498"/>
      <c r="AR892" s="498"/>
      <c r="AS892" s="498"/>
      <c r="AT892" s="498"/>
      <c r="AU892" s="498"/>
      <c r="AV892" s="498"/>
      <c r="AW892" s="498"/>
      <c r="AX892" s="498"/>
      <c r="AY892" s="498"/>
      <c r="AZ892" s="498"/>
      <c r="BA892" s="498"/>
      <c r="BB892" s="498"/>
      <c r="BC892" s="498"/>
      <c r="BD892" s="498"/>
      <c r="BE892" s="498"/>
      <c r="BF892" s="498"/>
      <c r="BG892" s="256">
        <f t="shared" si="70"/>
        <v>0</v>
      </c>
      <c r="BH892" s="26">
        <f t="shared" si="71"/>
        <v>0</v>
      </c>
      <c r="BI892" s="514">
        <f t="shared" si="67"/>
        <v>0</v>
      </c>
      <c r="BJ892" s="515">
        <v>0</v>
      </c>
      <c r="BK892" s="515">
        <v>0</v>
      </c>
      <c r="BL892" s="515">
        <v>0</v>
      </c>
      <c r="BM892" s="515">
        <v>0</v>
      </c>
      <c r="BN892" s="515">
        <v>0</v>
      </c>
      <c r="BO892" s="515">
        <v>0</v>
      </c>
      <c r="BP892" s="515">
        <v>0</v>
      </c>
      <c r="BQ892" s="515">
        <v>0</v>
      </c>
      <c r="BR892" s="515">
        <v>0</v>
      </c>
      <c r="BS892" s="515">
        <v>0</v>
      </c>
      <c r="BT892" s="515">
        <v>0</v>
      </c>
      <c r="BU892" s="515">
        <v>0</v>
      </c>
      <c r="BV892" s="515">
        <v>0</v>
      </c>
      <c r="BW892" s="515">
        <v>0</v>
      </c>
      <c r="BX892" s="515">
        <v>0</v>
      </c>
      <c r="BY892" s="515">
        <v>0</v>
      </c>
      <c r="BZ892" s="515">
        <v>0</v>
      </c>
      <c r="CA892" s="515">
        <v>0</v>
      </c>
      <c r="CB892" s="515">
        <v>0</v>
      </c>
      <c r="CC892" s="515">
        <v>0</v>
      </c>
      <c r="CD892" s="515">
        <v>0</v>
      </c>
      <c r="CE892" s="515">
        <v>0</v>
      </c>
      <c r="CF892" s="515">
        <v>0</v>
      </c>
      <c r="CG892" s="516">
        <v>0</v>
      </c>
      <c r="CH892" s="501">
        <v>5045759.9999999991</v>
      </c>
      <c r="CI892" s="501">
        <v>5045759.9999999991</v>
      </c>
      <c r="CJ892" s="501">
        <v>8795040</v>
      </c>
      <c r="CK892" s="257" t="s">
        <v>1976</v>
      </c>
      <c r="CL892" s="108">
        <v>1.44</v>
      </c>
      <c r="CM892" s="245">
        <v>1.44</v>
      </c>
      <c r="CN892" s="109">
        <v>2.5099999999999998</v>
      </c>
      <c r="CO892" s="436"/>
      <c r="CP892" s="436"/>
      <c r="CQ892" s="436"/>
      <c r="CR892" s="273"/>
      <c r="CS892" s="447">
        <v>400.33333333333331</v>
      </c>
      <c r="CT892" s="448">
        <v>400.33333333333331</v>
      </c>
      <c r="CU892" s="441">
        <v>1</v>
      </c>
      <c r="CV892" s="442">
        <v>1</v>
      </c>
      <c r="CW892" s="450" t="s">
        <v>2210</v>
      </c>
      <c r="CX892" s="242"/>
      <c r="CY892" s="436"/>
      <c r="CZ892" s="436"/>
      <c r="DA892" s="437"/>
      <c r="DB892" s="438"/>
      <c r="DC892" s="457">
        <v>253</v>
      </c>
      <c r="DD892" s="458">
        <v>789</v>
      </c>
      <c r="DE892" s="459">
        <v>0</v>
      </c>
      <c r="DF892" s="357">
        <v>347.33333333333331</v>
      </c>
    </row>
    <row r="893" spans="1:110" ht="35.25" customHeight="1" x14ac:dyDescent="0.25">
      <c r="A893" s="401" t="s">
        <v>56</v>
      </c>
      <c r="B893" s="48" t="s">
        <v>57</v>
      </c>
      <c r="C893" s="48" t="s">
        <v>1464</v>
      </c>
      <c r="D893" s="145" t="s">
        <v>1507</v>
      </c>
      <c r="E893" s="145" t="s">
        <v>1508</v>
      </c>
      <c r="F893" s="145" t="s">
        <v>1510</v>
      </c>
      <c r="G893" s="14" t="s">
        <v>1508</v>
      </c>
      <c r="H893" s="22" t="s">
        <v>1978</v>
      </c>
      <c r="I893" s="145" t="s">
        <v>1975</v>
      </c>
      <c r="J893" s="426">
        <v>8.4364730735064875</v>
      </c>
      <c r="K893" s="426">
        <v>8.2831439221650012</v>
      </c>
      <c r="L893" s="488">
        <v>635.20000000000005</v>
      </c>
      <c r="M893" s="498"/>
      <c r="N893" s="498"/>
      <c r="O893" s="498"/>
      <c r="P893" s="498"/>
      <c r="Q893" s="498"/>
      <c r="R893" s="498"/>
      <c r="S893" s="498"/>
      <c r="T893" s="498"/>
      <c r="U893" s="498"/>
      <c r="V893" s="498"/>
      <c r="W893" s="498"/>
      <c r="X893" s="498"/>
      <c r="Y893" s="498"/>
      <c r="Z893" s="498"/>
      <c r="AA893" s="498"/>
      <c r="AB893" s="498"/>
      <c r="AC893" s="498">
        <v>29</v>
      </c>
      <c r="AD893" s="498">
        <v>29</v>
      </c>
      <c r="AE893" s="498"/>
      <c r="AF893" s="498"/>
      <c r="AG893" s="585"/>
      <c r="AH893" s="498"/>
      <c r="AI893" s="498">
        <f t="shared" si="68"/>
        <v>29</v>
      </c>
      <c r="AJ893" s="498">
        <f t="shared" si="69"/>
        <v>29</v>
      </c>
      <c r="AK893" s="498"/>
      <c r="AL893" s="498"/>
      <c r="AM893" s="498"/>
      <c r="AN893" s="498"/>
      <c r="AO893" s="498"/>
      <c r="AP893" s="498"/>
      <c r="AQ893" s="498"/>
      <c r="AR893" s="498"/>
      <c r="AS893" s="498"/>
      <c r="AT893" s="498"/>
      <c r="AU893" s="498"/>
      <c r="AV893" s="498"/>
      <c r="AW893" s="498"/>
      <c r="AX893" s="498"/>
      <c r="AY893" s="498"/>
      <c r="AZ893" s="498"/>
      <c r="BA893" s="498">
        <v>150.07</v>
      </c>
      <c r="BB893" s="498">
        <v>150.07</v>
      </c>
      <c r="BC893" s="498"/>
      <c r="BD893" s="498"/>
      <c r="BE893" s="498"/>
      <c r="BF893" s="498"/>
      <c r="BG893" s="256">
        <f t="shared" si="70"/>
        <v>150.07</v>
      </c>
      <c r="BH893" s="26">
        <f t="shared" si="71"/>
        <v>150.07</v>
      </c>
      <c r="BI893" s="514">
        <f t="shared" si="67"/>
        <v>2.2911450381679386E-2</v>
      </c>
      <c r="BJ893" s="515">
        <v>0</v>
      </c>
      <c r="BK893" s="515">
        <v>0</v>
      </c>
      <c r="BL893" s="515">
        <v>0</v>
      </c>
      <c r="BM893" s="515">
        <v>0</v>
      </c>
      <c r="BN893" s="515">
        <v>0</v>
      </c>
      <c r="BO893" s="515">
        <v>0</v>
      </c>
      <c r="BP893" s="515">
        <v>0</v>
      </c>
      <c r="BQ893" s="515">
        <v>0</v>
      </c>
      <c r="BR893" s="515">
        <v>0</v>
      </c>
      <c r="BS893" s="515">
        <v>0</v>
      </c>
      <c r="BT893" s="515">
        <v>0</v>
      </c>
      <c r="BU893" s="515">
        <v>0</v>
      </c>
      <c r="BV893" s="515">
        <v>0</v>
      </c>
      <c r="BW893" s="515">
        <v>0</v>
      </c>
      <c r="BX893" s="515">
        <v>0</v>
      </c>
      <c r="BY893" s="515">
        <v>0</v>
      </c>
      <c r="BZ893" s="515">
        <v>176158.16880000001</v>
      </c>
      <c r="CA893" s="515">
        <v>176158.16880000001</v>
      </c>
      <c r="CB893" s="515">
        <v>0</v>
      </c>
      <c r="CC893" s="515">
        <v>0</v>
      </c>
      <c r="CD893" s="515">
        <v>0</v>
      </c>
      <c r="CE893" s="515">
        <v>0</v>
      </c>
      <c r="CF893" s="515">
        <v>176158.16880000001</v>
      </c>
      <c r="CG893" s="516">
        <v>176158.16880000001</v>
      </c>
      <c r="CH893" s="501">
        <v>17695200</v>
      </c>
      <c r="CI893" s="501">
        <v>17695200</v>
      </c>
      <c r="CJ893" s="501">
        <v>22951200</v>
      </c>
      <c r="CK893" s="257" t="s">
        <v>1976</v>
      </c>
      <c r="CL893" s="108">
        <v>5.05</v>
      </c>
      <c r="CM893" s="245">
        <v>5.05</v>
      </c>
      <c r="CN893" s="109">
        <v>6.55</v>
      </c>
      <c r="CO893" s="436"/>
      <c r="CP893" s="436"/>
      <c r="CQ893" s="436"/>
      <c r="CR893" s="273"/>
      <c r="CS893" s="447">
        <v>849.12125320483494</v>
      </c>
      <c r="CT893" s="448">
        <v>222.16035055461225</v>
      </c>
      <c r="CU893" s="441">
        <v>1.4717680823270582</v>
      </c>
      <c r="CV893" s="442">
        <v>1.1374726218180058</v>
      </c>
      <c r="CW893" s="450" t="s">
        <v>2223</v>
      </c>
      <c r="CX893" s="242"/>
      <c r="CY893" s="436"/>
      <c r="CZ893" s="436"/>
      <c r="DA893" s="437"/>
      <c r="DB893" s="438"/>
      <c r="DC893" s="457">
        <v>7279</v>
      </c>
      <c r="DD893" s="458">
        <v>140594</v>
      </c>
      <c r="DE893" s="459">
        <v>0</v>
      </c>
      <c r="DF893" s="357">
        <v>49291</v>
      </c>
    </row>
    <row r="894" spans="1:110" ht="35.25" customHeight="1" x14ac:dyDescent="0.25">
      <c r="A894" s="401" t="s">
        <v>56</v>
      </c>
      <c r="B894" s="48" t="s">
        <v>57</v>
      </c>
      <c r="C894" s="48" t="s">
        <v>1464</v>
      </c>
      <c r="D894" s="145" t="s">
        <v>1507</v>
      </c>
      <c r="E894" s="145" t="s">
        <v>1508</v>
      </c>
      <c r="F894" s="145" t="s">
        <v>1511</v>
      </c>
      <c r="G894" s="14" t="s">
        <v>1508</v>
      </c>
      <c r="H894" s="22" t="s">
        <v>1979</v>
      </c>
      <c r="I894" s="145" t="s">
        <v>1975</v>
      </c>
      <c r="J894" s="426">
        <v>8.4364730735064875</v>
      </c>
      <c r="K894" s="426">
        <v>6.7227272587440003</v>
      </c>
      <c r="L894" s="488">
        <v>403</v>
      </c>
      <c r="M894" s="498"/>
      <c r="N894" s="498"/>
      <c r="O894" s="498"/>
      <c r="P894" s="498"/>
      <c r="Q894" s="498"/>
      <c r="R894" s="498"/>
      <c r="S894" s="498"/>
      <c r="T894" s="498"/>
      <c r="U894" s="498"/>
      <c r="V894" s="498"/>
      <c r="W894" s="498"/>
      <c r="X894" s="498"/>
      <c r="Y894" s="498"/>
      <c r="Z894" s="498"/>
      <c r="AA894" s="498"/>
      <c r="AB894" s="498"/>
      <c r="AC894" s="498">
        <v>26</v>
      </c>
      <c r="AD894" s="498">
        <v>26</v>
      </c>
      <c r="AE894" s="498"/>
      <c r="AF894" s="498"/>
      <c r="AG894" s="585"/>
      <c r="AH894" s="498"/>
      <c r="AI894" s="498">
        <f t="shared" si="68"/>
        <v>26</v>
      </c>
      <c r="AJ894" s="498">
        <f t="shared" si="69"/>
        <v>26</v>
      </c>
      <c r="AK894" s="498"/>
      <c r="AL894" s="498"/>
      <c r="AM894" s="498"/>
      <c r="AN894" s="498"/>
      <c r="AO894" s="498"/>
      <c r="AP894" s="498"/>
      <c r="AQ894" s="498"/>
      <c r="AR894" s="498"/>
      <c r="AS894" s="498"/>
      <c r="AT894" s="498"/>
      <c r="AU894" s="498"/>
      <c r="AV894" s="498"/>
      <c r="AW894" s="498"/>
      <c r="AX894" s="498"/>
      <c r="AY894" s="498"/>
      <c r="AZ894" s="498"/>
      <c r="BA894" s="498">
        <v>312.02999999999997</v>
      </c>
      <c r="BB894" s="498">
        <v>312.02999999999997</v>
      </c>
      <c r="BC894" s="498"/>
      <c r="BD894" s="498"/>
      <c r="BE894" s="498"/>
      <c r="BF894" s="498"/>
      <c r="BG894" s="256">
        <f t="shared" si="70"/>
        <v>312.02999999999997</v>
      </c>
      <c r="BH894" s="26">
        <f t="shared" si="71"/>
        <v>312.02999999999997</v>
      </c>
      <c r="BI894" s="514">
        <f t="shared" si="67"/>
        <v>4.8984301412872834E-2</v>
      </c>
      <c r="BJ894" s="515">
        <v>0</v>
      </c>
      <c r="BK894" s="515">
        <v>0</v>
      </c>
      <c r="BL894" s="515">
        <v>0</v>
      </c>
      <c r="BM894" s="515">
        <v>0</v>
      </c>
      <c r="BN894" s="515">
        <v>0</v>
      </c>
      <c r="BO894" s="515">
        <v>0</v>
      </c>
      <c r="BP894" s="515">
        <v>0</v>
      </c>
      <c r="BQ894" s="515">
        <v>0</v>
      </c>
      <c r="BR894" s="515">
        <v>0</v>
      </c>
      <c r="BS894" s="515">
        <v>0</v>
      </c>
      <c r="BT894" s="515">
        <v>0</v>
      </c>
      <c r="BU894" s="515">
        <v>0</v>
      </c>
      <c r="BV894" s="515">
        <v>0</v>
      </c>
      <c r="BW894" s="515">
        <v>0</v>
      </c>
      <c r="BX894" s="515">
        <v>0</v>
      </c>
      <c r="BY894" s="515">
        <v>0</v>
      </c>
      <c r="BZ894" s="515">
        <v>366273.29519999999</v>
      </c>
      <c r="CA894" s="515">
        <v>366273.29519999999</v>
      </c>
      <c r="CB894" s="515">
        <v>0</v>
      </c>
      <c r="CC894" s="515">
        <v>0</v>
      </c>
      <c r="CD894" s="515">
        <v>0</v>
      </c>
      <c r="CE894" s="515">
        <v>0</v>
      </c>
      <c r="CF894" s="515">
        <v>366273.29519999999</v>
      </c>
      <c r="CG894" s="516">
        <v>366273.29519999999</v>
      </c>
      <c r="CH894" s="501">
        <v>12824640.000000002</v>
      </c>
      <c r="CI894" s="501">
        <v>12824640.000000002</v>
      </c>
      <c r="CJ894" s="501">
        <v>22320480</v>
      </c>
      <c r="CK894" s="257" t="s">
        <v>1976</v>
      </c>
      <c r="CL894" s="108">
        <v>3.66</v>
      </c>
      <c r="CM894" s="245">
        <v>3.66</v>
      </c>
      <c r="CN894" s="109">
        <v>6.37</v>
      </c>
      <c r="CO894" s="436"/>
      <c r="CP894" s="436"/>
      <c r="CQ894" s="436"/>
      <c r="CR894" s="273"/>
      <c r="CS894" s="447">
        <v>767.44716189416022</v>
      </c>
      <c r="CT894" s="448">
        <v>136.68289390408566</v>
      </c>
      <c r="CU894" s="441">
        <v>0.93075393128934547</v>
      </c>
      <c r="CV894" s="442">
        <v>0.59824772781540014</v>
      </c>
      <c r="CW894" s="450" t="s">
        <v>2234</v>
      </c>
      <c r="CX894" s="242"/>
      <c r="CY894" s="436"/>
      <c r="CZ894" s="436"/>
      <c r="DA894" s="437"/>
      <c r="DB894" s="438"/>
      <c r="DC894" s="457">
        <v>81039</v>
      </c>
      <c r="DD894" s="458">
        <v>0</v>
      </c>
      <c r="DE894" s="459">
        <v>68304</v>
      </c>
      <c r="DF894" s="357">
        <v>49781</v>
      </c>
    </row>
    <row r="895" spans="1:110" ht="35.25" customHeight="1" x14ac:dyDescent="0.25">
      <c r="A895" s="401" t="s">
        <v>56</v>
      </c>
      <c r="B895" s="48" t="s">
        <v>57</v>
      </c>
      <c r="C895" s="48" t="s">
        <v>1464</v>
      </c>
      <c r="D895" s="145" t="s">
        <v>1507</v>
      </c>
      <c r="E895" s="145" t="s">
        <v>1508</v>
      </c>
      <c r="F895" s="145" t="s">
        <v>1512</v>
      </c>
      <c r="G895" s="14" t="s">
        <v>1508</v>
      </c>
      <c r="H895" s="22" t="s">
        <v>1978</v>
      </c>
      <c r="I895" s="145" t="s">
        <v>1975</v>
      </c>
      <c r="J895" s="426">
        <v>10.882821634116768</v>
      </c>
      <c r="K895" s="426">
        <v>19.473674201919</v>
      </c>
      <c r="L895" s="488">
        <v>1515.8</v>
      </c>
      <c r="M895" s="498"/>
      <c r="N895" s="498"/>
      <c r="O895" s="498"/>
      <c r="P895" s="498"/>
      <c r="Q895" s="498"/>
      <c r="R895" s="498"/>
      <c r="S895" s="498"/>
      <c r="T895" s="498"/>
      <c r="U895" s="498"/>
      <c r="V895" s="498"/>
      <c r="W895" s="498"/>
      <c r="X895" s="498"/>
      <c r="Y895" s="498"/>
      <c r="Z895" s="498"/>
      <c r="AA895" s="498"/>
      <c r="AB895" s="498"/>
      <c r="AC895" s="498">
        <v>47</v>
      </c>
      <c r="AD895" s="498">
        <v>47</v>
      </c>
      <c r="AE895" s="498"/>
      <c r="AF895" s="498"/>
      <c r="AG895" s="585"/>
      <c r="AH895" s="498"/>
      <c r="AI895" s="498">
        <f t="shared" si="68"/>
        <v>47</v>
      </c>
      <c r="AJ895" s="498">
        <f t="shared" si="69"/>
        <v>47</v>
      </c>
      <c r="AK895" s="498"/>
      <c r="AL895" s="498"/>
      <c r="AM895" s="498"/>
      <c r="AN895" s="498"/>
      <c r="AO895" s="498"/>
      <c r="AP895" s="498"/>
      <c r="AQ895" s="498"/>
      <c r="AR895" s="498"/>
      <c r="AS895" s="498"/>
      <c r="AT895" s="498"/>
      <c r="AU895" s="498"/>
      <c r="AV895" s="498"/>
      <c r="AW895" s="498"/>
      <c r="AX895" s="498"/>
      <c r="AY895" s="498"/>
      <c r="AZ895" s="498"/>
      <c r="BA895" s="498">
        <v>335.34500000000003</v>
      </c>
      <c r="BB895" s="498">
        <v>335.34500000000003</v>
      </c>
      <c r="BC895" s="498"/>
      <c r="BD895" s="498"/>
      <c r="BE895" s="498"/>
      <c r="BF895" s="498"/>
      <c r="BG895" s="256">
        <f t="shared" si="70"/>
        <v>335.34500000000003</v>
      </c>
      <c r="BH895" s="26">
        <f t="shared" si="71"/>
        <v>335.34500000000003</v>
      </c>
      <c r="BI895" s="514">
        <f t="shared" si="67"/>
        <v>3.9221637426900581E-2</v>
      </c>
      <c r="BJ895" s="515">
        <v>0</v>
      </c>
      <c r="BK895" s="515">
        <v>0</v>
      </c>
      <c r="BL895" s="515">
        <v>0</v>
      </c>
      <c r="BM895" s="515">
        <v>0</v>
      </c>
      <c r="BN895" s="515">
        <v>0</v>
      </c>
      <c r="BO895" s="515">
        <v>0</v>
      </c>
      <c r="BP895" s="515">
        <v>0</v>
      </c>
      <c r="BQ895" s="515">
        <v>0</v>
      </c>
      <c r="BR895" s="515">
        <v>0</v>
      </c>
      <c r="BS895" s="515">
        <v>0</v>
      </c>
      <c r="BT895" s="515">
        <v>0</v>
      </c>
      <c r="BU895" s="515">
        <v>0</v>
      </c>
      <c r="BV895" s="515">
        <v>0</v>
      </c>
      <c r="BW895" s="515">
        <v>0</v>
      </c>
      <c r="BX895" s="515">
        <v>0</v>
      </c>
      <c r="BY895" s="515">
        <v>0</v>
      </c>
      <c r="BZ895" s="515">
        <v>393641.37480000005</v>
      </c>
      <c r="CA895" s="515">
        <v>393641.37480000005</v>
      </c>
      <c r="CB895" s="515">
        <v>0</v>
      </c>
      <c r="CC895" s="515">
        <v>0</v>
      </c>
      <c r="CD895" s="515">
        <v>0</v>
      </c>
      <c r="CE895" s="515">
        <v>0</v>
      </c>
      <c r="CF895" s="515">
        <v>393641.37480000005</v>
      </c>
      <c r="CG895" s="516">
        <v>393641.37480000005</v>
      </c>
      <c r="CH895" s="501">
        <v>26280000</v>
      </c>
      <c r="CI895" s="501">
        <v>26280000</v>
      </c>
      <c r="CJ895" s="501">
        <v>29959200.000000004</v>
      </c>
      <c r="CK895" s="257" t="s">
        <v>1976</v>
      </c>
      <c r="CL895" s="108">
        <v>7.5</v>
      </c>
      <c r="CM895" s="245">
        <v>7.5</v>
      </c>
      <c r="CN895" s="109">
        <v>8.5500000000000007</v>
      </c>
      <c r="CO895" s="436"/>
      <c r="CP895" s="436"/>
      <c r="CQ895" s="436"/>
      <c r="CR895" s="273"/>
      <c r="CS895" s="447">
        <v>86.101375650093189</v>
      </c>
      <c r="CT895" s="448">
        <v>86.050135889798511</v>
      </c>
      <c r="CU895" s="441">
        <v>0.54124284708239945</v>
      </c>
      <c r="CV895" s="442">
        <v>0.54102293394808754</v>
      </c>
      <c r="CW895" s="450" t="s">
        <v>2234</v>
      </c>
      <c r="CX895" s="242"/>
      <c r="CY895" s="436"/>
      <c r="CZ895" s="436"/>
      <c r="DA895" s="437"/>
      <c r="DB895" s="438"/>
      <c r="DC895" s="457">
        <v>216502</v>
      </c>
      <c r="DD895" s="458">
        <v>0</v>
      </c>
      <c r="DE895" s="459">
        <v>0</v>
      </c>
      <c r="DF895" s="357">
        <v>72167.333333333328</v>
      </c>
    </row>
    <row r="896" spans="1:110" ht="35.25" customHeight="1" x14ac:dyDescent="0.25">
      <c r="A896" s="401" t="s">
        <v>56</v>
      </c>
      <c r="B896" s="48" t="s">
        <v>57</v>
      </c>
      <c r="C896" s="48" t="s">
        <v>1464</v>
      </c>
      <c r="D896" s="145" t="s">
        <v>1469</v>
      </c>
      <c r="E896" s="145" t="s">
        <v>1470</v>
      </c>
      <c r="F896" s="145" t="s">
        <v>1513</v>
      </c>
      <c r="G896" s="14" t="s">
        <v>1470</v>
      </c>
      <c r="H896" s="22" t="s">
        <v>1978</v>
      </c>
      <c r="I896" s="145" t="s">
        <v>1981</v>
      </c>
      <c r="J896" s="426">
        <v>2.1183674196890396</v>
      </c>
      <c r="K896" s="426">
        <v>2.583522721899</v>
      </c>
      <c r="L896" s="488">
        <v>667.3</v>
      </c>
      <c r="M896" s="498"/>
      <c r="N896" s="498"/>
      <c r="O896" s="498"/>
      <c r="P896" s="498"/>
      <c r="Q896" s="498"/>
      <c r="R896" s="498"/>
      <c r="S896" s="498"/>
      <c r="T896" s="498"/>
      <c r="U896" s="498"/>
      <c r="V896" s="498"/>
      <c r="W896" s="498"/>
      <c r="X896" s="498"/>
      <c r="Y896" s="498"/>
      <c r="Z896" s="498"/>
      <c r="AA896" s="498"/>
      <c r="AB896" s="498"/>
      <c r="AC896" s="498">
        <v>9</v>
      </c>
      <c r="AD896" s="498">
        <v>9</v>
      </c>
      <c r="AE896" s="498"/>
      <c r="AF896" s="498"/>
      <c r="AG896" s="585"/>
      <c r="AH896" s="498"/>
      <c r="AI896" s="498">
        <f t="shared" si="68"/>
        <v>9</v>
      </c>
      <c r="AJ896" s="498">
        <f t="shared" si="69"/>
        <v>9</v>
      </c>
      <c r="AK896" s="498"/>
      <c r="AL896" s="498"/>
      <c r="AM896" s="498"/>
      <c r="AN896" s="498"/>
      <c r="AO896" s="498"/>
      <c r="AP896" s="498"/>
      <c r="AQ896" s="498"/>
      <c r="AR896" s="498"/>
      <c r="AS896" s="498"/>
      <c r="AT896" s="498"/>
      <c r="AU896" s="498"/>
      <c r="AV896" s="498"/>
      <c r="AW896" s="498"/>
      <c r="AX896" s="498"/>
      <c r="AY896" s="498"/>
      <c r="AZ896" s="498"/>
      <c r="BA896" s="498">
        <v>52.96</v>
      </c>
      <c r="BB896" s="498">
        <v>52.96</v>
      </c>
      <c r="BC896" s="498"/>
      <c r="BD896" s="498"/>
      <c r="BE896" s="498"/>
      <c r="BF896" s="498"/>
      <c r="BG896" s="256">
        <f t="shared" si="70"/>
        <v>52.96</v>
      </c>
      <c r="BH896" s="26">
        <f t="shared" si="71"/>
        <v>52.96</v>
      </c>
      <c r="BI896" s="514">
        <f t="shared" si="67"/>
        <v>3.8376811594202899E-2</v>
      </c>
      <c r="BJ896" s="515">
        <v>0</v>
      </c>
      <c r="BK896" s="515">
        <v>0</v>
      </c>
      <c r="BL896" s="515">
        <v>0</v>
      </c>
      <c r="BM896" s="515">
        <v>0</v>
      </c>
      <c r="BN896" s="515">
        <v>0</v>
      </c>
      <c r="BO896" s="515">
        <v>0</v>
      </c>
      <c r="BP896" s="515">
        <v>0</v>
      </c>
      <c r="BQ896" s="515">
        <v>0</v>
      </c>
      <c r="BR896" s="515">
        <v>0</v>
      </c>
      <c r="BS896" s="515">
        <v>0</v>
      </c>
      <c r="BT896" s="515">
        <v>0</v>
      </c>
      <c r="BU896" s="515">
        <v>0</v>
      </c>
      <c r="BV896" s="515">
        <v>0</v>
      </c>
      <c r="BW896" s="515">
        <v>0</v>
      </c>
      <c r="BX896" s="515">
        <v>0</v>
      </c>
      <c r="BY896" s="515">
        <v>0</v>
      </c>
      <c r="BZ896" s="515">
        <v>62166.566400000011</v>
      </c>
      <c r="CA896" s="515">
        <v>62166.566400000011</v>
      </c>
      <c r="CB896" s="515">
        <v>0</v>
      </c>
      <c r="CC896" s="515">
        <v>0</v>
      </c>
      <c r="CD896" s="515">
        <v>0</v>
      </c>
      <c r="CE896" s="515">
        <v>0</v>
      </c>
      <c r="CF896" s="515">
        <v>62166.566400000011</v>
      </c>
      <c r="CG896" s="516">
        <v>62166.566400000011</v>
      </c>
      <c r="CH896" s="501">
        <v>3363840</v>
      </c>
      <c r="CI896" s="501">
        <v>3363840</v>
      </c>
      <c r="CJ896" s="501">
        <v>4835519.9999999991</v>
      </c>
      <c r="CK896" s="257" t="s">
        <v>1976</v>
      </c>
      <c r="CL896" s="108">
        <v>0.96</v>
      </c>
      <c r="CM896" s="245">
        <v>0.96</v>
      </c>
      <c r="CN896" s="109">
        <v>1.38</v>
      </c>
      <c r="CO896" s="436"/>
      <c r="CP896" s="436"/>
      <c r="CQ896" s="436"/>
      <c r="CR896" s="273"/>
      <c r="CS896" s="447">
        <v>209.96694214876041</v>
      </c>
      <c r="CT896" s="448">
        <v>209.96694214876041</v>
      </c>
      <c r="CU896" s="441">
        <v>0.66373966942148799</v>
      </c>
      <c r="CV896" s="442">
        <v>0.66373966942148799</v>
      </c>
      <c r="CW896" s="450" t="s">
        <v>2338</v>
      </c>
      <c r="CX896" s="242"/>
      <c r="CY896" s="436"/>
      <c r="CZ896" s="436"/>
      <c r="DA896" s="437"/>
      <c r="DB896" s="438"/>
      <c r="DC896" s="457">
        <v>0</v>
      </c>
      <c r="DD896" s="458">
        <v>401302</v>
      </c>
      <c r="DE896" s="459">
        <v>0</v>
      </c>
      <c r="DF896" s="357">
        <v>133767.33333333334</v>
      </c>
    </row>
    <row r="897" spans="1:110" ht="35.25" customHeight="1" x14ac:dyDescent="0.25">
      <c r="A897" s="401" t="s">
        <v>56</v>
      </c>
      <c r="B897" s="48" t="s">
        <v>57</v>
      </c>
      <c r="C897" s="48" t="s">
        <v>1464</v>
      </c>
      <c r="D897" s="145" t="s">
        <v>1469</v>
      </c>
      <c r="E897" s="145" t="s">
        <v>1470</v>
      </c>
      <c r="F897" s="145" t="s">
        <v>1514</v>
      </c>
      <c r="G897" s="14" t="s">
        <v>1470</v>
      </c>
      <c r="H897" s="22" t="s">
        <v>1978</v>
      </c>
      <c r="I897" s="145" t="s">
        <v>1981</v>
      </c>
      <c r="J897" s="426">
        <v>1.9094128102639305</v>
      </c>
      <c r="K897" s="426">
        <v>1.163825755155</v>
      </c>
      <c r="L897" s="488">
        <v>106.8</v>
      </c>
      <c r="M897" s="498"/>
      <c r="N897" s="498"/>
      <c r="O897" s="498"/>
      <c r="P897" s="498"/>
      <c r="Q897" s="498"/>
      <c r="R897" s="498"/>
      <c r="S897" s="498"/>
      <c r="T897" s="498"/>
      <c r="U897" s="498"/>
      <c r="V897" s="498"/>
      <c r="W897" s="498"/>
      <c r="X897" s="498"/>
      <c r="Y897" s="498"/>
      <c r="Z897" s="498"/>
      <c r="AA897" s="498"/>
      <c r="AB897" s="498"/>
      <c r="AC897" s="498">
        <v>2</v>
      </c>
      <c r="AD897" s="498">
        <v>2</v>
      </c>
      <c r="AE897" s="498"/>
      <c r="AF897" s="498"/>
      <c r="AG897" s="585"/>
      <c r="AH897" s="498"/>
      <c r="AI897" s="498">
        <f t="shared" si="68"/>
        <v>2</v>
      </c>
      <c r="AJ897" s="498">
        <f t="shared" si="69"/>
        <v>2</v>
      </c>
      <c r="AK897" s="498"/>
      <c r="AL897" s="498"/>
      <c r="AM897" s="498"/>
      <c r="AN897" s="498"/>
      <c r="AO897" s="498"/>
      <c r="AP897" s="498"/>
      <c r="AQ897" s="498"/>
      <c r="AR897" s="498"/>
      <c r="AS897" s="498"/>
      <c r="AT897" s="498"/>
      <c r="AU897" s="498"/>
      <c r="AV897" s="498"/>
      <c r="AW897" s="498"/>
      <c r="AX897" s="498"/>
      <c r="AY897" s="498"/>
      <c r="AZ897" s="498"/>
      <c r="BA897" s="498">
        <v>80</v>
      </c>
      <c r="BB897" s="498">
        <v>80</v>
      </c>
      <c r="BC897" s="498"/>
      <c r="BD897" s="498"/>
      <c r="BE897" s="498"/>
      <c r="BF897" s="498"/>
      <c r="BG897" s="256">
        <f t="shared" si="70"/>
        <v>80</v>
      </c>
      <c r="BH897" s="26">
        <f t="shared" si="71"/>
        <v>80</v>
      </c>
      <c r="BI897" s="514">
        <f t="shared" si="67"/>
        <v>9.1954022988505746E-2</v>
      </c>
      <c r="BJ897" s="515">
        <v>0</v>
      </c>
      <c r="BK897" s="515">
        <v>0</v>
      </c>
      <c r="BL897" s="515">
        <v>0</v>
      </c>
      <c r="BM897" s="515">
        <v>0</v>
      </c>
      <c r="BN897" s="515">
        <v>0</v>
      </c>
      <c r="BO897" s="515">
        <v>0</v>
      </c>
      <c r="BP897" s="515">
        <v>0</v>
      </c>
      <c r="BQ897" s="515">
        <v>0</v>
      </c>
      <c r="BR897" s="515">
        <v>0</v>
      </c>
      <c r="BS897" s="515">
        <v>0</v>
      </c>
      <c r="BT897" s="515">
        <v>0</v>
      </c>
      <c r="BU897" s="515">
        <v>0</v>
      </c>
      <c r="BV897" s="515">
        <v>0</v>
      </c>
      <c r="BW897" s="515">
        <v>0</v>
      </c>
      <c r="BX897" s="515">
        <v>0</v>
      </c>
      <c r="BY897" s="515">
        <v>0</v>
      </c>
      <c r="BZ897" s="515">
        <v>93907.200000000012</v>
      </c>
      <c r="CA897" s="515">
        <v>93907.200000000012</v>
      </c>
      <c r="CB897" s="515">
        <v>0</v>
      </c>
      <c r="CC897" s="515">
        <v>0</v>
      </c>
      <c r="CD897" s="515">
        <v>0</v>
      </c>
      <c r="CE897" s="515">
        <v>0</v>
      </c>
      <c r="CF897" s="515">
        <v>93907.200000000012</v>
      </c>
      <c r="CG897" s="516">
        <v>93907.200000000012</v>
      </c>
      <c r="CH897" s="501">
        <v>4274880</v>
      </c>
      <c r="CI897" s="501">
        <v>4274880</v>
      </c>
      <c r="CJ897" s="501">
        <v>3048480.0000000005</v>
      </c>
      <c r="CK897" s="257" t="s">
        <v>1976</v>
      </c>
      <c r="CL897" s="108">
        <v>1.22</v>
      </c>
      <c r="CM897" s="245">
        <v>1.22</v>
      </c>
      <c r="CN897" s="109">
        <v>0.87</v>
      </c>
      <c r="CO897" s="436"/>
      <c r="CP897" s="436"/>
      <c r="CQ897" s="436"/>
      <c r="CR897" s="273"/>
      <c r="CS897" s="447">
        <v>27.526405295966352</v>
      </c>
      <c r="CT897" s="448">
        <v>27.526405295966352</v>
      </c>
      <c r="CU897" s="441">
        <v>0.32838154808444198</v>
      </c>
      <c r="CV897" s="442">
        <v>0.32838154808444198</v>
      </c>
      <c r="CW897" s="450" t="s">
        <v>2224</v>
      </c>
      <c r="CX897" s="242"/>
      <c r="CY897" s="436"/>
      <c r="CZ897" s="436"/>
      <c r="DA897" s="437"/>
      <c r="DB897" s="438"/>
      <c r="DC897" s="457">
        <v>0</v>
      </c>
      <c r="DD897" s="458">
        <v>735</v>
      </c>
      <c r="DE897" s="459">
        <v>8070</v>
      </c>
      <c r="DF897" s="357">
        <v>2935</v>
      </c>
    </row>
    <row r="898" spans="1:110" ht="35.25" customHeight="1" x14ac:dyDescent="0.25">
      <c r="A898" s="401" t="s">
        <v>56</v>
      </c>
      <c r="B898" s="48" t="s">
        <v>57</v>
      </c>
      <c r="C898" s="48" t="s">
        <v>1464</v>
      </c>
      <c r="D898" s="145" t="s">
        <v>1469</v>
      </c>
      <c r="E898" s="145" t="s">
        <v>1470</v>
      </c>
      <c r="F898" s="145" t="s">
        <v>1515</v>
      </c>
      <c r="G898" s="14" t="s">
        <v>1470</v>
      </c>
      <c r="H898" s="22" t="s">
        <v>1978</v>
      </c>
      <c r="I898" s="145" t="s">
        <v>1981</v>
      </c>
      <c r="J898" s="426">
        <v>2.0967514256105799</v>
      </c>
      <c r="K898" s="426">
        <v>2.1645833288310001</v>
      </c>
      <c r="L898" s="488">
        <v>446.1</v>
      </c>
      <c r="M898" s="498"/>
      <c r="N898" s="498"/>
      <c r="O898" s="498"/>
      <c r="P898" s="498"/>
      <c r="Q898" s="498"/>
      <c r="R898" s="498"/>
      <c r="S898" s="498"/>
      <c r="T898" s="498"/>
      <c r="U898" s="498"/>
      <c r="V898" s="498"/>
      <c r="W898" s="498"/>
      <c r="X898" s="498"/>
      <c r="Y898" s="498"/>
      <c r="Z898" s="498"/>
      <c r="AA898" s="498"/>
      <c r="AB898" s="498"/>
      <c r="AC898" s="498">
        <v>4</v>
      </c>
      <c r="AD898" s="498">
        <v>4</v>
      </c>
      <c r="AE898" s="498"/>
      <c r="AF898" s="498"/>
      <c r="AG898" s="585"/>
      <c r="AH898" s="498"/>
      <c r="AI898" s="498">
        <f t="shared" si="68"/>
        <v>4</v>
      </c>
      <c r="AJ898" s="498">
        <f t="shared" si="69"/>
        <v>4</v>
      </c>
      <c r="AK898" s="498"/>
      <c r="AL898" s="498"/>
      <c r="AM898" s="498"/>
      <c r="AN898" s="498"/>
      <c r="AO898" s="498"/>
      <c r="AP898" s="498"/>
      <c r="AQ898" s="498"/>
      <c r="AR898" s="498"/>
      <c r="AS898" s="498"/>
      <c r="AT898" s="498"/>
      <c r="AU898" s="498"/>
      <c r="AV898" s="498"/>
      <c r="AW898" s="498"/>
      <c r="AX898" s="498"/>
      <c r="AY898" s="498"/>
      <c r="AZ898" s="498"/>
      <c r="BA898" s="498">
        <v>22.85</v>
      </c>
      <c r="BB898" s="498">
        <v>22.85</v>
      </c>
      <c r="BC898" s="498"/>
      <c r="BD898" s="498"/>
      <c r="BE898" s="498"/>
      <c r="BF898" s="498"/>
      <c r="BG898" s="256">
        <f t="shared" si="70"/>
        <v>22.85</v>
      </c>
      <c r="BH898" s="26">
        <f t="shared" si="71"/>
        <v>22.85</v>
      </c>
      <c r="BI898" s="514">
        <f t="shared" si="67"/>
        <v>1.5868055555555559E-2</v>
      </c>
      <c r="BJ898" s="515">
        <v>0</v>
      </c>
      <c r="BK898" s="515">
        <v>0</v>
      </c>
      <c r="BL898" s="515">
        <v>0</v>
      </c>
      <c r="BM898" s="515">
        <v>0</v>
      </c>
      <c r="BN898" s="515">
        <v>0</v>
      </c>
      <c r="BO898" s="515">
        <v>0</v>
      </c>
      <c r="BP898" s="515">
        <v>0</v>
      </c>
      <c r="BQ898" s="515">
        <v>0</v>
      </c>
      <c r="BR898" s="515">
        <v>0</v>
      </c>
      <c r="BS898" s="515">
        <v>0</v>
      </c>
      <c r="BT898" s="515">
        <v>0</v>
      </c>
      <c r="BU898" s="515">
        <v>0</v>
      </c>
      <c r="BV898" s="515">
        <v>0</v>
      </c>
      <c r="BW898" s="515">
        <v>0</v>
      </c>
      <c r="BX898" s="515">
        <v>0</v>
      </c>
      <c r="BY898" s="515">
        <v>0</v>
      </c>
      <c r="BZ898" s="515">
        <v>26822.244000000002</v>
      </c>
      <c r="CA898" s="515">
        <v>26822.244000000002</v>
      </c>
      <c r="CB898" s="515">
        <v>0</v>
      </c>
      <c r="CC898" s="515">
        <v>0</v>
      </c>
      <c r="CD898" s="515">
        <v>0</v>
      </c>
      <c r="CE898" s="515">
        <v>0</v>
      </c>
      <c r="CF898" s="515">
        <v>26822.244000000002</v>
      </c>
      <c r="CG898" s="516">
        <v>26822.244000000002</v>
      </c>
      <c r="CH898" s="501">
        <v>4099679.9999999995</v>
      </c>
      <c r="CI898" s="501">
        <v>4099679.9999999995</v>
      </c>
      <c r="CJ898" s="501">
        <v>5045759.9999999991</v>
      </c>
      <c r="CK898" s="257" t="s">
        <v>1976</v>
      </c>
      <c r="CL898" s="108">
        <v>1.17</v>
      </c>
      <c r="CM898" s="245">
        <v>1.17</v>
      </c>
      <c r="CN898" s="109">
        <v>1.44</v>
      </c>
      <c r="CO898" s="436"/>
      <c r="CP898" s="436"/>
      <c r="CQ898" s="436"/>
      <c r="CR898" s="273"/>
      <c r="CS898" s="447">
        <v>79.753221560694726</v>
      </c>
      <c r="CT898" s="448">
        <v>38.335651467236751</v>
      </c>
      <c r="CU898" s="441">
        <v>0.67666095436637697</v>
      </c>
      <c r="CV898" s="442">
        <v>0.66843665530095631</v>
      </c>
      <c r="CW898" s="450" t="s">
        <v>2224</v>
      </c>
      <c r="CX898" s="242"/>
      <c r="CY898" s="436"/>
      <c r="CZ898" s="436"/>
      <c r="DA898" s="437"/>
      <c r="DB898" s="438"/>
      <c r="DC898" s="457">
        <v>0</v>
      </c>
      <c r="DD898" s="458">
        <v>0</v>
      </c>
      <c r="DE898" s="459">
        <v>4450</v>
      </c>
      <c r="DF898" s="357">
        <v>1483.3333333333333</v>
      </c>
    </row>
    <row r="899" spans="1:110" ht="35.25" customHeight="1" x14ac:dyDescent="0.25">
      <c r="A899" s="401" t="s">
        <v>56</v>
      </c>
      <c r="B899" s="48" t="s">
        <v>57</v>
      </c>
      <c r="C899" s="48" t="s">
        <v>1464</v>
      </c>
      <c r="D899" s="145" t="s">
        <v>1469</v>
      </c>
      <c r="E899" s="145" t="s">
        <v>1470</v>
      </c>
      <c r="F899" s="145" t="s">
        <v>1516</v>
      </c>
      <c r="G899" s="14" t="s">
        <v>1470</v>
      </c>
      <c r="H899" s="22" t="s">
        <v>1978</v>
      </c>
      <c r="I899" s="145" t="s">
        <v>1981</v>
      </c>
      <c r="J899" s="426">
        <v>2.7019992598074487</v>
      </c>
      <c r="K899" s="426">
        <v>0.95662878588900002</v>
      </c>
      <c r="L899" s="488">
        <v>120.5</v>
      </c>
      <c r="M899" s="498"/>
      <c r="N899" s="498"/>
      <c r="O899" s="498"/>
      <c r="P899" s="498"/>
      <c r="Q899" s="498"/>
      <c r="R899" s="498"/>
      <c r="S899" s="498"/>
      <c r="T899" s="498"/>
      <c r="U899" s="498"/>
      <c r="V899" s="498"/>
      <c r="W899" s="498"/>
      <c r="X899" s="498"/>
      <c r="Y899" s="498"/>
      <c r="Z899" s="498"/>
      <c r="AA899" s="498"/>
      <c r="AB899" s="498"/>
      <c r="AC899" s="498">
        <v>3</v>
      </c>
      <c r="AD899" s="498">
        <v>3</v>
      </c>
      <c r="AE899" s="498"/>
      <c r="AF899" s="498"/>
      <c r="AG899" s="585"/>
      <c r="AH899" s="498"/>
      <c r="AI899" s="498">
        <f t="shared" si="68"/>
        <v>3</v>
      </c>
      <c r="AJ899" s="498">
        <f t="shared" si="69"/>
        <v>3</v>
      </c>
      <c r="AK899" s="498"/>
      <c r="AL899" s="498"/>
      <c r="AM899" s="498"/>
      <c r="AN899" s="498"/>
      <c r="AO899" s="498"/>
      <c r="AP899" s="498"/>
      <c r="AQ899" s="498"/>
      <c r="AR899" s="498"/>
      <c r="AS899" s="498"/>
      <c r="AT899" s="498"/>
      <c r="AU899" s="498"/>
      <c r="AV899" s="498"/>
      <c r="AW899" s="498"/>
      <c r="AX899" s="498"/>
      <c r="AY899" s="498"/>
      <c r="AZ899" s="498"/>
      <c r="BA899" s="498">
        <v>14.66</v>
      </c>
      <c r="BB899" s="498">
        <v>14.66</v>
      </c>
      <c r="BC899" s="498"/>
      <c r="BD899" s="498"/>
      <c r="BE899" s="498"/>
      <c r="BF899" s="498"/>
      <c r="BG899" s="256">
        <f t="shared" si="70"/>
        <v>14.66</v>
      </c>
      <c r="BH899" s="26">
        <f t="shared" si="71"/>
        <v>14.66</v>
      </c>
      <c r="BI899" s="514">
        <f t="shared" si="67"/>
        <v>1.6850574712643677E-2</v>
      </c>
      <c r="BJ899" s="515">
        <v>0</v>
      </c>
      <c r="BK899" s="515">
        <v>0</v>
      </c>
      <c r="BL899" s="515">
        <v>0</v>
      </c>
      <c r="BM899" s="515">
        <v>0</v>
      </c>
      <c r="BN899" s="515">
        <v>0</v>
      </c>
      <c r="BO899" s="515">
        <v>0</v>
      </c>
      <c r="BP899" s="515">
        <v>0</v>
      </c>
      <c r="BQ899" s="515">
        <v>0</v>
      </c>
      <c r="BR899" s="515">
        <v>0</v>
      </c>
      <c r="BS899" s="515">
        <v>0</v>
      </c>
      <c r="BT899" s="515">
        <v>0</v>
      </c>
      <c r="BU899" s="515">
        <v>0</v>
      </c>
      <c r="BV899" s="515">
        <v>0</v>
      </c>
      <c r="BW899" s="515">
        <v>0</v>
      </c>
      <c r="BX899" s="515">
        <v>0</v>
      </c>
      <c r="BY899" s="515">
        <v>0</v>
      </c>
      <c r="BZ899" s="515">
        <v>17208.494400000003</v>
      </c>
      <c r="CA899" s="515">
        <v>17208.494400000003</v>
      </c>
      <c r="CB899" s="515">
        <v>0</v>
      </c>
      <c r="CC899" s="515">
        <v>0</v>
      </c>
      <c r="CD899" s="515">
        <v>0</v>
      </c>
      <c r="CE899" s="515">
        <v>0</v>
      </c>
      <c r="CF899" s="515">
        <v>17208.494400000003</v>
      </c>
      <c r="CG899" s="516">
        <v>17208.494400000003</v>
      </c>
      <c r="CH899" s="501">
        <v>2698080.0000000005</v>
      </c>
      <c r="CI899" s="501">
        <v>2698080.0000000005</v>
      </c>
      <c r="CJ899" s="501">
        <v>3048480.0000000005</v>
      </c>
      <c r="CK899" s="257" t="s">
        <v>1976</v>
      </c>
      <c r="CL899" s="108">
        <v>0.77</v>
      </c>
      <c r="CM899" s="245">
        <v>0.77</v>
      </c>
      <c r="CN899" s="109">
        <v>0.87</v>
      </c>
      <c r="CO899" s="436"/>
      <c r="CP899" s="436"/>
      <c r="CQ899" s="436"/>
      <c r="CR899" s="273"/>
      <c r="CS899" s="447">
        <v>87.217738666567655</v>
      </c>
      <c r="CT899" s="448">
        <v>87.217738666567655</v>
      </c>
      <c r="CU899" s="441">
        <v>0.50720184664321233</v>
      </c>
      <c r="CV899" s="442">
        <v>0.50720184664321233</v>
      </c>
      <c r="CW899" s="450" t="s">
        <v>2295</v>
      </c>
      <c r="CX899" s="242"/>
      <c r="CY899" s="436"/>
      <c r="CZ899" s="436"/>
      <c r="DA899" s="437"/>
      <c r="DB899" s="438"/>
      <c r="DC899" s="457">
        <v>18634</v>
      </c>
      <c r="DD899" s="458">
        <v>0</v>
      </c>
      <c r="DE899" s="459">
        <v>0</v>
      </c>
      <c r="DF899" s="357">
        <v>6211.333333333333</v>
      </c>
    </row>
    <row r="900" spans="1:110" ht="35.25" customHeight="1" x14ac:dyDescent="0.25">
      <c r="A900" s="401" t="s">
        <v>56</v>
      </c>
      <c r="B900" s="48" t="s">
        <v>57</v>
      </c>
      <c r="C900" s="48" t="s">
        <v>1464</v>
      </c>
      <c r="D900" s="145" t="s">
        <v>1469</v>
      </c>
      <c r="E900" s="145" t="s">
        <v>1470</v>
      </c>
      <c r="F900" s="145" t="s">
        <v>1517</v>
      </c>
      <c r="G900" s="14" t="s">
        <v>1470</v>
      </c>
      <c r="H900" s="22" t="s">
        <v>1978</v>
      </c>
      <c r="I900" s="145" t="s">
        <v>1981</v>
      </c>
      <c r="J900" s="426">
        <v>2.1615994078459591</v>
      </c>
      <c r="K900" s="426">
        <v>2.1941287833150001</v>
      </c>
      <c r="L900" s="488">
        <v>292</v>
      </c>
      <c r="M900" s="498"/>
      <c r="N900" s="498"/>
      <c r="O900" s="498"/>
      <c r="P900" s="498"/>
      <c r="Q900" s="498"/>
      <c r="R900" s="498"/>
      <c r="S900" s="498"/>
      <c r="T900" s="498"/>
      <c r="U900" s="498"/>
      <c r="V900" s="498"/>
      <c r="W900" s="498"/>
      <c r="X900" s="498"/>
      <c r="Y900" s="498"/>
      <c r="Z900" s="498"/>
      <c r="AA900" s="498"/>
      <c r="AB900" s="498"/>
      <c r="AC900" s="498">
        <v>4</v>
      </c>
      <c r="AD900" s="498">
        <v>4</v>
      </c>
      <c r="AE900" s="498"/>
      <c r="AF900" s="498"/>
      <c r="AG900" s="585"/>
      <c r="AH900" s="498"/>
      <c r="AI900" s="498">
        <f t="shared" si="68"/>
        <v>4</v>
      </c>
      <c r="AJ900" s="498">
        <f t="shared" si="69"/>
        <v>4</v>
      </c>
      <c r="AK900" s="498"/>
      <c r="AL900" s="498"/>
      <c r="AM900" s="498"/>
      <c r="AN900" s="498"/>
      <c r="AO900" s="498"/>
      <c r="AP900" s="498"/>
      <c r="AQ900" s="498"/>
      <c r="AR900" s="498"/>
      <c r="AS900" s="498"/>
      <c r="AT900" s="498"/>
      <c r="AU900" s="498"/>
      <c r="AV900" s="498"/>
      <c r="AW900" s="498"/>
      <c r="AX900" s="498"/>
      <c r="AY900" s="498"/>
      <c r="AZ900" s="498"/>
      <c r="BA900" s="498">
        <v>20.66</v>
      </c>
      <c r="BB900" s="498">
        <v>20.66</v>
      </c>
      <c r="BC900" s="498"/>
      <c r="BD900" s="498"/>
      <c r="BE900" s="498"/>
      <c r="BF900" s="498"/>
      <c r="BG900" s="256">
        <f t="shared" si="70"/>
        <v>20.66</v>
      </c>
      <c r="BH900" s="26">
        <f t="shared" si="71"/>
        <v>20.66</v>
      </c>
      <c r="BI900" s="514">
        <f t="shared" si="67"/>
        <v>1.8283185840707969E-2</v>
      </c>
      <c r="BJ900" s="515">
        <v>0</v>
      </c>
      <c r="BK900" s="515">
        <v>0</v>
      </c>
      <c r="BL900" s="515">
        <v>0</v>
      </c>
      <c r="BM900" s="515">
        <v>0</v>
      </c>
      <c r="BN900" s="515">
        <v>0</v>
      </c>
      <c r="BO900" s="515">
        <v>0</v>
      </c>
      <c r="BP900" s="515">
        <v>0</v>
      </c>
      <c r="BQ900" s="515">
        <v>0</v>
      </c>
      <c r="BR900" s="515">
        <v>0</v>
      </c>
      <c r="BS900" s="515">
        <v>0</v>
      </c>
      <c r="BT900" s="515">
        <v>0</v>
      </c>
      <c r="BU900" s="515">
        <v>0</v>
      </c>
      <c r="BV900" s="515">
        <v>0</v>
      </c>
      <c r="BW900" s="515">
        <v>0</v>
      </c>
      <c r="BX900" s="515">
        <v>0</v>
      </c>
      <c r="BY900" s="515">
        <v>0</v>
      </c>
      <c r="BZ900" s="515">
        <v>24251.5344</v>
      </c>
      <c r="CA900" s="515">
        <v>24251.5344</v>
      </c>
      <c r="CB900" s="515">
        <v>0</v>
      </c>
      <c r="CC900" s="515">
        <v>0</v>
      </c>
      <c r="CD900" s="515">
        <v>0</v>
      </c>
      <c r="CE900" s="515">
        <v>0</v>
      </c>
      <c r="CF900" s="515">
        <v>24251.5344</v>
      </c>
      <c r="CG900" s="516">
        <v>24251.5344</v>
      </c>
      <c r="CH900" s="501">
        <v>2277600</v>
      </c>
      <c r="CI900" s="501">
        <v>2277600</v>
      </c>
      <c r="CJ900" s="501">
        <v>3959519.9999999995</v>
      </c>
      <c r="CK900" s="257" t="s">
        <v>1976</v>
      </c>
      <c r="CL900" s="108">
        <v>0.65</v>
      </c>
      <c r="CM900" s="245">
        <v>0.65</v>
      </c>
      <c r="CN900" s="109">
        <v>1.1299999999999999</v>
      </c>
      <c r="CO900" s="436"/>
      <c r="CP900" s="436"/>
      <c r="CQ900" s="436"/>
      <c r="CR900" s="273"/>
      <c r="CS900" s="447">
        <v>62.759789469699164</v>
      </c>
      <c r="CT900" s="448">
        <v>58.735420453163044</v>
      </c>
      <c r="CU900" s="441">
        <v>0.39368056778659427</v>
      </c>
      <c r="CV900" s="442">
        <v>0.35422596958525981</v>
      </c>
      <c r="CW900" s="450" t="s">
        <v>2224</v>
      </c>
      <c r="CX900" s="242"/>
      <c r="CY900" s="436"/>
      <c r="CZ900" s="436"/>
      <c r="DA900" s="437"/>
      <c r="DB900" s="438"/>
      <c r="DC900" s="457">
        <v>0</v>
      </c>
      <c r="DD900" s="458">
        <v>0</v>
      </c>
      <c r="DE900" s="459">
        <v>49635</v>
      </c>
      <c r="DF900" s="357">
        <v>16545</v>
      </c>
    </row>
    <row r="901" spans="1:110" ht="35.25" customHeight="1" x14ac:dyDescent="0.25">
      <c r="A901" s="401" t="s">
        <v>56</v>
      </c>
      <c r="B901" s="48" t="s">
        <v>57</v>
      </c>
      <c r="C901" s="48" t="s">
        <v>1464</v>
      </c>
      <c r="D901" s="145" t="s">
        <v>1469</v>
      </c>
      <c r="E901" s="145" t="s">
        <v>1470</v>
      </c>
      <c r="F901" s="145" t="s">
        <v>1518</v>
      </c>
      <c r="G901" s="14" t="s">
        <v>1470</v>
      </c>
      <c r="H901" s="22" t="s">
        <v>1978</v>
      </c>
      <c r="I901" s="145" t="s">
        <v>1981</v>
      </c>
      <c r="J901" s="426">
        <v>1.851770159388038</v>
      </c>
      <c r="K901" s="426">
        <v>2.0435606018100003</v>
      </c>
      <c r="L901" s="488">
        <v>692.4</v>
      </c>
      <c r="M901" s="498"/>
      <c r="N901" s="498"/>
      <c r="O901" s="498"/>
      <c r="P901" s="498"/>
      <c r="Q901" s="498"/>
      <c r="R901" s="498"/>
      <c r="S901" s="498"/>
      <c r="T901" s="498"/>
      <c r="U901" s="498"/>
      <c r="V901" s="498"/>
      <c r="W901" s="498"/>
      <c r="X901" s="498"/>
      <c r="Y901" s="498"/>
      <c r="Z901" s="498"/>
      <c r="AA901" s="498"/>
      <c r="AB901" s="498"/>
      <c r="AC901" s="498">
        <v>3</v>
      </c>
      <c r="AD901" s="498">
        <v>3</v>
      </c>
      <c r="AE901" s="498"/>
      <c r="AF901" s="498"/>
      <c r="AG901" s="585"/>
      <c r="AH901" s="498"/>
      <c r="AI901" s="498">
        <f t="shared" si="68"/>
        <v>3</v>
      </c>
      <c r="AJ901" s="498">
        <f t="shared" si="69"/>
        <v>3</v>
      </c>
      <c r="AK901" s="498"/>
      <c r="AL901" s="498"/>
      <c r="AM901" s="498"/>
      <c r="AN901" s="498"/>
      <c r="AO901" s="498"/>
      <c r="AP901" s="498"/>
      <c r="AQ901" s="498"/>
      <c r="AR901" s="498"/>
      <c r="AS901" s="498"/>
      <c r="AT901" s="498"/>
      <c r="AU901" s="498"/>
      <c r="AV901" s="498"/>
      <c r="AW901" s="498"/>
      <c r="AX901" s="498"/>
      <c r="AY901" s="498"/>
      <c r="AZ901" s="498"/>
      <c r="BA901" s="498">
        <v>22</v>
      </c>
      <c r="BB901" s="498">
        <v>22</v>
      </c>
      <c r="BC901" s="498"/>
      <c r="BD901" s="498"/>
      <c r="BE901" s="498"/>
      <c r="BF901" s="498"/>
      <c r="BG901" s="256">
        <f t="shared" si="70"/>
        <v>22</v>
      </c>
      <c r="BH901" s="26">
        <f t="shared" si="71"/>
        <v>22</v>
      </c>
      <c r="BI901" s="514">
        <f t="shared" si="67"/>
        <v>1.5942028985507246E-2</v>
      </c>
      <c r="BJ901" s="515">
        <v>0</v>
      </c>
      <c r="BK901" s="515">
        <v>0</v>
      </c>
      <c r="BL901" s="515">
        <v>0</v>
      </c>
      <c r="BM901" s="515">
        <v>0</v>
      </c>
      <c r="BN901" s="515">
        <v>0</v>
      </c>
      <c r="BO901" s="515">
        <v>0</v>
      </c>
      <c r="BP901" s="515">
        <v>0</v>
      </c>
      <c r="BQ901" s="515">
        <v>0</v>
      </c>
      <c r="BR901" s="515">
        <v>0</v>
      </c>
      <c r="BS901" s="515">
        <v>0</v>
      </c>
      <c r="BT901" s="515">
        <v>0</v>
      </c>
      <c r="BU901" s="515">
        <v>0</v>
      </c>
      <c r="BV901" s="515">
        <v>0</v>
      </c>
      <c r="BW901" s="515">
        <v>0</v>
      </c>
      <c r="BX901" s="515">
        <v>0</v>
      </c>
      <c r="BY901" s="515">
        <v>0</v>
      </c>
      <c r="BZ901" s="515">
        <v>25824.480000000003</v>
      </c>
      <c r="CA901" s="515">
        <v>25824.480000000003</v>
      </c>
      <c r="CB901" s="515">
        <v>0</v>
      </c>
      <c r="CC901" s="515">
        <v>0</v>
      </c>
      <c r="CD901" s="515">
        <v>0</v>
      </c>
      <c r="CE901" s="515">
        <v>0</v>
      </c>
      <c r="CF901" s="515">
        <v>25824.480000000003</v>
      </c>
      <c r="CG901" s="516">
        <v>25824.480000000003</v>
      </c>
      <c r="CH901" s="501">
        <v>4800480.0000000009</v>
      </c>
      <c r="CI901" s="501">
        <v>4800480.0000000009</v>
      </c>
      <c r="CJ901" s="501">
        <v>4835519.9999999991</v>
      </c>
      <c r="CK901" s="257" t="s">
        <v>1976</v>
      </c>
      <c r="CL901" s="108">
        <v>1.37</v>
      </c>
      <c r="CM901" s="245">
        <v>1.37</v>
      </c>
      <c r="CN901" s="109">
        <v>1.38</v>
      </c>
      <c r="CO901" s="436"/>
      <c r="CP901" s="436"/>
      <c r="CQ901" s="436"/>
      <c r="CR901" s="273"/>
      <c r="CS901" s="447">
        <v>18.623696022918072</v>
      </c>
      <c r="CT901" s="448">
        <v>18.623696022918072</v>
      </c>
      <c r="CU901" s="441">
        <v>7.0593580460042202E-2</v>
      </c>
      <c r="CV901" s="442">
        <v>7.0593580460042202E-2</v>
      </c>
      <c r="CW901" s="450" t="s">
        <v>2224</v>
      </c>
      <c r="CX901" s="242"/>
      <c r="CY901" s="436"/>
      <c r="CZ901" s="436"/>
      <c r="DA901" s="437"/>
      <c r="DB901" s="438"/>
      <c r="DC901" s="457">
        <v>0</v>
      </c>
      <c r="DD901" s="458">
        <v>0</v>
      </c>
      <c r="DE901" s="459">
        <v>0</v>
      </c>
      <c r="DF901" s="357">
        <v>0</v>
      </c>
    </row>
    <row r="902" spans="1:110" ht="35.25" customHeight="1" x14ac:dyDescent="0.25">
      <c r="A902" s="401" t="s">
        <v>56</v>
      </c>
      <c r="B902" s="48" t="s">
        <v>57</v>
      </c>
      <c r="C902" s="48" t="s">
        <v>1464</v>
      </c>
      <c r="D902" s="145" t="s">
        <v>1469</v>
      </c>
      <c r="E902" s="145" t="s">
        <v>1470</v>
      </c>
      <c r="F902" s="145" t="s">
        <v>1519</v>
      </c>
      <c r="G902" s="14" t="s">
        <v>1470</v>
      </c>
      <c r="H902" s="22" t="s">
        <v>1979</v>
      </c>
      <c r="I902" s="145" t="s">
        <v>1981</v>
      </c>
      <c r="J902" s="426">
        <v>1.9454394670613628</v>
      </c>
      <c r="K902" s="426">
        <v>0.33768939323700004</v>
      </c>
      <c r="L902" s="488">
        <v>10.9</v>
      </c>
      <c r="M902" s="498"/>
      <c r="N902" s="498"/>
      <c r="O902" s="498"/>
      <c r="P902" s="498"/>
      <c r="Q902" s="498"/>
      <c r="R902" s="498"/>
      <c r="S902" s="498"/>
      <c r="T902" s="498"/>
      <c r="U902" s="498"/>
      <c r="V902" s="498"/>
      <c r="W902" s="498"/>
      <c r="X902" s="498"/>
      <c r="Y902" s="498"/>
      <c r="Z902" s="498"/>
      <c r="AA902" s="498"/>
      <c r="AB902" s="498"/>
      <c r="AC902" s="498">
        <v>1</v>
      </c>
      <c r="AD902" s="498">
        <v>1</v>
      </c>
      <c r="AE902" s="498"/>
      <c r="AF902" s="498"/>
      <c r="AG902" s="585"/>
      <c r="AH902" s="498"/>
      <c r="AI902" s="498">
        <f t="shared" si="68"/>
        <v>1</v>
      </c>
      <c r="AJ902" s="498">
        <f t="shared" si="69"/>
        <v>1</v>
      </c>
      <c r="AK902" s="498"/>
      <c r="AL902" s="498"/>
      <c r="AM902" s="498"/>
      <c r="AN902" s="498"/>
      <c r="AO902" s="498"/>
      <c r="AP902" s="498"/>
      <c r="AQ902" s="498"/>
      <c r="AR902" s="498"/>
      <c r="AS902" s="498"/>
      <c r="AT902" s="498"/>
      <c r="AU902" s="498"/>
      <c r="AV902" s="498"/>
      <c r="AW902" s="498"/>
      <c r="AX902" s="498"/>
      <c r="AY902" s="498"/>
      <c r="AZ902" s="498"/>
      <c r="BA902" s="498">
        <v>23</v>
      </c>
      <c r="BB902" s="498">
        <v>23</v>
      </c>
      <c r="BC902" s="498"/>
      <c r="BD902" s="498"/>
      <c r="BE902" s="498"/>
      <c r="BF902" s="498"/>
      <c r="BG902" s="256">
        <f t="shared" si="70"/>
        <v>23</v>
      </c>
      <c r="BH902" s="26">
        <f t="shared" si="71"/>
        <v>23</v>
      </c>
      <c r="BI902" s="514">
        <f t="shared" si="67"/>
        <v>4.8936170212765959E-2</v>
      </c>
      <c r="BJ902" s="515">
        <v>0</v>
      </c>
      <c r="BK902" s="515">
        <v>0</v>
      </c>
      <c r="BL902" s="515">
        <v>0</v>
      </c>
      <c r="BM902" s="515">
        <v>0</v>
      </c>
      <c r="BN902" s="515">
        <v>0</v>
      </c>
      <c r="BO902" s="515">
        <v>0</v>
      </c>
      <c r="BP902" s="515">
        <v>0</v>
      </c>
      <c r="BQ902" s="515">
        <v>0</v>
      </c>
      <c r="BR902" s="515">
        <v>0</v>
      </c>
      <c r="BS902" s="515">
        <v>0</v>
      </c>
      <c r="BT902" s="515">
        <v>0</v>
      </c>
      <c r="BU902" s="515">
        <v>0</v>
      </c>
      <c r="BV902" s="515">
        <v>0</v>
      </c>
      <c r="BW902" s="515">
        <v>0</v>
      </c>
      <c r="BX902" s="515">
        <v>0</v>
      </c>
      <c r="BY902" s="515">
        <v>0</v>
      </c>
      <c r="BZ902" s="515">
        <v>26998.320000000003</v>
      </c>
      <c r="CA902" s="515">
        <v>26998.320000000003</v>
      </c>
      <c r="CB902" s="515">
        <v>0</v>
      </c>
      <c r="CC902" s="515">
        <v>0</v>
      </c>
      <c r="CD902" s="515">
        <v>0</v>
      </c>
      <c r="CE902" s="515">
        <v>0</v>
      </c>
      <c r="CF902" s="515">
        <v>26998.320000000003</v>
      </c>
      <c r="CG902" s="516">
        <v>26998.320000000003</v>
      </c>
      <c r="CH902" s="501">
        <v>876000</v>
      </c>
      <c r="CI902" s="501">
        <v>876000</v>
      </c>
      <c r="CJ902" s="501">
        <v>1646880</v>
      </c>
      <c r="CK902" s="257" t="s">
        <v>1976</v>
      </c>
      <c r="CL902" s="108">
        <v>0.25</v>
      </c>
      <c r="CM902" s="245">
        <v>0.25</v>
      </c>
      <c r="CN902" s="109">
        <v>0.47</v>
      </c>
      <c r="CO902" s="436"/>
      <c r="CP902" s="436"/>
      <c r="CQ902" s="436"/>
      <c r="CR902" s="273"/>
      <c r="CS902" s="447">
        <v>0</v>
      </c>
      <c r="CT902" s="448">
        <v>0</v>
      </c>
      <c r="CU902" s="441">
        <v>0</v>
      </c>
      <c r="CV902" s="442">
        <v>0</v>
      </c>
      <c r="CW902" s="450" t="s">
        <v>2217</v>
      </c>
      <c r="CX902" s="242"/>
      <c r="CY902" s="436"/>
      <c r="CZ902" s="436"/>
      <c r="DA902" s="437"/>
      <c r="DB902" s="438"/>
      <c r="DC902" s="457">
        <v>0</v>
      </c>
      <c r="DD902" s="458">
        <v>0</v>
      </c>
      <c r="DE902" s="459">
        <v>0</v>
      </c>
      <c r="DF902" s="357">
        <v>0</v>
      </c>
    </row>
    <row r="903" spans="1:110" ht="35.25" customHeight="1" x14ac:dyDescent="0.25">
      <c r="A903" s="401" t="s">
        <v>56</v>
      </c>
      <c r="B903" s="48" t="s">
        <v>57</v>
      </c>
      <c r="C903" s="48" t="s">
        <v>1464</v>
      </c>
      <c r="D903" s="145" t="s">
        <v>1469</v>
      </c>
      <c r="E903" s="145" t="s">
        <v>1470</v>
      </c>
      <c r="F903" s="145" t="s">
        <v>1520</v>
      </c>
      <c r="G903" s="14" t="s">
        <v>1470</v>
      </c>
      <c r="H903" s="22" t="s">
        <v>1979</v>
      </c>
      <c r="I903" s="145" t="s">
        <v>1981</v>
      </c>
      <c r="J903" s="426">
        <v>2.1471887451269858</v>
      </c>
      <c r="K903" s="426">
        <v>2.1928030257420001</v>
      </c>
      <c r="L903" s="488">
        <v>750.8</v>
      </c>
      <c r="M903" s="498"/>
      <c r="N903" s="498"/>
      <c r="O903" s="498"/>
      <c r="P903" s="498"/>
      <c r="Q903" s="498"/>
      <c r="R903" s="498"/>
      <c r="S903" s="498"/>
      <c r="T903" s="498"/>
      <c r="U903" s="498"/>
      <c r="V903" s="498"/>
      <c r="W903" s="498"/>
      <c r="X903" s="498"/>
      <c r="Y903" s="498"/>
      <c r="Z903" s="498"/>
      <c r="AA903" s="498"/>
      <c r="AB903" s="498"/>
      <c r="AC903" s="498">
        <v>14</v>
      </c>
      <c r="AD903" s="498">
        <v>14</v>
      </c>
      <c r="AE903" s="498"/>
      <c r="AF903" s="498"/>
      <c r="AG903" s="585"/>
      <c r="AH903" s="498"/>
      <c r="AI903" s="498">
        <f t="shared" si="68"/>
        <v>14</v>
      </c>
      <c r="AJ903" s="498">
        <f t="shared" si="69"/>
        <v>14</v>
      </c>
      <c r="AK903" s="498"/>
      <c r="AL903" s="498"/>
      <c r="AM903" s="498"/>
      <c r="AN903" s="498"/>
      <c r="AO903" s="498"/>
      <c r="AP903" s="498"/>
      <c r="AQ903" s="498"/>
      <c r="AR903" s="498"/>
      <c r="AS903" s="498"/>
      <c r="AT903" s="498"/>
      <c r="AU903" s="498"/>
      <c r="AV903" s="498"/>
      <c r="AW903" s="498"/>
      <c r="AX903" s="498"/>
      <c r="AY903" s="498"/>
      <c r="AZ903" s="498"/>
      <c r="BA903" s="498">
        <v>81.790000000000006</v>
      </c>
      <c r="BB903" s="498">
        <v>81.790000000000006</v>
      </c>
      <c r="BC903" s="498"/>
      <c r="BD903" s="498"/>
      <c r="BE903" s="498"/>
      <c r="BF903" s="498"/>
      <c r="BG903" s="256">
        <f t="shared" si="70"/>
        <v>81.790000000000006</v>
      </c>
      <c r="BH903" s="26">
        <f t="shared" si="71"/>
        <v>81.790000000000006</v>
      </c>
      <c r="BI903" s="514">
        <f t="shared" si="67"/>
        <v>4.9569696969696972E-2</v>
      </c>
      <c r="BJ903" s="515">
        <v>0</v>
      </c>
      <c r="BK903" s="515">
        <v>0</v>
      </c>
      <c r="BL903" s="515">
        <v>0</v>
      </c>
      <c r="BM903" s="515">
        <v>0</v>
      </c>
      <c r="BN903" s="515">
        <v>0</v>
      </c>
      <c r="BO903" s="515">
        <v>0</v>
      </c>
      <c r="BP903" s="515">
        <v>0</v>
      </c>
      <c r="BQ903" s="515">
        <v>0</v>
      </c>
      <c r="BR903" s="515">
        <v>0</v>
      </c>
      <c r="BS903" s="515">
        <v>0</v>
      </c>
      <c r="BT903" s="515">
        <v>0</v>
      </c>
      <c r="BU903" s="515">
        <v>0</v>
      </c>
      <c r="BV903" s="515">
        <v>0</v>
      </c>
      <c r="BW903" s="515">
        <v>0</v>
      </c>
      <c r="BX903" s="515">
        <v>0</v>
      </c>
      <c r="BY903" s="515">
        <v>0</v>
      </c>
      <c r="BZ903" s="515">
        <v>96008.373600000006</v>
      </c>
      <c r="CA903" s="515">
        <v>96008.373600000006</v>
      </c>
      <c r="CB903" s="515">
        <v>0</v>
      </c>
      <c r="CC903" s="515">
        <v>0</v>
      </c>
      <c r="CD903" s="515">
        <v>0</v>
      </c>
      <c r="CE903" s="515">
        <v>0</v>
      </c>
      <c r="CF903" s="515">
        <v>96008.373600000006</v>
      </c>
      <c r="CG903" s="516">
        <v>96008.373600000006</v>
      </c>
      <c r="CH903" s="501">
        <v>4800480.0000000009</v>
      </c>
      <c r="CI903" s="501">
        <v>4800480.0000000009</v>
      </c>
      <c r="CJ903" s="501">
        <v>5781600</v>
      </c>
      <c r="CK903" s="257" t="s">
        <v>1976</v>
      </c>
      <c r="CL903" s="108">
        <v>1.37</v>
      </c>
      <c r="CM903" s="245">
        <v>1.37</v>
      </c>
      <c r="CN903" s="109">
        <v>1.65</v>
      </c>
      <c r="CO903" s="436"/>
      <c r="CP903" s="436"/>
      <c r="CQ903" s="436"/>
      <c r="CR903" s="273"/>
      <c r="CS903" s="447">
        <v>0.34498938666070816</v>
      </c>
      <c r="CT903" s="448">
        <v>0.34498938666070816</v>
      </c>
      <c r="CU903" s="441">
        <v>8.0437939894983778E-3</v>
      </c>
      <c r="CV903" s="442">
        <v>8.0437939894983778E-3</v>
      </c>
      <c r="CW903" s="450" t="s">
        <v>2233</v>
      </c>
      <c r="CX903" s="242"/>
      <c r="CY903" s="436"/>
      <c r="CZ903" s="436"/>
      <c r="DA903" s="437"/>
      <c r="DB903" s="438"/>
      <c r="DC903" s="457">
        <v>0</v>
      </c>
      <c r="DD903" s="458">
        <v>0</v>
      </c>
      <c r="DE903" s="459">
        <v>0</v>
      </c>
      <c r="DF903" s="357">
        <v>0</v>
      </c>
    </row>
    <row r="904" spans="1:110" ht="35.25" customHeight="1" x14ac:dyDescent="0.25">
      <c r="A904" s="401" t="s">
        <v>56</v>
      </c>
      <c r="B904" s="48" t="s">
        <v>57</v>
      </c>
      <c r="C904" s="48" t="s">
        <v>1464</v>
      </c>
      <c r="D904" s="145" t="s">
        <v>1521</v>
      </c>
      <c r="E904" s="145" t="s">
        <v>1522</v>
      </c>
      <c r="F904" s="145" t="s">
        <v>1523</v>
      </c>
      <c r="G904" s="14" t="s">
        <v>1522</v>
      </c>
      <c r="H904" s="22" t="s">
        <v>1978</v>
      </c>
      <c r="I904" s="145" t="s">
        <v>1975</v>
      </c>
      <c r="J904" s="426">
        <v>10.882821634116768</v>
      </c>
      <c r="K904" s="426">
        <v>18.965340869643001</v>
      </c>
      <c r="L904" s="488">
        <v>762.3</v>
      </c>
      <c r="M904" s="498"/>
      <c r="N904" s="498"/>
      <c r="O904" s="498"/>
      <c r="P904" s="498"/>
      <c r="Q904" s="498"/>
      <c r="R904" s="498"/>
      <c r="S904" s="498"/>
      <c r="T904" s="498"/>
      <c r="U904" s="498"/>
      <c r="V904" s="498"/>
      <c r="W904" s="498"/>
      <c r="X904" s="498"/>
      <c r="Y904" s="498">
        <v>1</v>
      </c>
      <c r="Z904" s="498">
        <v>1</v>
      </c>
      <c r="AA904" s="498"/>
      <c r="AB904" s="498"/>
      <c r="AC904" s="498">
        <v>24</v>
      </c>
      <c r="AD904" s="498">
        <v>24</v>
      </c>
      <c r="AE904" s="498"/>
      <c r="AF904" s="498"/>
      <c r="AG904" s="585"/>
      <c r="AH904" s="498"/>
      <c r="AI904" s="498">
        <f t="shared" si="68"/>
        <v>25</v>
      </c>
      <c r="AJ904" s="498">
        <f t="shared" si="69"/>
        <v>25</v>
      </c>
      <c r="AK904" s="498"/>
      <c r="AL904" s="498"/>
      <c r="AM904" s="498"/>
      <c r="AN904" s="498"/>
      <c r="AO904" s="498"/>
      <c r="AP904" s="498"/>
      <c r="AQ904" s="498"/>
      <c r="AR904" s="498"/>
      <c r="AS904" s="498"/>
      <c r="AT904" s="498"/>
      <c r="AU904" s="498"/>
      <c r="AV904" s="498"/>
      <c r="AW904" s="498">
        <v>1.2</v>
      </c>
      <c r="AX904" s="498">
        <v>1.2</v>
      </c>
      <c r="AY904" s="498"/>
      <c r="AZ904" s="498"/>
      <c r="BA904" s="498">
        <v>1006.84</v>
      </c>
      <c r="BB904" s="498">
        <v>1006.84</v>
      </c>
      <c r="BC904" s="498"/>
      <c r="BD904" s="498"/>
      <c r="BE904" s="498"/>
      <c r="BF904" s="498"/>
      <c r="BG904" s="256">
        <f t="shared" si="70"/>
        <v>1008.0400000000001</v>
      </c>
      <c r="BH904" s="26">
        <f t="shared" si="71"/>
        <v>1008.0400000000001</v>
      </c>
      <c r="BI904" s="514">
        <f t="shared" si="67"/>
        <v>0.12792385786802032</v>
      </c>
      <c r="BJ904" s="515">
        <v>0</v>
      </c>
      <c r="BK904" s="515">
        <v>0</v>
      </c>
      <c r="BL904" s="515">
        <v>0</v>
      </c>
      <c r="BM904" s="515">
        <v>0</v>
      </c>
      <c r="BN904" s="515">
        <v>0</v>
      </c>
      <c r="BO904" s="515">
        <v>0</v>
      </c>
      <c r="BP904" s="515">
        <v>0</v>
      </c>
      <c r="BQ904" s="515">
        <v>0</v>
      </c>
      <c r="BR904" s="515">
        <v>0</v>
      </c>
      <c r="BS904" s="515">
        <v>0</v>
      </c>
      <c r="BT904" s="515">
        <v>0</v>
      </c>
      <c r="BU904" s="515">
        <v>0</v>
      </c>
      <c r="BV904" s="515">
        <v>6054.9119999999994</v>
      </c>
      <c r="BW904" s="515">
        <v>6054.9119999999994</v>
      </c>
      <c r="BX904" s="515">
        <v>0</v>
      </c>
      <c r="BY904" s="515">
        <v>0</v>
      </c>
      <c r="BZ904" s="515">
        <v>1181869.0656000001</v>
      </c>
      <c r="CA904" s="515">
        <v>1181869.0656000001</v>
      </c>
      <c r="CB904" s="515">
        <v>0</v>
      </c>
      <c r="CC904" s="515">
        <v>0</v>
      </c>
      <c r="CD904" s="515">
        <v>0</v>
      </c>
      <c r="CE904" s="515">
        <v>0</v>
      </c>
      <c r="CF904" s="515">
        <v>1187923.9776000001</v>
      </c>
      <c r="CG904" s="516">
        <v>1187923.9776000001</v>
      </c>
      <c r="CH904" s="501">
        <v>19797600.000000004</v>
      </c>
      <c r="CI904" s="501">
        <v>19797600.000000004</v>
      </c>
      <c r="CJ904" s="501">
        <v>27611520</v>
      </c>
      <c r="CK904" s="257" t="s">
        <v>1976</v>
      </c>
      <c r="CL904" s="108">
        <v>5.65</v>
      </c>
      <c r="CM904" s="245">
        <v>5.65</v>
      </c>
      <c r="CN904" s="109">
        <v>7.88</v>
      </c>
      <c r="CO904" s="436"/>
      <c r="CP904" s="436"/>
      <c r="CQ904" s="436"/>
      <c r="CR904" s="273"/>
      <c r="CS904" s="447">
        <v>63.926693453519647</v>
      </c>
      <c r="CT904" s="448">
        <v>57.474135517358739</v>
      </c>
      <c r="CU904" s="441">
        <v>0.80104694209817007</v>
      </c>
      <c r="CV904" s="442">
        <v>0.78486854244797344</v>
      </c>
      <c r="CW904" s="450" t="s">
        <v>2228</v>
      </c>
      <c r="CX904" s="242"/>
      <c r="CY904" s="436"/>
      <c r="CZ904" s="436"/>
      <c r="DA904" s="437"/>
      <c r="DB904" s="438"/>
      <c r="DC904" s="457">
        <v>0</v>
      </c>
      <c r="DD904" s="458">
        <v>85998</v>
      </c>
      <c r="DE904" s="459">
        <v>0</v>
      </c>
      <c r="DF904" s="357">
        <v>28666</v>
      </c>
    </row>
    <row r="905" spans="1:110" ht="35.25" customHeight="1" x14ac:dyDescent="0.25">
      <c r="A905" s="401" t="s">
        <v>56</v>
      </c>
      <c r="B905" s="48" t="s">
        <v>57</v>
      </c>
      <c r="C905" s="48" t="s">
        <v>1464</v>
      </c>
      <c r="D905" s="145" t="s">
        <v>1521</v>
      </c>
      <c r="E905" s="145" t="s">
        <v>1522</v>
      </c>
      <c r="F905" s="145" t="s">
        <v>1524</v>
      </c>
      <c r="G905" s="14" t="s">
        <v>1525</v>
      </c>
      <c r="H905" s="22" t="s">
        <v>1978</v>
      </c>
      <c r="I905" s="145" t="s">
        <v>1975</v>
      </c>
      <c r="J905" s="426">
        <v>10.882821634116768</v>
      </c>
      <c r="K905" s="426">
        <v>43.828030211868004</v>
      </c>
      <c r="L905" s="488">
        <v>2488.4</v>
      </c>
      <c r="M905" s="498"/>
      <c r="N905" s="498"/>
      <c r="O905" s="498"/>
      <c r="P905" s="498"/>
      <c r="Q905" s="498">
        <v>1</v>
      </c>
      <c r="R905" s="498">
        <v>1</v>
      </c>
      <c r="S905" s="498"/>
      <c r="T905" s="498"/>
      <c r="U905" s="498"/>
      <c r="V905" s="498"/>
      <c r="W905" s="498"/>
      <c r="X905" s="498"/>
      <c r="Y905" s="498"/>
      <c r="Z905" s="498"/>
      <c r="AA905" s="498"/>
      <c r="AB905" s="498"/>
      <c r="AC905" s="498">
        <v>136</v>
      </c>
      <c r="AD905" s="498">
        <v>136</v>
      </c>
      <c r="AE905" s="498"/>
      <c r="AF905" s="498"/>
      <c r="AG905" s="585"/>
      <c r="AH905" s="498"/>
      <c r="AI905" s="498">
        <f t="shared" si="68"/>
        <v>137</v>
      </c>
      <c r="AJ905" s="498">
        <f t="shared" si="69"/>
        <v>137</v>
      </c>
      <c r="AK905" s="498"/>
      <c r="AL905" s="498"/>
      <c r="AM905" s="498"/>
      <c r="AN905" s="498"/>
      <c r="AO905" s="498">
        <v>5000</v>
      </c>
      <c r="AP905" s="498">
        <v>5000</v>
      </c>
      <c r="AQ905" s="498"/>
      <c r="AR905" s="498"/>
      <c r="AS905" s="498"/>
      <c r="AT905" s="498"/>
      <c r="AU905" s="498"/>
      <c r="AV905" s="498"/>
      <c r="AW905" s="498"/>
      <c r="AX905" s="498"/>
      <c r="AY905" s="498"/>
      <c r="AZ905" s="498"/>
      <c r="BA905" s="498">
        <v>808.06</v>
      </c>
      <c r="BB905" s="498">
        <v>808.06</v>
      </c>
      <c r="BC905" s="498"/>
      <c r="BD905" s="498"/>
      <c r="BE905" s="498"/>
      <c r="BF905" s="498"/>
      <c r="BG905" s="256">
        <f t="shared" si="70"/>
        <v>5808.0599999999995</v>
      </c>
      <c r="BH905" s="26">
        <f t="shared" si="71"/>
        <v>5808.0599999999995</v>
      </c>
      <c r="BI905" s="514">
        <f t="shared" ref="BI905:BI968" si="72">IF(CN905=0,0,BG905/1000/CN905)</f>
        <v>0.70486165048543681</v>
      </c>
      <c r="BJ905" s="515">
        <v>0</v>
      </c>
      <c r="BK905" s="515">
        <v>0</v>
      </c>
      <c r="BL905" s="515">
        <v>0</v>
      </c>
      <c r="BM905" s="515">
        <v>0</v>
      </c>
      <c r="BN905" s="515">
        <v>17520000</v>
      </c>
      <c r="BO905" s="515">
        <v>17520000</v>
      </c>
      <c r="BP905" s="515">
        <v>0</v>
      </c>
      <c r="BQ905" s="515">
        <v>0</v>
      </c>
      <c r="BR905" s="515">
        <v>0</v>
      </c>
      <c r="BS905" s="515">
        <v>0</v>
      </c>
      <c r="BT905" s="515">
        <v>0</v>
      </c>
      <c r="BU905" s="515">
        <v>0</v>
      </c>
      <c r="BV905" s="515">
        <v>0</v>
      </c>
      <c r="BW905" s="515">
        <v>0</v>
      </c>
      <c r="BX905" s="515">
        <v>0</v>
      </c>
      <c r="BY905" s="515">
        <v>0</v>
      </c>
      <c r="BZ905" s="515">
        <v>948533.15040000004</v>
      </c>
      <c r="CA905" s="515">
        <v>948533.15040000004</v>
      </c>
      <c r="CB905" s="515">
        <v>0</v>
      </c>
      <c r="CC905" s="515">
        <v>0</v>
      </c>
      <c r="CD905" s="515">
        <v>0</v>
      </c>
      <c r="CE905" s="515">
        <v>0</v>
      </c>
      <c r="CF905" s="515">
        <v>18468533.150400002</v>
      </c>
      <c r="CG905" s="516">
        <v>18468533.150400002</v>
      </c>
      <c r="CH905" s="501">
        <v>25859520</v>
      </c>
      <c r="CI905" s="501">
        <v>25859520</v>
      </c>
      <c r="CJ905" s="501">
        <v>28872960.000000004</v>
      </c>
      <c r="CK905" s="257" t="s">
        <v>1976</v>
      </c>
      <c r="CL905" s="108">
        <v>7.38</v>
      </c>
      <c r="CM905" s="245">
        <v>7.38</v>
      </c>
      <c r="CN905" s="109">
        <v>8.24</v>
      </c>
      <c r="CO905" s="436"/>
      <c r="CP905" s="436"/>
      <c r="CQ905" s="436"/>
      <c r="CR905" s="273"/>
      <c r="CS905" s="447">
        <v>256.84099545216264</v>
      </c>
      <c r="CT905" s="448">
        <v>167.18385068139153</v>
      </c>
      <c r="CU905" s="441">
        <v>0.8994071879182145</v>
      </c>
      <c r="CV905" s="442">
        <v>0.87475965434599656</v>
      </c>
      <c r="CW905" s="450" t="s">
        <v>2236</v>
      </c>
      <c r="CX905" s="242"/>
      <c r="CY905" s="436"/>
      <c r="CZ905" s="436"/>
      <c r="DA905" s="437"/>
      <c r="DB905" s="438"/>
      <c r="DC905" s="457">
        <v>463629</v>
      </c>
      <c r="DD905" s="458">
        <v>403736</v>
      </c>
      <c r="DE905" s="459">
        <v>0</v>
      </c>
      <c r="DF905" s="357">
        <v>289121.66666666669</v>
      </c>
    </row>
    <row r="906" spans="1:110" ht="35.25" customHeight="1" x14ac:dyDescent="0.25">
      <c r="A906" s="401" t="s">
        <v>56</v>
      </c>
      <c r="B906" s="48" t="s">
        <v>57</v>
      </c>
      <c r="C906" s="48" t="s">
        <v>1464</v>
      </c>
      <c r="D906" s="145" t="s">
        <v>1526</v>
      </c>
      <c r="E906" s="145" t="s">
        <v>1527</v>
      </c>
      <c r="F906" s="145" t="s">
        <v>1528</v>
      </c>
      <c r="G906" s="14" t="s">
        <v>1529</v>
      </c>
      <c r="H906" s="22" t="s">
        <v>1978</v>
      </c>
      <c r="I906" s="145" t="s">
        <v>1975</v>
      </c>
      <c r="J906" s="426">
        <v>8.8022822040650333</v>
      </c>
      <c r="K906" s="426">
        <v>28.260227213946003</v>
      </c>
      <c r="L906" s="488">
        <v>2986.9</v>
      </c>
      <c r="M906" s="498"/>
      <c r="N906" s="498"/>
      <c r="O906" s="498"/>
      <c r="P906" s="498"/>
      <c r="Q906" s="498"/>
      <c r="R906" s="498"/>
      <c r="S906" s="498"/>
      <c r="T906" s="498"/>
      <c r="U906" s="498"/>
      <c r="V906" s="498"/>
      <c r="W906" s="498"/>
      <c r="X906" s="498"/>
      <c r="Y906" s="498"/>
      <c r="Z906" s="498"/>
      <c r="AA906" s="498"/>
      <c r="AB906" s="498"/>
      <c r="AC906" s="498">
        <v>92</v>
      </c>
      <c r="AD906" s="498">
        <v>92</v>
      </c>
      <c r="AE906" s="498"/>
      <c r="AF906" s="498"/>
      <c r="AG906" s="585"/>
      <c r="AH906" s="498"/>
      <c r="AI906" s="498">
        <f t="shared" ref="AI906:AI969" si="73">SUM(M906,O906,Q906,S906,U906,W906,Y906,AA906,AC906,AE906,AG906)</f>
        <v>92</v>
      </c>
      <c r="AJ906" s="498">
        <f t="shared" ref="AJ906:AJ969" si="74">SUM(N906,P906,R906,T906,V906,X906,Z906,AB906,AD906,AF906,AH906)</f>
        <v>92</v>
      </c>
      <c r="AK906" s="498"/>
      <c r="AL906" s="498"/>
      <c r="AM906" s="498"/>
      <c r="AN906" s="498"/>
      <c r="AO906" s="498"/>
      <c r="AP906" s="498"/>
      <c r="AQ906" s="498"/>
      <c r="AR906" s="498"/>
      <c r="AS906" s="498"/>
      <c r="AT906" s="498"/>
      <c r="AU906" s="498"/>
      <c r="AV906" s="498"/>
      <c r="AW906" s="498"/>
      <c r="AX906" s="498"/>
      <c r="AY906" s="498"/>
      <c r="AZ906" s="498"/>
      <c r="BA906" s="498">
        <v>723.26099999999997</v>
      </c>
      <c r="BB906" s="498">
        <v>723.26099999999997</v>
      </c>
      <c r="BC906" s="498"/>
      <c r="BD906" s="498"/>
      <c r="BE906" s="498"/>
      <c r="BF906" s="498"/>
      <c r="BG906" s="256">
        <f t="shared" ref="BG906:BG969" si="75">SUM(AK906,AM906,AO906,AQ906,AS906,AU906,AW906,AY906,BA906,BC906,BE906)</f>
        <v>723.26099999999997</v>
      </c>
      <c r="BH906" s="26">
        <f t="shared" ref="BH906:BH969" si="76">SUM(AL906,AN906,AP906,AR906,AT906,AV906,AX906,AZ906,BB906,BD906,BF906)</f>
        <v>723.26099999999997</v>
      </c>
      <c r="BI906" s="514">
        <f t="shared" si="72"/>
        <v>9.6178324468085108E-2</v>
      </c>
      <c r="BJ906" s="515">
        <v>0</v>
      </c>
      <c r="BK906" s="515">
        <v>0</v>
      </c>
      <c r="BL906" s="515">
        <v>0</v>
      </c>
      <c r="BM906" s="515">
        <v>0</v>
      </c>
      <c r="BN906" s="515">
        <v>0</v>
      </c>
      <c r="BO906" s="515">
        <v>0</v>
      </c>
      <c r="BP906" s="515">
        <v>0</v>
      </c>
      <c r="BQ906" s="515">
        <v>0</v>
      </c>
      <c r="BR906" s="515">
        <v>0</v>
      </c>
      <c r="BS906" s="515">
        <v>0</v>
      </c>
      <c r="BT906" s="515">
        <v>0</v>
      </c>
      <c r="BU906" s="515">
        <v>0</v>
      </c>
      <c r="BV906" s="515">
        <v>0</v>
      </c>
      <c r="BW906" s="515">
        <v>0</v>
      </c>
      <c r="BX906" s="515">
        <v>0</v>
      </c>
      <c r="BY906" s="515">
        <v>0</v>
      </c>
      <c r="BZ906" s="515">
        <v>848992.69224</v>
      </c>
      <c r="CA906" s="515">
        <v>848992.69224</v>
      </c>
      <c r="CB906" s="515">
        <v>0</v>
      </c>
      <c r="CC906" s="515">
        <v>0</v>
      </c>
      <c r="CD906" s="515">
        <v>0</v>
      </c>
      <c r="CE906" s="515">
        <v>0</v>
      </c>
      <c r="CF906" s="515">
        <v>848992.69224</v>
      </c>
      <c r="CG906" s="516">
        <v>848992.69224</v>
      </c>
      <c r="CH906" s="501">
        <v>19833587.857666802</v>
      </c>
      <c r="CI906" s="501">
        <v>19833587.857666802</v>
      </c>
      <c r="CJ906" s="501">
        <v>23562177.044179201</v>
      </c>
      <c r="CK906" s="257" t="s">
        <v>1976</v>
      </c>
      <c r="CL906" s="108">
        <v>6.33</v>
      </c>
      <c r="CM906" s="245">
        <v>6.33</v>
      </c>
      <c r="CN906" s="109">
        <v>7.52</v>
      </c>
      <c r="CO906" s="436"/>
      <c r="CP906" s="436"/>
      <c r="CQ906" s="436"/>
      <c r="CR906" s="273"/>
      <c r="CS906" s="447">
        <v>637.74823153741465</v>
      </c>
      <c r="CT906" s="448">
        <v>99.46159258420272</v>
      </c>
      <c r="CU906" s="441">
        <v>1.2665750284777149</v>
      </c>
      <c r="CV906" s="442">
        <v>0.93256280851844853</v>
      </c>
      <c r="CW906" s="450" t="s">
        <v>2209</v>
      </c>
      <c r="CX906" s="242"/>
      <c r="CY906" s="436"/>
      <c r="CZ906" s="436"/>
      <c r="DA906" s="437"/>
      <c r="DB906" s="438"/>
      <c r="DC906" s="457">
        <v>187904</v>
      </c>
      <c r="DD906" s="458">
        <v>33490</v>
      </c>
      <c r="DE906" s="459">
        <v>0</v>
      </c>
      <c r="DF906" s="357">
        <v>73798</v>
      </c>
    </row>
    <row r="907" spans="1:110" ht="35.25" customHeight="1" x14ac:dyDescent="0.25">
      <c r="A907" s="401" t="s">
        <v>56</v>
      </c>
      <c r="B907" s="48" t="s">
        <v>57</v>
      </c>
      <c r="C907" s="48" t="s">
        <v>1464</v>
      </c>
      <c r="D907" s="145" t="s">
        <v>1526</v>
      </c>
      <c r="E907" s="145" t="s">
        <v>1527</v>
      </c>
      <c r="F907" s="145" t="s">
        <v>1530</v>
      </c>
      <c r="G907" s="14" t="s">
        <v>1531</v>
      </c>
      <c r="H907" s="22" t="s">
        <v>1979</v>
      </c>
      <c r="I907" s="145" t="s">
        <v>1975</v>
      </c>
      <c r="J907" s="426">
        <v>8.7108299214253968</v>
      </c>
      <c r="K907" s="426">
        <v>9.2528408898450003</v>
      </c>
      <c r="L907" s="488">
        <v>1907.3</v>
      </c>
      <c r="M907" s="498"/>
      <c r="N907" s="498"/>
      <c r="O907" s="498"/>
      <c r="P907" s="498"/>
      <c r="Q907" s="498"/>
      <c r="R907" s="498"/>
      <c r="S907" s="498"/>
      <c r="T907" s="498"/>
      <c r="U907" s="498"/>
      <c r="V907" s="498"/>
      <c r="W907" s="498"/>
      <c r="X907" s="498"/>
      <c r="Y907" s="498"/>
      <c r="Z907" s="498"/>
      <c r="AA907" s="498"/>
      <c r="AB907" s="498"/>
      <c r="AC907" s="498">
        <v>45</v>
      </c>
      <c r="AD907" s="498">
        <v>45</v>
      </c>
      <c r="AE907" s="498"/>
      <c r="AF907" s="498"/>
      <c r="AG907" s="585"/>
      <c r="AH907" s="498"/>
      <c r="AI907" s="498">
        <f t="shared" si="73"/>
        <v>45</v>
      </c>
      <c r="AJ907" s="498">
        <f t="shared" si="74"/>
        <v>45</v>
      </c>
      <c r="AK907" s="498"/>
      <c r="AL907" s="498"/>
      <c r="AM907" s="498"/>
      <c r="AN907" s="498"/>
      <c r="AO907" s="498"/>
      <c r="AP907" s="498"/>
      <c r="AQ907" s="498"/>
      <c r="AR907" s="498"/>
      <c r="AS907" s="498"/>
      <c r="AT907" s="498"/>
      <c r="AU907" s="498"/>
      <c r="AV907" s="498"/>
      <c r="AW907" s="498"/>
      <c r="AX907" s="498"/>
      <c r="AY907" s="498"/>
      <c r="AZ907" s="498"/>
      <c r="BA907" s="498">
        <v>298.16000000000003</v>
      </c>
      <c r="BB907" s="498">
        <v>298.16000000000003</v>
      </c>
      <c r="BC907" s="498"/>
      <c r="BD907" s="498"/>
      <c r="BE907" s="498"/>
      <c r="BF907" s="498"/>
      <c r="BG907" s="256">
        <f t="shared" si="75"/>
        <v>298.16000000000003</v>
      </c>
      <c r="BH907" s="26">
        <f t="shared" si="76"/>
        <v>298.16000000000003</v>
      </c>
      <c r="BI907" s="514">
        <f t="shared" si="72"/>
        <v>4.456801195814649E-2</v>
      </c>
      <c r="BJ907" s="515">
        <v>0</v>
      </c>
      <c r="BK907" s="515">
        <v>0</v>
      </c>
      <c r="BL907" s="515">
        <v>0</v>
      </c>
      <c r="BM907" s="515">
        <v>0</v>
      </c>
      <c r="BN907" s="515">
        <v>0</v>
      </c>
      <c r="BO907" s="515">
        <v>0</v>
      </c>
      <c r="BP907" s="515">
        <v>0</v>
      </c>
      <c r="BQ907" s="515">
        <v>0</v>
      </c>
      <c r="BR907" s="515">
        <v>0</v>
      </c>
      <c r="BS907" s="515">
        <v>0</v>
      </c>
      <c r="BT907" s="515">
        <v>0</v>
      </c>
      <c r="BU907" s="515">
        <v>0</v>
      </c>
      <c r="BV907" s="515">
        <v>0</v>
      </c>
      <c r="BW907" s="515">
        <v>0</v>
      </c>
      <c r="BX907" s="515">
        <v>0</v>
      </c>
      <c r="BY907" s="515">
        <v>0</v>
      </c>
      <c r="BZ907" s="515">
        <v>349992.13440000004</v>
      </c>
      <c r="CA907" s="515">
        <v>349992.13440000004</v>
      </c>
      <c r="CB907" s="515">
        <v>0</v>
      </c>
      <c r="CC907" s="515">
        <v>0</v>
      </c>
      <c r="CD907" s="515">
        <v>0</v>
      </c>
      <c r="CE907" s="515">
        <v>0</v>
      </c>
      <c r="CF907" s="515">
        <v>349992.13440000004</v>
      </c>
      <c r="CG907" s="516">
        <v>349992.13440000004</v>
      </c>
      <c r="CH907" s="501">
        <v>27224910.722646002</v>
      </c>
      <c r="CI907" s="501">
        <v>27224910.722646002</v>
      </c>
      <c r="CJ907" s="501">
        <v>27388669.584135603</v>
      </c>
      <c r="CK907" s="257" t="s">
        <v>1976</v>
      </c>
      <c r="CL907" s="108">
        <v>6.65</v>
      </c>
      <c r="CM907" s="245">
        <v>6.65</v>
      </c>
      <c r="CN907" s="109">
        <v>6.69</v>
      </c>
      <c r="CO907" s="436"/>
      <c r="CP907" s="436"/>
      <c r="CQ907" s="436"/>
      <c r="CR907" s="273"/>
      <c r="CS907" s="447">
        <v>582.86842831289175</v>
      </c>
      <c r="CT907" s="448">
        <v>98.299299856469702</v>
      </c>
      <c r="CU907" s="441">
        <v>1.4512495930381657</v>
      </c>
      <c r="CV907" s="442">
        <v>1.1176829147042493</v>
      </c>
      <c r="CW907" s="450" t="s">
        <v>2241</v>
      </c>
      <c r="CX907" s="242"/>
      <c r="CY907" s="436"/>
      <c r="CZ907" s="436"/>
      <c r="DA907" s="437"/>
      <c r="DB907" s="438"/>
      <c r="DC907" s="457">
        <v>0</v>
      </c>
      <c r="DD907" s="458">
        <v>151489</v>
      </c>
      <c r="DE907" s="459">
        <v>250652</v>
      </c>
      <c r="DF907" s="357">
        <v>134047</v>
      </c>
    </row>
    <row r="908" spans="1:110" ht="35.25" customHeight="1" x14ac:dyDescent="0.25">
      <c r="A908" s="401" t="s">
        <v>56</v>
      </c>
      <c r="B908" s="48" t="s">
        <v>57</v>
      </c>
      <c r="C908" s="48" t="s">
        <v>1464</v>
      </c>
      <c r="D908" s="145" t="s">
        <v>1526</v>
      </c>
      <c r="E908" s="145" t="s">
        <v>1527</v>
      </c>
      <c r="F908" s="145" t="s">
        <v>1532</v>
      </c>
      <c r="G908" s="14" t="s">
        <v>1531</v>
      </c>
      <c r="H908" s="22" t="s">
        <v>1978</v>
      </c>
      <c r="I908" s="145" t="s">
        <v>1975</v>
      </c>
      <c r="J908" s="426">
        <v>11.797344460513136</v>
      </c>
      <c r="K908" s="426">
        <v>12.324621186486</v>
      </c>
      <c r="L908" s="488">
        <v>2402.3000000000002</v>
      </c>
      <c r="M908" s="498"/>
      <c r="N908" s="498"/>
      <c r="O908" s="498"/>
      <c r="P908" s="498"/>
      <c r="Q908" s="498"/>
      <c r="R908" s="498"/>
      <c r="S908" s="498"/>
      <c r="T908" s="498"/>
      <c r="U908" s="498"/>
      <c r="V908" s="498"/>
      <c r="W908" s="498"/>
      <c r="X908" s="498"/>
      <c r="Y908" s="498">
        <v>1</v>
      </c>
      <c r="Z908" s="498">
        <v>1</v>
      </c>
      <c r="AA908" s="498"/>
      <c r="AB908" s="498"/>
      <c r="AC908" s="498">
        <v>74</v>
      </c>
      <c r="AD908" s="498">
        <v>74</v>
      </c>
      <c r="AE908" s="498"/>
      <c r="AF908" s="498"/>
      <c r="AG908" s="585"/>
      <c r="AH908" s="498"/>
      <c r="AI908" s="498">
        <f t="shared" si="73"/>
        <v>75</v>
      </c>
      <c r="AJ908" s="498">
        <f t="shared" si="74"/>
        <v>75</v>
      </c>
      <c r="AK908" s="498"/>
      <c r="AL908" s="498"/>
      <c r="AM908" s="498"/>
      <c r="AN908" s="498"/>
      <c r="AO908" s="498"/>
      <c r="AP908" s="498"/>
      <c r="AQ908" s="498"/>
      <c r="AR908" s="498"/>
      <c r="AS908" s="498"/>
      <c r="AT908" s="498"/>
      <c r="AU908" s="498"/>
      <c r="AV908" s="498"/>
      <c r="AW908" s="498">
        <v>60</v>
      </c>
      <c r="AX908" s="498">
        <v>60</v>
      </c>
      <c r="AY908" s="498"/>
      <c r="AZ908" s="498"/>
      <c r="BA908" s="498">
        <v>407.55500000000001</v>
      </c>
      <c r="BB908" s="498">
        <v>407.55500000000001</v>
      </c>
      <c r="BC908" s="498"/>
      <c r="BD908" s="498"/>
      <c r="BE908" s="498"/>
      <c r="BF908" s="498"/>
      <c r="BG908" s="256">
        <f t="shared" si="75"/>
        <v>467.55500000000001</v>
      </c>
      <c r="BH908" s="26">
        <f t="shared" si="76"/>
        <v>467.55500000000001</v>
      </c>
      <c r="BI908" s="514">
        <f t="shared" si="72"/>
        <v>5.5727651966626934E-2</v>
      </c>
      <c r="BJ908" s="515">
        <v>0</v>
      </c>
      <c r="BK908" s="515">
        <v>0</v>
      </c>
      <c r="BL908" s="515">
        <v>0</v>
      </c>
      <c r="BM908" s="515">
        <v>0</v>
      </c>
      <c r="BN908" s="515">
        <v>0</v>
      </c>
      <c r="BO908" s="515">
        <v>0</v>
      </c>
      <c r="BP908" s="515">
        <v>0</v>
      </c>
      <c r="BQ908" s="515">
        <v>0</v>
      </c>
      <c r="BR908" s="515">
        <v>0</v>
      </c>
      <c r="BS908" s="515">
        <v>0</v>
      </c>
      <c r="BT908" s="515">
        <v>0</v>
      </c>
      <c r="BU908" s="515">
        <v>0</v>
      </c>
      <c r="BV908" s="515">
        <v>302745.59999999998</v>
      </c>
      <c r="BW908" s="515">
        <v>302745.59999999998</v>
      </c>
      <c r="BX908" s="515">
        <v>0</v>
      </c>
      <c r="BY908" s="515">
        <v>0</v>
      </c>
      <c r="BZ908" s="515">
        <v>478404.36120000004</v>
      </c>
      <c r="CA908" s="515">
        <v>478404.36120000004</v>
      </c>
      <c r="CB908" s="515">
        <v>0</v>
      </c>
      <c r="CC908" s="515">
        <v>0</v>
      </c>
      <c r="CD908" s="515">
        <v>0</v>
      </c>
      <c r="CE908" s="515">
        <v>0</v>
      </c>
      <c r="CF908" s="515">
        <v>781149.96120000002</v>
      </c>
      <c r="CG908" s="516">
        <v>781149.96120000002</v>
      </c>
      <c r="CH908" s="501">
        <v>31650262.999464005</v>
      </c>
      <c r="CI908" s="501">
        <v>31650262.999464005</v>
      </c>
      <c r="CJ908" s="501">
        <v>33360013.387626007</v>
      </c>
      <c r="CK908" s="257" t="s">
        <v>1976</v>
      </c>
      <c r="CL908" s="108">
        <v>7.96</v>
      </c>
      <c r="CM908" s="245">
        <v>7.96</v>
      </c>
      <c r="CN908" s="109">
        <v>8.39</v>
      </c>
      <c r="CO908" s="436"/>
      <c r="CP908" s="436"/>
      <c r="CQ908" s="436"/>
      <c r="CR908" s="273"/>
      <c r="CS908" s="447">
        <v>402.97232125416258</v>
      </c>
      <c r="CT908" s="448">
        <v>37.006424397068763</v>
      </c>
      <c r="CU908" s="441">
        <v>0.61492729063431872</v>
      </c>
      <c r="CV908" s="442">
        <v>0.28223064191058156</v>
      </c>
      <c r="CW908" s="450" t="s">
        <v>2237</v>
      </c>
      <c r="CX908" s="242"/>
      <c r="CY908" s="436"/>
      <c r="CZ908" s="436"/>
      <c r="DA908" s="437"/>
      <c r="DB908" s="438"/>
      <c r="DC908" s="457">
        <v>81000</v>
      </c>
      <c r="DD908" s="458">
        <v>0</v>
      </c>
      <c r="DE908" s="459">
        <v>0</v>
      </c>
      <c r="DF908" s="357">
        <v>27000</v>
      </c>
    </row>
    <row r="909" spans="1:110" ht="35.25" customHeight="1" x14ac:dyDescent="0.25">
      <c r="A909" s="401" t="s">
        <v>56</v>
      </c>
      <c r="B909" s="48" t="s">
        <v>57</v>
      </c>
      <c r="C909" s="48" t="s">
        <v>1464</v>
      </c>
      <c r="D909" s="145" t="s">
        <v>1533</v>
      </c>
      <c r="E909" s="145" t="s">
        <v>1534</v>
      </c>
      <c r="F909" s="145" t="s">
        <v>1535</v>
      </c>
      <c r="G909" s="14" t="s">
        <v>1536</v>
      </c>
      <c r="H909" s="22" t="s">
        <v>1978</v>
      </c>
      <c r="I909" s="145" t="s">
        <v>1980</v>
      </c>
      <c r="J909" s="426">
        <v>44.020071270000003</v>
      </c>
      <c r="K909" s="426">
        <v>8.9210227087170004</v>
      </c>
      <c r="L909" s="488">
        <v>268.3</v>
      </c>
      <c r="M909" s="498"/>
      <c r="N909" s="498"/>
      <c r="O909" s="498"/>
      <c r="P909" s="498"/>
      <c r="Q909" s="498"/>
      <c r="R909" s="498"/>
      <c r="S909" s="498"/>
      <c r="T909" s="498"/>
      <c r="U909" s="498"/>
      <c r="V909" s="498"/>
      <c r="W909" s="498"/>
      <c r="X909" s="498"/>
      <c r="Y909" s="498"/>
      <c r="Z909" s="498"/>
      <c r="AA909" s="498"/>
      <c r="AB909" s="498"/>
      <c r="AC909" s="498">
        <v>7</v>
      </c>
      <c r="AD909" s="498">
        <v>7</v>
      </c>
      <c r="AE909" s="498"/>
      <c r="AF909" s="498"/>
      <c r="AG909" s="585"/>
      <c r="AH909" s="498"/>
      <c r="AI909" s="498">
        <f t="shared" si="73"/>
        <v>7</v>
      </c>
      <c r="AJ909" s="498">
        <f t="shared" si="74"/>
        <v>7</v>
      </c>
      <c r="AK909" s="498"/>
      <c r="AL909" s="498"/>
      <c r="AM909" s="498"/>
      <c r="AN909" s="498"/>
      <c r="AO909" s="498"/>
      <c r="AP909" s="498"/>
      <c r="AQ909" s="498"/>
      <c r="AR909" s="498"/>
      <c r="AS909" s="498"/>
      <c r="AT909" s="498"/>
      <c r="AU909" s="498"/>
      <c r="AV909" s="498"/>
      <c r="AW909" s="498"/>
      <c r="AX909" s="498"/>
      <c r="AY909" s="498"/>
      <c r="AZ909" s="498"/>
      <c r="BA909" s="498">
        <v>937</v>
      </c>
      <c r="BB909" s="498">
        <v>937</v>
      </c>
      <c r="BC909" s="498"/>
      <c r="BD909" s="498"/>
      <c r="BE909" s="498"/>
      <c r="BF909" s="498"/>
      <c r="BG909" s="256">
        <f t="shared" si="75"/>
        <v>937</v>
      </c>
      <c r="BH909" s="26">
        <f t="shared" si="76"/>
        <v>937</v>
      </c>
      <c r="BI909" s="514">
        <f t="shared" si="72"/>
        <v>3.7360446570972893E-2</v>
      </c>
      <c r="BJ909" s="515">
        <v>0</v>
      </c>
      <c r="BK909" s="515">
        <v>0</v>
      </c>
      <c r="BL909" s="515">
        <v>0</v>
      </c>
      <c r="BM909" s="515">
        <v>0</v>
      </c>
      <c r="BN909" s="515">
        <v>0</v>
      </c>
      <c r="BO909" s="515">
        <v>0</v>
      </c>
      <c r="BP909" s="515">
        <v>0</v>
      </c>
      <c r="BQ909" s="515">
        <v>0</v>
      </c>
      <c r="BR909" s="515">
        <v>0</v>
      </c>
      <c r="BS909" s="515">
        <v>0</v>
      </c>
      <c r="BT909" s="515">
        <v>0</v>
      </c>
      <c r="BU909" s="515">
        <v>0</v>
      </c>
      <c r="BV909" s="515">
        <v>0</v>
      </c>
      <c r="BW909" s="515">
        <v>0</v>
      </c>
      <c r="BX909" s="515">
        <v>0</v>
      </c>
      <c r="BY909" s="515">
        <v>0</v>
      </c>
      <c r="BZ909" s="515">
        <v>1099888.08</v>
      </c>
      <c r="CA909" s="515">
        <v>1099888.08</v>
      </c>
      <c r="CB909" s="515">
        <v>0</v>
      </c>
      <c r="CC909" s="515">
        <v>0</v>
      </c>
      <c r="CD909" s="515">
        <v>0</v>
      </c>
      <c r="CE909" s="515">
        <v>0</v>
      </c>
      <c r="CF909" s="515">
        <v>1099888.08</v>
      </c>
      <c r="CG909" s="516">
        <v>1099888.08</v>
      </c>
      <c r="CH909" s="501">
        <v>55363200.000000007</v>
      </c>
      <c r="CI909" s="501">
        <v>55363200.000000007</v>
      </c>
      <c r="CJ909" s="501">
        <v>87880320</v>
      </c>
      <c r="CK909" s="257" t="s">
        <v>1976</v>
      </c>
      <c r="CL909" s="108">
        <v>15.8</v>
      </c>
      <c r="CM909" s="245">
        <v>15.8</v>
      </c>
      <c r="CN909" s="109">
        <v>25.08</v>
      </c>
      <c r="CO909" s="436"/>
      <c r="CP909" s="436"/>
      <c r="CQ909" s="436"/>
      <c r="CR909" s="273"/>
      <c r="CS909" s="447">
        <v>715.80493153415409</v>
      </c>
      <c r="CT909" s="448">
        <v>465.28438358894908</v>
      </c>
      <c r="CU909" s="441">
        <v>0.97625014070908411</v>
      </c>
      <c r="CV909" s="442">
        <v>0.64748301742141334</v>
      </c>
      <c r="CW909" s="450" t="s">
        <v>2278</v>
      </c>
      <c r="CX909" s="242"/>
      <c r="CY909" s="436"/>
      <c r="CZ909" s="436"/>
      <c r="DA909" s="437"/>
      <c r="DB909" s="438"/>
      <c r="DC909" s="457">
        <v>792</v>
      </c>
      <c r="DD909" s="458">
        <v>15303</v>
      </c>
      <c r="DE909" s="459">
        <v>328861</v>
      </c>
      <c r="DF909" s="357">
        <v>114985.33333333333</v>
      </c>
    </row>
    <row r="910" spans="1:110" ht="35.25" customHeight="1" x14ac:dyDescent="0.25">
      <c r="A910" s="401" t="s">
        <v>56</v>
      </c>
      <c r="B910" s="48" t="s">
        <v>57</v>
      </c>
      <c r="C910" s="48" t="s">
        <v>1464</v>
      </c>
      <c r="D910" s="145" t="s">
        <v>1533</v>
      </c>
      <c r="E910" s="145" t="s">
        <v>1534</v>
      </c>
      <c r="F910" s="145" t="s">
        <v>1537</v>
      </c>
      <c r="G910" s="14" t="s">
        <v>1534</v>
      </c>
      <c r="H910" s="22" t="s">
        <v>1978</v>
      </c>
      <c r="I910" s="145" t="s">
        <v>1980</v>
      </c>
      <c r="J910" s="426">
        <v>17.12998249</v>
      </c>
      <c r="K910" s="426">
        <v>3.5708333259060003</v>
      </c>
      <c r="L910" s="488">
        <v>1</v>
      </c>
      <c r="M910" s="498"/>
      <c r="N910" s="498"/>
      <c r="O910" s="498"/>
      <c r="P910" s="498"/>
      <c r="Q910" s="498"/>
      <c r="R910" s="498"/>
      <c r="S910" s="498"/>
      <c r="T910" s="498"/>
      <c r="U910" s="498"/>
      <c r="V910" s="498"/>
      <c r="W910" s="498"/>
      <c r="X910" s="498"/>
      <c r="Y910" s="498"/>
      <c r="Z910" s="498"/>
      <c r="AA910" s="498"/>
      <c r="AB910" s="498"/>
      <c r="AC910" s="498"/>
      <c r="AD910" s="498"/>
      <c r="AE910" s="498"/>
      <c r="AF910" s="498"/>
      <c r="AG910" s="585"/>
      <c r="AH910" s="498"/>
      <c r="AI910" s="498">
        <f t="shared" si="73"/>
        <v>0</v>
      </c>
      <c r="AJ910" s="498">
        <f t="shared" si="74"/>
        <v>0</v>
      </c>
      <c r="AK910" s="498"/>
      <c r="AL910" s="498"/>
      <c r="AM910" s="498"/>
      <c r="AN910" s="498"/>
      <c r="AO910" s="498"/>
      <c r="AP910" s="498"/>
      <c r="AQ910" s="498"/>
      <c r="AR910" s="498"/>
      <c r="AS910" s="498"/>
      <c r="AT910" s="498"/>
      <c r="AU910" s="498"/>
      <c r="AV910" s="498"/>
      <c r="AW910" s="498"/>
      <c r="AX910" s="498"/>
      <c r="AY910" s="498"/>
      <c r="AZ910" s="498"/>
      <c r="BA910" s="498"/>
      <c r="BB910" s="498"/>
      <c r="BC910" s="498"/>
      <c r="BD910" s="498"/>
      <c r="BE910" s="498"/>
      <c r="BF910" s="498"/>
      <c r="BG910" s="256">
        <f t="shared" si="75"/>
        <v>0</v>
      </c>
      <c r="BH910" s="26">
        <f t="shared" si="76"/>
        <v>0</v>
      </c>
      <c r="BI910" s="514">
        <f t="shared" si="72"/>
        <v>0</v>
      </c>
      <c r="BJ910" s="515">
        <v>0</v>
      </c>
      <c r="BK910" s="515">
        <v>0</v>
      </c>
      <c r="BL910" s="515">
        <v>0</v>
      </c>
      <c r="BM910" s="515">
        <v>0</v>
      </c>
      <c r="BN910" s="515">
        <v>0</v>
      </c>
      <c r="BO910" s="515">
        <v>0</v>
      </c>
      <c r="BP910" s="515">
        <v>0</v>
      </c>
      <c r="BQ910" s="515">
        <v>0</v>
      </c>
      <c r="BR910" s="515">
        <v>0</v>
      </c>
      <c r="BS910" s="515">
        <v>0</v>
      </c>
      <c r="BT910" s="515">
        <v>0</v>
      </c>
      <c r="BU910" s="515">
        <v>0</v>
      </c>
      <c r="BV910" s="515">
        <v>0</v>
      </c>
      <c r="BW910" s="515">
        <v>0</v>
      </c>
      <c r="BX910" s="515">
        <v>0</v>
      </c>
      <c r="BY910" s="515">
        <v>0</v>
      </c>
      <c r="BZ910" s="515">
        <v>0</v>
      </c>
      <c r="CA910" s="515">
        <v>0</v>
      </c>
      <c r="CB910" s="515">
        <v>0</v>
      </c>
      <c r="CC910" s="515">
        <v>0</v>
      </c>
      <c r="CD910" s="515">
        <v>0</v>
      </c>
      <c r="CE910" s="515">
        <v>0</v>
      </c>
      <c r="CF910" s="515">
        <v>0</v>
      </c>
      <c r="CG910" s="516">
        <v>0</v>
      </c>
      <c r="CH910" s="501">
        <v>20323199.999999996</v>
      </c>
      <c r="CI910" s="501">
        <v>20323199.999999996</v>
      </c>
      <c r="CJ910" s="501">
        <v>18115680</v>
      </c>
      <c r="CK910" s="257" t="s">
        <v>1976</v>
      </c>
      <c r="CL910" s="108">
        <v>5.8</v>
      </c>
      <c r="CM910" s="245">
        <v>5.8</v>
      </c>
      <c r="CN910" s="109">
        <v>5.17</v>
      </c>
      <c r="CO910" s="436"/>
      <c r="CP910" s="436"/>
      <c r="CQ910" s="436"/>
      <c r="CR910" s="273"/>
      <c r="CS910" s="447">
        <v>0</v>
      </c>
      <c r="CT910" s="448">
        <v>0</v>
      </c>
      <c r="CU910" s="441">
        <v>0</v>
      </c>
      <c r="CV910" s="442">
        <v>0</v>
      </c>
      <c r="CW910" s="450" t="s">
        <v>2217</v>
      </c>
      <c r="CX910" s="242"/>
      <c r="CY910" s="436"/>
      <c r="CZ910" s="436"/>
      <c r="DA910" s="437"/>
      <c r="DB910" s="438"/>
      <c r="DC910" s="457">
        <v>0</v>
      </c>
      <c r="DD910" s="458">
        <v>0</v>
      </c>
      <c r="DE910" s="459">
        <v>0</v>
      </c>
      <c r="DF910" s="357">
        <v>0</v>
      </c>
    </row>
    <row r="911" spans="1:110" ht="35.25" customHeight="1" x14ac:dyDescent="0.25">
      <c r="A911" s="401" t="s">
        <v>56</v>
      </c>
      <c r="B911" s="48" t="s">
        <v>57</v>
      </c>
      <c r="C911" s="48" t="s">
        <v>1464</v>
      </c>
      <c r="D911" s="145" t="s">
        <v>1538</v>
      </c>
      <c r="E911" s="145" t="s">
        <v>1539</v>
      </c>
      <c r="F911" s="145" t="s">
        <v>1540</v>
      </c>
      <c r="G911" s="14" t="s">
        <v>1541</v>
      </c>
      <c r="H911" s="22" t="s">
        <v>1979</v>
      </c>
      <c r="I911" s="145" t="s">
        <v>1980</v>
      </c>
      <c r="J911" s="426">
        <v>44.020071270000003</v>
      </c>
      <c r="K911" s="426">
        <v>3.9543560523810002</v>
      </c>
      <c r="L911" s="488">
        <v>26</v>
      </c>
      <c r="M911" s="498"/>
      <c r="N911" s="498"/>
      <c r="O911" s="498"/>
      <c r="P911" s="498"/>
      <c r="Q911" s="498"/>
      <c r="R911" s="498"/>
      <c r="S911" s="498"/>
      <c r="T911" s="498"/>
      <c r="U911" s="498"/>
      <c r="V911" s="498"/>
      <c r="W911" s="498"/>
      <c r="X911" s="498"/>
      <c r="Y911" s="498"/>
      <c r="Z911" s="498"/>
      <c r="AA911" s="498"/>
      <c r="AB911" s="498"/>
      <c r="AC911" s="498"/>
      <c r="AD911" s="498"/>
      <c r="AE911" s="498"/>
      <c r="AF911" s="498"/>
      <c r="AG911" s="585"/>
      <c r="AH911" s="498"/>
      <c r="AI911" s="498">
        <f t="shared" si="73"/>
        <v>0</v>
      </c>
      <c r="AJ911" s="498">
        <f t="shared" si="74"/>
        <v>0</v>
      </c>
      <c r="AK911" s="498"/>
      <c r="AL911" s="498"/>
      <c r="AM911" s="498"/>
      <c r="AN911" s="498"/>
      <c r="AO911" s="498"/>
      <c r="AP911" s="498"/>
      <c r="AQ911" s="498"/>
      <c r="AR911" s="498"/>
      <c r="AS911" s="498"/>
      <c r="AT911" s="498"/>
      <c r="AU911" s="498"/>
      <c r="AV911" s="498"/>
      <c r="AW911" s="498"/>
      <c r="AX911" s="498"/>
      <c r="AY911" s="498"/>
      <c r="AZ911" s="498"/>
      <c r="BA911" s="498"/>
      <c r="BB911" s="498"/>
      <c r="BC911" s="498"/>
      <c r="BD911" s="498"/>
      <c r="BE911" s="498"/>
      <c r="BF911" s="498"/>
      <c r="BG911" s="256">
        <f t="shared" si="75"/>
        <v>0</v>
      </c>
      <c r="BH911" s="26">
        <f t="shared" si="76"/>
        <v>0</v>
      </c>
      <c r="BI911" s="514">
        <f t="shared" si="72"/>
        <v>0</v>
      </c>
      <c r="BJ911" s="515">
        <v>0</v>
      </c>
      <c r="BK911" s="515">
        <v>0</v>
      </c>
      <c r="BL911" s="515">
        <v>0</v>
      </c>
      <c r="BM911" s="515">
        <v>0</v>
      </c>
      <c r="BN911" s="515">
        <v>0</v>
      </c>
      <c r="BO911" s="515">
        <v>0</v>
      </c>
      <c r="BP911" s="515">
        <v>0</v>
      </c>
      <c r="BQ911" s="515">
        <v>0</v>
      </c>
      <c r="BR911" s="515">
        <v>0</v>
      </c>
      <c r="BS911" s="515">
        <v>0</v>
      </c>
      <c r="BT911" s="515">
        <v>0</v>
      </c>
      <c r="BU911" s="515">
        <v>0</v>
      </c>
      <c r="BV911" s="515">
        <v>0</v>
      </c>
      <c r="BW911" s="515">
        <v>0</v>
      </c>
      <c r="BX911" s="515">
        <v>0</v>
      </c>
      <c r="BY911" s="515">
        <v>0</v>
      </c>
      <c r="BZ911" s="515">
        <v>0</v>
      </c>
      <c r="CA911" s="515">
        <v>0</v>
      </c>
      <c r="CB911" s="515">
        <v>0</v>
      </c>
      <c r="CC911" s="515">
        <v>0</v>
      </c>
      <c r="CD911" s="515">
        <v>0</v>
      </c>
      <c r="CE911" s="515">
        <v>0</v>
      </c>
      <c r="CF911" s="515">
        <v>0</v>
      </c>
      <c r="CG911" s="516">
        <v>0</v>
      </c>
      <c r="CH911" s="501">
        <v>70080000</v>
      </c>
      <c r="CI911" s="501">
        <v>70080000</v>
      </c>
      <c r="CJ911" s="501">
        <v>79225440</v>
      </c>
      <c r="CK911" s="257" t="s">
        <v>1976</v>
      </c>
      <c r="CL911" s="108">
        <v>20</v>
      </c>
      <c r="CM911" s="245">
        <v>20</v>
      </c>
      <c r="CN911" s="109">
        <v>22.61</v>
      </c>
      <c r="CO911" s="436"/>
      <c r="CP911" s="436"/>
      <c r="CQ911" s="436"/>
      <c r="CR911" s="273"/>
      <c r="CS911" s="447">
        <v>0</v>
      </c>
      <c r="CT911" s="448">
        <v>0</v>
      </c>
      <c r="CU911" s="441">
        <v>0</v>
      </c>
      <c r="CV911" s="442">
        <v>0</v>
      </c>
      <c r="CW911" s="450" t="s">
        <v>2217</v>
      </c>
      <c r="CX911" s="242"/>
      <c r="CY911" s="436"/>
      <c r="CZ911" s="436"/>
      <c r="DA911" s="437"/>
      <c r="DB911" s="438"/>
      <c r="DC911" s="457">
        <v>0</v>
      </c>
      <c r="DD911" s="458">
        <v>0</v>
      </c>
      <c r="DE911" s="459">
        <v>0</v>
      </c>
      <c r="DF911" s="357">
        <v>0</v>
      </c>
    </row>
    <row r="912" spans="1:110" ht="35.25" customHeight="1" x14ac:dyDescent="0.25">
      <c r="A912" s="401" t="s">
        <v>56</v>
      </c>
      <c r="B912" s="48" t="s">
        <v>57</v>
      </c>
      <c r="C912" s="48" t="s">
        <v>1464</v>
      </c>
      <c r="D912" s="145" t="s">
        <v>1533</v>
      </c>
      <c r="E912" s="145" t="s">
        <v>1534</v>
      </c>
      <c r="F912" s="145" t="s">
        <v>1542</v>
      </c>
      <c r="G912" s="14" t="s">
        <v>1534</v>
      </c>
      <c r="H912" s="22" t="s">
        <v>1979</v>
      </c>
      <c r="I912" s="145" t="s">
        <v>1980</v>
      </c>
      <c r="J912" s="426">
        <v>17.12998249</v>
      </c>
      <c r="K912" s="426">
        <v>3.1863636297360003</v>
      </c>
      <c r="L912" s="488">
        <v>1</v>
      </c>
      <c r="M912" s="498"/>
      <c r="N912" s="498"/>
      <c r="O912" s="498"/>
      <c r="P912" s="498"/>
      <c r="Q912" s="498"/>
      <c r="R912" s="498"/>
      <c r="S912" s="498"/>
      <c r="T912" s="498"/>
      <c r="U912" s="498"/>
      <c r="V912" s="498"/>
      <c r="W912" s="498"/>
      <c r="X912" s="498"/>
      <c r="Y912" s="498"/>
      <c r="Z912" s="498"/>
      <c r="AA912" s="498"/>
      <c r="AB912" s="498"/>
      <c r="AC912" s="498"/>
      <c r="AD912" s="498"/>
      <c r="AE912" s="498"/>
      <c r="AF912" s="498"/>
      <c r="AG912" s="585"/>
      <c r="AH912" s="498"/>
      <c r="AI912" s="498">
        <f t="shared" si="73"/>
        <v>0</v>
      </c>
      <c r="AJ912" s="498">
        <f t="shared" si="74"/>
        <v>0</v>
      </c>
      <c r="AK912" s="498"/>
      <c r="AL912" s="498"/>
      <c r="AM912" s="498"/>
      <c r="AN912" s="498"/>
      <c r="AO912" s="498"/>
      <c r="AP912" s="498"/>
      <c r="AQ912" s="498"/>
      <c r="AR912" s="498"/>
      <c r="AS912" s="498"/>
      <c r="AT912" s="498"/>
      <c r="AU912" s="498"/>
      <c r="AV912" s="498"/>
      <c r="AW912" s="498"/>
      <c r="AX912" s="498"/>
      <c r="AY912" s="498"/>
      <c r="AZ912" s="498"/>
      <c r="BA912" s="498"/>
      <c r="BB912" s="498"/>
      <c r="BC912" s="498"/>
      <c r="BD912" s="498"/>
      <c r="BE912" s="498"/>
      <c r="BF912" s="498"/>
      <c r="BG912" s="256">
        <f t="shared" si="75"/>
        <v>0</v>
      </c>
      <c r="BH912" s="26">
        <f t="shared" si="76"/>
        <v>0</v>
      </c>
      <c r="BI912" s="514">
        <f t="shared" si="72"/>
        <v>0</v>
      </c>
      <c r="BJ912" s="515">
        <v>0</v>
      </c>
      <c r="BK912" s="515">
        <v>0</v>
      </c>
      <c r="BL912" s="515">
        <v>0</v>
      </c>
      <c r="BM912" s="515">
        <v>0</v>
      </c>
      <c r="BN912" s="515">
        <v>0</v>
      </c>
      <c r="BO912" s="515">
        <v>0</v>
      </c>
      <c r="BP912" s="515">
        <v>0</v>
      </c>
      <c r="BQ912" s="515">
        <v>0</v>
      </c>
      <c r="BR912" s="515">
        <v>0</v>
      </c>
      <c r="BS912" s="515">
        <v>0</v>
      </c>
      <c r="BT912" s="515">
        <v>0</v>
      </c>
      <c r="BU912" s="515">
        <v>0</v>
      </c>
      <c r="BV912" s="515">
        <v>0</v>
      </c>
      <c r="BW912" s="515">
        <v>0</v>
      </c>
      <c r="BX912" s="515">
        <v>0</v>
      </c>
      <c r="BY912" s="515">
        <v>0</v>
      </c>
      <c r="BZ912" s="515">
        <v>0</v>
      </c>
      <c r="CA912" s="515">
        <v>0</v>
      </c>
      <c r="CB912" s="515">
        <v>0</v>
      </c>
      <c r="CC912" s="515">
        <v>0</v>
      </c>
      <c r="CD912" s="515">
        <v>0</v>
      </c>
      <c r="CE912" s="515">
        <v>0</v>
      </c>
      <c r="CF912" s="515">
        <v>0</v>
      </c>
      <c r="CG912" s="516">
        <v>0</v>
      </c>
      <c r="CH912" s="501">
        <v>16468800</v>
      </c>
      <c r="CI912" s="501">
        <v>16468800</v>
      </c>
      <c r="CJ912" s="501">
        <v>22460640</v>
      </c>
      <c r="CK912" s="257" t="s">
        <v>1976</v>
      </c>
      <c r="CL912" s="108">
        <v>4.7</v>
      </c>
      <c r="CM912" s="245">
        <v>4.7</v>
      </c>
      <c r="CN912" s="109">
        <v>6.41</v>
      </c>
      <c r="CO912" s="436"/>
      <c r="CP912" s="436"/>
      <c r="CQ912" s="436"/>
      <c r="CR912" s="273"/>
      <c r="CS912" s="447">
        <v>1152.3333333333333</v>
      </c>
      <c r="CT912" s="448">
        <v>876.33333333333337</v>
      </c>
      <c r="CU912" s="441">
        <v>1.6666666666666667</v>
      </c>
      <c r="CV912" s="442">
        <v>1.3333333333333333</v>
      </c>
      <c r="CW912" s="450" t="s">
        <v>2227</v>
      </c>
      <c r="CX912" s="242"/>
      <c r="CY912" s="436"/>
      <c r="CZ912" s="436"/>
      <c r="DA912" s="437"/>
      <c r="DB912" s="438"/>
      <c r="DC912" s="457">
        <v>0</v>
      </c>
      <c r="DD912" s="458">
        <v>0</v>
      </c>
      <c r="DE912" s="459">
        <v>808</v>
      </c>
      <c r="DF912" s="357">
        <v>269.33333333333331</v>
      </c>
    </row>
    <row r="913" spans="1:110" ht="35.25" customHeight="1" x14ac:dyDescent="0.25">
      <c r="A913" s="401" t="s">
        <v>56</v>
      </c>
      <c r="B913" s="48" t="s">
        <v>57</v>
      </c>
      <c r="C913" s="48" t="s">
        <v>1464</v>
      </c>
      <c r="D913" s="145" t="s">
        <v>1543</v>
      </c>
      <c r="E913" s="145" t="s">
        <v>1544</v>
      </c>
      <c r="F913" s="145" t="s">
        <v>1545</v>
      </c>
      <c r="G913" s="14" t="s">
        <v>1546</v>
      </c>
      <c r="H913" s="22" t="s">
        <v>1979</v>
      </c>
      <c r="I913" s="145" t="s">
        <v>1980</v>
      </c>
      <c r="J913" s="426">
        <v>44.020071270000003</v>
      </c>
      <c r="K913" s="426">
        <v>3.9734848402200003</v>
      </c>
      <c r="L913" s="488">
        <v>2</v>
      </c>
      <c r="M913" s="498"/>
      <c r="N913" s="498"/>
      <c r="O913" s="498"/>
      <c r="P913" s="498"/>
      <c r="Q913" s="498"/>
      <c r="R913" s="498"/>
      <c r="S913" s="498"/>
      <c r="T913" s="498"/>
      <c r="U913" s="498"/>
      <c r="V913" s="498"/>
      <c r="W913" s="498"/>
      <c r="X913" s="498"/>
      <c r="Y913" s="498"/>
      <c r="Z913" s="498"/>
      <c r="AA913" s="498"/>
      <c r="AB913" s="498"/>
      <c r="AC913" s="498">
        <v>5</v>
      </c>
      <c r="AD913" s="498">
        <v>5</v>
      </c>
      <c r="AE913" s="498"/>
      <c r="AF913" s="498"/>
      <c r="AG913" s="585"/>
      <c r="AH913" s="498"/>
      <c r="AI913" s="498">
        <f t="shared" si="73"/>
        <v>5</v>
      </c>
      <c r="AJ913" s="498">
        <f t="shared" si="74"/>
        <v>5</v>
      </c>
      <c r="AK913" s="498"/>
      <c r="AL913" s="498"/>
      <c r="AM913" s="498"/>
      <c r="AN913" s="498"/>
      <c r="AO913" s="498"/>
      <c r="AP913" s="498"/>
      <c r="AQ913" s="498"/>
      <c r="AR913" s="498"/>
      <c r="AS913" s="498"/>
      <c r="AT913" s="498"/>
      <c r="AU913" s="498"/>
      <c r="AV913" s="498"/>
      <c r="AW913" s="498"/>
      <c r="AX913" s="498"/>
      <c r="AY913" s="498"/>
      <c r="AZ913" s="498"/>
      <c r="BA913" s="498">
        <v>6057.88</v>
      </c>
      <c r="BB913" s="498">
        <v>6057.88</v>
      </c>
      <c r="BC913" s="498"/>
      <c r="BD913" s="498"/>
      <c r="BE913" s="498"/>
      <c r="BF913" s="498"/>
      <c r="BG913" s="256">
        <f t="shared" si="75"/>
        <v>6057.88</v>
      </c>
      <c r="BH913" s="26">
        <f t="shared" si="76"/>
        <v>6057.88</v>
      </c>
      <c r="BI913" s="514">
        <f t="shared" si="72"/>
        <v>3.584544378698225</v>
      </c>
      <c r="BJ913" s="515">
        <v>0</v>
      </c>
      <c r="BK913" s="515">
        <v>0</v>
      </c>
      <c r="BL913" s="515">
        <v>0</v>
      </c>
      <c r="BM913" s="515">
        <v>0</v>
      </c>
      <c r="BN913" s="515">
        <v>0</v>
      </c>
      <c r="BO913" s="515">
        <v>0</v>
      </c>
      <c r="BP913" s="515">
        <v>0</v>
      </c>
      <c r="BQ913" s="515">
        <v>0</v>
      </c>
      <c r="BR913" s="515">
        <v>0</v>
      </c>
      <c r="BS913" s="515">
        <v>0</v>
      </c>
      <c r="BT913" s="515">
        <v>0</v>
      </c>
      <c r="BU913" s="515">
        <v>0</v>
      </c>
      <c r="BV913" s="515">
        <v>0</v>
      </c>
      <c r="BW913" s="515">
        <v>0</v>
      </c>
      <c r="BX913" s="515">
        <v>0</v>
      </c>
      <c r="BY913" s="515">
        <v>0</v>
      </c>
      <c r="BZ913" s="515">
        <v>7110981.8592000008</v>
      </c>
      <c r="CA913" s="515">
        <v>7110981.8592000008</v>
      </c>
      <c r="CB913" s="515">
        <v>0</v>
      </c>
      <c r="CC913" s="515">
        <v>0</v>
      </c>
      <c r="CD913" s="515">
        <v>0</v>
      </c>
      <c r="CE913" s="515">
        <v>0</v>
      </c>
      <c r="CF913" s="515">
        <v>7110981.8592000008</v>
      </c>
      <c r="CG913" s="516">
        <v>7110981.8592000008</v>
      </c>
      <c r="CH913" s="501">
        <v>6657600</v>
      </c>
      <c r="CI913" s="501">
        <v>6657600</v>
      </c>
      <c r="CJ913" s="501">
        <v>5921760</v>
      </c>
      <c r="CK913" s="257" t="s">
        <v>1976</v>
      </c>
      <c r="CL913" s="108">
        <v>1.9</v>
      </c>
      <c r="CM913" s="245">
        <v>1.9</v>
      </c>
      <c r="CN913" s="109">
        <v>1.69</v>
      </c>
      <c r="CO913" s="436"/>
      <c r="CP913" s="436"/>
      <c r="CQ913" s="436"/>
      <c r="CR913" s="273"/>
      <c r="CS913" s="447">
        <v>1235.8333333333333</v>
      </c>
      <c r="CT913" s="448">
        <v>0</v>
      </c>
      <c r="CU913" s="441">
        <v>0.33333333333333331</v>
      </c>
      <c r="CV913" s="442">
        <v>0</v>
      </c>
      <c r="CW913" s="450" t="s">
        <v>2233</v>
      </c>
      <c r="CX913" s="242"/>
      <c r="CY913" s="436"/>
      <c r="CZ913" s="436"/>
      <c r="DA913" s="437"/>
      <c r="DB913" s="438"/>
      <c r="DC913" s="457">
        <v>0</v>
      </c>
      <c r="DD913" s="458">
        <v>0</v>
      </c>
      <c r="DE913" s="459">
        <v>0</v>
      </c>
      <c r="DF913" s="357">
        <v>0</v>
      </c>
    </row>
    <row r="914" spans="1:110" ht="35.25" customHeight="1" x14ac:dyDescent="0.25">
      <c r="A914" s="401" t="s">
        <v>56</v>
      </c>
      <c r="B914" s="48" t="s">
        <v>57</v>
      </c>
      <c r="C914" s="48" t="s">
        <v>1464</v>
      </c>
      <c r="D914" s="145" t="s">
        <v>1547</v>
      </c>
      <c r="E914" s="145" t="s">
        <v>1548</v>
      </c>
      <c r="F914" s="145" t="s">
        <v>1549</v>
      </c>
      <c r="G914" s="14" t="s">
        <v>1550</v>
      </c>
      <c r="H914" s="22" t="s">
        <v>1979</v>
      </c>
      <c r="I914" s="145" t="s">
        <v>1980</v>
      </c>
      <c r="J914" s="426">
        <v>45.215186330000002</v>
      </c>
      <c r="K914" s="426">
        <v>14.275946940002999</v>
      </c>
      <c r="L914" s="488">
        <v>1.6</v>
      </c>
      <c r="M914" s="498"/>
      <c r="N914" s="498"/>
      <c r="O914" s="498"/>
      <c r="P914" s="498"/>
      <c r="Q914" s="498"/>
      <c r="R914" s="498"/>
      <c r="S914" s="498"/>
      <c r="T914" s="498"/>
      <c r="U914" s="498"/>
      <c r="V914" s="498"/>
      <c r="W914" s="498"/>
      <c r="X914" s="498"/>
      <c r="Y914" s="498"/>
      <c r="Z914" s="498"/>
      <c r="AA914" s="498"/>
      <c r="AB914" s="498"/>
      <c r="AC914" s="498"/>
      <c r="AD914" s="498"/>
      <c r="AE914" s="498"/>
      <c r="AF914" s="498"/>
      <c r="AG914" s="585"/>
      <c r="AH914" s="498"/>
      <c r="AI914" s="498">
        <f t="shared" si="73"/>
        <v>0</v>
      </c>
      <c r="AJ914" s="498">
        <f t="shared" si="74"/>
        <v>0</v>
      </c>
      <c r="AK914" s="498"/>
      <c r="AL914" s="498"/>
      <c r="AM914" s="498"/>
      <c r="AN914" s="498"/>
      <c r="AO914" s="498"/>
      <c r="AP914" s="498"/>
      <c r="AQ914" s="498"/>
      <c r="AR914" s="498"/>
      <c r="AS914" s="498"/>
      <c r="AT914" s="498"/>
      <c r="AU914" s="498"/>
      <c r="AV914" s="498"/>
      <c r="AW914" s="498"/>
      <c r="AX914" s="498"/>
      <c r="AY914" s="498"/>
      <c r="AZ914" s="498"/>
      <c r="BA914" s="498"/>
      <c r="BB914" s="498"/>
      <c r="BC914" s="498"/>
      <c r="BD914" s="498"/>
      <c r="BE914" s="498"/>
      <c r="BF914" s="498"/>
      <c r="BG914" s="256">
        <f t="shared" si="75"/>
        <v>0</v>
      </c>
      <c r="BH914" s="26">
        <f t="shared" si="76"/>
        <v>0</v>
      </c>
      <c r="BI914" s="514">
        <f t="shared" si="72"/>
        <v>0</v>
      </c>
      <c r="BJ914" s="515">
        <v>0</v>
      </c>
      <c r="BK914" s="515">
        <v>0</v>
      </c>
      <c r="BL914" s="515">
        <v>0</v>
      </c>
      <c r="BM914" s="515">
        <v>0</v>
      </c>
      <c r="BN914" s="515">
        <v>0</v>
      </c>
      <c r="BO914" s="515">
        <v>0</v>
      </c>
      <c r="BP914" s="515">
        <v>0</v>
      </c>
      <c r="BQ914" s="515">
        <v>0</v>
      </c>
      <c r="BR914" s="515">
        <v>0</v>
      </c>
      <c r="BS914" s="515">
        <v>0</v>
      </c>
      <c r="BT914" s="515">
        <v>0</v>
      </c>
      <c r="BU914" s="515">
        <v>0</v>
      </c>
      <c r="BV914" s="515">
        <v>0</v>
      </c>
      <c r="BW914" s="515">
        <v>0</v>
      </c>
      <c r="BX914" s="515">
        <v>0</v>
      </c>
      <c r="BY914" s="515">
        <v>0</v>
      </c>
      <c r="BZ914" s="515">
        <v>0</v>
      </c>
      <c r="CA914" s="515">
        <v>0</v>
      </c>
      <c r="CB914" s="515">
        <v>0</v>
      </c>
      <c r="CC914" s="515">
        <v>0</v>
      </c>
      <c r="CD914" s="515">
        <v>0</v>
      </c>
      <c r="CE914" s="515">
        <v>0</v>
      </c>
      <c r="CF914" s="515">
        <v>0</v>
      </c>
      <c r="CG914" s="516">
        <v>0</v>
      </c>
      <c r="CH914" s="501">
        <v>20673600.000000004</v>
      </c>
      <c r="CI914" s="501">
        <v>20673600.000000004</v>
      </c>
      <c r="CJ914" s="501">
        <v>132416160</v>
      </c>
      <c r="CK914" s="257" t="s">
        <v>1976</v>
      </c>
      <c r="CL914" s="108">
        <v>5.9</v>
      </c>
      <c r="CM914" s="245">
        <v>5.9</v>
      </c>
      <c r="CN914" s="109">
        <v>37.79</v>
      </c>
      <c r="CO914" s="436"/>
      <c r="CP914" s="436"/>
      <c r="CQ914" s="436"/>
      <c r="CR914" s="273"/>
      <c r="CS914" s="447">
        <v>680</v>
      </c>
      <c r="CT914" s="448">
        <v>680</v>
      </c>
      <c r="CU914" s="441">
        <v>0.55555555555555547</v>
      </c>
      <c r="CV914" s="442">
        <v>0.55555555555555547</v>
      </c>
      <c r="CW914" s="450" t="s">
        <v>2251</v>
      </c>
      <c r="CX914" s="242"/>
      <c r="CY914" s="436"/>
      <c r="CZ914" s="436"/>
      <c r="DA914" s="437"/>
      <c r="DB914" s="438"/>
      <c r="DC914" s="457">
        <v>0</v>
      </c>
      <c r="DD914" s="458">
        <v>0</v>
      </c>
      <c r="DE914" s="459">
        <v>0</v>
      </c>
      <c r="DF914" s="357">
        <v>0</v>
      </c>
    </row>
    <row r="915" spans="1:110" ht="35.25" customHeight="1" x14ac:dyDescent="0.25">
      <c r="A915" s="401" t="s">
        <v>56</v>
      </c>
      <c r="B915" s="48" t="s">
        <v>57</v>
      </c>
      <c r="C915" s="48" t="s">
        <v>1464</v>
      </c>
      <c r="D915" s="145" t="s">
        <v>1533</v>
      </c>
      <c r="E915" s="145" t="s">
        <v>1534</v>
      </c>
      <c r="F915" s="145" t="s">
        <v>1551</v>
      </c>
      <c r="G915" s="14" t="s">
        <v>1534</v>
      </c>
      <c r="H915" s="22" t="s">
        <v>1979</v>
      </c>
      <c r="I915" s="145" t="s">
        <v>1980</v>
      </c>
      <c r="J915" s="426">
        <v>47.007858919999997</v>
      </c>
      <c r="K915" s="426">
        <v>2.3895833283629999</v>
      </c>
      <c r="L915" s="488">
        <v>4</v>
      </c>
      <c r="M915" s="498"/>
      <c r="N915" s="498"/>
      <c r="O915" s="498"/>
      <c r="P915" s="498"/>
      <c r="Q915" s="498"/>
      <c r="R915" s="498"/>
      <c r="S915" s="498"/>
      <c r="T915" s="498"/>
      <c r="U915" s="498"/>
      <c r="V915" s="498"/>
      <c r="W915" s="498"/>
      <c r="X915" s="498"/>
      <c r="Y915" s="498"/>
      <c r="Z915" s="498"/>
      <c r="AA915" s="498"/>
      <c r="AB915" s="498"/>
      <c r="AC915" s="498"/>
      <c r="AD915" s="498"/>
      <c r="AE915" s="498"/>
      <c r="AF915" s="498"/>
      <c r="AG915" s="585">
        <v>1</v>
      </c>
      <c r="AH915" s="498">
        <v>1</v>
      </c>
      <c r="AI915" s="498">
        <f t="shared" si="73"/>
        <v>1</v>
      </c>
      <c r="AJ915" s="498">
        <f t="shared" si="74"/>
        <v>1</v>
      </c>
      <c r="AK915" s="498"/>
      <c r="AL915" s="498"/>
      <c r="AM915" s="498"/>
      <c r="AN915" s="498"/>
      <c r="AO915" s="498"/>
      <c r="AP915" s="498"/>
      <c r="AQ915" s="498"/>
      <c r="AR915" s="498"/>
      <c r="AS915" s="498"/>
      <c r="AT915" s="498"/>
      <c r="AU915" s="498"/>
      <c r="AV915" s="498"/>
      <c r="AW915" s="498"/>
      <c r="AX915" s="498"/>
      <c r="AY915" s="498"/>
      <c r="AZ915" s="498"/>
      <c r="BA915" s="498"/>
      <c r="BB915" s="498"/>
      <c r="BC915" s="498"/>
      <c r="BD915" s="498"/>
      <c r="BE915" s="498">
        <v>10</v>
      </c>
      <c r="BF915" s="498">
        <v>10</v>
      </c>
      <c r="BG915" s="256">
        <f t="shared" si="75"/>
        <v>10</v>
      </c>
      <c r="BH915" s="26">
        <f t="shared" si="76"/>
        <v>10</v>
      </c>
      <c r="BI915" s="514">
        <f t="shared" si="72"/>
        <v>2.804262478968032E-4</v>
      </c>
      <c r="BJ915" s="515">
        <v>0</v>
      </c>
      <c r="BK915" s="515">
        <v>0</v>
      </c>
      <c r="BL915" s="515">
        <v>0</v>
      </c>
      <c r="BM915" s="515">
        <v>0</v>
      </c>
      <c r="BN915" s="515">
        <v>0</v>
      </c>
      <c r="BO915" s="515">
        <v>0</v>
      </c>
      <c r="BP915" s="515">
        <v>0</v>
      </c>
      <c r="BQ915" s="515">
        <v>0</v>
      </c>
      <c r="BR915" s="515">
        <v>0</v>
      </c>
      <c r="BS915" s="515">
        <v>0</v>
      </c>
      <c r="BT915" s="515">
        <v>0</v>
      </c>
      <c r="BU915" s="515">
        <v>0</v>
      </c>
      <c r="BV915" s="515">
        <v>0</v>
      </c>
      <c r="BW915" s="515">
        <v>0</v>
      </c>
      <c r="BX915" s="515">
        <v>0</v>
      </c>
      <c r="BY915" s="515">
        <v>0</v>
      </c>
      <c r="BZ915" s="515">
        <v>0</v>
      </c>
      <c r="CA915" s="515">
        <v>0</v>
      </c>
      <c r="CB915" s="515">
        <v>0</v>
      </c>
      <c r="CC915" s="515">
        <v>0</v>
      </c>
      <c r="CD915" s="515">
        <v>32762.400000000001</v>
      </c>
      <c r="CE915" s="515">
        <v>32762.400000000001</v>
      </c>
      <c r="CF915" s="515">
        <v>32762.400000000001</v>
      </c>
      <c r="CG915" s="516">
        <v>32762.400000000001</v>
      </c>
      <c r="CH915" s="501">
        <v>112583520.00000001</v>
      </c>
      <c r="CI915" s="501">
        <v>112583520.00000001</v>
      </c>
      <c r="CJ915" s="501">
        <v>124952640</v>
      </c>
      <c r="CK915" s="257" t="s">
        <v>1976</v>
      </c>
      <c r="CL915" s="108">
        <v>32.130000000000003</v>
      </c>
      <c r="CM915" s="245">
        <v>32.130000000000003</v>
      </c>
      <c r="CN915" s="109">
        <v>35.659999999999997</v>
      </c>
      <c r="CO915" s="436"/>
      <c r="CP915" s="436"/>
      <c r="CQ915" s="436"/>
      <c r="CR915" s="273"/>
      <c r="CS915" s="447">
        <v>88.333333333333329</v>
      </c>
      <c r="CT915" s="448">
        <v>88.333333333333329</v>
      </c>
      <c r="CU915" s="441">
        <v>0.33333333333333331</v>
      </c>
      <c r="CV915" s="442">
        <v>0.33333333333333331</v>
      </c>
      <c r="CW915" s="450" t="s">
        <v>2264</v>
      </c>
      <c r="CX915" s="242"/>
      <c r="CY915" s="436"/>
      <c r="CZ915" s="436"/>
      <c r="DA915" s="437"/>
      <c r="DB915" s="438"/>
      <c r="DC915" s="457">
        <v>795</v>
      </c>
      <c r="DD915" s="458">
        <v>0</v>
      </c>
      <c r="DE915" s="459">
        <v>0</v>
      </c>
      <c r="DF915" s="357">
        <v>265</v>
      </c>
    </row>
    <row r="916" spans="1:110" ht="35.25" customHeight="1" x14ac:dyDescent="0.25">
      <c r="A916" s="401" t="s">
        <v>56</v>
      </c>
      <c r="B916" s="48" t="s">
        <v>57</v>
      </c>
      <c r="C916" s="48" t="s">
        <v>1464</v>
      </c>
      <c r="D916" s="145" t="s">
        <v>1552</v>
      </c>
      <c r="E916" s="145" t="s">
        <v>1470</v>
      </c>
      <c r="F916" s="145" t="s">
        <v>1553</v>
      </c>
      <c r="G916" s="14" t="s">
        <v>1554</v>
      </c>
      <c r="H916" s="22" t="s">
        <v>1979</v>
      </c>
      <c r="I916" s="145" t="s">
        <v>1980</v>
      </c>
      <c r="J916" s="426">
        <v>43</v>
      </c>
      <c r="K916" s="426">
        <v>3.7030302953280003</v>
      </c>
      <c r="L916" s="488">
        <v>80.900000000000006</v>
      </c>
      <c r="M916" s="498"/>
      <c r="N916" s="498"/>
      <c r="O916" s="498"/>
      <c r="P916" s="498"/>
      <c r="Q916" s="498"/>
      <c r="R916" s="498"/>
      <c r="S916" s="498"/>
      <c r="T916" s="498"/>
      <c r="U916" s="498"/>
      <c r="V916" s="498"/>
      <c r="W916" s="498"/>
      <c r="X916" s="498"/>
      <c r="Y916" s="498"/>
      <c r="Z916" s="498"/>
      <c r="AA916" s="498"/>
      <c r="AB916" s="498"/>
      <c r="AC916" s="498"/>
      <c r="AD916" s="498"/>
      <c r="AE916" s="498"/>
      <c r="AF916" s="498"/>
      <c r="AG916" s="585"/>
      <c r="AH916" s="498"/>
      <c r="AI916" s="498">
        <f t="shared" si="73"/>
        <v>0</v>
      </c>
      <c r="AJ916" s="498">
        <f t="shared" si="74"/>
        <v>0</v>
      </c>
      <c r="AK916" s="498"/>
      <c r="AL916" s="498"/>
      <c r="AM916" s="498"/>
      <c r="AN916" s="498"/>
      <c r="AO916" s="498"/>
      <c r="AP916" s="498"/>
      <c r="AQ916" s="498"/>
      <c r="AR916" s="498"/>
      <c r="AS916" s="498"/>
      <c r="AT916" s="498"/>
      <c r="AU916" s="498"/>
      <c r="AV916" s="498"/>
      <c r="AW916" s="498"/>
      <c r="AX916" s="498"/>
      <c r="AY916" s="498"/>
      <c r="AZ916" s="498"/>
      <c r="BA916" s="498"/>
      <c r="BB916" s="498"/>
      <c r="BC916" s="498"/>
      <c r="BD916" s="498"/>
      <c r="BE916" s="498"/>
      <c r="BF916" s="498"/>
      <c r="BG916" s="256">
        <f t="shared" si="75"/>
        <v>0</v>
      </c>
      <c r="BH916" s="26">
        <f t="shared" si="76"/>
        <v>0</v>
      </c>
      <c r="BI916" s="514">
        <f t="shared" si="72"/>
        <v>0</v>
      </c>
      <c r="BJ916" s="515">
        <v>0</v>
      </c>
      <c r="BK916" s="515">
        <v>0</v>
      </c>
      <c r="BL916" s="515">
        <v>0</v>
      </c>
      <c r="BM916" s="515">
        <v>0</v>
      </c>
      <c r="BN916" s="515">
        <v>0</v>
      </c>
      <c r="BO916" s="515">
        <v>0</v>
      </c>
      <c r="BP916" s="515">
        <v>0</v>
      </c>
      <c r="BQ916" s="515">
        <v>0</v>
      </c>
      <c r="BR916" s="515">
        <v>0</v>
      </c>
      <c r="BS916" s="515">
        <v>0</v>
      </c>
      <c r="BT916" s="515">
        <v>0</v>
      </c>
      <c r="BU916" s="515">
        <v>0</v>
      </c>
      <c r="BV916" s="515">
        <v>0</v>
      </c>
      <c r="BW916" s="515">
        <v>0</v>
      </c>
      <c r="BX916" s="515">
        <v>0</v>
      </c>
      <c r="BY916" s="515">
        <v>0</v>
      </c>
      <c r="BZ916" s="515">
        <v>0</v>
      </c>
      <c r="CA916" s="515">
        <v>0</v>
      </c>
      <c r="CB916" s="515">
        <v>0</v>
      </c>
      <c r="CC916" s="515">
        <v>0</v>
      </c>
      <c r="CD916" s="515">
        <v>0</v>
      </c>
      <c r="CE916" s="515">
        <v>0</v>
      </c>
      <c r="CF916" s="515">
        <v>0</v>
      </c>
      <c r="CG916" s="516">
        <v>0</v>
      </c>
      <c r="CH916" s="501">
        <v>50808000.000000007</v>
      </c>
      <c r="CI916" s="501">
        <v>50808000.000000007</v>
      </c>
      <c r="CJ916" s="501">
        <v>71726880</v>
      </c>
      <c r="CK916" s="257" t="s">
        <v>1976</v>
      </c>
      <c r="CL916" s="108">
        <v>14.5</v>
      </c>
      <c r="CM916" s="245">
        <v>14.5</v>
      </c>
      <c r="CN916" s="109">
        <v>20.47</v>
      </c>
      <c r="CO916" s="436"/>
      <c r="CP916" s="436"/>
      <c r="CQ916" s="436"/>
      <c r="CR916" s="273"/>
      <c r="CS916" s="447">
        <v>161.05329254618488</v>
      </c>
      <c r="CT916" s="448">
        <v>161.05329254618488</v>
      </c>
      <c r="CU916" s="441">
        <v>0.65925821095374426</v>
      </c>
      <c r="CV916" s="442">
        <v>0.65925821095374426</v>
      </c>
      <c r="CW916" s="450" t="s">
        <v>2208</v>
      </c>
      <c r="CX916" s="242"/>
      <c r="CY916" s="436"/>
      <c r="CZ916" s="436"/>
      <c r="DA916" s="437"/>
      <c r="DB916" s="438"/>
      <c r="DC916" s="457">
        <v>28798</v>
      </c>
      <c r="DD916" s="458">
        <v>0</v>
      </c>
      <c r="DE916" s="459">
        <v>9558</v>
      </c>
      <c r="DF916" s="357">
        <v>12785.333333333334</v>
      </c>
    </row>
    <row r="917" spans="1:110" ht="35.25" customHeight="1" x14ac:dyDescent="0.25">
      <c r="A917" s="401" t="s">
        <v>56</v>
      </c>
      <c r="B917" s="48" t="s">
        <v>57</v>
      </c>
      <c r="C917" s="48" t="s">
        <v>1464</v>
      </c>
      <c r="D917" s="145" t="s">
        <v>1555</v>
      </c>
      <c r="E917" s="145" t="s">
        <v>1556</v>
      </c>
      <c r="F917" s="145" t="s">
        <v>1557</v>
      </c>
      <c r="G917" s="14" t="s">
        <v>1558</v>
      </c>
      <c r="H917" s="22" t="s">
        <v>1979</v>
      </c>
      <c r="I917" s="145" t="s">
        <v>1980</v>
      </c>
      <c r="J917" s="426">
        <v>31.949409200000002</v>
      </c>
      <c r="K917" s="426">
        <v>10.034469676098</v>
      </c>
      <c r="L917" s="488">
        <v>5</v>
      </c>
      <c r="M917" s="498"/>
      <c r="N917" s="498"/>
      <c r="O917" s="498"/>
      <c r="P917" s="498"/>
      <c r="Q917" s="498"/>
      <c r="R917" s="498"/>
      <c r="S917" s="498"/>
      <c r="T917" s="498"/>
      <c r="U917" s="498"/>
      <c r="V917" s="498"/>
      <c r="W917" s="498"/>
      <c r="X917" s="498"/>
      <c r="Y917" s="498"/>
      <c r="Z917" s="498"/>
      <c r="AA917" s="498"/>
      <c r="AB917" s="498"/>
      <c r="AC917" s="498">
        <v>2</v>
      </c>
      <c r="AD917" s="498">
        <v>2</v>
      </c>
      <c r="AE917" s="498"/>
      <c r="AF917" s="498"/>
      <c r="AG917" s="585"/>
      <c r="AH917" s="498"/>
      <c r="AI917" s="498">
        <f t="shared" si="73"/>
        <v>2</v>
      </c>
      <c r="AJ917" s="498">
        <f t="shared" si="74"/>
        <v>2</v>
      </c>
      <c r="AK917" s="498"/>
      <c r="AL917" s="498"/>
      <c r="AM917" s="498"/>
      <c r="AN917" s="498"/>
      <c r="AO917" s="498"/>
      <c r="AP917" s="498"/>
      <c r="AQ917" s="498"/>
      <c r="AR917" s="498"/>
      <c r="AS917" s="498"/>
      <c r="AT917" s="498"/>
      <c r="AU917" s="498"/>
      <c r="AV917" s="498"/>
      <c r="AW917" s="498"/>
      <c r="AX917" s="498"/>
      <c r="AY917" s="498"/>
      <c r="AZ917" s="498"/>
      <c r="BA917" s="498">
        <v>305</v>
      </c>
      <c r="BB917" s="498">
        <v>305</v>
      </c>
      <c r="BC917" s="498"/>
      <c r="BD917" s="498"/>
      <c r="BE917" s="498"/>
      <c r="BF917" s="498"/>
      <c r="BG917" s="256">
        <f t="shared" si="75"/>
        <v>305</v>
      </c>
      <c r="BH917" s="26">
        <f t="shared" si="76"/>
        <v>305</v>
      </c>
      <c r="BI917" s="514">
        <f t="shared" si="72"/>
        <v>1.3763537906137184E-2</v>
      </c>
      <c r="BJ917" s="515">
        <v>0</v>
      </c>
      <c r="BK917" s="515">
        <v>0</v>
      </c>
      <c r="BL917" s="515">
        <v>0</v>
      </c>
      <c r="BM917" s="515">
        <v>0</v>
      </c>
      <c r="BN917" s="515">
        <v>0</v>
      </c>
      <c r="BO917" s="515">
        <v>0</v>
      </c>
      <c r="BP917" s="515">
        <v>0</v>
      </c>
      <c r="BQ917" s="515">
        <v>0</v>
      </c>
      <c r="BR917" s="515">
        <v>0</v>
      </c>
      <c r="BS917" s="515">
        <v>0</v>
      </c>
      <c r="BT917" s="515">
        <v>0</v>
      </c>
      <c r="BU917" s="515">
        <v>0</v>
      </c>
      <c r="BV917" s="515">
        <v>0</v>
      </c>
      <c r="BW917" s="515">
        <v>0</v>
      </c>
      <c r="BX917" s="515">
        <v>0</v>
      </c>
      <c r="BY917" s="515">
        <v>0</v>
      </c>
      <c r="BZ917" s="515">
        <v>358021.2</v>
      </c>
      <c r="CA917" s="515">
        <v>358021.2</v>
      </c>
      <c r="CB917" s="515">
        <v>0</v>
      </c>
      <c r="CC917" s="515">
        <v>0</v>
      </c>
      <c r="CD917" s="515">
        <v>0</v>
      </c>
      <c r="CE917" s="515">
        <v>0</v>
      </c>
      <c r="CF917" s="515">
        <v>358021.2</v>
      </c>
      <c r="CG917" s="516">
        <v>358021.2</v>
      </c>
      <c r="CH917" s="501">
        <v>78840000</v>
      </c>
      <c r="CI917" s="501">
        <v>78840000</v>
      </c>
      <c r="CJ917" s="501">
        <v>77648640.000000015</v>
      </c>
      <c r="CK917" s="257" t="s">
        <v>1976</v>
      </c>
      <c r="CL917" s="108">
        <v>22.5</v>
      </c>
      <c r="CM917" s="245">
        <v>22.5</v>
      </c>
      <c r="CN917" s="109">
        <v>22.16</v>
      </c>
      <c r="CO917" s="436"/>
      <c r="CP917" s="436"/>
      <c r="CQ917" s="436"/>
      <c r="CR917" s="273"/>
      <c r="CS917" s="447">
        <v>1246.4666666666667</v>
      </c>
      <c r="CT917" s="448">
        <v>51.800000000000004</v>
      </c>
      <c r="CU917" s="441">
        <v>1.1333333333333333</v>
      </c>
      <c r="CV917" s="442">
        <v>0.79999999999999993</v>
      </c>
      <c r="CW917" s="450" t="s">
        <v>2256</v>
      </c>
      <c r="CX917" s="242"/>
      <c r="CY917" s="436"/>
      <c r="CZ917" s="436"/>
      <c r="DA917" s="437"/>
      <c r="DB917" s="438"/>
      <c r="DC917" s="457">
        <v>112</v>
      </c>
      <c r="DD917" s="458">
        <v>310</v>
      </c>
      <c r="DE917" s="459">
        <v>0</v>
      </c>
      <c r="DF917" s="357">
        <v>140.66666666666666</v>
      </c>
    </row>
    <row r="918" spans="1:110" ht="35.25" customHeight="1" x14ac:dyDescent="0.25">
      <c r="A918" s="401" t="s">
        <v>56</v>
      </c>
      <c r="B918" s="48" t="s">
        <v>57</v>
      </c>
      <c r="C918" s="48" t="s">
        <v>1464</v>
      </c>
      <c r="D918" s="145" t="s">
        <v>1497</v>
      </c>
      <c r="E918" s="145" t="s">
        <v>1498</v>
      </c>
      <c r="F918" s="145" t="s">
        <v>1559</v>
      </c>
      <c r="G918" s="14" t="s">
        <v>1500</v>
      </c>
      <c r="H918" s="22" t="s">
        <v>1979</v>
      </c>
      <c r="I918" s="145" t="s">
        <v>1980</v>
      </c>
      <c r="J918" s="426">
        <v>44.020071270000003</v>
      </c>
      <c r="K918" s="426">
        <v>1.5189393907800002</v>
      </c>
      <c r="L918" s="488">
        <v>7</v>
      </c>
      <c r="M918" s="498"/>
      <c r="N918" s="498"/>
      <c r="O918" s="498"/>
      <c r="P918" s="498"/>
      <c r="Q918" s="498"/>
      <c r="R918" s="498"/>
      <c r="S918" s="498"/>
      <c r="T918" s="498"/>
      <c r="U918" s="498"/>
      <c r="V918" s="498"/>
      <c r="W918" s="498"/>
      <c r="X918" s="498"/>
      <c r="Y918" s="498"/>
      <c r="Z918" s="498"/>
      <c r="AA918" s="498"/>
      <c r="AB918" s="498"/>
      <c r="AC918" s="498"/>
      <c r="AD918" s="498"/>
      <c r="AE918" s="498"/>
      <c r="AF918" s="498"/>
      <c r="AG918" s="585"/>
      <c r="AH918" s="498"/>
      <c r="AI918" s="498">
        <f t="shared" si="73"/>
        <v>0</v>
      </c>
      <c r="AJ918" s="498">
        <f t="shared" si="74"/>
        <v>0</v>
      </c>
      <c r="AK918" s="498"/>
      <c r="AL918" s="498"/>
      <c r="AM918" s="498"/>
      <c r="AN918" s="498"/>
      <c r="AO918" s="498"/>
      <c r="AP918" s="498"/>
      <c r="AQ918" s="498"/>
      <c r="AR918" s="498"/>
      <c r="AS918" s="498"/>
      <c r="AT918" s="498"/>
      <c r="AU918" s="498"/>
      <c r="AV918" s="498"/>
      <c r="AW918" s="498"/>
      <c r="AX918" s="498"/>
      <c r="AY918" s="498"/>
      <c r="AZ918" s="498"/>
      <c r="BA918" s="498"/>
      <c r="BB918" s="498"/>
      <c r="BC918" s="498"/>
      <c r="BD918" s="498"/>
      <c r="BE918" s="498"/>
      <c r="BF918" s="498"/>
      <c r="BG918" s="256">
        <f t="shared" si="75"/>
        <v>0</v>
      </c>
      <c r="BH918" s="26">
        <f t="shared" si="76"/>
        <v>0</v>
      </c>
      <c r="BI918" s="514">
        <f t="shared" si="72"/>
        <v>0</v>
      </c>
      <c r="BJ918" s="515">
        <v>0</v>
      </c>
      <c r="BK918" s="515">
        <v>0</v>
      </c>
      <c r="BL918" s="515">
        <v>0</v>
      </c>
      <c r="BM918" s="515">
        <v>0</v>
      </c>
      <c r="BN918" s="515">
        <v>0</v>
      </c>
      <c r="BO918" s="515">
        <v>0</v>
      </c>
      <c r="BP918" s="515">
        <v>0</v>
      </c>
      <c r="BQ918" s="515">
        <v>0</v>
      </c>
      <c r="BR918" s="515">
        <v>0</v>
      </c>
      <c r="BS918" s="515">
        <v>0</v>
      </c>
      <c r="BT918" s="515">
        <v>0</v>
      </c>
      <c r="BU918" s="515">
        <v>0</v>
      </c>
      <c r="BV918" s="515">
        <v>0</v>
      </c>
      <c r="BW918" s="515">
        <v>0</v>
      </c>
      <c r="BX918" s="515">
        <v>0</v>
      </c>
      <c r="BY918" s="515">
        <v>0</v>
      </c>
      <c r="BZ918" s="515">
        <v>0</v>
      </c>
      <c r="CA918" s="515">
        <v>0</v>
      </c>
      <c r="CB918" s="515">
        <v>0</v>
      </c>
      <c r="CC918" s="515">
        <v>0</v>
      </c>
      <c r="CD918" s="515">
        <v>0</v>
      </c>
      <c r="CE918" s="515">
        <v>0</v>
      </c>
      <c r="CF918" s="515">
        <v>0</v>
      </c>
      <c r="CG918" s="516">
        <v>0</v>
      </c>
      <c r="CH918" s="501">
        <v>0</v>
      </c>
      <c r="CI918" s="501">
        <v>0</v>
      </c>
      <c r="CJ918" s="501">
        <v>35916000.000000007</v>
      </c>
      <c r="CK918" s="257" t="s">
        <v>1976</v>
      </c>
      <c r="CL918" s="108">
        <v>0</v>
      </c>
      <c r="CM918" s="245">
        <v>0</v>
      </c>
      <c r="CN918" s="109">
        <v>10.25</v>
      </c>
      <c r="CO918" s="436"/>
      <c r="CP918" s="436"/>
      <c r="CQ918" s="436"/>
      <c r="CR918" s="273"/>
      <c r="CS918" s="447">
        <v>169.5915088927137</v>
      </c>
      <c r="CT918" s="448">
        <v>147.9047619047619</v>
      </c>
      <c r="CU918" s="441">
        <v>0.52553069420539289</v>
      </c>
      <c r="CV918" s="442">
        <v>0.38095238095238093</v>
      </c>
      <c r="CW918" s="450" t="s">
        <v>2302</v>
      </c>
      <c r="CX918" s="242"/>
      <c r="CY918" s="436"/>
      <c r="CZ918" s="436"/>
      <c r="DA918" s="437"/>
      <c r="DB918" s="438"/>
      <c r="DC918" s="457">
        <v>0</v>
      </c>
      <c r="DD918" s="458">
        <v>0</v>
      </c>
      <c r="DE918" s="459">
        <v>0</v>
      </c>
      <c r="DF918" s="357">
        <v>0</v>
      </c>
    </row>
    <row r="919" spans="1:110" ht="35.25" customHeight="1" x14ac:dyDescent="0.25">
      <c r="A919" s="401" t="s">
        <v>56</v>
      </c>
      <c r="B919" s="48" t="s">
        <v>57</v>
      </c>
      <c r="C919" s="48" t="s">
        <v>1464</v>
      </c>
      <c r="D919" s="145" t="s">
        <v>1497</v>
      </c>
      <c r="E919" s="145" t="s">
        <v>1498</v>
      </c>
      <c r="F919" s="145" t="s">
        <v>1560</v>
      </c>
      <c r="G919" s="14" t="s">
        <v>1498</v>
      </c>
      <c r="H919" s="22" t="s">
        <v>1979</v>
      </c>
      <c r="I919" s="145" t="s">
        <v>1980</v>
      </c>
      <c r="J919" s="426">
        <v>16.253564780000001</v>
      </c>
      <c r="K919" s="426">
        <v>0.27121212064799999</v>
      </c>
      <c r="L919" s="488">
        <v>1</v>
      </c>
      <c r="M919" s="498"/>
      <c r="N919" s="498"/>
      <c r="O919" s="498"/>
      <c r="P919" s="498"/>
      <c r="Q919" s="498"/>
      <c r="R919" s="498"/>
      <c r="S919" s="498"/>
      <c r="T919" s="498"/>
      <c r="U919" s="498"/>
      <c r="V919" s="498"/>
      <c r="W919" s="498"/>
      <c r="X919" s="498"/>
      <c r="Y919" s="498"/>
      <c r="Z919" s="498"/>
      <c r="AA919" s="498"/>
      <c r="AB919" s="498"/>
      <c r="AC919" s="498"/>
      <c r="AD919" s="498"/>
      <c r="AE919" s="498"/>
      <c r="AF919" s="498"/>
      <c r="AG919" s="585"/>
      <c r="AH919" s="498"/>
      <c r="AI919" s="498">
        <f t="shared" si="73"/>
        <v>0</v>
      </c>
      <c r="AJ919" s="498">
        <f t="shared" si="74"/>
        <v>0</v>
      </c>
      <c r="AK919" s="498"/>
      <c r="AL919" s="498"/>
      <c r="AM919" s="498"/>
      <c r="AN919" s="498"/>
      <c r="AO919" s="498"/>
      <c r="AP919" s="498"/>
      <c r="AQ919" s="498"/>
      <c r="AR919" s="498"/>
      <c r="AS919" s="498"/>
      <c r="AT919" s="498"/>
      <c r="AU919" s="498"/>
      <c r="AV919" s="498"/>
      <c r="AW919" s="498"/>
      <c r="AX919" s="498"/>
      <c r="AY919" s="498"/>
      <c r="AZ919" s="498"/>
      <c r="BA919" s="498"/>
      <c r="BB919" s="498"/>
      <c r="BC919" s="498"/>
      <c r="BD919" s="498"/>
      <c r="BE919" s="498"/>
      <c r="BF919" s="498"/>
      <c r="BG919" s="256">
        <f t="shared" si="75"/>
        <v>0</v>
      </c>
      <c r="BH919" s="26">
        <f t="shared" si="76"/>
        <v>0</v>
      </c>
      <c r="BI919" s="514">
        <f t="shared" si="72"/>
        <v>0</v>
      </c>
      <c r="BJ919" s="515">
        <v>0</v>
      </c>
      <c r="BK919" s="515">
        <v>0</v>
      </c>
      <c r="BL919" s="515">
        <v>0</v>
      </c>
      <c r="BM919" s="515">
        <v>0</v>
      </c>
      <c r="BN919" s="515">
        <v>0</v>
      </c>
      <c r="BO919" s="515">
        <v>0</v>
      </c>
      <c r="BP919" s="515">
        <v>0</v>
      </c>
      <c r="BQ919" s="515">
        <v>0</v>
      </c>
      <c r="BR919" s="515">
        <v>0</v>
      </c>
      <c r="BS919" s="515">
        <v>0</v>
      </c>
      <c r="BT919" s="515">
        <v>0</v>
      </c>
      <c r="BU919" s="515">
        <v>0</v>
      </c>
      <c r="BV919" s="515">
        <v>0</v>
      </c>
      <c r="BW919" s="515">
        <v>0</v>
      </c>
      <c r="BX919" s="515">
        <v>0</v>
      </c>
      <c r="BY919" s="515">
        <v>0</v>
      </c>
      <c r="BZ919" s="515">
        <v>0</v>
      </c>
      <c r="CA919" s="515">
        <v>0</v>
      </c>
      <c r="CB919" s="515">
        <v>0</v>
      </c>
      <c r="CC919" s="515">
        <v>0</v>
      </c>
      <c r="CD919" s="515">
        <v>0</v>
      </c>
      <c r="CE919" s="515">
        <v>0</v>
      </c>
      <c r="CF919" s="515">
        <v>0</v>
      </c>
      <c r="CG919" s="516">
        <v>0</v>
      </c>
      <c r="CH919" s="501">
        <v>17660160</v>
      </c>
      <c r="CI919" s="501">
        <v>17660160</v>
      </c>
      <c r="CJ919" s="501">
        <v>19727520</v>
      </c>
      <c r="CK919" s="257" t="s">
        <v>1976</v>
      </c>
      <c r="CL919" s="108">
        <v>5.04</v>
      </c>
      <c r="CM919" s="245">
        <v>5.04</v>
      </c>
      <c r="CN919" s="109">
        <v>5.63</v>
      </c>
      <c r="CO919" s="436"/>
      <c r="CP919" s="436"/>
      <c r="CQ919" s="436"/>
      <c r="CR919" s="273"/>
      <c r="CS919" s="447">
        <v>23.333333333333332</v>
      </c>
      <c r="CT919" s="448">
        <v>23.333333333333332</v>
      </c>
      <c r="CU919" s="441">
        <v>0.33333333333333331</v>
      </c>
      <c r="CV919" s="442">
        <v>0.33333333333333331</v>
      </c>
      <c r="CW919" s="450" t="s">
        <v>2264</v>
      </c>
      <c r="CX919" s="242"/>
      <c r="CY919" s="436"/>
      <c r="CZ919" s="436"/>
      <c r="DA919" s="437"/>
      <c r="DB919" s="438"/>
      <c r="DC919" s="457">
        <v>0</v>
      </c>
      <c r="DD919" s="458">
        <v>0</v>
      </c>
      <c r="DE919" s="459">
        <v>70</v>
      </c>
      <c r="DF919" s="357">
        <v>23.333333333333332</v>
      </c>
    </row>
    <row r="920" spans="1:110" ht="35.25" customHeight="1" x14ac:dyDescent="0.25">
      <c r="A920" s="401" t="s">
        <v>56</v>
      </c>
      <c r="B920" s="48" t="s">
        <v>57</v>
      </c>
      <c r="C920" s="48" t="s">
        <v>1464</v>
      </c>
      <c r="D920" s="145" t="s">
        <v>1561</v>
      </c>
      <c r="E920" s="145" t="s">
        <v>1562</v>
      </c>
      <c r="F920" s="145" t="s">
        <v>1563</v>
      </c>
      <c r="G920" s="14" t="s">
        <v>1498</v>
      </c>
      <c r="H920" s="22" t="s">
        <v>1979</v>
      </c>
      <c r="I920" s="145" t="s">
        <v>1980</v>
      </c>
      <c r="J920" s="426">
        <v>40.6</v>
      </c>
      <c r="K920" s="426">
        <v>4.1664772640610002</v>
      </c>
      <c r="L920" s="488">
        <v>12</v>
      </c>
      <c r="M920" s="498"/>
      <c r="N920" s="498"/>
      <c r="O920" s="498"/>
      <c r="P920" s="498"/>
      <c r="Q920" s="498"/>
      <c r="R920" s="498"/>
      <c r="S920" s="498"/>
      <c r="T920" s="498"/>
      <c r="U920" s="498"/>
      <c r="V920" s="498"/>
      <c r="W920" s="498"/>
      <c r="X920" s="498"/>
      <c r="Y920" s="498"/>
      <c r="Z920" s="498"/>
      <c r="AA920" s="498"/>
      <c r="AB920" s="498"/>
      <c r="AC920" s="498"/>
      <c r="AD920" s="498"/>
      <c r="AE920" s="498"/>
      <c r="AF920" s="498"/>
      <c r="AG920" s="585"/>
      <c r="AH920" s="498"/>
      <c r="AI920" s="498">
        <f t="shared" si="73"/>
        <v>0</v>
      </c>
      <c r="AJ920" s="498">
        <f t="shared" si="74"/>
        <v>0</v>
      </c>
      <c r="AK920" s="498"/>
      <c r="AL920" s="498"/>
      <c r="AM920" s="498"/>
      <c r="AN920" s="498"/>
      <c r="AO920" s="498"/>
      <c r="AP920" s="498"/>
      <c r="AQ920" s="498"/>
      <c r="AR920" s="498"/>
      <c r="AS920" s="498"/>
      <c r="AT920" s="498"/>
      <c r="AU920" s="498"/>
      <c r="AV920" s="498"/>
      <c r="AW920" s="498"/>
      <c r="AX920" s="498"/>
      <c r="AY920" s="498"/>
      <c r="AZ920" s="498"/>
      <c r="BA920" s="498"/>
      <c r="BB920" s="498"/>
      <c r="BC920" s="498"/>
      <c r="BD920" s="498"/>
      <c r="BE920" s="498"/>
      <c r="BF920" s="498"/>
      <c r="BG920" s="256">
        <f t="shared" si="75"/>
        <v>0</v>
      </c>
      <c r="BH920" s="26">
        <f t="shared" si="76"/>
        <v>0</v>
      </c>
      <c r="BI920" s="514">
        <f t="shared" si="72"/>
        <v>0</v>
      </c>
      <c r="BJ920" s="515">
        <v>0</v>
      </c>
      <c r="BK920" s="515">
        <v>0</v>
      </c>
      <c r="BL920" s="515">
        <v>0</v>
      </c>
      <c r="BM920" s="515">
        <v>0</v>
      </c>
      <c r="BN920" s="515">
        <v>0</v>
      </c>
      <c r="BO920" s="515">
        <v>0</v>
      </c>
      <c r="BP920" s="515">
        <v>0</v>
      </c>
      <c r="BQ920" s="515">
        <v>0</v>
      </c>
      <c r="BR920" s="515">
        <v>0</v>
      </c>
      <c r="BS920" s="515">
        <v>0</v>
      </c>
      <c r="BT920" s="515">
        <v>0</v>
      </c>
      <c r="BU920" s="515">
        <v>0</v>
      </c>
      <c r="BV920" s="515">
        <v>0</v>
      </c>
      <c r="BW920" s="515">
        <v>0</v>
      </c>
      <c r="BX920" s="515">
        <v>0</v>
      </c>
      <c r="BY920" s="515">
        <v>0</v>
      </c>
      <c r="BZ920" s="515">
        <v>0</v>
      </c>
      <c r="CA920" s="515">
        <v>0</v>
      </c>
      <c r="CB920" s="515">
        <v>0</v>
      </c>
      <c r="CC920" s="515">
        <v>0</v>
      </c>
      <c r="CD920" s="515">
        <v>0</v>
      </c>
      <c r="CE920" s="515">
        <v>0</v>
      </c>
      <c r="CF920" s="515">
        <v>0</v>
      </c>
      <c r="CG920" s="516">
        <v>0</v>
      </c>
      <c r="CH920" s="501">
        <v>93206400.000000015</v>
      </c>
      <c r="CI920" s="501">
        <v>93206400.000000015</v>
      </c>
      <c r="CJ920" s="501">
        <v>97446240</v>
      </c>
      <c r="CK920" s="257" t="s">
        <v>1976</v>
      </c>
      <c r="CL920" s="108">
        <v>26.6</v>
      </c>
      <c r="CM920" s="245">
        <v>26.6</v>
      </c>
      <c r="CN920" s="109">
        <v>27.81</v>
      </c>
      <c r="CO920" s="436"/>
      <c r="CP920" s="436"/>
      <c r="CQ920" s="436"/>
      <c r="CR920" s="273"/>
      <c r="CS920" s="447">
        <v>2021.7777777777776</v>
      </c>
      <c r="CT920" s="448">
        <v>471.66666666666669</v>
      </c>
      <c r="CU920" s="441">
        <v>1.4444444444444444</v>
      </c>
      <c r="CV920" s="442">
        <v>1</v>
      </c>
      <c r="CW920" s="450" t="s">
        <v>2274</v>
      </c>
      <c r="CX920" s="242"/>
      <c r="CY920" s="436"/>
      <c r="CZ920" s="436"/>
      <c r="DA920" s="437"/>
      <c r="DB920" s="438"/>
      <c r="DC920" s="457">
        <v>0</v>
      </c>
      <c r="DD920" s="458">
        <v>9864</v>
      </c>
      <c r="DE920" s="459">
        <v>0</v>
      </c>
      <c r="DF920" s="357">
        <v>3288</v>
      </c>
    </row>
    <row r="921" spans="1:110" ht="35.25" customHeight="1" x14ac:dyDescent="0.25">
      <c r="A921" s="401" t="s">
        <v>56</v>
      </c>
      <c r="B921" s="48" t="s">
        <v>57</v>
      </c>
      <c r="C921" s="48" t="s">
        <v>1464</v>
      </c>
      <c r="D921" s="145" t="s">
        <v>1564</v>
      </c>
      <c r="E921" s="145" t="s">
        <v>1508</v>
      </c>
      <c r="F921" s="145" t="s">
        <v>1565</v>
      </c>
      <c r="G921" s="14" t="s">
        <v>1566</v>
      </c>
      <c r="H921" s="22" t="s">
        <v>1979</v>
      </c>
      <c r="I921" s="145" t="s">
        <v>1980</v>
      </c>
      <c r="J921" s="426">
        <v>45.2</v>
      </c>
      <c r="K921" s="426">
        <v>21.837121166700001</v>
      </c>
      <c r="L921" s="488">
        <v>48</v>
      </c>
      <c r="M921" s="498"/>
      <c r="N921" s="498"/>
      <c r="O921" s="498"/>
      <c r="P921" s="498"/>
      <c r="Q921" s="498"/>
      <c r="R921" s="498"/>
      <c r="S921" s="498"/>
      <c r="T921" s="498"/>
      <c r="U921" s="498"/>
      <c r="V921" s="498"/>
      <c r="W921" s="498"/>
      <c r="X921" s="498"/>
      <c r="Y921" s="498"/>
      <c r="Z921" s="498"/>
      <c r="AA921" s="498"/>
      <c r="AB921" s="498"/>
      <c r="AC921" s="498"/>
      <c r="AD921" s="498"/>
      <c r="AE921" s="498"/>
      <c r="AF921" s="498"/>
      <c r="AG921" s="585"/>
      <c r="AH921" s="498"/>
      <c r="AI921" s="498">
        <f t="shared" si="73"/>
        <v>0</v>
      </c>
      <c r="AJ921" s="498">
        <f t="shared" si="74"/>
        <v>0</v>
      </c>
      <c r="AK921" s="498"/>
      <c r="AL921" s="498"/>
      <c r="AM921" s="498"/>
      <c r="AN921" s="498"/>
      <c r="AO921" s="498"/>
      <c r="AP921" s="498"/>
      <c r="AQ921" s="498"/>
      <c r="AR921" s="498"/>
      <c r="AS921" s="498"/>
      <c r="AT921" s="498"/>
      <c r="AU921" s="498"/>
      <c r="AV921" s="498"/>
      <c r="AW921" s="498"/>
      <c r="AX921" s="498"/>
      <c r="AY921" s="498"/>
      <c r="AZ921" s="498"/>
      <c r="BA921" s="498"/>
      <c r="BB921" s="498"/>
      <c r="BC921" s="498"/>
      <c r="BD921" s="498"/>
      <c r="BE921" s="498"/>
      <c r="BF921" s="498"/>
      <c r="BG921" s="256">
        <f t="shared" si="75"/>
        <v>0</v>
      </c>
      <c r="BH921" s="26">
        <f t="shared" si="76"/>
        <v>0</v>
      </c>
      <c r="BI921" s="514">
        <f t="shared" si="72"/>
        <v>0</v>
      </c>
      <c r="BJ921" s="515">
        <v>0</v>
      </c>
      <c r="BK921" s="515">
        <v>0</v>
      </c>
      <c r="BL921" s="515">
        <v>0</v>
      </c>
      <c r="BM921" s="515">
        <v>0</v>
      </c>
      <c r="BN921" s="515">
        <v>0</v>
      </c>
      <c r="BO921" s="515">
        <v>0</v>
      </c>
      <c r="BP921" s="515">
        <v>0</v>
      </c>
      <c r="BQ921" s="515">
        <v>0</v>
      </c>
      <c r="BR921" s="515">
        <v>0</v>
      </c>
      <c r="BS921" s="515">
        <v>0</v>
      </c>
      <c r="BT921" s="515">
        <v>0</v>
      </c>
      <c r="BU921" s="515">
        <v>0</v>
      </c>
      <c r="BV921" s="515">
        <v>0</v>
      </c>
      <c r="BW921" s="515">
        <v>0</v>
      </c>
      <c r="BX921" s="515">
        <v>0</v>
      </c>
      <c r="BY921" s="515">
        <v>0</v>
      </c>
      <c r="BZ921" s="515">
        <v>0</v>
      </c>
      <c r="CA921" s="515">
        <v>0</v>
      </c>
      <c r="CB921" s="515">
        <v>0</v>
      </c>
      <c r="CC921" s="515">
        <v>0</v>
      </c>
      <c r="CD921" s="515">
        <v>0</v>
      </c>
      <c r="CE921" s="515">
        <v>0</v>
      </c>
      <c r="CF921" s="515">
        <v>0</v>
      </c>
      <c r="CG921" s="516">
        <v>0</v>
      </c>
      <c r="CH921" s="501">
        <v>33988799.999999993</v>
      </c>
      <c r="CI921" s="501">
        <v>33988799.999999993</v>
      </c>
      <c r="CJ921" s="501">
        <v>37492800</v>
      </c>
      <c r="CK921" s="257" t="s">
        <v>1976</v>
      </c>
      <c r="CL921" s="108">
        <v>9.6999999999999993</v>
      </c>
      <c r="CM921" s="245">
        <v>9.6999999999999993</v>
      </c>
      <c r="CN921" s="109">
        <v>10.7</v>
      </c>
      <c r="CO921" s="436"/>
      <c r="CP921" s="436"/>
      <c r="CQ921" s="436"/>
      <c r="CR921" s="273"/>
      <c r="CS921" s="447">
        <v>96.082811395845013</v>
      </c>
      <c r="CT921" s="448">
        <v>96.082811395845013</v>
      </c>
      <c r="CU921" s="441">
        <v>0.41864420171321109</v>
      </c>
      <c r="CV921" s="442">
        <v>0.41864420171321109</v>
      </c>
      <c r="CW921" s="450" t="s">
        <v>2270</v>
      </c>
      <c r="CX921" s="242"/>
      <c r="CY921" s="436"/>
      <c r="CZ921" s="436"/>
      <c r="DA921" s="437"/>
      <c r="DB921" s="438"/>
      <c r="DC921" s="457">
        <v>750</v>
      </c>
      <c r="DD921" s="458">
        <v>8</v>
      </c>
      <c r="DE921" s="459">
        <v>12414</v>
      </c>
      <c r="DF921" s="357">
        <v>4390.666666666667</v>
      </c>
    </row>
    <row r="922" spans="1:110" ht="35.25" customHeight="1" x14ac:dyDescent="0.25">
      <c r="A922" s="401" t="s">
        <v>56</v>
      </c>
      <c r="B922" s="48" t="s">
        <v>57</v>
      </c>
      <c r="C922" s="48" t="s">
        <v>1464</v>
      </c>
      <c r="D922" s="145" t="s">
        <v>1564</v>
      </c>
      <c r="E922" s="145" t="s">
        <v>1508</v>
      </c>
      <c r="F922" s="145" t="s">
        <v>1567</v>
      </c>
      <c r="G922" s="14" t="s">
        <v>1568</v>
      </c>
      <c r="H922" s="22" t="s">
        <v>1979</v>
      </c>
      <c r="I922" s="145" t="s">
        <v>1980</v>
      </c>
      <c r="J922" s="426">
        <v>32.507129560000003</v>
      </c>
      <c r="K922" s="426">
        <v>8.9511363450179999</v>
      </c>
      <c r="L922" s="488">
        <v>21.9</v>
      </c>
      <c r="M922" s="498"/>
      <c r="N922" s="498"/>
      <c r="O922" s="498"/>
      <c r="P922" s="498"/>
      <c r="Q922" s="498"/>
      <c r="R922" s="498"/>
      <c r="S922" s="498"/>
      <c r="T922" s="498"/>
      <c r="U922" s="498"/>
      <c r="V922" s="498"/>
      <c r="W922" s="498"/>
      <c r="X922" s="498"/>
      <c r="Y922" s="498"/>
      <c r="Z922" s="498"/>
      <c r="AA922" s="498"/>
      <c r="AB922" s="498"/>
      <c r="AC922" s="498">
        <v>3</v>
      </c>
      <c r="AD922" s="498">
        <v>3</v>
      </c>
      <c r="AE922" s="498"/>
      <c r="AF922" s="498"/>
      <c r="AG922" s="585"/>
      <c r="AH922" s="498"/>
      <c r="AI922" s="498">
        <f t="shared" si="73"/>
        <v>3</v>
      </c>
      <c r="AJ922" s="498">
        <f t="shared" si="74"/>
        <v>3</v>
      </c>
      <c r="AK922" s="498"/>
      <c r="AL922" s="498"/>
      <c r="AM922" s="498"/>
      <c r="AN922" s="498"/>
      <c r="AO922" s="498"/>
      <c r="AP922" s="498"/>
      <c r="AQ922" s="498"/>
      <c r="AR922" s="498"/>
      <c r="AS922" s="498"/>
      <c r="AT922" s="498"/>
      <c r="AU922" s="498"/>
      <c r="AV922" s="498"/>
      <c r="AW922" s="498"/>
      <c r="AX922" s="498"/>
      <c r="AY922" s="498"/>
      <c r="AZ922" s="498"/>
      <c r="BA922" s="498">
        <v>8109</v>
      </c>
      <c r="BB922" s="498">
        <v>8109</v>
      </c>
      <c r="BC922" s="498"/>
      <c r="BD922" s="498"/>
      <c r="BE922" s="498"/>
      <c r="BF922" s="498"/>
      <c r="BG922" s="256">
        <f t="shared" si="75"/>
        <v>8109</v>
      </c>
      <c r="BH922" s="26">
        <f t="shared" si="76"/>
        <v>8109</v>
      </c>
      <c r="BI922" s="514">
        <f t="shared" si="72"/>
        <v>1.0913862718707941</v>
      </c>
      <c r="BJ922" s="515">
        <v>0</v>
      </c>
      <c r="BK922" s="515">
        <v>0</v>
      </c>
      <c r="BL922" s="515">
        <v>0</v>
      </c>
      <c r="BM922" s="515">
        <v>0</v>
      </c>
      <c r="BN922" s="515">
        <v>0</v>
      </c>
      <c r="BO922" s="515">
        <v>0</v>
      </c>
      <c r="BP922" s="515">
        <v>0</v>
      </c>
      <c r="BQ922" s="515">
        <v>0</v>
      </c>
      <c r="BR922" s="515">
        <v>0</v>
      </c>
      <c r="BS922" s="515">
        <v>0</v>
      </c>
      <c r="BT922" s="515">
        <v>0</v>
      </c>
      <c r="BU922" s="515">
        <v>0</v>
      </c>
      <c r="BV922" s="515">
        <v>0</v>
      </c>
      <c r="BW922" s="515">
        <v>0</v>
      </c>
      <c r="BX922" s="515">
        <v>0</v>
      </c>
      <c r="BY922" s="515">
        <v>0</v>
      </c>
      <c r="BZ922" s="515">
        <v>9518668.5600000005</v>
      </c>
      <c r="CA922" s="515">
        <v>9518668.5600000005</v>
      </c>
      <c r="CB922" s="515">
        <v>0</v>
      </c>
      <c r="CC922" s="515">
        <v>0</v>
      </c>
      <c r="CD922" s="515">
        <v>0</v>
      </c>
      <c r="CE922" s="515">
        <v>0</v>
      </c>
      <c r="CF922" s="515">
        <v>9518668.5600000005</v>
      </c>
      <c r="CG922" s="516">
        <v>9518668.5600000005</v>
      </c>
      <c r="CH922" s="501">
        <v>21619680</v>
      </c>
      <c r="CI922" s="501">
        <v>21619680</v>
      </c>
      <c r="CJ922" s="501">
        <v>26034720</v>
      </c>
      <c r="CK922" s="257" t="s">
        <v>1976</v>
      </c>
      <c r="CL922" s="108">
        <v>6.17</v>
      </c>
      <c r="CM922" s="245">
        <v>6.17</v>
      </c>
      <c r="CN922" s="109">
        <v>7.43</v>
      </c>
      <c r="CO922" s="436"/>
      <c r="CP922" s="436"/>
      <c r="CQ922" s="436"/>
      <c r="CR922" s="273"/>
      <c r="CS922" s="447">
        <v>394.37564674446793</v>
      </c>
      <c r="CT922" s="448">
        <v>394.37564674446793</v>
      </c>
      <c r="CU922" s="441">
        <v>1.6908465425575683</v>
      </c>
      <c r="CV922" s="442">
        <v>1.6908465425575683</v>
      </c>
      <c r="CW922" s="450" t="s">
        <v>2211</v>
      </c>
      <c r="CX922" s="242"/>
      <c r="CY922" s="436"/>
      <c r="CZ922" s="436"/>
      <c r="DA922" s="437"/>
      <c r="DB922" s="438"/>
      <c r="DC922" s="457">
        <v>1806</v>
      </c>
      <c r="DD922" s="458">
        <v>3111</v>
      </c>
      <c r="DE922" s="459">
        <v>7585</v>
      </c>
      <c r="DF922" s="357">
        <v>4167.333333333333</v>
      </c>
    </row>
    <row r="923" spans="1:110" ht="35.25" customHeight="1" x14ac:dyDescent="0.25">
      <c r="A923" s="401" t="s">
        <v>56</v>
      </c>
      <c r="B923" s="48" t="s">
        <v>57</v>
      </c>
      <c r="C923" s="48" t="s">
        <v>1464</v>
      </c>
      <c r="D923" s="145" t="s">
        <v>1569</v>
      </c>
      <c r="E923" s="145" t="s">
        <v>1484</v>
      </c>
      <c r="F923" s="145" t="s">
        <v>1570</v>
      </c>
      <c r="G923" s="14" t="s">
        <v>1571</v>
      </c>
      <c r="H923" s="22" t="s">
        <v>1978</v>
      </c>
      <c r="I923" s="145" t="s">
        <v>1980</v>
      </c>
      <c r="J923" s="426">
        <v>51.1</v>
      </c>
      <c r="K923" s="426">
        <v>4.1918560518870009</v>
      </c>
      <c r="L923" s="488">
        <v>1</v>
      </c>
      <c r="M923" s="498"/>
      <c r="N923" s="498"/>
      <c r="O923" s="498"/>
      <c r="P923" s="498"/>
      <c r="Q923" s="498"/>
      <c r="R923" s="498"/>
      <c r="S923" s="498"/>
      <c r="T923" s="498"/>
      <c r="U923" s="498"/>
      <c r="V923" s="498"/>
      <c r="W923" s="498"/>
      <c r="X923" s="498"/>
      <c r="Y923" s="498"/>
      <c r="Z923" s="498"/>
      <c r="AA923" s="498"/>
      <c r="AB923" s="498"/>
      <c r="AC923" s="498"/>
      <c r="AD923" s="498"/>
      <c r="AE923" s="498"/>
      <c r="AF923" s="498"/>
      <c r="AG923" s="585"/>
      <c r="AH923" s="498"/>
      <c r="AI923" s="498">
        <f t="shared" si="73"/>
        <v>0</v>
      </c>
      <c r="AJ923" s="498">
        <f t="shared" si="74"/>
        <v>0</v>
      </c>
      <c r="AK923" s="498"/>
      <c r="AL923" s="498"/>
      <c r="AM923" s="498"/>
      <c r="AN923" s="498"/>
      <c r="AO923" s="498"/>
      <c r="AP923" s="498"/>
      <c r="AQ923" s="498"/>
      <c r="AR923" s="498"/>
      <c r="AS923" s="498"/>
      <c r="AT923" s="498"/>
      <c r="AU923" s="498"/>
      <c r="AV923" s="498"/>
      <c r="AW923" s="498"/>
      <c r="AX923" s="498"/>
      <c r="AY923" s="498"/>
      <c r="AZ923" s="498"/>
      <c r="BA923" s="498"/>
      <c r="BB923" s="498"/>
      <c r="BC923" s="498"/>
      <c r="BD923" s="498"/>
      <c r="BE923" s="498"/>
      <c r="BF923" s="498"/>
      <c r="BG923" s="256">
        <f t="shared" si="75"/>
        <v>0</v>
      </c>
      <c r="BH923" s="26">
        <f t="shared" si="76"/>
        <v>0</v>
      </c>
      <c r="BI923" s="514">
        <f t="shared" si="72"/>
        <v>0</v>
      </c>
      <c r="BJ923" s="515">
        <v>0</v>
      </c>
      <c r="BK923" s="515">
        <v>0</v>
      </c>
      <c r="BL923" s="515">
        <v>0</v>
      </c>
      <c r="BM923" s="515">
        <v>0</v>
      </c>
      <c r="BN923" s="515">
        <v>0</v>
      </c>
      <c r="BO923" s="515">
        <v>0</v>
      </c>
      <c r="BP923" s="515">
        <v>0</v>
      </c>
      <c r="BQ923" s="515">
        <v>0</v>
      </c>
      <c r="BR923" s="515">
        <v>0</v>
      </c>
      <c r="BS923" s="515">
        <v>0</v>
      </c>
      <c r="BT923" s="515">
        <v>0</v>
      </c>
      <c r="BU923" s="515">
        <v>0</v>
      </c>
      <c r="BV923" s="515">
        <v>0</v>
      </c>
      <c r="BW923" s="515">
        <v>0</v>
      </c>
      <c r="BX923" s="515">
        <v>0</v>
      </c>
      <c r="BY923" s="515">
        <v>0</v>
      </c>
      <c r="BZ923" s="515">
        <v>0</v>
      </c>
      <c r="CA923" s="515">
        <v>0</v>
      </c>
      <c r="CB923" s="515">
        <v>0</v>
      </c>
      <c r="CC923" s="515">
        <v>0</v>
      </c>
      <c r="CD923" s="515">
        <v>0</v>
      </c>
      <c r="CE923" s="515">
        <v>0</v>
      </c>
      <c r="CF923" s="515">
        <v>0</v>
      </c>
      <c r="CG923" s="516">
        <v>0</v>
      </c>
      <c r="CH923" s="501">
        <v>107222400.00000003</v>
      </c>
      <c r="CI923" s="501">
        <v>107222400.00000003</v>
      </c>
      <c r="CJ923" s="501">
        <v>114405600</v>
      </c>
      <c r="CK923" s="257" t="s">
        <v>1976</v>
      </c>
      <c r="CL923" s="108">
        <v>30.6</v>
      </c>
      <c r="CM923" s="245">
        <v>30.6</v>
      </c>
      <c r="CN923" s="109">
        <v>32.65</v>
      </c>
      <c r="CO923" s="436"/>
      <c r="CP923" s="436"/>
      <c r="CQ923" s="436"/>
      <c r="CR923" s="273"/>
      <c r="CS923" s="447">
        <v>255.66666666666666</v>
      </c>
      <c r="CT923" s="448">
        <v>86.333333333333329</v>
      </c>
      <c r="CU923" s="441">
        <v>0.66666666666666663</v>
      </c>
      <c r="CV923" s="442">
        <v>0.33333333333333331</v>
      </c>
      <c r="CW923" s="450" t="s">
        <v>2233</v>
      </c>
      <c r="CX923" s="242"/>
      <c r="CY923" s="436"/>
      <c r="CZ923" s="436"/>
      <c r="DA923" s="437"/>
      <c r="DB923" s="438"/>
      <c r="DC923" s="457">
        <v>0</v>
      </c>
      <c r="DD923" s="458">
        <v>0</v>
      </c>
      <c r="DE923" s="459">
        <v>0</v>
      </c>
      <c r="DF923" s="357">
        <v>0</v>
      </c>
    </row>
    <row r="924" spans="1:110" ht="35.25" customHeight="1" x14ac:dyDescent="0.25">
      <c r="A924" s="401" t="s">
        <v>56</v>
      </c>
      <c r="B924" s="48" t="s">
        <v>57</v>
      </c>
      <c r="C924" s="48" t="s">
        <v>1464</v>
      </c>
      <c r="D924" s="145" t="s">
        <v>1572</v>
      </c>
      <c r="E924" s="145" t="s">
        <v>106</v>
      </c>
      <c r="F924" s="145" t="s">
        <v>1573</v>
      </c>
      <c r="G924" s="14" t="s">
        <v>1562</v>
      </c>
      <c r="H924" s="22" t="s">
        <v>1979</v>
      </c>
      <c r="I924" s="145" t="s">
        <v>1980</v>
      </c>
      <c r="J924" s="426">
        <v>37.128241109999998</v>
      </c>
      <c r="K924" s="426">
        <v>7.069318167114</v>
      </c>
      <c r="L924" s="488">
        <v>5</v>
      </c>
      <c r="M924" s="498"/>
      <c r="N924" s="498"/>
      <c r="O924" s="498"/>
      <c r="P924" s="498"/>
      <c r="Q924" s="498"/>
      <c r="R924" s="498"/>
      <c r="S924" s="498"/>
      <c r="T924" s="498"/>
      <c r="U924" s="498"/>
      <c r="V924" s="498"/>
      <c r="W924" s="498"/>
      <c r="X924" s="498"/>
      <c r="Y924" s="498"/>
      <c r="Z924" s="498"/>
      <c r="AA924" s="498"/>
      <c r="AB924" s="498"/>
      <c r="AC924" s="498"/>
      <c r="AD924" s="498"/>
      <c r="AE924" s="498"/>
      <c r="AF924" s="498"/>
      <c r="AG924" s="585"/>
      <c r="AH924" s="498"/>
      <c r="AI924" s="498">
        <f t="shared" si="73"/>
        <v>0</v>
      </c>
      <c r="AJ924" s="498">
        <f t="shared" si="74"/>
        <v>0</v>
      </c>
      <c r="AK924" s="498"/>
      <c r="AL924" s="498"/>
      <c r="AM924" s="498"/>
      <c r="AN924" s="498"/>
      <c r="AO924" s="498"/>
      <c r="AP924" s="498"/>
      <c r="AQ924" s="498"/>
      <c r="AR924" s="498"/>
      <c r="AS924" s="498"/>
      <c r="AT924" s="498"/>
      <c r="AU924" s="498"/>
      <c r="AV924" s="498"/>
      <c r="AW924" s="498"/>
      <c r="AX924" s="498"/>
      <c r="AY924" s="498"/>
      <c r="AZ924" s="498"/>
      <c r="BA924" s="498"/>
      <c r="BB924" s="498"/>
      <c r="BC924" s="498"/>
      <c r="BD924" s="498"/>
      <c r="BE924" s="498"/>
      <c r="BF924" s="498"/>
      <c r="BG924" s="256">
        <f t="shared" si="75"/>
        <v>0</v>
      </c>
      <c r="BH924" s="26">
        <f t="shared" si="76"/>
        <v>0</v>
      </c>
      <c r="BI924" s="514">
        <f t="shared" si="72"/>
        <v>0</v>
      </c>
      <c r="BJ924" s="515">
        <v>0</v>
      </c>
      <c r="BK924" s="515">
        <v>0</v>
      </c>
      <c r="BL924" s="515">
        <v>0</v>
      </c>
      <c r="BM924" s="515">
        <v>0</v>
      </c>
      <c r="BN924" s="515">
        <v>0</v>
      </c>
      <c r="BO924" s="515">
        <v>0</v>
      </c>
      <c r="BP924" s="515">
        <v>0</v>
      </c>
      <c r="BQ924" s="515">
        <v>0</v>
      </c>
      <c r="BR924" s="515">
        <v>0</v>
      </c>
      <c r="BS924" s="515">
        <v>0</v>
      </c>
      <c r="BT924" s="515">
        <v>0</v>
      </c>
      <c r="BU924" s="515">
        <v>0</v>
      </c>
      <c r="BV924" s="515">
        <v>0</v>
      </c>
      <c r="BW924" s="515">
        <v>0</v>
      </c>
      <c r="BX924" s="515">
        <v>0</v>
      </c>
      <c r="BY924" s="515">
        <v>0</v>
      </c>
      <c r="BZ924" s="515">
        <v>0</v>
      </c>
      <c r="CA924" s="515">
        <v>0</v>
      </c>
      <c r="CB924" s="515">
        <v>0</v>
      </c>
      <c r="CC924" s="515">
        <v>0</v>
      </c>
      <c r="CD924" s="515">
        <v>0</v>
      </c>
      <c r="CE924" s="515">
        <v>0</v>
      </c>
      <c r="CF924" s="515">
        <v>0</v>
      </c>
      <c r="CG924" s="516">
        <v>0</v>
      </c>
      <c r="CH924" s="501">
        <v>76387200.000000015</v>
      </c>
      <c r="CI924" s="501">
        <v>76387200.000000015</v>
      </c>
      <c r="CJ924" s="501">
        <v>83640480</v>
      </c>
      <c r="CK924" s="257" t="s">
        <v>1976</v>
      </c>
      <c r="CL924" s="108">
        <v>21.8</v>
      </c>
      <c r="CM924" s="245">
        <v>21.8</v>
      </c>
      <c r="CN924" s="109">
        <v>23.87</v>
      </c>
      <c r="CO924" s="436"/>
      <c r="CP924" s="436"/>
      <c r="CQ924" s="436"/>
      <c r="CR924" s="273"/>
      <c r="CS924" s="447">
        <v>896.86666666666667</v>
      </c>
      <c r="CT924" s="448">
        <v>896.86666666666667</v>
      </c>
      <c r="CU924" s="441">
        <v>0.73333333333333339</v>
      </c>
      <c r="CV924" s="442">
        <v>0.73333333333333339</v>
      </c>
      <c r="CW924" s="450" t="s">
        <v>2208</v>
      </c>
      <c r="CX924" s="242"/>
      <c r="CY924" s="436"/>
      <c r="CZ924" s="436"/>
      <c r="DA924" s="437"/>
      <c r="DB924" s="438"/>
      <c r="DC924" s="457">
        <v>0</v>
      </c>
      <c r="DD924" s="458">
        <v>0</v>
      </c>
      <c r="DE924" s="459">
        <v>885</v>
      </c>
      <c r="DF924" s="357">
        <v>295</v>
      </c>
    </row>
    <row r="925" spans="1:110" ht="35.25" customHeight="1" x14ac:dyDescent="0.25">
      <c r="A925" s="401" t="s">
        <v>56</v>
      </c>
      <c r="B925" s="48" t="s">
        <v>57</v>
      </c>
      <c r="C925" s="48" t="s">
        <v>1464</v>
      </c>
      <c r="D925" s="145" t="s">
        <v>1564</v>
      </c>
      <c r="E925" s="145" t="s">
        <v>1508</v>
      </c>
      <c r="F925" s="145" t="s">
        <v>1574</v>
      </c>
      <c r="G925" s="14" t="s">
        <v>1508</v>
      </c>
      <c r="H925" s="22" t="s">
        <v>1978</v>
      </c>
      <c r="I925" s="145" t="s">
        <v>1980</v>
      </c>
      <c r="J925" s="426">
        <v>20.316955969999999</v>
      </c>
      <c r="K925" s="426">
        <v>3.9742424159760001</v>
      </c>
      <c r="L925" s="488">
        <v>8</v>
      </c>
      <c r="M925" s="498"/>
      <c r="N925" s="498"/>
      <c r="O925" s="498"/>
      <c r="P925" s="498"/>
      <c r="Q925" s="498"/>
      <c r="R925" s="498"/>
      <c r="S925" s="498"/>
      <c r="T925" s="498"/>
      <c r="U925" s="498"/>
      <c r="V925" s="498"/>
      <c r="W925" s="498"/>
      <c r="X925" s="498"/>
      <c r="Y925" s="498"/>
      <c r="Z925" s="498"/>
      <c r="AA925" s="498"/>
      <c r="AB925" s="498"/>
      <c r="AC925" s="498"/>
      <c r="AD925" s="498"/>
      <c r="AE925" s="498"/>
      <c r="AF925" s="498"/>
      <c r="AG925" s="585"/>
      <c r="AH925" s="498"/>
      <c r="AI925" s="498">
        <f t="shared" si="73"/>
        <v>0</v>
      </c>
      <c r="AJ925" s="498">
        <f t="shared" si="74"/>
        <v>0</v>
      </c>
      <c r="AK925" s="498"/>
      <c r="AL925" s="498"/>
      <c r="AM925" s="498"/>
      <c r="AN925" s="498"/>
      <c r="AO925" s="498"/>
      <c r="AP925" s="498"/>
      <c r="AQ925" s="498"/>
      <c r="AR925" s="498"/>
      <c r="AS925" s="498"/>
      <c r="AT925" s="498"/>
      <c r="AU925" s="498"/>
      <c r="AV925" s="498"/>
      <c r="AW925" s="498"/>
      <c r="AX925" s="498"/>
      <c r="AY925" s="498"/>
      <c r="AZ925" s="498"/>
      <c r="BA925" s="498"/>
      <c r="BB925" s="498"/>
      <c r="BC925" s="498"/>
      <c r="BD925" s="498"/>
      <c r="BE925" s="498"/>
      <c r="BF925" s="498"/>
      <c r="BG925" s="256">
        <f t="shared" si="75"/>
        <v>0</v>
      </c>
      <c r="BH925" s="26">
        <f t="shared" si="76"/>
        <v>0</v>
      </c>
      <c r="BI925" s="514">
        <f t="shared" si="72"/>
        <v>0</v>
      </c>
      <c r="BJ925" s="515">
        <v>0</v>
      </c>
      <c r="BK925" s="515">
        <v>0</v>
      </c>
      <c r="BL925" s="515">
        <v>0</v>
      </c>
      <c r="BM925" s="515">
        <v>0</v>
      </c>
      <c r="BN925" s="515">
        <v>0</v>
      </c>
      <c r="BO925" s="515">
        <v>0</v>
      </c>
      <c r="BP925" s="515">
        <v>0</v>
      </c>
      <c r="BQ925" s="515">
        <v>0</v>
      </c>
      <c r="BR925" s="515">
        <v>0</v>
      </c>
      <c r="BS925" s="515">
        <v>0</v>
      </c>
      <c r="BT925" s="515">
        <v>0</v>
      </c>
      <c r="BU925" s="515">
        <v>0</v>
      </c>
      <c r="BV925" s="515">
        <v>0</v>
      </c>
      <c r="BW925" s="515">
        <v>0</v>
      </c>
      <c r="BX925" s="515">
        <v>0</v>
      </c>
      <c r="BY925" s="515">
        <v>0</v>
      </c>
      <c r="BZ925" s="515">
        <v>0</v>
      </c>
      <c r="CA925" s="515">
        <v>0</v>
      </c>
      <c r="CB925" s="515">
        <v>0</v>
      </c>
      <c r="CC925" s="515">
        <v>0</v>
      </c>
      <c r="CD925" s="515">
        <v>0</v>
      </c>
      <c r="CE925" s="515">
        <v>0</v>
      </c>
      <c r="CF925" s="515">
        <v>0</v>
      </c>
      <c r="CG925" s="516">
        <v>0</v>
      </c>
      <c r="CH925" s="501">
        <v>27716640.000000004</v>
      </c>
      <c r="CI925" s="501">
        <v>27716640.000000004</v>
      </c>
      <c r="CJ925" s="501">
        <v>31956479.999999996</v>
      </c>
      <c r="CK925" s="257" t="s">
        <v>1976</v>
      </c>
      <c r="CL925" s="108">
        <v>7.91</v>
      </c>
      <c r="CM925" s="245">
        <v>7.91</v>
      </c>
      <c r="CN925" s="109">
        <v>9.1199999999999992</v>
      </c>
      <c r="CO925" s="436"/>
      <c r="CP925" s="436"/>
      <c r="CQ925" s="436"/>
      <c r="CR925" s="273"/>
      <c r="CS925" s="447">
        <v>453.24822695035465</v>
      </c>
      <c r="CT925" s="448">
        <v>453.24822695035465</v>
      </c>
      <c r="CU925" s="441">
        <v>0.80053191489361719</v>
      </c>
      <c r="CV925" s="442">
        <v>0.80053191489361719</v>
      </c>
      <c r="CW925" s="450" t="s">
        <v>2274</v>
      </c>
      <c r="CX925" s="242"/>
      <c r="CY925" s="436"/>
      <c r="CZ925" s="436"/>
      <c r="DA925" s="437"/>
      <c r="DB925" s="438"/>
      <c r="DC925" s="457">
        <v>2160</v>
      </c>
      <c r="DD925" s="458">
        <v>8672</v>
      </c>
      <c r="DE925" s="459">
        <v>0</v>
      </c>
      <c r="DF925" s="357">
        <v>3610.6666666666665</v>
      </c>
    </row>
    <row r="926" spans="1:110" ht="35.25" customHeight="1" x14ac:dyDescent="0.25">
      <c r="A926" s="401" t="s">
        <v>56</v>
      </c>
      <c r="B926" s="48" t="s">
        <v>57</v>
      </c>
      <c r="C926" s="48" t="s">
        <v>1464</v>
      </c>
      <c r="D926" s="145" t="s">
        <v>1555</v>
      </c>
      <c r="E926" s="145" t="s">
        <v>1556</v>
      </c>
      <c r="F926" s="145" t="s">
        <v>1575</v>
      </c>
      <c r="G926" s="14" t="s">
        <v>1558</v>
      </c>
      <c r="H926" s="22" t="s">
        <v>1979</v>
      </c>
      <c r="I926" s="145" t="s">
        <v>1980</v>
      </c>
      <c r="J926" s="426">
        <v>26.173019750000002</v>
      </c>
      <c r="K926" s="426">
        <v>8.265909073716001</v>
      </c>
      <c r="L926" s="488">
        <v>7</v>
      </c>
      <c r="M926" s="498"/>
      <c r="N926" s="498"/>
      <c r="O926" s="498"/>
      <c r="P926" s="498"/>
      <c r="Q926" s="498"/>
      <c r="R926" s="498"/>
      <c r="S926" s="498"/>
      <c r="T926" s="498"/>
      <c r="U926" s="498"/>
      <c r="V926" s="498"/>
      <c r="W926" s="498"/>
      <c r="X926" s="498"/>
      <c r="Y926" s="498"/>
      <c r="Z926" s="498"/>
      <c r="AA926" s="498"/>
      <c r="AB926" s="498"/>
      <c r="AC926" s="498"/>
      <c r="AD926" s="498"/>
      <c r="AE926" s="498"/>
      <c r="AF926" s="498"/>
      <c r="AG926" s="585"/>
      <c r="AH926" s="498"/>
      <c r="AI926" s="498">
        <f t="shared" si="73"/>
        <v>0</v>
      </c>
      <c r="AJ926" s="498">
        <f t="shared" si="74"/>
        <v>0</v>
      </c>
      <c r="AK926" s="498"/>
      <c r="AL926" s="498"/>
      <c r="AM926" s="498"/>
      <c r="AN926" s="498"/>
      <c r="AO926" s="498"/>
      <c r="AP926" s="498"/>
      <c r="AQ926" s="498"/>
      <c r="AR926" s="498"/>
      <c r="AS926" s="498"/>
      <c r="AT926" s="498"/>
      <c r="AU926" s="498"/>
      <c r="AV926" s="498"/>
      <c r="AW926" s="498"/>
      <c r="AX926" s="498"/>
      <c r="AY926" s="498"/>
      <c r="AZ926" s="498"/>
      <c r="BA926" s="498"/>
      <c r="BB926" s="498"/>
      <c r="BC926" s="498"/>
      <c r="BD926" s="498"/>
      <c r="BE926" s="498"/>
      <c r="BF926" s="498"/>
      <c r="BG926" s="256">
        <f t="shared" si="75"/>
        <v>0</v>
      </c>
      <c r="BH926" s="26">
        <f t="shared" si="76"/>
        <v>0</v>
      </c>
      <c r="BI926" s="514">
        <f t="shared" si="72"/>
        <v>0</v>
      </c>
      <c r="BJ926" s="515">
        <v>0</v>
      </c>
      <c r="BK926" s="515">
        <v>0</v>
      </c>
      <c r="BL926" s="515">
        <v>0</v>
      </c>
      <c r="BM926" s="515">
        <v>0</v>
      </c>
      <c r="BN926" s="515">
        <v>0</v>
      </c>
      <c r="BO926" s="515">
        <v>0</v>
      </c>
      <c r="BP926" s="515">
        <v>0</v>
      </c>
      <c r="BQ926" s="515">
        <v>0</v>
      </c>
      <c r="BR926" s="515">
        <v>0</v>
      </c>
      <c r="BS926" s="515">
        <v>0</v>
      </c>
      <c r="BT926" s="515">
        <v>0</v>
      </c>
      <c r="BU926" s="515">
        <v>0</v>
      </c>
      <c r="BV926" s="515">
        <v>0</v>
      </c>
      <c r="BW926" s="515">
        <v>0</v>
      </c>
      <c r="BX926" s="515">
        <v>0</v>
      </c>
      <c r="BY926" s="515">
        <v>0</v>
      </c>
      <c r="BZ926" s="515">
        <v>0</v>
      </c>
      <c r="CA926" s="515">
        <v>0</v>
      </c>
      <c r="CB926" s="515">
        <v>0</v>
      </c>
      <c r="CC926" s="515">
        <v>0</v>
      </c>
      <c r="CD926" s="515">
        <v>0</v>
      </c>
      <c r="CE926" s="515">
        <v>0</v>
      </c>
      <c r="CF926" s="515">
        <v>0</v>
      </c>
      <c r="CG926" s="516">
        <v>0</v>
      </c>
      <c r="CH926" s="501">
        <v>36441600</v>
      </c>
      <c r="CI926" s="501">
        <v>36441600</v>
      </c>
      <c r="CJ926" s="501">
        <v>39420000</v>
      </c>
      <c r="CK926" s="257" t="s">
        <v>1976</v>
      </c>
      <c r="CL926" s="108">
        <v>10.4</v>
      </c>
      <c r="CM926" s="245">
        <v>10.4</v>
      </c>
      <c r="CN926" s="109">
        <v>11.25</v>
      </c>
      <c r="CO926" s="436"/>
      <c r="CP926" s="436"/>
      <c r="CQ926" s="436"/>
      <c r="CR926" s="273"/>
      <c r="CS926" s="447">
        <v>1075.049200492005</v>
      </c>
      <c r="CT926" s="448">
        <v>100.71586715867157</v>
      </c>
      <c r="CU926" s="441">
        <v>1.4883148831488313</v>
      </c>
      <c r="CV926" s="442">
        <v>0.82164821648216468</v>
      </c>
      <c r="CW926" s="450" t="s">
        <v>2223</v>
      </c>
      <c r="CX926" s="242"/>
      <c r="CY926" s="436"/>
      <c r="CZ926" s="436"/>
      <c r="DA926" s="437"/>
      <c r="DB926" s="438"/>
      <c r="DC926" s="457">
        <v>0</v>
      </c>
      <c r="DD926" s="458">
        <v>4263</v>
      </c>
      <c r="DE926" s="459">
        <v>1386</v>
      </c>
      <c r="DF926" s="357">
        <v>1883</v>
      </c>
    </row>
    <row r="927" spans="1:110" ht="35.25" customHeight="1" x14ac:dyDescent="0.25">
      <c r="A927" s="401" t="s">
        <v>56</v>
      </c>
      <c r="B927" s="48" t="s">
        <v>57</v>
      </c>
      <c r="C927" s="48" t="s">
        <v>1464</v>
      </c>
      <c r="D927" s="145" t="s">
        <v>1547</v>
      </c>
      <c r="E927" s="145" t="s">
        <v>1534</v>
      </c>
      <c r="F927" s="145" t="s">
        <v>1576</v>
      </c>
      <c r="G927" s="14" t="s">
        <v>1577</v>
      </c>
      <c r="H927" s="22" t="s">
        <v>1979</v>
      </c>
      <c r="I927" s="145" t="s">
        <v>1980</v>
      </c>
      <c r="J927" s="426">
        <v>45.8</v>
      </c>
      <c r="K927" s="426">
        <v>4.002651506826</v>
      </c>
      <c r="L927" s="488">
        <v>2</v>
      </c>
      <c r="M927" s="498"/>
      <c r="N927" s="498"/>
      <c r="O927" s="498"/>
      <c r="P927" s="498"/>
      <c r="Q927" s="498"/>
      <c r="R927" s="498"/>
      <c r="S927" s="498"/>
      <c r="T927" s="498"/>
      <c r="U927" s="498"/>
      <c r="V927" s="498"/>
      <c r="W927" s="498"/>
      <c r="X927" s="498"/>
      <c r="Y927" s="498"/>
      <c r="Z927" s="498"/>
      <c r="AA927" s="498"/>
      <c r="AB927" s="498"/>
      <c r="AC927" s="498"/>
      <c r="AD927" s="498"/>
      <c r="AE927" s="498"/>
      <c r="AF927" s="498"/>
      <c r="AG927" s="585"/>
      <c r="AH927" s="498"/>
      <c r="AI927" s="498">
        <f t="shared" si="73"/>
        <v>0</v>
      </c>
      <c r="AJ927" s="498">
        <f t="shared" si="74"/>
        <v>0</v>
      </c>
      <c r="AK927" s="498"/>
      <c r="AL927" s="498"/>
      <c r="AM927" s="498"/>
      <c r="AN927" s="498"/>
      <c r="AO927" s="498"/>
      <c r="AP927" s="498"/>
      <c r="AQ927" s="498"/>
      <c r="AR927" s="498"/>
      <c r="AS927" s="498"/>
      <c r="AT927" s="498"/>
      <c r="AU927" s="498"/>
      <c r="AV927" s="498"/>
      <c r="AW927" s="498"/>
      <c r="AX927" s="498"/>
      <c r="AY927" s="498"/>
      <c r="AZ927" s="498"/>
      <c r="BA927" s="498"/>
      <c r="BB927" s="498"/>
      <c r="BC927" s="498"/>
      <c r="BD927" s="498"/>
      <c r="BE927" s="498"/>
      <c r="BF927" s="498"/>
      <c r="BG927" s="256">
        <f t="shared" si="75"/>
        <v>0</v>
      </c>
      <c r="BH927" s="26">
        <f t="shared" si="76"/>
        <v>0</v>
      </c>
      <c r="BI927" s="514">
        <f t="shared" si="72"/>
        <v>0</v>
      </c>
      <c r="BJ927" s="515">
        <v>0</v>
      </c>
      <c r="BK927" s="515">
        <v>0</v>
      </c>
      <c r="BL927" s="515">
        <v>0</v>
      </c>
      <c r="BM927" s="515">
        <v>0</v>
      </c>
      <c r="BN927" s="515">
        <v>0</v>
      </c>
      <c r="BO927" s="515">
        <v>0</v>
      </c>
      <c r="BP927" s="515">
        <v>0</v>
      </c>
      <c r="BQ927" s="515">
        <v>0</v>
      </c>
      <c r="BR927" s="515">
        <v>0</v>
      </c>
      <c r="BS927" s="515">
        <v>0</v>
      </c>
      <c r="BT927" s="515">
        <v>0</v>
      </c>
      <c r="BU927" s="515">
        <v>0</v>
      </c>
      <c r="BV927" s="515">
        <v>0</v>
      </c>
      <c r="BW927" s="515">
        <v>0</v>
      </c>
      <c r="BX927" s="515">
        <v>0</v>
      </c>
      <c r="BY927" s="515">
        <v>0</v>
      </c>
      <c r="BZ927" s="515">
        <v>0</v>
      </c>
      <c r="CA927" s="515">
        <v>0</v>
      </c>
      <c r="CB927" s="515">
        <v>0</v>
      </c>
      <c r="CC927" s="515">
        <v>0</v>
      </c>
      <c r="CD927" s="515">
        <v>0</v>
      </c>
      <c r="CE927" s="515">
        <v>0</v>
      </c>
      <c r="CF927" s="515">
        <v>0</v>
      </c>
      <c r="CG927" s="516">
        <v>0</v>
      </c>
      <c r="CH927" s="501">
        <v>29784000.000000004</v>
      </c>
      <c r="CI927" s="501">
        <v>29784000.000000004</v>
      </c>
      <c r="CJ927" s="501">
        <v>31150560.000000004</v>
      </c>
      <c r="CK927" s="257" t="s">
        <v>1976</v>
      </c>
      <c r="CL927" s="108">
        <v>8.5</v>
      </c>
      <c r="CM927" s="245">
        <v>8.5</v>
      </c>
      <c r="CN927" s="109">
        <v>8.89</v>
      </c>
      <c r="CO927" s="436"/>
      <c r="CP927" s="436"/>
      <c r="CQ927" s="436"/>
      <c r="CR927" s="273"/>
      <c r="CS927" s="447">
        <v>94.5</v>
      </c>
      <c r="CT927" s="448">
        <v>94.5</v>
      </c>
      <c r="CU927" s="441">
        <v>0.5</v>
      </c>
      <c r="CV927" s="442">
        <v>0.5</v>
      </c>
      <c r="CW927" s="450" t="s">
        <v>2271</v>
      </c>
      <c r="CX927" s="242"/>
      <c r="CY927" s="436"/>
      <c r="CZ927" s="436"/>
      <c r="DA927" s="437"/>
      <c r="DB927" s="438"/>
      <c r="DC927" s="457">
        <v>0</v>
      </c>
      <c r="DD927" s="458">
        <v>567</v>
      </c>
      <c r="DE927" s="459">
        <v>0</v>
      </c>
      <c r="DF927" s="357">
        <v>189</v>
      </c>
    </row>
    <row r="928" spans="1:110" ht="35.25" customHeight="1" x14ac:dyDescent="0.25">
      <c r="A928" s="401" t="s">
        <v>56</v>
      </c>
      <c r="B928" s="48" t="s">
        <v>57</v>
      </c>
      <c r="C928" s="48" t="s">
        <v>1464</v>
      </c>
      <c r="D928" s="145" t="s">
        <v>1547</v>
      </c>
      <c r="E928" s="145" t="s">
        <v>1534</v>
      </c>
      <c r="F928" s="145" t="s">
        <v>1578</v>
      </c>
      <c r="G928" s="14" t="s">
        <v>1579</v>
      </c>
      <c r="H928" s="22" t="s">
        <v>1979</v>
      </c>
      <c r="I928" s="145" t="s">
        <v>1980</v>
      </c>
      <c r="J928" s="426">
        <v>72.5</v>
      </c>
      <c r="K928" s="426">
        <v>21.240719652789</v>
      </c>
      <c r="L928" s="488">
        <v>1</v>
      </c>
      <c r="M928" s="498"/>
      <c r="N928" s="498"/>
      <c r="O928" s="498"/>
      <c r="P928" s="498"/>
      <c r="Q928" s="498"/>
      <c r="R928" s="498"/>
      <c r="S928" s="498"/>
      <c r="T928" s="498"/>
      <c r="U928" s="498"/>
      <c r="V928" s="498"/>
      <c r="W928" s="498"/>
      <c r="X928" s="498"/>
      <c r="Y928" s="498"/>
      <c r="Z928" s="498"/>
      <c r="AA928" s="498"/>
      <c r="AB928" s="498"/>
      <c r="AC928" s="498">
        <v>1</v>
      </c>
      <c r="AD928" s="498">
        <v>1</v>
      </c>
      <c r="AE928" s="498"/>
      <c r="AF928" s="498"/>
      <c r="AG928" s="585">
        <v>1</v>
      </c>
      <c r="AH928" s="498">
        <v>1</v>
      </c>
      <c r="AI928" s="498">
        <f t="shared" si="73"/>
        <v>2</v>
      </c>
      <c r="AJ928" s="498">
        <f t="shared" si="74"/>
        <v>2</v>
      </c>
      <c r="AK928" s="498"/>
      <c r="AL928" s="498"/>
      <c r="AM928" s="498"/>
      <c r="AN928" s="498"/>
      <c r="AO928" s="498"/>
      <c r="AP928" s="498"/>
      <c r="AQ928" s="498"/>
      <c r="AR928" s="498"/>
      <c r="AS928" s="498"/>
      <c r="AT928" s="498"/>
      <c r="AU928" s="498"/>
      <c r="AV928" s="498"/>
      <c r="AW928" s="498"/>
      <c r="AX928" s="498"/>
      <c r="AY928" s="498"/>
      <c r="AZ928" s="498"/>
      <c r="BA928" s="498">
        <v>375</v>
      </c>
      <c r="BB928" s="498">
        <v>375</v>
      </c>
      <c r="BC928" s="498"/>
      <c r="BD928" s="498"/>
      <c r="BE928" s="498">
        <v>600</v>
      </c>
      <c r="BF928" s="498">
        <v>600</v>
      </c>
      <c r="BG928" s="256">
        <f t="shared" si="75"/>
        <v>975</v>
      </c>
      <c r="BH928" s="26">
        <f t="shared" si="76"/>
        <v>975</v>
      </c>
      <c r="BI928" s="514">
        <f t="shared" si="72"/>
        <v>2.4765049530099063E-2</v>
      </c>
      <c r="BJ928" s="515">
        <v>0</v>
      </c>
      <c r="BK928" s="515">
        <v>0</v>
      </c>
      <c r="BL928" s="515">
        <v>0</v>
      </c>
      <c r="BM928" s="515">
        <v>0</v>
      </c>
      <c r="BN928" s="515">
        <v>0</v>
      </c>
      <c r="BO928" s="515">
        <v>0</v>
      </c>
      <c r="BP928" s="515">
        <v>0</v>
      </c>
      <c r="BQ928" s="515">
        <v>0</v>
      </c>
      <c r="BR928" s="515">
        <v>0</v>
      </c>
      <c r="BS928" s="515">
        <v>0</v>
      </c>
      <c r="BT928" s="515">
        <v>0</v>
      </c>
      <c r="BU928" s="515">
        <v>0</v>
      </c>
      <c r="BV928" s="515">
        <v>0</v>
      </c>
      <c r="BW928" s="515">
        <v>0</v>
      </c>
      <c r="BX928" s="515">
        <v>0</v>
      </c>
      <c r="BY928" s="515">
        <v>0</v>
      </c>
      <c r="BZ928" s="515">
        <v>440190</v>
      </c>
      <c r="CA928" s="515">
        <v>440190</v>
      </c>
      <c r="CB928" s="515">
        <v>0</v>
      </c>
      <c r="CC928" s="515">
        <v>0</v>
      </c>
      <c r="CD928" s="515">
        <v>1965744</v>
      </c>
      <c r="CE928" s="515">
        <v>1965744</v>
      </c>
      <c r="CF928" s="515">
        <v>2405934</v>
      </c>
      <c r="CG928" s="516">
        <v>2405934</v>
      </c>
      <c r="CH928" s="501">
        <v>0</v>
      </c>
      <c r="CI928" s="501">
        <v>0</v>
      </c>
      <c r="CJ928" s="501">
        <v>137952479.99999997</v>
      </c>
      <c r="CK928" s="257" t="s">
        <v>1976</v>
      </c>
      <c r="CL928" s="108">
        <v>0</v>
      </c>
      <c r="CM928" s="245">
        <v>0</v>
      </c>
      <c r="CN928" s="109">
        <v>39.369999999999997</v>
      </c>
      <c r="CO928" s="436"/>
      <c r="CP928" s="436"/>
      <c r="CQ928" s="436"/>
      <c r="CR928" s="273"/>
      <c r="CS928" s="447">
        <v>56.666666666666664</v>
      </c>
      <c r="CT928" s="448">
        <v>56.666666666666664</v>
      </c>
      <c r="CU928" s="441">
        <v>0.33333333333333331</v>
      </c>
      <c r="CV928" s="442">
        <v>0.33333333333333331</v>
      </c>
      <c r="CW928" s="450" t="s">
        <v>2339</v>
      </c>
      <c r="CX928" s="242"/>
      <c r="CY928" s="436"/>
      <c r="CZ928" s="436"/>
      <c r="DA928" s="437"/>
      <c r="DB928" s="438"/>
      <c r="DC928" s="457">
        <v>0</v>
      </c>
      <c r="DD928" s="458">
        <v>0</v>
      </c>
      <c r="DE928" s="459">
        <v>0</v>
      </c>
      <c r="DF928" s="357">
        <v>0</v>
      </c>
    </row>
    <row r="929" spans="1:110" ht="35.25" customHeight="1" x14ac:dyDescent="0.25">
      <c r="A929" s="401" t="s">
        <v>56</v>
      </c>
      <c r="B929" s="48" t="s">
        <v>57</v>
      </c>
      <c r="C929" s="48" t="s">
        <v>1464</v>
      </c>
      <c r="D929" s="145" t="s">
        <v>1580</v>
      </c>
      <c r="E929" s="145" t="s">
        <v>1498</v>
      </c>
      <c r="F929" s="145" t="s">
        <v>1581</v>
      </c>
      <c r="G929" s="14" t="s">
        <v>1498</v>
      </c>
      <c r="H929" s="22" t="s">
        <v>1979</v>
      </c>
      <c r="I929" s="145" t="s">
        <v>1975</v>
      </c>
      <c r="J929" s="426">
        <v>11.660166036553681</v>
      </c>
      <c r="K929" s="426">
        <v>26.356439339118001</v>
      </c>
      <c r="L929" s="488">
        <v>1841.5</v>
      </c>
      <c r="M929" s="498"/>
      <c r="N929" s="498"/>
      <c r="O929" s="498"/>
      <c r="P929" s="498"/>
      <c r="Q929" s="498"/>
      <c r="R929" s="498"/>
      <c r="S929" s="498"/>
      <c r="T929" s="498"/>
      <c r="U929" s="498"/>
      <c r="V929" s="498"/>
      <c r="W929" s="498"/>
      <c r="X929" s="498"/>
      <c r="Y929" s="498"/>
      <c r="Z929" s="498"/>
      <c r="AA929" s="498"/>
      <c r="AB929" s="498"/>
      <c r="AC929" s="498">
        <v>74</v>
      </c>
      <c r="AD929" s="498">
        <v>74</v>
      </c>
      <c r="AE929" s="498"/>
      <c r="AF929" s="498"/>
      <c r="AG929" s="585"/>
      <c r="AH929" s="498"/>
      <c r="AI929" s="498">
        <f t="shared" si="73"/>
        <v>74</v>
      </c>
      <c r="AJ929" s="498">
        <f t="shared" si="74"/>
        <v>74</v>
      </c>
      <c r="AK929" s="498"/>
      <c r="AL929" s="498"/>
      <c r="AM929" s="498"/>
      <c r="AN929" s="498"/>
      <c r="AO929" s="498"/>
      <c r="AP929" s="498"/>
      <c r="AQ929" s="498"/>
      <c r="AR929" s="498"/>
      <c r="AS929" s="498"/>
      <c r="AT929" s="498"/>
      <c r="AU929" s="498"/>
      <c r="AV929" s="498"/>
      <c r="AW929" s="498"/>
      <c r="AX929" s="498"/>
      <c r="AY929" s="498"/>
      <c r="AZ929" s="498"/>
      <c r="BA929" s="498">
        <v>769.69</v>
      </c>
      <c r="BB929" s="498">
        <v>769.69</v>
      </c>
      <c r="BC929" s="498"/>
      <c r="BD929" s="498"/>
      <c r="BE929" s="498"/>
      <c r="BF929" s="498"/>
      <c r="BG929" s="256">
        <f t="shared" si="75"/>
        <v>769.69</v>
      </c>
      <c r="BH929" s="26">
        <f t="shared" si="76"/>
        <v>769.69</v>
      </c>
      <c r="BI929" s="514">
        <f t="shared" si="72"/>
        <v>8.8981502890173411E-2</v>
      </c>
      <c r="BJ929" s="515">
        <v>0</v>
      </c>
      <c r="BK929" s="515">
        <v>0</v>
      </c>
      <c r="BL929" s="515">
        <v>0</v>
      </c>
      <c r="BM929" s="515">
        <v>0</v>
      </c>
      <c r="BN929" s="515">
        <v>0</v>
      </c>
      <c r="BO929" s="515">
        <v>0</v>
      </c>
      <c r="BP929" s="515">
        <v>0</v>
      </c>
      <c r="BQ929" s="515">
        <v>0</v>
      </c>
      <c r="BR929" s="515">
        <v>0</v>
      </c>
      <c r="BS929" s="515">
        <v>0</v>
      </c>
      <c r="BT929" s="515">
        <v>0</v>
      </c>
      <c r="BU929" s="515">
        <v>0</v>
      </c>
      <c r="BV929" s="515">
        <v>0</v>
      </c>
      <c r="BW929" s="515">
        <v>0</v>
      </c>
      <c r="BX929" s="515">
        <v>0</v>
      </c>
      <c r="BY929" s="515">
        <v>0</v>
      </c>
      <c r="BZ929" s="515">
        <v>903492.90960000013</v>
      </c>
      <c r="CA929" s="515">
        <v>903492.90960000013</v>
      </c>
      <c r="CB929" s="515">
        <v>0</v>
      </c>
      <c r="CC929" s="515">
        <v>0</v>
      </c>
      <c r="CD929" s="515">
        <v>0</v>
      </c>
      <c r="CE929" s="515">
        <v>0</v>
      </c>
      <c r="CF929" s="515">
        <v>903492.90960000013</v>
      </c>
      <c r="CG929" s="516">
        <v>903492.90960000013</v>
      </c>
      <c r="CH929" s="501">
        <v>28837920.000000004</v>
      </c>
      <c r="CI929" s="501">
        <v>28837920.000000004</v>
      </c>
      <c r="CJ929" s="501">
        <v>30309600.000000004</v>
      </c>
      <c r="CK929" s="257" t="s">
        <v>1976</v>
      </c>
      <c r="CL929" s="108">
        <v>8.23</v>
      </c>
      <c r="CM929" s="245">
        <v>8.23</v>
      </c>
      <c r="CN929" s="109">
        <v>8.65</v>
      </c>
      <c r="CO929" s="436"/>
      <c r="CP929" s="436"/>
      <c r="CQ929" s="436"/>
      <c r="CR929" s="273"/>
      <c r="CS929" s="447">
        <v>383.93589891343964</v>
      </c>
      <c r="CT929" s="448">
        <v>315.44952005562448</v>
      </c>
      <c r="CU929" s="441">
        <v>1.5399574172798685</v>
      </c>
      <c r="CV929" s="442">
        <v>1.5218562316522097</v>
      </c>
      <c r="CW929" s="450" t="s">
        <v>2241</v>
      </c>
      <c r="CX929" s="242"/>
      <c r="CY929" s="436"/>
      <c r="CZ929" s="436"/>
      <c r="DA929" s="437"/>
      <c r="DB929" s="438"/>
      <c r="DC929" s="457">
        <v>6442</v>
      </c>
      <c r="DD929" s="458">
        <v>930242</v>
      </c>
      <c r="DE929" s="459">
        <v>501021</v>
      </c>
      <c r="DF929" s="357">
        <v>479235</v>
      </c>
    </row>
    <row r="930" spans="1:110" ht="35.25" customHeight="1" x14ac:dyDescent="0.25">
      <c r="A930" s="401" t="s">
        <v>56</v>
      </c>
      <c r="B930" s="48" t="s">
        <v>57</v>
      </c>
      <c r="C930" s="48" t="s">
        <v>1464</v>
      </c>
      <c r="D930" s="145" t="s">
        <v>1580</v>
      </c>
      <c r="E930" s="145" t="s">
        <v>1498</v>
      </c>
      <c r="F930" s="145" t="s">
        <v>1582</v>
      </c>
      <c r="G930" s="14" t="s">
        <v>1583</v>
      </c>
      <c r="H930" s="22" t="s">
        <v>1978</v>
      </c>
      <c r="I930" s="145" t="s">
        <v>1975</v>
      </c>
      <c r="J930" s="426">
        <v>8.5965145681258512</v>
      </c>
      <c r="K930" s="426">
        <v>33.001893870750003</v>
      </c>
      <c r="L930" s="488">
        <v>1492.6</v>
      </c>
      <c r="M930" s="498"/>
      <c r="N930" s="498"/>
      <c r="O930" s="498"/>
      <c r="P930" s="498"/>
      <c r="Q930" s="498"/>
      <c r="R930" s="498"/>
      <c r="S930" s="498"/>
      <c r="T930" s="498"/>
      <c r="U930" s="498"/>
      <c r="V930" s="498"/>
      <c r="W930" s="498"/>
      <c r="X930" s="498"/>
      <c r="Y930" s="498"/>
      <c r="Z930" s="498"/>
      <c r="AA930" s="498"/>
      <c r="AB930" s="498"/>
      <c r="AC930" s="498">
        <v>79</v>
      </c>
      <c r="AD930" s="498">
        <v>79</v>
      </c>
      <c r="AE930" s="498"/>
      <c r="AF930" s="498"/>
      <c r="AG930" s="585"/>
      <c r="AH930" s="498"/>
      <c r="AI930" s="498">
        <f t="shared" si="73"/>
        <v>79</v>
      </c>
      <c r="AJ930" s="498">
        <f t="shared" si="74"/>
        <v>79</v>
      </c>
      <c r="AK930" s="498"/>
      <c r="AL930" s="498"/>
      <c r="AM930" s="498"/>
      <c r="AN930" s="498"/>
      <c r="AO930" s="498"/>
      <c r="AP930" s="498"/>
      <c r="AQ930" s="498"/>
      <c r="AR930" s="498"/>
      <c r="AS930" s="498"/>
      <c r="AT930" s="498"/>
      <c r="AU930" s="498"/>
      <c r="AV930" s="498"/>
      <c r="AW930" s="498"/>
      <c r="AX930" s="498"/>
      <c r="AY930" s="498"/>
      <c r="AZ930" s="498"/>
      <c r="BA930" s="498">
        <v>774.84</v>
      </c>
      <c r="BB930" s="498">
        <v>774.84</v>
      </c>
      <c r="BC930" s="498"/>
      <c r="BD930" s="498"/>
      <c r="BE930" s="498"/>
      <c r="BF930" s="498"/>
      <c r="BG930" s="256">
        <f t="shared" si="75"/>
        <v>774.84</v>
      </c>
      <c r="BH930" s="26">
        <f t="shared" si="76"/>
        <v>774.84</v>
      </c>
      <c r="BI930" s="514">
        <f t="shared" si="72"/>
        <v>0.13088513513513514</v>
      </c>
      <c r="BJ930" s="515">
        <v>0</v>
      </c>
      <c r="BK930" s="515">
        <v>0</v>
      </c>
      <c r="BL930" s="515">
        <v>0</v>
      </c>
      <c r="BM930" s="515">
        <v>0</v>
      </c>
      <c r="BN930" s="515">
        <v>0</v>
      </c>
      <c r="BO930" s="515">
        <v>0</v>
      </c>
      <c r="BP930" s="515">
        <v>0</v>
      </c>
      <c r="BQ930" s="515">
        <v>0</v>
      </c>
      <c r="BR930" s="515">
        <v>0</v>
      </c>
      <c r="BS930" s="515">
        <v>0</v>
      </c>
      <c r="BT930" s="515">
        <v>0</v>
      </c>
      <c r="BU930" s="515">
        <v>0</v>
      </c>
      <c r="BV930" s="515">
        <v>0</v>
      </c>
      <c r="BW930" s="515">
        <v>0</v>
      </c>
      <c r="BX930" s="515">
        <v>0</v>
      </c>
      <c r="BY930" s="515">
        <v>0</v>
      </c>
      <c r="BZ930" s="515">
        <v>909538.18560000008</v>
      </c>
      <c r="CA930" s="515">
        <v>909538.18560000008</v>
      </c>
      <c r="CB930" s="515">
        <v>0</v>
      </c>
      <c r="CC930" s="515">
        <v>0</v>
      </c>
      <c r="CD930" s="515">
        <v>0</v>
      </c>
      <c r="CE930" s="515">
        <v>0</v>
      </c>
      <c r="CF930" s="515">
        <v>909538.18560000008</v>
      </c>
      <c r="CG930" s="516">
        <v>909538.18560000008</v>
      </c>
      <c r="CH930" s="501">
        <v>18676320</v>
      </c>
      <c r="CI930" s="501">
        <v>18676320</v>
      </c>
      <c r="CJ930" s="501">
        <v>20743680</v>
      </c>
      <c r="CK930" s="257" t="s">
        <v>1976</v>
      </c>
      <c r="CL930" s="108">
        <v>5.33</v>
      </c>
      <c r="CM930" s="245">
        <v>5.33</v>
      </c>
      <c r="CN930" s="109">
        <v>5.92</v>
      </c>
      <c r="CO930" s="436"/>
      <c r="CP930" s="436"/>
      <c r="CQ930" s="436"/>
      <c r="CR930" s="273"/>
      <c r="CS930" s="447">
        <v>632.93952155397085</v>
      </c>
      <c r="CT930" s="448">
        <v>281.13113564586894</v>
      </c>
      <c r="CU930" s="441">
        <v>1.0701247175810167</v>
      </c>
      <c r="CV930" s="442">
        <v>0.97454099807903438</v>
      </c>
      <c r="CW930" s="450" t="s">
        <v>2234</v>
      </c>
      <c r="CX930" s="242"/>
      <c r="CY930" s="436"/>
      <c r="CZ930" s="436"/>
      <c r="DA930" s="437"/>
      <c r="DB930" s="438"/>
      <c r="DC930" s="457">
        <v>341407</v>
      </c>
      <c r="DD930" s="458">
        <v>0</v>
      </c>
      <c r="DE930" s="459">
        <v>0</v>
      </c>
      <c r="DF930" s="357">
        <v>113802.33333333333</v>
      </c>
    </row>
    <row r="931" spans="1:110" ht="35.25" customHeight="1" x14ac:dyDescent="0.25">
      <c r="A931" s="401" t="s">
        <v>56</v>
      </c>
      <c r="B931" s="48" t="s">
        <v>57</v>
      </c>
      <c r="C931" s="48" t="s">
        <v>1464</v>
      </c>
      <c r="D931" s="145" t="s">
        <v>1580</v>
      </c>
      <c r="E931" s="145" t="s">
        <v>1498</v>
      </c>
      <c r="F931" s="145" t="s">
        <v>1584</v>
      </c>
      <c r="G931" s="14" t="s">
        <v>1585</v>
      </c>
      <c r="H931" s="22" t="s">
        <v>1978</v>
      </c>
      <c r="I931" s="145" t="s">
        <v>1975</v>
      </c>
      <c r="J931" s="426">
        <v>10.151203372999674</v>
      </c>
      <c r="K931" s="426">
        <v>16.384280268950999</v>
      </c>
      <c r="L931" s="488">
        <v>876.3</v>
      </c>
      <c r="M931" s="498"/>
      <c r="N931" s="498"/>
      <c r="O931" s="498"/>
      <c r="P931" s="498"/>
      <c r="Q931" s="498"/>
      <c r="R931" s="498"/>
      <c r="S931" s="498">
        <v>1</v>
      </c>
      <c r="T931" s="498">
        <v>1</v>
      </c>
      <c r="U931" s="498"/>
      <c r="V931" s="498"/>
      <c r="W931" s="498"/>
      <c r="X931" s="498"/>
      <c r="Y931" s="498"/>
      <c r="Z931" s="498"/>
      <c r="AA931" s="498"/>
      <c r="AB931" s="498"/>
      <c r="AC931" s="498">
        <v>36</v>
      </c>
      <c r="AD931" s="498">
        <v>36</v>
      </c>
      <c r="AE931" s="498"/>
      <c r="AF931" s="498"/>
      <c r="AG931" s="585"/>
      <c r="AH931" s="498"/>
      <c r="AI931" s="498">
        <f t="shared" si="73"/>
        <v>37</v>
      </c>
      <c r="AJ931" s="498">
        <f t="shared" si="74"/>
        <v>37</v>
      </c>
      <c r="AK931" s="498"/>
      <c r="AL931" s="498"/>
      <c r="AM931" s="498"/>
      <c r="AN931" s="498"/>
      <c r="AO931" s="498"/>
      <c r="AP931" s="498"/>
      <c r="AQ931" s="498">
        <v>5</v>
      </c>
      <c r="AR931" s="498">
        <v>5</v>
      </c>
      <c r="AS931" s="498"/>
      <c r="AT931" s="498"/>
      <c r="AU931" s="498"/>
      <c r="AV931" s="498"/>
      <c r="AW931" s="498"/>
      <c r="AX931" s="498"/>
      <c r="AY931" s="498"/>
      <c r="AZ931" s="498"/>
      <c r="BA931" s="498">
        <v>356.39499999999998</v>
      </c>
      <c r="BB931" s="498">
        <v>356.39499999999998</v>
      </c>
      <c r="BC931" s="498"/>
      <c r="BD931" s="498"/>
      <c r="BE931" s="498"/>
      <c r="BF931" s="498"/>
      <c r="BG931" s="256">
        <f t="shared" si="75"/>
        <v>361.39499999999998</v>
      </c>
      <c r="BH931" s="26">
        <f t="shared" si="76"/>
        <v>361.39499999999998</v>
      </c>
      <c r="BI931" s="514">
        <f t="shared" si="72"/>
        <v>5.1775787965616035E-2</v>
      </c>
      <c r="BJ931" s="515">
        <v>0</v>
      </c>
      <c r="BK931" s="515">
        <v>0</v>
      </c>
      <c r="BL931" s="515">
        <v>0</v>
      </c>
      <c r="BM931" s="515">
        <v>0</v>
      </c>
      <c r="BN931" s="515">
        <v>0</v>
      </c>
      <c r="BO931" s="515">
        <v>0</v>
      </c>
      <c r="BP931" s="515">
        <v>16381.2</v>
      </c>
      <c r="BQ931" s="515">
        <v>16381.2</v>
      </c>
      <c r="BR931" s="515">
        <v>0</v>
      </c>
      <c r="BS931" s="515">
        <v>0</v>
      </c>
      <c r="BT931" s="515">
        <v>0</v>
      </c>
      <c r="BU931" s="515">
        <v>0</v>
      </c>
      <c r="BV931" s="515">
        <v>0</v>
      </c>
      <c r="BW931" s="515">
        <v>0</v>
      </c>
      <c r="BX931" s="515">
        <v>0</v>
      </c>
      <c r="BY931" s="515">
        <v>0</v>
      </c>
      <c r="BZ931" s="515">
        <v>418350.70679999999</v>
      </c>
      <c r="CA931" s="515">
        <v>418350.70679999999</v>
      </c>
      <c r="CB931" s="515">
        <v>0</v>
      </c>
      <c r="CC931" s="515">
        <v>0</v>
      </c>
      <c r="CD931" s="515">
        <v>0</v>
      </c>
      <c r="CE931" s="515">
        <v>0</v>
      </c>
      <c r="CF931" s="515">
        <v>434731.9068</v>
      </c>
      <c r="CG931" s="516">
        <v>434731.9068</v>
      </c>
      <c r="CH931" s="501">
        <v>26595360</v>
      </c>
      <c r="CI931" s="501">
        <v>26595360</v>
      </c>
      <c r="CJ931" s="501">
        <v>24457920.000000004</v>
      </c>
      <c r="CK931" s="257" t="s">
        <v>1976</v>
      </c>
      <c r="CL931" s="108">
        <v>7.59</v>
      </c>
      <c r="CM931" s="245">
        <v>7.59</v>
      </c>
      <c r="CN931" s="109">
        <v>6.98</v>
      </c>
      <c r="CO931" s="436"/>
      <c r="CP931" s="436"/>
      <c r="CQ931" s="436"/>
      <c r="CR931" s="273"/>
      <c r="CS931" s="447">
        <v>1264.7582755651586</v>
      </c>
      <c r="CT931" s="448">
        <v>241.58300214623321</v>
      </c>
      <c r="CU931" s="441">
        <v>1.4855865140392737</v>
      </c>
      <c r="CV931" s="442">
        <v>1.1253392482285269</v>
      </c>
      <c r="CW931" s="450" t="s">
        <v>2234</v>
      </c>
      <c r="CX931" s="242"/>
      <c r="CY931" s="436"/>
      <c r="CZ931" s="436"/>
      <c r="DA931" s="437"/>
      <c r="DB931" s="438"/>
      <c r="DC931" s="457">
        <v>178553</v>
      </c>
      <c r="DD931" s="458">
        <v>0</v>
      </c>
      <c r="DE931" s="459">
        <v>76299</v>
      </c>
      <c r="DF931" s="357">
        <v>84950.666666666672</v>
      </c>
    </row>
    <row r="932" spans="1:110" ht="35.25" customHeight="1" x14ac:dyDescent="0.25">
      <c r="A932" s="401" t="s">
        <v>56</v>
      </c>
      <c r="B932" s="48" t="s">
        <v>57</v>
      </c>
      <c r="C932" s="48" t="s">
        <v>1464</v>
      </c>
      <c r="D932" s="145" t="s">
        <v>1555</v>
      </c>
      <c r="E932" s="145" t="s">
        <v>1556</v>
      </c>
      <c r="F932" s="145" t="s">
        <v>1586</v>
      </c>
      <c r="G932" s="14" t="s">
        <v>1556</v>
      </c>
      <c r="H932" s="22" t="s">
        <v>1978</v>
      </c>
      <c r="I932" s="145" t="s">
        <v>1975</v>
      </c>
      <c r="J932" s="426">
        <v>12.117427449751863</v>
      </c>
      <c r="K932" s="426">
        <v>33.857007505334998</v>
      </c>
      <c r="L932" s="488">
        <v>2752.3</v>
      </c>
      <c r="M932" s="498"/>
      <c r="N932" s="498"/>
      <c r="O932" s="498"/>
      <c r="P932" s="498"/>
      <c r="Q932" s="498"/>
      <c r="R932" s="498"/>
      <c r="S932" s="498"/>
      <c r="T932" s="498"/>
      <c r="U932" s="498"/>
      <c r="V932" s="498"/>
      <c r="W932" s="498"/>
      <c r="X932" s="498"/>
      <c r="Y932" s="498"/>
      <c r="Z932" s="498"/>
      <c r="AA932" s="498"/>
      <c r="AB932" s="498"/>
      <c r="AC932" s="498">
        <v>95</v>
      </c>
      <c r="AD932" s="498">
        <v>95</v>
      </c>
      <c r="AE932" s="498"/>
      <c r="AF932" s="498"/>
      <c r="AG932" s="585"/>
      <c r="AH932" s="498"/>
      <c r="AI932" s="498">
        <f t="shared" si="73"/>
        <v>95</v>
      </c>
      <c r="AJ932" s="498">
        <f t="shared" si="74"/>
        <v>95</v>
      </c>
      <c r="AK932" s="498"/>
      <c r="AL932" s="498"/>
      <c r="AM932" s="498"/>
      <c r="AN932" s="498"/>
      <c r="AO932" s="498"/>
      <c r="AP932" s="498"/>
      <c r="AQ932" s="498"/>
      <c r="AR932" s="498"/>
      <c r="AS932" s="498"/>
      <c r="AT932" s="498"/>
      <c r="AU932" s="498"/>
      <c r="AV932" s="498"/>
      <c r="AW932" s="498"/>
      <c r="AX932" s="498"/>
      <c r="AY932" s="498"/>
      <c r="AZ932" s="498"/>
      <c r="BA932" s="498">
        <v>1293.28</v>
      </c>
      <c r="BB932" s="498">
        <v>1293.28</v>
      </c>
      <c r="BC932" s="498"/>
      <c r="BD932" s="498"/>
      <c r="BE932" s="498"/>
      <c r="BF932" s="498"/>
      <c r="BG932" s="256">
        <f t="shared" si="75"/>
        <v>1293.28</v>
      </c>
      <c r="BH932" s="26">
        <f t="shared" si="76"/>
        <v>1293.28</v>
      </c>
      <c r="BI932" s="514">
        <f t="shared" si="72"/>
        <v>0.1649591836734694</v>
      </c>
      <c r="BJ932" s="515">
        <v>0</v>
      </c>
      <c r="BK932" s="515">
        <v>0</v>
      </c>
      <c r="BL932" s="515">
        <v>0</v>
      </c>
      <c r="BM932" s="515">
        <v>0</v>
      </c>
      <c r="BN932" s="515">
        <v>0</v>
      </c>
      <c r="BO932" s="515">
        <v>0</v>
      </c>
      <c r="BP932" s="515">
        <v>0</v>
      </c>
      <c r="BQ932" s="515">
        <v>0</v>
      </c>
      <c r="BR932" s="515">
        <v>0</v>
      </c>
      <c r="BS932" s="515">
        <v>0</v>
      </c>
      <c r="BT932" s="515">
        <v>0</v>
      </c>
      <c r="BU932" s="515">
        <v>0</v>
      </c>
      <c r="BV932" s="515">
        <v>0</v>
      </c>
      <c r="BW932" s="515">
        <v>0</v>
      </c>
      <c r="BX932" s="515">
        <v>0</v>
      </c>
      <c r="BY932" s="515">
        <v>0</v>
      </c>
      <c r="BZ932" s="515">
        <v>1518103.7952000001</v>
      </c>
      <c r="CA932" s="515">
        <v>1518103.7952000001</v>
      </c>
      <c r="CB932" s="515">
        <v>0</v>
      </c>
      <c r="CC932" s="515">
        <v>0</v>
      </c>
      <c r="CD932" s="515">
        <v>0</v>
      </c>
      <c r="CE932" s="515">
        <v>0</v>
      </c>
      <c r="CF932" s="515">
        <v>1518103.7952000001</v>
      </c>
      <c r="CG932" s="516">
        <v>1518103.7952000001</v>
      </c>
      <c r="CH932" s="501">
        <v>24668160.000000004</v>
      </c>
      <c r="CI932" s="501">
        <v>24668160.000000004</v>
      </c>
      <c r="CJ932" s="501">
        <v>27471360</v>
      </c>
      <c r="CK932" s="257" t="s">
        <v>1976</v>
      </c>
      <c r="CL932" s="108">
        <v>7.04</v>
      </c>
      <c r="CM932" s="245">
        <v>7.04</v>
      </c>
      <c r="CN932" s="109">
        <v>7.84</v>
      </c>
      <c r="CO932" s="436"/>
      <c r="CP932" s="436"/>
      <c r="CQ932" s="436"/>
      <c r="CR932" s="273"/>
      <c r="CS932" s="447">
        <v>403.77537452655582</v>
      </c>
      <c r="CT932" s="448">
        <v>96.855185595951085</v>
      </c>
      <c r="CU932" s="441">
        <v>0.55731774820632962</v>
      </c>
      <c r="CV932" s="442">
        <v>0.45812918093007909</v>
      </c>
      <c r="CW932" s="450" t="s">
        <v>2228</v>
      </c>
      <c r="CX932" s="242"/>
      <c r="CY932" s="436"/>
      <c r="CZ932" s="436"/>
      <c r="DA932" s="437"/>
      <c r="DB932" s="438"/>
      <c r="DC932" s="457">
        <v>0</v>
      </c>
      <c r="DD932" s="458">
        <v>70069</v>
      </c>
      <c r="DE932" s="459">
        <v>3456</v>
      </c>
      <c r="DF932" s="357">
        <v>24508.333333333332</v>
      </c>
    </row>
    <row r="933" spans="1:110" ht="35.25" customHeight="1" x14ac:dyDescent="0.25">
      <c r="A933" s="401" t="s">
        <v>56</v>
      </c>
      <c r="B933" s="48" t="s">
        <v>57</v>
      </c>
      <c r="C933" s="48" t="s">
        <v>1464</v>
      </c>
      <c r="D933" s="145" t="s">
        <v>1555</v>
      </c>
      <c r="E933" s="145" t="s">
        <v>1556</v>
      </c>
      <c r="F933" s="145" t="s">
        <v>1587</v>
      </c>
      <c r="G933" s="14" t="s">
        <v>1558</v>
      </c>
      <c r="H933" s="22" t="s">
        <v>1978</v>
      </c>
      <c r="I933" s="145" t="s">
        <v>1975</v>
      </c>
      <c r="J933" s="426">
        <v>12.117427449751863</v>
      </c>
      <c r="K933" s="426">
        <v>36.391855984911004</v>
      </c>
      <c r="L933" s="488">
        <v>1930.8</v>
      </c>
      <c r="M933" s="498"/>
      <c r="N933" s="498"/>
      <c r="O933" s="498"/>
      <c r="P933" s="498"/>
      <c r="Q933" s="498"/>
      <c r="R933" s="498"/>
      <c r="S933" s="498"/>
      <c r="T933" s="498"/>
      <c r="U933" s="498"/>
      <c r="V933" s="498"/>
      <c r="W933" s="498"/>
      <c r="X933" s="498"/>
      <c r="Y933" s="498"/>
      <c r="Z933" s="498"/>
      <c r="AA933" s="498"/>
      <c r="AB933" s="498"/>
      <c r="AC933" s="498">
        <v>88</v>
      </c>
      <c r="AD933" s="498">
        <v>88</v>
      </c>
      <c r="AE933" s="498"/>
      <c r="AF933" s="498"/>
      <c r="AG933" s="585"/>
      <c r="AH933" s="498"/>
      <c r="AI933" s="498">
        <f t="shared" si="73"/>
        <v>88</v>
      </c>
      <c r="AJ933" s="498">
        <f t="shared" si="74"/>
        <v>88</v>
      </c>
      <c r="AK933" s="498"/>
      <c r="AL933" s="498"/>
      <c r="AM933" s="498"/>
      <c r="AN933" s="498"/>
      <c r="AO933" s="498"/>
      <c r="AP933" s="498"/>
      <c r="AQ933" s="498"/>
      <c r="AR933" s="498"/>
      <c r="AS933" s="498"/>
      <c r="AT933" s="498"/>
      <c r="AU933" s="498"/>
      <c r="AV933" s="498"/>
      <c r="AW933" s="498"/>
      <c r="AX933" s="498"/>
      <c r="AY933" s="498"/>
      <c r="AZ933" s="498"/>
      <c r="BA933" s="498">
        <v>9964.3799999999992</v>
      </c>
      <c r="BB933" s="498">
        <v>9964.3799999999992</v>
      </c>
      <c r="BC933" s="498"/>
      <c r="BD933" s="498"/>
      <c r="BE933" s="498"/>
      <c r="BF933" s="498"/>
      <c r="BG933" s="256">
        <f t="shared" si="75"/>
        <v>9964.3799999999992</v>
      </c>
      <c r="BH933" s="26">
        <f t="shared" si="76"/>
        <v>9964.3799999999992</v>
      </c>
      <c r="BI933" s="514">
        <f t="shared" si="72"/>
        <v>0.95719308357348687</v>
      </c>
      <c r="BJ933" s="515">
        <v>0</v>
      </c>
      <c r="BK933" s="515">
        <v>0</v>
      </c>
      <c r="BL933" s="515">
        <v>0</v>
      </c>
      <c r="BM933" s="515">
        <v>0</v>
      </c>
      <c r="BN933" s="515">
        <v>0</v>
      </c>
      <c r="BO933" s="515">
        <v>0</v>
      </c>
      <c r="BP933" s="515">
        <v>0</v>
      </c>
      <c r="BQ933" s="515">
        <v>0</v>
      </c>
      <c r="BR933" s="515">
        <v>0</v>
      </c>
      <c r="BS933" s="515">
        <v>0</v>
      </c>
      <c r="BT933" s="515">
        <v>0</v>
      </c>
      <c r="BU933" s="515">
        <v>0</v>
      </c>
      <c r="BV933" s="515">
        <v>0</v>
      </c>
      <c r="BW933" s="515">
        <v>0</v>
      </c>
      <c r="BX933" s="515">
        <v>0</v>
      </c>
      <c r="BY933" s="515">
        <v>0</v>
      </c>
      <c r="BZ933" s="515">
        <v>11696587.8192</v>
      </c>
      <c r="CA933" s="515">
        <v>11696587.8192</v>
      </c>
      <c r="CB933" s="515">
        <v>0</v>
      </c>
      <c r="CC933" s="515">
        <v>0</v>
      </c>
      <c r="CD933" s="515">
        <v>0</v>
      </c>
      <c r="CE933" s="515">
        <v>0</v>
      </c>
      <c r="CF933" s="515">
        <v>11696587.8192</v>
      </c>
      <c r="CG933" s="516">
        <v>11696587.8192</v>
      </c>
      <c r="CH933" s="501">
        <v>33895904.640444003</v>
      </c>
      <c r="CI933" s="501">
        <v>33895904.640444003</v>
      </c>
      <c r="CJ933" s="501">
        <v>41269750.562224798</v>
      </c>
      <c r="CK933" s="257" t="s">
        <v>1976</v>
      </c>
      <c r="CL933" s="108">
        <v>8.5500000000000007</v>
      </c>
      <c r="CM933" s="245">
        <v>8.5500000000000007</v>
      </c>
      <c r="CN933" s="109">
        <v>10.41</v>
      </c>
      <c r="CO933" s="436"/>
      <c r="CP933" s="436"/>
      <c r="CQ933" s="436"/>
      <c r="CR933" s="273"/>
      <c r="CS933" s="447">
        <v>354.7773985512369</v>
      </c>
      <c r="CT933" s="448">
        <v>139.27276711172564</v>
      </c>
      <c r="CU933" s="441">
        <v>1.3736225480005144</v>
      </c>
      <c r="CV933" s="442">
        <v>1.2956131587515778</v>
      </c>
      <c r="CW933" s="450" t="s">
        <v>2218</v>
      </c>
      <c r="CX933" s="242"/>
      <c r="CY933" s="436"/>
      <c r="CZ933" s="436"/>
      <c r="DA933" s="437"/>
      <c r="DB933" s="438"/>
      <c r="DC933" s="457">
        <v>22608</v>
      </c>
      <c r="DD933" s="458">
        <v>335482</v>
      </c>
      <c r="DE933" s="459">
        <v>149362</v>
      </c>
      <c r="DF933" s="357">
        <v>169150.66666666666</v>
      </c>
    </row>
    <row r="934" spans="1:110" ht="35.25" customHeight="1" x14ac:dyDescent="0.25">
      <c r="A934" s="401" t="s">
        <v>56</v>
      </c>
      <c r="B934" s="48" t="s">
        <v>57</v>
      </c>
      <c r="C934" s="48" t="s">
        <v>1464</v>
      </c>
      <c r="D934" s="145" t="s">
        <v>1588</v>
      </c>
      <c r="E934" s="145" t="s">
        <v>1470</v>
      </c>
      <c r="F934" s="145" t="s">
        <v>1589</v>
      </c>
      <c r="G934" s="14" t="s">
        <v>1470</v>
      </c>
      <c r="H934" s="22" t="s">
        <v>1983</v>
      </c>
      <c r="I934" s="145" t="s">
        <v>1981</v>
      </c>
      <c r="J934" s="426">
        <v>2.3057060350356893</v>
      </c>
      <c r="K934" s="426">
        <v>1.3861742395410002</v>
      </c>
      <c r="L934" s="488">
        <v>232.3</v>
      </c>
      <c r="M934" s="498"/>
      <c r="N934" s="498"/>
      <c r="O934" s="498"/>
      <c r="P934" s="498"/>
      <c r="Q934" s="498"/>
      <c r="R934" s="498"/>
      <c r="S934" s="498"/>
      <c r="T934" s="498"/>
      <c r="U934" s="498"/>
      <c r="V934" s="498"/>
      <c r="W934" s="498"/>
      <c r="X934" s="498"/>
      <c r="Y934" s="498"/>
      <c r="Z934" s="498"/>
      <c r="AA934" s="498"/>
      <c r="AB934" s="498"/>
      <c r="AC934" s="498"/>
      <c r="AD934" s="498"/>
      <c r="AE934" s="498"/>
      <c r="AF934" s="498"/>
      <c r="AG934" s="585"/>
      <c r="AH934" s="498"/>
      <c r="AI934" s="498">
        <f t="shared" si="73"/>
        <v>0</v>
      </c>
      <c r="AJ934" s="498">
        <f t="shared" si="74"/>
        <v>0</v>
      </c>
      <c r="AK934" s="498"/>
      <c r="AL934" s="498"/>
      <c r="AM934" s="498"/>
      <c r="AN934" s="498"/>
      <c r="AO934" s="498"/>
      <c r="AP934" s="498"/>
      <c r="AQ934" s="498"/>
      <c r="AR934" s="498"/>
      <c r="AS934" s="498"/>
      <c r="AT934" s="498"/>
      <c r="AU934" s="498"/>
      <c r="AV934" s="498"/>
      <c r="AW934" s="498"/>
      <c r="AX934" s="498"/>
      <c r="AY934" s="498"/>
      <c r="AZ934" s="498"/>
      <c r="BA934" s="498"/>
      <c r="BB934" s="498"/>
      <c r="BC934" s="498"/>
      <c r="BD934" s="498"/>
      <c r="BE934" s="498"/>
      <c r="BF934" s="498"/>
      <c r="BG934" s="256">
        <f t="shared" si="75"/>
        <v>0</v>
      </c>
      <c r="BH934" s="26">
        <f t="shared" si="76"/>
        <v>0</v>
      </c>
      <c r="BI934" s="514">
        <f t="shared" si="72"/>
        <v>0</v>
      </c>
      <c r="BJ934" s="515">
        <v>0</v>
      </c>
      <c r="BK934" s="515">
        <v>0</v>
      </c>
      <c r="BL934" s="515">
        <v>0</v>
      </c>
      <c r="BM934" s="515">
        <v>0</v>
      </c>
      <c r="BN934" s="515">
        <v>0</v>
      </c>
      <c r="BO934" s="515">
        <v>0</v>
      </c>
      <c r="BP934" s="515">
        <v>0</v>
      </c>
      <c r="BQ934" s="515">
        <v>0</v>
      </c>
      <c r="BR934" s="515">
        <v>0</v>
      </c>
      <c r="BS934" s="515">
        <v>0</v>
      </c>
      <c r="BT934" s="515">
        <v>0</v>
      </c>
      <c r="BU934" s="515">
        <v>0</v>
      </c>
      <c r="BV934" s="515">
        <v>0</v>
      </c>
      <c r="BW934" s="515">
        <v>0</v>
      </c>
      <c r="BX934" s="515">
        <v>0</v>
      </c>
      <c r="BY934" s="515">
        <v>0</v>
      </c>
      <c r="BZ934" s="515">
        <v>0</v>
      </c>
      <c r="CA934" s="515">
        <v>0</v>
      </c>
      <c r="CB934" s="515">
        <v>0</v>
      </c>
      <c r="CC934" s="515">
        <v>0</v>
      </c>
      <c r="CD934" s="515">
        <v>0</v>
      </c>
      <c r="CE934" s="515">
        <v>0</v>
      </c>
      <c r="CF934" s="515">
        <v>0</v>
      </c>
      <c r="CG934" s="516">
        <v>0</v>
      </c>
      <c r="CH934" s="501">
        <v>3013440</v>
      </c>
      <c r="CI934" s="501">
        <v>3013440</v>
      </c>
      <c r="CJ934" s="501">
        <v>0</v>
      </c>
      <c r="CK934" s="257" t="s">
        <v>1976</v>
      </c>
      <c r="CL934" s="108">
        <v>0.86</v>
      </c>
      <c r="CM934" s="245">
        <v>0.86</v>
      </c>
      <c r="CN934" s="109">
        <v>0</v>
      </c>
      <c r="CO934" s="436"/>
      <c r="CP934" s="436"/>
      <c r="CQ934" s="436"/>
      <c r="CR934" s="273"/>
      <c r="CS934" s="447">
        <v>232.60026985452041</v>
      </c>
      <c r="CT934" s="448">
        <v>203.61622937184225</v>
      </c>
      <c r="CU934" s="441">
        <v>1.073755185399357</v>
      </c>
      <c r="CV934" s="442">
        <v>0.73276647383843774</v>
      </c>
      <c r="CW934" s="450" t="s">
        <v>2213</v>
      </c>
      <c r="CX934" s="242"/>
      <c r="CY934" s="436"/>
      <c r="CZ934" s="436"/>
      <c r="DA934" s="437"/>
      <c r="DB934" s="438"/>
      <c r="DC934" s="457">
        <v>40921</v>
      </c>
      <c r="DD934" s="458">
        <v>0</v>
      </c>
      <c r="DE934" s="459">
        <v>0</v>
      </c>
      <c r="DF934" s="357">
        <v>13640.333333333334</v>
      </c>
    </row>
    <row r="935" spans="1:110" ht="35.25" customHeight="1" x14ac:dyDescent="0.25">
      <c r="A935" s="401" t="s">
        <v>56</v>
      </c>
      <c r="B935" s="48" t="s">
        <v>57</v>
      </c>
      <c r="C935" s="48" t="s">
        <v>1464</v>
      </c>
      <c r="D935" s="145" t="s">
        <v>1588</v>
      </c>
      <c r="E935" s="145" t="s">
        <v>1470</v>
      </c>
      <c r="F935" s="145" t="s">
        <v>1590</v>
      </c>
      <c r="G935" s="14" t="s">
        <v>1470</v>
      </c>
      <c r="H935" s="22" t="s">
        <v>1983</v>
      </c>
      <c r="I935" s="145" t="s">
        <v>1981</v>
      </c>
      <c r="J935" s="426">
        <v>2.0535194374536609</v>
      </c>
      <c r="K935" s="426">
        <v>1.2287878762320001</v>
      </c>
      <c r="L935" s="488">
        <v>331.5</v>
      </c>
      <c r="M935" s="498"/>
      <c r="N935" s="498"/>
      <c r="O935" s="498"/>
      <c r="P935" s="498"/>
      <c r="Q935" s="498"/>
      <c r="R935" s="498"/>
      <c r="S935" s="498"/>
      <c r="T935" s="498"/>
      <c r="U935" s="498"/>
      <c r="V935" s="498"/>
      <c r="W935" s="498"/>
      <c r="X935" s="498"/>
      <c r="Y935" s="498"/>
      <c r="Z935" s="498"/>
      <c r="AA935" s="498"/>
      <c r="AB935" s="498"/>
      <c r="AC935" s="498">
        <v>1</v>
      </c>
      <c r="AD935" s="498">
        <v>1</v>
      </c>
      <c r="AE935" s="498"/>
      <c r="AF935" s="498"/>
      <c r="AG935" s="585"/>
      <c r="AH935" s="498"/>
      <c r="AI935" s="498">
        <f t="shared" si="73"/>
        <v>1</v>
      </c>
      <c r="AJ935" s="498">
        <f t="shared" si="74"/>
        <v>1</v>
      </c>
      <c r="AK935" s="498"/>
      <c r="AL935" s="498"/>
      <c r="AM935" s="498"/>
      <c r="AN935" s="498"/>
      <c r="AO935" s="498"/>
      <c r="AP935" s="498"/>
      <c r="AQ935" s="498"/>
      <c r="AR935" s="498"/>
      <c r="AS935" s="498"/>
      <c r="AT935" s="498"/>
      <c r="AU935" s="498"/>
      <c r="AV935" s="498"/>
      <c r="AW935" s="498"/>
      <c r="AX935" s="498"/>
      <c r="AY935" s="498"/>
      <c r="AZ935" s="498"/>
      <c r="BA935" s="498">
        <v>3.8</v>
      </c>
      <c r="BB935" s="498">
        <v>3.8</v>
      </c>
      <c r="BC935" s="498"/>
      <c r="BD935" s="498"/>
      <c r="BE935" s="498"/>
      <c r="BF935" s="498"/>
      <c r="BG935" s="256">
        <f t="shared" si="75"/>
        <v>3.8</v>
      </c>
      <c r="BH935" s="26">
        <f t="shared" si="76"/>
        <v>3.8</v>
      </c>
      <c r="BI935" s="514">
        <f t="shared" si="72"/>
        <v>0</v>
      </c>
      <c r="BJ935" s="515">
        <v>0</v>
      </c>
      <c r="BK935" s="515">
        <v>0</v>
      </c>
      <c r="BL935" s="515">
        <v>0</v>
      </c>
      <c r="BM935" s="515">
        <v>0</v>
      </c>
      <c r="BN935" s="515">
        <v>0</v>
      </c>
      <c r="BO935" s="515">
        <v>0</v>
      </c>
      <c r="BP935" s="515">
        <v>0</v>
      </c>
      <c r="BQ935" s="515">
        <v>0</v>
      </c>
      <c r="BR935" s="515">
        <v>0</v>
      </c>
      <c r="BS935" s="515">
        <v>0</v>
      </c>
      <c r="BT935" s="515">
        <v>0</v>
      </c>
      <c r="BU935" s="515">
        <v>0</v>
      </c>
      <c r="BV935" s="515">
        <v>0</v>
      </c>
      <c r="BW935" s="515">
        <v>0</v>
      </c>
      <c r="BX935" s="515">
        <v>0</v>
      </c>
      <c r="BY935" s="515">
        <v>0</v>
      </c>
      <c r="BZ935" s="515">
        <v>4460.5920000000006</v>
      </c>
      <c r="CA935" s="515">
        <v>4460.5920000000006</v>
      </c>
      <c r="CB935" s="515">
        <v>0</v>
      </c>
      <c r="CC935" s="515">
        <v>0</v>
      </c>
      <c r="CD935" s="515">
        <v>0</v>
      </c>
      <c r="CE935" s="515">
        <v>0</v>
      </c>
      <c r="CF935" s="515">
        <v>4460.5920000000006</v>
      </c>
      <c r="CG935" s="516">
        <v>4460.5920000000006</v>
      </c>
      <c r="CH935" s="501">
        <v>4590240</v>
      </c>
      <c r="CI935" s="501">
        <v>4590240</v>
      </c>
      <c r="CJ935" s="501">
        <v>0</v>
      </c>
      <c r="CK935" s="257" t="s">
        <v>1976</v>
      </c>
      <c r="CL935" s="108">
        <v>1.31</v>
      </c>
      <c r="CM935" s="245">
        <v>1.31</v>
      </c>
      <c r="CN935" s="109">
        <v>0</v>
      </c>
      <c r="CO935" s="436"/>
      <c r="CP935" s="436"/>
      <c r="CQ935" s="436"/>
      <c r="CR935" s="273"/>
      <c r="CS935" s="447">
        <v>148.37220971500903</v>
      </c>
      <c r="CT935" s="448">
        <v>121.23920478890062</v>
      </c>
      <c r="CU935" s="441">
        <v>0.67419625675203843</v>
      </c>
      <c r="CV935" s="442">
        <v>0.35498443409193953</v>
      </c>
      <c r="CW935" s="450" t="s">
        <v>2261</v>
      </c>
      <c r="CX935" s="242"/>
      <c r="CY935" s="436"/>
      <c r="CZ935" s="436"/>
      <c r="DA935" s="437"/>
      <c r="DB935" s="438"/>
      <c r="DC935" s="457">
        <v>0</v>
      </c>
      <c r="DD935" s="458">
        <v>0</v>
      </c>
      <c r="DE935" s="459">
        <v>0</v>
      </c>
      <c r="DF935" s="357">
        <v>0</v>
      </c>
    </row>
    <row r="936" spans="1:110" ht="35.25" customHeight="1" x14ac:dyDescent="0.25">
      <c r="A936" s="401" t="s">
        <v>56</v>
      </c>
      <c r="B936" s="48" t="s">
        <v>57</v>
      </c>
      <c r="C936" s="48" t="s">
        <v>1464</v>
      </c>
      <c r="D936" s="145" t="s">
        <v>1588</v>
      </c>
      <c r="E936" s="145" t="s">
        <v>1470</v>
      </c>
      <c r="F936" s="145" t="s">
        <v>1591</v>
      </c>
      <c r="G936" s="14" t="s">
        <v>1470</v>
      </c>
      <c r="H936" s="22" t="s">
        <v>1983</v>
      </c>
      <c r="I936" s="145" t="s">
        <v>1981</v>
      </c>
      <c r="J936" s="426">
        <v>3.2568097744879116</v>
      </c>
      <c r="K936" s="426">
        <v>1.667613632895</v>
      </c>
      <c r="L936" s="488">
        <v>265.8</v>
      </c>
      <c r="M936" s="498"/>
      <c r="N936" s="498"/>
      <c r="O936" s="498"/>
      <c r="P936" s="498"/>
      <c r="Q936" s="498"/>
      <c r="R936" s="498"/>
      <c r="S936" s="498"/>
      <c r="T936" s="498"/>
      <c r="U936" s="498"/>
      <c r="V936" s="498"/>
      <c r="W936" s="498"/>
      <c r="X936" s="498"/>
      <c r="Y936" s="498"/>
      <c r="Z936" s="498"/>
      <c r="AA936" s="498"/>
      <c r="AB936" s="498"/>
      <c r="AC936" s="498"/>
      <c r="AD936" s="498"/>
      <c r="AE936" s="498"/>
      <c r="AF936" s="498"/>
      <c r="AG936" s="585"/>
      <c r="AH936" s="498"/>
      <c r="AI936" s="498">
        <f t="shared" si="73"/>
        <v>0</v>
      </c>
      <c r="AJ936" s="498">
        <f t="shared" si="74"/>
        <v>0</v>
      </c>
      <c r="AK936" s="498"/>
      <c r="AL936" s="498"/>
      <c r="AM936" s="498"/>
      <c r="AN936" s="498"/>
      <c r="AO936" s="498"/>
      <c r="AP936" s="498"/>
      <c r="AQ936" s="498"/>
      <c r="AR936" s="498"/>
      <c r="AS936" s="498"/>
      <c r="AT936" s="498"/>
      <c r="AU936" s="498"/>
      <c r="AV936" s="498"/>
      <c r="AW936" s="498"/>
      <c r="AX936" s="498"/>
      <c r="AY936" s="498"/>
      <c r="AZ936" s="498"/>
      <c r="BA936" s="498"/>
      <c r="BB936" s="498"/>
      <c r="BC936" s="498"/>
      <c r="BD936" s="498"/>
      <c r="BE936" s="498"/>
      <c r="BF936" s="498"/>
      <c r="BG936" s="256">
        <f t="shared" si="75"/>
        <v>0</v>
      </c>
      <c r="BH936" s="26">
        <f t="shared" si="76"/>
        <v>0</v>
      </c>
      <c r="BI936" s="514">
        <f t="shared" si="72"/>
        <v>0</v>
      </c>
      <c r="BJ936" s="515">
        <v>0</v>
      </c>
      <c r="BK936" s="515">
        <v>0</v>
      </c>
      <c r="BL936" s="515">
        <v>0</v>
      </c>
      <c r="BM936" s="515">
        <v>0</v>
      </c>
      <c r="BN936" s="515">
        <v>0</v>
      </c>
      <c r="BO936" s="515">
        <v>0</v>
      </c>
      <c r="BP936" s="515">
        <v>0</v>
      </c>
      <c r="BQ936" s="515">
        <v>0</v>
      </c>
      <c r="BR936" s="515">
        <v>0</v>
      </c>
      <c r="BS936" s="515">
        <v>0</v>
      </c>
      <c r="BT936" s="515">
        <v>0</v>
      </c>
      <c r="BU936" s="515">
        <v>0</v>
      </c>
      <c r="BV936" s="515">
        <v>0</v>
      </c>
      <c r="BW936" s="515">
        <v>0</v>
      </c>
      <c r="BX936" s="515">
        <v>0</v>
      </c>
      <c r="BY936" s="515">
        <v>0</v>
      </c>
      <c r="BZ936" s="515">
        <v>0</v>
      </c>
      <c r="CA936" s="515">
        <v>0</v>
      </c>
      <c r="CB936" s="515">
        <v>0</v>
      </c>
      <c r="CC936" s="515">
        <v>0</v>
      </c>
      <c r="CD936" s="515">
        <v>0</v>
      </c>
      <c r="CE936" s="515">
        <v>0</v>
      </c>
      <c r="CF936" s="515">
        <v>0</v>
      </c>
      <c r="CG936" s="516">
        <v>0</v>
      </c>
      <c r="CH936" s="501">
        <v>4660320.0000000009</v>
      </c>
      <c r="CI936" s="501">
        <v>4660320.0000000009</v>
      </c>
      <c r="CJ936" s="501">
        <v>6657600</v>
      </c>
      <c r="CK936" s="257" t="s">
        <v>1976</v>
      </c>
      <c r="CL936" s="108">
        <v>1.33</v>
      </c>
      <c r="CM936" s="245">
        <v>1.33</v>
      </c>
      <c r="CN936" s="109">
        <v>1.9</v>
      </c>
      <c r="CO936" s="436"/>
      <c r="CP936" s="436"/>
      <c r="CQ936" s="436"/>
      <c r="CR936" s="273"/>
      <c r="CS936" s="447">
        <v>173.81959280389242</v>
      </c>
      <c r="CT936" s="448">
        <v>145.1435175350752</v>
      </c>
      <c r="CU936" s="441">
        <v>1.0000467838031943</v>
      </c>
      <c r="CV936" s="442">
        <v>0.66268119240534495</v>
      </c>
      <c r="CW936" s="450" t="s">
        <v>2213</v>
      </c>
      <c r="CX936" s="242"/>
      <c r="CY936" s="436"/>
      <c r="CZ936" s="436"/>
      <c r="DA936" s="437"/>
      <c r="DB936" s="438"/>
      <c r="DC936" s="457">
        <v>0</v>
      </c>
      <c r="DD936" s="458">
        <v>0</v>
      </c>
      <c r="DE936" s="459">
        <v>3514</v>
      </c>
      <c r="DF936" s="357">
        <v>1171.3333333333333</v>
      </c>
    </row>
    <row r="937" spans="1:110" ht="35.25" customHeight="1" x14ac:dyDescent="0.25">
      <c r="A937" s="401" t="s">
        <v>56</v>
      </c>
      <c r="B937" s="48" t="s">
        <v>57</v>
      </c>
      <c r="C937" s="48" t="s">
        <v>1464</v>
      </c>
      <c r="D937" s="145" t="s">
        <v>1588</v>
      </c>
      <c r="E937" s="145" t="s">
        <v>1470</v>
      </c>
      <c r="F937" s="145" t="s">
        <v>1592</v>
      </c>
      <c r="G937" s="14" t="s">
        <v>1470</v>
      </c>
      <c r="H937" s="22" t="s">
        <v>1978</v>
      </c>
      <c r="I937" s="145" t="s">
        <v>1981</v>
      </c>
      <c r="J937" s="426">
        <v>2.9397751946705037</v>
      </c>
      <c r="K937" s="426">
        <v>2.7087121155780003</v>
      </c>
      <c r="L937" s="488">
        <v>842.7</v>
      </c>
      <c r="M937" s="498"/>
      <c r="N937" s="498"/>
      <c r="O937" s="498"/>
      <c r="P937" s="498"/>
      <c r="Q937" s="498"/>
      <c r="R937" s="498"/>
      <c r="S937" s="498"/>
      <c r="T937" s="498"/>
      <c r="U937" s="498"/>
      <c r="V937" s="498"/>
      <c r="W937" s="498"/>
      <c r="X937" s="498"/>
      <c r="Y937" s="498"/>
      <c r="Z937" s="498"/>
      <c r="AA937" s="498"/>
      <c r="AB937" s="498"/>
      <c r="AC937" s="498">
        <v>12</v>
      </c>
      <c r="AD937" s="498">
        <v>12</v>
      </c>
      <c r="AE937" s="498"/>
      <c r="AF937" s="498"/>
      <c r="AG937" s="585"/>
      <c r="AH937" s="498"/>
      <c r="AI937" s="498">
        <f t="shared" si="73"/>
        <v>12</v>
      </c>
      <c r="AJ937" s="498">
        <f t="shared" si="74"/>
        <v>12</v>
      </c>
      <c r="AK937" s="498"/>
      <c r="AL937" s="498"/>
      <c r="AM937" s="498"/>
      <c r="AN937" s="498"/>
      <c r="AO937" s="498"/>
      <c r="AP937" s="498"/>
      <c r="AQ937" s="498"/>
      <c r="AR937" s="498"/>
      <c r="AS937" s="498"/>
      <c r="AT937" s="498"/>
      <c r="AU937" s="498"/>
      <c r="AV937" s="498"/>
      <c r="AW937" s="498"/>
      <c r="AX937" s="498"/>
      <c r="AY937" s="498"/>
      <c r="AZ937" s="498"/>
      <c r="BA937" s="498">
        <v>126.58</v>
      </c>
      <c r="BB937" s="498">
        <v>126.58</v>
      </c>
      <c r="BC937" s="498"/>
      <c r="BD937" s="498"/>
      <c r="BE937" s="498"/>
      <c r="BF937" s="498"/>
      <c r="BG937" s="256">
        <f t="shared" si="75"/>
        <v>126.58</v>
      </c>
      <c r="BH937" s="26">
        <f t="shared" si="76"/>
        <v>126.58</v>
      </c>
      <c r="BI937" s="514">
        <f t="shared" si="72"/>
        <v>5.5517543859649125E-2</v>
      </c>
      <c r="BJ937" s="515">
        <v>0</v>
      </c>
      <c r="BK937" s="515">
        <v>0</v>
      </c>
      <c r="BL937" s="515">
        <v>0</v>
      </c>
      <c r="BM937" s="515">
        <v>0</v>
      </c>
      <c r="BN937" s="515">
        <v>0</v>
      </c>
      <c r="BO937" s="515">
        <v>0</v>
      </c>
      <c r="BP937" s="515">
        <v>0</v>
      </c>
      <c r="BQ937" s="515">
        <v>0</v>
      </c>
      <c r="BR937" s="515">
        <v>0</v>
      </c>
      <c r="BS937" s="515">
        <v>0</v>
      </c>
      <c r="BT937" s="515">
        <v>0</v>
      </c>
      <c r="BU937" s="515">
        <v>0</v>
      </c>
      <c r="BV937" s="515">
        <v>0</v>
      </c>
      <c r="BW937" s="515">
        <v>0</v>
      </c>
      <c r="BX937" s="515">
        <v>0</v>
      </c>
      <c r="BY937" s="515">
        <v>0</v>
      </c>
      <c r="BZ937" s="515">
        <v>148584.66720000003</v>
      </c>
      <c r="CA937" s="515">
        <v>148584.66720000003</v>
      </c>
      <c r="CB937" s="515">
        <v>0</v>
      </c>
      <c r="CC937" s="515">
        <v>0</v>
      </c>
      <c r="CD937" s="515">
        <v>0</v>
      </c>
      <c r="CE937" s="515">
        <v>0</v>
      </c>
      <c r="CF937" s="515">
        <v>148584.66720000003</v>
      </c>
      <c r="CG937" s="516">
        <v>148584.66720000003</v>
      </c>
      <c r="CH937" s="501">
        <v>6937920</v>
      </c>
      <c r="CI937" s="501">
        <v>6937920</v>
      </c>
      <c r="CJ937" s="501">
        <v>7989119.9999999991</v>
      </c>
      <c r="CK937" s="257" t="s">
        <v>1976</v>
      </c>
      <c r="CL937" s="108">
        <v>1.98</v>
      </c>
      <c r="CM937" s="245">
        <v>1.98</v>
      </c>
      <c r="CN937" s="109">
        <v>2.2799999999999998</v>
      </c>
      <c r="CO937" s="436"/>
      <c r="CP937" s="436"/>
      <c r="CQ937" s="436"/>
      <c r="CR937" s="273"/>
      <c r="CS937" s="447">
        <v>90.644874329312401</v>
      </c>
      <c r="CT937" s="448">
        <v>60.646482685854153</v>
      </c>
      <c r="CU937" s="441">
        <v>0.71830190552619266</v>
      </c>
      <c r="CV937" s="442">
        <v>0.38033683630307991</v>
      </c>
      <c r="CW937" s="450" t="s">
        <v>2340</v>
      </c>
      <c r="CX937" s="242"/>
      <c r="CY937" s="436"/>
      <c r="CZ937" s="436"/>
      <c r="DA937" s="437"/>
      <c r="DB937" s="438"/>
      <c r="DC937" s="457">
        <v>0</v>
      </c>
      <c r="DD937" s="458">
        <v>0</v>
      </c>
      <c r="DE937" s="459">
        <v>0</v>
      </c>
      <c r="DF937" s="357">
        <v>0</v>
      </c>
    </row>
    <row r="938" spans="1:110" ht="35.25" customHeight="1" x14ac:dyDescent="0.25">
      <c r="A938" s="401" t="s">
        <v>56</v>
      </c>
      <c r="B938" s="48" t="s">
        <v>57</v>
      </c>
      <c r="C938" s="48" t="s">
        <v>1464</v>
      </c>
      <c r="D938" s="145" t="s">
        <v>1588</v>
      </c>
      <c r="E938" s="145" t="s">
        <v>1470</v>
      </c>
      <c r="F938" s="145" t="s">
        <v>1593</v>
      </c>
      <c r="G938" s="14" t="s">
        <v>1470</v>
      </c>
      <c r="H938" s="22" t="s">
        <v>1983</v>
      </c>
      <c r="I938" s="145" t="s">
        <v>1981</v>
      </c>
      <c r="J938" s="426">
        <v>2.2912953723167164</v>
      </c>
      <c r="K938" s="426">
        <v>0.21912878742300002</v>
      </c>
      <c r="L938" s="488">
        <v>58.3</v>
      </c>
      <c r="M938" s="498"/>
      <c r="N938" s="498"/>
      <c r="O938" s="498"/>
      <c r="P938" s="498"/>
      <c r="Q938" s="498"/>
      <c r="R938" s="498"/>
      <c r="S938" s="498"/>
      <c r="T938" s="498"/>
      <c r="U938" s="498"/>
      <c r="V938" s="498"/>
      <c r="W938" s="498"/>
      <c r="X938" s="498"/>
      <c r="Y938" s="498"/>
      <c r="Z938" s="498"/>
      <c r="AA938" s="498"/>
      <c r="AB938" s="498"/>
      <c r="AC938" s="498"/>
      <c r="AD938" s="498"/>
      <c r="AE938" s="498"/>
      <c r="AF938" s="498"/>
      <c r="AG938" s="585"/>
      <c r="AH938" s="498"/>
      <c r="AI938" s="498">
        <f t="shared" si="73"/>
        <v>0</v>
      </c>
      <c r="AJ938" s="498">
        <f t="shared" si="74"/>
        <v>0</v>
      </c>
      <c r="AK938" s="498"/>
      <c r="AL938" s="498"/>
      <c r="AM938" s="498"/>
      <c r="AN938" s="498"/>
      <c r="AO938" s="498"/>
      <c r="AP938" s="498"/>
      <c r="AQ938" s="498"/>
      <c r="AR938" s="498"/>
      <c r="AS938" s="498"/>
      <c r="AT938" s="498"/>
      <c r="AU938" s="498"/>
      <c r="AV938" s="498"/>
      <c r="AW938" s="498"/>
      <c r="AX938" s="498"/>
      <c r="AY938" s="498"/>
      <c r="AZ938" s="498"/>
      <c r="BA938" s="498"/>
      <c r="BB938" s="498"/>
      <c r="BC938" s="498"/>
      <c r="BD938" s="498"/>
      <c r="BE938" s="498"/>
      <c r="BF938" s="498"/>
      <c r="BG938" s="256">
        <f t="shared" si="75"/>
        <v>0</v>
      </c>
      <c r="BH938" s="26">
        <f t="shared" si="76"/>
        <v>0</v>
      </c>
      <c r="BI938" s="514">
        <f t="shared" si="72"/>
        <v>0</v>
      </c>
      <c r="BJ938" s="515">
        <v>0</v>
      </c>
      <c r="BK938" s="515">
        <v>0</v>
      </c>
      <c r="BL938" s="515">
        <v>0</v>
      </c>
      <c r="BM938" s="515">
        <v>0</v>
      </c>
      <c r="BN938" s="515">
        <v>0</v>
      </c>
      <c r="BO938" s="515">
        <v>0</v>
      </c>
      <c r="BP938" s="515">
        <v>0</v>
      </c>
      <c r="BQ938" s="515">
        <v>0</v>
      </c>
      <c r="BR938" s="515">
        <v>0</v>
      </c>
      <c r="BS938" s="515">
        <v>0</v>
      </c>
      <c r="BT938" s="515">
        <v>0</v>
      </c>
      <c r="BU938" s="515">
        <v>0</v>
      </c>
      <c r="BV938" s="515">
        <v>0</v>
      </c>
      <c r="BW938" s="515">
        <v>0</v>
      </c>
      <c r="BX938" s="515">
        <v>0</v>
      </c>
      <c r="BY938" s="515">
        <v>0</v>
      </c>
      <c r="BZ938" s="515">
        <v>0</v>
      </c>
      <c r="CA938" s="515">
        <v>0</v>
      </c>
      <c r="CB938" s="515">
        <v>0</v>
      </c>
      <c r="CC938" s="515">
        <v>0</v>
      </c>
      <c r="CD938" s="515">
        <v>0</v>
      </c>
      <c r="CE938" s="515">
        <v>0</v>
      </c>
      <c r="CF938" s="515">
        <v>0</v>
      </c>
      <c r="CG938" s="516">
        <v>0</v>
      </c>
      <c r="CH938" s="501">
        <v>1506720</v>
      </c>
      <c r="CI938" s="501">
        <v>1506720</v>
      </c>
      <c r="CJ938" s="501">
        <v>1997279.9999999998</v>
      </c>
      <c r="CK938" s="257" t="s">
        <v>1976</v>
      </c>
      <c r="CL938" s="108">
        <v>0.43</v>
      </c>
      <c r="CM938" s="245">
        <v>0.43</v>
      </c>
      <c r="CN938" s="109">
        <v>0.56999999999999995</v>
      </c>
      <c r="CO938" s="436"/>
      <c r="CP938" s="436"/>
      <c r="CQ938" s="436"/>
      <c r="CR938" s="273"/>
      <c r="CS938" s="447">
        <v>76.5100671140939</v>
      </c>
      <c r="CT938" s="448">
        <v>47.98657718120802</v>
      </c>
      <c r="CU938" s="441">
        <v>0.67114093959731502</v>
      </c>
      <c r="CV938" s="442">
        <v>0.33557046979865751</v>
      </c>
      <c r="CW938" s="450" t="s">
        <v>2213</v>
      </c>
      <c r="CX938" s="242"/>
      <c r="CY938" s="436"/>
      <c r="CZ938" s="436"/>
      <c r="DA938" s="437"/>
      <c r="DB938" s="438"/>
      <c r="DC938" s="457">
        <v>0</v>
      </c>
      <c r="DD938" s="458">
        <v>0</v>
      </c>
      <c r="DE938" s="459">
        <v>0</v>
      </c>
      <c r="DF938" s="357">
        <v>0</v>
      </c>
    </row>
    <row r="939" spans="1:110" ht="35.25" customHeight="1" x14ac:dyDescent="0.25">
      <c r="A939" s="401" t="s">
        <v>56</v>
      </c>
      <c r="B939" s="48" t="s">
        <v>57</v>
      </c>
      <c r="C939" s="48" t="s">
        <v>1464</v>
      </c>
      <c r="D939" s="145" t="s">
        <v>1588</v>
      </c>
      <c r="E939" s="145" t="s">
        <v>1470</v>
      </c>
      <c r="F939" s="145" t="s">
        <v>1594</v>
      </c>
      <c r="G939" s="14" t="s">
        <v>1470</v>
      </c>
      <c r="H939" s="22" t="s">
        <v>1983</v>
      </c>
      <c r="I939" s="145" t="s">
        <v>1981</v>
      </c>
      <c r="J939" s="426">
        <v>2.1976260646433912</v>
      </c>
      <c r="K939" s="426">
        <v>2.1210227228609999</v>
      </c>
      <c r="L939" s="488">
        <v>394.5</v>
      </c>
      <c r="M939" s="498"/>
      <c r="N939" s="498"/>
      <c r="O939" s="498"/>
      <c r="P939" s="498"/>
      <c r="Q939" s="498"/>
      <c r="R939" s="498"/>
      <c r="S939" s="498"/>
      <c r="T939" s="498"/>
      <c r="U939" s="498"/>
      <c r="V939" s="498"/>
      <c r="W939" s="498"/>
      <c r="X939" s="498"/>
      <c r="Y939" s="498"/>
      <c r="Z939" s="498"/>
      <c r="AA939" s="498"/>
      <c r="AB939" s="498"/>
      <c r="AC939" s="498"/>
      <c r="AD939" s="498"/>
      <c r="AE939" s="498"/>
      <c r="AF939" s="498"/>
      <c r="AG939" s="585"/>
      <c r="AH939" s="498"/>
      <c r="AI939" s="498">
        <f t="shared" si="73"/>
        <v>0</v>
      </c>
      <c r="AJ939" s="498">
        <f t="shared" si="74"/>
        <v>0</v>
      </c>
      <c r="AK939" s="498"/>
      <c r="AL939" s="498"/>
      <c r="AM939" s="498"/>
      <c r="AN939" s="498"/>
      <c r="AO939" s="498"/>
      <c r="AP939" s="498"/>
      <c r="AQ939" s="498"/>
      <c r="AR939" s="498"/>
      <c r="AS939" s="498"/>
      <c r="AT939" s="498"/>
      <c r="AU939" s="498"/>
      <c r="AV939" s="498"/>
      <c r="AW939" s="498"/>
      <c r="AX939" s="498"/>
      <c r="AY939" s="498"/>
      <c r="AZ939" s="498"/>
      <c r="BA939" s="498"/>
      <c r="BB939" s="498"/>
      <c r="BC939" s="498"/>
      <c r="BD939" s="498"/>
      <c r="BE939" s="498"/>
      <c r="BF939" s="498"/>
      <c r="BG939" s="256">
        <f t="shared" si="75"/>
        <v>0</v>
      </c>
      <c r="BH939" s="26">
        <f t="shared" si="76"/>
        <v>0</v>
      </c>
      <c r="BI939" s="514">
        <f t="shared" si="72"/>
        <v>0</v>
      </c>
      <c r="BJ939" s="515">
        <v>0</v>
      </c>
      <c r="BK939" s="515">
        <v>0</v>
      </c>
      <c r="BL939" s="515">
        <v>0</v>
      </c>
      <c r="BM939" s="515">
        <v>0</v>
      </c>
      <c r="BN939" s="515">
        <v>0</v>
      </c>
      <c r="BO939" s="515">
        <v>0</v>
      </c>
      <c r="BP939" s="515">
        <v>0</v>
      </c>
      <c r="BQ939" s="515">
        <v>0</v>
      </c>
      <c r="BR939" s="515">
        <v>0</v>
      </c>
      <c r="BS939" s="515">
        <v>0</v>
      </c>
      <c r="BT939" s="515">
        <v>0</v>
      </c>
      <c r="BU939" s="515">
        <v>0</v>
      </c>
      <c r="BV939" s="515">
        <v>0</v>
      </c>
      <c r="BW939" s="515">
        <v>0</v>
      </c>
      <c r="BX939" s="515">
        <v>0</v>
      </c>
      <c r="BY939" s="515">
        <v>0</v>
      </c>
      <c r="BZ939" s="515">
        <v>0</v>
      </c>
      <c r="CA939" s="515">
        <v>0</v>
      </c>
      <c r="CB939" s="515">
        <v>0</v>
      </c>
      <c r="CC939" s="515">
        <v>0</v>
      </c>
      <c r="CD939" s="515">
        <v>0</v>
      </c>
      <c r="CE939" s="515">
        <v>0</v>
      </c>
      <c r="CF939" s="515">
        <v>0</v>
      </c>
      <c r="CG939" s="516">
        <v>0</v>
      </c>
      <c r="CH939" s="501">
        <v>4730400.0000000009</v>
      </c>
      <c r="CI939" s="501">
        <v>4730400.0000000009</v>
      </c>
      <c r="CJ939" s="501">
        <v>4835519.9999999991</v>
      </c>
      <c r="CK939" s="257" t="s">
        <v>1976</v>
      </c>
      <c r="CL939" s="108">
        <v>1.35</v>
      </c>
      <c r="CM939" s="245">
        <v>1.35</v>
      </c>
      <c r="CN939" s="109">
        <v>1.38</v>
      </c>
      <c r="CO939" s="436"/>
      <c r="CP939" s="436"/>
      <c r="CQ939" s="436"/>
      <c r="CR939" s="273"/>
      <c r="CS939" s="447">
        <v>74.492692226223184</v>
      </c>
      <c r="CT939" s="448">
        <v>46.117348019487359</v>
      </c>
      <c r="CU939" s="441">
        <v>0.66850243592459169</v>
      </c>
      <c r="CV939" s="442">
        <v>0.33467485702181715</v>
      </c>
      <c r="CW939" s="450" t="s">
        <v>2213</v>
      </c>
      <c r="CX939" s="242"/>
      <c r="CY939" s="436"/>
      <c r="CZ939" s="436"/>
      <c r="DA939" s="437"/>
      <c r="DB939" s="438"/>
      <c r="DC939" s="457">
        <v>0</v>
      </c>
      <c r="DD939" s="458">
        <v>0</v>
      </c>
      <c r="DE939" s="459">
        <v>0</v>
      </c>
      <c r="DF939" s="357">
        <v>0</v>
      </c>
    </row>
    <row r="940" spans="1:110" ht="35.25" customHeight="1" x14ac:dyDescent="0.25">
      <c r="A940" s="401" t="s">
        <v>56</v>
      </c>
      <c r="B940" s="48" t="s">
        <v>57</v>
      </c>
      <c r="C940" s="48" t="s">
        <v>1464</v>
      </c>
      <c r="D940" s="145" t="s">
        <v>1588</v>
      </c>
      <c r="E940" s="145" t="s">
        <v>1470</v>
      </c>
      <c r="F940" s="145" t="s">
        <v>1595</v>
      </c>
      <c r="G940" s="14" t="s">
        <v>1470</v>
      </c>
      <c r="H940" s="22" t="s">
        <v>1983</v>
      </c>
      <c r="I940" s="145" t="s">
        <v>1981</v>
      </c>
      <c r="J940" s="426">
        <v>2.1111620883295532</v>
      </c>
      <c r="K940" s="426">
        <v>0.65359848348900007</v>
      </c>
      <c r="L940" s="488">
        <v>9</v>
      </c>
      <c r="M940" s="498"/>
      <c r="N940" s="498"/>
      <c r="O940" s="498"/>
      <c r="P940" s="498"/>
      <c r="Q940" s="498"/>
      <c r="R940" s="498"/>
      <c r="S940" s="498"/>
      <c r="T940" s="498"/>
      <c r="U940" s="498"/>
      <c r="V940" s="498"/>
      <c r="W940" s="498"/>
      <c r="X940" s="498"/>
      <c r="Y940" s="498"/>
      <c r="Z940" s="498"/>
      <c r="AA940" s="498"/>
      <c r="AB940" s="498"/>
      <c r="AC940" s="498"/>
      <c r="AD940" s="498"/>
      <c r="AE940" s="498"/>
      <c r="AF940" s="498"/>
      <c r="AG940" s="585"/>
      <c r="AH940" s="498"/>
      <c r="AI940" s="498">
        <f t="shared" si="73"/>
        <v>0</v>
      </c>
      <c r="AJ940" s="498">
        <f t="shared" si="74"/>
        <v>0</v>
      </c>
      <c r="AK940" s="498"/>
      <c r="AL940" s="498"/>
      <c r="AM940" s="498"/>
      <c r="AN940" s="498"/>
      <c r="AO940" s="498"/>
      <c r="AP940" s="498"/>
      <c r="AQ940" s="498"/>
      <c r="AR940" s="498"/>
      <c r="AS940" s="498"/>
      <c r="AT940" s="498"/>
      <c r="AU940" s="498"/>
      <c r="AV940" s="498"/>
      <c r="AW940" s="498"/>
      <c r="AX940" s="498"/>
      <c r="AY940" s="498"/>
      <c r="AZ940" s="498"/>
      <c r="BA940" s="498"/>
      <c r="BB940" s="498"/>
      <c r="BC940" s="498"/>
      <c r="BD940" s="498"/>
      <c r="BE940" s="498"/>
      <c r="BF940" s="498"/>
      <c r="BG940" s="256">
        <f t="shared" si="75"/>
        <v>0</v>
      </c>
      <c r="BH940" s="26">
        <f t="shared" si="76"/>
        <v>0</v>
      </c>
      <c r="BI940" s="514">
        <f t="shared" si="72"/>
        <v>0</v>
      </c>
      <c r="BJ940" s="515">
        <v>0</v>
      </c>
      <c r="BK940" s="515">
        <v>0</v>
      </c>
      <c r="BL940" s="515">
        <v>0</v>
      </c>
      <c r="BM940" s="515">
        <v>0</v>
      </c>
      <c r="BN940" s="515">
        <v>0</v>
      </c>
      <c r="BO940" s="515">
        <v>0</v>
      </c>
      <c r="BP940" s="515">
        <v>0</v>
      </c>
      <c r="BQ940" s="515">
        <v>0</v>
      </c>
      <c r="BR940" s="515">
        <v>0</v>
      </c>
      <c r="BS940" s="515">
        <v>0</v>
      </c>
      <c r="BT940" s="515">
        <v>0</v>
      </c>
      <c r="BU940" s="515">
        <v>0</v>
      </c>
      <c r="BV940" s="515">
        <v>0</v>
      </c>
      <c r="BW940" s="515">
        <v>0</v>
      </c>
      <c r="BX940" s="515">
        <v>0</v>
      </c>
      <c r="BY940" s="515">
        <v>0</v>
      </c>
      <c r="BZ940" s="515">
        <v>0</v>
      </c>
      <c r="CA940" s="515">
        <v>0</v>
      </c>
      <c r="CB940" s="515">
        <v>0</v>
      </c>
      <c r="CC940" s="515">
        <v>0</v>
      </c>
      <c r="CD940" s="515">
        <v>0</v>
      </c>
      <c r="CE940" s="515">
        <v>0</v>
      </c>
      <c r="CF940" s="515">
        <v>0</v>
      </c>
      <c r="CG940" s="516">
        <v>0</v>
      </c>
      <c r="CH940" s="501">
        <v>490560.00000000006</v>
      </c>
      <c r="CI940" s="501">
        <v>490560.00000000006</v>
      </c>
      <c r="CJ940" s="501">
        <v>385440.00000000006</v>
      </c>
      <c r="CK940" s="257" t="s">
        <v>1976</v>
      </c>
      <c r="CL940" s="108">
        <v>0.14000000000000001</v>
      </c>
      <c r="CM940" s="245">
        <v>0.14000000000000001</v>
      </c>
      <c r="CN940" s="109">
        <v>0.11</v>
      </c>
      <c r="CO940" s="436"/>
      <c r="CP940" s="436"/>
      <c r="CQ940" s="436"/>
      <c r="CR940" s="273"/>
      <c r="CS940" s="447">
        <v>76</v>
      </c>
      <c r="CT940" s="448">
        <v>47.666666666666664</v>
      </c>
      <c r="CU940" s="441">
        <v>0.66666666666666663</v>
      </c>
      <c r="CV940" s="442">
        <v>0.33333333333333331</v>
      </c>
      <c r="CW940" s="450" t="s">
        <v>2213</v>
      </c>
      <c r="CX940" s="242"/>
      <c r="CY940" s="436"/>
      <c r="CZ940" s="436"/>
      <c r="DA940" s="437"/>
      <c r="DB940" s="438"/>
      <c r="DC940" s="457">
        <v>0</v>
      </c>
      <c r="DD940" s="458">
        <v>0</v>
      </c>
      <c r="DE940" s="459">
        <v>0</v>
      </c>
      <c r="DF940" s="357">
        <v>0</v>
      </c>
    </row>
    <row r="941" spans="1:110" ht="35.25" customHeight="1" x14ac:dyDescent="0.25">
      <c r="A941" s="401" t="s">
        <v>56</v>
      </c>
      <c r="B941" s="48" t="s">
        <v>57</v>
      </c>
      <c r="C941" s="48" t="s">
        <v>1464</v>
      </c>
      <c r="D941" s="145" t="s">
        <v>1588</v>
      </c>
      <c r="E941" s="145" t="s">
        <v>1470</v>
      </c>
      <c r="F941" s="145" t="s">
        <v>1596</v>
      </c>
      <c r="G941" s="14" t="s">
        <v>1470</v>
      </c>
      <c r="H941" s="22" t="s">
        <v>1978</v>
      </c>
      <c r="I941" s="145" t="s">
        <v>1981</v>
      </c>
      <c r="J941" s="426">
        <v>2.9397751946705037</v>
      </c>
      <c r="K941" s="426">
        <v>3.9952651432050001</v>
      </c>
      <c r="L941" s="488">
        <v>492.1</v>
      </c>
      <c r="M941" s="498"/>
      <c r="N941" s="498"/>
      <c r="O941" s="498"/>
      <c r="P941" s="498"/>
      <c r="Q941" s="498"/>
      <c r="R941" s="498"/>
      <c r="S941" s="498"/>
      <c r="T941" s="498"/>
      <c r="U941" s="498"/>
      <c r="V941" s="498"/>
      <c r="W941" s="498"/>
      <c r="X941" s="498"/>
      <c r="Y941" s="498">
        <v>1</v>
      </c>
      <c r="Z941" s="498">
        <v>1</v>
      </c>
      <c r="AA941" s="498"/>
      <c r="AB941" s="498"/>
      <c r="AC941" s="498"/>
      <c r="AD941" s="498"/>
      <c r="AE941" s="498"/>
      <c r="AF941" s="498"/>
      <c r="AG941" s="585"/>
      <c r="AH941" s="498"/>
      <c r="AI941" s="498">
        <f t="shared" si="73"/>
        <v>1</v>
      </c>
      <c r="AJ941" s="498">
        <f t="shared" si="74"/>
        <v>1</v>
      </c>
      <c r="AK941" s="498"/>
      <c r="AL941" s="498"/>
      <c r="AM941" s="498"/>
      <c r="AN941" s="498"/>
      <c r="AO941" s="498"/>
      <c r="AP941" s="498"/>
      <c r="AQ941" s="498"/>
      <c r="AR941" s="498"/>
      <c r="AS941" s="498"/>
      <c r="AT941" s="498"/>
      <c r="AU941" s="498"/>
      <c r="AV941" s="498"/>
      <c r="AW941" s="498">
        <v>75</v>
      </c>
      <c r="AX941" s="498">
        <v>75</v>
      </c>
      <c r="AY941" s="498"/>
      <c r="AZ941" s="498"/>
      <c r="BA941" s="498"/>
      <c r="BB941" s="498"/>
      <c r="BC941" s="498"/>
      <c r="BD941" s="498"/>
      <c r="BE941" s="498"/>
      <c r="BF941" s="498"/>
      <c r="BG941" s="256">
        <f t="shared" si="75"/>
        <v>75</v>
      </c>
      <c r="BH941" s="26">
        <f t="shared" si="76"/>
        <v>75</v>
      </c>
      <c r="BI941" s="514">
        <f t="shared" si="72"/>
        <v>2.9411764705882353E-2</v>
      </c>
      <c r="BJ941" s="515">
        <v>0</v>
      </c>
      <c r="BK941" s="515">
        <v>0</v>
      </c>
      <c r="BL941" s="515">
        <v>0</v>
      </c>
      <c r="BM941" s="515">
        <v>0</v>
      </c>
      <c r="BN941" s="515">
        <v>0</v>
      </c>
      <c r="BO941" s="515">
        <v>0</v>
      </c>
      <c r="BP941" s="515">
        <v>0</v>
      </c>
      <c r="BQ941" s="515">
        <v>0</v>
      </c>
      <c r="BR941" s="515">
        <v>0</v>
      </c>
      <c r="BS941" s="515">
        <v>0</v>
      </c>
      <c r="BT941" s="515">
        <v>0</v>
      </c>
      <c r="BU941" s="515">
        <v>0</v>
      </c>
      <c r="BV941" s="515">
        <v>378432</v>
      </c>
      <c r="BW941" s="515">
        <v>378432</v>
      </c>
      <c r="BX941" s="515">
        <v>0</v>
      </c>
      <c r="BY941" s="515">
        <v>0</v>
      </c>
      <c r="BZ941" s="515">
        <v>0</v>
      </c>
      <c r="CA941" s="515">
        <v>0</v>
      </c>
      <c r="CB941" s="515">
        <v>0</v>
      </c>
      <c r="CC941" s="515">
        <v>0</v>
      </c>
      <c r="CD941" s="515">
        <v>0</v>
      </c>
      <c r="CE941" s="515">
        <v>0</v>
      </c>
      <c r="CF941" s="515">
        <v>378432</v>
      </c>
      <c r="CG941" s="516">
        <v>378432</v>
      </c>
      <c r="CH941" s="501">
        <v>8094240.0000000009</v>
      </c>
      <c r="CI941" s="501">
        <v>8094240.0000000009</v>
      </c>
      <c r="CJ941" s="501">
        <v>8935200</v>
      </c>
      <c r="CK941" s="257" t="s">
        <v>1976</v>
      </c>
      <c r="CL941" s="108">
        <v>2.31</v>
      </c>
      <c r="CM941" s="245">
        <v>2.31</v>
      </c>
      <c r="CN941" s="109">
        <v>2.5499999999999998</v>
      </c>
      <c r="CO941" s="436"/>
      <c r="CP941" s="436"/>
      <c r="CQ941" s="436"/>
      <c r="CR941" s="273"/>
      <c r="CS941" s="447">
        <v>161.59768223200157</v>
      </c>
      <c r="CT941" s="448">
        <v>66.458253323632889</v>
      </c>
      <c r="CU941" s="441">
        <v>0.6048556841485796</v>
      </c>
      <c r="CV941" s="442">
        <v>0.25323676159258651</v>
      </c>
      <c r="CW941" s="450" t="s">
        <v>2223</v>
      </c>
      <c r="CX941" s="242"/>
      <c r="CY941" s="436"/>
      <c r="CZ941" s="436"/>
      <c r="DA941" s="437"/>
      <c r="DB941" s="438"/>
      <c r="DC941" s="457">
        <v>0</v>
      </c>
      <c r="DD941" s="458">
        <v>1472</v>
      </c>
      <c r="DE941" s="459">
        <v>78</v>
      </c>
      <c r="DF941" s="357">
        <v>516.66666666666663</v>
      </c>
    </row>
    <row r="942" spans="1:110" ht="35.25" customHeight="1" x14ac:dyDescent="0.25">
      <c r="A942" s="401" t="s">
        <v>56</v>
      </c>
      <c r="B942" s="48" t="s">
        <v>57</v>
      </c>
      <c r="C942" s="48" t="s">
        <v>1464</v>
      </c>
      <c r="D942" s="145" t="s">
        <v>1597</v>
      </c>
      <c r="E942" s="145" t="s">
        <v>1498</v>
      </c>
      <c r="F942" s="145" t="s">
        <v>1598</v>
      </c>
      <c r="G942" s="14" t="s">
        <v>1599</v>
      </c>
      <c r="H942" s="22" t="s">
        <v>1978</v>
      </c>
      <c r="I942" s="145" t="s">
        <v>1975</v>
      </c>
      <c r="J942" s="426">
        <v>8.8480083453848515</v>
      </c>
      <c r="K942" s="426">
        <v>21.938446924065001</v>
      </c>
      <c r="L942" s="488">
        <v>2252.4</v>
      </c>
      <c r="M942" s="498"/>
      <c r="N942" s="498"/>
      <c r="O942" s="498"/>
      <c r="P942" s="498"/>
      <c r="Q942" s="498"/>
      <c r="R942" s="498"/>
      <c r="S942" s="498"/>
      <c r="T942" s="498"/>
      <c r="U942" s="498"/>
      <c r="V942" s="498"/>
      <c r="W942" s="498"/>
      <c r="X942" s="498"/>
      <c r="Y942" s="498"/>
      <c r="Z942" s="498"/>
      <c r="AA942" s="498"/>
      <c r="AB942" s="498"/>
      <c r="AC942" s="498">
        <v>44</v>
      </c>
      <c r="AD942" s="498">
        <v>44</v>
      </c>
      <c r="AE942" s="498"/>
      <c r="AF942" s="498"/>
      <c r="AG942" s="585"/>
      <c r="AH942" s="498"/>
      <c r="AI942" s="498">
        <f t="shared" si="73"/>
        <v>44</v>
      </c>
      <c r="AJ942" s="498">
        <f t="shared" si="74"/>
        <v>44</v>
      </c>
      <c r="AK942" s="498"/>
      <c r="AL942" s="498"/>
      <c r="AM942" s="498"/>
      <c r="AN942" s="498"/>
      <c r="AO942" s="498"/>
      <c r="AP942" s="498"/>
      <c r="AQ942" s="498"/>
      <c r="AR942" s="498"/>
      <c r="AS942" s="498"/>
      <c r="AT942" s="498"/>
      <c r="AU942" s="498"/>
      <c r="AV942" s="498"/>
      <c r="AW942" s="498"/>
      <c r="AX942" s="498"/>
      <c r="AY942" s="498"/>
      <c r="AZ942" s="498"/>
      <c r="BA942" s="498">
        <v>285.99</v>
      </c>
      <c r="BB942" s="498">
        <v>285.99</v>
      </c>
      <c r="BC942" s="498"/>
      <c r="BD942" s="498"/>
      <c r="BE942" s="498"/>
      <c r="BF942" s="498"/>
      <c r="BG942" s="256">
        <f t="shared" si="75"/>
        <v>285.99</v>
      </c>
      <c r="BH942" s="26">
        <f t="shared" si="76"/>
        <v>285.99</v>
      </c>
      <c r="BI942" s="514">
        <f t="shared" si="72"/>
        <v>3.5047794117647059E-2</v>
      </c>
      <c r="BJ942" s="515">
        <v>0</v>
      </c>
      <c r="BK942" s="515">
        <v>0</v>
      </c>
      <c r="BL942" s="515">
        <v>0</v>
      </c>
      <c r="BM942" s="515">
        <v>0</v>
      </c>
      <c r="BN942" s="515">
        <v>0</v>
      </c>
      <c r="BO942" s="515">
        <v>0</v>
      </c>
      <c r="BP942" s="515">
        <v>0</v>
      </c>
      <c r="BQ942" s="515">
        <v>0</v>
      </c>
      <c r="BR942" s="515">
        <v>0</v>
      </c>
      <c r="BS942" s="515">
        <v>0</v>
      </c>
      <c r="BT942" s="515">
        <v>0</v>
      </c>
      <c r="BU942" s="515">
        <v>0</v>
      </c>
      <c r="BV942" s="515">
        <v>0</v>
      </c>
      <c r="BW942" s="515">
        <v>0</v>
      </c>
      <c r="BX942" s="515">
        <v>0</v>
      </c>
      <c r="BY942" s="515">
        <v>0</v>
      </c>
      <c r="BZ942" s="515">
        <v>335706.50160000002</v>
      </c>
      <c r="CA942" s="515">
        <v>335706.50160000002</v>
      </c>
      <c r="CB942" s="515">
        <v>0</v>
      </c>
      <c r="CC942" s="515">
        <v>0</v>
      </c>
      <c r="CD942" s="515">
        <v>0</v>
      </c>
      <c r="CE942" s="515">
        <v>0</v>
      </c>
      <c r="CF942" s="515">
        <v>335706.50160000002</v>
      </c>
      <c r="CG942" s="516">
        <v>335706.50160000002</v>
      </c>
      <c r="CH942" s="501">
        <v>25326508.8946716</v>
      </c>
      <c r="CI942" s="501">
        <v>25326508.8946716</v>
      </c>
      <c r="CJ942" s="501">
        <v>29821690.127059203</v>
      </c>
      <c r="CK942" s="257" t="s">
        <v>1976</v>
      </c>
      <c r="CL942" s="108">
        <v>6.93</v>
      </c>
      <c r="CM942" s="245">
        <v>6.93</v>
      </c>
      <c r="CN942" s="109">
        <v>8.16</v>
      </c>
      <c r="CO942" s="436"/>
      <c r="CP942" s="436"/>
      <c r="CQ942" s="436"/>
      <c r="CR942" s="273"/>
      <c r="CS942" s="447">
        <v>145.99585162470353</v>
      </c>
      <c r="CT942" s="448">
        <v>144.49805296400578</v>
      </c>
      <c r="CU942" s="441">
        <v>0.5454605406845886</v>
      </c>
      <c r="CV942" s="442">
        <v>0.5451645622910114</v>
      </c>
      <c r="CW942" s="450" t="s">
        <v>2228</v>
      </c>
      <c r="CX942" s="242"/>
      <c r="CY942" s="436"/>
      <c r="CZ942" s="436"/>
      <c r="DA942" s="437"/>
      <c r="DB942" s="438"/>
      <c r="DC942" s="457">
        <v>0</v>
      </c>
      <c r="DD942" s="458">
        <v>301453</v>
      </c>
      <c r="DE942" s="459">
        <v>0</v>
      </c>
      <c r="DF942" s="357">
        <v>100484.33333333333</v>
      </c>
    </row>
    <row r="943" spans="1:110" ht="35.25" customHeight="1" x14ac:dyDescent="0.25">
      <c r="A943" s="401" t="s">
        <v>56</v>
      </c>
      <c r="B943" s="48" t="s">
        <v>57</v>
      </c>
      <c r="C943" s="48" t="s">
        <v>1464</v>
      </c>
      <c r="D943" s="145" t="s">
        <v>1597</v>
      </c>
      <c r="E943" s="145" t="s">
        <v>1498</v>
      </c>
      <c r="F943" s="145" t="s">
        <v>1600</v>
      </c>
      <c r="G943" s="14" t="s">
        <v>1500</v>
      </c>
      <c r="H943" s="22" t="s">
        <v>1979</v>
      </c>
      <c r="I943" s="145" t="s">
        <v>1975</v>
      </c>
      <c r="J943" s="426">
        <v>8.3450207908668492</v>
      </c>
      <c r="K943" s="426">
        <v>13.317424214724001</v>
      </c>
      <c r="L943" s="488">
        <v>2853.9</v>
      </c>
      <c r="M943" s="498"/>
      <c r="N943" s="498"/>
      <c r="O943" s="498"/>
      <c r="P943" s="498"/>
      <c r="Q943" s="498"/>
      <c r="R943" s="498"/>
      <c r="S943" s="498"/>
      <c r="T943" s="498"/>
      <c r="U943" s="498"/>
      <c r="V943" s="498"/>
      <c r="W943" s="498"/>
      <c r="X943" s="498"/>
      <c r="Y943" s="498"/>
      <c r="Z943" s="498"/>
      <c r="AA943" s="498"/>
      <c r="AB943" s="498"/>
      <c r="AC943" s="498">
        <v>61</v>
      </c>
      <c r="AD943" s="498">
        <v>61</v>
      </c>
      <c r="AE943" s="498"/>
      <c r="AF943" s="498"/>
      <c r="AG943" s="585"/>
      <c r="AH943" s="498"/>
      <c r="AI943" s="498">
        <f t="shared" si="73"/>
        <v>61</v>
      </c>
      <c r="AJ943" s="498">
        <f t="shared" si="74"/>
        <v>61</v>
      </c>
      <c r="AK943" s="498"/>
      <c r="AL943" s="498"/>
      <c r="AM943" s="498"/>
      <c r="AN943" s="498"/>
      <c r="AO943" s="498"/>
      <c r="AP943" s="498"/>
      <c r="AQ943" s="498"/>
      <c r="AR943" s="498"/>
      <c r="AS943" s="498"/>
      <c r="AT943" s="498"/>
      <c r="AU943" s="498"/>
      <c r="AV943" s="498"/>
      <c r="AW943" s="498"/>
      <c r="AX943" s="498"/>
      <c r="AY943" s="498"/>
      <c r="AZ943" s="498"/>
      <c r="BA943" s="498">
        <v>485.09</v>
      </c>
      <c r="BB943" s="498">
        <v>485.09</v>
      </c>
      <c r="BC943" s="498"/>
      <c r="BD943" s="498"/>
      <c r="BE943" s="498"/>
      <c r="BF943" s="498"/>
      <c r="BG943" s="256">
        <f t="shared" si="75"/>
        <v>485.09</v>
      </c>
      <c r="BH943" s="26">
        <f t="shared" si="76"/>
        <v>485.09</v>
      </c>
      <c r="BI943" s="514">
        <f t="shared" si="72"/>
        <v>7.6032915360501566E-2</v>
      </c>
      <c r="BJ943" s="515">
        <v>0</v>
      </c>
      <c r="BK943" s="515">
        <v>0</v>
      </c>
      <c r="BL943" s="515">
        <v>0</v>
      </c>
      <c r="BM943" s="515">
        <v>0</v>
      </c>
      <c r="BN943" s="515">
        <v>0</v>
      </c>
      <c r="BO943" s="515">
        <v>0</v>
      </c>
      <c r="BP943" s="515">
        <v>0</v>
      </c>
      <c r="BQ943" s="515">
        <v>0</v>
      </c>
      <c r="BR943" s="515">
        <v>0</v>
      </c>
      <c r="BS943" s="515">
        <v>0</v>
      </c>
      <c r="BT943" s="515">
        <v>0</v>
      </c>
      <c r="BU943" s="515">
        <v>0</v>
      </c>
      <c r="BV943" s="515">
        <v>0</v>
      </c>
      <c r="BW943" s="515">
        <v>0</v>
      </c>
      <c r="BX943" s="515">
        <v>0</v>
      </c>
      <c r="BY943" s="515">
        <v>0</v>
      </c>
      <c r="BZ943" s="515">
        <v>569418.04559999995</v>
      </c>
      <c r="CA943" s="515">
        <v>569418.04559999995</v>
      </c>
      <c r="CB943" s="515">
        <v>0</v>
      </c>
      <c r="CC943" s="515">
        <v>0</v>
      </c>
      <c r="CD943" s="515">
        <v>0</v>
      </c>
      <c r="CE943" s="515">
        <v>0</v>
      </c>
      <c r="CF943" s="515">
        <v>569418.04559999995</v>
      </c>
      <c r="CG943" s="516">
        <v>569418.04559999995</v>
      </c>
      <c r="CH943" s="501">
        <v>18467284.892447997</v>
      </c>
      <c r="CI943" s="501">
        <v>18467284.892447997</v>
      </c>
      <c r="CJ943" s="501">
        <v>19902242.840172</v>
      </c>
      <c r="CK943" s="257" t="s">
        <v>1976</v>
      </c>
      <c r="CL943" s="108">
        <v>5.92</v>
      </c>
      <c r="CM943" s="245">
        <v>5.92</v>
      </c>
      <c r="CN943" s="109">
        <v>6.38</v>
      </c>
      <c r="CO943" s="436"/>
      <c r="CP943" s="436"/>
      <c r="CQ943" s="436"/>
      <c r="CR943" s="273"/>
      <c r="CS943" s="447">
        <v>474.33945929366547</v>
      </c>
      <c r="CT943" s="448">
        <v>38.651895419458107</v>
      </c>
      <c r="CU943" s="441">
        <v>0.93559255936639196</v>
      </c>
      <c r="CV943" s="442">
        <v>0.59127042896080917</v>
      </c>
      <c r="CW943" s="450" t="s">
        <v>2236</v>
      </c>
      <c r="CX943" s="242"/>
      <c r="CY943" s="436"/>
      <c r="CZ943" s="436"/>
      <c r="DA943" s="437"/>
      <c r="DB943" s="438"/>
      <c r="DC943" s="457">
        <v>0</v>
      </c>
      <c r="DD943" s="458">
        <v>0</v>
      </c>
      <c r="DE943" s="459">
        <v>213447</v>
      </c>
      <c r="DF943" s="357">
        <v>71149</v>
      </c>
    </row>
    <row r="944" spans="1:110" ht="35.25" customHeight="1" x14ac:dyDescent="0.25">
      <c r="A944" s="401" t="s">
        <v>56</v>
      </c>
      <c r="B944" s="48" t="s">
        <v>57</v>
      </c>
      <c r="C944" s="48" t="s">
        <v>1464</v>
      </c>
      <c r="D944" s="145" t="s">
        <v>1597</v>
      </c>
      <c r="E944" s="145" t="s">
        <v>1498</v>
      </c>
      <c r="F944" s="145" t="s">
        <v>1601</v>
      </c>
      <c r="G944" s="14" t="s">
        <v>1500</v>
      </c>
      <c r="H944" s="22" t="s">
        <v>1979</v>
      </c>
      <c r="I944" s="145" t="s">
        <v>1975</v>
      </c>
      <c r="J944" s="426">
        <v>10.174066443659585</v>
      </c>
      <c r="K944" s="426">
        <v>10.715340886803</v>
      </c>
      <c r="L944" s="488">
        <v>2501.5</v>
      </c>
      <c r="M944" s="498"/>
      <c r="N944" s="498"/>
      <c r="O944" s="498"/>
      <c r="P944" s="498"/>
      <c r="Q944" s="498"/>
      <c r="R944" s="498"/>
      <c r="S944" s="498"/>
      <c r="T944" s="498"/>
      <c r="U944" s="498"/>
      <c r="V944" s="498"/>
      <c r="W944" s="498"/>
      <c r="X944" s="498"/>
      <c r="Y944" s="498"/>
      <c r="Z944" s="498"/>
      <c r="AA944" s="498"/>
      <c r="AB944" s="498"/>
      <c r="AC944" s="498">
        <v>37</v>
      </c>
      <c r="AD944" s="498">
        <v>37</v>
      </c>
      <c r="AE944" s="498"/>
      <c r="AF944" s="498"/>
      <c r="AG944" s="585"/>
      <c r="AH944" s="498"/>
      <c r="AI944" s="498">
        <f t="shared" si="73"/>
        <v>37</v>
      </c>
      <c r="AJ944" s="498">
        <f t="shared" si="74"/>
        <v>37</v>
      </c>
      <c r="AK944" s="498"/>
      <c r="AL944" s="498"/>
      <c r="AM944" s="498"/>
      <c r="AN944" s="498"/>
      <c r="AO944" s="498"/>
      <c r="AP944" s="498"/>
      <c r="AQ944" s="498"/>
      <c r="AR944" s="498"/>
      <c r="AS944" s="498"/>
      <c r="AT944" s="498"/>
      <c r="AU944" s="498"/>
      <c r="AV944" s="498"/>
      <c r="AW944" s="498"/>
      <c r="AX944" s="498"/>
      <c r="AY944" s="498"/>
      <c r="AZ944" s="498"/>
      <c r="BA944" s="498">
        <v>805.57</v>
      </c>
      <c r="BB944" s="498">
        <v>805.57</v>
      </c>
      <c r="BC944" s="498"/>
      <c r="BD944" s="498"/>
      <c r="BE944" s="498"/>
      <c r="BF944" s="498"/>
      <c r="BG944" s="256">
        <f t="shared" si="75"/>
        <v>805.57</v>
      </c>
      <c r="BH944" s="26">
        <f t="shared" si="76"/>
        <v>805.57</v>
      </c>
      <c r="BI944" s="514">
        <f t="shared" si="72"/>
        <v>9.4772941176470588E-2</v>
      </c>
      <c r="BJ944" s="515">
        <v>0</v>
      </c>
      <c r="BK944" s="515">
        <v>0</v>
      </c>
      <c r="BL944" s="515">
        <v>0</v>
      </c>
      <c r="BM944" s="515">
        <v>0</v>
      </c>
      <c r="BN944" s="515">
        <v>0</v>
      </c>
      <c r="BO944" s="515">
        <v>0</v>
      </c>
      <c r="BP944" s="515">
        <v>0</v>
      </c>
      <c r="BQ944" s="515">
        <v>0</v>
      </c>
      <c r="BR944" s="515">
        <v>0</v>
      </c>
      <c r="BS944" s="515">
        <v>0</v>
      </c>
      <c r="BT944" s="515">
        <v>0</v>
      </c>
      <c r="BU944" s="515">
        <v>0</v>
      </c>
      <c r="BV944" s="515">
        <v>0</v>
      </c>
      <c r="BW944" s="515">
        <v>0</v>
      </c>
      <c r="BX944" s="515">
        <v>0</v>
      </c>
      <c r="BY944" s="515">
        <v>0</v>
      </c>
      <c r="BZ944" s="515">
        <v>945610.2888000001</v>
      </c>
      <c r="CA944" s="515">
        <v>945610.2888000001</v>
      </c>
      <c r="CB944" s="515">
        <v>0</v>
      </c>
      <c r="CC944" s="515">
        <v>0</v>
      </c>
      <c r="CD944" s="515">
        <v>0</v>
      </c>
      <c r="CE944" s="515">
        <v>0</v>
      </c>
      <c r="CF944" s="515">
        <v>945610.2888000001</v>
      </c>
      <c r="CG944" s="516">
        <v>945610.2888000001</v>
      </c>
      <c r="CH944" s="501">
        <v>31562125.857287999</v>
      </c>
      <c r="CI944" s="501">
        <v>31562125.857287999</v>
      </c>
      <c r="CJ944" s="501">
        <v>34394624.331660002</v>
      </c>
      <c r="CK944" s="257" t="s">
        <v>1976</v>
      </c>
      <c r="CL944" s="108">
        <v>7.8</v>
      </c>
      <c r="CM944" s="245">
        <v>7.8</v>
      </c>
      <c r="CN944" s="109">
        <v>8.5</v>
      </c>
      <c r="CO944" s="436"/>
      <c r="CP944" s="436"/>
      <c r="CQ944" s="436"/>
      <c r="CR944" s="273"/>
      <c r="CS944" s="447">
        <v>207.34297030461289</v>
      </c>
      <c r="CT944" s="448">
        <v>99.11217275449421</v>
      </c>
      <c r="CU944" s="441">
        <v>0.92270154596462428</v>
      </c>
      <c r="CV944" s="442">
        <v>0.89766724093433548</v>
      </c>
      <c r="CW944" s="450" t="s">
        <v>2240</v>
      </c>
      <c r="CX944" s="242"/>
      <c r="CY944" s="436"/>
      <c r="CZ944" s="436"/>
      <c r="DA944" s="437"/>
      <c r="DB944" s="438"/>
      <c r="DC944" s="457">
        <v>0</v>
      </c>
      <c r="DD944" s="458">
        <v>0</v>
      </c>
      <c r="DE944" s="459">
        <v>29260</v>
      </c>
      <c r="DF944" s="357">
        <v>9753.3333333333339</v>
      </c>
    </row>
    <row r="945" spans="1:110" ht="35.25" customHeight="1" x14ac:dyDescent="0.25">
      <c r="A945" s="401" t="s">
        <v>56</v>
      </c>
      <c r="B945" s="48" t="s">
        <v>57</v>
      </c>
      <c r="C945" s="48" t="s">
        <v>1464</v>
      </c>
      <c r="D945" s="145" t="s">
        <v>1597</v>
      </c>
      <c r="E945" s="145" t="s">
        <v>1498</v>
      </c>
      <c r="F945" s="145" t="s">
        <v>1602</v>
      </c>
      <c r="G945" s="14" t="s">
        <v>1500</v>
      </c>
      <c r="H945" s="22" t="s">
        <v>1978</v>
      </c>
      <c r="I945" s="145" t="s">
        <v>1975</v>
      </c>
      <c r="J945" s="426">
        <v>11.660166036553681</v>
      </c>
      <c r="K945" s="426">
        <v>14.270643909711</v>
      </c>
      <c r="L945" s="488">
        <v>1288.0999999999999</v>
      </c>
      <c r="M945" s="498"/>
      <c r="N945" s="498"/>
      <c r="O945" s="498"/>
      <c r="P945" s="498"/>
      <c r="Q945" s="498"/>
      <c r="R945" s="498"/>
      <c r="S945" s="498"/>
      <c r="T945" s="498"/>
      <c r="U945" s="498">
        <v>1</v>
      </c>
      <c r="V945" s="498">
        <v>1</v>
      </c>
      <c r="W945" s="498"/>
      <c r="X945" s="498"/>
      <c r="Y945" s="498"/>
      <c r="Z945" s="498"/>
      <c r="AA945" s="498"/>
      <c r="AB945" s="498"/>
      <c r="AC945" s="498">
        <v>16</v>
      </c>
      <c r="AD945" s="498">
        <v>16</v>
      </c>
      <c r="AE945" s="498"/>
      <c r="AF945" s="498"/>
      <c r="AG945" s="585"/>
      <c r="AH945" s="498"/>
      <c r="AI945" s="498">
        <f t="shared" si="73"/>
        <v>17</v>
      </c>
      <c r="AJ945" s="498">
        <f t="shared" si="74"/>
        <v>17</v>
      </c>
      <c r="AK945" s="498"/>
      <c r="AL945" s="498"/>
      <c r="AM945" s="498"/>
      <c r="AN945" s="498"/>
      <c r="AO945" s="498"/>
      <c r="AP945" s="498"/>
      <c r="AQ945" s="498"/>
      <c r="AR945" s="498"/>
      <c r="AS945" s="498">
        <v>460</v>
      </c>
      <c r="AT945" s="498">
        <v>460</v>
      </c>
      <c r="AU945" s="498"/>
      <c r="AV945" s="498"/>
      <c r="AW945" s="498"/>
      <c r="AX945" s="498"/>
      <c r="AY945" s="498"/>
      <c r="AZ945" s="498"/>
      <c r="BA945" s="498">
        <v>1577.83</v>
      </c>
      <c r="BB945" s="498">
        <v>1577.83</v>
      </c>
      <c r="BC945" s="498"/>
      <c r="BD945" s="498"/>
      <c r="BE945" s="498"/>
      <c r="BF945" s="498"/>
      <c r="BG945" s="256">
        <f t="shared" si="75"/>
        <v>2037.83</v>
      </c>
      <c r="BH945" s="26">
        <f t="shared" si="76"/>
        <v>2037.83</v>
      </c>
      <c r="BI945" s="514">
        <f t="shared" si="72"/>
        <v>0.24059386068476976</v>
      </c>
      <c r="BJ945" s="515">
        <v>0</v>
      </c>
      <c r="BK945" s="515">
        <v>0</v>
      </c>
      <c r="BL945" s="515">
        <v>0</v>
      </c>
      <c r="BM945" s="515">
        <v>0</v>
      </c>
      <c r="BN945" s="515">
        <v>0</v>
      </c>
      <c r="BO945" s="515">
        <v>0</v>
      </c>
      <c r="BP945" s="515">
        <v>0</v>
      </c>
      <c r="BQ945" s="515">
        <v>0</v>
      </c>
      <c r="BR945" s="515">
        <v>2953696.8</v>
      </c>
      <c r="BS945" s="515">
        <v>2953696.8</v>
      </c>
      <c r="BT945" s="515">
        <v>0</v>
      </c>
      <c r="BU945" s="515">
        <v>0</v>
      </c>
      <c r="BV945" s="515">
        <v>0</v>
      </c>
      <c r="BW945" s="515">
        <v>0</v>
      </c>
      <c r="BX945" s="515">
        <v>0</v>
      </c>
      <c r="BY945" s="515">
        <v>0</v>
      </c>
      <c r="BZ945" s="515">
        <v>1852119.9672000001</v>
      </c>
      <c r="CA945" s="515">
        <v>1852119.9672000001</v>
      </c>
      <c r="CB945" s="515">
        <v>0</v>
      </c>
      <c r="CC945" s="515">
        <v>0</v>
      </c>
      <c r="CD945" s="515">
        <v>0</v>
      </c>
      <c r="CE945" s="515">
        <v>0</v>
      </c>
      <c r="CF945" s="515">
        <v>4805816.7671999997</v>
      </c>
      <c r="CG945" s="516">
        <v>4805816.7671999997</v>
      </c>
      <c r="CH945" s="501">
        <v>40239942.7287312</v>
      </c>
      <c r="CI945" s="501">
        <v>40239942.7287312</v>
      </c>
      <c r="CJ945" s="501">
        <v>37744442.404468812</v>
      </c>
      <c r="CK945" s="257" t="s">
        <v>1976</v>
      </c>
      <c r="CL945" s="108">
        <v>9.0299999999999994</v>
      </c>
      <c r="CM945" s="245">
        <v>9.0299999999999994</v>
      </c>
      <c r="CN945" s="109">
        <v>8.4700000000000006</v>
      </c>
      <c r="CO945" s="436"/>
      <c r="CP945" s="436"/>
      <c r="CQ945" s="436"/>
      <c r="CR945" s="273"/>
      <c r="CS945" s="447">
        <v>782.51124187048708</v>
      </c>
      <c r="CT945" s="448">
        <v>14.178728598444401</v>
      </c>
      <c r="CU945" s="441">
        <v>0.38811290251585229</v>
      </c>
      <c r="CV945" s="442">
        <v>5.1715129629669045E-2</v>
      </c>
      <c r="CW945" s="450" t="s">
        <v>2239</v>
      </c>
      <c r="CX945" s="242"/>
      <c r="CY945" s="436"/>
      <c r="CZ945" s="436"/>
      <c r="DA945" s="437"/>
      <c r="DB945" s="438"/>
      <c r="DC945" s="457">
        <v>0</v>
      </c>
      <c r="DD945" s="458">
        <v>0</v>
      </c>
      <c r="DE945" s="459">
        <v>0</v>
      </c>
      <c r="DF945" s="357">
        <v>0</v>
      </c>
    </row>
    <row r="946" spans="1:110" ht="35.25" customHeight="1" x14ac:dyDescent="0.25">
      <c r="A946" s="401" t="s">
        <v>56</v>
      </c>
      <c r="B946" s="48" t="s">
        <v>57</v>
      </c>
      <c r="C946" s="48" t="s">
        <v>1464</v>
      </c>
      <c r="D946" s="145" t="s">
        <v>1603</v>
      </c>
      <c r="E946" s="145" t="s">
        <v>1484</v>
      </c>
      <c r="F946" s="145" t="s">
        <v>1604</v>
      </c>
      <c r="G946" s="14" t="s">
        <v>1484</v>
      </c>
      <c r="H946" s="22" t="s">
        <v>1983</v>
      </c>
      <c r="I946" s="145" t="s">
        <v>1984</v>
      </c>
      <c r="J946" s="426">
        <v>0</v>
      </c>
      <c r="K946" s="426">
        <v>0.87859848302100008</v>
      </c>
      <c r="L946" s="488">
        <v>0</v>
      </c>
      <c r="M946" s="498"/>
      <c r="N946" s="498"/>
      <c r="O946" s="498"/>
      <c r="P946" s="498"/>
      <c r="Q946" s="498"/>
      <c r="R946" s="498"/>
      <c r="S946" s="498"/>
      <c r="T946" s="498"/>
      <c r="U946" s="498"/>
      <c r="V946" s="498"/>
      <c r="W946" s="498"/>
      <c r="X946" s="498"/>
      <c r="Y946" s="498"/>
      <c r="Z946" s="498"/>
      <c r="AA946" s="498"/>
      <c r="AB946" s="498"/>
      <c r="AC946" s="498"/>
      <c r="AD946" s="498"/>
      <c r="AE946" s="498"/>
      <c r="AF946" s="498"/>
      <c r="AG946" s="585"/>
      <c r="AH946" s="498"/>
      <c r="AI946" s="498">
        <f t="shared" si="73"/>
        <v>0</v>
      </c>
      <c r="AJ946" s="498">
        <f t="shared" si="74"/>
        <v>0</v>
      </c>
      <c r="AK946" s="498"/>
      <c r="AL946" s="498"/>
      <c r="AM946" s="498"/>
      <c r="AN946" s="498"/>
      <c r="AO946" s="498"/>
      <c r="AP946" s="498"/>
      <c r="AQ946" s="498"/>
      <c r="AR946" s="498"/>
      <c r="AS946" s="498"/>
      <c r="AT946" s="498"/>
      <c r="AU946" s="498"/>
      <c r="AV946" s="498"/>
      <c r="AW946" s="498"/>
      <c r="AX946" s="498"/>
      <c r="AY946" s="498"/>
      <c r="AZ946" s="498"/>
      <c r="BA946" s="498"/>
      <c r="BB946" s="498"/>
      <c r="BC946" s="498"/>
      <c r="BD946" s="498"/>
      <c r="BE946" s="498"/>
      <c r="BF946" s="498"/>
      <c r="BG946" s="256">
        <f t="shared" si="75"/>
        <v>0</v>
      </c>
      <c r="BH946" s="26">
        <f t="shared" si="76"/>
        <v>0</v>
      </c>
      <c r="BI946" s="514">
        <f t="shared" si="72"/>
        <v>0</v>
      </c>
      <c r="BJ946" s="515">
        <v>0</v>
      </c>
      <c r="BK946" s="515">
        <v>0</v>
      </c>
      <c r="BL946" s="515">
        <v>0</v>
      </c>
      <c r="BM946" s="515">
        <v>0</v>
      </c>
      <c r="BN946" s="515">
        <v>0</v>
      </c>
      <c r="BO946" s="515">
        <v>0</v>
      </c>
      <c r="BP946" s="515">
        <v>0</v>
      </c>
      <c r="BQ946" s="515">
        <v>0</v>
      </c>
      <c r="BR946" s="515">
        <v>0</v>
      </c>
      <c r="BS946" s="515">
        <v>0</v>
      </c>
      <c r="BT946" s="515">
        <v>0</v>
      </c>
      <c r="BU946" s="515">
        <v>0</v>
      </c>
      <c r="BV946" s="515">
        <v>0</v>
      </c>
      <c r="BW946" s="515">
        <v>0</v>
      </c>
      <c r="BX946" s="515">
        <v>0</v>
      </c>
      <c r="BY946" s="515">
        <v>0</v>
      </c>
      <c r="BZ946" s="515">
        <v>0</v>
      </c>
      <c r="CA946" s="515">
        <v>0</v>
      </c>
      <c r="CB946" s="515">
        <v>0</v>
      </c>
      <c r="CC946" s="515">
        <v>0</v>
      </c>
      <c r="CD946" s="515">
        <v>0</v>
      </c>
      <c r="CE946" s="515">
        <v>0</v>
      </c>
      <c r="CF946" s="515">
        <v>0</v>
      </c>
      <c r="CG946" s="516">
        <v>0</v>
      </c>
      <c r="CH946" s="501">
        <v>0</v>
      </c>
      <c r="CI946" s="501">
        <v>0</v>
      </c>
      <c r="CJ946" s="501">
        <v>0</v>
      </c>
      <c r="CK946" s="257" t="s">
        <v>1976</v>
      </c>
      <c r="CL946" s="108">
        <v>0</v>
      </c>
      <c r="CM946" s="245">
        <v>0</v>
      </c>
      <c r="CN946" s="109">
        <v>0</v>
      </c>
      <c r="CO946" s="436"/>
      <c r="CP946" s="436"/>
      <c r="CQ946" s="436"/>
      <c r="CR946" s="273"/>
      <c r="CS946" s="447">
        <v>0</v>
      </c>
      <c r="CT946" s="448">
        <v>0</v>
      </c>
      <c r="CU946" s="441">
        <v>0</v>
      </c>
      <c r="CV946" s="442">
        <v>0</v>
      </c>
      <c r="CW946" s="450" t="s">
        <v>2217</v>
      </c>
      <c r="CX946" s="242"/>
      <c r="CY946" s="436"/>
      <c r="CZ946" s="436"/>
      <c r="DA946" s="437"/>
      <c r="DB946" s="438"/>
      <c r="DC946" s="457">
        <v>0</v>
      </c>
      <c r="DD946" s="458">
        <v>0</v>
      </c>
      <c r="DE946" s="459">
        <v>0</v>
      </c>
      <c r="DF946" s="357">
        <v>0</v>
      </c>
    </row>
    <row r="947" spans="1:110" ht="35.25" customHeight="1" x14ac:dyDescent="0.25">
      <c r="A947" s="401" t="s">
        <v>56</v>
      </c>
      <c r="B947" s="48" t="s">
        <v>57</v>
      </c>
      <c r="C947" s="48" t="s">
        <v>1464</v>
      </c>
      <c r="D947" s="145" t="s">
        <v>1603</v>
      </c>
      <c r="E947" s="145" t="s">
        <v>1484</v>
      </c>
      <c r="F947" s="145" t="s">
        <v>1605</v>
      </c>
      <c r="G947" s="14" t="s">
        <v>1484</v>
      </c>
      <c r="H947" s="22" t="s">
        <v>1983</v>
      </c>
      <c r="I947" s="145" t="s">
        <v>1984</v>
      </c>
      <c r="J947" s="426">
        <v>5.5</v>
      </c>
      <c r="K947" s="426">
        <v>2.9498105999250002</v>
      </c>
      <c r="L947" s="488">
        <v>291.8</v>
      </c>
      <c r="M947" s="498"/>
      <c r="N947" s="498"/>
      <c r="O947" s="498"/>
      <c r="P947" s="498"/>
      <c r="Q947" s="498"/>
      <c r="R947" s="498"/>
      <c r="S947" s="498"/>
      <c r="T947" s="498"/>
      <c r="U947" s="498"/>
      <c r="V947" s="498"/>
      <c r="W947" s="498"/>
      <c r="X947" s="498"/>
      <c r="Y947" s="498"/>
      <c r="Z947" s="498"/>
      <c r="AA947" s="498"/>
      <c r="AB947" s="498"/>
      <c r="AC947" s="498">
        <v>1</v>
      </c>
      <c r="AD947" s="498">
        <v>1</v>
      </c>
      <c r="AE947" s="498"/>
      <c r="AF947" s="498"/>
      <c r="AG947" s="585"/>
      <c r="AH947" s="498"/>
      <c r="AI947" s="498">
        <f t="shared" si="73"/>
        <v>1</v>
      </c>
      <c r="AJ947" s="498">
        <f t="shared" si="74"/>
        <v>1</v>
      </c>
      <c r="AK947" s="498"/>
      <c r="AL947" s="498"/>
      <c r="AM947" s="498"/>
      <c r="AN947" s="498"/>
      <c r="AO947" s="498"/>
      <c r="AP947" s="498"/>
      <c r="AQ947" s="498"/>
      <c r="AR947" s="498"/>
      <c r="AS947" s="498"/>
      <c r="AT947" s="498"/>
      <c r="AU947" s="498"/>
      <c r="AV947" s="498"/>
      <c r="AW947" s="498"/>
      <c r="AX947" s="498"/>
      <c r="AY947" s="498"/>
      <c r="AZ947" s="498"/>
      <c r="BA947" s="498">
        <v>275</v>
      </c>
      <c r="BB947" s="498">
        <v>275</v>
      </c>
      <c r="BC947" s="498"/>
      <c r="BD947" s="498"/>
      <c r="BE947" s="498"/>
      <c r="BF947" s="498"/>
      <c r="BG947" s="256">
        <f t="shared" si="75"/>
        <v>275</v>
      </c>
      <c r="BH947" s="26">
        <f t="shared" si="76"/>
        <v>275</v>
      </c>
      <c r="BI947" s="514">
        <f t="shared" si="72"/>
        <v>5.9782608695652183E-2</v>
      </c>
      <c r="BJ947" s="515">
        <v>0</v>
      </c>
      <c r="BK947" s="515">
        <v>0</v>
      </c>
      <c r="BL947" s="515">
        <v>0</v>
      </c>
      <c r="BM947" s="515">
        <v>0</v>
      </c>
      <c r="BN947" s="515">
        <v>0</v>
      </c>
      <c r="BO947" s="515">
        <v>0</v>
      </c>
      <c r="BP947" s="515">
        <v>0</v>
      </c>
      <c r="BQ947" s="515">
        <v>0</v>
      </c>
      <c r="BR947" s="515">
        <v>0</v>
      </c>
      <c r="BS947" s="515">
        <v>0</v>
      </c>
      <c r="BT947" s="515">
        <v>0</v>
      </c>
      <c r="BU947" s="515">
        <v>0</v>
      </c>
      <c r="BV947" s="515">
        <v>0</v>
      </c>
      <c r="BW947" s="515">
        <v>0</v>
      </c>
      <c r="BX947" s="515">
        <v>0</v>
      </c>
      <c r="BY947" s="515">
        <v>0</v>
      </c>
      <c r="BZ947" s="515">
        <v>322806</v>
      </c>
      <c r="CA947" s="515">
        <v>322806</v>
      </c>
      <c r="CB947" s="515">
        <v>0</v>
      </c>
      <c r="CC947" s="515">
        <v>0</v>
      </c>
      <c r="CD947" s="515">
        <v>0</v>
      </c>
      <c r="CE947" s="515">
        <v>0</v>
      </c>
      <c r="CF947" s="515">
        <v>322806</v>
      </c>
      <c r="CG947" s="516">
        <v>322806</v>
      </c>
      <c r="CH947" s="501">
        <v>13315200</v>
      </c>
      <c r="CI947" s="501">
        <v>13315200</v>
      </c>
      <c r="CJ947" s="501">
        <v>16118400</v>
      </c>
      <c r="CK947" s="257" t="s">
        <v>1976</v>
      </c>
      <c r="CL947" s="108">
        <v>3.8</v>
      </c>
      <c r="CM947" s="245">
        <v>3.8</v>
      </c>
      <c r="CN947" s="109">
        <v>4.5999999999999996</v>
      </c>
      <c r="CO947" s="436"/>
      <c r="CP947" s="436"/>
      <c r="CQ947" s="436"/>
      <c r="CR947" s="273"/>
      <c r="CS947" s="447">
        <v>288.78741536467311</v>
      </c>
      <c r="CT947" s="448">
        <v>288.78741536467311</v>
      </c>
      <c r="CU947" s="441">
        <v>1.0842078409200602</v>
      </c>
      <c r="CV947" s="442">
        <v>1.0842078409200602</v>
      </c>
      <c r="CW947" s="450" t="s">
        <v>2213</v>
      </c>
      <c r="CX947" s="242"/>
      <c r="CY947" s="436"/>
      <c r="CZ947" s="436"/>
      <c r="DA947" s="437"/>
      <c r="DB947" s="438"/>
      <c r="DC947" s="457">
        <v>0</v>
      </c>
      <c r="DD947" s="458">
        <v>57738</v>
      </c>
      <c r="DE947" s="459">
        <v>166536</v>
      </c>
      <c r="DF947" s="357">
        <v>74758</v>
      </c>
    </row>
    <row r="948" spans="1:110" ht="35.25" customHeight="1" x14ac:dyDescent="0.25">
      <c r="A948" s="401" t="s">
        <v>56</v>
      </c>
      <c r="B948" s="48" t="s">
        <v>57</v>
      </c>
      <c r="C948" s="48" t="s">
        <v>1464</v>
      </c>
      <c r="D948" s="145" t="s">
        <v>1603</v>
      </c>
      <c r="E948" s="145" t="s">
        <v>1484</v>
      </c>
      <c r="F948" s="145" t="s">
        <v>1606</v>
      </c>
      <c r="G948" s="14" t="s">
        <v>1484</v>
      </c>
      <c r="H948" s="22" t="s">
        <v>1979</v>
      </c>
      <c r="I948" s="145" t="s">
        <v>1984</v>
      </c>
      <c r="J948" s="426">
        <v>6.3</v>
      </c>
      <c r="K948" s="426">
        <v>2.0452651472609999</v>
      </c>
      <c r="L948" s="488">
        <v>14</v>
      </c>
      <c r="M948" s="498"/>
      <c r="N948" s="498"/>
      <c r="O948" s="498"/>
      <c r="P948" s="498"/>
      <c r="Q948" s="498"/>
      <c r="R948" s="498"/>
      <c r="S948" s="498"/>
      <c r="T948" s="498"/>
      <c r="U948" s="498"/>
      <c r="V948" s="498"/>
      <c r="W948" s="498"/>
      <c r="X948" s="498"/>
      <c r="Y948" s="498"/>
      <c r="Z948" s="498"/>
      <c r="AA948" s="498"/>
      <c r="AB948" s="498"/>
      <c r="AC948" s="498"/>
      <c r="AD948" s="498"/>
      <c r="AE948" s="498"/>
      <c r="AF948" s="498"/>
      <c r="AG948" s="585"/>
      <c r="AH948" s="498"/>
      <c r="AI948" s="498">
        <f t="shared" si="73"/>
        <v>0</v>
      </c>
      <c r="AJ948" s="498">
        <f t="shared" si="74"/>
        <v>0</v>
      </c>
      <c r="AK948" s="498"/>
      <c r="AL948" s="498"/>
      <c r="AM948" s="498"/>
      <c r="AN948" s="498"/>
      <c r="AO948" s="498"/>
      <c r="AP948" s="498"/>
      <c r="AQ948" s="498"/>
      <c r="AR948" s="498"/>
      <c r="AS948" s="498"/>
      <c r="AT948" s="498"/>
      <c r="AU948" s="498"/>
      <c r="AV948" s="498"/>
      <c r="AW948" s="498"/>
      <c r="AX948" s="498"/>
      <c r="AY948" s="498"/>
      <c r="AZ948" s="498"/>
      <c r="BA948" s="498"/>
      <c r="BB948" s="498"/>
      <c r="BC948" s="498"/>
      <c r="BD948" s="498"/>
      <c r="BE948" s="498"/>
      <c r="BF948" s="498"/>
      <c r="BG948" s="256">
        <f t="shared" si="75"/>
        <v>0</v>
      </c>
      <c r="BH948" s="26">
        <f t="shared" si="76"/>
        <v>0</v>
      </c>
      <c r="BI948" s="514">
        <f t="shared" si="72"/>
        <v>0</v>
      </c>
      <c r="BJ948" s="515">
        <v>0</v>
      </c>
      <c r="BK948" s="515">
        <v>0</v>
      </c>
      <c r="BL948" s="515">
        <v>0</v>
      </c>
      <c r="BM948" s="515">
        <v>0</v>
      </c>
      <c r="BN948" s="515">
        <v>0</v>
      </c>
      <c r="BO948" s="515">
        <v>0</v>
      </c>
      <c r="BP948" s="515">
        <v>0</v>
      </c>
      <c r="BQ948" s="515">
        <v>0</v>
      </c>
      <c r="BR948" s="515">
        <v>0</v>
      </c>
      <c r="BS948" s="515">
        <v>0</v>
      </c>
      <c r="BT948" s="515">
        <v>0</v>
      </c>
      <c r="BU948" s="515">
        <v>0</v>
      </c>
      <c r="BV948" s="515">
        <v>0</v>
      </c>
      <c r="BW948" s="515">
        <v>0</v>
      </c>
      <c r="BX948" s="515">
        <v>0</v>
      </c>
      <c r="BY948" s="515">
        <v>0</v>
      </c>
      <c r="BZ948" s="515">
        <v>0</v>
      </c>
      <c r="CA948" s="515">
        <v>0</v>
      </c>
      <c r="CB948" s="515">
        <v>0</v>
      </c>
      <c r="CC948" s="515">
        <v>0</v>
      </c>
      <c r="CD948" s="515">
        <v>0</v>
      </c>
      <c r="CE948" s="515">
        <v>0</v>
      </c>
      <c r="CF948" s="515">
        <v>0</v>
      </c>
      <c r="CG948" s="516">
        <v>0</v>
      </c>
      <c r="CH948" s="501">
        <v>0</v>
      </c>
      <c r="CI948" s="501">
        <v>0</v>
      </c>
      <c r="CJ948" s="501">
        <v>0</v>
      </c>
      <c r="CK948" s="257" t="s">
        <v>1976</v>
      </c>
      <c r="CL948" s="108">
        <v>0</v>
      </c>
      <c r="CM948" s="245">
        <v>0</v>
      </c>
      <c r="CN948" s="109">
        <v>0</v>
      </c>
      <c r="CO948" s="436"/>
      <c r="CP948" s="436"/>
      <c r="CQ948" s="436"/>
      <c r="CR948" s="273"/>
      <c r="CS948" s="447">
        <v>429.12263535551182</v>
      </c>
      <c r="CT948" s="448">
        <v>429.12263535551182</v>
      </c>
      <c r="CU948" s="441">
        <v>1.3835616438356153</v>
      </c>
      <c r="CV948" s="442">
        <v>1.3835616438356153</v>
      </c>
      <c r="CW948" s="450" t="s">
        <v>2213</v>
      </c>
      <c r="CX948" s="242"/>
      <c r="CY948" s="436"/>
      <c r="CZ948" s="436"/>
      <c r="DA948" s="437"/>
      <c r="DB948" s="438"/>
      <c r="DC948" s="457">
        <v>0</v>
      </c>
      <c r="DD948" s="458">
        <v>3724</v>
      </c>
      <c r="DE948" s="459">
        <v>7854</v>
      </c>
      <c r="DF948" s="357">
        <v>3859.3333333333335</v>
      </c>
    </row>
    <row r="949" spans="1:110" ht="35.25" customHeight="1" x14ac:dyDescent="0.25">
      <c r="A949" s="401" t="s">
        <v>56</v>
      </c>
      <c r="B949" s="48" t="s">
        <v>57</v>
      </c>
      <c r="C949" s="48" t="s">
        <v>1464</v>
      </c>
      <c r="D949" s="145" t="s">
        <v>1603</v>
      </c>
      <c r="E949" s="145" t="s">
        <v>1484</v>
      </c>
      <c r="F949" s="145" t="s">
        <v>1607</v>
      </c>
      <c r="G949" s="14" t="s">
        <v>1608</v>
      </c>
      <c r="H949" s="22" t="s">
        <v>1979</v>
      </c>
      <c r="I949" s="145" t="s">
        <v>1984</v>
      </c>
      <c r="J949" s="426" t="s">
        <v>1985</v>
      </c>
      <c r="K949" s="426">
        <v>4.1124999914459996</v>
      </c>
      <c r="L949" s="488">
        <v>12</v>
      </c>
      <c r="M949" s="498"/>
      <c r="N949" s="498"/>
      <c r="O949" s="498"/>
      <c r="P949" s="498"/>
      <c r="Q949" s="498"/>
      <c r="R949" s="498"/>
      <c r="S949" s="498"/>
      <c r="T949" s="498"/>
      <c r="U949" s="498"/>
      <c r="V949" s="498"/>
      <c r="W949" s="498"/>
      <c r="X949" s="498"/>
      <c r="Y949" s="498"/>
      <c r="Z949" s="498"/>
      <c r="AA949" s="498"/>
      <c r="AB949" s="498"/>
      <c r="AC949" s="498"/>
      <c r="AD949" s="498"/>
      <c r="AE949" s="498"/>
      <c r="AF949" s="498"/>
      <c r="AG949" s="585"/>
      <c r="AH949" s="498"/>
      <c r="AI949" s="498">
        <f t="shared" si="73"/>
        <v>0</v>
      </c>
      <c r="AJ949" s="498">
        <f t="shared" si="74"/>
        <v>0</v>
      </c>
      <c r="AK949" s="498"/>
      <c r="AL949" s="498"/>
      <c r="AM949" s="498"/>
      <c r="AN949" s="498"/>
      <c r="AO949" s="498"/>
      <c r="AP949" s="498"/>
      <c r="AQ949" s="498"/>
      <c r="AR949" s="498"/>
      <c r="AS949" s="498"/>
      <c r="AT949" s="498"/>
      <c r="AU949" s="498"/>
      <c r="AV949" s="498"/>
      <c r="AW949" s="498"/>
      <c r="AX949" s="498"/>
      <c r="AY949" s="498"/>
      <c r="AZ949" s="498"/>
      <c r="BA949" s="498"/>
      <c r="BB949" s="498"/>
      <c r="BC949" s="498"/>
      <c r="BD949" s="498"/>
      <c r="BE949" s="498"/>
      <c r="BF949" s="498"/>
      <c r="BG949" s="256">
        <f t="shared" si="75"/>
        <v>0</v>
      </c>
      <c r="BH949" s="26">
        <f t="shared" si="76"/>
        <v>0</v>
      </c>
      <c r="BI949" s="514">
        <f t="shared" si="72"/>
        <v>0</v>
      </c>
      <c r="BJ949" s="515">
        <v>0</v>
      </c>
      <c r="BK949" s="515">
        <v>0</v>
      </c>
      <c r="BL949" s="515">
        <v>0</v>
      </c>
      <c r="BM949" s="515">
        <v>0</v>
      </c>
      <c r="BN949" s="515">
        <v>0</v>
      </c>
      <c r="BO949" s="515">
        <v>0</v>
      </c>
      <c r="BP949" s="515">
        <v>0</v>
      </c>
      <c r="BQ949" s="515">
        <v>0</v>
      </c>
      <c r="BR949" s="515">
        <v>0</v>
      </c>
      <c r="BS949" s="515">
        <v>0</v>
      </c>
      <c r="BT949" s="515">
        <v>0</v>
      </c>
      <c r="BU949" s="515">
        <v>0</v>
      </c>
      <c r="BV949" s="515">
        <v>0</v>
      </c>
      <c r="BW949" s="515">
        <v>0</v>
      </c>
      <c r="BX949" s="515">
        <v>0</v>
      </c>
      <c r="BY949" s="515">
        <v>0</v>
      </c>
      <c r="BZ949" s="515">
        <v>0</v>
      </c>
      <c r="CA949" s="515">
        <v>0</v>
      </c>
      <c r="CB949" s="515">
        <v>0</v>
      </c>
      <c r="CC949" s="515">
        <v>0</v>
      </c>
      <c r="CD949" s="515">
        <v>0</v>
      </c>
      <c r="CE949" s="515">
        <v>0</v>
      </c>
      <c r="CF949" s="515">
        <v>0</v>
      </c>
      <c r="CG949" s="516">
        <v>0</v>
      </c>
      <c r="CH949" s="501">
        <v>38894400</v>
      </c>
      <c r="CI949" s="501">
        <v>38894400</v>
      </c>
      <c r="CJ949" s="501">
        <v>39455040</v>
      </c>
      <c r="CK949" s="257" t="s">
        <v>1976</v>
      </c>
      <c r="CL949" s="108">
        <v>11.1</v>
      </c>
      <c r="CM949" s="245">
        <v>11.1</v>
      </c>
      <c r="CN949" s="109">
        <v>11.26</v>
      </c>
      <c r="CO949" s="436"/>
      <c r="CP949" s="436"/>
      <c r="CQ949" s="436"/>
      <c r="CR949" s="273"/>
      <c r="CS949" s="447">
        <v>149.17249417249411</v>
      </c>
      <c r="CT949" s="448">
        <v>149.17249417249411</v>
      </c>
      <c r="CU949" s="441">
        <v>0.66899766899766799</v>
      </c>
      <c r="CV949" s="442">
        <v>0.66899766899766799</v>
      </c>
      <c r="CW949" s="450" t="s">
        <v>2213</v>
      </c>
      <c r="CX949" s="242"/>
      <c r="CY949" s="436"/>
      <c r="CZ949" s="436"/>
      <c r="DA949" s="437"/>
      <c r="DB949" s="438"/>
      <c r="DC949" s="457">
        <v>0</v>
      </c>
      <c r="DD949" s="458">
        <v>0</v>
      </c>
      <c r="DE949" s="459">
        <v>4476</v>
      </c>
      <c r="DF949" s="357">
        <v>1492</v>
      </c>
    </row>
    <row r="950" spans="1:110" ht="35.25" customHeight="1" x14ac:dyDescent="0.25">
      <c r="A950" s="401" t="s">
        <v>56</v>
      </c>
      <c r="B950" s="48" t="s">
        <v>57</v>
      </c>
      <c r="C950" s="48" t="s">
        <v>1464</v>
      </c>
      <c r="D950" s="145" t="s">
        <v>1603</v>
      </c>
      <c r="E950" s="145" t="s">
        <v>1484</v>
      </c>
      <c r="F950" s="145" t="s">
        <v>1609</v>
      </c>
      <c r="G950" s="14" t="s">
        <v>1484</v>
      </c>
      <c r="H950" s="22" t="s">
        <v>1983</v>
      </c>
      <c r="I950" s="145" t="s">
        <v>1984</v>
      </c>
      <c r="J950" s="426">
        <v>7.3</v>
      </c>
      <c r="K950" s="426">
        <v>1.675378784394</v>
      </c>
      <c r="L950" s="488">
        <v>129.9</v>
      </c>
      <c r="M950" s="498"/>
      <c r="N950" s="498"/>
      <c r="O950" s="498"/>
      <c r="P950" s="498"/>
      <c r="Q950" s="498"/>
      <c r="R950" s="498"/>
      <c r="S950" s="498"/>
      <c r="T950" s="498"/>
      <c r="U950" s="498"/>
      <c r="V950" s="498"/>
      <c r="W950" s="498"/>
      <c r="X950" s="498"/>
      <c r="Y950" s="498"/>
      <c r="Z950" s="498"/>
      <c r="AA950" s="498"/>
      <c r="AB950" s="498"/>
      <c r="AC950" s="498"/>
      <c r="AD950" s="498"/>
      <c r="AE950" s="498"/>
      <c r="AF950" s="498"/>
      <c r="AG950" s="585"/>
      <c r="AH950" s="498"/>
      <c r="AI950" s="498">
        <f t="shared" si="73"/>
        <v>0</v>
      </c>
      <c r="AJ950" s="498">
        <f t="shared" si="74"/>
        <v>0</v>
      </c>
      <c r="AK950" s="498"/>
      <c r="AL950" s="498"/>
      <c r="AM950" s="498"/>
      <c r="AN950" s="498"/>
      <c r="AO950" s="498"/>
      <c r="AP950" s="498"/>
      <c r="AQ950" s="498"/>
      <c r="AR950" s="498"/>
      <c r="AS950" s="498"/>
      <c r="AT950" s="498"/>
      <c r="AU950" s="498"/>
      <c r="AV950" s="498"/>
      <c r="AW950" s="498"/>
      <c r="AX950" s="498"/>
      <c r="AY950" s="498"/>
      <c r="AZ950" s="498"/>
      <c r="BA950" s="498"/>
      <c r="BB950" s="498"/>
      <c r="BC950" s="498"/>
      <c r="BD950" s="498"/>
      <c r="BE950" s="498"/>
      <c r="BF950" s="498"/>
      <c r="BG950" s="256">
        <f t="shared" si="75"/>
        <v>0</v>
      </c>
      <c r="BH950" s="26">
        <f t="shared" si="76"/>
        <v>0</v>
      </c>
      <c r="BI950" s="514">
        <f t="shared" si="72"/>
        <v>0</v>
      </c>
      <c r="BJ950" s="515">
        <v>0</v>
      </c>
      <c r="BK950" s="515">
        <v>0</v>
      </c>
      <c r="BL950" s="515">
        <v>0</v>
      </c>
      <c r="BM950" s="515">
        <v>0</v>
      </c>
      <c r="BN950" s="515">
        <v>0</v>
      </c>
      <c r="BO950" s="515">
        <v>0</v>
      </c>
      <c r="BP950" s="515">
        <v>0</v>
      </c>
      <c r="BQ950" s="515">
        <v>0</v>
      </c>
      <c r="BR950" s="515">
        <v>0</v>
      </c>
      <c r="BS950" s="515">
        <v>0</v>
      </c>
      <c r="BT950" s="515">
        <v>0</v>
      </c>
      <c r="BU950" s="515">
        <v>0</v>
      </c>
      <c r="BV950" s="515">
        <v>0</v>
      </c>
      <c r="BW950" s="515">
        <v>0</v>
      </c>
      <c r="BX950" s="515">
        <v>0</v>
      </c>
      <c r="BY950" s="515">
        <v>0</v>
      </c>
      <c r="BZ950" s="515">
        <v>0</v>
      </c>
      <c r="CA950" s="515">
        <v>0</v>
      </c>
      <c r="CB950" s="515">
        <v>0</v>
      </c>
      <c r="CC950" s="515">
        <v>0</v>
      </c>
      <c r="CD950" s="515">
        <v>0</v>
      </c>
      <c r="CE950" s="515">
        <v>0</v>
      </c>
      <c r="CF950" s="515">
        <v>0</v>
      </c>
      <c r="CG950" s="516">
        <v>0</v>
      </c>
      <c r="CH950" s="501">
        <v>6657600</v>
      </c>
      <c r="CI950" s="501">
        <v>6657600</v>
      </c>
      <c r="CJ950" s="501">
        <v>0</v>
      </c>
      <c r="CK950" s="257" t="s">
        <v>1976</v>
      </c>
      <c r="CL950" s="108">
        <v>1.9</v>
      </c>
      <c r="CM950" s="245">
        <v>1.9</v>
      </c>
      <c r="CN950" s="109">
        <v>0</v>
      </c>
      <c r="CO950" s="436"/>
      <c r="CP950" s="436"/>
      <c r="CQ950" s="436"/>
      <c r="CR950" s="273"/>
      <c r="CS950" s="447">
        <v>89.347596681081527</v>
      </c>
      <c r="CT950" s="448">
        <v>89.347596681081527</v>
      </c>
      <c r="CU950" s="441">
        <v>0.66903101657389807</v>
      </c>
      <c r="CV950" s="442">
        <v>0.66903101657389807</v>
      </c>
      <c r="CW950" s="450" t="s">
        <v>2246</v>
      </c>
      <c r="CX950" s="242"/>
      <c r="CY950" s="436"/>
      <c r="CZ950" s="436"/>
      <c r="DA950" s="437"/>
      <c r="DB950" s="438"/>
      <c r="DC950" s="457">
        <v>0</v>
      </c>
      <c r="DD950" s="458">
        <v>0</v>
      </c>
      <c r="DE950" s="459">
        <v>0</v>
      </c>
      <c r="DF950" s="357">
        <v>0</v>
      </c>
    </row>
    <row r="951" spans="1:110" ht="35.25" customHeight="1" x14ac:dyDescent="0.25">
      <c r="A951" s="401" t="s">
        <v>56</v>
      </c>
      <c r="B951" s="48" t="s">
        <v>57</v>
      </c>
      <c r="C951" s="48" t="s">
        <v>1464</v>
      </c>
      <c r="D951" s="145" t="s">
        <v>1603</v>
      </c>
      <c r="E951" s="145" t="s">
        <v>1484</v>
      </c>
      <c r="F951" s="145" t="s">
        <v>1610</v>
      </c>
      <c r="G951" s="14" t="s">
        <v>1484</v>
      </c>
      <c r="H951" s="22" t="s">
        <v>1979</v>
      </c>
      <c r="I951" s="145" t="s">
        <v>1984</v>
      </c>
      <c r="J951" s="426">
        <v>5</v>
      </c>
      <c r="K951" s="426">
        <v>2.9708333271540002</v>
      </c>
      <c r="L951" s="488">
        <v>367.5</v>
      </c>
      <c r="M951" s="498"/>
      <c r="N951" s="498"/>
      <c r="O951" s="498"/>
      <c r="P951" s="498"/>
      <c r="Q951" s="498"/>
      <c r="R951" s="498"/>
      <c r="S951" s="498"/>
      <c r="T951" s="498"/>
      <c r="U951" s="498"/>
      <c r="V951" s="498"/>
      <c r="W951" s="498"/>
      <c r="X951" s="498"/>
      <c r="Y951" s="498"/>
      <c r="Z951" s="498"/>
      <c r="AA951" s="498"/>
      <c r="AB951" s="498"/>
      <c r="AC951" s="498">
        <v>2</v>
      </c>
      <c r="AD951" s="498">
        <v>2</v>
      </c>
      <c r="AE951" s="498"/>
      <c r="AF951" s="498"/>
      <c r="AG951" s="585"/>
      <c r="AH951" s="498"/>
      <c r="AI951" s="498">
        <f t="shared" si="73"/>
        <v>2</v>
      </c>
      <c r="AJ951" s="498">
        <f t="shared" si="74"/>
        <v>2</v>
      </c>
      <c r="AK951" s="498"/>
      <c r="AL951" s="498"/>
      <c r="AM951" s="498"/>
      <c r="AN951" s="498"/>
      <c r="AO951" s="498"/>
      <c r="AP951" s="498"/>
      <c r="AQ951" s="498"/>
      <c r="AR951" s="498"/>
      <c r="AS951" s="498"/>
      <c r="AT951" s="498"/>
      <c r="AU951" s="498"/>
      <c r="AV951" s="498"/>
      <c r="AW951" s="498"/>
      <c r="AX951" s="498"/>
      <c r="AY951" s="498"/>
      <c r="AZ951" s="498"/>
      <c r="BA951" s="498">
        <v>208</v>
      </c>
      <c r="BB951" s="498">
        <v>208</v>
      </c>
      <c r="BC951" s="498"/>
      <c r="BD951" s="498"/>
      <c r="BE951" s="498"/>
      <c r="BF951" s="498"/>
      <c r="BG951" s="256">
        <f t="shared" si="75"/>
        <v>208</v>
      </c>
      <c r="BH951" s="26">
        <f t="shared" si="76"/>
        <v>208</v>
      </c>
      <c r="BI951" s="514">
        <f t="shared" si="72"/>
        <v>5.473684210526316E-2</v>
      </c>
      <c r="BJ951" s="515">
        <v>0</v>
      </c>
      <c r="BK951" s="515">
        <v>0</v>
      </c>
      <c r="BL951" s="515">
        <v>0</v>
      </c>
      <c r="BM951" s="515">
        <v>0</v>
      </c>
      <c r="BN951" s="515">
        <v>0</v>
      </c>
      <c r="BO951" s="515">
        <v>0</v>
      </c>
      <c r="BP951" s="515">
        <v>0</v>
      </c>
      <c r="BQ951" s="515">
        <v>0</v>
      </c>
      <c r="BR951" s="515">
        <v>0</v>
      </c>
      <c r="BS951" s="515">
        <v>0</v>
      </c>
      <c r="BT951" s="515">
        <v>0</v>
      </c>
      <c r="BU951" s="515">
        <v>0</v>
      </c>
      <c r="BV951" s="515">
        <v>0</v>
      </c>
      <c r="BW951" s="515">
        <v>0</v>
      </c>
      <c r="BX951" s="515">
        <v>0</v>
      </c>
      <c r="BY951" s="515">
        <v>0</v>
      </c>
      <c r="BZ951" s="515">
        <v>244158.72</v>
      </c>
      <c r="CA951" s="515">
        <v>244158.72</v>
      </c>
      <c r="CB951" s="515">
        <v>0</v>
      </c>
      <c r="CC951" s="515">
        <v>0</v>
      </c>
      <c r="CD951" s="515">
        <v>0</v>
      </c>
      <c r="CE951" s="515">
        <v>0</v>
      </c>
      <c r="CF951" s="515">
        <v>244158.72</v>
      </c>
      <c r="CG951" s="516">
        <v>244158.72</v>
      </c>
      <c r="CH951" s="501">
        <v>9145440</v>
      </c>
      <c r="CI951" s="501">
        <v>9145440</v>
      </c>
      <c r="CJ951" s="501">
        <v>13315200</v>
      </c>
      <c r="CK951" s="257" t="s">
        <v>1976</v>
      </c>
      <c r="CL951" s="108">
        <v>2.61</v>
      </c>
      <c r="CM951" s="245">
        <v>2.61</v>
      </c>
      <c r="CN951" s="109">
        <v>3.8</v>
      </c>
      <c r="CO951" s="436"/>
      <c r="CP951" s="436"/>
      <c r="CQ951" s="436"/>
      <c r="CR951" s="273"/>
      <c r="CS951" s="447">
        <v>159.05913698390012</v>
      </c>
      <c r="CT951" s="448">
        <v>157.66121637898519</v>
      </c>
      <c r="CU951" s="441">
        <v>0.75370728215856497</v>
      </c>
      <c r="CV951" s="442">
        <v>0.73763922922850833</v>
      </c>
      <c r="CW951" s="450" t="s">
        <v>2213</v>
      </c>
      <c r="CX951" s="242"/>
      <c r="CY951" s="436"/>
      <c r="CZ951" s="436"/>
      <c r="DA951" s="437"/>
      <c r="DB951" s="438"/>
      <c r="DC951" s="457">
        <v>0</v>
      </c>
      <c r="DD951" s="458">
        <v>92270</v>
      </c>
      <c r="DE951" s="459">
        <v>0</v>
      </c>
      <c r="DF951" s="357">
        <v>30756.666666666668</v>
      </c>
    </row>
    <row r="952" spans="1:110" ht="35.25" customHeight="1" x14ac:dyDescent="0.25">
      <c r="A952" s="401" t="s">
        <v>56</v>
      </c>
      <c r="B952" s="48" t="s">
        <v>57</v>
      </c>
      <c r="C952" s="48" t="s">
        <v>1464</v>
      </c>
      <c r="D952" s="145" t="s">
        <v>1603</v>
      </c>
      <c r="E952" s="145" t="s">
        <v>1484</v>
      </c>
      <c r="F952" s="145" t="s">
        <v>1611</v>
      </c>
      <c r="G952" s="14" t="s">
        <v>1484</v>
      </c>
      <c r="H952" s="22" t="s">
        <v>1983</v>
      </c>
      <c r="I952" s="145" t="s">
        <v>1984</v>
      </c>
      <c r="J952" s="426" t="s">
        <v>1985</v>
      </c>
      <c r="K952" s="426">
        <v>2.6748106004970005</v>
      </c>
      <c r="L952" s="488">
        <v>2</v>
      </c>
      <c r="M952" s="498"/>
      <c r="N952" s="498"/>
      <c r="O952" s="498"/>
      <c r="P952" s="498"/>
      <c r="Q952" s="498"/>
      <c r="R952" s="498"/>
      <c r="S952" s="498"/>
      <c r="T952" s="498"/>
      <c r="U952" s="498"/>
      <c r="V952" s="498"/>
      <c r="W952" s="498"/>
      <c r="X952" s="498"/>
      <c r="Y952" s="498"/>
      <c r="Z952" s="498"/>
      <c r="AA952" s="498"/>
      <c r="AB952" s="498"/>
      <c r="AC952" s="498"/>
      <c r="AD952" s="498"/>
      <c r="AE952" s="498"/>
      <c r="AF952" s="498"/>
      <c r="AG952" s="585"/>
      <c r="AH952" s="498"/>
      <c r="AI952" s="498">
        <f t="shared" si="73"/>
        <v>0</v>
      </c>
      <c r="AJ952" s="498">
        <f t="shared" si="74"/>
        <v>0</v>
      </c>
      <c r="AK952" s="498"/>
      <c r="AL952" s="498"/>
      <c r="AM952" s="498"/>
      <c r="AN952" s="498"/>
      <c r="AO952" s="498"/>
      <c r="AP952" s="498"/>
      <c r="AQ952" s="498"/>
      <c r="AR952" s="498"/>
      <c r="AS952" s="498"/>
      <c r="AT952" s="498"/>
      <c r="AU952" s="498"/>
      <c r="AV952" s="498"/>
      <c r="AW952" s="498"/>
      <c r="AX952" s="498"/>
      <c r="AY952" s="498"/>
      <c r="AZ952" s="498"/>
      <c r="BA952" s="498"/>
      <c r="BB952" s="498"/>
      <c r="BC952" s="498"/>
      <c r="BD952" s="498"/>
      <c r="BE952" s="498"/>
      <c r="BF952" s="498"/>
      <c r="BG952" s="256">
        <f t="shared" si="75"/>
        <v>0</v>
      </c>
      <c r="BH952" s="26">
        <f t="shared" si="76"/>
        <v>0</v>
      </c>
      <c r="BI952" s="514">
        <f t="shared" si="72"/>
        <v>0</v>
      </c>
      <c r="BJ952" s="515">
        <v>0</v>
      </c>
      <c r="BK952" s="515">
        <v>0</v>
      </c>
      <c r="BL952" s="515">
        <v>0</v>
      </c>
      <c r="BM952" s="515">
        <v>0</v>
      </c>
      <c r="BN952" s="515">
        <v>0</v>
      </c>
      <c r="BO952" s="515">
        <v>0</v>
      </c>
      <c r="BP952" s="515">
        <v>0</v>
      </c>
      <c r="BQ952" s="515">
        <v>0</v>
      </c>
      <c r="BR952" s="515">
        <v>0</v>
      </c>
      <c r="BS952" s="515">
        <v>0</v>
      </c>
      <c r="BT952" s="515">
        <v>0</v>
      </c>
      <c r="BU952" s="515">
        <v>0</v>
      </c>
      <c r="BV952" s="515">
        <v>0</v>
      </c>
      <c r="BW952" s="515">
        <v>0</v>
      </c>
      <c r="BX952" s="515">
        <v>0</v>
      </c>
      <c r="BY952" s="515">
        <v>0</v>
      </c>
      <c r="BZ952" s="515">
        <v>0</v>
      </c>
      <c r="CA952" s="515">
        <v>0</v>
      </c>
      <c r="CB952" s="515">
        <v>0</v>
      </c>
      <c r="CC952" s="515">
        <v>0</v>
      </c>
      <c r="CD952" s="515">
        <v>0</v>
      </c>
      <c r="CE952" s="515">
        <v>0</v>
      </c>
      <c r="CF952" s="515">
        <v>0</v>
      </c>
      <c r="CG952" s="516">
        <v>0</v>
      </c>
      <c r="CH952" s="501">
        <v>0</v>
      </c>
      <c r="CI952" s="501">
        <v>0</v>
      </c>
      <c r="CJ952" s="501">
        <v>0</v>
      </c>
      <c r="CK952" s="257" t="s">
        <v>1976</v>
      </c>
      <c r="CL952" s="108">
        <v>0</v>
      </c>
      <c r="CM952" s="245">
        <v>0</v>
      </c>
      <c r="CN952" s="109">
        <v>0</v>
      </c>
      <c r="CO952" s="436"/>
      <c r="CP952" s="436"/>
      <c r="CQ952" s="436"/>
      <c r="CR952" s="273"/>
      <c r="CS952" s="447">
        <v>54.666666666666664</v>
      </c>
      <c r="CT952" s="448">
        <v>54.666666666666664</v>
      </c>
      <c r="CU952" s="441">
        <v>0.5</v>
      </c>
      <c r="CV952" s="442">
        <v>0.5</v>
      </c>
      <c r="CW952" s="450" t="s">
        <v>2213</v>
      </c>
      <c r="CX952" s="242"/>
      <c r="CY952" s="436"/>
      <c r="CZ952" s="436"/>
      <c r="DA952" s="437"/>
      <c r="DB952" s="438"/>
      <c r="DC952" s="457">
        <v>0</v>
      </c>
      <c r="DD952" s="458">
        <v>0</v>
      </c>
      <c r="DE952" s="459">
        <v>226</v>
      </c>
      <c r="DF952" s="357">
        <v>75.333333333333329</v>
      </c>
    </row>
    <row r="953" spans="1:110" ht="35.25" customHeight="1" x14ac:dyDescent="0.25">
      <c r="A953" s="401" t="s">
        <v>56</v>
      </c>
      <c r="B953" s="48" t="s">
        <v>57</v>
      </c>
      <c r="C953" s="48" t="s">
        <v>1464</v>
      </c>
      <c r="D953" s="145" t="s">
        <v>1612</v>
      </c>
      <c r="E953" s="145" t="s">
        <v>1484</v>
      </c>
      <c r="F953" s="145" t="s">
        <v>1613</v>
      </c>
      <c r="G953" s="14" t="s">
        <v>1484</v>
      </c>
      <c r="H953" s="22" t="s">
        <v>1978</v>
      </c>
      <c r="I953" s="145" t="s">
        <v>1984</v>
      </c>
      <c r="J953" s="426">
        <v>11.8</v>
      </c>
      <c r="K953" s="426">
        <v>1.8554924203830001</v>
      </c>
      <c r="L953" s="488">
        <v>57.2</v>
      </c>
      <c r="M953" s="498"/>
      <c r="N953" s="498"/>
      <c r="O953" s="498"/>
      <c r="P953" s="498"/>
      <c r="Q953" s="498"/>
      <c r="R953" s="498"/>
      <c r="S953" s="498"/>
      <c r="T953" s="498"/>
      <c r="U953" s="498"/>
      <c r="V953" s="498"/>
      <c r="W953" s="498"/>
      <c r="X953" s="498"/>
      <c r="Y953" s="498"/>
      <c r="Z953" s="498"/>
      <c r="AA953" s="498"/>
      <c r="AB953" s="498"/>
      <c r="AC953" s="498"/>
      <c r="AD953" s="498"/>
      <c r="AE953" s="498"/>
      <c r="AF953" s="498"/>
      <c r="AG953" s="585"/>
      <c r="AH953" s="498"/>
      <c r="AI953" s="498">
        <f t="shared" si="73"/>
        <v>0</v>
      </c>
      <c r="AJ953" s="498">
        <f t="shared" si="74"/>
        <v>0</v>
      </c>
      <c r="AK953" s="498"/>
      <c r="AL953" s="498"/>
      <c r="AM953" s="498"/>
      <c r="AN953" s="498"/>
      <c r="AO953" s="498"/>
      <c r="AP953" s="498"/>
      <c r="AQ953" s="498"/>
      <c r="AR953" s="498"/>
      <c r="AS953" s="498"/>
      <c r="AT953" s="498"/>
      <c r="AU953" s="498"/>
      <c r="AV953" s="498"/>
      <c r="AW953" s="498"/>
      <c r="AX953" s="498"/>
      <c r="AY953" s="498"/>
      <c r="AZ953" s="498"/>
      <c r="BA953" s="498"/>
      <c r="BB953" s="498"/>
      <c r="BC953" s="498"/>
      <c r="BD953" s="498"/>
      <c r="BE953" s="498"/>
      <c r="BF953" s="498"/>
      <c r="BG953" s="256">
        <f t="shared" si="75"/>
        <v>0</v>
      </c>
      <c r="BH953" s="26">
        <f t="shared" si="76"/>
        <v>0</v>
      </c>
      <c r="BI953" s="514">
        <f t="shared" si="72"/>
        <v>0</v>
      </c>
      <c r="BJ953" s="515">
        <v>0</v>
      </c>
      <c r="BK953" s="515">
        <v>0</v>
      </c>
      <c r="BL953" s="515">
        <v>0</v>
      </c>
      <c r="BM953" s="515">
        <v>0</v>
      </c>
      <c r="BN953" s="515">
        <v>0</v>
      </c>
      <c r="BO953" s="515">
        <v>0</v>
      </c>
      <c r="BP953" s="515">
        <v>0</v>
      </c>
      <c r="BQ953" s="515">
        <v>0</v>
      </c>
      <c r="BR953" s="515">
        <v>0</v>
      </c>
      <c r="BS953" s="515">
        <v>0</v>
      </c>
      <c r="BT953" s="515">
        <v>0</v>
      </c>
      <c r="BU953" s="515">
        <v>0</v>
      </c>
      <c r="BV953" s="515">
        <v>0</v>
      </c>
      <c r="BW953" s="515">
        <v>0</v>
      </c>
      <c r="BX953" s="515">
        <v>0</v>
      </c>
      <c r="BY953" s="515">
        <v>0</v>
      </c>
      <c r="BZ953" s="515">
        <v>0</v>
      </c>
      <c r="CA953" s="515">
        <v>0</v>
      </c>
      <c r="CB953" s="515">
        <v>0</v>
      </c>
      <c r="CC953" s="515">
        <v>0</v>
      </c>
      <c r="CD953" s="515">
        <v>0</v>
      </c>
      <c r="CE953" s="515">
        <v>0</v>
      </c>
      <c r="CF953" s="515">
        <v>0</v>
      </c>
      <c r="CG953" s="516">
        <v>0</v>
      </c>
      <c r="CH953" s="501">
        <v>25228800.000000004</v>
      </c>
      <c r="CI953" s="501">
        <v>25228800.000000004</v>
      </c>
      <c r="CJ953" s="501">
        <v>27611520</v>
      </c>
      <c r="CK953" s="257" t="s">
        <v>1976</v>
      </c>
      <c r="CL953" s="108">
        <v>7.2</v>
      </c>
      <c r="CM953" s="245">
        <v>7.2</v>
      </c>
      <c r="CN953" s="109">
        <v>7.88</v>
      </c>
      <c r="CO953" s="436"/>
      <c r="CP953" s="436"/>
      <c r="CQ953" s="436"/>
      <c r="CR953" s="273"/>
      <c r="CS953" s="447">
        <v>23.157287157287158</v>
      </c>
      <c r="CT953" s="448">
        <v>23.157287157287158</v>
      </c>
      <c r="CU953" s="441">
        <v>0.34054834054834054</v>
      </c>
      <c r="CV953" s="442">
        <v>0.34054834054834054</v>
      </c>
      <c r="CW953" s="450" t="s">
        <v>2293</v>
      </c>
      <c r="CX953" s="242"/>
      <c r="CY953" s="436"/>
      <c r="CZ953" s="436"/>
      <c r="DA953" s="437"/>
      <c r="DB953" s="438"/>
      <c r="DC953" s="457">
        <v>0</v>
      </c>
      <c r="DD953" s="458">
        <v>4012</v>
      </c>
      <c r="DE953" s="459">
        <v>0</v>
      </c>
      <c r="DF953" s="357">
        <v>1337.3333333333333</v>
      </c>
    </row>
    <row r="954" spans="1:110" ht="35.25" customHeight="1" x14ac:dyDescent="0.25">
      <c r="A954" s="401" t="s">
        <v>56</v>
      </c>
      <c r="B954" s="48" t="s">
        <v>57</v>
      </c>
      <c r="C954" s="48" t="s">
        <v>1464</v>
      </c>
      <c r="D954" s="145" t="s">
        <v>1612</v>
      </c>
      <c r="E954" s="145" t="s">
        <v>1484</v>
      </c>
      <c r="F954" s="145" t="s">
        <v>1614</v>
      </c>
      <c r="G954" s="14" t="s">
        <v>1484</v>
      </c>
      <c r="H954" s="22" t="s">
        <v>1978</v>
      </c>
      <c r="I954" s="145" t="s">
        <v>1984</v>
      </c>
      <c r="J954" s="426">
        <v>11.8</v>
      </c>
      <c r="K954" s="426">
        <v>2.4471590858190004</v>
      </c>
      <c r="L954" s="488">
        <v>5.0999999999999996</v>
      </c>
      <c r="M954" s="498"/>
      <c r="N954" s="498"/>
      <c r="O954" s="498"/>
      <c r="P954" s="498"/>
      <c r="Q954" s="498"/>
      <c r="R954" s="498"/>
      <c r="S954" s="498"/>
      <c r="T954" s="498"/>
      <c r="U954" s="498"/>
      <c r="V954" s="498"/>
      <c r="W954" s="498"/>
      <c r="X954" s="498"/>
      <c r="Y954" s="498"/>
      <c r="Z954" s="498"/>
      <c r="AA954" s="498"/>
      <c r="AB954" s="498"/>
      <c r="AC954" s="498"/>
      <c r="AD954" s="498"/>
      <c r="AE954" s="498"/>
      <c r="AF954" s="498"/>
      <c r="AG954" s="585"/>
      <c r="AH954" s="498"/>
      <c r="AI954" s="498">
        <f t="shared" si="73"/>
        <v>0</v>
      </c>
      <c r="AJ954" s="498">
        <f t="shared" si="74"/>
        <v>0</v>
      </c>
      <c r="AK954" s="498"/>
      <c r="AL954" s="498"/>
      <c r="AM954" s="498"/>
      <c r="AN954" s="498"/>
      <c r="AO954" s="498"/>
      <c r="AP954" s="498"/>
      <c r="AQ954" s="498"/>
      <c r="AR954" s="498"/>
      <c r="AS954" s="498"/>
      <c r="AT954" s="498"/>
      <c r="AU954" s="498"/>
      <c r="AV954" s="498"/>
      <c r="AW954" s="498"/>
      <c r="AX954" s="498"/>
      <c r="AY954" s="498"/>
      <c r="AZ954" s="498"/>
      <c r="BA954" s="498"/>
      <c r="BB954" s="498"/>
      <c r="BC954" s="498"/>
      <c r="BD954" s="498"/>
      <c r="BE954" s="498"/>
      <c r="BF954" s="498"/>
      <c r="BG954" s="256">
        <f t="shared" si="75"/>
        <v>0</v>
      </c>
      <c r="BH954" s="26">
        <f t="shared" si="76"/>
        <v>0</v>
      </c>
      <c r="BI954" s="514">
        <f t="shared" si="72"/>
        <v>0</v>
      </c>
      <c r="BJ954" s="515">
        <v>0</v>
      </c>
      <c r="BK954" s="515">
        <v>0</v>
      </c>
      <c r="BL954" s="515">
        <v>0</v>
      </c>
      <c r="BM954" s="515">
        <v>0</v>
      </c>
      <c r="BN954" s="515">
        <v>0</v>
      </c>
      <c r="BO954" s="515">
        <v>0</v>
      </c>
      <c r="BP954" s="515">
        <v>0</v>
      </c>
      <c r="BQ954" s="515">
        <v>0</v>
      </c>
      <c r="BR954" s="515">
        <v>0</v>
      </c>
      <c r="BS954" s="515">
        <v>0</v>
      </c>
      <c r="BT954" s="515">
        <v>0</v>
      </c>
      <c r="BU954" s="515">
        <v>0</v>
      </c>
      <c r="BV954" s="515">
        <v>0</v>
      </c>
      <c r="BW954" s="515">
        <v>0</v>
      </c>
      <c r="BX954" s="515">
        <v>0</v>
      </c>
      <c r="BY954" s="515">
        <v>0</v>
      </c>
      <c r="BZ954" s="515">
        <v>0</v>
      </c>
      <c r="CA954" s="515">
        <v>0</v>
      </c>
      <c r="CB954" s="515">
        <v>0</v>
      </c>
      <c r="CC954" s="515">
        <v>0</v>
      </c>
      <c r="CD954" s="515">
        <v>0</v>
      </c>
      <c r="CE954" s="515">
        <v>0</v>
      </c>
      <c r="CF954" s="515">
        <v>0</v>
      </c>
      <c r="CG954" s="516">
        <v>0</v>
      </c>
      <c r="CH954" s="501">
        <v>27681600.000000004</v>
      </c>
      <c r="CI954" s="501">
        <v>27681600.000000004</v>
      </c>
      <c r="CJ954" s="501">
        <v>26034720</v>
      </c>
      <c r="CK954" s="257" t="s">
        <v>1976</v>
      </c>
      <c r="CL954" s="108">
        <v>7.9</v>
      </c>
      <c r="CM954" s="245">
        <v>7.9</v>
      </c>
      <c r="CN954" s="109">
        <v>7.43</v>
      </c>
      <c r="CO954" s="436"/>
      <c r="CP954" s="436"/>
      <c r="CQ954" s="436"/>
      <c r="CR954" s="273"/>
      <c r="CS954" s="447">
        <v>42.933333333333337</v>
      </c>
      <c r="CT954" s="448">
        <v>42.933333333333337</v>
      </c>
      <c r="CU954" s="441">
        <v>0.33333333333333331</v>
      </c>
      <c r="CV954" s="442">
        <v>0.33333333333333331</v>
      </c>
      <c r="CW954" s="450" t="s">
        <v>2293</v>
      </c>
      <c r="CX954" s="242"/>
      <c r="CY954" s="436"/>
      <c r="CZ954" s="436"/>
      <c r="DA954" s="437"/>
      <c r="DB954" s="438"/>
      <c r="DC954" s="457">
        <v>0</v>
      </c>
      <c r="DD954" s="458">
        <v>644</v>
      </c>
      <c r="DE954" s="459">
        <v>0</v>
      </c>
      <c r="DF954" s="357">
        <v>214.66666666666666</v>
      </c>
    </row>
    <row r="955" spans="1:110" ht="35.25" customHeight="1" x14ac:dyDescent="0.25">
      <c r="A955" s="401" t="s">
        <v>56</v>
      </c>
      <c r="B955" s="48" t="s">
        <v>57</v>
      </c>
      <c r="C955" s="48" t="s">
        <v>1464</v>
      </c>
      <c r="D955" s="145" t="s">
        <v>1615</v>
      </c>
      <c r="E955" s="145" t="s">
        <v>1534</v>
      </c>
      <c r="F955" s="145" t="s">
        <v>1616</v>
      </c>
      <c r="G955" s="14" t="s">
        <v>1534</v>
      </c>
      <c r="H955" s="22" t="s">
        <v>1983</v>
      </c>
      <c r="I955" s="145" t="s">
        <v>1981</v>
      </c>
      <c r="J955" s="426">
        <v>2.1760100705649315</v>
      </c>
      <c r="K955" s="426">
        <v>1.309469694246</v>
      </c>
      <c r="L955" s="488">
        <v>68.599999999999994</v>
      </c>
      <c r="M955" s="498"/>
      <c r="N955" s="498"/>
      <c r="O955" s="498"/>
      <c r="P955" s="498"/>
      <c r="Q955" s="498"/>
      <c r="R955" s="498"/>
      <c r="S955" s="498"/>
      <c r="T955" s="498"/>
      <c r="U955" s="498"/>
      <c r="V955" s="498"/>
      <c r="W955" s="498"/>
      <c r="X955" s="498"/>
      <c r="Y955" s="498"/>
      <c r="Z955" s="498"/>
      <c r="AA955" s="498"/>
      <c r="AB955" s="498"/>
      <c r="AC955" s="498">
        <v>3</v>
      </c>
      <c r="AD955" s="498">
        <v>3</v>
      </c>
      <c r="AE955" s="498"/>
      <c r="AF955" s="498"/>
      <c r="AG955" s="585"/>
      <c r="AH955" s="498"/>
      <c r="AI955" s="498">
        <f t="shared" si="73"/>
        <v>3</v>
      </c>
      <c r="AJ955" s="498">
        <f t="shared" si="74"/>
        <v>3</v>
      </c>
      <c r="AK955" s="498"/>
      <c r="AL955" s="498"/>
      <c r="AM955" s="498"/>
      <c r="AN955" s="498"/>
      <c r="AO955" s="498"/>
      <c r="AP955" s="498"/>
      <c r="AQ955" s="498"/>
      <c r="AR955" s="498"/>
      <c r="AS955" s="498"/>
      <c r="AT955" s="498"/>
      <c r="AU955" s="498"/>
      <c r="AV955" s="498"/>
      <c r="AW955" s="498"/>
      <c r="AX955" s="498"/>
      <c r="AY955" s="498"/>
      <c r="AZ955" s="498"/>
      <c r="BA955" s="498">
        <v>117.4</v>
      </c>
      <c r="BB955" s="498">
        <v>117.4</v>
      </c>
      <c r="BC955" s="498"/>
      <c r="BD955" s="498"/>
      <c r="BE955" s="498"/>
      <c r="BF955" s="498"/>
      <c r="BG955" s="256">
        <f t="shared" si="75"/>
        <v>117.4</v>
      </c>
      <c r="BH955" s="26">
        <f t="shared" si="76"/>
        <v>117.4</v>
      </c>
      <c r="BI955" s="514">
        <f t="shared" si="72"/>
        <v>9.7833333333333342E-2</v>
      </c>
      <c r="BJ955" s="515">
        <v>0</v>
      </c>
      <c r="BK955" s="515">
        <v>0</v>
      </c>
      <c r="BL955" s="515">
        <v>0</v>
      </c>
      <c r="BM955" s="515">
        <v>0</v>
      </c>
      <c r="BN955" s="515">
        <v>0</v>
      </c>
      <c r="BO955" s="515">
        <v>0</v>
      </c>
      <c r="BP955" s="515">
        <v>0</v>
      </c>
      <c r="BQ955" s="515">
        <v>0</v>
      </c>
      <c r="BR955" s="515">
        <v>0</v>
      </c>
      <c r="BS955" s="515">
        <v>0</v>
      </c>
      <c r="BT955" s="515">
        <v>0</v>
      </c>
      <c r="BU955" s="515">
        <v>0</v>
      </c>
      <c r="BV955" s="515">
        <v>0</v>
      </c>
      <c r="BW955" s="515">
        <v>0</v>
      </c>
      <c r="BX955" s="515">
        <v>0</v>
      </c>
      <c r="BY955" s="515">
        <v>0</v>
      </c>
      <c r="BZ955" s="515">
        <v>137808.81600000002</v>
      </c>
      <c r="CA955" s="515">
        <v>137808.81600000002</v>
      </c>
      <c r="CB955" s="515">
        <v>0</v>
      </c>
      <c r="CC955" s="515">
        <v>0</v>
      </c>
      <c r="CD955" s="515">
        <v>0</v>
      </c>
      <c r="CE955" s="515">
        <v>0</v>
      </c>
      <c r="CF955" s="515">
        <v>137808.81600000002</v>
      </c>
      <c r="CG955" s="516">
        <v>137808.81600000002</v>
      </c>
      <c r="CH955" s="501">
        <v>3328800</v>
      </c>
      <c r="CI955" s="501">
        <v>3328800</v>
      </c>
      <c r="CJ955" s="501">
        <v>4204800</v>
      </c>
      <c r="CK955" s="257" t="s">
        <v>1976</v>
      </c>
      <c r="CL955" s="108">
        <v>0.95</v>
      </c>
      <c r="CM955" s="245">
        <v>0.95</v>
      </c>
      <c r="CN955" s="109">
        <v>1.2</v>
      </c>
      <c r="CO955" s="436"/>
      <c r="CP955" s="436"/>
      <c r="CQ955" s="436"/>
      <c r="CR955" s="273"/>
      <c r="CS955" s="447">
        <v>312.19278288621348</v>
      </c>
      <c r="CT955" s="448">
        <v>312.19278288621348</v>
      </c>
      <c r="CU955" s="441">
        <v>1.8398268398268389</v>
      </c>
      <c r="CV955" s="442">
        <v>1.8398268398268389</v>
      </c>
      <c r="CW955" s="450" t="s">
        <v>2213</v>
      </c>
      <c r="CX955" s="242"/>
      <c r="CY955" s="436"/>
      <c r="CZ955" s="436"/>
      <c r="DA955" s="437"/>
      <c r="DB955" s="438"/>
      <c r="DC955" s="457">
        <v>0</v>
      </c>
      <c r="DD955" s="458">
        <v>3365</v>
      </c>
      <c r="DE955" s="459">
        <v>41743</v>
      </c>
      <c r="DF955" s="357">
        <v>15036</v>
      </c>
    </row>
    <row r="956" spans="1:110" ht="35.25" customHeight="1" x14ac:dyDescent="0.25">
      <c r="A956" s="401" t="s">
        <v>56</v>
      </c>
      <c r="B956" s="48" t="s">
        <v>57</v>
      </c>
      <c r="C956" s="48" t="s">
        <v>1464</v>
      </c>
      <c r="D956" s="145" t="s">
        <v>1615</v>
      </c>
      <c r="E956" s="145" t="s">
        <v>1534</v>
      </c>
      <c r="F956" s="145" t="s">
        <v>1617</v>
      </c>
      <c r="G956" s="14" t="s">
        <v>1534</v>
      </c>
      <c r="H956" s="22" t="s">
        <v>1983</v>
      </c>
      <c r="I956" s="145" t="s">
        <v>1981</v>
      </c>
      <c r="J956" s="426">
        <v>2.1615994078459591</v>
      </c>
      <c r="K956" s="426">
        <v>1.2022727247720002</v>
      </c>
      <c r="L956" s="488">
        <v>56.6</v>
      </c>
      <c r="M956" s="498"/>
      <c r="N956" s="498"/>
      <c r="O956" s="498"/>
      <c r="P956" s="498"/>
      <c r="Q956" s="498"/>
      <c r="R956" s="498"/>
      <c r="S956" s="498"/>
      <c r="T956" s="498"/>
      <c r="U956" s="498"/>
      <c r="V956" s="498"/>
      <c r="W956" s="498"/>
      <c r="X956" s="498"/>
      <c r="Y956" s="498"/>
      <c r="Z956" s="498"/>
      <c r="AA956" s="498"/>
      <c r="AB956" s="498"/>
      <c r="AC956" s="498"/>
      <c r="AD956" s="498"/>
      <c r="AE956" s="498"/>
      <c r="AF956" s="498"/>
      <c r="AG956" s="585"/>
      <c r="AH956" s="498"/>
      <c r="AI956" s="498">
        <f t="shared" si="73"/>
        <v>0</v>
      </c>
      <c r="AJ956" s="498">
        <f t="shared" si="74"/>
        <v>0</v>
      </c>
      <c r="AK956" s="498"/>
      <c r="AL956" s="498"/>
      <c r="AM956" s="498"/>
      <c r="AN956" s="498"/>
      <c r="AO956" s="498"/>
      <c r="AP956" s="498"/>
      <c r="AQ956" s="498"/>
      <c r="AR956" s="498"/>
      <c r="AS956" s="498"/>
      <c r="AT956" s="498"/>
      <c r="AU956" s="498"/>
      <c r="AV956" s="498"/>
      <c r="AW956" s="498"/>
      <c r="AX956" s="498"/>
      <c r="AY956" s="498"/>
      <c r="AZ956" s="498"/>
      <c r="BA956" s="498"/>
      <c r="BB956" s="498"/>
      <c r="BC956" s="498"/>
      <c r="BD956" s="498"/>
      <c r="BE956" s="498"/>
      <c r="BF956" s="498"/>
      <c r="BG956" s="256">
        <f t="shared" si="75"/>
        <v>0</v>
      </c>
      <c r="BH956" s="26">
        <f t="shared" si="76"/>
        <v>0</v>
      </c>
      <c r="BI956" s="514">
        <f t="shared" si="72"/>
        <v>0</v>
      </c>
      <c r="BJ956" s="515">
        <v>0</v>
      </c>
      <c r="BK956" s="515">
        <v>0</v>
      </c>
      <c r="BL956" s="515">
        <v>0</v>
      </c>
      <c r="BM956" s="515">
        <v>0</v>
      </c>
      <c r="BN956" s="515">
        <v>0</v>
      </c>
      <c r="BO956" s="515">
        <v>0</v>
      </c>
      <c r="BP956" s="515">
        <v>0</v>
      </c>
      <c r="BQ956" s="515">
        <v>0</v>
      </c>
      <c r="BR956" s="515">
        <v>0</v>
      </c>
      <c r="BS956" s="515">
        <v>0</v>
      </c>
      <c r="BT956" s="515">
        <v>0</v>
      </c>
      <c r="BU956" s="515">
        <v>0</v>
      </c>
      <c r="BV956" s="515">
        <v>0</v>
      </c>
      <c r="BW956" s="515">
        <v>0</v>
      </c>
      <c r="BX956" s="515">
        <v>0</v>
      </c>
      <c r="BY956" s="515">
        <v>0</v>
      </c>
      <c r="BZ956" s="515">
        <v>0</v>
      </c>
      <c r="CA956" s="515">
        <v>0</v>
      </c>
      <c r="CB956" s="515">
        <v>0</v>
      </c>
      <c r="CC956" s="515">
        <v>0</v>
      </c>
      <c r="CD956" s="515">
        <v>0</v>
      </c>
      <c r="CE956" s="515">
        <v>0</v>
      </c>
      <c r="CF956" s="515">
        <v>0</v>
      </c>
      <c r="CG956" s="516">
        <v>0</v>
      </c>
      <c r="CH956" s="501">
        <v>4555200</v>
      </c>
      <c r="CI956" s="501">
        <v>4555200</v>
      </c>
      <c r="CJ956" s="501">
        <v>2838240.0000000005</v>
      </c>
      <c r="CK956" s="257" t="s">
        <v>1976</v>
      </c>
      <c r="CL956" s="108">
        <v>1.3</v>
      </c>
      <c r="CM956" s="245">
        <v>1.3</v>
      </c>
      <c r="CN956" s="109">
        <v>0.81</v>
      </c>
      <c r="CO956" s="436"/>
      <c r="CP956" s="436"/>
      <c r="CQ956" s="436"/>
      <c r="CR956" s="273"/>
      <c r="CS956" s="447">
        <v>116.26547185405832</v>
      </c>
      <c r="CT956" s="448">
        <v>116.26547185405832</v>
      </c>
      <c r="CU956" s="441">
        <v>1.1591636006474706</v>
      </c>
      <c r="CV956" s="442">
        <v>1.1591636006474706</v>
      </c>
      <c r="CW956" s="450" t="s">
        <v>2276</v>
      </c>
      <c r="CX956" s="242"/>
      <c r="CY956" s="436"/>
      <c r="CZ956" s="436"/>
      <c r="DA956" s="437"/>
      <c r="DB956" s="438"/>
      <c r="DC956" s="457">
        <v>0</v>
      </c>
      <c r="DD956" s="458">
        <v>13075</v>
      </c>
      <c r="DE956" s="459">
        <v>5410</v>
      </c>
      <c r="DF956" s="357">
        <v>6161.666666666667</v>
      </c>
    </row>
    <row r="957" spans="1:110" ht="35.25" customHeight="1" x14ac:dyDescent="0.25">
      <c r="A957" s="401" t="s">
        <v>56</v>
      </c>
      <c r="B957" s="48" t="s">
        <v>57</v>
      </c>
      <c r="C957" s="48" t="s">
        <v>1464</v>
      </c>
      <c r="D957" s="145" t="s">
        <v>1615</v>
      </c>
      <c r="E957" s="145" t="s">
        <v>1534</v>
      </c>
      <c r="F957" s="145" t="s">
        <v>1618</v>
      </c>
      <c r="G957" s="14" t="s">
        <v>1534</v>
      </c>
      <c r="H957" s="22" t="s">
        <v>1979</v>
      </c>
      <c r="I957" s="145" t="s">
        <v>1989</v>
      </c>
      <c r="J957" s="426">
        <v>1.8229488339500919</v>
      </c>
      <c r="K957" s="426">
        <v>2.956060599912</v>
      </c>
      <c r="L957" s="488">
        <v>290.8</v>
      </c>
      <c r="M957" s="498"/>
      <c r="N957" s="498"/>
      <c r="O957" s="498"/>
      <c r="P957" s="498"/>
      <c r="Q957" s="498"/>
      <c r="R957" s="498"/>
      <c r="S957" s="498"/>
      <c r="T957" s="498"/>
      <c r="U957" s="498"/>
      <c r="V957" s="498"/>
      <c r="W957" s="498"/>
      <c r="X957" s="498"/>
      <c r="Y957" s="498"/>
      <c r="Z957" s="498"/>
      <c r="AA957" s="498"/>
      <c r="AB957" s="498"/>
      <c r="AC957" s="498">
        <v>5</v>
      </c>
      <c r="AD957" s="498">
        <v>5</v>
      </c>
      <c r="AE957" s="498"/>
      <c r="AF957" s="498"/>
      <c r="AG957" s="585"/>
      <c r="AH957" s="498"/>
      <c r="AI957" s="498">
        <f t="shared" si="73"/>
        <v>5</v>
      </c>
      <c r="AJ957" s="498">
        <f t="shared" si="74"/>
        <v>5</v>
      </c>
      <c r="AK957" s="498"/>
      <c r="AL957" s="498"/>
      <c r="AM957" s="498"/>
      <c r="AN957" s="498"/>
      <c r="AO957" s="498"/>
      <c r="AP957" s="498"/>
      <c r="AQ957" s="498"/>
      <c r="AR957" s="498"/>
      <c r="AS957" s="498"/>
      <c r="AT957" s="498"/>
      <c r="AU957" s="498"/>
      <c r="AV957" s="498"/>
      <c r="AW957" s="498"/>
      <c r="AX957" s="498"/>
      <c r="AY957" s="498"/>
      <c r="AZ957" s="498"/>
      <c r="BA957" s="498">
        <v>21.84</v>
      </c>
      <c r="BB957" s="498">
        <v>21.84</v>
      </c>
      <c r="BC957" s="498"/>
      <c r="BD957" s="498"/>
      <c r="BE957" s="498"/>
      <c r="BF957" s="498"/>
      <c r="BG957" s="256">
        <f t="shared" si="75"/>
        <v>21.84</v>
      </c>
      <c r="BH957" s="26">
        <f t="shared" si="76"/>
        <v>21.84</v>
      </c>
      <c r="BI957" s="514">
        <f t="shared" si="72"/>
        <v>2.0799999999999999E-2</v>
      </c>
      <c r="BJ957" s="515">
        <v>0</v>
      </c>
      <c r="BK957" s="515">
        <v>0</v>
      </c>
      <c r="BL957" s="515">
        <v>0</v>
      </c>
      <c r="BM957" s="515">
        <v>0</v>
      </c>
      <c r="BN957" s="515">
        <v>0</v>
      </c>
      <c r="BO957" s="515">
        <v>0</v>
      </c>
      <c r="BP957" s="515">
        <v>0</v>
      </c>
      <c r="BQ957" s="515">
        <v>0</v>
      </c>
      <c r="BR957" s="515">
        <v>0</v>
      </c>
      <c r="BS957" s="515">
        <v>0</v>
      </c>
      <c r="BT957" s="515">
        <v>0</v>
      </c>
      <c r="BU957" s="515">
        <v>0</v>
      </c>
      <c r="BV957" s="515">
        <v>0</v>
      </c>
      <c r="BW957" s="515">
        <v>0</v>
      </c>
      <c r="BX957" s="515">
        <v>0</v>
      </c>
      <c r="BY957" s="515">
        <v>0</v>
      </c>
      <c r="BZ957" s="515">
        <v>25636.6656</v>
      </c>
      <c r="CA957" s="515">
        <v>25636.6656</v>
      </c>
      <c r="CB957" s="515">
        <v>0</v>
      </c>
      <c r="CC957" s="515">
        <v>0</v>
      </c>
      <c r="CD957" s="515">
        <v>0</v>
      </c>
      <c r="CE957" s="515">
        <v>0</v>
      </c>
      <c r="CF957" s="515">
        <v>25636.6656</v>
      </c>
      <c r="CG957" s="516">
        <v>25636.6656</v>
      </c>
      <c r="CH957" s="501">
        <v>2698080.0000000005</v>
      </c>
      <c r="CI957" s="501">
        <v>2698080.0000000005</v>
      </c>
      <c r="CJ957" s="501">
        <v>3679200.0000000005</v>
      </c>
      <c r="CK957" s="257" t="s">
        <v>1976</v>
      </c>
      <c r="CL957" s="108">
        <v>0.77</v>
      </c>
      <c r="CM957" s="245">
        <v>0.77</v>
      </c>
      <c r="CN957" s="109">
        <v>1.05</v>
      </c>
      <c r="CO957" s="436"/>
      <c r="CP957" s="436"/>
      <c r="CQ957" s="436"/>
      <c r="CR957" s="273"/>
      <c r="CS957" s="447">
        <v>758.5223424553692</v>
      </c>
      <c r="CT957" s="448">
        <v>217.17486539114967</v>
      </c>
      <c r="CU957" s="441">
        <v>1.4612969259758246</v>
      </c>
      <c r="CV957" s="442">
        <v>1.3695538067097697</v>
      </c>
      <c r="CW957" s="450" t="s">
        <v>2278</v>
      </c>
      <c r="CX957" s="242"/>
      <c r="CY957" s="436"/>
      <c r="CZ957" s="436"/>
      <c r="DA957" s="437"/>
      <c r="DB957" s="438"/>
      <c r="DC957" s="457">
        <v>25256</v>
      </c>
      <c r="DD957" s="458">
        <v>98944</v>
      </c>
      <c r="DE957" s="459">
        <v>56454</v>
      </c>
      <c r="DF957" s="357">
        <v>60218</v>
      </c>
    </row>
    <row r="958" spans="1:110" ht="35.25" customHeight="1" x14ac:dyDescent="0.25">
      <c r="A958" s="401" t="s">
        <v>56</v>
      </c>
      <c r="B958" s="48" t="s">
        <v>57</v>
      </c>
      <c r="C958" s="48" t="s">
        <v>1464</v>
      </c>
      <c r="D958" s="145" t="s">
        <v>1615</v>
      </c>
      <c r="E958" s="145" t="s">
        <v>1534</v>
      </c>
      <c r="F958" s="145" t="s">
        <v>1619</v>
      </c>
      <c r="G958" s="14" t="s">
        <v>1534</v>
      </c>
      <c r="H958" s="22" t="s">
        <v>1979</v>
      </c>
      <c r="I958" s="145" t="s">
        <v>1981</v>
      </c>
      <c r="J958" s="426">
        <v>1.6067888931654961</v>
      </c>
      <c r="K958" s="426">
        <v>2.0729166623550004</v>
      </c>
      <c r="L958" s="488">
        <v>262.5</v>
      </c>
      <c r="M958" s="498"/>
      <c r="N958" s="498"/>
      <c r="O958" s="498"/>
      <c r="P958" s="498"/>
      <c r="Q958" s="498"/>
      <c r="R958" s="498"/>
      <c r="S958" s="498"/>
      <c r="T958" s="498"/>
      <c r="U958" s="498"/>
      <c r="V958" s="498"/>
      <c r="W958" s="498"/>
      <c r="X958" s="498"/>
      <c r="Y958" s="498"/>
      <c r="Z958" s="498"/>
      <c r="AA958" s="498"/>
      <c r="AB958" s="498"/>
      <c r="AC958" s="498">
        <v>1</v>
      </c>
      <c r="AD958" s="498">
        <v>1</v>
      </c>
      <c r="AE958" s="498"/>
      <c r="AF958" s="498"/>
      <c r="AG958" s="585"/>
      <c r="AH958" s="498"/>
      <c r="AI958" s="498">
        <f t="shared" si="73"/>
        <v>1</v>
      </c>
      <c r="AJ958" s="498">
        <f t="shared" si="74"/>
        <v>1</v>
      </c>
      <c r="AK958" s="498"/>
      <c r="AL958" s="498"/>
      <c r="AM958" s="498"/>
      <c r="AN958" s="498"/>
      <c r="AO958" s="498"/>
      <c r="AP958" s="498"/>
      <c r="AQ958" s="498"/>
      <c r="AR958" s="498"/>
      <c r="AS958" s="498"/>
      <c r="AT958" s="498"/>
      <c r="AU958" s="498"/>
      <c r="AV958" s="498"/>
      <c r="AW958" s="498"/>
      <c r="AX958" s="498"/>
      <c r="AY958" s="498"/>
      <c r="AZ958" s="498"/>
      <c r="BA958" s="498">
        <v>6.3</v>
      </c>
      <c r="BB958" s="498">
        <v>6.3</v>
      </c>
      <c r="BC958" s="498"/>
      <c r="BD958" s="498"/>
      <c r="BE958" s="498"/>
      <c r="BF958" s="498"/>
      <c r="BG958" s="256">
        <f t="shared" si="75"/>
        <v>6.3</v>
      </c>
      <c r="BH958" s="26">
        <f t="shared" si="76"/>
        <v>6.3</v>
      </c>
      <c r="BI958" s="514">
        <f t="shared" si="72"/>
        <v>3.3157894736842108E-3</v>
      </c>
      <c r="BJ958" s="515">
        <v>0</v>
      </c>
      <c r="BK958" s="515">
        <v>0</v>
      </c>
      <c r="BL958" s="515">
        <v>0</v>
      </c>
      <c r="BM958" s="515">
        <v>0</v>
      </c>
      <c r="BN958" s="515">
        <v>0</v>
      </c>
      <c r="BO958" s="515">
        <v>0</v>
      </c>
      <c r="BP958" s="515">
        <v>0</v>
      </c>
      <c r="BQ958" s="515">
        <v>0</v>
      </c>
      <c r="BR958" s="515">
        <v>0</v>
      </c>
      <c r="BS958" s="515">
        <v>0</v>
      </c>
      <c r="BT958" s="515">
        <v>0</v>
      </c>
      <c r="BU958" s="515">
        <v>0</v>
      </c>
      <c r="BV958" s="515">
        <v>0</v>
      </c>
      <c r="BW958" s="515">
        <v>0</v>
      </c>
      <c r="BX958" s="515">
        <v>0</v>
      </c>
      <c r="BY958" s="515">
        <v>0</v>
      </c>
      <c r="BZ958" s="515">
        <v>7395.192</v>
      </c>
      <c r="CA958" s="515">
        <v>7395.192</v>
      </c>
      <c r="CB958" s="515">
        <v>0</v>
      </c>
      <c r="CC958" s="515">
        <v>0</v>
      </c>
      <c r="CD958" s="515">
        <v>0</v>
      </c>
      <c r="CE958" s="515">
        <v>0</v>
      </c>
      <c r="CF958" s="515">
        <v>7395.192</v>
      </c>
      <c r="CG958" s="516">
        <v>7395.192</v>
      </c>
      <c r="CH958" s="501">
        <v>2347680.0000000005</v>
      </c>
      <c r="CI958" s="501">
        <v>2347680.0000000005</v>
      </c>
      <c r="CJ958" s="501">
        <v>6657600</v>
      </c>
      <c r="CK958" s="257" t="s">
        <v>1976</v>
      </c>
      <c r="CL958" s="108">
        <v>0.67</v>
      </c>
      <c r="CM958" s="245">
        <v>0.67</v>
      </c>
      <c r="CN958" s="109">
        <v>1.9</v>
      </c>
      <c r="CO958" s="436"/>
      <c r="CP958" s="436"/>
      <c r="CQ958" s="436"/>
      <c r="CR958" s="273"/>
      <c r="CS958" s="447">
        <v>31.454493816702126</v>
      </c>
      <c r="CT958" s="448">
        <v>31.454493816702126</v>
      </c>
      <c r="CU958" s="441">
        <v>8.2403165874626733E-2</v>
      </c>
      <c r="CV958" s="442">
        <v>8.2403165874626733E-2</v>
      </c>
      <c r="CW958" s="450" t="s">
        <v>2263</v>
      </c>
      <c r="CX958" s="242"/>
      <c r="CY958" s="436"/>
      <c r="CZ958" s="436"/>
      <c r="DA958" s="437"/>
      <c r="DB958" s="438"/>
      <c r="DC958" s="457">
        <v>0</v>
      </c>
      <c r="DD958" s="458">
        <v>24780</v>
      </c>
      <c r="DE958" s="459">
        <v>0</v>
      </c>
      <c r="DF958" s="357">
        <v>8260</v>
      </c>
    </row>
    <row r="959" spans="1:110" ht="35.25" customHeight="1" x14ac:dyDescent="0.25">
      <c r="A959" s="401" t="s">
        <v>56</v>
      </c>
      <c r="B959" s="48" t="s">
        <v>57</v>
      </c>
      <c r="C959" s="48" t="s">
        <v>1464</v>
      </c>
      <c r="D959" s="145" t="s">
        <v>1615</v>
      </c>
      <c r="E959" s="145" t="s">
        <v>1534</v>
      </c>
      <c r="F959" s="145" t="s">
        <v>1620</v>
      </c>
      <c r="G959" s="14" t="s">
        <v>1534</v>
      </c>
      <c r="H959" s="22" t="s">
        <v>1978</v>
      </c>
      <c r="I959" s="145" t="s">
        <v>1981</v>
      </c>
      <c r="J959" s="426">
        <v>1.8</v>
      </c>
      <c r="K959" s="426">
        <v>2.1867424196940002</v>
      </c>
      <c r="L959" s="488">
        <v>458.8</v>
      </c>
      <c r="M959" s="498"/>
      <c r="N959" s="498"/>
      <c r="O959" s="498"/>
      <c r="P959" s="498"/>
      <c r="Q959" s="498"/>
      <c r="R959" s="498"/>
      <c r="S959" s="498"/>
      <c r="T959" s="498"/>
      <c r="U959" s="498"/>
      <c r="V959" s="498"/>
      <c r="W959" s="498"/>
      <c r="X959" s="498"/>
      <c r="Y959" s="498">
        <v>2</v>
      </c>
      <c r="Z959" s="498">
        <v>2</v>
      </c>
      <c r="AA959" s="498"/>
      <c r="AB959" s="498"/>
      <c r="AC959" s="498">
        <v>1</v>
      </c>
      <c r="AD959" s="498">
        <v>1</v>
      </c>
      <c r="AE959" s="498"/>
      <c r="AF959" s="498"/>
      <c r="AG959" s="585"/>
      <c r="AH959" s="498"/>
      <c r="AI959" s="498">
        <f t="shared" si="73"/>
        <v>3</v>
      </c>
      <c r="AJ959" s="498">
        <f t="shared" si="74"/>
        <v>3</v>
      </c>
      <c r="AK959" s="498"/>
      <c r="AL959" s="498"/>
      <c r="AM959" s="498"/>
      <c r="AN959" s="498"/>
      <c r="AO959" s="498"/>
      <c r="AP959" s="498"/>
      <c r="AQ959" s="498"/>
      <c r="AR959" s="498"/>
      <c r="AS959" s="498"/>
      <c r="AT959" s="498"/>
      <c r="AU959" s="498"/>
      <c r="AV959" s="498"/>
      <c r="AW959" s="498">
        <v>135</v>
      </c>
      <c r="AX959" s="498">
        <v>135</v>
      </c>
      <c r="AY959" s="498"/>
      <c r="AZ959" s="498"/>
      <c r="BA959" s="498">
        <v>60</v>
      </c>
      <c r="BB959" s="498">
        <v>60</v>
      </c>
      <c r="BC959" s="498"/>
      <c r="BD959" s="498"/>
      <c r="BE959" s="498"/>
      <c r="BF959" s="498"/>
      <c r="BG959" s="256">
        <f t="shared" si="75"/>
        <v>195</v>
      </c>
      <c r="BH959" s="26">
        <f t="shared" si="76"/>
        <v>195</v>
      </c>
      <c r="BI959" s="514">
        <f t="shared" si="72"/>
        <v>0.16250000000000001</v>
      </c>
      <c r="BJ959" s="515">
        <v>0</v>
      </c>
      <c r="BK959" s="515">
        <v>0</v>
      </c>
      <c r="BL959" s="515">
        <v>0</v>
      </c>
      <c r="BM959" s="515">
        <v>0</v>
      </c>
      <c r="BN959" s="515">
        <v>0</v>
      </c>
      <c r="BO959" s="515">
        <v>0</v>
      </c>
      <c r="BP959" s="515">
        <v>0</v>
      </c>
      <c r="BQ959" s="515">
        <v>0</v>
      </c>
      <c r="BR959" s="515">
        <v>0</v>
      </c>
      <c r="BS959" s="515">
        <v>0</v>
      </c>
      <c r="BT959" s="515">
        <v>0</v>
      </c>
      <c r="BU959" s="515">
        <v>0</v>
      </c>
      <c r="BV959" s="515">
        <v>681177.59999999998</v>
      </c>
      <c r="BW959" s="515">
        <v>681177.59999999998</v>
      </c>
      <c r="BX959" s="515">
        <v>0</v>
      </c>
      <c r="BY959" s="515">
        <v>0</v>
      </c>
      <c r="BZ959" s="515">
        <v>70430.400000000009</v>
      </c>
      <c r="CA959" s="515">
        <v>70430.400000000009</v>
      </c>
      <c r="CB959" s="515">
        <v>0</v>
      </c>
      <c r="CC959" s="515">
        <v>0</v>
      </c>
      <c r="CD959" s="515">
        <v>0</v>
      </c>
      <c r="CE959" s="515">
        <v>0</v>
      </c>
      <c r="CF959" s="515">
        <v>751608</v>
      </c>
      <c r="CG959" s="516">
        <v>751608</v>
      </c>
      <c r="CH959" s="501">
        <v>4099679.9999999995</v>
      </c>
      <c r="CI959" s="501">
        <v>4099679.9999999995</v>
      </c>
      <c r="CJ959" s="501">
        <v>4204800</v>
      </c>
      <c r="CK959" s="257" t="s">
        <v>1976</v>
      </c>
      <c r="CL959" s="108">
        <v>1.17</v>
      </c>
      <c r="CM959" s="245">
        <v>1.17</v>
      </c>
      <c r="CN959" s="109">
        <v>1.2</v>
      </c>
      <c r="CO959" s="436"/>
      <c r="CP959" s="436"/>
      <c r="CQ959" s="436"/>
      <c r="CR959" s="273"/>
      <c r="CS959" s="447">
        <v>40.086014759301008</v>
      </c>
      <c r="CT959" s="448">
        <v>40.086014759301008</v>
      </c>
      <c r="CU959" s="441">
        <v>0.33328001628403375</v>
      </c>
      <c r="CV959" s="442">
        <v>0.33328001628403375</v>
      </c>
      <c r="CW959" s="450" t="s">
        <v>2213</v>
      </c>
      <c r="CX959" s="242"/>
      <c r="CY959" s="436"/>
      <c r="CZ959" s="436"/>
      <c r="DA959" s="437"/>
      <c r="DB959" s="438"/>
      <c r="DC959" s="457">
        <v>0</v>
      </c>
      <c r="DD959" s="458">
        <v>54110</v>
      </c>
      <c r="DE959" s="459">
        <v>0</v>
      </c>
      <c r="DF959" s="357">
        <v>18036.666666666668</v>
      </c>
    </row>
    <row r="960" spans="1:110" ht="35.25" customHeight="1" x14ac:dyDescent="0.25">
      <c r="A960" s="401" t="s">
        <v>56</v>
      </c>
      <c r="B960" s="48" t="s">
        <v>57</v>
      </c>
      <c r="C960" s="48" t="s">
        <v>1464</v>
      </c>
      <c r="D960" s="145" t="s">
        <v>1615</v>
      </c>
      <c r="E960" s="145" t="s">
        <v>1534</v>
      </c>
      <c r="F960" s="145" t="s">
        <v>1621</v>
      </c>
      <c r="G960" s="14" t="s">
        <v>1534</v>
      </c>
      <c r="H960" s="22" t="s">
        <v>1978</v>
      </c>
      <c r="I960" s="145" t="s">
        <v>1981</v>
      </c>
      <c r="J960" s="426">
        <v>2.4</v>
      </c>
      <c r="K960" s="426">
        <v>2.9303030242080004</v>
      </c>
      <c r="L960" s="488">
        <v>340.9</v>
      </c>
      <c r="M960" s="498"/>
      <c r="N960" s="498"/>
      <c r="O960" s="498"/>
      <c r="P960" s="498"/>
      <c r="Q960" s="498"/>
      <c r="R960" s="498"/>
      <c r="S960" s="498"/>
      <c r="T960" s="498"/>
      <c r="U960" s="498"/>
      <c r="V960" s="498"/>
      <c r="W960" s="498"/>
      <c r="X960" s="498"/>
      <c r="Y960" s="498"/>
      <c r="Z960" s="498"/>
      <c r="AA960" s="498"/>
      <c r="AB960" s="498"/>
      <c r="AC960" s="498">
        <v>3</v>
      </c>
      <c r="AD960" s="498">
        <v>3</v>
      </c>
      <c r="AE960" s="498"/>
      <c r="AF960" s="498"/>
      <c r="AG960" s="585"/>
      <c r="AH960" s="498"/>
      <c r="AI960" s="498">
        <f t="shared" si="73"/>
        <v>3</v>
      </c>
      <c r="AJ960" s="498">
        <f t="shared" si="74"/>
        <v>3</v>
      </c>
      <c r="AK960" s="498"/>
      <c r="AL960" s="498"/>
      <c r="AM960" s="498"/>
      <c r="AN960" s="498"/>
      <c r="AO960" s="498"/>
      <c r="AP960" s="498"/>
      <c r="AQ960" s="498"/>
      <c r="AR960" s="498"/>
      <c r="AS960" s="498"/>
      <c r="AT960" s="498"/>
      <c r="AU960" s="498"/>
      <c r="AV960" s="498"/>
      <c r="AW960" s="498"/>
      <c r="AX960" s="498"/>
      <c r="AY960" s="498"/>
      <c r="AZ960" s="498"/>
      <c r="BA960" s="498">
        <v>17.04</v>
      </c>
      <c r="BB960" s="498">
        <v>17.04</v>
      </c>
      <c r="BC960" s="498"/>
      <c r="BD960" s="498"/>
      <c r="BE960" s="498"/>
      <c r="BF960" s="498"/>
      <c r="BG960" s="256">
        <f t="shared" si="75"/>
        <v>17.04</v>
      </c>
      <c r="BH960" s="26">
        <f t="shared" si="76"/>
        <v>17.04</v>
      </c>
      <c r="BI960" s="514">
        <f t="shared" si="72"/>
        <v>2.8400000000000002E-2</v>
      </c>
      <c r="BJ960" s="515">
        <v>0</v>
      </c>
      <c r="BK960" s="515">
        <v>0</v>
      </c>
      <c r="BL960" s="515">
        <v>0</v>
      </c>
      <c r="BM960" s="515">
        <v>0</v>
      </c>
      <c r="BN960" s="515">
        <v>0</v>
      </c>
      <c r="BO960" s="515">
        <v>0</v>
      </c>
      <c r="BP960" s="515">
        <v>0</v>
      </c>
      <c r="BQ960" s="515">
        <v>0</v>
      </c>
      <c r="BR960" s="515">
        <v>0</v>
      </c>
      <c r="BS960" s="515">
        <v>0</v>
      </c>
      <c r="BT960" s="515">
        <v>0</v>
      </c>
      <c r="BU960" s="515">
        <v>0</v>
      </c>
      <c r="BV960" s="515">
        <v>0</v>
      </c>
      <c r="BW960" s="515">
        <v>0</v>
      </c>
      <c r="BX960" s="515">
        <v>0</v>
      </c>
      <c r="BY960" s="515">
        <v>0</v>
      </c>
      <c r="BZ960" s="515">
        <v>20002.2336</v>
      </c>
      <c r="CA960" s="515">
        <v>20002.2336</v>
      </c>
      <c r="CB960" s="515">
        <v>0</v>
      </c>
      <c r="CC960" s="515">
        <v>0</v>
      </c>
      <c r="CD960" s="515">
        <v>0</v>
      </c>
      <c r="CE960" s="515">
        <v>0</v>
      </c>
      <c r="CF960" s="515">
        <v>20002.2336</v>
      </c>
      <c r="CG960" s="516">
        <v>20002.2336</v>
      </c>
      <c r="CH960" s="501">
        <v>2838240.0000000005</v>
      </c>
      <c r="CI960" s="501">
        <v>2838240.0000000005</v>
      </c>
      <c r="CJ960" s="501">
        <v>2102400</v>
      </c>
      <c r="CK960" s="257" t="s">
        <v>1976</v>
      </c>
      <c r="CL960" s="108">
        <v>0.81</v>
      </c>
      <c r="CM960" s="245">
        <v>0.81</v>
      </c>
      <c r="CN960" s="109">
        <v>0.6</v>
      </c>
      <c r="CO960" s="436"/>
      <c r="CP960" s="436"/>
      <c r="CQ960" s="436"/>
      <c r="CR960" s="273"/>
      <c r="CS960" s="447">
        <v>1169.0719893704202</v>
      </c>
      <c r="CT960" s="448">
        <v>151.79895099349633</v>
      </c>
      <c r="CU960" s="441">
        <v>0.66165487033795845</v>
      </c>
      <c r="CV960" s="442">
        <v>0.49054756161148588</v>
      </c>
      <c r="CW960" s="450" t="s">
        <v>2341</v>
      </c>
      <c r="CX960" s="242"/>
      <c r="CY960" s="436"/>
      <c r="CZ960" s="436"/>
      <c r="DA960" s="437"/>
      <c r="DB960" s="438"/>
      <c r="DC960" s="457">
        <v>0</v>
      </c>
      <c r="DD960" s="458">
        <v>117984</v>
      </c>
      <c r="DE960" s="459">
        <v>34208</v>
      </c>
      <c r="DF960" s="357">
        <v>50730.666666666664</v>
      </c>
    </row>
    <row r="961" spans="1:110" ht="35.25" customHeight="1" x14ac:dyDescent="0.25">
      <c r="A961" s="401" t="s">
        <v>56</v>
      </c>
      <c r="B961" s="48" t="s">
        <v>57</v>
      </c>
      <c r="C961" s="48" t="s">
        <v>1464</v>
      </c>
      <c r="D961" s="145" t="s">
        <v>1622</v>
      </c>
      <c r="E961" s="145" t="s">
        <v>1534</v>
      </c>
      <c r="F961" s="145" t="s">
        <v>1623</v>
      </c>
      <c r="G961" s="14" t="s">
        <v>1534</v>
      </c>
      <c r="H961" s="22" t="s">
        <v>1983</v>
      </c>
      <c r="I961" s="145" t="s">
        <v>1981</v>
      </c>
      <c r="J961" s="426">
        <v>2.1688047392054455</v>
      </c>
      <c r="K961" s="426">
        <v>0.79659090743399996</v>
      </c>
      <c r="L961" s="488">
        <v>80.3</v>
      </c>
      <c r="M961" s="498"/>
      <c r="N961" s="498"/>
      <c r="O961" s="498"/>
      <c r="P961" s="498"/>
      <c r="Q961" s="498"/>
      <c r="R961" s="498"/>
      <c r="S961" s="498"/>
      <c r="T961" s="498"/>
      <c r="U961" s="498"/>
      <c r="V961" s="498"/>
      <c r="W961" s="498"/>
      <c r="X961" s="498"/>
      <c r="Y961" s="498"/>
      <c r="Z961" s="498"/>
      <c r="AA961" s="498"/>
      <c r="AB961" s="498"/>
      <c r="AC961" s="498">
        <v>1</v>
      </c>
      <c r="AD961" s="498">
        <v>1</v>
      </c>
      <c r="AE961" s="498"/>
      <c r="AF961" s="498"/>
      <c r="AG961" s="585"/>
      <c r="AH961" s="498"/>
      <c r="AI961" s="498">
        <f t="shared" si="73"/>
        <v>1</v>
      </c>
      <c r="AJ961" s="498">
        <f t="shared" si="74"/>
        <v>1</v>
      </c>
      <c r="AK961" s="498"/>
      <c r="AL961" s="498"/>
      <c r="AM961" s="498"/>
      <c r="AN961" s="498"/>
      <c r="AO961" s="498"/>
      <c r="AP961" s="498"/>
      <c r="AQ961" s="498"/>
      <c r="AR961" s="498"/>
      <c r="AS961" s="498"/>
      <c r="AT961" s="498"/>
      <c r="AU961" s="498"/>
      <c r="AV961" s="498"/>
      <c r="AW961" s="498"/>
      <c r="AX961" s="498"/>
      <c r="AY961" s="498"/>
      <c r="AZ961" s="498"/>
      <c r="BA961" s="498">
        <v>46.8</v>
      </c>
      <c r="BB961" s="498">
        <v>46.8</v>
      </c>
      <c r="BC961" s="498"/>
      <c r="BD961" s="498"/>
      <c r="BE961" s="498"/>
      <c r="BF961" s="498"/>
      <c r="BG961" s="256">
        <f t="shared" si="75"/>
        <v>46.8</v>
      </c>
      <c r="BH961" s="26">
        <f t="shared" si="76"/>
        <v>46.8</v>
      </c>
      <c r="BI961" s="514">
        <f t="shared" si="72"/>
        <v>0.12999999999999998</v>
      </c>
      <c r="BJ961" s="515">
        <v>0</v>
      </c>
      <c r="BK961" s="515">
        <v>0</v>
      </c>
      <c r="BL961" s="515">
        <v>0</v>
      </c>
      <c r="BM961" s="515">
        <v>0</v>
      </c>
      <c r="BN961" s="515">
        <v>0</v>
      </c>
      <c r="BO961" s="515">
        <v>0</v>
      </c>
      <c r="BP961" s="515">
        <v>0</v>
      </c>
      <c r="BQ961" s="515">
        <v>0</v>
      </c>
      <c r="BR961" s="515">
        <v>0</v>
      </c>
      <c r="BS961" s="515">
        <v>0</v>
      </c>
      <c r="BT961" s="515">
        <v>0</v>
      </c>
      <c r="BU961" s="515">
        <v>0</v>
      </c>
      <c r="BV961" s="515">
        <v>0</v>
      </c>
      <c r="BW961" s="515">
        <v>0</v>
      </c>
      <c r="BX961" s="515">
        <v>0</v>
      </c>
      <c r="BY961" s="515">
        <v>0</v>
      </c>
      <c r="BZ961" s="515">
        <v>54935.712000000007</v>
      </c>
      <c r="CA961" s="515">
        <v>54935.712000000007</v>
      </c>
      <c r="CB961" s="515">
        <v>0</v>
      </c>
      <c r="CC961" s="515">
        <v>0</v>
      </c>
      <c r="CD961" s="515">
        <v>0</v>
      </c>
      <c r="CE961" s="515">
        <v>0</v>
      </c>
      <c r="CF961" s="515">
        <v>54935.712000000007</v>
      </c>
      <c r="CG961" s="516">
        <v>54935.712000000007</v>
      </c>
      <c r="CH961" s="501">
        <v>770880.00000000012</v>
      </c>
      <c r="CI961" s="501">
        <v>770880.00000000012</v>
      </c>
      <c r="CJ961" s="501">
        <v>1261439.9999999998</v>
      </c>
      <c r="CK961" s="257" t="s">
        <v>1976</v>
      </c>
      <c r="CL961" s="108">
        <v>0.22</v>
      </c>
      <c r="CM961" s="245">
        <v>0.22</v>
      </c>
      <c r="CN961" s="109">
        <v>0.36</v>
      </c>
      <c r="CO961" s="436"/>
      <c r="CP961" s="436"/>
      <c r="CQ961" s="436"/>
      <c r="CR961" s="273"/>
      <c r="CS961" s="447">
        <v>90.858489770969186</v>
      </c>
      <c r="CT961" s="448">
        <v>90.858489770969186</v>
      </c>
      <c r="CU961" s="441">
        <v>0.71395666845205596</v>
      </c>
      <c r="CV961" s="442">
        <v>0.71395666845205596</v>
      </c>
      <c r="CW961" s="450" t="s">
        <v>2276</v>
      </c>
      <c r="CX961" s="242"/>
      <c r="CY961" s="436"/>
      <c r="CZ961" s="436"/>
      <c r="DA961" s="437"/>
      <c r="DB961" s="438"/>
      <c r="DC961" s="457">
        <v>0</v>
      </c>
      <c r="DD961" s="458">
        <v>15185</v>
      </c>
      <c r="DE961" s="459">
        <v>8424</v>
      </c>
      <c r="DF961" s="357">
        <v>7869.666666666667</v>
      </c>
    </row>
    <row r="962" spans="1:110" ht="35.25" customHeight="1" x14ac:dyDescent="0.25">
      <c r="A962" s="401" t="s">
        <v>56</v>
      </c>
      <c r="B962" s="48" t="s">
        <v>57</v>
      </c>
      <c r="C962" s="48" t="s">
        <v>1464</v>
      </c>
      <c r="D962" s="145" t="s">
        <v>1622</v>
      </c>
      <c r="E962" s="145" t="s">
        <v>1534</v>
      </c>
      <c r="F962" s="145" t="s">
        <v>1624</v>
      </c>
      <c r="G962" s="14" t="s">
        <v>1534</v>
      </c>
      <c r="H962" s="22" t="s">
        <v>1979</v>
      </c>
      <c r="I962" s="145" t="s">
        <v>1981</v>
      </c>
      <c r="J962" s="426">
        <v>1.7004582008388212</v>
      </c>
      <c r="K962" s="426">
        <v>1.916856056619</v>
      </c>
      <c r="L962" s="488">
        <v>475.8</v>
      </c>
      <c r="M962" s="498"/>
      <c r="N962" s="498"/>
      <c r="O962" s="498"/>
      <c r="P962" s="498"/>
      <c r="Q962" s="498"/>
      <c r="R962" s="498"/>
      <c r="S962" s="498"/>
      <c r="T962" s="498"/>
      <c r="U962" s="498"/>
      <c r="V962" s="498"/>
      <c r="W962" s="498"/>
      <c r="X962" s="498"/>
      <c r="Y962" s="498"/>
      <c r="Z962" s="498"/>
      <c r="AA962" s="498"/>
      <c r="AB962" s="498"/>
      <c r="AC962" s="498">
        <v>6</v>
      </c>
      <c r="AD962" s="498">
        <v>6</v>
      </c>
      <c r="AE962" s="498"/>
      <c r="AF962" s="498"/>
      <c r="AG962" s="585"/>
      <c r="AH962" s="498"/>
      <c r="AI962" s="498">
        <f t="shared" si="73"/>
        <v>6</v>
      </c>
      <c r="AJ962" s="498">
        <f t="shared" si="74"/>
        <v>6</v>
      </c>
      <c r="AK962" s="498"/>
      <c r="AL962" s="498"/>
      <c r="AM962" s="498"/>
      <c r="AN962" s="498"/>
      <c r="AO962" s="498"/>
      <c r="AP962" s="498"/>
      <c r="AQ962" s="498"/>
      <c r="AR962" s="498"/>
      <c r="AS962" s="498"/>
      <c r="AT962" s="498"/>
      <c r="AU962" s="498"/>
      <c r="AV962" s="498"/>
      <c r="AW962" s="498"/>
      <c r="AX962" s="498"/>
      <c r="AY962" s="498"/>
      <c r="AZ962" s="498"/>
      <c r="BA962" s="498">
        <v>23.9</v>
      </c>
      <c r="BB962" s="498">
        <v>23.9</v>
      </c>
      <c r="BC962" s="498"/>
      <c r="BD962" s="498"/>
      <c r="BE962" s="498"/>
      <c r="BF962" s="498"/>
      <c r="BG962" s="256">
        <f t="shared" si="75"/>
        <v>23.9</v>
      </c>
      <c r="BH962" s="26">
        <f t="shared" si="76"/>
        <v>23.9</v>
      </c>
      <c r="BI962" s="514">
        <f t="shared" si="72"/>
        <v>5.3111111111111102E-2</v>
      </c>
      <c r="BJ962" s="515">
        <v>0</v>
      </c>
      <c r="BK962" s="515">
        <v>0</v>
      </c>
      <c r="BL962" s="515">
        <v>0</v>
      </c>
      <c r="BM962" s="515">
        <v>0</v>
      </c>
      <c r="BN962" s="515">
        <v>0</v>
      </c>
      <c r="BO962" s="515">
        <v>0</v>
      </c>
      <c r="BP962" s="515">
        <v>0</v>
      </c>
      <c r="BQ962" s="515">
        <v>0</v>
      </c>
      <c r="BR962" s="515">
        <v>0</v>
      </c>
      <c r="BS962" s="515">
        <v>0</v>
      </c>
      <c r="BT962" s="515">
        <v>0</v>
      </c>
      <c r="BU962" s="515">
        <v>0</v>
      </c>
      <c r="BV962" s="515">
        <v>0</v>
      </c>
      <c r="BW962" s="515">
        <v>0</v>
      </c>
      <c r="BX962" s="515">
        <v>0</v>
      </c>
      <c r="BY962" s="515">
        <v>0</v>
      </c>
      <c r="BZ962" s="515">
        <v>28054.776000000002</v>
      </c>
      <c r="CA962" s="515">
        <v>28054.776000000002</v>
      </c>
      <c r="CB962" s="515">
        <v>0</v>
      </c>
      <c r="CC962" s="515">
        <v>0</v>
      </c>
      <c r="CD962" s="515">
        <v>0</v>
      </c>
      <c r="CE962" s="515">
        <v>0</v>
      </c>
      <c r="CF962" s="515">
        <v>28054.776000000002</v>
      </c>
      <c r="CG962" s="516">
        <v>28054.776000000002</v>
      </c>
      <c r="CH962" s="501">
        <v>2277600</v>
      </c>
      <c r="CI962" s="501">
        <v>2277600</v>
      </c>
      <c r="CJ962" s="501">
        <v>1576800.0000000002</v>
      </c>
      <c r="CK962" s="257" t="s">
        <v>1976</v>
      </c>
      <c r="CL962" s="108">
        <v>0.65</v>
      </c>
      <c r="CM962" s="245">
        <v>0.65</v>
      </c>
      <c r="CN962" s="109">
        <v>0.45</v>
      </c>
      <c r="CO962" s="436"/>
      <c r="CP962" s="436"/>
      <c r="CQ962" s="436"/>
      <c r="CR962" s="273"/>
      <c r="CS962" s="447">
        <v>15.243937232524976</v>
      </c>
      <c r="CT962" s="448">
        <v>15.243937232524976</v>
      </c>
      <c r="CU962" s="441">
        <v>0.29315263908701877</v>
      </c>
      <c r="CV962" s="442">
        <v>0.29315263908701877</v>
      </c>
      <c r="CW962" s="450" t="s">
        <v>2271</v>
      </c>
      <c r="CX962" s="242"/>
      <c r="CY962" s="436"/>
      <c r="CZ962" s="436"/>
      <c r="DA962" s="437"/>
      <c r="DB962" s="438"/>
      <c r="DC962" s="457">
        <v>0</v>
      </c>
      <c r="DD962" s="458">
        <v>21372</v>
      </c>
      <c r="DE962" s="459">
        <v>0</v>
      </c>
      <c r="DF962" s="357">
        <v>7124</v>
      </c>
    </row>
    <row r="963" spans="1:110" ht="35.25" customHeight="1" x14ac:dyDescent="0.25">
      <c r="A963" s="401" t="s">
        <v>56</v>
      </c>
      <c r="B963" s="48" t="s">
        <v>57</v>
      </c>
      <c r="C963" s="48" t="s">
        <v>1464</v>
      </c>
      <c r="D963" s="145" t="s">
        <v>1622</v>
      </c>
      <c r="E963" s="145" t="s">
        <v>1534</v>
      </c>
      <c r="F963" s="145" t="s">
        <v>1625</v>
      </c>
      <c r="G963" s="14" t="s">
        <v>1534</v>
      </c>
      <c r="H963" s="22" t="s">
        <v>1983</v>
      </c>
      <c r="I963" s="145" t="s">
        <v>1981</v>
      </c>
      <c r="J963" s="426">
        <v>2</v>
      </c>
      <c r="K963" s="426">
        <v>1.1054924219430002</v>
      </c>
      <c r="L963" s="488">
        <v>229.8</v>
      </c>
      <c r="M963" s="498"/>
      <c r="N963" s="498"/>
      <c r="O963" s="498"/>
      <c r="P963" s="498"/>
      <c r="Q963" s="498"/>
      <c r="R963" s="498"/>
      <c r="S963" s="498"/>
      <c r="T963" s="498"/>
      <c r="U963" s="498"/>
      <c r="V963" s="498"/>
      <c r="W963" s="498"/>
      <c r="X963" s="498"/>
      <c r="Y963" s="498"/>
      <c r="Z963" s="498"/>
      <c r="AA963" s="498"/>
      <c r="AB963" s="498"/>
      <c r="AC963" s="498"/>
      <c r="AD963" s="498"/>
      <c r="AE963" s="498"/>
      <c r="AF963" s="498"/>
      <c r="AG963" s="585"/>
      <c r="AH963" s="498"/>
      <c r="AI963" s="498">
        <f t="shared" si="73"/>
        <v>0</v>
      </c>
      <c r="AJ963" s="498">
        <f t="shared" si="74"/>
        <v>0</v>
      </c>
      <c r="AK963" s="498"/>
      <c r="AL963" s="498"/>
      <c r="AM963" s="498"/>
      <c r="AN963" s="498"/>
      <c r="AO963" s="498"/>
      <c r="AP963" s="498"/>
      <c r="AQ963" s="498"/>
      <c r="AR963" s="498"/>
      <c r="AS963" s="498"/>
      <c r="AT963" s="498"/>
      <c r="AU963" s="498"/>
      <c r="AV963" s="498"/>
      <c r="AW963" s="498"/>
      <c r="AX963" s="498"/>
      <c r="AY963" s="498"/>
      <c r="AZ963" s="498"/>
      <c r="BA963" s="498"/>
      <c r="BB963" s="498"/>
      <c r="BC963" s="498"/>
      <c r="BD963" s="498"/>
      <c r="BE963" s="498"/>
      <c r="BF963" s="498"/>
      <c r="BG963" s="256">
        <f t="shared" si="75"/>
        <v>0</v>
      </c>
      <c r="BH963" s="26">
        <f t="shared" si="76"/>
        <v>0</v>
      </c>
      <c r="BI963" s="514">
        <f t="shared" si="72"/>
        <v>0</v>
      </c>
      <c r="BJ963" s="515">
        <v>0</v>
      </c>
      <c r="BK963" s="515">
        <v>0</v>
      </c>
      <c r="BL963" s="515">
        <v>0</v>
      </c>
      <c r="BM963" s="515">
        <v>0</v>
      </c>
      <c r="BN963" s="515">
        <v>0</v>
      </c>
      <c r="BO963" s="515">
        <v>0</v>
      </c>
      <c r="BP963" s="515">
        <v>0</v>
      </c>
      <c r="BQ963" s="515">
        <v>0</v>
      </c>
      <c r="BR963" s="515">
        <v>0</v>
      </c>
      <c r="BS963" s="515">
        <v>0</v>
      </c>
      <c r="BT963" s="515">
        <v>0</v>
      </c>
      <c r="BU963" s="515">
        <v>0</v>
      </c>
      <c r="BV963" s="515">
        <v>0</v>
      </c>
      <c r="BW963" s="515">
        <v>0</v>
      </c>
      <c r="BX963" s="515">
        <v>0</v>
      </c>
      <c r="BY963" s="515">
        <v>0</v>
      </c>
      <c r="BZ963" s="515">
        <v>0</v>
      </c>
      <c r="CA963" s="515">
        <v>0</v>
      </c>
      <c r="CB963" s="515">
        <v>0</v>
      </c>
      <c r="CC963" s="515">
        <v>0</v>
      </c>
      <c r="CD963" s="515">
        <v>0</v>
      </c>
      <c r="CE963" s="515">
        <v>0</v>
      </c>
      <c r="CF963" s="515">
        <v>0</v>
      </c>
      <c r="CG963" s="516">
        <v>0</v>
      </c>
      <c r="CH963" s="501">
        <v>1681920</v>
      </c>
      <c r="CI963" s="501">
        <v>1681920</v>
      </c>
      <c r="CJ963" s="501">
        <v>1051200</v>
      </c>
      <c r="CK963" s="257" t="s">
        <v>1976</v>
      </c>
      <c r="CL963" s="108">
        <v>0.48</v>
      </c>
      <c r="CM963" s="245">
        <v>0.48</v>
      </c>
      <c r="CN963" s="109">
        <v>0.3</v>
      </c>
      <c r="CO963" s="436"/>
      <c r="CP963" s="436"/>
      <c r="CQ963" s="436"/>
      <c r="CR963" s="273"/>
      <c r="CS963" s="447">
        <v>23.562785558697769</v>
      </c>
      <c r="CT963" s="448">
        <v>23.562785558697769</v>
      </c>
      <c r="CU963" s="441">
        <v>9.8819587904442882E-2</v>
      </c>
      <c r="CV963" s="442">
        <v>9.8819587904442882E-2</v>
      </c>
      <c r="CW963" s="450" t="s">
        <v>2213</v>
      </c>
      <c r="CX963" s="242"/>
      <c r="CY963" s="436"/>
      <c r="CZ963" s="436"/>
      <c r="DA963" s="437"/>
      <c r="DB963" s="438"/>
      <c r="DC963" s="457">
        <v>0</v>
      </c>
      <c r="DD963" s="458">
        <v>0</v>
      </c>
      <c r="DE963" s="459">
        <v>0</v>
      </c>
      <c r="DF963" s="357">
        <v>0</v>
      </c>
    </row>
    <row r="964" spans="1:110" ht="35.25" customHeight="1" x14ac:dyDescent="0.25">
      <c r="A964" s="401" t="s">
        <v>56</v>
      </c>
      <c r="B964" s="48" t="s">
        <v>57</v>
      </c>
      <c r="C964" s="48" t="s">
        <v>1464</v>
      </c>
      <c r="D964" s="145" t="s">
        <v>1622</v>
      </c>
      <c r="E964" s="145" t="s">
        <v>1534</v>
      </c>
      <c r="F964" s="145" t="s">
        <v>1626</v>
      </c>
      <c r="G964" s="14" t="s">
        <v>1534</v>
      </c>
      <c r="H964" s="22" t="s">
        <v>1983</v>
      </c>
      <c r="I964" s="145" t="s">
        <v>1981</v>
      </c>
      <c r="J964" s="426">
        <v>2.7</v>
      </c>
      <c r="K964" s="426">
        <v>1.1770833308849999</v>
      </c>
      <c r="L964" s="488">
        <v>135.1</v>
      </c>
      <c r="M964" s="498"/>
      <c r="N964" s="498"/>
      <c r="O964" s="498"/>
      <c r="P964" s="498"/>
      <c r="Q964" s="498"/>
      <c r="R964" s="498"/>
      <c r="S964" s="498"/>
      <c r="T964" s="498"/>
      <c r="U964" s="498"/>
      <c r="V964" s="498"/>
      <c r="W964" s="498"/>
      <c r="X964" s="498"/>
      <c r="Y964" s="498"/>
      <c r="Z964" s="498"/>
      <c r="AA964" s="498"/>
      <c r="AB964" s="498"/>
      <c r="AC964" s="498"/>
      <c r="AD964" s="498"/>
      <c r="AE964" s="498"/>
      <c r="AF964" s="498"/>
      <c r="AG964" s="585"/>
      <c r="AH964" s="498"/>
      <c r="AI964" s="498">
        <f t="shared" si="73"/>
        <v>0</v>
      </c>
      <c r="AJ964" s="498">
        <f t="shared" si="74"/>
        <v>0</v>
      </c>
      <c r="AK964" s="498"/>
      <c r="AL964" s="498"/>
      <c r="AM964" s="498"/>
      <c r="AN964" s="498"/>
      <c r="AO964" s="498"/>
      <c r="AP964" s="498"/>
      <c r="AQ964" s="498"/>
      <c r="AR964" s="498"/>
      <c r="AS964" s="498"/>
      <c r="AT964" s="498"/>
      <c r="AU964" s="498"/>
      <c r="AV964" s="498"/>
      <c r="AW964" s="498"/>
      <c r="AX964" s="498"/>
      <c r="AY964" s="498"/>
      <c r="AZ964" s="498"/>
      <c r="BA964" s="498"/>
      <c r="BB964" s="498"/>
      <c r="BC964" s="498"/>
      <c r="BD964" s="498"/>
      <c r="BE964" s="498"/>
      <c r="BF964" s="498"/>
      <c r="BG964" s="256">
        <f t="shared" si="75"/>
        <v>0</v>
      </c>
      <c r="BH964" s="26">
        <f t="shared" si="76"/>
        <v>0</v>
      </c>
      <c r="BI964" s="514">
        <f t="shared" si="72"/>
        <v>0</v>
      </c>
      <c r="BJ964" s="515">
        <v>0</v>
      </c>
      <c r="BK964" s="515">
        <v>0</v>
      </c>
      <c r="BL964" s="515">
        <v>0</v>
      </c>
      <c r="BM964" s="515">
        <v>0</v>
      </c>
      <c r="BN964" s="515">
        <v>0</v>
      </c>
      <c r="BO964" s="515">
        <v>0</v>
      </c>
      <c r="BP964" s="515">
        <v>0</v>
      </c>
      <c r="BQ964" s="515">
        <v>0</v>
      </c>
      <c r="BR964" s="515">
        <v>0</v>
      </c>
      <c r="BS964" s="515">
        <v>0</v>
      </c>
      <c r="BT964" s="515">
        <v>0</v>
      </c>
      <c r="BU964" s="515">
        <v>0</v>
      </c>
      <c r="BV964" s="515">
        <v>0</v>
      </c>
      <c r="BW964" s="515">
        <v>0</v>
      </c>
      <c r="BX964" s="515">
        <v>0</v>
      </c>
      <c r="BY964" s="515">
        <v>0</v>
      </c>
      <c r="BZ964" s="515">
        <v>0</v>
      </c>
      <c r="CA964" s="515">
        <v>0</v>
      </c>
      <c r="CB964" s="515">
        <v>0</v>
      </c>
      <c r="CC964" s="515">
        <v>0</v>
      </c>
      <c r="CD964" s="515">
        <v>0</v>
      </c>
      <c r="CE964" s="515">
        <v>0</v>
      </c>
      <c r="CF964" s="515">
        <v>0</v>
      </c>
      <c r="CG964" s="516">
        <v>0</v>
      </c>
      <c r="CH964" s="501">
        <v>1331520.0000000002</v>
      </c>
      <c r="CI964" s="501">
        <v>1331520.0000000002</v>
      </c>
      <c r="CJ964" s="501">
        <v>1401600.0000000005</v>
      </c>
      <c r="CK964" s="257" t="s">
        <v>1976</v>
      </c>
      <c r="CL964" s="108">
        <v>0.38</v>
      </c>
      <c r="CM964" s="245">
        <v>0.38</v>
      </c>
      <c r="CN964" s="109">
        <v>0.4</v>
      </c>
      <c r="CO964" s="436"/>
      <c r="CP964" s="436"/>
      <c r="CQ964" s="436"/>
      <c r="CR964" s="273"/>
      <c r="CS964" s="447">
        <v>138.29713846528736</v>
      </c>
      <c r="CT964" s="448">
        <v>137.79047904696716</v>
      </c>
      <c r="CU964" s="441">
        <v>0.34944937668852832</v>
      </c>
      <c r="CV964" s="442">
        <v>0.34727487274723995</v>
      </c>
      <c r="CW964" s="450" t="s">
        <v>2342</v>
      </c>
      <c r="CX964" s="242"/>
      <c r="CY964" s="436"/>
      <c r="CZ964" s="436"/>
      <c r="DA964" s="437"/>
      <c r="DB964" s="438"/>
      <c r="DC964" s="457">
        <v>0</v>
      </c>
      <c r="DD964" s="458">
        <v>48024</v>
      </c>
      <c r="DE964" s="459">
        <v>0</v>
      </c>
      <c r="DF964" s="357">
        <v>16008</v>
      </c>
    </row>
    <row r="965" spans="1:110" ht="35.25" customHeight="1" x14ac:dyDescent="0.25">
      <c r="A965" s="401" t="s">
        <v>56</v>
      </c>
      <c r="B965" s="48" t="s">
        <v>57</v>
      </c>
      <c r="C965" s="48" t="s">
        <v>1464</v>
      </c>
      <c r="D965" s="145" t="s">
        <v>1622</v>
      </c>
      <c r="E965" s="145" t="s">
        <v>1534</v>
      </c>
      <c r="F965" s="145" t="s">
        <v>1627</v>
      </c>
      <c r="G965" s="14" t="s">
        <v>1534</v>
      </c>
      <c r="H965" s="22" t="s">
        <v>1983</v>
      </c>
      <c r="I965" s="145" t="s">
        <v>1981</v>
      </c>
      <c r="J965" s="426">
        <v>1.7220741949172806</v>
      </c>
      <c r="K965" s="426">
        <v>0.40303030219200003</v>
      </c>
      <c r="L965" s="488">
        <v>9</v>
      </c>
      <c r="M965" s="498"/>
      <c r="N965" s="498"/>
      <c r="O965" s="498"/>
      <c r="P965" s="498"/>
      <c r="Q965" s="498"/>
      <c r="R965" s="498"/>
      <c r="S965" s="498"/>
      <c r="T965" s="498"/>
      <c r="U965" s="498"/>
      <c r="V965" s="498"/>
      <c r="W965" s="498"/>
      <c r="X965" s="498"/>
      <c r="Y965" s="498"/>
      <c r="Z965" s="498"/>
      <c r="AA965" s="498"/>
      <c r="AB965" s="498"/>
      <c r="AC965" s="498"/>
      <c r="AD965" s="498"/>
      <c r="AE965" s="498"/>
      <c r="AF965" s="498"/>
      <c r="AG965" s="585"/>
      <c r="AH965" s="498"/>
      <c r="AI965" s="498">
        <f t="shared" si="73"/>
        <v>0</v>
      </c>
      <c r="AJ965" s="498">
        <f t="shared" si="74"/>
        <v>0</v>
      </c>
      <c r="AK965" s="498"/>
      <c r="AL965" s="498"/>
      <c r="AM965" s="498"/>
      <c r="AN965" s="498"/>
      <c r="AO965" s="498"/>
      <c r="AP965" s="498"/>
      <c r="AQ965" s="498"/>
      <c r="AR965" s="498"/>
      <c r="AS965" s="498"/>
      <c r="AT965" s="498"/>
      <c r="AU965" s="498"/>
      <c r="AV965" s="498"/>
      <c r="AW965" s="498"/>
      <c r="AX965" s="498"/>
      <c r="AY965" s="498"/>
      <c r="AZ965" s="498"/>
      <c r="BA965" s="498"/>
      <c r="BB965" s="498"/>
      <c r="BC965" s="498"/>
      <c r="BD965" s="498"/>
      <c r="BE965" s="498"/>
      <c r="BF965" s="498"/>
      <c r="BG965" s="256">
        <f t="shared" si="75"/>
        <v>0</v>
      </c>
      <c r="BH965" s="26">
        <f t="shared" si="76"/>
        <v>0</v>
      </c>
      <c r="BI965" s="514">
        <f t="shared" si="72"/>
        <v>0</v>
      </c>
      <c r="BJ965" s="515">
        <v>0</v>
      </c>
      <c r="BK965" s="515">
        <v>0</v>
      </c>
      <c r="BL965" s="515">
        <v>0</v>
      </c>
      <c r="BM965" s="515">
        <v>0</v>
      </c>
      <c r="BN965" s="515">
        <v>0</v>
      </c>
      <c r="BO965" s="515">
        <v>0</v>
      </c>
      <c r="BP965" s="515">
        <v>0</v>
      </c>
      <c r="BQ965" s="515">
        <v>0</v>
      </c>
      <c r="BR965" s="515">
        <v>0</v>
      </c>
      <c r="BS965" s="515">
        <v>0</v>
      </c>
      <c r="BT965" s="515">
        <v>0</v>
      </c>
      <c r="BU965" s="515">
        <v>0</v>
      </c>
      <c r="BV965" s="515">
        <v>0</v>
      </c>
      <c r="BW965" s="515">
        <v>0</v>
      </c>
      <c r="BX965" s="515">
        <v>0</v>
      </c>
      <c r="BY965" s="515">
        <v>0</v>
      </c>
      <c r="BZ965" s="515">
        <v>0</v>
      </c>
      <c r="CA965" s="515">
        <v>0</v>
      </c>
      <c r="CB965" s="515">
        <v>0</v>
      </c>
      <c r="CC965" s="515">
        <v>0</v>
      </c>
      <c r="CD965" s="515">
        <v>0</v>
      </c>
      <c r="CE965" s="515">
        <v>0</v>
      </c>
      <c r="CF965" s="515">
        <v>0</v>
      </c>
      <c r="CG965" s="516">
        <v>0</v>
      </c>
      <c r="CH965" s="501">
        <v>1331520.0000000002</v>
      </c>
      <c r="CI965" s="501">
        <v>1331520.0000000002</v>
      </c>
      <c r="CJ965" s="501">
        <v>560640</v>
      </c>
      <c r="CK965" s="257" t="s">
        <v>1976</v>
      </c>
      <c r="CL965" s="108">
        <v>0.38</v>
      </c>
      <c r="CM965" s="245">
        <v>0.38</v>
      </c>
      <c r="CN965" s="109">
        <v>0.16</v>
      </c>
      <c r="CO965" s="436"/>
      <c r="CP965" s="436"/>
      <c r="CQ965" s="436"/>
      <c r="CR965" s="273"/>
      <c r="CS965" s="447">
        <v>0</v>
      </c>
      <c r="CT965" s="448">
        <v>0</v>
      </c>
      <c r="CU965" s="441">
        <v>0</v>
      </c>
      <c r="CV965" s="442">
        <v>0</v>
      </c>
      <c r="CW965" s="450" t="s">
        <v>2217</v>
      </c>
      <c r="CX965" s="242"/>
      <c r="CY965" s="436"/>
      <c r="CZ965" s="436"/>
      <c r="DA965" s="437"/>
      <c r="DB965" s="438"/>
      <c r="DC965" s="457">
        <v>0</v>
      </c>
      <c r="DD965" s="458">
        <v>0</v>
      </c>
      <c r="DE965" s="459">
        <v>0</v>
      </c>
      <c r="DF965" s="357">
        <v>0</v>
      </c>
    </row>
    <row r="966" spans="1:110" ht="35.25" customHeight="1" x14ac:dyDescent="0.25">
      <c r="A966" s="401" t="s">
        <v>56</v>
      </c>
      <c r="B966" s="48" t="s">
        <v>57</v>
      </c>
      <c r="C966" s="48" t="s">
        <v>1464</v>
      </c>
      <c r="D966" s="145" t="s">
        <v>1622</v>
      </c>
      <c r="E966" s="145" t="s">
        <v>1534</v>
      </c>
      <c r="F966" s="145" t="s">
        <v>1628</v>
      </c>
      <c r="G966" s="14" t="s">
        <v>1534</v>
      </c>
      <c r="H966" s="22" t="s">
        <v>1983</v>
      </c>
      <c r="I966" s="145" t="s">
        <v>1981</v>
      </c>
      <c r="J966" s="426">
        <v>1.6</v>
      </c>
      <c r="K966" s="426">
        <v>0.37196969619600001</v>
      </c>
      <c r="L966" s="488">
        <v>206.3</v>
      </c>
      <c r="M966" s="498"/>
      <c r="N966" s="498"/>
      <c r="O966" s="498"/>
      <c r="P966" s="498"/>
      <c r="Q966" s="498"/>
      <c r="R966" s="498"/>
      <c r="S966" s="498"/>
      <c r="T966" s="498"/>
      <c r="U966" s="498"/>
      <c r="V966" s="498"/>
      <c r="W966" s="498"/>
      <c r="X966" s="498"/>
      <c r="Y966" s="498"/>
      <c r="Z966" s="498"/>
      <c r="AA966" s="498"/>
      <c r="AB966" s="498"/>
      <c r="AC966" s="498"/>
      <c r="AD966" s="498"/>
      <c r="AE966" s="498"/>
      <c r="AF966" s="498"/>
      <c r="AG966" s="585"/>
      <c r="AH966" s="498"/>
      <c r="AI966" s="498">
        <f t="shared" si="73"/>
        <v>0</v>
      </c>
      <c r="AJ966" s="498">
        <f t="shared" si="74"/>
        <v>0</v>
      </c>
      <c r="AK966" s="498"/>
      <c r="AL966" s="498"/>
      <c r="AM966" s="498"/>
      <c r="AN966" s="498"/>
      <c r="AO966" s="498"/>
      <c r="AP966" s="498"/>
      <c r="AQ966" s="498"/>
      <c r="AR966" s="498"/>
      <c r="AS966" s="498"/>
      <c r="AT966" s="498"/>
      <c r="AU966" s="498"/>
      <c r="AV966" s="498"/>
      <c r="AW966" s="498"/>
      <c r="AX966" s="498"/>
      <c r="AY966" s="498"/>
      <c r="AZ966" s="498"/>
      <c r="BA966" s="498"/>
      <c r="BB966" s="498"/>
      <c r="BC966" s="498"/>
      <c r="BD966" s="498"/>
      <c r="BE966" s="498"/>
      <c r="BF966" s="498"/>
      <c r="BG966" s="256">
        <f t="shared" si="75"/>
        <v>0</v>
      </c>
      <c r="BH966" s="26">
        <f t="shared" si="76"/>
        <v>0</v>
      </c>
      <c r="BI966" s="514">
        <f t="shared" si="72"/>
        <v>0</v>
      </c>
      <c r="BJ966" s="515">
        <v>0</v>
      </c>
      <c r="BK966" s="515">
        <v>0</v>
      </c>
      <c r="BL966" s="515">
        <v>0</v>
      </c>
      <c r="BM966" s="515">
        <v>0</v>
      </c>
      <c r="BN966" s="515">
        <v>0</v>
      </c>
      <c r="BO966" s="515">
        <v>0</v>
      </c>
      <c r="BP966" s="515">
        <v>0</v>
      </c>
      <c r="BQ966" s="515">
        <v>0</v>
      </c>
      <c r="BR966" s="515">
        <v>0</v>
      </c>
      <c r="BS966" s="515">
        <v>0</v>
      </c>
      <c r="BT966" s="515">
        <v>0</v>
      </c>
      <c r="BU966" s="515">
        <v>0</v>
      </c>
      <c r="BV966" s="515">
        <v>0</v>
      </c>
      <c r="BW966" s="515">
        <v>0</v>
      </c>
      <c r="BX966" s="515">
        <v>0</v>
      </c>
      <c r="BY966" s="515">
        <v>0</v>
      </c>
      <c r="BZ966" s="515">
        <v>0</v>
      </c>
      <c r="CA966" s="515">
        <v>0</v>
      </c>
      <c r="CB966" s="515">
        <v>0</v>
      </c>
      <c r="CC966" s="515">
        <v>0</v>
      </c>
      <c r="CD966" s="515">
        <v>0</v>
      </c>
      <c r="CE966" s="515">
        <v>0</v>
      </c>
      <c r="CF966" s="515">
        <v>0</v>
      </c>
      <c r="CG966" s="516">
        <v>0</v>
      </c>
      <c r="CH966" s="501">
        <v>490560.00000000006</v>
      </c>
      <c r="CI966" s="501">
        <v>490560.00000000006</v>
      </c>
      <c r="CJ966" s="501">
        <v>350400.00000000012</v>
      </c>
      <c r="CK966" s="257" t="s">
        <v>1976</v>
      </c>
      <c r="CL966" s="108">
        <v>0.14000000000000001</v>
      </c>
      <c r="CM966" s="245">
        <v>0.14000000000000001</v>
      </c>
      <c r="CN966" s="109">
        <v>0.1</v>
      </c>
      <c r="CO966" s="436"/>
      <c r="CP966" s="436"/>
      <c r="CQ966" s="436"/>
      <c r="CR966" s="273"/>
      <c r="CS966" s="447">
        <v>115.8231280837512</v>
      </c>
      <c r="CT966" s="448">
        <v>115.8231280837512</v>
      </c>
      <c r="CU966" s="441">
        <v>8.0808080808080815E-2</v>
      </c>
      <c r="CV966" s="442">
        <v>8.0808080808080815E-2</v>
      </c>
      <c r="CW966" s="450" t="s">
        <v>2343</v>
      </c>
      <c r="CX966" s="242"/>
      <c r="CY966" s="436"/>
      <c r="CZ966" s="436"/>
      <c r="DA966" s="437"/>
      <c r="DB966" s="438"/>
      <c r="DC966" s="457">
        <v>0</v>
      </c>
      <c r="DD966" s="458">
        <v>0</v>
      </c>
      <c r="DE966" s="459">
        <v>31100</v>
      </c>
      <c r="DF966" s="357">
        <v>10366.666666666666</v>
      </c>
    </row>
    <row r="967" spans="1:110" ht="35.25" customHeight="1" x14ac:dyDescent="0.25">
      <c r="A967" s="401" t="s">
        <v>56</v>
      </c>
      <c r="B967" s="48" t="s">
        <v>57</v>
      </c>
      <c r="C967" s="48" t="s">
        <v>1464</v>
      </c>
      <c r="D967" s="145" t="s">
        <v>1622</v>
      </c>
      <c r="E967" s="145" t="s">
        <v>1534</v>
      </c>
      <c r="F967" s="145" t="s">
        <v>1629</v>
      </c>
      <c r="G967" s="14" t="s">
        <v>1534</v>
      </c>
      <c r="H967" s="22" t="s">
        <v>1983</v>
      </c>
      <c r="I967" s="145" t="s">
        <v>1981</v>
      </c>
      <c r="J967" s="426">
        <v>1.8877968161854708</v>
      </c>
      <c r="K967" s="426">
        <v>1.7136363600719999</v>
      </c>
      <c r="L967" s="488">
        <v>371.8</v>
      </c>
      <c r="M967" s="498"/>
      <c r="N967" s="498"/>
      <c r="O967" s="498"/>
      <c r="P967" s="498"/>
      <c r="Q967" s="498"/>
      <c r="R967" s="498"/>
      <c r="S967" s="498"/>
      <c r="T967" s="498"/>
      <c r="U967" s="498"/>
      <c r="V967" s="498"/>
      <c r="W967" s="498"/>
      <c r="X967" s="498"/>
      <c r="Y967" s="498"/>
      <c r="Z967" s="498"/>
      <c r="AA967" s="498"/>
      <c r="AB967" s="498"/>
      <c r="AC967" s="498">
        <v>1</v>
      </c>
      <c r="AD967" s="498">
        <v>1</v>
      </c>
      <c r="AE967" s="498"/>
      <c r="AF967" s="498"/>
      <c r="AG967" s="585"/>
      <c r="AH967" s="498"/>
      <c r="AI967" s="498">
        <f t="shared" si="73"/>
        <v>1</v>
      </c>
      <c r="AJ967" s="498">
        <f t="shared" si="74"/>
        <v>1</v>
      </c>
      <c r="AK967" s="498"/>
      <c r="AL967" s="498"/>
      <c r="AM967" s="498"/>
      <c r="AN967" s="498"/>
      <c r="AO967" s="498"/>
      <c r="AP967" s="498"/>
      <c r="AQ967" s="498"/>
      <c r="AR967" s="498"/>
      <c r="AS967" s="498"/>
      <c r="AT967" s="498"/>
      <c r="AU967" s="498"/>
      <c r="AV967" s="498"/>
      <c r="AW967" s="498"/>
      <c r="AX967" s="498"/>
      <c r="AY967" s="498"/>
      <c r="AZ967" s="498"/>
      <c r="BA967" s="498">
        <v>82</v>
      </c>
      <c r="BB967" s="498">
        <v>82</v>
      </c>
      <c r="BC967" s="498"/>
      <c r="BD967" s="498"/>
      <c r="BE967" s="498"/>
      <c r="BF967" s="498"/>
      <c r="BG967" s="256">
        <f t="shared" si="75"/>
        <v>82</v>
      </c>
      <c r="BH967" s="26">
        <f t="shared" si="76"/>
        <v>82</v>
      </c>
      <c r="BI967" s="514">
        <f t="shared" si="72"/>
        <v>7.1304347826086967E-2</v>
      </c>
      <c r="BJ967" s="515">
        <v>0</v>
      </c>
      <c r="BK967" s="515">
        <v>0</v>
      </c>
      <c r="BL967" s="515">
        <v>0</v>
      </c>
      <c r="BM967" s="515">
        <v>0</v>
      </c>
      <c r="BN967" s="515">
        <v>0</v>
      </c>
      <c r="BO967" s="515">
        <v>0</v>
      </c>
      <c r="BP967" s="515">
        <v>0</v>
      </c>
      <c r="BQ967" s="515">
        <v>0</v>
      </c>
      <c r="BR967" s="515">
        <v>0</v>
      </c>
      <c r="BS967" s="515">
        <v>0</v>
      </c>
      <c r="BT967" s="515">
        <v>0</v>
      </c>
      <c r="BU967" s="515">
        <v>0</v>
      </c>
      <c r="BV967" s="515">
        <v>0</v>
      </c>
      <c r="BW967" s="515">
        <v>0</v>
      </c>
      <c r="BX967" s="515">
        <v>0</v>
      </c>
      <c r="BY967" s="515">
        <v>0</v>
      </c>
      <c r="BZ967" s="515">
        <v>96254.88</v>
      </c>
      <c r="CA967" s="515">
        <v>96254.88</v>
      </c>
      <c r="CB967" s="515">
        <v>0</v>
      </c>
      <c r="CC967" s="515">
        <v>0</v>
      </c>
      <c r="CD967" s="515">
        <v>0</v>
      </c>
      <c r="CE967" s="515">
        <v>0</v>
      </c>
      <c r="CF967" s="515">
        <v>96254.88</v>
      </c>
      <c r="CG967" s="516">
        <v>96254.88</v>
      </c>
      <c r="CH967" s="501">
        <v>4239840</v>
      </c>
      <c r="CI967" s="501">
        <v>4239840</v>
      </c>
      <c r="CJ967" s="501">
        <v>4029600</v>
      </c>
      <c r="CK967" s="257" t="s">
        <v>1976</v>
      </c>
      <c r="CL967" s="108">
        <v>1.21</v>
      </c>
      <c r="CM967" s="245">
        <v>1.21</v>
      </c>
      <c r="CN967" s="109">
        <v>1.1499999999999999</v>
      </c>
      <c r="CO967" s="436"/>
      <c r="CP967" s="436"/>
      <c r="CQ967" s="436"/>
      <c r="CR967" s="273"/>
      <c r="CS967" s="447">
        <v>16.771127549876709</v>
      </c>
      <c r="CT967" s="448">
        <v>16.771127549876709</v>
      </c>
      <c r="CU967" s="441">
        <v>2.5106478368078906E-2</v>
      </c>
      <c r="CV967" s="442">
        <v>2.5106478368078906E-2</v>
      </c>
      <c r="CW967" s="450" t="s">
        <v>2213</v>
      </c>
      <c r="CX967" s="242"/>
      <c r="CY967" s="436"/>
      <c r="CZ967" s="436"/>
      <c r="DA967" s="437"/>
      <c r="DB967" s="438"/>
      <c r="DC967" s="457">
        <v>0</v>
      </c>
      <c r="DD967" s="458">
        <v>0</v>
      </c>
      <c r="DE967" s="459">
        <v>0</v>
      </c>
      <c r="DF967" s="357">
        <v>0</v>
      </c>
    </row>
    <row r="968" spans="1:110" ht="35.25" customHeight="1" x14ac:dyDescent="0.25">
      <c r="A968" s="401" t="s">
        <v>56</v>
      </c>
      <c r="B968" s="48" t="s">
        <v>57</v>
      </c>
      <c r="C968" s="48" t="s">
        <v>1464</v>
      </c>
      <c r="D968" s="145" t="s">
        <v>1622</v>
      </c>
      <c r="E968" s="145" t="s">
        <v>1534</v>
      </c>
      <c r="F968" s="145" t="s">
        <v>1630</v>
      </c>
      <c r="G968" s="14" t="s">
        <v>1534</v>
      </c>
      <c r="H968" s="22" t="s">
        <v>1978</v>
      </c>
      <c r="I968" s="145" t="s">
        <v>1981</v>
      </c>
      <c r="J968" s="426">
        <v>2.1543940764864717</v>
      </c>
      <c r="K968" s="426">
        <v>0.67537878647399996</v>
      </c>
      <c r="L968" s="488">
        <v>23.6</v>
      </c>
      <c r="M968" s="498"/>
      <c r="N968" s="498"/>
      <c r="O968" s="498"/>
      <c r="P968" s="498"/>
      <c r="Q968" s="498"/>
      <c r="R968" s="498"/>
      <c r="S968" s="498"/>
      <c r="T968" s="498"/>
      <c r="U968" s="498"/>
      <c r="V968" s="498"/>
      <c r="W968" s="498"/>
      <c r="X968" s="498"/>
      <c r="Y968" s="498"/>
      <c r="Z968" s="498"/>
      <c r="AA968" s="498"/>
      <c r="AB968" s="498"/>
      <c r="AC968" s="498"/>
      <c r="AD968" s="498"/>
      <c r="AE968" s="498"/>
      <c r="AF968" s="498"/>
      <c r="AG968" s="585"/>
      <c r="AH968" s="498"/>
      <c r="AI968" s="498">
        <f t="shared" si="73"/>
        <v>0</v>
      </c>
      <c r="AJ968" s="498">
        <f t="shared" si="74"/>
        <v>0</v>
      </c>
      <c r="AK968" s="498"/>
      <c r="AL968" s="498"/>
      <c r="AM968" s="498"/>
      <c r="AN968" s="498"/>
      <c r="AO968" s="498"/>
      <c r="AP968" s="498"/>
      <c r="AQ968" s="498"/>
      <c r="AR968" s="498"/>
      <c r="AS968" s="498"/>
      <c r="AT968" s="498"/>
      <c r="AU968" s="498"/>
      <c r="AV968" s="498"/>
      <c r="AW968" s="498"/>
      <c r="AX968" s="498"/>
      <c r="AY968" s="498"/>
      <c r="AZ968" s="498"/>
      <c r="BA968" s="498"/>
      <c r="BB968" s="498"/>
      <c r="BC968" s="498"/>
      <c r="BD968" s="498"/>
      <c r="BE968" s="498"/>
      <c r="BF968" s="498"/>
      <c r="BG968" s="256">
        <f t="shared" si="75"/>
        <v>0</v>
      </c>
      <c r="BH968" s="26">
        <f t="shared" si="76"/>
        <v>0</v>
      </c>
      <c r="BI968" s="514">
        <f t="shared" si="72"/>
        <v>0</v>
      </c>
      <c r="BJ968" s="515">
        <v>0</v>
      </c>
      <c r="BK968" s="515">
        <v>0</v>
      </c>
      <c r="BL968" s="515">
        <v>0</v>
      </c>
      <c r="BM968" s="515">
        <v>0</v>
      </c>
      <c r="BN968" s="515">
        <v>0</v>
      </c>
      <c r="BO968" s="515">
        <v>0</v>
      </c>
      <c r="BP968" s="515">
        <v>0</v>
      </c>
      <c r="BQ968" s="515">
        <v>0</v>
      </c>
      <c r="BR968" s="515">
        <v>0</v>
      </c>
      <c r="BS968" s="515">
        <v>0</v>
      </c>
      <c r="BT968" s="515">
        <v>0</v>
      </c>
      <c r="BU968" s="515">
        <v>0</v>
      </c>
      <c r="BV968" s="515">
        <v>0</v>
      </c>
      <c r="BW968" s="515">
        <v>0</v>
      </c>
      <c r="BX968" s="515">
        <v>0</v>
      </c>
      <c r="BY968" s="515">
        <v>0</v>
      </c>
      <c r="BZ968" s="515">
        <v>0</v>
      </c>
      <c r="CA968" s="515">
        <v>0</v>
      </c>
      <c r="CB968" s="515">
        <v>0</v>
      </c>
      <c r="CC968" s="515">
        <v>0</v>
      </c>
      <c r="CD968" s="515">
        <v>0</v>
      </c>
      <c r="CE968" s="515">
        <v>0</v>
      </c>
      <c r="CF968" s="515">
        <v>0</v>
      </c>
      <c r="CG968" s="516">
        <v>0</v>
      </c>
      <c r="CH968" s="501">
        <v>2592960</v>
      </c>
      <c r="CI968" s="501">
        <v>2592960</v>
      </c>
      <c r="CJ968" s="501">
        <v>2347680.0000000005</v>
      </c>
      <c r="CK968" s="257" t="s">
        <v>1976</v>
      </c>
      <c r="CL968" s="108">
        <v>0.74</v>
      </c>
      <c r="CM968" s="245">
        <v>0.74</v>
      </c>
      <c r="CN968" s="109">
        <v>0.67</v>
      </c>
      <c r="CO968" s="436"/>
      <c r="CP968" s="436"/>
      <c r="CQ968" s="436"/>
      <c r="CR968" s="273"/>
      <c r="CS968" s="447">
        <v>148.51764705882354</v>
      </c>
      <c r="CT968" s="448">
        <v>148.51764705882354</v>
      </c>
      <c r="CU968" s="441">
        <v>9.4117647058823528E-2</v>
      </c>
      <c r="CV968" s="442">
        <v>9.4117647058823528E-2</v>
      </c>
      <c r="CW968" s="450" t="s">
        <v>2316</v>
      </c>
      <c r="CX968" s="242"/>
      <c r="CY968" s="436"/>
      <c r="CZ968" s="436"/>
      <c r="DA968" s="437"/>
      <c r="DB968" s="438"/>
      <c r="DC968" s="457">
        <v>0</v>
      </c>
      <c r="DD968" s="458">
        <v>0</v>
      </c>
      <c r="DE968" s="459">
        <v>0</v>
      </c>
      <c r="DF968" s="357">
        <v>0</v>
      </c>
    </row>
    <row r="969" spans="1:110" ht="35.25" customHeight="1" x14ac:dyDescent="0.25">
      <c r="A969" s="401" t="s">
        <v>56</v>
      </c>
      <c r="B969" s="48" t="s">
        <v>57</v>
      </c>
      <c r="C969" s="48" t="s">
        <v>1464</v>
      </c>
      <c r="D969" s="145" t="s">
        <v>1631</v>
      </c>
      <c r="E969" s="145" t="s">
        <v>1632</v>
      </c>
      <c r="F969" s="145" t="s">
        <v>1633</v>
      </c>
      <c r="G969" s="14" t="s">
        <v>1634</v>
      </c>
      <c r="H969" s="22" t="s">
        <v>1978</v>
      </c>
      <c r="I969" s="145" t="s">
        <v>1975</v>
      </c>
      <c r="J969" s="426">
        <v>11.797344460513136</v>
      </c>
      <c r="K969" s="426">
        <v>52.624621102661997</v>
      </c>
      <c r="L969" s="488">
        <v>1440.8</v>
      </c>
      <c r="M969" s="498"/>
      <c r="N969" s="498"/>
      <c r="O969" s="498"/>
      <c r="P969" s="498"/>
      <c r="Q969" s="498"/>
      <c r="R969" s="498"/>
      <c r="S969" s="498"/>
      <c r="T969" s="498"/>
      <c r="U969" s="498"/>
      <c r="V969" s="498"/>
      <c r="W969" s="498"/>
      <c r="X969" s="498"/>
      <c r="Y969" s="498"/>
      <c r="Z969" s="498"/>
      <c r="AA969" s="498"/>
      <c r="AB969" s="498"/>
      <c r="AC969" s="498">
        <v>26</v>
      </c>
      <c r="AD969" s="498">
        <v>26</v>
      </c>
      <c r="AE969" s="498"/>
      <c r="AF969" s="498"/>
      <c r="AG969" s="585"/>
      <c r="AH969" s="498"/>
      <c r="AI969" s="498">
        <f t="shared" si="73"/>
        <v>26</v>
      </c>
      <c r="AJ969" s="498">
        <f t="shared" si="74"/>
        <v>26</v>
      </c>
      <c r="AK969" s="498"/>
      <c r="AL969" s="498"/>
      <c r="AM969" s="498"/>
      <c r="AN969" s="498"/>
      <c r="AO969" s="498"/>
      <c r="AP969" s="498"/>
      <c r="AQ969" s="498"/>
      <c r="AR969" s="498"/>
      <c r="AS969" s="498"/>
      <c r="AT969" s="498"/>
      <c r="AU969" s="498"/>
      <c r="AV969" s="498"/>
      <c r="AW969" s="498"/>
      <c r="AX969" s="498"/>
      <c r="AY969" s="498"/>
      <c r="AZ969" s="498"/>
      <c r="BA969" s="498">
        <v>938.47</v>
      </c>
      <c r="BB969" s="498">
        <v>938.47</v>
      </c>
      <c r="BC969" s="498"/>
      <c r="BD969" s="498"/>
      <c r="BE969" s="498"/>
      <c r="BF969" s="498"/>
      <c r="BG969" s="256">
        <f t="shared" si="75"/>
        <v>938.47</v>
      </c>
      <c r="BH969" s="26">
        <f t="shared" si="76"/>
        <v>938.47</v>
      </c>
      <c r="BI969" s="514">
        <f t="shared" ref="BI969:BI1032" si="77">IF(CN969=0,0,BG969/1000/CN969)</f>
        <v>0.15259674796747966</v>
      </c>
      <c r="BJ969" s="515">
        <v>0</v>
      </c>
      <c r="BK969" s="515">
        <v>0</v>
      </c>
      <c r="BL969" s="515">
        <v>0</v>
      </c>
      <c r="BM969" s="515">
        <v>0</v>
      </c>
      <c r="BN969" s="515">
        <v>0</v>
      </c>
      <c r="BO969" s="515">
        <v>0</v>
      </c>
      <c r="BP969" s="515">
        <v>0</v>
      </c>
      <c r="BQ969" s="515">
        <v>0</v>
      </c>
      <c r="BR969" s="515">
        <v>0</v>
      </c>
      <c r="BS969" s="515">
        <v>0</v>
      </c>
      <c r="BT969" s="515">
        <v>0</v>
      </c>
      <c r="BU969" s="515">
        <v>0</v>
      </c>
      <c r="BV969" s="515">
        <v>0</v>
      </c>
      <c r="BW969" s="515">
        <v>0</v>
      </c>
      <c r="BX969" s="515">
        <v>0</v>
      </c>
      <c r="BY969" s="515">
        <v>0</v>
      </c>
      <c r="BZ969" s="515">
        <v>1101613.6248000001</v>
      </c>
      <c r="CA969" s="515">
        <v>1101613.6248000001</v>
      </c>
      <c r="CB969" s="515">
        <v>0</v>
      </c>
      <c r="CC969" s="515">
        <v>0</v>
      </c>
      <c r="CD969" s="515">
        <v>0</v>
      </c>
      <c r="CE969" s="515">
        <v>0</v>
      </c>
      <c r="CF969" s="515">
        <v>1101613.6248000001</v>
      </c>
      <c r="CG969" s="516">
        <v>1101613.6248000001</v>
      </c>
      <c r="CH969" s="501">
        <v>16210915.6042704</v>
      </c>
      <c r="CI969" s="501">
        <v>16210915.6042704</v>
      </c>
      <c r="CJ969" s="501">
        <v>17739703.018908001</v>
      </c>
      <c r="CK969" s="257" t="s">
        <v>1976</v>
      </c>
      <c r="CL969" s="108">
        <v>5.62</v>
      </c>
      <c r="CM969" s="245">
        <v>5.62</v>
      </c>
      <c r="CN969" s="109">
        <v>6.15</v>
      </c>
      <c r="CO969" s="436"/>
      <c r="CP969" s="436"/>
      <c r="CQ969" s="436"/>
      <c r="CR969" s="273"/>
      <c r="CS969" s="447">
        <v>1281.8732223663026</v>
      </c>
      <c r="CT969" s="448">
        <v>440.79079048106883</v>
      </c>
      <c r="CU969" s="441">
        <v>2.4243458206478192</v>
      </c>
      <c r="CV969" s="442">
        <v>1.8535122462855806</v>
      </c>
      <c r="CW969" s="450" t="s">
        <v>2228</v>
      </c>
      <c r="CX969" s="242"/>
      <c r="CY969" s="436"/>
      <c r="CZ969" s="436"/>
      <c r="DA969" s="437"/>
      <c r="DB969" s="438"/>
      <c r="DC969" s="457">
        <v>0</v>
      </c>
      <c r="DD969" s="458">
        <v>190360</v>
      </c>
      <c r="DE969" s="459">
        <v>173173</v>
      </c>
      <c r="DF969" s="357">
        <v>121177.66666666667</v>
      </c>
    </row>
    <row r="970" spans="1:110" ht="35.25" customHeight="1" x14ac:dyDescent="0.25">
      <c r="A970" s="401" t="s">
        <v>56</v>
      </c>
      <c r="B970" s="48" t="s">
        <v>57</v>
      </c>
      <c r="C970" s="48" t="s">
        <v>1464</v>
      </c>
      <c r="D970" s="145" t="s">
        <v>1631</v>
      </c>
      <c r="E970" s="145" t="s">
        <v>1632</v>
      </c>
      <c r="F970" s="145" t="s">
        <v>1635</v>
      </c>
      <c r="G970" s="14" t="s">
        <v>1632</v>
      </c>
      <c r="H970" s="22" t="s">
        <v>1978</v>
      </c>
      <c r="I970" s="145" t="s">
        <v>1975</v>
      </c>
      <c r="J970" s="426">
        <v>8.2307054375673054</v>
      </c>
      <c r="K970" s="426">
        <v>37.625946891434999</v>
      </c>
      <c r="L970" s="488">
        <v>1060.4000000000001</v>
      </c>
      <c r="M970" s="498"/>
      <c r="N970" s="498"/>
      <c r="O970" s="498"/>
      <c r="P970" s="498"/>
      <c r="Q970" s="498"/>
      <c r="R970" s="498"/>
      <c r="S970" s="498"/>
      <c r="T970" s="498"/>
      <c r="U970" s="498"/>
      <c r="V970" s="498"/>
      <c r="W970" s="498"/>
      <c r="X970" s="498"/>
      <c r="Y970" s="498"/>
      <c r="Z970" s="498"/>
      <c r="AA970" s="498"/>
      <c r="AB970" s="498"/>
      <c r="AC970" s="498">
        <v>28</v>
      </c>
      <c r="AD970" s="498">
        <v>28</v>
      </c>
      <c r="AE970" s="498"/>
      <c r="AF970" s="498"/>
      <c r="AG970" s="585"/>
      <c r="AH970" s="498"/>
      <c r="AI970" s="498">
        <f t="shared" ref="AI970:AI1033" si="78">SUM(M970,O970,Q970,S970,U970,W970,Y970,AA970,AC970,AE970,AG970)</f>
        <v>28</v>
      </c>
      <c r="AJ970" s="498">
        <f t="shared" ref="AJ970:AJ1033" si="79">SUM(N970,P970,R970,T970,V970,X970,Z970,AB970,AD970,AF970,AH970)</f>
        <v>28</v>
      </c>
      <c r="AK970" s="498"/>
      <c r="AL970" s="498"/>
      <c r="AM970" s="498"/>
      <c r="AN970" s="498"/>
      <c r="AO970" s="498"/>
      <c r="AP970" s="498"/>
      <c r="AQ970" s="498"/>
      <c r="AR970" s="498"/>
      <c r="AS970" s="498"/>
      <c r="AT970" s="498"/>
      <c r="AU970" s="498"/>
      <c r="AV970" s="498"/>
      <c r="AW970" s="498"/>
      <c r="AX970" s="498"/>
      <c r="AY970" s="498"/>
      <c r="AZ970" s="498"/>
      <c r="BA970" s="498">
        <v>168.72</v>
      </c>
      <c r="BB970" s="498">
        <v>168.72</v>
      </c>
      <c r="BC970" s="498"/>
      <c r="BD970" s="498"/>
      <c r="BE970" s="498"/>
      <c r="BF970" s="498"/>
      <c r="BG970" s="256">
        <f t="shared" ref="BG970:BG1033" si="80">SUM(AK970,AM970,AO970,AQ970,AS970,AU970,AW970,AY970,BA970,BC970,BE970)</f>
        <v>168.72</v>
      </c>
      <c r="BH970" s="26">
        <f t="shared" ref="BH970:BH1033" si="81">SUM(AL970,AN970,AP970,AR970,AT970,AV970,AX970,AZ970,BB970,BD970,BF970)</f>
        <v>168.72</v>
      </c>
      <c r="BI970" s="514">
        <f t="shared" si="77"/>
        <v>2.6239502332814933E-2</v>
      </c>
      <c r="BJ970" s="515">
        <v>0</v>
      </c>
      <c r="BK970" s="515">
        <v>0</v>
      </c>
      <c r="BL970" s="515">
        <v>0</v>
      </c>
      <c r="BM970" s="515">
        <v>0</v>
      </c>
      <c r="BN970" s="515">
        <v>0</v>
      </c>
      <c r="BO970" s="515">
        <v>0</v>
      </c>
      <c r="BP970" s="515">
        <v>0</v>
      </c>
      <c r="BQ970" s="515">
        <v>0</v>
      </c>
      <c r="BR970" s="515">
        <v>0</v>
      </c>
      <c r="BS970" s="515">
        <v>0</v>
      </c>
      <c r="BT970" s="515">
        <v>0</v>
      </c>
      <c r="BU970" s="515">
        <v>0</v>
      </c>
      <c r="BV970" s="515">
        <v>0</v>
      </c>
      <c r="BW970" s="515">
        <v>0</v>
      </c>
      <c r="BX970" s="515">
        <v>0</v>
      </c>
      <c r="BY970" s="515">
        <v>0</v>
      </c>
      <c r="BZ970" s="515">
        <v>198050.28479999999</v>
      </c>
      <c r="CA970" s="515">
        <v>198050.28479999999</v>
      </c>
      <c r="CB970" s="515">
        <v>0</v>
      </c>
      <c r="CC970" s="515">
        <v>0</v>
      </c>
      <c r="CD970" s="515">
        <v>0</v>
      </c>
      <c r="CE970" s="515">
        <v>0</v>
      </c>
      <c r="CF970" s="515">
        <v>198050.28479999999</v>
      </c>
      <c r="CG970" s="516">
        <v>198050.28479999999</v>
      </c>
      <c r="CH970" s="501">
        <v>18809002.343462396</v>
      </c>
      <c r="CI970" s="501">
        <v>18809002.343462396</v>
      </c>
      <c r="CJ970" s="501">
        <v>26065061.437168799</v>
      </c>
      <c r="CK970" s="257" t="s">
        <v>1976</v>
      </c>
      <c r="CL970" s="108">
        <v>4.6399999999999997</v>
      </c>
      <c r="CM970" s="245">
        <v>4.6399999999999997</v>
      </c>
      <c r="CN970" s="109">
        <v>6.43</v>
      </c>
      <c r="CO970" s="436"/>
      <c r="CP970" s="436"/>
      <c r="CQ970" s="436"/>
      <c r="CR970" s="273"/>
      <c r="CS970" s="447">
        <v>1154.6646791220551</v>
      </c>
      <c r="CT970" s="448">
        <v>496.57162662283889</v>
      </c>
      <c r="CU970" s="441">
        <v>1.7549206062497216</v>
      </c>
      <c r="CV970" s="442">
        <v>1.3427860573657213</v>
      </c>
      <c r="CW970" s="450" t="s">
        <v>2228</v>
      </c>
      <c r="CX970" s="242"/>
      <c r="CY970" s="436"/>
      <c r="CZ970" s="436"/>
      <c r="DA970" s="437"/>
      <c r="DB970" s="438"/>
      <c r="DC970" s="457">
        <v>0</v>
      </c>
      <c r="DD970" s="458">
        <v>109884</v>
      </c>
      <c r="DE970" s="459">
        <v>1101309</v>
      </c>
      <c r="DF970" s="357">
        <v>403731</v>
      </c>
    </row>
    <row r="971" spans="1:110" ht="35.25" customHeight="1" x14ac:dyDescent="0.25">
      <c r="A971" s="401" t="s">
        <v>56</v>
      </c>
      <c r="B971" s="48" t="s">
        <v>57</v>
      </c>
      <c r="C971" s="48" t="s">
        <v>1464</v>
      </c>
      <c r="D971" s="145" t="s">
        <v>1636</v>
      </c>
      <c r="E971" s="145" t="s">
        <v>1637</v>
      </c>
      <c r="F971" s="145" t="s">
        <v>1638</v>
      </c>
      <c r="G971" s="14" t="s">
        <v>1639</v>
      </c>
      <c r="H971" s="22" t="s">
        <v>1979</v>
      </c>
      <c r="I971" s="145" t="s">
        <v>1990</v>
      </c>
      <c r="J971" s="426">
        <v>3.2174575801399459</v>
      </c>
      <c r="K971" s="426">
        <v>10.096969675967999</v>
      </c>
      <c r="L971" s="488">
        <v>423.9</v>
      </c>
      <c r="M971" s="498"/>
      <c r="N971" s="498"/>
      <c r="O971" s="498"/>
      <c r="P971" s="498"/>
      <c r="Q971" s="498"/>
      <c r="R971" s="498"/>
      <c r="S971" s="498"/>
      <c r="T971" s="498"/>
      <c r="U971" s="498"/>
      <c r="V971" s="498"/>
      <c r="W971" s="498"/>
      <c r="X971" s="498"/>
      <c r="Y971" s="498"/>
      <c r="Z971" s="498"/>
      <c r="AA971" s="498"/>
      <c r="AB971" s="498"/>
      <c r="AC971" s="498">
        <v>17</v>
      </c>
      <c r="AD971" s="498">
        <v>17</v>
      </c>
      <c r="AE971" s="498"/>
      <c r="AF971" s="498"/>
      <c r="AG971" s="585"/>
      <c r="AH971" s="498"/>
      <c r="AI971" s="498">
        <f t="shared" si="78"/>
        <v>17</v>
      </c>
      <c r="AJ971" s="498">
        <f t="shared" si="79"/>
        <v>17</v>
      </c>
      <c r="AK971" s="498"/>
      <c r="AL971" s="498"/>
      <c r="AM971" s="498"/>
      <c r="AN971" s="498"/>
      <c r="AO971" s="498"/>
      <c r="AP971" s="498"/>
      <c r="AQ971" s="498"/>
      <c r="AR971" s="498"/>
      <c r="AS971" s="498"/>
      <c r="AT971" s="498"/>
      <c r="AU971" s="498"/>
      <c r="AV971" s="498"/>
      <c r="AW971" s="498"/>
      <c r="AX971" s="498"/>
      <c r="AY971" s="498"/>
      <c r="AZ971" s="498"/>
      <c r="BA971" s="498">
        <v>147.07</v>
      </c>
      <c r="BB971" s="498">
        <v>147.07</v>
      </c>
      <c r="BC971" s="498"/>
      <c r="BD971" s="498"/>
      <c r="BE971" s="498"/>
      <c r="BF971" s="498"/>
      <c r="BG971" s="256">
        <f t="shared" si="80"/>
        <v>147.07</v>
      </c>
      <c r="BH971" s="26">
        <f t="shared" si="81"/>
        <v>147.07</v>
      </c>
      <c r="BI971" s="514">
        <f t="shared" si="77"/>
        <v>0.11489843750000001</v>
      </c>
      <c r="BJ971" s="515">
        <v>0</v>
      </c>
      <c r="BK971" s="515">
        <v>0</v>
      </c>
      <c r="BL971" s="515">
        <v>0</v>
      </c>
      <c r="BM971" s="515">
        <v>0</v>
      </c>
      <c r="BN971" s="515">
        <v>0</v>
      </c>
      <c r="BO971" s="515">
        <v>0</v>
      </c>
      <c r="BP971" s="515">
        <v>0</v>
      </c>
      <c r="BQ971" s="515">
        <v>0</v>
      </c>
      <c r="BR971" s="515">
        <v>0</v>
      </c>
      <c r="BS971" s="515">
        <v>0</v>
      </c>
      <c r="BT971" s="515">
        <v>0</v>
      </c>
      <c r="BU971" s="515">
        <v>0</v>
      </c>
      <c r="BV971" s="515">
        <v>0</v>
      </c>
      <c r="BW971" s="515">
        <v>0</v>
      </c>
      <c r="BX971" s="515">
        <v>0</v>
      </c>
      <c r="BY971" s="515">
        <v>0</v>
      </c>
      <c r="BZ971" s="515">
        <v>172636.6488</v>
      </c>
      <c r="CA971" s="515">
        <v>172636.6488</v>
      </c>
      <c r="CB971" s="515">
        <v>0</v>
      </c>
      <c r="CC971" s="515">
        <v>0</v>
      </c>
      <c r="CD971" s="515">
        <v>0</v>
      </c>
      <c r="CE971" s="515">
        <v>0</v>
      </c>
      <c r="CF971" s="515">
        <v>172636.6488</v>
      </c>
      <c r="CG971" s="516">
        <v>172636.6488</v>
      </c>
      <c r="CH971" s="501">
        <v>4064640</v>
      </c>
      <c r="CI971" s="501">
        <v>4064640</v>
      </c>
      <c r="CJ971" s="501">
        <v>4485120</v>
      </c>
      <c r="CK971" s="257" t="s">
        <v>1976</v>
      </c>
      <c r="CL971" s="108">
        <v>1.1599999999999999</v>
      </c>
      <c r="CM971" s="245">
        <v>1.1599999999999999</v>
      </c>
      <c r="CN971" s="109">
        <v>1.28</v>
      </c>
      <c r="CO971" s="436"/>
      <c r="CP971" s="436"/>
      <c r="CQ971" s="436"/>
      <c r="CR971" s="273"/>
      <c r="CS971" s="447">
        <v>325.05224187782579</v>
      </c>
      <c r="CT971" s="448">
        <v>175.6321514512484</v>
      </c>
      <c r="CU971" s="441">
        <v>1.151123400192456</v>
      </c>
      <c r="CV971" s="442">
        <v>1.1220296317631264</v>
      </c>
      <c r="CW971" s="450" t="s">
        <v>2227</v>
      </c>
      <c r="CX971" s="242"/>
      <c r="CY971" s="436"/>
      <c r="CZ971" s="436"/>
      <c r="DA971" s="437"/>
      <c r="DB971" s="438"/>
      <c r="DC971" s="457">
        <v>0</v>
      </c>
      <c r="DD971" s="458">
        <v>0</v>
      </c>
      <c r="DE971" s="459">
        <v>0</v>
      </c>
      <c r="DF971" s="357">
        <v>0</v>
      </c>
    </row>
    <row r="972" spans="1:110" ht="35.25" customHeight="1" x14ac:dyDescent="0.25">
      <c r="A972" s="401" t="s">
        <v>56</v>
      </c>
      <c r="B972" s="48" t="s">
        <v>57</v>
      </c>
      <c r="C972" s="48" t="s">
        <v>1464</v>
      </c>
      <c r="D972" s="145" t="s">
        <v>1640</v>
      </c>
      <c r="E972" s="145" t="s">
        <v>1641</v>
      </c>
      <c r="F972" s="145" t="s">
        <v>1642</v>
      </c>
      <c r="G972" s="14" t="s">
        <v>1641</v>
      </c>
      <c r="H972" s="22" t="s">
        <v>1978</v>
      </c>
      <c r="I972" s="145" t="s">
        <v>1981</v>
      </c>
      <c r="J972" s="426">
        <v>2.2912953723167164</v>
      </c>
      <c r="K972" s="426">
        <v>1.114583331015</v>
      </c>
      <c r="L972" s="488">
        <v>284.5</v>
      </c>
      <c r="M972" s="498"/>
      <c r="N972" s="498"/>
      <c r="O972" s="498"/>
      <c r="P972" s="498"/>
      <c r="Q972" s="498"/>
      <c r="R972" s="498"/>
      <c r="S972" s="498"/>
      <c r="T972" s="498"/>
      <c r="U972" s="498"/>
      <c r="V972" s="498"/>
      <c r="W972" s="498"/>
      <c r="X972" s="498"/>
      <c r="Y972" s="498"/>
      <c r="Z972" s="498"/>
      <c r="AA972" s="498"/>
      <c r="AB972" s="498"/>
      <c r="AC972" s="498"/>
      <c r="AD972" s="498"/>
      <c r="AE972" s="498"/>
      <c r="AF972" s="498"/>
      <c r="AG972" s="585"/>
      <c r="AH972" s="498"/>
      <c r="AI972" s="498">
        <f t="shared" si="78"/>
        <v>0</v>
      </c>
      <c r="AJ972" s="498">
        <f t="shared" si="79"/>
        <v>0</v>
      </c>
      <c r="AK972" s="498"/>
      <c r="AL972" s="498"/>
      <c r="AM972" s="498"/>
      <c r="AN972" s="498"/>
      <c r="AO972" s="498"/>
      <c r="AP972" s="498"/>
      <c r="AQ972" s="498"/>
      <c r="AR972" s="498"/>
      <c r="AS972" s="498"/>
      <c r="AT972" s="498"/>
      <c r="AU972" s="498"/>
      <c r="AV972" s="498"/>
      <c r="AW972" s="498"/>
      <c r="AX972" s="498"/>
      <c r="AY972" s="498"/>
      <c r="AZ972" s="498"/>
      <c r="BA972" s="498"/>
      <c r="BB972" s="498"/>
      <c r="BC972" s="498"/>
      <c r="BD972" s="498"/>
      <c r="BE972" s="498"/>
      <c r="BF972" s="498"/>
      <c r="BG972" s="256">
        <f t="shared" si="80"/>
        <v>0</v>
      </c>
      <c r="BH972" s="26">
        <f t="shared" si="81"/>
        <v>0</v>
      </c>
      <c r="BI972" s="514">
        <f t="shared" si="77"/>
        <v>0</v>
      </c>
      <c r="BJ972" s="515">
        <v>0</v>
      </c>
      <c r="BK972" s="515">
        <v>0</v>
      </c>
      <c r="BL972" s="515">
        <v>0</v>
      </c>
      <c r="BM972" s="515">
        <v>0</v>
      </c>
      <c r="BN972" s="515">
        <v>0</v>
      </c>
      <c r="BO972" s="515">
        <v>0</v>
      </c>
      <c r="BP972" s="515">
        <v>0</v>
      </c>
      <c r="BQ972" s="515">
        <v>0</v>
      </c>
      <c r="BR972" s="515">
        <v>0</v>
      </c>
      <c r="BS972" s="515">
        <v>0</v>
      </c>
      <c r="BT972" s="515">
        <v>0</v>
      </c>
      <c r="BU972" s="515">
        <v>0</v>
      </c>
      <c r="BV972" s="515">
        <v>0</v>
      </c>
      <c r="BW972" s="515">
        <v>0</v>
      </c>
      <c r="BX972" s="515">
        <v>0</v>
      </c>
      <c r="BY972" s="515">
        <v>0</v>
      </c>
      <c r="BZ972" s="515">
        <v>0</v>
      </c>
      <c r="CA972" s="515">
        <v>0</v>
      </c>
      <c r="CB972" s="515">
        <v>0</v>
      </c>
      <c r="CC972" s="515">
        <v>0</v>
      </c>
      <c r="CD972" s="515">
        <v>0</v>
      </c>
      <c r="CE972" s="515">
        <v>0</v>
      </c>
      <c r="CF972" s="515">
        <v>0</v>
      </c>
      <c r="CG972" s="516">
        <v>0</v>
      </c>
      <c r="CH972" s="501">
        <v>3713857.2755999998</v>
      </c>
      <c r="CI972" s="501">
        <v>3713857.2755999998</v>
      </c>
      <c r="CJ972" s="501">
        <v>4010965.8576480006</v>
      </c>
      <c r="CK972" s="257" t="s">
        <v>1976</v>
      </c>
      <c r="CL972" s="108">
        <v>1</v>
      </c>
      <c r="CM972" s="245">
        <v>1</v>
      </c>
      <c r="CN972" s="109">
        <v>1.08</v>
      </c>
      <c r="CO972" s="436"/>
      <c r="CP972" s="436"/>
      <c r="CQ972" s="436"/>
      <c r="CR972" s="273"/>
      <c r="CS972" s="447">
        <v>0</v>
      </c>
      <c r="CT972" s="448">
        <v>0</v>
      </c>
      <c r="CU972" s="441">
        <v>0</v>
      </c>
      <c r="CV972" s="442">
        <v>0</v>
      </c>
      <c r="CW972" s="450" t="s">
        <v>2217</v>
      </c>
      <c r="CX972" s="242"/>
      <c r="CY972" s="436"/>
      <c r="CZ972" s="436"/>
      <c r="DA972" s="437"/>
      <c r="DB972" s="438"/>
      <c r="DC972" s="457">
        <v>0</v>
      </c>
      <c r="DD972" s="458">
        <v>0</v>
      </c>
      <c r="DE972" s="459">
        <v>0</v>
      </c>
      <c r="DF972" s="357">
        <v>0</v>
      </c>
    </row>
    <row r="973" spans="1:110" ht="35.25" customHeight="1" x14ac:dyDescent="0.25">
      <c r="A973" s="401" t="s">
        <v>56</v>
      </c>
      <c r="B973" s="48" t="s">
        <v>57</v>
      </c>
      <c r="C973" s="48" t="s">
        <v>1464</v>
      </c>
      <c r="D973" s="145" t="s">
        <v>1640</v>
      </c>
      <c r="E973" s="145" t="s">
        <v>1641</v>
      </c>
      <c r="F973" s="145" t="s">
        <v>1643</v>
      </c>
      <c r="G973" s="14" t="s">
        <v>1641</v>
      </c>
      <c r="H973" s="22" t="s">
        <v>1978</v>
      </c>
      <c r="I973" s="145" t="s">
        <v>1981</v>
      </c>
      <c r="J973" s="426">
        <v>2.0174927806562284</v>
      </c>
      <c r="K973" s="426">
        <v>1.8407196931409999</v>
      </c>
      <c r="L973" s="488">
        <v>252</v>
      </c>
      <c r="M973" s="498"/>
      <c r="N973" s="498"/>
      <c r="O973" s="498"/>
      <c r="P973" s="498"/>
      <c r="Q973" s="498"/>
      <c r="R973" s="498"/>
      <c r="S973" s="498"/>
      <c r="T973" s="498"/>
      <c r="U973" s="498"/>
      <c r="V973" s="498"/>
      <c r="W973" s="498"/>
      <c r="X973" s="498"/>
      <c r="Y973" s="498"/>
      <c r="Z973" s="498"/>
      <c r="AA973" s="498"/>
      <c r="AB973" s="498"/>
      <c r="AC973" s="498">
        <v>3</v>
      </c>
      <c r="AD973" s="498">
        <v>3</v>
      </c>
      <c r="AE973" s="498"/>
      <c r="AF973" s="498"/>
      <c r="AG973" s="585"/>
      <c r="AH973" s="498"/>
      <c r="AI973" s="498">
        <f t="shared" si="78"/>
        <v>3</v>
      </c>
      <c r="AJ973" s="498">
        <f t="shared" si="79"/>
        <v>3</v>
      </c>
      <c r="AK973" s="498"/>
      <c r="AL973" s="498"/>
      <c r="AM973" s="498"/>
      <c r="AN973" s="498"/>
      <c r="AO973" s="498"/>
      <c r="AP973" s="498"/>
      <c r="AQ973" s="498"/>
      <c r="AR973" s="498"/>
      <c r="AS973" s="498"/>
      <c r="AT973" s="498"/>
      <c r="AU973" s="498"/>
      <c r="AV973" s="498"/>
      <c r="AW973" s="498"/>
      <c r="AX973" s="498"/>
      <c r="AY973" s="498"/>
      <c r="AZ973" s="498"/>
      <c r="BA973" s="498">
        <v>37.6</v>
      </c>
      <c r="BB973" s="498">
        <v>37.6</v>
      </c>
      <c r="BC973" s="498"/>
      <c r="BD973" s="498"/>
      <c r="BE973" s="498"/>
      <c r="BF973" s="498"/>
      <c r="BG973" s="256">
        <f t="shared" si="80"/>
        <v>37.6</v>
      </c>
      <c r="BH973" s="26">
        <f t="shared" si="81"/>
        <v>37.6</v>
      </c>
      <c r="BI973" s="514">
        <f t="shared" si="77"/>
        <v>2.379746835443038E-2</v>
      </c>
      <c r="BJ973" s="515">
        <v>0</v>
      </c>
      <c r="BK973" s="515">
        <v>0</v>
      </c>
      <c r="BL973" s="515">
        <v>0</v>
      </c>
      <c r="BM973" s="515">
        <v>0</v>
      </c>
      <c r="BN973" s="515">
        <v>0</v>
      </c>
      <c r="BO973" s="515">
        <v>0</v>
      </c>
      <c r="BP973" s="515">
        <v>0</v>
      </c>
      <c r="BQ973" s="515">
        <v>0</v>
      </c>
      <c r="BR973" s="515">
        <v>0</v>
      </c>
      <c r="BS973" s="515">
        <v>0</v>
      </c>
      <c r="BT973" s="515">
        <v>0</v>
      </c>
      <c r="BU973" s="515">
        <v>0</v>
      </c>
      <c r="BV973" s="515">
        <v>0</v>
      </c>
      <c r="BW973" s="515">
        <v>0</v>
      </c>
      <c r="BX973" s="515">
        <v>0</v>
      </c>
      <c r="BY973" s="515">
        <v>0</v>
      </c>
      <c r="BZ973" s="515">
        <v>44136.384000000005</v>
      </c>
      <c r="CA973" s="515">
        <v>44136.384000000005</v>
      </c>
      <c r="CB973" s="515">
        <v>0</v>
      </c>
      <c r="CC973" s="515">
        <v>0</v>
      </c>
      <c r="CD973" s="515">
        <v>0</v>
      </c>
      <c r="CE973" s="515">
        <v>0</v>
      </c>
      <c r="CF973" s="515">
        <v>44136.384000000005</v>
      </c>
      <c r="CG973" s="516">
        <v>44136.384000000005</v>
      </c>
      <c r="CH973" s="501">
        <v>4844015.8450908009</v>
      </c>
      <c r="CI973" s="501">
        <v>4844015.8450908009</v>
      </c>
      <c r="CJ973" s="501">
        <v>5754545.1392808007</v>
      </c>
      <c r="CK973" s="257" t="s">
        <v>1976</v>
      </c>
      <c r="CL973" s="108">
        <v>1.33</v>
      </c>
      <c r="CM973" s="245">
        <v>1.33</v>
      </c>
      <c r="CN973" s="109">
        <v>1.58</v>
      </c>
      <c r="CO973" s="436"/>
      <c r="CP973" s="436"/>
      <c r="CQ973" s="436"/>
      <c r="CR973" s="273"/>
      <c r="CS973" s="447">
        <v>79.071695822225593</v>
      </c>
      <c r="CT973" s="448">
        <v>79.071695822225593</v>
      </c>
      <c r="CU973" s="441">
        <v>0.39883507488340975</v>
      </c>
      <c r="CV973" s="442">
        <v>0.39883507488340975</v>
      </c>
      <c r="CW973" s="450" t="s">
        <v>2224</v>
      </c>
      <c r="CX973" s="242"/>
      <c r="CY973" s="436"/>
      <c r="CZ973" s="436"/>
      <c r="DA973" s="437"/>
      <c r="DB973" s="438"/>
      <c r="DC973" s="457">
        <v>0</v>
      </c>
      <c r="DD973" s="458">
        <v>0</v>
      </c>
      <c r="DE973" s="459">
        <v>46299</v>
      </c>
      <c r="DF973" s="357">
        <v>15433</v>
      </c>
    </row>
    <row r="974" spans="1:110" ht="35.25" customHeight="1" x14ac:dyDescent="0.25">
      <c r="A974" s="401" t="s">
        <v>56</v>
      </c>
      <c r="B974" s="48" t="s">
        <v>57</v>
      </c>
      <c r="C974" s="48" t="s">
        <v>1464</v>
      </c>
      <c r="D974" s="145" t="s">
        <v>1640</v>
      </c>
      <c r="E974" s="145" t="s">
        <v>1641</v>
      </c>
      <c r="F974" s="145" t="s">
        <v>1644</v>
      </c>
      <c r="G974" s="14" t="s">
        <v>1641</v>
      </c>
      <c r="H974" s="22" t="s">
        <v>1978</v>
      </c>
      <c r="I974" s="145" t="s">
        <v>1981</v>
      </c>
      <c r="J974" s="426">
        <v>2.2120367273623645</v>
      </c>
      <c r="K974" s="426">
        <v>1.4787878757120001</v>
      </c>
      <c r="L974" s="488">
        <v>464.2</v>
      </c>
      <c r="M974" s="498"/>
      <c r="N974" s="498"/>
      <c r="O974" s="498"/>
      <c r="P974" s="498"/>
      <c r="Q974" s="498"/>
      <c r="R974" s="498"/>
      <c r="S974" s="498"/>
      <c r="T974" s="498"/>
      <c r="U974" s="498"/>
      <c r="V974" s="498"/>
      <c r="W974" s="498"/>
      <c r="X974" s="498"/>
      <c r="Y974" s="498"/>
      <c r="Z974" s="498"/>
      <c r="AA974" s="498"/>
      <c r="AB974" s="498"/>
      <c r="AC974" s="498">
        <v>5</v>
      </c>
      <c r="AD974" s="498">
        <v>5</v>
      </c>
      <c r="AE974" s="498"/>
      <c r="AF974" s="498"/>
      <c r="AG974" s="585"/>
      <c r="AH974" s="498"/>
      <c r="AI974" s="498">
        <f t="shared" si="78"/>
        <v>5</v>
      </c>
      <c r="AJ974" s="498">
        <f t="shared" si="79"/>
        <v>5</v>
      </c>
      <c r="AK974" s="498"/>
      <c r="AL974" s="498"/>
      <c r="AM974" s="498"/>
      <c r="AN974" s="498"/>
      <c r="AO974" s="498"/>
      <c r="AP974" s="498"/>
      <c r="AQ974" s="498"/>
      <c r="AR974" s="498"/>
      <c r="AS974" s="498"/>
      <c r="AT974" s="498"/>
      <c r="AU974" s="498"/>
      <c r="AV974" s="498"/>
      <c r="AW974" s="498"/>
      <c r="AX974" s="498"/>
      <c r="AY974" s="498"/>
      <c r="AZ974" s="498"/>
      <c r="BA974" s="498">
        <v>22.96</v>
      </c>
      <c r="BB974" s="498">
        <v>22.96</v>
      </c>
      <c r="BC974" s="498"/>
      <c r="BD974" s="498"/>
      <c r="BE974" s="498"/>
      <c r="BF974" s="498"/>
      <c r="BG974" s="256">
        <f t="shared" si="80"/>
        <v>22.96</v>
      </c>
      <c r="BH974" s="26">
        <f t="shared" si="81"/>
        <v>22.96</v>
      </c>
      <c r="BI974" s="514">
        <f t="shared" si="77"/>
        <v>1.2971751412429379E-2</v>
      </c>
      <c r="BJ974" s="515">
        <v>0</v>
      </c>
      <c r="BK974" s="515">
        <v>0</v>
      </c>
      <c r="BL974" s="515">
        <v>0</v>
      </c>
      <c r="BM974" s="515">
        <v>0</v>
      </c>
      <c r="BN974" s="515">
        <v>0</v>
      </c>
      <c r="BO974" s="515">
        <v>0</v>
      </c>
      <c r="BP974" s="515">
        <v>0</v>
      </c>
      <c r="BQ974" s="515">
        <v>0</v>
      </c>
      <c r="BR974" s="515">
        <v>0</v>
      </c>
      <c r="BS974" s="515">
        <v>0</v>
      </c>
      <c r="BT974" s="515">
        <v>0</v>
      </c>
      <c r="BU974" s="515">
        <v>0</v>
      </c>
      <c r="BV974" s="515">
        <v>0</v>
      </c>
      <c r="BW974" s="515">
        <v>0</v>
      </c>
      <c r="BX974" s="515">
        <v>0</v>
      </c>
      <c r="BY974" s="515">
        <v>0</v>
      </c>
      <c r="BZ974" s="515">
        <v>26951.366400000003</v>
      </c>
      <c r="CA974" s="515">
        <v>26951.366400000003</v>
      </c>
      <c r="CB974" s="515">
        <v>0</v>
      </c>
      <c r="CC974" s="515">
        <v>0</v>
      </c>
      <c r="CD974" s="515">
        <v>0</v>
      </c>
      <c r="CE974" s="515">
        <v>0</v>
      </c>
      <c r="CF974" s="515">
        <v>26951.366400000003</v>
      </c>
      <c r="CG974" s="516">
        <v>26951.366400000003</v>
      </c>
      <c r="CH974" s="501">
        <v>6366802.0869119996</v>
      </c>
      <c r="CI974" s="501">
        <v>6366802.0869119996</v>
      </c>
      <c r="CJ974" s="501">
        <v>7043274.8086463995</v>
      </c>
      <c r="CK974" s="257" t="s">
        <v>1976</v>
      </c>
      <c r="CL974" s="108">
        <v>1.6</v>
      </c>
      <c r="CM974" s="245">
        <v>1.6</v>
      </c>
      <c r="CN974" s="109">
        <v>1.77</v>
      </c>
      <c r="CO974" s="436"/>
      <c r="CP974" s="436"/>
      <c r="CQ974" s="436"/>
      <c r="CR974" s="273"/>
      <c r="CS974" s="447">
        <v>22.337661901315045</v>
      </c>
      <c r="CT974" s="448">
        <v>22.337661901315045</v>
      </c>
      <c r="CU974" s="441">
        <v>0.11143568588770707</v>
      </c>
      <c r="CV974" s="442">
        <v>0.11143568588770707</v>
      </c>
      <c r="CW974" s="450" t="s">
        <v>2222</v>
      </c>
      <c r="CX974" s="242"/>
      <c r="CY974" s="436"/>
      <c r="CZ974" s="436"/>
      <c r="DA974" s="437"/>
      <c r="DB974" s="438"/>
      <c r="DC974" s="457">
        <v>0</v>
      </c>
      <c r="DD974" s="458">
        <v>0</v>
      </c>
      <c r="DE974" s="459">
        <v>0</v>
      </c>
      <c r="DF974" s="357">
        <v>0</v>
      </c>
    </row>
    <row r="975" spans="1:110" ht="35.25" customHeight="1" x14ac:dyDescent="0.25">
      <c r="A975" s="401" t="s">
        <v>56</v>
      </c>
      <c r="B975" s="48" t="s">
        <v>57</v>
      </c>
      <c r="C975" s="48" t="s">
        <v>1464</v>
      </c>
      <c r="D975" s="145" t="s">
        <v>1640</v>
      </c>
      <c r="E975" s="145" t="s">
        <v>1641</v>
      </c>
      <c r="F975" s="145" t="s">
        <v>1645</v>
      </c>
      <c r="G975" s="14" t="s">
        <v>1641</v>
      </c>
      <c r="H975" s="22" t="s">
        <v>1978</v>
      </c>
      <c r="I975" s="145" t="s">
        <v>1981</v>
      </c>
      <c r="J975" s="426">
        <v>2.0174927806562284</v>
      </c>
      <c r="K975" s="426">
        <v>1.4585227242390002</v>
      </c>
      <c r="L975" s="488">
        <v>168.6</v>
      </c>
      <c r="M975" s="498"/>
      <c r="N975" s="498"/>
      <c r="O975" s="498"/>
      <c r="P975" s="498"/>
      <c r="Q975" s="498"/>
      <c r="R975" s="498"/>
      <c r="S975" s="498"/>
      <c r="T975" s="498"/>
      <c r="U975" s="498"/>
      <c r="V975" s="498"/>
      <c r="W975" s="498"/>
      <c r="X975" s="498"/>
      <c r="Y975" s="498"/>
      <c r="Z975" s="498"/>
      <c r="AA975" s="498"/>
      <c r="AB975" s="498"/>
      <c r="AC975" s="498"/>
      <c r="AD975" s="498"/>
      <c r="AE975" s="498"/>
      <c r="AF975" s="498"/>
      <c r="AG975" s="585"/>
      <c r="AH975" s="498"/>
      <c r="AI975" s="498">
        <f t="shared" si="78"/>
        <v>0</v>
      </c>
      <c r="AJ975" s="498">
        <f t="shared" si="79"/>
        <v>0</v>
      </c>
      <c r="AK975" s="498"/>
      <c r="AL975" s="498"/>
      <c r="AM975" s="498"/>
      <c r="AN975" s="498"/>
      <c r="AO975" s="498"/>
      <c r="AP975" s="498"/>
      <c r="AQ975" s="498"/>
      <c r="AR975" s="498"/>
      <c r="AS975" s="498"/>
      <c r="AT975" s="498"/>
      <c r="AU975" s="498"/>
      <c r="AV975" s="498"/>
      <c r="AW975" s="498"/>
      <c r="AX975" s="498"/>
      <c r="AY975" s="498"/>
      <c r="AZ975" s="498"/>
      <c r="BA975" s="498"/>
      <c r="BB975" s="498"/>
      <c r="BC975" s="498"/>
      <c r="BD975" s="498"/>
      <c r="BE975" s="498"/>
      <c r="BF975" s="498"/>
      <c r="BG975" s="256">
        <f t="shared" si="80"/>
        <v>0</v>
      </c>
      <c r="BH975" s="26">
        <f t="shared" si="81"/>
        <v>0</v>
      </c>
      <c r="BI975" s="514">
        <f t="shared" si="77"/>
        <v>0</v>
      </c>
      <c r="BJ975" s="515">
        <v>0</v>
      </c>
      <c r="BK975" s="515">
        <v>0</v>
      </c>
      <c r="BL975" s="515">
        <v>0</v>
      </c>
      <c r="BM975" s="515">
        <v>0</v>
      </c>
      <c r="BN975" s="515">
        <v>0</v>
      </c>
      <c r="BO975" s="515">
        <v>0</v>
      </c>
      <c r="BP975" s="515">
        <v>0</v>
      </c>
      <c r="BQ975" s="515">
        <v>0</v>
      </c>
      <c r="BR975" s="515">
        <v>0</v>
      </c>
      <c r="BS975" s="515">
        <v>0</v>
      </c>
      <c r="BT975" s="515">
        <v>0</v>
      </c>
      <c r="BU975" s="515">
        <v>0</v>
      </c>
      <c r="BV975" s="515">
        <v>0</v>
      </c>
      <c r="BW975" s="515">
        <v>0</v>
      </c>
      <c r="BX975" s="515">
        <v>0</v>
      </c>
      <c r="BY975" s="515">
        <v>0</v>
      </c>
      <c r="BZ975" s="515">
        <v>0</v>
      </c>
      <c r="CA975" s="515">
        <v>0</v>
      </c>
      <c r="CB975" s="515">
        <v>0</v>
      </c>
      <c r="CC975" s="515">
        <v>0</v>
      </c>
      <c r="CD975" s="515">
        <v>0</v>
      </c>
      <c r="CE975" s="515">
        <v>0</v>
      </c>
      <c r="CF975" s="515">
        <v>0</v>
      </c>
      <c r="CG975" s="516">
        <v>0</v>
      </c>
      <c r="CH975" s="501">
        <v>8795364.3652800005</v>
      </c>
      <c r="CI975" s="501">
        <v>8795364.3652800005</v>
      </c>
      <c r="CJ975" s="501">
        <v>5834973.4325759998</v>
      </c>
      <c r="CK975" s="257" t="s">
        <v>1976</v>
      </c>
      <c r="CL975" s="108">
        <v>2.0499999999999998</v>
      </c>
      <c r="CM975" s="245">
        <v>2.0499999999999998</v>
      </c>
      <c r="CN975" s="109">
        <v>1.36</v>
      </c>
      <c r="CO975" s="436"/>
      <c r="CP975" s="436"/>
      <c r="CQ975" s="436"/>
      <c r="CR975" s="273"/>
      <c r="CS975" s="447">
        <v>27.330938114065599</v>
      </c>
      <c r="CT975" s="448">
        <v>27.330938114065599</v>
      </c>
      <c r="CU975" s="441">
        <v>0.73677763639681737</v>
      </c>
      <c r="CV975" s="442">
        <v>0.73677763639681737</v>
      </c>
      <c r="CW975" s="450" t="s">
        <v>2213</v>
      </c>
      <c r="CX975" s="242"/>
      <c r="CY975" s="436"/>
      <c r="CZ975" s="436"/>
      <c r="DA975" s="437"/>
      <c r="DB975" s="438"/>
      <c r="DC975" s="457">
        <v>0</v>
      </c>
      <c r="DD975" s="458">
        <v>0</v>
      </c>
      <c r="DE975" s="459">
        <v>0</v>
      </c>
      <c r="DF975" s="357">
        <v>0</v>
      </c>
    </row>
    <row r="976" spans="1:110" ht="35.25" customHeight="1" x14ac:dyDescent="0.25">
      <c r="A976" s="401" t="s">
        <v>56</v>
      </c>
      <c r="B976" s="48" t="s">
        <v>57</v>
      </c>
      <c r="C976" s="48" t="s">
        <v>1464</v>
      </c>
      <c r="D976" s="145" t="s">
        <v>1640</v>
      </c>
      <c r="E976" s="145" t="s">
        <v>1641</v>
      </c>
      <c r="F976" s="145" t="s">
        <v>1646</v>
      </c>
      <c r="G976" s="14" t="s">
        <v>1641</v>
      </c>
      <c r="H976" s="22" t="s">
        <v>1978</v>
      </c>
      <c r="I976" s="145" t="s">
        <v>1981</v>
      </c>
      <c r="J976" s="426">
        <v>2.1760100705649315</v>
      </c>
      <c r="K976" s="426">
        <v>8.1060605892000009E-2</v>
      </c>
      <c r="L976" s="488">
        <v>30.9</v>
      </c>
      <c r="M976" s="498"/>
      <c r="N976" s="498"/>
      <c r="O976" s="498"/>
      <c r="P976" s="498"/>
      <c r="Q976" s="498"/>
      <c r="R976" s="498"/>
      <c r="S976" s="498"/>
      <c r="T976" s="498"/>
      <c r="U976" s="498"/>
      <c r="V976" s="498"/>
      <c r="W976" s="498"/>
      <c r="X976" s="498"/>
      <c r="Y976" s="498"/>
      <c r="Z976" s="498"/>
      <c r="AA976" s="498"/>
      <c r="AB976" s="498"/>
      <c r="AC976" s="498"/>
      <c r="AD976" s="498"/>
      <c r="AE976" s="498"/>
      <c r="AF976" s="498"/>
      <c r="AG976" s="585"/>
      <c r="AH976" s="498"/>
      <c r="AI976" s="498">
        <f t="shared" si="78"/>
        <v>0</v>
      </c>
      <c r="AJ976" s="498">
        <f t="shared" si="79"/>
        <v>0</v>
      </c>
      <c r="AK976" s="498"/>
      <c r="AL976" s="498"/>
      <c r="AM976" s="498"/>
      <c r="AN976" s="498"/>
      <c r="AO976" s="498"/>
      <c r="AP976" s="498"/>
      <c r="AQ976" s="498"/>
      <c r="AR976" s="498"/>
      <c r="AS976" s="498"/>
      <c r="AT976" s="498"/>
      <c r="AU976" s="498"/>
      <c r="AV976" s="498"/>
      <c r="AW976" s="498"/>
      <c r="AX976" s="498"/>
      <c r="AY976" s="498"/>
      <c r="AZ976" s="498"/>
      <c r="BA976" s="498"/>
      <c r="BB976" s="498"/>
      <c r="BC976" s="498"/>
      <c r="BD976" s="498"/>
      <c r="BE976" s="498"/>
      <c r="BF976" s="498"/>
      <c r="BG976" s="256">
        <f t="shared" si="80"/>
        <v>0</v>
      </c>
      <c r="BH976" s="26">
        <f t="shared" si="81"/>
        <v>0</v>
      </c>
      <c r="BI976" s="514">
        <f t="shared" si="77"/>
        <v>0</v>
      </c>
      <c r="BJ976" s="515">
        <v>0</v>
      </c>
      <c r="BK976" s="515">
        <v>0</v>
      </c>
      <c r="BL976" s="515">
        <v>0</v>
      </c>
      <c r="BM976" s="515">
        <v>0</v>
      </c>
      <c r="BN976" s="515">
        <v>0</v>
      </c>
      <c r="BO976" s="515">
        <v>0</v>
      </c>
      <c r="BP976" s="515">
        <v>0</v>
      </c>
      <c r="BQ976" s="515">
        <v>0</v>
      </c>
      <c r="BR976" s="515">
        <v>0</v>
      </c>
      <c r="BS976" s="515">
        <v>0</v>
      </c>
      <c r="BT976" s="515">
        <v>0</v>
      </c>
      <c r="BU976" s="515">
        <v>0</v>
      </c>
      <c r="BV976" s="515">
        <v>0</v>
      </c>
      <c r="BW976" s="515">
        <v>0</v>
      </c>
      <c r="BX976" s="515">
        <v>0</v>
      </c>
      <c r="BY976" s="515">
        <v>0</v>
      </c>
      <c r="BZ976" s="515">
        <v>0</v>
      </c>
      <c r="CA976" s="515">
        <v>0</v>
      </c>
      <c r="CB976" s="515">
        <v>0</v>
      </c>
      <c r="CC976" s="515">
        <v>0</v>
      </c>
      <c r="CD976" s="515">
        <v>0</v>
      </c>
      <c r="CE976" s="515">
        <v>0</v>
      </c>
      <c r="CF976" s="515">
        <v>0</v>
      </c>
      <c r="CG976" s="516">
        <v>0</v>
      </c>
      <c r="CH976" s="501">
        <v>210360.96973080002</v>
      </c>
      <c r="CI976" s="501">
        <v>210360.96973080002</v>
      </c>
      <c r="CJ976" s="501">
        <v>270464.10393959994</v>
      </c>
      <c r="CK976" s="257" t="s">
        <v>1976</v>
      </c>
      <c r="CL976" s="108">
        <v>7.0000000000000007E-2</v>
      </c>
      <c r="CM976" s="245">
        <v>7.0000000000000007E-2</v>
      </c>
      <c r="CN976" s="109">
        <v>0.09</v>
      </c>
      <c r="CO976" s="436"/>
      <c r="CP976" s="436"/>
      <c r="CQ976" s="436"/>
      <c r="CR976" s="273"/>
      <c r="CS976" s="447">
        <v>0</v>
      </c>
      <c r="CT976" s="448">
        <v>0</v>
      </c>
      <c r="CU976" s="441">
        <v>0</v>
      </c>
      <c r="CV976" s="442">
        <v>0</v>
      </c>
      <c r="CW976" s="450" t="s">
        <v>2217</v>
      </c>
      <c r="CX976" s="242"/>
      <c r="CY976" s="436"/>
      <c r="CZ976" s="436"/>
      <c r="DA976" s="437"/>
      <c r="DB976" s="438"/>
      <c r="DC976" s="457">
        <v>0</v>
      </c>
      <c r="DD976" s="458">
        <v>0</v>
      </c>
      <c r="DE976" s="459">
        <v>0</v>
      </c>
      <c r="DF976" s="357">
        <v>0</v>
      </c>
    </row>
    <row r="977" spans="1:110" ht="35.25" customHeight="1" x14ac:dyDescent="0.25">
      <c r="A977" s="401" t="s">
        <v>56</v>
      </c>
      <c r="B977" s="48" t="s">
        <v>57</v>
      </c>
      <c r="C977" s="48" t="s">
        <v>1464</v>
      </c>
      <c r="D977" s="145" t="s">
        <v>1640</v>
      </c>
      <c r="E977" s="145" t="s">
        <v>1641</v>
      </c>
      <c r="F977" s="145" t="s">
        <v>1647</v>
      </c>
      <c r="G977" s="14" t="s">
        <v>1641</v>
      </c>
      <c r="H977" s="22" t="s">
        <v>1979</v>
      </c>
      <c r="I977" s="145" t="s">
        <v>1981</v>
      </c>
      <c r="J977" s="426">
        <v>2.6587672716505293</v>
      </c>
      <c r="K977" s="426">
        <v>2.4443181767340003</v>
      </c>
      <c r="L977" s="488">
        <v>760.7</v>
      </c>
      <c r="M977" s="498"/>
      <c r="N977" s="498"/>
      <c r="O977" s="498"/>
      <c r="P977" s="498"/>
      <c r="Q977" s="498"/>
      <c r="R977" s="498"/>
      <c r="S977" s="498"/>
      <c r="T977" s="498"/>
      <c r="U977" s="498"/>
      <c r="V977" s="498"/>
      <c r="W977" s="498"/>
      <c r="X977" s="498"/>
      <c r="Y977" s="498"/>
      <c r="Z977" s="498"/>
      <c r="AA977" s="498"/>
      <c r="AB977" s="498"/>
      <c r="AC977" s="498">
        <v>9</v>
      </c>
      <c r="AD977" s="498">
        <v>9</v>
      </c>
      <c r="AE977" s="498"/>
      <c r="AF977" s="498"/>
      <c r="AG977" s="585"/>
      <c r="AH977" s="498"/>
      <c r="AI977" s="498">
        <f t="shared" si="78"/>
        <v>9</v>
      </c>
      <c r="AJ977" s="498">
        <f t="shared" si="79"/>
        <v>9</v>
      </c>
      <c r="AK977" s="498"/>
      <c r="AL977" s="498"/>
      <c r="AM977" s="498"/>
      <c r="AN977" s="498"/>
      <c r="AO977" s="498"/>
      <c r="AP977" s="498"/>
      <c r="AQ977" s="498"/>
      <c r="AR977" s="498"/>
      <c r="AS977" s="498"/>
      <c r="AT977" s="498"/>
      <c r="AU977" s="498"/>
      <c r="AV977" s="498"/>
      <c r="AW977" s="498"/>
      <c r="AX977" s="498"/>
      <c r="AY977" s="498"/>
      <c r="AZ977" s="498"/>
      <c r="BA977" s="498">
        <v>36.479999999999997</v>
      </c>
      <c r="BB977" s="498">
        <v>36.479999999999997</v>
      </c>
      <c r="BC977" s="498"/>
      <c r="BD977" s="498"/>
      <c r="BE977" s="498"/>
      <c r="BF977" s="498"/>
      <c r="BG977" s="256">
        <f t="shared" si="80"/>
        <v>36.479999999999997</v>
      </c>
      <c r="BH977" s="26">
        <f t="shared" si="81"/>
        <v>36.479999999999997</v>
      </c>
      <c r="BI977" s="514">
        <f t="shared" si="77"/>
        <v>1.7371428571428569E-2</v>
      </c>
      <c r="BJ977" s="515">
        <v>0</v>
      </c>
      <c r="BK977" s="515">
        <v>0</v>
      </c>
      <c r="BL977" s="515">
        <v>0</v>
      </c>
      <c r="BM977" s="515">
        <v>0</v>
      </c>
      <c r="BN977" s="515">
        <v>0</v>
      </c>
      <c r="BO977" s="515">
        <v>0</v>
      </c>
      <c r="BP977" s="515">
        <v>0</v>
      </c>
      <c r="BQ977" s="515">
        <v>0</v>
      </c>
      <c r="BR977" s="515">
        <v>0</v>
      </c>
      <c r="BS977" s="515">
        <v>0</v>
      </c>
      <c r="BT977" s="515">
        <v>0</v>
      </c>
      <c r="BU977" s="515">
        <v>0</v>
      </c>
      <c r="BV977" s="515">
        <v>0</v>
      </c>
      <c r="BW977" s="515">
        <v>0</v>
      </c>
      <c r="BX977" s="515">
        <v>0</v>
      </c>
      <c r="BY977" s="515">
        <v>0</v>
      </c>
      <c r="BZ977" s="515">
        <v>42821.683199999999</v>
      </c>
      <c r="CA977" s="515">
        <v>42821.683199999999</v>
      </c>
      <c r="CB977" s="515">
        <v>0</v>
      </c>
      <c r="CC977" s="515">
        <v>0</v>
      </c>
      <c r="CD977" s="515">
        <v>0</v>
      </c>
      <c r="CE977" s="515">
        <v>0</v>
      </c>
      <c r="CF977" s="515">
        <v>42821.683199999999</v>
      </c>
      <c r="CG977" s="516">
        <v>42821.683199999999</v>
      </c>
      <c r="CH977" s="501">
        <v>7208031.2063759994</v>
      </c>
      <c r="CI977" s="501">
        <v>7208031.2063759994</v>
      </c>
      <c r="CJ977" s="501">
        <v>7762495.1453280002</v>
      </c>
      <c r="CK977" s="257" t="s">
        <v>1976</v>
      </c>
      <c r="CL977" s="108">
        <v>1.95</v>
      </c>
      <c r="CM977" s="245">
        <v>1.95</v>
      </c>
      <c r="CN977" s="109">
        <v>2.1</v>
      </c>
      <c r="CO977" s="436"/>
      <c r="CP977" s="436"/>
      <c r="CQ977" s="436"/>
      <c r="CR977" s="273"/>
      <c r="CS977" s="447">
        <v>28.208534322820046</v>
      </c>
      <c r="CT977" s="448">
        <v>28.208534322820046</v>
      </c>
      <c r="CU977" s="441">
        <v>0.35621521335807066</v>
      </c>
      <c r="CV977" s="442">
        <v>0.35621521335807066</v>
      </c>
      <c r="CW977" s="450" t="s">
        <v>2276</v>
      </c>
      <c r="CX977" s="242"/>
      <c r="CY977" s="436"/>
      <c r="CZ977" s="436"/>
      <c r="DA977" s="437"/>
      <c r="DB977" s="438"/>
      <c r="DC977" s="457">
        <v>73393</v>
      </c>
      <c r="DD977" s="458">
        <v>0</v>
      </c>
      <c r="DE977" s="459">
        <v>0</v>
      </c>
      <c r="DF977" s="357">
        <v>24464.333333333332</v>
      </c>
    </row>
    <row r="978" spans="1:110" ht="35.25" customHeight="1" x14ac:dyDescent="0.25">
      <c r="A978" s="401" t="s">
        <v>56</v>
      </c>
      <c r="B978" s="48" t="s">
        <v>57</v>
      </c>
      <c r="C978" s="48" t="s">
        <v>1464</v>
      </c>
      <c r="D978" s="145" t="s">
        <v>1640</v>
      </c>
      <c r="E978" s="145" t="s">
        <v>1641</v>
      </c>
      <c r="F978" s="145" t="s">
        <v>1648</v>
      </c>
      <c r="G978" s="14" t="s">
        <v>1641</v>
      </c>
      <c r="H978" s="22" t="s">
        <v>1978</v>
      </c>
      <c r="I978" s="145" t="s">
        <v>1975</v>
      </c>
      <c r="J978" s="426">
        <v>11.774481389853227</v>
      </c>
      <c r="K978" s="426">
        <v>22.566287831850001</v>
      </c>
      <c r="L978" s="488">
        <v>3328.8</v>
      </c>
      <c r="M978" s="498"/>
      <c r="N978" s="498"/>
      <c r="O978" s="498"/>
      <c r="P978" s="498"/>
      <c r="Q978" s="498"/>
      <c r="R978" s="498"/>
      <c r="S978" s="498"/>
      <c r="T978" s="498"/>
      <c r="U978" s="498"/>
      <c r="V978" s="498"/>
      <c r="W978" s="498"/>
      <c r="X978" s="498"/>
      <c r="Y978" s="498">
        <v>1</v>
      </c>
      <c r="Z978" s="498">
        <v>1</v>
      </c>
      <c r="AA978" s="498"/>
      <c r="AB978" s="498"/>
      <c r="AC978" s="498">
        <v>60</v>
      </c>
      <c r="AD978" s="498">
        <v>60</v>
      </c>
      <c r="AE978" s="498"/>
      <c r="AF978" s="498"/>
      <c r="AG978" s="585"/>
      <c r="AH978" s="498"/>
      <c r="AI978" s="498">
        <f t="shared" si="78"/>
        <v>61</v>
      </c>
      <c r="AJ978" s="498">
        <f t="shared" si="79"/>
        <v>61</v>
      </c>
      <c r="AK978" s="498"/>
      <c r="AL978" s="498"/>
      <c r="AM978" s="498"/>
      <c r="AN978" s="498"/>
      <c r="AO978" s="498"/>
      <c r="AP978" s="498"/>
      <c r="AQ978" s="498"/>
      <c r="AR978" s="498"/>
      <c r="AS978" s="498"/>
      <c r="AT978" s="498"/>
      <c r="AU978" s="498"/>
      <c r="AV978" s="498"/>
      <c r="AW978" s="498">
        <v>1.2</v>
      </c>
      <c r="AX978" s="498">
        <v>1.2</v>
      </c>
      <c r="AY978" s="498"/>
      <c r="AZ978" s="498"/>
      <c r="BA978" s="498">
        <v>348.62</v>
      </c>
      <c r="BB978" s="498">
        <v>348.62</v>
      </c>
      <c r="BC978" s="498"/>
      <c r="BD978" s="498"/>
      <c r="BE978" s="498"/>
      <c r="BF978" s="498"/>
      <c r="BG978" s="256">
        <f t="shared" si="80"/>
        <v>349.82</v>
      </c>
      <c r="BH978" s="26">
        <f t="shared" si="81"/>
        <v>349.82</v>
      </c>
      <c r="BI978" s="514">
        <f t="shared" si="77"/>
        <v>3.7254526091586797E-2</v>
      </c>
      <c r="BJ978" s="515">
        <v>0</v>
      </c>
      <c r="BK978" s="515">
        <v>0</v>
      </c>
      <c r="BL978" s="515">
        <v>0</v>
      </c>
      <c r="BM978" s="515">
        <v>0</v>
      </c>
      <c r="BN978" s="515">
        <v>0</v>
      </c>
      <c r="BO978" s="515">
        <v>0</v>
      </c>
      <c r="BP978" s="515">
        <v>0</v>
      </c>
      <c r="BQ978" s="515">
        <v>0</v>
      </c>
      <c r="BR978" s="515">
        <v>0</v>
      </c>
      <c r="BS978" s="515">
        <v>0</v>
      </c>
      <c r="BT978" s="515">
        <v>0</v>
      </c>
      <c r="BU978" s="515">
        <v>0</v>
      </c>
      <c r="BV978" s="515">
        <v>6054.9119999999994</v>
      </c>
      <c r="BW978" s="515">
        <v>6054.9119999999994</v>
      </c>
      <c r="BX978" s="515">
        <v>0</v>
      </c>
      <c r="BY978" s="515">
        <v>0</v>
      </c>
      <c r="BZ978" s="515">
        <v>409224.10080000007</v>
      </c>
      <c r="CA978" s="515">
        <v>409224.10080000007</v>
      </c>
      <c r="CB978" s="515">
        <v>0</v>
      </c>
      <c r="CC978" s="515">
        <v>0</v>
      </c>
      <c r="CD978" s="515">
        <v>0</v>
      </c>
      <c r="CE978" s="515">
        <v>0</v>
      </c>
      <c r="CF978" s="515">
        <v>415279.01280000008</v>
      </c>
      <c r="CG978" s="516">
        <v>415279.01280000008</v>
      </c>
      <c r="CH978" s="501">
        <v>32612013.432861596</v>
      </c>
      <c r="CI978" s="501">
        <v>32612013.432861596</v>
      </c>
      <c r="CJ978" s="501">
        <v>33987436.862882398</v>
      </c>
      <c r="CK978" s="257" t="s">
        <v>1976</v>
      </c>
      <c r="CL978" s="108">
        <v>9.01</v>
      </c>
      <c r="CM978" s="245">
        <v>9.01</v>
      </c>
      <c r="CN978" s="109">
        <v>9.39</v>
      </c>
      <c r="CO978" s="436"/>
      <c r="CP978" s="436"/>
      <c r="CQ978" s="436"/>
      <c r="CR978" s="273"/>
      <c r="CS978" s="447">
        <v>194.23987055004662</v>
      </c>
      <c r="CT978" s="448">
        <v>168.62939378722609</v>
      </c>
      <c r="CU978" s="441">
        <v>1.0986607790114977</v>
      </c>
      <c r="CV978" s="442">
        <v>1.0935526059345746</v>
      </c>
      <c r="CW978" s="450" t="s">
        <v>2234</v>
      </c>
      <c r="CX978" s="242"/>
      <c r="CY978" s="436"/>
      <c r="CZ978" s="436"/>
      <c r="DA978" s="437"/>
      <c r="DB978" s="438"/>
      <c r="DC978" s="457">
        <v>0</v>
      </c>
      <c r="DD978" s="458">
        <v>0</v>
      </c>
      <c r="DE978" s="459">
        <v>419057</v>
      </c>
      <c r="DF978" s="357">
        <v>139685.66666666666</v>
      </c>
    </row>
    <row r="979" spans="1:110" ht="35.25" customHeight="1" x14ac:dyDescent="0.25">
      <c r="A979" s="401" t="s">
        <v>56</v>
      </c>
      <c r="B979" s="48" t="s">
        <v>57</v>
      </c>
      <c r="C979" s="48" t="s">
        <v>1464</v>
      </c>
      <c r="D979" s="145" t="s">
        <v>1640</v>
      </c>
      <c r="E979" s="145" t="s">
        <v>1641</v>
      </c>
      <c r="F979" s="145" t="s">
        <v>1649</v>
      </c>
      <c r="G979" s="14" t="s">
        <v>1650</v>
      </c>
      <c r="H979" s="22" t="s">
        <v>1979</v>
      </c>
      <c r="I979" s="145" t="s">
        <v>1975</v>
      </c>
      <c r="J979" s="426">
        <v>11.797344460513136</v>
      </c>
      <c r="K979" s="426">
        <v>15.042802999014002</v>
      </c>
      <c r="L979" s="488">
        <v>2022.8</v>
      </c>
      <c r="M979" s="498"/>
      <c r="N979" s="498"/>
      <c r="O979" s="498">
        <v>1</v>
      </c>
      <c r="P979" s="498">
        <v>1</v>
      </c>
      <c r="Q979" s="498"/>
      <c r="R979" s="498"/>
      <c r="S979" s="498"/>
      <c r="T979" s="498"/>
      <c r="U979" s="498"/>
      <c r="V979" s="498"/>
      <c r="W979" s="498"/>
      <c r="X979" s="498"/>
      <c r="Y979" s="498"/>
      <c r="Z979" s="498"/>
      <c r="AA979" s="498"/>
      <c r="AB979" s="498"/>
      <c r="AC979" s="498">
        <v>39</v>
      </c>
      <c r="AD979" s="498">
        <v>39</v>
      </c>
      <c r="AE979" s="498"/>
      <c r="AF979" s="498"/>
      <c r="AG979" s="585"/>
      <c r="AH979" s="498"/>
      <c r="AI979" s="498">
        <f t="shared" si="78"/>
        <v>40</v>
      </c>
      <c r="AJ979" s="498">
        <f t="shared" si="79"/>
        <v>40</v>
      </c>
      <c r="AK979" s="498"/>
      <c r="AL979" s="498"/>
      <c r="AM979" s="498">
        <v>1020</v>
      </c>
      <c r="AN979" s="498">
        <v>1020</v>
      </c>
      <c r="AO979" s="498"/>
      <c r="AP979" s="498"/>
      <c r="AQ979" s="498"/>
      <c r="AR979" s="498"/>
      <c r="AS979" s="498"/>
      <c r="AT979" s="498"/>
      <c r="AU979" s="498"/>
      <c r="AV979" s="498"/>
      <c r="AW979" s="498"/>
      <c r="AX979" s="498"/>
      <c r="AY979" s="498"/>
      <c r="AZ979" s="498"/>
      <c r="BA979" s="498">
        <v>671.30399999999997</v>
      </c>
      <c r="BB979" s="498">
        <v>671.30399999999997</v>
      </c>
      <c r="BC979" s="498"/>
      <c r="BD979" s="498"/>
      <c r="BE979" s="498"/>
      <c r="BF979" s="498"/>
      <c r="BG979" s="256">
        <f t="shared" si="80"/>
        <v>1691.3040000000001</v>
      </c>
      <c r="BH979" s="26">
        <f t="shared" si="81"/>
        <v>1691.3040000000001</v>
      </c>
      <c r="BI979" s="514">
        <f t="shared" si="77"/>
        <v>0.18225258620689658</v>
      </c>
      <c r="BJ979" s="515">
        <v>0</v>
      </c>
      <c r="BK979" s="515">
        <v>0</v>
      </c>
      <c r="BL979" s="515">
        <v>3574080</v>
      </c>
      <c r="BM979" s="515">
        <v>3574080</v>
      </c>
      <c r="BN979" s="515">
        <v>0</v>
      </c>
      <c r="BO979" s="515">
        <v>0</v>
      </c>
      <c r="BP979" s="515">
        <v>0</v>
      </c>
      <c r="BQ979" s="515">
        <v>0</v>
      </c>
      <c r="BR979" s="515">
        <v>0</v>
      </c>
      <c r="BS979" s="515">
        <v>0</v>
      </c>
      <c r="BT979" s="515">
        <v>0</v>
      </c>
      <c r="BU979" s="515">
        <v>0</v>
      </c>
      <c r="BV979" s="515">
        <v>0</v>
      </c>
      <c r="BW979" s="515">
        <v>0</v>
      </c>
      <c r="BX979" s="515">
        <v>0</v>
      </c>
      <c r="BY979" s="515">
        <v>0</v>
      </c>
      <c r="BZ979" s="515">
        <v>788003.48736000003</v>
      </c>
      <c r="CA979" s="515">
        <v>788003.48736000003</v>
      </c>
      <c r="CB979" s="515">
        <v>0</v>
      </c>
      <c r="CC979" s="515">
        <v>0</v>
      </c>
      <c r="CD979" s="515">
        <v>0</v>
      </c>
      <c r="CE979" s="515">
        <v>0</v>
      </c>
      <c r="CF979" s="515">
        <v>4362083.4873599997</v>
      </c>
      <c r="CG979" s="516">
        <v>4362083.4873599997</v>
      </c>
      <c r="CH979" s="501">
        <v>36867496.879152</v>
      </c>
      <c r="CI979" s="501">
        <v>36867496.879152</v>
      </c>
      <c r="CJ979" s="501">
        <v>40440942.203135997</v>
      </c>
      <c r="CK979" s="257" t="s">
        <v>1976</v>
      </c>
      <c r="CL979" s="108">
        <v>8.4600000000000009</v>
      </c>
      <c r="CM979" s="245">
        <v>8.4600000000000009</v>
      </c>
      <c r="CN979" s="109">
        <v>9.2799999999999994</v>
      </c>
      <c r="CO979" s="436"/>
      <c r="CP979" s="436"/>
      <c r="CQ979" s="436"/>
      <c r="CR979" s="273"/>
      <c r="CS979" s="447">
        <v>341.12967174659161</v>
      </c>
      <c r="CT979" s="448">
        <v>302.60070947700325</v>
      </c>
      <c r="CU979" s="441">
        <v>2.4351512918363079</v>
      </c>
      <c r="CV979" s="442">
        <v>2.4277271298961329</v>
      </c>
      <c r="CW979" s="450" t="s">
        <v>2236</v>
      </c>
      <c r="CX979" s="242"/>
      <c r="CY979" s="436"/>
      <c r="CZ979" s="436"/>
      <c r="DA979" s="437"/>
      <c r="DB979" s="438"/>
      <c r="DC979" s="457">
        <v>64728</v>
      </c>
      <c r="DD979" s="458">
        <v>355609</v>
      </c>
      <c r="DE979" s="459">
        <v>281370</v>
      </c>
      <c r="DF979" s="357">
        <v>233902.33333333334</v>
      </c>
    </row>
    <row r="980" spans="1:110" ht="35.25" customHeight="1" x14ac:dyDescent="0.25">
      <c r="A980" s="401" t="s">
        <v>56</v>
      </c>
      <c r="B980" s="48" t="s">
        <v>57</v>
      </c>
      <c r="C980" s="48" t="s">
        <v>1464</v>
      </c>
      <c r="D980" s="145" t="s">
        <v>1603</v>
      </c>
      <c r="E980" s="145" t="s">
        <v>1484</v>
      </c>
      <c r="F980" s="145" t="s">
        <v>1651</v>
      </c>
      <c r="G980" s="14" t="s">
        <v>1484</v>
      </c>
      <c r="H980" s="22" t="s">
        <v>1979</v>
      </c>
      <c r="I980" s="145" t="s">
        <v>1981</v>
      </c>
      <c r="J980" s="426">
        <v>2.521865975820285</v>
      </c>
      <c r="K980" s="426">
        <v>1.8263257537770001</v>
      </c>
      <c r="L980" s="488">
        <v>194.6</v>
      </c>
      <c r="M980" s="498"/>
      <c r="N980" s="498"/>
      <c r="O980" s="498"/>
      <c r="P980" s="498"/>
      <c r="Q980" s="498"/>
      <c r="R980" s="498"/>
      <c r="S980" s="498"/>
      <c r="T980" s="498"/>
      <c r="U980" s="498"/>
      <c r="V980" s="498"/>
      <c r="W980" s="498"/>
      <c r="X980" s="498"/>
      <c r="Y980" s="498"/>
      <c r="Z980" s="498"/>
      <c r="AA980" s="498"/>
      <c r="AB980" s="498"/>
      <c r="AC980" s="498"/>
      <c r="AD980" s="498"/>
      <c r="AE980" s="498"/>
      <c r="AF980" s="498"/>
      <c r="AG980" s="585"/>
      <c r="AH980" s="498"/>
      <c r="AI980" s="498">
        <f t="shared" si="78"/>
        <v>0</v>
      </c>
      <c r="AJ980" s="498">
        <f t="shared" si="79"/>
        <v>0</v>
      </c>
      <c r="AK980" s="498"/>
      <c r="AL980" s="498"/>
      <c r="AM980" s="498"/>
      <c r="AN980" s="498"/>
      <c r="AO980" s="498"/>
      <c r="AP980" s="498"/>
      <c r="AQ980" s="498"/>
      <c r="AR980" s="498"/>
      <c r="AS980" s="498"/>
      <c r="AT980" s="498"/>
      <c r="AU980" s="498"/>
      <c r="AV980" s="498"/>
      <c r="AW980" s="498"/>
      <c r="AX980" s="498"/>
      <c r="AY980" s="498"/>
      <c r="AZ980" s="498"/>
      <c r="BA980" s="498"/>
      <c r="BB980" s="498"/>
      <c r="BC980" s="498"/>
      <c r="BD980" s="498"/>
      <c r="BE980" s="498"/>
      <c r="BF980" s="498"/>
      <c r="BG980" s="256">
        <f t="shared" si="80"/>
        <v>0</v>
      </c>
      <c r="BH980" s="26">
        <f t="shared" si="81"/>
        <v>0</v>
      </c>
      <c r="BI980" s="514">
        <f t="shared" si="77"/>
        <v>0</v>
      </c>
      <c r="BJ980" s="515">
        <v>0</v>
      </c>
      <c r="BK980" s="515">
        <v>0</v>
      </c>
      <c r="BL980" s="515">
        <v>0</v>
      </c>
      <c r="BM980" s="515">
        <v>0</v>
      </c>
      <c r="BN980" s="515">
        <v>0</v>
      </c>
      <c r="BO980" s="515">
        <v>0</v>
      </c>
      <c r="BP980" s="515">
        <v>0</v>
      </c>
      <c r="BQ980" s="515">
        <v>0</v>
      </c>
      <c r="BR980" s="515">
        <v>0</v>
      </c>
      <c r="BS980" s="515">
        <v>0</v>
      </c>
      <c r="BT980" s="515">
        <v>0</v>
      </c>
      <c r="BU980" s="515">
        <v>0</v>
      </c>
      <c r="BV980" s="515">
        <v>0</v>
      </c>
      <c r="BW980" s="515">
        <v>0</v>
      </c>
      <c r="BX980" s="515">
        <v>0</v>
      </c>
      <c r="BY980" s="515">
        <v>0</v>
      </c>
      <c r="BZ980" s="515">
        <v>0</v>
      </c>
      <c r="CA980" s="515">
        <v>0</v>
      </c>
      <c r="CB980" s="515">
        <v>0</v>
      </c>
      <c r="CC980" s="515">
        <v>0</v>
      </c>
      <c r="CD980" s="515">
        <v>0</v>
      </c>
      <c r="CE980" s="515">
        <v>0</v>
      </c>
      <c r="CF980" s="515">
        <v>0</v>
      </c>
      <c r="CG980" s="516">
        <v>0</v>
      </c>
      <c r="CH980" s="501">
        <v>6494000.4773040004</v>
      </c>
      <c r="CI980" s="501">
        <v>6494000.4773040004</v>
      </c>
      <c r="CJ980" s="501">
        <v>7483939.5744539993</v>
      </c>
      <c r="CK980" s="257" t="s">
        <v>1976</v>
      </c>
      <c r="CL980" s="108">
        <v>1.64</v>
      </c>
      <c r="CM980" s="245">
        <v>1.64</v>
      </c>
      <c r="CN980" s="109">
        <v>1.89</v>
      </c>
      <c r="CO980" s="436"/>
      <c r="CP980" s="436"/>
      <c r="CQ980" s="436"/>
      <c r="CR980" s="273"/>
      <c r="CS980" s="447">
        <v>220.79202412874284</v>
      </c>
      <c r="CT980" s="448">
        <v>220.79202412874284</v>
      </c>
      <c r="CU980" s="441">
        <v>1.6207175434690073</v>
      </c>
      <c r="CV980" s="442">
        <v>1.6207175434690073</v>
      </c>
      <c r="CW980" s="450" t="s">
        <v>2261</v>
      </c>
      <c r="CX980" s="242"/>
      <c r="CY980" s="436"/>
      <c r="CZ980" s="436"/>
      <c r="DA980" s="437"/>
      <c r="DB980" s="438"/>
      <c r="DC980" s="457">
        <v>118724</v>
      </c>
      <c r="DD980" s="458">
        <v>418</v>
      </c>
      <c r="DE980" s="459">
        <v>3990</v>
      </c>
      <c r="DF980" s="357">
        <v>41044</v>
      </c>
    </row>
    <row r="981" spans="1:110" ht="35.25" customHeight="1" x14ac:dyDescent="0.25">
      <c r="A981" s="401" t="s">
        <v>56</v>
      </c>
      <c r="B981" s="48" t="s">
        <v>57</v>
      </c>
      <c r="C981" s="48" t="s">
        <v>1464</v>
      </c>
      <c r="D981" s="145" t="s">
        <v>1603</v>
      </c>
      <c r="E981" s="145" t="s">
        <v>1484</v>
      </c>
      <c r="F981" s="145" t="s">
        <v>1652</v>
      </c>
      <c r="G981" s="14" t="s">
        <v>1484</v>
      </c>
      <c r="H981" s="22" t="s">
        <v>1983</v>
      </c>
      <c r="I981" s="145" t="s">
        <v>1981</v>
      </c>
      <c r="J981" s="426">
        <v>2.4498126622254199</v>
      </c>
      <c r="K981" s="426">
        <v>1.410416663733</v>
      </c>
      <c r="L981" s="488">
        <v>337.8</v>
      </c>
      <c r="M981" s="498"/>
      <c r="N981" s="498"/>
      <c r="O981" s="498"/>
      <c r="P981" s="498"/>
      <c r="Q981" s="498"/>
      <c r="R981" s="498"/>
      <c r="S981" s="498"/>
      <c r="T981" s="498"/>
      <c r="U981" s="498"/>
      <c r="V981" s="498"/>
      <c r="W981" s="498"/>
      <c r="X981" s="498"/>
      <c r="Y981" s="498"/>
      <c r="Z981" s="498"/>
      <c r="AA981" s="498"/>
      <c r="AB981" s="498"/>
      <c r="AC981" s="498"/>
      <c r="AD981" s="498"/>
      <c r="AE981" s="498"/>
      <c r="AF981" s="498"/>
      <c r="AG981" s="585"/>
      <c r="AH981" s="498"/>
      <c r="AI981" s="498">
        <f t="shared" si="78"/>
        <v>0</v>
      </c>
      <c r="AJ981" s="498">
        <f t="shared" si="79"/>
        <v>0</v>
      </c>
      <c r="AK981" s="498"/>
      <c r="AL981" s="498"/>
      <c r="AM981" s="498"/>
      <c r="AN981" s="498"/>
      <c r="AO981" s="498"/>
      <c r="AP981" s="498"/>
      <c r="AQ981" s="498"/>
      <c r="AR981" s="498"/>
      <c r="AS981" s="498"/>
      <c r="AT981" s="498"/>
      <c r="AU981" s="498"/>
      <c r="AV981" s="498"/>
      <c r="AW981" s="498"/>
      <c r="AX981" s="498"/>
      <c r="AY981" s="498"/>
      <c r="AZ981" s="498"/>
      <c r="BA981" s="498"/>
      <c r="BB981" s="498"/>
      <c r="BC981" s="498"/>
      <c r="BD981" s="498"/>
      <c r="BE981" s="498"/>
      <c r="BF981" s="498"/>
      <c r="BG981" s="256">
        <f t="shared" si="80"/>
        <v>0</v>
      </c>
      <c r="BH981" s="26">
        <f t="shared" si="81"/>
        <v>0</v>
      </c>
      <c r="BI981" s="514">
        <f t="shared" si="77"/>
        <v>0</v>
      </c>
      <c r="BJ981" s="515">
        <v>0</v>
      </c>
      <c r="BK981" s="515">
        <v>0</v>
      </c>
      <c r="BL981" s="515">
        <v>0</v>
      </c>
      <c r="BM981" s="515">
        <v>0</v>
      </c>
      <c r="BN981" s="515">
        <v>0</v>
      </c>
      <c r="BO981" s="515">
        <v>0</v>
      </c>
      <c r="BP981" s="515">
        <v>0</v>
      </c>
      <c r="BQ981" s="515">
        <v>0</v>
      </c>
      <c r="BR981" s="515">
        <v>0</v>
      </c>
      <c r="BS981" s="515">
        <v>0</v>
      </c>
      <c r="BT981" s="515">
        <v>0</v>
      </c>
      <c r="BU981" s="515">
        <v>0</v>
      </c>
      <c r="BV981" s="515">
        <v>0</v>
      </c>
      <c r="BW981" s="515">
        <v>0</v>
      </c>
      <c r="BX981" s="515">
        <v>0</v>
      </c>
      <c r="BY981" s="515">
        <v>0</v>
      </c>
      <c r="BZ981" s="515">
        <v>0</v>
      </c>
      <c r="CA981" s="515">
        <v>0</v>
      </c>
      <c r="CB981" s="515">
        <v>0</v>
      </c>
      <c r="CC981" s="515">
        <v>0</v>
      </c>
      <c r="CD981" s="515">
        <v>0</v>
      </c>
      <c r="CE981" s="515">
        <v>0</v>
      </c>
      <c r="CF981" s="515">
        <v>0</v>
      </c>
      <c r="CG981" s="516">
        <v>0</v>
      </c>
      <c r="CH981" s="501">
        <v>6482446.3672932005</v>
      </c>
      <c r="CI981" s="501">
        <v>6482446.3672932005</v>
      </c>
      <c r="CJ981" s="501">
        <v>6317288.4980628006</v>
      </c>
      <c r="CK981" s="257" t="s">
        <v>1976</v>
      </c>
      <c r="CL981" s="108">
        <v>1.57</v>
      </c>
      <c r="CM981" s="245">
        <v>1.57</v>
      </c>
      <c r="CN981" s="109">
        <v>1.53</v>
      </c>
      <c r="CO981" s="436"/>
      <c r="CP981" s="436"/>
      <c r="CQ981" s="436"/>
      <c r="CR981" s="273"/>
      <c r="CS981" s="447">
        <v>186.71184463906931</v>
      </c>
      <c r="CT981" s="448">
        <v>186.71184463906931</v>
      </c>
      <c r="CU981" s="441">
        <v>0.87018549493241049</v>
      </c>
      <c r="CV981" s="442">
        <v>0.87018549493241049</v>
      </c>
      <c r="CW981" s="450" t="s">
        <v>2213</v>
      </c>
      <c r="CX981" s="242"/>
      <c r="CY981" s="436"/>
      <c r="CZ981" s="436"/>
      <c r="DA981" s="437"/>
      <c r="DB981" s="438"/>
      <c r="DC981" s="457">
        <v>0</v>
      </c>
      <c r="DD981" s="458">
        <v>59279</v>
      </c>
      <c r="DE981" s="459">
        <v>36467</v>
      </c>
      <c r="DF981" s="357">
        <v>31915.333333333332</v>
      </c>
    </row>
    <row r="982" spans="1:110" ht="35.25" customHeight="1" x14ac:dyDescent="0.25">
      <c r="A982" s="401" t="s">
        <v>56</v>
      </c>
      <c r="B982" s="48" t="s">
        <v>57</v>
      </c>
      <c r="C982" s="48" t="s">
        <v>1464</v>
      </c>
      <c r="D982" s="145" t="s">
        <v>1603</v>
      </c>
      <c r="E982" s="145" t="s">
        <v>1484</v>
      </c>
      <c r="F982" s="145" t="s">
        <v>1653</v>
      </c>
      <c r="G982" s="14" t="s">
        <v>1484</v>
      </c>
      <c r="H982" s="22" t="s">
        <v>1979</v>
      </c>
      <c r="I982" s="145" t="s">
        <v>1981</v>
      </c>
      <c r="J982" s="426">
        <v>2.2336527214408242</v>
      </c>
      <c r="K982" s="426">
        <v>1.7990530265610001</v>
      </c>
      <c r="L982" s="488">
        <v>29.3</v>
      </c>
      <c r="M982" s="498"/>
      <c r="N982" s="498"/>
      <c r="O982" s="498"/>
      <c r="P982" s="498"/>
      <c r="Q982" s="498"/>
      <c r="R982" s="498"/>
      <c r="S982" s="498"/>
      <c r="T982" s="498"/>
      <c r="U982" s="498"/>
      <c r="V982" s="498"/>
      <c r="W982" s="498"/>
      <c r="X982" s="498"/>
      <c r="Y982" s="498"/>
      <c r="Z982" s="498"/>
      <c r="AA982" s="498"/>
      <c r="AB982" s="498"/>
      <c r="AC982" s="498">
        <v>1</v>
      </c>
      <c r="AD982" s="498">
        <v>1</v>
      </c>
      <c r="AE982" s="498"/>
      <c r="AF982" s="498"/>
      <c r="AG982" s="585"/>
      <c r="AH982" s="498"/>
      <c r="AI982" s="498">
        <f t="shared" si="78"/>
        <v>1</v>
      </c>
      <c r="AJ982" s="498">
        <f t="shared" si="79"/>
        <v>1</v>
      </c>
      <c r="AK982" s="498"/>
      <c r="AL982" s="498"/>
      <c r="AM982" s="498"/>
      <c r="AN982" s="498"/>
      <c r="AO982" s="498"/>
      <c r="AP982" s="498"/>
      <c r="AQ982" s="498"/>
      <c r="AR982" s="498"/>
      <c r="AS982" s="498"/>
      <c r="AT982" s="498"/>
      <c r="AU982" s="498"/>
      <c r="AV982" s="498"/>
      <c r="AW982" s="498"/>
      <c r="AX982" s="498"/>
      <c r="AY982" s="498"/>
      <c r="AZ982" s="498"/>
      <c r="BA982" s="498">
        <v>30</v>
      </c>
      <c r="BB982" s="498">
        <v>30</v>
      </c>
      <c r="BC982" s="498"/>
      <c r="BD982" s="498"/>
      <c r="BE982" s="498"/>
      <c r="BF982" s="498"/>
      <c r="BG982" s="256">
        <f t="shared" si="80"/>
        <v>30</v>
      </c>
      <c r="BH982" s="26">
        <f t="shared" si="81"/>
        <v>30</v>
      </c>
      <c r="BI982" s="514">
        <f t="shared" si="77"/>
        <v>8.5714285714285715E-2</v>
      </c>
      <c r="BJ982" s="515">
        <v>0</v>
      </c>
      <c r="BK982" s="515">
        <v>0</v>
      </c>
      <c r="BL982" s="515">
        <v>0</v>
      </c>
      <c r="BM982" s="515">
        <v>0</v>
      </c>
      <c r="BN982" s="515">
        <v>0</v>
      </c>
      <c r="BO982" s="515">
        <v>0</v>
      </c>
      <c r="BP982" s="515">
        <v>0</v>
      </c>
      <c r="BQ982" s="515">
        <v>0</v>
      </c>
      <c r="BR982" s="515">
        <v>0</v>
      </c>
      <c r="BS982" s="515">
        <v>0</v>
      </c>
      <c r="BT982" s="515">
        <v>0</v>
      </c>
      <c r="BU982" s="515">
        <v>0</v>
      </c>
      <c r="BV982" s="515">
        <v>0</v>
      </c>
      <c r="BW982" s="515">
        <v>0</v>
      </c>
      <c r="BX982" s="515">
        <v>0</v>
      </c>
      <c r="BY982" s="515">
        <v>0</v>
      </c>
      <c r="BZ982" s="515">
        <v>35215.200000000004</v>
      </c>
      <c r="CA982" s="515">
        <v>35215.200000000004</v>
      </c>
      <c r="CB982" s="515">
        <v>0</v>
      </c>
      <c r="CC982" s="515">
        <v>0</v>
      </c>
      <c r="CD982" s="515">
        <v>0</v>
      </c>
      <c r="CE982" s="515">
        <v>0</v>
      </c>
      <c r="CF982" s="515">
        <v>35215.200000000004</v>
      </c>
      <c r="CG982" s="516">
        <v>35215.200000000004</v>
      </c>
      <c r="CH982" s="501">
        <v>349547.41232640005</v>
      </c>
      <c r="CI982" s="501">
        <v>349547.41232640005</v>
      </c>
      <c r="CJ982" s="501">
        <v>382317.48223199998</v>
      </c>
      <c r="CK982" s="257" t="s">
        <v>1976</v>
      </c>
      <c r="CL982" s="108">
        <v>0.32</v>
      </c>
      <c r="CM982" s="245">
        <v>0.32</v>
      </c>
      <c r="CN982" s="109">
        <v>0.35</v>
      </c>
      <c r="CO982" s="436"/>
      <c r="CP982" s="436"/>
      <c r="CQ982" s="436"/>
      <c r="CR982" s="273"/>
      <c r="CS982" s="447">
        <v>79.295326390143074</v>
      </c>
      <c r="CT982" s="448">
        <v>79.295326390143074</v>
      </c>
      <c r="CU982" s="441">
        <v>0.90197258844540773</v>
      </c>
      <c r="CV982" s="442">
        <v>0.90197258844540773</v>
      </c>
      <c r="CW982" s="450" t="s">
        <v>2213</v>
      </c>
      <c r="CX982" s="242"/>
      <c r="CY982" s="436"/>
      <c r="CZ982" s="436"/>
      <c r="DA982" s="437"/>
      <c r="DB982" s="438"/>
      <c r="DC982" s="457">
        <v>4465</v>
      </c>
      <c r="DD982" s="458">
        <v>0</v>
      </c>
      <c r="DE982" s="459">
        <v>0</v>
      </c>
      <c r="DF982" s="357">
        <v>1488.3333333333333</v>
      </c>
    </row>
    <row r="983" spans="1:110" ht="35.25" customHeight="1" x14ac:dyDescent="0.25">
      <c r="A983" s="401" t="s">
        <v>56</v>
      </c>
      <c r="B983" s="48" t="s">
        <v>57</v>
      </c>
      <c r="C983" s="48" t="s">
        <v>1464</v>
      </c>
      <c r="D983" s="145" t="s">
        <v>1603</v>
      </c>
      <c r="E983" s="145" t="s">
        <v>1484</v>
      </c>
      <c r="F983" s="145" t="s">
        <v>1654</v>
      </c>
      <c r="G983" s="14" t="s">
        <v>1484</v>
      </c>
      <c r="H983" s="22" t="s">
        <v>1978</v>
      </c>
      <c r="I983" s="145" t="s">
        <v>1981</v>
      </c>
      <c r="J983" s="426">
        <v>2.2696793782382572</v>
      </c>
      <c r="K983" s="426">
        <v>3.8172348405450003</v>
      </c>
      <c r="L983" s="488">
        <v>571.20000000000005</v>
      </c>
      <c r="M983" s="498"/>
      <c r="N983" s="498"/>
      <c r="O983" s="498"/>
      <c r="P983" s="498"/>
      <c r="Q983" s="498"/>
      <c r="R983" s="498"/>
      <c r="S983" s="498"/>
      <c r="T983" s="498"/>
      <c r="U983" s="498"/>
      <c r="V983" s="498"/>
      <c r="W983" s="498"/>
      <c r="X983" s="498"/>
      <c r="Y983" s="498"/>
      <c r="Z983" s="498"/>
      <c r="AA983" s="498"/>
      <c r="AB983" s="498"/>
      <c r="AC983" s="498">
        <v>3</v>
      </c>
      <c r="AD983" s="498">
        <v>3</v>
      </c>
      <c r="AE983" s="498"/>
      <c r="AF983" s="498"/>
      <c r="AG983" s="585"/>
      <c r="AH983" s="498"/>
      <c r="AI983" s="498">
        <f t="shared" si="78"/>
        <v>3</v>
      </c>
      <c r="AJ983" s="498">
        <f t="shared" si="79"/>
        <v>3</v>
      </c>
      <c r="AK983" s="498"/>
      <c r="AL983" s="498"/>
      <c r="AM983" s="498"/>
      <c r="AN983" s="498"/>
      <c r="AO983" s="498"/>
      <c r="AP983" s="498"/>
      <c r="AQ983" s="498"/>
      <c r="AR983" s="498"/>
      <c r="AS983" s="498"/>
      <c r="AT983" s="498"/>
      <c r="AU983" s="498"/>
      <c r="AV983" s="498"/>
      <c r="AW983" s="498"/>
      <c r="AX983" s="498"/>
      <c r="AY983" s="498"/>
      <c r="AZ983" s="498"/>
      <c r="BA983" s="498">
        <v>13.8</v>
      </c>
      <c r="BB983" s="498">
        <v>13.8</v>
      </c>
      <c r="BC983" s="498"/>
      <c r="BD983" s="498"/>
      <c r="BE983" s="498"/>
      <c r="BF983" s="498"/>
      <c r="BG983" s="256">
        <f t="shared" si="80"/>
        <v>13.8</v>
      </c>
      <c r="BH983" s="26">
        <f t="shared" si="81"/>
        <v>13.8</v>
      </c>
      <c r="BI983" s="514">
        <f t="shared" si="77"/>
        <v>7.8409090909090911E-3</v>
      </c>
      <c r="BJ983" s="515">
        <v>0</v>
      </c>
      <c r="BK983" s="515">
        <v>0</v>
      </c>
      <c r="BL983" s="515">
        <v>0</v>
      </c>
      <c r="BM983" s="515">
        <v>0</v>
      </c>
      <c r="BN983" s="515">
        <v>0</v>
      </c>
      <c r="BO983" s="515">
        <v>0</v>
      </c>
      <c r="BP983" s="515">
        <v>0</v>
      </c>
      <c r="BQ983" s="515">
        <v>0</v>
      </c>
      <c r="BR983" s="515">
        <v>0</v>
      </c>
      <c r="BS983" s="515">
        <v>0</v>
      </c>
      <c r="BT983" s="515">
        <v>0</v>
      </c>
      <c r="BU983" s="515">
        <v>0</v>
      </c>
      <c r="BV983" s="515">
        <v>0</v>
      </c>
      <c r="BW983" s="515">
        <v>0</v>
      </c>
      <c r="BX983" s="515">
        <v>0</v>
      </c>
      <c r="BY983" s="515">
        <v>0</v>
      </c>
      <c r="BZ983" s="515">
        <v>16198.992</v>
      </c>
      <c r="CA983" s="515">
        <v>16198.992</v>
      </c>
      <c r="CB983" s="515">
        <v>0</v>
      </c>
      <c r="CC983" s="515">
        <v>0</v>
      </c>
      <c r="CD983" s="515">
        <v>0</v>
      </c>
      <c r="CE983" s="515">
        <v>0</v>
      </c>
      <c r="CF983" s="515">
        <v>16198.992</v>
      </c>
      <c r="CG983" s="516">
        <v>16198.992</v>
      </c>
      <c r="CH983" s="501">
        <v>5296484.144739599</v>
      </c>
      <c r="CI983" s="501">
        <v>5296484.144739599</v>
      </c>
      <c r="CJ983" s="501">
        <v>7578709.0201151995</v>
      </c>
      <c r="CK983" s="257" t="s">
        <v>1976</v>
      </c>
      <c r="CL983" s="108">
        <v>1.23</v>
      </c>
      <c r="CM983" s="245">
        <v>1.23</v>
      </c>
      <c r="CN983" s="109">
        <v>1.76</v>
      </c>
      <c r="CO983" s="436"/>
      <c r="CP983" s="436"/>
      <c r="CQ983" s="436"/>
      <c r="CR983" s="273"/>
      <c r="CS983" s="447">
        <v>17.830601092896174</v>
      </c>
      <c r="CT983" s="448">
        <v>17.830601092896174</v>
      </c>
      <c r="CU983" s="441">
        <v>0.34289617486338803</v>
      </c>
      <c r="CV983" s="442">
        <v>0.34289617486338803</v>
      </c>
      <c r="CW983" s="450" t="s">
        <v>2302</v>
      </c>
      <c r="CX983" s="242"/>
      <c r="CY983" s="436"/>
      <c r="CZ983" s="436"/>
      <c r="DA983" s="437"/>
      <c r="DB983" s="438"/>
      <c r="DC983" s="457">
        <v>24598</v>
      </c>
      <c r="DD983" s="458">
        <v>0</v>
      </c>
      <c r="DE983" s="459">
        <v>0</v>
      </c>
      <c r="DF983" s="357">
        <v>8199.3333333333339</v>
      </c>
    </row>
    <row r="984" spans="1:110" ht="35.25" customHeight="1" x14ac:dyDescent="0.25">
      <c r="A984" s="401" t="s">
        <v>56</v>
      </c>
      <c r="B984" s="48" t="s">
        <v>57</v>
      </c>
      <c r="C984" s="48" t="s">
        <v>1464</v>
      </c>
      <c r="D984" s="145" t="s">
        <v>1472</v>
      </c>
      <c r="E984" s="145" t="s">
        <v>1473</v>
      </c>
      <c r="F984" s="145" t="s">
        <v>1655</v>
      </c>
      <c r="G984" s="14" t="s">
        <v>1473</v>
      </c>
      <c r="H984" s="22" t="s">
        <v>1978</v>
      </c>
      <c r="I984" s="145" t="s">
        <v>1981</v>
      </c>
      <c r="J984" s="426">
        <v>2.204831396002878</v>
      </c>
      <c r="K984" s="426">
        <v>1.6193181784500001</v>
      </c>
      <c r="L984" s="488">
        <v>185.4</v>
      </c>
      <c r="M984" s="498"/>
      <c r="N984" s="498"/>
      <c r="O984" s="498"/>
      <c r="P984" s="498"/>
      <c r="Q984" s="498"/>
      <c r="R984" s="498"/>
      <c r="S984" s="498"/>
      <c r="T984" s="498"/>
      <c r="U984" s="498"/>
      <c r="V984" s="498"/>
      <c r="W984" s="498"/>
      <c r="X984" s="498"/>
      <c r="Y984" s="498"/>
      <c r="Z984" s="498"/>
      <c r="AA984" s="498"/>
      <c r="AB984" s="498"/>
      <c r="AC984" s="498">
        <v>2</v>
      </c>
      <c r="AD984" s="498">
        <v>2</v>
      </c>
      <c r="AE984" s="498"/>
      <c r="AF984" s="498"/>
      <c r="AG984" s="585"/>
      <c r="AH984" s="498"/>
      <c r="AI984" s="498">
        <f t="shared" si="78"/>
        <v>2</v>
      </c>
      <c r="AJ984" s="498">
        <f t="shared" si="79"/>
        <v>2</v>
      </c>
      <c r="AK984" s="498"/>
      <c r="AL984" s="498"/>
      <c r="AM984" s="498"/>
      <c r="AN984" s="498"/>
      <c r="AO984" s="498"/>
      <c r="AP984" s="498"/>
      <c r="AQ984" s="498"/>
      <c r="AR984" s="498"/>
      <c r="AS984" s="498"/>
      <c r="AT984" s="498"/>
      <c r="AU984" s="498"/>
      <c r="AV984" s="498"/>
      <c r="AW984" s="498"/>
      <c r="AX984" s="498"/>
      <c r="AY984" s="498"/>
      <c r="AZ984" s="498"/>
      <c r="BA984" s="498">
        <v>63.6</v>
      </c>
      <c r="BB984" s="498">
        <v>63.6</v>
      </c>
      <c r="BC984" s="498"/>
      <c r="BD984" s="498"/>
      <c r="BE984" s="498"/>
      <c r="BF984" s="498"/>
      <c r="BG984" s="256">
        <f t="shared" si="80"/>
        <v>63.6</v>
      </c>
      <c r="BH984" s="26">
        <f t="shared" si="81"/>
        <v>63.6</v>
      </c>
      <c r="BI984" s="514">
        <f t="shared" si="77"/>
        <v>6.0571428571428575E-2</v>
      </c>
      <c r="BJ984" s="515">
        <v>0</v>
      </c>
      <c r="BK984" s="515">
        <v>0</v>
      </c>
      <c r="BL984" s="515">
        <v>0</v>
      </c>
      <c r="BM984" s="515">
        <v>0</v>
      </c>
      <c r="BN984" s="515">
        <v>0</v>
      </c>
      <c r="BO984" s="515">
        <v>0</v>
      </c>
      <c r="BP984" s="515">
        <v>0</v>
      </c>
      <c r="BQ984" s="515">
        <v>0</v>
      </c>
      <c r="BR984" s="515">
        <v>0</v>
      </c>
      <c r="BS984" s="515">
        <v>0</v>
      </c>
      <c r="BT984" s="515">
        <v>0</v>
      </c>
      <c r="BU984" s="515">
        <v>0</v>
      </c>
      <c r="BV984" s="515">
        <v>0</v>
      </c>
      <c r="BW984" s="515">
        <v>0</v>
      </c>
      <c r="BX984" s="515">
        <v>0</v>
      </c>
      <c r="BY984" s="515">
        <v>0</v>
      </c>
      <c r="BZ984" s="515">
        <v>74656.224000000002</v>
      </c>
      <c r="CA984" s="515">
        <v>74656.224000000002</v>
      </c>
      <c r="CB984" s="515">
        <v>0</v>
      </c>
      <c r="CC984" s="515">
        <v>0</v>
      </c>
      <c r="CD984" s="515">
        <v>0</v>
      </c>
      <c r="CE984" s="515">
        <v>0</v>
      </c>
      <c r="CF984" s="515">
        <v>74656.224000000002</v>
      </c>
      <c r="CG984" s="516">
        <v>74656.224000000002</v>
      </c>
      <c r="CH984" s="501">
        <v>1541760.0000000002</v>
      </c>
      <c r="CI984" s="501">
        <v>1541760.0000000002</v>
      </c>
      <c r="CJ984" s="501">
        <v>3679200.0000000005</v>
      </c>
      <c r="CK984" s="257" t="s">
        <v>1976</v>
      </c>
      <c r="CL984" s="108">
        <v>0.44</v>
      </c>
      <c r="CM984" s="245">
        <v>0.44</v>
      </c>
      <c r="CN984" s="109">
        <v>1.05</v>
      </c>
      <c r="CO984" s="436"/>
      <c r="CP984" s="436"/>
      <c r="CQ984" s="436"/>
      <c r="CR984" s="273"/>
      <c r="CS984" s="447">
        <v>343.6804242131488</v>
      </c>
      <c r="CT984" s="448">
        <v>232.30660504985596</v>
      </c>
      <c r="CU984" s="441">
        <v>1.5889534603848048</v>
      </c>
      <c r="CV984" s="442">
        <v>1.2524712291657316</v>
      </c>
      <c r="CW984" s="450" t="s">
        <v>2246</v>
      </c>
      <c r="CX984" s="242"/>
      <c r="CY984" s="436"/>
      <c r="CZ984" s="436"/>
      <c r="DA984" s="437"/>
      <c r="DB984" s="438"/>
      <c r="DC984" s="457">
        <v>0</v>
      </c>
      <c r="DD984" s="458">
        <v>44976</v>
      </c>
      <c r="DE984" s="459">
        <v>62635</v>
      </c>
      <c r="DF984" s="357">
        <v>35870.333333333336</v>
      </c>
    </row>
    <row r="985" spans="1:110" ht="35.25" customHeight="1" x14ac:dyDescent="0.25">
      <c r="A985" s="401" t="s">
        <v>56</v>
      </c>
      <c r="B985" s="48" t="s">
        <v>57</v>
      </c>
      <c r="C985" s="48" t="s">
        <v>1464</v>
      </c>
      <c r="D985" s="145" t="s">
        <v>1472</v>
      </c>
      <c r="E985" s="145" t="s">
        <v>1473</v>
      </c>
      <c r="F985" s="145" t="s">
        <v>1656</v>
      </c>
      <c r="G985" s="14" t="s">
        <v>1473</v>
      </c>
      <c r="H985" s="22" t="s">
        <v>1979</v>
      </c>
      <c r="I985" s="145" t="s">
        <v>1981</v>
      </c>
      <c r="J985" s="426">
        <v>2.2552687155192839</v>
      </c>
      <c r="K985" s="426">
        <v>3.6267045379109999</v>
      </c>
      <c r="L985" s="488">
        <v>421</v>
      </c>
      <c r="M985" s="498"/>
      <c r="N985" s="498"/>
      <c r="O985" s="498"/>
      <c r="P985" s="498"/>
      <c r="Q985" s="498"/>
      <c r="R985" s="498"/>
      <c r="S985" s="498"/>
      <c r="T985" s="498"/>
      <c r="U985" s="498"/>
      <c r="V985" s="498"/>
      <c r="W985" s="498"/>
      <c r="X985" s="498"/>
      <c r="Y985" s="498"/>
      <c r="Z985" s="498"/>
      <c r="AA985" s="498"/>
      <c r="AB985" s="498"/>
      <c r="AC985" s="498">
        <v>1</v>
      </c>
      <c r="AD985" s="498">
        <v>1</v>
      </c>
      <c r="AE985" s="498"/>
      <c r="AF985" s="498"/>
      <c r="AG985" s="585"/>
      <c r="AH985" s="498"/>
      <c r="AI985" s="498">
        <f t="shared" si="78"/>
        <v>1</v>
      </c>
      <c r="AJ985" s="498">
        <f t="shared" si="79"/>
        <v>1</v>
      </c>
      <c r="AK985" s="498"/>
      <c r="AL985" s="498"/>
      <c r="AM985" s="498"/>
      <c r="AN985" s="498"/>
      <c r="AO985" s="498"/>
      <c r="AP985" s="498"/>
      <c r="AQ985" s="498"/>
      <c r="AR985" s="498"/>
      <c r="AS985" s="498"/>
      <c r="AT985" s="498"/>
      <c r="AU985" s="498"/>
      <c r="AV985" s="498"/>
      <c r="AW985" s="498"/>
      <c r="AX985" s="498"/>
      <c r="AY985" s="498"/>
      <c r="AZ985" s="498"/>
      <c r="BA985" s="498">
        <v>4.3</v>
      </c>
      <c r="BB985" s="498">
        <v>4.3</v>
      </c>
      <c r="BC985" s="498"/>
      <c r="BD985" s="498"/>
      <c r="BE985" s="498"/>
      <c r="BF985" s="498"/>
      <c r="BG985" s="256">
        <f t="shared" si="80"/>
        <v>4.3</v>
      </c>
      <c r="BH985" s="26">
        <f t="shared" si="81"/>
        <v>4.3</v>
      </c>
      <c r="BI985" s="514">
        <f t="shared" si="77"/>
        <v>1.8942731277533039E-3</v>
      </c>
      <c r="BJ985" s="515">
        <v>0</v>
      </c>
      <c r="BK985" s="515">
        <v>0</v>
      </c>
      <c r="BL985" s="515">
        <v>0</v>
      </c>
      <c r="BM985" s="515">
        <v>0</v>
      </c>
      <c r="BN985" s="515">
        <v>0</v>
      </c>
      <c r="BO985" s="515">
        <v>0</v>
      </c>
      <c r="BP985" s="515">
        <v>0</v>
      </c>
      <c r="BQ985" s="515">
        <v>0</v>
      </c>
      <c r="BR985" s="515">
        <v>0</v>
      </c>
      <c r="BS985" s="515">
        <v>0</v>
      </c>
      <c r="BT985" s="515">
        <v>0</v>
      </c>
      <c r="BU985" s="515">
        <v>0</v>
      </c>
      <c r="BV985" s="515">
        <v>0</v>
      </c>
      <c r="BW985" s="515">
        <v>0</v>
      </c>
      <c r="BX985" s="515">
        <v>0</v>
      </c>
      <c r="BY985" s="515">
        <v>0</v>
      </c>
      <c r="BZ985" s="515">
        <v>5047.5120000000006</v>
      </c>
      <c r="CA985" s="515">
        <v>5047.5120000000006</v>
      </c>
      <c r="CB985" s="515">
        <v>0</v>
      </c>
      <c r="CC985" s="515">
        <v>0</v>
      </c>
      <c r="CD985" s="515">
        <v>0</v>
      </c>
      <c r="CE985" s="515">
        <v>0</v>
      </c>
      <c r="CF985" s="515">
        <v>5047.5120000000006</v>
      </c>
      <c r="CG985" s="516">
        <v>5047.5120000000006</v>
      </c>
      <c r="CH985" s="501">
        <v>4625280.0000000009</v>
      </c>
      <c r="CI985" s="501">
        <v>4625280.0000000009</v>
      </c>
      <c r="CJ985" s="501">
        <v>7954080</v>
      </c>
      <c r="CK985" s="257" t="s">
        <v>1976</v>
      </c>
      <c r="CL985" s="108">
        <v>1.32</v>
      </c>
      <c r="CM985" s="245">
        <v>1.32</v>
      </c>
      <c r="CN985" s="109">
        <v>2.27</v>
      </c>
      <c r="CO985" s="436"/>
      <c r="CP985" s="436"/>
      <c r="CQ985" s="436"/>
      <c r="CR985" s="273"/>
      <c r="CS985" s="447">
        <v>133.1656806468267</v>
      </c>
      <c r="CT985" s="448">
        <v>29.211621240886029</v>
      </c>
      <c r="CU985" s="441">
        <v>0.4253744868729869</v>
      </c>
      <c r="CV985" s="442">
        <v>9.1117061130412347E-2</v>
      </c>
      <c r="CW985" s="450" t="s">
        <v>2227</v>
      </c>
      <c r="CX985" s="242"/>
      <c r="CY985" s="436"/>
      <c r="CZ985" s="436"/>
      <c r="DA985" s="437"/>
      <c r="DB985" s="438"/>
      <c r="DC985" s="457">
        <v>0</v>
      </c>
      <c r="DD985" s="458">
        <v>0</v>
      </c>
      <c r="DE985" s="459">
        <v>0</v>
      </c>
      <c r="DF985" s="357">
        <v>0</v>
      </c>
    </row>
    <row r="986" spans="1:110" ht="35.25" customHeight="1" x14ac:dyDescent="0.25">
      <c r="A986" s="401" t="s">
        <v>56</v>
      </c>
      <c r="B986" s="48" t="s">
        <v>57</v>
      </c>
      <c r="C986" s="48" t="s">
        <v>1464</v>
      </c>
      <c r="D986" s="145" t="s">
        <v>1472</v>
      </c>
      <c r="E986" s="145" t="s">
        <v>1473</v>
      </c>
      <c r="F986" s="145" t="s">
        <v>1657</v>
      </c>
      <c r="G986" s="14" t="s">
        <v>1473</v>
      </c>
      <c r="H986" s="22" t="s">
        <v>1978</v>
      </c>
      <c r="I986" s="145" t="s">
        <v>1981</v>
      </c>
      <c r="J986" s="426">
        <v>2.5506873012582316</v>
      </c>
      <c r="K986" s="426">
        <v>3.7384469619210003</v>
      </c>
      <c r="L986" s="488">
        <v>285.3</v>
      </c>
      <c r="M986" s="498"/>
      <c r="N986" s="498"/>
      <c r="O986" s="498"/>
      <c r="P986" s="498"/>
      <c r="Q986" s="498"/>
      <c r="R986" s="498"/>
      <c r="S986" s="498"/>
      <c r="T986" s="498"/>
      <c r="U986" s="498"/>
      <c r="V986" s="498"/>
      <c r="W986" s="498"/>
      <c r="X986" s="498"/>
      <c r="Y986" s="498"/>
      <c r="Z986" s="498"/>
      <c r="AA986" s="498"/>
      <c r="AB986" s="498"/>
      <c r="AC986" s="498">
        <v>1</v>
      </c>
      <c r="AD986" s="498">
        <v>1</v>
      </c>
      <c r="AE986" s="498"/>
      <c r="AF986" s="498"/>
      <c r="AG986" s="585"/>
      <c r="AH986" s="498"/>
      <c r="AI986" s="498">
        <f t="shared" si="78"/>
        <v>1</v>
      </c>
      <c r="AJ986" s="498">
        <f t="shared" si="79"/>
        <v>1</v>
      </c>
      <c r="AK986" s="498"/>
      <c r="AL986" s="498"/>
      <c r="AM986" s="498"/>
      <c r="AN986" s="498"/>
      <c r="AO986" s="498"/>
      <c r="AP986" s="498"/>
      <c r="AQ986" s="498"/>
      <c r="AR986" s="498"/>
      <c r="AS986" s="498"/>
      <c r="AT986" s="498"/>
      <c r="AU986" s="498"/>
      <c r="AV986" s="498"/>
      <c r="AW986" s="498"/>
      <c r="AX986" s="498"/>
      <c r="AY986" s="498"/>
      <c r="AZ986" s="498"/>
      <c r="BA986" s="498">
        <v>7.44</v>
      </c>
      <c r="BB986" s="498">
        <v>7.44</v>
      </c>
      <c r="BC986" s="498"/>
      <c r="BD986" s="498"/>
      <c r="BE986" s="498"/>
      <c r="BF986" s="498"/>
      <c r="BG986" s="256">
        <f t="shared" si="80"/>
        <v>7.44</v>
      </c>
      <c r="BH986" s="26">
        <f t="shared" si="81"/>
        <v>7.44</v>
      </c>
      <c r="BI986" s="514">
        <f t="shared" si="77"/>
        <v>3.2775330396475773E-3</v>
      </c>
      <c r="BJ986" s="515">
        <v>0</v>
      </c>
      <c r="BK986" s="515">
        <v>0</v>
      </c>
      <c r="BL986" s="515">
        <v>0</v>
      </c>
      <c r="BM986" s="515">
        <v>0</v>
      </c>
      <c r="BN986" s="515">
        <v>0</v>
      </c>
      <c r="BO986" s="515">
        <v>0</v>
      </c>
      <c r="BP986" s="515">
        <v>0</v>
      </c>
      <c r="BQ986" s="515">
        <v>0</v>
      </c>
      <c r="BR986" s="515">
        <v>0</v>
      </c>
      <c r="BS986" s="515">
        <v>0</v>
      </c>
      <c r="BT986" s="515">
        <v>0</v>
      </c>
      <c r="BU986" s="515">
        <v>0</v>
      </c>
      <c r="BV986" s="515">
        <v>0</v>
      </c>
      <c r="BW986" s="515">
        <v>0</v>
      </c>
      <c r="BX986" s="515">
        <v>0</v>
      </c>
      <c r="BY986" s="515">
        <v>0</v>
      </c>
      <c r="BZ986" s="515">
        <v>8733.3696</v>
      </c>
      <c r="CA986" s="515">
        <v>8733.3696</v>
      </c>
      <c r="CB986" s="515">
        <v>0</v>
      </c>
      <c r="CC986" s="515">
        <v>0</v>
      </c>
      <c r="CD986" s="515">
        <v>0</v>
      </c>
      <c r="CE986" s="515">
        <v>0</v>
      </c>
      <c r="CF986" s="515">
        <v>8733.3696</v>
      </c>
      <c r="CG986" s="516">
        <v>8733.3696</v>
      </c>
      <c r="CH986" s="501">
        <v>6061920</v>
      </c>
      <c r="CI986" s="501">
        <v>6061920</v>
      </c>
      <c r="CJ986" s="501">
        <v>7954080</v>
      </c>
      <c r="CK986" s="257" t="s">
        <v>1976</v>
      </c>
      <c r="CL986" s="108">
        <v>1.73</v>
      </c>
      <c r="CM986" s="245">
        <v>1.73</v>
      </c>
      <c r="CN986" s="109">
        <v>2.27</v>
      </c>
      <c r="CO986" s="436"/>
      <c r="CP986" s="436"/>
      <c r="CQ986" s="436"/>
      <c r="CR986" s="273"/>
      <c r="CS986" s="447">
        <v>104.51431911163048</v>
      </c>
      <c r="CT986" s="448">
        <v>0.90824079485680775</v>
      </c>
      <c r="CU986" s="441">
        <v>0.34132086499123276</v>
      </c>
      <c r="CV986" s="442">
        <v>8.1823495032144842E-3</v>
      </c>
      <c r="CW986" s="450" t="s">
        <v>2208</v>
      </c>
      <c r="CX986" s="242"/>
      <c r="CY986" s="436"/>
      <c r="CZ986" s="436"/>
      <c r="DA986" s="437"/>
      <c r="DB986" s="438"/>
      <c r="DC986" s="457">
        <v>0</v>
      </c>
      <c r="DD986" s="458">
        <v>0</v>
      </c>
      <c r="DE986" s="459">
        <v>0</v>
      </c>
      <c r="DF986" s="357">
        <v>0</v>
      </c>
    </row>
    <row r="987" spans="1:110" ht="35.25" customHeight="1" x14ac:dyDescent="0.25">
      <c r="A987" s="401" t="s">
        <v>56</v>
      </c>
      <c r="B987" s="48" t="s">
        <v>57</v>
      </c>
      <c r="C987" s="48" t="s">
        <v>1464</v>
      </c>
      <c r="D987" s="145" t="s">
        <v>1472</v>
      </c>
      <c r="E987" s="145" t="s">
        <v>1473</v>
      </c>
      <c r="F987" s="145" t="s">
        <v>1658</v>
      </c>
      <c r="G987" s="14" t="s">
        <v>1473</v>
      </c>
      <c r="H987" s="22" t="s">
        <v>1978</v>
      </c>
      <c r="I987" s="145" t="s">
        <v>1981</v>
      </c>
      <c r="J987" s="426">
        <v>2.1327780824080129</v>
      </c>
      <c r="K987" s="426">
        <v>1.066098482631</v>
      </c>
      <c r="L987" s="488">
        <v>191.2</v>
      </c>
      <c r="M987" s="498"/>
      <c r="N987" s="498"/>
      <c r="O987" s="498"/>
      <c r="P987" s="498"/>
      <c r="Q987" s="498"/>
      <c r="R987" s="498"/>
      <c r="S987" s="498"/>
      <c r="T987" s="498"/>
      <c r="U987" s="498"/>
      <c r="V987" s="498"/>
      <c r="W987" s="498"/>
      <c r="X987" s="498"/>
      <c r="Y987" s="498"/>
      <c r="Z987" s="498"/>
      <c r="AA987" s="498"/>
      <c r="AB987" s="498"/>
      <c r="AC987" s="498"/>
      <c r="AD987" s="498"/>
      <c r="AE987" s="498"/>
      <c r="AF987" s="498"/>
      <c r="AG987" s="585"/>
      <c r="AH987" s="498"/>
      <c r="AI987" s="498">
        <f t="shared" si="78"/>
        <v>0</v>
      </c>
      <c r="AJ987" s="498">
        <f t="shared" si="79"/>
        <v>0</v>
      </c>
      <c r="AK987" s="498"/>
      <c r="AL987" s="498"/>
      <c r="AM987" s="498"/>
      <c r="AN987" s="498"/>
      <c r="AO987" s="498"/>
      <c r="AP987" s="498"/>
      <c r="AQ987" s="498"/>
      <c r="AR987" s="498"/>
      <c r="AS987" s="498"/>
      <c r="AT987" s="498"/>
      <c r="AU987" s="498"/>
      <c r="AV987" s="498"/>
      <c r="AW987" s="498"/>
      <c r="AX987" s="498"/>
      <c r="AY987" s="498"/>
      <c r="AZ987" s="498"/>
      <c r="BA987" s="498"/>
      <c r="BB987" s="498"/>
      <c r="BC987" s="498"/>
      <c r="BD987" s="498"/>
      <c r="BE987" s="498"/>
      <c r="BF987" s="498"/>
      <c r="BG987" s="256">
        <f t="shared" si="80"/>
        <v>0</v>
      </c>
      <c r="BH987" s="26">
        <f t="shared" si="81"/>
        <v>0</v>
      </c>
      <c r="BI987" s="514">
        <f t="shared" si="77"/>
        <v>0</v>
      </c>
      <c r="BJ987" s="515">
        <v>0</v>
      </c>
      <c r="BK987" s="515">
        <v>0</v>
      </c>
      <c r="BL987" s="515">
        <v>0</v>
      </c>
      <c r="BM987" s="515">
        <v>0</v>
      </c>
      <c r="BN987" s="515">
        <v>0</v>
      </c>
      <c r="BO987" s="515">
        <v>0</v>
      </c>
      <c r="BP987" s="515">
        <v>0</v>
      </c>
      <c r="BQ987" s="515">
        <v>0</v>
      </c>
      <c r="BR987" s="515">
        <v>0</v>
      </c>
      <c r="BS987" s="515">
        <v>0</v>
      </c>
      <c r="BT987" s="515">
        <v>0</v>
      </c>
      <c r="BU987" s="515">
        <v>0</v>
      </c>
      <c r="BV987" s="515">
        <v>0</v>
      </c>
      <c r="BW987" s="515">
        <v>0</v>
      </c>
      <c r="BX987" s="515">
        <v>0</v>
      </c>
      <c r="BY987" s="515">
        <v>0</v>
      </c>
      <c r="BZ987" s="515">
        <v>0</v>
      </c>
      <c r="CA987" s="515">
        <v>0</v>
      </c>
      <c r="CB987" s="515">
        <v>0</v>
      </c>
      <c r="CC987" s="515">
        <v>0</v>
      </c>
      <c r="CD987" s="515">
        <v>0</v>
      </c>
      <c r="CE987" s="515">
        <v>0</v>
      </c>
      <c r="CF987" s="515">
        <v>0</v>
      </c>
      <c r="CG987" s="516">
        <v>0</v>
      </c>
      <c r="CH987" s="501">
        <v>4730400.0000000009</v>
      </c>
      <c r="CI987" s="501">
        <v>4730400.0000000009</v>
      </c>
      <c r="CJ987" s="501">
        <v>5781600</v>
      </c>
      <c r="CK987" s="257" t="s">
        <v>1976</v>
      </c>
      <c r="CL987" s="108">
        <v>1.35</v>
      </c>
      <c r="CM987" s="245">
        <v>1.35</v>
      </c>
      <c r="CN987" s="109">
        <v>1.65</v>
      </c>
      <c r="CO987" s="436"/>
      <c r="CP987" s="436"/>
      <c r="CQ987" s="436"/>
      <c r="CR987" s="273"/>
      <c r="CS987" s="447">
        <v>219.11751856705985</v>
      </c>
      <c r="CT987" s="448">
        <v>114.77151594582789</v>
      </c>
      <c r="CU987" s="441">
        <v>1.0432503276539975</v>
      </c>
      <c r="CV987" s="442">
        <v>0.70773263433813893</v>
      </c>
      <c r="CW987" s="450" t="s">
        <v>2276</v>
      </c>
      <c r="CX987" s="242"/>
      <c r="CY987" s="436"/>
      <c r="CZ987" s="436"/>
      <c r="DA987" s="437"/>
      <c r="DB987" s="438"/>
      <c r="DC987" s="457">
        <v>0</v>
      </c>
      <c r="DD987" s="458">
        <v>0</v>
      </c>
      <c r="DE987" s="459">
        <v>63218</v>
      </c>
      <c r="DF987" s="357">
        <v>21072.666666666668</v>
      </c>
    </row>
    <row r="988" spans="1:110" ht="35.25" customHeight="1" x14ac:dyDescent="0.25">
      <c r="A988" s="401" t="s">
        <v>56</v>
      </c>
      <c r="B988" s="48" t="s">
        <v>57</v>
      </c>
      <c r="C988" s="48" t="s">
        <v>1464</v>
      </c>
      <c r="D988" s="145" t="s">
        <v>1472</v>
      </c>
      <c r="E988" s="145" t="s">
        <v>1473</v>
      </c>
      <c r="F988" s="145" t="s">
        <v>1659</v>
      </c>
      <c r="G988" s="14" t="s">
        <v>1473</v>
      </c>
      <c r="H988" s="22" t="s">
        <v>1979</v>
      </c>
      <c r="I988" s="145" t="s">
        <v>1981</v>
      </c>
      <c r="J988" s="426">
        <v>2.1255727510485261</v>
      </c>
      <c r="K988" s="426">
        <v>2.3412878739180001</v>
      </c>
      <c r="L988" s="488">
        <v>250.5</v>
      </c>
      <c r="M988" s="498"/>
      <c r="N988" s="498"/>
      <c r="O988" s="498"/>
      <c r="P988" s="498"/>
      <c r="Q988" s="498"/>
      <c r="R988" s="498"/>
      <c r="S988" s="498"/>
      <c r="T988" s="498"/>
      <c r="U988" s="498"/>
      <c r="V988" s="498"/>
      <c r="W988" s="498"/>
      <c r="X988" s="498"/>
      <c r="Y988" s="498"/>
      <c r="Z988" s="498"/>
      <c r="AA988" s="498"/>
      <c r="AB988" s="498"/>
      <c r="AC988" s="498">
        <v>3</v>
      </c>
      <c r="AD988" s="498">
        <v>3</v>
      </c>
      <c r="AE988" s="498"/>
      <c r="AF988" s="498"/>
      <c r="AG988" s="585"/>
      <c r="AH988" s="498"/>
      <c r="AI988" s="498">
        <f t="shared" si="78"/>
        <v>3</v>
      </c>
      <c r="AJ988" s="498">
        <f t="shared" si="79"/>
        <v>3</v>
      </c>
      <c r="AK988" s="498"/>
      <c r="AL988" s="498"/>
      <c r="AM988" s="498"/>
      <c r="AN988" s="498"/>
      <c r="AO988" s="498"/>
      <c r="AP988" s="498"/>
      <c r="AQ988" s="498"/>
      <c r="AR988" s="498"/>
      <c r="AS988" s="498"/>
      <c r="AT988" s="498"/>
      <c r="AU988" s="498"/>
      <c r="AV988" s="498"/>
      <c r="AW988" s="498"/>
      <c r="AX988" s="498"/>
      <c r="AY988" s="498"/>
      <c r="AZ988" s="498"/>
      <c r="BA988" s="498">
        <v>16.59</v>
      </c>
      <c r="BB988" s="498">
        <v>16.59</v>
      </c>
      <c r="BC988" s="498"/>
      <c r="BD988" s="498"/>
      <c r="BE988" s="498"/>
      <c r="BF988" s="498"/>
      <c r="BG988" s="256">
        <f t="shared" si="80"/>
        <v>16.59</v>
      </c>
      <c r="BH988" s="26">
        <f t="shared" si="81"/>
        <v>16.59</v>
      </c>
      <c r="BI988" s="514">
        <f t="shared" si="77"/>
        <v>2.0481481481481482E-2</v>
      </c>
      <c r="BJ988" s="515">
        <v>0</v>
      </c>
      <c r="BK988" s="515">
        <v>0</v>
      </c>
      <c r="BL988" s="515">
        <v>0</v>
      </c>
      <c r="BM988" s="515">
        <v>0</v>
      </c>
      <c r="BN988" s="515">
        <v>0</v>
      </c>
      <c r="BO988" s="515">
        <v>0</v>
      </c>
      <c r="BP988" s="515">
        <v>0</v>
      </c>
      <c r="BQ988" s="515">
        <v>0</v>
      </c>
      <c r="BR988" s="515">
        <v>0</v>
      </c>
      <c r="BS988" s="515">
        <v>0</v>
      </c>
      <c r="BT988" s="515">
        <v>0</v>
      </c>
      <c r="BU988" s="515">
        <v>0</v>
      </c>
      <c r="BV988" s="515">
        <v>0</v>
      </c>
      <c r="BW988" s="515">
        <v>0</v>
      </c>
      <c r="BX988" s="515">
        <v>0</v>
      </c>
      <c r="BY988" s="515">
        <v>0</v>
      </c>
      <c r="BZ988" s="515">
        <v>19474.0056</v>
      </c>
      <c r="CA988" s="515">
        <v>19474.0056</v>
      </c>
      <c r="CB988" s="515">
        <v>0</v>
      </c>
      <c r="CC988" s="515">
        <v>0</v>
      </c>
      <c r="CD988" s="515">
        <v>0</v>
      </c>
      <c r="CE988" s="515">
        <v>0</v>
      </c>
      <c r="CF988" s="515">
        <v>19474.0056</v>
      </c>
      <c r="CG988" s="516">
        <v>19474.0056</v>
      </c>
      <c r="CH988" s="501">
        <v>2207520</v>
      </c>
      <c r="CI988" s="501">
        <v>2207520</v>
      </c>
      <c r="CJ988" s="501">
        <v>2838240.0000000005</v>
      </c>
      <c r="CK988" s="257" t="s">
        <v>1976</v>
      </c>
      <c r="CL988" s="108">
        <v>0.63</v>
      </c>
      <c r="CM988" s="245">
        <v>0.63</v>
      </c>
      <c r="CN988" s="109">
        <v>0.81</v>
      </c>
      <c r="CO988" s="436"/>
      <c r="CP988" s="436"/>
      <c r="CQ988" s="436"/>
      <c r="CR988" s="273"/>
      <c r="CS988" s="447">
        <v>724.45979611520022</v>
      </c>
      <c r="CT988" s="448">
        <v>623.06924388632456</v>
      </c>
      <c r="CU988" s="441">
        <v>0.86242716097981764</v>
      </c>
      <c r="CV988" s="442">
        <v>0.53641252358793468</v>
      </c>
      <c r="CW988" s="450" t="s">
        <v>2212</v>
      </c>
      <c r="CX988" s="242"/>
      <c r="CY988" s="436"/>
      <c r="CZ988" s="436"/>
      <c r="DA988" s="437"/>
      <c r="DB988" s="438"/>
      <c r="DC988" s="457">
        <v>0</v>
      </c>
      <c r="DD988" s="458">
        <v>6240</v>
      </c>
      <c r="DE988" s="459">
        <v>418624</v>
      </c>
      <c r="DF988" s="357">
        <v>141621.33333333334</v>
      </c>
    </row>
    <row r="989" spans="1:110" ht="35.25" customHeight="1" x14ac:dyDescent="0.25">
      <c r="A989" s="401" t="s">
        <v>56</v>
      </c>
      <c r="B989" s="48" t="s">
        <v>57</v>
      </c>
      <c r="C989" s="48" t="s">
        <v>1464</v>
      </c>
      <c r="D989" s="145" t="s">
        <v>1472</v>
      </c>
      <c r="E989" s="145" t="s">
        <v>1473</v>
      </c>
      <c r="F989" s="145" t="s">
        <v>1660</v>
      </c>
      <c r="G989" s="14" t="s">
        <v>1473</v>
      </c>
      <c r="H989" s="22" t="s">
        <v>1979</v>
      </c>
      <c r="I989" s="145" t="s">
        <v>1981</v>
      </c>
      <c r="J989" s="426">
        <v>2.3201166977546626</v>
      </c>
      <c r="K989" s="426">
        <v>4.5278408996730004</v>
      </c>
      <c r="L989" s="488">
        <v>598.29999999999995</v>
      </c>
      <c r="M989" s="498"/>
      <c r="N989" s="498"/>
      <c r="O989" s="498"/>
      <c r="P989" s="498"/>
      <c r="Q989" s="498"/>
      <c r="R989" s="498"/>
      <c r="S989" s="498"/>
      <c r="T989" s="498"/>
      <c r="U989" s="498"/>
      <c r="V989" s="498"/>
      <c r="W989" s="498"/>
      <c r="X989" s="498"/>
      <c r="Y989" s="498"/>
      <c r="Z989" s="498"/>
      <c r="AA989" s="498"/>
      <c r="AB989" s="498"/>
      <c r="AC989" s="498">
        <v>4</v>
      </c>
      <c r="AD989" s="498">
        <v>4</v>
      </c>
      <c r="AE989" s="498"/>
      <c r="AF989" s="498"/>
      <c r="AG989" s="585"/>
      <c r="AH989" s="498"/>
      <c r="AI989" s="498">
        <f t="shared" si="78"/>
        <v>4</v>
      </c>
      <c r="AJ989" s="498">
        <f t="shared" si="79"/>
        <v>4</v>
      </c>
      <c r="AK989" s="498"/>
      <c r="AL989" s="498"/>
      <c r="AM989" s="498"/>
      <c r="AN989" s="498"/>
      <c r="AO989" s="498"/>
      <c r="AP989" s="498"/>
      <c r="AQ989" s="498"/>
      <c r="AR989" s="498"/>
      <c r="AS989" s="498"/>
      <c r="AT989" s="498"/>
      <c r="AU989" s="498"/>
      <c r="AV989" s="498"/>
      <c r="AW989" s="498"/>
      <c r="AX989" s="498"/>
      <c r="AY989" s="498"/>
      <c r="AZ989" s="498"/>
      <c r="BA989" s="498">
        <v>22.8</v>
      </c>
      <c r="BB989" s="498">
        <v>22.8</v>
      </c>
      <c r="BC989" s="498"/>
      <c r="BD989" s="498"/>
      <c r="BE989" s="498"/>
      <c r="BF989" s="498"/>
      <c r="BG989" s="256">
        <f t="shared" si="80"/>
        <v>22.8</v>
      </c>
      <c r="BH989" s="26">
        <f t="shared" si="81"/>
        <v>22.8</v>
      </c>
      <c r="BI989" s="514">
        <f t="shared" si="77"/>
        <v>1.4805194805194806E-2</v>
      </c>
      <c r="BJ989" s="515">
        <v>0</v>
      </c>
      <c r="BK989" s="515">
        <v>0</v>
      </c>
      <c r="BL989" s="515">
        <v>0</v>
      </c>
      <c r="BM989" s="515">
        <v>0</v>
      </c>
      <c r="BN989" s="515">
        <v>0</v>
      </c>
      <c r="BO989" s="515">
        <v>0</v>
      </c>
      <c r="BP989" s="515">
        <v>0</v>
      </c>
      <c r="BQ989" s="515">
        <v>0</v>
      </c>
      <c r="BR989" s="515">
        <v>0</v>
      </c>
      <c r="BS989" s="515">
        <v>0</v>
      </c>
      <c r="BT989" s="515">
        <v>0</v>
      </c>
      <c r="BU989" s="515">
        <v>0</v>
      </c>
      <c r="BV989" s="515">
        <v>0</v>
      </c>
      <c r="BW989" s="515">
        <v>0</v>
      </c>
      <c r="BX989" s="515">
        <v>0</v>
      </c>
      <c r="BY989" s="515">
        <v>0</v>
      </c>
      <c r="BZ989" s="515">
        <v>26763.552000000003</v>
      </c>
      <c r="CA989" s="515">
        <v>26763.552000000003</v>
      </c>
      <c r="CB989" s="515">
        <v>0</v>
      </c>
      <c r="CC989" s="515">
        <v>0</v>
      </c>
      <c r="CD989" s="515">
        <v>0</v>
      </c>
      <c r="CE989" s="515">
        <v>0</v>
      </c>
      <c r="CF989" s="515">
        <v>26763.552000000003</v>
      </c>
      <c r="CG989" s="516">
        <v>26763.552000000003</v>
      </c>
      <c r="CH989" s="501">
        <v>4274880</v>
      </c>
      <c r="CI989" s="501">
        <v>4274880</v>
      </c>
      <c r="CJ989" s="501">
        <v>5396160.0000000009</v>
      </c>
      <c r="CK989" s="257" t="s">
        <v>1976</v>
      </c>
      <c r="CL989" s="108">
        <v>1.22</v>
      </c>
      <c r="CM989" s="245">
        <v>1.22</v>
      </c>
      <c r="CN989" s="109">
        <v>1.54</v>
      </c>
      <c r="CO989" s="436"/>
      <c r="CP989" s="436"/>
      <c r="CQ989" s="436"/>
      <c r="CR989" s="273"/>
      <c r="CS989" s="447">
        <v>132.8849577520439</v>
      </c>
      <c r="CT989" s="448">
        <v>29.232735375006097</v>
      </c>
      <c r="CU989" s="441">
        <v>0.39055696414138463</v>
      </c>
      <c r="CV989" s="442">
        <v>5.7270075469237326E-2</v>
      </c>
      <c r="CW989" s="450" t="s">
        <v>2232</v>
      </c>
      <c r="CX989" s="242"/>
      <c r="CY989" s="436"/>
      <c r="CZ989" s="436"/>
      <c r="DA989" s="437"/>
      <c r="DB989" s="438"/>
      <c r="DC989" s="457">
        <v>0</v>
      </c>
      <c r="DD989" s="458">
        <v>0</v>
      </c>
      <c r="DE989" s="459">
        <v>0</v>
      </c>
      <c r="DF989" s="357">
        <v>0</v>
      </c>
    </row>
    <row r="990" spans="1:110" ht="35.25" customHeight="1" x14ac:dyDescent="0.25">
      <c r="A990" s="401" t="s">
        <v>56</v>
      </c>
      <c r="B990" s="48" t="s">
        <v>57</v>
      </c>
      <c r="C990" s="48" t="s">
        <v>1464</v>
      </c>
      <c r="D990" s="145" t="s">
        <v>1603</v>
      </c>
      <c r="E990" s="145" t="s">
        <v>1484</v>
      </c>
      <c r="F990" s="145" t="s">
        <v>1661</v>
      </c>
      <c r="G990" s="14" t="s">
        <v>1484</v>
      </c>
      <c r="H990" s="22" t="s">
        <v>1983</v>
      </c>
      <c r="I990" s="145" t="s">
        <v>1981</v>
      </c>
      <c r="J990" s="426">
        <v>2.3417326918331218</v>
      </c>
      <c r="K990" s="426">
        <v>1.4119318152450002</v>
      </c>
      <c r="L990" s="488">
        <v>57.8</v>
      </c>
      <c r="M990" s="498"/>
      <c r="N990" s="498"/>
      <c r="O990" s="498"/>
      <c r="P990" s="498"/>
      <c r="Q990" s="498"/>
      <c r="R990" s="498"/>
      <c r="S990" s="498"/>
      <c r="T990" s="498"/>
      <c r="U990" s="498"/>
      <c r="V990" s="498"/>
      <c r="W990" s="498"/>
      <c r="X990" s="498"/>
      <c r="Y990" s="498"/>
      <c r="Z990" s="498"/>
      <c r="AA990" s="498"/>
      <c r="AB990" s="498"/>
      <c r="AC990" s="498"/>
      <c r="AD990" s="498"/>
      <c r="AE990" s="498"/>
      <c r="AF990" s="498"/>
      <c r="AG990" s="585"/>
      <c r="AH990" s="498"/>
      <c r="AI990" s="498">
        <f t="shared" si="78"/>
        <v>0</v>
      </c>
      <c r="AJ990" s="498">
        <f t="shared" si="79"/>
        <v>0</v>
      </c>
      <c r="AK990" s="498"/>
      <c r="AL990" s="498"/>
      <c r="AM990" s="498"/>
      <c r="AN990" s="498"/>
      <c r="AO990" s="498"/>
      <c r="AP990" s="498"/>
      <c r="AQ990" s="498"/>
      <c r="AR990" s="498"/>
      <c r="AS990" s="498"/>
      <c r="AT990" s="498"/>
      <c r="AU990" s="498"/>
      <c r="AV990" s="498"/>
      <c r="AW990" s="498"/>
      <c r="AX990" s="498"/>
      <c r="AY990" s="498"/>
      <c r="AZ990" s="498"/>
      <c r="BA990" s="498"/>
      <c r="BB990" s="498"/>
      <c r="BC990" s="498"/>
      <c r="BD990" s="498"/>
      <c r="BE990" s="498"/>
      <c r="BF990" s="498"/>
      <c r="BG990" s="256">
        <f t="shared" si="80"/>
        <v>0</v>
      </c>
      <c r="BH990" s="26">
        <f t="shared" si="81"/>
        <v>0</v>
      </c>
      <c r="BI990" s="514">
        <f t="shared" si="77"/>
        <v>0</v>
      </c>
      <c r="BJ990" s="515">
        <v>0</v>
      </c>
      <c r="BK990" s="515">
        <v>0</v>
      </c>
      <c r="BL990" s="515">
        <v>0</v>
      </c>
      <c r="BM990" s="515">
        <v>0</v>
      </c>
      <c r="BN990" s="515">
        <v>0</v>
      </c>
      <c r="BO990" s="515">
        <v>0</v>
      </c>
      <c r="BP990" s="515">
        <v>0</v>
      </c>
      <c r="BQ990" s="515">
        <v>0</v>
      </c>
      <c r="BR990" s="515">
        <v>0</v>
      </c>
      <c r="BS990" s="515">
        <v>0</v>
      </c>
      <c r="BT990" s="515">
        <v>0</v>
      </c>
      <c r="BU990" s="515">
        <v>0</v>
      </c>
      <c r="BV990" s="515">
        <v>0</v>
      </c>
      <c r="BW990" s="515">
        <v>0</v>
      </c>
      <c r="BX990" s="515">
        <v>0</v>
      </c>
      <c r="BY990" s="515">
        <v>0</v>
      </c>
      <c r="BZ990" s="515">
        <v>0</v>
      </c>
      <c r="CA990" s="515">
        <v>0</v>
      </c>
      <c r="CB990" s="515">
        <v>0</v>
      </c>
      <c r="CC990" s="515">
        <v>0</v>
      </c>
      <c r="CD990" s="515">
        <v>0</v>
      </c>
      <c r="CE990" s="515">
        <v>0</v>
      </c>
      <c r="CF990" s="515">
        <v>0</v>
      </c>
      <c r="CG990" s="516">
        <v>0</v>
      </c>
      <c r="CH990" s="501">
        <v>3617721.3498299997</v>
      </c>
      <c r="CI990" s="501">
        <v>3617721.3498299997</v>
      </c>
      <c r="CJ990" s="501">
        <v>6339625.984464</v>
      </c>
      <c r="CK990" s="257" t="s">
        <v>1976</v>
      </c>
      <c r="CL990" s="108">
        <v>1.05</v>
      </c>
      <c r="CM990" s="245">
        <v>1.05</v>
      </c>
      <c r="CN990" s="109">
        <v>1.84</v>
      </c>
      <c r="CO990" s="436"/>
      <c r="CP990" s="436"/>
      <c r="CQ990" s="436"/>
      <c r="CR990" s="273"/>
      <c r="CS990" s="447">
        <v>340.25834256183111</v>
      </c>
      <c r="CT990" s="448">
        <v>340.25834256183111</v>
      </c>
      <c r="CU990" s="441">
        <v>1.3035437430786276</v>
      </c>
      <c r="CV990" s="442">
        <v>1.3035437430786276</v>
      </c>
      <c r="CW990" s="450" t="s">
        <v>2310</v>
      </c>
      <c r="CX990" s="242"/>
      <c r="CY990" s="436"/>
      <c r="CZ990" s="436"/>
      <c r="DA990" s="437"/>
      <c r="DB990" s="438"/>
      <c r="DC990" s="457">
        <v>0</v>
      </c>
      <c r="DD990" s="458">
        <v>0</v>
      </c>
      <c r="DE990" s="459">
        <v>47881</v>
      </c>
      <c r="DF990" s="357">
        <v>15960.333333333334</v>
      </c>
    </row>
    <row r="991" spans="1:110" ht="35.25" customHeight="1" x14ac:dyDescent="0.25">
      <c r="A991" s="401" t="s">
        <v>56</v>
      </c>
      <c r="B991" s="48" t="s">
        <v>57</v>
      </c>
      <c r="C991" s="48" t="s">
        <v>1464</v>
      </c>
      <c r="D991" s="145" t="s">
        <v>1603</v>
      </c>
      <c r="E991" s="145" t="s">
        <v>1484</v>
      </c>
      <c r="F991" s="145" t="s">
        <v>1662</v>
      </c>
      <c r="G991" s="14" t="s">
        <v>1484</v>
      </c>
      <c r="H991" s="22" t="s">
        <v>1983</v>
      </c>
      <c r="I991" s="145" t="s">
        <v>1981</v>
      </c>
      <c r="J991" s="426">
        <v>2.4137860054279874</v>
      </c>
      <c r="K991" s="426">
        <v>1.5672348452250002</v>
      </c>
      <c r="L991" s="488">
        <v>259.89999999999998</v>
      </c>
      <c r="M991" s="498"/>
      <c r="N991" s="498"/>
      <c r="O991" s="498"/>
      <c r="P991" s="498"/>
      <c r="Q991" s="498"/>
      <c r="R991" s="498"/>
      <c r="S991" s="498"/>
      <c r="T991" s="498"/>
      <c r="U991" s="498"/>
      <c r="V991" s="498"/>
      <c r="W991" s="498"/>
      <c r="X991" s="498"/>
      <c r="Y991" s="498"/>
      <c r="Z991" s="498"/>
      <c r="AA991" s="498"/>
      <c r="AB991" s="498"/>
      <c r="AC991" s="498"/>
      <c r="AD991" s="498"/>
      <c r="AE991" s="498"/>
      <c r="AF991" s="498"/>
      <c r="AG991" s="585"/>
      <c r="AH991" s="498"/>
      <c r="AI991" s="498">
        <f t="shared" si="78"/>
        <v>0</v>
      </c>
      <c r="AJ991" s="498">
        <f t="shared" si="79"/>
        <v>0</v>
      </c>
      <c r="AK991" s="498"/>
      <c r="AL991" s="498"/>
      <c r="AM991" s="498"/>
      <c r="AN991" s="498"/>
      <c r="AO991" s="498"/>
      <c r="AP991" s="498"/>
      <c r="AQ991" s="498"/>
      <c r="AR991" s="498"/>
      <c r="AS991" s="498"/>
      <c r="AT991" s="498"/>
      <c r="AU991" s="498"/>
      <c r="AV991" s="498"/>
      <c r="AW991" s="498"/>
      <c r="AX991" s="498"/>
      <c r="AY991" s="498"/>
      <c r="AZ991" s="498"/>
      <c r="BA991" s="498"/>
      <c r="BB991" s="498"/>
      <c r="BC991" s="498"/>
      <c r="BD991" s="498"/>
      <c r="BE991" s="498"/>
      <c r="BF991" s="498"/>
      <c r="BG991" s="256">
        <f t="shared" si="80"/>
        <v>0</v>
      </c>
      <c r="BH991" s="26">
        <f t="shared" si="81"/>
        <v>0</v>
      </c>
      <c r="BI991" s="514">
        <f t="shared" si="77"/>
        <v>0</v>
      </c>
      <c r="BJ991" s="515">
        <v>0</v>
      </c>
      <c r="BK991" s="515">
        <v>0</v>
      </c>
      <c r="BL991" s="515">
        <v>0</v>
      </c>
      <c r="BM991" s="515">
        <v>0</v>
      </c>
      <c r="BN991" s="515">
        <v>0</v>
      </c>
      <c r="BO991" s="515">
        <v>0</v>
      </c>
      <c r="BP991" s="515">
        <v>0</v>
      </c>
      <c r="BQ991" s="515">
        <v>0</v>
      </c>
      <c r="BR991" s="515">
        <v>0</v>
      </c>
      <c r="BS991" s="515">
        <v>0</v>
      </c>
      <c r="BT991" s="515">
        <v>0</v>
      </c>
      <c r="BU991" s="515">
        <v>0</v>
      </c>
      <c r="BV991" s="515">
        <v>0</v>
      </c>
      <c r="BW991" s="515">
        <v>0</v>
      </c>
      <c r="BX991" s="515">
        <v>0</v>
      </c>
      <c r="BY991" s="515">
        <v>0</v>
      </c>
      <c r="BZ991" s="515">
        <v>0</v>
      </c>
      <c r="CA991" s="515">
        <v>0</v>
      </c>
      <c r="CB991" s="515">
        <v>0</v>
      </c>
      <c r="CC991" s="515">
        <v>0</v>
      </c>
      <c r="CD991" s="515">
        <v>0</v>
      </c>
      <c r="CE991" s="515">
        <v>0</v>
      </c>
      <c r="CF991" s="515">
        <v>0</v>
      </c>
      <c r="CG991" s="516">
        <v>0</v>
      </c>
      <c r="CH991" s="501">
        <v>2935137.7928688005</v>
      </c>
      <c r="CI991" s="501">
        <v>2935137.7928688005</v>
      </c>
      <c r="CJ991" s="501">
        <v>3453103.2857280001</v>
      </c>
      <c r="CK991" s="257" t="s">
        <v>1976</v>
      </c>
      <c r="CL991" s="108">
        <v>0.68</v>
      </c>
      <c r="CM991" s="245">
        <v>0.68</v>
      </c>
      <c r="CN991" s="109">
        <v>0.8</v>
      </c>
      <c r="CO991" s="436"/>
      <c r="CP991" s="436"/>
      <c r="CQ991" s="436"/>
      <c r="CR991" s="273"/>
      <c r="CS991" s="447">
        <v>297.53870211102378</v>
      </c>
      <c r="CT991" s="448">
        <v>297.53870211102378</v>
      </c>
      <c r="CU991" s="441">
        <v>0.30336200156372117</v>
      </c>
      <c r="CV991" s="442">
        <v>0.30336200156372117</v>
      </c>
      <c r="CW991" s="450" t="s">
        <v>2213</v>
      </c>
      <c r="CX991" s="242"/>
      <c r="CY991" s="436"/>
      <c r="CZ991" s="436"/>
      <c r="DA991" s="437"/>
      <c r="DB991" s="438"/>
      <c r="DC991" s="457">
        <v>190276</v>
      </c>
      <c r="DD991" s="458">
        <v>0</v>
      </c>
      <c r="DE991" s="459">
        <v>0</v>
      </c>
      <c r="DF991" s="357">
        <v>63425.333333333336</v>
      </c>
    </row>
    <row r="992" spans="1:110" ht="35.25" customHeight="1" x14ac:dyDescent="0.25">
      <c r="A992" s="401" t="s">
        <v>56</v>
      </c>
      <c r="B992" s="48" t="s">
        <v>57</v>
      </c>
      <c r="C992" s="48" t="s">
        <v>1464</v>
      </c>
      <c r="D992" s="145" t="s">
        <v>1603</v>
      </c>
      <c r="E992" s="145" t="s">
        <v>1484</v>
      </c>
      <c r="F992" s="145" t="s">
        <v>1663</v>
      </c>
      <c r="G992" s="14" t="s">
        <v>1484</v>
      </c>
      <c r="H992" s="22" t="s">
        <v>1979</v>
      </c>
      <c r="I992" s="145" t="s">
        <v>1981</v>
      </c>
      <c r="J992" s="426">
        <v>2.6299459462125832</v>
      </c>
      <c r="K992" s="426">
        <v>2.5259469644429999</v>
      </c>
      <c r="L992" s="488">
        <v>1059</v>
      </c>
      <c r="M992" s="498"/>
      <c r="N992" s="498"/>
      <c r="O992" s="498"/>
      <c r="P992" s="498"/>
      <c r="Q992" s="498"/>
      <c r="R992" s="498"/>
      <c r="S992" s="498"/>
      <c r="T992" s="498"/>
      <c r="U992" s="498"/>
      <c r="V992" s="498"/>
      <c r="W992" s="498"/>
      <c r="X992" s="498"/>
      <c r="Y992" s="498"/>
      <c r="Z992" s="498"/>
      <c r="AA992" s="498"/>
      <c r="AB992" s="498"/>
      <c r="AC992" s="498">
        <v>1</v>
      </c>
      <c r="AD992" s="498">
        <v>1</v>
      </c>
      <c r="AE992" s="498"/>
      <c r="AF992" s="498"/>
      <c r="AG992" s="585"/>
      <c r="AH992" s="498"/>
      <c r="AI992" s="498">
        <f t="shared" si="78"/>
        <v>1</v>
      </c>
      <c r="AJ992" s="498">
        <f t="shared" si="79"/>
        <v>1</v>
      </c>
      <c r="AK992" s="498"/>
      <c r="AL992" s="498"/>
      <c r="AM992" s="498"/>
      <c r="AN992" s="498"/>
      <c r="AO992" s="498"/>
      <c r="AP992" s="498"/>
      <c r="AQ992" s="498"/>
      <c r="AR992" s="498"/>
      <c r="AS992" s="498"/>
      <c r="AT992" s="498"/>
      <c r="AU992" s="498"/>
      <c r="AV992" s="498"/>
      <c r="AW992" s="498"/>
      <c r="AX992" s="498"/>
      <c r="AY992" s="498"/>
      <c r="AZ992" s="498"/>
      <c r="BA992" s="498">
        <v>10</v>
      </c>
      <c r="BB992" s="498">
        <v>10</v>
      </c>
      <c r="BC992" s="498"/>
      <c r="BD992" s="498"/>
      <c r="BE992" s="498"/>
      <c r="BF992" s="498"/>
      <c r="BG992" s="256">
        <f t="shared" si="80"/>
        <v>10</v>
      </c>
      <c r="BH992" s="26">
        <f t="shared" si="81"/>
        <v>10</v>
      </c>
      <c r="BI992" s="514">
        <f t="shared" si="77"/>
        <v>5.235602094240838E-3</v>
      </c>
      <c r="BJ992" s="515">
        <v>0</v>
      </c>
      <c r="BK992" s="515">
        <v>0</v>
      </c>
      <c r="BL992" s="515">
        <v>0</v>
      </c>
      <c r="BM992" s="515">
        <v>0</v>
      </c>
      <c r="BN992" s="515">
        <v>0</v>
      </c>
      <c r="BO992" s="515">
        <v>0</v>
      </c>
      <c r="BP992" s="515">
        <v>0</v>
      </c>
      <c r="BQ992" s="515">
        <v>0</v>
      </c>
      <c r="BR992" s="515">
        <v>0</v>
      </c>
      <c r="BS992" s="515">
        <v>0</v>
      </c>
      <c r="BT992" s="515">
        <v>0</v>
      </c>
      <c r="BU992" s="515">
        <v>0</v>
      </c>
      <c r="BV992" s="515">
        <v>0</v>
      </c>
      <c r="BW992" s="515">
        <v>0</v>
      </c>
      <c r="BX992" s="515">
        <v>0</v>
      </c>
      <c r="BY992" s="515">
        <v>0</v>
      </c>
      <c r="BZ992" s="515">
        <v>11738.400000000001</v>
      </c>
      <c r="CA992" s="515">
        <v>11738.400000000001</v>
      </c>
      <c r="CB992" s="515">
        <v>0</v>
      </c>
      <c r="CC992" s="515">
        <v>0</v>
      </c>
      <c r="CD992" s="515">
        <v>0</v>
      </c>
      <c r="CE992" s="515">
        <v>0</v>
      </c>
      <c r="CF992" s="515">
        <v>11738.400000000001</v>
      </c>
      <c r="CG992" s="516">
        <v>11738.400000000001</v>
      </c>
      <c r="CH992" s="501">
        <v>6866608.1933280006</v>
      </c>
      <c r="CI992" s="501">
        <v>6866608.1933280006</v>
      </c>
      <c r="CJ992" s="501">
        <v>7760486.1829919992</v>
      </c>
      <c r="CK992" s="257" t="s">
        <v>1976</v>
      </c>
      <c r="CL992" s="108">
        <v>1.69</v>
      </c>
      <c r="CM992" s="245">
        <v>1.69</v>
      </c>
      <c r="CN992" s="109">
        <v>1.91</v>
      </c>
      <c r="CO992" s="436"/>
      <c r="CP992" s="436"/>
      <c r="CQ992" s="436"/>
      <c r="CR992" s="273"/>
      <c r="CS992" s="447">
        <v>258.77047364807777</v>
      </c>
      <c r="CT992" s="448">
        <v>258.77047364807777</v>
      </c>
      <c r="CU992" s="441">
        <v>0.72634143104906868</v>
      </c>
      <c r="CV992" s="442">
        <v>0.72634143104906868</v>
      </c>
      <c r="CW992" s="450" t="s">
        <v>2344</v>
      </c>
      <c r="CX992" s="242"/>
      <c r="CY992" s="436"/>
      <c r="CZ992" s="436"/>
      <c r="DA992" s="437"/>
      <c r="DB992" s="438"/>
      <c r="DC992" s="457">
        <v>0</v>
      </c>
      <c r="DD992" s="458">
        <v>0</v>
      </c>
      <c r="DE992" s="459">
        <v>810321</v>
      </c>
      <c r="DF992" s="357">
        <v>270107</v>
      </c>
    </row>
    <row r="993" spans="1:110" ht="35.25" customHeight="1" x14ac:dyDescent="0.25">
      <c r="A993" s="401" t="s">
        <v>56</v>
      </c>
      <c r="B993" s="48" t="s">
        <v>57</v>
      </c>
      <c r="C993" s="48" t="s">
        <v>1464</v>
      </c>
      <c r="D993" s="145" t="s">
        <v>1603</v>
      </c>
      <c r="E993" s="145" t="s">
        <v>1484</v>
      </c>
      <c r="F993" s="145" t="s">
        <v>1664</v>
      </c>
      <c r="G993" s="14" t="s">
        <v>1484</v>
      </c>
      <c r="H993" s="22" t="s">
        <v>1978</v>
      </c>
      <c r="I993" s="145" t="s">
        <v>1975</v>
      </c>
      <c r="J993" s="426">
        <v>8.6879668507654877</v>
      </c>
      <c r="K993" s="426">
        <v>1.2721590882630001</v>
      </c>
      <c r="L993" s="488">
        <v>58.8</v>
      </c>
      <c r="M993" s="498"/>
      <c r="N993" s="498"/>
      <c r="O993" s="498"/>
      <c r="P993" s="498"/>
      <c r="Q993" s="498"/>
      <c r="R993" s="498"/>
      <c r="S993" s="498"/>
      <c r="T993" s="498"/>
      <c r="U993" s="498"/>
      <c r="V993" s="498"/>
      <c r="W993" s="498"/>
      <c r="X993" s="498"/>
      <c r="Y993" s="498"/>
      <c r="Z993" s="498"/>
      <c r="AA993" s="498"/>
      <c r="AB993" s="498"/>
      <c r="AC993" s="498"/>
      <c r="AD993" s="498"/>
      <c r="AE993" s="498"/>
      <c r="AF993" s="498"/>
      <c r="AG993" s="585"/>
      <c r="AH993" s="498"/>
      <c r="AI993" s="498">
        <f t="shared" si="78"/>
        <v>0</v>
      </c>
      <c r="AJ993" s="498">
        <f t="shared" si="79"/>
        <v>0</v>
      </c>
      <c r="AK993" s="498"/>
      <c r="AL993" s="498"/>
      <c r="AM993" s="498"/>
      <c r="AN993" s="498"/>
      <c r="AO993" s="498"/>
      <c r="AP993" s="498"/>
      <c r="AQ993" s="498"/>
      <c r="AR993" s="498"/>
      <c r="AS993" s="498"/>
      <c r="AT993" s="498"/>
      <c r="AU993" s="498"/>
      <c r="AV993" s="498"/>
      <c r="AW993" s="498"/>
      <c r="AX993" s="498"/>
      <c r="AY993" s="498"/>
      <c r="AZ993" s="498"/>
      <c r="BA993" s="498"/>
      <c r="BB993" s="498"/>
      <c r="BC993" s="498"/>
      <c r="BD993" s="498"/>
      <c r="BE993" s="498"/>
      <c r="BF993" s="498"/>
      <c r="BG993" s="256">
        <f t="shared" si="80"/>
        <v>0</v>
      </c>
      <c r="BH993" s="26">
        <f t="shared" si="81"/>
        <v>0</v>
      </c>
      <c r="BI993" s="514">
        <f t="shared" si="77"/>
        <v>0</v>
      </c>
      <c r="BJ993" s="515">
        <v>0</v>
      </c>
      <c r="BK993" s="515">
        <v>0</v>
      </c>
      <c r="BL993" s="515">
        <v>0</v>
      </c>
      <c r="BM993" s="515">
        <v>0</v>
      </c>
      <c r="BN993" s="515">
        <v>0</v>
      </c>
      <c r="BO993" s="515">
        <v>0</v>
      </c>
      <c r="BP993" s="515">
        <v>0</v>
      </c>
      <c r="BQ993" s="515">
        <v>0</v>
      </c>
      <c r="BR993" s="515">
        <v>0</v>
      </c>
      <c r="BS993" s="515">
        <v>0</v>
      </c>
      <c r="BT993" s="515">
        <v>0</v>
      </c>
      <c r="BU993" s="515">
        <v>0</v>
      </c>
      <c r="BV993" s="515">
        <v>0</v>
      </c>
      <c r="BW993" s="515">
        <v>0</v>
      </c>
      <c r="BX993" s="515">
        <v>0</v>
      </c>
      <c r="BY993" s="515">
        <v>0</v>
      </c>
      <c r="BZ993" s="515">
        <v>0</v>
      </c>
      <c r="CA993" s="515">
        <v>0</v>
      </c>
      <c r="CB993" s="515">
        <v>0</v>
      </c>
      <c r="CC993" s="515">
        <v>0</v>
      </c>
      <c r="CD993" s="515">
        <v>0</v>
      </c>
      <c r="CE993" s="515">
        <v>0</v>
      </c>
      <c r="CF993" s="515">
        <v>0</v>
      </c>
      <c r="CG993" s="516">
        <v>0</v>
      </c>
      <c r="CH993" s="501">
        <v>7113120</v>
      </c>
      <c r="CI993" s="501">
        <v>7113120</v>
      </c>
      <c r="CJ993" s="501">
        <v>25298879.999999996</v>
      </c>
      <c r="CK993" s="257" t="s">
        <v>1976</v>
      </c>
      <c r="CL993" s="108">
        <v>2.0299999999999998</v>
      </c>
      <c r="CM993" s="245">
        <v>2.0299999999999998</v>
      </c>
      <c r="CN993" s="109">
        <v>7.22</v>
      </c>
      <c r="CO993" s="436"/>
      <c r="CP993" s="436"/>
      <c r="CQ993" s="436"/>
      <c r="CR993" s="273"/>
      <c r="CS993" s="447">
        <v>0</v>
      </c>
      <c r="CT993" s="448">
        <v>0</v>
      </c>
      <c r="CU993" s="441">
        <v>0</v>
      </c>
      <c r="CV993" s="442">
        <v>0</v>
      </c>
      <c r="CW993" s="450" t="s">
        <v>2217</v>
      </c>
      <c r="CX993" s="242"/>
      <c r="CY993" s="436"/>
      <c r="CZ993" s="436"/>
      <c r="DA993" s="437"/>
      <c r="DB993" s="438"/>
      <c r="DC993" s="457">
        <v>0</v>
      </c>
      <c r="DD993" s="458">
        <v>0</v>
      </c>
      <c r="DE993" s="459">
        <v>0</v>
      </c>
      <c r="DF993" s="357">
        <v>0</v>
      </c>
    </row>
    <row r="994" spans="1:110" ht="35.25" customHeight="1" x14ac:dyDescent="0.25">
      <c r="A994" s="401" t="s">
        <v>56</v>
      </c>
      <c r="B994" s="48" t="s">
        <v>57</v>
      </c>
      <c r="C994" s="48" t="s">
        <v>1464</v>
      </c>
      <c r="D994" s="145" t="s">
        <v>1603</v>
      </c>
      <c r="E994" s="145" t="s">
        <v>1484</v>
      </c>
      <c r="F994" s="145" t="s">
        <v>1665</v>
      </c>
      <c r="G994" s="14" t="s">
        <v>1608</v>
      </c>
      <c r="H994" s="22" t="s">
        <v>1979</v>
      </c>
      <c r="I994" s="145" t="s">
        <v>1975</v>
      </c>
      <c r="J994" s="426">
        <v>9.7168050304614013</v>
      </c>
      <c r="K994" s="426">
        <v>16.170833299698</v>
      </c>
      <c r="L994" s="488">
        <v>1679.9</v>
      </c>
      <c r="M994" s="498"/>
      <c r="N994" s="498"/>
      <c r="O994" s="498"/>
      <c r="P994" s="498"/>
      <c r="Q994" s="498"/>
      <c r="R994" s="498"/>
      <c r="S994" s="498"/>
      <c r="T994" s="498"/>
      <c r="U994" s="498"/>
      <c r="V994" s="498"/>
      <c r="W994" s="498"/>
      <c r="X994" s="498"/>
      <c r="Y994" s="498"/>
      <c r="Z994" s="498"/>
      <c r="AA994" s="498"/>
      <c r="AB994" s="498"/>
      <c r="AC994" s="498">
        <v>29</v>
      </c>
      <c r="AD994" s="498">
        <v>29</v>
      </c>
      <c r="AE994" s="498"/>
      <c r="AF994" s="498"/>
      <c r="AG994" s="585"/>
      <c r="AH994" s="498"/>
      <c r="AI994" s="498">
        <f t="shared" si="78"/>
        <v>29</v>
      </c>
      <c r="AJ994" s="498">
        <f t="shared" si="79"/>
        <v>29</v>
      </c>
      <c r="AK994" s="498"/>
      <c r="AL994" s="498"/>
      <c r="AM994" s="498"/>
      <c r="AN994" s="498"/>
      <c r="AO994" s="498"/>
      <c r="AP994" s="498"/>
      <c r="AQ994" s="498"/>
      <c r="AR994" s="498"/>
      <c r="AS994" s="498"/>
      <c r="AT994" s="498"/>
      <c r="AU994" s="498"/>
      <c r="AV994" s="498"/>
      <c r="AW994" s="498"/>
      <c r="AX994" s="498"/>
      <c r="AY994" s="498"/>
      <c r="AZ994" s="498"/>
      <c r="BA994" s="498">
        <v>425.67</v>
      </c>
      <c r="BB994" s="498">
        <v>425.67</v>
      </c>
      <c r="BC994" s="498"/>
      <c r="BD994" s="498"/>
      <c r="BE994" s="498"/>
      <c r="BF994" s="498"/>
      <c r="BG994" s="256">
        <f t="shared" si="80"/>
        <v>425.67</v>
      </c>
      <c r="BH994" s="26">
        <f t="shared" si="81"/>
        <v>425.67</v>
      </c>
      <c r="BI994" s="514">
        <f t="shared" si="77"/>
        <v>4.9381670533642695E-2</v>
      </c>
      <c r="BJ994" s="515">
        <v>0</v>
      </c>
      <c r="BK994" s="515">
        <v>0</v>
      </c>
      <c r="BL994" s="515">
        <v>0</v>
      </c>
      <c r="BM994" s="515">
        <v>0</v>
      </c>
      <c r="BN994" s="515">
        <v>0</v>
      </c>
      <c r="BO994" s="515">
        <v>0</v>
      </c>
      <c r="BP994" s="515">
        <v>0</v>
      </c>
      <c r="BQ994" s="515">
        <v>0</v>
      </c>
      <c r="BR994" s="515">
        <v>0</v>
      </c>
      <c r="BS994" s="515">
        <v>0</v>
      </c>
      <c r="BT994" s="515">
        <v>0</v>
      </c>
      <c r="BU994" s="515">
        <v>0</v>
      </c>
      <c r="BV994" s="515">
        <v>0</v>
      </c>
      <c r="BW994" s="515">
        <v>0</v>
      </c>
      <c r="BX994" s="515">
        <v>0</v>
      </c>
      <c r="BY994" s="515">
        <v>0</v>
      </c>
      <c r="BZ994" s="515">
        <v>499668.47280000005</v>
      </c>
      <c r="CA994" s="515">
        <v>499668.47280000005</v>
      </c>
      <c r="CB994" s="515">
        <v>0</v>
      </c>
      <c r="CC994" s="515">
        <v>0</v>
      </c>
      <c r="CD994" s="515">
        <v>0</v>
      </c>
      <c r="CE994" s="515">
        <v>0</v>
      </c>
      <c r="CF994" s="515">
        <v>499668.47280000005</v>
      </c>
      <c r="CG994" s="516">
        <v>499668.47280000005</v>
      </c>
      <c r="CH994" s="501">
        <v>29328480</v>
      </c>
      <c r="CI994" s="501">
        <v>29328480</v>
      </c>
      <c r="CJ994" s="501">
        <v>30204480</v>
      </c>
      <c r="CK994" s="257" t="s">
        <v>1976</v>
      </c>
      <c r="CL994" s="108">
        <v>8.3699999999999992</v>
      </c>
      <c r="CM994" s="245">
        <v>8.3699999999999992</v>
      </c>
      <c r="CN994" s="109">
        <v>8.6199999999999992</v>
      </c>
      <c r="CO994" s="436"/>
      <c r="CP994" s="436"/>
      <c r="CQ994" s="436"/>
      <c r="CR994" s="273"/>
      <c r="CS994" s="447">
        <v>69.069491621079649</v>
      </c>
      <c r="CT994" s="448">
        <v>22.00564916857715</v>
      </c>
      <c r="CU994" s="441">
        <v>0.17414293712042739</v>
      </c>
      <c r="CV994" s="442">
        <v>0.14993538714274998</v>
      </c>
      <c r="CW994" s="450" t="s">
        <v>2270</v>
      </c>
      <c r="CX994" s="242"/>
      <c r="CY994" s="436"/>
      <c r="CZ994" s="436"/>
      <c r="DA994" s="437"/>
      <c r="DB994" s="438"/>
      <c r="DC994" s="457">
        <v>0</v>
      </c>
      <c r="DD994" s="458">
        <v>13456</v>
      </c>
      <c r="DE994" s="459">
        <v>35122</v>
      </c>
      <c r="DF994" s="357">
        <v>16192.666666666666</v>
      </c>
    </row>
    <row r="995" spans="1:110" ht="35.25" customHeight="1" x14ac:dyDescent="0.25">
      <c r="A995" s="401" t="s">
        <v>56</v>
      </c>
      <c r="B995" s="48" t="s">
        <v>57</v>
      </c>
      <c r="C995" s="48" t="s">
        <v>1464</v>
      </c>
      <c r="D995" s="145" t="s">
        <v>1603</v>
      </c>
      <c r="E995" s="145" t="s">
        <v>1484</v>
      </c>
      <c r="F995" s="145" t="s">
        <v>1666</v>
      </c>
      <c r="G995" s="14" t="s">
        <v>1667</v>
      </c>
      <c r="H995" s="22" t="s">
        <v>1979</v>
      </c>
      <c r="I995" s="145" t="s">
        <v>1975</v>
      </c>
      <c r="J995" s="426">
        <v>13.169128700107684</v>
      </c>
      <c r="K995" s="426">
        <v>22.683901467969001</v>
      </c>
      <c r="L995" s="488">
        <v>4398.8</v>
      </c>
      <c r="M995" s="498"/>
      <c r="N995" s="498"/>
      <c r="O995" s="498"/>
      <c r="P995" s="498"/>
      <c r="Q995" s="498"/>
      <c r="R995" s="498"/>
      <c r="S995" s="498"/>
      <c r="T995" s="498"/>
      <c r="U995" s="498"/>
      <c r="V995" s="498"/>
      <c r="W995" s="498"/>
      <c r="X995" s="498"/>
      <c r="Y995" s="498"/>
      <c r="Z995" s="498"/>
      <c r="AA995" s="498"/>
      <c r="AB995" s="498"/>
      <c r="AC995" s="498">
        <v>83</v>
      </c>
      <c r="AD995" s="498">
        <v>83</v>
      </c>
      <c r="AE995" s="498"/>
      <c r="AF995" s="498"/>
      <c r="AG995" s="585"/>
      <c r="AH995" s="498"/>
      <c r="AI995" s="498">
        <f t="shared" si="78"/>
        <v>83</v>
      </c>
      <c r="AJ995" s="498">
        <f t="shared" si="79"/>
        <v>83</v>
      </c>
      <c r="AK995" s="498"/>
      <c r="AL995" s="498"/>
      <c r="AM995" s="498"/>
      <c r="AN995" s="498"/>
      <c r="AO995" s="498"/>
      <c r="AP995" s="498"/>
      <c r="AQ995" s="498"/>
      <c r="AR995" s="498"/>
      <c r="AS995" s="498"/>
      <c r="AT995" s="498"/>
      <c r="AU995" s="498"/>
      <c r="AV995" s="498"/>
      <c r="AW995" s="498"/>
      <c r="AX995" s="498"/>
      <c r="AY995" s="498"/>
      <c r="AZ995" s="498"/>
      <c r="BA995" s="498">
        <v>496.82</v>
      </c>
      <c r="BB995" s="498">
        <v>496.82</v>
      </c>
      <c r="BC995" s="498"/>
      <c r="BD995" s="498"/>
      <c r="BE995" s="498"/>
      <c r="BF995" s="498"/>
      <c r="BG995" s="256">
        <f t="shared" si="80"/>
        <v>496.82</v>
      </c>
      <c r="BH995" s="26">
        <f t="shared" si="81"/>
        <v>496.82</v>
      </c>
      <c r="BI995" s="514">
        <f t="shared" si="77"/>
        <v>4.072295081967213E-2</v>
      </c>
      <c r="BJ995" s="515">
        <v>0</v>
      </c>
      <c r="BK995" s="515">
        <v>0</v>
      </c>
      <c r="BL995" s="515">
        <v>0</v>
      </c>
      <c r="BM995" s="515">
        <v>0</v>
      </c>
      <c r="BN995" s="515">
        <v>0</v>
      </c>
      <c r="BO995" s="515">
        <v>0</v>
      </c>
      <c r="BP995" s="515">
        <v>0</v>
      </c>
      <c r="BQ995" s="515">
        <v>0</v>
      </c>
      <c r="BR995" s="515">
        <v>0</v>
      </c>
      <c r="BS995" s="515">
        <v>0</v>
      </c>
      <c r="BT995" s="515">
        <v>0</v>
      </c>
      <c r="BU995" s="515">
        <v>0</v>
      </c>
      <c r="BV995" s="515">
        <v>0</v>
      </c>
      <c r="BW995" s="515">
        <v>0</v>
      </c>
      <c r="BX995" s="515">
        <v>0</v>
      </c>
      <c r="BY995" s="515">
        <v>0</v>
      </c>
      <c r="BZ995" s="515">
        <v>583187.1888</v>
      </c>
      <c r="CA995" s="515">
        <v>583187.1888</v>
      </c>
      <c r="CB995" s="515">
        <v>0</v>
      </c>
      <c r="CC995" s="515">
        <v>0</v>
      </c>
      <c r="CD995" s="515">
        <v>0</v>
      </c>
      <c r="CE995" s="515">
        <v>0</v>
      </c>
      <c r="CF995" s="515">
        <v>583187.1888</v>
      </c>
      <c r="CG995" s="516">
        <v>583187.1888</v>
      </c>
      <c r="CH995" s="501">
        <v>34864800</v>
      </c>
      <c r="CI995" s="501">
        <v>34864800</v>
      </c>
      <c r="CJ995" s="501">
        <v>42748799.999999993</v>
      </c>
      <c r="CK995" s="257" t="s">
        <v>1976</v>
      </c>
      <c r="CL995" s="108">
        <v>9.9499999999999993</v>
      </c>
      <c r="CM995" s="245">
        <v>9.9499999999999993</v>
      </c>
      <c r="CN995" s="109">
        <v>12.2</v>
      </c>
      <c r="CO995" s="436"/>
      <c r="CP995" s="436"/>
      <c r="CQ995" s="436"/>
      <c r="CR995" s="273"/>
      <c r="CS995" s="447">
        <v>84.10206224918484</v>
      </c>
      <c r="CT995" s="448">
        <v>70.7495066473207</v>
      </c>
      <c r="CU995" s="441">
        <v>0.88088901769102768</v>
      </c>
      <c r="CV995" s="442">
        <v>0.8732354731905918</v>
      </c>
      <c r="CW995" s="450" t="s">
        <v>2236</v>
      </c>
      <c r="CX995" s="242"/>
      <c r="CY995" s="436"/>
      <c r="CZ995" s="436"/>
      <c r="DA995" s="437"/>
      <c r="DB995" s="438"/>
      <c r="DC995" s="457">
        <v>205104</v>
      </c>
      <c r="DD995" s="458">
        <v>31673</v>
      </c>
      <c r="DE995" s="459">
        <v>183709</v>
      </c>
      <c r="DF995" s="357">
        <v>140162</v>
      </c>
    </row>
    <row r="996" spans="1:110" ht="35.25" customHeight="1" x14ac:dyDescent="0.25">
      <c r="A996" s="401" t="s">
        <v>56</v>
      </c>
      <c r="B996" s="48" t="s">
        <v>57</v>
      </c>
      <c r="C996" s="48" t="s">
        <v>1464</v>
      </c>
      <c r="D996" s="145" t="s">
        <v>1603</v>
      </c>
      <c r="E996" s="145" t="s">
        <v>1484</v>
      </c>
      <c r="F996" s="145" t="s">
        <v>1668</v>
      </c>
      <c r="G996" s="14" t="s">
        <v>1484</v>
      </c>
      <c r="H996" s="22" t="s">
        <v>1978</v>
      </c>
      <c r="I996" s="145" t="s">
        <v>1975</v>
      </c>
      <c r="J996" s="426">
        <v>12.117427449751863</v>
      </c>
      <c r="K996" s="426">
        <v>16.140909057336003</v>
      </c>
      <c r="L996" s="488">
        <v>2640.3</v>
      </c>
      <c r="M996" s="498"/>
      <c r="N996" s="498"/>
      <c r="O996" s="498"/>
      <c r="P996" s="498"/>
      <c r="Q996" s="498"/>
      <c r="R996" s="498"/>
      <c r="S996" s="498"/>
      <c r="T996" s="498"/>
      <c r="U996" s="498"/>
      <c r="V996" s="498"/>
      <c r="W996" s="498"/>
      <c r="X996" s="498"/>
      <c r="Y996" s="498"/>
      <c r="Z996" s="498"/>
      <c r="AA996" s="498"/>
      <c r="AB996" s="498"/>
      <c r="AC996" s="498">
        <v>43</v>
      </c>
      <c r="AD996" s="498">
        <v>43</v>
      </c>
      <c r="AE996" s="498"/>
      <c r="AF996" s="498"/>
      <c r="AG996" s="585"/>
      <c r="AH996" s="498"/>
      <c r="AI996" s="498">
        <f t="shared" si="78"/>
        <v>43</v>
      </c>
      <c r="AJ996" s="498">
        <f t="shared" si="79"/>
        <v>43</v>
      </c>
      <c r="AK996" s="498"/>
      <c r="AL996" s="498"/>
      <c r="AM996" s="498"/>
      <c r="AN996" s="498"/>
      <c r="AO996" s="498"/>
      <c r="AP996" s="498"/>
      <c r="AQ996" s="498"/>
      <c r="AR996" s="498"/>
      <c r="AS996" s="498"/>
      <c r="AT996" s="498"/>
      <c r="AU996" s="498"/>
      <c r="AV996" s="498"/>
      <c r="AW996" s="498"/>
      <c r="AX996" s="498"/>
      <c r="AY996" s="498"/>
      <c r="AZ996" s="498"/>
      <c r="BA996" s="498">
        <v>432.67</v>
      </c>
      <c r="BB996" s="498">
        <v>432.67</v>
      </c>
      <c r="BC996" s="498"/>
      <c r="BD996" s="498"/>
      <c r="BE996" s="498"/>
      <c r="BF996" s="498"/>
      <c r="BG996" s="256">
        <f t="shared" si="80"/>
        <v>432.67</v>
      </c>
      <c r="BH996" s="26">
        <f t="shared" si="81"/>
        <v>432.67</v>
      </c>
      <c r="BI996" s="514">
        <f t="shared" si="77"/>
        <v>4.352816901408451E-2</v>
      </c>
      <c r="BJ996" s="515">
        <v>0</v>
      </c>
      <c r="BK996" s="515">
        <v>0</v>
      </c>
      <c r="BL996" s="515">
        <v>0</v>
      </c>
      <c r="BM996" s="515">
        <v>0</v>
      </c>
      <c r="BN996" s="515">
        <v>0</v>
      </c>
      <c r="BO996" s="515">
        <v>0</v>
      </c>
      <c r="BP996" s="515">
        <v>0</v>
      </c>
      <c r="BQ996" s="515">
        <v>0</v>
      </c>
      <c r="BR996" s="515">
        <v>0</v>
      </c>
      <c r="BS996" s="515">
        <v>0</v>
      </c>
      <c r="BT996" s="515">
        <v>0</v>
      </c>
      <c r="BU996" s="515">
        <v>0</v>
      </c>
      <c r="BV996" s="515">
        <v>0</v>
      </c>
      <c r="BW996" s="515">
        <v>0</v>
      </c>
      <c r="BX996" s="515">
        <v>0</v>
      </c>
      <c r="BY996" s="515">
        <v>0</v>
      </c>
      <c r="BZ996" s="515">
        <v>507885.35280000005</v>
      </c>
      <c r="CA996" s="515">
        <v>507885.35280000005</v>
      </c>
      <c r="CB996" s="515">
        <v>0</v>
      </c>
      <c r="CC996" s="515">
        <v>0</v>
      </c>
      <c r="CD996" s="515">
        <v>0</v>
      </c>
      <c r="CE996" s="515">
        <v>0</v>
      </c>
      <c r="CF996" s="515">
        <v>507885.35280000005</v>
      </c>
      <c r="CG996" s="516">
        <v>507885.35280000005</v>
      </c>
      <c r="CH996" s="501">
        <v>32271840.000000004</v>
      </c>
      <c r="CI996" s="501">
        <v>32271840.000000004</v>
      </c>
      <c r="CJ996" s="501">
        <v>34829760</v>
      </c>
      <c r="CK996" s="257" t="s">
        <v>1976</v>
      </c>
      <c r="CL996" s="108">
        <v>9.2100000000000009</v>
      </c>
      <c r="CM996" s="245">
        <v>9.2100000000000009</v>
      </c>
      <c r="CN996" s="109">
        <v>9.94</v>
      </c>
      <c r="CO996" s="436"/>
      <c r="CP996" s="436"/>
      <c r="CQ996" s="436"/>
      <c r="CR996" s="273"/>
      <c r="CS996" s="447">
        <v>473.98279395353347</v>
      </c>
      <c r="CT996" s="448">
        <v>264.78543259255122</v>
      </c>
      <c r="CU996" s="441">
        <v>1.9901116876998668</v>
      </c>
      <c r="CV996" s="442">
        <v>1.8781273427830343</v>
      </c>
      <c r="CW996" s="450" t="s">
        <v>2228</v>
      </c>
      <c r="CX996" s="242"/>
      <c r="CY996" s="436"/>
      <c r="CZ996" s="436"/>
      <c r="DA996" s="437"/>
      <c r="DB996" s="438"/>
      <c r="DC996" s="457">
        <v>464823</v>
      </c>
      <c r="DD996" s="458">
        <v>780440</v>
      </c>
      <c r="DE996" s="459">
        <v>712331</v>
      </c>
      <c r="DF996" s="357">
        <v>652531.33333333337</v>
      </c>
    </row>
    <row r="997" spans="1:110" ht="35.25" customHeight="1" x14ac:dyDescent="0.25">
      <c r="A997" s="401" t="s">
        <v>56</v>
      </c>
      <c r="B997" s="48" t="s">
        <v>57</v>
      </c>
      <c r="C997" s="48" t="s">
        <v>1464</v>
      </c>
      <c r="D997" s="145" t="s">
        <v>1533</v>
      </c>
      <c r="E997" s="145" t="s">
        <v>1534</v>
      </c>
      <c r="F997" s="145" t="s">
        <v>1669</v>
      </c>
      <c r="G997" s="14" t="s">
        <v>1670</v>
      </c>
      <c r="H997" s="22" t="s">
        <v>1978</v>
      </c>
      <c r="I997" s="145" t="s">
        <v>1975</v>
      </c>
      <c r="J997" s="426">
        <v>11.774481389853227</v>
      </c>
      <c r="K997" s="426">
        <v>13.086363609144001</v>
      </c>
      <c r="L997" s="488">
        <v>873.3</v>
      </c>
      <c r="M997" s="498"/>
      <c r="N997" s="498"/>
      <c r="O997" s="498"/>
      <c r="P997" s="498"/>
      <c r="Q997" s="498"/>
      <c r="R997" s="498"/>
      <c r="S997" s="498"/>
      <c r="T997" s="498"/>
      <c r="U997" s="498"/>
      <c r="V997" s="498"/>
      <c r="W997" s="498"/>
      <c r="X997" s="498"/>
      <c r="Y997" s="498"/>
      <c r="Z997" s="498"/>
      <c r="AA997" s="498"/>
      <c r="AB997" s="498"/>
      <c r="AC997" s="498">
        <v>41</v>
      </c>
      <c r="AD997" s="498">
        <v>41</v>
      </c>
      <c r="AE997" s="498"/>
      <c r="AF997" s="498"/>
      <c r="AG997" s="585"/>
      <c r="AH997" s="498"/>
      <c r="AI997" s="498">
        <f t="shared" si="78"/>
        <v>41</v>
      </c>
      <c r="AJ997" s="498">
        <f t="shared" si="79"/>
        <v>41</v>
      </c>
      <c r="AK997" s="498"/>
      <c r="AL997" s="498"/>
      <c r="AM997" s="498"/>
      <c r="AN997" s="498"/>
      <c r="AO997" s="498"/>
      <c r="AP997" s="498"/>
      <c r="AQ997" s="498"/>
      <c r="AR997" s="498"/>
      <c r="AS997" s="498"/>
      <c r="AT997" s="498"/>
      <c r="AU997" s="498"/>
      <c r="AV997" s="498"/>
      <c r="AW997" s="498"/>
      <c r="AX997" s="498"/>
      <c r="AY997" s="498"/>
      <c r="AZ997" s="498"/>
      <c r="BA997" s="498">
        <v>269.06</v>
      </c>
      <c r="BB997" s="498">
        <v>269.06</v>
      </c>
      <c r="BC997" s="498"/>
      <c r="BD997" s="498"/>
      <c r="BE997" s="498"/>
      <c r="BF997" s="498"/>
      <c r="BG997" s="256">
        <f t="shared" si="80"/>
        <v>269.06</v>
      </c>
      <c r="BH997" s="26">
        <f t="shared" si="81"/>
        <v>269.06</v>
      </c>
      <c r="BI997" s="514">
        <f t="shared" si="77"/>
        <v>4.217241379310345E-2</v>
      </c>
      <c r="BJ997" s="515">
        <v>0</v>
      </c>
      <c r="BK997" s="515">
        <v>0</v>
      </c>
      <c r="BL997" s="515">
        <v>0</v>
      </c>
      <c r="BM997" s="515">
        <v>0</v>
      </c>
      <c r="BN997" s="515">
        <v>0</v>
      </c>
      <c r="BO997" s="515">
        <v>0</v>
      </c>
      <c r="BP997" s="515">
        <v>0</v>
      </c>
      <c r="BQ997" s="515">
        <v>0</v>
      </c>
      <c r="BR997" s="515">
        <v>0</v>
      </c>
      <c r="BS997" s="515">
        <v>0</v>
      </c>
      <c r="BT997" s="515">
        <v>0</v>
      </c>
      <c r="BU997" s="515">
        <v>0</v>
      </c>
      <c r="BV997" s="515">
        <v>0</v>
      </c>
      <c r="BW997" s="515">
        <v>0</v>
      </c>
      <c r="BX997" s="515">
        <v>0</v>
      </c>
      <c r="BY997" s="515">
        <v>0</v>
      </c>
      <c r="BZ997" s="515">
        <v>315833.39040000003</v>
      </c>
      <c r="CA997" s="515">
        <v>315833.39040000003</v>
      </c>
      <c r="CB997" s="515">
        <v>0</v>
      </c>
      <c r="CC997" s="515">
        <v>0</v>
      </c>
      <c r="CD997" s="515">
        <v>0</v>
      </c>
      <c r="CE997" s="515">
        <v>0</v>
      </c>
      <c r="CF997" s="515">
        <v>315833.39040000003</v>
      </c>
      <c r="CG997" s="516">
        <v>315833.39040000003</v>
      </c>
      <c r="CH997" s="501">
        <v>22285440.000000007</v>
      </c>
      <c r="CI997" s="501">
        <v>22285440.000000007</v>
      </c>
      <c r="CJ997" s="501">
        <v>22355520</v>
      </c>
      <c r="CK997" s="257" t="s">
        <v>1976</v>
      </c>
      <c r="CL997" s="108">
        <v>6.36</v>
      </c>
      <c r="CM997" s="245">
        <v>6.36</v>
      </c>
      <c r="CN997" s="109">
        <v>6.38</v>
      </c>
      <c r="CO997" s="436"/>
      <c r="CP997" s="436"/>
      <c r="CQ997" s="436"/>
      <c r="CR997" s="273"/>
      <c r="CS997" s="447">
        <v>197.78612383417513</v>
      </c>
      <c r="CT997" s="448">
        <v>178.41665818532019</v>
      </c>
      <c r="CU997" s="441">
        <v>0.92738767859411952</v>
      </c>
      <c r="CV997" s="442">
        <v>0.9228075259223637</v>
      </c>
      <c r="CW997" s="450" t="s">
        <v>2234</v>
      </c>
      <c r="CX997" s="242"/>
      <c r="CY997" s="436"/>
      <c r="CZ997" s="436"/>
      <c r="DA997" s="437"/>
      <c r="DB997" s="438"/>
      <c r="DC997" s="457">
        <v>242225</v>
      </c>
      <c r="DD997" s="458">
        <v>74556</v>
      </c>
      <c r="DE997" s="459">
        <v>0</v>
      </c>
      <c r="DF997" s="357">
        <v>105593.66666666667</v>
      </c>
    </row>
    <row r="998" spans="1:110" ht="35.25" customHeight="1" x14ac:dyDescent="0.25">
      <c r="A998" s="401" t="s">
        <v>56</v>
      </c>
      <c r="B998" s="48" t="s">
        <v>57</v>
      </c>
      <c r="C998" s="48" t="s">
        <v>1464</v>
      </c>
      <c r="D998" s="145" t="s">
        <v>1533</v>
      </c>
      <c r="E998" s="145" t="s">
        <v>1534</v>
      </c>
      <c r="F998" s="145" t="s">
        <v>1671</v>
      </c>
      <c r="G998" s="14" t="s">
        <v>1534</v>
      </c>
      <c r="H998" s="22" t="s">
        <v>1978</v>
      </c>
      <c r="I998" s="145" t="s">
        <v>1975</v>
      </c>
      <c r="J998" s="426">
        <v>11.774481389853227</v>
      </c>
      <c r="K998" s="426">
        <v>16.242045420762</v>
      </c>
      <c r="L998" s="488">
        <v>2516</v>
      </c>
      <c r="M998" s="498"/>
      <c r="N998" s="498"/>
      <c r="O998" s="498"/>
      <c r="P998" s="498"/>
      <c r="Q998" s="498"/>
      <c r="R998" s="498"/>
      <c r="S998" s="498"/>
      <c r="T998" s="498"/>
      <c r="U998" s="498"/>
      <c r="V998" s="498"/>
      <c r="W998" s="498"/>
      <c r="X998" s="498"/>
      <c r="Y998" s="498"/>
      <c r="Z998" s="498"/>
      <c r="AA998" s="498"/>
      <c r="AB998" s="498"/>
      <c r="AC998" s="498">
        <v>38</v>
      </c>
      <c r="AD998" s="498">
        <v>38</v>
      </c>
      <c r="AE998" s="498"/>
      <c r="AF998" s="498"/>
      <c r="AG998" s="585"/>
      <c r="AH998" s="498"/>
      <c r="AI998" s="498">
        <f t="shared" si="78"/>
        <v>38</v>
      </c>
      <c r="AJ998" s="498">
        <f t="shared" si="79"/>
        <v>38</v>
      </c>
      <c r="AK998" s="498"/>
      <c r="AL998" s="498"/>
      <c r="AM998" s="498"/>
      <c r="AN998" s="498"/>
      <c r="AO998" s="498"/>
      <c r="AP998" s="498"/>
      <c r="AQ998" s="498"/>
      <c r="AR998" s="498"/>
      <c r="AS998" s="498"/>
      <c r="AT998" s="498"/>
      <c r="AU998" s="498"/>
      <c r="AV998" s="498"/>
      <c r="AW998" s="498"/>
      <c r="AX998" s="498"/>
      <c r="AY998" s="498"/>
      <c r="AZ998" s="498"/>
      <c r="BA998" s="498">
        <v>230.05</v>
      </c>
      <c r="BB998" s="498">
        <v>230.05</v>
      </c>
      <c r="BC998" s="498"/>
      <c r="BD998" s="498"/>
      <c r="BE998" s="498"/>
      <c r="BF998" s="498"/>
      <c r="BG998" s="256">
        <f t="shared" si="80"/>
        <v>230.05</v>
      </c>
      <c r="BH998" s="26">
        <f t="shared" si="81"/>
        <v>230.05</v>
      </c>
      <c r="BI998" s="514">
        <f t="shared" si="77"/>
        <v>2.6937939110070259E-2</v>
      </c>
      <c r="BJ998" s="515">
        <v>0</v>
      </c>
      <c r="BK998" s="515">
        <v>0</v>
      </c>
      <c r="BL998" s="515">
        <v>0</v>
      </c>
      <c r="BM998" s="515">
        <v>0</v>
      </c>
      <c r="BN998" s="515">
        <v>0</v>
      </c>
      <c r="BO998" s="515">
        <v>0</v>
      </c>
      <c r="BP998" s="515">
        <v>0</v>
      </c>
      <c r="BQ998" s="515">
        <v>0</v>
      </c>
      <c r="BR998" s="515">
        <v>0</v>
      </c>
      <c r="BS998" s="515">
        <v>0</v>
      </c>
      <c r="BT998" s="515">
        <v>0</v>
      </c>
      <c r="BU998" s="515">
        <v>0</v>
      </c>
      <c r="BV998" s="515">
        <v>0</v>
      </c>
      <c r="BW998" s="515">
        <v>0</v>
      </c>
      <c r="BX998" s="515">
        <v>0</v>
      </c>
      <c r="BY998" s="515">
        <v>0</v>
      </c>
      <c r="BZ998" s="515">
        <v>270041.89199999999</v>
      </c>
      <c r="CA998" s="515">
        <v>270041.89199999999</v>
      </c>
      <c r="CB998" s="515">
        <v>0</v>
      </c>
      <c r="CC998" s="515">
        <v>0</v>
      </c>
      <c r="CD998" s="515">
        <v>0</v>
      </c>
      <c r="CE998" s="515">
        <v>0</v>
      </c>
      <c r="CF998" s="515">
        <v>270041.89199999999</v>
      </c>
      <c r="CG998" s="516">
        <v>270041.89199999999</v>
      </c>
      <c r="CH998" s="501">
        <v>26525280.000000004</v>
      </c>
      <c r="CI998" s="501">
        <v>26525280.000000004</v>
      </c>
      <c r="CJ998" s="501">
        <v>29924160</v>
      </c>
      <c r="CK998" s="257" t="s">
        <v>1976</v>
      </c>
      <c r="CL998" s="108">
        <v>7.57</v>
      </c>
      <c r="CM998" s="245">
        <v>7.57</v>
      </c>
      <c r="CN998" s="109">
        <v>8.5399999999999991</v>
      </c>
      <c r="CO998" s="436"/>
      <c r="CP998" s="436"/>
      <c r="CQ998" s="436"/>
      <c r="CR998" s="273"/>
      <c r="CS998" s="447">
        <v>296.11059487351127</v>
      </c>
      <c r="CT998" s="448">
        <v>221.41888846121662</v>
      </c>
      <c r="CU998" s="441">
        <v>0.81344770033191083</v>
      </c>
      <c r="CV998" s="442">
        <v>0.78946783811675447</v>
      </c>
      <c r="CW998" s="450" t="s">
        <v>2234</v>
      </c>
      <c r="CX998" s="242"/>
      <c r="CY998" s="436"/>
      <c r="CZ998" s="436"/>
      <c r="DA998" s="437"/>
      <c r="DB998" s="438"/>
      <c r="DC998" s="457">
        <v>0</v>
      </c>
      <c r="DD998" s="458">
        <v>1006533</v>
      </c>
      <c r="DE998" s="459">
        <v>0</v>
      </c>
      <c r="DF998" s="357">
        <v>335511</v>
      </c>
    </row>
    <row r="999" spans="1:110" ht="35.25" customHeight="1" x14ac:dyDescent="0.25">
      <c r="A999" s="401" t="s">
        <v>56</v>
      </c>
      <c r="B999" s="48" t="s">
        <v>57</v>
      </c>
      <c r="C999" s="48" t="s">
        <v>1464</v>
      </c>
      <c r="D999" s="145" t="s">
        <v>1533</v>
      </c>
      <c r="E999" s="145" t="s">
        <v>1534</v>
      </c>
      <c r="F999" s="145" t="s">
        <v>1672</v>
      </c>
      <c r="G999" s="14" t="s">
        <v>1673</v>
      </c>
      <c r="H999" s="22" t="s">
        <v>1978</v>
      </c>
      <c r="I999" s="145" t="s">
        <v>1975</v>
      </c>
      <c r="J999" s="426">
        <v>6.8589211979727542</v>
      </c>
      <c r="K999" s="426">
        <v>28.533712061862001</v>
      </c>
      <c r="L999" s="488">
        <v>1783.5</v>
      </c>
      <c r="M999" s="498"/>
      <c r="N999" s="498"/>
      <c r="O999" s="498"/>
      <c r="P999" s="498"/>
      <c r="Q999" s="498"/>
      <c r="R999" s="498"/>
      <c r="S999" s="498"/>
      <c r="T999" s="498"/>
      <c r="U999" s="498"/>
      <c r="V999" s="498"/>
      <c r="W999" s="498"/>
      <c r="X999" s="498"/>
      <c r="Y999" s="498"/>
      <c r="Z999" s="498"/>
      <c r="AA999" s="498"/>
      <c r="AB999" s="498"/>
      <c r="AC999" s="498">
        <v>108</v>
      </c>
      <c r="AD999" s="498">
        <v>108</v>
      </c>
      <c r="AE999" s="498"/>
      <c r="AF999" s="498"/>
      <c r="AG999" s="585"/>
      <c r="AH999" s="498"/>
      <c r="AI999" s="498">
        <f t="shared" si="78"/>
        <v>108</v>
      </c>
      <c r="AJ999" s="498">
        <f t="shared" si="79"/>
        <v>108</v>
      </c>
      <c r="AK999" s="498"/>
      <c r="AL999" s="498"/>
      <c r="AM999" s="498"/>
      <c r="AN999" s="498"/>
      <c r="AO999" s="498"/>
      <c r="AP999" s="498"/>
      <c r="AQ999" s="498"/>
      <c r="AR999" s="498"/>
      <c r="AS999" s="498"/>
      <c r="AT999" s="498"/>
      <c r="AU999" s="498"/>
      <c r="AV999" s="498"/>
      <c r="AW999" s="498"/>
      <c r="AX999" s="498"/>
      <c r="AY999" s="498"/>
      <c r="AZ999" s="498"/>
      <c r="BA999" s="498">
        <v>661.14499999999998</v>
      </c>
      <c r="BB999" s="498">
        <v>661.14499999999998</v>
      </c>
      <c r="BC999" s="498"/>
      <c r="BD999" s="498"/>
      <c r="BE999" s="498"/>
      <c r="BF999" s="498"/>
      <c r="BG999" s="256">
        <f t="shared" si="80"/>
        <v>661.14499999999998</v>
      </c>
      <c r="BH999" s="26">
        <f t="shared" si="81"/>
        <v>661.14499999999998</v>
      </c>
      <c r="BI999" s="514">
        <f t="shared" si="77"/>
        <v>0.13889600840336136</v>
      </c>
      <c r="BJ999" s="515">
        <v>0</v>
      </c>
      <c r="BK999" s="515">
        <v>0</v>
      </c>
      <c r="BL999" s="515">
        <v>0</v>
      </c>
      <c r="BM999" s="515">
        <v>0</v>
      </c>
      <c r="BN999" s="515">
        <v>0</v>
      </c>
      <c r="BO999" s="515">
        <v>0</v>
      </c>
      <c r="BP999" s="515">
        <v>0</v>
      </c>
      <c r="BQ999" s="515">
        <v>0</v>
      </c>
      <c r="BR999" s="515">
        <v>0</v>
      </c>
      <c r="BS999" s="515">
        <v>0</v>
      </c>
      <c r="BT999" s="515">
        <v>0</v>
      </c>
      <c r="BU999" s="515">
        <v>0</v>
      </c>
      <c r="BV999" s="515">
        <v>0</v>
      </c>
      <c r="BW999" s="515">
        <v>0</v>
      </c>
      <c r="BX999" s="515">
        <v>0</v>
      </c>
      <c r="BY999" s="515">
        <v>0</v>
      </c>
      <c r="BZ999" s="515">
        <v>776078.44680000003</v>
      </c>
      <c r="CA999" s="515">
        <v>776078.44680000003</v>
      </c>
      <c r="CB999" s="515">
        <v>0</v>
      </c>
      <c r="CC999" s="515">
        <v>0</v>
      </c>
      <c r="CD999" s="515">
        <v>0</v>
      </c>
      <c r="CE999" s="515">
        <v>0</v>
      </c>
      <c r="CF999" s="515">
        <v>776078.44680000003</v>
      </c>
      <c r="CG999" s="516">
        <v>776078.44680000003</v>
      </c>
      <c r="CH999" s="501">
        <v>16258560</v>
      </c>
      <c r="CI999" s="501">
        <v>16258560</v>
      </c>
      <c r="CJ999" s="501">
        <v>16679040</v>
      </c>
      <c r="CK999" s="257" t="s">
        <v>1976</v>
      </c>
      <c r="CL999" s="108">
        <v>4.6399999999999997</v>
      </c>
      <c r="CM999" s="245">
        <v>4.6399999999999997</v>
      </c>
      <c r="CN999" s="109">
        <v>4.76</v>
      </c>
      <c r="CO999" s="436"/>
      <c r="CP999" s="436"/>
      <c r="CQ999" s="436"/>
      <c r="CR999" s="273"/>
      <c r="CS999" s="447">
        <v>683.32526781711601</v>
      </c>
      <c r="CT999" s="448">
        <v>145.52253029698718</v>
      </c>
      <c r="CU999" s="441">
        <v>1.6671902584378788</v>
      </c>
      <c r="CV999" s="442">
        <v>1.4135670700320817</v>
      </c>
      <c r="CW999" s="450" t="s">
        <v>2236</v>
      </c>
      <c r="CX999" s="242"/>
      <c r="CY999" s="436"/>
      <c r="CZ999" s="436"/>
      <c r="DA999" s="437"/>
      <c r="DB999" s="438"/>
      <c r="DC999" s="457">
        <v>0</v>
      </c>
      <c r="DD999" s="458">
        <v>0</v>
      </c>
      <c r="DE999" s="459">
        <v>0</v>
      </c>
      <c r="DF999" s="357">
        <v>0</v>
      </c>
    </row>
    <row r="1000" spans="1:110" ht="35.25" customHeight="1" x14ac:dyDescent="0.25">
      <c r="A1000" s="401" t="s">
        <v>56</v>
      </c>
      <c r="B1000" s="48" t="s">
        <v>57</v>
      </c>
      <c r="C1000" s="48" t="s">
        <v>1464</v>
      </c>
      <c r="D1000" s="145" t="s">
        <v>1533</v>
      </c>
      <c r="E1000" s="145" t="s">
        <v>1534</v>
      </c>
      <c r="F1000" s="145" t="s">
        <v>1674</v>
      </c>
      <c r="G1000" s="14" t="s">
        <v>1534</v>
      </c>
      <c r="H1000" s="22" t="s">
        <v>1978</v>
      </c>
      <c r="I1000" s="145" t="s">
        <v>1975</v>
      </c>
      <c r="J1000" s="426">
        <v>11.774481389853227</v>
      </c>
      <c r="K1000" s="426">
        <v>21.242045410362</v>
      </c>
      <c r="L1000" s="488">
        <v>3200.6</v>
      </c>
      <c r="M1000" s="498"/>
      <c r="N1000" s="498"/>
      <c r="O1000" s="498"/>
      <c r="P1000" s="498"/>
      <c r="Q1000" s="498"/>
      <c r="R1000" s="498"/>
      <c r="S1000" s="498"/>
      <c r="T1000" s="498"/>
      <c r="U1000" s="498"/>
      <c r="V1000" s="498"/>
      <c r="W1000" s="498"/>
      <c r="X1000" s="498"/>
      <c r="Y1000" s="498"/>
      <c r="Z1000" s="498"/>
      <c r="AA1000" s="498"/>
      <c r="AB1000" s="498"/>
      <c r="AC1000" s="498">
        <v>44</v>
      </c>
      <c r="AD1000" s="498">
        <v>44</v>
      </c>
      <c r="AE1000" s="498"/>
      <c r="AF1000" s="498"/>
      <c r="AG1000" s="585"/>
      <c r="AH1000" s="498"/>
      <c r="AI1000" s="498">
        <f t="shared" si="78"/>
        <v>44</v>
      </c>
      <c r="AJ1000" s="498">
        <f t="shared" si="79"/>
        <v>44</v>
      </c>
      <c r="AK1000" s="498"/>
      <c r="AL1000" s="498"/>
      <c r="AM1000" s="498"/>
      <c r="AN1000" s="498"/>
      <c r="AO1000" s="498"/>
      <c r="AP1000" s="498"/>
      <c r="AQ1000" s="498"/>
      <c r="AR1000" s="498"/>
      <c r="AS1000" s="498"/>
      <c r="AT1000" s="498"/>
      <c r="AU1000" s="498"/>
      <c r="AV1000" s="498"/>
      <c r="AW1000" s="498"/>
      <c r="AX1000" s="498"/>
      <c r="AY1000" s="498"/>
      <c r="AZ1000" s="498"/>
      <c r="BA1000" s="498">
        <v>275.87</v>
      </c>
      <c r="BB1000" s="498">
        <v>275.87</v>
      </c>
      <c r="BC1000" s="498"/>
      <c r="BD1000" s="498"/>
      <c r="BE1000" s="498"/>
      <c r="BF1000" s="498"/>
      <c r="BG1000" s="256">
        <f t="shared" si="80"/>
        <v>275.87</v>
      </c>
      <c r="BH1000" s="26">
        <f t="shared" si="81"/>
        <v>275.87</v>
      </c>
      <c r="BI1000" s="514">
        <f t="shared" si="77"/>
        <v>2.4370141342756182E-2</v>
      </c>
      <c r="BJ1000" s="515">
        <v>0</v>
      </c>
      <c r="BK1000" s="515">
        <v>0</v>
      </c>
      <c r="BL1000" s="515">
        <v>0</v>
      </c>
      <c r="BM1000" s="515">
        <v>0</v>
      </c>
      <c r="BN1000" s="515">
        <v>0</v>
      </c>
      <c r="BO1000" s="515">
        <v>0</v>
      </c>
      <c r="BP1000" s="515">
        <v>0</v>
      </c>
      <c r="BQ1000" s="515">
        <v>0</v>
      </c>
      <c r="BR1000" s="515">
        <v>0</v>
      </c>
      <c r="BS1000" s="515">
        <v>0</v>
      </c>
      <c r="BT1000" s="515">
        <v>0</v>
      </c>
      <c r="BU1000" s="515">
        <v>0</v>
      </c>
      <c r="BV1000" s="515">
        <v>0</v>
      </c>
      <c r="BW1000" s="515">
        <v>0</v>
      </c>
      <c r="BX1000" s="515">
        <v>0</v>
      </c>
      <c r="BY1000" s="515">
        <v>0</v>
      </c>
      <c r="BZ1000" s="515">
        <v>323827.24080000003</v>
      </c>
      <c r="CA1000" s="515">
        <v>323827.24080000003</v>
      </c>
      <c r="CB1000" s="515">
        <v>0</v>
      </c>
      <c r="CC1000" s="515">
        <v>0</v>
      </c>
      <c r="CD1000" s="515">
        <v>0</v>
      </c>
      <c r="CE1000" s="515">
        <v>0</v>
      </c>
      <c r="CF1000" s="515">
        <v>323827.24080000003</v>
      </c>
      <c r="CG1000" s="516">
        <v>323827.24080000003</v>
      </c>
      <c r="CH1000" s="501">
        <v>23862240</v>
      </c>
      <c r="CI1000" s="501">
        <v>23862240</v>
      </c>
      <c r="CJ1000" s="501">
        <v>39665280.000000007</v>
      </c>
      <c r="CK1000" s="257" t="s">
        <v>1976</v>
      </c>
      <c r="CL1000" s="108">
        <v>6.81</v>
      </c>
      <c r="CM1000" s="245">
        <v>6.81</v>
      </c>
      <c r="CN1000" s="109">
        <v>11.32</v>
      </c>
      <c r="CO1000" s="436"/>
      <c r="CP1000" s="436"/>
      <c r="CQ1000" s="436"/>
      <c r="CR1000" s="273"/>
      <c r="CS1000" s="447">
        <v>990.07012369775191</v>
      </c>
      <c r="CT1000" s="448">
        <v>26.38832327577796</v>
      </c>
      <c r="CU1000" s="441">
        <v>0.69204665032622137</v>
      </c>
      <c r="CV1000" s="442">
        <v>0.35644716086254502</v>
      </c>
      <c r="CW1000" s="450" t="s">
        <v>2252</v>
      </c>
      <c r="CX1000" s="242"/>
      <c r="CY1000" s="436"/>
      <c r="CZ1000" s="436"/>
      <c r="DA1000" s="437"/>
      <c r="DB1000" s="438"/>
      <c r="DC1000" s="457">
        <v>0</v>
      </c>
      <c r="DD1000" s="458">
        <v>73380</v>
      </c>
      <c r="DE1000" s="459">
        <v>0</v>
      </c>
      <c r="DF1000" s="357">
        <v>24460</v>
      </c>
    </row>
    <row r="1001" spans="1:110" ht="35.25" customHeight="1" x14ac:dyDescent="0.25">
      <c r="A1001" s="401" t="s">
        <v>56</v>
      </c>
      <c r="B1001" s="48" t="s">
        <v>57</v>
      </c>
      <c r="C1001" s="48" t="s">
        <v>1464</v>
      </c>
      <c r="D1001" s="145" t="s">
        <v>1533</v>
      </c>
      <c r="E1001" s="145" t="s">
        <v>1534</v>
      </c>
      <c r="F1001" s="145" t="s">
        <v>1675</v>
      </c>
      <c r="G1001" s="14" t="s">
        <v>1676</v>
      </c>
      <c r="H1001" s="22" t="s">
        <v>1978</v>
      </c>
      <c r="I1001" s="145" t="s">
        <v>1975</v>
      </c>
      <c r="J1001" s="426">
        <v>0</v>
      </c>
      <c r="K1001" s="426">
        <v>28.82</v>
      </c>
      <c r="L1001" s="488">
        <v>1532</v>
      </c>
      <c r="M1001" s="498"/>
      <c r="N1001" s="498"/>
      <c r="O1001" s="498"/>
      <c r="P1001" s="498"/>
      <c r="Q1001" s="498"/>
      <c r="R1001" s="498"/>
      <c r="S1001" s="498"/>
      <c r="T1001" s="498"/>
      <c r="U1001" s="498"/>
      <c r="V1001" s="498"/>
      <c r="W1001" s="498"/>
      <c r="X1001" s="498"/>
      <c r="Y1001" s="498"/>
      <c r="Z1001" s="498"/>
      <c r="AA1001" s="498"/>
      <c r="AB1001" s="498"/>
      <c r="AC1001" s="498">
        <v>38</v>
      </c>
      <c r="AD1001" s="498">
        <v>38</v>
      </c>
      <c r="AE1001" s="498"/>
      <c r="AF1001" s="498"/>
      <c r="AG1001" s="585"/>
      <c r="AH1001" s="498"/>
      <c r="AI1001" s="498">
        <f t="shared" si="78"/>
        <v>38</v>
      </c>
      <c r="AJ1001" s="498">
        <f t="shared" si="79"/>
        <v>38</v>
      </c>
      <c r="AK1001" s="498"/>
      <c r="AL1001" s="498"/>
      <c r="AM1001" s="498"/>
      <c r="AN1001" s="498"/>
      <c r="AO1001" s="498"/>
      <c r="AP1001" s="498"/>
      <c r="AQ1001" s="498"/>
      <c r="AR1001" s="498"/>
      <c r="AS1001" s="498"/>
      <c r="AT1001" s="498"/>
      <c r="AU1001" s="498"/>
      <c r="AV1001" s="498"/>
      <c r="AW1001" s="498"/>
      <c r="AX1001" s="498"/>
      <c r="AY1001" s="498"/>
      <c r="AZ1001" s="498"/>
      <c r="BA1001" s="498">
        <v>5265.16</v>
      </c>
      <c r="BB1001" s="498">
        <v>5265.16</v>
      </c>
      <c r="BC1001" s="498"/>
      <c r="BD1001" s="498"/>
      <c r="BE1001" s="498"/>
      <c r="BF1001" s="498"/>
      <c r="BG1001" s="256">
        <f t="shared" si="80"/>
        <v>5265.16</v>
      </c>
      <c r="BH1001" s="26">
        <f t="shared" si="81"/>
        <v>5265.16</v>
      </c>
      <c r="BI1001" s="514">
        <f t="shared" si="77"/>
        <v>0</v>
      </c>
      <c r="BJ1001" s="515">
        <v>0</v>
      </c>
      <c r="BK1001" s="515">
        <v>0</v>
      </c>
      <c r="BL1001" s="515">
        <v>0</v>
      </c>
      <c r="BM1001" s="515">
        <v>0</v>
      </c>
      <c r="BN1001" s="515">
        <v>0</v>
      </c>
      <c r="BO1001" s="515">
        <v>0</v>
      </c>
      <c r="BP1001" s="515">
        <v>0</v>
      </c>
      <c r="BQ1001" s="515">
        <v>0</v>
      </c>
      <c r="BR1001" s="515">
        <v>0</v>
      </c>
      <c r="BS1001" s="515">
        <v>0</v>
      </c>
      <c r="BT1001" s="515">
        <v>0</v>
      </c>
      <c r="BU1001" s="515">
        <v>0</v>
      </c>
      <c r="BV1001" s="515">
        <v>0</v>
      </c>
      <c r="BW1001" s="515">
        <v>0</v>
      </c>
      <c r="BX1001" s="515">
        <v>0</v>
      </c>
      <c r="BY1001" s="515">
        <v>0</v>
      </c>
      <c r="BZ1001" s="515">
        <v>6180455.4144000001</v>
      </c>
      <c r="CA1001" s="515">
        <v>6180455.4144000001</v>
      </c>
      <c r="CB1001" s="515">
        <v>0</v>
      </c>
      <c r="CC1001" s="515">
        <v>0</v>
      </c>
      <c r="CD1001" s="515">
        <v>0</v>
      </c>
      <c r="CE1001" s="515">
        <v>0</v>
      </c>
      <c r="CF1001" s="515">
        <v>6180455.4144000001</v>
      </c>
      <c r="CG1001" s="516">
        <v>6180455.4144000001</v>
      </c>
      <c r="CH1001" s="501">
        <v>0</v>
      </c>
      <c r="CI1001" s="501">
        <v>0</v>
      </c>
      <c r="CJ1001" s="501">
        <v>0</v>
      </c>
      <c r="CK1001" s="257" t="s">
        <v>1976</v>
      </c>
      <c r="CL1001" s="108">
        <v>0</v>
      </c>
      <c r="CM1001" s="245">
        <v>0</v>
      </c>
      <c r="CN1001" s="109">
        <v>0</v>
      </c>
      <c r="CO1001" s="436"/>
      <c r="CP1001" s="436"/>
      <c r="CQ1001" s="436"/>
      <c r="CR1001" s="273"/>
      <c r="CS1001" s="447">
        <v>0.69190600522193302</v>
      </c>
      <c r="CT1001" s="448">
        <v>0.69190600522193302</v>
      </c>
      <c r="CU1001" s="441">
        <v>1.3054830287206283E-2</v>
      </c>
      <c r="CV1001" s="442">
        <v>1.3054830287206283E-2</v>
      </c>
      <c r="CW1001" s="450" t="s">
        <v>2256</v>
      </c>
      <c r="CX1001" s="242"/>
      <c r="CY1001" s="436"/>
      <c r="CZ1001" s="436"/>
      <c r="DA1001" s="437"/>
      <c r="DB1001" s="438"/>
      <c r="DC1001" s="457">
        <v>0</v>
      </c>
      <c r="DD1001" s="458">
        <v>0</v>
      </c>
      <c r="DE1001" s="459">
        <v>0</v>
      </c>
      <c r="DF1001" s="357">
        <v>0</v>
      </c>
    </row>
    <row r="1002" spans="1:110" ht="35.25" customHeight="1" x14ac:dyDescent="0.25">
      <c r="A1002" s="401" t="s">
        <v>56</v>
      </c>
      <c r="B1002" s="48" t="s">
        <v>57</v>
      </c>
      <c r="C1002" s="48" t="s">
        <v>1464</v>
      </c>
      <c r="D1002" s="145" t="s">
        <v>1533</v>
      </c>
      <c r="E1002" s="145" t="s">
        <v>1534</v>
      </c>
      <c r="F1002" s="145" t="s">
        <v>1677</v>
      </c>
      <c r="G1002" s="14" t="s">
        <v>1534</v>
      </c>
      <c r="H1002" s="22" t="s">
        <v>1978</v>
      </c>
      <c r="I1002" s="145" t="s">
        <v>1975</v>
      </c>
      <c r="J1002" s="426">
        <v>11.797344460513136</v>
      </c>
      <c r="K1002" s="426">
        <v>7.4530302875280006</v>
      </c>
      <c r="L1002" s="488">
        <v>211.5</v>
      </c>
      <c r="M1002" s="498"/>
      <c r="N1002" s="498"/>
      <c r="O1002" s="498"/>
      <c r="P1002" s="498"/>
      <c r="Q1002" s="498"/>
      <c r="R1002" s="498"/>
      <c r="S1002" s="498"/>
      <c r="T1002" s="498"/>
      <c r="U1002" s="498"/>
      <c r="V1002" s="498"/>
      <c r="W1002" s="498"/>
      <c r="X1002" s="498"/>
      <c r="Y1002" s="498"/>
      <c r="Z1002" s="498"/>
      <c r="AA1002" s="498"/>
      <c r="AB1002" s="498"/>
      <c r="AC1002" s="498">
        <v>5</v>
      </c>
      <c r="AD1002" s="498">
        <v>5</v>
      </c>
      <c r="AE1002" s="498"/>
      <c r="AF1002" s="498"/>
      <c r="AG1002" s="585"/>
      <c r="AH1002" s="498"/>
      <c r="AI1002" s="498">
        <f t="shared" si="78"/>
        <v>5</v>
      </c>
      <c r="AJ1002" s="498">
        <f t="shared" si="79"/>
        <v>5</v>
      </c>
      <c r="AK1002" s="498"/>
      <c r="AL1002" s="498"/>
      <c r="AM1002" s="498"/>
      <c r="AN1002" s="498"/>
      <c r="AO1002" s="498"/>
      <c r="AP1002" s="498"/>
      <c r="AQ1002" s="498"/>
      <c r="AR1002" s="498"/>
      <c r="AS1002" s="498"/>
      <c r="AT1002" s="498"/>
      <c r="AU1002" s="498"/>
      <c r="AV1002" s="498"/>
      <c r="AW1002" s="498"/>
      <c r="AX1002" s="498"/>
      <c r="AY1002" s="498"/>
      <c r="AZ1002" s="498"/>
      <c r="BA1002" s="498">
        <v>415.48</v>
      </c>
      <c r="BB1002" s="498">
        <v>415.48</v>
      </c>
      <c r="BC1002" s="498"/>
      <c r="BD1002" s="498"/>
      <c r="BE1002" s="498"/>
      <c r="BF1002" s="498"/>
      <c r="BG1002" s="256">
        <f t="shared" si="80"/>
        <v>415.48</v>
      </c>
      <c r="BH1002" s="26">
        <f t="shared" si="81"/>
        <v>415.48</v>
      </c>
      <c r="BI1002" s="514">
        <f t="shared" si="77"/>
        <v>3.5032040472175383E-2</v>
      </c>
      <c r="BJ1002" s="515">
        <v>0</v>
      </c>
      <c r="BK1002" s="515">
        <v>0</v>
      </c>
      <c r="BL1002" s="515">
        <v>0</v>
      </c>
      <c r="BM1002" s="515">
        <v>0</v>
      </c>
      <c r="BN1002" s="515">
        <v>0</v>
      </c>
      <c r="BO1002" s="515">
        <v>0</v>
      </c>
      <c r="BP1002" s="515">
        <v>0</v>
      </c>
      <c r="BQ1002" s="515">
        <v>0</v>
      </c>
      <c r="BR1002" s="515">
        <v>0</v>
      </c>
      <c r="BS1002" s="515">
        <v>0</v>
      </c>
      <c r="BT1002" s="515">
        <v>0</v>
      </c>
      <c r="BU1002" s="515">
        <v>0</v>
      </c>
      <c r="BV1002" s="515">
        <v>0</v>
      </c>
      <c r="BW1002" s="515">
        <v>0</v>
      </c>
      <c r="BX1002" s="515">
        <v>0</v>
      </c>
      <c r="BY1002" s="515">
        <v>0</v>
      </c>
      <c r="BZ1002" s="515">
        <v>487707.04320000007</v>
      </c>
      <c r="CA1002" s="515">
        <v>487707.04320000007</v>
      </c>
      <c r="CB1002" s="515">
        <v>0</v>
      </c>
      <c r="CC1002" s="515">
        <v>0</v>
      </c>
      <c r="CD1002" s="515">
        <v>0</v>
      </c>
      <c r="CE1002" s="515">
        <v>0</v>
      </c>
      <c r="CF1002" s="515">
        <v>487707.04320000007</v>
      </c>
      <c r="CG1002" s="516">
        <v>487707.04320000007</v>
      </c>
      <c r="CH1002" s="501">
        <v>32447040</v>
      </c>
      <c r="CI1002" s="501">
        <v>32447040</v>
      </c>
      <c r="CJ1002" s="501">
        <v>41557439.999999993</v>
      </c>
      <c r="CK1002" s="257" t="s">
        <v>1976</v>
      </c>
      <c r="CL1002" s="108">
        <v>9.26</v>
      </c>
      <c r="CM1002" s="245">
        <v>9.26</v>
      </c>
      <c r="CN1002" s="109">
        <v>11.86</v>
      </c>
      <c r="CO1002" s="436"/>
      <c r="CP1002" s="436"/>
      <c r="CQ1002" s="436"/>
      <c r="CR1002" s="273"/>
      <c r="CS1002" s="447">
        <v>940.43413048686818</v>
      </c>
      <c r="CT1002" s="448">
        <v>103.82032378075387</v>
      </c>
      <c r="CU1002" s="441">
        <v>1.0784058222045525</v>
      </c>
      <c r="CV1002" s="442">
        <v>0.74073323837812255</v>
      </c>
      <c r="CW1002" s="450" t="s">
        <v>2252</v>
      </c>
      <c r="CX1002" s="242"/>
      <c r="CY1002" s="436"/>
      <c r="CZ1002" s="436"/>
      <c r="DA1002" s="437"/>
      <c r="DB1002" s="438"/>
      <c r="DC1002" s="457">
        <v>0</v>
      </c>
      <c r="DD1002" s="458">
        <v>18405</v>
      </c>
      <c r="DE1002" s="459">
        <v>43351</v>
      </c>
      <c r="DF1002" s="357">
        <v>20585.333333333332</v>
      </c>
    </row>
    <row r="1003" spans="1:110" ht="35.25" customHeight="1" x14ac:dyDescent="0.25">
      <c r="A1003" s="401" t="s">
        <v>56</v>
      </c>
      <c r="B1003" s="48" t="s">
        <v>57</v>
      </c>
      <c r="C1003" s="48" t="s">
        <v>1464</v>
      </c>
      <c r="D1003" s="145" t="s">
        <v>1678</v>
      </c>
      <c r="E1003" s="145" t="s">
        <v>1679</v>
      </c>
      <c r="F1003" s="145" t="s">
        <v>1680</v>
      </c>
      <c r="G1003" s="14" t="s">
        <v>1681</v>
      </c>
      <c r="H1003" s="22" t="s">
        <v>1978</v>
      </c>
      <c r="I1003" s="145" t="s">
        <v>1975</v>
      </c>
      <c r="J1003" s="426">
        <v>6.9960996219322089</v>
      </c>
      <c r="K1003" s="426">
        <v>44.342234756253006</v>
      </c>
      <c r="L1003" s="488">
        <v>1446.8</v>
      </c>
      <c r="M1003" s="498"/>
      <c r="N1003" s="498"/>
      <c r="O1003" s="498"/>
      <c r="P1003" s="498"/>
      <c r="Q1003" s="498"/>
      <c r="R1003" s="498"/>
      <c r="S1003" s="498"/>
      <c r="T1003" s="498"/>
      <c r="U1003" s="498"/>
      <c r="V1003" s="498"/>
      <c r="W1003" s="498"/>
      <c r="X1003" s="498"/>
      <c r="Y1003" s="498"/>
      <c r="Z1003" s="498"/>
      <c r="AA1003" s="498"/>
      <c r="AB1003" s="498"/>
      <c r="AC1003" s="498">
        <v>4</v>
      </c>
      <c r="AD1003" s="498">
        <v>4</v>
      </c>
      <c r="AE1003" s="498"/>
      <c r="AF1003" s="498"/>
      <c r="AG1003" s="585"/>
      <c r="AH1003" s="498"/>
      <c r="AI1003" s="498">
        <f t="shared" si="78"/>
        <v>4</v>
      </c>
      <c r="AJ1003" s="498">
        <f t="shared" si="79"/>
        <v>4</v>
      </c>
      <c r="AK1003" s="498"/>
      <c r="AL1003" s="498"/>
      <c r="AM1003" s="498"/>
      <c r="AN1003" s="498"/>
      <c r="AO1003" s="498"/>
      <c r="AP1003" s="498"/>
      <c r="AQ1003" s="498"/>
      <c r="AR1003" s="498"/>
      <c r="AS1003" s="498"/>
      <c r="AT1003" s="498"/>
      <c r="AU1003" s="498"/>
      <c r="AV1003" s="498"/>
      <c r="AW1003" s="498"/>
      <c r="AX1003" s="498"/>
      <c r="AY1003" s="498"/>
      <c r="AZ1003" s="498"/>
      <c r="BA1003" s="498">
        <v>16.32</v>
      </c>
      <c r="BB1003" s="498">
        <v>16.32</v>
      </c>
      <c r="BC1003" s="498"/>
      <c r="BD1003" s="498"/>
      <c r="BE1003" s="498"/>
      <c r="BF1003" s="498"/>
      <c r="BG1003" s="256">
        <f t="shared" si="80"/>
        <v>16.32</v>
      </c>
      <c r="BH1003" s="26">
        <f t="shared" si="81"/>
        <v>16.32</v>
      </c>
      <c r="BI1003" s="514">
        <f t="shared" si="77"/>
        <v>2.9511754068716096E-3</v>
      </c>
      <c r="BJ1003" s="515">
        <v>0</v>
      </c>
      <c r="BK1003" s="515">
        <v>0</v>
      </c>
      <c r="BL1003" s="515">
        <v>0</v>
      </c>
      <c r="BM1003" s="515">
        <v>0</v>
      </c>
      <c r="BN1003" s="515">
        <v>0</v>
      </c>
      <c r="BO1003" s="515">
        <v>0</v>
      </c>
      <c r="BP1003" s="515">
        <v>0</v>
      </c>
      <c r="BQ1003" s="515">
        <v>0</v>
      </c>
      <c r="BR1003" s="515">
        <v>0</v>
      </c>
      <c r="BS1003" s="515">
        <v>0</v>
      </c>
      <c r="BT1003" s="515">
        <v>0</v>
      </c>
      <c r="BU1003" s="515">
        <v>0</v>
      </c>
      <c r="BV1003" s="515">
        <v>0</v>
      </c>
      <c r="BW1003" s="515">
        <v>0</v>
      </c>
      <c r="BX1003" s="515">
        <v>0</v>
      </c>
      <c r="BY1003" s="515">
        <v>0</v>
      </c>
      <c r="BZ1003" s="515">
        <v>19157.068800000001</v>
      </c>
      <c r="CA1003" s="515">
        <v>19157.068800000001</v>
      </c>
      <c r="CB1003" s="515">
        <v>0</v>
      </c>
      <c r="CC1003" s="515">
        <v>0</v>
      </c>
      <c r="CD1003" s="515">
        <v>0</v>
      </c>
      <c r="CE1003" s="515">
        <v>0</v>
      </c>
      <c r="CF1003" s="515">
        <v>19157.068800000001</v>
      </c>
      <c r="CG1003" s="516">
        <v>19157.068800000001</v>
      </c>
      <c r="CH1003" s="501">
        <v>7977458.7934703995</v>
      </c>
      <c r="CI1003" s="501">
        <v>7977458.7934703995</v>
      </c>
      <c r="CJ1003" s="501">
        <v>8966533.9690836016</v>
      </c>
      <c r="CK1003" s="257" t="s">
        <v>1976</v>
      </c>
      <c r="CL1003" s="108">
        <v>4.92</v>
      </c>
      <c r="CM1003" s="245">
        <v>4.92</v>
      </c>
      <c r="CN1003" s="109">
        <v>5.53</v>
      </c>
      <c r="CO1003" s="436"/>
      <c r="CP1003" s="436"/>
      <c r="CQ1003" s="436"/>
      <c r="CR1003" s="273"/>
      <c r="CS1003" s="447">
        <v>693.56563428681841</v>
      </c>
      <c r="CT1003" s="448">
        <v>559.3712865891938</v>
      </c>
      <c r="CU1003" s="441">
        <v>2.924904351564674</v>
      </c>
      <c r="CV1003" s="442">
        <v>2.8840018526510534</v>
      </c>
      <c r="CW1003" s="450" t="s">
        <v>2234</v>
      </c>
      <c r="CX1003" s="242"/>
      <c r="CY1003" s="436"/>
      <c r="CZ1003" s="436"/>
      <c r="DA1003" s="437"/>
      <c r="DB1003" s="438"/>
      <c r="DC1003" s="457">
        <v>200234</v>
      </c>
      <c r="DD1003" s="458">
        <v>944757</v>
      </c>
      <c r="DE1003" s="459">
        <v>288714</v>
      </c>
      <c r="DF1003" s="357">
        <v>477901.66666666669</v>
      </c>
    </row>
    <row r="1004" spans="1:110" ht="35.25" customHeight="1" x14ac:dyDescent="0.25">
      <c r="A1004" s="401" t="s">
        <v>56</v>
      </c>
      <c r="B1004" s="48" t="s">
        <v>57</v>
      </c>
      <c r="C1004" s="48" t="s">
        <v>1464</v>
      </c>
      <c r="D1004" s="145" t="s">
        <v>1678</v>
      </c>
      <c r="E1004" s="145" t="s">
        <v>1679</v>
      </c>
      <c r="F1004" s="145" t="s">
        <v>1682</v>
      </c>
      <c r="G1004" s="14" t="s">
        <v>1683</v>
      </c>
      <c r="H1004" s="22" t="s">
        <v>1978</v>
      </c>
      <c r="I1004" s="145" t="s">
        <v>1975</v>
      </c>
      <c r="J1004" s="426">
        <v>9.7168050304614013</v>
      </c>
      <c r="K1004" s="426">
        <v>45.156060512136001</v>
      </c>
      <c r="L1004" s="488">
        <v>1904.9</v>
      </c>
      <c r="M1004" s="498"/>
      <c r="N1004" s="498"/>
      <c r="O1004" s="498"/>
      <c r="P1004" s="498"/>
      <c r="Q1004" s="498"/>
      <c r="R1004" s="498"/>
      <c r="S1004" s="498"/>
      <c r="T1004" s="498"/>
      <c r="U1004" s="498"/>
      <c r="V1004" s="498"/>
      <c r="W1004" s="498"/>
      <c r="X1004" s="498"/>
      <c r="Y1004" s="498"/>
      <c r="Z1004" s="498"/>
      <c r="AA1004" s="498">
        <v>1</v>
      </c>
      <c r="AB1004" s="498">
        <v>1</v>
      </c>
      <c r="AC1004" s="498">
        <v>192</v>
      </c>
      <c r="AD1004" s="498">
        <v>192</v>
      </c>
      <c r="AE1004" s="498"/>
      <c r="AF1004" s="498"/>
      <c r="AG1004" s="585"/>
      <c r="AH1004" s="498"/>
      <c r="AI1004" s="498">
        <f t="shared" si="78"/>
        <v>193</v>
      </c>
      <c r="AJ1004" s="498">
        <f t="shared" si="79"/>
        <v>193</v>
      </c>
      <c r="AK1004" s="498"/>
      <c r="AL1004" s="498"/>
      <c r="AM1004" s="498"/>
      <c r="AN1004" s="498"/>
      <c r="AO1004" s="498"/>
      <c r="AP1004" s="498"/>
      <c r="AQ1004" s="498"/>
      <c r="AR1004" s="498"/>
      <c r="AS1004" s="498"/>
      <c r="AT1004" s="498"/>
      <c r="AU1004" s="498"/>
      <c r="AV1004" s="498"/>
      <c r="AW1004" s="498"/>
      <c r="AX1004" s="498"/>
      <c r="AY1004" s="498">
        <v>5</v>
      </c>
      <c r="AZ1004" s="498">
        <v>5</v>
      </c>
      <c r="BA1004" s="498">
        <v>1716.65</v>
      </c>
      <c r="BB1004" s="498">
        <v>1716.65</v>
      </c>
      <c r="BC1004" s="498"/>
      <c r="BD1004" s="498"/>
      <c r="BE1004" s="498"/>
      <c r="BF1004" s="498"/>
      <c r="BG1004" s="256">
        <f t="shared" si="80"/>
        <v>1721.65</v>
      </c>
      <c r="BH1004" s="26">
        <f t="shared" si="81"/>
        <v>1721.65</v>
      </c>
      <c r="BI1004" s="514">
        <f t="shared" si="77"/>
        <v>0.26568672839506174</v>
      </c>
      <c r="BJ1004" s="515">
        <v>0</v>
      </c>
      <c r="BK1004" s="515">
        <v>0</v>
      </c>
      <c r="BL1004" s="515">
        <v>0</v>
      </c>
      <c r="BM1004" s="515">
        <v>0</v>
      </c>
      <c r="BN1004" s="515">
        <v>0</v>
      </c>
      <c r="BO1004" s="515">
        <v>0</v>
      </c>
      <c r="BP1004" s="515">
        <v>0</v>
      </c>
      <c r="BQ1004" s="515">
        <v>0</v>
      </c>
      <c r="BR1004" s="515">
        <v>0</v>
      </c>
      <c r="BS1004" s="515">
        <v>0</v>
      </c>
      <c r="BT1004" s="515">
        <v>0</v>
      </c>
      <c r="BU1004" s="515">
        <v>0</v>
      </c>
      <c r="BV1004" s="515">
        <v>0</v>
      </c>
      <c r="BW1004" s="515">
        <v>0</v>
      </c>
      <c r="BX1004" s="515">
        <v>25228.799999999999</v>
      </c>
      <c r="BY1004" s="515">
        <v>25228.799999999999</v>
      </c>
      <c r="BZ1004" s="515">
        <v>2015072.4360000002</v>
      </c>
      <c r="CA1004" s="515">
        <v>2015072.4360000002</v>
      </c>
      <c r="CB1004" s="515">
        <v>0</v>
      </c>
      <c r="CC1004" s="515">
        <v>0</v>
      </c>
      <c r="CD1004" s="515">
        <v>0</v>
      </c>
      <c r="CE1004" s="515">
        <v>0</v>
      </c>
      <c r="CF1004" s="515">
        <v>2040301.2360000003</v>
      </c>
      <c r="CG1004" s="516">
        <v>2040301.2360000003</v>
      </c>
      <c r="CH1004" s="501">
        <v>15788513.4453</v>
      </c>
      <c r="CI1004" s="501">
        <v>15788513.4453</v>
      </c>
      <c r="CJ1004" s="501">
        <v>16882766.852400001</v>
      </c>
      <c r="CK1004" s="257" t="s">
        <v>1976</v>
      </c>
      <c r="CL1004" s="108">
        <v>6.06</v>
      </c>
      <c r="CM1004" s="245">
        <v>6.06</v>
      </c>
      <c r="CN1004" s="109">
        <v>6.48</v>
      </c>
      <c r="CO1004" s="436"/>
      <c r="CP1004" s="436"/>
      <c r="CQ1004" s="436"/>
      <c r="CR1004" s="273"/>
      <c r="CS1004" s="447">
        <v>476.71701037899578</v>
      </c>
      <c r="CT1004" s="448">
        <v>159.81444180083085</v>
      </c>
      <c r="CU1004" s="441">
        <v>1.4789349183212674</v>
      </c>
      <c r="CV1004" s="442">
        <v>1.3864088383340663</v>
      </c>
      <c r="CW1004" s="450" t="s">
        <v>2234</v>
      </c>
      <c r="CX1004" s="242"/>
      <c r="CY1004" s="436"/>
      <c r="CZ1004" s="436"/>
      <c r="DA1004" s="437"/>
      <c r="DB1004" s="438"/>
      <c r="DC1004" s="457">
        <v>164774</v>
      </c>
      <c r="DD1004" s="458">
        <v>31876</v>
      </c>
      <c r="DE1004" s="459">
        <v>0</v>
      </c>
      <c r="DF1004" s="357">
        <v>65550</v>
      </c>
    </row>
    <row r="1005" spans="1:110" ht="35.25" customHeight="1" x14ac:dyDescent="0.25">
      <c r="A1005" s="401" t="s">
        <v>56</v>
      </c>
      <c r="B1005" s="48" t="s">
        <v>57</v>
      </c>
      <c r="C1005" s="48" t="s">
        <v>1464</v>
      </c>
      <c r="D1005" s="145" t="s">
        <v>1684</v>
      </c>
      <c r="E1005" s="145" t="s">
        <v>1534</v>
      </c>
      <c r="F1005" s="145" t="s">
        <v>1685</v>
      </c>
      <c r="G1005" s="14" t="s">
        <v>1534</v>
      </c>
      <c r="H1005" s="22" t="s">
        <v>1978</v>
      </c>
      <c r="I1005" s="145" t="s">
        <v>1975</v>
      </c>
      <c r="J1005" s="426">
        <v>11.774481389853227</v>
      </c>
      <c r="K1005" s="426">
        <v>19.885227231366002</v>
      </c>
      <c r="L1005" s="488">
        <v>1093</v>
      </c>
      <c r="M1005" s="498"/>
      <c r="N1005" s="498"/>
      <c r="O1005" s="498"/>
      <c r="P1005" s="498"/>
      <c r="Q1005" s="498"/>
      <c r="R1005" s="498"/>
      <c r="S1005" s="498"/>
      <c r="T1005" s="498"/>
      <c r="U1005" s="498"/>
      <c r="V1005" s="498"/>
      <c r="W1005" s="498"/>
      <c r="X1005" s="498"/>
      <c r="Y1005" s="498"/>
      <c r="Z1005" s="498"/>
      <c r="AA1005" s="498"/>
      <c r="AB1005" s="498"/>
      <c r="AC1005" s="498">
        <v>43</v>
      </c>
      <c r="AD1005" s="498">
        <v>43</v>
      </c>
      <c r="AE1005" s="498"/>
      <c r="AF1005" s="498"/>
      <c r="AG1005" s="585"/>
      <c r="AH1005" s="498"/>
      <c r="AI1005" s="498">
        <f t="shared" si="78"/>
        <v>43</v>
      </c>
      <c r="AJ1005" s="498">
        <f t="shared" si="79"/>
        <v>43</v>
      </c>
      <c r="AK1005" s="498"/>
      <c r="AL1005" s="498"/>
      <c r="AM1005" s="498"/>
      <c r="AN1005" s="498"/>
      <c r="AO1005" s="498"/>
      <c r="AP1005" s="498"/>
      <c r="AQ1005" s="498"/>
      <c r="AR1005" s="498"/>
      <c r="AS1005" s="498"/>
      <c r="AT1005" s="498"/>
      <c r="AU1005" s="498"/>
      <c r="AV1005" s="498"/>
      <c r="AW1005" s="498"/>
      <c r="AX1005" s="498"/>
      <c r="AY1005" s="498"/>
      <c r="AZ1005" s="498"/>
      <c r="BA1005" s="498">
        <v>3753.67</v>
      </c>
      <c r="BB1005" s="498">
        <v>3753.67</v>
      </c>
      <c r="BC1005" s="498"/>
      <c r="BD1005" s="498"/>
      <c r="BE1005" s="498"/>
      <c r="BF1005" s="498"/>
      <c r="BG1005" s="256">
        <f t="shared" si="80"/>
        <v>3753.67</v>
      </c>
      <c r="BH1005" s="26">
        <f t="shared" si="81"/>
        <v>3753.67</v>
      </c>
      <c r="BI1005" s="514">
        <f t="shared" si="77"/>
        <v>0.76762167689161565</v>
      </c>
      <c r="BJ1005" s="515">
        <v>0</v>
      </c>
      <c r="BK1005" s="515">
        <v>0</v>
      </c>
      <c r="BL1005" s="515">
        <v>0</v>
      </c>
      <c r="BM1005" s="515">
        <v>0</v>
      </c>
      <c r="BN1005" s="515">
        <v>0</v>
      </c>
      <c r="BO1005" s="515">
        <v>0</v>
      </c>
      <c r="BP1005" s="515">
        <v>0</v>
      </c>
      <c r="BQ1005" s="515">
        <v>0</v>
      </c>
      <c r="BR1005" s="515">
        <v>0</v>
      </c>
      <c r="BS1005" s="515">
        <v>0</v>
      </c>
      <c r="BT1005" s="515">
        <v>0</v>
      </c>
      <c r="BU1005" s="515">
        <v>0</v>
      </c>
      <c r="BV1005" s="515">
        <v>0</v>
      </c>
      <c r="BW1005" s="515">
        <v>0</v>
      </c>
      <c r="BX1005" s="515">
        <v>0</v>
      </c>
      <c r="BY1005" s="515">
        <v>0</v>
      </c>
      <c r="BZ1005" s="515">
        <v>4406207.9928000001</v>
      </c>
      <c r="CA1005" s="515">
        <v>4406207.9928000001</v>
      </c>
      <c r="CB1005" s="515">
        <v>0</v>
      </c>
      <c r="CC1005" s="515">
        <v>0</v>
      </c>
      <c r="CD1005" s="515">
        <v>0</v>
      </c>
      <c r="CE1005" s="515">
        <v>0</v>
      </c>
      <c r="CF1005" s="515">
        <v>4406207.9928000001</v>
      </c>
      <c r="CG1005" s="516">
        <v>4406207.9928000001</v>
      </c>
      <c r="CH1005" s="501">
        <v>11392287.288364798</v>
      </c>
      <c r="CI1005" s="501">
        <v>11392287.288364798</v>
      </c>
      <c r="CJ1005" s="501">
        <v>5510216.1068351986</v>
      </c>
      <c r="CK1005" s="257" t="s">
        <v>1976</v>
      </c>
      <c r="CL1005" s="108">
        <v>10.11</v>
      </c>
      <c r="CM1005" s="245">
        <v>10.11</v>
      </c>
      <c r="CN1005" s="109">
        <v>4.8899999999999997</v>
      </c>
      <c r="CO1005" s="436"/>
      <c r="CP1005" s="436"/>
      <c r="CQ1005" s="436"/>
      <c r="CR1005" s="273"/>
      <c r="CS1005" s="447">
        <v>206.93082150884973</v>
      </c>
      <c r="CT1005" s="448">
        <v>177.72008652867285</v>
      </c>
      <c r="CU1005" s="441">
        <v>1.2748048177526408</v>
      </c>
      <c r="CV1005" s="442">
        <v>1.2589463243095178</v>
      </c>
      <c r="CW1005" s="450" t="s">
        <v>2234</v>
      </c>
      <c r="CX1005" s="242"/>
      <c r="CY1005" s="436"/>
      <c r="CZ1005" s="436"/>
      <c r="DA1005" s="437"/>
      <c r="DB1005" s="438"/>
      <c r="DC1005" s="457">
        <v>0</v>
      </c>
      <c r="DD1005" s="458">
        <v>52704</v>
      </c>
      <c r="DE1005" s="459">
        <v>338797</v>
      </c>
      <c r="DF1005" s="357">
        <v>130500.33333333333</v>
      </c>
    </row>
    <row r="1006" spans="1:110" ht="35.25" customHeight="1" x14ac:dyDescent="0.25">
      <c r="A1006" s="401" t="s">
        <v>56</v>
      </c>
      <c r="B1006" s="48" t="s">
        <v>57</v>
      </c>
      <c r="C1006" s="48" t="s">
        <v>1464</v>
      </c>
      <c r="D1006" s="145" t="s">
        <v>1684</v>
      </c>
      <c r="E1006" s="145" t="s">
        <v>1534</v>
      </c>
      <c r="F1006" s="145" t="s">
        <v>1686</v>
      </c>
      <c r="G1006" s="14" t="s">
        <v>1534</v>
      </c>
      <c r="H1006" s="22" t="s">
        <v>1978</v>
      </c>
      <c r="I1006" s="145" t="s">
        <v>1975</v>
      </c>
      <c r="J1006" s="426">
        <v>8.8022822040650333</v>
      </c>
      <c r="K1006" s="426">
        <v>13.057954518294</v>
      </c>
      <c r="L1006" s="488">
        <v>2707.7</v>
      </c>
      <c r="M1006" s="498"/>
      <c r="N1006" s="498"/>
      <c r="O1006" s="498"/>
      <c r="P1006" s="498"/>
      <c r="Q1006" s="498"/>
      <c r="R1006" s="498"/>
      <c r="S1006" s="498"/>
      <c r="T1006" s="498"/>
      <c r="U1006" s="498"/>
      <c r="V1006" s="498"/>
      <c r="W1006" s="498"/>
      <c r="X1006" s="498"/>
      <c r="Y1006" s="498"/>
      <c r="Z1006" s="498"/>
      <c r="AA1006" s="498"/>
      <c r="AB1006" s="498"/>
      <c r="AC1006" s="498">
        <v>35</v>
      </c>
      <c r="AD1006" s="498">
        <v>35</v>
      </c>
      <c r="AE1006" s="498"/>
      <c r="AF1006" s="498"/>
      <c r="AG1006" s="585"/>
      <c r="AH1006" s="498"/>
      <c r="AI1006" s="498">
        <f t="shared" si="78"/>
        <v>35</v>
      </c>
      <c r="AJ1006" s="498">
        <f t="shared" si="79"/>
        <v>35</v>
      </c>
      <c r="AK1006" s="498"/>
      <c r="AL1006" s="498"/>
      <c r="AM1006" s="498"/>
      <c r="AN1006" s="498"/>
      <c r="AO1006" s="498"/>
      <c r="AP1006" s="498"/>
      <c r="AQ1006" s="498"/>
      <c r="AR1006" s="498"/>
      <c r="AS1006" s="498"/>
      <c r="AT1006" s="498"/>
      <c r="AU1006" s="498"/>
      <c r="AV1006" s="498"/>
      <c r="AW1006" s="498"/>
      <c r="AX1006" s="498"/>
      <c r="AY1006" s="498"/>
      <c r="AZ1006" s="498"/>
      <c r="BA1006" s="498">
        <v>1203.58</v>
      </c>
      <c r="BB1006" s="498">
        <v>1203.58</v>
      </c>
      <c r="BC1006" s="498"/>
      <c r="BD1006" s="498"/>
      <c r="BE1006" s="498"/>
      <c r="BF1006" s="498"/>
      <c r="BG1006" s="256">
        <f t="shared" si="80"/>
        <v>1203.58</v>
      </c>
      <c r="BH1006" s="26">
        <f t="shared" si="81"/>
        <v>1203.58</v>
      </c>
      <c r="BI1006" s="514">
        <f t="shared" si="77"/>
        <v>0.20895486111111108</v>
      </c>
      <c r="BJ1006" s="515">
        <v>0</v>
      </c>
      <c r="BK1006" s="515">
        <v>0</v>
      </c>
      <c r="BL1006" s="515">
        <v>0</v>
      </c>
      <c r="BM1006" s="515">
        <v>0</v>
      </c>
      <c r="BN1006" s="515">
        <v>0</v>
      </c>
      <c r="BO1006" s="515">
        <v>0</v>
      </c>
      <c r="BP1006" s="515">
        <v>0</v>
      </c>
      <c r="BQ1006" s="515">
        <v>0</v>
      </c>
      <c r="BR1006" s="515">
        <v>0</v>
      </c>
      <c r="BS1006" s="515">
        <v>0</v>
      </c>
      <c r="BT1006" s="515">
        <v>0</v>
      </c>
      <c r="BU1006" s="515">
        <v>0</v>
      </c>
      <c r="BV1006" s="515">
        <v>0</v>
      </c>
      <c r="BW1006" s="515">
        <v>0</v>
      </c>
      <c r="BX1006" s="515">
        <v>0</v>
      </c>
      <c r="BY1006" s="515">
        <v>0</v>
      </c>
      <c r="BZ1006" s="515">
        <v>1412810.3472</v>
      </c>
      <c r="CA1006" s="515">
        <v>1412810.3472</v>
      </c>
      <c r="CB1006" s="515">
        <v>0</v>
      </c>
      <c r="CC1006" s="515">
        <v>0</v>
      </c>
      <c r="CD1006" s="515">
        <v>0</v>
      </c>
      <c r="CE1006" s="515">
        <v>0</v>
      </c>
      <c r="CF1006" s="515">
        <v>1412810.3472</v>
      </c>
      <c r="CG1006" s="516">
        <v>1412810.3472</v>
      </c>
      <c r="CH1006" s="501">
        <v>19539292.8726</v>
      </c>
      <c r="CI1006" s="501">
        <v>19539292.8726</v>
      </c>
      <c r="CJ1006" s="501">
        <v>20500241.702399999</v>
      </c>
      <c r="CK1006" s="257" t="s">
        <v>1976</v>
      </c>
      <c r="CL1006" s="108">
        <v>5.49</v>
      </c>
      <c r="CM1006" s="245">
        <v>5.49</v>
      </c>
      <c r="CN1006" s="109">
        <v>5.76</v>
      </c>
      <c r="CO1006" s="436"/>
      <c r="CP1006" s="436"/>
      <c r="CQ1006" s="436"/>
      <c r="CR1006" s="273"/>
      <c r="CS1006" s="447">
        <v>292.41828307492568</v>
      </c>
      <c r="CT1006" s="448">
        <v>154.0395274083576</v>
      </c>
      <c r="CU1006" s="441">
        <v>0.69642619832747599</v>
      </c>
      <c r="CV1006" s="442">
        <v>0.66625492360642857</v>
      </c>
      <c r="CW1006" s="450" t="s">
        <v>2236</v>
      </c>
      <c r="CX1006" s="242"/>
      <c r="CY1006" s="436"/>
      <c r="CZ1006" s="436"/>
      <c r="DA1006" s="437"/>
      <c r="DB1006" s="438"/>
      <c r="DC1006" s="457">
        <v>0</v>
      </c>
      <c r="DD1006" s="458">
        <v>0</v>
      </c>
      <c r="DE1006" s="459">
        <v>313956</v>
      </c>
      <c r="DF1006" s="357">
        <v>104652</v>
      </c>
    </row>
    <row r="1007" spans="1:110" ht="35.25" customHeight="1" x14ac:dyDescent="0.25">
      <c r="A1007" s="401" t="s">
        <v>56</v>
      </c>
      <c r="B1007" s="48" t="s">
        <v>57</v>
      </c>
      <c r="C1007" s="48" t="s">
        <v>1464</v>
      </c>
      <c r="D1007" s="145" t="s">
        <v>1684</v>
      </c>
      <c r="E1007" s="145" t="s">
        <v>1534</v>
      </c>
      <c r="F1007" s="145" t="s">
        <v>1687</v>
      </c>
      <c r="G1007" s="14" t="s">
        <v>1534</v>
      </c>
      <c r="H1007" s="22" t="s">
        <v>1979</v>
      </c>
      <c r="I1007" s="145" t="s">
        <v>1975</v>
      </c>
      <c r="J1007" s="426">
        <v>11.774481389853227</v>
      </c>
      <c r="K1007" s="426">
        <v>15.089962089825001</v>
      </c>
      <c r="L1007" s="488">
        <v>3525.2</v>
      </c>
      <c r="M1007" s="498"/>
      <c r="N1007" s="498"/>
      <c r="O1007" s="498"/>
      <c r="P1007" s="498"/>
      <c r="Q1007" s="498"/>
      <c r="R1007" s="498"/>
      <c r="S1007" s="498"/>
      <c r="T1007" s="498"/>
      <c r="U1007" s="498"/>
      <c r="V1007" s="498"/>
      <c r="W1007" s="498"/>
      <c r="X1007" s="498"/>
      <c r="Y1007" s="498"/>
      <c r="Z1007" s="498"/>
      <c r="AA1007" s="498"/>
      <c r="AB1007" s="498"/>
      <c r="AC1007" s="498">
        <v>25</v>
      </c>
      <c r="AD1007" s="498">
        <v>25</v>
      </c>
      <c r="AE1007" s="498"/>
      <c r="AF1007" s="498"/>
      <c r="AG1007" s="585"/>
      <c r="AH1007" s="498"/>
      <c r="AI1007" s="498">
        <f t="shared" si="78"/>
        <v>25</v>
      </c>
      <c r="AJ1007" s="498">
        <f t="shared" si="79"/>
        <v>25</v>
      </c>
      <c r="AK1007" s="498"/>
      <c r="AL1007" s="498"/>
      <c r="AM1007" s="498"/>
      <c r="AN1007" s="498"/>
      <c r="AO1007" s="498"/>
      <c r="AP1007" s="498"/>
      <c r="AQ1007" s="498"/>
      <c r="AR1007" s="498"/>
      <c r="AS1007" s="498"/>
      <c r="AT1007" s="498"/>
      <c r="AU1007" s="498"/>
      <c r="AV1007" s="498"/>
      <c r="AW1007" s="498"/>
      <c r="AX1007" s="498"/>
      <c r="AY1007" s="498"/>
      <c r="AZ1007" s="498"/>
      <c r="BA1007" s="498">
        <v>342.2</v>
      </c>
      <c r="BB1007" s="498">
        <v>342.2</v>
      </c>
      <c r="BC1007" s="498"/>
      <c r="BD1007" s="498"/>
      <c r="BE1007" s="498"/>
      <c r="BF1007" s="498"/>
      <c r="BG1007" s="256">
        <f t="shared" si="80"/>
        <v>342.2</v>
      </c>
      <c r="BH1007" s="26">
        <f t="shared" si="81"/>
        <v>342.2</v>
      </c>
      <c r="BI1007" s="514">
        <f t="shared" si="77"/>
        <v>2.6987381703470033E-2</v>
      </c>
      <c r="BJ1007" s="515">
        <v>0</v>
      </c>
      <c r="BK1007" s="515">
        <v>0</v>
      </c>
      <c r="BL1007" s="515">
        <v>0</v>
      </c>
      <c r="BM1007" s="515">
        <v>0</v>
      </c>
      <c r="BN1007" s="515">
        <v>0</v>
      </c>
      <c r="BO1007" s="515">
        <v>0</v>
      </c>
      <c r="BP1007" s="515">
        <v>0</v>
      </c>
      <c r="BQ1007" s="515">
        <v>0</v>
      </c>
      <c r="BR1007" s="515">
        <v>0</v>
      </c>
      <c r="BS1007" s="515">
        <v>0</v>
      </c>
      <c r="BT1007" s="515">
        <v>0</v>
      </c>
      <c r="BU1007" s="515">
        <v>0</v>
      </c>
      <c r="BV1007" s="515">
        <v>0</v>
      </c>
      <c r="BW1007" s="515">
        <v>0</v>
      </c>
      <c r="BX1007" s="515">
        <v>0</v>
      </c>
      <c r="BY1007" s="515">
        <v>0</v>
      </c>
      <c r="BZ1007" s="515">
        <v>401688.04800000001</v>
      </c>
      <c r="CA1007" s="515">
        <v>401688.04800000001</v>
      </c>
      <c r="CB1007" s="515">
        <v>0</v>
      </c>
      <c r="CC1007" s="515">
        <v>0</v>
      </c>
      <c r="CD1007" s="515">
        <v>0</v>
      </c>
      <c r="CE1007" s="515">
        <v>0</v>
      </c>
      <c r="CF1007" s="515">
        <v>401688.04800000001</v>
      </c>
      <c r="CG1007" s="516">
        <v>401688.04800000001</v>
      </c>
      <c r="CH1007" s="501">
        <v>45678561.597959995</v>
      </c>
      <c r="CI1007" s="501">
        <v>45678561.597959995</v>
      </c>
      <c r="CJ1007" s="501">
        <v>49085098.395095997</v>
      </c>
      <c r="CK1007" s="257" t="s">
        <v>1976</v>
      </c>
      <c r="CL1007" s="108">
        <v>11.8</v>
      </c>
      <c r="CM1007" s="245">
        <v>11.8</v>
      </c>
      <c r="CN1007" s="109">
        <v>12.68</v>
      </c>
      <c r="CO1007" s="436"/>
      <c r="CP1007" s="436"/>
      <c r="CQ1007" s="436"/>
      <c r="CR1007" s="273"/>
      <c r="CS1007" s="447">
        <v>45.272602639029593</v>
      </c>
      <c r="CT1007" s="448">
        <v>45.192115114595879</v>
      </c>
      <c r="CU1007" s="441">
        <v>0.6647210412764526</v>
      </c>
      <c r="CV1007" s="442">
        <v>0.66311129078777842</v>
      </c>
      <c r="CW1007" s="450" t="s">
        <v>2243</v>
      </c>
      <c r="CX1007" s="242"/>
      <c r="CY1007" s="436"/>
      <c r="CZ1007" s="436"/>
      <c r="DA1007" s="437"/>
      <c r="DB1007" s="438"/>
      <c r="DC1007" s="457">
        <v>82333</v>
      </c>
      <c r="DD1007" s="458">
        <v>159436</v>
      </c>
      <c r="DE1007" s="459">
        <v>37673</v>
      </c>
      <c r="DF1007" s="357">
        <v>93147.333333333328</v>
      </c>
    </row>
    <row r="1008" spans="1:110" ht="35.25" customHeight="1" x14ac:dyDescent="0.25">
      <c r="A1008" s="401" t="s">
        <v>56</v>
      </c>
      <c r="B1008" s="48" t="s">
        <v>57</v>
      </c>
      <c r="C1008" s="48" t="s">
        <v>1464</v>
      </c>
      <c r="D1008" s="145" t="s">
        <v>1684</v>
      </c>
      <c r="E1008" s="145" t="s">
        <v>1534</v>
      </c>
      <c r="F1008" s="145" t="s">
        <v>1688</v>
      </c>
      <c r="G1008" s="14" t="s">
        <v>1534</v>
      </c>
      <c r="H1008" s="22" t="s">
        <v>1978</v>
      </c>
      <c r="I1008" s="145" t="s">
        <v>1975</v>
      </c>
      <c r="J1008" s="426">
        <v>11.774481389853227</v>
      </c>
      <c r="K1008" s="426">
        <v>28.846590849090003</v>
      </c>
      <c r="L1008" s="488">
        <v>1334.3</v>
      </c>
      <c r="M1008" s="498"/>
      <c r="N1008" s="498"/>
      <c r="O1008" s="498"/>
      <c r="P1008" s="498"/>
      <c r="Q1008" s="498"/>
      <c r="R1008" s="498"/>
      <c r="S1008" s="498"/>
      <c r="T1008" s="498"/>
      <c r="U1008" s="498"/>
      <c r="V1008" s="498"/>
      <c r="W1008" s="498"/>
      <c r="X1008" s="498"/>
      <c r="Y1008" s="498"/>
      <c r="Z1008" s="498"/>
      <c r="AA1008" s="498"/>
      <c r="AB1008" s="498"/>
      <c r="AC1008" s="498">
        <v>48</v>
      </c>
      <c r="AD1008" s="498">
        <v>48</v>
      </c>
      <c r="AE1008" s="498"/>
      <c r="AF1008" s="498"/>
      <c r="AG1008" s="585"/>
      <c r="AH1008" s="498"/>
      <c r="AI1008" s="498">
        <f t="shared" si="78"/>
        <v>48</v>
      </c>
      <c r="AJ1008" s="498">
        <f t="shared" si="79"/>
        <v>48</v>
      </c>
      <c r="AK1008" s="498"/>
      <c r="AL1008" s="498"/>
      <c r="AM1008" s="498"/>
      <c r="AN1008" s="498"/>
      <c r="AO1008" s="498"/>
      <c r="AP1008" s="498"/>
      <c r="AQ1008" s="498"/>
      <c r="AR1008" s="498"/>
      <c r="AS1008" s="498"/>
      <c r="AT1008" s="498"/>
      <c r="AU1008" s="498"/>
      <c r="AV1008" s="498"/>
      <c r="AW1008" s="498"/>
      <c r="AX1008" s="498"/>
      <c r="AY1008" s="498"/>
      <c r="AZ1008" s="498"/>
      <c r="BA1008" s="498">
        <v>292.35000000000002</v>
      </c>
      <c r="BB1008" s="498">
        <v>292.35000000000002</v>
      </c>
      <c r="BC1008" s="498"/>
      <c r="BD1008" s="498"/>
      <c r="BE1008" s="498"/>
      <c r="BF1008" s="498"/>
      <c r="BG1008" s="256">
        <f t="shared" si="80"/>
        <v>292.35000000000002</v>
      </c>
      <c r="BH1008" s="26">
        <f t="shared" si="81"/>
        <v>292.35000000000002</v>
      </c>
      <c r="BI1008" s="514">
        <f t="shared" si="77"/>
        <v>2.5712401055408972E-2</v>
      </c>
      <c r="BJ1008" s="515">
        <v>0</v>
      </c>
      <c r="BK1008" s="515">
        <v>0</v>
      </c>
      <c r="BL1008" s="515">
        <v>0</v>
      </c>
      <c r="BM1008" s="515">
        <v>0</v>
      </c>
      <c r="BN1008" s="515">
        <v>0</v>
      </c>
      <c r="BO1008" s="515">
        <v>0</v>
      </c>
      <c r="BP1008" s="515">
        <v>0</v>
      </c>
      <c r="BQ1008" s="515">
        <v>0</v>
      </c>
      <c r="BR1008" s="515">
        <v>0</v>
      </c>
      <c r="BS1008" s="515">
        <v>0</v>
      </c>
      <c r="BT1008" s="515">
        <v>0</v>
      </c>
      <c r="BU1008" s="515">
        <v>0</v>
      </c>
      <c r="BV1008" s="515">
        <v>0</v>
      </c>
      <c r="BW1008" s="515">
        <v>0</v>
      </c>
      <c r="BX1008" s="515">
        <v>0</v>
      </c>
      <c r="BY1008" s="515">
        <v>0</v>
      </c>
      <c r="BZ1008" s="515">
        <v>343172.12400000001</v>
      </c>
      <c r="CA1008" s="515">
        <v>343172.12400000001</v>
      </c>
      <c r="CB1008" s="515">
        <v>0</v>
      </c>
      <c r="CC1008" s="515">
        <v>0</v>
      </c>
      <c r="CD1008" s="515">
        <v>0</v>
      </c>
      <c r="CE1008" s="515">
        <v>0</v>
      </c>
      <c r="CF1008" s="515">
        <v>343172.12400000001</v>
      </c>
      <c r="CG1008" s="516">
        <v>343172.12400000001</v>
      </c>
      <c r="CH1008" s="501">
        <v>38028045.734549999</v>
      </c>
      <c r="CI1008" s="501">
        <v>38028045.734549999</v>
      </c>
      <c r="CJ1008" s="501">
        <v>43896332.995109998</v>
      </c>
      <c r="CK1008" s="257" t="s">
        <v>1976</v>
      </c>
      <c r="CL1008" s="108">
        <v>9.85</v>
      </c>
      <c r="CM1008" s="245">
        <v>9.85</v>
      </c>
      <c r="CN1008" s="109">
        <v>11.37</v>
      </c>
      <c r="CO1008" s="436"/>
      <c r="CP1008" s="436"/>
      <c r="CQ1008" s="436"/>
      <c r="CR1008" s="273"/>
      <c r="CS1008" s="447">
        <v>226.24764908761753</v>
      </c>
      <c r="CT1008" s="448">
        <v>189.16991339151195</v>
      </c>
      <c r="CU1008" s="441">
        <v>0.84541190321201609</v>
      </c>
      <c r="CV1008" s="442">
        <v>0.8338498661735817</v>
      </c>
      <c r="CW1008" s="450" t="s">
        <v>2227</v>
      </c>
      <c r="CX1008" s="242"/>
      <c r="CY1008" s="436"/>
      <c r="CZ1008" s="436"/>
      <c r="DA1008" s="437"/>
      <c r="DB1008" s="438"/>
      <c r="DC1008" s="457">
        <v>0</v>
      </c>
      <c r="DD1008" s="458">
        <v>0</v>
      </c>
      <c r="DE1008" s="459">
        <v>0</v>
      </c>
      <c r="DF1008" s="357">
        <v>0</v>
      </c>
    </row>
    <row r="1009" spans="1:110" ht="35.25" customHeight="1" x14ac:dyDescent="0.25">
      <c r="A1009" s="401" t="s">
        <v>56</v>
      </c>
      <c r="B1009" s="48" t="s">
        <v>57</v>
      </c>
      <c r="C1009" s="48" t="s">
        <v>1464</v>
      </c>
      <c r="D1009" s="145" t="s">
        <v>1689</v>
      </c>
      <c r="E1009" s="145" t="s">
        <v>1473</v>
      </c>
      <c r="F1009" s="145" t="s">
        <v>1690</v>
      </c>
      <c r="G1009" s="14" t="s">
        <v>1473</v>
      </c>
      <c r="H1009" s="22" t="s">
        <v>1978</v>
      </c>
      <c r="I1009" s="145" t="s">
        <v>1975</v>
      </c>
      <c r="J1009" s="426">
        <v>10.882821634116768</v>
      </c>
      <c r="K1009" s="426">
        <v>29.746212059340003</v>
      </c>
      <c r="L1009" s="488">
        <v>1314.8</v>
      </c>
      <c r="M1009" s="498"/>
      <c r="N1009" s="498"/>
      <c r="O1009" s="498"/>
      <c r="P1009" s="498"/>
      <c r="Q1009" s="498"/>
      <c r="R1009" s="498"/>
      <c r="S1009" s="498"/>
      <c r="T1009" s="498"/>
      <c r="U1009" s="498"/>
      <c r="V1009" s="498"/>
      <c r="W1009" s="498"/>
      <c r="X1009" s="498"/>
      <c r="Y1009" s="498"/>
      <c r="Z1009" s="498"/>
      <c r="AA1009" s="498"/>
      <c r="AB1009" s="498"/>
      <c r="AC1009" s="498">
        <v>31</v>
      </c>
      <c r="AD1009" s="498">
        <v>31</v>
      </c>
      <c r="AE1009" s="498"/>
      <c r="AF1009" s="498"/>
      <c r="AG1009" s="585"/>
      <c r="AH1009" s="498"/>
      <c r="AI1009" s="498">
        <f t="shared" si="78"/>
        <v>31</v>
      </c>
      <c r="AJ1009" s="498">
        <f t="shared" si="79"/>
        <v>31</v>
      </c>
      <c r="AK1009" s="498"/>
      <c r="AL1009" s="498"/>
      <c r="AM1009" s="498"/>
      <c r="AN1009" s="498"/>
      <c r="AO1009" s="498"/>
      <c r="AP1009" s="498"/>
      <c r="AQ1009" s="498"/>
      <c r="AR1009" s="498"/>
      <c r="AS1009" s="498"/>
      <c r="AT1009" s="498"/>
      <c r="AU1009" s="498"/>
      <c r="AV1009" s="498"/>
      <c r="AW1009" s="498"/>
      <c r="AX1009" s="498"/>
      <c r="AY1009" s="498"/>
      <c r="AZ1009" s="498"/>
      <c r="BA1009" s="498">
        <v>236.61</v>
      </c>
      <c r="BB1009" s="498">
        <v>236.61</v>
      </c>
      <c r="BC1009" s="498"/>
      <c r="BD1009" s="498"/>
      <c r="BE1009" s="498"/>
      <c r="BF1009" s="498"/>
      <c r="BG1009" s="256">
        <f t="shared" si="80"/>
        <v>236.61</v>
      </c>
      <c r="BH1009" s="26">
        <f t="shared" si="81"/>
        <v>236.61</v>
      </c>
      <c r="BI1009" s="514">
        <f t="shared" si="77"/>
        <v>2.9031901840490797E-2</v>
      </c>
      <c r="BJ1009" s="515">
        <v>0</v>
      </c>
      <c r="BK1009" s="515">
        <v>0</v>
      </c>
      <c r="BL1009" s="515">
        <v>0</v>
      </c>
      <c r="BM1009" s="515">
        <v>0</v>
      </c>
      <c r="BN1009" s="515">
        <v>0</v>
      </c>
      <c r="BO1009" s="515">
        <v>0</v>
      </c>
      <c r="BP1009" s="515">
        <v>0</v>
      </c>
      <c r="BQ1009" s="515">
        <v>0</v>
      </c>
      <c r="BR1009" s="515">
        <v>0</v>
      </c>
      <c r="BS1009" s="515">
        <v>0</v>
      </c>
      <c r="BT1009" s="515">
        <v>0</v>
      </c>
      <c r="BU1009" s="515">
        <v>0</v>
      </c>
      <c r="BV1009" s="515">
        <v>0</v>
      </c>
      <c r="BW1009" s="515">
        <v>0</v>
      </c>
      <c r="BX1009" s="515">
        <v>0</v>
      </c>
      <c r="BY1009" s="515">
        <v>0</v>
      </c>
      <c r="BZ1009" s="515">
        <v>277742.28240000003</v>
      </c>
      <c r="CA1009" s="515">
        <v>277742.28240000003</v>
      </c>
      <c r="CB1009" s="515">
        <v>0</v>
      </c>
      <c r="CC1009" s="515">
        <v>0</v>
      </c>
      <c r="CD1009" s="515">
        <v>0</v>
      </c>
      <c r="CE1009" s="515">
        <v>0</v>
      </c>
      <c r="CF1009" s="515">
        <v>277742.28240000003</v>
      </c>
      <c r="CG1009" s="516">
        <v>277742.28240000003</v>
      </c>
      <c r="CH1009" s="501">
        <v>16573920.000000002</v>
      </c>
      <c r="CI1009" s="501">
        <v>16573920.000000002</v>
      </c>
      <c r="CJ1009" s="501">
        <v>28557600.000000004</v>
      </c>
      <c r="CK1009" s="257" t="s">
        <v>1976</v>
      </c>
      <c r="CL1009" s="108">
        <v>4.7300000000000004</v>
      </c>
      <c r="CM1009" s="245">
        <v>4.7300000000000004</v>
      </c>
      <c r="CN1009" s="109">
        <v>8.15</v>
      </c>
      <c r="CO1009" s="436"/>
      <c r="CP1009" s="436"/>
      <c r="CQ1009" s="436"/>
      <c r="CR1009" s="273"/>
      <c r="CS1009" s="447">
        <v>1223.9667593019469</v>
      </c>
      <c r="CT1009" s="448">
        <v>167.70867842984404</v>
      </c>
      <c r="CU1009" s="441">
        <v>1.2603415451982298</v>
      </c>
      <c r="CV1009" s="442">
        <v>0.92240264292924701</v>
      </c>
      <c r="CW1009" s="450" t="s">
        <v>2228</v>
      </c>
      <c r="CX1009" s="242"/>
      <c r="CY1009" s="436"/>
      <c r="CZ1009" s="436"/>
      <c r="DA1009" s="437"/>
      <c r="DB1009" s="438"/>
      <c r="DC1009" s="457">
        <v>0</v>
      </c>
      <c r="DD1009" s="458">
        <v>0</v>
      </c>
      <c r="DE1009" s="459">
        <v>0</v>
      </c>
      <c r="DF1009" s="357">
        <v>0</v>
      </c>
    </row>
    <row r="1010" spans="1:110" ht="35.25" customHeight="1" x14ac:dyDescent="0.25">
      <c r="A1010" s="401" t="s">
        <v>56</v>
      </c>
      <c r="B1010" s="48" t="s">
        <v>57</v>
      </c>
      <c r="C1010" s="48" t="s">
        <v>1464</v>
      </c>
      <c r="D1010" s="145" t="s">
        <v>1689</v>
      </c>
      <c r="E1010" s="145" t="s">
        <v>1473</v>
      </c>
      <c r="F1010" s="145" t="s">
        <v>1691</v>
      </c>
      <c r="G1010" s="14" t="s">
        <v>1473</v>
      </c>
      <c r="H1010" s="22" t="s">
        <v>1979</v>
      </c>
      <c r="I1010" s="145" t="s">
        <v>1975</v>
      </c>
      <c r="J1010" s="426">
        <v>9.7168050304614013</v>
      </c>
      <c r="K1010" s="426">
        <v>1.112689391625</v>
      </c>
      <c r="L1010" s="488">
        <v>61</v>
      </c>
      <c r="M1010" s="498"/>
      <c r="N1010" s="498"/>
      <c r="O1010" s="498"/>
      <c r="P1010" s="498"/>
      <c r="Q1010" s="498"/>
      <c r="R1010" s="498"/>
      <c r="S1010" s="498"/>
      <c r="T1010" s="498"/>
      <c r="U1010" s="498"/>
      <c r="V1010" s="498"/>
      <c r="W1010" s="498"/>
      <c r="X1010" s="498"/>
      <c r="Y1010" s="498"/>
      <c r="Z1010" s="498"/>
      <c r="AA1010" s="498"/>
      <c r="AB1010" s="498"/>
      <c r="AC1010" s="498">
        <v>3</v>
      </c>
      <c r="AD1010" s="498">
        <v>3</v>
      </c>
      <c r="AE1010" s="498"/>
      <c r="AF1010" s="498"/>
      <c r="AG1010" s="585"/>
      <c r="AH1010" s="498"/>
      <c r="AI1010" s="498">
        <f t="shared" si="78"/>
        <v>3</v>
      </c>
      <c r="AJ1010" s="498">
        <f t="shared" si="79"/>
        <v>3</v>
      </c>
      <c r="AK1010" s="498"/>
      <c r="AL1010" s="498"/>
      <c r="AM1010" s="498"/>
      <c r="AN1010" s="498"/>
      <c r="AO1010" s="498"/>
      <c r="AP1010" s="498"/>
      <c r="AQ1010" s="498"/>
      <c r="AR1010" s="498"/>
      <c r="AS1010" s="498"/>
      <c r="AT1010" s="498"/>
      <c r="AU1010" s="498"/>
      <c r="AV1010" s="498"/>
      <c r="AW1010" s="498"/>
      <c r="AX1010" s="498"/>
      <c r="AY1010" s="498"/>
      <c r="AZ1010" s="498"/>
      <c r="BA1010" s="498">
        <v>18</v>
      </c>
      <c r="BB1010" s="498">
        <v>18</v>
      </c>
      <c r="BC1010" s="498"/>
      <c r="BD1010" s="498"/>
      <c r="BE1010" s="498"/>
      <c r="BF1010" s="498"/>
      <c r="BG1010" s="256">
        <f t="shared" si="80"/>
        <v>18</v>
      </c>
      <c r="BH1010" s="26">
        <f t="shared" si="81"/>
        <v>18</v>
      </c>
      <c r="BI1010" s="514">
        <f t="shared" si="77"/>
        <v>2.3376623376623374E-2</v>
      </c>
      <c r="BJ1010" s="515">
        <v>0</v>
      </c>
      <c r="BK1010" s="515">
        <v>0</v>
      </c>
      <c r="BL1010" s="515">
        <v>0</v>
      </c>
      <c r="BM1010" s="515">
        <v>0</v>
      </c>
      <c r="BN1010" s="515">
        <v>0</v>
      </c>
      <c r="BO1010" s="515">
        <v>0</v>
      </c>
      <c r="BP1010" s="515">
        <v>0</v>
      </c>
      <c r="BQ1010" s="515">
        <v>0</v>
      </c>
      <c r="BR1010" s="515">
        <v>0</v>
      </c>
      <c r="BS1010" s="515">
        <v>0</v>
      </c>
      <c r="BT1010" s="515">
        <v>0</v>
      </c>
      <c r="BU1010" s="515">
        <v>0</v>
      </c>
      <c r="BV1010" s="515">
        <v>0</v>
      </c>
      <c r="BW1010" s="515">
        <v>0</v>
      </c>
      <c r="BX1010" s="515">
        <v>0</v>
      </c>
      <c r="BY1010" s="515">
        <v>0</v>
      </c>
      <c r="BZ1010" s="515">
        <v>21129.120000000003</v>
      </c>
      <c r="CA1010" s="515">
        <v>21129.120000000003</v>
      </c>
      <c r="CB1010" s="515">
        <v>0</v>
      </c>
      <c r="CC1010" s="515">
        <v>0</v>
      </c>
      <c r="CD1010" s="515">
        <v>0</v>
      </c>
      <c r="CE1010" s="515">
        <v>0</v>
      </c>
      <c r="CF1010" s="515">
        <v>21129.120000000003</v>
      </c>
      <c r="CG1010" s="516">
        <v>21129.120000000003</v>
      </c>
      <c r="CH1010" s="501">
        <v>1997279.9999999998</v>
      </c>
      <c r="CI1010" s="501">
        <v>1997279.9999999998</v>
      </c>
      <c r="CJ1010" s="501">
        <v>2698080.0000000005</v>
      </c>
      <c r="CK1010" s="257" t="s">
        <v>1976</v>
      </c>
      <c r="CL1010" s="108">
        <v>0.56999999999999995</v>
      </c>
      <c r="CM1010" s="245">
        <v>0.56999999999999995</v>
      </c>
      <c r="CN1010" s="109">
        <v>0.77</v>
      </c>
      <c r="CO1010" s="436"/>
      <c r="CP1010" s="436"/>
      <c r="CQ1010" s="436"/>
      <c r="CR1010" s="273"/>
      <c r="CS1010" s="447">
        <v>1183.5656223602671</v>
      </c>
      <c r="CT1010" s="448">
        <v>64.374365529665909</v>
      </c>
      <c r="CU1010" s="441">
        <v>1.1316035373356355</v>
      </c>
      <c r="CV1010" s="442">
        <v>0.71083851001323117</v>
      </c>
      <c r="CW1010" s="450" t="s">
        <v>2333</v>
      </c>
      <c r="CX1010" s="242"/>
      <c r="CY1010" s="436"/>
      <c r="CZ1010" s="436"/>
      <c r="DA1010" s="437"/>
      <c r="DB1010" s="438"/>
      <c r="DC1010" s="457">
        <v>0</v>
      </c>
      <c r="DD1010" s="458">
        <v>0</v>
      </c>
      <c r="DE1010" s="459">
        <v>5752</v>
      </c>
      <c r="DF1010" s="357">
        <v>1917.3333333333333</v>
      </c>
    </row>
    <row r="1011" spans="1:110" ht="35.25" customHeight="1" x14ac:dyDescent="0.25">
      <c r="A1011" s="401" t="s">
        <v>56</v>
      </c>
      <c r="B1011" s="48" t="s">
        <v>57</v>
      </c>
      <c r="C1011" s="48" t="s">
        <v>1464</v>
      </c>
      <c r="D1011" s="145" t="s">
        <v>1689</v>
      </c>
      <c r="E1011" s="145" t="s">
        <v>1473</v>
      </c>
      <c r="F1011" s="145" t="s">
        <v>1692</v>
      </c>
      <c r="G1011" s="14" t="s">
        <v>1473</v>
      </c>
      <c r="H1011" s="22" t="s">
        <v>1978</v>
      </c>
      <c r="I1011" s="145" t="s">
        <v>1975</v>
      </c>
      <c r="J1011" s="426">
        <v>10.882821634116768</v>
      </c>
      <c r="K1011" s="426">
        <v>12.589393913208001</v>
      </c>
      <c r="L1011" s="488">
        <v>832.9</v>
      </c>
      <c r="M1011" s="498"/>
      <c r="N1011" s="498"/>
      <c r="O1011" s="498"/>
      <c r="P1011" s="498"/>
      <c r="Q1011" s="498"/>
      <c r="R1011" s="498"/>
      <c r="S1011" s="498"/>
      <c r="T1011" s="498"/>
      <c r="U1011" s="498"/>
      <c r="V1011" s="498"/>
      <c r="W1011" s="498"/>
      <c r="X1011" s="498"/>
      <c r="Y1011" s="498">
        <v>1</v>
      </c>
      <c r="Z1011" s="498">
        <v>1</v>
      </c>
      <c r="AA1011" s="498"/>
      <c r="AB1011" s="498"/>
      <c r="AC1011" s="498">
        <v>22</v>
      </c>
      <c r="AD1011" s="498">
        <v>22</v>
      </c>
      <c r="AE1011" s="498"/>
      <c r="AF1011" s="498"/>
      <c r="AG1011" s="585"/>
      <c r="AH1011" s="498"/>
      <c r="AI1011" s="498">
        <f t="shared" si="78"/>
        <v>23</v>
      </c>
      <c r="AJ1011" s="498">
        <f t="shared" si="79"/>
        <v>23</v>
      </c>
      <c r="AK1011" s="498"/>
      <c r="AL1011" s="498"/>
      <c r="AM1011" s="498"/>
      <c r="AN1011" s="498"/>
      <c r="AO1011" s="498"/>
      <c r="AP1011" s="498"/>
      <c r="AQ1011" s="498"/>
      <c r="AR1011" s="498"/>
      <c r="AS1011" s="498"/>
      <c r="AT1011" s="498"/>
      <c r="AU1011" s="498"/>
      <c r="AV1011" s="498"/>
      <c r="AW1011" s="498">
        <v>1.2</v>
      </c>
      <c r="AX1011" s="498">
        <v>1.2</v>
      </c>
      <c r="AY1011" s="498"/>
      <c r="AZ1011" s="498"/>
      <c r="BA1011" s="498">
        <v>204.79</v>
      </c>
      <c r="BB1011" s="498">
        <v>204.79</v>
      </c>
      <c r="BC1011" s="498"/>
      <c r="BD1011" s="498"/>
      <c r="BE1011" s="498"/>
      <c r="BF1011" s="498"/>
      <c r="BG1011" s="256">
        <f t="shared" si="80"/>
        <v>205.98999999999998</v>
      </c>
      <c r="BH1011" s="26">
        <f t="shared" si="81"/>
        <v>205.98999999999998</v>
      </c>
      <c r="BI1011" s="514">
        <f t="shared" si="77"/>
        <v>3.3658496732026137E-2</v>
      </c>
      <c r="BJ1011" s="515">
        <v>0</v>
      </c>
      <c r="BK1011" s="515">
        <v>0</v>
      </c>
      <c r="BL1011" s="515">
        <v>0</v>
      </c>
      <c r="BM1011" s="515">
        <v>0</v>
      </c>
      <c r="BN1011" s="515">
        <v>0</v>
      </c>
      <c r="BO1011" s="515">
        <v>0</v>
      </c>
      <c r="BP1011" s="515">
        <v>0</v>
      </c>
      <c r="BQ1011" s="515">
        <v>0</v>
      </c>
      <c r="BR1011" s="515">
        <v>0</v>
      </c>
      <c r="BS1011" s="515">
        <v>0</v>
      </c>
      <c r="BT1011" s="515">
        <v>0</v>
      </c>
      <c r="BU1011" s="515">
        <v>0</v>
      </c>
      <c r="BV1011" s="515">
        <v>6054.9119999999994</v>
      </c>
      <c r="BW1011" s="515">
        <v>6054.9119999999994</v>
      </c>
      <c r="BX1011" s="515">
        <v>0</v>
      </c>
      <c r="BY1011" s="515">
        <v>0</v>
      </c>
      <c r="BZ1011" s="515">
        <v>240390.6936</v>
      </c>
      <c r="CA1011" s="515">
        <v>240390.6936</v>
      </c>
      <c r="CB1011" s="515">
        <v>0</v>
      </c>
      <c r="CC1011" s="515">
        <v>0</v>
      </c>
      <c r="CD1011" s="515">
        <v>0</v>
      </c>
      <c r="CE1011" s="515">
        <v>0</v>
      </c>
      <c r="CF1011" s="515">
        <v>246445.60560000001</v>
      </c>
      <c r="CG1011" s="516">
        <v>246445.60560000001</v>
      </c>
      <c r="CH1011" s="501">
        <v>8795040</v>
      </c>
      <c r="CI1011" s="501">
        <v>8795040</v>
      </c>
      <c r="CJ1011" s="501">
        <v>21444480.000000004</v>
      </c>
      <c r="CK1011" s="257" t="s">
        <v>1976</v>
      </c>
      <c r="CL1011" s="108">
        <v>2.5099999999999998</v>
      </c>
      <c r="CM1011" s="245">
        <v>2.5099999999999998</v>
      </c>
      <c r="CN1011" s="109">
        <v>6.12</v>
      </c>
      <c r="CO1011" s="436"/>
      <c r="CP1011" s="436"/>
      <c r="CQ1011" s="436"/>
      <c r="CR1011" s="273"/>
      <c r="CS1011" s="447">
        <v>1169.7919360645374</v>
      </c>
      <c r="CT1011" s="448">
        <v>227.01408042333239</v>
      </c>
      <c r="CU1011" s="441">
        <v>2.1080288933207854</v>
      </c>
      <c r="CV1011" s="442">
        <v>1.7712584458285443</v>
      </c>
      <c r="CW1011" s="450" t="s">
        <v>2228</v>
      </c>
      <c r="CX1011" s="242"/>
      <c r="CY1011" s="436"/>
      <c r="CZ1011" s="436"/>
      <c r="DA1011" s="437"/>
      <c r="DB1011" s="438"/>
      <c r="DC1011" s="457">
        <v>291</v>
      </c>
      <c r="DD1011" s="458">
        <v>215166</v>
      </c>
      <c r="DE1011" s="459">
        <v>58718</v>
      </c>
      <c r="DF1011" s="357">
        <v>91391.666666666672</v>
      </c>
    </row>
    <row r="1012" spans="1:110" ht="35.25" customHeight="1" x14ac:dyDescent="0.25">
      <c r="A1012" s="401" t="s">
        <v>56</v>
      </c>
      <c r="B1012" s="48" t="s">
        <v>57</v>
      </c>
      <c r="C1012" s="48" t="s">
        <v>1464</v>
      </c>
      <c r="D1012" s="145" t="s">
        <v>1693</v>
      </c>
      <c r="E1012" s="145" t="s">
        <v>1470</v>
      </c>
      <c r="F1012" s="145" t="s">
        <v>1694</v>
      </c>
      <c r="G1012" s="14" t="s">
        <v>1470</v>
      </c>
      <c r="H1012" s="22" t="s">
        <v>1978</v>
      </c>
      <c r="I1012" s="145" t="s">
        <v>1981</v>
      </c>
      <c r="J1012" s="426">
        <v>1.9454394670613628</v>
      </c>
      <c r="K1012" s="426">
        <v>3.0428030239740003</v>
      </c>
      <c r="L1012" s="488">
        <v>790.3</v>
      </c>
      <c r="M1012" s="498"/>
      <c r="N1012" s="498"/>
      <c r="O1012" s="498"/>
      <c r="P1012" s="498"/>
      <c r="Q1012" s="498"/>
      <c r="R1012" s="498"/>
      <c r="S1012" s="498"/>
      <c r="T1012" s="498"/>
      <c r="U1012" s="498"/>
      <c r="V1012" s="498"/>
      <c r="W1012" s="498"/>
      <c r="X1012" s="498"/>
      <c r="Y1012" s="498"/>
      <c r="Z1012" s="498"/>
      <c r="AA1012" s="498"/>
      <c r="AB1012" s="498"/>
      <c r="AC1012" s="498">
        <v>5</v>
      </c>
      <c r="AD1012" s="498">
        <v>5</v>
      </c>
      <c r="AE1012" s="498"/>
      <c r="AF1012" s="498"/>
      <c r="AG1012" s="585"/>
      <c r="AH1012" s="498"/>
      <c r="AI1012" s="498">
        <f t="shared" si="78"/>
        <v>5</v>
      </c>
      <c r="AJ1012" s="498">
        <f t="shared" si="79"/>
        <v>5</v>
      </c>
      <c r="AK1012" s="498"/>
      <c r="AL1012" s="498"/>
      <c r="AM1012" s="498"/>
      <c r="AN1012" s="498"/>
      <c r="AO1012" s="498"/>
      <c r="AP1012" s="498"/>
      <c r="AQ1012" s="498"/>
      <c r="AR1012" s="498"/>
      <c r="AS1012" s="498"/>
      <c r="AT1012" s="498"/>
      <c r="AU1012" s="498"/>
      <c r="AV1012" s="498"/>
      <c r="AW1012" s="498"/>
      <c r="AX1012" s="498"/>
      <c r="AY1012" s="498"/>
      <c r="AZ1012" s="498"/>
      <c r="BA1012" s="498">
        <v>30.83</v>
      </c>
      <c r="BB1012" s="498">
        <v>30.83</v>
      </c>
      <c r="BC1012" s="498"/>
      <c r="BD1012" s="498"/>
      <c r="BE1012" s="498"/>
      <c r="BF1012" s="498"/>
      <c r="BG1012" s="256">
        <f t="shared" si="80"/>
        <v>30.83</v>
      </c>
      <c r="BH1012" s="26">
        <f t="shared" si="81"/>
        <v>30.83</v>
      </c>
      <c r="BI1012" s="514">
        <f t="shared" si="77"/>
        <v>1.7418079096045199E-2</v>
      </c>
      <c r="BJ1012" s="515">
        <v>0</v>
      </c>
      <c r="BK1012" s="515">
        <v>0</v>
      </c>
      <c r="BL1012" s="515">
        <v>0</v>
      </c>
      <c r="BM1012" s="515">
        <v>0</v>
      </c>
      <c r="BN1012" s="515">
        <v>0</v>
      </c>
      <c r="BO1012" s="515">
        <v>0</v>
      </c>
      <c r="BP1012" s="515">
        <v>0</v>
      </c>
      <c r="BQ1012" s="515">
        <v>0</v>
      </c>
      <c r="BR1012" s="515">
        <v>0</v>
      </c>
      <c r="BS1012" s="515">
        <v>0</v>
      </c>
      <c r="BT1012" s="515">
        <v>0</v>
      </c>
      <c r="BU1012" s="515">
        <v>0</v>
      </c>
      <c r="BV1012" s="515">
        <v>0</v>
      </c>
      <c r="BW1012" s="515">
        <v>0</v>
      </c>
      <c r="BX1012" s="515">
        <v>0</v>
      </c>
      <c r="BY1012" s="515">
        <v>0</v>
      </c>
      <c r="BZ1012" s="515">
        <v>36189.487200000003</v>
      </c>
      <c r="CA1012" s="515">
        <v>36189.487200000003</v>
      </c>
      <c r="CB1012" s="515">
        <v>0</v>
      </c>
      <c r="CC1012" s="515">
        <v>0</v>
      </c>
      <c r="CD1012" s="515">
        <v>0</v>
      </c>
      <c r="CE1012" s="515">
        <v>0</v>
      </c>
      <c r="CF1012" s="515">
        <v>36189.487200000003</v>
      </c>
      <c r="CG1012" s="516">
        <v>36189.487200000003</v>
      </c>
      <c r="CH1012" s="501">
        <v>2628000.0000000005</v>
      </c>
      <c r="CI1012" s="501">
        <v>2628000.0000000005</v>
      </c>
      <c r="CJ1012" s="501">
        <v>6202080.0000000009</v>
      </c>
      <c r="CK1012" s="257" t="s">
        <v>1976</v>
      </c>
      <c r="CL1012" s="108">
        <v>0.75</v>
      </c>
      <c r="CM1012" s="245">
        <v>0.75</v>
      </c>
      <c r="CN1012" s="109">
        <v>1.77</v>
      </c>
      <c r="CO1012" s="436"/>
      <c r="CP1012" s="436"/>
      <c r="CQ1012" s="436"/>
      <c r="CR1012" s="273"/>
      <c r="CS1012" s="447">
        <v>93.445626629725055</v>
      </c>
      <c r="CT1012" s="448">
        <v>93.445626629725055</v>
      </c>
      <c r="CU1012" s="441">
        <v>0.33694913186313857</v>
      </c>
      <c r="CV1012" s="442">
        <v>0.33694913186313857</v>
      </c>
      <c r="CW1012" s="450" t="s">
        <v>2345</v>
      </c>
      <c r="CX1012" s="242"/>
      <c r="CY1012" s="436"/>
      <c r="CZ1012" s="436"/>
      <c r="DA1012" s="437"/>
      <c r="DB1012" s="438"/>
      <c r="DC1012" s="457">
        <v>0</v>
      </c>
      <c r="DD1012" s="458">
        <v>0</v>
      </c>
      <c r="DE1012" s="459">
        <v>0</v>
      </c>
      <c r="DF1012" s="357">
        <v>0</v>
      </c>
    </row>
    <row r="1013" spans="1:110" ht="35.25" customHeight="1" x14ac:dyDescent="0.25">
      <c r="A1013" s="401" t="s">
        <v>56</v>
      </c>
      <c r="B1013" s="48" t="s">
        <v>57</v>
      </c>
      <c r="C1013" s="48" t="s">
        <v>1464</v>
      </c>
      <c r="D1013" s="145" t="s">
        <v>1693</v>
      </c>
      <c r="E1013" s="145" t="s">
        <v>1470</v>
      </c>
      <c r="F1013" s="145" t="s">
        <v>1695</v>
      </c>
      <c r="G1013" s="14" t="s">
        <v>1470</v>
      </c>
      <c r="H1013" s="22" t="s">
        <v>1979</v>
      </c>
      <c r="I1013" s="145" t="s">
        <v>1981</v>
      </c>
      <c r="J1013" s="426">
        <v>2.9397751946705037</v>
      </c>
      <c r="K1013" s="426">
        <v>2.3272727224319998</v>
      </c>
      <c r="L1013" s="488">
        <v>934.8</v>
      </c>
      <c r="M1013" s="498"/>
      <c r="N1013" s="498"/>
      <c r="O1013" s="498"/>
      <c r="P1013" s="498"/>
      <c r="Q1013" s="498"/>
      <c r="R1013" s="498"/>
      <c r="S1013" s="498"/>
      <c r="T1013" s="498"/>
      <c r="U1013" s="498"/>
      <c r="V1013" s="498"/>
      <c r="W1013" s="498"/>
      <c r="X1013" s="498"/>
      <c r="Y1013" s="498"/>
      <c r="Z1013" s="498"/>
      <c r="AA1013" s="498"/>
      <c r="AB1013" s="498"/>
      <c r="AC1013" s="498">
        <v>23</v>
      </c>
      <c r="AD1013" s="498">
        <v>23</v>
      </c>
      <c r="AE1013" s="498"/>
      <c r="AF1013" s="498"/>
      <c r="AG1013" s="585"/>
      <c r="AH1013" s="498"/>
      <c r="AI1013" s="498">
        <f t="shared" si="78"/>
        <v>23</v>
      </c>
      <c r="AJ1013" s="498">
        <f t="shared" si="79"/>
        <v>23</v>
      </c>
      <c r="AK1013" s="498"/>
      <c r="AL1013" s="498"/>
      <c r="AM1013" s="498"/>
      <c r="AN1013" s="498"/>
      <c r="AO1013" s="498"/>
      <c r="AP1013" s="498"/>
      <c r="AQ1013" s="498"/>
      <c r="AR1013" s="498"/>
      <c r="AS1013" s="498"/>
      <c r="AT1013" s="498"/>
      <c r="AU1013" s="498"/>
      <c r="AV1013" s="498"/>
      <c r="AW1013" s="498"/>
      <c r="AX1013" s="498"/>
      <c r="AY1013" s="498"/>
      <c r="AZ1013" s="498"/>
      <c r="BA1013" s="498">
        <v>101.82</v>
      </c>
      <c r="BB1013" s="498">
        <v>101.82</v>
      </c>
      <c r="BC1013" s="498"/>
      <c r="BD1013" s="498"/>
      <c r="BE1013" s="498"/>
      <c r="BF1013" s="498"/>
      <c r="BG1013" s="256">
        <f t="shared" si="80"/>
        <v>101.82</v>
      </c>
      <c r="BH1013" s="26">
        <f t="shared" si="81"/>
        <v>101.82</v>
      </c>
      <c r="BI1013" s="514">
        <f t="shared" si="77"/>
        <v>4.9668292682926829E-2</v>
      </c>
      <c r="BJ1013" s="515">
        <v>0</v>
      </c>
      <c r="BK1013" s="515">
        <v>0</v>
      </c>
      <c r="BL1013" s="515">
        <v>0</v>
      </c>
      <c r="BM1013" s="515">
        <v>0</v>
      </c>
      <c r="BN1013" s="515">
        <v>0</v>
      </c>
      <c r="BO1013" s="515">
        <v>0</v>
      </c>
      <c r="BP1013" s="515">
        <v>0</v>
      </c>
      <c r="BQ1013" s="515">
        <v>0</v>
      </c>
      <c r="BR1013" s="515">
        <v>0</v>
      </c>
      <c r="BS1013" s="515">
        <v>0</v>
      </c>
      <c r="BT1013" s="515">
        <v>0</v>
      </c>
      <c r="BU1013" s="515">
        <v>0</v>
      </c>
      <c r="BV1013" s="515">
        <v>0</v>
      </c>
      <c r="BW1013" s="515">
        <v>0</v>
      </c>
      <c r="BX1013" s="515">
        <v>0</v>
      </c>
      <c r="BY1013" s="515">
        <v>0</v>
      </c>
      <c r="BZ1013" s="515">
        <v>119520.3888</v>
      </c>
      <c r="CA1013" s="515">
        <v>119520.3888</v>
      </c>
      <c r="CB1013" s="515">
        <v>0</v>
      </c>
      <c r="CC1013" s="515">
        <v>0</v>
      </c>
      <c r="CD1013" s="515">
        <v>0</v>
      </c>
      <c r="CE1013" s="515">
        <v>0</v>
      </c>
      <c r="CF1013" s="515">
        <v>119520.3888</v>
      </c>
      <c r="CG1013" s="516">
        <v>119520.3888</v>
      </c>
      <c r="CH1013" s="501">
        <v>5991840</v>
      </c>
      <c r="CI1013" s="501">
        <v>5991840</v>
      </c>
      <c r="CJ1013" s="501">
        <v>7183200</v>
      </c>
      <c r="CK1013" s="257" t="s">
        <v>1976</v>
      </c>
      <c r="CL1013" s="108">
        <v>1.71</v>
      </c>
      <c r="CM1013" s="245">
        <v>1.71</v>
      </c>
      <c r="CN1013" s="109">
        <v>2.0499999999999998</v>
      </c>
      <c r="CO1013" s="436"/>
      <c r="CP1013" s="436"/>
      <c r="CQ1013" s="436"/>
      <c r="CR1013" s="273"/>
      <c r="CS1013" s="447">
        <v>12.096514115322217</v>
      </c>
      <c r="CT1013" s="448">
        <v>11.526359007459854</v>
      </c>
      <c r="CU1013" s="441">
        <v>3.0857289342857017E-2</v>
      </c>
      <c r="CV1013" s="442">
        <v>3.050071954431895E-2</v>
      </c>
      <c r="CW1013" s="450" t="s">
        <v>2208</v>
      </c>
      <c r="CX1013" s="242"/>
      <c r="CY1013" s="436"/>
      <c r="CZ1013" s="436"/>
      <c r="DA1013" s="437"/>
      <c r="DB1013" s="438"/>
      <c r="DC1013" s="457">
        <v>0</v>
      </c>
      <c r="DD1013" s="458">
        <v>0</v>
      </c>
      <c r="DE1013" s="459">
        <v>0</v>
      </c>
      <c r="DF1013" s="357">
        <v>0</v>
      </c>
    </row>
    <row r="1014" spans="1:110" ht="35.25" customHeight="1" x14ac:dyDescent="0.25">
      <c r="A1014" s="401" t="s">
        <v>56</v>
      </c>
      <c r="B1014" s="48" t="s">
        <v>57</v>
      </c>
      <c r="C1014" s="48" t="s">
        <v>1464</v>
      </c>
      <c r="D1014" s="145" t="s">
        <v>1693</v>
      </c>
      <c r="E1014" s="145" t="s">
        <v>1470</v>
      </c>
      <c r="F1014" s="145" t="s">
        <v>1696</v>
      </c>
      <c r="G1014" s="14" t="s">
        <v>1470</v>
      </c>
      <c r="H1014" s="22" t="s">
        <v>1978</v>
      </c>
      <c r="I1014" s="145" t="s">
        <v>1981</v>
      </c>
      <c r="J1014" s="426">
        <v>2.3777593486305548</v>
      </c>
      <c r="K1014" s="426">
        <v>3.6971590832190002</v>
      </c>
      <c r="L1014" s="488">
        <v>747.8</v>
      </c>
      <c r="M1014" s="498"/>
      <c r="N1014" s="498"/>
      <c r="O1014" s="498"/>
      <c r="P1014" s="498"/>
      <c r="Q1014" s="498"/>
      <c r="R1014" s="498"/>
      <c r="S1014" s="498"/>
      <c r="T1014" s="498"/>
      <c r="U1014" s="498"/>
      <c r="V1014" s="498"/>
      <c r="W1014" s="498"/>
      <c r="X1014" s="498"/>
      <c r="Y1014" s="498">
        <v>1</v>
      </c>
      <c r="Z1014" s="498">
        <v>1</v>
      </c>
      <c r="AA1014" s="498"/>
      <c r="AB1014" s="498"/>
      <c r="AC1014" s="498">
        <v>4</v>
      </c>
      <c r="AD1014" s="498">
        <v>4</v>
      </c>
      <c r="AE1014" s="498"/>
      <c r="AF1014" s="498"/>
      <c r="AG1014" s="585"/>
      <c r="AH1014" s="498"/>
      <c r="AI1014" s="498">
        <f t="shared" si="78"/>
        <v>5</v>
      </c>
      <c r="AJ1014" s="498">
        <f t="shared" si="79"/>
        <v>5</v>
      </c>
      <c r="AK1014" s="498"/>
      <c r="AL1014" s="498"/>
      <c r="AM1014" s="498"/>
      <c r="AN1014" s="498"/>
      <c r="AO1014" s="498"/>
      <c r="AP1014" s="498"/>
      <c r="AQ1014" s="498"/>
      <c r="AR1014" s="498"/>
      <c r="AS1014" s="498"/>
      <c r="AT1014" s="498"/>
      <c r="AU1014" s="498"/>
      <c r="AV1014" s="498"/>
      <c r="AW1014" s="498">
        <v>85</v>
      </c>
      <c r="AX1014" s="498">
        <v>85</v>
      </c>
      <c r="AY1014" s="498"/>
      <c r="AZ1014" s="498"/>
      <c r="BA1014" s="498">
        <v>19.2</v>
      </c>
      <c r="BB1014" s="498">
        <v>19.2</v>
      </c>
      <c r="BC1014" s="498"/>
      <c r="BD1014" s="498"/>
      <c r="BE1014" s="498"/>
      <c r="BF1014" s="498"/>
      <c r="BG1014" s="256">
        <f t="shared" si="80"/>
        <v>104.2</v>
      </c>
      <c r="BH1014" s="26">
        <f t="shared" si="81"/>
        <v>104.2</v>
      </c>
      <c r="BI1014" s="514">
        <f t="shared" si="77"/>
        <v>5.21E-2</v>
      </c>
      <c r="BJ1014" s="515">
        <v>0</v>
      </c>
      <c r="BK1014" s="515">
        <v>0</v>
      </c>
      <c r="BL1014" s="515">
        <v>0</v>
      </c>
      <c r="BM1014" s="515">
        <v>0</v>
      </c>
      <c r="BN1014" s="515">
        <v>0</v>
      </c>
      <c r="BO1014" s="515">
        <v>0</v>
      </c>
      <c r="BP1014" s="515">
        <v>0</v>
      </c>
      <c r="BQ1014" s="515">
        <v>0</v>
      </c>
      <c r="BR1014" s="515">
        <v>0</v>
      </c>
      <c r="BS1014" s="515">
        <v>0</v>
      </c>
      <c r="BT1014" s="515">
        <v>0</v>
      </c>
      <c r="BU1014" s="515">
        <v>0</v>
      </c>
      <c r="BV1014" s="515">
        <v>428889.59999999998</v>
      </c>
      <c r="BW1014" s="515">
        <v>428889.59999999998</v>
      </c>
      <c r="BX1014" s="515">
        <v>0</v>
      </c>
      <c r="BY1014" s="515">
        <v>0</v>
      </c>
      <c r="BZ1014" s="515">
        <v>22537.728000000003</v>
      </c>
      <c r="CA1014" s="515">
        <v>22537.728000000003</v>
      </c>
      <c r="CB1014" s="515">
        <v>0</v>
      </c>
      <c r="CC1014" s="515">
        <v>0</v>
      </c>
      <c r="CD1014" s="515">
        <v>0</v>
      </c>
      <c r="CE1014" s="515">
        <v>0</v>
      </c>
      <c r="CF1014" s="515">
        <v>451427.32799999998</v>
      </c>
      <c r="CG1014" s="516">
        <v>451427.32799999998</v>
      </c>
      <c r="CH1014" s="501">
        <v>7008000</v>
      </c>
      <c r="CI1014" s="501">
        <v>7008000</v>
      </c>
      <c r="CJ1014" s="501">
        <v>7008000</v>
      </c>
      <c r="CK1014" s="257" t="s">
        <v>1976</v>
      </c>
      <c r="CL1014" s="108">
        <v>2</v>
      </c>
      <c r="CM1014" s="245">
        <v>2</v>
      </c>
      <c r="CN1014" s="109">
        <v>2</v>
      </c>
      <c r="CO1014" s="436"/>
      <c r="CP1014" s="436"/>
      <c r="CQ1014" s="436"/>
      <c r="CR1014" s="273"/>
      <c r="CS1014" s="447">
        <v>17.120184214870843</v>
      </c>
      <c r="CT1014" s="448">
        <v>17.120184214870843</v>
      </c>
      <c r="CU1014" s="441">
        <v>0.32658885816778987</v>
      </c>
      <c r="CV1014" s="442">
        <v>0.32658885816778987</v>
      </c>
      <c r="CW1014" s="450" t="s">
        <v>2346</v>
      </c>
      <c r="CX1014" s="242"/>
      <c r="CY1014" s="436"/>
      <c r="CZ1014" s="436"/>
      <c r="DA1014" s="437"/>
      <c r="DB1014" s="438"/>
      <c r="DC1014" s="457">
        <v>0</v>
      </c>
      <c r="DD1014" s="458">
        <v>27614</v>
      </c>
      <c r="DE1014" s="459">
        <v>0</v>
      </c>
      <c r="DF1014" s="357">
        <v>9204.6666666666661</v>
      </c>
    </row>
    <row r="1015" spans="1:110" ht="35.25" customHeight="1" x14ac:dyDescent="0.25">
      <c r="A1015" s="401" t="s">
        <v>56</v>
      </c>
      <c r="B1015" s="48" t="s">
        <v>57</v>
      </c>
      <c r="C1015" s="48" t="s">
        <v>1464</v>
      </c>
      <c r="D1015" s="145" t="s">
        <v>1693</v>
      </c>
      <c r="E1015" s="145" t="s">
        <v>1470</v>
      </c>
      <c r="F1015" s="145" t="s">
        <v>1697</v>
      </c>
      <c r="G1015" s="14" t="s">
        <v>1541</v>
      </c>
      <c r="H1015" s="22" t="s">
        <v>1979</v>
      </c>
      <c r="I1015" s="145" t="s">
        <v>1981</v>
      </c>
      <c r="J1015" s="426">
        <v>2.8461058869971789</v>
      </c>
      <c r="K1015" s="426">
        <v>2.6878787822880001</v>
      </c>
      <c r="L1015" s="488">
        <v>1177.8</v>
      </c>
      <c r="M1015" s="498"/>
      <c r="N1015" s="498"/>
      <c r="O1015" s="498"/>
      <c r="P1015" s="498"/>
      <c r="Q1015" s="498"/>
      <c r="R1015" s="498"/>
      <c r="S1015" s="498"/>
      <c r="T1015" s="498"/>
      <c r="U1015" s="498"/>
      <c r="V1015" s="498"/>
      <c r="W1015" s="498"/>
      <c r="X1015" s="498"/>
      <c r="Y1015" s="498"/>
      <c r="Z1015" s="498"/>
      <c r="AA1015" s="498"/>
      <c r="AB1015" s="498"/>
      <c r="AC1015" s="498">
        <v>19</v>
      </c>
      <c r="AD1015" s="498">
        <v>19</v>
      </c>
      <c r="AE1015" s="498"/>
      <c r="AF1015" s="498"/>
      <c r="AG1015" s="585"/>
      <c r="AH1015" s="498"/>
      <c r="AI1015" s="498">
        <f t="shared" si="78"/>
        <v>19</v>
      </c>
      <c r="AJ1015" s="498">
        <f t="shared" si="79"/>
        <v>19</v>
      </c>
      <c r="AK1015" s="498"/>
      <c r="AL1015" s="498"/>
      <c r="AM1015" s="498"/>
      <c r="AN1015" s="498"/>
      <c r="AO1015" s="498"/>
      <c r="AP1015" s="498"/>
      <c r="AQ1015" s="498"/>
      <c r="AR1015" s="498"/>
      <c r="AS1015" s="498"/>
      <c r="AT1015" s="498"/>
      <c r="AU1015" s="498"/>
      <c r="AV1015" s="498"/>
      <c r="AW1015" s="498"/>
      <c r="AX1015" s="498"/>
      <c r="AY1015" s="498"/>
      <c r="AZ1015" s="498"/>
      <c r="BA1015" s="498">
        <v>83.71</v>
      </c>
      <c r="BB1015" s="498">
        <v>83.71</v>
      </c>
      <c r="BC1015" s="498"/>
      <c r="BD1015" s="498"/>
      <c r="BE1015" s="498"/>
      <c r="BF1015" s="498"/>
      <c r="BG1015" s="256">
        <f t="shared" si="80"/>
        <v>83.71</v>
      </c>
      <c r="BH1015" s="26">
        <f t="shared" si="81"/>
        <v>83.71</v>
      </c>
      <c r="BI1015" s="514">
        <f t="shared" si="77"/>
        <v>3.3484E-2</v>
      </c>
      <c r="BJ1015" s="515">
        <v>0</v>
      </c>
      <c r="BK1015" s="515">
        <v>0</v>
      </c>
      <c r="BL1015" s="515">
        <v>0</v>
      </c>
      <c r="BM1015" s="515">
        <v>0</v>
      </c>
      <c r="BN1015" s="515">
        <v>0</v>
      </c>
      <c r="BO1015" s="515">
        <v>0</v>
      </c>
      <c r="BP1015" s="515">
        <v>0</v>
      </c>
      <c r="BQ1015" s="515">
        <v>0</v>
      </c>
      <c r="BR1015" s="515">
        <v>0</v>
      </c>
      <c r="BS1015" s="515">
        <v>0</v>
      </c>
      <c r="BT1015" s="515">
        <v>0</v>
      </c>
      <c r="BU1015" s="515">
        <v>0</v>
      </c>
      <c r="BV1015" s="515">
        <v>0</v>
      </c>
      <c r="BW1015" s="515">
        <v>0</v>
      </c>
      <c r="BX1015" s="515">
        <v>0</v>
      </c>
      <c r="BY1015" s="515">
        <v>0</v>
      </c>
      <c r="BZ1015" s="515">
        <v>98262.146399999998</v>
      </c>
      <c r="CA1015" s="515">
        <v>98262.146399999998</v>
      </c>
      <c r="CB1015" s="515">
        <v>0</v>
      </c>
      <c r="CC1015" s="515">
        <v>0</v>
      </c>
      <c r="CD1015" s="515">
        <v>0</v>
      </c>
      <c r="CE1015" s="515">
        <v>0</v>
      </c>
      <c r="CF1015" s="515">
        <v>98262.146399999998</v>
      </c>
      <c r="CG1015" s="516">
        <v>98262.146399999998</v>
      </c>
      <c r="CH1015" s="501">
        <v>8269439.9999999991</v>
      </c>
      <c r="CI1015" s="501">
        <v>8269439.9999999991</v>
      </c>
      <c r="CJ1015" s="501">
        <v>8760000</v>
      </c>
      <c r="CK1015" s="257" t="s">
        <v>1976</v>
      </c>
      <c r="CL1015" s="108">
        <v>2.36</v>
      </c>
      <c r="CM1015" s="245">
        <v>2.36</v>
      </c>
      <c r="CN1015" s="109">
        <v>2.5</v>
      </c>
      <c r="CO1015" s="436"/>
      <c r="CP1015" s="436"/>
      <c r="CQ1015" s="436"/>
      <c r="CR1015" s="273"/>
      <c r="CS1015" s="447">
        <v>850.39351844639532</v>
      </c>
      <c r="CT1015" s="448">
        <v>127.1491431810756</v>
      </c>
      <c r="CU1015" s="441">
        <v>1.0909993439045091</v>
      </c>
      <c r="CV1015" s="442">
        <v>0.76044889817081651</v>
      </c>
      <c r="CW1015" s="450" t="s">
        <v>2227</v>
      </c>
      <c r="CX1015" s="242"/>
      <c r="CY1015" s="436"/>
      <c r="CZ1015" s="436"/>
      <c r="DA1015" s="437"/>
      <c r="DB1015" s="438"/>
      <c r="DC1015" s="457">
        <v>0</v>
      </c>
      <c r="DD1015" s="458">
        <v>0</v>
      </c>
      <c r="DE1015" s="459">
        <v>226162</v>
      </c>
      <c r="DF1015" s="357">
        <v>75387.333333333328</v>
      </c>
    </row>
    <row r="1016" spans="1:110" ht="35.25" customHeight="1" x14ac:dyDescent="0.25">
      <c r="A1016" s="401" t="s">
        <v>56</v>
      </c>
      <c r="B1016" s="48" t="s">
        <v>57</v>
      </c>
      <c r="C1016" s="48" t="s">
        <v>1464</v>
      </c>
      <c r="D1016" s="145" t="s">
        <v>1693</v>
      </c>
      <c r="E1016" s="145" t="s">
        <v>1470</v>
      </c>
      <c r="F1016" s="145" t="s">
        <v>1698</v>
      </c>
      <c r="G1016" s="14" t="s">
        <v>1541</v>
      </c>
      <c r="H1016" s="22" t="s">
        <v>1979</v>
      </c>
      <c r="I1016" s="145" t="s">
        <v>1981</v>
      </c>
      <c r="J1016" s="426">
        <v>2.4137860054279874</v>
      </c>
      <c r="K1016" s="426">
        <v>1.3681818153360001</v>
      </c>
      <c r="L1016" s="488">
        <v>491.1</v>
      </c>
      <c r="M1016" s="498"/>
      <c r="N1016" s="498"/>
      <c r="O1016" s="498"/>
      <c r="P1016" s="498"/>
      <c r="Q1016" s="498"/>
      <c r="R1016" s="498"/>
      <c r="S1016" s="498"/>
      <c r="T1016" s="498"/>
      <c r="U1016" s="498"/>
      <c r="V1016" s="498"/>
      <c r="W1016" s="498"/>
      <c r="X1016" s="498"/>
      <c r="Y1016" s="498"/>
      <c r="Z1016" s="498"/>
      <c r="AA1016" s="498"/>
      <c r="AB1016" s="498"/>
      <c r="AC1016" s="498">
        <v>4</v>
      </c>
      <c r="AD1016" s="498">
        <v>4</v>
      </c>
      <c r="AE1016" s="498"/>
      <c r="AF1016" s="498"/>
      <c r="AG1016" s="585"/>
      <c r="AH1016" s="498"/>
      <c r="AI1016" s="498">
        <f t="shared" si="78"/>
        <v>4</v>
      </c>
      <c r="AJ1016" s="498">
        <f t="shared" si="79"/>
        <v>4</v>
      </c>
      <c r="AK1016" s="498"/>
      <c r="AL1016" s="498"/>
      <c r="AM1016" s="498"/>
      <c r="AN1016" s="498"/>
      <c r="AO1016" s="498"/>
      <c r="AP1016" s="498"/>
      <c r="AQ1016" s="498"/>
      <c r="AR1016" s="498"/>
      <c r="AS1016" s="498"/>
      <c r="AT1016" s="498"/>
      <c r="AU1016" s="498"/>
      <c r="AV1016" s="498"/>
      <c r="AW1016" s="498"/>
      <c r="AX1016" s="498"/>
      <c r="AY1016" s="498"/>
      <c r="AZ1016" s="498"/>
      <c r="BA1016" s="498">
        <v>22.8</v>
      </c>
      <c r="BB1016" s="498">
        <v>22.8</v>
      </c>
      <c r="BC1016" s="498"/>
      <c r="BD1016" s="498"/>
      <c r="BE1016" s="498"/>
      <c r="BF1016" s="498"/>
      <c r="BG1016" s="256">
        <f t="shared" si="80"/>
        <v>22.8</v>
      </c>
      <c r="BH1016" s="26">
        <f t="shared" si="81"/>
        <v>22.8</v>
      </c>
      <c r="BI1016" s="514">
        <f t="shared" si="77"/>
        <v>1.7952755905511812E-2</v>
      </c>
      <c r="BJ1016" s="515">
        <v>0</v>
      </c>
      <c r="BK1016" s="515">
        <v>0</v>
      </c>
      <c r="BL1016" s="515">
        <v>0</v>
      </c>
      <c r="BM1016" s="515">
        <v>0</v>
      </c>
      <c r="BN1016" s="515">
        <v>0</v>
      </c>
      <c r="BO1016" s="515">
        <v>0</v>
      </c>
      <c r="BP1016" s="515">
        <v>0</v>
      </c>
      <c r="BQ1016" s="515">
        <v>0</v>
      </c>
      <c r="BR1016" s="515">
        <v>0</v>
      </c>
      <c r="BS1016" s="515">
        <v>0</v>
      </c>
      <c r="BT1016" s="515">
        <v>0</v>
      </c>
      <c r="BU1016" s="515">
        <v>0</v>
      </c>
      <c r="BV1016" s="515">
        <v>0</v>
      </c>
      <c r="BW1016" s="515">
        <v>0</v>
      </c>
      <c r="BX1016" s="515">
        <v>0</v>
      </c>
      <c r="BY1016" s="515">
        <v>0</v>
      </c>
      <c r="BZ1016" s="515">
        <v>26763.552000000003</v>
      </c>
      <c r="CA1016" s="515">
        <v>26763.552000000003</v>
      </c>
      <c r="CB1016" s="515">
        <v>0</v>
      </c>
      <c r="CC1016" s="515">
        <v>0</v>
      </c>
      <c r="CD1016" s="515">
        <v>0</v>
      </c>
      <c r="CE1016" s="515">
        <v>0</v>
      </c>
      <c r="CF1016" s="515">
        <v>26763.552000000003</v>
      </c>
      <c r="CG1016" s="516">
        <v>26763.552000000003</v>
      </c>
      <c r="CH1016" s="501">
        <v>1716960</v>
      </c>
      <c r="CI1016" s="501">
        <v>1716960</v>
      </c>
      <c r="CJ1016" s="501">
        <v>4450080</v>
      </c>
      <c r="CK1016" s="257" t="s">
        <v>1976</v>
      </c>
      <c r="CL1016" s="108">
        <v>0.49</v>
      </c>
      <c r="CM1016" s="245">
        <v>0.49</v>
      </c>
      <c r="CN1016" s="109">
        <v>1.27</v>
      </c>
      <c r="CO1016" s="436"/>
      <c r="CP1016" s="436"/>
      <c r="CQ1016" s="436"/>
      <c r="CR1016" s="273"/>
      <c r="CS1016" s="447">
        <v>58.714869773731863</v>
      </c>
      <c r="CT1016" s="448">
        <v>58.714869773731863</v>
      </c>
      <c r="CU1016" s="441">
        <v>0.43867843771019605</v>
      </c>
      <c r="CV1016" s="442">
        <v>0.43867843771019605</v>
      </c>
      <c r="CW1016" s="450" t="s">
        <v>2211</v>
      </c>
      <c r="CX1016" s="242"/>
      <c r="CY1016" s="436"/>
      <c r="CZ1016" s="436"/>
      <c r="DA1016" s="437"/>
      <c r="DB1016" s="438"/>
      <c r="DC1016" s="457">
        <v>0</v>
      </c>
      <c r="DD1016" s="458">
        <v>0</v>
      </c>
      <c r="DE1016" s="459">
        <v>53519</v>
      </c>
      <c r="DF1016" s="357">
        <v>17839.666666666668</v>
      </c>
    </row>
    <row r="1017" spans="1:110" ht="35.25" customHeight="1" x14ac:dyDescent="0.25">
      <c r="A1017" s="401" t="s">
        <v>56</v>
      </c>
      <c r="B1017" s="48" t="s">
        <v>57</v>
      </c>
      <c r="C1017" s="48" t="s">
        <v>1464</v>
      </c>
      <c r="D1017" s="145" t="s">
        <v>1699</v>
      </c>
      <c r="E1017" s="145" t="s">
        <v>1473</v>
      </c>
      <c r="F1017" s="145" t="s">
        <v>1700</v>
      </c>
      <c r="G1017" s="14" t="s">
        <v>1701</v>
      </c>
      <c r="H1017" s="22" t="s">
        <v>1978</v>
      </c>
      <c r="I1017" s="145" t="s">
        <v>1975</v>
      </c>
      <c r="J1017" s="426">
        <v>11.43153532995459</v>
      </c>
      <c r="K1017" s="426">
        <v>4.2829545365460007</v>
      </c>
      <c r="L1017" s="488">
        <v>48.3</v>
      </c>
      <c r="M1017" s="498"/>
      <c r="N1017" s="498"/>
      <c r="O1017" s="498"/>
      <c r="P1017" s="498"/>
      <c r="Q1017" s="498"/>
      <c r="R1017" s="498"/>
      <c r="S1017" s="498"/>
      <c r="T1017" s="498"/>
      <c r="U1017" s="498"/>
      <c r="V1017" s="498"/>
      <c r="W1017" s="498"/>
      <c r="X1017" s="498"/>
      <c r="Y1017" s="498"/>
      <c r="Z1017" s="498"/>
      <c r="AA1017" s="498"/>
      <c r="AB1017" s="498"/>
      <c r="AC1017" s="498"/>
      <c r="AD1017" s="498"/>
      <c r="AE1017" s="498"/>
      <c r="AF1017" s="498"/>
      <c r="AG1017" s="585"/>
      <c r="AH1017" s="498"/>
      <c r="AI1017" s="498">
        <f t="shared" si="78"/>
        <v>0</v>
      </c>
      <c r="AJ1017" s="498">
        <f t="shared" si="79"/>
        <v>0</v>
      </c>
      <c r="AK1017" s="498"/>
      <c r="AL1017" s="498"/>
      <c r="AM1017" s="498"/>
      <c r="AN1017" s="498"/>
      <c r="AO1017" s="498"/>
      <c r="AP1017" s="498"/>
      <c r="AQ1017" s="498"/>
      <c r="AR1017" s="498"/>
      <c r="AS1017" s="498"/>
      <c r="AT1017" s="498"/>
      <c r="AU1017" s="498"/>
      <c r="AV1017" s="498"/>
      <c r="AW1017" s="498"/>
      <c r="AX1017" s="498"/>
      <c r="AY1017" s="498"/>
      <c r="AZ1017" s="498"/>
      <c r="BA1017" s="498"/>
      <c r="BB1017" s="498"/>
      <c r="BC1017" s="498"/>
      <c r="BD1017" s="498"/>
      <c r="BE1017" s="498"/>
      <c r="BF1017" s="498"/>
      <c r="BG1017" s="256">
        <f t="shared" si="80"/>
        <v>0</v>
      </c>
      <c r="BH1017" s="26">
        <f t="shared" si="81"/>
        <v>0</v>
      </c>
      <c r="BI1017" s="514">
        <f t="shared" si="77"/>
        <v>0</v>
      </c>
      <c r="BJ1017" s="515">
        <v>0</v>
      </c>
      <c r="BK1017" s="515">
        <v>0</v>
      </c>
      <c r="BL1017" s="515">
        <v>0</v>
      </c>
      <c r="BM1017" s="515">
        <v>0</v>
      </c>
      <c r="BN1017" s="515">
        <v>0</v>
      </c>
      <c r="BO1017" s="515">
        <v>0</v>
      </c>
      <c r="BP1017" s="515">
        <v>0</v>
      </c>
      <c r="BQ1017" s="515">
        <v>0</v>
      </c>
      <c r="BR1017" s="515">
        <v>0</v>
      </c>
      <c r="BS1017" s="515">
        <v>0</v>
      </c>
      <c r="BT1017" s="515">
        <v>0</v>
      </c>
      <c r="BU1017" s="515">
        <v>0</v>
      </c>
      <c r="BV1017" s="515">
        <v>0</v>
      </c>
      <c r="BW1017" s="515">
        <v>0</v>
      </c>
      <c r="BX1017" s="515">
        <v>0</v>
      </c>
      <c r="BY1017" s="515">
        <v>0</v>
      </c>
      <c r="BZ1017" s="515">
        <v>0</v>
      </c>
      <c r="CA1017" s="515">
        <v>0</v>
      </c>
      <c r="CB1017" s="515">
        <v>0</v>
      </c>
      <c r="CC1017" s="515">
        <v>0</v>
      </c>
      <c r="CD1017" s="515">
        <v>0</v>
      </c>
      <c r="CE1017" s="515">
        <v>0</v>
      </c>
      <c r="CF1017" s="515">
        <v>0</v>
      </c>
      <c r="CG1017" s="516">
        <v>0</v>
      </c>
      <c r="CH1017" s="501">
        <v>17907204.663543601</v>
      </c>
      <c r="CI1017" s="501">
        <v>17907204.663543601</v>
      </c>
      <c r="CJ1017" s="501">
        <v>18105230.623487998</v>
      </c>
      <c r="CK1017" s="257" t="s">
        <v>1976</v>
      </c>
      <c r="CL1017" s="108">
        <v>6.33</v>
      </c>
      <c r="CM1017" s="245">
        <v>6.33</v>
      </c>
      <c r="CN1017" s="109">
        <v>6.4</v>
      </c>
      <c r="CO1017" s="436"/>
      <c r="CP1017" s="436"/>
      <c r="CQ1017" s="436"/>
      <c r="CR1017" s="273"/>
      <c r="CS1017" s="447">
        <v>83.193840665352369</v>
      </c>
      <c r="CT1017" s="448">
        <v>83.193840665352369</v>
      </c>
      <c r="CU1017" s="441">
        <v>0.21693254916488416</v>
      </c>
      <c r="CV1017" s="442">
        <v>0.21693254916488416</v>
      </c>
      <c r="CW1017" s="450" t="s">
        <v>2225</v>
      </c>
      <c r="CX1017" s="242"/>
      <c r="CY1017" s="436"/>
      <c r="CZ1017" s="436"/>
      <c r="DA1017" s="437"/>
      <c r="DB1017" s="438"/>
      <c r="DC1017" s="457">
        <v>1110</v>
      </c>
      <c r="DD1017" s="458">
        <v>9666</v>
      </c>
      <c r="DE1017" s="459">
        <v>0</v>
      </c>
      <c r="DF1017" s="357">
        <v>3592</v>
      </c>
    </row>
    <row r="1018" spans="1:110" ht="35.25" customHeight="1" x14ac:dyDescent="0.25">
      <c r="A1018" s="401" t="s">
        <v>56</v>
      </c>
      <c r="B1018" s="48" t="s">
        <v>57</v>
      </c>
      <c r="C1018" s="48" t="s">
        <v>1464</v>
      </c>
      <c r="D1018" s="145" t="s">
        <v>1699</v>
      </c>
      <c r="E1018" s="145" t="s">
        <v>1473</v>
      </c>
      <c r="F1018" s="145" t="s">
        <v>1702</v>
      </c>
      <c r="G1018" s="14" t="s">
        <v>1473</v>
      </c>
      <c r="H1018" s="22" t="s">
        <v>1979</v>
      </c>
      <c r="I1018" s="145" t="s">
        <v>1975</v>
      </c>
      <c r="J1018" s="426">
        <v>11.797344460513136</v>
      </c>
      <c r="K1018" s="426">
        <v>1.2880681791390001</v>
      </c>
      <c r="L1018" s="488">
        <v>1</v>
      </c>
      <c r="M1018" s="498"/>
      <c r="N1018" s="498"/>
      <c r="O1018" s="498"/>
      <c r="P1018" s="498"/>
      <c r="Q1018" s="498"/>
      <c r="R1018" s="498"/>
      <c r="S1018" s="498"/>
      <c r="T1018" s="498"/>
      <c r="U1018" s="498"/>
      <c r="V1018" s="498"/>
      <c r="W1018" s="498"/>
      <c r="X1018" s="498"/>
      <c r="Y1018" s="498"/>
      <c r="Z1018" s="498"/>
      <c r="AA1018" s="498"/>
      <c r="AB1018" s="498"/>
      <c r="AC1018" s="498"/>
      <c r="AD1018" s="498"/>
      <c r="AE1018" s="498"/>
      <c r="AF1018" s="498"/>
      <c r="AG1018" s="585"/>
      <c r="AH1018" s="498"/>
      <c r="AI1018" s="498">
        <f t="shared" si="78"/>
        <v>0</v>
      </c>
      <c r="AJ1018" s="498">
        <f t="shared" si="79"/>
        <v>0</v>
      </c>
      <c r="AK1018" s="498"/>
      <c r="AL1018" s="498"/>
      <c r="AM1018" s="498"/>
      <c r="AN1018" s="498"/>
      <c r="AO1018" s="498"/>
      <c r="AP1018" s="498"/>
      <c r="AQ1018" s="498"/>
      <c r="AR1018" s="498"/>
      <c r="AS1018" s="498"/>
      <c r="AT1018" s="498"/>
      <c r="AU1018" s="498"/>
      <c r="AV1018" s="498"/>
      <c r="AW1018" s="498"/>
      <c r="AX1018" s="498"/>
      <c r="AY1018" s="498"/>
      <c r="AZ1018" s="498"/>
      <c r="BA1018" s="498"/>
      <c r="BB1018" s="498"/>
      <c r="BC1018" s="498"/>
      <c r="BD1018" s="498"/>
      <c r="BE1018" s="498"/>
      <c r="BF1018" s="498"/>
      <c r="BG1018" s="256">
        <f t="shared" si="80"/>
        <v>0</v>
      </c>
      <c r="BH1018" s="26">
        <f t="shared" si="81"/>
        <v>0</v>
      </c>
      <c r="BI1018" s="514">
        <f t="shared" si="77"/>
        <v>0</v>
      </c>
      <c r="BJ1018" s="515">
        <v>0</v>
      </c>
      <c r="BK1018" s="515">
        <v>0</v>
      </c>
      <c r="BL1018" s="515">
        <v>0</v>
      </c>
      <c r="BM1018" s="515">
        <v>0</v>
      </c>
      <c r="BN1018" s="515">
        <v>0</v>
      </c>
      <c r="BO1018" s="515">
        <v>0</v>
      </c>
      <c r="BP1018" s="515">
        <v>0</v>
      </c>
      <c r="BQ1018" s="515">
        <v>0</v>
      </c>
      <c r="BR1018" s="515">
        <v>0</v>
      </c>
      <c r="BS1018" s="515">
        <v>0</v>
      </c>
      <c r="BT1018" s="515">
        <v>0</v>
      </c>
      <c r="BU1018" s="515">
        <v>0</v>
      </c>
      <c r="BV1018" s="515">
        <v>0</v>
      </c>
      <c r="BW1018" s="515">
        <v>0</v>
      </c>
      <c r="BX1018" s="515">
        <v>0</v>
      </c>
      <c r="BY1018" s="515">
        <v>0</v>
      </c>
      <c r="BZ1018" s="515">
        <v>0</v>
      </c>
      <c r="CA1018" s="515">
        <v>0</v>
      </c>
      <c r="CB1018" s="515">
        <v>0</v>
      </c>
      <c r="CC1018" s="515">
        <v>0</v>
      </c>
      <c r="CD1018" s="515">
        <v>0</v>
      </c>
      <c r="CE1018" s="515">
        <v>0</v>
      </c>
      <c r="CF1018" s="515">
        <v>0</v>
      </c>
      <c r="CG1018" s="516">
        <v>0</v>
      </c>
      <c r="CH1018" s="501">
        <v>12489538.016364001</v>
      </c>
      <c r="CI1018" s="501">
        <v>12489538.016364001</v>
      </c>
      <c r="CJ1018" s="501">
        <v>12702125.897493601</v>
      </c>
      <c r="CK1018" s="257" t="s">
        <v>1976</v>
      </c>
      <c r="CL1018" s="108">
        <v>2.35</v>
      </c>
      <c r="CM1018" s="245">
        <v>2.35</v>
      </c>
      <c r="CN1018" s="109">
        <v>2.39</v>
      </c>
      <c r="CO1018" s="436"/>
      <c r="CP1018" s="436"/>
      <c r="CQ1018" s="436"/>
      <c r="CR1018" s="273"/>
      <c r="CS1018" s="447">
        <v>0</v>
      </c>
      <c r="CT1018" s="448">
        <v>0</v>
      </c>
      <c r="CU1018" s="441">
        <v>0</v>
      </c>
      <c r="CV1018" s="442">
        <v>0</v>
      </c>
      <c r="CW1018" s="450" t="s">
        <v>2217</v>
      </c>
      <c r="CX1018" s="242"/>
      <c r="CY1018" s="436"/>
      <c r="CZ1018" s="436"/>
      <c r="DA1018" s="437"/>
      <c r="DB1018" s="438"/>
      <c r="DC1018" s="457">
        <v>0</v>
      </c>
      <c r="DD1018" s="458">
        <v>0</v>
      </c>
      <c r="DE1018" s="459">
        <v>0</v>
      </c>
      <c r="DF1018" s="357">
        <v>0</v>
      </c>
    </row>
    <row r="1019" spans="1:110" ht="35.25" customHeight="1" x14ac:dyDescent="0.25">
      <c r="A1019" s="401" t="s">
        <v>56</v>
      </c>
      <c r="B1019" s="48" t="s">
        <v>57</v>
      </c>
      <c r="C1019" s="48" t="s">
        <v>1464</v>
      </c>
      <c r="D1019" s="145" t="s">
        <v>1699</v>
      </c>
      <c r="E1019" s="145" t="s">
        <v>1473</v>
      </c>
      <c r="F1019" s="145" t="s">
        <v>1703</v>
      </c>
      <c r="G1019" s="14" t="s">
        <v>1704</v>
      </c>
      <c r="H1019" s="22" t="s">
        <v>1978</v>
      </c>
      <c r="I1019" s="145" t="s">
        <v>1975</v>
      </c>
      <c r="J1019" s="426">
        <v>11.797344460513136</v>
      </c>
      <c r="K1019" s="426">
        <v>60.889583206683007</v>
      </c>
      <c r="L1019" s="488">
        <v>2413.1</v>
      </c>
      <c r="M1019" s="498"/>
      <c r="N1019" s="498"/>
      <c r="O1019" s="498"/>
      <c r="P1019" s="498"/>
      <c r="Q1019" s="498"/>
      <c r="R1019" s="498"/>
      <c r="S1019" s="498"/>
      <c r="T1019" s="498"/>
      <c r="U1019" s="498"/>
      <c r="V1019" s="498"/>
      <c r="W1019" s="498"/>
      <c r="X1019" s="498"/>
      <c r="Y1019" s="498"/>
      <c r="Z1019" s="498"/>
      <c r="AA1019" s="498"/>
      <c r="AB1019" s="498"/>
      <c r="AC1019" s="498">
        <v>82</v>
      </c>
      <c r="AD1019" s="498">
        <v>82</v>
      </c>
      <c r="AE1019" s="498"/>
      <c r="AF1019" s="498"/>
      <c r="AG1019" s="585"/>
      <c r="AH1019" s="498"/>
      <c r="AI1019" s="498">
        <f t="shared" si="78"/>
        <v>82</v>
      </c>
      <c r="AJ1019" s="498">
        <f t="shared" si="79"/>
        <v>82</v>
      </c>
      <c r="AK1019" s="498"/>
      <c r="AL1019" s="498"/>
      <c r="AM1019" s="498"/>
      <c r="AN1019" s="498"/>
      <c r="AO1019" s="498"/>
      <c r="AP1019" s="498"/>
      <c r="AQ1019" s="498"/>
      <c r="AR1019" s="498"/>
      <c r="AS1019" s="498"/>
      <c r="AT1019" s="498"/>
      <c r="AU1019" s="498"/>
      <c r="AV1019" s="498"/>
      <c r="AW1019" s="498"/>
      <c r="AX1019" s="498"/>
      <c r="AY1019" s="498"/>
      <c r="AZ1019" s="498"/>
      <c r="BA1019" s="498">
        <v>588.73</v>
      </c>
      <c r="BB1019" s="498">
        <v>588.73</v>
      </c>
      <c r="BC1019" s="498"/>
      <c r="BD1019" s="498"/>
      <c r="BE1019" s="498"/>
      <c r="BF1019" s="498"/>
      <c r="BG1019" s="256">
        <f t="shared" si="80"/>
        <v>588.73</v>
      </c>
      <c r="BH1019" s="26">
        <f t="shared" si="81"/>
        <v>588.73</v>
      </c>
      <c r="BI1019" s="514">
        <f t="shared" si="77"/>
        <v>5.1779243623570802E-2</v>
      </c>
      <c r="BJ1019" s="515">
        <v>0</v>
      </c>
      <c r="BK1019" s="515">
        <v>0</v>
      </c>
      <c r="BL1019" s="515">
        <v>0</v>
      </c>
      <c r="BM1019" s="515">
        <v>0</v>
      </c>
      <c r="BN1019" s="515">
        <v>0</v>
      </c>
      <c r="BO1019" s="515">
        <v>0</v>
      </c>
      <c r="BP1019" s="515">
        <v>0</v>
      </c>
      <c r="BQ1019" s="515">
        <v>0</v>
      </c>
      <c r="BR1019" s="515">
        <v>0</v>
      </c>
      <c r="BS1019" s="515">
        <v>0</v>
      </c>
      <c r="BT1019" s="515">
        <v>0</v>
      </c>
      <c r="BU1019" s="515">
        <v>0</v>
      </c>
      <c r="BV1019" s="515">
        <v>0</v>
      </c>
      <c r="BW1019" s="515">
        <v>0</v>
      </c>
      <c r="BX1019" s="515">
        <v>0</v>
      </c>
      <c r="BY1019" s="515">
        <v>0</v>
      </c>
      <c r="BZ1019" s="515">
        <v>691074.82319999998</v>
      </c>
      <c r="CA1019" s="515">
        <v>691074.82319999998</v>
      </c>
      <c r="CB1019" s="515">
        <v>0</v>
      </c>
      <c r="CC1019" s="515">
        <v>0</v>
      </c>
      <c r="CD1019" s="515">
        <v>0</v>
      </c>
      <c r="CE1019" s="515">
        <v>0</v>
      </c>
      <c r="CF1019" s="515">
        <v>691074.82319999998</v>
      </c>
      <c r="CG1019" s="516">
        <v>691074.82319999998</v>
      </c>
      <c r="CH1019" s="501">
        <v>31206008.0752896</v>
      </c>
      <c r="CI1019" s="501">
        <v>31206008.0752896</v>
      </c>
      <c r="CJ1019" s="501">
        <v>36353720.472955205</v>
      </c>
      <c r="CK1019" s="257" t="s">
        <v>1976</v>
      </c>
      <c r="CL1019" s="108">
        <v>9.76</v>
      </c>
      <c r="CM1019" s="245">
        <v>9.76</v>
      </c>
      <c r="CN1019" s="109">
        <v>11.37</v>
      </c>
      <c r="CO1019" s="436"/>
      <c r="CP1019" s="436"/>
      <c r="CQ1019" s="436"/>
      <c r="CR1019" s="273"/>
      <c r="CS1019" s="447">
        <v>1312.8909797304054</v>
      </c>
      <c r="CT1019" s="448">
        <v>288.43061566698651</v>
      </c>
      <c r="CU1019" s="441">
        <v>1.8198419964224006</v>
      </c>
      <c r="CV1019" s="442">
        <v>1.5547043500543991</v>
      </c>
      <c r="CW1019" s="450" t="s">
        <v>2234</v>
      </c>
      <c r="CX1019" s="242"/>
      <c r="CY1019" s="436"/>
      <c r="CZ1019" s="436"/>
      <c r="DA1019" s="437"/>
      <c r="DB1019" s="438"/>
      <c r="DC1019" s="457">
        <v>10395</v>
      </c>
      <c r="DD1019" s="458">
        <v>389651</v>
      </c>
      <c r="DE1019" s="459">
        <v>345056</v>
      </c>
      <c r="DF1019" s="357">
        <v>248367.33333333334</v>
      </c>
    </row>
    <row r="1020" spans="1:110" ht="35.25" customHeight="1" x14ac:dyDescent="0.25">
      <c r="A1020" s="401" t="s">
        <v>56</v>
      </c>
      <c r="B1020" s="48" t="s">
        <v>57</v>
      </c>
      <c r="C1020" s="48" t="s">
        <v>1464</v>
      </c>
      <c r="D1020" s="145" t="s">
        <v>1699</v>
      </c>
      <c r="E1020" s="145" t="s">
        <v>1473</v>
      </c>
      <c r="F1020" s="145" t="s">
        <v>1705</v>
      </c>
      <c r="G1020" s="14" t="s">
        <v>1473</v>
      </c>
      <c r="H1020" s="22" t="s">
        <v>1979</v>
      </c>
      <c r="I1020" s="145" t="s">
        <v>1975</v>
      </c>
      <c r="J1020" s="426">
        <v>12.071701308432045</v>
      </c>
      <c r="K1020" s="426">
        <v>1.202840906589</v>
      </c>
      <c r="L1020" s="488">
        <v>1</v>
      </c>
      <c r="M1020" s="498"/>
      <c r="N1020" s="498"/>
      <c r="O1020" s="498"/>
      <c r="P1020" s="498"/>
      <c r="Q1020" s="498"/>
      <c r="R1020" s="498"/>
      <c r="S1020" s="498"/>
      <c r="T1020" s="498"/>
      <c r="U1020" s="498"/>
      <c r="V1020" s="498"/>
      <c r="W1020" s="498"/>
      <c r="X1020" s="498"/>
      <c r="Y1020" s="498">
        <v>1</v>
      </c>
      <c r="Z1020" s="498">
        <v>1</v>
      </c>
      <c r="AA1020" s="498"/>
      <c r="AB1020" s="498"/>
      <c r="AC1020" s="498"/>
      <c r="AD1020" s="498"/>
      <c r="AE1020" s="498"/>
      <c r="AF1020" s="498"/>
      <c r="AG1020" s="585"/>
      <c r="AH1020" s="498"/>
      <c r="AI1020" s="498">
        <f t="shared" si="78"/>
        <v>1</v>
      </c>
      <c r="AJ1020" s="498">
        <f t="shared" si="79"/>
        <v>1</v>
      </c>
      <c r="AK1020" s="498"/>
      <c r="AL1020" s="498"/>
      <c r="AM1020" s="498"/>
      <c r="AN1020" s="498"/>
      <c r="AO1020" s="498"/>
      <c r="AP1020" s="498"/>
      <c r="AQ1020" s="498"/>
      <c r="AR1020" s="498"/>
      <c r="AS1020" s="498"/>
      <c r="AT1020" s="498"/>
      <c r="AU1020" s="498"/>
      <c r="AV1020" s="498"/>
      <c r="AW1020" s="498">
        <v>9000</v>
      </c>
      <c r="AX1020" s="498">
        <v>9000</v>
      </c>
      <c r="AY1020" s="498"/>
      <c r="AZ1020" s="498"/>
      <c r="BA1020" s="498"/>
      <c r="BB1020" s="498"/>
      <c r="BC1020" s="498"/>
      <c r="BD1020" s="498"/>
      <c r="BE1020" s="498"/>
      <c r="BF1020" s="498"/>
      <c r="BG1020" s="256">
        <f t="shared" si="80"/>
        <v>9000</v>
      </c>
      <c r="BH1020" s="26">
        <f t="shared" si="81"/>
        <v>9000</v>
      </c>
      <c r="BI1020" s="514">
        <f t="shared" si="77"/>
        <v>4.7368421052631584</v>
      </c>
      <c r="BJ1020" s="515">
        <v>0</v>
      </c>
      <c r="BK1020" s="515">
        <v>0</v>
      </c>
      <c r="BL1020" s="515">
        <v>0</v>
      </c>
      <c r="BM1020" s="515">
        <v>0</v>
      </c>
      <c r="BN1020" s="515">
        <v>0</v>
      </c>
      <c r="BO1020" s="515">
        <v>0</v>
      </c>
      <c r="BP1020" s="515">
        <v>0</v>
      </c>
      <c r="BQ1020" s="515">
        <v>0</v>
      </c>
      <c r="BR1020" s="515">
        <v>0</v>
      </c>
      <c r="BS1020" s="515">
        <v>0</v>
      </c>
      <c r="BT1020" s="515">
        <v>0</v>
      </c>
      <c r="BU1020" s="515">
        <v>0</v>
      </c>
      <c r="BV1020" s="515">
        <v>45411840</v>
      </c>
      <c r="BW1020" s="515">
        <v>45411840</v>
      </c>
      <c r="BX1020" s="515">
        <v>0</v>
      </c>
      <c r="BY1020" s="515">
        <v>0</v>
      </c>
      <c r="BZ1020" s="515">
        <v>0</v>
      </c>
      <c r="CA1020" s="515">
        <v>0</v>
      </c>
      <c r="CB1020" s="515">
        <v>0</v>
      </c>
      <c r="CC1020" s="515">
        <v>0</v>
      </c>
      <c r="CD1020" s="515">
        <v>0</v>
      </c>
      <c r="CE1020" s="515">
        <v>0</v>
      </c>
      <c r="CF1020" s="515">
        <v>45411840</v>
      </c>
      <c r="CG1020" s="516">
        <v>45411840</v>
      </c>
      <c r="CH1020" s="501">
        <v>7157277.7443839991</v>
      </c>
      <c r="CI1020" s="501">
        <v>7157277.7443839991</v>
      </c>
      <c r="CJ1020" s="501">
        <v>2124816.8303640001</v>
      </c>
      <c r="CK1020" s="257" t="s">
        <v>1976</v>
      </c>
      <c r="CL1020" s="108">
        <v>6.4</v>
      </c>
      <c r="CM1020" s="245">
        <v>6.4</v>
      </c>
      <c r="CN1020" s="109">
        <v>1.9</v>
      </c>
      <c r="CO1020" s="436"/>
      <c r="CP1020" s="436"/>
      <c r="CQ1020" s="436"/>
      <c r="CR1020" s="273"/>
      <c r="CS1020" s="447">
        <v>0</v>
      </c>
      <c r="CT1020" s="448">
        <v>0</v>
      </c>
      <c r="CU1020" s="441">
        <v>0</v>
      </c>
      <c r="CV1020" s="442">
        <v>0</v>
      </c>
      <c r="CW1020" s="450" t="s">
        <v>2217</v>
      </c>
      <c r="CX1020" s="242"/>
      <c r="CY1020" s="436"/>
      <c r="CZ1020" s="436"/>
      <c r="DA1020" s="437"/>
      <c r="DB1020" s="438"/>
      <c r="DC1020" s="457">
        <v>0</v>
      </c>
      <c r="DD1020" s="458">
        <v>0</v>
      </c>
      <c r="DE1020" s="459">
        <v>0</v>
      </c>
      <c r="DF1020" s="357">
        <v>0</v>
      </c>
    </row>
    <row r="1021" spans="1:110" ht="35.25" customHeight="1" x14ac:dyDescent="0.25">
      <c r="A1021" s="401" t="s">
        <v>56</v>
      </c>
      <c r="B1021" s="48" t="s">
        <v>57</v>
      </c>
      <c r="C1021" s="48" t="s">
        <v>1464</v>
      </c>
      <c r="D1021" s="145" t="s">
        <v>1706</v>
      </c>
      <c r="E1021" s="145" t="s">
        <v>1544</v>
      </c>
      <c r="F1021" s="145" t="s">
        <v>1707</v>
      </c>
      <c r="G1021" s="14" t="s">
        <v>1544</v>
      </c>
      <c r="H1021" s="22" t="s">
        <v>1978</v>
      </c>
      <c r="I1021" s="145" t="s">
        <v>1975</v>
      </c>
      <c r="J1021" s="426">
        <v>9.7168050304614013</v>
      </c>
      <c r="K1021" s="426">
        <v>23.315530254534</v>
      </c>
      <c r="L1021" s="488">
        <v>1997.9</v>
      </c>
      <c r="M1021" s="498"/>
      <c r="N1021" s="498"/>
      <c r="O1021" s="498"/>
      <c r="P1021" s="498"/>
      <c r="Q1021" s="498"/>
      <c r="R1021" s="498"/>
      <c r="S1021" s="498"/>
      <c r="T1021" s="498"/>
      <c r="U1021" s="498"/>
      <c r="V1021" s="498"/>
      <c r="W1021" s="498"/>
      <c r="X1021" s="498"/>
      <c r="Y1021" s="498"/>
      <c r="Z1021" s="498"/>
      <c r="AA1021" s="498"/>
      <c r="AB1021" s="498"/>
      <c r="AC1021" s="498">
        <v>49</v>
      </c>
      <c r="AD1021" s="498">
        <v>49</v>
      </c>
      <c r="AE1021" s="498"/>
      <c r="AF1021" s="498"/>
      <c r="AG1021" s="585"/>
      <c r="AH1021" s="498"/>
      <c r="AI1021" s="498">
        <f t="shared" si="78"/>
        <v>49</v>
      </c>
      <c r="AJ1021" s="498">
        <f t="shared" si="79"/>
        <v>49</v>
      </c>
      <c r="AK1021" s="498"/>
      <c r="AL1021" s="498"/>
      <c r="AM1021" s="498"/>
      <c r="AN1021" s="498"/>
      <c r="AO1021" s="498"/>
      <c r="AP1021" s="498"/>
      <c r="AQ1021" s="498"/>
      <c r="AR1021" s="498"/>
      <c r="AS1021" s="498"/>
      <c r="AT1021" s="498"/>
      <c r="AU1021" s="498"/>
      <c r="AV1021" s="498"/>
      <c r="AW1021" s="498"/>
      <c r="AX1021" s="498"/>
      <c r="AY1021" s="498"/>
      <c r="AZ1021" s="498"/>
      <c r="BA1021" s="498">
        <v>447.9</v>
      </c>
      <c r="BB1021" s="498">
        <v>447.9</v>
      </c>
      <c r="BC1021" s="498"/>
      <c r="BD1021" s="498"/>
      <c r="BE1021" s="498"/>
      <c r="BF1021" s="498"/>
      <c r="BG1021" s="256">
        <f t="shared" si="80"/>
        <v>447.9</v>
      </c>
      <c r="BH1021" s="26">
        <f t="shared" si="81"/>
        <v>447.9</v>
      </c>
      <c r="BI1021" s="514">
        <f t="shared" si="77"/>
        <v>7.5786802030456846E-2</v>
      </c>
      <c r="BJ1021" s="515">
        <v>0</v>
      </c>
      <c r="BK1021" s="515">
        <v>0</v>
      </c>
      <c r="BL1021" s="515">
        <v>0</v>
      </c>
      <c r="BM1021" s="515">
        <v>0</v>
      </c>
      <c r="BN1021" s="515">
        <v>0</v>
      </c>
      <c r="BO1021" s="515">
        <v>0</v>
      </c>
      <c r="BP1021" s="515">
        <v>0</v>
      </c>
      <c r="BQ1021" s="515">
        <v>0</v>
      </c>
      <c r="BR1021" s="515">
        <v>0</v>
      </c>
      <c r="BS1021" s="515">
        <v>0</v>
      </c>
      <c r="BT1021" s="515">
        <v>0</v>
      </c>
      <c r="BU1021" s="515">
        <v>0</v>
      </c>
      <c r="BV1021" s="515">
        <v>0</v>
      </c>
      <c r="BW1021" s="515">
        <v>0</v>
      </c>
      <c r="BX1021" s="515">
        <v>0</v>
      </c>
      <c r="BY1021" s="515">
        <v>0</v>
      </c>
      <c r="BZ1021" s="515">
        <v>525762.93599999999</v>
      </c>
      <c r="CA1021" s="515">
        <v>525762.93599999999</v>
      </c>
      <c r="CB1021" s="515">
        <v>0</v>
      </c>
      <c r="CC1021" s="515">
        <v>0</v>
      </c>
      <c r="CD1021" s="515">
        <v>0</v>
      </c>
      <c r="CE1021" s="515">
        <v>0</v>
      </c>
      <c r="CF1021" s="515">
        <v>525762.93599999999</v>
      </c>
      <c r="CG1021" s="516">
        <v>525762.93599999999</v>
      </c>
      <c r="CH1021" s="501">
        <v>18571200</v>
      </c>
      <c r="CI1021" s="501">
        <v>18571200</v>
      </c>
      <c r="CJ1021" s="501">
        <v>20708640.000000004</v>
      </c>
      <c r="CK1021" s="257" t="s">
        <v>1976</v>
      </c>
      <c r="CL1021" s="108">
        <v>5.3</v>
      </c>
      <c r="CM1021" s="245">
        <v>5.3</v>
      </c>
      <c r="CN1021" s="109">
        <v>5.91</v>
      </c>
      <c r="CO1021" s="436"/>
      <c r="CP1021" s="436"/>
      <c r="CQ1021" s="436"/>
      <c r="CR1021" s="273"/>
      <c r="CS1021" s="447">
        <v>1203.3089846870271</v>
      </c>
      <c r="CT1021" s="448">
        <v>456.93082969415326</v>
      </c>
      <c r="CU1021" s="441">
        <v>2.1378231638840353</v>
      </c>
      <c r="CV1021" s="442">
        <v>1.5270234250755417</v>
      </c>
      <c r="CW1021" s="450" t="s">
        <v>2209</v>
      </c>
      <c r="CX1021" s="242"/>
      <c r="CY1021" s="436"/>
      <c r="CZ1021" s="436"/>
      <c r="DA1021" s="437"/>
      <c r="DB1021" s="438"/>
      <c r="DC1021" s="457">
        <v>165262</v>
      </c>
      <c r="DD1021" s="458">
        <v>0</v>
      </c>
      <c r="DE1021" s="459">
        <v>1724230</v>
      </c>
      <c r="DF1021" s="357">
        <v>629830.66666666663</v>
      </c>
    </row>
    <row r="1022" spans="1:110" ht="35.25" customHeight="1" x14ac:dyDescent="0.25">
      <c r="A1022" s="401" t="s">
        <v>56</v>
      </c>
      <c r="B1022" s="48" t="s">
        <v>57</v>
      </c>
      <c r="C1022" s="48" t="s">
        <v>1464</v>
      </c>
      <c r="D1022" s="145" t="s">
        <v>1706</v>
      </c>
      <c r="E1022" s="145" t="s">
        <v>1544</v>
      </c>
      <c r="F1022" s="145" t="s">
        <v>1708</v>
      </c>
      <c r="G1022" s="14" t="s">
        <v>1544</v>
      </c>
      <c r="H1022" s="22" t="s">
        <v>1979</v>
      </c>
      <c r="I1022" s="145" t="s">
        <v>1975</v>
      </c>
      <c r="J1022" s="426">
        <v>9.7168050304614013</v>
      </c>
      <c r="K1022" s="426">
        <v>11.301515128008001</v>
      </c>
      <c r="L1022" s="488">
        <v>310.8</v>
      </c>
      <c r="M1022" s="498"/>
      <c r="N1022" s="498"/>
      <c r="O1022" s="498"/>
      <c r="P1022" s="498"/>
      <c r="Q1022" s="498"/>
      <c r="R1022" s="498"/>
      <c r="S1022" s="498"/>
      <c r="T1022" s="498"/>
      <c r="U1022" s="498"/>
      <c r="V1022" s="498"/>
      <c r="W1022" s="498"/>
      <c r="X1022" s="498"/>
      <c r="Y1022" s="498"/>
      <c r="Z1022" s="498"/>
      <c r="AA1022" s="498"/>
      <c r="AB1022" s="498"/>
      <c r="AC1022" s="498">
        <v>6</v>
      </c>
      <c r="AD1022" s="498">
        <v>6</v>
      </c>
      <c r="AE1022" s="498"/>
      <c r="AF1022" s="498"/>
      <c r="AG1022" s="585"/>
      <c r="AH1022" s="498"/>
      <c r="AI1022" s="498">
        <f t="shared" si="78"/>
        <v>6</v>
      </c>
      <c r="AJ1022" s="498">
        <f t="shared" si="79"/>
        <v>6</v>
      </c>
      <c r="AK1022" s="498"/>
      <c r="AL1022" s="498"/>
      <c r="AM1022" s="498"/>
      <c r="AN1022" s="498"/>
      <c r="AO1022" s="498"/>
      <c r="AP1022" s="498"/>
      <c r="AQ1022" s="498"/>
      <c r="AR1022" s="498"/>
      <c r="AS1022" s="498"/>
      <c r="AT1022" s="498"/>
      <c r="AU1022" s="498"/>
      <c r="AV1022" s="498"/>
      <c r="AW1022" s="498"/>
      <c r="AX1022" s="498"/>
      <c r="AY1022" s="498"/>
      <c r="AZ1022" s="498"/>
      <c r="BA1022" s="498">
        <v>41.2</v>
      </c>
      <c r="BB1022" s="498">
        <v>41.2</v>
      </c>
      <c r="BC1022" s="498"/>
      <c r="BD1022" s="498"/>
      <c r="BE1022" s="498"/>
      <c r="BF1022" s="498"/>
      <c r="BG1022" s="256">
        <f t="shared" si="80"/>
        <v>41.2</v>
      </c>
      <c r="BH1022" s="26">
        <f t="shared" si="81"/>
        <v>41.2</v>
      </c>
      <c r="BI1022" s="514">
        <f t="shared" si="77"/>
        <v>2.327683615819209E-2</v>
      </c>
      <c r="BJ1022" s="515">
        <v>0</v>
      </c>
      <c r="BK1022" s="515">
        <v>0</v>
      </c>
      <c r="BL1022" s="515">
        <v>0</v>
      </c>
      <c r="BM1022" s="515">
        <v>0</v>
      </c>
      <c r="BN1022" s="515">
        <v>0</v>
      </c>
      <c r="BO1022" s="515">
        <v>0</v>
      </c>
      <c r="BP1022" s="515">
        <v>0</v>
      </c>
      <c r="BQ1022" s="515">
        <v>0</v>
      </c>
      <c r="BR1022" s="515">
        <v>0</v>
      </c>
      <c r="BS1022" s="515">
        <v>0</v>
      </c>
      <c r="BT1022" s="515">
        <v>0</v>
      </c>
      <c r="BU1022" s="515">
        <v>0</v>
      </c>
      <c r="BV1022" s="515">
        <v>0</v>
      </c>
      <c r="BW1022" s="515">
        <v>0</v>
      </c>
      <c r="BX1022" s="515">
        <v>0</v>
      </c>
      <c r="BY1022" s="515">
        <v>0</v>
      </c>
      <c r="BZ1022" s="515">
        <v>48362.208000000006</v>
      </c>
      <c r="CA1022" s="515">
        <v>48362.208000000006</v>
      </c>
      <c r="CB1022" s="515">
        <v>0</v>
      </c>
      <c r="CC1022" s="515">
        <v>0</v>
      </c>
      <c r="CD1022" s="515">
        <v>0</v>
      </c>
      <c r="CE1022" s="515">
        <v>0</v>
      </c>
      <c r="CF1022" s="515">
        <v>48362.208000000006</v>
      </c>
      <c r="CG1022" s="516">
        <v>48362.208000000006</v>
      </c>
      <c r="CH1022" s="501">
        <v>5361120.0000000009</v>
      </c>
      <c r="CI1022" s="501">
        <v>5361120.0000000009</v>
      </c>
      <c r="CJ1022" s="501">
        <v>6202080.0000000009</v>
      </c>
      <c r="CK1022" s="257" t="s">
        <v>1976</v>
      </c>
      <c r="CL1022" s="108">
        <v>1.53</v>
      </c>
      <c r="CM1022" s="245">
        <v>1.53</v>
      </c>
      <c r="CN1022" s="109">
        <v>1.77</v>
      </c>
      <c r="CO1022" s="436"/>
      <c r="CP1022" s="436"/>
      <c r="CQ1022" s="436"/>
      <c r="CR1022" s="273"/>
      <c r="CS1022" s="447">
        <v>855.12099322187362</v>
      </c>
      <c r="CT1022" s="448">
        <v>164.20922770116209</v>
      </c>
      <c r="CU1022" s="441">
        <v>1.6754201428202211</v>
      </c>
      <c r="CV1022" s="442">
        <v>1.0069623213416012</v>
      </c>
      <c r="CW1022" s="450" t="s">
        <v>2252</v>
      </c>
      <c r="CX1022" s="242"/>
      <c r="CY1022" s="436"/>
      <c r="CZ1022" s="436"/>
      <c r="DA1022" s="437"/>
      <c r="DB1022" s="438"/>
      <c r="DC1022" s="457">
        <v>0</v>
      </c>
      <c r="DD1022" s="458">
        <v>0</v>
      </c>
      <c r="DE1022" s="459">
        <v>11196</v>
      </c>
      <c r="DF1022" s="357">
        <v>3732</v>
      </c>
    </row>
    <row r="1023" spans="1:110" ht="35.25" customHeight="1" x14ac:dyDescent="0.25">
      <c r="A1023" s="401" t="s">
        <v>56</v>
      </c>
      <c r="B1023" s="48" t="s">
        <v>57</v>
      </c>
      <c r="C1023" s="48" t="s">
        <v>1464</v>
      </c>
      <c r="D1023" s="145" t="s">
        <v>1709</v>
      </c>
      <c r="E1023" s="145" t="s">
        <v>1544</v>
      </c>
      <c r="F1023" s="145" t="s">
        <v>1710</v>
      </c>
      <c r="G1023" s="14" t="s">
        <v>1704</v>
      </c>
      <c r="H1023" s="22" t="s">
        <v>1978</v>
      </c>
      <c r="I1023" s="145" t="s">
        <v>1975</v>
      </c>
      <c r="J1023" s="426">
        <v>11.797344460513136</v>
      </c>
      <c r="K1023" s="426">
        <v>26.371212066360002</v>
      </c>
      <c r="L1023" s="488">
        <v>1957.5</v>
      </c>
      <c r="M1023" s="498"/>
      <c r="N1023" s="498"/>
      <c r="O1023" s="498"/>
      <c r="P1023" s="498"/>
      <c r="Q1023" s="498"/>
      <c r="R1023" s="498"/>
      <c r="S1023" s="498"/>
      <c r="T1023" s="498"/>
      <c r="U1023" s="498"/>
      <c r="V1023" s="498"/>
      <c r="W1023" s="498"/>
      <c r="X1023" s="498"/>
      <c r="Y1023" s="498"/>
      <c r="Z1023" s="498"/>
      <c r="AA1023" s="498"/>
      <c r="AB1023" s="498"/>
      <c r="AC1023" s="498">
        <v>24</v>
      </c>
      <c r="AD1023" s="498">
        <v>24</v>
      </c>
      <c r="AE1023" s="498"/>
      <c r="AF1023" s="498"/>
      <c r="AG1023" s="585"/>
      <c r="AH1023" s="498"/>
      <c r="AI1023" s="498">
        <f t="shared" si="78"/>
        <v>24</v>
      </c>
      <c r="AJ1023" s="498">
        <f t="shared" si="79"/>
        <v>24</v>
      </c>
      <c r="AK1023" s="498"/>
      <c r="AL1023" s="498"/>
      <c r="AM1023" s="498"/>
      <c r="AN1023" s="498"/>
      <c r="AO1023" s="498"/>
      <c r="AP1023" s="498"/>
      <c r="AQ1023" s="498"/>
      <c r="AR1023" s="498"/>
      <c r="AS1023" s="498"/>
      <c r="AT1023" s="498"/>
      <c r="AU1023" s="498"/>
      <c r="AV1023" s="498"/>
      <c r="AW1023" s="498"/>
      <c r="AX1023" s="498"/>
      <c r="AY1023" s="498"/>
      <c r="AZ1023" s="498"/>
      <c r="BA1023" s="498">
        <v>195.23</v>
      </c>
      <c r="BB1023" s="498">
        <v>195.23</v>
      </c>
      <c r="BC1023" s="498"/>
      <c r="BD1023" s="498"/>
      <c r="BE1023" s="498"/>
      <c r="BF1023" s="498"/>
      <c r="BG1023" s="256">
        <f t="shared" si="80"/>
        <v>195.23</v>
      </c>
      <c r="BH1023" s="26">
        <f t="shared" si="81"/>
        <v>195.23</v>
      </c>
      <c r="BI1023" s="514">
        <f t="shared" si="77"/>
        <v>1.972020202020202E-2</v>
      </c>
      <c r="BJ1023" s="515">
        <v>0</v>
      </c>
      <c r="BK1023" s="515">
        <v>0</v>
      </c>
      <c r="BL1023" s="515">
        <v>0</v>
      </c>
      <c r="BM1023" s="515">
        <v>0</v>
      </c>
      <c r="BN1023" s="515">
        <v>0</v>
      </c>
      <c r="BO1023" s="515">
        <v>0</v>
      </c>
      <c r="BP1023" s="515">
        <v>0</v>
      </c>
      <c r="BQ1023" s="515">
        <v>0</v>
      </c>
      <c r="BR1023" s="515">
        <v>0</v>
      </c>
      <c r="BS1023" s="515">
        <v>0</v>
      </c>
      <c r="BT1023" s="515">
        <v>0</v>
      </c>
      <c r="BU1023" s="515">
        <v>0</v>
      </c>
      <c r="BV1023" s="515">
        <v>0</v>
      </c>
      <c r="BW1023" s="515">
        <v>0</v>
      </c>
      <c r="BX1023" s="515">
        <v>0</v>
      </c>
      <c r="BY1023" s="515">
        <v>0</v>
      </c>
      <c r="BZ1023" s="515">
        <v>229168.78319999998</v>
      </c>
      <c r="CA1023" s="515">
        <v>229168.78319999998</v>
      </c>
      <c r="CB1023" s="515">
        <v>0</v>
      </c>
      <c r="CC1023" s="515">
        <v>0</v>
      </c>
      <c r="CD1023" s="515">
        <v>0</v>
      </c>
      <c r="CE1023" s="515">
        <v>0</v>
      </c>
      <c r="CF1023" s="515">
        <v>229168.78319999998</v>
      </c>
      <c r="CG1023" s="516">
        <v>229168.78319999998</v>
      </c>
      <c r="CH1023" s="501">
        <v>36695555.481330007</v>
      </c>
      <c r="CI1023" s="501">
        <v>36695555.481330007</v>
      </c>
      <c r="CJ1023" s="501">
        <v>35168054.139899999</v>
      </c>
      <c r="CK1023" s="257" t="s">
        <v>1976</v>
      </c>
      <c r="CL1023" s="108">
        <v>10.33</v>
      </c>
      <c r="CM1023" s="245">
        <v>10.33</v>
      </c>
      <c r="CN1023" s="109">
        <v>9.9</v>
      </c>
      <c r="CO1023" s="436"/>
      <c r="CP1023" s="436"/>
      <c r="CQ1023" s="436"/>
      <c r="CR1023" s="273"/>
      <c r="CS1023" s="447">
        <v>480.8977897311479</v>
      </c>
      <c r="CT1023" s="448">
        <v>145.62976912400356</v>
      </c>
      <c r="CU1023" s="441">
        <v>0.83195724743554023</v>
      </c>
      <c r="CV1023" s="442">
        <v>0.4916839047353232</v>
      </c>
      <c r="CW1023" s="450" t="s">
        <v>2210</v>
      </c>
      <c r="CX1023" s="242"/>
      <c r="CY1023" s="436"/>
      <c r="CZ1023" s="436"/>
      <c r="DA1023" s="437"/>
      <c r="DB1023" s="438"/>
      <c r="DC1023" s="457">
        <v>2955</v>
      </c>
      <c r="DD1023" s="458">
        <v>0</v>
      </c>
      <c r="DE1023" s="459">
        <v>773367</v>
      </c>
      <c r="DF1023" s="357">
        <v>258774</v>
      </c>
    </row>
    <row r="1024" spans="1:110" ht="35.25" customHeight="1" x14ac:dyDescent="0.25">
      <c r="A1024" s="401" t="s">
        <v>56</v>
      </c>
      <c r="B1024" s="48" t="s">
        <v>57</v>
      </c>
      <c r="C1024" s="48" t="s">
        <v>1464</v>
      </c>
      <c r="D1024" s="145" t="s">
        <v>1709</v>
      </c>
      <c r="E1024" s="145" t="s">
        <v>1544</v>
      </c>
      <c r="F1024" s="145" t="s">
        <v>1711</v>
      </c>
      <c r="G1024" s="14" t="s">
        <v>1712</v>
      </c>
      <c r="H1024" s="22" t="s">
        <v>1978</v>
      </c>
      <c r="I1024" s="145" t="s">
        <v>1975</v>
      </c>
      <c r="J1024" s="426">
        <v>11.797344460513136</v>
      </c>
      <c r="K1024" s="426">
        <v>58.300568060552997</v>
      </c>
      <c r="L1024" s="488">
        <v>2065</v>
      </c>
      <c r="M1024" s="498"/>
      <c r="N1024" s="498"/>
      <c r="O1024" s="498"/>
      <c r="P1024" s="498"/>
      <c r="Q1024" s="498"/>
      <c r="R1024" s="498"/>
      <c r="S1024" s="498"/>
      <c r="T1024" s="498"/>
      <c r="U1024" s="498"/>
      <c r="V1024" s="498"/>
      <c r="W1024" s="498"/>
      <c r="X1024" s="498"/>
      <c r="Y1024" s="498"/>
      <c r="Z1024" s="498"/>
      <c r="AA1024" s="498"/>
      <c r="AB1024" s="498"/>
      <c r="AC1024" s="498">
        <v>61</v>
      </c>
      <c r="AD1024" s="498">
        <v>61</v>
      </c>
      <c r="AE1024" s="498"/>
      <c r="AF1024" s="498"/>
      <c r="AG1024" s="585"/>
      <c r="AH1024" s="498"/>
      <c r="AI1024" s="498">
        <f t="shared" si="78"/>
        <v>61</v>
      </c>
      <c r="AJ1024" s="498">
        <f t="shared" si="79"/>
        <v>61</v>
      </c>
      <c r="AK1024" s="498"/>
      <c r="AL1024" s="498"/>
      <c r="AM1024" s="498"/>
      <c r="AN1024" s="498"/>
      <c r="AO1024" s="498"/>
      <c r="AP1024" s="498"/>
      <c r="AQ1024" s="498"/>
      <c r="AR1024" s="498"/>
      <c r="AS1024" s="498"/>
      <c r="AT1024" s="498"/>
      <c r="AU1024" s="498"/>
      <c r="AV1024" s="498"/>
      <c r="AW1024" s="498"/>
      <c r="AX1024" s="498"/>
      <c r="AY1024" s="498"/>
      <c r="AZ1024" s="498"/>
      <c r="BA1024" s="498">
        <v>469.33</v>
      </c>
      <c r="BB1024" s="498">
        <v>469.33</v>
      </c>
      <c r="BC1024" s="498"/>
      <c r="BD1024" s="498"/>
      <c r="BE1024" s="498"/>
      <c r="BF1024" s="498"/>
      <c r="BG1024" s="256">
        <f t="shared" si="80"/>
        <v>469.33</v>
      </c>
      <c r="BH1024" s="26">
        <f t="shared" si="81"/>
        <v>469.33</v>
      </c>
      <c r="BI1024" s="514">
        <f t="shared" si="77"/>
        <v>4.3537105751391462E-2</v>
      </c>
      <c r="BJ1024" s="515">
        <v>0</v>
      </c>
      <c r="BK1024" s="515">
        <v>0</v>
      </c>
      <c r="BL1024" s="515">
        <v>0</v>
      </c>
      <c r="BM1024" s="515">
        <v>0</v>
      </c>
      <c r="BN1024" s="515">
        <v>0</v>
      </c>
      <c r="BO1024" s="515">
        <v>0</v>
      </c>
      <c r="BP1024" s="515">
        <v>0</v>
      </c>
      <c r="BQ1024" s="515">
        <v>0</v>
      </c>
      <c r="BR1024" s="515">
        <v>0</v>
      </c>
      <c r="BS1024" s="515">
        <v>0</v>
      </c>
      <c r="BT1024" s="515">
        <v>0</v>
      </c>
      <c r="BU1024" s="515">
        <v>0</v>
      </c>
      <c r="BV1024" s="515">
        <v>0</v>
      </c>
      <c r="BW1024" s="515">
        <v>0</v>
      </c>
      <c r="BX1024" s="515">
        <v>0</v>
      </c>
      <c r="BY1024" s="515">
        <v>0</v>
      </c>
      <c r="BZ1024" s="515">
        <v>550918.32720000006</v>
      </c>
      <c r="CA1024" s="515">
        <v>550918.32720000006</v>
      </c>
      <c r="CB1024" s="515">
        <v>0</v>
      </c>
      <c r="CC1024" s="515">
        <v>0</v>
      </c>
      <c r="CD1024" s="515">
        <v>0</v>
      </c>
      <c r="CE1024" s="515">
        <v>0</v>
      </c>
      <c r="CF1024" s="515">
        <v>550918.32720000006</v>
      </c>
      <c r="CG1024" s="516">
        <v>550918.32720000006</v>
      </c>
      <c r="CH1024" s="501">
        <v>24594284.83512</v>
      </c>
      <c r="CI1024" s="501">
        <v>24594284.83512</v>
      </c>
      <c r="CJ1024" s="501">
        <v>29134768.189295996</v>
      </c>
      <c r="CK1024" s="257" t="s">
        <v>1976</v>
      </c>
      <c r="CL1024" s="108">
        <v>9.1</v>
      </c>
      <c r="CM1024" s="245">
        <v>9.1</v>
      </c>
      <c r="CN1024" s="109">
        <v>10.78</v>
      </c>
      <c r="CO1024" s="436"/>
      <c r="CP1024" s="436"/>
      <c r="CQ1024" s="436"/>
      <c r="CR1024" s="273"/>
      <c r="CS1024" s="447">
        <v>621.38515806092425</v>
      </c>
      <c r="CT1024" s="448">
        <v>199.14905199481453</v>
      </c>
      <c r="CU1024" s="441">
        <v>1.0960200436942173</v>
      </c>
      <c r="CV1024" s="442">
        <v>0.94717232201685542</v>
      </c>
      <c r="CW1024" s="450" t="s">
        <v>2236</v>
      </c>
      <c r="CX1024" s="242"/>
      <c r="CY1024" s="436"/>
      <c r="CZ1024" s="436"/>
      <c r="DA1024" s="437"/>
      <c r="DB1024" s="438"/>
      <c r="DC1024" s="457">
        <v>90196</v>
      </c>
      <c r="DD1024" s="458">
        <v>0</v>
      </c>
      <c r="DE1024" s="459">
        <v>242430</v>
      </c>
      <c r="DF1024" s="357">
        <v>110875.33333333333</v>
      </c>
    </row>
    <row r="1025" spans="1:110" ht="35.25" customHeight="1" x14ac:dyDescent="0.25">
      <c r="A1025" s="401" t="s">
        <v>56</v>
      </c>
      <c r="B1025" s="48" t="s">
        <v>57</v>
      </c>
      <c r="C1025" s="48" t="s">
        <v>1464</v>
      </c>
      <c r="D1025" s="145" t="s">
        <v>1709</v>
      </c>
      <c r="E1025" s="145" t="s">
        <v>1544</v>
      </c>
      <c r="F1025" s="145" t="s">
        <v>1713</v>
      </c>
      <c r="G1025" s="14" t="s">
        <v>1712</v>
      </c>
      <c r="H1025" s="22" t="s">
        <v>1978</v>
      </c>
      <c r="I1025" s="145" t="s">
        <v>1975</v>
      </c>
      <c r="J1025" s="426">
        <v>11.797344460513136</v>
      </c>
      <c r="K1025" s="426">
        <v>84.687689217789</v>
      </c>
      <c r="L1025" s="488">
        <v>1900.7</v>
      </c>
      <c r="M1025" s="498"/>
      <c r="N1025" s="498"/>
      <c r="O1025" s="498"/>
      <c r="P1025" s="498"/>
      <c r="Q1025" s="498"/>
      <c r="R1025" s="498"/>
      <c r="S1025" s="498"/>
      <c r="T1025" s="498"/>
      <c r="U1025" s="498"/>
      <c r="V1025" s="498"/>
      <c r="W1025" s="498"/>
      <c r="X1025" s="498"/>
      <c r="Y1025" s="498">
        <v>1</v>
      </c>
      <c r="Z1025" s="498">
        <v>1</v>
      </c>
      <c r="AA1025" s="498"/>
      <c r="AB1025" s="498"/>
      <c r="AC1025" s="498">
        <v>70</v>
      </c>
      <c r="AD1025" s="498">
        <v>70</v>
      </c>
      <c r="AE1025" s="498"/>
      <c r="AF1025" s="498"/>
      <c r="AG1025" s="585"/>
      <c r="AH1025" s="498"/>
      <c r="AI1025" s="498">
        <f t="shared" si="78"/>
        <v>71</v>
      </c>
      <c r="AJ1025" s="498">
        <f t="shared" si="79"/>
        <v>71</v>
      </c>
      <c r="AK1025" s="498"/>
      <c r="AL1025" s="498"/>
      <c r="AM1025" s="498"/>
      <c r="AN1025" s="498"/>
      <c r="AO1025" s="498"/>
      <c r="AP1025" s="498"/>
      <c r="AQ1025" s="498"/>
      <c r="AR1025" s="498"/>
      <c r="AS1025" s="498"/>
      <c r="AT1025" s="498"/>
      <c r="AU1025" s="498"/>
      <c r="AV1025" s="498"/>
      <c r="AW1025" s="498">
        <v>1.2</v>
      </c>
      <c r="AX1025" s="498">
        <v>1.2</v>
      </c>
      <c r="AY1025" s="498"/>
      <c r="AZ1025" s="498"/>
      <c r="BA1025" s="498">
        <v>557.52</v>
      </c>
      <c r="BB1025" s="498">
        <v>557.52</v>
      </c>
      <c r="BC1025" s="498"/>
      <c r="BD1025" s="498"/>
      <c r="BE1025" s="498"/>
      <c r="BF1025" s="498"/>
      <c r="BG1025" s="256">
        <f t="shared" si="80"/>
        <v>558.72</v>
      </c>
      <c r="BH1025" s="26">
        <f t="shared" si="81"/>
        <v>558.72</v>
      </c>
      <c r="BI1025" s="514">
        <f t="shared" si="77"/>
        <v>5.0064516129032254E-2</v>
      </c>
      <c r="BJ1025" s="515">
        <v>0</v>
      </c>
      <c r="BK1025" s="515">
        <v>0</v>
      </c>
      <c r="BL1025" s="515">
        <v>0</v>
      </c>
      <c r="BM1025" s="515">
        <v>0</v>
      </c>
      <c r="BN1025" s="515">
        <v>0</v>
      </c>
      <c r="BO1025" s="515">
        <v>0</v>
      </c>
      <c r="BP1025" s="515">
        <v>0</v>
      </c>
      <c r="BQ1025" s="515">
        <v>0</v>
      </c>
      <c r="BR1025" s="515">
        <v>0</v>
      </c>
      <c r="BS1025" s="515">
        <v>0</v>
      </c>
      <c r="BT1025" s="515">
        <v>0</v>
      </c>
      <c r="BU1025" s="515">
        <v>0</v>
      </c>
      <c r="BV1025" s="515">
        <v>6054.9119999999994</v>
      </c>
      <c r="BW1025" s="515">
        <v>6054.9119999999994</v>
      </c>
      <c r="BX1025" s="515">
        <v>0</v>
      </c>
      <c r="BY1025" s="515">
        <v>0</v>
      </c>
      <c r="BZ1025" s="515">
        <v>654439.27680000011</v>
      </c>
      <c r="CA1025" s="515">
        <v>654439.27680000011</v>
      </c>
      <c r="CB1025" s="515">
        <v>0</v>
      </c>
      <c r="CC1025" s="515">
        <v>0</v>
      </c>
      <c r="CD1025" s="515">
        <v>0</v>
      </c>
      <c r="CE1025" s="515">
        <v>0</v>
      </c>
      <c r="CF1025" s="515">
        <v>660494.18880000012</v>
      </c>
      <c r="CG1025" s="516">
        <v>660494.18880000012</v>
      </c>
      <c r="CH1025" s="501">
        <v>34707069.820354797</v>
      </c>
      <c r="CI1025" s="501">
        <v>34707069.820354797</v>
      </c>
      <c r="CJ1025" s="501">
        <v>39563932.502059199</v>
      </c>
      <c r="CK1025" s="257" t="s">
        <v>1976</v>
      </c>
      <c r="CL1025" s="108">
        <v>9.7899999999999991</v>
      </c>
      <c r="CM1025" s="245">
        <v>9.7899999999999991</v>
      </c>
      <c r="CN1025" s="109">
        <v>11.16</v>
      </c>
      <c r="CO1025" s="436"/>
      <c r="CP1025" s="436"/>
      <c r="CQ1025" s="436"/>
      <c r="CR1025" s="273"/>
      <c r="CS1025" s="447">
        <v>1244.4391891920584</v>
      </c>
      <c r="CT1025" s="448">
        <v>308.79189026367158</v>
      </c>
      <c r="CU1025" s="441">
        <v>1.9667744376578853</v>
      </c>
      <c r="CV1025" s="442">
        <v>1.6246571865584762</v>
      </c>
      <c r="CW1025" s="450" t="s">
        <v>2228</v>
      </c>
      <c r="CX1025" s="242"/>
      <c r="CY1025" s="436"/>
      <c r="CZ1025" s="436"/>
      <c r="DA1025" s="437"/>
      <c r="DB1025" s="438"/>
      <c r="DC1025" s="457">
        <v>116425</v>
      </c>
      <c r="DD1025" s="458">
        <v>200667</v>
      </c>
      <c r="DE1025" s="459">
        <v>211972</v>
      </c>
      <c r="DF1025" s="357">
        <v>176354.66666666666</v>
      </c>
    </row>
    <row r="1026" spans="1:110" ht="35.25" customHeight="1" x14ac:dyDescent="0.25">
      <c r="A1026" s="401" t="s">
        <v>56</v>
      </c>
      <c r="B1026" s="48" t="s">
        <v>57</v>
      </c>
      <c r="C1026" s="48" t="s">
        <v>1464</v>
      </c>
      <c r="D1026" s="145" t="s">
        <v>1714</v>
      </c>
      <c r="E1026" s="145" t="s">
        <v>1562</v>
      </c>
      <c r="F1026" s="145" t="s">
        <v>1715</v>
      </c>
      <c r="G1026" s="14" t="s">
        <v>1716</v>
      </c>
      <c r="H1026" s="22" t="s">
        <v>1978</v>
      </c>
      <c r="I1026" s="145" t="s">
        <v>1975</v>
      </c>
      <c r="J1026" s="426">
        <v>12.711867286909502</v>
      </c>
      <c r="K1026" s="426">
        <v>29.065530242573999</v>
      </c>
      <c r="L1026" s="488">
        <v>727</v>
      </c>
      <c r="M1026" s="498"/>
      <c r="N1026" s="498"/>
      <c r="O1026" s="498"/>
      <c r="P1026" s="498"/>
      <c r="Q1026" s="498"/>
      <c r="R1026" s="498"/>
      <c r="S1026" s="498"/>
      <c r="T1026" s="498"/>
      <c r="U1026" s="498"/>
      <c r="V1026" s="498"/>
      <c r="W1026" s="498"/>
      <c r="X1026" s="498"/>
      <c r="Y1026" s="498">
        <v>1</v>
      </c>
      <c r="Z1026" s="498">
        <v>1</v>
      </c>
      <c r="AA1026" s="498"/>
      <c r="AB1026" s="498"/>
      <c r="AC1026" s="498">
        <v>17</v>
      </c>
      <c r="AD1026" s="498">
        <v>17</v>
      </c>
      <c r="AE1026" s="498"/>
      <c r="AF1026" s="498"/>
      <c r="AG1026" s="585"/>
      <c r="AH1026" s="498"/>
      <c r="AI1026" s="498">
        <f t="shared" si="78"/>
        <v>18</v>
      </c>
      <c r="AJ1026" s="498">
        <f t="shared" si="79"/>
        <v>18</v>
      </c>
      <c r="AK1026" s="498"/>
      <c r="AL1026" s="498"/>
      <c r="AM1026" s="498"/>
      <c r="AN1026" s="498"/>
      <c r="AO1026" s="498"/>
      <c r="AP1026" s="498"/>
      <c r="AQ1026" s="498"/>
      <c r="AR1026" s="498"/>
      <c r="AS1026" s="498"/>
      <c r="AT1026" s="498"/>
      <c r="AU1026" s="498"/>
      <c r="AV1026" s="498"/>
      <c r="AW1026" s="498">
        <v>1.2</v>
      </c>
      <c r="AX1026" s="498">
        <v>1.2</v>
      </c>
      <c r="AY1026" s="498"/>
      <c r="AZ1026" s="498"/>
      <c r="BA1026" s="498">
        <v>328.32</v>
      </c>
      <c r="BB1026" s="498">
        <v>328.32</v>
      </c>
      <c r="BC1026" s="498"/>
      <c r="BD1026" s="498"/>
      <c r="BE1026" s="498"/>
      <c r="BF1026" s="498"/>
      <c r="BG1026" s="256">
        <f t="shared" si="80"/>
        <v>329.52</v>
      </c>
      <c r="BH1026" s="26">
        <f t="shared" si="81"/>
        <v>329.52</v>
      </c>
      <c r="BI1026" s="514">
        <f t="shared" si="77"/>
        <v>2.9983621474067332E-2</v>
      </c>
      <c r="BJ1026" s="515">
        <v>0</v>
      </c>
      <c r="BK1026" s="515">
        <v>0</v>
      </c>
      <c r="BL1026" s="515">
        <v>0</v>
      </c>
      <c r="BM1026" s="515">
        <v>0</v>
      </c>
      <c r="BN1026" s="515">
        <v>0</v>
      </c>
      <c r="BO1026" s="515">
        <v>0</v>
      </c>
      <c r="BP1026" s="515">
        <v>0</v>
      </c>
      <c r="BQ1026" s="515">
        <v>0</v>
      </c>
      <c r="BR1026" s="515">
        <v>0</v>
      </c>
      <c r="BS1026" s="515">
        <v>0</v>
      </c>
      <c r="BT1026" s="515">
        <v>0</v>
      </c>
      <c r="BU1026" s="515">
        <v>0</v>
      </c>
      <c r="BV1026" s="515">
        <v>6054.9119999999994</v>
      </c>
      <c r="BW1026" s="515">
        <v>6054.9119999999994</v>
      </c>
      <c r="BX1026" s="515">
        <v>0</v>
      </c>
      <c r="BY1026" s="515">
        <v>0</v>
      </c>
      <c r="BZ1026" s="515">
        <v>385395.14879999997</v>
      </c>
      <c r="CA1026" s="515">
        <v>385395.14879999997</v>
      </c>
      <c r="CB1026" s="515">
        <v>0</v>
      </c>
      <c r="CC1026" s="515">
        <v>0</v>
      </c>
      <c r="CD1026" s="515">
        <v>0</v>
      </c>
      <c r="CE1026" s="515">
        <v>0</v>
      </c>
      <c r="CF1026" s="515">
        <v>391450.06079999998</v>
      </c>
      <c r="CG1026" s="516">
        <v>391450.06079999998</v>
      </c>
      <c r="CH1026" s="501">
        <v>43594381.403261997</v>
      </c>
      <c r="CI1026" s="501">
        <v>43594381.403261997</v>
      </c>
      <c r="CJ1026" s="501">
        <v>49545217.334214009</v>
      </c>
      <c r="CK1026" s="257" t="s">
        <v>1976</v>
      </c>
      <c r="CL1026" s="108">
        <v>9.67</v>
      </c>
      <c r="CM1026" s="245">
        <v>9.67</v>
      </c>
      <c r="CN1026" s="109">
        <v>10.99</v>
      </c>
      <c r="CO1026" s="436"/>
      <c r="CP1026" s="436"/>
      <c r="CQ1026" s="436"/>
      <c r="CR1026" s="273"/>
      <c r="CS1026" s="447">
        <v>204.038662441914</v>
      </c>
      <c r="CT1026" s="448">
        <v>204.038662441914</v>
      </c>
      <c r="CU1026" s="441">
        <v>0.4583949139018722</v>
      </c>
      <c r="CV1026" s="442">
        <v>0.4583949139018722</v>
      </c>
      <c r="CW1026" s="450" t="s">
        <v>2209</v>
      </c>
      <c r="CX1026" s="242"/>
      <c r="CY1026" s="436"/>
      <c r="CZ1026" s="436"/>
      <c r="DA1026" s="437"/>
      <c r="DB1026" s="438"/>
      <c r="DC1026" s="457">
        <v>1936</v>
      </c>
      <c r="DD1026" s="458">
        <v>58723</v>
      </c>
      <c r="DE1026" s="459">
        <v>0</v>
      </c>
      <c r="DF1026" s="357">
        <v>20219.666666666668</v>
      </c>
    </row>
    <row r="1027" spans="1:110" ht="35.25" customHeight="1" x14ac:dyDescent="0.25">
      <c r="A1027" s="401" t="s">
        <v>56</v>
      </c>
      <c r="B1027" s="48" t="s">
        <v>57</v>
      </c>
      <c r="C1027" s="48" t="s">
        <v>1464</v>
      </c>
      <c r="D1027" s="145" t="s">
        <v>1714</v>
      </c>
      <c r="E1027" s="145" t="s">
        <v>1562</v>
      </c>
      <c r="F1027" s="145" t="s">
        <v>1717</v>
      </c>
      <c r="G1027" s="14" t="s">
        <v>1718</v>
      </c>
      <c r="H1027" s="22" t="s">
        <v>1978</v>
      </c>
      <c r="I1027" s="145" t="s">
        <v>1975</v>
      </c>
      <c r="J1027" s="426">
        <v>12.711867286909502</v>
      </c>
      <c r="K1027" s="426">
        <v>68.938068038427005</v>
      </c>
      <c r="L1027" s="488">
        <v>2198.8000000000002</v>
      </c>
      <c r="M1027" s="498"/>
      <c r="N1027" s="498"/>
      <c r="O1027" s="498"/>
      <c r="P1027" s="498"/>
      <c r="Q1027" s="498"/>
      <c r="R1027" s="498"/>
      <c r="S1027" s="498"/>
      <c r="T1027" s="498"/>
      <c r="U1027" s="498"/>
      <c r="V1027" s="498"/>
      <c r="W1027" s="498"/>
      <c r="X1027" s="498"/>
      <c r="Y1027" s="498"/>
      <c r="Z1027" s="498"/>
      <c r="AA1027" s="498"/>
      <c r="AB1027" s="498"/>
      <c r="AC1027" s="498">
        <v>103</v>
      </c>
      <c r="AD1027" s="498">
        <v>103</v>
      </c>
      <c r="AE1027" s="498"/>
      <c r="AF1027" s="498"/>
      <c r="AG1027" s="585"/>
      <c r="AH1027" s="498"/>
      <c r="AI1027" s="498">
        <f t="shared" si="78"/>
        <v>103</v>
      </c>
      <c r="AJ1027" s="498">
        <f t="shared" si="79"/>
        <v>103</v>
      </c>
      <c r="AK1027" s="498"/>
      <c r="AL1027" s="498"/>
      <c r="AM1027" s="498"/>
      <c r="AN1027" s="498"/>
      <c r="AO1027" s="498"/>
      <c r="AP1027" s="498"/>
      <c r="AQ1027" s="498"/>
      <c r="AR1027" s="498"/>
      <c r="AS1027" s="498"/>
      <c r="AT1027" s="498"/>
      <c r="AU1027" s="498"/>
      <c r="AV1027" s="498"/>
      <c r="AW1027" s="498"/>
      <c r="AX1027" s="498"/>
      <c r="AY1027" s="498"/>
      <c r="AZ1027" s="498"/>
      <c r="BA1027" s="498">
        <v>725.67</v>
      </c>
      <c r="BB1027" s="498">
        <v>725.67</v>
      </c>
      <c r="BC1027" s="498"/>
      <c r="BD1027" s="498"/>
      <c r="BE1027" s="498"/>
      <c r="BF1027" s="498"/>
      <c r="BG1027" s="256">
        <f t="shared" si="80"/>
        <v>725.67</v>
      </c>
      <c r="BH1027" s="26">
        <f t="shared" si="81"/>
        <v>725.67</v>
      </c>
      <c r="BI1027" s="514">
        <f t="shared" si="77"/>
        <v>8.5979857819905206E-2</v>
      </c>
      <c r="BJ1027" s="515">
        <v>0</v>
      </c>
      <c r="BK1027" s="515">
        <v>0</v>
      </c>
      <c r="BL1027" s="515">
        <v>0</v>
      </c>
      <c r="BM1027" s="515">
        <v>0</v>
      </c>
      <c r="BN1027" s="515">
        <v>0</v>
      </c>
      <c r="BO1027" s="515">
        <v>0</v>
      </c>
      <c r="BP1027" s="515">
        <v>0</v>
      </c>
      <c r="BQ1027" s="515">
        <v>0</v>
      </c>
      <c r="BR1027" s="515">
        <v>0</v>
      </c>
      <c r="BS1027" s="515">
        <v>0</v>
      </c>
      <c r="BT1027" s="515">
        <v>0</v>
      </c>
      <c r="BU1027" s="515">
        <v>0</v>
      </c>
      <c r="BV1027" s="515">
        <v>0</v>
      </c>
      <c r="BW1027" s="515">
        <v>0</v>
      </c>
      <c r="BX1027" s="515">
        <v>0</v>
      </c>
      <c r="BY1027" s="515">
        <v>0</v>
      </c>
      <c r="BZ1027" s="515">
        <v>851820.47279999999</v>
      </c>
      <c r="CA1027" s="515">
        <v>851820.47279999999</v>
      </c>
      <c r="CB1027" s="515">
        <v>0</v>
      </c>
      <c r="CC1027" s="515">
        <v>0</v>
      </c>
      <c r="CD1027" s="515">
        <v>0</v>
      </c>
      <c r="CE1027" s="515">
        <v>0</v>
      </c>
      <c r="CF1027" s="515">
        <v>851820.47279999999</v>
      </c>
      <c r="CG1027" s="516">
        <v>851820.47279999999</v>
      </c>
      <c r="CH1027" s="501">
        <v>20704698.193420801</v>
      </c>
      <c r="CI1027" s="501">
        <v>20704698.193420801</v>
      </c>
      <c r="CJ1027" s="501">
        <v>21415153.523587201</v>
      </c>
      <c r="CK1027" s="257" t="s">
        <v>1976</v>
      </c>
      <c r="CL1027" s="108">
        <v>8.16</v>
      </c>
      <c r="CM1027" s="245">
        <v>8.16</v>
      </c>
      <c r="CN1027" s="109">
        <v>8.44</v>
      </c>
      <c r="CO1027" s="436"/>
      <c r="CP1027" s="436"/>
      <c r="CQ1027" s="436"/>
      <c r="CR1027" s="273"/>
      <c r="CS1027" s="447">
        <v>398.2883932660522</v>
      </c>
      <c r="CT1027" s="448">
        <v>122.88388312771598</v>
      </c>
      <c r="CU1027" s="441">
        <v>0.89774035464654511</v>
      </c>
      <c r="CV1027" s="442">
        <v>0.64926584261319265</v>
      </c>
      <c r="CW1027" s="450" t="s">
        <v>2212</v>
      </c>
      <c r="CX1027" s="242"/>
      <c r="CY1027" s="436"/>
      <c r="CZ1027" s="436"/>
      <c r="DA1027" s="437"/>
      <c r="DB1027" s="438"/>
      <c r="DC1027" s="457">
        <v>149724</v>
      </c>
      <c r="DD1027" s="458">
        <v>188621</v>
      </c>
      <c r="DE1027" s="459">
        <v>9842</v>
      </c>
      <c r="DF1027" s="357">
        <v>116062.33333333333</v>
      </c>
    </row>
    <row r="1028" spans="1:110" ht="35.25" customHeight="1" x14ac:dyDescent="0.25">
      <c r="A1028" s="401" t="s">
        <v>56</v>
      </c>
      <c r="B1028" s="48" t="s">
        <v>57</v>
      </c>
      <c r="C1028" s="48" t="s">
        <v>1464</v>
      </c>
      <c r="D1028" s="145" t="s">
        <v>1714</v>
      </c>
      <c r="E1028" s="145" t="s">
        <v>1562</v>
      </c>
      <c r="F1028" s="145" t="s">
        <v>1719</v>
      </c>
      <c r="G1028" s="14" t="s">
        <v>1720</v>
      </c>
      <c r="H1028" s="22" t="s">
        <v>1978</v>
      </c>
      <c r="I1028" s="145" t="s">
        <v>1975</v>
      </c>
      <c r="J1028" s="426">
        <v>12.711867286909502</v>
      </c>
      <c r="K1028" s="426">
        <v>74.783901359601003</v>
      </c>
      <c r="L1028" s="488">
        <v>3407.2</v>
      </c>
      <c r="M1028" s="498"/>
      <c r="N1028" s="498"/>
      <c r="O1028" s="498"/>
      <c r="P1028" s="498"/>
      <c r="Q1028" s="498"/>
      <c r="R1028" s="498"/>
      <c r="S1028" s="498"/>
      <c r="T1028" s="498"/>
      <c r="U1028" s="498"/>
      <c r="V1028" s="498"/>
      <c r="W1028" s="498"/>
      <c r="X1028" s="498"/>
      <c r="Y1028" s="498"/>
      <c r="Z1028" s="498"/>
      <c r="AA1028" s="498"/>
      <c r="AB1028" s="498"/>
      <c r="AC1028" s="498">
        <v>87</v>
      </c>
      <c r="AD1028" s="498">
        <v>87</v>
      </c>
      <c r="AE1028" s="498"/>
      <c r="AF1028" s="498"/>
      <c r="AG1028" s="585"/>
      <c r="AH1028" s="498"/>
      <c r="AI1028" s="498">
        <f t="shared" si="78"/>
        <v>87</v>
      </c>
      <c r="AJ1028" s="498">
        <f t="shared" si="79"/>
        <v>87</v>
      </c>
      <c r="AK1028" s="498"/>
      <c r="AL1028" s="498"/>
      <c r="AM1028" s="498"/>
      <c r="AN1028" s="498"/>
      <c r="AO1028" s="498"/>
      <c r="AP1028" s="498"/>
      <c r="AQ1028" s="498"/>
      <c r="AR1028" s="498"/>
      <c r="AS1028" s="498"/>
      <c r="AT1028" s="498"/>
      <c r="AU1028" s="498"/>
      <c r="AV1028" s="498"/>
      <c r="AW1028" s="498"/>
      <c r="AX1028" s="498"/>
      <c r="AY1028" s="498"/>
      <c r="AZ1028" s="498"/>
      <c r="BA1028" s="498">
        <v>881.82500000000005</v>
      </c>
      <c r="BB1028" s="498">
        <v>881.82500000000005</v>
      </c>
      <c r="BC1028" s="498"/>
      <c r="BD1028" s="498"/>
      <c r="BE1028" s="498"/>
      <c r="BF1028" s="498"/>
      <c r="BG1028" s="256">
        <f t="shared" si="80"/>
        <v>881.82500000000005</v>
      </c>
      <c r="BH1028" s="26">
        <f t="shared" si="81"/>
        <v>881.82500000000005</v>
      </c>
      <c r="BI1028" s="514">
        <f t="shared" si="77"/>
        <v>8.097566574839303E-2</v>
      </c>
      <c r="BJ1028" s="515">
        <v>0</v>
      </c>
      <c r="BK1028" s="515">
        <v>0</v>
      </c>
      <c r="BL1028" s="515">
        <v>0</v>
      </c>
      <c r="BM1028" s="515">
        <v>0</v>
      </c>
      <c r="BN1028" s="515">
        <v>0</v>
      </c>
      <c r="BO1028" s="515">
        <v>0</v>
      </c>
      <c r="BP1028" s="515">
        <v>0</v>
      </c>
      <c r="BQ1028" s="515">
        <v>0</v>
      </c>
      <c r="BR1028" s="515">
        <v>0</v>
      </c>
      <c r="BS1028" s="515">
        <v>0</v>
      </c>
      <c r="BT1028" s="515">
        <v>0</v>
      </c>
      <c r="BU1028" s="515">
        <v>0</v>
      </c>
      <c r="BV1028" s="515">
        <v>0</v>
      </c>
      <c r="BW1028" s="515">
        <v>0</v>
      </c>
      <c r="BX1028" s="515">
        <v>0</v>
      </c>
      <c r="BY1028" s="515">
        <v>0</v>
      </c>
      <c r="BZ1028" s="515">
        <v>1035121.4580000001</v>
      </c>
      <c r="CA1028" s="515">
        <v>1035121.4580000001</v>
      </c>
      <c r="CB1028" s="515">
        <v>0</v>
      </c>
      <c r="CC1028" s="515">
        <v>0</v>
      </c>
      <c r="CD1028" s="515">
        <v>0</v>
      </c>
      <c r="CE1028" s="515">
        <v>0</v>
      </c>
      <c r="CF1028" s="515">
        <v>1035121.4580000001</v>
      </c>
      <c r="CG1028" s="516">
        <v>1035121.4580000001</v>
      </c>
      <c r="CH1028" s="501">
        <v>31383085.497115195</v>
      </c>
      <c r="CI1028" s="501">
        <v>31383085.497115195</v>
      </c>
      <c r="CJ1028" s="501">
        <v>36907321.929112807</v>
      </c>
      <c r="CK1028" s="257" t="s">
        <v>1976</v>
      </c>
      <c r="CL1028" s="108">
        <v>9.26</v>
      </c>
      <c r="CM1028" s="245">
        <v>9.26</v>
      </c>
      <c r="CN1028" s="109">
        <v>10.89</v>
      </c>
      <c r="CO1028" s="436"/>
      <c r="CP1028" s="436"/>
      <c r="CQ1028" s="436"/>
      <c r="CR1028" s="273"/>
      <c r="CS1028" s="447">
        <v>382.63234088716035</v>
      </c>
      <c r="CT1028" s="448">
        <v>237.47638357849587</v>
      </c>
      <c r="CU1028" s="441">
        <v>1.2328103731910642</v>
      </c>
      <c r="CV1028" s="442">
        <v>1.1638292444972516</v>
      </c>
      <c r="CW1028" s="450" t="s">
        <v>2234</v>
      </c>
      <c r="CX1028" s="242"/>
      <c r="CY1028" s="436"/>
      <c r="CZ1028" s="436"/>
      <c r="DA1028" s="437"/>
      <c r="DB1028" s="438"/>
      <c r="DC1028" s="457">
        <v>238560</v>
      </c>
      <c r="DD1028" s="458">
        <v>1032472</v>
      </c>
      <c r="DE1028" s="459">
        <v>467750</v>
      </c>
      <c r="DF1028" s="357">
        <v>579594</v>
      </c>
    </row>
    <row r="1029" spans="1:110" ht="35.25" customHeight="1" x14ac:dyDescent="0.25">
      <c r="A1029" s="401" t="s">
        <v>56</v>
      </c>
      <c r="B1029" s="48" t="s">
        <v>57</v>
      </c>
      <c r="C1029" s="48" t="s">
        <v>1464</v>
      </c>
      <c r="D1029" s="145" t="s">
        <v>1714</v>
      </c>
      <c r="E1029" s="145" t="s">
        <v>1562</v>
      </c>
      <c r="F1029" s="145" t="s">
        <v>1721</v>
      </c>
      <c r="G1029" s="14" t="s">
        <v>1562</v>
      </c>
      <c r="H1029" s="22" t="s">
        <v>1978</v>
      </c>
      <c r="I1029" s="145" t="s">
        <v>1975</v>
      </c>
      <c r="J1029" s="426">
        <v>11.797344460513136</v>
      </c>
      <c r="K1029" s="426">
        <v>15.627083300829002</v>
      </c>
      <c r="L1029" s="488">
        <v>514.79999999999995</v>
      </c>
      <c r="M1029" s="498"/>
      <c r="N1029" s="498"/>
      <c r="O1029" s="498"/>
      <c r="P1029" s="498"/>
      <c r="Q1029" s="498"/>
      <c r="R1029" s="498"/>
      <c r="S1029" s="498"/>
      <c r="T1029" s="498"/>
      <c r="U1029" s="498"/>
      <c r="V1029" s="498"/>
      <c r="W1029" s="498"/>
      <c r="X1029" s="498"/>
      <c r="Y1029" s="498"/>
      <c r="Z1029" s="498"/>
      <c r="AA1029" s="498"/>
      <c r="AB1029" s="498"/>
      <c r="AC1029" s="498">
        <v>10</v>
      </c>
      <c r="AD1029" s="498">
        <v>10</v>
      </c>
      <c r="AE1029" s="498"/>
      <c r="AF1029" s="498"/>
      <c r="AG1029" s="585"/>
      <c r="AH1029" s="498"/>
      <c r="AI1029" s="498">
        <f t="shared" si="78"/>
        <v>10</v>
      </c>
      <c r="AJ1029" s="498">
        <f t="shared" si="79"/>
        <v>10</v>
      </c>
      <c r="AK1029" s="498"/>
      <c r="AL1029" s="498"/>
      <c r="AM1029" s="498"/>
      <c r="AN1029" s="498"/>
      <c r="AO1029" s="498"/>
      <c r="AP1029" s="498"/>
      <c r="AQ1029" s="498"/>
      <c r="AR1029" s="498"/>
      <c r="AS1029" s="498"/>
      <c r="AT1029" s="498"/>
      <c r="AU1029" s="498"/>
      <c r="AV1029" s="498"/>
      <c r="AW1029" s="498"/>
      <c r="AX1029" s="498"/>
      <c r="AY1029" s="498"/>
      <c r="AZ1029" s="498"/>
      <c r="BA1029" s="498">
        <v>64.290000000000006</v>
      </c>
      <c r="BB1029" s="498">
        <v>64.290000000000006</v>
      </c>
      <c r="BC1029" s="498"/>
      <c r="BD1029" s="498"/>
      <c r="BE1029" s="498"/>
      <c r="BF1029" s="498"/>
      <c r="BG1029" s="256">
        <f t="shared" si="80"/>
        <v>64.290000000000006</v>
      </c>
      <c r="BH1029" s="26">
        <f t="shared" si="81"/>
        <v>64.290000000000006</v>
      </c>
      <c r="BI1029" s="514">
        <f t="shared" si="77"/>
        <v>1.0029641185647425E-2</v>
      </c>
      <c r="BJ1029" s="515">
        <v>0</v>
      </c>
      <c r="BK1029" s="515">
        <v>0</v>
      </c>
      <c r="BL1029" s="515">
        <v>0</v>
      </c>
      <c r="BM1029" s="515">
        <v>0</v>
      </c>
      <c r="BN1029" s="515">
        <v>0</v>
      </c>
      <c r="BO1029" s="515">
        <v>0</v>
      </c>
      <c r="BP1029" s="515">
        <v>0</v>
      </c>
      <c r="BQ1029" s="515">
        <v>0</v>
      </c>
      <c r="BR1029" s="515">
        <v>0</v>
      </c>
      <c r="BS1029" s="515">
        <v>0</v>
      </c>
      <c r="BT1029" s="515">
        <v>0</v>
      </c>
      <c r="BU1029" s="515">
        <v>0</v>
      </c>
      <c r="BV1029" s="515">
        <v>0</v>
      </c>
      <c r="BW1029" s="515">
        <v>0</v>
      </c>
      <c r="BX1029" s="515">
        <v>0</v>
      </c>
      <c r="BY1029" s="515">
        <v>0</v>
      </c>
      <c r="BZ1029" s="515">
        <v>75466.173600000009</v>
      </c>
      <c r="CA1029" s="515">
        <v>75466.173600000009</v>
      </c>
      <c r="CB1029" s="515">
        <v>0</v>
      </c>
      <c r="CC1029" s="515">
        <v>0</v>
      </c>
      <c r="CD1029" s="515">
        <v>0</v>
      </c>
      <c r="CE1029" s="515">
        <v>0</v>
      </c>
      <c r="CF1029" s="515">
        <v>75466.173600000009</v>
      </c>
      <c r="CG1029" s="516">
        <v>75466.173600000009</v>
      </c>
      <c r="CH1029" s="501">
        <v>19260600.453619201</v>
      </c>
      <c r="CI1029" s="501">
        <v>19260600.453619201</v>
      </c>
      <c r="CJ1029" s="501">
        <v>23163311.239718396</v>
      </c>
      <c r="CK1029" s="257" t="s">
        <v>1976</v>
      </c>
      <c r="CL1029" s="108">
        <v>5.33</v>
      </c>
      <c r="CM1029" s="245">
        <v>5.33</v>
      </c>
      <c r="CN1029" s="109">
        <v>6.41</v>
      </c>
      <c r="CO1029" s="436"/>
      <c r="CP1029" s="436"/>
      <c r="CQ1029" s="436"/>
      <c r="CR1029" s="273"/>
      <c r="CS1029" s="447">
        <v>325.48342334799008</v>
      </c>
      <c r="CT1029" s="448">
        <v>167.08614311486721</v>
      </c>
      <c r="CU1029" s="441">
        <v>0.99953209604379067</v>
      </c>
      <c r="CV1029" s="442">
        <v>0.92506228869394447</v>
      </c>
      <c r="CW1029" s="450" t="s">
        <v>2210</v>
      </c>
      <c r="CX1029" s="242"/>
      <c r="CY1029" s="436"/>
      <c r="CZ1029" s="436"/>
      <c r="DA1029" s="437"/>
      <c r="DB1029" s="438"/>
      <c r="DC1029" s="457">
        <v>92456</v>
      </c>
      <c r="DD1029" s="458">
        <v>6579</v>
      </c>
      <c r="DE1029" s="459">
        <v>57029</v>
      </c>
      <c r="DF1029" s="357">
        <v>52021.333333333336</v>
      </c>
    </row>
    <row r="1030" spans="1:110" ht="35.25" customHeight="1" x14ac:dyDescent="0.25">
      <c r="A1030" s="401" t="s">
        <v>56</v>
      </c>
      <c r="B1030" s="48" t="s">
        <v>57</v>
      </c>
      <c r="C1030" s="48" t="s">
        <v>1464</v>
      </c>
      <c r="D1030" s="145" t="s">
        <v>1561</v>
      </c>
      <c r="E1030" s="145" t="s">
        <v>1562</v>
      </c>
      <c r="F1030" s="145" t="s">
        <v>1722</v>
      </c>
      <c r="G1030" s="14" t="s">
        <v>1583</v>
      </c>
      <c r="H1030" s="22" t="s">
        <v>1978</v>
      </c>
      <c r="I1030" s="145" t="s">
        <v>1975</v>
      </c>
      <c r="J1030" s="426">
        <v>8.8251452747249424</v>
      </c>
      <c r="K1030" s="426">
        <v>33.683143869333001</v>
      </c>
      <c r="L1030" s="488">
        <v>1402.3</v>
      </c>
      <c r="M1030" s="498"/>
      <c r="N1030" s="498"/>
      <c r="O1030" s="498"/>
      <c r="P1030" s="498"/>
      <c r="Q1030" s="498"/>
      <c r="R1030" s="498"/>
      <c r="S1030" s="498"/>
      <c r="T1030" s="498"/>
      <c r="U1030" s="498"/>
      <c r="V1030" s="498"/>
      <c r="W1030" s="498"/>
      <c r="X1030" s="498"/>
      <c r="Y1030" s="498">
        <v>1</v>
      </c>
      <c r="Z1030" s="498">
        <v>1</v>
      </c>
      <c r="AA1030" s="498"/>
      <c r="AB1030" s="498"/>
      <c r="AC1030" s="498">
        <v>57</v>
      </c>
      <c r="AD1030" s="498">
        <v>57</v>
      </c>
      <c r="AE1030" s="498"/>
      <c r="AF1030" s="498"/>
      <c r="AG1030" s="585"/>
      <c r="AH1030" s="498"/>
      <c r="AI1030" s="498">
        <f t="shared" si="78"/>
        <v>58</v>
      </c>
      <c r="AJ1030" s="498">
        <f t="shared" si="79"/>
        <v>58</v>
      </c>
      <c r="AK1030" s="498"/>
      <c r="AL1030" s="498"/>
      <c r="AM1030" s="498"/>
      <c r="AN1030" s="498"/>
      <c r="AO1030" s="498"/>
      <c r="AP1030" s="498"/>
      <c r="AQ1030" s="498"/>
      <c r="AR1030" s="498"/>
      <c r="AS1030" s="498"/>
      <c r="AT1030" s="498"/>
      <c r="AU1030" s="498"/>
      <c r="AV1030" s="498"/>
      <c r="AW1030" s="498">
        <v>1.2</v>
      </c>
      <c r="AX1030" s="498">
        <v>1.2</v>
      </c>
      <c r="AY1030" s="498"/>
      <c r="AZ1030" s="498"/>
      <c r="BA1030" s="498">
        <v>384.12</v>
      </c>
      <c r="BB1030" s="498">
        <v>384.12</v>
      </c>
      <c r="BC1030" s="498"/>
      <c r="BD1030" s="498"/>
      <c r="BE1030" s="498"/>
      <c r="BF1030" s="498"/>
      <c r="BG1030" s="256">
        <f t="shared" si="80"/>
        <v>385.32</v>
      </c>
      <c r="BH1030" s="26">
        <f t="shared" si="81"/>
        <v>385.32</v>
      </c>
      <c r="BI1030" s="514">
        <f t="shared" si="77"/>
        <v>6.9302158273381292E-2</v>
      </c>
      <c r="BJ1030" s="515">
        <v>0</v>
      </c>
      <c r="BK1030" s="515">
        <v>0</v>
      </c>
      <c r="BL1030" s="515">
        <v>0</v>
      </c>
      <c r="BM1030" s="515">
        <v>0</v>
      </c>
      <c r="BN1030" s="515">
        <v>0</v>
      </c>
      <c r="BO1030" s="515">
        <v>0</v>
      </c>
      <c r="BP1030" s="515">
        <v>0</v>
      </c>
      <c r="BQ1030" s="515">
        <v>0</v>
      </c>
      <c r="BR1030" s="515">
        <v>0</v>
      </c>
      <c r="BS1030" s="515">
        <v>0</v>
      </c>
      <c r="BT1030" s="515">
        <v>0</v>
      </c>
      <c r="BU1030" s="515">
        <v>0</v>
      </c>
      <c r="BV1030" s="515">
        <v>6054.9119999999994</v>
      </c>
      <c r="BW1030" s="515">
        <v>6054.9119999999994</v>
      </c>
      <c r="BX1030" s="515">
        <v>0</v>
      </c>
      <c r="BY1030" s="515">
        <v>0</v>
      </c>
      <c r="BZ1030" s="515">
        <v>450895.42080000008</v>
      </c>
      <c r="CA1030" s="515">
        <v>450895.42080000008</v>
      </c>
      <c r="CB1030" s="515">
        <v>0</v>
      </c>
      <c r="CC1030" s="515">
        <v>0</v>
      </c>
      <c r="CD1030" s="515">
        <v>0</v>
      </c>
      <c r="CE1030" s="515">
        <v>0</v>
      </c>
      <c r="CF1030" s="515">
        <v>456950.33280000009</v>
      </c>
      <c r="CG1030" s="516">
        <v>456950.33280000009</v>
      </c>
      <c r="CH1030" s="501">
        <v>16749120.000000002</v>
      </c>
      <c r="CI1030" s="501">
        <v>16749120.000000002</v>
      </c>
      <c r="CJ1030" s="501">
        <v>19482239.999999996</v>
      </c>
      <c r="CK1030" s="257" t="s">
        <v>1976</v>
      </c>
      <c r="CL1030" s="108">
        <v>4.78</v>
      </c>
      <c r="CM1030" s="245">
        <v>4.78</v>
      </c>
      <c r="CN1030" s="109">
        <v>5.56</v>
      </c>
      <c r="CO1030" s="436"/>
      <c r="CP1030" s="436"/>
      <c r="CQ1030" s="436"/>
      <c r="CR1030" s="273"/>
      <c r="CS1030" s="447">
        <v>749.75388929468818</v>
      </c>
      <c r="CT1030" s="448">
        <v>359.16718429605652</v>
      </c>
      <c r="CU1030" s="441">
        <v>2.4814807422902971</v>
      </c>
      <c r="CV1030" s="442">
        <v>2.2562842648339765</v>
      </c>
      <c r="CW1030" s="450" t="s">
        <v>2234</v>
      </c>
      <c r="CX1030" s="242"/>
      <c r="CY1030" s="436"/>
      <c r="CZ1030" s="436"/>
      <c r="DA1030" s="437"/>
      <c r="DB1030" s="438"/>
      <c r="DC1030" s="457">
        <v>0</v>
      </c>
      <c r="DD1030" s="458">
        <v>657952</v>
      </c>
      <c r="DE1030" s="459">
        <v>273766</v>
      </c>
      <c r="DF1030" s="357">
        <v>310572.66666666669</v>
      </c>
    </row>
    <row r="1031" spans="1:110" ht="35.25" customHeight="1" x14ac:dyDescent="0.25">
      <c r="A1031" s="401" t="s">
        <v>56</v>
      </c>
      <c r="B1031" s="48" t="s">
        <v>57</v>
      </c>
      <c r="C1031" s="48" t="s">
        <v>1464</v>
      </c>
      <c r="D1031" s="145" t="s">
        <v>1561</v>
      </c>
      <c r="E1031" s="145" t="s">
        <v>1562</v>
      </c>
      <c r="F1031" s="145" t="s">
        <v>1723</v>
      </c>
      <c r="G1031" s="14" t="s">
        <v>1583</v>
      </c>
      <c r="H1031" s="22" t="s">
        <v>1978</v>
      </c>
      <c r="I1031" s="145" t="s">
        <v>1975</v>
      </c>
      <c r="J1031" s="426">
        <v>11.774481389853227</v>
      </c>
      <c r="K1031" s="426">
        <v>32.686742356254001</v>
      </c>
      <c r="L1031" s="488">
        <v>2425.1999999999998</v>
      </c>
      <c r="M1031" s="498"/>
      <c r="N1031" s="498"/>
      <c r="O1031" s="498"/>
      <c r="P1031" s="498"/>
      <c r="Q1031" s="498"/>
      <c r="R1031" s="498"/>
      <c r="S1031" s="498"/>
      <c r="T1031" s="498"/>
      <c r="U1031" s="498"/>
      <c r="V1031" s="498"/>
      <c r="W1031" s="498"/>
      <c r="X1031" s="498"/>
      <c r="Y1031" s="498"/>
      <c r="Z1031" s="498"/>
      <c r="AA1031" s="498"/>
      <c r="AB1031" s="498"/>
      <c r="AC1031" s="498">
        <v>50</v>
      </c>
      <c r="AD1031" s="498">
        <v>50</v>
      </c>
      <c r="AE1031" s="498"/>
      <c r="AF1031" s="498"/>
      <c r="AG1031" s="585"/>
      <c r="AH1031" s="498"/>
      <c r="AI1031" s="498">
        <f t="shared" si="78"/>
        <v>50</v>
      </c>
      <c r="AJ1031" s="498">
        <f t="shared" si="79"/>
        <v>50</v>
      </c>
      <c r="AK1031" s="498"/>
      <c r="AL1031" s="498"/>
      <c r="AM1031" s="498"/>
      <c r="AN1031" s="498"/>
      <c r="AO1031" s="498"/>
      <c r="AP1031" s="498"/>
      <c r="AQ1031" s="498"/>
      <c r="AR1031" s="498"/>
      <c r="AS1031" s="498"/>
      <c r="AT1031" s="498"/>
      <c r="AU1031" s="498"/>
      <c r="AV1031" s="498"/>
      <c r="AW1031" s="498"/>
      <c r="AX1031" s="498"/>
      <c r="AY1031" s="498"/>
      <c r="AZ1031" s="498"/>
      <c r="BA1031" s="498">
        <v>835.96</v>
      </c>
      <c r="BB1031" s="498">
        <v>835.96</v>
      </c>
      <c r="BC1031" s="498"/>
      <c r="BD1031" s="498"/>
      <c r="BE1031" s="498"/>
      <c r="BF1031" s="498"/>
      <c r="BG1031" s="256">
        <f t="shared" si="80"/>
        <v>835.96</v>
      </c>
      <c r="BH1031" s="26">
        <f t="shared" si="81"/>
        <v>835.96</v>
      </c>
      <c r="BI1031" s="514">
        <f t="shared" si="77"/>
        <v>0.10475689223057644</v>
      </c>
      <c r="BJ1031" s="515">
        <v>0</v>
      </c>
      <c r="BK1031" s="515">
        <v>0</v>
      </c>
      <c r="BL1031" s="515">
        <v>0</v>
      </c>
      <c r="BM1031" s="515">
        <v>0</v>
      </c>
      <c r="BN1031" s="515">
        <v>0</v>
      </c>
      <c r="BO1031" s="515">
        <v>0</v>
      </c>
      <c r="BP1031" s="515">
        <v>0</v>
      </c>
      <c r="BQ1031" s="515">
        <v>0</v>
      </c>
      <c r="BR1031" s="515">
        <v>0</v>
      </c>
      <c r="BS1031" s="515">
        <v>0</v>
      </c>
      <c r="BT1031" s="515">
        <v>0</v>
      </c>
      <c r="BU1031" s="515">
        <v>0</v>
      </c>
      <c r="BV1031" s="515">
        <v>0</v>
      </c>
      <c r="BW1031" s="515">
        <v>0</v>
      </c>
      <c r="BX1031" s="515">
        <v>0</v>
      </c>
      <c r="BY1031" s="515">
        <v>0</v>
      </c>
      <c r="BZ1031" s="515">
        <v>981283.2864000001</v>
      </c>
      <c r="CA1031" s="515">
        <v>981283.2864000001</v>
      </c>
      <c r="CB1031" s="515">
        <v>0</v>
      </c>
      <c r="CC1031" s="515">
        <v>0</v>
      </c>
      <c r="CD1031" s="515">
        <v>0</v>
      </c>
      <c r="CE1031" s="515">
        <v>0</v>
      </c>
      <c r="CF1031" s="515">
        <v>981283.2864000001</v>
      </c>
      <c r="CG1031" s="516">
        <v>981283.2864000001</v>
      </c>
      <c r="CH1031" s="501">
        <v>34145218.436659195</v>
      </c>
      <c r="CI1031" s="501">
        <v>34145218.436659195</v>
      </c>
      <c r="CJ1031" s="501">
        <v>32749860.952468805</v>
      </c>
      <c r="CK1031" s="257" t="s">
        <v>1976</v>
      </c>
      <c r="CL1031" s="108">
        <v>8.32</v>
      </c>
      <c r="CM1031" s="245">
        <v>8.32</v>
      </c>
      <c r="CN1031" s="109">
        <v>7.98</v>
      </c>
      <c r="CO1031" s="436"/>
      <c r="CP1031" s="436"/>
      <c r="CQ1031" s="436"/>
      <c r="CR1031" s="273"/>
      <c r="CS1031" s="447">
        <v>447.58719646385316</v>
      </c>
      <c r="CT1031" s="448">
        <v>202.09662902348919</v>
      </c>
      <c r="CU1031" s="441">
        <v>1.5243733660965308</v>
      </c>
      <c r="CV1031" s="442">
        <v>1.4392734621198733</v>
      </c>
      <c r="CW1031" s="450" t="s">
        <v>2241</v>
      </c>
      <c r="CX1031" s="242"/>
      <c r="CY1031" s="436"/>
      <c r="CZ1031" s="436"/>
      <c r="DA1031" s="437"/>
      <c r="DB1031" s="438"/>
      <c r="DC1031" s="457">
        <v>161800</v>
      </c>
      <c r="DD1031" s="458">
        <v>785481</v>
      </c>
      <c r="DE1031" s="459">
        <v>75702</v>
      </c>
      <c r="DF1031" s="357">
        <v>340994.33333333331</v>
      </c>
    </row>
    <row r="1032" spans="1:110" ht="35.25" customHeight="1" x14ac:dyDescent="0.25">
      <c r="A1032" s="401" t="s">
        <v>56</v>
      </c>
      <c r="B1032" s="48" t="s">
        <v>57</v>
      </c>
      <c r="C1032" s="48" t="s">
        <v>1464</v>
      </c>
      <c r="D1032" s="145" t="s">
        <v>1561</v>
      </c>
      <c r="E1032" s="145" t="s">
        <v>1562</v>
      </c>
      <c r="F1032" s="145" t="s">
        <v>1724</v>
      </c>
      <c r="G1032" s="14" t="s">
        <v>1562</v>
      </c>
      <c r="H1032" s="22" t="s">
        <v>1978</v>
      </c>
      <c r="I1032" s="145" t="s">
        <v>1975</v>
      </c>
      <c r="J1032" s="426">
        <v>12.368921227010865</v>
      </c>
      <c r="K1032" s="426">
        <v>30.836174178285003</v>
      </c>
      <c r="L1032" s="488">
        <v>820.8</v>
      </c>
      <c r="M1032" s="498"/>
      <c r="N1032" s="498"/>
      <c r="O1032" s="498"/>
      <c r="P1032" s="498"/>
      <c r="Q1032" s="498"/>
      <c r="R1032" s="498"/>
      <c r="S1032" s="498"/>
      <c r="T1032" s="498"/>
      <c r="U1032" s="498"/>
      <c r="V1032" s="498"/>
      <c r="W1032" s="498"/>
      <c r="X1032" s="498"/>
      <c r="Y1032" s="498"/>
      <c r="Z1032" s="498"/>
      <c r="AA1032" s="498"/>
      <c r="AB1032" s="498"/>
      <c r="AC1032" s="498">
        <v>41</v>
      </c>
      <c r="AD1032" s="498">
        <v>41</v>
      </c>
      <c r="AE1032" s="498"/>
      <c r="AF1032" s="498"/>
      <c r="AG1032" s="585"/>
      <c r="AH1032" s="498"/>
      <c r="AI1032" s="498">
        <f t="shared" si="78"/>
        <v>41</v>
      </c>
      <c r="AJ1032" s="498">
        <f t="shared" si="79"/>
        <v>41</v>
      </c>
      <c r="AK1032" s="498"/>
      <c r="AL1032" s="498"/>
      <c r="AM1032" s="498"/>
      <c r="AN1032" s="498"/>
      <c r="AO1032" s="498"/>
      <c r="AP1032" s="498"/>
      <c r="AQ1032" s="498"/>
      <c r="AR1032" s="498"/>
      <c r="AS1032" s="498"/>
      <c r="AT1032" s="498"/>
      <c r="AU1032" s="498"/>
      <c r="AV1032" s="498"/>
      <c r="AW1032" s="498"/>
      <c r="AX1032" s="498"/>
      <c r="AY1032" s="498"/>
      <c r="AZ1032" s="498"/>
      <c r="BA1032" s="498">
        <v>653.85</v>
      </c>
      <c r="BB1032" s="498">
        <v>653.85</v>
      </c>
      <c r="BC1032" s="498"/>
      <c r="BD1032" s="498"/>
      <c r="BE1032" s="498"/>
      <c r="BF1032" s="498"/>
      <c r="BG1032" s="256">
        <f t="shared" si="80"/>
        <v>653.85</v>
      </c>
      <c r="BH1032" s="26">
        <f t="shared" si="81"/>
        <v>653.85</v>
      </c>
      <c r="BI1032" s="514">
        <f t="shared" si="77"/>
        <v>9.1704067321178126E-2</v>
      </c>
      <c r="BJ1032" s="515">
        <v>0</v>
      </c>
      <c r="BK1032" s="515">
        <v>0</v>
      </c>
      <c r="BL1032" s="515">
        <v>0</v>
      </c>
      <c r="BM1032" s="515">
        <v>0</v>
      </c>
      <c r="BN1032" s="515">
        <v>0</v>
      </c>
      <c r="BO1032" s="515">
        <v>0</v>
      </c>
      <c r="BP1032" s="515">
        <v>0</v>
      </c>
      <c r="BQ1032" s="515">
        <v>0</v>
      </c>
      <c r="BR1032" s="515">
        <v>0</v>
      </c>
      <c r="BS1032" s="515">
        <v>0</v>
      </c>
      <c r="BT1032" s="515">
        <v>0</v>
      </c>
      <c r="BU1032" s="515">
        <v>0</v>
      </c>
      <c r="BV1032" s="515">
        <v>0</v>
      </c>
      <c r="BW1032" s="515">
        <v>0</v>
      </c>
      <c r="BX1032" s="515">
        <v>0</v>
      </c>
      <c r="BY1032" s="515">
        <v>0</v>
      </c>
      <c r="BZ1032" s="515">
        <v>767515.2840000001</v>
      </c>
      <c r="CA1032" s="515">
        <v>767515.2840000001</v>
      </c>
      <c r="CB1032" s="515">
        <v>0</v>
      </c>
      <c r="CC1032" s="515">
        <v>0</v>
      </c>
      <c r="CD1032" s="515">
        <v>0</v>
      </c>
      <c r="CE1032" s="515">
        <v>0</v>
      </c>
      <c r="CF1032" s="515">
        <v>767515.2840000001</v>
      </c>
      <c r="CG1032" s="516">
        <v>767515.2840000001</v>
      </c>
      <c r="CH1032" s="501">
        <v>26728432.156191599</v>
      </c>
      <c r="CI1032" s="501">
        <v>26728432.156191599</v>
      </c>
      <c r="CJ1032" s="501">
        <v>30106433.060607601</v>
      </c>
      <c r="CK1032" s="257" t="s">
        <v>1976</v>
      </c>
      <c r="CL1032" s="108">
        <v>6.33</v>
      </c>
      <c r="CM1032" s="245">
        <v>6.33</v>
      </c>
      <c r="CN1032" s="109">
        <v>7.13</v>
      </c>
      <c r="CO1032" s="436"/>
      <c r="CP1032" s="436"/>
      <c r="CQ1032" s="436"/>
      <c r="CR1032" s="273"/>
      <c r="CS1032" s="447">
        <v>181.06523265327084</v>
      </c>
      <c r="CT1032" s="448">
        <v>179.06381118916281</v>
      </c>
      <c r="CU1032" s="441">
        <v>0.97749047065941141</v>
      </c>
      <c r="CV1032" s="442">
        <v>0.97708433805711692</v>
      </c>
      <c r="CW1032" s="450" t="s">
        <v>2228</v>
      </c>
      <c r="CX1032" s="242"/>
      <c r="CY1032" s="436"/>
      <c r="CZ1032" s="436"/>
      <c r="DA1032" s="437"/>
      <c r="DB1032" s="438"/>
      <c r="DC1032" s="457">
        <v>238472</v>
      </c>
      <c r="DD1032" s="458">
        <v>0</v>
      </c>
      <c r="DE1032" s="459">
        <v>3369</v>
      </c>
      <c r="DF1032" s="357">
        <v>80613.666666666672</v>
      </c>
    </row>
    <row r="1033" spans="1:110" ht="35.25" customHeight="1" x14ac:dyDescent="0.25">
      <c r="A1033" s="401" t="s">
        <v>56</v>
      </c>
      <c r="B1033" s="48" t="s">
        <v>57</v>
      </c>
      <c r="C1033" s="48" t="s">
        <v>1464</v>
      </c>
      <c r="D1033" s="145" t="s">
        <v>1725</v>
      </c>
      <c r="E1033" s="145" t="s">
        <v>1466</v>
      </c>
      <c r="F1033" s="145" t="s">
        <v>1726</v>
      </c>
      <c r="G1033" s="14" t="s">
        <v>1468</v>
      </c>
      <c r="H1033" s="22" t="s">
        <v>1978</v>
      </c>
      <c r="I1033" s="145" t="s">
        <v>1975</v>
      </c>
      <c r="J1033" s="426">
        <v>12.117427449751863</v>
      </c>
      <c r="K1033" s="426">
        <v>39.541477190481004</v>
      </c>
      <c r="L1033" s="488">
        <v>1551.1</v>
      </c>
      <c r="M1033" s="498"/>
      <c r="N1033" s="498"/>
      <c r="O1033" s="498"/>
      <c r="P1033" s="498"/>
      <c r="Q1033" s="498"/>
      <c r="R1033" s="498"/>
      <c r="S1033" s="498"/>
      <c r="T1033" s="498"/>
      <c r="U1033" s="498"/>
      <c r="V1033" s="498"/>
      <c r="W1033" s="498"/>
      <c r="X1033" s="498"/>
      <c r="Y1033" s="498"/>
      <c r="Z1033" s="498"/>
      <c r="AA1033" s="498"/>
      <c r="AB1033" s="498"/>
      <c r="AC1033" s="498">
        <v>59</v>
      </c>
      <c r="AD1033" s="498">
        <v>59</v>
      </c>
      <c r="AE1033" s="498"/>
      <c r="AF1033" s="498"/>
      <c r="AG1033" s="585"/>
      <c r="AH1033" s="498"/>
      <c r="AI1033" s="498">
        <f t="shared" si="78"/>
        <v>59</v>
      </c>
      <c r="AJ1033" s="498">
        <f t="shared" si="79"/>
        <v>59</v>
      </c>
      <c r="AK1033" s="498"/>
      <c r="AL1033" s="498"/>
      <c r="AM1033" s="498"/>
      <c r="AN1033" s="498"/>
      <c r="AO1033" s="498"/>
      <c r="AP1033" s="498"/>
      <c r="AQ1033" s="498"/>
      <c r="AR1033" s="498"/>
      <c r="AS1033" s="498"/>
      <c r="AT1033" s="498"/>
      <c r="AU1033" s="498"/>
      <c r="AV1033" s="498"/>
      <c r="AW1033" s="498"/>
      <c r="AX1033" s="498"/>
      <c r="AY1033" s="498"/>
      <c r="AZ1033" s="498"/>
      <c r="BA1033" s="498">
        <v>3438.01</v>
      </c>
      <c r="BB1033" s="498">
        <v>3438.01</v>
      </c>
      <c r="BC1033" s="498"/>
      <c r="BD1033" s="498"/>
      <c r="BE1033" s="498"/>
      <c r="BF1033" s="498"/>
      <c r="BG1033" s="256">
        <f t="shared" si="80"/>
        <v>3438.01</v>
      </c>
      <c r="BH1033" s="26">
        <f t="shared" si="81"/>
        <v>3438.01</v>
      </c>
      <c r="BI1033" s="514">
        <f t="shared" ref="BI1033:BI1096" si="82">IF(CN1033=0,0,BG1033/1000/CN1033)</f>
        <v>0.32680703422053237</v>
      </c>
      <c r="BJ1033" s="515">
        <v>0</v>
      </c>
      <c r="BK1033" s="515">
        <v>0</v>
      </c>
      <c r="BL1033" s="515">
        <v>0</v>
      </c>
      <c r="BM1033" s="515">
        <v>0</v>
      </c>
      <c r="BN1033" s="515">
        <v>0</v>
      </c>
      <c r="BO1033" s="515">
        <v>0</v>
      </c>
      <c r="BP1033" s="515">
        <v>0</v>
      </c>
      <c r="BQ1033" s="515">
        <v>0</v>
      </c>
      <c r="BR1033" s="515">
        <v>0</v>
      </c>
      <c r="BS1033" s="515">
        <v>0</v>
      </c>
      <c r="BT1033" s="515">
        <v>0</v>
      </c>
      <c r="BU1033" s="515">
        <v>0</v>
      </c>
      <c r="BV1033" s="515">
        <v>0</v>
      </c>
      <c r="BW1033" s="515">
        <v>0</v>
      </c>
      <c r="BX1033" s="515">
        <v>0</v>
      </c>
      <c r="BY1033" s="515">
        <v>0</v>
      </c>
      <c r="BZ1033" s="515">
        <v>4035673.6584000005</v>
      </c>
      <c r="CA1033" s="515">
        <v>4035673.6584000005</v>
      </c>
      <c r="CB1033" s="515">
        <v>0</v>
      </c>
      <c r="CC1033" s="515">
        <v>0</v>
      </c>
      <c r="CD1033" s="515">
        <v>0</v>
      </c>
      <c r="CE1033" s="515">
        <v>0</v>
      </c>
      <c r="CF1033" s="515">
        <v>4035673.6584000005</v>
      </c>
      <c r="CG1033" s="516">
        <v>4035673.6584000005</v>
      </c>
      <c r="CH1033" s="501">
        <v>29328480</v>
      </c>
      <c r="CI1033" s="501">
        <v>29328480</v>
      </c>
      <c r="CJ1033" s="501">
        <v>36862080</v>
      </c>
      <c r="CK1033" s="257" t="s">
        <v>1976</v>
      </c>
      <c r="CL1033" s="108">
        <v>8.3699999999999992</v>
      </c>
      <c r="CM1033" s="245">
        <v>8.3699999999999992</v>
      </c>
      <c r="CN1033" s="109">
        <v>10.52</v>
      </c>
      <c r="CO1033" s="436"/>
      <c r="CP1033" s="436"/>
      <c r="CQ1033" s="436"/>
      <c r="CR1033" s="273"/>
      <c r="CS1033" s="447">
        <v>716.77948373666459</v>
      </c>
      <c r="CT1033" s="448">
        <v>276.3339886525826</v>
      </c>
      <c r="CU1033" s="441">
        <v>1.5888032898293363</v>
      </c>
      <c r="CV1033" s="442">
        <v>1.442453964089262</v>
      </c>
      <c r="CW1033" s="450" t="s">
        <v>2234</v>
      </c>
      <c r="CX1033" s="242"/>
      <c r="CY1033" s="436"/>
      <c r="CZ1033" s="436"/>
      <c r="DA1033" s="437"/>
      <c r="DB1033" s="438"/>
      <c r="DC1033" s="457">
        <v>32178</v>
      </c>
      <c r="DD1033" s="458">
        <v>130852</v>
      </c>
      <c r="DE1033" s="459">
        <v>827555</v>
      </c>
      <c r="DF1033" s="357">
        <v>330195</v>
      </c>
    </row>
    <row r="1034" spans="1:110" ht="35.25" customHeight="1" x14ac:dyDescent="0.25">
      <c r="A1034" s="401" t="s">
        <v>56</v>
      </c>
      <c r="B1034" s="48" t="s">
        <v>57</v>
      </c>
      <c r="C1034" s="48" t="s">
        <v>1464</v>
      </c>
      <c r="D1034" s="145" t="s">
        <v>1725</v>
      </c>
      <c r="E1034" s="145" t="s">
        <v>1466</v>
      </c>
      <c r="F1034" s="145" t="s">
        <v>1727</v>
      </c>
      <c r="G1034" s="14" t="s">
        <v>1728</v>
      </c>
      <c r="H1034" s="22" t="s">
        <v>1979</v>
      </c>
      <c r="I1034" s="145" t="s">
        <v>1975</v>
      </c>
      <c r="J1034" s="426">
        <v>11.774481389853227</v>
      </c>
      <c r="K1034" s="426">
        <v>34.560605988719999</v>
      </c>
      <c r="L1034" s="488">
        <v>2925.2</v>
      </c>
      <c r="M1034" s="498"/>
      <c r="N1034" s="498"/>
      <c r="O1034" s="498"/>
      <c r="P1034" s="498"/>
      <c r="Q1034" s="498"/>
      <c r="R1034" s="498"/>
      <c r="S1034" s="498"/>
      <c r="T1034" s="498"/>
      <c r="U1034" s="498"/>
      <c r="V1034" s="498"/>
      <c r="W1034" s="498"/>
      <c r="X1034" s="498"/>
      <c r="Y1034" s="498"/>
      <c r="Z1034" s="498"/>
      <c r="AA1034" s="498"/>
      <c r="AB1034" s="498"/>
      <c r="AC1034" s="498">
        <v>106</v>
      </c>
      <c r="AD1034" s="498">
        <v>106</v>
      </c>
      <c r="AE1034" s="498"/>
      <c r="AF1034" s="498"/>
      <c r="AG1034" s="585"/>
      <c r="AH1034" s="498"/>
      <c r="AI1034" s="498">
        <f t="shared" ref="AI1034:AI1097" si="83">SUM(M1034,O1034,Q1034,S1034,U1034,W1034,Y1034,AA1034,AC1034,AE1034,AG1034)</f>
        <v>106</v>
      </c>
      <c r="AJ1034" s="498">
        <f t="shared" ref="AJ1034:AJ1097" si="84">SUM(N1034,P1034,R1034,T1034,V1034,X1034,Z1034,AB1034,AD1034,AF1034,AH1034)</f>
        <v>106</v>
      </c>
      <c r="AK1034" s="498"/>
      <c r="AL1034" s="498"/>
      <c r="AM1034" s="498"/>
      <c r="AN1034" s="498"/>
      <c r="AO1034" s="498"/>
      <c r="AP1034" s="498"/>
      <c r="AQ1034" s="498"/>
      <c r="AR1034" s="498"/>
      <c r="AS1034" s="498"/>
      <c r="AT1034" s="498"/>
      <c r="AU1034" s="498"/>
      <c r="AV1034" s="498"/>
      <c r="AW1034" s="498"/>
      <c r="AX1034" s="498"/>
      <c r="AY1034" s="498"/>
      <c r="AZ1034" s="498"/>
      <c r="BA1034" s="498">
        <v>682.63</v>
      </c>
      <c r="BB1034" s="498">
        <v>682.63</v>
      </c>
      <c r="BC1034" s="498"/>
      <c r="BD1034" s="498"/>
      <c r="BE1034" s="498"/>
      <c r="BF1034" s="498"/>
      <c r="BG1034" s="256">
        <f t="shared" ref="BG1034:BG1097" si="85">SUM(AK1034,AM1034,AO1034,AQ1034,AS1034,AU1034,AW1034,AY1034,BA1034,BC1034,BE1034)</f>
        <v>682.63</v>
      </c>
      <c r="BH1034" s="26">
        <f t="shared" ref="BH1034:BH1097" si="86">SUM(AL1034,AN1034,AP1034,AR1034,AT1034,AV1034,AX1034,AZ1034,BB1034,BD1034,BF1034)</f>
        <v>682.63</v>
      </c>
      <c r="BI1034" s="514">
        <f t="shared" si="82"/>
        <v>6.507435653002859E-2</v>
      </c>
      <c r="BJ1034" s="515">
        <v>0</v>
      </c>
      <c r="BK1034" s="515">
        <v>0</v>
      </c>
      <c r="BL1034" s="515">
        <v>0</v>
      </c>
      <c r="BM1034" s="515">
        <v>0</v>
      </c>
      <c r="BN1034" s="515">
        <v>0</v>
      </c>
      <c r="BO1034" s="515">
        <v>0</v>
      </c>
      <c r="BP1034" s="515">
        <v>0</v>
      </c>
      <c r="BQ1034" s="515">
        <v>0</v>
      </c>
      <c r="BR1034" s="515">
        <v>0</v>
      </c>
      <c r="BS1034" s="515">
        <v>0</v>
      </c>
      <c r="BT1034" s="515">
        <v>0</v>
      </c>
      <c r="BU1034" s="515">
        <v>0</v>
      </c>
      <c r="BV1034" s="515">
        <v>0</v>
      </c>
      <c r="BW1034" s="515">
        <v>0</v>
      </c>
      <c r="BX1034" s="515">
        <v>0</v>
      </c>
      <c r="BY1034" s="515">
        <v>0</v>
      </c>
      <c r="BZ1034" s="515">
        <v>801298.39919999999</v>
      </c>
      <c r="CA1034" s="515">
        <v>801298.39919999999</v>
      </c>
      <c r="CB1034" s="515">
        <v>0</v>
      </c>
      <c r="CC1034" s="515">
        <v>0</v>
      </c>
      <c r="CD1034" s="515">
        <v>0</v>
      </c>
      <c r="CE1034" s="515">
        <v>0</v>
      </c>
      <c r="CF1034" s="515">
        <v>801298.39919999999</v>
      </c>
      <c r="CG1034" s="516">
        <v>801298.39919999999</v>
      </c>
      <c r="CH1034" s="501">
        <v>31816320</v>
      </c>
      <c r="CI1034" s="501">
        <v>31816320</v>
      </c>
      <c r="CJ1034" s="501">
        <v>36756960.000000007</v>
      </c>
      <c r="CK1034" s="257" t="s">
        <v>1976</v>
      </c>
      <c r="CL1034" s="108">
        <v>9.08</v>
      </c>
      <c r="CM1034" s="245">
        <v>9.08</v>
      </c>
      <c r="CN1034" s="109">
        <v>10.49</v>
      </c>
      <c r="CO1034" s="436"/>
      <c r="CP1034" s="436"/>
      <c r="CQ1034" s="436"/>
      <c r="CR1034" s="273"/>
      <c r="CS1034" s="447">
        <v>347.68704986042644</v>
      </c>
      <c r="CT1034" s="448">
        <v>92.291004051071141</v>
      </c>
      <c r="CU1034" s="441">
        <v>0.50893104742890716</v>
      </c>
      <c r="CV1034" s="442">
        <v>0.43406351851317604</v>
      </c>
      <c r="CW1034" s="450" t="s">
        <v>2347</v>
      </c>
      <c r="CX1034" s="242"/>
      <c r="CY1034" s="436"/>
      <c r="CZ1034" s="436"/>
      <c r="DA1034" s="437"/>
      <c r="DB1034" s="438"/>
      <c r="DC1034" s="457">
        <v>0</v>
      </c>
      <c r="DD1034" s="458">
        <v>71435</v>
      </c>
      <c r="DE1034" s="459">
        <v>0</v>
      </c>
      <c r="DF1034" s="357">
        <v>23811.666666666668</v>
      </c>
    </row>
    <row r="1035" spans="1:110" ht="35.25" customHeight="1" x14ac:dyDescent="0.25">
      <c r="A1035" s="401" t="s">
        <v>56</v>
      </c>
      <c r="B1035" s="48" t="s">
        <v>57</v>
      </c>
      <c r="C1035" s="48" t="s">
        <v>1464</v>
      </c>
      <c r="D1035" s="145" t="s">
        <v>1725</v>
      </c>
      <c r="E1035" s="145" t="s">
        <v>1466</v>
      </c>
      <c r="F1035" s="145" t="s">
        <v>1729</v>
      </c>
      <c r="G1035" s="14" t="s">
        <v>1468</v>
      </c>
      <c r="H1035" s="22" t="s">
        <v>1979</v>
      </c>
      <c r="I1035" s="145" t="s">
        <v>1975</v>
      </c>
      <c r="J1035" s="426">
        <v>15.546888048738241</v>
      </c>
      <c r="K1035" s="426">
        <v>4.7280302931960003</v>
      </c>
      <c r="L1035" s="488">
        <v>4</v>
      </c>
      <c r="M1035" s="498"/>
      <c r="N1035" s="498"/>
      <c r="O1035" s="498"/>
      <c r="P1035" s="498"/>
      <c r="Q1035" s="498"/>
      <c r="R1035" s="498"/>
      <c r="S1035" s="498"/>
      <c r="T1035" s="498"/>
      <c r="U1035" s="498"/>
      <c r="V1035" s="498"/>
      <c r="W1035" s="498"/>
      <c r="X1035" s="498"/>
      <c r="Y1035" s="498"/>
      <c r="Z1035" s="498"/>
      <c r="AA1035" s="498"/>
      <c r="AB1035" s="498"/>
      <c r="AC1035" s="498">
        <v>1</v>
      </c>
      <c r="AD1035" s="498">
        <v>1</v>
      </c>
      <c r="AE1035" s="498"/>
      <c r="AF1035" s="498"/>
      <c r="AG1035" s="585"/>
      <c r="AH1035" s="498"/>
      <c r="AI1035" s="498">
        <f t="shared" si="83"/>
        <v>1</v>
      </c>
      <c r="AJ1035" s="498">
        <f t="shared" si="84"/>
        <v>1</v>
      </c>
      <c r="AK1035" s="498"/>
      <c r="AL1035" s="498"/>
      <c r="AM1035" s="498"/>
      <c r="AN1035" s="498"/>
      <c r="AO1035" s="498"/>
      <c r="AP1035" s="498"/>
      <c r="AQ1035" s="498"/>
      <c r="AR1035" s="498"/>
      <c r="AS1035" s="498"/>
      <c r="AT1035" s="498"/>
      <c r="AU1035" s="498"/>
      <c r="AV1035" s="498"/>
      <c r="AW1035" s="498"/>
      <c r="AX1035" s="498"/>
      <c r="AY1035" s="498"/>
      <c r="AZ1035" s="498"/>
      <c r="BA1035" s="498">
        <v>100</v>
      </c>
      <c r="BB1035" s="498">
        <v>100</v>
      </c>
      <c r="BC1035" s="498"/>
      <c r="BD1035" s="498"/>
      <c r="BE1035" s="498"/>
      <c r="BF1035" s="498"/>
      <c r="BG1035" s="256">
        <f t="shared" si="85"/>
        <v>100</v>
      </c>
      <c r="BH1035" s="26">
        <f t="shared" si="86"/>
        <v>100</v>
      </c>
      <c r="BI1035" s="514">
        <f t="shared" si="82"/>
        <v>8.0064051240992789E-3</v>
      </c>
      <c r="BJ1035" s="515">
        <v>0</v>
      </c>
      <c r="BK1035" s="515">
        <v>0</v>
      </c>
      <c r="BL1035" s="515">
        <v>0</v>
      </c>
      <c r="BM1035" s="515">
        <v>0</v>
      </c>
      <c r="BN1035" s="515">
        <v>0</v>
      </c>
      <c r="BO1035" s="515">
        <v>0</v>
      </c>
      <c r="BP1035" s="515">
        <v>0</v>
      </c>
      <c r="BQ1035" s="515">
        <v>0</v>
      </c>
      <c r="BR1035" s="515">
        <v>0</v>
      </c>
      <c r="BS1035" s="515">
        <v>0</v>
      </c>
      <c r="BT1035" s="515">
        <v>0</v>
      </c>
      <c r="BU1035" s="515">
        <v>0</v>
      </c>
      <c r="BV1035" s="515">
        <v>0</v>
      </c>
      <c r="BW1035" s="515">
        <v>0</v>
      </c>
      <c r="BX1035" s="515">
        <v>0</v>
      </c>
      <c r="BY1035" s="515">
        <v>0</v>
      </c>
      <c r="BZ1035" s="515">
        <v>117384</v>
      </c>
      <c r="CA1035" s="515">
        <v>117384</v>
      </c>
      <c r="CB1035" s="515">
        <v>0</v>
      </c>
      <c r="CC1035" s="515">
        <v>0</v>
      </c>
      <c r="CD1035" s="515">
        <v>0</v>
      </c>
      <c r="CE1035" s="515">
        <v>0</v>
      </c>
      <c r="CF1035" s="515">
        <v>117384</v>
      </c>
      <c r="CG1035" s="516">
        <v>117384</v>
      </c>
      <c r="CH1035" s="501">
        <v>25824480.000000004</v>
      </c>
      <c r="CI1035" s="501">
        <v>25824480.000000004</v>
      </c>
      <c r="CJ1035" s="501">
        <v>43764960.000000007</v>
      </c>
      <c r="CK1035" s="257" t="s">
        <v>1976</v>
      </c>
      <c r="CL1035" s="108">
        <v>7.37</v>
      </c>
      <c r="CM1035" s="245">
        <v>7.37</v>
      </c>
      <c r="CN1035" s="109">
        <v>12.49</v>
      </c>
      <c r="CO1035" s="436"/>
      <c r="CP1035" s="436"/>
      <c r="CQ1035" s="436"/>
      <c r="CR1035" s="273"/>
      <c r="CS1035" s="447">
        <v>26.5</v>
      </c>
      <c r="CT1035" s="448">
        <v>26.5</v>
      </c>
      <c r="CU1035" s="441">
        <v>0.33333333333333331</v>
      </c>
      <c r="CV1035" s="442">
        <v>0.33333333333333331</v>
      </c>
      <c r="CW1035" s="450" t="s">
        <v>2213</v>
      </c>
      <c r="CX1035" s="242"/>
      <c r="CY1035" s="436"/>
      <c r="CZ1035" s="436"/>
      <c r="DA1035" s="437"/>
      <c r="DB1035" s="438"/>
      <c r="DC1035" s="457">
        <v>0</v>
      </c>
      <c r="DD1035" s="458">
        <v>0</v>
      </c>
      <c r="DE1035" s="459">
        <v>318</v>
      </c>
      <c r="DF1035" s="357">
        <v>106</v>
      </c>
    </row>
    <row r="1036" spans="1:110" ht="35.25" customHeight="1" x14ac:dyDescent="0.25">
      <c r="A1036" s="401" t="s">
        <v>56</v>
      </c>
      <c r="B1036" s="48" t="s">
        <v>57</v>
      </c>
      <c r="C1036" s="48" t="s">
        <v>1464</v>
      </c>
      <c r="D1036" s="145" t="s">
        <v>1725</v>
      </c>
      <c r="E1036" s="145" t="s">
        <v>1466</v>
      </c>
      <c r="F1036" s="145" t="s">
        <v>1730</v>
      </c>
      <c r="G1036" s="14" t="s">
        <v>1468</v>
      </c>
      <c r="H1036" s="22" t="s">
        <v>1978</v>
      </c>
      <c r="I1036" s="145" t="s">
        <v>1975</v>
      </c>
      <c r="J1036" s="426">
        <v>14.74668057564142</v>
      </c>
      <c r="K1036" s="426">
        <v>12.286363610808001</v>
      </c>
      <c r="L1036" s="488">
        <v>531.29999999999995</v>
      </c>
      <c r="M1036" s="498"/>
      <c r="N1036" s="498"/>
      <c r="O1036" s="498"/>
      <c r="P1036" s="498"/>
      <c r="Q1036" s="498"/>
      <c r="R1036" s="498"/>
      <c r="S1036" s="498"/>
      <c r="T1036" s="498"/>
      <c r="U1036" s="498"/>
      <c r="V1036" s="498"/>
      <c r="W1036" s="498"/>
      <c r="X1036" s="498"/>
      <c r="Y1036" s="498"/>
      <c r="Z1036" s="498"/>
      <c r="AA1036" s="498"/>
      <c r="AB1036" s="498"/>
      <c r="AC1036" s="498">
        <v>12</v>
      </c>
      <c r="AD1036" s="498">
        <v>12</v>
      </c>
      <c r="AE1036" s="498"/>
      <c r="AF1036" s="498"/>
      <c r="AG1036" s="585"/>
      <c r="AH1036" s="498"/>
      <c r="AI1036" s="498">
        <f t="shared" si="83"/>
        <v>12</v>
      </c>
      <c r="AJ1036" s="498">
        <f t="shared" si="84"/>
        <v>12</v>
      </c>
      <c r="AK1036" s="498"/>
      <c r="AL1036" s="498"/>
      <c r="AM1036" s="498"/>
      <c r="AN1036" s="498"/>
      <c r="AO1036" s="498"/>
      <c r="AP1036" s="498"/>
      <c r="AQ1036" s="498"/>
      <c r="AR1036" s="498"/>
      <c r="AS1036" s="498"/>
      <c r="AT1036" s="498"/>
      <c r="AU1036" s="498"/>
      <c r="AV1036" s="498"/>
      <c r="AW1036" s="498"/>
      <c r="AX1036" s="498"/>
      <c r="AY1036" s="498"/>
      <c r="AZ1036" s="498"/>
      <c r="BA1036" s="498">
        <v>2008.4</v>
      </c>
      <c r="BB1036" s="498">
        <v>2008.4</v>
      </c>
      <c r="BC1036" s="498"/>
      <c r="BD1036" s="498"/>
      <c r="BE1036" s="498"/>
      <c r="BF1036" s="498"/>
      <c r="BG1036" s="256">
        <f t="shared" si="85"/>
        <v>2008.4</v>
      </c>
      <c r="BH1036" s="26">
        <f t="shared" si="86"/>
        <v>2008.4</v>
      </c>
      <c r="BI1036" s="514">
        <f t="shared" si="82"/>
        <v>0.1593968253968254</v>
      </c>
      <c r="BJ1036" s="515">
        <v>0</v>
      </c>
      <c r="BK1036" s="515">
        <v>0</v>
      </c>
      <c r="BL1036" s="515">
        <v>0</v>
      </c>
      <c r="BM1036" s="515">
        <v>0</v>
      </c>
      <c r="BN1036" s="515">
        <v>0</v>
      </c>
      <c r="BO1036" s="515">
        <v>0</v>
      </c>
      <c r="BP1036" s="515">
        <v>0</v>
      </c>
      <c r="BQ1036" s="515">
        <v>0</v>
      </c>
      <c r="BR1036" s="515">
        <v>0</v>
      </c>
      <c r="BS1036" s="515">
        <v>0</v>
      </c>
      <c r="BT1036" s="515">
        <v>0</v>
      </c>
      <c r="BU1036" s="515">
        <v>0</v>
      </c>
      <c r="BV1036" s="515">
        <v>0</v>
      </c>
      <c r="BW1036" s="515">
        <v>0</v>
      </c>
      <c r="BX1036" s="515">
        <v>0</v>
      </c>
      <c r="BY1036" s="515">
        <v>0</v>
      </c>
      <c r="BZ1036" s="515">
        <v>2357540.2560000001</v>
      </c>
      <c r="CA1036" s="515">
        <v>2357540.2560000001</v>
      </c>
      <c r="CB1036" s="515">
        <v>0</v>
      </c>
      <c r="CC1036" s="515">
        <v>0</v>
      </c>
      <c r="CD1036" s="515">
        <v>0</v>
      </c>
      <c r="CE1036" s="515">
        <v>0</v>
      </c>
      <c r="CF1036" s="515">
        <v>2357540.2560000001</v>
      </c>
      <c r="CG1036" s="516">
        <v>2357540.2560000001</v>
      </c>
      <c r="CH1036" s="501">
        <v>40891680</v>
      </c>
      <c r="CI1036" s="501">
        <v>40891680</v>
      </c>
      <c r="CJ1036" s="501">
        <v>44150400</v>
      </c>
      <c r="CK1036" s="257" t="s">
        <v>1976</v>
      </c>
      <c r="CL1036" s="108">
        <v>11.67</v>
      </c>
      <c r="CM1036" s="245">
        <v>11.67</v>
      </c>
      <c r="CN1036" s="109">
        <v>12.6</v>
      </c>
      <c r="CO1036" s="436"/>
      <c r="CP1036" s="436"/>
      <c r="CQ1036" s="436"/>
      <c r="CR1036" s="273"/>
      <c r="CS1036" s="447">
        <v>82.458393188975094</v>
      </c>
      <c r="CT1036" s="448">
        <v>80.060413072200603</v>
      </c>
      <c r="CU1036" s="441">
        <v>0.41617567730235844</v>
      </c>
      <c r="CV1036" s="442">
        <v>0.41554446379438942</v>
      </c>
      <c r="CW1036" s="450" t="s">
        <v>2236</v>
      </c>
      <c r="CX1036" s="242"/>
      <c r="CY1036" s="436"/>
      <c r="CZ1036" s="436"/>
      <c r="DA1036" s="437"/>
      <c r="DB1036" s="438"/>
      <c r="DC1036" s="457">
        <v>0</v>
      </c>
      <c r="DD1036" s="458">
        <v>0</v>
      </c>
      <c r="DE1036" s="459">
        <v>71217</v>
      </c>
      <c r="DF1036" s="357">
        <v>23739</v>
      </c>
    </row>
    <row r="1037" spans="1:110" ht="35.25" customHeight="1" x14ac:dyDescent="0.25">
      <c r="A1037" s="401" t="s">
        <v>56</v>
      </c>
      <c r="B1037" s="48" t="s">
        <v>57</v>
      </c>
      <c r="C1037" s="48" t="s">
        <v>1464</v>
      </c>
      <c r="D1037" s="145" t="s">
        <v>1725</v>
      </c>
      <c r="E1037" s="145" t="s">
        <v>1466</v>
      </c>
      <c r="F1037" s="145" t="s">
        <v>1731</v>
      </c>
      <c r="G1037" s="14" t="s">
        <v>1732</v>
      </c>
      <c r="H1037" s="22" t="s">
        <v>1978</v>
      </c>
      <c r="I1037" s="145" t="s">
        <v>1975</v>
      </c>
      <c r="J1037" s="426">
        <v>12.117427449751863</v>
      </c>
      <c r="K1037" s="426">
        <v>29.502083271969003</v>
      </c>
      <c r="L1037" s="488">
        <v>1538.2</v>
      </c>
      <c r="M1037" s="498"/>
      <c r="N1037" s="498"/>
      <c r="O1037" s="498"/>
      <c r="P1037" s="498"/>
      <c r="Q1037" s="498"/>
      <c r="R1037" s="498"/>
      <c r="S1037" s="498"/>
      <c r="T1037" s="498"/>
      <c r="U1037" s="498"/>
      <c r="V1037" s="498"/>
      <c r="W1037" s="498"/>
      <c r="X1037" s="498"/>
      <c r="Y1037" s="498"/>
      <c r="Z1037" s="498"/>
      <c r="AA1037" s="498"/>
      <c r="AB1037" s="498"/>
      <c r="AC1037" s="498">
        <v>52</v>
      </c>
      <c r="AD1037" s="498">
        <v>52</v>
      </c>
      <c r="AE1037" s="498"/>
      <c r="AF1037" s="498"/>
      <c r="AG1037" s="585"/>
      <c r="AH1037" s="498"/>
      <c r="AI1037" s="498">
        <f t="shared" si="83"/>
        <v>52</v>
      </c>
      <c r="AJ1037" s="498">
        <f t="shared" si="84"/>
        <v>52</v>
      </c>
      <c r="AK1037" s="498"/>
      <c r="AL1037" s="498"/>
      <c r="AM1037" s="498"/>
      <c r="AN1037" s="498"/>
      <c r="AO1037" s="498"/>
      <c r="AP1037" s="498"/>
      <c r="AQ1037" s="498"/>
      <c r="AR1037" s="498"/>
      <c r="AS1037" s="498"/>
      <c r="AT1037" s="498"/>
      <c r="AU1037" s="498"/>
      <c r="AV1037" s="498"/>
      <c r="AW1037" s="498"/>
      <c r="AX1037" s="498"/>
      <c r="AY1037" s="498"/>
      <c r="AZ1037" s="498"/>
      <c r="BA1037" s="498">
        <v>368.44499999999999</v>
      </c>
      <c r="BB1037" s="498">
        <v>368.44499999999999</v>
      </c>
      <c r="BC1037" s="498"/>
      <c r="BD1037" s="498"/>
      <c r="BE1037" s="498"/>
      <c r="BF1037" s="498"/>
      <c r="BG1037" s="256">
        <f t="shared" si="85"/>
        <v>368.44499999999999</v>
      </c>
      <c r="BH1037" s="26">
        <f t="shared" si="86"/>
        <v>368.44499999999999</v>
      </c>
      <c r="BI1037" s="514">
        <f t="shared" si="82"/>
        <v>4.215617848970251E-2</v>
      </c>
      <c r="BJ1037" s="515">
        <v>0</v>
      </c>
      <c r="BK1037" s="515">
        <v>0</v>
      </c>
      <c r="BL1037" s="515">
        <v>0</v>
      </c>
      <c r="BM1037" s="515">
        <v>0</v>
      </c>
      <c r="BN1037" s="515">
        <v>0</v>
      </c>
      <c r="BO1037" s="515">
        <v>0</v>
      </c>
      <c r="BP1037" s="515">
        <v>0</v>
      </c>
      <c r="BQ1037" s="515">
        <v>0</v>
      </c>
      <c r="BR1037" s="515">
        <v>0</v>
      </c>
      <c r="BS1037" s="515">
        <v>0</v>
      </c>
      <c r="BT1037" s="515">
        <v>0</v>
      </c>
      <c r="BU1037" s="515">
        <v>0</v>
      </c>
      <c r="BV1037" s="515">
        <v>0</v>
      </c>
      <c r="BW1037" s="515">
        <v>0</v>
      </c>
      <c r="BX1037" s="515">
        <v>0</v>
      </c>
      <c r="BY1037" s="515">
        <v>0</v>
      </c>
      <c r="BZ1037" s="515">
        <v>432495.47879999998</v>
      </c>
      <c r="CA1037" s="515">
        <v>432495.47879999998</v>
      </c>
      <c r="CB1037" s="515">
        <v>0</v>
      </c>
      <c r="CC1037" s="515">
        <v>0</v>
      </c>
      <c r="CD1037" s="515">
        <v>0</v>
      </c>
      <c r="CE1037" s="515">
        <v>0</v>
      </c>
      <c r="CF1037" s="515">
        <v>432495.47879999998</v>
      </c>
      <c r="CG1037" s="516">
        <v>432495.47879999998</v>
      </c>
      <c r="CH1037" s="501">
        <v>37562880.000000007</v>
      </c>
      <c r="CI1037" s="501">
        <v>37562880.000000007</v>
      </c>
      <c r="CJ1037" s="501">
        <v>30624960.000000004</v>
      </c>
      <c r="CK1037" s="257" t="s">
        <v>1976</v>
      </c>
      <c r="CL1037" s="108">
        <v>10.72</v>
      </c>
      <c r="CM1037" s="245">
        <v>10.72</v>
      </c>
      <c r="CN1037" s="109">
        <v>8.74</v>
      </c>
      <c r="CO1037" s="436"/>
      <c r="CP1037" s="436"/>
      <c r="CQ1037" s="436"/>
      <c r="CR1037" s="273"/>
      <c r="CS1037" s="447">
        <v>656.91006074662391</v>
      </c>
      <c r="CT1037" s="448">
        <v>228.6315587670841</v>
      </c>
      <c r="CU1037" s="441">
        <v>1.2118768826771851</v>
      </c>
      <c r="CV1037" s="442">
        <v>1.1159636263680335</v>
      </c>
      <c r="CW1037" s="450" t="s">
        <v>2252</v>
      </c>
      <c r="CX1037" s="242"/>
      <c r="CY1037" s="436"/>
      <c r="CZ1037" s="436"/>
      <c r="DA1037" s="437"/>
      <c r="DB1037" s="438"/>
      <c r="DC1037" s="457">
        <v>251031</v>
      </c>
      <c r="DD1037" s="458">
        <v>162128</v>
      </c>
      <c r="DE1037" s="459">
        <v>110337</v>
      </c>
      <c r="DF1037" s="357">
        <v>174498.66666666666</v>
      </c>
    </row>
    <row r="1038" spans="1:110" ht="35.25" customHeight="1" x14ac:dyDescent="0.25">
      <c r="A1038" s="401" t="s">
        <v>56</v>
      </c>
      <c r="B1038" s="48" t="s">
        <v>57</v>
      </c>
      <c r="C1038" s="48" t="s">
        <v>1464</v>
      </c>
      <c r="D1038" s="145" t="s">
        <v>1733</v>
      </c>
      <c r="E1038" s="145" t="s">
        <v>1556</v>
      </c>
      <c r="F1038" s="145" t="s">
        <v>1734</v>
      </c>
      <c r="G1038" s="14" t="s">
        <v>1556</v>
      </c>
      <c r="H1038" s="22" t="s">
        <v>1978</v>
      </c>
      <c r="I1038" s="145" t="s">
        <v>1975</v>
      </c>
      <c r="J1038" s="426">
        <v>2.7668472420428274</v>
      </c>
      <c r="K1038" s="426">
        <v>7.0937499852450001</v>
      </c>
      <c r="L1038" s="488">
        <v>677.2</v>
      </c>
      <c r="M1038" s="498"/>
      <c r="N1038" s="498"/>
      <c r="O1038" s="498"/>
      <c r="P1038" s="498"/>
      <c r="Q1038" s="498"/>
      <c r="R1038" s="498"/>
      <c r="S1038" s="498"/>
      <c r="T1038" s="498"/>
      <c r="U1038" s="498"/>
      <c r="V1038" s="498"/>
      <c r="W1038" s="498"/>
      <c r="X1038" s="498"/>
      <c r="Y1038" s="498"/>
      <c r="Z1038" s="498"/>
      <c r="AA1038" s="498"/>
      <c r="AB1038" s="498"/>
      <c r="AC1038" s="498">
        <v>29</v>
      </c>
      <c r="AD1038" s="498">
        <v>29</v>
      </c>
      <c r="AE1038" s="498"/>
      <c r="AF1038" s="498"/>
      <c r="AG1038" s="585">
        <v>3</v>
      </c>
      <c r="AH1038" s="498">
        <v>3</v>
      </c>
      <c r="AI1038" s="498">
        <f t="shared" si="83"/>
        <v>32</v>
      </c>
      <c r="AJ1038" s="498">
        <f t="shared" si="84"/>
        <v>32</v>
      </c>
      <c r="AK1038" s="498"/>
      <c r="AL1038" s="498"/>
      <c r="AM1038" s="498"/>
      <c r="AN1038" s="498"/>
      <c r="AO1038" s="498"/>
      <c r="AP1038" s="498"/>
      <c r="AQ1038" s="498"/>
      <c r="AR1038" s="498"/>
      <c r="AS1038" s="498"/>
      <c r="AT1038" s="498"/>
      <c r="AU1038" s="498"/>
      <c r="AV1038" s="498"/>
      <c r="AW1038" s="498"/>
      <c r="AX1038" s="498"/>
      <c r="AY1038" s="498"/>
      <c r="AZ1038" s="498"/>
      <c r="BA1038" s="498">
        <v>398.65</v>
      </c>
      <c r="BB1038" s="498">
        <v>398.65</v>
      </c>
      <c r="BC1038" s="498"/>
      <c r="BD1038" s="498"/>
      <c r="BE1038" s="498">
        <v>30</v>
      </c>
      <c r="BF1038" s="498">
        <v>30</v>
      </c>
      <c r="BG1038" s="256">
        <f t="shared" si="85"/>
        <v>428.65</v>
      </c>
      <c r="BH1038" s="26">
        <f t="shared" si="86"/>
        <v>428.65</v>
      </c>
      <c r="BI1038" s="514">
        <f t="shared" si="82"/>
        <v>1.1585135135135134</v>
      </c>
      <c r="BJ1038" s="515">
        <v>0</v>
      </c>
      <c r="BK1038" s="515">
        <v>0</v>
      </c>
      <c r="BL1038" s="515">
        <v>0</v>
      </c>
      <c r="BM1038" s="515">
        <v>0</v>
      </c>
      <c r="BN1038" s="515">
        <v>0</v>
      </c>
      <c r="BO1038" s="515">
        <v>0</v>
      </c>
      <c r="BP1038" s="515">
        <v>0</v>
      </c>
      <c r="BQ1038" s="515">
        <v>0</v>
      </c>
      <c r="BR1038" s="515">
        <v>0</v>
      </c>
      <c r="BS1038" s="515">
        <v>0</v>
      </c>
      <c r="BT1038" s="515">
        <v>0</v>
      </c>
      <c r="BU1038" s="515">
        <v>0</v>
      </c>
      <c r="BV1038" s="515">
        <v>0</v>
      </c>
      <c r="BW1038" s="515">
        <v>0</v>
      </c>
      <c r="BX1038" s="515">
        <v>0</v>
      </c>
      <c r="BY1038" s="515">
        <v>0</v>
      </c>
      <c r="BZ1038" s="515">
        <v>467951.31600000005</v>
      </c>
      <c r="CA1038" s="515">
        <v>467951.31600000005</v>
      </c>
      <c r="CB1038" s="515">
        <v>0</v>
      </c>
      <c r="CC1038" s="515">
        <v>0</v>
      </c>
      <c r="CD1038" s="515">
        <v>98287.2</v>
      </c>
      <c r="CE1038" s="515">
        <v>98287.2</v>
      </c>
      <c r="CF1038" s="515">
        <v>566238.51600000006</v>
      </c>
      <c r="CG1038" s="516">
        <v>566238.51600000006</v>
      </c>
      <c r="CH1038" s="501">
        <v>0</v>
      </c>
      <c r="CI1038" s="501">
        <v>0</v>
      </c>
      <c r="CJ1038" s="501">
        <v>1296480</v>
      </c>
      <c r="CK1038" s="257" t="s">
        <v>1976</v>
      </c>
      <c r="CL1038" s="108">
        <v>0</v>
      </c>
      <c r="CM1038" s="245">
        <v>0</v>
      </c>
      <c r="CN1038" s="109">
        <v>0.37</v>
      </c>
      <c r="CO1038" s="436"/>
      <c r="CP1038" s="436"/>
      <c r="CQ1038" s="436"/>
      <c r="CR1038" s="273"/>
      <c r="CS1038" s="447">
        <v>1107.3708912860664</v>
      </c>
      <c r="CT1038" s="448">
        <v>250.74459881930116</v>
      </c>
      <c r="CU1038" s="441">
        <v>1.1493130050267664</v>
      </c>
      <c r="CV1038" s="442">
        <v>0.81844151315084313</v>
      </c>
      <c r="CW1038" s="450" t="s">
        <v>2254</v>
      </c>
      <c r="CX1038" s="242"/>
      <c r="CY1038" s="436"/>
      <c r="CZ1038" s="436"/>
      <c r="DA1038" s="437"/>
      <c r="DB1038" s="438"/>
      <c r="DC1038" s="457">
        <v>0</v>
      </c>
      <c r="DD1038" s="458">
        <v>0</v>
      </c>
      <c r="DE1038" s="459">
        <v>459675</v>
      </c>
      <c r="DF1038" s="357">
        <v>153225</v>
      </c>
    </row>
    <row r="1039" spans="1:110" ht="35.25" customHeight="1" x14ac:dyDescent="0.25">
      <c r="A1039" s="401" t="s">
        <v>56</v>
      </c>
      <c r="B1039" s="48" t="s">
        <v>57</v>
      </c>
      <c r="C1039" s="48" t="s">
        <v>1464</v>
      </c>
      <c r="D1039" s="145" t="s">
        <v>1733</v>
      </c>
      <c r="E1039" s="145" t="s">
        <v>1556</v>
      </c>
      <c r="F1039" s="145" t="s">
        <v>1735</v>
      </c>
      <c r="G1039" s="14" t="s">
        <v>1556</v>
      </c>
      <c r="H1039" s="22" t="s">
        <v>1979</v>
      </c>
      <c r="I1039" s="145" t="s">
        <v>1981</v>
      </c>
      <c r="J1039" s="426">
        <v>2.7</v>
      </c>
      <c r="K1039" s="426">
        <v>4.5308712026969999</v>
      </c>
      <c r="L1039" s="488">
        <v>524.79999999999995</v>
      </c>
      <c r="M1039" s="498"/>
      <c r="N1039" s="498"/>
      <c r="O1039" s="498"/>
      <c r="P1039" s="498"/>
      <c r="Q1039" s="498"/>
      <c r="R1039" s="498"/>
      <c r="S1039" s="498"/>
      <c r="T1039" s="498"/>
      <c r="U1039" s="498"/>
      <c r="V1039" s="498"/>
      <c r="W1039" s="498"/>
      <c r="X1039" s="498"/>
      <c r="Y1039" s="498"/>
      <c r="Z1039" s="498"/>
      <c r="AA1039" s="498"/>
      <c r="AB1039" s="498"/>
      <c r="AC1039" s="498">
        <v>9</v>
      </c>
      <c r="AD1039" s="498">
        <v>9</v>
      </c>
      <c r="AE1039" s="498"/>
      <c r="AF1039" s="498"/>
      <c r="AG1039" s="585"/>
      <c r="AH1039" s="498"/>
      <c r="AI1039" s="498">
        <f t="shared" si="83"/>
        <v>9</v>
      </c>
      <c r="AJ1039" s="498">
        <f t="shared" si="84"/>
        <v>9</v>
      </c>
      <c r="AK1039" s="498"/>
      <c r="AL1039" s="498"/>
      <c r="AM1039" s="498"/>
      <c r="AN1039" s="498"/>
      <c r="AO1039" s="498"/>
      <c r="AP1039" s="498"/>
      <c r="AQ1039" s="498"/>
      <c r="AR1039" s="498"/>
      <c r="AS1039" s="498"/>
      <c r="AT1039" s="498"/>
      <c r="AU1039" s="498"/>
      <c r="AV1039" s="498"/>
      <c r="AW1039" s="498"/>
      <c r="AX1039" s="498"/>
      <c r="AY1039" s="498"/>
      <c r="AZ1039" s="498"/>
      <c r="BA1039" s="498">
        <v>64.5</v>
      </c>
      <c r="BB1039" s="498">
        <v>64.5</v>
      </c>
      <c r="BC1039" s="498"/>
      <c r="BD1039" s="498"/>
      <c r="BE1039" s="498"/>
      <c r="BF1039" s="498"/>
      <c r="BG1039" s="256">
        <f t="shared" si="85"/>
        <v>64.5</v>
      </c>
      <c r="BH1039" s="26">
        <f t="shared" si="86"/>
        <v>64.5</v>
      </c>
      <c r="BI1039" s="514">
        <f t="shared" si="82"/>
        <v>3.3947368421052636E-2</v>
      </c>
      <c r="BJ1039" s="515">
        <v>0</v>
      </c>
      <c r="BK1039" s="515">
        <v>0</v>
      </c>
      <c r="BL1039" s="515">
        <v>0</v>
      </c>
      <c r="BM1039" s="515">
        <v>0</v>
      </c>
      <c r="BN1039" s="515">
        <v>0</v>
      </c>
      <c r="BO1039" s="515">
        <v>0</v>
      </c>
      <c r="BP1039" s="515">
        <v>0</v>
      </c>
      <c r="BQ1039" s="515">
        <v>0</v>
      </c>
      <c r="BR1039" s="515">
        <v>0</v>
      </c>
      <c r="BS1039" s="515">
        <v>0</v>
      </c>
      <c r="BT1039" s="515">
        <v>0</v>
      </c>
      <c r="BU1039" s="515">
        <v>0</v>
      </c>
      <c r="BV1039" s="515">
        <v>0</v>
      </c>
      <c r="BW1039" s="515">
        <v>0</v>
      </c>
      <c r="BX1039" s="515">
        <v>0</v>
      </c>
      <c r="BY1039" s="515">
        <v>0</v>
      </c>
      <c r="BZ1039" s="515">
        <v>75712.680000000008</v>
      </c>
      <c r="CA1039" s="515">
        <v>75712.680000000008</v>
      </c>
      <c r="CB1039" s="515">
        <v>0</v>
      </c>
      <c r="CC1039" s="515">
        <v>0</v>
      </c>
      <c r="CD1039" s="515">
        <v>0</v>
      </c>
      <c r="CE1039" s="515">
        <v>0</v>
      </c>
      <c r="CF1039" s="515">
        <v>75712.680000000008</v>
      </c>
      <c r="CG1039" s="516">
        <v>75712.680000000008</v>
      </c>
      <c r="CH1039" s="501">
        <v>0</v>
      </c>
      <c r="CI1039" s="501">
        <v>0</v>
      </c>
      <c r="CJ1039" s="501">
        <v>6657600</v>
      </c>
      <c r="CK1039" s="257" t="s">
        <v>1976</v>
      </c>
      <c r="CL1039" s="108">
        <v>0</v>
      </c>
      <c r="CM1039" s="245">
        <v>0</v>
      </c>
      <c r="CN1039" s="109">
        <v>1.9</v>
      </c>
      <c r="CO1039" s="436"/>
      <c r="CP1039" s="436"/>
      <c r="CQ1039" s="436"/>
      <c r="CR1039" s="273"/>
      <c r="CS1039" s="447">
        <v>888.47033828243764</v>
      </c>
      <c r="CT1039" s="448">
        <v>33.510885269239544</v>
      </c>
      <c r="CU1039" s="441">
        <v>0.74527432193536391</v>
      </c>
      <c r="CV1039" s="442">
        <v>0.41517414702679317</v>
      </c>
      <c r="CW1039" s="450" t="s">
        <v>2348</v>
      </c>
      <c r="CX1039" s="242"/>
      <c r="CY1039" s="436"/>
      <c r="CZ1039" s="436"/>
      <c r="DA1039" s="437"/>
      <c r="DB1039" s="438"/>
      <c r="DC1039" s="457">
        <v>0</v>
      </c>
      <c r="DD1039" s="458">
        <v>0</v>
      </c>
      <c r="DE1039" s="459">
        <v>0</v>
      </c>
      <c r="DF1039" s="357">
        <v>0</v>
      </c>
    </row>
    <row r="1040" spans="1:110" ht="35.25" customHeight="1" x14ac:dyDescent="0.25">
      <c r="A1040" s="401" t="s">
        <v>56</v>
      </c>
      <c r="B1040" s="48" t="s">
        <v>57</v>
      </c>
      <c r="C1040" s="48" t="s">
        <v>1464</v>
      </c>
      <c r="D1040" s="145" t="s">
        <v>1733</v>
      </c>
      <c r="E1040" s="145" t="s">
        <v>1556</v>
      </c>
      <c r="F1040" s="145" t="s">
        <v>1736</v>
      </c>
      <c r="G1040" s="14" t="s">
        <v>1556</v>
      </c>
      <c r="H1040" s="22" t="s">
        <v>1978</v>
      </c>
      <c r="I1040" s="145" t="s">
        <v>1981</v>
      </c>
      <c r="J1040" s="426">
        <v>2.2999999999999998</v>
      </c>
      <c r="K1040" s="426">
        <v>8.2636363464480009</v>
      </c>
      <c r="L1040" s="488">
        <v>589.79999999999995</v>
      </c>
      <c r="M1040" s="498"/>
      <c r="N1040" s="498"/>
      <c r="O1040" s="498"/>
      <c r="P1040" s="498"/>
      <c r="Q1040" s="498"/>
      <c r="R1040" s="498"/>
      <c r="S1040" s="498"/>
      <c r="T1040" s="498"/>
      <c r="U1040" s="498"/>
      <c r="V1040" s="498"/>
      <c r="W1040" s="498"/>
      <c r="X1040" s="498"/>
      <c r="Y1040" s="498"/>
      <c r="Z1040" s="498"/>
      <c r="AA1040" s="498"/>
      <c r="AB1040" s="498"/>
      <c r="AC1040" s="498">
        <v>32</v>
      </c>
      <c r="AD1040" s="498">
        <v>32</v>
      </c>
      <c r="AE1040" s="498"/>
      <c r="AF1040" s="498"/>
      <c r="AG1040" s="585"/>
      <c r="AH1040" s="498"/>
      <c r="AI1040" s="498">
        <f t="shared" si="83"/>
        <v>32</v>
      </c>
      <c r="AJ1040" s="498">
        <f t="shared" si="84"/>
        <v>32</v>
      </c>
      <c r="AK1040" s="498"/>
      <c r="AL1040" s="498"/>
      <c r="AM1040" s="498"/>
      <c r="AN1040" s="498"/>
      <c r="AO1040" s="498"/>
      <c r="AP1040" s="498"/>
      <c r="AQ1040" s="498"/>
      <c r="AR1040" s="498"/>
      <c r="AS1040" s="498"/>
      <c r="AT1040" s="498"/>
      <c r="AU1040" s="498"/>
      <c r="AV1040" s="498"/>
      <c r="AW1040" s="498"/>
      <c r="AX1040" s="498"/>
      <c r="AY1040" s="498"/>
      <c r="AZ1040" s="498"/>
      <c r="BA1040" s="498">
        <v>223.71</v>
      </c>
      <c r="BB1040" s="498">
        <v>223.71</v>
      </c>
      <c r="BC1040" s="498"/>
      <c r="BD1040" s="498"/>
      <c r="BE1040" s="498"/>
      <c r="BF1040" s="498"/>
      <c r="BG1040" s="256">
        <f t="shared" si="85"/>
        <v>223.71</v>
      </c>
      <c r="BH1040" s="26">
        <f t="shared" si="86"/>
        <v>223.71</v>
      </c>
      <c r="BI1040" s="514">
        <f t="shared" si="82"/>
        <v>0.12428333333333334</v>
      </c>
      <c r="BJ1040" s="515">
        <v>0</v>
      </c>
      <c r="BK1040" s="515">
        <v>0</v>
      </c>
      <c r="BL1040" s="515">
        <v>0</v>
      </c>
      <c r="BM1040" s="515">
        <v>0</v>
      </c>
      <c r="BN1040" s="515">
        <v>0</v>
      </c>
      <c r="BO1040" s="515">
        <v>0</v>
      </c>
      <c r="BP1040" s="515">
        <v>0</v>
      </c>
      <c r="BQ1040" s="515">
        <v>0</v>
      </c>
      <c r="BR1040" s="515">
        <v>0</v>
      </c>
      <c r="BS1040" s="515">
        <v>0</v>
      </c>
      <c r="BT1040" s="515">
        <v>0</v>
      </c>
      <c r="BU1040" s="515">
        <v>0</v>
      </c>
      <c r="BV1040" s="515">
        <v>0</v>
      </c>
      <c r="BW1040" s="515">
        <v>0</v>
      </c>
      <c r="BX1040" s="515">
        <v>0</v>
      </c>
      <c r="BY1040" s="515">
        <v>0</v>
      </c>
      <c r="BZ1040" s="515">
        <v>262599.7464</v>
      </c>
      <c r="CA1040" s="515">
        <v>262599.7464</v>
      </c>
      <c r="CB1040" s="515">
        <v>0</v>
      </c>
      <c r="CC1040" s="515">
        <v>0</v>
      </c>
      <c r="CD1040" s="515">
        <v>0</v>
      </c>
      <c r="CE1040" s="515">
        <v>0</v>
      </c>
      <c r="CF1040" s="515">
        <v>262599.7464</v>
      </c>
      <c r="CG1040" s="516">
        <v>262599.7464</v>
      </c>
      <c r="CH1040" s="501">
        <v>0</v>
      </c>
      <c r="CI1040" s="501">
        <v>0</v>
      </c>
      <c r="CJ1040" s="501">
        <v>6307200.0000000009</v>
      </c>
      <c r="CK1040" s="257" t="s">
        <v>1976</v>
      </c>
      <c r="CL1040" s="108">
        <v>0</v>
      </c>
      <c r="CM1040" s="245">
        <v>0</v>
      </c>
      <c r="CN1040" s="109">
        <v>1.8</v>
      </c>
      <c r="CO1040" s="436"/>
      <c r="CP1040" s="436"/>
      <c r="CQ1040" s="436"/>
      <c r="CR1040" s="273"/>
      <c r="CS1040" s="447">
        <v>903.62390896644081</v>
      </c>
      <c r="CT1040" s="448">
        <v>35.926553571164249</v>
      </c>
      <c r="CU1040" s="441">
        <v>0.84630148112065695</v>
      </c>
      <c r="CV1040" s="442">
        <v>0.5114124979499598</v>
      </c>
      <c r="CW1040" s="450" t="s">
        <v>2349</v>
      </c>
      <c r="CX1040" s="242"/>
      <c r="CY1040" s="436"/>
      <c r="CZ1040" s="436"/>
      <c r="DA1040" s="437"/>
      <c r="DB1040" s="438"/>
      <c r="DC1040" s="457">
        <v>0</v>
      </c>
      <c r="DD1040" s="458">
        <v>0</v>
      </c>
      <c r="DE1040" s="459">
        <v>30104</v>
      </c>
      <c r="DF1040" s="357">
        <v>10034.666666666666</v>
      </c>
    </row>
    <row r="1041" spans="1:110" ht="35.25" customHeight="1" x14ac:dyDescent="0.25">
      <c r="A1041" s="401" t="s">
        <v>56</v>
      </c>
      <c r="B1041" s="48" t="s">
        <v>57</v>
      </c>
      <c r="C1041" s="48" t="s">
        <v>1464</v>
      </c>
      <c r="D1041" s="145" t="s">
        <v>1733</v>
      </c>
      <c r="E1041" s="145" t="s">
        <v>1556</v>
      </c>
      <c r="F1041" s="145" t="s">
        <v>1737</v>
      </c>
      <c r="G1041" s="14" t="s">
        <v>1556</v>
      </c>
      <c r="H1041" s="22" t="s">
        <v>1979</v>
      </c>
      <c r="I1041" s="145" t="s">
        <v>1981</v>
      </c>
      <c r="J1041" s="426">
        <v>2.2999999999999998</v>
      </c>
      <c r="K1041" s="426">
        <v>5.7967802909730004</v>
      </c>
      <c r="L1041" s="488">
        <v>758.4</v>
      </c>
      <c r="M1041" s="498"/>
      <c r="N1041" s="498"/>
      <c r="O1041" s="498"/>
      <c r="P1041" s="498"/>
      <c r="Q1041" s="498"/>
      <c r="R1041" s="498"/>
      <c r="S1041" s="498"/>
      <c r="T1041" s="498"/>
      <c r="U1041" s="498"/>
      <c r="V1041" s="498"/>
      <c r="W1041" s="498"/>
      <c r="X1041" s="498"/>
      <c r="Y1041" s="498"/>
      <c r="Z1041" s="498"/>
      <c r="AA1041" s="498"/>
      <c r="AB1041" s="498"/>
      <c r="AC1041" s="498">
        <v>20</v>
      </c>
      <c r="AD1041" s="498">
        <v>20</v>
      </c>
      <c r="AE1041" s="498"/>
      <c r="AF1041" s="498"/>
      <c r="AG1041" s="585"/>
      <c r="AH1041" s="498"/>
      <c r="AI1041" s="498">
        <f t="shared" si="83"/>
        <v>20</v>
      </c>
      <c r="AJ1041" s="498">
        <f t="shared" si="84"/>
        <v>20</v>
      </c>
      <c r="AK1041" s="498"/>
      <c r="AL1041" s="498"/>
      <c r="AM1041" s="498"/>
      <c r="AN1041" s="498"/>
      <c r="AO1041" s="498"/>
      <c r="AP1041" s="498"/>
      <c r="AQ1041" s="498"/>
      <c r="AR1041" s="498"/>
      <c r="AS1041" s="498"/>
      <c r="AT1041" s="498"/>
      <c r="AU1041" s="498"/>
      <c r="AV1041" s="498"/>
      <c r="AW1041" s="498"/>
      <c r="AX1041" s="498"/>
      <c r="AY1041" s="498"/>
      <c r="AZ1041" s="498"/>
      <c r="BA1041" s="498">
        <v>113.76</v>
      </c>
      <c r="BB1041" s="498">
        <v>113.76</v>
      </c>
      <c r="BC1041" s="498"/>
      <c r="BD1041" s="498"/>
      <c r="BE1041" s="498"/>
      <c r="BF1041" s="498"/>
      <c r="BG1041" s="256">
        <f t="shared" si="85"/>
        <v>113.76</v>
      </c>
      <c r="BH1041" s="26">
        <f t="shared" si="86"/>
        <v>113.76</v>
      </c>
      <c r="BI1041" s="514">
        <f t="shared" si="82"/>
        <v>6.6917647058823526E-2</v>
      </c>
      <c r="BJ1041" s="515">
        <v>0</v>
      </c>
      <c r="BK1041" s="515">
        <v>0</v>
      </c>
      <c r="BL1041" s="515">
        <v>0</v>
      </c>
      <c r="BM1041" s="515">
        <v>0</v>
      </c>
      <c r="BN1041" s="515">
        <v>0</v>
      </c>
      <c r="BO1041" s="515">
        <v>0</v>
      </c>
      <c r="BP1041" s="515">
        <v>0</v>
      </c>
      <c r="BQ1041" s="515">
        <v>0</v>
      </c>
      <c r="BR1041" s="515">
        <v>0</v>
      </c>
      <c r="BS1041" s="515">
        <v>0</v>
      </c>
      <c r="BT1041" s="515">
        <v>0</v>
      </c>
      <c r="BU1041" s="515">
        <v>0</v>
      </c>
      <c r="BV1041" s="515">
        <v>0</v>
      </c>
      <c r="BW1041" s="515">
        <v>0</v>
      </c>
      <c r="BX1041" s="515">
        <v>0</v>
      </c>
      <c r="BY1041" s="515">
        <v>0</v>
      </c>
      <c r="BZ1041" s="515">
        <v>133536.03840000002</v>
      </c>
      <c r="CA1041" s="515">
        <v>133536.03840000002</v>
      </c>
      <c r="CB1041" s="515">
        <v>0</v>
      </c>
      <c r="CC1041" s="515">
        <v>0</v>
      </c>
      <c r="CD1041" s="515">
        <v>0</v>
      </c>
      <c r="CE1041" s="515">
        <v>0</v>
      </c>
      <c r="CF1041" s="515">
        <v>133536.03840000002</v>
      </c>
      <c r="CG1041" s="516">
        <v>133536.03840000002</v>
      </c>
      <c r="CH1041" s="501">
        <v>0</v>
      </c>
      <c r="CI1041" s="501">
        <v>0</v>
      </c>
      <c r="CJ1041" s="501">
        <v>5956800</v>
      </c>
      <c r="CK1041" s="257" t="s">
        <v>1976</v>
      </c>
      <c r="CL1041" s="108">
        <v>0</v>
      </c>
      <c r="CM1041" s="245">
        <v>0</v>
      </c>
      <c r="CN1041" s="109">
        <v>1.7</v>
      </c>
      <c r="CO1041" s="436"/>
      <c r="CP1041" s="436"/>
      <c r="CQ1041" s="436"/>
      <c r="CR1041" s="273"/>
      <c r="CS1041" s="447">
        <v>879.91838669092749</v>
      </c>
      <c r="CT1041" s="448">
        <v>10.367787855635015</v>
      </c>
      <c r="CU1041" s="441">
        <v>0.70933057041611569</v>
      </c>
      <c r="CV1041" s="442">
        <v>0.37398280643413573</v>
      </c>
      <c r="CW1041" s="450" t="s">
        <v>2218</v>
      </c>
      <c r="CX1041" s="242"/>
      <c r="CY1041" s="436"/>
      <c r="CZ1041" s="436"/>
      <c r="DA1041" s="437"/>
      <c r="DB1041" s="438"/>
      <c r="DC1041" s="457">
        <v>0</v>
      </c>
      <c r="DD1041" s="458">
        <v>0</v>
      </c>
      <c r="DE1041" s="459">
        <v>0</v>
      </c>
      <c r="DF1041" s="357">
        <v>0</v>
      </c>
    </row>
    <row r="1042" spans="1:110" ht="35.25" customHeight="1" x14ac:dyDescent="0.25">
      <c r="A1042" s="401" t="s">
        <v>56</v>
      </c>
      <c r="B1042" s="48" t="s">
        <v>57</v>
      </c>
      <c r="C1042" s="48" t="s">
        <v>1464</v>
      </c>
      <c r="D1042" s="145" t="s">
        <v>1733</v>
      </c>
      <c r="E1042" s="145" t="s">
        <v>1556</v>
      </c>
      <c r="F1042" s="145" t="s">
        <v>1738</v>
      </c>
      <c r="G1042" s="14" t="s">
        <v>1556</v>
      </c>
      <c r="H1042" s="22" t="s">
        <v>1979</v>
      </c>
      <c r="I1042" s="145" t="s">
        <v>1981</v>
      </c>
      <c r="J1042" s="426">
        <v>2.2999999999999998</v>
      </c>
      <c r="K1042" s="426">
        <v>2.809469691126</v>
      </c>
      <c r="L1042" s="488">
        <v>659.5</v>
      </c>
      <c r="M1042" s="498"/>
      <c r="N1042" s="498"/>
      <c r="O1042" s="498"/>
      <c r="P1042" s="498"/>
      <c r="Q1042" s="498"/>
      <c r="R1042" s="498"/>
      <c r="S1042" s="498"/>
      <c r="T1042" s="498"/>
      <c r="U1042" s="498"/>
      <c r="V1042" s="498"/>
      <c r="W1042" s="498"/>
      <c r="X1042" s="498"/>
      <c r="Y1042" s="498"/>
      <c r="Z1042" s="498"/>
      <c r="AA1042" s="498"/>
      <c r="AB1042" s="498"/>
      <c r="AC1042" s="498">
        <v>13</v>
      </c>
      <c r="AD1042" s="498">
        <v>13</v>
      </c>
      <c r="AE1042" s="498"/>
      <c r="AF1042" s="498"/>
      <c r="AG1042" s="585"/>
      <c r="AH1042" s="498"/>
      <c r="AI1042" s="498">
        <f t="shared" si="83"/>
        <v>13</v>
      </c>
      <c r="AJ1042" s="498">
        <f t="shared" si="84"/>
        <v>13</v>
      </c>
      <c r="AK1042" s="498"/>
      <c r="AL1042" s="498"/>
      <c r="AM1042" s="498"/>
      <c r="AN1042" s="498"/>
      <c r="AO1042" s="498"/>
      <c r="AP1042" s="498"/>
      <c r="AQ1042" s="498"/>
      <c r="AR1042" s="498"/>
      <c r="AS1042" s="498"/>
      <c r="AT1042" s="498"/>
      <c r="AU1042" s="498"/>
      <c r="AV1042" s="498"/>
      <c r="AW1042" s="498"/>
      <c r="AX1042" s="498"/>
      <c r="AY1042" s="498"/>
      <c r="AZ1042" s="498"/>
      <c r="BA1042" s="498">
        <v>101</v>
      </c>
      <c r="BB1042" s="498">
        <v>101</v>
      </c>
      <c r="BC1042" s="498"/>
      <c r="BD1042" s="498"/>
      <c r="BE1042" s="498"/>
      <c r="BF1042" s="498"/>
      <c r="BG1042" s="256">
        <f t="shared" si="85"/>
        <v>101</v>
      </c>
      <c r="BH1042" s="26">
        <f t="shared" si="86"/>
        <v>101</v>
      </c>
      <c r="BI1042" s="514">
        <f t="shared" si="82"/>
        <v>6.7333333333333342E-2</v>
      </c>
      <c r="BJ1042" s="515">
        <v>0</v>
      </c>
      <c r="BK1042" s="515">
        <v>0</v>
      </c>
      <c r="BL1042" s="515">
        <v>0</v>
      </c>
      <c r="BM1042" s="515">
        <v>0</v>
      </c>
      <c r="BN1042" s="515">
        <v>0</v>
      </c>
      <c r="BO1042" s="515">
        <v>0</v>
      </c>
      <c r="BP1042" s="515">
        <v>0</v>
      </c>
      <c r="BQ1042" s="515">
        <v>0</v>
      </c>
      <c r="BR1042" s="515">
        <v>0</v>
      </c>
      <c r="BS1042" s="515">
        <v>0</v>
      </c>
      <c r="BT1042" s="515">
        <v>0</v>
      </c>
      <c r="BU1042" s="515">
        <v>0</v>
      </c>
      <c r="BV1042" s="515">
        <v>0</v>
      </c>
      <c r="BW1042" s="515">
        <v>0</v>
      </c>
      <c r="BX1042" s="515">
        <v>0</v>
      </c>
      <c r="BY1042" s="515">
        <v>0</v>
      </c>
      <c r="BZ1042" s="515">
        <v>118557.84000000001</v>
      </c>
      <c r="CA1042" s="515">
        <v>118557.84000000001</v>
      </c>
      <c r="CB1042" s="515">
        <v>0</v>
      </c>
      <c r="CC1042" s="515">
        <v>0</v>
      </c>
      <c r="CD1042" s="515">
        <v>0</v>
      </c>
      <c r="CE1042" s="515">
        <v>0</v>
      </c>
      <c r="CF1042" s="515">
        <v>118557.84000000001</v>
      </c>
      <c r="CG1042" s="516">
        <v>118557.84000000001</v>
      </c>
      <c r="CH1042" s="501">
        <v>0</v>
      </c>
      <c r="CI1042" s="501">
        <v>0</v>
      </c>
      <c r="CJ1042" s="501">
        <v>5256000.0000000009</v>
      </c>
      <c r="CK1042" s="257" t="s">
        <v>1976</v>
      </c>
      <c r="CL1042" s="108">
        <v>0</v>
      </c>
      <c r="CM1042" s="245">
        <v>0</v>
      </c>
      <c r="CN1042" s="109">
        <v>1.5</v>
      </c>
      <c r="CO1042" s="436"/>
      <c r="CP1042" s="436"/>
      <c r="CQ1042" s="436"/>
      <c r="CR1042" s="273"/>
      <c r="CS1042" s="447">
        <v>904.50963075625384</v>
      </c>
      <c r="CT1042" s="448">
        <v>19.418400025902489</v>
      </c>
      <c r="CU1042" s="441">
        <v>0.73463105850510324</v>
      </c>
      <c r="CV1042" s="442">
        <v>0.40407760892208588</v>
      </c>
      <c r="CW1042" s="450" t="s">
        <v>2333</v>
      </c>
      <c r="CX1042" s="242"/>
      <c r="CY1042" s="436"/>
      <c r="CZ1042" s="436"/>
      <c r="DA1042" s="437"/>
      <c r="DB1042" s="438"/>
      <c r="DC1042" s="457">
        <v>0</v>
      </c>
      <c r="DD1042" s="458">
        <v>0</v>
      </c>
      <c r="DE1042" s="459">
        <v>0</v>
      </c>
      <c r="DF1042" s="357">
        <v>0</v>
      </c>
    </row>
    <row r="1043" spans="1:110" ht="35.25" customHeight="1" x14ac:dyDescent="0.25">
      <c r="A1043" s="401" t="s">
        <v>56</v>
      </c>
      <c r="B1043" s="48" t="s">
        <v>57</v>
      </c>
      <c r="C1043" s="48" t="s">
        <v>1464</v>
      </c>
      <c r="D1043" s="145" t="s">
        <v>1733</v>
      </c>
      <c r="E1043" s="145" t="s">
        <v>1556</v>
      </c>
      <c r="F1043" s="145" t="s">
        <v>1739</v>
      </c>
      <c r="G1043" s="14" t="s">
        <v>1556</v>
      </c>
      <c r="H1043" s="22" t="s">
        <v>1979</v>
      </c>
      <c r="I1043" s="145" t="s">
        <v>1981</v>
      </c>
      <c r="J1043" s="426">
        <v>2.2999999999999998</v>
      </c>
      <c r="K1043" s="426">
        <v>1.1263257552330002</v>
      </c>
      <c r="L1043" s="488">
        <v>56.3</v>
      </c>
      <c r="M1043" s="498"/>
      <c r="N1043" s="498"/>
      <c r="O1043" s="498"/>
      <c r="P1043" s="498"/>
      <c r="Q1043" s="498"/>
      <c r="R1043" s="498"/>
      <c r="S1043" s="498"/>
      <c r="T1043" s="498"/>
      <c r="U1043" s="498"/>
      <c r="V1043" s="498"/>
      <c r="W1043" s="498"/>
      <c r="X1043" s="498"/>
      <c r="Y1043" s="498"/>
      <c r="Z1043" s="498"/>
      <c r="AA1043" s="498"/>
      <c r="AB1043" s="498"/>
      <c r="AC1043" s="498">
        <v>4</v>
      </c>
      <c r="AD1043" s="498">
        <v>4</v>
      </c>
      <c r="AE1043" s="498"/>
      <c r="AF1043" s="498"/>
      <c r="AG1043" s="585"/>
      <c r="AH1043" s="498"/>
      <c r="AI1043" s="498">
        <f t="shared" si="83"/>
        <v>4</v>
      </c>
      <c r="AJ1043" s="498">
        <f t="shared" si="84"/>
        <v>4</v>
      </c>
      <c r="AK1043" s="498"/>
      <c r="AL1043" s="498"/>
      <c r="AM1043" s="498"/>
      <c r="AN1043" s="498"/>
      <c r="AO1043" s="498"/>
      <c r="AP1043" s="498"/>
      <c r="AQ1043" s="498"/>
      <c r="AR1043" s="498"/>
      <c r="AS1043" s="498"/>
      <c r="AT1043" s="498"/>
      <c r="AU1043" s="498"/>
      <c r="AV1043" s="498"/>
      <c r="AW1043" s="498"/>
      <c r="AX1043" s="498"/>
      <c r="AY1043" s="498"/>
      <c r="AZ1043" s="498"/>
      <c r="BA1043" s="498">
        <v>18.29</v>
      </c>
      <c r="BB1043" s="498">
        <v>18.29</v>
      </c>
      <c r="BC1043" s="498"/>
      <c r="BD1043" s="498"/>
      <c r="BE1043" s="498"/>
      <c r="BF1043" s="498"/>
      <c r="BG1043" s="256">
        <f t="shared" si="85"/>
        <v>18.29</v>
      </c>
      <c r="BH1043" s="26">
        <f t="shared" si="86"/>
        <v>18.29</v>
      </c>
      <c r="BI1043" s="514">
        <f t="shared" si="82"/>
        <v>2.2862500000000001E-2</v>
      </c>
      <c r="BJ1043" s="515">
        <v>0</v>
      </c>
      <c r="BK1043" s="515">
        <v>0</v>
      </c>
      <c r="BL1043" s="515">
        <v>0</v>
      </c>
      <c r="BM1043" s="515">
        <v>0</v>
      </c>
      <c r="BN1043" s="515">
        <v>0</v>
      </c>
      <c r="BO1043" s="515">
        <v>0</v>
      </c>
      <c r="BP1043" s="515">
        <v>0</v>
      </c>
      <c r="BQ1043" s="515">
        <v>0</v>
      </c>
      <c r="BR1043" s="515">
        <v>0</v>
      </c>
      <c r="BS1043" s="515">
        <v>0</v>
      </c>
      <c r="BT1043" s="515">
        <v>0</v>
      </c>
      <c r="BU1043" s="515">
        <v>0</v>
      </c>
      <c r="BV1043" s="515">
        <v>0</v>
      </c>
      <c r="BW1043" s="515">
        <v>0</v>
      </c>
      <c r="BX1043" s="515">
        <v>0</v>
      </c>
      <c r="BY1043" s="515">
        <v>0</v>
      </c>
      <c r="BZ1043" s="515">
        <v>21469.533599999999</v>
      </c>
      <c r="CA1043" s="515">
        <v>21469.533599999999</v>
      </c>
      <c r="CB1043" s="515">
        <v>0</v>
      </c>
      <c r="CC1043" s="515">
        <v>0</v>
      </c>
      <c r="CD1043" s="515">
        <v>0</v>
      </c>
      <c r="CE1043" s="515">
        <v>0</v>
      </c>
      <c r="CF1043" s="515">
        <v>21469.533599999999</v>
      </c>
      <c r="CG1043" s="516">
        <v>21469.533599999999</v>
      </c>
      <c r="CH1043" s="501">
        <v>0</v>
      </c>
      <c r="CI1043" s="501">
        <v>0</v>
      </c>
      <c r="CJ1043" s="501">
        <v>2803200.0000000009</v>
      </c>
      <c r="CK1043" s="257" t="s">
        <v>1976</v>
      </c>
      <c r="CL1043" s="108">
        <v>0</v>
      </c>
      <c r="CM1043" s="245">
        <v>0</v>
      </c>
      <c r="CN1043" s="109">
        <v>0.8</v>
      </c>
      <c r="CO1043" s="436"/>
      <c r="CP1043" s="436"/>
      <c r="CQ1043" s="436"/>
      <c r="CR1043" s="273"/>
      <c r="CS1043" s="447">
        <v>854.12543691232167</v>
      </c>
      <c r="CT1043" s="448">
        <v>3.6336336336336337</v>
      </c>
      <c r="CU1043" s="441">
        <v>0.65819918278934653</v>
      </c>
      <c r="CV1043" s="442">
        <v>0.33033033033033032</v>
      </c>
      <c r="CW1043" s="450" t="s">
        <v>2271</v>
      </c>
      <c r="CX1043" s="242"/>
      <c r="CY1043" s="436"/>
      <c r="CZ1043" s="436"/>
      <c r="DA1043" s="437"/>
      <c r="DB1043" s="438"/>
      <c r="DC1043" s="457">
        <v>0</v>
      </c>
      <c r="DD1043" s="458">
        <v>0</v>
      </c>
      <c r="DE1043" s="459">
        <v>0</v>
      </c>
      <c r="DF1043" s="357">
        <v>0</v>
      </c>
    </row>
    <row r="1044" spans="1:110" ht="35.25" customHeight="1" x14ac:dyDescent="0.25">
      <c r="A1044" s="401" t="s">
        <v>56</v>
      </c>
      <c r="B1044" s="48" t="s">
        <v>57</v>
      </c>
      <c r="C1044" s="48" t="s">
        <v>1464</v>
      </c>
      <c r="D1044" s="145" t="s">
        <v>1538</v>
      </c>
      <c r="E1044" s="145" t="s">
        <v>1539</v>
      </c>
      <c r="F1044" s="145" t="s">
        <v>1740</v>
      </c>
      <c r="G1044" s="14" t="s">
        <v>1539</v>
      </c>
      <c r="H1044" s="22" t="s">
        <v>1979</v>
      </c>
      <c r="I1044" s="145" t="s">
        <v>1981</v>
      </c>
      <c r="J1044" s="426">
        <v>2.5867139580556642</v>
      </c>
      <c r="K1044" s="426">
        <v>2.9160984787829998</v>
      </c>
      <c r="L1044" s="488">
        <v>884.4</v>
      </c>
      <c r="M1044" s="498"/>
      <c r="N1044" s="498"/>
      <c r="O1044" s="498"/>
      <c r="P1044" s="498"/>
      <c r="Q1044" s="498"/>
      <c r="R1044" s="498"/>
      <c r="S1044" s="498"/>
      <c r="T1044" s="498"/>
      <c r="U1044" s="498"/>
      <c r="V1044" s="498"/>
      <c r="W1044" s="498"/>
      <c r="X1044" s="498"/>
      <c r="Y1044" s="498"/>
      <c r="Z1044" s="498"/>
      <c r="AA1044" s="498"/>
      <c r="AB1044" s="498"/>
      <c r="AC1044" s="498">
        <v>6</v>
      </c>
      <c r="AD1044" s="498">
        <v>6</v>
      </c>
      <c r="AE1044" s="498"/>
      <c r="AF1044" s="498"/>
      <c r="AG1044" s="585"/>
      <c r="AH1044" s="498"/>
      <c r="AI1044" s="498">
        <f t="shared" si="83"/>
        <v>6</v>
      </c>
      <c r="AJ1044" s="498">
        <f t="shared" si="84"/>
        <v>6</v>
      </c>
      <c r="AK1044" s="498"/>
      <c r="AL1044" s="498"/>
      <c r="AM1044" s="498"/>
      <c r="AN1044" s="498"/>
      <c r="AO1044" s="498"/>
      <c r="AP1044" s="498"/>
      <c r="AQ1044" s="498"/>
      <c r="AR1044" s="498"/>
      <c r="AS1044" s="498"/>
      <c r="AT1044" s="498"/>
      <c r="AU1044" s="498"/>
      <c r="AV1044" s="498"/>
      <c r="AW1044" s="498"/>
      <c r="AX1044" s="498"/>
      <c r="AY1044" s="498"/>
      <c r="AZ1044" s="498"/>
      <c r="BA1044" s="498">
        <v>29.12</v>
      </c>
      <c r="BB1044" s="498">
        <v>29.12</v>
      </c>
      <c r="BC1044" s="498"/>
      <c r="BD1044" s="498"/>
      <c r="BE1044" s="498"/>
      <c r="BF1044" s="498"/>
      <c r="BG1044" s="256">
        <f t="shared" si="85"/>
        <v>29.12</v>
      </c>
      <c r="BH1044" s="26">
        <f t="shared" si="86"/>
        <v>29.12</v>
      </c>
      <c r="BI1044" s="514">
        <f t="shared" si="82"/>
        <v>1.1072243346007605E-2</v>
      </c>
      <c r="BJ1044" s="515">
        <v>0</v>
      </c>
      <c r="BK1044" s="515">
        <v>0</v>
      </c>
      <c r="BL1044" s="515">
        <v>0</v>
      </c>
      <c r="BM1044" s="515">
        <v>0</v>
      </c>
      <c r="BN1044" s="515">
        <v>0</v>
      </c>
      <c r="BO1044" s="515">
        <v>0</v>
      </c>
      <c r="BP1044" s="515">
        <v>0</v>
      </c>
      <c r="BQ1044" s="515">
        <v>0</v>
      </c>
      <c r="BR1044" s="515">
        <v>0</v>
      </c>
      <c r="BS1044" s="515">
        <v>0</v>
      </c>
      <c r="BT1044" s="515">
        <v>0</v>
      </c>
      <c r="BU1044" s="515">
        <v>0</v>
      </c>
      <c r="BV1044" s="515">
        <v>0</v>
      </c>
      <c r="BW1044" s="515">
        <v>0</v>
      </c>
      <c r="BX1044" s="515">
        <v>0</v>
      </c>
      <c r="BY1044" s="515">
        <v>0</v>
      </c>
      <c r="BZ1044" s="515">
        <v>34182.220800000003</v>
      </c>
      <c r="CA1044" s="515">
        <v>34182.220800000003</v>
      </c>
      <c r="CB1044" s="515">
        <v>0</v>
      </c>
      <c r="CC1044" s="515">
        <v>0</v>
      </c>
      <c r="CD1044" s="515">
        <v>0</v>
      </c>
      <c r="CE1044" s="515">
        <v>0</v>
      </c>
      <c r="CF1044" s="515">
        <v>34182.220800000003</v>
      </c>
      <c r="CG1044" s="516">
        <v>34182.220800000003</v>
      </c>
      <c r="CH1044" s="501">
        <v>8924751.1294656005</v>
      </c>
      <c r="CI1044" s="501">
        <v>8924751.1294656005</v>
      </c>
      <c r="CJ1044" s="501">
        <v>11284661.2838916</v>
      </c>
      <c r="CK1044" s="257" t="s">
        <v>1976</v>
      </c>
      <c r="CL1044" s="108">
        <v>2.08</v>
      </c>
      <c r="CM1044" s="245">
        <v>2.08</v>
      </c>
      <c r="CN1044" s="109">
        <v>2.63</v>
      </c>
      <c r="CO1044" s="436"/>
      <c r="CP1044" s="436"/>
      <c r="CQ1044" s="436"/>
      <c r="CR1044" s="273"/>
      <c r="CS1044" s="447">
        <v>187.97431254403384</v>
      </c>
      <c r="CT1044" s="448">
        <v>131.88536502683797</v>
      </c>
      <c r="CU1044" s="441">
        <v>0.62178566912332922</v>
      </c>
      <c r="CV1044" s="442">
        <v>0.60897119630697194</v>
      </c>
      <c r="CW1044" s="450" t="s">
        <v>2221</v>
      </c>
      <c r="CX1044" s="242"/>
      <c r="CY1044" s="436"/>
      <c r="CZ1044" s="436"/>
      <c r="DA1044" s="437"/>
      <c r="DB1044" s="438"/>
      <c r="DC1044" s="457">
        <v>15255</v>
      </c>
      <c r="DD1044" s="458">
        <v>0</v>
      </c>
      <c r="DE1044" s="459">
        <v>288716</v>
      </c>
      <c r="DF1044" s="357">
        <v>101323.66666666667</v>
      </c>
    </row>
    <row r="1045" spans="1:110" ht="35.25" customHeight="1" x14ac:dyDescent="0.25">
      <c r="A1045" s="401" t="s">
        <v>56</v>
      </c>
      <c r="B1045" s="48" t="s">
        <v>57</v>
      </c>
      <c r="C1045" s="48" t="s">
        <v>1464</v>
      </c>
      <c r="D1045" s="145" t="s">
        <v>1538</v>
      </c>
      <c r="E1045" s="145" t="s">
        <v>1539</v>
      </c>
      <c r="F1045" s="145" t="s">
        <v>1741</v>
      </c>
      <c r="G1045" s="14" t="s">
        <v>1539</v>
      </c>
      <c r="H1045" s="22" t="s">
        <v>1979</v>
      </c>
      <c r="I1045" s="145" t="s">
        <v>1981</v>
      </c>
      <c r="J1045" s="426">
        <v>2.7452312479643677</v>
      </c>
      <c r="K1045" s="426">
        <v>4.8162878687699999</v>
      </c>
      <c r="L1045" s="488">
        <v>457.9</v>
      </c>
      <c r="M1045" s="498"/>
      <c r="N1045" s="498"/>
      <c r="O1045" s="498"/>
      <c r="P1045" s="498"/>
      <c r="Q1045" s="498"/>
      <c r="R1045" s="498"/>
      <c r="S1045" s="498"/>
      <c r="T1045" s="498"/>
      <c r="U1045" s="498"/>
      <c r="V1045" s="498"/>
      <c r="W1045" s="498"/>
      <c r="X1045" s="498"/>
      <c r="Y1045" s="498"/>
      <c r="Z1045" s="498"/>
      <c r="AA1045" s="498"/>
      <c r="AB1045" s="498"/>
      <c r="AC1045" s="498">
        <v>16</v>
      </c>
      <c r="AD1045" s="498">
        <v>16</v>
      </c>
      <c r="AE1045" s="498"/>
      <c r="AF1045" s="498"/>
      <c r="AG1045" s="585"/>
      <c r="AH1045" s="498"/>
      <c r="AI1045" s="498">
        <f t="shared" si="83"/>
        <v>16</v>
      </c>
      <c r="AJ1045" s="498">
        <f t="shared" si="84"/>
        <v>16</v>
      </c>
      <c r="AK1045" s="498"/>
      <c r="AL1045" s="498"/>
      <c r="AM1045" s="498"/>
      <c r="AN1045" s="498"/>
      <c r="AO1045" s="498"/>
      <c r="AP1045" s="498"/>
      <c r="AQ1045" s="498"/>
      <c r="AR1045" s="498"/>
      <c r="AS1045" s="498"/>
      <c r="AT1045" s="498"/>
      <c r="AU1045" s="498"/>
      <c r="AV1045" s="498"/>
      <c r="AW1045" s="498"/>
      <c r="AX1045" s="498"/>
      <c r="AY1045" s="498"/>
      <c r="AZ1045" s="498"/>
      <c r="BA1045" s="498">
        <v>100.84</v>
      </c>
      <c r="BB1045" s="498">
        <v>100.84</v>
      </c>
      <c r="BC1045" s="498"/>
      <c r="BD1045" s="498"/>
      <c r="BE1045" s="498"/>
      <c r="BF1045" s="498"/>
      <c r="BG1045" s="256">
        <f t="shared" si="85"/>
        <v>100.84</v>
      </c>
      <c r="BH1045" s="26">
        <f t="shared" si="86"/>
        <v>100.84</v>
      </c>
      <c r="BI1045" s="514">
        <f t="shared" si="82"/>
        <v>4.7121495327102803E-2</v>
      </c>
      <c r="BJ1045" s="515">
        <v>0</v>
      </c>
      <c r="BK1045" s="515">
        <v>0</v>
      </c>
      <c r="BL1045" s="515">
        <v>0</v>
      </c>
      <c r="BM1045" s="515">
        <v>0</v>
      </c>
      <c r="BN1045" s="515">
        <v>0</v>
      </c>
      <c r="BO1045" s="515">
        <v>0</v>
      </c>
      <c r="BP1045" s="515">
        <v>0</v>
      </c>
      <c r="BQ1045" s="515">
        <v>0</v>
      </c>
      <c r="BR1045" s="515">
        <v>0</v>
      </c>
      <c r="BS1045" s="515">
        <v>0</v>
      </c>
      <c r="BT1045" s="515">
        <v>0</v>
      </c>
      <c r="BU1045" s="515">
        <v>0</v>
      </c>
      <c r="BV1045" s="515">
        <v>0</v>
      </c>
      <c r="BW1045" s="515">
        <v>0</v>
      </c>
      <c r="BX1045" s="515">
        <v>0</v>
      </c>
      <c r="BY1045" s="515">
        <v>0</v>
      </c>
      <c r="BZ1045" s="515">
        <v>118370.02560000001</v>
      </c>
      <c r="CA1045" s="515">
        <v>118370.02560000001</v>
      </c>
      <c r="CB1045" s="515">
        <v>0</v>
      </c>
      <c r="CC1045" s="515">
        <v>0</v>
      </c>
      <c r="CD1045" s="515">
        <v>0</v>
      </c>
      <c r="CE1045" s="515">
        <v>0</v>
      </c>
      <c r="CF1045" s="515">
        <v>118370.02560000001</v>
      </c>
      <c r="CG1045" s="516">
        <v>118370.02560000001</v>
      </c>
      <c r="CH1045" s="501">
        <v>7057462.8296424001</v>
      </c>
      <c r="CI1045" s="501">
        <v>7057462.8296424001</v>
      </c>
      <c r="CJ1045" s="501">
        <v>7785036.3172344016</v>
      </c>
      <c r="CK1045" s="257" t="s">
        <v>1976</v>
      </c>
      <c r="CL1045" s="108">
        <v>1.94</v>
      </c>
      <c r="CM1045" s="245">
        <v>1.94</v>
      </c>
      <c r="CN1045" s="109">
        <v>2.14</v>
      </c>
      <c r="CO1045" s="436"/>
      <c r="CP1045" s="436"/>
      <c r="CQ1045" s="436"/>
      <c r="CR1045" s="273"/>
      <c r="CS1045" s="447">
        <v>33.295579187849206</v>
      </c>
      <c r="CT1045" s="448">
        <v>32.052267085938375</v>
      </c>
      <c r="CU1045" s="441">
        <v>6.9888125343182075E-2</v>
      </c>
      <c r="CV1045" s="442">
        <v>6.9160190857285794E-2</v>
      </c>
      <c r="CW1045" s="450" t="s">
        <v>2208</v>
      </c>
      <c r="CX1045" s="242"/>
      <c r="CY1045" s="436"/>
      <c r="CZ1045" s="436"/>
      <c r="DA1045" s="437"/>
      <c r="DB1045" s="438"/>
      <c r="DC1045" s="457">
        <v>0</v>
      </c>
      <c r="DD1045" s="458">
        <v>0</v>
      </c>
      <c r="DE1045" s="459">
        <v>0</v>
      </c>
      <c r="DF1045" s="357">
        <v>0</v>
      </c>
    </row>
    <row r="1046" spans="1:110" ht="35.25" customHeight="1" x14ac:dyDescent="0.25">
      <c r="A1046" s="401" t="s">
        <v>56</v>
      </c>
      <c r="B1046" s="48" t="s">
        <v>57</v>
      </c>
      <c r="C1046" s="48" t="s">
        <v>1464</v>
      </c>
      <c r="D1046" s="145" t="s">
        <v>1538</v>
      </c>
      <c r="E1046" s="145" t="s">
        <v>1539</v>
      </c>
      <c r="F1046" s="145" t="s">
        <v>1742</v>
      </c>
      <c r="G1046" s="14" t="s">
        <v>1539</v>
      </c>
      <c r="H1046" s="22" t="s">
        <v>1979</v>
      </c>
      <c r="I1046" s="145" t="s">
        <v>1981</v>
      </c>
      <c r="J1046" s="426">
        <v>2.5795086266961778</v>
      </c>
      <c r="K1046" s="426">
        <v>2.2852272679740002</v>
      </c>
      <c r="L1046" s="488">
        <v>601.4</v>
      </c>
      <c r="M1046" s="498"/>
      <c r="N1046" s="498"/>
      <c r="O1046" s="498"/>
      <c r="P1046" s="498"/>
      <c r="Q1046" s="498"/>
      <c r="R1046" s="498"/>
      <c r="S1046" s="498"/>
      <c r="T1046" s="498"/>
      <c r="U1046" s="498"/>
      <c r="V1046" s="498"/>
      <c r="W1046" s="498"/>
      <c r="X1046" s="498"/>
      <c r="Y1046" s="498"/>
      <c r="Z1046" s="498"/>
      <c r="AA1046" s="498"/>
      <c r="AB1046" s="498"/>
      <c r="AC1046" s="498">
        <v>14</v>
      </c>
      <c r="AD1046" s="498">
        <v>14</v>
      </c>
      <c r="AE1046" s="498"/>
      <c r="AF1046" s="498"/>
      <c r="AG1046" s="585"/>
      <c r="AH1046" s="498"/>
      <c r="AI1046" s="498">
        <f t="shared" si="83"/>
        <v>14</v>
      </c>
      <c r="AJ1046" s="498">
        <f t="shared" si="84"/>
        <v>14</v>
      </c>
      <c r="AK1046" s="498"/>
      <c r="AL1046" s="498"/>
      <c r="AM1046" s="498"/>
      <c r="AN1046" s="498"/>
      <c r="AO1046" s="498"/>
      <c r="AP1046" s="498"/>
      <c r="AQ1046" s="498"/>
      <c r="AR1046" s="498"/>
      <c r="AS1046" s="498"/>
      <c r="AT1046" s="498"/>
      <c r="AU1046" s="498"/>
      <c r="AV1046" s="498"/>
      <c r="AW1046" s="498"/>
      <c r="AX1046" s="498"/>
      <c r="AY1046" s="498"/>
      <c r="AZ1046" s="498"/>
      <c r="BA1046" s="498">
        <v>75.61</v>
      </c>
      <c r="BB1046" s="498">
        <v>75.61</v>
      </c>
      <c r="BC1046" s="498"/>
      <c r="BD1046" s="498"/>
      <c r="BE1046" s="498"/>
      <c r="BF1046" s="498"/>
      <c r="BG1046" s="256">
        <f t="shared" si="85"/>
        <v>75.61</v>
      </c>
      <c r="BH1046" s="26">
        <f t="shared" si="86"/>
        <v>75.61</v>
      </c>
      <c r="BI1046" s="514">
        <f t="shared" si="82"/>
        <v>6.5181034482758624E-2</v>
      </c>
      <c r="BJ1046" s="515">
        <v>0</v>
      </c>
      <c r="BK1046" s="515">
        <v>0</v>
      </c>
      <c r="BL1046" s="515">
        <v>0</v>
      </c>
      <c r="BM1046" s="515">
        <v>0</v>
      </c>
      <c r="BN1046" s="515">
        <v>0</v>
      </c>
      <c r="BO1046" s="515">
        <v>0</v>
      </c>
      <c r="BP1046" s="515">
        <v>0</v>
      </c>
      <c r="BQ1046" s="515">
        <v>0</v>
      </c>
      <c r="BR1046" s="515">
        <v>0</v>
      </c>
      <c r="BS1046" s="515">
        <v>0</v>
      </c>
      <c r="BT1046" s="515">
        <v>0</v>
      </c>
      <c r="BU1046" s="515">
        <v>0</v>
      </c>
      <c r="BV1046" s="515">
        <v>0</v>
      </c>
      <c r="BW1046" s="515">
        <v>0</v>
      </c>
      <c r="BX1046" s="515">
        <v>0</v>
      </c>
      <c r="BY1046" s="515">
        <v>0</v>
      </c>
      <c r="BZ1046" s="515">
        <v>88754.042400000006</v>
      </c>
      <c r="CA1046" s="515">
        <v>88754.042400000006</v>
      </c>
      <c r="CB1046" s="515">
        <v>0</v>
      </c>
      <c r="CC1046" s="515">
        <v>0</v>
      </c>
      <c r="CD1046" s="515">
        <v>0</v>
      </c>
      <c r="CE1046" s="515">
        <v>0</v>
      </c>
      <c r="CF1046" s="515">
        <v>88754.042400000006</v>
      </c>
      <c r="CG1046" s="516">
        <v>88754.042400000006</v>
      </c>
      <c r="CH1046" s="501">
        <v>4446808.3141487995</v>
      </c>
      <c r="CI1046" s="501">
        <v>4446808.3141487995</v>
      </c>
      <c r="CJ1046" s="501">
        <v>4371438.6817055997</v>
      </c>
      <c r="CK1046" s="257" t="s">
        <v>1976</v>
      </c>
      <c r="CL1046" s="108">
        <v>1.18</v>
      </c>
      <c r="CM1046" s="245">
        <v>1.18</v>
      </c>
      <c r="CN1046" s="109">
        <v>1.1599999999999999</v>
      </c>
      <c r="CO1046" s="436"/>
      <c r="CP1046" s="436"/>
      <c r="CQ1046" s="436"/>
      <c r="CR1046" s="273"/>
      <c r="CS1046" s="447">
        <v>320.65892939991335</v>
      </c>
      <c r="CT1046" s="448">
        <v>15.173547662349373</v>
      </c>
      <c r="CU1046" s="441">
        <v>0.41411315042913038</v>
      </c>
      <c r="CV1046" s="442">
        <v>0.34871201422295051</v>
      </c>
      <c r="CW1046" s="450" t="s">
        <v>2246</v>
      </c>
      <c r="CX1046" s="242"/>
      <c r="CY1046" s="436"/>
      <c r="CZ1046" s="436"/>
      <c r="DA1046" s="437"/>
      <c r="DB1046" s="438"/>
      <c r="DC1046" s="457">
        <v>0</v>
      </c>
      <c r="DD1046" s="458">
        <v>0</v>
      </c>
      <c r="DE1046" s="459">
        <v>0</v>
      </c>
      <c r="DF1046" s="357">
        <v>0</v>
      </c>
    </row>
    <row r="1047" spans="1:110" ht="35.25" customHeight="1" x14ac:dyDescent="0.25">
      <c r="A1047" s="401" t="s">
        <v>56</v>
      </c>
      <c r="B1047" s="48" t="s">
        <v>57</v>
      </c>
      <c r="C1047" s="48" t="s">
        <v>1464</v>
      </c>
      <c r="D1047" s="145" t="s">
        <v>1538</v>
      </c>
      <c r="E1047" s="145" t="s">
        <v>1539</v>
      </c>
      <c r="F1047" s="145" t="s">
        <v>1743</v>
      </c>
      <c r="G1047" s="14" t="s">
        <v>1539</v>
      </c>
      <c r="H1047" s="22" t="s">
        <v>1978</v>
      </c>
      <c r="I1047" s="145" t="s">
        <v>1981</v>
      </c>
      <c r="J1047" s="426">
        <v>2.5506873012582316</v>
      </c>
      <c r="K1047" s="426">
        <v>3.9785984765730005</v>
      </c>
      <c r="L1047" s="488">
        <v>482.4</v>
      </c>
      <c r="M1047" s="498"/>
      <c r="N1047" s="498"/>
      <c r="O1047" s="498"/>
      <c r="P1047" s="498"/>
      <c r="Q1047" s="498"/>
      <c r="R1047" s="498"/>
      <c r="S1047" s="498"/>
      <c r="T1047" s="498"/>
      <c r="U1047" s="498"/>
      <c r="V1047" s="498"/>
      <c r="W1047" s="498"/>
      <c r="X1047" s="498"/>
      <c r="Y1047" s="498"/>
      <c r="Z1047" s="498"/>
      <c r="AA1047" s="498"/>
      <c r="AB1047" s="498"/>
      <c r="AC1047" s="498">
        <v>8</v>
      </c>
      <c r="AD1047" s="498">
        <v>8</v>
      </c>
      <c r="AE1047" s="498"/>
      <c r="AF1047" s="498"/>
      <c r="AG1047" s="585"/>
      <c r="AH1047" s="498"/>
      <c r="AI1047" s="498">
        <f t="shared" si="83"/>
        <v>8</v>
      </c>
      <c r="AJ1047" s="498">
        <f t="shared" si="84"/>
        <v>8</v>
      </c>
      <c r="AK1047" s="498"/>
      <c r="AL1047" s="498"/>
      <c r="AM1047" s="498"/>
      <c r="AN1047" s="498"/>
      <c r="AO1047" s="498"/>
      <c r="AP1047" s="498"/>
      <c r="AQ1047" s="498"/>
      <c r="AR1047" s="498"/>
      <c r="AS1047" s="498"/>
      <c r="AT1047" s="498"/>
      <c r="AU1047" s="498"/>
      <c r="AV1047" s="498"/>
      <c r="AW1047" s="498"/>
      <c r="AX1047" s="498"/>
      <c r="AY1047" s="498"/>
      <c r="AZ1047" s="498"/>
      <c r="BA1047" s="498">
        <v>37.96</v>
      </c>
      <c r="BB1047" s="498">
        <v>37.96</v>
      </c>
      <c r="BC1047" s="498"/>
      <c r="BD1047" s="498"/>
      <c r="BE1047" s="498"/>
      <c r="BF1047" s="498"/>
      <c r="BG1047" s="256">
        <f t="shared" si="85"/>
        <v>37.96</v>
      </c>
      <c r="BH1047" s="26">
        <f t="shared" si="86"/>
        <v>37.96</v>
      </c>
      <c r="BI1047" s="514">
        <f t="shared" si="82"/>
        <v>0.22329411764705881</v>
      </c>
      <c r="BJ1047" s="515">
        <v>0</v>
      </c>
      <c r="BK1047" s="515">
        <v>0</v>
      </c>
      <c r="BL1047" s="515">
        <v>0</v>
      </c>
      <c r="BM1047" s="515">
        <v>0</v>
      </c>
      <c r="BN1047" s="515">
        <v>0</v>
      </c>
      <c r="BO1047" s="515">
        <v>0</v>
      </c>
      <c r="BP1047" s="515">
        <v>0</v>
      </c>
      <c r="BQ1047" s="515">
        <v>0</v>
      </c>
      <c r="BR1047" s="515">
        <v>0</v>
      </c>
      <c r="BS1047" s="515">
        <v>0</v>
      </c>
      <c r="BT1047" s="515">
        <v>0</v>
      </c>
      <c r="BU1047" s="515">
        <v>0</v>
      </c>
      <c r="BV1047" s="515">
        <v>0</v>
      </c>
      <c r="BW1047" s="515">
        <v>0</v>
      </c>
      <c r="BX1047" s="515">
        <v>0</v>
      </c>
      <c r="BY1047" s="515">
        <v>0</v>
      </c>
      <c r="BZ1047" s="515">
        <v>44558.966400000005</v>
      </c>
      <c r="CA1047" s="515">
        <v>44558.966400000005</v>
      </c>
      <c r="CB1047" s="515">
        <v>0</v>
      </c>
      <c r="CC1047" s="515">
        <v>0</v>
      </c>
      <c r="CD1047" s="515">
        <v>0</v>
      </c>
      <c r="CE1047" s="515">
        <v>0</v>
      </c>
      <c r="CF1047" s="515">
        <v>44558.966400000005</v>
      </c>
      <c r="CG1047" s="516">
        <v>44558.966400000005</v>
      </c>
      <c r="CH1047" s="501">
        <v>450774.1496376</v>
      </c>
      <c r="CI1047" s="501">
        <v>450774.1496376</v>
      </c>
      <c r="CJ1047" s="501">
        <v>88082.305101599995</v>
      </c>
      <c r="CK1047" s="257" t="s">
        <v>1976</v>
      </c>
      <c r="CL1047" s="108">
        <v>0.87</v>
      </c>
      <c r="CM1047" s="245">
        <v>0.87</v>
      </c>
      <c r="CN1047" s="109">
        <v>0.17</v>
      </c>
      <c r="CO1047" s="436"/>
      <c r="CP1047" s="436"/>
      <c r="CQ1047" s="436"/>
      <c r="CR1047" s="273"/>
      <c r="CS1047" s="447">
        <v>298.4714049375915</v>
      </c>
      <c r="CT1047" s="448">
        <v>225.04456092308126</v>
      </c>
      <c r="CU1047" s="441">
        <v>0.93990776758903671</v>
      </c>
      <c r="CV1047" s="442">
        <v>0.90743238323940822</v>
      </c>
      <c r="CW1047" s="450" t="s">
        <v>2210</v>
      </c>
      <c r="CX1047" s="242"/>
      <c r="CY1047" s="436"/>
      <c r="CZ1047" s="436"/>
      <c r="DA1047" s="437"/>
      <c r="DB1047" s="438"/>
      <c r="DC1047" s="457">
        <v>105013</v>
      </c>
      <c r="DD1047" s="458">
        <v>0</v>
      </c>
      <c r="DE1047" s="459">
        <v>133574</v>
      </c>
      <c r="DF1047" s="357">
        <v>79529</v>
      </c>
    </row>
    <row r="1048" spans="1:110" ht="35.25" customHeight="1" x14ac:dyDescent="0.25">
      <c r="A1048" s="401" t="s">
        <v>56</v>
      </c>
      <c r="B1048" s="48" t="s">
        <v>57</v>
      </c>
      <c r="C1048" s="48" t="s">
        <v>1464</v>
      </c>
      <c r="D1048" s="145" t="s">
        <v>1538</v>
      </c>
      <c r="E1048" s="145" t="s">
        <v>1539</v>
      </c>
      <c r="F1048" s="145" t="s">
        <v>1744</v>
      </c>
      <c r="G1048" s="14" t="s">
        <v>1539</v>
      </c>
      <c r="H1048" s="22" t="s">
        <v>1978</v>
      </c>
      <c r="I1048" s="145" t="s">
        <v>1981</v>
      </c>
      <c r="J1048" s="426">
        <v>2.1255727510485261</v>
      </c>
      <c r="K1048" s="426">
        <v>1.6632575722980001</v>
      </c>
      <c r="L1048" s="488">
        <v>321.7</v>
      </c>
      <c r="M1048" s="498"/>
      <c r="N1048" s="498"/>
      <c r="O1048" s="498"/>
      <c r="P1048" s="498"/>
      <c r="Q1048" s="498"/>
      <c r="R1048" s="498"/>
      <c r="S1048" s="498"/>
      <c r="T1048" s="498"/>
      <c r="U1048" s="498"/>
      <c r="V1048" s="498"/>
      <c r="W1048" s="498"/>
      <c r="X1048" s="498"/>
      <c r="Y1048" s="498">
        <v>1</v>
      </c>
      <c r="Z1048" s="498">
        <v>1</v>
      </c>
      <c r="AA1048" s="498"/>
      <c r="AB1048" s="498"/>
      <c r="AC1048" s="498">
        <v>6</v>
      </c>
      <c r="AD1048" s="498">
        <v>6</v>
      </c>
      <c r="AE1048" s="498"/>
      <c r="AF1048" s="498"/>
      <c r="AG1048" s="585"/>
      <c r="AH1048" s="498"/>
      <c r="AI1048" s="498">
        <f t="shared" si="83"/>
        <v>7</v>
      </c>
      <c r="AJ1048" s="498">
        <f t="shared" si="84"/>
        <v>7</v>
      </c>
      <c r="AK1048" s="498"/>
      <c r="AL1048" s="498"/>
      <c r="AM1048" s="498"/>
      <c r="AN1048" s="498"/>
      <c r="AO1048" s="498"/>
      <c r="AP1048" s="498"/>
      <c r="AQ1048" s="498"/>
      <c r="AR1048" s="498"/>
      <c r="AS1048" s="498"/>
      <c r="AT1048" s="498"/>
      <c r="AU1048" s="498"/>
      <c r="AV1048" s="498"/>
      <c r="AW1048" s="498">
        <v>1.2</v>
      </c>
      <c r="AX1048" s="498">
        <v>1.2</v>
      </c>
      <c r="AY1048" s="498"/>
      <c r="AZ1048" s="498"/>
      <c r="BA1048" s="498">
        <v>147.81</v>
      </c>
      <c r="BB1048" s="498">
        <v>147.81</v>
      </c>
      <c r="BC1048" s="498"/>
      <c r="BD1048" s="498"/>
      <c r="BE1048" s="498"/>
      <c r="BF1048" s="498"/>
      <c r="BG1048" s="256">
        <f t="shared" si="85"/>
        <v>149.01</v>
      </c>
      <c r="BH1048" s="26">
        <f t="shared" si="86"/>
        <v>149.01</v>
      </c>
      <c r="BI1048" s="514">
        <f t="shared" si="82"/>
        <v>0.16932954545454545</v>
      </c>
      <c r="BJ1048" s="515">
        <v>0</v>
      </c>
      <c r="BK1048" s="515">
        <v>0</v>
      </c>
      <c r="BL1048" s="515">
        <v>0</v>
      </c>
      <c r="BM1048" s="515">
        <v>0</v>
      </c>
      <c r="BN1048" s="515">
        <v>0</v>
      </c>
      <c r="BO1048" s="515">
        <v>0</v>
      </c>
      <c r="BP1048" s="515">
        <v>0</v>
      </c>
      <c r="BQ1048" s="515">
        <v>0</v>
      </c>
      <c r="BR1048" s="515">
        <v>0</v>
      </c>
      <c r="BS1048" s="515">
        <v>0</v>
      </c>
      <c r="BT1048" s="515">
        <v>0</v>
      </c>
      <c r="BU1048" s="515">
        <v>0</v>
      </c>
      <c r="BV1048" s="515">
        <v>6054.9119999999994</v>
      </c>
      <c r="BW1048" s="515">
        <v>6054.9119999999994</v>
      </c>
      <c r="BX1048" s="515">
        <v>0</v>
      </c>
      <c r="BY1048" s="515">
        <v>0</v>
      </c>
      <c r="BZ1048" s="515">
        <v>173505.29040000003</v>
      </c>
      <c r="CA1048" s="515">
        <v>173505.29040000003</v>
      </c>
      <c r="CB1048" s="515">
        <v>0</v>
      </c>
      <c r="CC1048" s="515">
        <v>0</v>
      </c>
      <c r="CD1048" s="515">
        <v>0</v>
      </c>
      <c r="CE1048" s="515">
        <v>0</v>
      </c>
      <c r="CF1048" s="515">
        <v>179560.20240000004</v>
      </c>
      <c r="CG1048" s="516">
        <v>179560.20240000004</v>
      </c>
      <c r="CH1048" s="501">
        <v>3329489.071674</v>
      </c>
      <c r="CI1048" s="501">
        <v>3329489.071674</v>
      </c>
      <c r="CJ1048" s="501">
        <v>3617222.6951519996</v>
      </c>
      <c r="CK1048" s="257" t="s">
        <v>1976</v>
      </c>
      <c r="CL1048" s="108">
        <v>0.81</v>
      </c>
      <c r="CM1048" s="245">
        <v>0.81</v>
      </c>
      <c r="CN1048" s="109">
        <v>0.88</v>
      </c>
      <c r="CO1048" s="436"/>
      <c r="CP1048" s="436"/>
      <c r="CQ1048" s="436"/>
      <c r="CR1048" s="273"/>
      <c r="CS1048" s="447">
        <v>40.36690647482019</v>
      </c>
      <c r="CT1048" s="448">
        <v>40.36690647482019</v>
      </c>
      <c r="CU1048" s="441">
        <v>0.11921891058581718</v>
      </c>
      <c r="CV1048" s="442">
        <v>0.11921891058581718</v>
      </c>
      <c r="CW1048" s="450" t="s">
        <v>2213</v>
      </c>
      <c r="CX1048" s="242"/>
      <c r="CY1048" s="436"/>
      <c r="CZ1048" s="436"/>
      <c r="DA1048" s="437"/>
      <c r="DB1048" s="438"/>
      <c r="DC1048" s="457">
        <v>0</v>
      </c>
      <c r="DD1048" s="458">
        <v>39277</v>
      </c>
      <c r="DE1048" s="459">
        <v>0</v>
      </c>
      <c r="DF1048" s="357">
        <v>13092.333333333334</v>
      </c>
    </row>
    <row r="1049" spans="1:110" ht="35.25" customHeight="1" x14ac:dyDescent="0.25">
      <c r="A1049" s="401" t="s">
        <v>56</v>
      </c>
      <c r="B1049" s="48" t="s">
        <v>57</v>
      </c>
      <c r="C1049" s="48" t="s">
        <v>1464</v>
      </c>
      <c r="D1049" s="145" t="s">
        <v>1538</v>
      </c>
      <c r="E1049" s="145" t="s">
        <v>1539</v>
      </c>
      <c r="F1049" s="145" t="s">
        <v>1745</v>
      </c>
      <c r="G1049" s="14" t="s">
        <v>1539</v>
      </c>
      <c r="H1049" s="22" t="s">
        <v>1978</v>
      </c>
      <c r="I1049" s="145" t="s">
        <v>1981</v>
      </c>
      <c r="J1049" s="426">
        <v>2.5290713071797724</v>
      </c>
      <c r="K1049" s="426">
        <v>2.2850378740350004</v>
      </c>
      <c r="L1049" s="488">
        <v>323.39999999999998</v>
      </c>
      <c r="M1049" s="498"/>
      <c r="N1049" s="498"/>
      <c r="O1049" s="498"/>
      <c r="P1049" s="498"/>
      <c r="Q1049" s="498"/>
      <c r="R1049" s="498"/>
      <c r="S1049" s="498"/>
      <c r="T1049" s="498"/>
      <c r="U1049" s="498"/>
      <c r="V1049" s="498"/>
      <c r="W1049" s="498"/>
      <c r="X1049" s="498"/>
      <c r="Y1049" s="498"/>
      <c r="Z1049" s="498"/>
      <c r="AA1049" s="498"/>
      <c r="AB1049" s="498"/>
      <c r="AC1049" s="498">
        <v>1</v>
      </c>
      <c r="AD1049" s="498">
        <v>1</v>
      </c>
      <c r="AE1049" s="498"/>
      <c r="AF1049" s="498"/>
      <c r="AG1049" s="585"/>
      <c r="AH1049" s="498"/>
      <c r="AI1049" s="498">
        <f t="shared" si="83"/>
        <v>1</v>
      </c>
      <c r="AJ1049" s="498">
        <f t="shared" si="84"/>
        <v>1</v>
      </c>
      <c r="AK1049" s="498"/>
      <c r="AL1049" s="498"/>
      <c r="AM1049" s="498"/>
      <c r="AN1049" s="498"/>
      <c r="AO1049" s="498"/>
      <c r="AP1049" s="498"/>
      <c r="AQ1049" s="498"/>
      <c r="AR1049" s="498"/>
      <c r="AS1049" s="498"/>
      <c r="AT1049" s="498"/>
      <c r="AU1049" s="498"/>
      <c r="AV1049" s="498"/>
      <c r="AW1049" s="498"/>
      <c r="AX1049" s="498"/>
      <c r="AY1049" s="498"/>
      <c r="AZ1049" s="498"/>
      <c r="BA1049" s="498">
        <v>7.6</v>
      </c>
      <c r="BB1049" s="498">
        <v>7.6</v>
      </c>
      <c r="BC1049" s="498"/>
      <c r="BD1049" s="498"/>
      <c r="BE1049" s="498"/>
      <c r="BF1049" s="498"/>
      <c r="BG1049" s="256">
        <f t="shared" si="85"/>
        <v>7.6</v>
      </c>
      <c r="BH1049" s="26">
        <f t="shared" si="86"/>
        <v>7.6</v>
      </c>
      <c r="BI1049" s="514">
        <f t="shared" si="82"/>
        <v>4.5508982035928148E-3</v>
      </c>
      <c r="BJ1049" s="515">
        <v>0</v>
      </c>
      <c r="BK1049" s="515">
        <v>0</v>
      </c>
      <c r="BL1049" s="515">
        <v>0</v>
      </c>
      <c r="BM1049" s="515">
        <v>0</v>
      </c>
      <c r="BN1049" s="515">
        <v>0</v>
      </c>
      <c r="BO1049" s="515">
        <v>0</v>
      </c>
      <c r="BP1049" s="515">
        <v>0</v>
      </c>
      <c r="BQ1049" s="515">
        <v>0</v>
      </c>
      <c r="BR1049" s="515">
        <v>0</v>
      </c>
      <c r="BS1049" s="515">
        <v>0</v>
      </c>
      <c r="BT1049" s="515">
        <v>0</v>
      </c>
      <c r="BU1049" s="515">
        <v>0</v>
      </c>
      <c r="BV1049" s="515">
        <v>0</v>
      </c>
      <c r="BW1049" s="515">
        <v>0</v>
      </c>
      <c r="BX1049" s="515">
        <v>0</v>
      </c>
      <c r="BY1049" s="515">
        <v>0</v>
      </c>
      <c r="BZ1049" s="515">
        <v>8921.1840000000011</v>
      </c>
      <c r="CA1049" s="515">
        <v>8921.1840000000011</v>
      </c>
      <c r="CB1049" s="515">
        <v>0</v>
      </c>
      <c r="CC1049" s="515">
        <v>0</v>
      </c>
      <c r="CD1049" s="515">
        <v>0</v>
      </c>
      <c r="CE1049" s="515">
        <v>0</v>
      </c>
      <c r="CF1049" s="515">
        <v>8921.1840000000011</v>
      </c>
      <c r="CG1049" s="516">
        <v>8921.1840000000011</v>
      </c>
      <c r="CH1049" s="501">
        <v>5309278.3312127991</v>
      </c>
      <c r="CI1049" s="501">
        <v>5309278.3312127991</v>
      </c>
      <c r="CJ1049" s="501">
        <v>5277675.4840032002</v>
      </c>
      <c r="CK1049" s="257" t="s">
        <v>1976</v>
      </c>
      <c r="CL1049" s="108">
        <v>1.68</v>
      </c>
      <c r="CM1049" s="245">
        <v>1.68</v>
      </c>
      <c r="CN1049" s="109">
        <v>1.67</v>
      </c>
      <c r="CO1049" s="436"/>
      <c r="CP1049" s="436"/>
      <c r="CQ1049" s="436"/>
      <c r="CR1049" s="273"/>
      <c r="CS1049" s="447">
        <v>117.05587745794548</v>
      </c>
      <c r="CT1049" s="448">
        <v>116.52817841130802</v>
      </c>
      <c r="CU1049" s="441">
        <v>0.39317272274869136</v>
      </c>
      <c r="CV1049" s="442">
        <v>0.39214206054822753</v>
      </c>
      <c r="CW1049" s="450" t="s">
        <v>2210</v>
      </c>
      <c r="CX1049" s="242"/>
      <c r="CY1049" s="436"/>
      <c r="CZ1049" s="436"/>
      <c r="DA1049" s="437"/>
      <c r="DB1049" s="438"/>
      <c r="DC1049" s="457">
        <v>98856</v>
      </c>
      <c r="DD1049" s="458">
        <v>0</v>
      </c>
      <c r="DE1049" s="459">
        <v>16380</v>
      </c>
      <c r="DF1049" s="357">
        <v>38412</v>
      </c>
    </row>
    <row r="1050" spans="1:110" ht="35.25" customHeight="1" x14ac:dyDescent="0.25">
      <c r="A1050" s="401" t="s">
        <v>56</v>
      </c>
      <c r="B1050" s="48" t="s">
        <v>57</v>
      </c>
      <c r="C1050" s="48" t="s">
        <v>1464</v>
      </c>
      <c r="D1050" s="145" t="s">
        <v>1746</v>
      </c>
      <c r="E1050" s="145" t="s">
        <v>1637</v>
      </c>
      <c r="F1050" s="145" t="s">
        <v>1747</v>
      </c>
      <c r="G1050" s="14" t="s">
        <v>1650</v>
      </c>
      <c r="H1050" s="22" t="s">
        <v>1979</v>
      </c>
      <c r="I1050" s="145" t="s">
        <v>1975</v>
      </c>
      <c r="J1050" s="426">
        <v>8.8480083453848515</v>
      </c>
      <c r="K1050" s="426">
        <v>36.800757499211997</v>
      </c>
      <c r="L1050" s="488">
        <v>2729.5</v>
      </c>
      <c r="M1050" s="498"/>
      <c r="N1050" s="498"/>
      <c r="O1050" s="498"/>
      <c r="P1050" s="498"/>
      <c r="Q1050" s="498"/>
      <c r="R1050" s="498"/>
      <c r="S1050" s="498"/>
      <c r="T1050" s="498"/>
      <c r="U1050" s="498"/>
      <c r="V1050" s="498"/>
      <c r="W1050" s="498"/>
      <c r="X1050" s="498"/>
      <c r="Y1050" s="498"/>
      <c r="Z1050" s="498"/>
      <c r="AA1050" s="498"/>
      <c r="AB1050" s="498"/>
      <c r="AC1050" s="498">
        <v>118</v>
      </c>
      <c r="AD1050" s="498">
        <v>118</v>
      </c>
      <c r="AE1050" s="498"/>
      <c r="AF1050" s="498"/>
      <c r="AG1050" s="585"/>
      <c r="AH1050" s="498"/>
      <c r="AI1050" s="498">
        <f t="shared" si="83"/>
        <v>118</v>
      </c>
      <c r="AJ1050" s="498">
        <f t="shared" si="84"/>
        <v>118</v>
      </c>
      <c r="AK1050" s="498"/>
      <c r="AL1050" s="498"/>
      <c r="AM1050" s="498"/>
      <c r="AN1050" s="498"/>
      <c r="AO1050" s="498"/>
      <c r="AP1050" s="498"/>
      <c r="AQ1050" s="498"/>
      <c r="AR1050" s="498"/>
      <c r="AS1050" s="498"/>
      <c r="AT1050" s="498"/>
      <c r="AU1050" s="498"/>
      <c r="AV1050" s="498"/>
      <c r="AW1050" s="498"/>
      <c r="AX1050" s="498"/>
      <c r="AY1050" s="498"/>
      <c r="AZ1050" s="498"/>
      <c r="BA1050" s="498">
        <v>2699.25</v>
      </c>
      <c r="BB1050" s="498">
        <v>2699.25</v>
      </c>
      <c r="BC1050" s="498"/>
      <c r="BD1050" s="498"/>
      <c r="BE1050" s="498"/>
      <c r="BF1050" s="498"/>
      <c r="BG1050" s="256">
        <f t="shared" si="85"/>
        <v>2699.25</v>
      </c>
      <c r="BH1050" s="26">
        <f t="shared" si="86"/>
        <v>2699.25</v>
      </c>
      <c r="BI1050" s="514">
        <f t="shared" si="82"/>
        <v>0.29662087912087914</v>
      </c>
      <c r="BJ1050" s="515">
        <v>0</v>
      </c>
      <c r="BK1050" s="515">
        <v>0</v>
      </c>
      <c r="BL1050" s="515">
        <v>0</v>
      </c>
      <c r="BM1050" s="515">
        <v>0</v>
      </c>
      <c r="BN1050" s="515">
        <v>0</v>
      </c>
      <c r="BO1050" s="515">
        <v>0</v>
      </c>
      <c r="BP1050" s="515">
        <v>0</v>
      </c>
      <c r="BQ1050" s="515">
        <v>0</v>
      </c>
      <c r="BR1050" s="515">
        <v>0</v>
      </c>
      <c r="BS1050" s="515">
        <v>0</v>
      </c>
      <c r="BT1050" s="515">
        <v>0</v>
      </c>
      <c r="BU1050" s="515">
        <v>0</v>
      </c>
      <c r="BV1050" s="515">
        <v>0</v>
      </c>
      <c r="BW1050" s="515">
        <v>0</v>
      </c>
      <c r="BX1050" s="515">
        <v>0</v>
      </c>
      <c r="BY1050" s="515">
        <v>0</v>
      </c>
      <c r="BZ1050" s="515">
        <v>3168487.62</v>
      </c>
      <c r="CA1050" s="515">
        <v>3168487.62</v>
      </c>
      <c r="CB1050" s="515">
        <v>0</v>
      </c>
      <c r="CC1050" s="515">
        <v>0</v>
      </c>
      <c r="CD1050" s="515">
        <v>0</v>
      </c>
      <c r="CE1050" s="515">
        <v>0</v>
      </c>
      <c r="CF1050" s="515">
        <v>3168487.62</v>
      </c>
      <c r="CG1050" s="516">
        <v>3168487.62</v>
      </c>
      <c r="CH1050" s="501">
        <v>23304190.316932797</v>
      </c>
      <c r="CI1050" s="501">
        <v>23304190.316932797</v>
      </c>
      <c r="CJ1050" s="501">
        <v>27940465.333871998</v>
      </c>
      <c r="CK1050" s="257" t="s">
        <v>1976</v>
      </c>
      <c r="CL1050" s="108">
        <v>7.59</v>
      </c>
      <c r="CM1050" s="245">
        <v>7.59</v>
      </c>
      <c r="CN1050" s="109">
        <v>9.1</v>
      </c>
      <c r="CO1050" s="436"/>
      <c r="CP1050" s="436"/>
      <c r="CQ1050" s="436"/>
      <c r="CR1050" s="273"/>
      <c r="CS1050" s="447">
        <v>556.74033328613814</v>
      </c>
      <c r="CT1050" s="448">
        <v>357.72176594454839</v>
      </c>
      <c r="CU1050" s="441">
        <v>1.1965530358236534</v>
      </c>
      <c r="CV1050" s="442">
        <v>1.1492917919759436</v>
      </c>
      <c r="CW1050" s="450" t="s">
        <v>2234</v>
      </c>
      <c r="CX1050" s="242"/>
      <c r="CY1050" s="436"/>
      <c r="CZ1050" s="436"/>
      <c r="DA1050" s="437"/>
      <c r="DB1050" s="438"/>
      <c r="DC1050" s="457">
        <v>12188</v>
      </c>
      <c r="DD1050" s="458">
        <v>126524</v>
      </c>
      <c r="DE1050" s="459">
        <v>988074</v>
      </c>
      <c r="DF1050" s="357">
        <v>375595.33333333331</v>
      </c>
    </row>
    <row r="1051" spans="1:110" ht="35.25" customHeight="1" x14ac:dyDescent="0.25">
      <c r="A1051" s="401" t="s">
        <v>56</v>
      </c>
      <c r="B1051" s="48" t="s">
        <v>57</v>
      </c>
      <c r="C1051" s="48" t="s">
        <v>1464</v>
      </c>
      <c r="D1051" s="145" t="s">
        <v>1746</v>
      </c>
      <c r="E1051" s="145" t="s">
        <v>1637</v>
      </c>
      <c r="F1051" s="145" t="s">
        <v>1748</v>
      </c>
      <c r="G1051" s="14" t="s">
        <v>1637</v>
      </c>
      <c r="H1051" s="22" t="s">
        <v>1978</v>
      </c>
      <c r="I1051" s="145" t="s">
        <v>1975</v>
      </c>
      <c r="J1051" s="426">
        <v>8.8480083453848515</v>
      </c>
      <c r="K1051" s="426">
        <v>34.711931745980998</v>
      </c>
      <c r="L1051" s="488">
        <v>1019.8</v>
      </c>
      <c r="M1051" s="498"/>
      <c r="N1051" s="498"/>
      <c r="O1051" s="498"/>
      <c r="P1051" s="498"/>
      <c r="Q1051" s="498"/>
      <c r="R1051" s="498"/>
      <c r="S1051" s="498"/>
      <c r="T1051" s="498"/>
      <c r="U1051" s="498"/>
      <c r="V1051" s="498"/>
      <c r="W1051" s="498"/>
      <c r="X1051" s="498"/>
      <c r="Y1051" s="498">
        <v>1</v>
      </c>
      <c r="Z1051" s="498">
        <v>1</v>
      </c>
      <c r="AA1051" s="498"/>
      <c r="AB1051" s="498"/>
      <c r="AC1051" s="498">
        <v>36</v>
      </c>
      <c r="AD1051" s="498">
        <v>36</v>
      </c>
      <c r="AE1051" s="498"/>
      <c r="AF1051" s="498"/>
      <c r="AG1051" s="585">
        <v>1</v>
      </c>
      <c r="AH1051" s="498">
        <v>1</v>
      </c>
      <c r="AI1051" s="498">
        <f t="shared" si="83"/>
        <v>38</v>
      </c>
      <c r="AJ1051" s="498">
        <f t="shared" si="84"/>
        <v>38</v>
      </c>
      <c r="AK1051" s="498"/>
      <c r="AL1051" s="498"/>
      <c r="AM1051" s="498"/>
      <c r="AN1051" s="498"/>
      <c r="AO1051" s="498"/>
      <c r="AP1051" s="498"/>
      <c r="AQ1051" s="498"/>
      <c r="AR1051" s="498"/>
      <c r="AS1051" s="498"/>
      <c r="AT1051" s="498"/>
      <c r="AU1051" s="498"/>
      <c r="AV1051" s="498"/>
      <c r="AW1051" s="498">
        <v>1.2</v>
      </c>
      <c r="AX1051" s="498">
        <v>1.2</v>
      </c>
      <c r="AY1051" s="498"/>
      <c r="AZ1051" s="498"/>
      <c r="BA1051" s="498">
        <v>332.61</v>
      </c>
      <c r="BB1051" s="498">
        <v>332.61</v>
      </c>
      <c r="BC1051" s="498"/>
      <c r="BD1051" s="498"/>
      <c r="BE1051" s="498">
        <v>10</v>
      </c>
      <c r="BF1051" s="498">
        <v>10</v>
      </c>
      <c r="BG1051" s="256">
        <f t="shared" si="85"/>
        <v>343.81</v>
      </c>
      <c r="BH1051" s="26">
        <f t="shared" si="86"/>
        <v>343.81</v>
      </c>
      <c r="BI1051" s="514">
        <f t="shared" si="82"/>
        <v>6.6889105058365761E-2</v>
      </c>
      <c r="BJ1051" s="515">
        <v>0</v>
      </c>
      <c r="BK1051" s="515">
        <v>0</v>
      </c>
      <c r="BL1051" s="515">
        <v>0</v>
      </c>
      <c r="BM1051" s="515">
        <v>0</v>
      </c>
      <c r="BN1051" s="515">
        <v>0</v>
      </c>
      <c r="BO1051" s="515">
        <v>0</v>
      </c>
      <c r="BP1051" s="515">
        <v>0</v>
      </c>
      <c r="BQ1051" s="515">
        <v>0</v>
      </c>
      <c r="BR1051" s="515">
        <v>0</v>
      </c>
      <c r="BS1051" s="515">
        <v>0</v>
      </c>
      <c r="BT1051" s="515">
        <v>0</v>
      </c>
      <c r="BU1051" s="515">
        <v>0</v>
      </c>
      <c r="BV1051" s="515">
        <v>6054.9119999999994</v>
      </c>
      <c r="BW1051" s="515">
        <v>6054.9119999999994</v>
      </c>
      <c r="BX1051" s="515">
        <v>0</v>
      </c>
      <c r="BY1051" s="515">
        <v>0</v>
      </c>
      <c r="BZ1051" s="515">
        <v>390430.92240000004</v>
      </c>
      <c r="CA1051" s="515">
        <v>390430.92240000004</v>
      </c>
      <c r="CB1051" s="515">
        <v>0</v>
      </c>
      <c r="CC1051" s="515">
        <v>0</v>
      </c>
      <c r="CD1051" s="515">
        <v>32762.400000000001</v>
      </c>
      <c r="CE1051" s="515">
        <v>32762.400000000001</v>
      </c>
      <c r="CF1051" s="515">
        <v>429248.23440000007</v>
      </c>
      <c r="CG1051" s="516">
        <v>429248.23440000007</v>
      </c>
      <c r="CH1051" s="501">
        <v>8930233.3067087997</v>
      </c>
      <c r="CI1051" s="501">
        <v>8930233.3067087997</v>
      </c>
      <c r="CJ1051" s="501">
        <v>10044069.846057599</v>
      </c>
      <c r="CK1051" s="257" t="s">
        <v>1976</v>
      </c>
      <c r="CL1051" s="108">
        <v>4.57</v>
      </c>
      <c r="CM1051" s="245">
        <v>4.57</v>
      </c>
      <c r="CN1051" s="109">
        <v>5.14</v>
      </c>
      <c r="CO1051" s="436"/>
      <c r="CP1051" s="436"/>
      <c r="CQ1051" s="436"/>
      <c r="CR1051" s="273"/>
      <c r="CS1051" s="447">
        <v>1116.57863030873</v>
      </c>
      <c r="CT1051" s="448">
        <v>378.97366177068966</v>
      </c>
      <c r="CU1051" s="441">
        <v>2.6218960408851282</v>
      </c>
      <c r="CV1051" s="442">
        <v>2.1508655595580053</v>
      </c>
      <c r="CW1051" s="450" t="s">
        <v>2234</v>
      </c>
      <c r="CX1051" s="242"/>
      <c r="CY1051" s="436"/>
      <c r="CZ1051" s="436"/>
      <c r="DA1051" s="437"/>
      <c r="DB1051" s="438"/>
      <c r="DC1051" s="457">
        <v>195520</v>
      </c>
      <c r="DD1051" s="458">
        <v>123560</v>
      </c>
      <c r="DE1051" s="459">
        <v>755054</v>
      </c>
      <c r="DF1051" s="357">
        <v>358044.66666666669</v>
      </c>
    </row>
    <row r="1052" spans="1:110" ht="35.25" customHeight="1" x14ac:dyDescent="0.25">
      <c r="A1052" s="401" t="s">
        <v>56</v>
      </c>
      <c r="B1052" s="48" t="s">
        <v>57</v>
      </c>
      <c r="C1052" s="48" t="s">
        <v>1464</v>
      </c>
      <c r="D1052" s="145" t="s">
        <v>1746</v>
      </c>
      <c r="E1052" s="145" t="s">
        <v>1637</v>
      </c>
      <c r="F1052" s="145" t="s">
        <v>1749</v>
      </c>
      <c r="G1052" s="14" t="s">
        <v>1650</v>
      </c>
      <c r="H1052" s="22" t="s">
        <v>1979</v>
      </c>
      <c r="I1052" s="145" t="s">
        <v>1975</v>
      </c>
      <c r="J1052" s="426">
        <v>11.660166036553681</v>
      </c>
      <c r="K1052" s="426">
        <v>5.5092802915709997</v>
      </c>
      <c r="L1052" s="488">
        <v>211</v>
      </c>
      <c r="M1052" s="498"/>
      <c r="N1052" s="498"/>
      <c r="O1052" s="498"/>
      <c r="P1052" s="498"/>
      <c r="Q1052" s="498"/>
      <c r="R1052" s="498"/>
      <c r="S1052" s="498"/>
      <c r="T1052" s="498"/>
      <c r="U1052" s="498"/>
      <c r="V1052" s="498"/>
      <c r="W1052" s="498"/>
      <c r="X1052" s="498"/>
      <c r="Y1052" s="498"/>
      <c r="Z1052" s="498"/>
      <c r="AA1052" s="498"/>
      <c r="AB1052" s="498"/>
      <c r="AC1052" s="498">
        <v>13</v>
      </c>
      <c r="AD1052" s="498">
        <v>13</v>
      </c>
      <c r="AE1052" s="498"/>
      <c r="AF1052" s="498"/>
      <c r="AG1052" s="585"/>
      <c r="AH1052" s="498"/>
      <c r="AI1052" s="498">
        <f t="shared" si="83"/>
        <v>13</v>
      </c>
      <c r="AJ1052" s="498">
        <f t="shared" si="84"/>
        <v>13</v>
      </c>
      <c r="AK1052" s="498"/>
      <c r="AL1052" s="498"/>
      <c r="AM1052" s="498"/>
      <c r="AN1052" s="498"/>
      <c r="AO1052" s="498"/>
      <c r="AP1052" s="498"/>
      <c r="AQ1052" s="498"/>
      <c r="AR1052" s="498"/>
      <c r="AS1052" s="498"/>
      <c r="AT1052" s="498"/>
      <c r="AU1052" s="498"/>
      <c r="AV1052" s="498"/>
      <c r="AW1052" s="498"/>
      <c r="AX1052" s="498"/>
      <c r="AY1052" s="498"/>
      <c r="AZ1052" s="498"/>
      <c r="BA1052" s="498">
        <v>884.34</v>
      </c>
      <c r="BB1052" s="498">
        <v>884.34</v>
      </c>
      <c r="BC1052" s="498"/>
      <c r="BD1052" s="498"/>
      <c r="BE1052" s="498"/>
      <c r="BF1052" s="498"/>
      <c r="BG1052" s="256">
        <f t="shared" si="85"/>
        <v>884.34</v>
      </c>
      <c r="BH1052" s="26">
        <f t="shared" si="86"/>
        <v>884.34</v>
      </c>
      <c r="BI1052" s="514">
        <f t="shared" si="82"/>
        <v>0.12333891213389121</v>
      </c>
      <c r="BJ1052" s="515">
        <v>0</v>
      </c>
      <c r="BK1052" s="515">
        <v>0</v>
      </c>
      <c r="BL1052" s="515">
        <v>0</v>
      </c>
      <c r="BM1052" s="515">
        <v>0</v>
      </c>
      <c r="BN1052" s="515">
        <v>0</v>
      </c>
      <c r="BO1052" s="515">
        <v>0</v>
      </c>
      <c r="BP1052" s="515">
        <v>0</v>
      </c>
      <c r="BQ1052" s="515">
        <v>0</v>
      </c>
      <c r="BR1052" s="515">
        <v>0</v>
      </c>
      <c r="BS1052" s="515">
        <v>0</v>
      </c>
      <c r="BT1052" s="515">
        <v>0</v>
      </c>
      <c r="BU1052" s="515">
        <v>0</v>
      </c>
      <c r="BV1052" s="515">
        <v>0</v>
      </c>
      <c r="BW1052" s="515">
        <v>0</v>
      </c>
      <c r="BX1052" s="515">
        <v>0</v>
      </c>
      <c r="BY1052" s="515">
        <v>0</v>
      </c>
      <c r="BZ1052" s="515">
        <v>1038073.6656000001</v>
      </c>
      <c r="CA1052" s="515">
        <v>1038073.6656000001</v>
      </c>
      <c r="CB1052" s="515">
        <v>0</v>
      </c>
      <c r="CC1052" s="515">
        <v>0</v>
      </c>
      <c r="CD1052" s="515">
        <v>0</v>
      </c>
      <c r="CE1052" s="515">
        <v>0</v>
      </c>
      <c r="CF1052" s="515">
        <v>1038073.6656000001</v>
      </c>
      <c r="CG1052" s="516">
        <v>1038073.6656000001</v>
      </c>
      <c r="CH1052" s="501">
        <v>9625740.208809603</v>
      </c>
      <c r="CI1052" s="501">
        <v>9625740.208809603</v>
      </c>
      <c r="CJ1052" s="501">
        <v>10441234.084291199</v>
      </c>
      <c r="CK1052" s="257" t="s">
        <v>1976</v>
      </c>
      <c r="CL1052" s="108">
        <v>6.61</v>
      </c>
      <c r="CM1052" s="245">
        <v>6.61</v>
      </c>
      <c r="CN1052" s="109">
        <v>7.17</v>
      </c>
      <c r="CO1052" s="436"/>
      <c r="CP1052" s="436"/>
      <c r="CQ1052" s="436"/>
      <c r="CR1052" s="273"/>
      <c r="CS1052" s="447">
        <v>247.48102291551754</v>
      </c>
      <c r="CT1052" s="448">
        <v>49.706230343411939</v>
      </c>
      <c r="CU1052" s="441">
        <v>1.3393376646966331</v>
      </c>
      <c r="CV1052" s="442">
        <v>1.0027118251075384</v>
      </c>
      <c r="CW1052" s="450" t="s">
        <v>2223</v>
      </c>
      <c r="CX1052" s="242"/>
      <c r="CY1052" s="436"/>
      <c r="CZ1052" s="436"/>
      <c r="DA1052" s="437"/>
      <c r="DB1052" s="438"/>
      <c r="DC1052" s="457">
        <v>10479</v>
      </c>
      <c r="DD1052" s="458">
        <v>7867</v>
      </c>
      <c r="DE1052" s="459">
        <v>9752</v>
      </c>
      <c r="DF1052" s="357">
        <v>9366</v>
      </c>
    </row>
    <row r="1053" spans="1:110" ht="35.25" customHeight="1" x14ac:dyDescent="0.25">
      <c r="A1053" s="401" t="s">
        <v>56</v>
      </c>
      <c r="B1053" s="48" t="s">
        <v>57</v>
      </c>
      <c r="C1053" s="48" t="s">
        <v>1464</v>
      </c>
      <c r="D1053" s="145" t="s">
        <v>1746</v>
      </c>
      <c r="E1053" s="145" t="s">
        <v>1637</v>
      </c>
      <c r="F1053" s="145" t="s">
        <v>1750</v>
      </c>
      <c r="G1053" s="14" t="s">
        <v>1650</v>
      </c>
      <c r="H1053" s="22" t="s">
        <v>1978</v>
      </c>
      <c r="I1053" s="145" t="s">
        <v>1975</v>
      </c>
      <c r="J1053" s="426">
        <v>11.774481389853227</v>
      </c>
      <c r="K1053" s="426">
        <v>10.758712098834001</v>
      </c>
      <c r="L1053" s="488">
        <v>217.6</v>
      </c>
      <c r="M1053" s="498"/>
      <c r="N1053" s="498"/>
      <c r="O1053" s="498"/>
      <c r="P1053" s="498"/>
      <c r="Q1053" s="498"/>
      <c r="R1053" s="498"/>
      <c r="S1053" s="498"/>
      <c r="T1053" s="498"/>
      <c r="U1053" s="498"/>
      <c r="V1053" s="498"/>
      <c r="W1053" s="498"/>
      <c r="X1053" s="498"/>
      <c r="Y1053" s="498"/>
      <c r="Z1053" s="498"/>
      <c r="AA1053" s="498"/>
      <c r="AB1053" s="498"/>
      <c r="AC1053" s="498">
        <v>10</v>
      </c>
      <c r="AD1053" s="498">
        <v>10</v>
      </c>
      <c r="AE1053" s="498"/>
      <c r="AF1053" s="498"/>
      <c r="AG1053" s="585"/>
      <c r="AH1053" s="498"/>
      <c r="AI1053" s="498">
        <f t="shared" si="83"/>
        <v>10</v>
      </c>
      <c r="AJ1053" s="498">
        <f t="shared" si="84"/>
        <v>10</v>
      </c>
      <c r="AK1053" s="498"/>
      <c r="AL1053" s="498"/>
      <c r="AM1053" s="498"/>
      <c r="AN1053" s="498"/>
      <c r="AO1053" s="498"/>
      <c r="AP1053" s="498"/>
      <c r="AQ1053" s="498"/>
      <c r="AR1053" s="498"/>
      <c r="AS1053" s="498"/>
      <c r="AT1053" s="498"/>
      <c r="AU1053" s="498"/>
      <c r="AV1053" s="498"/>
      <c r="AW1053" s="498"/>
      <c r="AX1053" s="498"/>
      <c r="AY1053" s="498"/>
      <c r="AZ1053" s="498"/>
      <c r="BA1053" s="498">
        <v>162</v>
      </c>
      <c r="BB1053" s="498">
        <v>162</v>
      </c>
      <c r="BC1053" s="498"/>
      <c r="BD1053" s="498"/>
      <c r="BE1053" s="498"/>
      <c r="BF1053" s="498"/>
      <c r="BG1053" s="256">
        <f t="shared" si="85"/>
        <v>162</v>
      </c>
      <c r="BH1053" s="26">
        <f t="shared" si="86"/>
        <v>162</v>
      </c>
      <c r="BI1053" s="514">
        <f t="shared" si="82"/>
        <v>1.7704918032786884E-2</v>
      </c>
      <c r="BJ1053" s="515">
        <v>0</v>
      </c>
      <c r="BK1053" s="515">
        <v>0</v>
      </c>
      <c r="BL1053" s="515">
        <v>0</v>
      </c>
      <c r="BM1053" s="515">
        <v>0</v>
      </c>
      <c r="BN1053" s="515">
        <v>0</v>
      </c>
      <c r="BO1053" s="515">
        <v>0</v>
      </c>
      <c r="BP1053" s="515">
        <v>0</v>
      </c>
      <c r="BQ1053" s="515">
        <v>0</v>
      </c>
      <c r="BR1053" s="515">
        <v>0</v>
      </c>
      <c r="BS1053" s="515">
        <v>0</v>
      </c>
      <c r="BT1053" s="515">
        <v>0</v>
      </c>
      <c r="BU1053" s="515">
        <v>0</v>
      </c>
      <c r="BV1053" s="515">
        <v>0</v>
      </c>
      <c r="BW1053" s="515">
        <v>0</v>
      </c>
      <c r="BX1053" s="515">
        <v>0</v>
      </c>
      <c r="BY1053" s="515">
        <v>0</v>
      </c>
      <c r="BZ1053" s="515">
        <v>190162.08000000002</v>
      </c>
      <c r="CA1053" s="515">
        <v>190162.08000000002</v>
      </c>
      <c r="CB1053" s="515">
        <v>0</v>
      </c>
      <c r="CC1053" s="515">
        <v>0</v>
      </c>
      <c r="CD1053" s="515">
        <v>0</v>
      </c>
      <c r="CE1053" s="515">
        <v>0</v>
      </c>
      <c r="CF1053" s="515">
        <v>190162.08000000002</v>
      </c>
      <c r="CG1053" s="516">
        <v>190162.08000000002</v>
      </c>
      <c r="CH1053" s="501">
        <v>36468836.707632005</v>
      </c>
      <c r="CI1053" s="501">
        <v>36468836.707632005</v>
      </c>
      <c r="CJ1053" s="501">
        <v>41920836.165179998</v>
      </c>
      <c r="CK1053" s="257" t="s">
        <v>1976</v>
      </c>
      <c r="CL1053" s="108">
        <v>7.96</v>
      </c>
      <c r="CM1053" s="245">
        <v>7.96</v>
      </c>
      <c r="CN1053" s="109">
        <v>9.15</v>
      </c>
      <c r="CO1053" s="436"/>
      <c r="CP1053" s="436"/>
      <c r="CQ1053" s="436"/>
      <c r="CR1053" s="273"/>
      <c r="CS1053" s="447">
        <v>755.31620397345534</v>
      </c>
      <c r="CT1053" s="448">
        <v>93.361397385939924</v>
      </c>
      <c r="CU1053" s="441">
        <v>1.1214208609467378</v>
      </c>
      <c r="CV1053" s="442">
        <v>1.0310340359754622</v>
      </c>
      <c r="CW1053" s="450" t="s">
        <v>2241</v>
      </c>
      <c r="CX1053" s="242"/>
      <c r="CY1053" s="436"/>
      <c r="CZ1053" s="436"/>
      <c r="DA1053" s="437"/>
      <c r="DB1053" s="438"/>
      <c r="DC1053" s="457">
        <v>2457</v>
      </c>
      <c r="DD1053" s="458">
        <v>11739</v>
      </c>
      <c r="DE1053" s="459">
        <v>5162</v>
      </c>
      <c r="DF1053" s="357">
        <v>6452.666666666667</v>
      </c>
    </row>
    <row r="1054" spans="1:110" ht="35.25" customHeight="1" x14ac:dyDescent="0.25">
      <c r="A1054" s="401" t="s">
        <v>56</v>
      </c>
      <c r="B1054" s="48" t="s">
        <v>57</v>
      </c>
      <c r="C1054" s="48" t="s">
        <v>1464</v>
      </c>
      <c r="D1054" s="145" t="s">
        <v>1751</v>
      </c>
      <c r="E1054" s="145" t="s">
        <v>1470</v>
      </c>
      <c r="F1054" s="145" t="s">
        <v>1752</v>
      </c>
      <c r="G1054" s="14" t="s">
        <v>1470</v>
      </c>
      <c r="H1054" s="22" t="s">
        <v>1979</v>
      </c>
      <c r="I1054" s="145" t="s">
        <v>1975</v>
      </c>
      <c r="J1054" s="426">
        <v>8.8480083453848515</v>
      </c>
      <c r="K1054" s="426">
        <v>6.2634469566690001</v>
      </c>
      <c r="L1054" s="488">
        <v>1482.5</v>
      </c>
      <c r="M1054" s="498"/>
      <c r="N1054" s="498"/>
      <c r="O1054" s="498"/>
      <c r="P1054" s="498"/>
      <c r="Q1054" s="498"/>
      <c r="R1054" s="498"/>
      <c r="S1054" s="498"/>
      <c r="T1054" s="498"/>
      <c r="U1054" s="498"/>
      <c r="V1054" s="498"/>
      <c r="W1054" s="498"/>
      <c r="X1054" s="498"/>
      <c r="Y1054" s="498"/>
      <c r="Z1054" s="498"/>
      <c r="AA1054" s="498"/>
      <c r="AB1054" s="498"/>
      <c r="AC1054" s="498">
        <v>32</v>
      </c>
      <c r="AD1054" s="498">
        <v>32</v>
      </c>
      <c r="AE1054" s="498"/>
      <c r="AF1054" s="498"/>
      <c r="AG1054" s="585"/>
      <c r="AH1054" s="498"/>
      <c r="AI1054" s="498">
        <f t="shared" si="83"/>
        <v>32</v>
      </c>
      <c r="AJ1054" s="498">
        <f t="shared" si="84"/>
        <v>32</v>
      </c>
      <c r="AK1054" s="498"/>
      <c r="AL1054" s="498"/>
      <c r="AM1054" s="498"/>
      <c r="AN1054" s="498"/>
      <c r="AO1054" s="498"/>
      <c r="AP1054" s="498"/>
      <c r="AQ1054" s="498"/>
      <c r="AR1054" s="498"/>
      <c r="AS1054" s="498"/>
      <c r="AT1054" s="498"/>
      <c r="AU1054" s="498"/>
      <c r="AV1054" s="498"/>
      <c r="AW1054" s="498"/>
      <c r="AX1054" s="498"/>
      <c r="AY1054" s="498"/>
      <c r="AZ1054" s="498"/>
      <c r="BA1054" s="498">
        <v>190.17</v>
      </c>
      <c r="BB1054" s="498">
        <v>190.17</v>
      </c>
      <c r="BC1054" s="498"/>
      <c r="BD1054" s="498"/>
      <c r="BE1054" s="498"/>
      <c r="BF1054" s="498"/>
      <c r="BG1054" s="256">
        <f t="shared" si="85"/>
        <v>190.17</v>
      </c>
      <c r="BH1054" s="26">
        <f t="shared" si="86"/>
        <v>190.17</v>
      </c>
      <c r="BI1054" s="514">
        <f t="shared" si="82"/>
        <v>2.4826370757180152E-2</v>
      </c>
      <c r="BJ1054" s="515">
        <v>0</v>
      </c>
      <c r="BK1054" s="515">
        <v>0</v>
      </c>
      <c r="BL1054" s="515">
        <v>0</v>
      </c>
      <c r="BM1054" s="515">
        <v>0</v>
      </c>
      <c r="BN1054" s="515">
        <v>0</v>
      </c>
      <c r="BO1054" s="515">
        <v>0</v>
      </c>
      <c r="BP1054" s="515">
        <v>0</v>
      </c>
      <c r="BQ1054" s="515">
        <v>0</v>
      </c>
      <c r="BR1054" s="515">
        <v>0</v>
      </c>
      <c r="BS1054" s="515">
        <v>0</v>
      </c>
      <c r="BT1054" s="515">
        <v>0</v>
      </c>
      <c r="BU1054" s="515">
        <v>0</v>
      </c>
      <c r="BV1054" s="515">
        <v>0</v>
      </c>
      <c r="BW1054" s="515">
        <v>0</v>
      </c>
      <c r="BX1054" s="515">
        <v>0</v>
      </c>
      <c r="BY1054" s="515">
        <v>0</v>
      </c>
      <c r="BZ1054" s="515">
        <v>223229.15280000001</v>
      </c>
      <c r="CA1054" s="515">
        <v>223229.15280000001</v>
      </c>
      <c r="CB1054" s="515">
        <v>0</v>
      </c>
      <c r="CC1054" s="515">
        <v>0</v>
      </c>
      <c r="CD1054" s="515">
        <v>0</v>
      </c>
      <c r="CE1054" s="515">
        <v>0</v>
      </c>
      <c r="CF1054" s="515">
        <v>223229.15280000001</v>
      </c>
      <c r="CG1054" s="516">
        <v>223229.15280000001</v>
      </c>
      <c r="CH1054" s="501">
        <v>29624572.598124001</v>
      </c>
      <c r="CI1054" s="501">
        <v>29624572.598124001</v>
      </c>
      <c r="CJ1054" s="501">
        <v>33869287.477855198</v>
      </c>
      <c r="CK1054" s="257" t="s">
        <v>1976</v>
      </c>
      <c r="CL1054" s="108">
        <v>6.7</v>
      </c>
      <c r="CM1054" s="245">
        <v>6.7</v>
      </c>
      <c r="CN1054" s="109">
        <v>7.66</v>
      </c>
      <c r="CO1054" s="436"/>
      <c r="CP1054" s="436"/>
      <c r="CQ1054" s="436"/>
      <c r="CR1054" s="273"/>
      <c r="CS1054" s="447">
        <v>71.496481236661026</v>
      </c>
      <c r="CT1054" s="448">
        <v>71.470635727609277</v>
      </c>
      <c r="CU1054" s="441">
        <v>1.0103263174633081</v>
      </c>
      <c r="CV1054" s="442">
        <v>1.0100934750394186</v>
      </c>
      <c r="CW1054" s="450" t="s">
        <v>2227</v>
      </c>
      <c r="CX1054" s="242"/>
      <c r="CY1054" s="436"/>
      <c r="CZ1054" s="436"/>
      <c r="DA1054" s="437"/>
      <c r="DB1054" s="438"/>
      <c r="DC1054" s="457">
        <v>0</v>
      </c>
      <c r="DD1054" s="458">
        <v>16808</v>
      </c>
      <c r="DE1054" s="459">
        <v>39034</v>
      </c>
      <c r="DF1054" s="357">
        <v>18614</v>
      </c>
    </row>
    <row r="1055" spans="1:110" ht="35.25" customHeight="1" x14ac:dyDescent="0.25">
      <c r="A1055" s="401" t="s">
        <v>56</v>
      </c>
      <c r="B1055" s="48" t="s">
        <v>57</v>
      </c>
      <c r="C1055" s="48" t="s">
        <v>1464</v>
      </c>
      <c r="D1055" s="145" t="s">
        <v>1751</v>
      </c>
      <c r="E1055" s="145" t="s">
        <v>1470</v>
      </c>
      <c r="F1055" s="145" t="s">
        <v>1753</v>
      </c>
      <c r="G1055" s="14" t="s">
        <v>1754</v>
      </c>
      <c r="H1055" s="22" t="s">
        <v>1978</v>
      </c>
      <c r="I1055" s="145" t="s">
        <v>1975</v>
      </c>
      <c r="J1055" s="426">
        <v>7.4990871764502112</v>
      </c>
      <c r="K1055" s="426">
        <v>10.786174219989</v>
      </c>
      <c r="L1055" s="488">
        <v>874.5</v>
      </c>
      <c r="M1055" s="498"/>
      <c r="N1055" s="498"/>
      <c r="O1055" s="498"/>
      <c r="P1055" s="498"/>
      <c r="Q1055" s="498"/>
      <c r="R1055" s="498"/>
      <c r="S1055" s="498"/>
      <c r="T1055" s="498"/>
      <c r="U1055" s="498"/>
      <c r="V1055" s="498"/>
      <c r="W1055" s="498"/>
      <c r="X1055" s="498"/>
      <c r="Y1055" s="498"/>
      <c r="Z1055" s="498"/>
      <c r="AA1055" s="498"/>
      <c r="AB1055" s="498"/>
      <c r="AC1055" s="498">
        <v>40</v>
      </c>
      <c r="AD1055" s="498">
        <v>40</v>
      </c>
      <c r="AE1055" s="498"/>
      <c r="AF1055" s="498"/>
      <c r="AG1055" s="585"/>
      <c r="AH1055" s="498"/>
      <c r="AI1055" s="498">
        <f t="shared" si="83"/>
        <v>40</v>
      </c>
      <c r="AJ1055" s="498">
        <f t="shared" si="84"/>
        <v>40</v>
      </c>
      <c r="AK1055" s="498"/>
      <c r="AL1055" s="498"/>
      <c r="AM1055" s="498"/>
      <c r="AN1055" s="498"/>
      <c r="AO1055" s="498"/>
      <c r="AP1055" s="498"/>
      <c r="AQ1055" s="498"/>
      <c r="AR1055" s="498"/>
      <c r="AS1055" s="498"/>
      <c r="AT1055" s="498"/>
      <c r="AU1055" s="498"/>
      <c r="AV1055" s="498"/>
      <c r="AW1055" s="498"/>
      <c r="AX1055" s="498"/>
      <c r="AY1055" s="498"/>
      <c r="AZ1055" s="498"/>
      <c r="BA1055" s="498">
        <v>244.2</v>
      </c>
      <c r="BB1055" s="498">
        <v>244.2</v>
      </c>
      <c r="BC1055" s="498"/>
      <c r="BD1055" s="498"/>
      <c r="BE1055" s="498"/>
      <c r="BF1055" s="498"/>
      <c r="BG1055" s="256">
        <f t="shared" si="85"/>
        <v>244.2</v>
      </c>
      <c r="BH1055" s="26">
        <f t="shared" si="86"/>
        <v>244.2</v>
      </c>
      <c r="BI1055" s="514">
        <f t="shared" si="82"/>
        <v>4.0564784053156146E-2</v>
      </c>
      <c r="BJ1055" s="515">
        <v>0</v>
      </c>
      <c r="BK1055" s="515">
        <v>0</v>
      </c>
      <c r="BL1055" s="515">
        <v>0</v>
      </c>
      <c r="BM1055" s="515">
        <v>0</v>
      </c>
      <c r="BN1055" s="515">
        <v>0</v>
      </c>
      <c r="BO1055" s="515">
        <v>0</v>
      </c>
      <c r="BP1055" s="515">
        <v>0</v>
      </c>
      <c r="BQ1055" s="515">
        <v>0</v>
      </c>
      <c r="BR1055" s="515">
        <v>0</v>
      </c>
      <c r="BS1055" s="515">
        <v>0</v>
      </c>
      <c r="BT1055" s="515">
        <v>0</v>
      </c>
      <c r="BU1055" s="515">
        <v>0</v>
      </c>
      <c r="BV1055" s="515">
        <v>0</v>
      </c>
      <c r="BW1055" s="515">
        <v>0</v>
      </c>
      <c r="BX1055" s="515">
        <v>0</v>
      </c>
      <c r="BY1055" s="515">
        <v>0</v>
      </c>
      <c r="BZ1055" s="515">
        <v>286651.728</v>
      </c>
      <c r="CA1055" s="515">
        <v>286651.728</v>
      </c>
      <c r="CB1055" s="515">
        <v>0</v>
      </c>
      <c r="CC1055" s="515">
        <v>0</v>
      </c>
      <c r="CD1055" s="515">
        <v>0</v>
      </c>
      <c r="CE1055" s="515">
        <v>0</v>
      </c>
      <c r="CF1055" s="515">
        <v>286651.728</v>
      </c>
      <c r="CG1055" s="516">
        <v>286651.728</v>
      </c>
      <c r="CH1055" s="501">
        <v>20208694.908300001</v>
      </c>
      <c r="CI1055" s="501">
        <v>20208694.908300001</v>
      </c>
      <c r="CJ1055" s="501">
        <v>18803144.257799998</v>
      </c>
      <c r="CK1055" s="257" t="s">
        <v>1976</v>
      </c>
      <c r="CL1055" s="108">
        <v>6.47</v>
      </c>
      <c r="CM1055" s="245">
        <v>6.47</v>
      </c>
      <c r="CN1055" s="109">
        <v>6.02</v>
      </c>
      <c r="CO1055" s="436"/>
      <c r="CP1055" s="436"/>
      <c r="CQ1055" s="436"/>
      <c r="CR1055" s="273"/>
      <c r="CS1055" s="447">
        <v>713.97432201976881</v>
      </c>
      <c r="CT1055" s="448">
        <v>58.34634412764003</v>
      </c>
      <c r="CU1055" s="441">
        <v>1.1736668820235996</v>
      </c>
      <c r="CV1055" s="442">
        <v>0.94191540498910376</v>
      </c>
      <c r="CW1055" s="450" t="s">
        <v>2228</v>
      </c>
      <c r="CX1055" s="242"/>
      <c r="CY1055" s="436"/>
      <c r="CZ1055" s="436"/>
      <c r="DA1055" s="437"/>
      <c r="DB1055" s="438"/>
      <c r="DC1055" s="457">
        <v>0</v>
      </c>
      <c r="DD1055" s="458">
        <v>70195</v>
      </c>
      <c r="DE1055" s="459">
        <v>0</v>
      </c>
      <c r="DF1055" s="357">
        <v>23398.333333333332</v>
      </c>
    </row>
    <row r="1056" spans="1:110" ht="35.25" customHeight="1" x14ac:dyDescent="0.25">
      <c r="A1056" s="401" t="s">
        <v>56</v>
      </c>
      <c r="B1056" s="48" t="s">
        <v>57</v>
      </c>
      <c r="C1056" s="48" t="s">
        <v>1464</v>
      </c>
      <c r="D1056" s="145" t="s">
        <v>1751</v>
      </c>
      <c r="E1056" s="145" t="s">
        <v>1470</v>
      </c>
      <c r="F1056" s="145" t="s">
        <v>1755</v>
      </c>
      <c r="G1056" s="14" t="s">
        <v>1554</v>
      </c>
      <c r="H1056" s="22" t="s">
        <v>1979</v>
      </c>
      <c r="I1056" s="145" t="s">
        <v>1975</v>
      </c>
      <c r="J1056" s="426">
        <v>11.774481389853227</v>
      </c>
      <c r="K1056" s="426">
        <v>22.033901469321002</v>
      </c>
      <c r="L1056" s="488">
        <v>4106.3</v>
      </c>
      <c r="M1056" s="498"/>
      <c r="N1056" s="498"/>
      <c r="O1056" s="498"/>
      <c r="P1056" s="498"/>
      <c r="Q1056" s="498"/>
      <c r="R1056" s="498"/>
      <c r="S1056" s="498"/>
      <c r="T1056" s="498"/>
      <c r="U1056" s="498"/>
      <c r="V1056" s="498"/>
      <c r="W1056" s="498"/>
      <c r="X1056" s="498"/>
      <c r="Y1056" s="498"/>
      <c r="Z1056" s="498"/>
      <c r="AA1056" s="498"/>
      <c r="AB1056" s="498"/>
      <c r="AC1056" s="498">
        <v>148</v>
      </c>
      <c r="AD1056" s="498">
        <v>148</v>
      </c>
      <c r="AE1056" s="498"/>
      <c r="AF1056" s="498"/>
      <c r="AG1056" s="585"/>
      <c r="AH1056" s="498"/>
      <c r="AI1056" s="498">
        <f t="shared" si="83"/>
        <v>148</v>
      </c>
      <c r="AJ1056" s="498">
        <f t="shared" si="84"/>
        <v>148</v>
      </c>
      <c r="AK1056" s="498"/>
      <c r="AL1056" s="498"/>
      <c r="AM1056" s="498"/>
      <c r="AN1056" s="498"/>
      <c r="AO1056" s="498"/>
      <c r="AP1056" s="498"/>
      <c r="AQ1056" s="498"/>
      <c r="AR1056" s="498"/>
      <c r="AS1056" s="498"/>
      <c r="AT1056" s="498"/>
      <c r="AU1056" s="498"/>
      <c r="AV1056" s="498"/>
      <c r="AW1056" s="498"/>
      <c r="AX1056" s="498"/>
      <c r="AY1056" s="498"/>
      <c r="AZ1056" s="498"/>
      <c r="BA1056" s="498">
        <v>774.78499999999997</v>
      </c>
      <c r="BB1056" s="498">
        <v>774.78499999999997</v>
      </c>
      <c r="BC1056" s="498"/>
      <c r="BD1056" s="498"/>
      <c r="BE1056" s="498"/>
      <c r="BF1056" s="498"/>
      <c r="BG1056" s="256">
        <f t="shared" si="85"/>
        <v>774.78499999999997</v>
      </c>
      <c r="BH1056" s="26">
        <f t="shared" si="86"/>
        <v>774.78499999999997</v>
      </c>
      <c r="BI1056" s="514">
        <f t="shared" si="82"/>
        <v>5.8036329588014982E-2</v>
      </c>
      <c r="BJ1056" s="515">
        <v>0</v>
      </c>
      <c r="BK1056" s="515">
        <v>0</v>
      </c>
      <c r="BL1056" s="515">
        <v>0</v>
      </c>
      <c r="BM1056" s="515">
        <v>0</v>
      </c>
      <c r="BN1056" s="515">
        <v>0</v>
      </c>
      <c r="BO1056" s="515">
        <v>0</v>
      </c>
      <c r="BP1056" s="515">
        <v>0</v>
      </c>
      <c r="BQ1056" s="515">
        <v>0</v>
      </c>
      <c r="BR1056" s="515">
        <v>0</v>
      </c>
      <c r="BS1056" s="515">
        <v>0</v>
      </c>
      <c r="BT1056" s="515">
        <v>0</v>
      </c>
      <c r="BU1056" s="515">
        <v>0</v>
      </c>
      <c r="BV1056" s="515">
        <v>0</v>
      </c>
      <c r="BW1056" s="515">
        <v>0</v>
      </c>
      <c r="BX1056" s="515">
        <v>0</v>
      </c>
      <c r="BY1056" s="515">
        <v>0</v>
      </c>
      <c r="BZ1056" s="515">
        <v>909473.62439999997</v>
      </c>
      <c r="CA1056" s="515">
        <v>909473.62439999997</v>
      </c>
      <c r="CB1056" s="515">
        <v>0</v>
      </c>
      <c r="CC1056" s="515">
        <v>0</v>
      </c>
      <c r="CD1056" s="515">
        <v>0</v>
      </c>
      <c r="CE1056" s="515">
        <v>0</v>
      </c>
      <c r="CF1056" s="515">
        <v>909473.62439999997</v>
      </c>
      <c r="CG1056" s="516">
        <v>909473.62439999997</v>
      </c>
      <c r="CH1056" s="501">
        <v>37044508.456612796</v>
      </c>
      <c r="CI1056" s="501">
        <v>37044508.456612796</v>
      </c>
      <c r="CJ1056" s="501">
        <v>48627747.089064002</v>
      </c>
      <c r="CK1056" s="257" t="s">
        <v>1976</v>
      </c>
      <c r="CL1056" s="108">
        <v>10.17</v>
      </c>
      <c r="CM1056" s="245">
        <v>10.17</v>
      </c>
      <c r="CN1056" s="109">
        <v>13.35</v>
      </c>
      <c r="CO1056" s="436"/>
      <c r="CP1056" s="436"/>
      <c r="CQ1056" s="436"/>
      <c r="CR1056" s="273"/>
      <c r="CS1056" s="447">
        <v>50.308068269967102</v>
      </c>
      <c r="CT1056" s="448">
        <v>13.509464313580233</v>
      </c>
      <c r="CU1056" s="441">
        <v>0.45820573175906204</v>
      </c>
      <c r="CV1056" s="442">
        <v>0.41893809594164749</v>
      </c>
      <c r="CW1056" s="450" t="s">
        <v>2240</v>
      </c>
      <c r="CX1056" s="242"/>
      <c r="CY1056" s="436"/>
      <c r="CZ1056" s="436"/>
      <c r="DA1056" s="437"/>
      <c r="DB1056" s="438"/>
      <c r="DC1056" s="457">
        <v>0</v>
      </c>
      <c r="DD1056" s="458">
        <v>0</v>
      </c>
      <c r="DE1056" s="459">
        <v>0</v>
      </c>
      <c r="DF1056" s="357">
        <v>0</v>
      </c>
    </row>
    <row r="1057" spans="1:110" ht="35.25" customHeight="1" x14ac:dyDescent="0.25">
      <c r="A1057" s="401" t="s">
        <v>56</v>
      </c>
      <c r="B1057" s="48" t="s">
        <v>57</v>
      </c>
      <c r="C1057" s="48" t="s">
        <v>1464</v>
      </c>
      <c r="D1057" s="145" t="s">
        <v>1756</v>
      </c>
      <c r="E1057" s="145" t="s">
        <v>1473</v>
      </c>
      <c r="F1057" s="145" t="s">
        <v>1757</v>
      </c>
      <c r="G1057" s="14" t="s">
        <v>1473</v>
      </c>
      <c r="H1057" s="22" t="s">
        <v>1978</v>
      </c>
      <c r="I1057" s="145" t="s">
        <v>1975</v>
      </c>
      <c r="J1057" s="426">
        <v>8.8480083453848515</v>
      </c>
      <c r="K1057" s="426">
        <v>33.140530234098001</v>
      </c>
      <c r="L1057" s="488">
        <v>1240.4000000000001</v>
      </c>
      <c r="M1057" s="498"/>
      <c r="N1057" s="498"/>
      <c r="O1057" s="498"/>
      <c r="P1057" s="498"/>
      <c r="Q1057" s="498"/>
      <c r="R1057" s="498"/>
      <c r="S1057" s="498"/>
      <c r="T1057" s="498"/>
      <c r="U1057" s="498"/>
      <c r="V1057" s="498"/>
      <c r="W1057" s="498"/>
      <c r="X1057" s="498"/>
      <c r="Y1057" s="498"/>
      <c r="Z1057" s="498"/>
      <c r="AA1057" s="498"/>
      <c r="AB1057" s="498"/>
      <c r="AC1057" s="498">
        <v>57</v>
      </c>
      <c r="AD1057" s="498">
        <v>57</v>
      </c>
      <c r="AE1057" s="498"/>
      <c r="AF1057" s="498"/>
      <c r="AG1057" s="585"/>
      <c r="AH1057" s="498"/>
      <c r="AI1057" s="498">
        <f t="shared" si="83"/>
        <v>57</v>
      </c>
      <c r="AJ1057" s="498">
        <f t="shared" si="84"/>
        <v>57</v>
      </c>
      <c r="AK1057" s="498"/>
      <c r="AL1057" s="498"/>
      <c r="AM1057" s="498"/>
      <c r="AN1057" s="498"/>
      <c r="AO1057" s="498"/>
      <c r="AP1057" s="498"/>
      <c r="AQ1057" s="498"/>
      <c r="AR1057" s="498"/>
      <c r="AS1057" s="498"/>
      <c r="AT1057" s="498"/>
      <c r="AU1057" s="498"/>
      <c r="AV1057" s="498"/>
      <c r="AW1057" s="498"/>
      <c r="AX1057" s="498"/>
      <c r="AY1057" s="498"/>
      <c r="AZ1057" s="498"/>
      <c r="BA1057" s="498">
        <v>400.52</v>
      </c>
      <c r="BB1057" s="498">
        <v>400.52</v>
      </c>
      <c r="BC1057" s="498"/>
      <c r="BD1057" s="498"/>
      <c r="BE1057" s="498"/>
      <c r="BF1057" s="498"/>
      <c r="BG1057" s="256">
        <f t="shared" si="85"/>
        <v>400.52</v>
      </c>
      <c r="BH1057" s="26">
        <f t="shared" si="86"/>
        <v>400.52</v>
      </c>
      <c r="BI1057" s="514">
        <f t="shared" si="82"/>
        <v>8.2581443298969076E-2</v>
      </c>
      <c r="BJ1057" s="515">
        <v>0</v>
      </c>
      <c r="BK1057" s="515">
        <v>0</v>
      </c>
      <c r="BL1057" s="515">
        <v>0</v>
      </c>
      <c r="BM1057" s="515">
        <v>0</v>
      </c>
      <c r="BN1057" s="515">
        <v>0</v>
      </c>
      <c r="BO1057" s="515">
        <v>0</v>
      </c>
      <c r="BP1057" s="515">
        <v>0</v>
      </c>
      <c r="BQ1057" s="515">
        <v>0</v>
      </c>
      <c r="BR1057" s="515">
        <v>0</v>
      </c>
      <c r="BS1057" s="515">
        <v>0</v>
      </c>
      <c r="BT1057" s="515">
        <v>0</v>
      </c>
      <c r="BU1057" s="515">
        <v>0</v>
      </c>
      <c r="BV1057" s="515">
        <v>0</v>
      </c>
      <c r="BW1057" s="515">
        <v>0</v>
      </c>
      <c r="BX1057" s="515">
        <v>0</v>
      </c>
      <c r="BY1057" s="515">
        <v>0</v>
      </c>
      <c r="BZ1057" s="515">
        <v>470146.39679999999</v>
      </c>
      <c r="CA1057" s="515">
        <v>470146.39679999999</v>
      </c>
      <c r="CB1057" s="515">
        <v>0</v>
      </c>
      <c r="CC1057" s="515">
        <v>0</v>
      </c>
      <c r="CD1057" s="515">
        <v>0</v>
      </c>
      <c r="CE1057" s="515">
        <v>0</v>
      </c>
      <c r="CF1057" s="515">
        <v>470146.39679999999</v>
      </c>
      <c r="CG1057" s="516">
        <v>470146.39679999999</v>
      </c>
      <c r="CH1057" s="501">
        <v>15627840</v>
      </c>
      <c r="CI1057" s="501">
        <v>15627840</v>
      </c>
      <c r="CJ1057" s="501">
        <v>16994399.999999996</v>
      </c>
      <c r="CK1057" s="257" t="s">
        <v>1976</v>
      </c>
      <c r="CL1057" s="108">
        <v>4.46</v>
      </c>
      <c r="CM1057" s="245">
        <v>4.46</v>
      </c>
      <c r="CN1057" s="109">
        <v>4.8499999999999996</v>
      </c>
      <c r="CO1057" s="436"/>
      <c r="CP1057" s="436"/>
      <c r="CQ1057" s="436"/>
      <c r="CR1057" s="273"/>
      <c r="CS1057" s="447">
        <v>1263.3524604947459</v>
      </c>
      <c r="CT1057" s="448">
        <v>300.47117060559822</v>
      </c>
      <c r="CU1057" s="441">
        <v>1.0890871032538383</v>
      </c>
      <c r="CV1057" s="442">
        <v>0.83943980731833345</v>
      </c>
      <c r="CW1057" s="450" t="s">
        <v>2209</v>
      </c>
      <c r="CX1057" s="242"/>
      <c r="CY1057" s="436"/>
      <c r="CZ1057" s="436"/>
      <c r="DA1057" s="437"/>
      <c r="DB1057" s="438"/>
      <c r="DC1057" s="457">
        <v>0</v>
      </c>
      <c r="DD1057" s="458">
        <v>0</v>
      </c>
      <c r="DE1057" s="459">
        <v>681877</v>
      </c>
      <c r="DF1057" s="357">
        <v>227292.33333333334</v>
      </c>
    </row>
    <row r="1058" spans="1:110" ht="35.25" customHeight="1" x14ac:dyDescent="0.25">
      <c r="A1058" s="401" t="s">
        <v>56</v>
      </c>
      <c r="B1058" s="48" t="s">
        <v>57</v>
      </c>
      <c r="C1058" s="48" t="s">
        <v>1464</v>
      </c>
      <c r="D1058" s="145" t="s">
        <v>1758</v>
      </c>
      <c r="E1058" s="145" t="s">
        <v>1539</v>
      </c>
      <c r="F1058" s="145" t="s">
        <v>1759</v>
      </c>
      <c r="G1058" s="14" t="s">
        <v>1541</v>
      </c>
      <c r="H1058" s="22" t="s">
        <v>1978</v>
      </c>
      <c r="I1058" s="145" t="s">
        <v>1975</v>
      </c>
      <c r="J1058" s="426">
        <v>9.7168050304614013</v>
      </c>
      <c r="K1058" s="426">
        <v>34.272348413562</v>
      </c>
      <c r="L1058" s="488">
        <v>3143.1</v>
      </c>
      <c r="M1058" s="498"/>
      <c r="N1058" s="498"/>
      <c r="O1058" s="498"/>
      <c r="P1058" s="498"/>
      <c r="Q1058" s="498"/>
      <c r="R1058" s="498"/>
      <c r="S1058" s="498"/>
      <c r="T1058" s="498"/>
      <c r="U1058" s="498"/>
      <c r="V1058" s="498"/>
      <c r="W1058" s="498"/>
      <c r="X1058" s="498"/>
      <c r="Y1058" s="498"/>
      <c r="Z1058" s="498"/>
      <c r="AA1058" s="498"/>
      <c r="AB1058" s="498"/>
      <c r="AC1058" s="498">
        <v>185</v>
      </c>
      <c r="AD1058" s="498">
        <v>185</v>
      </c>
      <c r="AE1058" s="498"/>
      <c r="AF1058" s="498"/>
      <c r="AG1058" s="585"/>
      <c r="AH1058" s="498"/>
      <c r="AI1058" s="498">
        <f t="shared" si="83"/>
        <v>185</v>
      </c>
      <c r="AJ1058" s="498">
        <f t="shared" si="84"/>
        <v>185</v>
      </c>
      <c r="AK1058" s="498"/>
      <c r="AL1058" s="498"/>
      <c r="AM1058" s="498"/>
      <c r="AN1058" s="498"/>
      <c r="AO1058" s="498"/>
      <c r="AP1058" s="498"/>
      <c r="AQ1058" s="498"/>
      <c r="AR1058" s="498"/>
      <c r="AS1058" s="498"/>
      <c r="AT1058" s="498"/>
      <c r="AU1058" s="498"/>
      <c r="AV1058" s="498"/>
      <c r="AW1058" s="498"/>
      <c r="AX1058" s="498"/>
      <c r="AY1058" s="498"/>
      <c r="AZ1058" s="498"/>
      <c r="BA1058" s="498">
        <v>1218.8</v>
      </c>
      <c r="BB1058" s="498">
        <v>1218.8</v>
      </c>
      <c r="BC1058" s="498"/>
      <c r="BD1058" s="498"/>
      <c r="BE1058" s="498"/>
      <c r="BF1058" s="498"/>
      <c r="BG1058" s="256">
        <f t="shared" si="85"/>
        <v>1218.8</v>
      </c>
      <c r="BH1058" s="26">
        <f t="shared" si="86"/>
        <v>1218.8</v>
      </c>
      <c r="BI1058" s="514">
        <f t="shared" si="82"/>
        <v>0.14271662763466042</v>
      </c>
      <c r="BJ1058" s="515">
        <v>0</v>
      </c>
      <c r="BK1058" s="515">
        <v>0</v>
      </c>
      <c r="BL1058" s="515">
        <v>0</v>
      </c>
      <c r="BM1058" s="515">
        <v>0</v>
      </c>
      <c r="BN1058" s="515">
        <v>0</v>
      </c>
      <c r="BO1058" s="515">
        <v>0</v>
      </c>
      <c r="BP1058" s="515">
        <v>0</v>
      </c>
      <c r="BQ1058" s="515">
        <v>0</v>
      </c>
      <c r="BR1058" s="515">
        <v>0</v>
      </c>
      <c r="BS1058" s="515">
        <v>0</v>
      </c>
      <c r="BT1058" s="515">
        <v>0</v>
      </c>
      <c r="BU1058" s="515">
        <v>0</v>
      </c>
      <c r="BV1058" s="515">
        <v>0</v>
      </c>
      <c r="BW1058" s="515">
        <v>0</v>
      </c>
      <c r="BX1058" s="515">
        <v>0</v>
      </c>
      <c r="BY1058" s="515">
        <v>0</v>
      </c>
      <c r="BZ1058" s="515">
        <v>1430676.192</v>
      </c>
      <c r="CA1058" s="515">
        <v>1430676.192</v>
      </c>
      <c r="CB1058" s="515">
        <v>0</v>
      </c>
      <c r="CC1058" s="515">
        <v>0</v>
      </c>
      <c r="CD1058" s="515">
        <v>0</v>
      </c>
      <c r="CE1058" s="515">
        <v>0</v>
      </c>
      <c r="CF1058" s="515">
        <v>1430676.192</v>
      </c>
      <c r="CG1058" s="516">
        <v>1430676.192</v>
      </c>
      <c r="CH1058" s="501">
        <v>27574096.849358406</v>
      </c>
      <c r="CI1058" s="501">
        <v>27574096.849358406</v>
      </c>
      <c r="CJ1058" s="501">
        <v>29959642.123857595</v>
      </c>
      <c r="CK1058" s="257" t="s">
        <v>1976</v>
      </c>
      <c r="CL1058" s="108">
        <v>7.86</v>
      </c>
      <c r="CM1058" s="245">
        <v>7.86</v>
      </c>
      <c r="CN1058" s="109">
        <v>8.5399999999999991</v>
      </c>
      <c r="CO1058" s="436"/>
      <c r="CP1058" s="436"/>
      <c r="CQ1058" s="436"/>
      <c r="CR1058" s="273"/>
      <c r="CS1058" s="447">
        <v>468.91165717158475</v>
      </c>
      <c r="CT1058" s="448">
        <v>79.400296246802398</v>
      </c>
      <c r="CU1058" s="441">
        <v>0.88594061472829644</v>
      </c>
      <c r="CV1058" s="442">
        <v>0.77978158829459276</v>
      </c>
      <c r="CW1058" s="450" t="s">
        <v>2236</v>
      </c>
      <c r="CX1058" s="242"/>
      <c r="CY1058" s="436"/>
      <c r="CZ1058" s="436"/>
      <c r="DA1058" s="437"/>
      <c r="DB1058" s="438"/>
      <c r="DC1058" s="457">
        <v>453284</v>
      </c>
      <c r="DD1058" s="458">
        <v>38220</v>
      </c>
      <c r="DE1058" s="459">
        <v>101537</v>
      </c>
      <c r="DF1058" s="357">
        <v>197680.33333333334</v>
      </c>
    </row>
    <row r="1059" spans="1:110" ht="35.25" customHeight="1" x14ac:dyDescent="0.25">
      <c r="A1059" s="401" t="s">
        <v>56</v>
      </c>
      <c r="B1059" s="48" t="s">
        <v>57</v>
      </c>
      <c r="C1059" s="48" t="s">
        <v>1464</v>
      </c>
      <c r="D1059" s="145" t="s">
        <v>1758</v>
      </c>
      <c r="E1059" s="145" t="s">
        <v>1539</v>
      </c>
      <c r="F1059" s="145" t="s">
        <v>1760</v>
      </c>
      <c r="G1059" s="14" t="s">
        <v>1539</v>
      </c>
      <c r="H1059" s="22" t="s">
        <v>1978</v>
      </c>
      <c r="I1059" s="145" t="s">
        <v>1975</v>
      </c>
      <c r="J1059" s="426">
        <v>11.774481389853227</v>
      </c>
      <c r="K1059" s="426">
        <v>18.350757537587999</v>
      </c>
      <c r="L1059" s="488">
        <v>1234.5</v>
      </c>
      <c r="M1059" s="498"/>
      <c r="N1059" s="498"/>
      <c r="O1059" s="498"/>
      <c r="P1059" s="498"/>
      <c r="Q1059" s="498"/>
      <c r="R1059" s="498"/>
      <c r="S1059" s="498"/>
      <c r="T1059" s="498"/>
      <c r="U1059" s="498"/>
      <c r="V1059" s="498"/>
      <c r="W1059" s="498"/>
      <c r="X1059" s="498"/>
      <c r="Y1059" s="498"/>
      <c r="Z1059" s="498"/>
      <c r="AA1059" s="498"/>
      <c r="AB1059" s="498"/>
      <c r="AC1059" s="498">
        <v>115</v>
      </c>
      <c r="AD1059" s="498">
        <v>115</v>
      </c>
      <c r="AE1059" s="498"/>
      <c r="AF1059" s="498"/>
      <c r="AG1059" s="585"/>
      <c r="AH1059" s="498"/>
      <c r="AI1059" s="498">
        <f t="shared" si="83"/>
        <v>115</v>
      </c>
      <c r="AJ1059" s="498">
        <f t="shared" si="84"/>
        <v>115</v>
      </c>
      <c r="AK1059" s="498"/>
      <c r="AL1059" s="498"/>
      <c r="AM1059" s="498"/>
      <c r="AN1059" s="498"/>
      <c r="AO1059" s="498"/>
      <c r="AP1059" s="498"/>
      <c r="AQ1059" s="498"/>
      <c r="AR1059" s="498"/>
      <c r="AS1059" s="498"/>
      <c r="AT1059" s="498"/>
      <c r="AU1059" s="498"/>
      <c r="AV1059" s="498"/>
      <c r="AW1059" s="498"/>
      <c r="AX1059" s="498"/>
      <c r="AY1059" s="498"/>
      <c r="AZ1059" s="498"/>
      <c r="BA1059" s="498">
        <v>2617.0749999999998</v>
      </c>
      <c r="BB1059" s="498">
        <v>2617.0749999999998</v>
      </c>
      <c r="BC1059" s="498"/>
      <c r="BD1059" s="498"/>
      <c r="BE1059" s="498"/>
      <c r="BF1059" s="498"/>
      <c r="BG1059" s="256">
        <f t="shared" si="85"/>
        <v>2617.0749999999998</v>
      </c>
      <c r="BH1059" s="26">
        <f t="shared" si="86"/>
        <v>2617.0749999999998</v>
      </c>
      <c r="BI1059" s="514">
        <f t="shared" si="82"/>
        <v>0.45435329861111112</v>
      </c>
      <c r="BJ1059" s="515">
        <v>0</v>
      </c>
      <c r="BK1059" s="515">
        <v>0</v>
      </c>
      <c r="BL1059" s="515">
        <v>0</v>
      </c>
      <c r="BM1059" s="515">
        <v>0</v>
      </c>
      <c r="BN1059" s="515">
        <v>0</v>
      </c>
      <c r="BO1059" s="515">
        <v>0</v>
      </c>
      <c r="BP1059" s="515">
        <v>0</v>
      </c>
      <c r="BQ1059" s="515">
        <v>0</v>
      </c>
      <c r="BR1059" s="515">
        <v>0</v>
      </c>
      <c r="BS1059" s="515">
        <v>0</v>
      </c>
      <c r="BT1059" s="515">
        <v>0</v>
      </c>
      <c r="BU1059" s="515">
        <v>0</v>
      </c>
      <c r="BV1059" s="515">
        <v>0</v>
      </c>
      <c r="BW1059" s="515">
        <v>0</v>
      </c>
      <c r="BX1059" s="515">
        <v>0</v>
      </c>
      <c r="BY1059" s="515">
        <v>0</v>
      </c>
      <c r="BZ1059" s="515">
        <v>3072027.318</v>
      </c>
      <c r="CA1059" s="515">
        <v>3072027.318</v>
      </c>
      <c r="CB1059" s="515">
        <v>0</v>
      </c>
      <c r="CC1059" s="515">
        <v>0</v>
      </c>
      <c r="CD1059" s="515">
        <v>0</v>
      </c>
      <c r="CE1059" s="515">
        <v>0</v>
      </c>
      <c r="CF1059" s="515">
        <v>3072027.318</v>
      </c>
      <c r="CG1059" s="516">
        <v>3072027.318</v>
      </c>
      <c r="CH1059" s="501">
        <v>27382446.0487056</v>
      </c>
      <c r="CI1059" s="501">
        <v>27382446.0487056</v>
      </c>
      <c r="CJ1059" s="501">
        <v>23297324.850892801</v>
      </c>
      <c r="CK1059" s="257" t="s">
        <v>1976</v>
      </c>
      <c r="CL1059" s="108">
        <v>6.77</v>
      </c>
      <c r="CM1059" s="245">
        <v>6.77</v>
      </c>
      <c r="CN1059" s="109">
        <v>5.76</v>
      </c>
      <c r="CO1059" s="436"/>
      <c r="CP1059" s="436"/>
      <c r="CQ1059" s="436"/>
      <c r="CR1059" s="273"/>
      <c r="CS1059" s="447">
        <v>487.16606858683048</v>
      </c>
      <c r="CT1059" s="448">
        <v>103.67126637270866</v>
      </c>
      <c r="CU1059" s="441">
        <v>0.59546918051494202</v>
      </c>
      <c r="CV1059" s="442">
        <v>0.48098288376862103</v>
      </c>
      <c r="CW1059" s="450" t="s">
        <v>2209</v>
      </c>
      <c r="CX1059" s="242"/>
      <c r="CY1059" s="436"/>
      <c r="CZ1059" s="436"/>
      <c r="DA1059" s="437"/>
      <c r="DB1059" s="438"/>
      <c r="DC1059" s="457">
        <v>0</v>
      </c>
      <c r="DD1059" s="458">
        <v>0</v>
      </c>
      <c r="DE1059" s="459">
        <v>0</v>
      </c>
      <c r="DF1059" s="357">
        <v>0</v>
      </c>
    </row>
    <row r="1060" spans="1:110" ht="35.25" customHeight="1" x14ac:dyDescent="0.25">
      <c r="A1060" s="401" t="s">
        <v>56</v>
      </c>
      <c r="B1060" s="48" t="s">
        <v>57</v>
      </c>
      <c r="C1060" s="48" t="s">
        <v>1464</v>
      </c>
      <c r="D1060" s="145" t="s">
        <v>1761</v>
      </c>
      <c r="E1060" s="145" t="s">
        <v>1534</v>
      </c>
      <c r="F1060" s="145" t="s">
        <v>1762</v>
      </c>
      <c r="G1060" s="14" t="s">
        <v>1534</v>
      </c>
      <c r="H1060" s="22" t="s">
        <v>1979</v>
      </c>
      <c r="I1060" s="145" t="s">
        <v>1975</v>
      </c>
      <c r="J1060" s="426">
        <v>9.7168050304614013</v>
      </c>
      <c r="K1060" s="426">
        <v>4.3520833242810006</v>
      </c>
      <c r="L1060" s="488">
        <v>493.4</v>
      </c>
      <c r="M1060" s="498"/>
      <c r="N1060" s="498"/>
      <c r="O1060" s="498"/>
      <c r="P1060" s="498"/>
      <c r="Q1060" s="498"/>
      <c r="R1060" s="498"/>
      <c r="S1060" s="498"/>
      <c r="T1060" s="498"/>
      <c r="U1060" s="498"/>
      <c r="V1060" s="498"/>
      <c r="W1060" s="498"/>
      <c r="X1060" s="498"/>
      <c r="Y1060" s="498"/>
      <c r="Z1060" s="498"/>
      <c r="AA1060" s="498"/>
      <c r="AB1060" s="498"/>
      <c r="AC1060" s="498">
        <v>3</v>
      </c>
      <c r="AD1060" s="498">
        <v>3</v>
      </c>
      <c r="AE1060" s="498"/>
      <c r="AF1060" s="498"/>
      <c r="AG1060" s="585"/>
      <c r="AH1060" s="498"/>
      <c r="AI1060" s="498">
        <f t="shared" si="83"/>
        <v>3</v>
      </c>
      <c r="AJ1060" s="498">
        <f t="shared" si="84"/>
        <v>3</v>
      </c>
      <c r="AK1060" s="498"/>
      <c r="AL1060" s="498"/>
      <c r="AM1060" s="498"/>
      <c r="AN1060" s="498"/>
      <c r="AO1060" s="498"/>
      <c r="AP1060" s="498"/>
      <c r="AQ1060" s="498"/>
      <c r="AR1060" s="498"/>
      <c r="AS1060" s="498"/>
      <c r="AT1060" s="498"/>
      <c r="AU1060" s="498"/>
      <c r="AV1060" s="498"/>
      <c r="AW1060" s="498"/>
      <c r="AX1060" s="498"/>
      <c r="AY1060" s="498"/>
      <c r="AZ1060" s="498"/>
      <c r="BA1060" s="498">
        <v>19.8</v>
      </c>
      <c r="BB1060" s="498">
        <v>19.8</v>
      </c>
      <c r="BC1060" s="498"/>
      <c r="BD1060" s="498"/>
      <c r="BE1060" s="498"/>
      <c r="BF1060" s="498"/>
      <c r="BG1060" s="256">
        <f t="shared" si="85"/>
        <v>19.8</v>
      </c>
      <c r="BH1060" s="26">
        <f t="shared" si="86"/>
        <v>19.8</v>
      </c>
      <c r="BI1060" s="514">
        <f t="shared" si="82"/>
        <v>8.0161943319838058E-3</v>
      </c>
      <c r="BJ1060" s="515">
        <v>0</v>
      </c>
      <c r="BK1060" s="515">
        <v>0</v>
      </c>
      <c r="BL1060" s="515">
        <v>0</v>
      </c>
      <c r="BM1060" s="515">
        <v>0</v>
      </c>
      <c r="BN1060" s="515">
        <v>0</v>
      </c>
      <c r="BO1060" s="515">
        <v>0</v>
      </c>
      <c r="BP1060" s="515">
        <v>0</v>
      </c>
      <c r="BQ1060" s="515">
        <v>0</v>
      </c>
      <c r="BR1060" s="515">
        <v>0</v>
      </c>
      <c r="BS1060" s="515">
        <v>0</v>
      </c>
      <c r="BT1060" s="515">
        <v>0</v>
      </c>
      <c r="BU1060" s="515">
        <v>0</v>
      </c>
      <c r="BV1060" s="515">
        <v>0</v>
      </c>
      <c r="BW1060" s="515">
        <v>0</v>
      </c>
      <c r="BX1060" s="515">
        <v>0</v>
      </c>
      <c r="BY1060" s="515">
        <v>0</v>
      </c>
      <c r="BZ1060" s="515">
        <v>23242.032000000003</v>
      </c>
      <c r="CA1060" s="515">
        <v>23242.032000000003</v>
      </c>
      <c r="CB1060" s="515">
        <v>0</v>
      </c>
      <c r="CC1060" s="515">
        <v>0</v>
      </c>
      <c r="CD1060" s="515">
        <v>0</v>
      </c>
      <c r="CE1060" s="515">
        <v>0</v>
      </c>
      <c r="CF1060" s="515">
        <v>23242.032000000003</v>
      </c>
      <c r="CG1060" s="516">
        <v>23242.032000000003</v>
      </c>
      <c r="CH1060" s="501">
        <v>12193920.000000002</v>
      </c>
      <c r="CI1060" s="501">
        <v>12193920.000000002</v>
      </c>
      <c r="CJ1060" s="501">
        <v>8654880.0000000019</v>
      </c>
      <c r="CK1060" s="257" t="s">
        <v>1976</v>
      </c>
      <c r="CL1060" s="108">
        <v>3.48</v>
      </c>
      <c r="CM1060" s="245">
        <v>3.48</v>
      </c>
      <c r="CN1060" s="109">
        <v>2.4700000000000002</v>
      </c>
      <c r="CO1060" s="436"/>
      <c r="CP1060" s="436"/>
      <c r="CQ1060" s="436"/>
      <c r="CR1060" s="273"/>
      <c r="CS1060" s="447">
        <v>89.143855426866423</v>
      </c>
      <c r="CT1060" s="448">
        <v>52.273848656385688</v>
      </c>
      <c r="CU1060" s="441">
        <v>0.70077927405463625</v>
      </c>
      <c r="CV1060" s="442">
        <v>0.6926546972096802</v>
      </c>
      <c r="CW1060" s="450" t="s">
        <v>2241</v>
      </c>
      <c r="CX1060" s="242"/>
      <c r="CY1060" s="436"/>
      <c r="CZ1060" s="436"/>
      <c r="DA1060" s="437"/>
      <c r="DB1060" s="438"/>
      <c r="DC1060" s="457">
        <v>0</v>
      </c>
      <c r="DD1060" s="458">
        <v>0</v>
      </c>
      <c r="DE1060" s="459">
        <v>129</v>
      </c>
      <c r="DF1060" s="357">
        <v>43</v>
      </c>
    </row>
    <row r="1061" spans="1:110" ht="35.25" customHeight="1" x14ac:dyDescent="0.25">
      <c r="A1061" s="401" t="s">
        <v>56</v>
      </c>
      <c r="B1061" s="48" t="s">
        <v>57</v>
      </c>
      <c r="C1061" s="48" t="s">
        <v>1464</v>
      </c>
      <c r="D1061" s="145" t="s">
        <v>1761</v>
      </c>
      <c r="E1061" s="145" t="s">
        <v>1534</v>
      </c>
      <c r="F1061" s="145" t="s">
        <v>1763</v>
      </c>
      <c r="G1061" s="14" t="s">
        <v>1764</v>
      </c>
      <c r="H1061" s="22" t="s">
        <v>1978</v>
      </c>
      <c r="I1061" s="145" t="s">
        <v>1975</v>
      </c>
      <c r="J1061" s="426">
        <v>9.7168050304614013</v>
      </c>
      <c r="K1061" s="426">
        <v>24.070833283266001</v>
      </c>
      <c r="L1061" s="488">
        <v>1907.9</v>
      </c>
      <c r="M1061" s="498"/>
      <c r="N1061" s="498"/>
      <c r="O1061" s="498"/>
      <c r="P1061" s="498"/>
      <c r="Q1061" s="498"/>
      <c r="R1061" s="498"/>
      <c r="S1061" s="498"/>
      <c r="T1061" s="498"/>
      <c r="U1061" s="498"/>
      <c r="V1061" s="498"/>
      <c r="W1061" s="498"/>
      <c r="X1061" s="498"/>
      <c r="Y1061" s="498"/>
      <c r="Z1061" s="498"/>
      <c r="AA1061" s="498"/>
      <c r="AB1061" s="498"/>
      <c r="AC1061" s="498">
        <v>48</v>
      </c>
      <c r="AD1061" s="498">
        <v>48</v>
      </c>
      <c r="AE1061" s="498"/>
      <c r="AF1061" s="498"/>
      <c r="AG1061" s="585"/>
      <c r="AH1061" s="498"/>
      <c r="AI1061" s="498">
        <f t="shared" si="83"/>
        <v>48</v>
      </c>
      <c r="AJ1061" s="498">
        <f t="shared" si="84"/>
        <v>48</v>
      </c>
      <c r="AK1061" s="498"/>
      <c r="AL1061" s="498"/>
      <c r="AM1061" s="498"/>
      <c r="AN1061" s="498"/>
      <c r="AO1061" s="498"/>
      <c r="AP1061" s="498"/>
      <c r="AQ1061" s="498"/>
      <c r="AR1061" s="498"/>
      <c r="AS1061" s="498"/>
      <c r="AT1061" s="498"/>
      <c r="AU1061" s="498"/>
      <c r="AV1061" s="498"/>
      <c r="AW1061" s="498"/>
      <c r="AX1061" s="498"/>
      <c r="AY1061" s="498"/>
      <c r="AZ1061" s="498"/>
      <c r="BA1061" s="498">
        <v>296.3</v>
      </c>
      <c r="BB1061" s="498">
        <v>296.3</v>
      </c>
      <c r="BC1061" s="498"/>
      <c r="BD1061" s="498"/>
      <c r="BE1061" s="498"/>
      <c r="BF1061" s="498"/>
      <c r="BG1061" s="256">
        <f t="shared" si="85"/>
        <v>296.3</v>
      </c>
      <c r="BH1061" s="26">
        <f t="shared" si="86"/>
        <v>296.3</v>
      </c>
      <c r="BI1061" s="514">
        <f t="shared" si="82"/>
        <v>4.9631490787269687E-2</v>
      </c>
      <c r="BJ1061" s="515">
        <v>0</v>
      </c>
      <c r="BK1061" s="515">
        <v>0</v>
      </c>
      <c r="BL1061" s="515">
        <v>0</v>
      </c>
      <c r="BM1061" s="515">
        <v>0</v>
      </c>
      <c r="BN1061" s="515">
        <v>0</v>
      </c>
      <c r="BO1061" s="515">
        <v>0</v>
      </c>
      <c r="BP1061" s="515">
        <v>0</v>
      </c>
      <c r="BQ1061" s="515">
        <v>0</v>
      </c>
      <c r="BR1061" s="515">
        <v>0</v>
      </c>
      <c r="BS1061" s="515">
        <v>0</v>
      </c>
      <c r="BT1061" s="515">
        <v>0</v>
      </c>
      <c r="BU1061" s="515">
        <v>0</v>
      </c>
      <c r="BV1061" s="515">
        <v>0</v>
      </c>
      <c r="BW1061" s="515">
        <v>0</v>
      </c>
      <c r="BX1061" s="515">
        <v>0</v>
      </c>
      <c r="BY1061" s="515">
        <v>0</v>
      </c>
      <c r="BZ1061" s="515">
        <v>347808.79200000002</v>
      </c>
      <c r="CA1061" s="515">
        <v>347808.79200000002</v>
      </c>
      <c r="CB1061" s="515">
        <v>0</v>
      </c>
      <c r="CC1061" s="515">
        <v>0</v>
      </c>
      <c r="CD1061" s="515">
        <v>0</v>
      </c>
      <c r="CE1061" s="515">
        <v>0</v>
      </c>
      <c r="CF1061" s="515">
        <v>347808.79200000002</v>
      </c>
      <c r="CG1061" s="516">
        <v>347808.79200000002</v>
      </c>
      <c r="CH1061" s="501">
        <v>18255840</v>
      </c>
      <c r="CI1061" s="501">
        <v>18255840</v>
      </c>
      <c r="CJ1061" s="501">
        <v>20918879.999999996</v>
      </c>
      <c r="CK1061" s="257" t="s">
        <v>1976</v>
      </c>
      <c r="CL1061" s="108">
        <v>5.21</v>
      </c>
      <c r="CM1061" s="245">
        <v>5.21</v>
      </c>
      <c r="CN1061" s="109">
        <v>5.97</v>
      </c>
      <c r="CO1061" s="436"/>
      <c r="CP1061" s="436"/>
      <c r="CQ1061" s="436"/>
      <c r="CR1061" s="273"/>
      <c r="CS1061" s="447">
        <v>160.12898240667707</v>
      </c>
      <c r="CT1061" s="448">
        <v>84.802491906568008</v>
      </c>
      <c r="CU1061" s="441">
        <v>1.7499060459463662</v>
      </c>
      <c r="CV1061" s="442">
        <v>1.7354050631990416</v>
      </c>
      <c r="CW1061" s="450" t="s">
        <v>2228</v>
      </c>
      <c r="CX1061" s="242"/>
      <c r="CY1061" s="436"/>
      <c r="CZ1061" s="436"/>
      <c r="DA1061" s="437"/>
      <c r="DB1061" s="438"/>
      <c r="DC1061" s="457">
        <v>45239</v>
      </c>
      <c r="DD1061" s="458">
        <v>116579</v>
      </c>
      <c r="DE1061" s="459">
        <v>102139</v>
      </c>
      <c r="DF1061" s="357">
        <v>87985.666666666672</v>
      </c>
    </row>
    <row r="1062" spans="1:110" ht="35.25" customHeight="1" x14ac:dyDescent="0.25">
      <c r="A1062" s="401" t="s">
        <v>56</v>
      </c>
      <c r="B1062" s="48" t="s">
        <v>57</v>
      </c>
      <c r="C1062" s="48" t="s">
        <v>1464</v>
      </c>
      <c r="D1062" s="145" t="s">
        <v>1765</v>
      </c>
      <c r="E1062" s="145" t="s">
        <v>1556</v>
      </c>
      <c r="F1062" s="145" t="s">
        <v>1766</v>
      </c>
      <c r="G1062" s="14" t="s">
        <v>1556</v>
      </c>
      <c r="H1062" s="22" t="s">
        <v>1979</v>
      </c>
      <c r="I1062" s="145" t="s">
        <v>1975</v>
      </c>
      <c r="J1062" s="426">
        <v>9.7168050304614013</v>
      </c>
      <c r="K1062" s="426">
        <v>2.3882575707900005</v>
      </c>
      <c r="L1062" s="488">
        <v>302.3</v>
      </c>
      <c r="M1062" s="498"/>
      <c r="N1062" s="498"/>
      <c r="O1062" s="498"/>
      <c r="P1062" s="498"/>
      <c r="Q1062" s="498"/>
      <c r="R1062" s="498"/>
      <c r="S1062" s="498"/>
      <c r="T1062" s="498"/>
      <c r="U1062" s="498"/>
      <c r="V1062" s="498"/>
      <c r="W1062" s="498"/>
      <c r="X1062" s="498"/>
      <c r="Y1062" s="498"/>
      <c r="Z1062" s="498"/>
      <c r="AA1062" s="498"/>
      <c r="AB1062" s="498"/>
      <c r="AC1062" s="498">
        <v>13</v>
      </c>
      <c r="AD1062" s="498">
        <v>13</v>
      </c>
      <c r="AE1062" s="498"/>
      <c r="AF1062" s="498"/>
      <c r="AG1062" s="585"/>
      <c r="AH1062" s="498"/>
      <c r="AI1062" s="498">
        <f t="shared" si="83"/>
        <v>13</v>
      </c>
      <c r="AJ1062" s="498">
        <f t="shared" si="84"/>
        <v>13</v>
      </c>
      <c r="AK1062" s="498"/>
      <c r="AL1062" s="498"/>
      <c r="AM1062" s="498"/>
      <c r="AN1062" s="498"/>
      <c r="AO1062" s="498"/>
      <c r="AP1062" s="498"/>
      <c r="AQ1062" s="498"/>
      <c r="AR1062" s="498"/>
      <c r="AS1062" s="498"/>
      <c r="AT1062" s="498"/>
      <c r="AU1062" s="498"/>
      <c r="AV1062" s="498"/>
      <c r="AW1062" s="498"/>
      <c r="AX1062" s="498"/>
      <c r="AY1062" s="498"/>
      <c r="AZ1062" s="498"/>
      <c r="BA1062" s="498">
        <v>75.319999999999993</v>
      </c>
      <c r="BB1062" s="498">
        <v>75.319999999999993</v>
      </c>
      <c r="BC1062" s="498"/>
      <c r="BD1062" s="498"/>
      <c r="BE1062" s="498"/>
      <c r="BF1062" s="498"/>
      <c r="BG1062" s="256">
        <f t="shared" si="85"/>
        <v>75.319999999999993</v>
      </c>
      <c r="BH1062" s="26">
        <f t="shared" si="86"/>
        <v>75.319999999999993</v>
      </c>
      <c r="BI1062" s="514">
        <f t="shared" si="82"/>
        <v>0.14768627450980393</v>
      </c>
      <c r="BJ1062" s="515">
        <v>0</v>
      </c>
      <c r="BK1062" s="515">
        <v>0</v>
      </c>
      <c r="BL1062" s="515">
        <v>0</v>
      </c>
      <c r="BM1062" s="515">
        <v>0</v>
      </c>
      <c r="BN1062" s="515">
        <v>0</v>
      </c>
      <c r="BO1062" s="515">
        <v>0</v>
      </c>
      <c r="BP1062" s="515">
        <v>0</v>
      </c>
      <c r="BQ1062" s="515">
        <v>0</v>
      </c>
      <c r="BR1062" s="515">
        <v>0</v>
      </c>
      <c r="BS1062" s="515">
        <v>0</v>
      </c>
      <c r="BT1062" s="515">
        <v>0</v>
      </c>
      <c r="BU1062" s="515">
        <v>0</v>
      </c>
      <c r="BV1062" s="515">
        <v>0</v>
      </c>
      <c r="BW1062" s="515">
        <v>0</v>
      </c>
      <c r="BX1062" s="515">
        <v>0</v>
      </c>
      <c r="BY1062" s="515">
        <v>0</v>
      </c>
      <c r="BZ1062" s="515">
        <v>88413.628800000006</v>
      </c>
      <c r="CA1062" s="515">
        <v>88413.628800000006</v>
      </c>
      <c r="CB1062" s="515">
        <v>0</v>
      </c>
      <c r="CC1062" s="515">
        <v>0</v>
      </c>
      <c r="CD1062" s="515">
        <v>0</v>
      </c>
      <c r="CE1062" s="515">
        <v>0</v>
      </c>
      <c r="CF1062" s="515">
        <v>88413.628800000006</v>
      </c>
      <c r="CG1062" s="516">
        <v>88413.628800000006</v>
      </c>
      <c r="CH1062" s="501">
        <v>5220960</v>
      </c>
      <c r="CI1062" s="501">
        <v>5220960</v>
      </c>
      <c r="CJ1062" s="501">
        <v>1787040.0000000002</v>
      </c>
      <c r="CK1062" s="257" t="s">
        <v>1976</v>
      </c>
      <c r="CL1062" s="108">
        <v>1.49</v>
      </c>
      <c r="CM1062" s="245">
        <v>1.49</v>
      </c>
      <c r="CN1062" s="109">
        <v>0.51</v>
      </c>
      <c r="CO1062" s="436"/>
      <c r="CP1062" s="436"/>
      <c r="CQ1062" s="436"/>
      <c r="CR1062" s="273"/>
      <c r="CS1062" s="447">
        <v>656.97127878722802</v>
      </c>
      <c r="CT1062" s="448">
        <v>61.112442283230251</v>
      </c>
      <c r="CU1062" s="441">
        <v>1.0289318359906134</v>
      </c>
      <c r="CV1062" s="442">
        <v>0.69697705242292685</v>
      </c>
      <c r="CW1062" s="450" t="s">
        <v>2273</v>
      </c>
      <c r="CX1062" s="242"/>
      <c r="CY1062" s="436"/>
      <c r="CZ1062" s="436"/>
      <c r="DA1062" s="437"/>
      <c r="DB1062" s="438"/>
      <c r="DC1062" s="457">
        <v>0</v>
      </c>
      <c r="DD1062" s="458">
        <v>0</v>
      </c>
      <c r="DE1062" s="459">
        <v>2637</v>
      </c>
      <c r="DF1062" s="357">
        <v>879</v>
      </c>
    </row>
    <row r="1063" spans="1:110" ht="35.25" customHeight="1" x14ac:dyDescent="0.25">
      <c r="A1063" s="401" t="s">
        <v>56</v>
      </c>
      <c r="B1063" s="48" t="s">
        <v>57</v>
      </c>
      <c r="C1063" s="48" t="s">
        <v>1464</v>
      </c>
      <c r="D1063" s="145" t="s">
        <v>1765</v>
      </c>
      <c r="E1063" s="145" t="s">
        <v>1556</v>
      </c>
      <c r="F1063" s="145" t="s">
        <v>1767</v>
      </c>
      <c r="G1063" s="14" t="s">
        <v>1556</v>
      </c>
      <c r="H1063" s="22" t="s">
        <v>1978</v>
      </c>
      <c r="I1063" s="145" t="s">
        <v>1975</v>
      </c>
      <c r="J1063" s="426">
        <v>11.660166036553681</v>
      </c>
      <c r="K1063" s="426">
        <v>0.29678030241300002</v>
      </c>
      <c r="L1063" s="488">
        <v>17.8</v>
      </c>
      <c r="M1063" s="498"/>
      <c r="N1063" s="498"/>
      <c r="O1063" s="498"/>
      <c r="P1063" s="498"/>
      <c r="Q1063" s="498"/>
      <c r="R1063" s="498"/>
      <c r="S1063" s="498"/>
      <c r="T1063" s="498"/>
      <c r="U1063" s="498"/>
      <c r="V1063" s="498"/>
      <c r="W1063" s="498"/>
      <c r="X1063" s="498"/>
      <c r="Y1063" s="498"/>
      <c r="Z1063" s="498"/>
      <c r="AA1063" s="498"/>
      <c r="AB1063" s="498"/>
      <c r="AC1063" s="498"/>
      <c r="AD1063" s="498"/>
      <c r="AE1063" s="498"/>
      <c r="AF1063" s="498"/>
      <c r="AG1063" s="585"/>
      <c r="AH1063" s="498"/>
      <c r="AI1063" s="498">
        <f t="shared" si="83"/>
        <v>0</v>
      </c>
      <c r="AJ1063" s="498">
        <f t="shared" si="84"/>
        <v>0</v>
      </c>
      <c r="AK1063" s="498"/>
      <c r="AL1063" s="498"/>
      <c r="AM1063" s="498"/>
      <c r="AN1063" s="498"/>
      <c r="AO1063" s="498"/>
      <c r="AP1063" s="498"/>
      <c r="AQ1063" s="498"/>
      <c r="AR1063" s="498"/>
      <c r="AS1063" s="498"/>
      <c r="AT1063" s="498"/>
      <c r="AU1063" s="498"/>
      <c r="AV1063" s="498"/>
      <c r="AW1063" s="498"/>
      <c r="AX1063" s="498"/>
      <c r="AY1063" s="498"/>
      <c r="AZ1063" s="498"/>
      <c r="BA1063" s="498"/>
      <c r="BB1063" s="498"/>
      <c r="BC1063" s="498"/>
      <c r="BD1063" s="498"/>
      <c r="BE1063" s="498"/>
      <c r="BF1063" s="498"/>
      <c r="BG1063" s="256">
        <f t="shared" si="85"/>
        <v>0</v>
      </c>
      <c r="BH1063" s="26">
        <f t="shared" si="86"/>
        <v>0</v>
      </c>
      <c r="BI1063" s="514">
        <f t="shared" si="82"/>
        <v>0</v>
      </c>
      <c r="BJ1063" s="515">
        <v>0</v>
      </c>
      <c r="BK1063" s="515">
        <v>0</v>
      </c>
      <c r="BL1063" s="515">
        <v>0</v>
      </c>
      <c r="BM1063" s="515">
        <v>0</v>
      </c>
      <c r="BN1063" s="515">
        <v>0</v>
      </c>
      <c r="BO1063" s="515">
        <v>0</v>
      </c>
      <c r="BP1063" s="515">
        <v>0</v>
      </c>
      <c r="BQ1063" s="515">
        <v>0</v>
      </c>
      <c r="BR1063" s="515">
        <v>0</v>
      </c>
      <c r="BS1063" s="515">
        <v>0</v>
      </c>
      <c r="BT1063" s="515">
        <v>0</v>
      </c>
      <c r="BU1063" s="515">
        <v>0</v>
      </c>
      <c r="BV1063" s="515">
        <v>0</v>
      </c>
      <c r="BW1063" s="515">
        <v>0</v>
      </c>
      <c r="BX1063" s="515">
        <v>0</v>
      </c>
      <c r="BY1063" s="515">
        <v>0</v>
      </c>
      <c r="BZ1063" s="515">
        <v>0</v>
      </c>
      <c r="CA1063" s="515">
        <v>0</v>
      </c>
      <c r="CB1063" s="515">
        <v>0</v>
      </c>
      <c r="CC1063" s="515">
        <v>0</v>
      </c>
      <c r="CD1063" s="515">
        <v>0</v>
      </c>
      <c r="CE1063" s="515">
        <v>0</v>
      </c>
      <c r="CF1063" s="515">
        <v>0</v>
      </c>
      <c r="CG1063" s="516">
        <v>0</v>
      </c>
      <c r="CH1063" s="501">
        <v>3749280</v>
      </c>
      <c r="CI1063" s="501">
        <v>3749280</v>
      </c>
      <c r="CJ1063" s="501">
        <v>1086240</v>
      </c>
      <c r="CK1063" s="257" t="s">
        <v>1976</v>
      </c>
      <c r="CL1063" s="108">
        <v>1.07</v>
      </c>
      <c r="CM1063" s="245">
        <v>1.07</v>
      </c>
      <c r="CN1063" s="109">
        <v>0.31</v>
      </c>
      <c r="CO1063" s="436"/>
      <c r="CP1063" s="436"/>
      <c r="CQ1063" s="436"/>
      <c r="CR1063" s="273"/>
      <c r="CS1063" s="447">
        <v>582.61993769470507</v>
      </c>
      <c r="CT1063" s="448">
        <v>3.6666666666666665</v>
      </c>
      <c r="CU1063" s="441">
        <v>0.65109034267912824</v>
      </c>
      <c r="CV1063" s="442">
        <v>0.33333333333333331</v>
      </c>
      <c r="CW1063" s="450" t="s">
        <v>2271</v>
      </c>
      <c r="CX1063" s="242"/>
      <c r="CY1063" s="436"/>
      <c r="CZ1063" s="436"/>
      <c r="DA1063" s="437"/>
      <c r="DB1063" s="438"/>
      <c r="DC1063" s="457">
        <v>0</v>
      </c>
      <c r="DD1063" s="458">
        <v>0</v>
      </c>
      <c r="DE1063" s="459">
        <v>0</v>
      </c>
      <c r="DF1063" s="357">
        <v>0</v>
      </c>
    </row>
    <row r="1064" spans="1:110" ht="35.25" customHeight="1" x14ac:dyDescent="0.25">
      <c r="A1064" s="401" t="s">
        <v>56</v>
      </c>
      <c r="B1064" s="48" t="s">
        <v>57</v>
      </c>
      <c r="C1064" s="48" t="s">
        <v>1464</v>
      </c>
      <c r="D1064" s="145" t="s">
        <v>1768</v>
      </c>
      <c r="E1064" s="145" t="s">
        <v>1470</v>
      </c>
      <c r="F1064" s="145" t="s">
        <v>1769</v>
      </c>
      <c r="G1064" s="14" t="s">
        <v>1470</v>
      </c>
      <c r="H1064" s="22" t="s">
        <v>1978</v>
      </c>
      <c r="I1064" s="145" t="s">
        <v>1981</v>
      </c>
      <c r="J1064" s="426">
        <v>1.7292795262767671</v>
      </c>
      <c r="K1064" s="426">
        <v>1.919318177826</v>
      </c>
      <c r="L1064" s="488">
        <v>517.1</v>
      </c>
      <c r="M1064" s="498"/>
      <c r="N1064" s="498"/>
      <c r="O1064" s="498"/>
      <c r="P1064" s="498"/>
      <c r="Q1064" s="498"/>
      <c r="R1064" s="498"/>
      <c r="S1064" s="498"/>
      <c r="T1064" s="498"/>
      <c r="U1064" s="498"/>
      <c r="V1064" s="498"/>
      <c r="W1064" s="498"/>
      <c r="X1064" s="498"/>
      <c r="Y1064" s="498"/>
      <c r="Z1064" s="498"/>
      <c r="AA1064" s="498"/>
      <c r="AB1064" s="498"/>
      <c r="AC1064" s="498">
        <v>4</v>
      </c>
      <c r="AD1064" s="498">
        <v>4</v>
      </c>
      <c r="AE1064" s="498"/>
      <c r="AF1064" s="498"/>
      <c r="AG1064" s="585"/>
      <c r="AH1064" s="498"/>
      <c r="AI1064" s="498">
        <f t="shared" si="83"/>
        <v>4</v>
      </c>
      <c r="AJ1064" s="498">
        <f t="shared" si="84"/>
        <v>4</v>
      </c>
      <c r="AK1064" s="498"/>
      <c r="AL1064" s="498"/>
      <c r="AM1064" s="498"/>
      <c r="AN1064" s="498"/>
      <c r="AO1064" s="498"/>
      <c r="AP1064" s="498"/>
      <c r="AQ1064" s="498"/>
      <c r="AR1064" s="498"/>
      <c r="AS1064" s="498"/>
      <c r="AT1064" s="498"/>
      <c r="AU1064" s="498"/>
      <c r="AV1064" s="498"/>
      <c r="AW1064" s="498"/>
      <c r="AX1064" s="498"/>
      <c r="AY1064" s="498"/>
      <c r="AZ1064" s="498"/>
      <c r="BA1064" s="498">
        <v>26</v>
      </c>
      <c r="BB1064" s="498">
        <v>26</v>
      </c>
      <c r="BC1064" s="498"/>
      <c r="BD1064" s="498"/>
      <c r="BE1064" s="498"/>
      <c r="BF1064" s="498"/>
      <c r="BG1064" s="256">
        <f t="shared" si="85"/>
        <v>26</v>
      </c>
      <c r="BH1064" s="26">
        <f t="shared" si="86"/>
        <v>26</v>
      </c>
      <c r="BI1064" s="514">
        <f t="shared" si="82"/>
        <v>2.736842105263158E-2</v>
      </c>
      <c r="BJ1064" s="515">
        <v>0</v>
      </c>
      <c r="BK1064" s="515">
        <v>0</v>
      </c>
      <c r="BL1064" s="515">
        <v>0</v>
      </c>
      <c r="BM1064" s="515">
        <v>0</v>
      </c>
      <c r="BN1064" s="515">
        <v>0</v>
      </c>
      <c r="BO1064" s="515">
        <v>0</v>
      </c>
      <c r="BP1064" s="515">
        <v>0</v>
      </c>
      <c r="BQ1064" s="515">
        <v>0</v>
      </c>
      <c r="BR1064" s="515">
        <v>0</v>
      </c>
      <c r="BS1064" s="515">
        <v>0</v>
      </c>
      <c r="BT1064" s="515">
        <v>0</v>
      </c>
      <c r="BU1064" s="515">
        <v>0</v>
      </c>
      <c r="BV1064" s="515">
        <v>0</v>
      </c>
      <c r="BW1064" s="515">
        <v>0</v>
      </c>
      <c r="BX1064" s="515">
        <v>0</v>
      </c>
      <c r="BY1064" s="515">
        <v>0</v>
      </c>
      <c r="BZ1064" s="515">
        <v>30519.84</v>
      </c>
      <c r="CA1064" s="515">
        <v>30519.84</v>
      </c>
      <c r="CB1064" s="515">
        <v>0</v>
      </c>
      <c r="CC1064" s="515">
        <v>0</v>
      </c>
      <c r="CD1064" s="515">
        <v>0</v>
      </c>
      <c r="CE1064" s="515">
        <v>0</v>
      </c>
      <c r="CF1064" s="515">
        <v>30519.84</v>
      </c>
      <c r="CG1064" s="516">
        <v>30519.84</v>
      </c>
      <c r="CH1064" s="501">
        <v>4870559.9999999991</v>
      </c>
      <c r="CI1064" s="501">
        <v>4870559.9999999991</v>
      </c>
      <c r="CJ1064" s="501">
        <v>3328800</v>
      </c>
      <c r="CK1064" s="257" t="s">
        <v>1976</v>
      </c>
      <c r="CL1064" s="108">
        <v>1.39</v>
      </c>
      <c r="CM1064" s="245">
        <v>1.39</v>
      </c>
      <c r="CN1064" s="109">
        <v>0.95</v>
      </c>
      <c r="CO1064" s="436"/>
      <c r="CP1064" s="436"/>
      <c r="CQ1064" s="436"/>
      <c r="CR1064" s="273"/>
      <c r="CS1064" s="447">
        <v>98.190944099682511</v>
      </c>
      <c r="CT1064" s="448">
        <v>98.190944099682511</v>
      </c>
      <c r="CU1064" s="441">
        <v>1.0355774630373507</v>
      </c>
      <c r="CV1064" s="442">
        <v>1.0355774630373507</v>
      </c>
      <c r="CW1064" s="450" t="s">
        <v>2221</v>
      </c>
      <c r="CX1064" s="242"/>
      <c r="CY1064" s="436"/>
      <c r="CZ1064" s="436"/>
      <c r="DA1064" s="437"/>
      <c r="DB1064" s="438"/>
      <c r="DC1064" s="457">
        <v>108904</v>
      </c>
      <c r="DD1064" s="458">
        <v>0</v>
      </c>
      <c r="DE1064" s="459">
        <v>29412</v>
      </c>
      <c r="DF1064" s="357">
        <v>46105.333333333336</v>
      </c>
    </row>
    <row r="1065" spans="1:110" ht="35.25" customHeight="1" x14ac:dyDescent="0.25">
      <c r="A1065" s="401" t="s">
        <v>56</v>
      </c>
      <c r="B1065" s="48" t="s">
        <v>57</v>
      </c>
      <c r="C1065" s="48" t="s">
        <v>1464</v>
      </c>
      <c r="D1065" s="145" t="s">
        <v>1768</v>
      </c>
      <c r="E1065" s="145" t="s">
        <v>1470</v>
      </c>
      <c r="F1065" s="145" t="s">
        <v>1770</v>
      </c>
      <c r="G1065" s="14" t="s">
        <v>1470</v>
      </c>
      <c r="H1065" s="22" t="s">
        <v>1979</v>
      </c>
      <c r="I1065" s="145" t="s">
        <v>1981</v>
      </c>
      <c r="J1065" s="426">
        <v>2.521865975820285</v>
      </c>
      <c r="K1065" s="426">
        <v>2.6314393884660001</v>
      </c>
      <c r="L1065" s="488">
        <v>942.7</v>
      </c>
      <c r="M1065" s="498"/>
      <c r="N1065" s="498"/>
      <c r="O1065" s="498"/>
      <c r="P1065" s="498"/>
      <c r="Q1065" s="498"/>
      <c r="R1065" s="498"/>
      <c r="S1065" s="498"/>
      <c r="T1065" s="498"/>
      <c r="U1065" s="498"/>
      <c r="V1065" s="498"/>
      <c r="W1065" s="498"/>
      <c r="X1065" s="498"/>
      <c r="Y1065" s="498"/>
      <c r="Z1065" s="498"/>
      <c r="AA1065" s="498"/>
      <c r="AB1065" s="498"/>
      <c r="AC1065" s="498">
        <v>12</v>
      </c>
      <c r="AD1065" s="498">
        <v>12</v>
      </c>
      <c r="AE1065" s="498"/>
      <c r="AF1065" s="498"/>
      <c r="AG1065" s="585"/>
      <c r="AH1065" s="498"/>
      <c r="AI1065" s="498">
        <f t="shared" si="83"/>
        <v>12</v>
      </c>
      <c r="AJ1065" s="498">
        <f t="shared" si="84"/>
        <v>12</v>
      </c>
      <c r="AK1065" s="498"/>
      <c r="AL1065" s="498"/>
      <c r="AM1065" s="498"/>
      <c r="AN1065" s="498"/>
      <c r="AO1065" s="498"/>
      <c r="AP1065" s="498"/>
      <c r="AQ1065" s="498"/>
      <c r="AR1065" s="498"/>
      <c r="AS1065" s="498"/>
      <c r="AT1065" s="498"/>
      <c r="AU1065" s="498"/>
      <c r="AV1065" s="498"/>
      <c r="AW1065" s="498"/>
      <c r="AX1065" s="498"/>
      <c r="AY1065" s="498"/>
      <c r="AZ1065" s="498"/>
      <c r="BA1065" s="498">
        <v>179.685</v>
      </c>
      <c r="BB1065" s="498">
        <v>179.685</v>
      </c>
      <c r="BC1065" s="498"/>
      <c r="BD1065" s="498"/>
      <c r="BE1065" s="498"/>
      <c r="BF1065" s="498"/>
      <c r="BG1065" s="256">
        <f t="shared" si="85"/>
        <v>179.685</v>
      </c>
      <c r="BH1065" s="26">
        <f t="shared" si="86"/>
        <v>179.685</v>
      </c>
      <c r="BI1065" s="514">
        <f t="shared" si="82"/>
        <v>0.18914210526315792</v>
      </c>
      <c r="BJ1065" s="515">
        <v>0</v>
      </c>
      <c r="BK1065" s="515">
        <v>0</v>
      </c>
      <c r="BL1065" s="515">
        <v>0</v>
      </c>
      <c r="BM1065" s="515">
        <v>0</v>
      </c>
      <c r="BN1065" s="515">
        <v>0</v>
      </c>
      <c r="BO1065" s="515">
        <v>0</v>
      </c>
      <c r="BP1065" s="515">
        <v>0</v>
      </c>
      <c r="BQ1065" s="515">
        <v>0</v>
      </c>
      <c r="BR1065" s="515">
        <v>0</v>
      </c>
      <c r="BS1065" s="515">
        <v>0</v>
      </c>
      <c r="BT1065" s="515">
        <v>0</v>
      </c>
      <c r="BU1065" s="515">
        <v>0</v>
      </c>
      <c r="BV1065" s="515">
        <v>0</v>
      </c>
      <c r="BW1065" s="515">
        <v>0</v>
      </c>
      <c r="BX1065" s="515">
        <v>0</v>
      </c>
      <c r="BY1065" s="515">
        <v>0</v>
      </c>
      <c r="BZ1065" s="515">
        <v>210921.44040000002</v>
      </c>
      <c r="CA1065" s="515">
        <v>210921.44040000002</v>
      </c>
      <c r="CB1065" s="515">
        <v>0</v>
      </c>
      <c r="CC1065" s="515">
        <v>0</v>
      </c>
      <c r="CD1065" s="515">
        <v>0</v>
      </c>
      <c r="CE1065" s="515">
        <v>0</v>
      </c>
      <c r="CF1065" s="515">
        <v>210921.44040000002</v>
      </c>
      <c r="CG1065" s="516">
        <v>210921.44040000002</v>
      </c>
      <c r="CH1065" s="501">
        <v>5431200.0000000009</v>
      </c>
      <c r="CI1065" s="501">
        <v>5431200.0000000009</v>
      </c>
      <c r="CJ1065" s="501">
        <v>3328800</v>
      </c>
      <c r="CK1065" s="257" t="s">
        <v>1976</v>
      </c>
      <c r="CL1065" s="108">
        <v>1.55</v>
      </c>
      <c r="CM1065" s="245">
        <v>1.55</v>
      </c>
      <c r="CN1065" s="109">
        <v>0.95</v>
      </c>
      <c r="CO1065" s="436"/>
      <c r="CP1065" s="436"/>
      <c r="CQ1065" s="436"/>
      <c r="CR1065" s="273"/>
      <c r="CS1065" s="447">
        <v>183.30195800840485</v>
      </c>
      <c r="CT1065" s="448">
        <v>157.62853128877282</v>
      </c>
      <c r="CU1065" s="441">
        <v>1.1213307677262678</v>
      </c>
      <c r="CV1065" s="442">
        <v>1.0130305377450846</v>
      </c>
      <c r="CW1065" s="450" t="s">
        <v>2319</v>
      </c>
      <c r="CX1065" s="242"/>
      <c r="CY1065" s="436"/>
      <c r="CZ1065" s="436"/>
      <c r="DA1065" s="437"/>
      <c r="DB1065" s="438"/>
      <c r="DC1065" s="457">
        <v>287971</v>
      </c>
      <c r="DD1065" s="458">
        <v>0</v>
      </c>
      <c r="DE1065" s="459">
        <v>85024</v>
      </c>
      <c r="DF1065" s="357">
        <v>124331.66666666667</v>
      </c>
    </row>
    <row r="1066" spans="1:110" ht="35.25" customHeight="1" x14ac:dyDescent="0.25">
      <c r="A1066" s="401" t="s">
        <v>56</v>
      </c>
      <c r="B1066" s="48" t="s">
        <v>57</v>
      </c>
      <c r="C1066" s="48" t="s">
        <v>1464</v>
      </c>
      <c r="D1066" s="145" t="s">
        <v>1768</v>
      </c>
      <c r="E1066" s="145" t="s">
        <v>1470</v>
      </c>
      <c r="F1066" s="145" t="s">
        <v>1771</v>
      </c>
      <c r="G1066" s="14" t="s">
        <v>1470</v>
      </c>
      <c r="H1066" s="22" t="s">
        <v>1978</v>
      </c>
      <c r="I1066" s="145" t="s">
        <v>1981</v>
      </c>
      <c r="J1066" s="426">
        <v>2.0895460942510935</v>
      </c>
      <c r="K1066" s="426">
        <v>1.4450757545700001</v>
      </c>
      <c r="L1066" s="488">
        <v>261.8</v>
      </c>
      <c r="M1066" s="498"/>
      <c r="N1066" s="498"/>
      <c r="O1066" s="498"/>
      <c r="P1066" s="498"/>
      <c r="Q1066" s="498"/>
      <c r="R1066" s="498"/>
      <c r="S1066" s="498"/>
      <c r="T1066" s="498"/>
      <c r="U1066" s="498"/>
      <c r="V1066" s="498"/>
      <c r="W1066" s="498"/>
      <c r="X1066" s="498"/>
      <c r="Y1066" s="498"/>
      <c r="Z1066" s="498"/>
      <c r="AA1066" s="498"/>
      <c r="AB1066" s="498"/>
      <c r="AC1066" s="498">
        <v>1</v>
      </c>
      <c r="AD1066" s="498">
        <v>1</v>
      </c>
      <c r="AE1066" s="498"/>
      <c r="AF1066" s="498"/>
      <c r="AG1066" s="585"/>
      <c r="AH1066" s="498"/>
      <c r="AI1066" s="498">
        <f t="shared" si="83"/>
        <v>1</v>
      </c>
      <c r="AJ1066" s="498">
        <f t="shared" si="84"/>
        <v>1</v>
      </c>
      <c r="AK1066" s="498"/>
      <c r="AL1066" s="498"/>
      <c r="AM1066" s="498"/>
      <c r="AN1066" s="498"/>
      <c r="AO1066" s="498"/>
      <c r="AP1066" s="498"/>
      <c r="AQ1066" s="498"/>
      <c r="AR1066" s="498"/>
      <c r="AS1066" s="498"/>
      <c r="AT1066" s="498"/>
      <c r="AU1066" s="498"/>
      <c r="AV1066" s="498"/>
      <c r="AW1066" s="498"/>
      <c r="AX1066" s="498"/>
      <c r="AY1066" s="498"/>
      <c r="AZ1066" s="498"/>
      <c r="BA1066" s="498">
        <v>10</v>
      </c>
      <c r="BB1066" s="498">
        <v>10</v>
      </c>
      <c r="BC1066" s="498"/>
      <c r="BD1066" s="498"/>
      <c r="BE1066" s="498"/>
      <c r="BF1066" s="498"/>
      <c r="BG1066" s="256">
        <f t="shared" si="85"/>
        <v>10</v>
      </c>
      <c r="BH1066" s="26">
        <f t="shared" si="86"/>
        <v>10</v>
      </c>
      <c r="BI1066" s="514">
        <f t="shared" si="82"/>
        <v>6.0606060606060615E-3</v>
      </c>
      <c r="BJ1066" s="515">
        <v>0</v>
      </c>
      <c r="BK1066" s="515">
        <v>0</v>
      </c>
      <c r="BL1066" s="515">
        <v>0</v>
      </c>
      <c r="BM1066" s="515">
        <v>0</v>
      </c>
      <c r="BN1066" s="515">
        <v>0</v>
      </c>
      <c r="BO1066" s="515">
        <v>0</v>
      </c>
      <c r="BP1066" s="515">
        <v>0</v>
      </c>
      <c r="BQ1066" s="515">
        <v>0</v>
      </c>
      <c r="BR1066" s="515">
        <v>0</v>
      </c>
      <c r="BS1066" s="515">
        <v>0</v>
      </c>
      <c r="BT1066" s="515">
        <v>0</v>
      </c>
      <c r="BU1066" s="515">
        <v>0</v>
      </c>
      <c r="BV1066" s="515">
        <v>0</v>
      </c>
      <c r="BW1066" s="515">
        <v>0</v>
      </c>
      <c r="BX1066" s="515">
        <v>0</v>
      </c>
      <c r="BY1066" s="515">
        <v>0</v>
      </c>
      <c r="BZ1066" s="515">
        <v>11738.400000000001</v>
      </c>
      <c r="CA1066" s="515">
        <v>11738.400000000001</v>
      </c>
      <c r="CB1066" s="515">
        <v>0</v>
      </c>
      <c r="CC1066" s="515">
        <v>0</v>
      </c>
      <c r="CD1066" s="515">
        <v>0</v>
      </c>
      <c r="CE1066" s="515">
        <v>0</v>
      </c>
      <c r="CF1066" s="515">
        <v>11738.400000000001</v>
      </c>
      <c r="CG1066" s="516">
        <v>11738.400000000001</v>
      </c>
      <c r="CH1066" s="501">
        <v>5115839.9999999991</v>
      </c>
      <c r="CI1066" s="501">
        <v>5115839.9999999991</v>
      </c>
      <c r="CJ1066" s="501">
        <v>5781600</v>
      </c>
      <c r="CK1066" s="257" t="s">
        <v>1976</v>
      </c>
      <c r="CL1066" s="108">
        <v>1.46</v>
      </c>
      <c r="CM1066" s="245">
        <v>1.46</v>
      </c>
      <c r="CN1066" s="109">
        <v>1.65</v>
      </c>
      <c r="CO1066" s="436"/>
      <c r="CP1066" s="436"/>
      <c r="CQ1066" s="436"/>
      <c r="CR1066" s="273"/>
      <c r="CS1066" s="447">
        <v>1545.7965001620166</v>
      </c>
      <c r="CT1066" s="448">
        <v>411.97361716266124</v>
      </c>
      <c r="CU1066" s="441">
        <v>0.66709760827407971</v>
      </c>
      <c r="CV1066" s="442">
        <v>0.33225597931480327</v>
      </c>
      <c r="CW1066" s="450" t="s">
        <v>2292</v>
      </c>
      <c r="CX1066" s="242"/>
      <c r="CY1066" s="436"/>
      <c r="CZ1066" s="436"/>
      <c r="DA1066" s="437"/>
      <c r="DB1066" s="438"/>
      <c r="DC1066" s="457">
        <v>5688</v>
      </c>
      <c r="DD1066" s="458">
        <v>0</v>
      </c>
      <c r="DE1066" s="459">
        <v>313600</v>
      </c>
      <c r="DF1066" s="357">
        <v>106429.33333333333</v>
      </c>
    </row>
    <row r="1067" spans="1:110" ht="35.25" customHeight="1" x14ac:dyDescent="0.25">
      <c r="A1067" s="401" t="s">
        <v>56</v>
      </c>
      <c r="B1067" s="48" t="s">
        <v>57</v>
      </c>
      <c r="C1067" s="48" t="s">
        <v>1464</v>
      </c>
      <c r="D1067" s="145" t="s">
        <v>1768</v>
      </c>
      <c r="E1067" s="145" t="s">
        <v>1470</v>
      </c>
      <c r="F1067" s="145" t="s">
        <v>1772</v>
      </c>
      <c r="G1067" s="14" t="s">
        <v>1470</v>
      </c>
      <c r="H1067" s="22" t="s">
        <v>1979</v>
      </c>
      <c r="I1067" s="145" t="s">
        <v>1981</v>
      </c>
      <c r="J1067" s="426">
        <v>2.5506873012582316</v>
      </c>
      <c r="K1067" s="426">
        <v>1.8047348447310001</v>
      </c>
      <c r="L1067" s="488">
        <v>437</v>
      </c>
      <c r="M1067" s="498"/>
      <c r="N1067" s="498"/>
      <c r="O1067" s="498"/>
      <c r="P1067" s="498"/>
      <c r="Q1067" s="498"/>
      <c r="R1067" s="498"/>
      <c r="S1067" s="498"/>
      <c r="T1067" s="498"/>
      <c r="U1067" s="498"/>
      <c r="V1067" s="498"/>
      <c r="W1067" s="498"/>
      <c r="X1067" s="498"/>
      <c r="Y1067" s="498"/>
      <c r="Z1067" s="498"/>
      <c r="AA1067" s="498"/>
      <c r="AB1067" s="498"/>
      <c r="AC1067" s="498">
        <v>5</v>
      </c>
      <c r="AD1067" s="498">
        <v>5</v>
      </c>
      <c r="AE1067" s="498"/>
      <c r="AF1067" s="498"/>
      <c r="AG1067" s="585"/>
      <c r="AH1067" s="498"/>
      <c r="AI1067" s="498">
        <f t="shared" si="83"/>
        <v>5</v>
      </c>
      <c r="AJ1067" s="498">
        <f t="shared" si="84"/>
        <v>5</v>
      </c>
      <c r="AK1067" s="498"/>
      <c r="AL1067" s="498"/>
      <c r="AM1067" s="498"/>
      <c r="AN1067" s="498"/>
      <c r="AO1067" s="498"/>
      <c r="AP1067" s="498"/>
      <c r="AQ1067" s="498"/>
      <c r="AR1067" s="498"/>
      <c r="AS1067" s="498"/>
      <c r="AT1067" s="498"/>
      <c r="AU1067" s="498"/>
      <c r="AV1067" s="498"/>
      <c r="AW1067" s="498"/>
      <c r="AX1067" s="498"/>
      <c r="AY1067" s="498"/>
      <c r="AZ1067" s="498"/>
      <c r="BA1067" s="498">
        <v>199.4</v>
      </c>
      <c r="BB1067" s="498">
        <v>199.4</v>
      </c>
      <c r="BC1067" s="498"/>
      <c r="BD1067" s="498"/>
      <c r="BE1067" s="498"/>
      <c r="BF1067" s="498"/>
      <c r="BG1067" s="256">
        <f t="shared" si="85"/>
        <v>199.4</v>
      </c>
      <c r="BH1067" s="26">
        <f t="shared" si="86"/>
        <v>199.4</v>
      </c>
      <c r="BI1067" s="514">
        <f t="shared" si="82"/>
        <v>7.5245283018867931E-2</v>
      </c>
      <c r="BJ1067" s="515">
        <v>0</v>
      </c>
      <c r="BK1067" s="515">
        <v>0</v>
      </c>
      <c r="BL1067" s="515">
        <v>0</v>
      </c>
      <c r="BM1067" s="515">
        <v>0</v>
      </c>
      <c r="BN1067" s="515">
        <v>0</v>
      </c>
      <c r="BO1067" s="515">
        <v>0</v>
      </c>
      <c r="BP1067" s="515">
        <v>0</v>
      </c>
      <c r="BQ1067" s="515">
        <v>0</v>
      </c>
      <c r="BR1067" s="515">
        <v>0</v>
      </c>
      <c r="BS1067" s="515">
        <v>0</v>
      </c>
      <c r="BT1067" s="515">
        <v>0</v>
      </c>
      <c r="BU1067" s="515">
        <v>0</v>
      </c>
      <c r="BV1067" s="515">
        <v>0</v>
      </c>
      <c r="BW1067" s="515">
        <v>0</v>
      </c>
      <c r="BX1067" s="515">
        <v>0</v>
      </c>
      <c r="BY1067" s="515">
        <v>0</v>
      </c>
      <c r="BZ1067" s="515">
        <v>234063.69600000003</v>
      </c>
      <c r="CA1067" s="515">
        <v>234063.69600000003</v>
      </c>
      <c r="CB1067" s="515">
        <v>0</v>
      </c>
      <c r="CC1067" s="515">
        <v>0</v>
      </c>
      <c r="CD1067" s="515">
        <v>0</v>
      </c>
      <c r="CE1067" s="515">
        <v>0</v>
      </c>
      <c r="CF1067" s="515">
        <v>234063.69600000003</v>
      </c>
      <c r="CG1067" s="516">
        <v>234063.69600000003</v>
      </c>
      <c r="CH1067" s="501">
        <v>8374560.0000000009</v>
      </c>
      <c r="CI1067" s="501">
        <v>8374560.0000000009</v>
      </c>
      <c r="CJ1067" s="501">
        <v>9285600</v>
      </c>
      <c r="CK1067" s="257" t="s">
        <v>1976</v>
      </c>
      <c r="CL1067" s="108">
        <v>2.39</v>
      </c>
      <c r="CM1067" s="245">
        <v>2.39</v>
      </c>
      <c r="CN1067" s="109">
        <v>2.65</v>
      </c>
      <c r="CO1067" s="436"/>
      <c r="CP1067" s="436"/>
      <c r="CQ1067" s="436"/>
      <c r="CR1067" s="273"/>
      <c r="CS1067" s="447">
        <v>51.260412932582874</v>
      </c>
      <c r="CT1067" s="448">
        <v>50.694644311346735</v>
      </c>
      <c r="CU1067" s="441">
        <v>6.3772228473369483E-2</v>
      </c>
      <c r="CV1067" s="442">
        <v>6.3772228473369483E-2</v>
      </c>
      <c r="CW1067" s="450" t="s">
        <v>2350</v>
      </c>
      <c r="CX1067" s="242"/>
      <c r="CY1067" s="436"/>
      <c r="CZ1067" s="436"/>
      <c r="DA1067" s="437"/>
      <c r="DB1067" s="438"/>
      <c r="DC1067" s="457">
        <v>0</v>
      </c>
      <c r="DD1067" s="458">
        <v>0</v>
      </c>
      <c r="DE1067" s="459">
        <v>56350</v>
      </c>
      <c r="DF1067" s="357">
        <v>18783.333333333332</v>
      </c>
    </row>
    <row r="1068" spans="1:110" ht="35.25" customHeight="1" x14ac:dyDescent="0.25">
      <c r="A1068" s="401" t="s">
        <v>56</v>
      </c>
      <c r="B1068" s="48" t="s">
        <v>57</v>
      </c>
      <c r="C1068" s="48" t="s">
        <v>1464</v>
      </c>
      <c r="D1068" s="145" t="s">
        <v>1768</v>
      </c>
      <c r="E1068" s="145" t="s">
        <v>1470</v>
      </c>
      <c r="F1068" s="145" t="s">
        <v>1773</v>
      </c>
      <c r="G1068" s="14" t="s">
        <v>1470</v>
      </c>
      <c r="H1068" s="22" t="s">
        <v>1978</v>
      </c>
      <c r="I1068" s="145" t="s">
        <v>1981</v>
      </c>
      <c r="J1068" s="426">
        <v>2.1111620883295532</v>
      </c>
      <c r="K1068" s="426">
        <v>2.8869318121770005</v>
      </c>
      <c r="L1068" s="488">
        <v>467</v>
      </c>
      <c r="M1068" s="498"/>
      <c r="N1068" s="498"/>
      <c r="O1068" s="498"/>
      <c r="P1068" s="498"/>
      <c r="Q1068" s="498"/>
      <c r="R1068" s="498"/>
      <c r="S1068" s="498"/>
      <c r="T1068" s="498"/>
      <c r="U1068" s="498"/>
      <c r="V1068" s="498"/>
      <c r="W1068" s="498"/>
      <c r="X1068" s="498"/>
      <c r="Y1068" s="498"/>
      <c r="Z1068" s="498"/>
      <c r="AA1068" s="498"/>
      <c r="AB1068" s="498"/>
      <c r="AC1068" s="498">
        <v>4</v>
      </c>
      <c r="AD1068" s="498">
        <v>4</v>
      </c>
      <c r="AE1068" s="498"/>
      <c r="AF1068" s="498"/>
      <c r="AG1068" s="585"/>
      <c r="AH1068" s="498"/>
      <c r="AI1068" s="498">
        <f t="shared" si="83"/>
        <v>4</v>
      </c>
      <c r="AJ1068" s="498">
        <f t="shared" si="84"/>
        <v>4</v>
      </c>
      <c r="AK1068" s="498"/>
      <c r="AL1068" s="498"/>
      <c r="AM1068" s="498"/>
      <c r="AN1068" s="498"/>
      <c r="AO1068" s="498"/>
      <c r="AP1068" s="498"/>
      <c r="AQ1068" s="498"/>
      <c r="AR1068" s="498"/>
      <c r="AS1068" s="498"/>
      <c r="AT1068" s="498"/>
      <c r="AU1068" s="498"/>
      <c r="AV1068" s="498"/>
      <c r="AW1068" s="498"/>
      <c r="AX1068" s="498"/>
      <c r="AY1068" s="498"/>
      <c r="AZ1068" s="498"/>
      <c r="BA1068" s="498">
        <v>135.22</v>
      </c>
      <c r="BB1068" s="498">
        <v>135.22</v>
      </c>
      <c r="BC1068" s="498"/>
      <c r="BD1068" s="498"/>
      <c r="BE1068" s="498"/>
      <c r="BF1068" s="498"/>
      <c r="BG1068" s="256">
        <f t="shared" si="85"/>
        <v>135.22</v>
      </c>
      <c r="BH1068" s="26">
        <f t="shared" si="86"/>
        <v>135.22</v>
      </c>
      <c r="BI1068" s="514">
        <f t="shared" si="82"/>
        <v>6.3783018867924535E-2</v>
      </c>
      <c r="BJ1068" s="515">
        <v>0</v>
      </c>
      <c r="BK1068" s="515">
        <v>0</v>
      </c>
      <c r="BL1068" s="515">
        <v>0</v>
      </c>
      <c r="BM1068" s="515">
        <v>0</v>
      </c>
      <c r="BN1068" s="515">
        <v>0</v>
      </c>
      <c r="BO1068" s="515">
        <v>0</v>
      </c>
      <c r="BP1068" s="515">
        <v>0</v>
      </c>
      <c r="BQ1068" s="515">
        <v>0</v>
      </c>
      <c r="BR1068" s="515">
        <v>0</v>
      </c>
      <c r="BS1068" s="515">
        <v>0</v>
      </c>
      <c r="BT1068" s="515">
        <v>0</v>
      </c>
      <c r="BU1068" s="515">
        <v>0</v>
      </c>
      <c r="BV1068" s="515">
        <v>0</v>
      </c>
      <c r="BW1068" s="515">
        <v>0</v>
      </c>
      <c r="BX1068" s="515">
        <v>0</v>
      </c>
      <c r="BY1068" s="515">
        <v>0</v>
      </c>
      <c r="BZ1068" s="515">
        <v>158726.64480000001</v>
      </c>
      <c r="CA1068" s="515">
        <v>158726.64480000001</v>
      </c>
      <c r="CB1068" s="515">
        <v>0</v>
      </c>
      <c r="CC1068" s="515">
        <v>0</v>
      </c>
      <c r="CD1068" s="515">
        <v>0</v>
      </c>
      <c r="CE1068" s="515">
        <v>0</v>
      </c>
      <c r="CF1068" s="515">
        <v>158726.64480000001</v>
      </c>
      <c r="CG1068" s="516">
        <v>158726.64480000001</v>
      </c>
      <c r="CH1068" s="501">
        <v>6096960.0000000009</v>
      </c>
      <c r="CI1068" s="501">
        <v>6096960.0000000009</v>
      </c>
      <c r="CJ1068" s="501">
        <v>7428480.0000000009</v>
      </c>
      <c r="CK1068" s="257" t="s">
        <v>1976</v>
      </c>
      <c r="CL1068" s="108">
        <v>1.74</v>
      </c>
      <c r="CM1068" s="245">
        <v>1.74</v>
      </c>
      <c r="CN1068" s="109">
        <v>2.12</v>
      </c>
      <c r="CO1068" s="436"/>
      <c r="CP1068" s="436"/>
      <c r="CQ1068" s="436"/>
      <c r="CR1068" s="273"/>
      <c r="CS1068" s="447">
        <v>27.619045291675707</v>
      </c>
      <c r="CT1068" s="448">
        <v>27.619045291675707</v>
      </c>
      <c r="CU1068" s="441">
        <v>0.34260427389850939</v>
      </c>
      <c r="CV1068" s="442">
        <v>0.34260427389850939</v>
      </c>
      <c r="CW1068" s="450" t="s">
        <v>2248</v>
      </c>
      <c r="CX1068" s="242"/>
      <c r="CY1068" s="436"/>
      <c r="CZ1068" s="436"/>
      <c r="DA1068" s="437"/>
      <c r="DB1068" s="438"/>
      <c r="DC1068" s="457">
        <v>0</v>
      </c>
      <c r="DD1068" s="458">
        <v>0</v>
      </c>
      <c r="DE1068" s="459">
        <v>30684</v>
      </c>
      <c r="DF1068" s="357">
        <v>10228</v>
      </c>
    </row>
    <row r="1069" spans="1:110" ht="35.25" customHeight="1" x14ac:dyDescent="0.25">
      <c r="A1069" s="401" t="s">
        <v>56</v>
      </c>
      <c r="B1069" s="48" t="s">
        <v>57</v>
      </c>
      <c r="C1069" s="48" t="s">
        <v>1464</v>
      </c>
      <c r="D1069" s="145" t="s">
        <v>1768</v>
      </c>
      <c r="E1069" s="145" t="s">
        <v>1470</v>
      </c>
      <c r="F1069" s="145" t="s">
        <v>1774</v>
      </c>
      <c r="G1069" s="14" t="s">
        <v>1470</v>
      </c>
      <c r="H1069" s="22" t="s">
        <v>1978</v>
      </c>
      <c r="I1069" s="145" t="s">
        <v>1981</v>
      </c>
      <c r="J1069" s="426">
        <v>2.1039567569700668</v>
      </c>
      <c r="K1069" s="426">
        <v>1.2895833306510001</v>
      </c>
      <c r="L1069" s="488">
        <v>348.3</v>
      </c>
      <c r="M1069" s="498"/>
      <c r="N1069" s="498"/>
      <c r="O1069" s="498"/>
      <c r="P1069" s="498"/>
      <c r="Q1069" s="498"/>
      <c r="R1069" s="498"/>
      <c r="S1069" s="498"/>
      <c r="T1069" s="498"/>
      <c r="U1069" s="498"/>
      <c r="V1069" s="498"/>
      <c r="W1069" s="498"/>
      <c r="X1069" s="498"/>
      <c r="Y1069" s="498"/>
      <c r="Z1069" s="498"/>
      <c r="AA1069" s="498"/>
      <c r="AB1069" s="498"/>
      <c r="AC1069" s="498">
        <v>4</v>
      </c>
      <c r="AD1069" s="498">
        <v>4</v>
      </c>
      <c r="AE1069" s="498"/>
      <c r="AF1069" s="498"/>
      <c r="AG1069" s="585"/>
      <c r="AH1069" s="498"/>
      <c r="AI1069" s="498">
        <f t="shared" si="83"/>
        <v>4</v>
      </c>
      <c r="AJ1069" s="498">
        <f t="shared" si="84"/>
        <v>4</v>
      </c>
      <c r="AK1069" s="498"/>
      <c r="AL1069" s="498"/>
      <c r="AM1069" s="498"/>
      <c r="AN1069" s="498"/>
      <c r="AO1069" s="498"/>
      <c r="AP1069" s="498"/>
      <c r="AQ1069" s="498"/>
      <c r="AR1069" s="498"/>
      <c r="AS1069" s="498"/>
      <c r="AT1069" s="498"/>
      <c r="AU1069" s="498"/>
      <c r="AV1069" s="498"/>
      <c r="AW1069" s="498"/>
      <c r="AX1069" s="498"/>
      <c r="AY1069" s="498"/>
      <c r="AZ1069" s="498"/>
      <c r="BA1069" s="498">
        <v>116.1</v>
      </c>
      <c r="BB1069" s="498">
        <v>116.1</v>
      </c>
      <c r="BC1069" s="498"/>
      <c r="BD1069" s="498"/>
      <c r="BE1069" s="498"/>
      <c r="BF1069" s="498"/>
      <c r="BG1069" s="256">
        <f t="shared" si="85"/>
        <v>116.1</v>
      </c>
      <c r="BH1069" s="26">
        <f t="shared" si="86"/>
        <v>116.1</v>
      </c>
      <c r="BI1069" s="514">
        <f t="shared" si="82"/>
        <v>0.11495049504950494</v>
      </c>
      <c r="BJ1069" s="515">
        <v>0</v>
      </c>
      <c r="BK1069" s="515">
        <v>0</v>
      </c>
      <c r="BL1069" s="515">
        <v>0</v>
      </c>
      <c r="BM1069" s="515">
        <v>0</v>
      </c>
      <c r="BN1069" s="515">
        <v>0</v>
      </c>
      <c r="BO1069" s="515">
        <v>0</v>
      </c>
      <c r="BP1069" s="515">
        <v>0</v>
      </c>
      <c r="BQ1069" s="515">
        <v>0</v>
      </c>
      <c r="BR1069" s="515">
        <v>0</v>
      </c>
      <c r="BS1069" s="515">
        <v>0</v>
      </c>
      <c r="BT1069" s="515">
        <v>0</v>
      </c>
      <c r="BU1069" s="515">
        <v>0</v>
      </c>
      <c r="BV1069" s="515">
        <v>0</v>
      </c>
      <c r="BW1069" s="515">
        <v>0</v>
      </c>
      <c r="BX1069" s="515">
        <v>0</v>
      </c>
      <c r="BY1069" s="515">
        <v>0</v>
      </c>
      <c r="BZ1069" s="515">
        <v>136282.82400000002</v>
      </c>
      <c r="CA1069" s="515">
        <v>136282.82400000002</v>
      </c>
      <c r="CB1069" s="515">
        <v>0</v>
      </c>
      <c r="CC1069" s="515">
        <v>0</v>
      </c>
      <c r="CD1069" s="515">
        <v>0</v>
      </c>
      <c r="CE1069" s="515">
        <v>0</v>
      </c>
      <c r="CF1069" s="515">
        <v>136282.82400000002</v>
      </c>
      <c r="CG1069" s="516">
        <v>136282.82400000002</v>
      </c>
      <c r="CH1069" s="501">
        <v>5816640</v>
      </c>
      <c r="CI1069" s="501">
        <v>5816640</v>
      </c>
      <c r="CJ1069" s="501">
        <v>3539040.0000000005</v>
      </c>
      <c r="CK1069" s="257" t="s">
        <v>1976</v>
      </c>
      <c r="CL1069" s="108">
        <v>1.66</v>
      </c>
      <c r="CM1069" s="245">
        <v>1.66</v>
      </c>
      <c r="CN1069" s="109">
        <v>1.01</v>
      </c>
      <c r="CO1069" s="436"/>
      <c r="CP1069" s="436"/>
      <c r="CQ1069" s="436"/>
      <c r="CR1069" s="273"/>
      <c r="CS1069" s="447">
        <v>184.92123495499357</v>
      </c>
      <c r="CT1069" s="448">
        <v>184.92123495499357</v>
      </c>
      <c r="CU1069" s="441">
        <v>0.89823043523870616</v>
      </c>
      <c r="CV1069" s="442">
        <v>0.89823043523870616</v>
      </c>
      <c r="CW1069" s="450" t="s">
        <v>2333</v>
      </c>
      <c r="CX1069" s="242"/>
      <c r="CY1069" s="436"/>
      <c r="CZ1069" s="436"/>
      <c r="DA1069" s="437"/>
      <c r="DB1069" s="438"/>
      <c r="DC1069" s="457">
        <v>0</v>
      </c>
      <c r="DD1069" s="458">
        <v>229299</v>
      </c>
      <c r="DE1069" s="459">
        <v>0</v>
      </c>
      <c r="DF1069" s="357">
        <v>76433</v>
      </c>
    </row>
    <row r="1070" spans="1:110" ht="35.25" customHeight="1" x14ac:dyDescent="0.25">
      <c r="A1070" s="401" t="s">
        <v>56</v>
      </c>
      <c r="B1070" s="48" t="s">
        <v>57</v>
      </c>
      <c r="C1070" s="48" t="s">
        <v>1464</v>
      </c>
      <c r="D1070" s="145" t="s">
        <v>1768</v>
      </c>
      <c r="E1070" s="145" t="s">
        <v>1470</v>
      </c>
      <c r="F1070" s="145" t="s">
        <v>1775</v>
      </c>
      <c r="G1070" s="14" t="s">
        <v>1541</v>
      </c>
      <c r="H1070" s="22" t="s">
        <v>1978</v>
      </c>
      <c r="I1070" s="145" t="s">
        <v>1981</v>
      </c>
      <c r="J1070" s="426">
        <v>2.5506873012582316</v>
      </c>
      <c r="K1070" s="426">
        <v>2.9507575696200004</v>
      </c>
      <c r="L1070" s="488">
        <v>846.4</v>
      </c>
      <c r="M1070" s="498"/>
      <c r="N1070" s="498"/>
      <c r="O1070" s="498"/>
      <c r="P1070" s="498"/>
      <c r="Q1070" s="498"/>
      <c r="R1070" s="498"/>
      <c r="S1070" s="498"/>
      <c r="T1070" s="498"/>
      <c r="U1070" s="498"/>
      <c r="V1070" s="498"/>
      <c r="W1070" s="498"/>
      <c r="X1070" s="498"/>
      <c r="Y1070" s="498"/>
      <c r="Z1070" s="498"/>
      <c r="AA1070" s="498"/>
      <c r="AB1070" s="498"/>
      <c r="AC1070" s="498">
        <v>16</v>
      </c>
      <c r="AD1070" s="498">
        <v>16</v>
      </c>
      <c r="AE1070" s="498"/>
      <c r="AF1070" s="498"/>
      <c r="AG1070" s="585"/>
      <c r="AH1070" s="498"/>
      <c r="AI1070" s="498">
        <f t="shared" si="83"/>
        <v>16</v>
      </c>
      <c r="AJ1070" s="498">
        <f t="shared" si="84"/>
        <v>16</v>
      </c>
      <c r="AK1070" s="498"/>
      <c r="AL1070" s="498"/>
      <c r="AM1070" s="498"/>
      <c r="AN1070" s="498"/>
      <c r="AO1070" s="498"/>
      <c r="AP1070" s="498"/>
      <c r="AQ1070" s="498"/>
      <c r="AR1070" s="498"/>
      <c r="AS1070" s="498"/>
      <c r="AT1070" s="498"/>
      <c r="AU1070" s="498"/>
      <c r="AV1070" s="498"/>
      <c r="AW1070" s="498"/>
      <c r="AX1070" s="498"/>
      <c r="AY1070" s="498"/>
      <c r="AZ1070" s="498"/>
      <c r="BA1070" s="498">
        <v>85.81</v>
      </c>
      <c r="BB1070" s="498">
        <v>85.81</v>
      </c>
      <c r="BC1070" s="498"/>
      <c r="BD1070" s="498"/>
      <c r="BE1070" s="498"/>
      <c r="BF1070" s="498"/>
      <c r="BG1070" s="256">
        <f t="shared" si="85"/>
        <v>85.81</v>
      </c>
      <c r="BH1070" s="26">
        <f t="shared" si="86"/>
        <v>85.81</v>
      </c>
      <c r="BI1070" s="514">
        <f t="shared" si="82"/>
        <v>3.9182648401826482E-2</v>
      </c>
      <c r="BJ1070" s="515">
        <v>0</v>
      </c>
      <c r="BK1070" s="515">
        <v>0</v>
      </c>
      <c r="BL1070" s="515">
        <v>0</v>
      </c>
      <c r="BM1070" s="515">
        <v>0</v>
      </c>
      <c r="BN1070" s="515">
        <v>0</v>
      </c>
      <c r="BO1070" s="515">
        <v>0</v>
      </c>
      <c r="BP1070" s="515">
        <v>0</v>
      </c>
      <c r="BQ1070" s="515">
        <v>0</v>
      </c>
      <c r="BR1070" s="515">
        <v>0</v>
      </c>
      <c r="BS1070" s="515">
        <v>0</v>
      </c>
      <c r="BT1070" s="515">
        <v>0</v>
      </c>
      <c r="BU1070" s="515">
        <v>0</v>
      </c>
      <c r="BV1070" s="515">
        <v>0</v>
      </c>
      <c r="BW1070" s="515">
        <v>0</v>
      </c>
      <c r="BX1070" s="515">
        <v>0</v>
      </c>
      <c r="BY1070" s="515">
        <v>0</v>
      </c>
      <c r="BZ1070" s="515">
        <v>100727.2104</v>
      </c>
      <c r="CA1070" s="515">
        <v>100727.2104</v>
      </c>
      <c r="CB1070" s="515">
        <v>0</v>
      </c>
      <c r="CC1070" s="515">
        <v>0</v>
      </c>
      <c r="CD1070" s="515">
        <v>0</v>
      </c>
      <c r="CE1070" s="515">
        <v>0</v>
      </c>
      <c r="CF1070" s="515">
        <v>100727.2104</v>
      </c>
      <c r="CG1070" s="516">
        <v>100727.2104</v>
      </c>
      <c r="CH1070" s="501">
        <v>7393440</v>
      </c>
      <c r="CI1070" s="501">
        <v>7393440</v>
      </c>
      <c r="CJ1070" s="501">
        <v>7673760</v>
      </c>
      <c r="CK1070" s="257" t="s">
        <v>1976</v>
      </c>
      <c r="CL1070" s="108">
        <v>2.11</v>
      </c>
      <c r="CM1070" s="245">
        <v>2.11</v>
      </c>
      <c r="CN1070" s="109">
        <v>2.19</v>
      </c>
      <c r="CO1070" s="436"/>
      <c r="CP1070" s="436"/>
      <c r="CQ1070" s="436"/>
      <c r="CR1070" s="273"/>
      <c r="CS1070" s="447">
        <v>8.7939352170916578</v>
      </c>
      <c r="CT1070" s="448">
        <v>5.299202520429259</v>
      </c>
      <c r="CU1070" s="441">
        <v>1.1420695087132024E-2</v>
      </c>
      <c r="CV1070" s="442">
        <v>0</v>
      </c>
      <c r="CW1070" s="450" t="s">
        <v>2213</v>
      </c>
      <c r="CX1070" s="242"/>
      <c r="CY1070" s="436"/>
      <c r="CZ1070" s="436"/>
      <c r="DA1070" s="437"/>
      <c r="DB1070" s="438"/>
      <c r="DC1070" s="457">
        <v>0</v>
      </c>
      <c r="DD1070" s="458">
        <v>0</v>
      </c>
      <c r="DE1070" s="459">
        <v>13456</v>
      </c>
      <c r="DF1070" s="357">
        <v>4485.333333333333</v>
      </c>
    </row>
    <row r="1071" spans="1:110" ht="35.25" customHeight="1" x14ac:dyDescent="0.25">
      <c r="A1071" s="401" t="s">
        <v>56</v>
      </c>
      <c r="B1071" s="48" t="s">
        <v>57</v>
      </c>
      <c r="C1071" s="48" t="s">
        <v>1464</v>
      </c>
      <c r="D1071" s="145" t="s">
        <v>1564</v>
      </c>
      <c r="E1071" s="145" t="s">
        <v>1508</v>
      </c>
      <c r="F1071" s="145" t="s">
        <v>1776</v>
      </c>
      <c r="G1071" s="14" t="s">
        <v>1568</v>
      </c>
      <c r="H1071" s="22" t="s">
        <v>1979</v>
      </c>
      <c r="I1071" s="145" t="s">
        <v>1975</v>
      </c>
      <c r="J1071" s="426">
        <v>9.7168050304614013</v>
      </c>
      <c r="K1071" s="426">
        <v>25.420075704702001</v>
      </c>
      <c r="L1071" s="488">
        <v>2058.6999999999998</v>
      </c>
      <c r="M1071" s="498"/>
      <c r="N1071" s="498"/>
      <c r="O1071" s="498"/>
      <c r="P1071" s="498"/>
      <c r="Q1071" s="498"/>
      <c r="R1071" s="498"/>
      <c r="S1071" s="498"/>
      <c r="T1071" s="498"/>
      <c r="U1071" s="498"/>
      <c r="V1071" s="498"/>
      <c r="W1071" s="498"/>
      <c r="X1071" s="498"/>
      <c r="Y1071" s="498"/>
      <c r="Z1071" s="498"/>
      <c r="AA1071" s="498"/>
      <c r="AB1071" s="498"/>
      <c r="AC1071" s="498">
        <v>64</v>
      </c>
      <c r="AD1071" s="498">
        <v>64</v>
      </c>
      <c r="AE1071" s="498"/>
      <c r="AF1071" s="498"/>
      <c r="AG1071" s="585"/>
      <c r="AH1071" s="498"/>
      <c r="AI1071" s="498">
        <f t="shared" si="83"/>
        <v>64</v>
      </c>
      <c r="AJ1071" s="498">
        <f t="shared" si="84"/>
        <v>64</v>
      </c>
      <c r="AK1071" s="498"/>
      <c r="AL1071" s="498"/>
      <c r="AM1071" s="498"/>
      <c r="AN1071" s="498"/>
      <c r="AO1071" s="498"/>
      <c r="AP1071" s="498"/>
      <c r="AQ1071" s="498"/>
      <c r="AR1071" s="498"/>
      <c r="AS1071" s="498"/>
      <c r="AT1071" s="498"/>
      <c r="AU1071" s="498"/>
      <c r="AV1071" s="498"/>
      <c r="AW1071" s="498"/>
      <c r="AX1071" s="498"/>
      <c r="AY1071" s="498"/>
      <c r="AZ1071" s="498"/>
      <c r="BA1071" s="498">
        <v>502.39</v>
      </c>
      <c r="BB1071" s="498">
        <v>502.39</v>
      </c>
      <c r="BC1071" s="498"/>
      <c r="BD1071" s="498"/>
      <c r="BE1071" s="498"/>
      <c r="BF1071" s="498"/>
      <c r="BG1071" s="256">
        <f t="shared" si="85"/>
        <v>502.39</v>
      </c>
      <c r="BH1071" s="26">
        <f t="shared" si="86"/>
        <v>502.39</v>
      </c>
      <c r="BI1071" s="514">
        <f t="shared" si="82"/>
        <v>5.6831447963800907E-2</v>
      </c>
      <c r="BJ1071" s="515">
        <v>0</v>
      </c>
      <c r="BK1071" s="515">
        <v>0</v>
      </c>
      <c r="BL1071" s="515">
        <v>0</v>
      </c>
      <c r="BM1071" s="515">
        <v>0</v>
      </c>
      <c r="BN1071" s="515">
        <v>0</v>
      </c>
      <c r="BO1071" s="515">
        <v>0</v>
      </c>
      <c r="BP1071" s="515">
        <v>0</v>
      </c>
      <c r="BQ1071" s="515">
        <v>0</v>
      </c>
      <c r="BR1071" s="515">
        <v>0</v>
      </c>
      <c r="BS1071" s="515">
        <v>0</v>
      </c>
      <c r="BT1071" s="515">
        <v>0</v>
      </c>
      <c r="BU1071" s="515">
        <v>0</v>
      </c>
      <c r="BV1071" s="515">
        <v>0</v>
      </c>
      <c r="BW1071" s="515">
        <v>0</v>
      </c>
      <c r="BX1071" s="515">
        <v>0</v>
      </c>
      <c r="BY1071" s="515">
        <v>0</v>
      </c>
      <c r="BZ1071" s="515">
        <v>589725.47759999998</v>
      </c>
      <c r="CA1071" s="515">
        <v>589725.47759999998</v>
      </c>
      <c r="CB1071" s="515">
        <v>0</v>
      </c>
      <c r="CC1071" s="515">
        <v>0</v>
      </c>
      <c r="CD1071" s="515">
        <v>0</v>
      </c>
      <c r="CE1071" s="515">
        <v>0</v>
      </c>
      <c r="CF1071" s="515">
        <v>589725.47759999998</v>
      </c>
      <c r="CG1071" s="516">
        <v>589725.47759999998</v>
      </c>
      <c r="CH1071" s="501">
        <v>20828369.509272002</v>
      </c>
      <c r="CI1071" s="501">
        <v>20828369.509272002</v>
      </c>
      <c r="CJ1071" s="501">
        <v>26228317.159823999</v>
      </c>
      <c r="CK1071" s="257" t="s">
        <v>1976</v>
      </c>
      <c r="CL1071" s="108">
        <v>7.02</v>
      </c>
      <c r="CM1071" s="245">
        <v>7.02</v>
      </c>
      <c r="CN1071" s="109">
        <v>8.84</v>
      </c>
      <c r="CO1071" s="436"/>
      <c r="CP1071" s="436"/>
      <c r="CQ1071" s="436"/>
      <c r="CR1071" s="273"/>
      <c r="CS1071" s="447">
        <v>700.34008881552563</v>
      </c>
      <c r="CT1071" s="448">
        <v>113.68267565023537</v>
      </c>
      <c r="CU1071" s="441">
        <v>1.4041471471020242</v>
      </c>
      <c r="CV1071" s="442">
        <v>0.87499067625496008</v>
      </c>
      <c r="CW1071" s="450" t="s">
        <v>2270</v>
      </c>
      <c r="CX1071" s="242"/>
      <c r="CY1071" s="436"/>
      <c r="CZ1071" s="436"/>
      <c r="DA1071" s="437"/>
      <c r="DB1071" s="438"/>
      <c r="DC1071" s="457">
        <v>79424</v>
      </c>
      <c r="DD1071" s="458">
        <v>55616</v>
      </c>
      <c r="DE1071" s="459">
        <v>10080</v>
      </c>
      <c r="DF1071" s="357">
        <v>48373.333333333336</v>
      </c>
    </row>
    <row r="1072" spans="1:110" ht="35.25" customHeight="1" x14ac:dyDescent="0.25">
      <c r="A1072" s="401" t="s">
        <v>56</v>
      </c>
      <c r="B1072" s="48" t="s">
        <v>57</v>
      </c>
      <c r="C1072" s="48" t="s">
        <v>1464</v>
      </c>
      <c r="D1072" s="145" t="s">
        <v>1564</v>
      </c>
      <c r="E1072" s="145" t="s">
        <v>1508</v>
      </c>
      <c r="F1072" s="145" t="s">
        <v>1777</v>
      </c>
      <c r="G1072" s="14" t="s">
        <v>1508</v>
      </c>
      <c r="H1072" s="22" t="s">
        <v>1978</v>
      </c>
      <c r="I1072" s="145" t="s">
        <v>1975</v>
      </c>
      <c r="J1072" s="426">
        <v>9.7168050304614013</v>
      </c>
      <c r="K1072" s="426">
        <v>11.075378764842</v>
      </c>
      <c r="L1072" s="488">
        <v>1109.3</v>
      </c>
      <c r="M1072" s="498"/>
      <c r="N1072" s="498"/>
      <c r="O1072" s="498"/>
      <c r="P1072" s="498"/>
      <c r="Q1072" s="498"/>
      <c r="R1072" s="498"/>
      <c r="S1072" s="498"/>
      <c r="T1072" s="498"/>
      <c r="U1072" s="498"/>
      <c r="V1072" s="498"/>
      <c r="W1072" s="498"/>
      <c r="X1072" s="498"/>
      <c r="Y1072" s="498"/>
      <c r="Z1072" s="498"/>
      <c r="AA1072" s="498"/>
      <c r="AB1072" s="498"/>
      <c r="AC1072" s="498">
        <v>27</v>
      </c>
      <c r="AD1072" s="498">
        <v>27</v>
      </c>
      <c r="AE1072" s="498"/>
      <c r="AF1072" s="498"/>
      <c r="AG1072" s="585"/>
      <c r="AH1072" s="498"/>
      <c r="AI1072" s="498">
        <f t="shared" si="83"/>
        <v>27</v>
      </c>
      <c r="AJ1072" s="498">
        <f t="shared" si="84"/>
        <v>27</v>
      </c>
      <c r="AK1072" s="498"/>
      <c r="AL1072" s="498"/>
      <c r="AM1072" s="498"/>
      <c r="AN1072" s="498"/>
      <c r="AO1072" s="498"/>
      <c r="AP1072" s="498"/>
      <c r="AQ1072" s="498"/>
      <c r="AR1072" s="498"/>
      <c r="AS1072" s="498"/>
      <c r="AT1072" s="498"/>
      <c r="AU1072" s="498"/>
      <c r="AV1072" s="498"/>
      <c r="AW1072" s="498"/>
      <c r="AX1072" s="498"/>
      <c r="AY1072" s="498"/>
      <c r="AZ1072" s="498"/>
      <c r="BA1072" s="498">
        <v>185.26</v>
      </c>
      <c r="BB1072" s="498">
        <v>185.26</v>
      </c>
      <c r="BC1072" s="498"/>
      <c r="BD1072" s="498"/>
      <c r="BE1072" s="498"/>
      <c r="BF1072" s="498"/>
      <c r="BG1072" s="256">
        <f t="shared" si="85"/>
        <v>185.26</v>
      </c>
      <c r="BH1072" s="26">
        <f t="shared" si="86"/>
        <v>185.26</v>
      </c>
      <c r="BI1072" s="514">
        <f t="shared" si="82"/>
        <v>8.8641148325358854E-2</v>
      </c>
      <c r="BJ1072" s="515">
        <v>0</v>
      </c>
      <c r="BK1072" s="515">
        <v>0</v>
      </c>
      <c r="BL1072" s="515">
        <v>0</v>
      </c>
      <c r="BM1072" s="515">
        <v>0</v>
      </c>
      <c r="BN1072" s="515">
        <v>0</v>
      </c>
      <c r="BO1072" s="515">
        <v>0</v>
      </c>
      <c r="BP1072" s="515">
        <v>0</v>
      </c>
      <c r="BQ1072" s="515">
        <v>0</v>
      </c>
      <c r="BR1072" s="515">
        <v>0</v>
      </c>
      <c r="BS1072" s="515">
        <v>0</v>
      </c>
      <c r="BT1072" s="515">
        <v>0</v>
      </c>
      <c r="BU1072" s="515">
        <v>0</v>
      </c>
      <c r="BV1072" s="515">
        <v>0</v>
      </c>
      <c r="BW1072" s="515">
        <v>0</v>
      </c>
      <c r="BX1072" s="515">
        <v>0</v>
      </c>
      <c r="BY1072" s="515">
        <v>0</v>
      </c>
      <c r="BZ1072" s="515">
        <v>217465.59839999999</v>
      </c>
      <c r="CA1072" s="515">
        <v>217465.59839999999</v>
      </c>
      <c r="CB1072" s="515">
        <v>0</v>
      </c>
      <c r="CC1072" s="515">
        <v>0</v>
      </c>
      <c r="CD1072" s="515">
        <v>0</v>
      </c>
      <c r="CE1072" s="515">
        <v>0</v>
      </c>
      <c r="CF1072" s="515">
        <v>217465.59839999999</v>
      </c>
      <c r="CG1072" s="516">
        <v>217465.59839999999</v>
      </c>
      <c r="CH1072" s="501">
        <v>13481293.043731201</v>
      </c>
      <c r="CI1072" s="501">
        <v>13481293.043731201</v>
      </c>
      <c r="CJ1072" s="501">
        <v>7656495.2340755994</v>
      </c>
      <c r="CK1072" s="257" t="s">
        <v>1976</v>
      </c>
      <c r="CL1072" s="108">
        <v>3.68</v>
      </c>
      <c r="CM1072" s="245">
        <v>3.68</v>
      </c>
      <c r="CN1072" s="109">
        <v>2.09</v>
      </c>
      <c r="CO1072" s="436"/>
      <c r="CP1072" s="436"/>
      <c r="CQ1072" s="436"/>
      <c r="CR1072" s="273"/>
      <c r="CS1072" s="447">
        <v>177.98416255257385</v>
      </c>
      <c r="CT1072" s="448">
        <v>177.79516014872772</v>
      </c>
      <c r="CU1072" s="441">
        <v>0.75717321697480389</v>
      </c>
      <c r="CV1072" s="442">
        <v>0.75687273620557327</v>
      </c>
      <c r="CW1072" s="450" t="s">
        <v>2228</v>
      </c>
      <c r="CX1072" s="242"/>
      <c r="CY1072" s="436"/>
      <c r="CZ1072" s="436"/>
      <c r="DA1072" s="437"/>
      <c r="DB1072" s="438"/>
      <c r="DC1072" s="457">
        <v>1092</v>
      </c>
      <c r="DD1072" s="458">
        <v>67774</v>
      </c>
      <c r="DE1072" s="459">
        <v>145275</v>
      </c>
      <c r="DF1072" s="357">
        <v>71380.333333333328</v>
      </c>
    </row>
    <row r="1073" spans="1:110" ht="35.25" customHeight="1" x14ac:dyDescent="0.25">
      <c r="A1073" s="401" t="s">
        <v>56</v>
      </c>
      <c r="B1073" s="48" t="s">
        <v>57</v>
      </c>
      <c r="C1073" s="48" t="s">
        <v>1464</v>
      </c>
      <c r="D1073" s="145" t="s">
        <v>1564</v>
      </c>
      <c r="E1073" s="145" t="s">
        <v>1508</v>
      </c>
      <c r="F1073" s="145" t="s">
        <v>1778</v>
      </c>
      <c r="G1073" s="14" t="s">
        <v>1779</v>
      </c>
      <c r="H1073" s="22" t="s">
        <v>1978</v>
      </c>
      <c r="I1073" s="145" t="s">
        <v>1975</v>
      </c>
      <c r="J1073" s="426">
        <v>12.117427449751863</v>
      </c>
      <c r="K1073" s="426">
        <v>26.279166612006001</v>
      </c>
      <c r="L1073" s="488">
        <v>2490.5</v>
      </c>
      <c r="M1073" s="498"/>
      <c r="N1073" s="498"/>
      <c r="O1073" s="498"/>
      <c r="P1073" s="498"/>
      <c r="Q1073" s="498"/>
      <c r="R1073" s="498"/>
      <c r="S1073" s="498"/>
      <c r="T1073" s="498"/>
      <c r="U1073" s="498"/>
      <c r="V1073" s="498"/>
      <c r="W1073" s="498"/>
      <c r="X1073" s="498"/>
      <c r="Y1073" s="498"/>
      <c r="Z1073" s="498"/>
      <c r="AA1073" s="498"/>
      <c r="AB1073" s="498"/>
      <c r="AC1073" s="498">
        <v>98</v>
      </c>
      <c r="AD1073" s="498">
        <v>98</v>
      </c>
      <c r="AE1073" s="498"/>
      <c r="AF1073" s="498"/>
      <c r="AG1073" s="585"/>
      <c r="AH1073" s="498"/>
      <c r="AI1073" s="498">
        <f t="shared" si="83"/>
        <v>98</v>
      </c>
      <c r="AJ1073" s="498">
        <f t="shared" si="84"/>
        <v>98</v>
      </c>
      <c r="AK1073" s="498"/>
      <c r="AL1073" s="498"/>
      <c r="AM1073" s="498"/>
      <c r="AN1073" s="498"/>
      <c r="AO1073" s="498"/>
      <c r="AP1073" s="498"/>
      <c r="AQ1073" s="498"/>
      <c r="AR1073" s="498"/>
      <c r="AS1073" s="498"/>
      <c r="AT1073" s="498"/>
      <c r="AU1073" s="498"/>
      <c r="AV1073" s="498"/>
      <c r="AW1073" s="498"/>
      <c r="AX1073" s="498"/>
      <c r="AY1073" s="498"/>
      <c r="AZ1073" s="498"/>
      <c r="BA1073" s="498">
        <v>807.9</v>
      </c>
      <c r="BB1073" s="498">
        <v>807.9</v>
      </c>
      <c r="BC1073" s="498"/>
      <c r="BD1073" s="498"/>
      <c r="BE1073" s="498"/>
      <c r="BF1073" s="498"/>
      <c r="BG1073" s="256">
        <f t="shared" si="85"/>
        <v>807.9</v>
      </c>
      <c r="BH1073" s="26">
        <f t="shared" si="86"/>
        <v>807.9</v>
      </c>
      <c r="BI1073" s="514">
        <f t="shared" si="82"/>
        <v>0.11863436123348017</v>
      </c>
      <c r="BJ1073" s="515">
        <v>0</v>
      </c>
      <c r="BK1073" s="515">
        <v>0</v>
      </c>
      <c r="BL1073" s="515">
        <v>0</v>
      </c>
      <c r="BM1073" s="515">
        <v>0</v>
      </c>
      <c r="BN1073" s="515">
        <v>0</v>
      </c>
      <c r="BO1073" s="515">
        <v>0</v>
      </c>
      <c r="BP1073" s="515">
        <v>0</v>
      </c>
      <c r="BQ1073" s="515">
        <v>0</v>
      </c>
      <c r="BR1073" s="515">
        <v>0</v>
      </c>
      <c r="BS1073" s="515">
        <v>0</v>
      </c>
      <c r="BT1073" s="515">
        <v>0</v>
      </c>
      <c r="BU1073" s="515">
        <v>0</v>
      </c>
      <c r="BV1073" s="515">
        <v>0</v>
      </c>
      <c r="BW1073" s="515">
        <v>0</v>
      </c>
      <c r="BX1073" s="515">
        <v>0</v>
      </c>
      <c r="BY1073" s="515">
        <v>0</v>
      </c>
      <c r="BZ1073" s="515">
        <v>948345.33600000001</v>
      </c>
      <c r="CA1073" s="515">
        <v>948345.33600000001</v>
      </c>
      <c r="CB1073" s="515">
        <v>0</v>
      </c>
      <c r="CC1073" s="515">
        <v>0</v>
      </c>
      <c r="CD1073" s="515">
        <v>0</v>
      </c>
      <c r="CE1073" s="515">
        <v>0</v>
      </c>
      <c r="CF1073" s="515">
        <v>948345.33600000001</v>
      </c>
      <c r="CG1073" s="516">
        <v>948345.33600000001</v>
      </c>
      <c r="CH1073" s="501">
        <v>20034259.046341199</v>
      </c>
      <c r="CI1073" s="501">
        <v>20034259.046341199</v>
      </c>
      <c r="CJ1073" s="501">
        <v>22701048.936037198</v>
      </c>
      <c r="CK1073" s="257" t="s">
        <v>1976</v>
      </c>
      <c r="CL1073" s="108">
        <v>6.01</v>
      </c>
      <c r="CM1073" s="245">
        <v>6.01</v>
      </c>
      <c r="CN1073" s="109">
        <v>6.81</v>
      </c>
      <c r="CO1073" s="436"/>
      <c r="CP1073" s="436"/>
      <c r="CQ1073" s="436"/>
      <c r="CR1073" s="273"/>
      <c r="CS1073" s="447">
        <v>767.59320572615513</v>
      </c>
      <c r="CT1073" s="448">
        <v>159.81677748079002</v>
      </c>
      <c r="CU1073" s="441">
        <v>2.119013172253382</v>
      </c>
      <c r="CV1073" s="442">
        <v>1.780503942015903</v>
      </c>
      <c r="CW1073" s="450" t="s">
        <v>2228</v>
      </c>
      <c r="CX1073" s="242"/>
      <c r="CY1073" s="436"/>
      <c r="CZ1073" s="436"/>
      <c r="DA1073" s="437"/>
      <c r="DB1073" s="438"/>
      <c r="DC1073" s="457">
        <v>8000</v>
      </c>
      <c r="DD1073" s="458">
        <v>215049</v>
      </c>
      <c r="DE1073" s="459">
        <v>489834</v>
      </c>
      <c r="DF1073" s="357">
        <v>237627.66666666666</v>
      </c>
    </row>
    <row r="1074" spans="1:110" ht="35.25" customHeight="1" x14ac:dyDescent="0.25">
      <c r="A1074" s="401" t="s">
        <v>56</v>
      </c>
      <c r="B1074" s="48" t="s">
        <v>57</v>
      </c>
      <c r="C1074" s="48" t="s">
        <v>1464</v>
      </c>
      <c r="D1074" s="145" t="s">
        <v>1564</v>
      </c>
      <c r="E1074" s="145" t="s">
        <v>1508</v>
      </c>
      <c r="F1074" s="145" t="s">
        <v>1780</v>
      </c>
      <c r="G1074" s="14" t="s">
        <v>1508</v>
      </c>
      <c r="H1074" s="22" t="s">
        <v>1978</v>
      </c>
      <c r="I1074" s="145" t="s">
        <v>1975</v>
      </c>
      <c r="J1074" s="426">
        <v>12.117427449751863</v>
      </c>
      <c r="K1074" s="426">
        <v>12.41477270145</v>
      </c>
      <c r="L1074" s="488">
        <v>616.29999999999995</v>
      </c>
      <c r="M1074" s="498"/>
      <c r="N1074" s="498"/>
      <c r="O1074" s="498"/>
      <c r="P1074" s="498"/>
      <c r="Q1074" s="498"/>
      <c r="R1074" s="498"/>
      <c r="S1074" s="498"/>
      <c r="T1074" s="498"/>
      <c r="U1074" s="498"/>
      <c r="V1074" s="498"/>
      <c r="W1074" s="498"/>
      <c r="X1074" s="498"/>
      <c r="Y1074" s="498"/>
      <c r="Z1074" s="498"/>
      <c r="AA1074" s="498"/>
      <c r="AB1074" s="498"/>
      <c r="AC1074" s="498">
        <v>14</v>
      </c>
      <c r="AD1074" s="498">
        <v>14</v>
      </c>
      <c r="AE1074" s="498"/>
      <c r="AF1074" s="498"/>
      <c r="AG1074" s="585"/>
      <c r="AH1074" s="498"/>
      <c r="AI1074" s="498">
        <f t="shared" si="83"/>
        <v>14</v>
      </c>
      <c r="AJ1074" s="498">
        <f t="shared" si="84"/>
        <v>14</v>
      </c>
      <c r="AK1074" s="498"/>
      <c r="AL1074" s="498"/>
      <c r="AM1074" s="498"/>
      <c r="AN1074" s="498"/>
      <c r="AO1074" s="498"/>
      <c r="AP1074" s="498"/>
      <c r="AQ1074" s="498"/>
      <c r="AR1074" s="498"/>
      <c r="AS1074" s="498"/>
      <c r="AT1074" s="498"/>
      <c r="AU1074" s="498"/>
      <c r="AV1074" s="498"/>
      <c r="AW1074" s="498"/>
      <c r="AX1074" s="498"/>
      <c r="AY1074" s="498"/>
      <c r="AZ1074" s="498"/>
      <c r="BA1074" s="498">
        <v>154.41</v>
      </c>
      <c r="BB1074" s="498">
        <v>154.41</v>
      </c>
      <c r="BC1074" s="498"/>
      <c r="BD1074" s="498"/>
      <c r="BE1074" s="498"/>
      <c r="BF1074" s="498"/>
      <c r="BG1074" s="256">
        <f t="shared" si="85"/>
        <v>154.41</v>
      </c>
      <c r="BH1074" s="26">
        <f t="shared" si="86"/>
        <v>154.41</v>
      </c>
      <c r="BI1074" s="514">
        <f t="shared" si="82"/>
        <v>2.4431962025316452E-2</v>
      </c>
      <c r="BJ1074" s="515">
        <v>0</v>
      </c>
      <c r="BK1074" s="515">
        <v>0</v>
      </c>
      <c r="BL1074" s="515">
        <v>0</v>
      </c>
      <c r="BM1074" s="515">
        <v>0</v>
      </c>
      <c r="BN1074" s="515">
        <v>0</v>
      </c>
      <c r="BO1074" s="515">
        <v>0</v>
      </c>
      <c r="BP1074" s="515">
        <v>0</v>
      </c>
      <c r="BQ1074" s="515">
        <v>0</v>
      </c>
      <c r="BR1074" s="515">
        <v>0</v>
      </c>
      <c r="BS1074" s="515">
        <v>0</v>
      </c>
      <c r="BT1074" s="515">
        <v>0</v>
      </c>
      <c r="BU1074" s="515">
        <v>0</v>
      </c>
      <c r="BV1074" s="515">
        <v>0</v>
      </c>
      <c r="BW1074" s="515">
        <v>0</v>
      </c>
      <c r="BX1074" s="515">
        <v>0</v>
      </c>
      <c r="BY1074" s="515">
        <v>0</v>
      </c>
      <c r="BZ1074" s="515">
        <v>181252.63439999998</v>
      </c>
      <c r="CA1074" s="515">
        <v>181252.63439999998</v>
      </c>
      <c r="CB1074" s="515">
        <v>0</v>
      </c>
      <c r="CC1074" s="515">
        <v>0</v>
      </c>
      <c r="CD1074" s="515">
        <v>0</v>
      </c>
      <c r="CE1074" s="515">
        <v>0</v>
      </c>
      <c r="CF1074" s="515">
        <v>181252.63439999998</v>
      </c>
      <c r="CG1074" s="516">
        <v>181252.63439999998</v>
      </c>
      <c r="CH1074" s="501">
        <v>25128475.179937199</v>
      </c>
      <c r="CI1074" s="501">
        <v>25128475.179937199</v>
      </c>
      <c r="CJ1074" s="501">
        <v>26601668.867203202</v>
      </c>
      <c r="CK1074" s="257" t="s">
        <v>1976</v>
      </c>
      <c r="CL1074" s="108">
        <v>5.97</v>
      </c>
      <c r="CM1074" s="245">
        <v>5.97</v>
      </c>
      <c r="CN1074" s="109">
        <v>6.32</v>
      </c>
      <c r="CO1074" s="436"/>
      <c r="CP1074" s="436"/>
      <c r="CQ1074" s="436"/>
      <c r="CR1074" s="273"/>
      <c r="CS1074" s="447">
        <v>195.70345275108639</v>
      </c>
      <c r="CT1074" s="448">
        <v>107.78970645681268</v>
      </c>
      <c r="CU1074" s="441">
        <v>1.0245013859890117</v>
      </c>
      <c r="CV1074" s="442">
        <v>0.99308128479203439</v>
      </c>
      <c r="CW1074" s="450" t="s">
        <v>2241</v>
      </c>
      <c r="CX1074" s="242"/>
      <c r="CY1074" s="436"/>
      <c r="CZ1074" s="436"/>
      <c r="DA1074" s="437"/>
      <c r="DB1074" s="438"/>
      <c r="DC1074" s="457">
        <v>8555</v>
      </c>
      <c r="DD1074" s="458">
        <v>30679</v>
      </c>
      <c r="DE1074" s="459">
        <v>24632</v>
      </c>
      <c r="DF1074" s="357">
        <v>21288.666666666668</v>
      </c>
    </row>
    <row r="1075" spans="1:110" ht="35.25" customHeight="1" x14ac:dyDescent="0.25">
      <c r="A1075" s="401" t="s">
        <v>56</v>
      </c>
      <c r="B1075" s="48" t="s">
        <v>57</v>
      </c>
      <c r="C1075" s="48" t="s">
        <v>1464</v>
      </c>
      <c r="D1075" s="145" t="s">
        <v>1564</v>
      </c>
      <c r="E1075" s="145" t="s">
        <v>1508</v>
      </c>
      <c r="F1075" s="145" t="s">
        <v>1781</v>
      </c>
      <c r="G1075" s="14" t="s">
        <v>1508</v>
      </c>
      <c r="H1075" s="22" t="s">
        <v>1979</v>
      </c>
      <c r="I1075" s="145" t="s">
        <v>1975</v>
      </c>
      <c r="J1075" s="426">
        <v>11.774481389853227</v>
      </c>
      <c r="K1075" s="426">
        <v>25.952651461169999</v>
      </c>
      <c r="L1075" s="488">
        <v>1781.6</v>
      </c>
      <c r="M1075" s="498"/>
      <c r="N1075" s="498"/>
      <c r="O1075" s="498"/>
      <c r="P1075" s="498"/>
      <c r="Q1075" s="498"/>
      <c r="R1075" s="498"/>
      <c r="S1075" s="498"/>
      <c r="T1075" s="498"/>
      <c r="U1075" s="498"/>
      <c r="V1075" s="498"/>
      <c r="W1075" s="498"/>
      <c r="X1075" s="498"/>
      <c r="Y1075" s="498"/>
      <c r="Z1075" s="498"/>
      <c r="AA1075" s="498"/>
      <c r="AB1075" s="498"/>
      <c r="AC1075" s="498">
        <v>127</v>
      </c>
      <c r="AD1075" s="498">
        <v>127</v>
      </c>
      <c r="AE1075" s="498"/>
      <c r="AF1075" s="498"/>
      <c r="AG1075" s="585"/>
      <c r="AH1075" s="498"/>
      <c r="AI1075" s="498">
        <f t="shared" si="83"/>
        <v>127</v>
      </c>
      <c r="AJ1075" s="498">
        <f t="shared" si="84"/>
        <v>127</v>
      </c>
      <c r="AK1075" s="498"/>
      <c r="AL1075" s="498"/>
      <c r="AM1075" s="498"/>
      <c r="AN1075" s="498"/>
      <c r="AO1075" s="498"/>
      <c r="AP1075" s="498"/>
      <c r="AQ1075" s="498"/>
      <c r="AR1075" s="498"/>
      <c r="AS1075" s="498"/>
      <c r="AT1075" s="498"/>
      <c r="AU1075" s="498"/>
      <c r="AV1075" s="498"/>
      <c r="AW1075" s="498"/>
      <c r="AX1075" s="498"/>
      <c r="AY1075" s="498"/>
      <c r="AZ1075" s="498"/>
      <c r="BA1075" s="498">
        <v>865.71600000000001</v>
      </c>
      <c r="BB1075" s="498">
        <v>865.71600000000001</v>
      </c>
      <c r="BC1075" s="498"/>
      <c r="BD1075" s="498"/>
      <c r="BE1075" s="498"/>
      <c r="BF1075" s="498"/>
      <c r="BG1075" s="256">
        <f t="shared" si="85"/>
        <v>865.71600000000001</v>
      </c>
      <c r="BH1075" s="26">
        <f t="shared" si="86"/>
        <v>865.71600000000001</v>
      </c>
      <c r="BI1075" s="514">
        <f t="shared" si="82"/>
        <v>8.7181873111782479E-2</v>
      </c>
      <c r="BJ1075" s="515">
        <v>0</v>
      </c>
      <c r="BK1075" s="515">
        <v>0</v>
      </c>
      <c r="BL1075" s="515">
        <v>0</v>
      </c>
      <c r="BM1075" s="515">
        <v>0</v>
      </c>
      <c r="BN1075" s="515">
        <v>0</v>
      </c>
      <c r="BO1075" s="515">
        <v>0</v>
      </c>
      <c r="BP1075" s="515">
        <v>0</v>
      </c>
      <c r="BQ1075" s="515">
        <v>0</v>
      </c>
      <c r="BR1075" s="515">
        <v>0</v>
      </c>
      <c r="BS1075" s="515">
        <v>0</v>
      </c>
      <c r="BT1075" s="515">
        <v>0</v>
      </c>
      <c r="BU1075" s="515">
        <v>0</v>
      </c>
      <c r="BV1075" s="515">
        <v>0</v>
      </c>
      <c r="BW1075" s="515">
        <v>0</v>
      </c>
      <c r="BX1075" s="515">
        <v>0</v>
      </c>
      <c r="BY1075" s="515">
        <v>0</v>
      </c>
      <c r="BZ1075" s="515">
        <v>1016212.0694400001</v>
      </c>
      <c r="CA1075" s="515">
        <v>1016212.0694400001</v>
      </c>
      <c r="CB1075" s="515">
        <v>0</v>
      </c>
      <c r="CC1075" s="515">
        <v>0</v>
      </c>
      <c r="CD1075" s="515">
        <v>0</v>
      </c>
      <c r="CE1075" s="515">
        <v>0</v>
      </c>
      <c r="CF1075" s="515">
        <v>1016212.0694400001</v>
      </c>
      <c r="CG1075" s="516">
        <v>1016212.0694400001</v>
      </c>
      <c r="CH1075" s="501">
        <v>31503429.697689604</v>
      </c>
      <c r="CI1075" s="501">
        <v>31503429.697689604</v>
      </c>
      <c r="CJ1075" s="501">
        <v>34913957.243086807</v>
      </c>
      <c r="CK1075" s="257" t="s">
        <v>1976</v>
      </c>
      <c r="CL1075" s="108">
        <v>8.9600000000000009</v>
      </c>
      <c r="CM1075" s="245">
        <v>8.9600000000000009</v>
      </c>
      <c r="CN1075" s="109">
        <v>9.93</v>
      </c>
      <c r="CO1075" s="436"/>
      <c r="CP1075" s="436"/>
      <c r="CQ1075" s="436"/>
      <c r="CR1075" s="273"/>
      <c r="CS1075" s="447">
        <v>286.36232500365116</v>
      </c>
      <c r="CT1075" s="448">
        <v>137.41279509111993</v>
      </c>
      <c r="CU1075" s="441">
        <v>1.5682784849454563</v>
      </c>
      <c r="CV1075" s="442">
        <v>1.4176633953715749</v>
      </c>
      <c r="CW1075" s="450" t="s">
        <v>2241</v>
      </c>
      <c r="CX1075" s="242"/>
      <c r="CY1075" s="436"/>
      <c r="CZ1075" s="436"/>
      <c r="DA1075" s="437"/>
      <c r="DB1075" s="438"/>
      <c r="DC1075" s="457">
        <v>0</v>
      </c>
      <c r="DD1075" s="458">
        <v>202527</v>
      </c>
      <c r="DE1075" s="459">
        <v>119894</v>
      </c>
      <c r="DF1075" s="357">
        <v>107473.66666666667</v>
      </c>
    </row>
    <row r="1076" spans="1:110" ht="35.25" customHeight="1" x14ac:dyDescent="0.25">
      <c r="A1076" s="401" t="s">
        <v>56</v>
      </c>
      <c r="B1076" s="48" t="s">
        <v>57</v>
      </c>
      <c r="C1076" s="48" t="s">
        <v>1464</v>
      </c>
      <c r="D1076" s="145" t="s">
        <v>1564</v>
      </c>
      <c r="E1076" s="145" t="s">
        <v>1508</v>
      </c>
      <c r="F1076" s="145" t="s">
        <v>1782</v>
      </c>
      <c r="G1076" s="14" t="s">
        <v>1508</v>
      </c>
      <c r="H1076" s="22" t="s">
        <v>1978</v>
      </c>
      <c r="I1076" s="145" t="s">
        <v>1975</v>
      </c>
      <c r="J1076" s="426">
        <v>11.797344460513136</v>
      </c>
      <c r="K1076" s="426">
        <v>34.496401443399002</v>
      </c>
      <c r="L1076" s="488">
        <v>2537.8000000000002</v>
      </c>
      <c r="M1076" s="498"/>
      <c r="N1076" s="498"/>
      <c r="O1076" s="498"/>
      <c r="P1076" s="498"/>
      <c r="Q1076" s="498"/>
      <c r="R1076" s="498"/>
      <c r="S1076" s="498"/>
      <c r="T1076" s="498"/>
      <c r="U1076" s="498"/>
      <c r="V1076" s="498"/>
      <c r="W1076" s="498"/>
      <c r="X1076" s="498"/>
      <c r="Y1076" s="498"/>
      <c r="Z1076" s="498"/>
      <c r="AA1076" s="498"/>
      <c r="AB1076" s="498"/>
      <c r="AC1076" s="498">
        <v>96</v>
      </c>
      <c r="AD1076" s="498">
        <v>96</v>
      </c>
      <c r="AE1076" s="498"/>
      <c r="AF1076" s="498"/>
      <c r="AG1076" s="585"/>
      <c r="AH1076" s="498"/>
      <c r="AI1076" s="498">
        <f t="shared" si="83"/>
        <v>96</v>
      </c>
      <c r="AJ1076" s="498">
        <f t="shared" si="84"/>
        <v>96</v>
      </c>
      <c r="AK1076" s="498"/>
      <c r="AL1076" s="498"/>
      <c r="AM1076" s="498"/>
      <c r="AN1076" s="498"/>
      <c r="AO1076" s="498"/>
      <c r="AP1076" s="498"/>
      <c r="AQ1076" s="498"/>
      <c r="AR1076" s="498"/>
      <c r="AS1076" s="498"/>
      <c r="AT1076" s="498"/>
      <c r="AU1076" s="498"/>
      <c r="AV1076" s="498"/>
      <c r="AW1076" s="498"/>
      <c r="AX1076" s="498"/>
      <c r="AY1076" s="498"/>
      <c r="AZ1076" s="498"/>
      <c r="BA1076" s="498">
        <v>812.78</v>
      </c>
      <c r="BB1076" s="498">
        <v>812.78</v>
      </c>
      <c r="BC1076" s="498"/>
      <c r="BD1076" s="498"/>
      <c r="BE1076" s="498"/>
      <c r="BF1076" s="498"/>
      <c r="BG1076" s="256">
        <f t="shared" si="85"/>
        <v>812.78</v>
      </c>
      <c r="BH1076" s="26">
        <f t="shared" si="86"/>
        <v>812.78</v>
      </c>
      <c r="BI1076" s="514">
        <f t="shared" si="82"/>
        <v>7.0370562770562764E-2</v>
      </c>
      <c r="BJ1076" s="515">
        <v>0</v>
      </c>
      <c r="BK1076" s="515">
        <v>0</v>
      </c>
      <c r="BL1076" s="515">
        <v>0</v>
      </c>
      <c r="BM1076" s="515">
        <v>0</v>
      </c>
      <c r="BN1076" s="515">
        <v>0</v>
      </c>
      <c r="BO1076" s="515">
        <v>0</v>
      </c>
      <c r="BP1076" s="515">
        <v>0</v>
      </c>
      <c r="BQ1076" s="515">
        <v>0</v>
      </c>
      <c r="BR1076" s="515">
        <v>0</v>
      </c>
      <c r="BS1076" s="515">
        <v>0</v>
      </c>
      <c r="BT1076" s="515">
        <v>0</v>
      </c>
      <c r="BU1076" s="515">
        <v>0</v>
      </c>
      <c r="BV1076" s="515">
        <v>0</v>
      </c>
      <c r="BW1076" s="515">
        <v>0</v>
      </c>
      <c r="BX1076" s="515">
        <v>0</v>
      </c>
      <c r="BY1076" s="515">
        <v>0</v>
      </c>
      <c r="BZ1076" s="515">
        <v>954073.67520000006</v>
      </c>
      <c r="CA1076" s="515">
        <v>954073.67520000006</v>
      </c>
      <c r="CB1076" s="515">
        <v>0</v>
      </c>
      <c r="CC1076" s="515">
        <v>0</v>
      </c>
      <c r="CD1076" s="515">
        <v>0</v>
      </c>
      <c r="CE1076" s="515">
        <v>0</v>
      </c>
      <c r="CF1076" s="515">
        <v>954073.67520000006</v>
      </c>
      <c r="CG1076" s="516">
        <v>954073.67520000006</v>
      </c>
      <c r="CH1076" s="501">
        <v>34129559.761459187</v>
      </c>
      <c r="CI1076" s="501">
        <v>34129559.761459187</v>
      </c>
      <c r="CJ1076" s="501">
        <v>42478061.987591997</v>
      </c>
      <c r="CK1076" s="257" t="s">
        <v>1976</v>
      </c>
      <c r="CL1076" s="108">
        <v>9.2799999999999994</v>
      </c>
      <c r="CM1076" s="245">
        <v>9.2799999999999994</v>
      </c>
      <c r="CN1076" s="109">
        <v>11.55</v>
      </c>
      <c r="CO1076" s="436"/>
      <c r="CP1076" s="436"/>
      <c r="CQ1076" s="436"/>
      <c r="CR1076" s="273"/>
      <c r="CS1076" s="447">
        <v>228.88587555780077</v>
      </c>
      <c r="CT1076" s="448">
        <v>189.05951224551961</v>
      </c>
      <c r="CU1076" s="441">
        <v>1.2590976234748217</v>
      </c>
      <c r="CV1076" s="442">
        <v>1.216525024233621</v>
      </c>
      <c r="CW1076" s="450" t="s">
        <v>2234</v>
      </c>
      <c r="CX1076" s="242"/>
      <c r="CY1076" s="436"/>
      <c r="CZ1076" s="436"/>
      <c r="DA1076" s="437"/>
      <c r="DB1076" s="438"/>
      <c r="DC1076" s="457">
        <v>104765</v>
      </c>
      <c r="DD1076" s="458">
        <v>868358</v>
      </c>
      <c r="DE1076" s="459">
        <v>37579</v>
      </c>
      <c r="DF1076" s="357">
        <v>336900.66666666669</v>
      </c>
    </row>
    <row r="1077" spans="1:110" ht="35.25" customHeight="1" x14ac:dyDescent="0.25">
      <c r="A1077" s="401" t="s">
        <v>56</v>
      </c>
      <c r="B1077" s="48" t="s">
        <v>57</v>
      </c>
      <c r="C1077" s="48" t="s">
        <v>1464</v>
      </c>
      <c r="D1077" s="145" t="s">
        <v>1564</v>
      </c>
      <c r="E1077" s="145" t="s">
        <v>1508</v>
      </c>
      <c r="F1077" s="145" t="s">
        <v>1783</v>
      </c>
      <c r="G1077" s="14" t="s">
        <v>1784</v>
      </c>
      <c r="H1077" s="22" t="s">
        <v>1979</v>
      </c>
      <c r="I1077" s="145" t="s">
        <v>1975</v>
      </c>
      <c r="J1077" s="426">
        <v>11.797344460513136</v>
      </c>
      <c r="K1077" s="426">
        <v>38.044886284503001</v>
      </c>
      <c r="L1077" s="488">
        <v>2799.6</v>
      </c>
      <c r="M1077" s="498"/>
      <c r="N1077" s="498"/>
      <c r="O1077" s="498"/>
      <c r="P1077" s="498"/>
      <c r="Q1077" s="498"/>
      <c r="R1077" s="498"/>
      <c r="S1077" s="498"/>
      <c r="T1077" s="498"/>
      <c r="U1077" s="498"/>
      <c r="V1077" s="498"/>
      <c r="W1077" s="498"/>
      <c r="X1077" s="498"/>
      <c r="Y1077" s="498"/>
      <c r="Z1077" s="498"/>
      <c r="AA1077" s="498"/>
      <c r="AB1077" s="498"/>
      <c r="AC1077" s="498">
        <v>103</v>
      </c>
      <c r="AD1077" s="498">
        <v>103</v>
      </c>
      <c r="AE1077" s="498"/>
      <c r="AF1077" s="498"/>
      <c r="AG1077" s="585"/>
      <c r="AH1077" s="498"/>
      <c r="AI1077" s="498">
        <f t="shared" si="83"/>
        <v>103</v>
      </c>
      <c r="AJ1077" s="498">
        <f t="shared" si="84"/>
        <v>103</v>
      </c>
      <c r="AK1077" s="498"/>
      <c r="AL1077" s="498"/>
      <c r="AM1077" s="498"/>
      <c r="AN1077" s="498"/>
      <c r="AO1077" s="498"/>
      <c r="AP1077" s="498"/>
      <c r="AQ1077" s="498"/>
      <c r="AR1077" s="498"/>
      <c r="AS1077" s="498"/>
      <c r="AT1077" s="498"/>
      <c r="AU1077" s="498"/>
      <c r="AV1077" s="498"/>
      <c r="AW1077" s="498"/>
      <c r="AX1077" s="498"/>
      <c r="AY1077" s="498"/>
      <c r="AZ1077" s="498"/>
      <c r="BA1077" s="498">
        <v>5680.82</v>
      </c>
      <c r="BB1077" s="498">
        <v>5680.82</v>
      </c>
      <c r="BC1077" s="498"/>
      <c r="BD1077" s="498"/>
      <c r="BE1077" s="498"/>
      <c r="BF1077" s="498"/>
      <c r="BG1077" s="256">
        <f t="shared" si="85"/>
        <v>5680.82</v>
      </c>
      <c r="BH1077" s="26">
        <f t="shared" si="86"/>
        <v>5680.82</v>
      </c>
      <c r="BI1077" s="514">
        <f t="shared" si="82"/>
        <v>0.66056046511627908</v>
      </c>
      <c r="BJ1077" s="515">
        <v>0</v>
      </c>
      <c r="BK1077" s="515">
        <v>0</v>
      </c>
      <c r="BL1077" s="515">
        <v>0</v>
      </c>
      <c r="BM1077" s="515">
        <v>0</v>
      </c>
      <c r="BN1077" s="515">
        <v>0</v>
      </c>
      <c r="BO1077" s="515">
        <v>0</v>
      </c>
      <c r="BP1077" s="515">
        <v>0</v>
      </c>
      <c r="BQ1077" s="515">
        <v>0</v>
      </c>
      <c r="BR1077" s="515">
        <v>0</v>
      </c>
      <c r="BS1077" s="515">
        <v>0</v>
      </c>
      <c r="BT1077" s="515">
        <v>0</v>
      </c>
      <c r="BU1077" s="515">
        <v>0</v>
      </c>
      <c r="BV1077" s="515">
        <v>0</v>
      </c>
      <c r="BW1077" s="515">
        <v>0</v>
      </c>
      <c r="BX1077" s="515">
        <v>0</v>
      </c>
      <c r="BY1077" s="515">
        <v>0</v>
      </c>
      <c r="BZ1077" s="515">
        <v>6668373.7488000002</v>
      </c>
      <c r="CA1077" s="515">
        <v>6668373.7488000002</v>
      </c>
      <c r="CB1077" s="515">
        <v>0</v>
      </c>
      <c r="CC1077" s="515">
        <v>0</v>
      </c>
      <c r="CD1077" s="515">
        <v>0</v>
      </c>
      <c r="CE1077" s="515">
        <v>0</v>
      </c>
      <c r="CF1077" s="515">
        <v>6668373.7488000002</v>
      </c>
      <c r="CG1077" s="516">
        <v>6668373.7488000002</v>
      </c>
      <c r="CH1077" s="501">
        <v>19763601.607799999</v>
      </c>
      <c r="CI1077" s="501">
        <v>19763601.607799999</v>
      </c>
      <c r="CJ1077" s="501">
        <v>22662263.176944003</v>
      </c>
      <c r="CK1077" s="257" t="s">
        <v>1976</v>
      </c>
      <c r="CL1077" s="108">
        <v>7.5</v>
      </c>
      <c r="CM1077" s="245">
        <v>7.5</v>
      </c>
      <c r="CN1077" s="109">
        <v>8.6</v>
      </c>
      <c r="CO1077" s="436"/>
      <c r="CP1077" s="436"/>
      <c r="CQ1077" s="436"/>
      <c r="CR1077" s="273"/>
      <c r="CS1077" s="447">
        <v>363.90382276555783</v>
      </c>
      <c r="CT1077" s="448">
        <v>176.64521390141559</v>
      </c>
      <c r="CU1077" s="441">
        <v>1.8882991580078672</v>
      </c>
      <c r="CV1077" s="442">
        <v>1.795307821910167</v>
      </c>
      <c r="CW1077" s="450" t="s">
        <v>2228</v>
      </c>
      <c r="CX1077" s="242"/>
      <c r="CY1077" s="436"/>
      <c r="CZ1077" s="436"/>
      <c r="DA1077" s="437"/>
      <c r="DB1077" s="438"/>
      <c r="DC1077" s="457">
        <v>87055</v>
      </c>
      <c r="DD1077" s="458">
        <v>488883</v>
      </c>
      <c r="DE1077" s="459">
        <v>143525</v>
      </c>
      <c r="DF1077" s="357">
        <v>239821</v>
      </c>
    </row>
    <row r="1078" spans="1:110" ht="35.25" customHeight="1" x14ac:dyDescent="0.25">
      <c r="A1078" s="401" t="s">
        <v>56</v>
      </c>
      <c r="B1078" s="48" t="s">
        <v>57</v>
      </c>
      <c r="C1078" s="48" t="s">
        <v>1464</v>
      </c>
      <c r="D1078" s="145" t="s">
        <v>1543</v>
      </c>
      <c r="E1078" s="145" t="s">
        <v>1544</v>
      </c>
      <c r="F1078" s="145" t="s">
        <v>1785</v>
      </c>
      <c r="G1078" s="14" t="s">
        <v>1754</v>
      </c>
      <c r="H1078" s="22" t="s">
        <v>1978</v>
      </c>
      <c r="I1078" s="145" t="s">
        <v>1975</v>
      </c>
      <c r="J1078" s="426">
        <v>11.774481389853227</v>
      </c>
      <c r="K1078" s="426">
        <v>23.099810558013001</v>
      </c>
      <c r="L1078" s="488">
        <v>3401.1</v>
      </c>
      <c r="M1078" s="498"/>
      <c r="N1078" s="498"/>
      <c r="O1078" s="498"/>
      <c r="P1078" s="498"/>
      <c r="Q1078" s="498"/>
      <c r="R1078" s="498"/>
      <c r="S1078" s="498"/>
      <c r="T1078" s="498"/>
      <c r="U1078" s="498"/>
      <c r="V1078" s="498"/>
      <c r="W1078" s="498"/>
      <c r="X1078" s="498"/>
      <c r="Y1078" s="498">
        <v>1</v>
      </c>
      <c r="Z1078" s="498">
        <v>1</v>
      </c>
      <c r="AA1078" s="498"/>
      <c r="AB1078" s="498"/>
      <c r="AC1078" s="498">
        <v>47</v>
      </c>
      <c r="AD1078" s="498">
        <v>47</v>
      </c>
      <c r="AE1078" s="498"/>
      <c r="AF1078" s="498"/>
      <c r="AG1078" s="585"/>
      <c r="AH1078" s="498"/>
      <c r="AI1078" s="498">
        <f t="shared" si="83"/>
        <v>48</v>
      </c>
      <c r="AJ1078" s="498">
        <f t="shared" si="84"/>
        <v>48</v>
      </c>
      <c r="AK1078" s="498"/>
      <c r="AL1078" s="498"/>
      <c r="AM1078" s="498"/>
      <c r="AN1078" s="498"/>
      <c r="AO1078" s="498"/>
      <c r="AP1078" s="498"/>
      <c r="AQ1078" s="498"/>
      <c r="AR1078" s="498"/>
      <c r="AS1078" s="498"/>
      <c r="AT1078" s="498"/>
      <c r="AU1078" s="498"/>
      <c r="AV1078" s="498"/>
      <c r="AW1078" s="498">
        <v>1.2</v>
      </c>
      <c r="AX1078" s="498">
        <v>1.2</v>
      </c>
      <c r="AY1078" s="498"/>
      <c r="AZ1078" s="498"/>
      <c r="BA1078" s="498">
        <v>264.91000000000003</v>
      </c>
      <c r="BB1078" s="498">
        <v>264.91000000000003</v>
      </c>
      <c r="BC1078" s="498"/>
      <c r="BD1078" s="498"/>
      <c r="BE1078" s="498"/>
      <c r="BF1078" s="498"/>
      <c r="BG1078" s="256">
        <f t="shared" si="85"/>
        <v>266.11</v>
      </c>
      <c r="BH1078" s="26">
        <f t="shared" si="86"/>
        <v>266.11</v>
      </c>
      <c r="BI1078" s="514">
        <f t="shared" si="82"/>
        <v>2.6269496544916091E-2</v>
      </c>
      <c r="BJ1078" s="515">
        <v>0</v>
      </c>
      <c r="BK1078" s="515">
        <v>0</v>
      </c>
      <c r="BL1078" s="515">
        <v>0</v>
      </c>
      <c r="BM1078" s="515">
        <v>0</v>
      </c>
      <c r="BN1078" s="515">
        <v>0</v>
      </c>
      <c r="BO1078" s="515">
        <v>0</v>
      </c>
      <c r="BP1078" s="515">
        <v>0</v>
      </c>
      <c r="BQ1078" s="515">
        <v>0</v>
      </c>
      <c r="BR1078" s="515">
        <v>0</v>
      </c>
      <c r="BS1078" s="515">
        <v>0</v>
      </c>
      <c r="BT1078" s="515">
        <v>0</v>
      </c>
      <c r="BU1078" s="515">
        <v>0</v>
      </c>
      <c r="BV1078" s="515">
        <v>6054.9119999999994</v>
      </c>
      <c r="BW1078" s="515">
        <v>6054.9119999999994</v>
      </c>
      <c r="BX1078" s="515">
        <v>0</v>
      </c>
      <c r="BY1078" s="515">
        <v>0</v>
      </c>
      <c r="BZ1078" s="515">
        <v>310961.95440000005</v>
      </c>
      <c r="CA1078" s="515">
        <v>310961.95440000005</v>
      </c>
      <c r="CB1078" s="515">
        <v>0</v>
      </c>
      <c r="CC1078" s="515">
        <v>0</v>
      </c>
      <c r="CD1078" s="515">
        <v>0</v>
      </c>
      <c r="CE1078" s="515">
        <v>0</v>
      </c>
      <c r="CF1078" s="515">
        <v>317016.86640000006</v>
      </c>
      <c r="CG1078" s="516">
        <v>317016.86640000006</v>
      </c>
      <c r="CH1078" s="501">
        <v>37753360.181266807</v>
      </c>
      <c r="CI1078" s="501">
        <v>37753360.181266807</v>
      </c>
      <c r="CJ1078" s="501">
        <v>43019295.684615605</v>
      </c>
      <c r="CK1078" s="257" t="s">
        <v>1976</v>
      </c>
      <c r="CL1078" s="108">
        <v>8.89</v>
      </c>
      <c r="CM1078" s="245">
        <v>8.89</v>
      </c>
      <c r="CN1078" s="109">
        <v>10.130000000000001</v>
      </c>
      <c r="CO1078" s="436"/>
      <c r="CP1078" s="436"/>
      <c r="CQ1078" s="436"/>
      <c r="CR1078" s="273"/>
      <c r="CS1078" s="447">
        <v>931.04724964806883</v>
      </c>
      <c r="CT1078" s="448">
        <v>156.94356253766998</v>
      </c>
      <c r="CU1078" s="441">
        <v>2.0036729140176956</v>
      </c>
      <c r="CV1078" s="442">
        <v>1.669267466080852</v>
      </c>
      <c r="CW1078" s="450" t="s">
        <v>2234</v>
      </c>
      <c r="CX1078" s="242"/>
      <c r="CY1078" s="436"/>
      <c r="CZ1078" s="436"/>
      <c r="DA1078" s="437"/>
      <c r="DB1078" s="438"/>
      <c r="DC1078" s="457">
        <v>0</v>
      </c>
      <c r="DD1078" s="458">
        <v>712868</v>
      </c>
      <c r="DE1078" s="459">
        <v>682501</v>
      </c>
      <c r="DF1078" s="357">
        <v>465123</v>
      </c>
    </row>
    <row r="1079" spans="1:110" ht="35.25" customHeight="1" x14ac:dyDescent="0.25">
      <c r="A1079" s="401" t="s">
        <v>56</v>
      </c>
      <c r="B1079" s="48" t="s">
        <v>57</v>
      </c>
      <c r="C1079" s="48" t="s">
        <v>1464</v>
      </c>
      <c r="D1079" s="145" t="s">
        <v>1543</v>
      </c>
      <c r="E1079" s="145" t="s">
        <v>1544</v>
      </c>
      <c r="F1079" s="145" t="s">
        <v>1786</v>
      </c>
      <c r="G1079" s="14" t="s">
        <v>1544</v>
      </c>
      <c r="H1079" s="22" t="s">
        <v>1978</v>
      </c>
      <c r="I1079" s="145" t="s">
        <v>1975</v>
      </c>
      <c r="J1079" s="426">
        <v>11.774481389853227</v>
      </c>
      <c r="K1079" s="426">
        <v>21.885416621145001</v>
      </c>
      <c r="L1079" s="488">
        <v>1821.7</v>
      </c>
      <c r="M1079" s="498"/>
      <c r="N1079" s="498"/>
      <c r="O1079" s="498"/>
      <c r="P1079" s="498"/>
      <c r="Q1079" s="498"/>
      <c r="R1079" s="498"/>
      <c r="S1079" s="498"/>
      <c r="T1079" s="498"/>
      <c r="U1079" s="498"/>
      <c r="V1079" s="498"/>
      <c r="W1079" s="498"/>
      <c r="X1079" s="498"/>
      <c r="Y1079" s="498"/>
      <c r="Z1079" s="498"/>
      <c r="AA1079" s="498"/>
      <c r="AB1079" s="498"/>
      <c r="AC1079" s="498">
        <v>26</v>
      </c>
      <c r="AD1079" s="498">
        <v>26</v>
      </c>
      <c r="AE1079" s="498"/>
      <c r="AF1079" s="498"/>
      <c r="AG1079" s="585"/>
      <c r="AH1079" s="498"/>
      <c r="AI1079" s="498">
        <f t="shared" si="83"/>
        <v>26</v>
      </c>
      <c r="AJ1079" s="498">
        <f t="shared" si="84"/>
        <v>26</v>
      </c>
      <c r="AK1079" s="498"/>
      <c r="AL1079" s="498"/>
      <c r="AM1079" s="498"/>
      <c r="AN1079" s="498"/>
      <c r="AO1079" s="498"/>
      <c r="AP1079" s="498"/>
      <c r="AQ1079" s="498"/>
      <c r="AR1079" s="498"/>
      <c r="AS1079" s="498"/>
      <c r="AT1079" s="498"/>
      <c r="AU1079" s="498"/>
      <c r="AV1079" s="498"/>
      <c r="AW1079" s="498"/>
      <c r="AX1079" s="498"/>
      <c r="AY1079" s="498"/>
      <c r="AZ1079" s="498"/>
      <c r="BA1079" s="498">
        <v>187.77</v>
      </c>
      <c r="BB1079" s="498">
        <v>187.77</v>
      </c>
      <c r="BC1079" s="498"/>
      <c r="BD1079" s="498"/>
      <c r="BE1079" s="498"/>
      <c r="BF1079" s="498"/>
      <c r="BG1079" s="256">
        <f t="shared" si="85"/>
        <v>187.77</v>
      </c>
      <c r="BH1079" s="26">
        <f t="shared" si="86"/>
        <v>187.77</v>
      </c>
      <c r="BI1079" s="514">
        <f t="shared" si="82"/>
        <v>1.7179322964318393E-2</v>
      </c>
      <c r="BJ1079" s="515">
        <v>0</v>
      </c>
      <c r="BK1079" s="515">
        <v>0</v>
      </c>
      <c r="BL1079" s="515">
        <v>0</v>
      </c>
      <c r="BM1079" s="515">
        <v>0</v>
      </c>
      <c r="BN1079" s="515">
        <v>0</v>
      </c>
      <c r="BO1079" s="515">
        <v>0</v>
      </c>
      <c r="BP1079" s="515">
        <v>0</v>
      </c>
      <c r="BQ1079" s="515">
        <v>0</v>
      </c>
      <c r="BR1079" s="515">
        <v>0</v>
      </c>
      <c r="BS1079" s="515">
        <v>0</v>
      </c>
      <c r="BT1079" s="515">
        <v>0</v>
      </c>
      <c r="BU1079" s="515">
        <v>0</v>
      </c>
      <c r="BV1079" s="515">
        <v>0</v>
      </c>
      <c r="BW1079" s="515">
        <v>0</v>
      </c>
      <c r="BX1079" s="515">
        <v>0</v>
      </c>
      <c r="BY1079" s="515">
        <v>0</v>
      </c>
      <c r="BZ1079" s="515">
        <v>220411.93680000002</v>
      </c>
      <c r="CA1079" s="515">
        <v>220411.93680000002</v>
      </c>
      <c r="CB1079" s="515">
        <v>0</v>
      </c>
      <c r="CC1079" s="515">
        <v>0</v>
      </c>
      <c r="CD1079" s="515">
        <v>0</v>
      </c>
      <c r="CE1079" s="515">
        <v>0</v>
      </c>
      <c r="CF1079" s="515">
        <v>220411.93680000002</v>
      </c>
      <c r="CG1079" s="516">
        <v>220411.93680000002</v>
      </c>
      <c r="CH1079" s="501">
        <v>32713287.189385206</v>
      </c>
      <c r="CI1079" s="501">
        <v>32713287.189385206</v>
      </c>
      <c r="CJ1079" s="501">
        <v>43551306.818511605</v>
      </c>
      <c r="CK1079" s="257" t="s">
        <v>1976</v>
      </c>
      <c r="CL1079" s="108">
        <v>8.2100000000000009</v>
      </c>
      <c r="CM1079" s="245">
        <v>8.2100000000000009</v>
      </c>
      <c r="CN1079" s="109">
        <v>10.93</v>
      </c>
      <c r="CO1079" s="436"/>
      <c r="CP1079" s="436"/>
      <c r="CQ1079" s="436"/>
      <c r="CR1079" s="273"/>
      <c r="CS1079" s="447">
        <v>595.70453679290711</v>
      </c>
      <c r="CT1079" s="448">
        <v>111.17039804130552</v>
      </c>
      <c r="CU1079" s="441">
        <v>0.92395055335361143</v>
      </c>
      <c r="CV1079" s="442">
        <v>0.2525245969194177</v>
      </c>
      <c r="CW1079" s="450" t="s">
        <v>2241</v>
      </c>
      <c r="CX1079" s="242"/>
      <c r="CY1079" s="436"/>
      <c r="CZ1079" s="436"/>
      <c r="DA1079" s="437"/>
      <c r="DB1079" s="438"/>
      <c r="DC1079" s="457">
        <v>0</v>
      </c>
      <c r="DD1079" s="458">
        <v>0</v>
      </c>
      <c r="DE1079" s="459">
        <v>319803</v>
      </c>
      <c r="DF1079" s="357">
        <v>106601</v>
      </c>
    </row>
    <row r="1080" spans="1:110" ht="35.25" customHeight="1" x14ac:dyDescent="0.25">
      <c r="A1080" s="401" t="s">
        <v>56</v>
      </c>
      <c r="B1080" s="48" t="s">
        <v>57</v>
      </c>
      <c r="C1080" s="48" t="s">
        <v>1464</v>
      </c>
      <c r="D1080" s="145" t="s">
        <v>1787</v>
      </c>
      <c r="E1080" s="145" t="s">
        <v>1498</v>
      </c>
      <c r="F1080" s="145" t="s">
        <v>1788</v>
      </c>
      <c r="G1080" s="14" t="s">
        <v>1583</v>
      </c>
      <c r="H1080" s="22" t="s">
        <v>1979</v>
      </c>
      <c r="I1080" s="145" t="s">
        <v>1975</v>
      </c>
      <c r="J1080" s="426">
        <v>11.774481389853227</v>
      </c>
      <c r="K1080" s="426">
        <v>30.507196906242001</v>
      </c>
      <c r="L1080" s="488">
        <v>1642.6</v>
      </c>
      <c r="M1080" s="498"/>
      <c r="N1080" s="498"/>
      <c r="O1080" s="498"/>
      <c r="P1080" s="498"/>
      <c r="Q1080" s="498"/>
      <c r="R1080" s="498"/>
      <c r="S1080" s="498"/>
      <c r="T1080" s="498"/>
      <c r="U1080" s="498"/>
      <c r="V1080" s="498"/>
      <c r="W1080" s="498"/>
      <c r="X1080" s="498"/>
      <c r="Y1080" s="498"/>
      <c r="Z1080" s="498"/>
      <c r="AA1080" s="498"/>
      <c r="AB1080" s="498"/>
      <c r="AC1080" s="498">
        <v>63</v>
      </c>
      <c r="AD1080" s="498">
        <v>63</v>
      </c>
      <c r="AE1080" s="498"/>
      <c r="AF1080" s="498"/>
      <c r="AG1080" s="585"/>
      <c r="AH1080" s="498"/>
      <c r="AI1080" s="498">
        <f t="shared" si="83"/>
        <v>63</v>
      </c>
      <c r="AJ1080" s="498">
        <f t="shared" si="84"/>
        <v>63</v>
      </c>
      <c r="AK1080" s="498"/>
      <c r="AL1080" s="498"/>
      <c r="AM1080" s="498"/>
      <c r="AN1080" s="498"/>
      <c r="AO1080" s="498"/>
      <c r="AP1080" s="498"/>
      <c r="AQ1080" s="498"/>
      <c r="AR1080" s="498"/>
      <c r="AS1080" s="498"/>
      <c r="AT1080" s="498"/>
      <c r="AU1080" s="498"/>
      <c r="AV1080" s="498"/>
      <c r="AW1080" s="498"/>
      <c r="AX1080" s="498"/>
      <c r="AY1080" s="498"/>
      <c r="AZ1080" s="498"/>
      <c r="BA1080" s="498">
        <v>1660.67</v>
      </c>
      <c r="BB1080" s="498">
        <v>1660.67</v>
      </c>
      <c r="BC1080" s="498"/>
      <c r="BD1080" s="498"/>
      <c r="BE1080" s="498"/>
      <c r="BF1080" s="498"/>
      <c r="BG1080" s="256">
        <f t="shared" si="85"/>
        <v>1660.67</v>
      </c>
      <c r="BH1080" s="26">
        <f t="shared" si="86"/>
        <v>1660.67</v>
      </c>
      <c r="BI1080" s="514">
        <f t="shared" si="82"/>
        <v>0.20552846534653466</v>
      </c>
      <c r="BJ1080" s="515">
        <v>0</v>
      </c>
      <c r="BK1080" s="515">
        <v>0</v>
      </c>
      <c r="BL1080" s="515">
        <v>0</v>
      </c>
      <c r="BM1080" s="515">
        <v>0</v>
      </c>
      <c r="BN1080" s="515">
        <v>0</v>
      </c>
      <c r="BO1080" s="515">
        <v>0</v>
      </c>
      <c r="BP1080" s="515">
        <v>0</v>
      </c>
      <c r="BQ1080" s="515">
        <v>0</v>
      </c>
      <c r="BR1080" s="515">
        <v>0</v>
      </c>
      <c r="BS1080" s="515">
        <v>0</v>
      </c>
      <c r="BT1080" s="515">
        <v>0</v>
      </c>
      <c r="BU1080" s="515">
        <v>0</v>
      </c>
      <c r="BV1080" s="515">
        <v>0</v>
      </c>
      <c r="BW1080" s="515">
        <v>0</v>
      </c>
      <c r="BX1080" s="515">
        <v>0</v>
      </c>
      <c r="BY1080" s="515">
        <v>0</v>
      </c>
      <c r="BZ1080" s="515">
        <v>1949360.8728000002</v>
      </c>
      <c r="CA1080" s="515">
        <v>1949360.8728000002</v>
      </c>
      <c r="CB1080" s="515">
        <v>0</v>
      </c>
      <c r="CC1080" s="515">
        <v>0</v>
      </c>
      <c r="CD1080" s="515">
        <v>0</v>
      </c>
      <c r="CE1080" s="515">
        <v>0</v>
      </c>
      <c r="CF1080" s="515">
        <v>1949360.8728000002</v>
      </c>
      <c r="CG1080" s="516">
        <v>1949360.8728000002</v>
      </c>
      <c r="CH1080" s="501">
        <v>8997924.2252843995</v>
      </c>
      <c r="CI1080" s="501">
        <v>8997924.2252843995</v>
      </c>
      <c r="CJ1080" s="501">
        <v>13147057.457558399</v>
      </c>
      <c r="CK1080" s="257" t="s">
        <v>1976</v>
      </c>
      <c r="CL1080" s="108">
        <v>5.53</v>
      </c>
      <c r="CM1080" s="245">
        <v>5.53</v>
      </c>
      <c r="CN1080" s="109">
        <v>8.08</v>
      </c>
      <c r="CO1080" s="436"/>
      <c r="CP1080" s="436"/>
      <c r="CQ1080" s="436"/>
      <c r="CR1080" s="273"/>
      <c r="CS1080" s="447">
        <v>1239.956097123322</v>
      </c>
      <c r="CT1080" s="448">
        <v>235.25453866857626</v>
      </c>
      <c r="CU1080" s="441">
        <v>1.9389509888846013</v>
      </c>
      <c r="CV1080" s="442">
        <v>1.2619623092561925</v>
      </c>
      <c r="CW1080" s="450" t="s">
        <v>2241</v>
      </c>
      <c r="CX1080" s="242"/>
      <c r="CY1080" s="436"/>
      <c r="CZ1080" s="436"/>
      <c r="DA1080" s="437"/>
      <c r="DB1080" s="438"/>
      <c r="DC1080" s="457">
        <v>0</v>
      </c>
      <c r="DD1080" s="458">
        <v>67650</v>
      </c>
      <c r="DE1080" s="459">
        <v>55050</v>
      </c>
      <c r="DF1080" s="357">
        <v>40900</v>
      </c>
    </row>
    <row r="1081" spans="1:110" ht="35.25" customHeight="1" x14ac:dyDescent="0.25">
      <c r="A1081" s="401" t="s">
        <v>56</v>
      </c>
      <c r="B1081" s="48" t="s">
        <v>57</v>
      </c>
      <c r="C1081" s="48" t="s">
        <v>1464</v>
      </c>
      <c r="D1081" s="145" t="s">
        <v>1787</v>
      </c>
      <c r="E1081" s="145" t="s">
        <v>1498</v>
      </c>
      <c r="F1081" s="145" t="s">
        <v>1789</v>
      </c>
      <c r="G1081" s="14" t="s">
        <v>1583</v>
      </c>
      <c r="H1081" s="22" t="s">
        <v>1979</v>
      </c>
      <c r="I1081" s="145" t="s">
        <v>1975</v>
      </c>
      <c r="J1081" s="426">
        <v>11.774481389853227</v>
      </c>
      <c r="K1081" s="426">
        <v>25.846401461391004</v>
      </c>
      <c r="L1081" s="488">
        <v>1837.6</v>
      </c>
      <c r="M1081" s="498"/>
      <c r="N1081" s="498"/>
      <c r="O1081" s="498"/>
      <c r="P1081" s="498"/>
      <c r="Q1081" s="498"/>
      <c r="R1081" s="498"/>
      <c r="S1081" s="498"/>
      <c r="T1081" s="498"/>
      <c r="U1081" s="498"/>
      <c r="V1081" s="498"/>
      <c r="W1081" s="498"/>
      <c r="X1081" s="498"/>
      <c r="Y1081" s="498"/>
      <c r="Z1081" s="498"/>
      <c r="AA1081" s="498"/>
      <c r="AB1081" s="498"/>
      <c r="AC1081" s="498">
        <v>67</v>
      </c>
      <c r="AD1081" s="498">
        <v>67</v>
      </c>
      <c r="AE1081" s="498"/>
      <c r="AF1081" s="498"/>
      <c r="AG1081" s="585"/>
      <c r="AH1081" s="498"/>
      <c r="AI1081" s="498">
        <f t="shared" si="83"/>
        <v>67</v>
      </c>
      <c r="AJ1081" s="498">
        <f t="shared" si="84"/>
        <v>67</v>
      </c>
      <c r="AK1081" s="498"/>
      <c r="AL1081" s="498"/>
      <c r="AM1081" s="498"/>
      <c r="AN1081" s="498"/>
      <c r="AO1081" s="498"/>
      <c r="AP1081" s="498"/>
      <c r="AQ1081" s="498"/>
      <c r="AR1081" s="498"/>
      <c r="AS1081" s="498"/>
      <c r="AT1081" s="498"/>
      <c r="AU1081" s="498"/>
      <c r="AV1081" s="498"/>
      <c r="AW1081" s="498"/>
      <c r="AX1081" s="498"/>
      <c r="AY1081" s="498"/>
      <c r="AZ1081" s="498"/>
      <c r="BA1081" s="498">
        <v>4438.76</v>
      </c>
      <c r="BB1081" s="498">
        <v>4438.76</v>
      </c>
      <c r="BC1081" s="498"/>
      <c r="BD1081" s="498"/>
      <c r="BE1081" s="498"/>
      <c r="BF1081" s="498"/>
      <c r="BG1081" s="256">
        <f t="shared" si="85"/>
        <v>4438.76</v>
      </c>
      <c r="BH1081" s="26">
        <f t="shared" si="86"/>
        <v>4438.76</v>
      </c>
      <c r="BI1081" s="514">
        <f t="shared" si="82"/>
        <v>1.2227988980716256</v>
      </c>
      <c r="BJ1081" s="515">
        <v>0</v>
      </c>
      <c r="BK1081" s="515">
        <v>0</v>
      </c>
      <c r="BL1081" s="515">
        <v>0</v>
      </c>
      <c r="BM1081" s="515">
        <v>0</v>
      </c>
      <c r="BN1081" s="515">
        <v>0</v>
      </c>
      <c r="BO1081" s="515">
        <v>0</v>
      </c>
      <c r="BP1081" s="515">
        <v>0</v>
      </c>
      <c r="BQ1081" s="515">
        <v>0</v>
      </c>
      <c r="BR1081" s="515">
        <v>0</v>
      </c>
      <c r="BS1081" s="515">
        <v>0</v>
      </c>
      <c r="BT1081" s="515">
        <v>0</v>
      </c>
      <c r="BU1081" s="515">
        <v>0</v>
      </c>
      <c r="BV1081" s="515">
        <v>0</v>
      </c>
      <c r="BW1081" s="515">
        <v>0</v>
      </c>
      <c r="BX1081" s="515">
        <v>0</v>
      </c>
      <c r="BY1081" s="515">
        <v>0</v>
      </c>
      <c r="BZ1081" s="515">
        <v>5210394.0384000009</v>
      </c>
      <c r="CA1081" s="515">
        <v>5210394.0384000009</v>
      </c>
      <c r="CB1081" s="515">
        <v>0</v>
      </c>
      <c r="CC1081" s="515">
        <v>0</v>
      </c>
      <c r="CD1081" s="515">
        <v>0</v>
      </c>
      <c r="CE1081" s="515">
        <v>0</v>
      </c>
      <c r="CF1081" s="515">
        <v>5210394.0384000009</v>
      </c>
      <c r="CG1081" s="516">
        <v>5210394.0384000009</v>
      </c>
      <c r="CH1081" s="501">
        <v>14821920.000000002</v>
      </c>
      <c r="CI1081" s="501">
        <v>14821920.000000002</v>
      </c>
      <c r="CJ1081" s="501">
        <v>12719520</v>
      </c>
      <c r="CK1081" s="257" t="s">
        <v>1976</v>
      </c>
      <c r="CL1081" s="108">
        <v>4.2300000000000004</v>
      </c>
      <c r="CM1081" s="245">
        <v>4.2300000000000004</v>
      </c>
      <c r="CN1081" s="109">
        <v>3.63</v>
      </c>
      <c r="CO1081" s="436"/>
      <c r="CP1081" s="436"/>
      <c r="CQ1081" s="436"/>
      <c r="CR1081" s="273"/>
      <c r="CS1081" s="447">
        <v>704.32230201346772</v>
      </c>
      <c r="CT1081" s="448">
        <v>152.39253794813285</v>
      </c>
      <c r="CU1081" s="441">
        <v>2.562203889384548</v>
      </c>
      <c r="CV1081" s="442">
        <v>2.0269951779507918</v>
      </c>
      <c r="CW1081" s="450" t="s">
        <v>2234</v>
      </c>
      <c r="CX1081" s="242"/>
      <c r="CY1081" s="436"/>
      <c r="CZ1081" s="436"/>
      <c r="DA1081" s="437"/>
      <c r="DB1081" s="438"/>
      <c r="DC1081" s="457">
        <v>104481</v>
      </c>
      <c r="DD1081" s="458">
        <v>0</v>
      </c>
      <c r="DE1081" s="459">
        <v>448323</v>
      </c>
      <c r="DF1081" s="357">
        <v>184268</v>
      </c>
    </row>
    <row r="1082" spans="1:110" ht="35.25" customHeight="1" x14ac:dyDescent="0.25">
      <c r="A1082" s="401" t="s">
        <v>56</v>
      </c>
      <c r="B1082" s="48" t="s">
        <v>57</v>
      </c>
      <c r="C1082" s="48" t="s">
        <v>1464</v>
      </c>
      <c r="D1082" s="145" t="s">
        <v>1790</v>
      </c>
      <c r="E1082" s="145" t="s">
        <v>1539</v>
      </c>
      <c r="F1082" s="145" t="s">
        <v>1791</v>
      </c>
      <c r="G1082" s="14" t="s">
        <v>1670</v>
      </c>
      <c r="H1082" s="22" t="s">
        <v>1978</v>
      </c>
      <c r="I1082" s="145" t="s">
        <v>1975</v>
      </c>
      <c r="J1082" s="426">
        <v>18.656265658485889</v>
      </c>
      <c r="K1082" s="426">
        <v>37.668749921649002</v>
      </c>
      <c r="L1082" s="488">
        <v>2983</v>
      </c>
      <c r="M1082" s="498"/>
      <c r="N1082" s="498"/>
      <c r="O1082" s="498"/>
      <c r="P1082" s="498"/>
      <c r="Q1082" s="498"/>
      <c r="R1082" s="498"/>
      <c r="S1082" s="498"/>
      <c r="T1082" s="498"/>
      <c r="U1082" s="498"/>
      <c r="V1082" s="498"/>
      <c r="W1082" s="498"/>
      <c r="X1082" s="498"/>
      <c r="Y1082" s="498"/>
      <c r="Z1082" s="498"/>
      <c r="AA1082" s="498"/>
      <c r="AB1082" s="498"/>
      <c r="AC1082" s="498">
        <v>122</v>
      </c>
      <c r="AD1082" s="498">
        <v>122</v>
      </c>
      <c r="AE1082" s="498"/>
      <c r="AF1082" s="498"/>
      <c r="AG1082" s="585"/>
      <c r="AH1082" s="498"/>
      <c r="AI1082" s="498">
        <f t="shared" si="83"/>
        <v>122</v>
      </c>
      <c r="AJ1082" s="498">
        <f t="shared" si="84"/>
        <v>122</v>
      </c>
      <c r="AK1082" s="498"/>
      <c r="AL1082" s="498"/>
      <c r="AM1082" s="498"/>
      <c r="AN1082" s="498"/>
      <c r="AO1082" s="498"/>
      <c r="AP1082" s="498"/>
      <c r="AQ1082" s="498"/>
      <c r="AR1082" s="498"/>
      <c r="AS1082" s="498"/>
      <c r="AT1082" s="498"/>
      <c r="AU1082" s="498"/>
      <c r="AV1082" s="498"/>
      <c r="AW1082" s="498"/>
      <c r="AX1082" s="498"/>
      <c r="AY1082" s="498"/>
      <c r="AZ1082" s="498"/>
      <c r="BA1082" s="498">
        <v>2756.94</v>
      </c>
      <c r="BB1082" s="498">
        <v>2756.94</v>
      </c>
      <c r="BC1082" s="498"/>
      <c r="BD1082" s="498"/>
      <c r="BE1082" s="498"/>
      <c r="BF1082" s="498"/>
      <c r="BG1082" s="256">
        <f t="shared" si="85"/>
        <v>2756.94</v>
      </c>
      <c r="BH1082" s="26">
        <f t="shared" si="86"/>
        <v>2756.94</v>
      </c>
      <c r="BI1082" s="514">
        <f t="shared" si="82"/>
        <v>0.24419309123117808</v>
      </c>
      <c r="BJ1082" s="515">
        <v>0</v>
      </c>
      <c r="BK1082" s="515">
        <v>0</v>
      </c>
      <c r="BL1082" s="515">
        <v>0</v>
      </c>
      <c r="BM1082" s="515">
        <v>0</v>
      </c>
      <c r="BN1082" s="515">
        <v>0</v>
      </c>
      <c r="BO1082" s="515">
        <v>0</v>
      </c>
      <c r="BP1082" s="515">
        <v>0</v>
      </c>
      <c r="BQ1082" s="515">
        <v>0</v>
      </c>
      <c r="BR1082" s="515">
        <v>0</v>
      </c>
      <c r="BS1082" s="515">
        <v>0</v>
      </c>
      <c r="BT1082" s="515">
        <v>0</v>
      </c>
      <c r="BU1082" s="515">
        <v>0</v>
      </c>
      <c r="BV1082" s="515">
        <v>0</v>
      </c>
      <c r="BW1082" s="515">
        <v>0</v>
      </c>
      <c r="BX1082" s="515">
        <v>0</v>
      </c>
      <c r="BY1082" s="515">
        <v>0</v>
      </c>
      <c r="BZ1082" s="515">
        <v>3236206.4496000004</v>
      </c>
      <c r="CA1082" s="515">
        <v>3236206.4496000004</v>
      </c>
      <c r="CB1082" s="515">
        <v>0</v>
      </c>
      <c r="CC1082" s="515">
        <v>0</v>
      </c>
      <c r="CD1082" s="515">
        <v>0</v>
      </c>
      <c r="CE1082" s="515">
        <v>0</v>
      </c>
      <c r="CF1082" s="515">
        <v>3236206.4496000004</v>
      </c>
      <c r="CG1082" s="516">
        <v>3236206.4496000004</v>
      </c>
      <c r="CH1082" s="501">
        <v>38958914.719264798</v>
      </c>
      <c r="CI1082" s="501">
        <v>38958914.719264798</v>
      </c>
      <c r="CJ1082" s="501">
        <v>42828251.916309603</v>
      </c>
      <c r="CK1082" s="257" t="s">
        <v>1976</v>
      </c>
      <c r="CL1082" s="108">
        <v>10.27</v>
      </c>
      <c r="CM1082" s="245">
        <v>10.27</v>
      </c>
      <c r="CN1082" s="109">
        <v>11.29</v>
      </c>
      <c r="CO1082" s="436"/>
      <c r="CP1082" s="436">
        <v>0</v>
      </c>
      <c r="CQ1082" s="436">
        <v>6</v>
      </c>
      <c r="CR1082" s="273">
        <f t="shared" ref="CR1082:CR1087" si="87">AVERAGE(CO1082:CQ1082)</f>
        <v>3</v>
      </c>
      <c r="CS1082" s="447">
        <v>499.86437811225227</v>
      </c>
      <c r="CT1082" s="448">
        <v>161.98930827204666</v>
      </c>
      <c r="CU1082" s="441">
        <v>1.4802513443652556</v>
      </c>
      <c r="CV1082" s="442">
        <v>1.3266028920242119</v>
      </c>
      <c r="CW1082" s="450" t="s">
        <v>2209</v>
      </c>
      <c r="CX1082" s="242"/>
      <c r="CY1082" s="436"/>
      <c r="CZ1082" s="436"/>
      <c r="DA1082" s="437"/>
      <c r="DB1082" s="438"/>
      <c r="DC1082" s="457">
        <v>399748</v>
      </c>
      <c r="DD1082" s="458">
        <v>463610</v>
      </c>
      <c r="DE1082" s="459">
        <v>70958</v>
      </c>
      <c r="DF1082" s="357">
        <v>311438.66666666669</v>
      </c>
    </row>
    <row r="1083" spans="1:110" ht="35.25" customHeight="1" x14ac:dyDescent="0.25">
      <c r="A1083" s="401" t="s">
        <v>56</v>
      </c>
      <c r="B1083" s="48" t="s">
        <v>57</v>
      </c>
      <c r="C1083" s="48" t="s">
        <v>1464</v>
      </c>
      <c r="D1083" s="145" t="s">
        <v>1790</v>
      </c>
      <c r="E1083" s="145" t="s">
        <v>1539</v>
      </c>
      <c r="F1083" s="145" t="s">
        <v>1792</v>
      </c>
      <c r="G1083" s="14" t="s">
        <v>1539</v>
      </c>
      <c r="H1083" s="22" t="s">
        <v>1978</v>
      </c>
      <c r="I1083" s="145" t="s">
        <v>1975</v>
      </c>
      <c r="J1083" s="426">
        <v>9.7168050304614013</v>
      </c>
      <c r="K1083" s="426">
        <v>16.813446934725</v>
      </c>
      <c r="L1083" s="488">
        <v>1582.8</v>
      </c>
      <c r="M1083" s="498"/>
      <c r="N1083" s="498"/>
      <c r="O1083" s="498"/>
      <c r="P1083" s="498"/>
      <c r="Q1083" s="498"/>
      <c r="R1083" s="498"/>
      <c r="S1083" s="498"/>
      <c r="T1083" s="498"/>
      <c r="U1083" s="498"/>
      <c r="V1083" s="498"/>
      <c r="W1083" s="498"/>
      <c r="X1083" s="498"/>
      <c r="Y1083" s="498"/>
      <c r="Z1083" s="498"/>
      <c r="AA1083" s="498"/>
      <c r="AB1083" s="498"/>
      <c r="AC1083" s="498">
        <v>49</v>
      </c>
      <c r="AD1083" s="498">
        <v>49</v>
      </c>
      <c r="AE1083" s="498"/>
      <c r="AF1083" s="498"/>
      <c r="AG1083" s="585"/>
      <c r="AH1083" s="498"/>
      <c r="AI1083" s="498">
        <f t="shared" si="83"/>
        <v>49</v>
      </c>
      <c r="AJ1083" s="498">
        <f t="shared" si="84"/>
        <v>49</v>
      </c>
      <c r="AK1083" s="498"/>
      <c r="AL1083" s="498"/>
      <c r="AM1083" s="498"/>
      <c r="AN1083" s="498"/>
      <c r="AO1083" s="498"/>
      <c r="AP1083" s="498"/>
      <c r="AQ1083" s="498"/>
      <c r="AR1083" s="498"/>
      <c r="AS1083" s="498"/>
      <c r="AT1083" s="498"/>
      <c r="AU1083" s="498"/>
      <c r="AV1083" s="498"/>
      <c r="AW1083" s="498"/>
      <c r="AX1083" s="498"/>
      <c r="AY1083" s="498"/>
      <c r="AZ1083" s="498"/>
      <c r="BA1083" s="498">
        <v>298.95999999999998</v>
      </c>
      <c r="BB1083" s="498">
        <v>298.95999999999998</v>
      </c>
      <c r="BC1083" s="498"/>
      <c r="BD1083" s="498"/>
      <c r="BE1083" s="498"/>
      <c r="BF1083" s="498"/>
      <c r="BG1083" s="256">
        <f t="shared" si="85"/>
        <v>298.95999999999998</v>
      </c>
      <c r="BH1083" s="26">
        <f t="shared" si="86"/>
        <v>298.95999999999998</v>
      </c>
      <c r="BI1083" s="514">
        <f t="shared" si="82"/>
        <v>3.7510664993726475E-2</v>
      </c>
      <c r="BJ1083" s="515">
        <v>0</v>
      </c>
      <c r="BK1083" s="515">
        <v>0</v>
      </c>
      <c r="BL1083" s="515">
        <v>0</v>
      </c>
      <c r="BM1083" s="515">
        <v>0</v>
      </c>
      <c r="BN1083" s="515">
        <v>0</v>
      </c>
      <c r="BO1083" s="515">
        <v>0</v>
      </c>
      <c r="BP1083" s="515">
        <v>0</v>
      </c>
      <c r="BQ1083" s="515">
        <v>0</v>
      </c>
      <c r="BR1083" s="515">
        <v>0</v>
      </c>
      <c r="BS1083" s="515">
        <v>0</v>
      </c>
      <c r="BT1083" s="515">
        <v>0</v>
      </c>
      <c r="BU1083" s="515">
        <v>0</v>
      </c>
      <c r="BV1083" s="515">
        <v>0</v>
      </c>
      <c r="BW1083" s="515">
        <v>0</v>
      </c>
      <c r="BX1083" s="515">
        <v>0</v>
      </c>
      <c r="BY1083" s="515">
        <v>0</v>
      </c>
      <c r="BZ1083" s="515">
        <v>350931.20639999997</v>
      </c>
      <c r="CA1083" s="515">
        <v>350931.20639999997</v>
      </c>
      <c r="CB1083" s="515">
        <v>0</v>
      </c>
      <c r="CC1083" s="515">
        <v>0</v>
      </c>
      <c r="CD1083" s="515">
        <v>0</v>
      </c>
      <c r="CE1083" s="515">
        <v>0</v>
      </c>
      <c r="CF1083" s="515">
        <v>350931.20639999997</v>
      </c>
      <c r="CG1083" s="516">
        <v>350931.20639999997</v>
      </c>
      <c r="CH1083" s="501">
        <v>40641671.100763202</v>
      </c>
      <c r="CI1083" s="501">
        <v>40641671.100763202</v>
      </c>
      <c r="CJ1083" s="501">
        <v>32784829.825210799</v>
      </c>
      <c r="CK1083" s="257" t="s">
        <v>1976</v>
      </c>
      <c r="CL1083" s="108">
        <v>9.8800000000000008</v>
      </c>
      <c r="CM1083" s="245">
        <v>9.8800000000000008</v>
      </c>
      <c r="CN1083" s="109">
        <v>7.97</v>
      </c>
      <c r="CO1083" s="436"/>
      <c r="CP1083" s="436">
        <v>3</v>
      </c>
      <c r="CQ1083" s="436">
        <v>0</v>
      </c>
      <c r="CR1083" s="273">
        <f t="shared" si="87"/>
        <v>1.5</v>
      </c>
      <c r="CS1083" s="447">
        <v>246.08307199688431</v>
      </c>
      <c r="CT1083" s="448">
        <v>238.04266981045586</v>
      </c>
      <c r="CU1083" s="441">
        <v>2.3742618909411144</v>
      </c>
      <c r="CV1083" s="442">
        <v>2.3713081776699867</v>
      </c>
      <c r="CW1083" s="450" t="s">
        <v>2239</v>
      </c>
      <c r="CX1083" s="242"/>
      <c r="CY1083" s="436"/>
      <c r="CZ1083" s="436"/>
      <c r="DA1083" s="437"/>
      <c r="DB1083" s="438"/>
      <c r="DC1083" s="457">
        <v>0</v>
      </c>
      <c r="DD1083" s="458">
        <v>273983</v>
      </c>
      <c r="DE1083" s="459">
        <v>641093</v>
      </c>
      <c r="DF1083" s="357">
        <v>305025.33333333331</v>
      </c>
    </row>
    <row r="1084" spans="1:110" ht="35.25" customHeight="1" x14ac:dyDescent="0.25">
      <c r="A1084" s="401" t="s">
        <v>56</v>
      </c>
      <c r="B1084" s="48" t="s">
        <v>57</v>
      </c>
      <c r="C1084" s="48" t="s">
        <v>1464</v>
      </c>
      <c r="D1084" s="145" t="s">
        <v>1790</v>
      </c>
      <c r="E1084" s="145" t="s">
        <v>1539</v>
      </c>
      <c r="F1084" s="145" t="s">
        <v>1793</v>
      </c>
      <c r="G1084" s="14" t="s">
        <v>1541</v>
      </c>
      <c r="H1084" s="22" t="s">
        <v>1979</v>
      </c>
      <c r="I1084" s="145" t="s">
        <v>1975</v>
      </c>
      <c r="J1084" s="426">
        <v>11.362946117974861</v>
      </c>
      <c r="K1084" s="426">
        <v>19.444128747435002</v>
      </c>
      <c r="L1084" s="488">
        <v>3216.6</v>
      </c>
      <c r="M1084" s="498"/>
      <c r="N1084" s="498"/>
      <c r="O1084" s="498"/>
      <c r="P1084" s="498"/>
      <c r="Q1084" s="498"/>
      <c r="R1084" s="498"/>
      <c r="S1084" s="498"/>
      <c r="T1084" s="498"/>
      <c r="U1084" s="498"/>
      <c r="V1084" s="498"/>
      <c r="W1084" s="498"/>
      <c r="X1084" s="498"/>
      <c r="Y1084" s="498"/>
      <c r="Z1084" s="498"/>
      <c r="AA1084" s="498"/>
      <c r="AB1084" s="498"/>
      <c r="AC1084" s="498">
        <v>115</v>
      </c>
      <c r="AD1084" s="498">
        <v>115</v>
      </c>
      <c r="AE1084" s="498"/>
      <c r="AF1084" s="498"/>
      <c r="AG1084" s="585"/>
      <c r="AH1084" s="498"/>
      <c r="AI1084" s="498">
        <f t="shared" si="83"/>
        <v>115</v>
      </c>
      <c r="AJ1084" s="498">
        <f t="shared" si="84"/>
        <v>115</v>
      </c>
      <c r="AK1084" s="498"/>
      <c r="AL1084" s="498"/>
      <c r="AM1084" s="498"/>
      <c r="AN1084" s="498"/>
      <c r="AO1084" s="498"/>
      <c r="AP1084" s="498"/>
      <c r="AQ1084" s="498"/>
      <c r="AR1084" s="498"/>
      <c r="AS1084" s="498"/>
      <c r="AT1084" s="498"/>
      <c r="AU1084" s="498"/>
      <c r="AV1084" s="498"/>
      <c r="AW1084" s="498"/>
      <c r="AX1084" s="498"/>
      <c r="AY1084" s="498"/>
      <c r="AZ1084" s="498"/>
      <c r="BA1084" s="498">
        <v>867.37</v>
      </c>
      <c r="BB1084" s="498">
        <v>867.37</v>
      </c>
      <c r="BC1084" s="498"/>
      <c r="BD1084" s="498"/>
      <c r="BE1084" s="498"/>
      <c r="BF1084" s="498"/>
      <c r="BG1084" s="256">
        <f t="shared" si="85"/>
        <v>867.37</v>
      </c>
      <c r="BH1084" s="26">
        <f t="shared" si="86"/>
        <v>867.37</v>
      </c>
      <c r="BI1084" s="514">
        <f t="shared" si="82"/>
        <v>9.397291440953412E-2</v>
      </c>
      <c r="BJ1084" s="515">
        <v>0</v>
      </c>
      <c r="BK1084" s="515">
        <v>0</v>
      </c>
      <c r="BL1084" s="515">
        <v>0</v>
      </c>
      <c r="BM1084" s="515">
        <v>0</v>
      </c>
      <c r="BN1084" s="515">
        <v>0</v>
      </c>
      <c r="BO1084" s="515">
        <v>0</v>
      </c>
      <c r="BP1084" s="515">
        <v>0</v>
      </c>
      <c r="BQ1084" s="515">
        <v>0</v>
      </c>
      <c r="BR1084" s="515">
        <v>0</v>
      </c>
      <c r="BS1084" s="515">
        <v>0</v>
      </c>
      <c r="BT1084" s="515">
        <v>0</v>
      </c>
      <c r="BU1084" s="515">
        <v>0</v>
      </c>
      <c r="BV1084" s="515">
        <v>0</v>
      </c>
      <c r="BW1084" s="515">
        <v>0</v>
      </c>
      <c r="BX1084" s="515">
        <v>0</v>
      </c>
      <c r="BY1084" s="515">
        <v>0</v>
      </c>
      <c r="BZ1084" s="515">
        <v>1018153.6008000001</v>
      </c>
      <c r="CA1084" s="515">
        <v>1018153.6008000001</v>
      </c>
      <c r="CB1084" s="515">
        <v>0</v>
      </c>
      <c r="CC1084" s="515">
        <v>0</v>
      </c>
      <c r="CD1084" s="515">
        <v>0</v>
      </c>
      <c r="CE1084" s="515">
        <v>0</v>
      </c>
      <c r="CF1084" s="515">
        <v>1018153.6008000001</v>
      </c>
      <c r="CG1084" s="516">
        <v>1018153.6008000001</v>
      </c>
      <c r="CH1084" s="501">
        <v>26296876.567488004</v>
      </c>
      <c r="CI1084" s="501">
        <v>26296876.567488004</v>
      </c>
      <c r="CJ1084" s="501">
        <v>32978284.064934</v>
      </c>
      <c r="CK1084" s="257" t="s">
        <v>1976</v>
      </c>
      <c r="CL1084" s="108">
        <v>7.36</v>
      </c>
      <c r="CM1084" s="245">
        <v>7.36</v>
      </c>
      <c r="CN1084" s="109">
        <v>9.23</v>
      </c>
      <c r="CO1084" s="436"/>
      <c r="CP1084" s="436">
        <v>3</v>
      </c>
      <c r="CQ1084" s="436">
        <v>2</v>
      </c>
      <c r="CR1084" s="273">
        <f t="shared" si="87"/>
        <v>2.5</v>
      </c>
      <c r="CS1084" s="447">
        <v>131.41482863936781</v>
      </c>
      <c r="CT1084" s="448">
        <v>80.239824105571529</v>
      </c>
      <c r="CU1084" s="441">
        <v>0.86221046286751968</v>
      </c>
      <c r="CV1084" s="442">
        <v>0.85070757419164733</v>
      </c>
      <c r="CW1084" s="450" t="s">
        <v>2239</v>
      </c>
      <c r="CX1084" s="242"/>
      <c r="CY1084" s="436"/>
      <c r="CZ1084" s="436"/>
      <c r="DA1084" s="437"/>
      <c r="DB1084" s="438"/>
      <c r="DC1084" s="457">
        <v>356107</v>
      </c>
      <c r="DD1084" s="458">
        <v>129452</v>
      </c>
      <c r="DE1084" s="459">
        <v>0</v>
      </c>
      <c r="DF1084" s="357">
        <v>161853</v>
      </c>
    </row>
    <row r="1085" spans="1:110" ht="35.25" customHeight="1" x14ac:dyDescent="0.25">
      <c r="A1085" s="401" t="s">
        <v>56</v>
      </c>
      <c r="B1085" s="48" t="s">
        <v>57</v>
      </c>
      <c r="C1085" s="48" t="s">
        <v>1464</v>
      </c>
      <c r="D1085" s="145" t="s">
        <v>1790</v>
      </c>
      <c r="E1085" s="145" t="s">
        <v>1539</v>
      </c>
      <c r="F1085" s="145" t="s">
        <v>1794</v>
      </c>
      <c r="G1085" s="14" t="s">
        <v>1541</v>
      </c>
      <c r="H1085" s="22" t="s">
        <v>1979</v>
      </c>
      <c r="I1085" s="145" t="s">
        <v>1975</v>
      </c>
      <c r="J1085" s="426">
        <v>9.5567635358420358</v>
      </c>
      <c r="K1085" s="426">
        <v>12.5568181557</v>
      </c>
      <c r="L1085" s="488">
        <v>2324.4</v>
      </c>
      <c r="M1085" s="498"/>
      <c r="N1085" s="498"/>
      <c r="O1085" s="498"/>
      <c r="P1085" s="498"/>
      <c r="Q1085" s="498"/>
      <c r="R1085" s="498"/>
      <c r="S1085" s="498"/>
      <c r="T1085" s="498"/>
      <c r="U1085" s="498"/>
      <c r="V1085" s="498"/>
      <c r="W1085" s="498"/>
      <c r="X1085" s="498"/>
      <c r="Y1085" s="498"/>
      <c r="Z1085" s="498"/>
      <c r="AA1085" s="498"/>
      <c r="AB1085" s="498"/>
      <c r="AC1085" s="498">
        <v>39</v>
      </c>
      <c r="AD1085" s="498">
        <v>39</v>
      </c>
      <c r="AE1085" s="498"/>
      <c r="AF1085" s="498"/>
      <c r="AG1085" s="585"/>
      <c r="AH1085" s="498"/>
      <c r="AI1085" s="498">
        <f t="shared" si="83"/>
        <v>39</v>
      </c>
      <c r="AJ1085" s="498">
        <f t="shared" si="84"/>
        <v>39</v>
      </c>
      <c r="AK1085" s="498"/>
      <c r="AL1085" s="498"/>
      <c r="AM1085" s="498"/>
      <c r="AN1085" s="498"/>
      <c r="AO1085" s="498"/>
      <c r="AP1085" s="498"/>
      <c r="AQ1085" s="498"/>
      <c r="AR1085" s="498"/>
      <c r="AS1085" s="498"/>
      <c r="AT1085" s="498"/>
      <c r="AU1085" s="498"/>
      <c r="AV1085" s="498"/>
      <c r="AW1085" s="498"/>
      <c r="AX1085" s="498"/>
      <c r="AY1085" s="498"/>
      <c r="AZ1085" s="498"/>
      <c r="BA1085" s="498">
        <v>816.74</v>
      </c>
      <c r="BB1085" s="498">
        <v>816.74</v>
      </c>
      <c r="BC1085" s="498"/>
      <c r="BD1085" s="498"/>
      <c r="BE1085" s="498"/>
      <c r="BF1085" s="498"/>
      <c r="BG1085" s="256">
        <f t="shared" si="85"/>
        <v>816.74</v>
      </c>
      <c r="BH1085" s="26">
        <f t="shared" si="86"/>
        <v>816.74</v>
      </c>
      <c r="BI1085" s="514">
        <f t="shared" si="82"/>
        <v>9.4202998846597469E-2</v>
      </c>
      <c r="BJ1085" s="515">
        <v>0</v>
      </c>
      <c r="BK1085" s="515">
        <v>0</v>
      </c>
      <c r="BL1085" s="515">
        <v>0</v>
      </c>
      <c r="BM1085" s="515">
        <v>0</v>
      </c>
      <c r="BN1085" s="515">
        <v>0</v>
      </c>
      <c r="BO1085" s="515">
        <v>0</v>
      </c>
      <c r="BP1085" s="515">
        <v>0</v>
      </c>
      <c r="BQ1085" s="515">
        <v>0</v>
      </c>
      <c r="BR1085" s="515">
        <v>0</v>
      </c>
      <c r="BS1085" s="515">
        <v>0</v>
      </c>
      <c r="BT1085" s="515">
        <v>0</v>
      </c>
      <c r="BU1085" s="515">
        <v>0</v>
      </c>
      <c r="BV1085" s="515">
        <v>0</v>
      </c>
      <c r="BW1085" s="515">
        <v>0</v>
      </c>
      <c r="BX1085" s="515">
        <v>0</v>
      </c>
      <c r="BY1085" s="515">
        <v>0</v>
      </c>
      <c r="BZ1085" s="515">
        <v>958722.08160000015</v>
      </c>
      <c r="CA1085" s="515">
        <v>958722.08160000015</v>
      </c>
      <c r="CB1085" s="515">
        <v>0</v>
      </c>
      <c r="CC1085" s="515">
        <v>0</v>
      </c>
      <c r="CD1085" s="515">
        <v>0</v>
      </c>
      <c r="CE1085" s="515">
        <v>0</v>
      </c>
      <c r="CF1085" s="515">
        <v>958722.08160000015</v>
      </c>
      <c r="CG1085" s="516">
        <v>958722.08160000015</v>
      </c>
      <c r="CH1085" s="501">
        <v>37992875.936578803</v>
      </c>
      <c r="CI1085" s="501">
        <v>37992875.936578803</v>
      </c>
      <c r="CJ1085" s="501">
        <v>38707195.578159608</v>
      </c>
      <c r="CK1085" s="257" t="s">
        <v>1976</v>
      </c>
      <c r="CL1085" s="108">
        <v>8.51</v>
      </c>
      <c r="CM1085" s="245">
        <v>8.51</v>
      </c>
      <c r="CN1085" s="109">
        <v>8.67</v>
      </c>
      <c r="CO1085" s="436"/>
      <c r="CP1085" s="436">
        <v>3</v>
      </c>
      <c r="CQ1085" s="436">
        <v>0</v>
      </c>
      <c r="CR1085" s="273">
        <f t="shared" si="87"/>
        <v>1.5</v>
      </c>
      <c r="CS1085" s="447">
        <v>531.76201104559175</v>
      </c>
      <c r="CT1085" s="448">
        <v>229.84891140797515</v>
      </c>
      <c r="CU1085" s="441">
        <v>1.9533235736972721</v>
      </c>
      <c r="CV1085" s="442">
        <v>1.6062961975715495</v>
      </c>
      <c r="CW1085" s="450" t="s">
        <v>2239</v>
      </c>
      <c r="CX1085" s="242"/>
      <c r="CY1085" s="436"/>
      <c r="CZ1085" s="436"/>
      <c r="DA1085" s="437"/>
      <c r="DB1085" s="438"/>
      <c r="DC1085" s="457">
        <v>8058</v>
      </c>
      <c r="DD1085" s="458">
        <v>155254</v>
      </c>
      <c r="DE1085" s="459">
        <v>1376102</v>
      </c>
      <c r="DF1085" s="357">
        <v>513138</v>
      </c>
    </row>
    <row r="1086" spans="1:110" ht="35.25" customHeight="1" x14ac:dyDescent="0.25">
      <c r="A1086" s="401" t="s">
        <v>56</v>
      </c>
      <c r="B1086" s="48" t="s">
        <v>57</v>
      </c>
      <c r="C1086" s="48" t="s">
        <v>1464</v>
      </c>
      <c r="D1086" s="145" t="s">
        <v>1790</v>
      </c>
      <c r="E1086" s="145" t="s">
        <v>1539</v>
      </c>
      <c r="F1086" s="145" t="s">
        <v>1795</v>
      </c>
      <c r="G1086" s="14" t="s">
        <v>1670</v>
      </c>
      <c r="H1086" s="22" t="s">
        <v>1978</v>
      </c>
      <c r="I1086" s="145" t="s">
        <v>1975</v>
      </c>
      <c r="J1086" s="426">
        <v>10.974273916756404</v>
      </c>
      <c r="K1086" s="426">
        <v>50.621590803798007</v>
      </c>
      <c r="L1086" s="488">
        <v>2704.9</v>
      </c>
      <c r="M1086" s="498"/>
      <c r="N1086" s="498"/>
      <c r="O1086" s="498"/>
      <c r="P1086" s="498"/>
      <c r="Q1086" s="498"/>
      <c r="R1086" s="498"/>
      <c r="S1086" s="498"/>
      <c r="T1086" s="498"/>
      <c r="U1086" s="498"/>
      <c r="V1086" s="498"/>
      <c r="W1086" s="498"/>
      <c r="X1086" s="498"/>
      <c r="Y1086" s="498"/>
      <c r="Z1086" s="498"/>
      <c r="AA1086" s="498"/>
      <c r="AB1086" s="498"/>
      <c r="AC1086" s="498">
        <v>103</v>
      </c>
      <c r="AD1086" s="498">
        <v>103</v>
      </c>
      <c r="AE1086" s="498"/>
      <c r="AF1086" s="498"/>
      <c r="AG1086" s="585"/>
      <c r="AH1086" s="498"/>
      <c r="AI1086" s="498">
        <f t="shared" si="83"/>
        <v>103</v>
      </c>
      <c r="AJ1086" s="498">
        <f t="shared" si="84"/>
        <v>103</v>
      </c>
      <c r="AK1086" s="498"/>
      <c r="AL1086" s="498"/>
      <c r="AM1086" s="498"/>
      <c r="AN1086" s="498"/>
      <c r="AO1086" s="498"/>
      <c r="AP1086" s="498"/>
      <c r="AQ1086" s="498"/>
      <c r="AR1086" s="498"/>
      <c r="AS1086" s="498"/>
      <c r="AT1086" s="498"/>
      <c r="AU1086" s="498"/>
      <c r="AV1086" s="498"/>
      <c r="AW1086" s="498"/>
      <c r="AX1086" s="498"/>
      <c r="AY1086" s="498"/>
      <c r="AZ1086" s="498"/>
      <c r="BA1086" s="498">
        <v>718.96</v>
      </c>
      <c r="BB1086" s="498">
        <v>718.96</v>
      </c>
      <c r="BC1086" s="498"/>
      <c r="BD1086" s="498"/>
      <c r="BE1086" s="498"/>
      <c r="BF1086" s="498"/>
      <c r="BG1086" s="256">
        <f t="shared" si="85"/>
        <v>718.96</v>
      </c>
      <c r="BH1086" s="26">
        <f t="shared" si="86"/>
        <v>718.96</v>
      </c>
      <c r="BI1086" s="514">
        <f t="shared" si="82"/>
        <v>7.7474137931034498E-2</v>
      </c>
      <c r="BJ1086" s="515">
        <v>0</v>
      </c>
      <c r="BK1086" s="515">
        <v>0</v>
      </c>
      <c r="BL1086" s="515">
        <v>0</v>
      </c>
      <c r="BM1086" s="515">
        <v>0</v>
      </c>
      <c r="BN1086" s="515">
        <v>0</v>
      </c>
      <c r="BO1086" s="515">
        <v>0</v>
      </c>
      <c r="BP1086" s="515">
        <v>0</v>
      </c>
      <c r="BQ1086" s="515">
        <v>0</v>
      </c>
      <c r="BR1086" s="515">
        <v>0</v>
      </c>
      <c r="BS1086" s="515">
        <v>0</v>
      </c>
      <c r="BT1086" s="515">
        <v>0</v>
      </c>
      <c r="BU1086" s="515">
        <v>0</v>
      </c>
      <c r="BV1086" s="515">
        <v>0</v>
      </c>
      <c r="BW1086" s="515">
        <v>0</v>
      </c>
      <c r="BX1086" s="515">
        <v>0</v>
      </c>
      <c r="BY1086" s="515">
        <v>0</v>
      </c>
      <c r="BZ1086" s="515">
        <v>843944.00640000007</v>
      </c>
      <c r="CA1086" s="515">
        <v>843944.00640000007</v>
      </c>
      <c r="CB1086" s="515">
        <v>0</v>
      </c>
      <c r="CC1086" s="515">
        <v>0</v>
      </c>
      <c r="CD1086" s="515">
        <v>0</v>
      </c>
      <c r="CE1086" s="515">
        <v>0</v>
      </c>
      <c r="CF1086" s="515">
        <v>843944.00640000007</v>
      </c>
      <c r="CG1086" s="516">
        <v>843944.00640000007</v>
      </c>
      <c r="CH1086" s="501">
        <v>24225204.85782</v>
      </c>
      <c r="CI1086" s="501">
        <v>24225204.85782</v>
      </c>
      <c r="CJ1086" s="501">
        <v>29007729.1716864</v>
      </c>
      <c r="CK1086" s="257" t="s">
        <v>1976</v>
      </c>
      <c r="CL1086" s="108">
        <v>7.75</v>
      </c>
      <c r="CM1086" s="245">
        <v>7.75</v>
      </c>
      <c r="CN1086" s="109">
        <v>9.2799999999999994</v>
      </c>
      <c r="CO1086" s="436"/>
      <c r="CP1086" s="436">
        <v>5</v>
      </c>
      <c r="CQ1086" s="436">
        <v>1</v>
      </c>
      <c r="CR1086" s="273">
        <f t="shared" si="87"/>
        <v>3</v>
      </c>
      <c r="CS1086" s="447">
        <v>853.65994247828723</v>
      </c>
      <c r="CT1086" s="448">
        <v>270.28288218684344</v>
      </c>
      <c r="CU1086" s="441">
        <v>1.6498394807945373</v>
      </c>
      <c r="CV1086" s="442">
        <v>1.4042373365510306</v>
      </c>
      <c r="CW1086" s="450" t="s">
        <v>2236</v>
      </c>
      <c r="CX1086" s="242"/>
      <c r="CY1086" s="436"/>
      <c r="CZ1086" s="436"/>
      <c r="DA1086" s="437"/>
      <c r="DB1086" s="438"/>
      <c r="DC1086" s="457">
        <v>362426</v>
      </c>
      <c r="DD1086" s="458">
        <v>823345</v>
      </c>
      <c r="DE1086" s="459">
        <v>0</v>
      </c>
      <c r="DF1086" s="357">
        <v>395257</v>
      </c>
    </row>
    <row r="1087" spans="1:110" ht="35.25" customHeight="1" x14ac:dyDescent="0.25">
      <c r="A1087" s="401" t="s">
        <v>56</v>
      </c>
      <c r="B1087" s="48" t="s">
        <v>57</v>
      </c>
      <c r="C1087" s="48" t="s">
        <v>1464</v>
      </c>
      <c r="D1087" s="145" t="s">
        <v>1790</v>
      </c>
      <c r="E1087" s="145" t="s">
        <v>1539</v>
      </c>
      <c r="F1087" s="145" t="s">
        <v>1796</v>
      </c>
      <c r="G1087" s="14" t="s">
        <v>1541</v>
      </c>
      <c r="H1087" s="22" t="s">
        <v>1979</v>
      </c>
      <c r="I1087" s="145" t="s">
        <v>1975</v>
      </c>
      <c r="J1087" s="426">
        <v>12.117427449751863</v>
      </c>
      <c r="K1087" s="426">
        <v>8.4123105885630007</v>
      </c>
      <c r="L1087" s="488">
        <v>1685.8</v>
      </c>
      <c r="M1087" s="498"/>
      <c r="N1087" s="498"/>
      <c r="O1087" s="498"/>
      <c r="P1087" s="498"/>
      <c r="Q1087" s="498"/>
      <c r="R1087" s="498"/>
      <c r="S1087" s="498"/>
      <c r="T1087" s="498"/>
      <c r="U1087" s="498"/>
      <c r="V1087" s="498"/>
      <c r="W1087" s="498"/>
      <c r="X1087" s="498"/>
      <c r="Y1087" s="498"/>
      <c r="Z1087" s="498"/>
      <c r="AA1087" s="498"/>
      <c r="AB1087" s="498"/>
      <c r="AC1087" s="498">
        <v>36</v>
      </c>
      <c r="AD1087" s="498">
        <v>36</v>
      </c>
      <c r="AE1087" s="498"/>
      <c r="AF1087" s="498"/>
      <c r="AG1087" s="585"/>
      <c r="AH1087" s="498"/>
      <c r="AI1087" s="498">
        <f t="shared" si="83"/>
        <v>36</v>
      </c>
      <c r="AJ1087" s="498">
        <f t="shared" si="84"/>
        <v>36</v>
      </c>
      <c r="AK1087" s="498"/>
      <c r="AL1087" s="498"/>
      <c r="AM1087" s="498"/>
      <c r="AN1087" s="498"/>
      <c r="AO1087" s="498"/>
      <c r="AP1087" s="498"/>
      <c r="AQ1087" s="498"/>
      <c r="AR1087" s="498"/>
      <c r="AS1087" s="498"/>
      <c r="AT1087" s="498"/>
      <c r="AU1087" s="498"/>
      <c r="AV1087" s="498"/>
      <c r="AW1087" s="498"/>
      <c r="AX1087" s="498"/>
      <c r="AY1087" s="498"/>
      <c r="AZ1087" s="498"/>
      <c r="BA1087" s="498">
        <v>236.08</v>
      </c>
      <c r="BB1087" s="498">
        <v>236.08</v>
      </c>
      <c r="BC1087" s="498"/>
      <c r="BD1087" s="498"/>
      <c r="BE1087" s="498"/>
      <c r="BF1087" s="498"/>
      <c r="BG1087" s="256">
        <f t="shared" si="85"/>
        <v>236.08</v>
      </c>
      <c r="BH1087" s="26">
        <f t="shared" si="86"/>
        <v>236.08</v>
      </c>
      <c r="BI1087" s="514">
        <f t="shared" si="82"/>
        <v>4.208199643493761E-2</v>
      </c>
      <c r="BJ1087" s="515">
        <v>0</v>
      </c>
      <c r="BK1087" s="515">
        <v>0</v>
      </c>
      <c r="BL1087" s="515">
        <v>0</v>
      </c>
      <c r="BM1087" s="515">
        <v>0</v>
      </c>
      <c r="BN1087" s="515">
        <v>0</v>
      </c>
      <c r="BO1087" s="515">
        <v>0</v>
      </c>
      <c r="BP1087" s="515">
        <v>0</v>
      </c>
      <c r="BQ1087" s="515">
        <v>0</v>
      </c>
      <c r="BR1087" s="515">
        <v>0</v>
      </c>
      <c r="BS1087" s="515">
        <v>0</v>
      </c>
      <c r="BT1087" s="515">
        <v>0</v>
      </c>
      <c r="BU1087" s="515">
        <v>0</v>
      </c>
      <c r="BV1087" s="515">
        <v>0</v>
      </c>
      <c r="BW1087" s="515">
        <v>0</v>
      </c>
      <c r="BX1087" s="515">
        <v>0</v>
      </c>
      <c r="BY1087" s="515">
        <v>0</v>
      </c>
      <c r="BZ1087" s="515">
        <v>277120.14720000001</v>
      </c>
      <c r="CA1087" s="515">
        <v>277120.14720000001</v>
      </c>
      <c r="CB1087" s="515">
        <v>0</v>
      </c>
      <c r="CC1087" s="515">
        <v>0</v>
      </c>
      <c r="CD1087" s="515">
        <v>0</v>
      </c>
      <c r="CE1087" s="515">
        <v>0</v>
      </c>
      <c r="CF1087" s="515">
        <v>277120.14720000001</v>
      </c>
      <c r="CG1087" s="516">
        <v>277120.14720000001</v>
      </c>
      <c r="CH1087" s="501">
        <v>12790512.5102784</v>
      </c>
      <c r="CI1087" s="501">
        <v>12790512.5102784</v>
      </c>
      <c r="CJ1087" s="501">
        <v>14408589.394108802</v>
      </c>
      <c r="CK1087" s="257" t="s">
        <v>1976</v>
      </c>
      <c r="CL1087" s="108">
        <v>4.9800000000000004</v>
      </c>
      <c r="CM1087" s="245">
        <v>4.9800000000000004</v>
      </c>
      <c r="CN1087" s="109">
        <v>5.61</v>
      </c>
      <c r="CO1087" s="436"/>
      <c r="CP1087" s="436">
        <v>1</v>
      </c>
      <c r="CQ1087" s="436">
        <v>2</v>
      </c>
      <c r="CR1087" s="273">
        <f t="shared" si="87"/>
        <v>1.5</v>
      </c>
      <c r="CS1087" s="447">
        <v>457.02361152061775</v>
      </c>
      <c r="CT1087" s="448">
        <v>297.62963615335258</v>
      </c>
      <c r="CU1087" s="441">
        <v>1.0074964022651089</v>
      </c>
      <c r="CV1087" s="442">
        <v>0.97583987557964624</v>
      </c>
      <c r="CW1087" s="450" t="s">
        <v>2234</v>
      </c>
      <c r="CX1087" s="242"/>
      <c r="CY1087" s="436"/>
      <c r="CZ1087" s="436"/>
      <c r="DA1087" s="437"/>
      <c r="DB1087" s="438"/>
      <c r="DC1087" s="457">
        <v>0</v>
      </c>
      <c r="DD1087" s="458">
        <v>90612</v>
      </c>
      <c r="DE1087" s="459">
        <v>1367242</v>
      </c>
      <c r="DF1087" s="357">
        <v>485951.33333333331</v>
      </c>
    </row>
    <row r="1088" spans="1:110" ht="35.25" customHeight="1" x14ac:dyDescent="0.25">
      <c r="A1088" s="401" t="s">
        <v>56</v>
      </c>
      <c r="B1088" s="48" t="s">
        <v>57</v>
      </c>
      <c r="C1088" s="48" t="s">
        <v>1464</v>
      </c>
      <c r="D1088" s="145" t="s">
        <v>1797</v>
      </c>
      <c r="E1088" s="145" t="s">
        <v>1527</v>
      </c>
      <c r="F1088" s="145" t="s">
        <v>1798</v>
      </c>
      <c r="G1088" s="14" t="s">
        <v>1531</v>
      </c>
      <c r="H1088" s="22" t="s">
        <v>1979</v>
      </c>
      <c r="I1088" s="145" t="s">
        <v>1975</v>
      </c>
      <c r="J1088" s="426">
        <v>9.7168050304614013</v>
      </c>
      <c r="K1088" s="426">
        <v>16.182386329977003</v>
      </c>
      <c r="L1088" s="488">
        <v>2968.4</v>
      </c>
      <c r="M1088" s="498"/>
      <c r="N1088" s="498"/>
      <c r="O1088" s="498"/>
      <c r="P1088" s="498"/>
      <c r="Q1088" s="498"/>
      <c r="R1088" s="498"/>
      <c r="S1088" s="498"/>
      <c r="T1088" s="498"/>
      <c r="U1088" s="498"/>
      <c r="V1088" s="498"/>
      <c r="W1088" s="498"/>
      <c r="X1088" s="498"/>
      <c r="Y1088" s="498"/>
      <c r="Z1088" s="498"/>
      <c r="AA1088" s="498"/>
      <c r="AB1088" s="498"/>
      <c r="AC1088" s="498">
        <v>74</v>
      </c>
      <c r="AD1088" s="498">
        <v>74</v>
      </c>
      <c r="AE1088" s="498"/>
      <c r="AF1088" s="498"/>
      <c r="AG1088" s="585"/>
      <c r="AH1088" s="498"/>
      <c r="AI1088" s="498">
        <f t="shared" si="83"/>
        <v>74</v>
      </c>
      <c r="AJ1088" s="498">
        <f t="shared" si="84"/>
        <v>74</v>
      </c>
      <c r="AK1088" s="498"/>
      <c r="AL1088" s="498"/>
      <c r="AM1088" s="498"/>
      <c r="AN1088" s="498"/>
      <c r="AO1088" s="498"/>
      <c r="AP1088" s="498"/>
      <c r="AQ1088" s="498"/>
      <c r="AR1088" s="498"/>
      <c r="AS1088" s="498"/>
      <c r="AT1088" s="498"/>
      <c r="AU1088" s="498"/>
      <c r="AV1088" s="498"/>
      <c r="AW1088" s="498"/>
      <c r="AX1088" s="498"/>
      <c r="AY1088" s="498"/>
      <c r="AZ1088" s="498"/>
      <c r="BA1088" s="498">
        <v>390.16</v>
      </c>
      <c r="BB1088" s="498">
        <v>390.16</v>
      </c>
      <c r="BC1088" s="498"/>
      <c r="BD1088" s="498"/>
      <c r="BE1088" s="498"/>
      <c r="BF1088" s="498"/>
      <c r="BG1088" s="256">
        <f t="shared" si="85"/>
        <v>390.16</v>
      </c>
      <c r="BH1088" s="26">
        <f t="shared" si="86"/>
        <v>390.16</v>
      </c>
      <c r="BI1088" s="514">
        <f t="shared" si="82"/>
        <v>5.7292217327459621E-2</v>
      </c>
      <c r="BJ1088" s="515">
        <v>0</v>
      </c>
      <c r="BK1088" s="515">
        <v>0</v>
      </c>
      <c r="BL1088" s="515">
        <v>0</v>
      </c>
      <c r="BM1088" s="515">
        <v>0</v>
      </c>
      <c r="BN1088" s="515">
        <v>0</v>
      </c>
      <c r="BO1088" s="515">
        <v>0</v>
      </c>
      <c r="BP1088" s="515">
        <v>0</v>
      </c>
      <c r="BQ1088" s="515">
        <v>0</v>
      </c>
      <c r="BR1088" s="515">
        <v>0</v>
      </c>
      <c r="BS1088" s="515">
        <v>0</v>
      </c>
      <c r="BT1088" s="515">
        <v>0</v>
      </c>
      <c r="BU1088" s="515">
        <v>0</v>
      </c>
      <c r="BV1088" s="515">
        <v>0</v>
      </c>
      <c r="BW1088" s="515">
        <v>0</v>
      </c>
      <c r="BX1088" s="515">
        <v>0</v>
      </c>
      <c r="BY1088" s="515">
        <v>0</v>
      </c>
      <c r="BZ1088" s="515">
        <v>457985.41440000007</v>
      </c>
      <c r="CA1088" s="515">
        <v>457985.41440000007</v>
      </c>
      <c r="CB1088" s="515">
        <v>0</v>
      </c>
      <c r="CC1088" s="515">
        <v>0</v>
      </c>
      <c r="CD1088" s="515">
        <v>0</v>
      </c>
      <c r="CE1088" s="515">
        <v>0</v>
      </c>
      <c r="CF1088" s="515">
        <v>457985.41440000007</v>
      </c>
      <c r="CG1088" s="516">
        <v>457985.41440000007</v>
      </c>
      <c r="CH1088" s="501">
        <v>26420160</v>
      </c>
      <c r="CI1088" s="501">
        <v>26420160</v>
      </c>
      <c r="CJ1088" s="501">
        <v>23862240</v>
      </c>
      <c r="CK1088" s="257" t="s">
        <v>1976</v>
      </c>
      <c r="CL1088" s="108">
        <v>7.54</v>
      </c>
      <c r="CM1088" s="245">
        <v>7.54</v>
      </c>
      <c r="CN1088" s="109">
        <v>6.81</v>
      </c>
      <c r="CO1088" s="436"/>
      <c r="CP1088" s="436"/>
      <c r="CQ1088" s="436"/>
      <c r="CR1088" s="273"/>
      <c r="CS1088" s="447">
        <v>70.797344911318518</v>
      </c>
      <c r="CT1088" s="448">
        <v>63.746447968503901</v>
      </c>
      <c r="CU1088" s="441">
        <v>0.52580143482991415</v>
      </c>
      <c r="CV1088" s="442">
        <v>0.52422932848814952</v>
      </c>
      <c r="CW1088" s="450" t="s">
        <v>2241</v>
      </c>
      <c r="CX1088" s="242"/>
      <c r="CY1088" s="436"/>
      <c r="CZ1088" s="436"/>
      <c r="DA1088" s="437"/>
      <c r="DB1088" s="438"/>
      <c r="DC1088" s="457">
        <v>130240</v>
      </c>
      <c r="DD1088" s="458">
        <v>330409</v>
      </c>
      <c r="DE1088" s="459">
        <v>0</v>
      </c>
      <c r="DF1088" s="357">
        <v>153549.66666666666</v>
      </c>
    </row>
    <row r="1089" spans="1:110" ht="35.25" customHeight="1" x14ac:dyDescent="0.25">
      <c r="A1089" s="401" t="s">
        <v>56</v>
      </c>
      <c r="B1089" s="48" t="s">
        <v>57</v>
      </c>
      <c r="C1089" s="48" t="s">
        <v>1464</v>
      </c>
      <c r="D1089" s="145" t="s">
        <v>1797</v>
      </c>
      <c r="E1089" s="145" t="s">
        <v>1527</v>
      </c>
      <c r="F1089" s="145" t="s">
        <v>1799</v>
      </c>
      <c r="G1089" s="14" t="s">
        <v>1800</v>
      </c>
      <c r="H1089" s="22" t="s">
        <v>1978</v>
      </c>
      <c r="I1089" s="145" t="s">
        <v>1975</v>
      </c>
      <c r="J1089" s="426">
        <v>10.997136987416315</v>
      </c>
      <c r="K1089" s="426">
        <v>37.860416587917001</v>
      </c>
      <c r="L1089" s="488">
        <v>2266.4</v>
      </c>
      <c r="M1089" s="498"/>
      <c r="N1089" s="498"/>
      <c r="O1089" s="498"/>
      <c r="P1089" s="498"/>
      <c r="Q1089" s="498"/>
      <c r="R1089" s="498"/>
      <c r="S1089" s="498"/>
      <c r="T1089" s="498"/>
      <c r="U1089" s="498"/>
      <c r="V1089" s="498"/>
      <c r="W1089" s="498"/>
      <c r="X1089" s="498"/>
      <c r="Y1089" s="498"/>
      <c r="Z1089" s="498"/>
      <c r="AA1089" s="498"/>
      <c r="AB1089" s="498"/>
      <c r="AC1089" s="498">
        <v>85</v>
      </c>
      <c r="AD1089" s="498">
        <v>85</v>
      </c>
      <c r="AE1089" s="498"/>
      <c r="AF1089" s="498"/>
      <c r="AG1089" s="585"/>
      <c r="AH1089" s="498"/>
      <c r="AI1089" s="498">
        <f t="shared" si="83"/>
        <v>85</v>
      </c>
      <c r="AJ1089" s="498">
        <f t="shared" si="84"/>
        <v>85</v>
      </c>
      <c r="AK1089" s="498"/>
      <c r="AL1089" s="498"/>
      <c r="AM1089" s="498"/>
      <c r="AN1089" s="498"/>
      <c r="AO1089" s="498"/>
      <c r="AP1089" s="498"/>
      <c r="AQ1089" s="498"/>
      <c r="AR1089" s="498"/>
      <c r="AS1089" s="498"/>
      <c r="AT1089" s="498"/>
      <c r="AU1089" s="498"/>
      <c r="AV1089" s="498"/>
      <c r="AW1089" s="498"/>
      <c r="AX1089" s="498"/>
      <c r="AY1089" s="498"/>
      <c r="AZ1089" s="498"/>
      <c r="BA1089" s="498">
        <v>522.33000000000004</v>
      </c>
      <c r="BB1089" s="498">
        <v>522.33000000000004</v>
      </c>
      <c r="BC1089" s="498"/>
      <c r="BD1089" s="498"/>
      <c r="BE1089" s="498"/>
      <c r="BF1089" s="498"/>
      <c r="BG1089" s="256">
        <f t="shared" si="85"/>
        <v>522.33000000000004</v>
      </c>
      <c r="BH1089" s="26">
        <f t="shared" si="86"/>
        <v>522.33000000000004</v>
      </c>
      <c r="BI1089" s="514">
        <f t="shared" si="82"/>
        <v>4.9183615819209048E-2</v>
      </c>
      <c r="BJ1089" s="515">
        <v>0</v>
      </c>
      <c r="BK1089" s="515">
        <v>0</v>
      </c>
      <c r="BL1089" s="515">
        <v>0</v>
      </c>
      <c r="BM1089" s="515">
        <v>0</v>
      </c>
      <c r="BN1089" s="515">
        <v>0</v>
      </c>
      <c r="BO1089" s="515">
        <v>0</v>
      </c>
      <c r="BP1089" s="515">
        <v>0</v>
      </c>
      <c r="BQ1089" s="515">
        <v>0</v>
      </c>
      <c r="BR1089" s="515">
        <v>0</v>
      </c>
      <c r="BS1089" s="515">
        <v>0</v>
      </c>
      <c r="BT1089" s="515">
        <v>0</v>
      </c>
      <c r="BU1089" s="515">
        <v>0</v>
      </c>
      <c r="BV1089" s="515">
        <v>0</v>
      </c>
      <c r="BW1089" s="515">
        <v>0</v>
      </c>
      <c r="BX1089" s="515">
        <v>0</v>
      </c>
      <c r="BY1089" s="515">
        <v>0</v>
      </c>
      <c r="BZ1089" s="515">
        <v>613131.84720000019</v>
      </c>
      <c r="CA1089" s="515">
        <v>613131.84720000019</v>
      </c>
      <c r="CB1089" s="515">
        <v>0</v>
      </c>
      <c r="CC1089" s="515">
        <v>0</v>
      </c>
      <c r="CD1089" s="515">
        <v>0</v>
      </c>
      <c r="CE1089" s="515">
        <v>0</v>
      </c>
      <c r="CF1089" s="515">
        <v>613131.84720000019</v>
      </c>
      <c r="CG1089" s="516">
        <v>613131.84720000019</v>
      </c>
      <c r="CH1089" s="501">
        <v>23967360</v>
      </c>
      <c r="CI1089" s="501">
        <v>23967360</v>
      </c>
      <c r="CJ1089" s="501">
        <v>37212480</v>
      </c>
      <c r="CK1089" s="257" t="s">
        <v>1976</v>
      </c>
      <c r="CL1089" s="108">
        <v>6.84</v>
      </c>
      <c r="CM1089" s="245">
        <v>6.84</v>
      </c>
      <c r="CN1089" s="109">
        <v>10.62</v>
      </c>
      <c r="CO1089" s="436"/>
      <c r="CP1089" s="436"/>
      <c r="CQ1089" s="436"/>
      <c r="CR1089" s="273"/>
      <c r="CS1089" s="447">
        <v>138.90736039217023</v>
      </c>
      <c r="CT1089" s="448">
        <v>90.89780848217849</v>
      </c>
      <c r="CU1089" s="441">
        <v>1.1383948972753803</v>
      </c>
      <c r="CV1089" s="442">
        <v>1.0086365568741371</v>
      </c>
      <c r="CW1089" s="450" t="s">
        <v>2236</v>
      </c>
      <c r="CX1089" s="242"/>
      <c r="CY1089" s="436"/>
      <c r="CZ1089" s="436"/>
      <c r="DA1089" s="437"/>
      <c r="DB1089" s="438"/>
      <c r="DC1089" s="457">
        <v>121451</v>
      </c>
      <c r="DD1089" s="458">
        <v>51264</v>
      </c>
      <c r="DE1089" s="459">
        <v>97958</v>
      </c>
      <c r="DF1089" s="357">
        <v>90224.333333333328</v>
      </c>
    </row>
    <row r="1090" spans="1:110" ht="35.25" customHeight="1" x14ac:dyDescent="0.25">
      <c r="A1090" s="401" t="s">
        <v>56</v>
      </c>
      <c r="B1090" s="48" t="s">
        <v>57</v>
      </c>
      <c r="C1090" s="48" t="s">
        <v>1464</v>
      </c>
      <c r="D1090" s="145" t="s">
        <v>1797</v>
      </c>
      <c r="E1090" s="145" t="s">
        <v>1527</v>
      </c>
      <c r="F1090" s="145" t="s">
        <v>1801</v>
      </c>
      <c r="G1090" s="14" t="s">
        <v>1802</v>
      </c>
      <c r="H1090" s="22" t="s">
        <v>1978</v>
      </c>
      <c r="I1090" s="145" t="s">
        <v>1975</v>
      </c>
      <c r="J1090" s="426">
        <v>12.117427449751863</v>
      </c>
      <c r="K1090" s="426">
        <v>47.223674144199002</v>
      </c>
      <c r="L1090" s="488">
        <v>2162.3000000000002</v>
      </c>
      <c r="M1090" s="498"/>
      <c r="N1090" s="498"/>
      <c r="O1090" s="498"/>
      <c r="P1090" s="498"/>
      <c r="Q1090" s="498"/>
      <c r="R1090" s="498"/>
      <c r="S1090" s="498"/>
      <c r="T1090" s="498"/>
      <c r="U1090" s="498"/>
      <c r="V1090" s="498"/>
      <c r="W1090" s="498"/>
      <c r="X1090" s="498"/>
      <c r="Y1090" s="498"/>
      <c r="Z1090" s="498"/>
      <c r="AA1090" s="498"/>
      <c r="AB1090" s="498"/>
      <c r="AC1090" s="498">
        <v>171</v>
      </c>
      <c r="AD1090" s="498">
        <v>171</v>
      </c>
      <c r="AE1090" s="498"/>
      <c r="AF1090" s="498"/>
      <c r="AG1090" s="585"/>
      <c r="AH1090" s="498"/>
      <c r="AI1090" s="498">
        <f t="shared" si="83"/>
        <v>171</v>
      </c>
      <c r="AJ1090" s="498">
        <f t="shared" si="84"/>
        <v>171</v>
      </c>
      <c r="AK1090" s="498"/>
      <c r="AL1090" s="498"/>
      <c r="AM1090" s="498"/>
      <c r="AN1090" s="498"/>
      <c r="AO1090" s="498"/>
      <c r="AP1090" s="498"/>
      <c r="AQ1090" s="498"/>
      <c r="AR1090" s="498"/>
      <c r="AS1090" s="498"/>
      <c r="AT1090" s="498"/>
      <c r="AU1090" s="498"/>
      <c r="AV1090" s="498"/>
      <c r="AW1090" s="498"/>
      <c r="AX1090" s="498"/>
      <c r="AY1090" s="498"/>
      <c r="AZ1090" s="498"/>
      <c r="BA1090" s="498">
        <v>1673.1849999999999</v>
      </c>
      <c r="BB1090" s="498">
        <v>1673.1849999999999</v>
      </c>
      <c r="BC1090" s="498"/>
      <c r="BD1090" s="498"/>
      <c r="BE1090" s="498"/>
      <c r="BF1090" s="498"/>
      <c r="BG1090" s="256">
        <f t="shared" si="85"/>
        <v>1673.1849999999999</v>
      </c>
      <c r="BH1090" s="26">
        <f t="shared" si="86"/>
        <v>1673.1849999999999</v>
      </c>
      <c r="BI1090" s="514">
        <f t="shared" si="82"/>
        <v>0.16468356299212597</v>
      </c>
      <c r="BJ1090" s="515">
        <v>0</v>
      </c>
      <c r="BK1090" s="515">
        <v>0</v>
      </c>
      <c r="BL1090" s="515">
        <v>0</v>
      </c>
      <c r="BM1090" s="515">
        <v>0</v>
      </c>
      <c r="BN1090" s="515">
        <v>0</v>
      </c>
      <c r="BO1090" s="515">
        <v>0</v>
      </c>
      <c r="BP1090" s="515">
        <v>0</v>
      </c>
      <c r="BQ1090" s="515">
        <v>0</v>
      </c>
      <c r="BR1090" s="515">
        <v>0</v>
      </c>
      <c r="BS1090" s="515">
        <v>0</v>
      </c>
      <c r="BT1090" s="515">
        <v>0</v>
      </c>
      <c r="BU1090" s="515">
        <v>0</v>
      </c>
      <c r="BV1090" s="515">
        <v>0</v>
      </c>
      <c r="BW1090" s="515">
        <v>0</v>
      </c>
      <c r="BX1090" s="515">
        <v>0</v>
      </c>
      <c r="BY1090" s="515">
        <v>0</v>
      </c>
      <c r="BZ1090" s="515">
        <v>1964051.4804</v>
      </c>
      <c r="CA1090" s="515">
        <v>1964051.4804</v>
      </c>
      <c r="CB1090" s="515">
        <v>0</v>
      </c>
      <c r="CC1090" s="515">
        <v>0</v>
      </c>
      <c r="CD1090" s="515">
        <v>0</v>
      </c>
      <c r="CE1090" s="515">
        <v>0</v>
      </c>
      <c r="CF1090" s="515">
        <v>1964051.4804</v>
      </c>
      <c r="CG1090" s="516">
        <v>1964051.4804</v>
      </c>
      <c r="CH1090" s="501">
        <v>18517192.125562802</v>
      </c>
      <c r="CI1090" s="501">
        <v>18517192.125562802</v>
      </c>
      <c r="CJ1090" s="501">
        <v>21550363.344297603</v>
      </c>
      <c r="CK1090" s="257" t="s">
        <v>1976</v>
      </c>
      <c r="CL1090" s="108">
        <v>8.73</v>
      </c>
      <c r="CM1090" s="245">
        <v>8.73</v>
      </c>
      <c r="CN1090" s="109">
        <v>10.16</v>
      </c>
      <c r="CO1090" s="436"/>
      <c r="CP1090" s="436"/>
      <c r="CQ1090" s="436"/>
      <c r="CR1090" s="273"/>
      <c r="CS1090" s="447">
        <v>1244.9714879856542</v>
      </c>
      <c r="CT1090" s="448">
        <v>157.20919416724652</v>
      </c>
      <c r="CU1090" s="441">
        <v>1.6432910172672253</v>
      </c>
      <c r="CV1090" s="442">
        <v>1.3645797485759961</v>
      </c>
      <c r="CW1090" s="450" t="s">
        <v>2243</v>
      </c>
      <c r="CX1090" s="242"/>
      <c r="CY1090" s="436"/>
      <c r="CZ1090" s="436"/>
      <c r="DA1090" s="437"/>
      <c r="DB1090" s="438"/>
      <c r="DC1090" s="457">
        <v>227193</v>
      </c>
      <c r="DD1090" s="458">
        <v>4416</v>
      </c>
      <c r="DE1090" s="459">
        <v>83399</v>
      </c>
      <c r="DF1090" s="357">
        <v>105002.66666666667</v>
      </c>
    </row>
    <row r="1091" spans="1:110" ht="35.25" customHeight="1" x14ac:dyDescent="0.25">
      <c r="A1091" s="401" t="s">
        <v>56</v>
      </c>
      <c r="B1091" s="48" t="s">
        <v>57</v>
      </c>
      <c r="C1091" s="48" t="s">
        <v>1464</v>
      </c>
      <c r="D1091" s="145" t="s">
        <v>1797</v>
      </c>
      <c r="E1091" s="145" t="s">
        <v>1527</v>
      </c>
      <c r="F1091" s="145" t="s">
        <v>1803</v>
      </c>
      <c r="G1091" s="14" t="s">
        <v>1802</v>
      </c>
      <c r="H1091" s="22" t="s">
        <v>1978</v>
      </c>
      <c r="I1091" s="145" t="s">
        <v>1975</v>
      </c>
      <c r="J1091" s="426">
        <v>11.08858927005595</v>
      </c>
      <c r="K1091" s="426">
        <v>8.7615530120790002</v>
      </c>
      <c r="L1091" s="488">
        <v>402.5</v>
      </c>
      <c r="M1091" s="498"/>
      <c r="N1091" s="498"/>
      <c r="O1091" s="498"/>
      <c r="P1091" s="498"/>
      <c r="Q1091" s="498"/>
      <c r="R1091" s="498"/>
      <c r="S1091" s="498"/>
      <c r="T1091" s="498"/>
      <c r="U1091" s="498"/>
      <c r="V1091" s="498"/>
      <c r="W1091" s="498"/>
      <c r="X1091" s="498"/>
      <c r="Y1091" s="498"/>
      <c r="Z1091" s="498"/>
      <c r="AA1091" s="498"/>
      <c r="AB1091" s="498"/>
      <c r="AC1091" s="498">
        <v>13</v>
      </c>
      <c r="AD1091" s="498">
        <v>13</v>
      </c>
      <c r="AE1091" s="498"/>
      <c r="AF1091" s="498"/>
      <c r="AG1091" s="585"/>
      <c r="AH1091" s="498"/>
      <c r="AI1091" s="498">
        <f t="shared" si="83"/>
        <v>13</v>
      </c>
      <c r="AJ1091" s="498">
        <f t="shared" si="84"/>
        <v>13</v>
      </c>
      <c r="AK1091" s="498"/>
      <c r="AL1091" s="498"/>
      <c r="AM1091" s="498"/>
      <c r="AN1091" s="498"/>
      <c r="AO1091" s="498"/>
      <c r="AP1091" s="498"/>
      <c r="AQ1091" s="498"/>
      <c r="AR1091" s="498"/>
      <c r="AS1091" s="498"/>
      <c r="AT1091" s="498"/>
      <c r="AU1091" s="498"/>
      <c r="AV1091" s="498"/>
      <c r="AW1091" s="498"/>
      <c r="AX1091" s="498"/>
      <c r="AY1091" s="498"/>
      <c r="AZ1091" s="498"/>
      <c r="BA1091" s="498">
        <v>81.37</v>
      </c>
      <c r="BB1091" s="498">
        <v>81.37</v>
      </c>
      <c r="BC1091" s="498"/>
      <c r="BD1091" s="498"/>
      <c r="BE1091" s="498"/>
      <c r="BF1091" s="498"/>
      <c r="BG1091" s="256">
        <f t="shared" si="85"/>
        <v>81.37</v>
      </c>
      <c r="BH1091" s="26">
        <f t="shared" si="86"/>
        <v>81.37</v>
      </c>
      <c r="BI1091" s="514">
        <f t="shared" si="82"/>
        <v>1.604930966469428E-2</v>
      </c>
      <c r="BJ1091" s="515">
        <v>0</v>
      </c>
      <c r="BK1091" s="515">
        <v>0</v>
      </c>
      <c r="BL1091" s="515">
        <v>0</v>
      </c>
      <c r="BM1091" s="515">
        <v>0</v>
      </c>
      <c r="BN1091" s="515">
        <v>0</v>
      </c>
      <c r="BO1091" s="515">
        <v>0</v>
      </c>
      <c r="BP1091" s="515">
        <v>0</v>
      </c>
      <c r="BQ1091" s="515">
        <v>0</v>
      </c>
      <c r="BR1091" s="515">
        <v>0</v>
      </c>
      <c r="BS1091" s="515">
        <v>0</v>
      </c>
      <c r="BT1091" s="515">
        <v>0</v>
      </c>
      <c r="BU1091" s="515">
        <v>0</v>
      </c>
      <c r="BV1091" s="515">
        <v>0</v>
      </c>
      <c r="BW1091" s="515">
        <v>0</v>
      </c>
      <c r="BX1091" s="515">
        <v>0</v>
      </c>
      <c r="BY1091" s="515">
        <v>0</v>
      </c>
      <c r="BZ1091" s="515">
        <v>95515.360800000009</v>
      </c>
      <c r="CA1091" s="515">
        <v>95515.360800000009</v>
      </c>
      <c r="CB1091" s="515">
        <v>0</v>
      </c>
      <c r="CC1091" s="515">
        <v>0</v>
      </c>
      <c r="CD1091" s="515">
        <v>0</v>
      </c>
      <c r="CE1091" s="515">
        <v>0</v>
      </c>
      <c r="CF1091" s="515">
        <v>95515.360800000009</v>
      </c>
      <c r="CG1091" s="516">
        <v>95515.360800000009</v>
      </c>
      <c r="CH1091" s="501">
        <v>2769566.2559399996</v>
      </c>
      <c r="CI1091" s="501">
        <v>2769566.2559399996</v>
      </c>
      <c r="CJ1091" s="501">
        <v>3265511.841306</v>
      </c>
      <c r="CK1091" s="257" t="s">
        <v>1976</v>
      </c>
      <c r="CL1091" s="108">
        <v>4.3</v>
      </c>
      <c r="CM1091" s="245">
        <v>4.3</v>
      </c>
      <c r="CN1091" s="109">
        <v>5.07</v>
      </c>
      <c r="CO1091" s="436"/>
      <c r="CP1091" s="436"/>
      <c r="CQ1091" s="436"/>
      <c r="CR1091" s="273"/>
      <c r="CS1091" s="447">
        <v>1155.7666608374639</v>
      </c>
      <c r="CT1091" s="448">
        <v>149.33105007141833</v>
      </c>
      <c r="CU1091" s="441">
        <v>1.7073577257372328</v>
      </c>
      <c r="CV1091" s="442">
        <v>1.3694695269794688</v>
      </c>
      <c r="CW1091" s="450" t="s">
        <v>2218</v>
      </c>
      <c r="CX1091" s="242"/>
      <c r="CY1091" s="436"/>
      <c r="CZ1091" s="436"/>
      <c r="DA1091" s="437"/>
      <c r="DB1091" s="438"/>
      <c r="DC1091" s="457">
        <v>75777</v>
      </c>
      <c r="DD1091" s="458">
        <v>15704</v>
      </c>
      <c r="DE1091" s="459">
        <v>74281</v>
      </c>
      <c r="DF1091" s="357">
        <v>55254</v>
      </c>
    </row>
    <row r="1092" spans="1:110" ht="35.25" customHeight="1" x14ac:dyDescent="0.25">
      <c r="A1092" s="401" t="s">
        <v>56</v>
      </c>
      <c r="B1092" s="48" t="s">
        <v>57</v>
      </c>
      <c r="C1092" s="48" t="s">
        <v>1464</v>
      </c>
      <c r="D1092" s="145" t="s">
        <v>1797</v>
      </c>
      <c r="E1092" s="145" t="s">
        <v>1527</v>
      </c>
      <c r="F1092" s="145" t="s">
        <v>1804</v>
      </c>
      <c r="G1092" s="14" t="s">
        <v>1531</v>
      </c>
      <c r="H1092" s="22" t="s">
        <v>1978</v>
      </c>
      <c r="I1092" s="145" t="s">
        <v>1975</v>
      </c>
      <c r="J1092" s="426">
        <v>9.7168050304614013</v>
      </c>
      <c r="K1092" s="426">
        <v>20.016098443215</v>
      </c>
      <c r="L1092" s="488">
        <v>3455.8</v>
      </c>
      <c r="M1092" s="498"/>
      <c r="N1092" s="498"/>
      <c r="O1092" s="498"/>
      <c r="P1092" s="498"/>
      <c r="Q1092" s="498"/>
      <c r="R1092" s="498"/>
      <c r="S1092" s="498"/>
      <c r="T1092" s="498"/>
      <c r="U1092" s="498"/>
      <c r="V1092" s="498"/>
      <c r="W1092" s="498"/>
      <c r="X1092" s="498"/>
      <c r="Y1092" s="498"/>
      <c r="Z1092" s="498"/>
      <c r="AA1092" s="498"/>
      <c r="AB1092" s="498"/>
      <c r="AC1092" s="498">
        <v>72</v>
      </c>
      <c r="AD1092" s="498">
        <v>72</v>
      </c>
      <c r="AE1092" s="498"/>
      <c r="AF1092" s="498"/>
      <c r="AG1092" s="585"/>
      <c r="AH1092" s="498"/>
      <c r="AI1092" s="498">
        <f t="shared" si="83"/>
        <v>72</v>
      </c>
      <c r="AJ1092" s="498">
        <f t="shared" si="84"/>
        <v>72</v>
      </c>
      <c r="AK1092" s="498"/>
      <c r="AL1092" s="498"/>
      <c r="AM1092" s="498"/>
      <c r="AN1092" s="498"/>
      <c r="AO1092" s="498"/>
      <c r="AP1092" s="498"/>
      <c r="AQ1092" s="498"/>
      <c r="AR1092" s="498"/>
      <c r="AS1092" s="498"/>
      <c r="AT1092" s="498"/>
      <c r="AU1092" s="498"/>
      <c r="AV1092" s="498"/>
      <c r="AW1092" s="498"/>
      <c r="AX1092" s="498"/>
      <c r="AY1092" s="498"/>
      <c r="AZ1092" s="498"/>
      <c r="BA1092" s="498">
        <v>397.22</v>
      </c>
      <c r="BB1092" s="498">
        <v>397.22</v>
      </c>
      <c r="BC1092" s="498"/>
      <c r="BD1092" s="498"/>
      <c r="BE1092" s="498"/>
      <c r="BF1092" s="498"/>
      <c r="BG1092" s="256">
        <f t="shared" si="85"/>
        <v>397.22</v>
      </c>
      <c r="BH1092" s="26">
        <f t="shared" si="86"/>
        <v>397.22</v>
      </c>
      <c r="BI1092" s="514">
        <f t="shared" si="82"/>
        <v>5.3461641991924637E-2</v>
      </c>
      <c r="BJ1092" s="515">
        <v>0</v>
      </c>
      <c r="BK1092" s="515">
        <v>0</v>
      </c>
      <c r="BL1092" s="515">
        <v>0</v>
      </c>
      <c r="BM1092" s="515">
        <v>0</v>
      </c>
      <c r="BN1092" s="515">
        <v>0</v>
      </c>
      <c r="BO1092" s="515">
        <v>0</v>
      </c>
      <c r="BP1092" s="515">
        <v>0</v>
      </c>
      <c r="BQ1092" s="515">
        <v>0</v>
      </c>
      <c r="BR1092" s="515">
        <v>0</v>
      </c>
      <c r="BS1092" s="515">
        <v>0</v>
      </c>
      <c r="BT1092" s="515">
        <v>0</v>
      </c>
      <c r="BU1092" s="515">
        <v>0</v>
      </c>
      <c r="BV1092" s="515">
        <v>0</v>
      </c>
      <c r="BW1092" s="515">
        <v>0</v>
      </c>
      <c r="BX1092" s="515">
        <v>0</v>
      </c>
      <c r="BY1092" s="515">
        <v>0</v>
      </c>
      <c r="BZ1092" s="515">
        <v>466272.72480000003</v>
      </c>
      <c r="CA1092" s="515">
        <v>466272.72480000003</v>
      </c>
      <c r="CB1092" s="515">
        <v>0</v>
      </c>
      <c r="CC1092" s="515">
        <v>0</v>
      </c>
      <c r="CD1092" s="515">
        <v>0</v>
      </c>
      <c r="CE1092" s="515">
        <v>0</v>
      </c>
      <c r="CF1092" s="515">
        <v>466272.72480000003</v>
      </c>
      <c r="CG1092" s="516">
        <v>466272.72480000003</v>
      </c>
      <c r="CH1092" s="501">
        <v>13918915.801689599</v>
      </c>
      <c r="CI1092" s="501">
        <v>13918915.801689599</v>
      </c>
      <c r="CJ1092" s="501">
        <v>13752333.032786399</v>
      </c>
      <c r="CK1092" s="257" t="s">
        <v>1976</v>
      </c>
      <c r="CL1092" s="108">
        <v>7.52</v>
      </c>
      <c r="CM1092" s="245">
        <v>7.52</v>
      </c>
      <c r="CN1092" s="109">
        <v>7.43</v>
      </c>
      <c r="CO1092" s="436"/>
      <c r="CP1092" s="436"/>
      <c r="CQ1092" s="436"/>
      <c r="CR1092" s="273"/>
      <c r="CS1092" s="447">
        <v>348.4618584178848</v>
      </c>
      <c r="CT1092" s="448">
        <v>339.5753380417093</v>
      </c>
      <c r="CU1092" s="441">
        <v>0.89936922217500637</v>
      </c>
      <c r="CV1092" s="442">
        <v>0.89637910884006544</v>
      </c>
      <c r="CW1092" s="450" t="s">
        <v>2234</v>
      </c>
      <c r="CX1092" s="242"/>
      <c r="CY1092" s="436"/>
      <c r="CZ1092" s="436"/>
      <c r="DA1092" s="437"/>
      <c r="DB1092" s="438"/>
      <c r="DC1092" s="457">
        <v>2759749</v>
      </c>
      <c r="DD1092" s="458">
        <v>0</v>
      </c>
      <c r="DE1092" s="459">
        <v>93339</v>
      </c>
      <c r="DF1092" s="357">
        <v>951029.33333333337</v>
      </c>
    </row>
    <row r="1093" spans="1:110" ht="35.25" customHeight="1" x14ac:dyDescent="0.25">
      <c r="A1093" s="401" t="s">
        <v>56</v>
      </c>
      <c r="B1093" s="48" t="s">
        <v>57</v>
      </c>
      <c r="C1093" s="48" t="s">
        <v>1464</v>
      </c>
      <c r="D1093" s="145" t="s">
        <v>1797</v>
      </c>
      <c r="E1093" s="145" t="s">
        <v>1527</v>
      </c>
      <c r="F1093" s="145" t="s">
        <v>1805</v>
      </c>
      <c r="G1093" s="14" t="s">
        <v>1802</v>
      </c>
      <c r="H1093" s="22" t="s">
        <v>1978</v>
      </c>
      <c r="I1093" s="145" t="s">
        <v>1975</v>
      </c>
      <c r="J1093" s="426">
        <v>11.774481389853227</v>
      </c>
      <c r="K1093" s="426">
        <v>24.692992372881001</v>
      </c>
      <c r="L1093" s="488">
        <v>1475.7</v>
      </c>
      <c r="M1093" s="498"/>
      <c r="N1093" s="498"/>
      <c r="O1093" s="498"/>
      <c r="P1093" s="498"/>
      <c r="Q1093" s="498"/>
      <c r="R1093" s="498"/>
      <c r="S1093" s="498"/>
      <c r="T1093" s="498"/>
      <c r="U1093" s="498"/>
      <c r="V1093" s="498"/>
      <c r="W1093" s="498"/>
      <c r="X1093" s="498"/>
      <c r="Y1093" s="498"/>
      <c r="Z1093" s="498"/>
      <c r="AA1093" s="498"/>
      <c r="AB1093" s="498"/>
      <c r="AC1093" s="498">
        <v>63</v>
      </c>
      <c r="AD1093" s="498">
        <v>63</v>
      </c>
      <c r="AE1093" s="498"/>
      <c r="AF1093" s="498"/>
      <c r="AG1093" s="585"/>
      <c r="AH1093" s="498"/>
      <c r="AI1093" s="498">
        <f t="shared" si="83"/>
        <v>63</v>
      </c>
      <c r="AJ1093" s="498">
        <f t="shared" si="84"/>
        <v>63</v>
      </c>
      <c r="AK1093" s="498"/>
      <c r="AL1093" s="498"/>
      <c r="AM1093" s="498"/>
      <c r="AN1093" s="498"/>
      <c r="AO1093" s="498"/>
      <c r="AP1093" s="498"/>
      <c r="AQ1093" s="498"/>
      <c r="AR1093" s="498"/>
      <c r="AS1093" s="498"/>
      <c r="AT1093" s="498"/>
      <c r="AU1093" s="498"/>
      <c r="AV1093" s="498"/>
      <c r="AW1093" s="498"/>
      <c r="AX1093" s="498"/>
      <c r="AY1093" s="498"/>
      <c r="AZ1093" s="498"/>
      <c r="BA1093" s="498">
        <v>447.81</v>
      </c>
      <c r="BB1093" s="498">
        <v>447.81</v>
      </c>
      <c r="BC1093" s="498"/>
      <c r="BD1093" s="498"/>
      <c r="BE1093" s="498"/>
      <c r="BF1093" s="498"/>
      <c r="BG1093" s="256">
        <f t="shared" si="85"/>
        <v>447.81</v>
      </c>
      <c r="BH1093" s="26">
        <f t="shared" si="86"/>
        <v>447.81</v>
      </c>
      <c r="BI1093" s="514">
        <f t="shared" si="82"/>
        <v>4.5233333333333334E-2</v>
      </c>
      <c r="BJ1093" s="515">
        <v>0</v>
      </c>
      <c r="BK1093" s="515">
        <v>0</v>
      </c>
      <c r="BL1093" s="515">
        <v>0</v>
      </c>
      <c r="BM1093" s="515">
        <v>0</v>
      </c>
      <c r="BN1093" s="515">
        <v>0</v>
      </c>
      <c r="BO1093" s="515">
        <v>0</v>
      </c>
      <c r="BP1093" s="515">
        <v>0</v>
      </c>
      <c r="BQ1093" s="515">
        <v>0</v>
      </c>
      <c r="BR1093" s="515">
        <v>0</v>
      </c>
      <c r="BS1093" s="515">
        <v>0</v>
      </c>
      <c r="BT1093" s="515">
        <v>0</v>
      </c>
      <c r="BU1093" s="515">
        <v>0</v>
      </c>
      <c r="BV1093" s="515">
        <v>0</v>
      </c>
      <c r="BW1093" s="515">
        <v>0</v>
      </c>
      <c r="BX1093" s="515">
        <v>0</v>
      </c>
      <c r="BY1093" s="515">
        <v>0</v>
      </c>
      <c r="BZ1093" s="515">
        <v>525657.29040000006</v>
      </c>
      <c r="CA1093" s="515">
        <v>525657.29040000006</v>
      </c>
      <c r="CB1093" s="515">
        <v>0</v>
      </c>
      <c r="CC1093" s="515">
        <v>0</v>
      </c>
      <c r="CD1093" s="515">
        <v>0</v>
      </c>
      <c r="CE1093" s="515">
        <v>0</v>
      </c>
      <c r="CF1093" s="515">
        <v>525657.29040000006</v>
      </c>
      <c r="CG1093" s="516">
        <v>525657.29040000006</v>
      </c>
      <c r="CH1093" s="501">
        <v>32896925.055014405</v>
      </c>
      <c r="CI1093" s="501">
        <v>32896925.055014405</v>
      </c>
      <c r="CJ1093" s="501">
        <v>37694393.292204008</v>
      </c>
      <c r="CK1093" s="257" t="s">
        <v>1976</v>
      </c>
      <c r="CL1093" s="108">
        <v>8.64</v>
      </c>
      <c r="CM1093" s="245">
        <v>8.64</v>
      </c>
      <c r="CN1093" s="109">
        <v>9.9</v>
      </c>
      <c r="CO1093" s="436"/>
      <c r="CP1093" s="436"/>
      <c r="CQ1093" s="436"/>
      <c r="CR1093" s="273"/>
      <c r="CS1093" s="447">
        <v>622.34966341632457</v>
      </c>
      <c r="CT1093" s="448">
        <v>501.29388489740404</v>
      </c>
      <c r="CU1093" s="441">
        <v>2.4847838644040947</v>
      </c>
      <c r="CV1093" s="442">
        <v>2.4540503470990545</v>
      </c>
      <c r="CW1093" s="450" t="s">
        <v>2236</v>
      </c>
      <c r="CX1093" s="242"/>
      <c r="CY1093" s="436"/>
      <c r="CZ1093" s="436"/>
      <c r="DA1093" s="437"/>
      <c r="DB1093" s="438"/>
      <c r="DC1093" s="457">
        <v>0</v>
      </c>
      <c r="DD1093" s="458">
        <v>610772</v>
      </c>
      <c r="DE1093" s="459">
        <v>1373532</v>
      </c>
      <c r="DF1093" s="357">
        <v>661434.66666666663</v>
      </c>
    </row>
    <row r="1094" spans="1:110" ht="35.25" customHeight="1" x14ac:dyDescent="0.25">
      <c r="A1094" s="401" t="s">
        <v>56</v>
      </c>
      <c r="B1094" s="48" t="s">
        <v>57</v>
      </c>
      <c r="C1094" s="48" t="s">
        <v>1464</v>
      </c>
      <c r="D1094" s="145" t="s">
        <v>1806</v>
      </c>
      <c r="E1094" s="145" t="s">
        <v>1534</v>
      </c>
      <c r="F1094" s="145" t="s">
        <v>1807</v>
      </c>
      <c r="G1094" s="14" t="s">
        <v>1534</v>
      </c>
      <c r="H1094" s="22" t="s">
        <v>1978</v>
      </c>
      <c r="I1094" s="145" t="s">
        <v>1975</v>
      </c>
      <c r="J1094" s="426">
        <v>11.660166036553681</v>
      </c>
      <c r="K1094" s="426">
        <v>34.333901443736998</v>
      </c>
      <c r="L1094" s="488">
        <v>1851.3</v>
      </c>
      <c r="M1094" s="498"/>
      <c r="N1094" s="498"/>
      <c r="O1094" s="498"/>
      <c r="P1094" s="498"/>
      <c r="Q1094" s="498"/>
      <c r="R1094" s="498"/>
      <c r="S1094" s="498"/>
      <c r="T1094" s="498"/>
      <c r="U1094" s="498"/>
      <c r="V1094" s="498"/>
      <c r="W1094" s="498"/>
      <c r="X1094" s="498"/>
      <c r="Y1094" s="498"/>
      <c r="Z1094" s="498"/>
      <c r="AA1094" s="498"/>
      <c r="AB1094" s="498"/>
      <c r="AC1094" s="498">
        <v>83</v>
      </c>
      <c r="AD1094" s="498">
        <v>83</v>
      </c>
      <c r="AE1094" s="498"/>
      <c r="AF1094" s="498"/>
      <c r="AG1094" s="585"/>
      <c r="AH1094" s="498"/>
      <c r="AI1094" s="498">
        <f t="shared" si="83"/>
        <v>83</v>
      </c>
      <c r="AJ1094" s="498">
        <f t="shared" si="84"/>
        <v>83</v>
      </c>
      <c r="AK1094" s="498"/>
      <c r="AL1094" s="498"/>
      <c r="AM1094" s="498"/>
      <c r="AN1094" s="498"/>
      <c r="AO1094" s="498"/>
      <c r="AP1094" s="498"/>
      <c r="AQ1094" s="498"/>
      <c r="AR1094" s="498"/>
      <c r="AS1094" s="498"/>
      <c r="AT1094" s="498"/>
      <c r="AU1094" s="498"/>
      <c r="AV1094" s="498"/>
      <c r="AW1094" s="498"/>
      <c r="AX1094" s="498"/>
      <c r="AY1094" s="498"/>
      <c r="AZ1094" s="498"/>
      <c r="BA1094" s="498">
        <v>500.99</v>
      </c>
      <c r="BB1094" s="498">
        <v>500.99</v>
      </c>
      <c r="BC1094" s="498"/>
      <c r="BD1094" s="498"/>
      <c r="BE1094" s="498"/>
      <c r="BF1094" s="498"/>
      <c r="BG1094" s="256">
        <f t="shared" si="85"/>
        <v>500.99</v>
      </c>
      <c r="BH1094" s="26">
        <f t="shared" si="86"/>
        <v>500.99</v>
      </c>
      <c r="BI1094" s="514">
        <f t="shared" si="82"/>
        <v>7.2712626995645874E-2</v>
      </c>
      <c r="BJ1094" s="515">
        <v>0</v>
      </c>
      <c r="BK1094" s="515">
        <v>0</v>
      </c>
      <c r="BL1094" s="515">
        <v>0</v>
      </c>
      <c r="BM1094" s="515">
        <v>0</v>
      </c>
      <c r="BN1094" s="515">
        <v>0</v>
      </c>
      <c r="BO1094" s="515">
        <v>0</v>
      </c>
      <c r="BP1094" s="515">
        <v>0</v>
      </c>
      <c r="BQ1094" s="515">
        <v>0</v>
      </c>
      <c r="BR1094" s="515">
        <v>0</v>
      </c>
      <c r="BS1094" s="515">
        <v>0</v>
      </c>
      <c r="BT1094" s="515">
        <v>0</v>
      </c>
      <c r="BU1094" s="515">
        <v>0</v>
      </c>
      <c r="BV1094" s="515">
        <v>0</v>
      </c>
      <c r="BW1094" s="515">
        <v>0</v>
      </c>
      <c r="BX1094" s="515">
        <v>0</v>
      </c>
      <c r="BY1094" s="515">
        <v>0</v>
      </c>
      <c r="BZ1094" s="515">
        <v>588082.10160000005</v>
      </c>
      <c r="CA1094" s="515">
        <v>588082.10160000005</v>
      </c>
      <c r="CB1094" s="515">
        <v>0</v>
      </c>
      <c r="CC1094" s="515">
        <v>0</v>
      </c>
      <c r="CD1094" s="515">
        <v>0</v>
      </c>
      <c r="CE1094" s="515">
        <v>0</v>
      </c>
      <c r="CF1094" s="515">
        <v>588082.10160000005</v>
      </c>
      <c r="CG1094" s="516">
        <v>588082.10160000005</v>
      </c>
      <c r="CH1094" s="501">
        <v>22614932.629238401</v>
      </c>
      <c r="CI1094" s="501">
        <v>22614932.629238401</v>
      </c>
      <c r="CJ1094" s="501">
        <v>25050946.272580799</v>
      </c>
      <c r="CK1094" s="257" t="s">
        <v>1976</v>
      </c>
      <c r="CL1094" s="108">
        <v>6.22</v>
      </c>
      <c r="CM1094" s="245">
        <v>6.22</v>
      </c>
      <c r="CN1094" s="109">
        <v>6.89</v>
      </c>
      <c r="CO1094" s="436"/>
      <c r="CP1094" s="436"/>
      <c r="CQ1094" s="436"/>
      <c r="CR1094" s="273"/>
      <c r="CS1094" s="447">
        <v>583.47558045402229</v>
      </c>
      <c r="CT1094" s="448">
        <v>165.46468691362165</v>
      </c>
      <c r="CU1094" s="441">
        <v>2.1851197349654172</v>
      </c>
      <c r="CV1094" s="442">
        <v>1.923494706831274</v>
      </c>
      <c r="CW1094" s="450" t="s">
        <v>2234</v>
      </c>
      <c r="CX1094" s="242"/>
      <c r="CY1094" s="436"/>
      <c r="CZ1094" s="436"/>
      <c r="DA1094" s="437"/>
      <c r="DB1094" s="438"/>
      <c r="DC1094" s="457">
        <v>36716</v>
      </c>
      <c r="DD1094" s="458">
        <v>174774</v>
      </c>
      <c r="DE1094" s="459">
        <v>312835</v>
      </c>
      <c r="DF1094" s="357">
        <v>174775</v>
      </c>
    </row>
    <row r="1095" spans="1:110" ht="35.25" customHeight="1" x14ac:dyDescent="0.25">
      <c r="A1095" s="401" t="s">
        <v>56</v>
      </c>
      <c r="B1095" s="48" t="s">
        <v>57</v>
      </c>
      <c r="C1095" s="48" t="s">
        <v>1464</v>
      </c>
      <c r="D1095" s="145" t="s">
        <v>1806</v>
      </c>
      <c r="E1095" s="145" t="s">
        <v>1534</v>
      </c>
      <c r="F1095" s="145" t="s">
        <v>1808</v>
      </c>
      <c r="G1095" s="14" t="s">
        <v>1534</v>
      </c>
      <c r="H1095" s="22" t="s">
        <v>1978</v>
      </c>
      <c r="I1095" s="145" t="s">
        <v>1975</v>
      </c>
      <c r="J1095" s="426">
        <v>9.7168050304614013</v>
      </c>
      <c r="K1095" s="426">
        <v>24.340530252402001</v>
      </c>
      <c r="L1095" s="488">
        <v>2040.3</v>
      </c>
      <c r="M1095" s="498"/>
      <c r="N1095" s="498"/>
      <c r="O1095" s="498"/>
      <c r="P1095" s="498"/>
      <c r="Q1095" s="498"/>
      <c r="R1095" s="498"/>
      <c r="S1095" s="498"/>
      <c r="T1095" s="498"/>
      <c r="U1095" s="498"/>
      <c r="V1095" s="498"/>
      <c r="W1095" s="498"/>
      <c r="X1095" s="498"/>
      <c r="Y1095" s="498"/>
      <c r="Z1095" s="498"/>
      <c r="AA1095" s="498"/>
      <c r="AB1095" s="498"/>
      <c r="AC1095" s="498">
        <v>59</v>
      </c>
      <c r="AD1095" s="498">
        <v>59</v>
      </c>
      <c r="AE1095" s="498"/>
      <c r="AF1095" s="498"/>
      <c r="AG1095" s="585"/>
      <c r="AH1095" s="498"/>
      <c r="AI1095" s="498">
        <f t="shared" si="83"/>
        <v>59</v>
      </c>
      <c r="AJ1095" s="498">
        <f t="shared" si="84"/>
        <v>59</v>
      </c>
      <c r="AK1095" s="498"/>
      <c r="AL1095" s="498"/>
      <c r="AM1095" s="498"/>
      <c r="AN1095" s="498"/>
      <c r="AO1095" s="498"/>
      <c r="AP1095" s="498"/>
      <c r="AQ1095" s="498"/>
      <c r="AR1095" s="498"/>
      <c r="AS1095" s="498"/>
      <c r="AT1095" s="498"/>
      <c r="AU1095" s="498"/>
      <c r="AV1095" s="498"/>
      <c r="AW1095" s="498"/>
      <c r="AX1095" s="586"/>
      <c r="AY1095" s="498"/>
      <c r="AZ1095" s="498"/>
      <c r="BA1095" s="498">
        <v>334.84</v>
      </c>
      <c r="BB1095" s="498">
        <v>334.84</v>
      </c>
      <c r="BC1095" s="498"/>
      <c r="BD1095" s="498"/>
      <c r="BE1095" s="498"/>
      <c r="BF1095" s="498"/>
      <c r="BG1095" s="256">
        <f t="shared" si="85"/>
        <v>334.84</v>
      </c>
      <c r="BH1095" s="26">
        <f t="shared" si="86"/>
        <v>334.84</v>
      </c>
      <c r="BI1095" s="514">
        <f t="shared" si="82"/>
        <v>4.8247838616714687E-2</v>
      </c>
      <c r="BJ1095" s="515">
        <v>0</v>
      </c>
      <c r="BK1095" s="515">
        <v>0</v>
      </c>
      <c r="BL1095" s="515">
        <v>0</v>
      </c>
      <c r="BM1095" s="515">
        <v>0</v>
      </c>
      <c r="BN1095" s="515">
        <v>0</v>
      </c>
      <c r="BO1095" s="515">
        <v>0</v>
      </c>
      <c r="BP1095" s="515">
        <v>0</v>
      </c>
      <c r="BQ1095" s="515">
        <v>0</v>
      </c>
      <c r="BR1095" s="515">
        <v>0</v>
      </c>
      <c r="BS1095" s="515">
        <v>0</v>
      </c>
      <c r="BT1095" s="515">
        <v>0</v>
      </c>
      <c r="BU1095" s="515">
        <v>0</v>
      </c>
      <c r="BV1095" s="515">
        <v>0</v>
      </c>
      <c r="BW1095" s="515">
        <v>0</v>
      </c>
      <c r="BX1095" s="515">
        <v>0</v>
      </c>
      <c r="BY1095" s="515">
        <v>0</v>
      </c>
      <c r="BZ1095" s="515">
        <v>393048.58559999999</v>
      </c>
      <c r="CA1095" s="515">
        <v>393048.58559999999</v>
      </c>
      <c r="CB1095" s="515">
        <v>0</v>
      </c>
      <c r="CC1095" s="515">
        <v>0</v>
      </c>
      <c r="CD1095" s="515">
        <v>0</v>
      </c>
      <c r="CE1095" s="515">
        <v>0</v>
      </c>
      <c r="CF1095" s="515">
        <v>393048.58559999999</v>
      </c>
      <c r="CG1095" s="516">
        <v>393048.58559999999</v>
      </c>
      <c r="CH1095" s="501">
        <v>21593417.763528001</v>
      </c>
      <c r="CI1095" s="501">
        <v>21593417.763528001</v>
      </c>
      <c r="CJ1095" s="501">
        <v>25616806.7143392</v>
      </c>
      <c r="CK1095" s="257" t="s">
        <v>1976</v>
      </c>
      <c r="CL1095" s="108">
        <v>5.85</v>
      </c>
      <c r="CM1095" s="245">
        <v>5.85</v>
      </c>
      <c r="CN1095" s="109">
        <v>6.94</v>
      </c>
      <c r="CO1095" s="436"/>
      <c r="CP1095" s="436"/>
      <c r="CQ1095" s="436"/>
      <c r="CR1095" s="273"/>
      <c r="CS1095" s="447">
        <v>419.6360838025808</v>
      </c>
      <c r="CT1095" s="448">
        <v>95.228454018649074</v>
      </c>
      <c r="CU1095" s="441">
        <v>1.5900262719693508</v>
      </c>
      <c r="CV1095" s="442">
        <v>1.2479113350743625</v>
      </c>
      <c r="CW1095" s="450" t="s">
        <v>2241</v>
      </c>
      <c r="CX1095" s="242"/>
      <c r="CY1095" s="436"/>
      <c r="CZ1095" s="436"/>
      <c r="DA1095" s="437"/>
      <c r="DB1095" s="438"/>
      <c r="DC1095" s="457">
        <v>209793</v>
      </c>
      <c r="DD1095" s="458">
        <v>92815</v>
      </c>
      <c r="DE1095" s="459">
        <v>36740</v>
      </c>
      <c r="DF1095" s="357">
        <v>113116</v>
      </c>
    </row>
    <row r="1096" spans="1:110" ht="35.25" customHeight="1" x14ac:dyDescent="0.25">
      <c r="A1096" s="401" t="s">
        <v>56</v>
      </c>
      <c r="B1096" s="48" t="s">
        <v>57</v>
      </c>
      <c r="C1096" s="48" t="s">
        <v>1464</v>
      </c>
      <c r="D1096" s="145" t="s">
        <v>1569</v>
      </c>
      <c r="E1096" s="145" t="s">
        <v>1484</v>
      </c>
      <c r="F1096" s="145" t="s">
        <v>1809</v>
      </c>
      <c r="G1096" s="14" t="s">
        <v>1484</v>
      </c>
      <c r="H1096" s="22" t="s">
        <v>1978</v>
      </c>
      <c r="I1096" s="145" t="s">
        <v>1975</v>
      </c>
      <c r="J1096" s="426">
        <v>9.7168050304614013</v>
      </c>
      <c r="K1096" s="426">
        <v>13.568181789960001</v>
      </c>
      <c r="L1096" s="488">
        <v>1086</v>
      </c>
      <c r="M1096" s="498"/>
      <c r="N1096" s="498"/>
      <c r="O1096" s="498"/>
      <c r="P1096" s="498"/>
      <c r="Q1096" s="498"/>
      <c r="R1096" s="498"/>
      <c r="S1096" s="498"/>
      <c r="T1096" s="498"/>
      <c r="U1096" s="498"/>
      <c r="V1096" s="498"/>
      <c r="W1096" s="498"/>
      <c r="X1096" s="498"/>
      <c r="Y1096" s="498">
        <v>1</v>
      </c>
      <c r="Z1096" s="498">
        <v>1</v>
      </c>
      <c r="AA1096" s="498"/>
      <c r="AB1096" s="498"/>
      <c r="AC1096" s="498">
        <v>115</v>
      </c>
      <c r="AD1096" s="498">
        <v>115</v>
      </c>
      <c r="AE1096" s="498"/>
      <c r="AF1096" s="498"/>
      <c r="AG1096" s="585"/>
      <c r="AH1096" s="498"/>
      <c r="AI1096" s="498">
        <f t="shared" si="83"/>
        <v>116</v>
      </c>
      <c r="AJ1096" s="498">
        <f t="shared" si="84"/>
        <v>116</v>
      </c>
      <c r="AK1096" s="498"/>
      <c r="AL1096" s="498"/>
      <c r="AM1096" s="498"/>
      <c r="AN1096" s="498"/>
      <c r="AO1096" s="498"/>
      <c r="AP1096" s="498"/>
      <c r="AQ1096" s="498"/>
      <c r="AR1096" s="498"/>
      <c r="AS1096" s="498"/>
      <c r="AT1096" s="498"/>
      <c r="AU1096" s="498"/>
      <c r="AV1096" s="498"/>
      <c r="AW1096" s="498">
        <v>75</v>
      </c>
      <c r="AX1096" s="498">
        <v>75</v>
      </c>
      <c r="AY1096" s="498"/>
      <c r="AZ1096" s="498"/>
      <c r="BA1096" s="498">
        <v>704.93</v>
      </c>
      <c r="BB1096" s="498">
        <v>704.93</v>
      </c>
      <c r="BC1096" s="498"/>
      <c r="BD1096" s="498"/>
      <c r="BE1096" s="498"/>
      <c r="BF1096" s="498"/>
      <c r="BG1096" s="256">
        <f t="shared" si="85"/>
        <v>779.93</v>
      </c>
      <c r="BH1096" s="26">
        <f t="shared" si="86"/>
        <v>779.93</v>
      </c>
      <c r="BI1096" s="514">
        <f t="shared" si="82"/>
        <v>0.11303333333333332</v>
      </c>
      <c r="BJ1096" s="515">
        <v>0</v>
      </c>
      <c r="BK1096" s="515">
        <v>0</v>
      </c>
      <c r="BL1096" s="515">
        <v>0</v>
      </c>
      <c r="BM1096" s="515">
        <v>0</v>
      </c>
      <c r="BN1096" s="515">
        <v>0</v>
      </c>
      <c r="BO1096" s="515">
        <v>0</v>
      </c>
      <c r="BP1096" s="515">
        <v>0</v>
      </c>
      <c r="BQ1096" s="515">
        <v>0</v>
      </c>
      <c r="BR1096" s="515">
        <v>0</v>
      </c>
      <c r="BS1096" s="515">
        <v>0</v>
      </c>
      <c r="BT1096" s="515">
        <v>0</v>
      </c>
      <c r="BU1096" s="515">
        <v>0</v>
      </c>
      <c r="BV1096" s="515">
        <v>378432</v>
      </c>
      <c r="BW1096" s="515">
        <v>378432</v>
      </c>
      <c r="BX1096" s="515">
        <v>0</v>
      </c>
      <c r="BY1096" s="515">
        <v>0</v>
      </c>
      <c r="BZ1096" s="515">
        <v>827475.03119999997</v>
      </c>
      <c r="CA1096" s="515">
        <v>827475.03119999997</v>
      </c>
      <c r="CB1096" s="515">
        <v>0</v>
      </c>
      <c r="CC1096" s="515">
        <v>0</v>
      </c>
      <c r="CD1096" s="515">
        <v>0</v>
      </c>
      <c r="CE1096" s="515">
        <v>0</v>
      </c>
      <c r="CF1096" s="515">
        <v>1205907.0312000001</v>
      </c>
      <c r="CG1096" s="516">
        <v>1205907.0312000001</v>
      </c>
      <c r="CH1096" s="501">
        <v>23722080</v>
      </c>
      <c r="CI1096" s="501">
        <v>23722080</v>
      </c>
      <c r="CJ1096" s="501">
        <v>24177600.000000004</v>
      </c>
      <c r="CK1096" s="257" t="s">
        <v>1976</v>
      </c>
      <c r="CL1096" s="108">
        <v>6.77</v>
      </c>
      <c r="CM1096" s="245">
        <v>6.77</v>
      </c>
      <c r="CN1096" s="109">
        <v>6.9</v>
      </c>
      <c r="CO1096" s="436"/>
      <c r="CP1096" s="436"/>
      <c r="CQ1096" s="436"/>
      <c r="CR1096" s="273"/>
      <c r="CS1096" s="447">
        <v>302.30670747990757</v>
      </c>
      <c r="CT1096" s="448">
        <v>68.699093110857021</v>
      </c>
      <c r="CU1096" s="441">
        <v>1.1967884614030513</v>
      </c>
      <c r="CV1096" s="442">
        <v>0.86089653631861873</v>
      </c>
      <c r="CW1096" s="450" t="s">
        <v>2347</v>
      </c>
      <c r="CX1096" s="242"/>
      <c r="CY1096" s="436"/>
      <c r="CZ1096" s="436"/>
      <c r="DA1096" s="437"/>
      <c r="DB1096" s="438"/>
      <c r="DC1096" s="457">
        <v>0</v>
      </c>
      <c r="DD1096" s="458">
        <v>100446</v>
      </c>
      <c r="DE1096" s="459">
        <v>7678</v>
      </c>
      <c r="DF1096" s="357">
        <v>36041.333333333336</v>
      </c>
    </row>
    <row r="1097" spans="1:110" ht="35.25" customHeight="1" x14ac:dyDescent="0.25">
      <c r="A1097" s="401" t="s">
        <v>56</v>
      </c>
      <c r="B1097" s="48" t="s">
        <v>57</v>
      </c>
      <c r="C1097" s="48" t="s">
        <v>1464</v>
      </c>
      <c r="D1097" s="145" t="s">
        <v>1569</v>
      </c>
      <c r="E1097" s="145" t="s">
        <v>1484</v>
      </c>
      <c r="F1097" s="145" t="s">
        <v>1810</v>
      </c>
      <c r="G1097" s="14" t="s">
        <v>1484</v>
      </c>
      <c r="H1097" s="22" t="s">
        <v>1978</v>
      </c>
      <c r="I1097" s="145" t="s">
        <v>1975</v>
      </c>
      <c r="J1097" s="426">
        <v>8.9165975573645788</v>
      </c>
      <c r="K1097" s="426">
        <v>10.89393937128</v>
      </c>
      <c r="L1097" s="488">
        <v>2370.4</v>
      </c>
      <c r="M1097" s="498"/>
      <c r="N1097" s="498"/>
      <c r="O1097" s="498"/>
      <c r="P1097" s="498"/>
      <c r="Q1097" s="498"/>
      <c r="R1097" s="498"/>
      <c r="S1097" s="498"/>
      <c r="T1097" s="498"/>
      <c r="U1097" s="498"/>
      <c r="V1097" s="498"/>
      <c r="W1097" s="498"/>
      <c r="X1097" s="498"/>
      <c r="Y1097" s="498">
        <v>1</v>
      </c>
      <c r="Z1097" s="498">
        <v>1</v>
      </c>
      <c r="AA1097" s="498"/>
      <c r="AB1097" s="498"/>
      <c r="AC1097" s="498">
        <v>26</v>
      </c>
      <c r="AD1097" s="498">
        <v>26</v>
      </c>
      <c r="AE1097" s="498"/>
      <c r="AF1097" s="498"/>
      <c r="AG1097" s="585"/>
      <c r="AH1097" s="498"/>
      <c r="AI1097" s="498">
        <f t="shared" si="83"/>
        <v>27</v>
      </c>
      <c r="AJ1097" s="498">
        <f t="shared" si="84"/>
        <v>27</v>
      </c>
      <c r="AK1097" s="498"/>
      <c r="AL1097" s="498"/>
      <c r="AM1097" s="498"/>
      <c r="AN1097" s="498"/>
      <c r="AO1097" s="498"/>
      <c r="AP1097" s="498"/>
      <c r="AQ1097" s="498"/>
      <c r="AR1097" s="498"/>
      <c r="AS1097" s="498"/>
      <c r="AT1097" s="498"/>
      <c r="AU1097" s="498"/>
      <c r="AV1097" s="498"/>
      <c r="AW1097" s="498">
        <v>1.2</v>
      </c>
      <c r="AX1097" s="498">
        <v>1.2</v>
      </c>
      <c r="AY1097" s="498"/>
      <c r="AZ1097" s="498"/>
      <c r="BA1097" s="498">
        <v>139.19499999999999</v>
      </c>
      <c r="BB1097" s="498">
        <v>139.19499999999999</v>
      </c>
      <c r="BC1097" s="498"/>
      <c r="BD1097" s="498"/>
      <c r="BE1097" s="498"/>
      <c r="BF1097" s="498"/>
      <c r="BG1097" s="256">
        <f t="shared" si="85"/>
        <v>140.39499999999998</v>
      </c>
      <c r="BH1097" s="26">
        <f t="shared" si="86"/>
        <v>140.39499999999998</v>
      </c>
      <c r="BI1097" s="514">
        <f t="shared" ref="BI1097:BI1122" si="88">IF(CN1097=0,0,BG1097/1000/CN1097)</f>
        <v>1.8424540682414697E-2</v>
      </c>
      <c r="BJ1097" s="515">
        <v>0</v>
      </c>
      <c r="BK1097" s="515">
        <v>0</v>
      </c>
      <c r="BL1097" s="515">
        <v>0</v>
      </c>
      <c r="BM1097" s="515">
        <v>0</v>
      </c>
      <c r="BN1097" s="515">
        <v>0</v>
      </c>
      <c r="BO1097" s="515">
        <v>0</v>
      </c>
      <c r="BP1097" s="515">
        <v>0</v>
      </c>
      <c r="BQ1097" s="515">
        <v>0</v>
      </c>
      <c r="BR1097" s="515">
        <v>0</v>
      </c>
      <c r="BS1097" s="515">
        <v>0</v>
      </c>
      <c r="BT1097" s="515">
        <v>0</v>
      </c>
      <c r="BU1097" s="515">
        <v>0</v>
      </c>
      <c r="BV1097" s="515">
        <v>6054.9119999999994</v>
      </c>
      <c r="BW1097" s="515">
        <v>6054.9119999999994</v>
      </c>
      <c r="BX1097" s="515">
        <v>0</v>
      </c>
      <c r="BY1097" s="515">
        <v>0</v>
      </c>
      <c r="BZ1097" s="515">
        <v>163392.6588</v>
      </c>
      <c r="CA1097" s="515">
        <v>163392.6588</v>
      </c>
      <c r="CB1097" s="515">
        <v>0</v>
      </c>
      <c r="CC1097" s="515">
        <v>0</v>
      </c>
      <c r="CD1097" s="515">
        <v>0</v>
      </c>
      <c r="CE1097" s="515">
        <v>0</v>
      </c>
      <c r="CF1097" s="515">
        <v>169447.57080000002</v>
      </c>
      <c r="CG1097" s="516">
        <v>169447.57080000002</v>
      </c>
      <c r="CH1097" s="501">
        <v>24668160.000000004</v>
      </c>
      <c r="CI1097" s="501">
        <v>24668160.000000004</v>
      </c>
      <c r="CJ1097" s="501">
        <v>26700480</v>
      </c>
      <c r="CK1097" s="257" t="s">
        <v>1976</v>
      </c>
      <c r="CL1097" s="108">
        <v>7.04</v>
      </c>
      <c r="CM1097" s="245">
        <v>7.04</v>
      </c>
      <c r="CN1097" s="109">
        <v>7.62</v>
      </c>
      <c r="CO1097" s="436"/>
      <c r="CP1097" s="436"/>
      <c r="CQ1097" s="436"/>
      <c r="CR1097" s="273"/>
      <c r="CS1097" s="447">
        <v>584.87598570178886</v>
      </c>
      <c r="CT1097" s="448">
        <v>223.42659811907788</v>
      </c>
      <c r="CU1097" s="441">
        <v>2.0465123103661966</v>
      </c>
      <c r="CV1097" s="442">
        <v>1.7097531944996618</v>
      </c>
      <c r="CW1097" s="450" t="s">
        <v>2243</v>
      </c>
      <c r="CX1097" s="242"/>
      <c r="CY1097" s="436"/>
      <c r="CZ1097" s="436"/>
      <c r="DA1097" s="437"/>
      <c r="DB1097" s="438"/>
      <c r="DC1097" s="457">
        <v>3936</v>
      </c>
      <c r="DD1097" s="458">
        <v>509585</v>
      </c>
      <c r="DE1097" s="459">
        <v>190251</v>
      </c>
      <c r="DF1097" s="357">
        <v>234590.66666666666</v>
      </c>
    </row>
    <row r="1098" spans="1:110" ht="35.25" customHeight="1" x14ac:dyDescent="0.25">
      <c r="A1098" s="401" t="s">
        <v>56</v>
      </c>
      <c r="B1098" s="48" t="s">
        <v>57</v>
      </c>
      <c r="C1098" s="48" t="s">
        <v>1464</v>
      </c>
      <c r="D1098" s="145" t="s">
        <v>1569</v>
      </c>
      <c r="E1098" s="145" t="s">
        <v>1484</v>
      </c>
      <c r="F1098" s="145" t="s">
        <v>1811</v>
      </c>
      <c r="G1098" s="14" t="s">
        <v>1812</v>
      </c>
      <c r="H1098" s="22" t="s">
        <v>1978</v>
      </c>
      <c r="I1098" s="145" t="s">
        <v>1975</v>
      </c>
      <c r="J1098" s="426">
        <v>9.7168050304614013</v>
      </c>
      <c r="K1098" s="426">
        <v>11.534090885099999</v>
      </c>
      <c r="L1098" s="488">
        <v>1190.0999999999999</v>
      </c>
      <c r="M1098" s="498"/>
      <c r="N1098" s="498"/>
      <c r="O1098" s="498"/>
      <c r="P1098" s="498"/>
      <c r="Q1098" s="498"/>
      <c r="R1098" s="498"/>
      <c r="S1098" s="498"/>
      <c r="T1098" s="498"/>
      <c r="U1098" s="498"/>
      <c r="V1098" s="498"/>
      <c r="W1098" s="498"/>
      <c r="X1098" s="498"/>
      <c r="Y1098" s="498"/>
      <c r="Z1098" s="498"/>
      <c r="AA1098" s="498"/>
      <c r="AB1098" s="498"/>
      <c r="AC1098" s="498">
        <v>43</v>
      </c>
      <c r="AD1098" s="498">
        <v>43</v>
      </c>
      <c r="AE1098" s="498"/>
      <c r="AF1098" s="498"/>
      <c r="AG1098" s="585"/>
      <c r="AH1098" s="498"/>
      <c r="AI1098" s="498">
        <f t="shared" ref="AI1098:AI1123" si="89">SUM(M1098,O1098,Q1098,S1098,U1098,W1098,Y1098,AA1098,AC1098,AE1098,AG1098)</f>
        <v>43</v>
      </c>
      <c r="AJ1098" s="498">
        <f t="shared" ref="AJ1098:AJ1123" si="90">SUM(N1098,P1098,R1098,T1098,V1098,X1098,Z1098,AB1098,AD1098,AF1098,AH1098)</f>
        <v>43</v>
      </c>
      <c r="AK1098" s="498"/>
      <c r="AL1098" s="498"/>
      <c r="AM1098" s="498"/>
      <c r="AN1098" s="498"/>
      <c r="AO1098" s="498"/>
      <c r="AP1098" s="498"/>
      <c r="AQ1098" s="498"/>
      <c r="AR1098" s="498"/>
      <c r="AS1098" s="498"/>
      <c r="AT1098" s="498"/>
      <c r="AU1098" s="498"/>
      <c r="AV1098" s="498"/>
      <c r="AW1098" s="498"/>
      <c r="AX1098" s="498"/>
      <c r="AY1098" s="498"/>
      <c r="AZ1098" s="498"/>
      <c r="BA1098" s="498">
        <v>799.65</v>
      </c>
      <c r="BB1098" s="498">
        <v>799.65</v>
      </c>
      <c r="BC1098" s="498"/>
      <c r="BD1098" s="498"/>
      <c r="BE1098" s="498"/>
      <c r="BF1098" s="498"/>
      <c r="BG1098" s="256">
        <f t="shared" ref="BG1098:BG1123" si="91">SUM(AK1098,AM1098,AO1098,AQ1098,AS1098,AU1098,AW1098,AY1098,BA1098,BC1098,BE1098)</f>
        <v>799.65</v>
      </c>
      <c r="BH1098" s="26">
        <f t="shared" ref="BH1098:BH1123" si="92">SUM(AL1098,AN1098,AP1098,AR1098,AT1098,AV1098,AX1098,AZ1098,BB1098,BD1098,BF1098)</f>
        <v>799.65</v>
      </c>
      <c r="BI1098" s="514">
        <f t="shared" si="88"/>
        <v>0.18510416666666665</v>
      </c>
      <c r="BJ1098" s="515">
        <v>0</v>
      </c>
      <c r="BK1098" s="515">
        <v>0</v>
      </c>
      <c r="BL1098" s="515">
        <v>0</v>
      </c>
      <c r="BM1098" s="515">
        <v>0</v>
      </c>
      <c r="BN1098" s="515">
        <v>0</v>
      </c>
      <c r="BO1098" s="515">
        <v>0</v>
      </c>
      <c r="BP1098" s="515">
        <v>0</v>
      </c>
      <c r="BQ1098" s="515">
        <v>0</v>
      </c>
      <c r="BR1098" s="515">
        <v>0</v>
      </c>
      <c r="BS1098" s="515">
        <v>0</v>
      </c>
      <c r="BT1098" s="515">
        <v>0</v>
      </c>
      <c r="BU1098" s="515">
        <v>0</v>
      </c>
      <c r="BV1098" s="515">
        <v>0</v>
      </c>
      <c r="BW1098" s="515">
        <v>0</v>
      </c>
      <c r="BX1098" s="515">
        <v>0</v>
      </c>
      <c r="BY1098" s="515">
        <v>0</v>
      </c>
      <c r="BZ1098" s="515">
        <v>938661.15600000008</v>
      </c>
      <c r="CA1098" s="515">
        <v>938661.15600000008</v>
      </c>
      <c r="CB1098" s="515">
        <v>0</v>
      </c>
      <c r="CC1098" s="515">
        <v>0</v>
      </c>
      <c r="CD1098" s="515">
        <v>0</v>
      </c>
      <c r="CE1098" s="515">
        <v>0</v>
      </c>
      <c r="CF1098" s="515">
        <v>938661.15600000008</v>
      </c>
      <c r="CG1098" s="516">
        <v>938661.15600000008</v>
      </c>
      <c r="CH1098" s="501">
        <v>14086079.999999998</v>
      </c>
      <c r="CI1098" s="501">
        <v>14086079.999999998</v>
      </c>
      <c r="CJ1098" s="501">
        <v>15137280.000000002</v>
      </c>
      <c r="CK1098" s="257" t="s">
        <v>1976</v>
      </c>
      <c r="CL1098" s="108">
        <v>4.0199999999999996</v>
      </c>
      <c r="CM1098" s="245">
        <v>4.0199999999999996</v>
      </c>
      <c r="CN1098" s="109">
        <v>4.32</v>
      </c>
      <c r="CO1098" s="436"/>
      <c r="CP1098" s="436"/>
      <c r="CQ1098" s="436"/>
      <c r="CR1098" s="273"/>
      <c r="CS1098" s="447">
        <v>479.02678524023355</v>
      </c>
      <c r="CT1098" s="448">
        <v>89.254080247584895</v>
      </c>
      <c r="CU1098" s="441">
        <v>1.2149308172847533</v>
      </c>
      <c r="CV1098" s="442">
        <v>0.8835814720008085</v>
      </c>
      <c r="CW1098" s="450" t="s">
        <v>2234</v>
      </c>
      <c r="CX1098" s="242"/>
      <c r="CY1098" s="436"/>
      <c r="CZ1098" s="436"/>
      <c r="DA1098" s="437"/>
      <c r="DB1098" s="438"/>
      <c r="DC1098" s="457">
        <v>75560</v>
      </c>
      <c r="DD1098" s="458">
        <v>145152</v>
      </c>
      <c r="DE1098" s="459">
        <v>0</v>
      </c>
      <c r="DF1098" s="357">
        <v>73570.666666666672</v>
      </c>
    </row>
    <row r="1099" spans="1:110" ht="35.25" customHeight="1" x14ac:dyDescent="0.25">
      <c r="A1099" s="401" t="s">
        <v>56</v>
      </c>
      <c r="B1099" s="48" t="s">
        <v>57</v>
      </c>
      <c r="C1099" s="48" t="s">
        <v>1464</v>
      </c>
      <c r="D1099" s="145" t="s">
        <v>1813</v>
      </c>
      <c r="E1099" s="145" t="s">
        <v>1527</v>
      </c>
      <c r="F1099" s="145" t="s">
        <v>1814</v>
      </c>
      <c r="G1099" s="14" t="s">
        <v>1527</v>
      </c>
      <c r="H1099" s="22" t="s">
        <v>1979</v>
      </c>
      <c r="I1099" s="145" t="s">
        <v>1975</v>
      </c>
      <c r="J1099" s="426">
        <v>10.288381796959129</v>
      </c>
      <c r="K1099" s="426">
        <v>28.605302970804001</v>
      </c>
      <c r="L1099" s="488">
        <v>2236.3000000000002</v>
      </c>
      <c r="M1099" s="498"/>
      <c r="N1099" s="498"/>
      <c r="O1099" s="498"/>
      <c r="P1099" s="498"/>
      <c r="Q1099" s="498"/>
      <c r="R1099" s="498"/>
      <c r="S1099" s="498"/>
      <c r="T1099" s="498"/>
      <c r="U1099" s="498"/>
      <c r="V1099" s="498"/>
      <c r="W1099" s="498"/>
      <c r="X1099" s="498"/>
      <c r="Y1099" s="498"/>
      <c r="Z1099" s="498"/>
      <c r="AA1099" s="498"/>
      <c r="AB1099" s="498"/>
      <c r="AC1099" s="498">
        <v>124</v>
      </c>
      <c r="AD1099" s="498">
        <v>124</v>
      </c>
      <c r="AE1099" s="498"/>
      <c r="AF1099" s="498"/>
      <c r="AG1099" s="585"/>
      <c r="AH1099" s="498"/>
      <c r="AI1099" s="498">
        <f t="shared" si="89"/>
        <v>124</v>
      </c>
      <c r="AJ1099" s="498">
        <f t="shared" si="90"/>
        <v>124</v>
      </c>
      <c r="AK1099" s="498"/>
      <c r="AL1099" s="498"/>
      <c r="AM1099" s="498"/>
      <c r="AN1099" s="498"/>
      <c r="AO1099" s="498"/>
      <c r="AP1099" s="498"/>
      <c r="AQ1099" s="498"/>
      <c r="AR1099" s="498"/>
      <c r="AS1099" s="498"/>
      <c r="AT1099" s="498"/>
      <c r="AU1099" s="498"/>
      <c r="AV1099" s="498"/>
      <c r="AW1099" s="498"/>
      <c r="AX1099" s="498"/>
      <c r="AY1099" s="498"/>
      <c r="AZ1099" s="498"/>
      <c r="BA1099" s="498">
        <v>820.33500000000004</v>
      </c>
      <c r="BB1099" s="498">
        <v>820.33500000000004</v>
      </c>
      <c r="BC1099" s="498"/>
      <c r="BD1099" s="498"/>
      <c r="BE1099" s="498"/>
      <c r="BF1099" s="498"/>
      <c r="BG1099" s="256">
        <f t="shared" si="91"/>
        <v>820.33500000000004</v>
      </c>
      <c r="BH1099" s="26">
        <f t="shared" si="92"/>
        <v>820.33500000000004</v>
      </c>
      <c r="BI1099" s="514">
        <f t="shared" si="88"/>
        <v>0.1077969776609724</v>
      </c>
      <c r="BJ1099" s="515">
        <v>0</v>
      </c>
      <c r="BK1099" s="515">
        <v>0</v>
      </c>
      <c r="BL1099" s="515">
        <v>0</v>
      </c>
      <c r="BM1099" s="515">
        <v>0</v>
      </c>
      <c r="BN1099" s="515">
        <v>0</v>
      </c>
      <c r="BO1099" s="515">
        <v>0</v>
      </c>
      <c r="BP1099" s="515">
        <v>0</v>
      </c>
      <c r="BQ1099" s="515">
        <v>0</v>
      </c>
      <c r="BR1099" s="515">
        <v>0</v>
      </c>
      <c r="BS1099" s="515">
        <v>0</v>
      </c>
      <c r="BT1099" s="515">
        <v>0</v>
      </c>
      <c r="BU1099" s="515">
        <v>0</v>
      </c>
      <c r="BV1099" s="515">
        <v>0</v>
      </c>
      <c r="BW1099" s="515">
        <v>0</v>
      </c>
      <c r="BX1099" s="515">
        <v>0</v>
      </c>
      <c r="BY1099" s="515">
        <v>0</v>
      </c>
      <c r="BZ1099" s="515">
        <v>962942.0364000001</v>
      </c>
      <c r="CA1099" s="515">
        <v>962942.0364000001</v>
      </c>
      <c r="CB1099" s="515">
        <v>0</v>
      </c>
      <c r="CC1099" s="515">
        <v>0</v>
      </c>
      <c r="CD1099" s="515">
        <v>0</v>
      </c>
      <c r="CE1099" s="515">
        <v>0</v>
      </c>
      <c r="CF1099" s="515">
        <v>962942.0364000001</v>
      </c>
      <c r="CG1099" s="516">
        <v>962942.0364000001</v>
      </c>
      <c r="CH1099" s="501">
        <v>26453946.791772</v>
      </c>
      <c r="CI1099" s="501">
        <v>26453946.791772</v>
      </c>
      <c r="CJ1099" s="501">
        <v>24610578.861294001</v>
      </c>
      <c r="CK1099" s="257" t="s">
        <v>1976</v>
      </c>
      <c r="CL1099" s="108">
        <v>8.18</v>
      </c>
      <c r="CM1099" s="245">
        <v>8.18</v>
      </c>
      <c r="CN1099" s="109">
        <v>7.61</v>
      </c>
      <c r="CO1099" s="436"/>
      <c r="CP1099" s="436"/>
      <c r="CQ1099" s="436"/>
      <c r="CR1099" s="273"/>
      <c r="CS1099" s="447">
        <v>641.00233736328084</v>
      </c>
      <c r="CT1099" s="448">
        <v>64.552178988024579</v>
      </c>
      <c r="CU1099" s="441">
        <v>0.90767812020910321</v>
      </c>
      <c r="CV1099" s="442">
        <v>0.61447894003395886</v>
      </c>
      <c r="CW1099" s="450" t="s">
        <v>2243</v>
      </c>
      <c r="CX1099" s="242"/>
      <c r="CY1099" s="436"/>
      <c r="CZ1099" s="436"/>
      <c r="DA1099" s="437"/>
      <c r="DB1099" s="438"/>
      <c r="DC1099" s="457">
        <v>184617</v>
      </c>
      <c r="DD1099" s="458">
        <v>0</v>
      </c>
      <c r="DE1099" s="459">
        <v>0</v>
      </c>
      <c r="DF1099" s="357">
        <v>61539</v>
      </c>
    </row>
    <row r="1100" spans="1:110" ht="35.25" customHeight="1" x14ac:dyDescent="0.25">
      <c r="A1100" s="401" t="s">
        <v>56</v>
      </c>
      <c r="B1100" s="48" t="s">
        <v>57</v>
      </c>
      <c r="C1100" s="48" t="s">
        <v>1464</v>
      </c>
      <c r="D1100" s="145" t="s">
        <v>1813</v>
      </c>
      <c r="E1100" s="145" t="s">
        <v>1527</v>
      </c>
      <c r="F1100" s="145" t="s">
        <v>1815</v>
      </c>
      <c r="G1100" s="14" t="s">
        <v>1527</v>
      </c>
      <c r="H1100" s="22" t="s">
        <v>1978</v>
      </c>
      <c r="I1100" s="145" t="s">
        <v>1975</v>
      </c>
      <c r="J1100" s="426">
        <v>10.745643210157313</v>
      </c>
      <c r="K1100" s="426">
        <v>23.458143890601001</v>
      </c>
      <c r="L1100" s="488">
        <v>1978.8</v>
      </c>
      <c r="M1100" s="498"/>
      <c r="N1100" s="498"/>
      <c r="O1100" s="498"/>
      <c r="P1100" s="498"/>
      <c r="Q1100" s="498"/>
      <c r="R1100" s="498"/>
      <c r="S1100" s="498"/>
      <c r="T1100" s="498"/>
      <c r="U1100" s="498"/>
      <c r="V1100" s="498"/>
      <c r="W1100" s="498"/>
      <c r="X1100" s="498"/>
      <c r="Y1100" s="498"/>
      <c r="Z1100" s="498"/>
      <c r="AA1100" s="498"/>
      <c r="AB1100" s="498"/>
      <c r="AC1100" s="498">
        <v>66</v>
      </c>
      <c r="AD1100" s="498">
        <v>66</v>
      </c>
      <c r="AE1100" s="498"/>
      <c r="AF1100" s="498"/>
      <c r="AG1100" s="585"/>
      <c r="AH1100" s="498"/>
      <c r="AI1100" s="498">
        <f t="shared" si="89"/>
        <v>66</v>
      </c>
      <c r="AJ1100" s="498">
        <f t="shared" si="90"/>
        <v>66</v>
      </c>
      <c r="AK1100" s="498"/>
      <c r="AL1100" s="498"/>
      <c r="AM1100" s="498"/>
      <c r="AN1100" s="498"/>
      <c r="AO1100" s="498"/>
      <c r="AP1100" s="498"/>
      <c r="AQ1100" s="498"/>
      <c r="AR1100" s="498"/>
      <c r="AS1100" s="498"/>
      <c r="AT1100" s="498"/>
      <c r="AU1100" s="498"/>
      <c r="AV1100" s="498"/>
      <c r="AW1100" s="498"/>
      <c r="AX1100" s="498"/>
      <c r="AY1100" s="498"/>
      <c r="AZ1100" s="498"/>
      <c r="BA1100" s="498">
        <v>377.125</v>
      </c>
      <c r="BB1100" s="498">
        <v>377.125</v>
      </c>
      <c r="BC1100" s="498"/>
      <c r="BD1100" s="498"/>
      <c r="BE1100" s="498"/>
      <c r="BF1100" s="498"/>
      <c r="BG1100" s="256">
        <f t="shared" si="91"/>
        <v>377.125</v>
      </c>
      <c r="BH1100" s="26">
        <f t="shared" si="92"/>
        <v>377.125</v>
      </c>
      <c r="BI1100" s="514">
        <f t="shared" si="88"/>
        <v>5.5135233918128655E-2</v>
      </c>
      <c r="BJ1100" s="515">
        <v>0</v>
      </c>
      <c r="BK1100" s="515">
        <v>0</v>
      </c>
      <c r="BL1100" s="515">
        <v>0</v>
      </c>
      <c r="BM1100" s="515">
        <v>0</v>
      </c>
      <c r="BN1100" s="515">
        <v>0</v>
      </c>
      <c r="BO1100" s="515">
        <v>0</v>
      </c>
      <c r="BP1100" s="515">
        <v>0</v>
      </c>
      <c r="BQ1100" s="515">
        <v>0</v>
      </c>
      <c r="BR1100" s="515">
        <v>0</v>
      </c>
      <c r="BS1100" s="515">
        <v>0</v>
      </c>
      <c r="BT1100" s="515">
        <v>0</v>
      </c>
      <c r="BU1100" s="515">
        <v>0</v>
      </c>
      <c r="BV1100" s="515">
        <v>0</v>
      </c>
      <c r="BW1100" s="515">
        <v>0</v>
      </c>
      <c r="BX1100" s="515">
        <v>0</v>
      </c>
      <c r="BY1100" s="515">
        <v>0</v>
      </c>
      <c r="BZ1100" s="515">
        <v>442684.41000000003</v>
      </c>
      <c r="CA1100" s="515">
        <v>442684.41000000003</v>
      </c>
      <c r="CB1100" s="515">
        <v>0</v>
      </c>
      <c r="CC1100" s="515">
        <v>0</v>
      </c>
      <c r="CD1100" s="515">
        <v>0</v>
      </c>
      <c r="CE1100" s="515">
        <v>0</v>
      </c>
      <c r="CF1100" s="515">
        <v>442684.41000000003</v>
      </c>
      <c r="CG1100" s="516">
        <v>442684.41000000003</v>
      </c>
      <c r="CH1100" s="501">
        <v>26991931.892639998</v>
      </c>
      <c r="CI1100" s="501">
        <v>26991931.892639998</v>
      </c>
      <c r="CJ1100" s="501">
        <v>25465491.606297601</v>
      </c>
      <c r="CK1100" s="257" t="s">
        <v>1976</v>
      </c>
      <c r="CL1100" s="108">
        <v>7.25</v>
      </c>
      <c r="CM1100" s="245">
        <v>7.25</v>
      </c>
      <c r="CN1100" s="109">
        <v>6.84</v>
      </c>
      <c r="CO1100" s="436"/>
      <c r="CP1100" s="436"/>
      <c r="CQ1100" s="436"/>
      <c r="CR1100" s="273"/>
      <c r="CS1100" s="447">
        <v>1147.3249277409609</v>
      </c>
      <c r="CT1100" s="448">
        <v>251.4238117165348</v>
      </c>
      <c r="CU1100" s="441">
        <v>2.9376508682876969</v>
      </c>
      <c r="CV1100" s="442">
        <v>2.592483464623768</v>
      </c>
      <c r="CW1100" s="450" t="s">
        <v>2237</v>
      </c>
      <c r="CX1100" s="242"/>
      <c r="CY1100" s="436"/>
      <c r="CZ1100" s="436"/>
      <c r="DA1100" s="437"/>
      <c r="DB1100" s="438"/>
      <c r="DC1100" s="457">
        <v>0</v>
      </c>
      <c r="DD1100" s="458">
        <v>1327306</v>
      </c>
      <c r="DE1100" s="459">
        <v>0</v>
      </c>
      <c r="DF1100" s="357">
        <v>442435.33333333331</v>
      </c>
    </row>
    <row r="1101" spans="1:110" ht="35.25" customHeight="1" x14ac:dyDescent="0.25">
      <c r="A1101" s="401" t="s">
        <v>56</v>
      </c>
      <c r="B1101" s="48" t="s">
        <v>57</v>
      </c>
      <c r="C1101" s="48" t="s">
        <v>1464</v>
      </c>
      <c r="D1101" s="145" t="s">
        <v>1813</v>
      </c>
      <c r="E1101" s="145" t="s">
        <v>1527</v>
      </c>
      <c r="F1101" s="145" t="s">
        <v>1816</v>
      </c>
      <c r="G1101" s="14" t="s">
        <v>1527</v>
      </c>
      <c r="H1101" s="22" t="s">
        <v>1979</v>
      </c>
      <c r="I1101" s="145" t="s">
        <v>1975</v>
      </c>
      <c r="J1101" s="426">
        <v>11.865933672492863</v>
      </c>
      <c r="K1101" s="426">
        <v>22.336742377781999</v>
      </c>
      <c r="L1101" s="488">
        <v>1934.5</v>
      </c>
      <c r="M1101" s="498"/>
      <c r="N1101" s="498"/>
      <c r="O1101" s="498"/>
      <c r="P1101" s="498"/>
      <c r="Q1101" s="498"/>
      <c r="R1101" s="498"/>
      <c r="S1101" s="498"/>
      <c r="T1101" s="498"/>
      <c r="U1101" s="498"/>
      <c r="V1101" s="498"/>
      <c r="W1101" s="498"/>
      <c r="X1101" s="498"/>
      <c r="Y1101" s="498"/>
      <c r="Z1101" s="498"/>
      <c r="AA1101" s="498"/>
      <c r="AB1101" s="498"/>
      <c r="AC1101" s="498">
        <v>90</v>
      </c>
      <c r="AD1101" s="498">
        <v>90</v>
      </c>
      <c r="AE1101" s="498"/>
      <c r="AF1101" s="498"/>
      <c r="AG1101" s="585"/>
      <c r="AH1101" s="498"/>
      <c r="AI1101" s="498">
        <f t="shared" si="89"/>
        <v>90</v>
      </c>
      <c r="AJ1101" s="498">
        <f t="shared" si="90"/>
        <v>90</v>
      </c>
      <c r="AK1101" s="498"/>
      <c r="AL1101" s="498"/>
      <c r="AM1101" s="498"/>
      <c r="AN1101" s="498"/>
      <c r="AO1101" s="498"/>
      <c r="AP1101" s="498"/>
      <c r="AQ1101" s="498"/>
      <c r="AR1101" s="498"/>
      <c r="AS1101" s="498"/>
      <c r="AT1101" s="498"/>
      <c r="AU1101" s="498"/>
      <c r="AV1101" s="498"/>
      <c r="AW1101" s="498"/>
      <c r="AX1101" s="498"/>
      <c r="AY1101" s="498"/>
      <c r="AZ1101" s="498"/>
      <c r="BA1101" s="498">
        <v>621.35</v>
      </c>
      <c r="BB1101" s="498">
        <v>621.35</v>
      </c>
      <c r="BC1101" s="498"/>
      <c r="BD1101" s="498"/>
      <c r="BE1101" s="498"/>
      <c r="BF1101" s="498"/>
      <c r="BG1101" s="256">
        <f t="shared" si="91"/>
        <v>621.35</v>
      </c>
      <c r="BH1101" s="26">
        <f t="shared" si="92"/>
        <v>621.35</v>
      </c>
      <c r="BI1101" s="514">
        <f t="shared" si="88"/>
        <v>8.9146341463414644E-2</v>
      </c>
      <c r="BJ1101" s="515">
        <v>0</v>
      </c>
      <c r="BK1101" s="515">
        <v>0</v>
      </c>
      <c r="BL1101" s="515">
        <v>0</v>
      </c>
      <c r="BM1101" s="515">
        <v>0</v>
      </c>
      <c r="BN1101" s="515">
        <v>0</v>
      </c>
      <c r="BO1101" s="515">
        <v>0</v>
      </c>
      <c r="BP1101" s="515">
        <v>0</v>
      </c>
      <c r="BQ1101" s="515">
        <v>0</v>
      </c>
      <c r="BR1101" s="515">
        <v>0</v>
      </c>
      <c r="BS1101" s="515">
        <v>0</v>
      </c>
      <c r="BT1101" s="515">
        <v>0</v>
      </c>
      <c r="BU1101" s="515">
        <v>0</v>
      </c>
      <c r="BV1101" s="515">
        <v>0</v>
      </c>
      <c r="BW1101" s="515">
        <v>0</v>
      </c>
      <c r="BX1101" s="515">
        <v>0</v>
      </c>
      <c r="BY1101" s="515">
        <v>0</v>
      </c>
      <c r="BZ1101" s="515">
        <v>729365.48400000005</v>
      </c>
      <c r="CA1101" s="515">
        <v>729365.48400000005</v>
      </c>
      <c r="CB1101" s="515">
        <v>0</v>
      </c>
      <c r="CC1101" s="515">
        <v>0</v>
      </c>
      <c r="CD1101" s="515">
        <v>0</v>
      </c>
      <c r="CE1101" s="515">
        <v>0</v>
      </c>
      <c r="CF1101" s="515">
        <v>729365.48400000005</v>
      </c>
      <c r="CG1101" s="516">
        <v>729365.48400000005</v>
      </c>
      <c r="CH1101" s="501">
        <v>20737076.156265602</v>
      </c>
      <c r="CI1101" s="501">
        <v>20737076.156265602</v>
      </c>
      <c r="CJ1101" s="501">
        <v>23851059.539467197</v>
      </c>
      <c r="CK1101" s="257" t="s">
        <v>1976</v>
      </c>
      <c r="CL1101" s="108">
        <v>6.06</v>
      </c>
      <c r="CM1101" s="245">
        <v>6.06</v>
      </c>
      <c r="CN1101" s="109">
        <v>6.97</v>
      </c>
      <c r="CO1101" s="436"/>
      <c r="CP1101" s="436"/>
      <c r="CQ1101" s="436"/>
      <c r="CR1101" s="273"/>
      <c r="CS1101" s="447">
        <v>985.77665616778404</v>
      </c>
      <c r="CT1101" s="448">
        <v>77.047785658608561</v>
      </c>
      <c r="CU1101" s="441">
        <v>1.0352781057375677</v>
      </c>
      <c r="CV1101" s="442">
        <v>0.70030782918031764</v>
      </c>
      <c r="CW1101" s="450" t="s">
        <v>2240</v>
      </c>
      <c r="CX1101" s="242"/>
      <c r="CY1101" s="436"/>
      <c r="CZ1101" s="436"/>
      <c r="DA1101" s="437"/>
      <c r="DB1101" s="438"/>
      <c r="DC1101" s="457">
        <v>229582</v>
      </c>
      <c r="DD1101" s="458">
        <v>23532</v>
      </c>
      <c r="DE1101" s="459">
        <v>0</v>
      </c>
      <c r="DF1101" s="357">
        <v>84371.333333333328</v>
      </c>
    </row>
    <row r="1102" spans="1:110" ht="35.25" customHeight="1" x14ac:dyDescent="0.25">
      <c r="A1102" s="401" t="s">
        <v>56</v>
      </c>
      <c r="B1102" s="48" t="s">
        <v>57</v>
      </c>
      <c r="C1102" s="48" t="s">
        <v>1464</v>
      </c>
      <c r="D1102" s="145" t="s">
        <v>1817</v>
      </c>
      <c r="E1102" s="145" t="s">
        <v>1544</v>
      </c>
      <c r="F1102" s="145" t="s">
        <v>1818</v>
      </c>
      <c r="G1102" s="14" t="s">
        <v>1544</v>
      </c>
      <c r="H1102" s="22" t="s">
        <v>1979</v>
      </c>
      <c r="I1102" s="145" t="s">
        <v>1981</v>
      </c>
      <c r="J1102" s="426">
        <v>2.0535194374536609</v>
      </c>
      <c r="K1102" s="426">
        <v>1.9999999958400001</v>
      </c>
      <c r="L1102" s="488">
        <v>216.9</v>
      </c>
      <c r="M1102" s="498"/>
      <c r="N1102" s="498"/>
      <c r="O1102" s="498"/>
      <c r="P1102" s="498"/>
      <c r="Q1102" s="498"/>
      <c r="R1102" s="498"/>
      <c r="S1102" s="498"/>
      <c r="T1102" s="498"/>
      <c r="U1102" s="498"/>
      <c r="V1102" s="498"/>
      <c r="W1102" s="498"/>
      <c r="X1102" s="498"/>
      <c r="Y1102" s="498"/>
      <c r="Z1102" s="498"/>
      <c r="AA1102" s="498"/>
      <c r="AB1102" s="498"/>
      <c r="AC1102" s="498">
        <v>2</v>
      </c>
      <c r="AD1102" s="498">
        <v>2</v>
      </c>
      <c r="AE1102" s="498"/>
      <c r="AF1102" s="498"/>
      <c r="AG1102" s="585"/>
      <c r="AH1102" s="498"/>
      <c r="AI1102" s="498">
        <f t="shared" si="89"/>
        <v>2</v>
      </c>
      <c r="AJ1102" s="498">
        <f t="shared" si="90"/>
        <v>2</v>
      </c>
      <c r="AK1102" s="498"/>
      <c r="AL1102" s="498"/>
      <c r="AM1102" s="498"/>
      <c r="AN1102" s="498"/>
      <c r="AO1102" s="498"/>
      <c r="AP1102" s="498"/>
      <c r="AQ1102" s="498"/>
      <c r="AR1102" s="498"/>
      <c r="AS1102" s="498"/>
      <c r="AT1102" s="498"/>
      <c r="AU1102" s="498"/>
      <c r="AV1102" s="498"/>
      <c r="AW1102" s="498"/>
      <c r="AX1102" s="498"/>
      <c r="AY1102" s="498"/>
      <c r="AZ1102" s="498"/>
      <c r="BA1102" s="498">
        <v>12.85</v>
      </c>
      <c r="BB1102" s="498">
        <v>12.85</v>
      </c>
      <c r="BC1102" s="498"/>
      <c r="BD1102" s="498"/>
      <c r="BE1102" s="498"/>
      <c r="BF1102" s="498"/>
      <c r="BG1102" s="256">
        <f t="shared" si="91"/>
        <v>12.85</v>
      </c>
      <c r="BH1102" s="26">
        <f t="shared" si="92"/>
        <v>12.85</v>
      </c>
      <c r="BI1102" s="514">
        <f t="shared" si="88"/>
        <v>2.0725806451612903E-2</v>
      </c>
      <c r="BJ1102" s="515">
        <v>0</v>
      </c>
      <c r="BK1102" s="515">
        <v>0</v>
      </c>
      <c r="BL1102" s="515">
        <v>0</v>
      </c>
      <c r="BM1102" s="515">
        <v>0</v>
      </c>
      <c r="BN1102" s="515">
        <v>0</v>
      </c>
      <c r="BO1102" s="515">
        <v>0</v>
      </c>
      <c r="BP1102" s="515">
        <v>0</v>
      </c>
      <c r="BQ1102" s="515">
        <v>0</v>
      </c>
      <c r="BR1102" s="515">
        <v>0</v>
      </c>
      <c r="BS1102" s="515">
        <v>0</v>
      </c>
      <c r="BT1102" s="515">
        <v>0</v>
      </c>
      <c r="BU1102" s="515">
        <v>0</v>
      </c>
      <c r="BV1102" s="515">
        <v>0</v>
      </c>
      <c r="BW1102" s="515">
        <v>0</v>
      </c>
      <c r="BX1102" s="515">
        <v>0</v>
      </c>
      <c r="BY1102" s="515">
        <v>0</v>
      </c>
      <c r="BZ1102" s="515">
        <v>15083.844000000001</v>
      </c>
      <c r="CA1102" s="515">
        <v>15083.844000000001</v>
      </c>
      <c r="CB1102" s="515">
        <v>0</v>
      </c>
      <c r="CC1102" s="515">
        <v>0</v>
      </c>
      <c r="CD1102" s="515">
        <v>0</v>
      </c>
      <c r="CE1102" s="515">
        <v>0</v>
      </c>
      <c r="CF1102" s="515">
        <v>15083.844000000001</v>
      </c>
      <c r="CG1102" s="516">
        <v>15083.844000000001</v>
      </c>
      <c r="CH1102" s="501">
        <v>1681920</v>
      </c>
      <c r="CI1102" s="501">
        <v>1681920</v>
      </c>
      <c r="CJ1102" s="501">
        <v>2172480</v>
      </c>
      <c r="CK1102" s="257" t="s">
        <v>1976</v>
      </c>
      <c r="CL1102" s="108">
        <v>0.48</v>
      </c>
      <c r="CM1102" s="245">
        <v>0.48</v>
      </c>
      <c r="CN1102" s="109">
        <v>0.62</v>
      </c>
      <c r="CO1102" s="436"/>
      <c r="CP1102" s="436"/>
      <c r="CQ1102" s="436"/>
      <c r="CR1102" s="273"/>
      <c r="CS1102" s="447">
        <v>1366.0539093243999</v>
      </c>
      <c r="CT1102" s="448">
        <v>484.41481736595318</v>
      </c>
      <c r="CU1102" s="441">
        <v>1.337618048660759</v>
      </c>
      <c r="CV1102" s="442">
        <v>1.0005653360789963</v>
      </c>
      <c r="CW1102" s="450" t="s">
        <v>2232</v>
      </c>
      <c r="CX1102" s="242"/>
      <c r="CY1102" s="436"/>
      <c r="CZ1102" s="436"/>
      <c r="DA1102" s="437"/>
      <c r="DB1102" s="438"/>
      <c r="DC1102" s="457">
        <v>20022</v>
      </c>
      <c r="DD1102" s="458">
        <v>0</v>
      </c>
      <c r="DE1102" s="459">
        <v>292594</v>
      </c>
      <c r="DF1102" s="357">
        <v>104205.33333333333</v>
      </c>
    </row>
    <row r="1103" spans="1:110" ht="35.25" customHeight="1" x14ac:dyDescent="0.25">
      <c r="A1103" s="401" t="s">
        <v>56</v>
      </c>
      <c r="B1103" s="48" t="s">
        <v>57</v>
      </c>
      <c r="C1103" s="48" t="s">
        <v>1464</v>
      </c>
      <c r="D1103" s="145" t="s">
        <v>1817</v>
      </c>
      <c r="E1103" s="145" t="s">
        <v>1544</v>
      </c>
      <c r="F1103" s="145" t="s">
        <v>1819</v>
      </c>
      <c r="G1103" s="14" t="s">
        <v>1544</v>
      </c>
      <c r="H1103" s="22" t="s">
        <v>1978</v>
      </c>
      <c r="I1103" s="145" t="s">
        <v>1981</v>
      </c>
      <c r="J1103" s="426">
        <v>2.2696793782382572</v>
      </c>
      <c r="K1103" s="426">
        <v>1.4695075727010001</v>
      </c>
      <c r="L1103" s="488">
        <v>62.8</v>
      </c>
      <c r="M1103" s="498"/>
      <c r="N1103" s="498"/>
      <c r="O1103" s="498"/>
      <c r="P1103" s="498"/>
      <c r="Q1103" s="498"/>
      <c r="R1103" s="498"/>
      <c r="S1103" s="498"/>
      <c r="T1103" s="498"/>
      <c r="U1103" s="498"/>
      <c r="V1103" s="498"/>
      <c r="W1103" s="498"/>
      <c r="X1103" s="498"/>
      <c r="Y1103" s="498"/>
      <c r="Z1103" s="498"/>
      <c r="AA1103" s="498"/>
      <c r="AB1103" s="498"/>
      <c r="AC1103" s="498"/>
      <c r="AD1103" s="498"/>
      <c r="AE1103" s="498"/>
      <c r="AF1103" s="498"/>
      <c r="AG1103" s="585"/>
      <c r="AH1103" s="498"/>
      <c r="AI1103" s="498">
        <f t="shared" si="89"/>
        <v>0</v>
      </c>
      <c r="AJ1103" s="498">
        <f t="shared" si="90"/>
        <v>0</v>
      </c>
      <c r="AK1103" s="498"/>
      <c r="AL1103" s="498"/>
      <c r="AM1103" s="498"/>
      <c r="AN1103" s="498"/>
      <c r="AO1103" s="498"/>
      <c r="AP1103" s="498"/>
      <c r="AQ1103" s="498"/>
      <c r="AR1103" s="498"/>
      <c r="AS1103" s="498"/>
      <c r="AT1103" s="498"/>
      <c r="AU1103" s="498"/>
      <c r="AV1103" s="498"/>
      <c r="AW1103" s="498"/>
      <c r="AX1103" s="498"/>
      <c r="AY1103" s="498"/>
      <c r="AZ1103" s="498"/>
      <c r="BA1103" s="498"/>
      <c r="BB1103" s="498"/>
      <c r="BC1103" s="498"/>
      <c r="BD1103" s="498"/>
      <c r="BE1103" s="498"/>
      <c r="BF1103" s="498"/>
      <c r="BG1103" s="256">
        <f t="shared" si="91"/>
        <v>0</v>
      </c>
      <c r="BH1103" s="26">
        <f t="shared" si="92"/>
        <v>0</v>
      </c>
      <c r="BI1103" s="514">
        <f t="shared" si="88"/>
        <v>0</v>
      </c>
      <c r="BJ1103" s="515">
        <v>0</v>
      </c>
      <c r="BK1103" s="515">
        <v>0</v>
      </c>
      <c r="BL1103" s="515">
        <v>0</v>
      </c>
      <c r="BM1103" s="515">
        <v>0</v>
      </c>
      <c r="BN1103" s="515">
        <v>0</v>
      </c>
      <c r="BO1103" s="515">
        <v>0</v>
      </c>
      <c r="BP1103" s="515">
        <v>0</v>
      </c>
      <c r="BQ1103" s="515">
        <v>0</v>
      </c>
      <c r="BR1103" s="515">
        <v>0</v>
      </c>
      <c r="BS1103" s="515">
        <v>0</v>
      </c>
      <c r="BT1103" s="515">
        <v>0</v>
      </c>
      <c r="BU1103" s="515">
        <v>0</v>
      </c>
      <c r="BV1103" s="515">
        <v>0</v>
      </c>
      <c r="BW1103" s="515">
        <v>0</v>
      </c>
      <c r="BX1103" s="515">
        <v>0</v>
      </c>
      <c r="BY1103" s="515">
        <v>0</v>
      </c>
      <c r="BZ1103" s="515">
        <v>0</v>
      </c>
      <c r="CA1103" s="515">
        <v>0</v>
      </c>
      <c r="CB1103" s="515">
        <v>0</v>
      </c>
      <c r="CC1103" s="515">
        <v>0</v>
      </c>
      <c r="CD1103" s="515">
        <v>0</v>
      </c>
      <c r="CE1103" s="515">
        <v>0</v>
      </c>
      <c r="CF1103" s="515">
        <v>0</v>
      </c>
      <c r="CG1103" s="516">
        <v>0</v>
      </c>
      <c r="CH1103" s="501">
        <v>490560.00000000006</v>
      </c>
      <c r="CI1103" s="501">
        <v>490560.00000000006</v>
      </c>
      <c r="CJ1103" s="501">
        <v>560640</v>
      </c>
      <c r="CK1103" s="257" t="s">
        <v>1976</v>
      </c>
      <c r="CL1103" s="108">
        <v>0.14000000000000001</v>
      </c>
      <c r="CM1103" s="245">
        <v>0.14000000000000001</v>
      </c>
      <c r="CN1103" s="109">
        <v>0.16</v>
      </c>
      <c r="CO1103" s="436"/>
      <c r="CP1103" s="436"/>
      <c r="CQ1103" s="436"/>
      <c r="CR1103" s="273"/>
      <c r="CS1103" s="447">
        <v>1913.0529029128641</v>
      </c>
      <c r="CT1103" s="448">
        <v>766.05290291286485</v>
      </c>
      <c r="CU1103" s="441">
        <v>1.881907737252309</v>
      </c>
      <c r="CV1103" s="442">
        <v>1.5521205032097558</v>
      </c>
      <c r="CW1103" s="450" t="s">
        <v>2212</v>
      </c>
      <c r="CX1103" s="242"/>
      <c r="CY1103" s="436"/>
      <c r="CZ1103" s="436"/>
      <c r="DA1103" s="437"/>
      <c r="DB1103" s="438"/>
      <c r="DC1103" s="457">
        <v>0</v>
      </c>
      <c r="DD1103" s="458">
        <v>15300</v>
      </c>
      <c r="DE1103" s="459">
        <v>82593</v>
      </c>
      <c r="DF1103" s="357">
        <v>32631</v>
      </c>
    </row>
    <row r="1104" spans="1:110" ht="35.25" customHeight="1" x14ac:dyDescent="0.25">
      <c r="A1104" s="401" t="s">
        <v>56</v>
      </c>
      <c r="B1104" s="48" t="s">
        <v>57</v>
      </c>
      <c r="C1104" s="48" t="s">
        <v>1464</v>
      </c>
      <c r="D1104" s="145" t="s">
        <v>1817</v>
      </c>
      <c r="E1104" s="145" t="s">
        <v>1544</v>
      </c>
      <c r="F1104" s="145" t="s">
        <v>1820</v>
      </c>
      <c r="G1104" s="14" t="s">
        <v>1544</v>
      </c>
      <c r="H1104" s="22" t="s">
        <v>1979</v>
      </c>
      <c r="I1104" s="145" t="s">
        <v>1981</v>
      </c>
      <c r="J1104" s="426">
        <v>2.5506873012582316</v>
      </c>
      <c r="K1104" s="426">
        <v>4.0564393855020002</v>
      </c>
      <c r="L1104" s="488">
        <v>559.79999999999995</v>
      </c>
      <c r="M1104" s="498"/>
      <c r="N1104" s="498"/>
      <c r="O1104" s="498"/>
      <c r="P1104" s="498"/>
      <c r="Q1104" s="498"/>
      <c r="R1104" s="498"/>
      <c r="S1104" s="498"/>
      <c r="T1104" s="498"/>
      <c r="U1104" s="498"/>
      <c r="V1104" s="498"/>
      <c r="W1104" s="498"/>
      <c r="X1104" s="498"/>
      <c r="Y1104" s="498"/>
      <c r="Z1104" s="498"/>
      <c r="AA1104" s="498"/>
      <c r="AB1104" s="498"/>
      <c r="AC1104" s="498">
        <v>8</v>
      </c>
      <c r="AD1104" s="498">
        <v>8</v>
      </c>
      <c r="AE1104" s="498"/>
      <c r="AF1104" s="498"/>
      <c r="AG1104" s="585"/>
      <c r="AH1104" s="498"/>
      <c r="AI1104" s="498">
        <f t="shared" si="89"/>
        <v>8</v>
      </c>
      <c r="AJ1104" s="498">
        <f t="shared" si="90"/>
        <v>8</v>
      </c>
      <c r="AK1104" s="498"/>
      <c r="AL1104" s="498"/>
      <c r="AM1104" s="498"/>
      <c r="AN1104" s="498"/>
      <c r="AO1104" s="498"/>
      <c r="AP1104" s="498"/>
      <c r="AQ1104" s="498"/>
      <c r="AR1104" s="498"/>
      <c r="AS1104" s="498"/>
      <c r="AT1104" s="498"/>
      <c r="AU1104" s="498"/>
      <c r="AV1104" s="498"/>
      <c r="AW1104" s="498"/>
      <c r="AX1104" s="498"/>
      <c r="AY1104" s="498"/>
      <c r="AZ1104" s="498"/>
      <c r="BA1104" s="498">
        <v>138.05000000000001</v>
      </c>
      <c r="BB1104" s="498">
        <v>138.05000000000001</v>
      </c>
      <c r="BC1104" s="498"/>
      <c r="BD1104" s="498"/>
      <c r="BE1104" s="498"/>
      <c r="BF1104" s="498"/>
      <c r="BG1104" s="256">
        <f t="shared" si="91"/>
        <v>138.05000000000001</v>
      </c>
      <c r="BH1104" s="26">
        <f t="shared" si="92"/>
        <v>138.05000000000001</v>
      </c>
      <c r="BI1104" s="514">
        <f t="shared" si="88"/>
        <v>8.3666666666666681E-2</v>
      </c>
      <c r="BJ1104" s="515">
        <v>0</v>
      </c>
      <c r="BK1104" s="515">
        <v>0</v>
      </c>
      <c r="BL1104" s="515">
        <v>0</v>
      </c>
      <c r="BM1104" s="515">
        <v>0</v>
      </c>
      <c r="BN1104" s="515">
        <v>0</v>
      </c>
      <c r="BO1104" s="515">
        <v>0</v>
      </c>
      <c r="BP1104" s="515">
        <v>0</v>
      </c>
      <c r="BQ1104" s="515">
        <v>0</v>
      </c>
      <c r="BR1104" s="515">
        <v>0</v>
      </c>
      <c r="BS1104" s="515">
        <v>0</v>
      </c>
      <c r="BT1104" s="515">
        <v>0</v>
      </c>
      <c r="BU1104" s="515">
        <v>0</v>
      </c>
      <c r="BV1104" s="515">
        <v>0</v>
      </c>
      <c r="BW1104" s="515">
        <v>0</v>
      </c>
      <c r="BX1104" s="515">
        <v>0</v>
      </c>
      <c r="BY1104" s="515">
        <v>0</v>
      </c>
      <c r="BZ1104" s="515">
        <v>162048.61200000002</v>
      </c>
      <c r="CA1104" s="515">
        <v>162048.61200000002</v>
      </c>
      <c r="CB1104" s="515">
        <v>0</v>
      </c>
      <c r="CC1104" s="515">
        <v>0</v>
      </c>
      <c r="CD1104" s="515">
        <v>0</v>
      </c>
      <c r="CE1104" s="515">
        <v>0</v>
      </c>
      <c r="CF1104" s="515">
        <v>162048.61200000002</v>
      </c>
      <c r="CG1104" s="516">
        <v>162048.61200000002</v>
      </c>
      <c r="CH1104" s="501">
        <v>4730400.0000000009</v>
      </c>
      <c r="CI1104" s="501">
        <v>4730400.0000000009</v>
      </c>
      <c r="CJ1104" s="501">
        <v>5781600</v>
      </c>
      <c r="CK1104" s="257" t="s">
        <v>1976</v>
      </c>
      <c r="CL1104" s="108">
        <v>1.35</v>
      </c>
      <c r="CM1104" s="245">
        <v>1.35</v>
      </c>
      <c r="CN1104" s="109">
        <v>1.65</v>
      </c>
      <c r="CO1104" s="436"/>
      <c r="CP1104" s="436"/>
      <c r="CQ1104" s="436"/>
      <c r="CR1104" s="273"/>
      <c r="CS1104" s="447">
        <v>1344.5191478761751</v>
      </c>
      <c r="CT1104" s="448">
        <v>473.05041648844491</v>
      </c>
      <c r="CU1104" s="441">
        <v>1.333971893594035</v>
      </c>
      <c r="CV1104" s="442">
        <v>1.0004400293891511</v>
      </c>
      <c r="CW1104" s="450" t="s">
        <v>2223</v>
      </c>
      <c r="CX1104" s="242"/>
      <c r="CY1104" s="436"/>
      <c r="CZ1104" s="436"/>
      <c r="DA1104" s="437"/>
      <c r="DB1104" s="438"/>
      <c r="DC1104" s="457">
        <v>4968</v>
      </c>
      <c r="DD1104" s="458">
        <v>0</v>
      </c>
      <c r="DE1104" s="459">
        <v>789223</v>
      </c>
      <c r="DF1104" s="357">
        <v>264730.33333333331</v>
      </c>
    </row>
    <row r="1105" spans="1:110" ht="35.25" customHeight="1" x14ac:dyDescent="0.25">
      <c r="A1105" s="401" t="s">
        <v>56</v>
      </c>
      <c r="B1105" s="48" t="s">
        <v>57</v>
      </c>
      <c r="C1105" s="48" t="s">
        <v>1464</v>
      </c>
      <c r="D1105" s="145" t="s">
        <v>1817</v>
      </c>
      <c r="E1105" s="145" t="s">
        <v>1544</v>
      </c>
      <c r="F1105" s="145" t="s">
        <v>1821</v>
      </c>
      <c r="G1105" s="14" t="s">
        <v>1544</v>
      </c>
      <c r="H1105" s="22" t="s">
        <v>1983</v>
      </c>
      <c r="I1105" s="145" t="s">
        <v>1981</v>
      </c>
      <c r="J1105" s="426">
        <v>0</v>
      </c>
      <c r="K1105" s="426">
        <v>3.7689393861000002E-2</v>
      </c>
      <c r="L1105" s="488">
        <v>0</v>
      </c>
      <c r="M1105" s="498"/>
      <c r="N1105" s="498"/>
      <c r="O1105" s="498"/>
      <c r="P1105" s="498"/>
      <c r="Q1105" s="498"/>
      <c r="R1105" s="498"/>
      <c r="S1105" s="498"/>
      <c r="T1105" s="498"/>
      <c r="U1105" s="498"/>
      <c r="V1105" s="498"/>
      <c r="W1105" s="498"/>
      <c r="X1105" s="498"/>
      <c r="Y1105" s="498"/>
      <c r="Z1105" s="498"/>
      <c r="AA1105" s="498"/>
      <c r="AB1105" s="498"/>
      <c r="AC1105" s="498">
        <v>2</v>
      </c>
      <c r="AD1105" s="498">
        <v>2</v>
      </c>
      <c r="AE1105" s="498"/>
      <c r="AF1105" s="498"/>
      <c r="AG1105" s="585"/>
      <c r="AH1105" s="498"/>
      <c r="AI1105" s="498">
        <f t="shared" si="89"/>
        <v>2</v>
      </c>
      <c r="AJ1105" s="498">
        <f t="shared" si="90"/>
        <v>2</v>
      </c>
      <c r="AK1105" s="498"/>
      <c r="AL1105" s="498"/>
      <c r="AM1105" s="498"/>
      <c r="AN1105" s="498"/>
      <c r="AO1105" s="498"/>
      <c r="AP1105" s="498"/>
      <c r="AQ1105" s="498"/>
      <c r="AR1105" s="498"/>
      <c r="AS1105" s="498"/>
      <c r="AT1105" s="498"/>
      <c r="AU1105" s="498"/>
      <c r="AV1105" s="498"/>
      <c r="AW1105" s="498"/>
      <c r="AX1105" s="498"/>
      <c r="AY1105" s="498"/>
      <c r="AZ1105" s="498"/>
      <c r="BA1105" s="498">
        <v>15.37</v>
      </c>
      <c r="BB1105" s="498">
        <v>15.37</v>
      </c>
      <c r="BC1105" s="498"/>
      <c r="BD1105" s="498"/>
      <c r="BE1105" s="498"/>
      <c r="BF1105" s="498"/>
      <c r="BG1105" s="256">
        <f t="shared" si="91"/>
        <v>15.37</v>
      </c>
      <c r="BH1105" s="26">
        <f t="shared" si="92"/>
        <v>15.37</v>
      </c>
      <c r="BI1105" s="514">
        <f t="shared" si="88"/>
        <v>7.6850000000000002E-2</v>
      </c>
      <c r="BJ1105" s="515">
        <v>0</v>
      </c>
      <c r="BK1105" s="515">
        <v>0</v>
      </c>
      <c r="BL1105" s="515">
        <v>0</v>
      </c>
      <c r="BM1105" s="515">
        <v>0</v>
      </c>
      <c r="BN1105" s="515">
        <v>0</v>
      </c>
      <c r="BO1105" s="515">
        <v>0</v>
      </c>
      <c r="BP1105" s="515">
        <v>0</v>
      </c>
      <c r="BQ1105" s="515">
        <v>0</v>
      </c>
      <c r="BR1105" s="515">
        <v>0</v>
      </c>
      <c r="BS1105" s="515">
        <v>0</v>
      </c>
      <c r="BT1105" s="515">
        <v>0</v>
      </c>
      <c r="BU1105" s="515">
        <v>0</v>
      </c>
      <c r="BV1105" s="515">
        <v>0</v>
      </c>
      <c r="BW1105" s="515">
        <v>0</v>
      </c>
      <c r="BX1105" s="515">
        <v>0</v>
      </c>
      <c r="BY1105" s="515">
        <v>0</v>
      </c>
      <c r="BZ1105" s="515">
        <v>18041.9208</v>
      </c>
      <c r="CA1105" s="515">
        <v>18041.9208</v>
      </c>
      <c r="CB1105" s="515">
        <v>0</v>
      </c>
      <c r="CC1105" s="515">
        <v>0</v>
      </c>
      <c r="CD1105" s="515">
        <v>0</v>
      </c>
      <c r="CE1105" s="515">
        <v>0</v>
      </c>
      <c r="CF1105" s="515">
        <v>18041.9208</v>
      </c>
      <c r="CG1105" s="516">
        <v>18041.9208</v>
      </c>
      <c r="CH1105" s="501">
        <v>350400.00000000012</v>
      </c>
      <c r="CI1105" s="501">
        <v>1401600.0000000005</v>
      </c>
      <c r="CJ1105" s="501">
        <v>700800.00000000023</v>
      </c>
      <c r="CK1105" s="257" t="s">
        <v>1976</v>
      </c>
      <c r="CL1105" s="108">
        <v>0.1</v>
      </c>
      <c r="CM1105" s="245">
        <v>0.4</v>
      </c>
      <c r="CN1105" s="109">
        <v>0.2</v>
      </c>
      <c r="CO1105" s="436"/>
      <c r="CP1105" s="436"/>
      <c r="CQ1105" s="436"/>
      <c r="CR1105" s="273"/>
      <c r="CS1105" s="447">
        <v>0</v>
      </c>
      <c r="CT1105" s="448">
        <v>0</v>
      </c>
      <c r="CU1105" s="441">
        <v>0</v>
      </c>
      <c r="CV1105" s="442">
        <v>0</v>
      </c>
      <c r="CW1105" s="450" t="s">
        <v>2217</v>
      </c>
      <c r="CX1105" s="242"/>
      <c r="CY1105" s="436"/>
      <c r="CZ1105" s="436"/>
      <c r="DA1105" s="437"/>
      <c r="DB1105" s="438"/>
      <c r="DC1105" s="457">
        <v>0</v>
      </c>
      <c r="DD1105" s="458">
        <v>0</v>
      </c>
      <c r="DE1105" s="459">
        <v>0</v>
      </c>
      <c r="DF1105" s="357">
        <v>0</v>
      </c>
    </row>
    <row r="1106" spans="1:110" ht="35.25" customHeight="1" x14ac:dyDescent="0.25">
      <c r="A1106" s="401" t="s">
        <v>56</v>
      </c>
      <c r="B1106" s="48" t="s">
        <v>57</v>
      </c>
      <c r="C1106" s="48" t="s">
        <v>1464</v>
      </c>
      <c r="D1106" s="145" t="s">
        <v>1822</v>
      </c>
      <c r="E1106" s="145" t="s">
        <v>1823</v>
      </c>
      <c r="F1106" s="145" t="s">
        <v>1824</v>
      </c>
      <c r="G1106" s="14" t="s">
        <v>1823</v>
      </c>
      <c r="H1106" s="22" t="s">
        <v>1979</v>
      </c>
      <c r="I1106" s="145" t="s">
        <v>1975</v>
      </c>
      <c r="J1106" s="426">
        <v>11.774481389853227</v>
      </c>
      <c r="K1106" s="426">
        <v>12.393560580282001</v>
      </c>
      <c r="L1106" s="488">
        <v>2519.3000000000002</v>
      </c>
      <c r="M1106" s="498"/>
      <c r="N1106" s="498"/>
      <c r="O1106" s="498"/>
      <c r="P1106" s="498"/>
      <c r="Q1106" s="498"/>
      <c r="R1106" s="498"/>
      <c r="S1106" s="498"/>
      <c r="T1106" s="498"/>
      <c r="U1106" s="498"/>
      <c r="V1106" s="498"/>
      <c r="W1106" s="498"/>
      <c r="X1106" s="498"/>
      <c r="Y1106" s="498"/>
      <c r="Z1106" s="498"/>
      <c r="AA1106" s="498"/>
      <c r="AB1106" s="498"/>
      <c r="AC1106" s="498">
        <v>43</v>
      </c>
      <c r="AD1106" s="498">
        <v>43</v>
      </c>
      <c r="AE1106" s="498"/>
      <c r="AF1106" s="498"/>
      <c r="AG1106" s="585"/>
      <c r="AH1106" s="498"/>
      <c r="AI1106" s="498">
        <f t="shared" si="89"/>
        <v>43</v>
      </c>
      <c r="AJ1106" s="498">
        <f t="shared" si="90"/>
        <v>43</v>
      </c>
      <c r="AK1106" s="498"/>
      <c r="AL1106" s="498"/>
      <c r="AM1106" s="498"/>
      <c r="AN1106" s="498"/>
      <c r="AO1106" s="498"/>
      <c r="AP1106" s="498"/>
      <c r="AQ1106" s="498"/>
      <c r="AR1106" s="498"/>
      <c r="AS1106" s="498"/>
      <c r="AT1106" s="498"/>
      <c r="AU1106" s="498"/>
      <c r="AV1106" s="498"/>
      <c r="AW1106" s="498"/>
      <c r="AX1106" s="498"/>
      <c r="AY1106" s="498"/>
      <c r="AZ1106" s="498"/>
      <c r="BA1106" s="498">
        <v>238.95</v>
      </c>
      <c r="BB1106" s="498">
        <v>238.95</v>
      </c>
      <c r="BC1106" s="498"/>
      <c r="BD1106" s="498"/>
      <c r="BE1106" s="498"/>
      <c r="BF1106" s="498"/>
      <c r="BG1106" s="256">
        <f t="shared" si="91"/>
        <v>238.95</v>
      </c>
      <c r="BH1106" s="26">
        <f t="shared" si="92"/>
        <v>238.95</v>
      </c>
      <c r="BI1106" s="514">
        <f t="shared" si="88"/>
        <v>3.3654929577464791E-2</v>
      </c>
      <c r="BJ1106" s="515">
        <v>0</v>
      </c>
      <c r="BK1106" s="515">
        <v>0</v>
      </c>
      <c r="BL1106" s="515">
        <v>0</v>
      </c>
      <c r="BM1106" s="515">
        <v>0</v>
      </c>
      <c r="BN1106" s="515">
        <v>0</v>
      </c>
      <c r="BO1106" s="515">
        <v>0</v>
      </c>
      <c r="BP1106" s="515">
        <v>0</v>
      </c>
      <c r="BQ1106" s="515">
        <v>0</v>
      </c>
      <c r="BR1106" s="515">
        <v>0</v>
      </c>
      <c r="BS1106" s="515">
        <v>0</v>
      </c>
      <c r="BT1106" s="515">
        <v>0</v>
      </c>
      <c r="BU1106" s="515">
        <v>0</v>
      </c>
      <c r="BV1106" s="515">
        <v>0</v>
      </c>
      <c r="BW1106" s="515">
        <v>0</v>
      </c>
      <c r="BX1106" s="515">
        <v>0</v>
      </c>
      <c r="BY1106" s="515">
        <v>0</v>
      </c>
      <c r="BZ1106" s="515">
        <v>280489.06800000003</v>
      </c>
      <c r="CA1106" s="515">
        <v>280489.06800000003</v>
      </c>
      <c r="CB1106" s="515">
        <v>0</v>
      </c>
      <c r="CC1106" s="515">
        <v>0</v>
      </c>
      <c r="CD1106" s="515">
        <v>0</v>
      </c>
      <c r="CE1106" s="515">
        <v>0</v>
      </c>
      <c r="CF1106" s="515">
        <v>280489.06800000003</v>
      </c>
      <c r="CG1106" s="516">
        <v>280489.06800000003</v>
      </c>
      <c r="CH1106" s="501">
        <v>20918879.999999996</v>
      </c>
      <c r="CI1106" s="501">
        <v>20918879.999999996</v>
      </c>
      <c r="CJ1106" s="501">
        <v>24878399.999999996</v>
      </c>
      <c r="CK1106" s="257" t="s">
        <v>1976</v>
      </c>
      <c r="CL1106" s="108">
        <v>5.97</v>
      </c>
      <c r="CM1106" s="245">
        <v>5.97</v>
      </c>
      <c r="CN1106" s="109">
        <v>7.1</v>
      </c>
      <c r="CO1106" s="436"/>
      <c r="CP1106" s="436"/>
      <c r="CQ1106" s="436"/>
      <c r="CR1106" s="273"/>
      <c r="CS1106" s="447">
        <v>1081.4147445542123</v>
      </c>
      <c r="CT1106" s="448">
        <v>164.35741589556361</v>
      </c>
      <c r="CU1106" s="441">
        <v>2.2358542725409154</v>
      </c>
      <c r="CV1106" s="442">
        <v>1.8994468178411761</v>
      </c>
      <c r="CW1106" s="450" t="s">
        <v>2256</v>
      </c>
      <c r="CX1106" s="242"/>
      <c r="CY1106" s="436"/>
      <c r="CZ1106" s="436"/>
      <c r="DA1106" s="437"/>
      <c r="DB1106" s="438"/>
      <c r="DC1106" s="457">
        <v>35720</v>
      </c>
      <c r="DD1106" s="458">
        <v>0</v>
      </c>
      <c r="DE1106" s="459">
        <v>499689</v>
      </c>
      <c r="DF1106" s="357">
        <v>178469.66666666666</v>
      </c>
    </row>
    <row r="1107" spans="1:110" ht="35.25" customHeight="1" x14ac:dyDescent="0.25">
      <c r="A1107" s="401" t="s">
        <v>56</v>
      </c>
      <c r="B1107" s="48" t="s">
        <v>57</v>
      </c>
      <c r="C1107" s="48" t="s">
        <v>1464</v>
      </c>
      <c r="D1107" s="145" t="s">
        <v>1822</v>
      </c>
      <c r="E1107" s="145" t="s">
        <v>1823</v>
      </c>
      <c r="F1107" s="145" t="s">
        <v>1825</v>
      </c>
      <c r="G1107" s="14" t="s">
        <v>1823</v>
      </c>
      <c r="H1107" s="22" t="s">
        <v>1978</v>
      </c>
      <c r="I1107" s="145" t="s">
        <v>1975</v>
      </c>
      <c r="J1107" s="426">
        <v>8.8022822040650333</v>
      </c>
      <c r="K1107" s="426">
        <v>13.877272698407999</v>
      </c>
      <c r="L1107" s="488">
        <v>1040.4000000000001</v>
      </c>
      <c r="M1107" s="498"/>
      <c r="N1107" s="498"/>
      <c r="O1107" s="498"/>
      <c r="P1107" s="498"/>
      <c r="Q1107" s="498"/>
      <c r="R1107" s="498"/>
      <c r="S1107" s="498"/>
      <c r="T1107" s="498"/>
      <c r="U1107" s="498"/>
      <c r="V1107" s="498"/>
      <c r="W1107" s="498"/>
      <c r="X1107" s="498"/>
      <c r="Y1107" s="498"/>
      <c r="Z1107" s="498"/>
      <c r="AA1107" s="498"/>
      <c r="AB1107" s="498"/>
      <c r="AC1107" s="498">
        <v>41</v>
      </c>
      <c r="AD1107" s="498">
        <v>41</v>
      </c>
      <c r="AE1107" s="498"/>
      <c r="AF1107" s="498"/>
      <c r="AG1107" s="585"/>
      <c r="AH1107" s="498"/>
      <c r="AI1107" s="498">
        <f t="shared" si="89"/>
        <v>41</v>
      </c>
      <c r="AJ1107" s="498">
        <f t="shared" si="90"/>
        <v>41</v>
      </c>
      <c r="AK1107" s="498"/>
      <c r="AL1107" s="498"/>
      <c r="AM1107" s="498"/>
      <c r="AN1107" s="498"/>
      <c r="AO1107" s="498"/>
      <c r="AP1107" s="498"/>
      <c r="AQ1107" s="498"/>
      <c r="AR1107" s="498"/>
      <c r="AS1107" s="498"/>
      <c r="AT1107" s="498"/>
      <c r="AU1107" s="498"/>
      <c r="AV1107" s="498"/>
      <c r="AW1107" s="498"/>
      <c r="AX1107" s="498"/>
      <c r="AY1107" s="498"/>
      <c r="AZ1107" s="498"/>
      <c r="BA1107" s="498">
        <v>346.17</v>
      </c>
      <c r="BB1107" s="498">
        <v>346.17</v>
      </c>
      <c r="BC1107" s="498"/>
      <c r="BD1107" s="498"/>
      <c r="BE1107" s="498"/>
      <c r="BF1107" s="498"/>
      <c r="BG1107" s="256">
        <f t="shared" si="91"/>
        <v>346.17</v>
      </c>
      <c r="BH1107" s="26">
        <f t="shared" si="92"/>
        <v>346.17</v>
      </c>
      <c r="BI1107" s="514">
        <f t="shared" si="88"/>
        <v>6.8278106508875738E-2</v>
      </c>
      <c r="BJ1107" s="515">
        <v>0</v>
      </c>
      <c r="BK1107" s="515">
        <v>0</v>
      </c>
      <c r="BL1107" s="515">
        <v>0</v>
      </c>
      <c r="BM1107" s="515">
        <v>0</v>
      </c>
      <c r="BN1107" s="515">
        <v>0</v>
      </c>
      <c r="BO1107" s="515">
        <v>0</v>
      </c>
      <c r="BP1107" s="515">
        <v>0</v>
      </c>
      <c r="BQ1107" s="515">
        <v>0</v>
      </c>
      <c r="BR1107" s="515">
        <v>0</v>
      </c>
      <c r="BS1107" s="515">
        <v>0</v>
      </c>
      <c r="BT1107" s="515">
        <v>0</v>
      </c>
      <c r="BU1107" s="515">
        <v>0</v>
      </c>
      <c r="BV1107" s="515">
        <v>0</v>
      </c>
      <c r="BW1107" s="515">
        <v>0</v>
      </c>
      <c r="BX1107" s="515">
        <v>0</v>
      </c>
      <c r="BY1107" s="515">
        <v>0</v>
      </c>
      <c r="BZ1107" s="515">
        <v>406348.19280000008</v>
      </c>
      <c r="CA1107" s="515">
        <v>406348.19280000008</v>
      </c>
      <c r="CB1107" s="515">
        <v>0</v>
      </c>
      <c r="CC1107" s="515">
        <v>0</v>
      </c>
      <c r="CD1107" s="515">
        <v>0</v>
      </c>
      <c r="CE1107" s="515">
        <v>0</v>
      </c>
      <c r="CF1107" s="515">
        <v>406348.19280000008</v>
      </c>
      <c r="CG1107" s="516">
        <v>406348.19280000008</v>
      </c>
      <c r="CH1107" s="501">
        <v>19622399.999999996</v>
      </c>
      <c r="CI1107" s="501">
        <v>19622399.999999996</v>
      </c>
      <c r="CJ1107" s="501">
        <v>17765280</v>
      </c>
      <c r="CK1107" s="257" t="s">
        <v>1976</v>
      </c>
      <c r="CL1107" s="108">
        <v>5.6</v>
      </c>
      <c r="CM1107" s="245">
        <v>5.6</v>
      </c>
      <c r="CN1107" s="109">
        <v>5.07</v>
      </c>
      <c r="CO1107" s="436"/>
      <c r="CP1107" s="436"/>
      <c r="CQ1107" s="436"/>
      <c r="CR1107" s="273"/>
      <c r="CS1107" s="447">
        <v>820.02014965746366</v>
      </c>
      <c r="CT1107" s="448">
        <v>128.96079843600012</v>
      </c>
      <c r="CU1107" s="441">
        <v>1.4118309335487913</v>
      </c>
      <c r="CV1107" s="442">
        <v>1.077029171434255</v>
      </c>
      <c r="CW1107" s="450" t="s">
        <v>2270</v>
      </c>
      <c r="CX1107" s="242"/>
      <c r="CY1107" s="436"/>
      <c r="CZ1107" s="436"/>
      <c r="DA1107" s="437"/>
      <c r="DB1107" s="438"/>
      <c r="DC1107" s="457">
        <v>50711</v>
      </c>
      <c r="DD1107" s="458">
        <v>0</v>
      </c>
      <c r="DE1107" s="459">
        <v>251694</v>
      </c>
      <c r="DF1107" s="357">
        <v>100801.66666666667</v>
      </c>
    </row>
    <row r="1108" spans="1:110" ht="35.25" customHeight="1" x14ac:dyDescent="0.25">
      <c r="A1108" s="401" t="s">
        <v>56</v>
      </c>
      <c r="B1108" s="48" t="s">
        <v>57</v>
      </c>
      <c r="C1108" s="48" t="s">
        <v>1464</v>
      </c>
      <c r="D1108" s="145" t="s">
        <v>1822</v>
      </c>
      <c r="E1108" s="145" t="s">
        <v>1823</v>
      </c>
      <c r="F1108" s="145" t="s">
        <v>1826</v>
      </c>
      <c r="G1108" s="14" t="s">
        <v>1823</v>
      </c>
      <c r="H1108" s="22" t="s">
        <v>1979</v>
      </c>
      <c r="I1108" s="145" t="s">
        <v>1975</v>
      </c>
      <c r="J1108" s="426">
        <v>11.820207531173047</v>
      </c>
      <c r="K1108" s="426">
        <v>22.7083332861</v>
      </c>
      <c r="L1108" s="488">
        <v>1457.3</v>
      </c>
      <c r="M1108" s="498"/>
      <c r="N1108" s="498"/>
      <c r="O1108" s="498"/>
      <c r="P1108" s="498"/>
      <c r="Q1108" s="498"/>
      <c r="R1108" s="498"/>
      <c r="S1108" s="498"/>
      <c r="T1108" s="498"/>
      <c r="U1108" s="498"/>
      <c r="V1108" s="498"/>
      <c r="W1108" s="498"/>
      <c r="X1108" s="498"/>
      <c r="Y1108" s="498"/>
      <c r="Z1108" s="498"/>
      <c r="AA1108" s="498"/>
      <c r="AB1108" s="498"/>
      <c r="AC1108" s="498">
        <v>73</v>
      </c>
      <c r="AD1108" s="498">
        <v>73</v>
      </c>
      <c r="AE1108" s="498"/>
      <c r="AF1108" s="498"/>
      <c r="AG1108" s="585"/>
      <c r="AH1108" s="498"/>
      <c r="AI1108" s="498">
        <f t="shared" si="89"/>
        <v>73</v>
      </c>
      <c r="AJ1108" s="498">
        <f t="shared" si="90"/>
        <v>73</v>
      </c>
      <c r="AK1108" s="498"/>
      <c r="AL1108" s="498"/>
      <c r="AM1108" s="498"/>
      <c r="AN1108" s="498"/>
      <c r="AO1108" s="498"/>
      <c r="AP1108" s="498"/>
      <c r="AQ1108" s="498"/>
      <c r="AR1108" s="498"/>
      <c r="AS1108" s="498"/>
      <c r="AT1108" s="498"/>
      <c r="AU1108" s="498"/>
      <c r="AV1108" s="498"/>
      <c r="AW1108" s="498"/>
      <c r="AX1108" s="498"/>
      <c r="AY1108" s="498"/>
      <c r="AZ1108" s="498"/>
      <c r="BA1108" s="498">
        <v>1149.42</v>
      </c>
      <c r="BB1108" s="498">
        <v>1149.42</v>
      </c>
      <c r="BC1108" s="498"/>
      <c r="BD1108" s="498"/>
      <c r="BE1108" s="498"/>
      <c r="BF1108" s="498"/>
      <c r="BG1108" s="256">
        <f t="shared" si="91"/>
        <v>1149.42</v>
      </c>
      <c r="BH1108" s="26">
        <f t="shared" si="92"/>
        <v>1149.42</v>
      </c>
      <c r="BI1108" s="514">
        <f t="shared" si="88"/>
        <v>0.20307773851590108</v>
      </c>
      <c r="BJ1108" s="515">
        <v>0</v>
      </c>
      <c r="BK1108" s="515">
        <v>0</v>
      </c>
      <c r="BL1108" s="515">
        <v>0</v>
      </c>
      <c r="BM1108" s="515">
        <v>0</v>
      </c>
      <c r="BN1108" s="515">
        <v>0</v>
      </c>
      <c r="BO1108" s="515">
        <v>0</v>
      </c>
      <c r="BP1108" s="515">
        <v>0</v>
      </c>
      <c r="BQ1108" s="515">
        <v>0</v>
      </c>
      <c r="BR1108" s="515">
        <v>0</v>
      </c>
      <c r="BS1108" s="515">
        <v>0</v>
      </c>
      <c r="BT1108" s="515">
        <v>0</v>
      </c>
      <c r="BU1108" s="515">
        <v>0</v>
      </c>
      <c r="BV1108" s="515">
        <v>0</v>
      </c>
      <c r="BW1108" s="515">
        <v>0</v>
      </c>
      <c r="BX1108" s="515">
        <v>0</v>
      </c>
      <c r="BY1108" s="515">
        <v>0</v>
      </c>
      <c r="BZ1108" s="515">
        <v>1349235.1728000003</v>
      </c>
      <c r="CA1108" s="515">
        <v>1349235.1728000003</v>
      </c>
      <c r="CB1108" s="515">
        <v>0</v>
      </c>
      <c r="CC1108" s="515">
        <v>0</v>
      </c>
      <c r="CD1108" s="515">
        <v>0</v>
      </c>
      <c r="CE1108" s="515">
        <v>0</v>
      </c>
      <c r="CF1108" s="515">
        <v>1349235.1728000003</v>
      </c>
      <c r="CG1108" s="516">
        <v>1349235.1728000003</v>
      </c>
      <c r="CH1108" s="501">
        <v>18115680</v>
      </c>
      <c r="CI1108" s="501">
        <v>18115680</v>
      </c>
      <c r="CJ1108" s="501">
        <v>19832640.000000004</v>
      </c>
      <c r="CK1108" s="257" t="s">
        <v>1976</v>
      </c>
      <c r="CL1108" s="108">
        <v>5.17</v>
      </c>
      <c r="CM1108" s="245">
        <v>5.17</v>
      </c>
      <c r="CN1108" s="109">
        <v>5.66</v>
      </c>
      <c r="CO1108" s="436"/>
      <c r="CP1108" s="436"/>
      <c r="CQ1108" s="436"/>
      <c r="CR1108" s="273"/>
      <c r="CS1108" s="447">
        <v>790.35818400490109</v>
      </c>
      <c r="CT1108" s="448">
        <v>76.994963510846461</v>
      </c>
      <c r="CU1108" s="441">
        <v>1.3156463368784979</v>
      </c>
      <c r="CV1108" s="442">
        <v>0.98216051803128757</v>
      </c>
      <c r="CW1108" s="450" t="s">
        <v>2234</v>
      </c>
      <c r="CX1108" s="242"/>
      <c r="CY1108" s="436"/>
      <c r="CZ1108" s="436"/>
      <c r="DA1108" s="437"/>
      <c r="DB1108" s="438"/>
      <c r="DC1108" s="457">
        <v>52950</v>
      </c>
      <c r="DD1108" s="458">
        <v>0</v>
      </c>
      <c r="DE1108" s="459">
        <v>0</v>
      </c>
      <c r="DF1108" s="357">
        <v>17650</v>
      </c>
    </row>
    <row r="1109" spans="1:110" ht="35.25" customHeight="1" x14ac:dyDescent="0.25">
      <c r="A1109" s="401" t="s">
        <v>56</v>
      </c>
      <c r="B1109" s="48" t="s">
        <v>57</v>
      </c>
      <c r="C1109" s="48" t="s">
        <v>1464</v>
      </c>
      <c r="D1109" s="145" t="s">
        <v>1827</v>
      </c>
      <c r="E1109" s="145" t="s">
        <v>1473</v>
      </c>
      <c r="F1109" s="145" t="s">
        <v>1828</v>
      </c>
      <c r="G1109" s="14" t="s">
        <v>1554</v>
      </c>
      <c r="H1109" s="22" t="s">
        <v>1978</v>
      </c>
      <c r="I1109" s="145" t="s">
        <v>1975</v>
      </c>
      <c r="J1109" s="426">
        <v>11.774481389853227</v>
      </c>
      <c r="K1109" s="426">
        <v>21.918749954409002</v>
      </c>
      <c r="L1109" s="488">
        <v>1339.4</v>
      </c>
      <c r="M1109" s="498"/>
      <c r="N1109" s="498"/>
      <c r="O1109" s="498"/>
      <c r="P1109" s="498"/>
      <c r="Q1109" s="498"/>
      <c r="R1109" s="498"/>
      <c r="S1109" s="498"/>
      <c r="T1109" s="498"/>
      <c r="U1109" s="498"/>
      <c r="V1109" s="498"/>
      <c r="W1109" s="498"/>
      <c r="X1109" s="498"/>
      <c r="Y1109" s="498"/>
      <c r="Z1109" s="498"/>
      <c r="AA1109" s="498"/>
      <c r="AB1109" s="498"/>
      <c r="AC1109" s="498">
        <v>67</v>
      </c>
      <c r="AD1109" s="498">
        <v>67</v>
      </c>
      <c r="AE1109" s="498"/>
      <c r="AF1109" s="498"/>
      <c r="AG1109" s="585"/>
      <c r="AH1109" s="498"/>
      <c r="AI1109" s="498">
        <f t="shared" si="89"/>
        <v>67</v>
      </c>
      <c r="AJ1109" s="498">
        <f t="shared" si="90"/>
        <v>67</v>
      </c>
      <c r="AK1109" s="498"/>
      <c r="AL1109" s="498"/>
      <c r="AM1109" s="498"/>
      <c r="AN1109" s="498"/>
      <c r="AO1109" s="498"/>
      <c r="AP1109" s="498"/>
      <c r="AQ1109" s="498"/>
      <c r="AR1109" s="498"/>
      <c r="AS1109" s="498"/>
      <c r="AT1109" s="498"/>
      <c r="AU1109" s="498"/>
      <c r="AV1109" s="498"/>
      <c r="AW1109" s="498"/>
      <c r="AX1109" s="498"/>
      <c r="AY1109" s="498"/>
      <c r="AZ1109" s="498"/>
      <c r="BA1109" s="498">
        <v>421.03</v>
      </c>
      <c r="BB1109" s="498">
        <v>421.03</v>
      </c>
      <c r="BC1109" s="498"/>
      <c r="BD1109" s="498"/>
      <c r="BE1109" s="498"/>
      <c r="BF1109" s="498"/>
      <c r="BG1109" s="256">
        <f t="shared" si="91"/>
        <v>421.03</v>
      </c>
      <c r="BH1109" s="26">
        <f t="shared" si="92"/>
        <v>421.03</v>
      </c>
      <c r="BI1109" s="514">
        <f t="shared" si="88"/>
        <v>3.6358376511226247E-2</v>
      </c>
      <c r="BJ1109" s="515">
        <v>0</v>
      </c>
      <c r="BK1109" s="515">
        <v>0</v>
      </c>
      <c r="BL1109" s="515">
        <v>0</v>
      </c>
      <c r="BM1109" s="515">
        <v>0</v>
      </c>
      <c r="BN1109" s="515">
        <v>0</v>
      </c>
      <c r="BO1109" s="515">
        <v>0</v>
      </c>
      <c r="BP1109" s="515">
        <v>0</v>
      </c>
      <c r="BQ1109" s="515">
        <v>0</v>
      </c>
      <c r="BR1109" s="515">
        <v>0</v>
      </c>
      <c r="BS1109" s="515">
        <v>0</v>
      </c>
      <c r="BT1109" s="515">
        <v>0</v>
      </c>
      <c r="BU1109" s="515">
        <v>0</v>
      </c>
      <c r="BV1109" s="515">
        <v>0</v>
      </c>
      <c r="BW1109" s="515">
        <v>0</v>
      </c>
      <c r="BX1109" s="515">
        <v>0</v>
      </c>
      <c r="BY1109" s="515">
        <v>0</v>
      </c>
      <c r="BZ1109" s="515">
        <v>494221.85519999999</v>
      </c>
      <c r="CA1109" s="515">
        <v>494221.85519999999</v>
      </c>
      <c r="CB1109" s="515">
        <v>0</v>
      </c>
      <c r="CC1109" s="515">
        <v>0</v>
      </c>
      <c r="CD1109" s="515">
        <v>0</v>
      </c>
      <c r="CE1109" s="515">
        <v>0</v>
      </c>
      <c r="CF1109" s="515">
        <v>494221.85519999999</v>
      </c>
      <c r="CG1109" s="516">
        <v>494221.85519999999</v>
      </c>
      <c r="CH1109" s="501">
        <v>13617618.447988799</v>
      </c>
      <c r="CI1109" s="501">
        <v>13617618.447988799</v>
      </c>
      <c r="CJ1109" s="501">
        <v>35757828.033494398</v>
      </c>
      <c r="CK1109" s="257" t="s">
        <v>1976</v>
      </c>
      <c r="CL1109" s="108">
        <v>4.41</v>
      </c>
      <c r="CM1109" s="245">
        <v>4.41</v>
      </c>
      <c r="CN1109" s="109">
        <v>11.58</v>
      </c>
      <c r="CO1109" s="436"/>
      <c r="CP1109" s="436"/>
      <c r="CQ1109" s="436"/>
      <c r="CR1109" s="273"/>
      <c r="CS1109" s="447">
        <v>335.7371673379472</v>
      </c>
      <c r="CT1109" s="448">
        <v>212.25465333670294</v>
      </c>
      <c r="CU1109" s="441">
        <v>2.0463715310606285</v>
      </c>
      <c r="CV1109" s="442">
        <v>1.7130796828963479</v>
      </c>
      <c r="CW1109" s="450" t="s">
        <v>2241</v>
      </c>
      <c r="CX1109" s="242"/>
      <c r="CY1109" s="436"/>
      <c r="CZ1109" s="436"/>
      <c r="DA1109" s="437"/>
      <c r="DB1109" s="438"/>
      <c r="DC1109" s="457">
        <v>89235</v>
      </c>
      <c r="DD1109" s="458">
        <v>159270</v>
      </c>
      <c r="DE1109" s="459">
        <v>234990</v>
      </c>
      <c r="DF1109" s="357">
        <v>161165</v>
      </c>
    </row>
    <row r="1110" spans="1:110" ht="35.25" customHeight="1" x14ac:dyDescent="0.25">
      <c r="A1110" s="401" t="s">
        <v>56</v>
      </c>
      <c r="B1110" s="48" t="s">
        <v>57</v>
      </c>
      <c r="C1110" s="48" t="s">
        <v>1464</v>
      </c>
      <c r="D1110" s="145" t="s">
        <v>1827</v>
      </c>
      <c r="E1110" s="145" t="s">
        <v>1473</v>
      </c>
      <c r="F1110" s="145" t="s">
        <v>1829</v>
      </c>
      <c r="G1110" s="14" t="s">
        <v>1830</v>
      </c>
      <c r="H1110" s="22" t="s">
        <v>1979</v>
      </c>
      <c r="I1110" s="145" t="s">
        <v>1975</v>
      </c>
      <c r="J1110" s="426">
        <v>9.6253527478217631</v>
      </c>
      <c r="K1110" s="426">
        <v>16.676893904705999</v>
      </c>
      <c r="L1110" s="488">
        <v>4012.3</v>
      </c>
      <c r="M1110" s="498"/>
      <c r="N1110" s="498"/>
      <c r="O1110" s="498"/>
      <c r="P1110" s="498"/>
      <c r="Q1110" s="498"/>
      <c r="R1110" s="498"/>
      <c r="S1110" s="498"/>
      <c r="T1110" s="498"/>
      <c r="U1110" s="498"/>
      <c r="V1110" s="498"/>
      <c r="W1110" s="498"/>
      <c r="X1110" s="498"/>
      <c r="Y1110" s="498"/>
      <c r="Z1110" s="498"/>
      <c r="AA1110" s="498"/>
      <c r="AB1110" s="498"/>
      <c r="AC1110" s="498">
        <v>98</v>
      </c>
      <c r="AD1110" s="498">
        <v>98</v>
      </c>
      <c r="AE1110" s="498"/>
      <c r="AF1110" s="498"/>
      <c r="AG1110" s="585"/>
      <c r="AH1110" s="498"/>
      <c r="AI1110" s="498">
        <f t="shared" si="89"/>
        <v>98</v>
      </c>
      <c r="AJ1110" s="498">
        <f t="shared" si="90"/>
        <v>98</v>
      </c>
      <c r="AK1110" s="498"/>
      <c r="AL1110" s="498"/>
      <c r="AM1110" s="498"/>
      <c r="AN1110" s="498"/>
      <c r="AO1110" s="498"/>
      <c r="AP1110" s="498"/>
      <c r="AQ1110" s="498"/>
      <c r="AR1110" s="498"/>
      <c r="AS1110" s="498"/>
      <c r="AT1110" s="498"/>
      <c r="AU1110" s="498"/>
      <c r="AV1110" s="498"/>
      <c r="AW1110" s="498"/>
      <c r="AX1110" s="498"/>
      <c r="AY1110" s="498"/>
      <c r="AZ1110" s="498"/>
      <c r="BA1110" s="498">
        <v>824.76</v>
      </c>
      <c r="BB1110" s="498">
        <v>824.76</v>
      </c>
      <c r="BC1110" s="498"/>
      <c r="BD1110" s="498"/>
      <c r="BE1110" s="498"/>
      <c r="BF1110" s="498"/>
      <c r="BG1110" s="256">
        <f t="shared" si="91"/>
        <v>824.76</v>
      </c>
      <c r="BH1110" s="26">
        <f t="shared" si="92"/>
        <v>824.76</v>
      </c>
      <c r="BI1110" s="514">
        <f t="shared" si="88"/>
        <v>0.12767182662538698</v>
      </c>
      <c r="BJ1110" s="515">
        <v>0</v>
      </c>
      <c r="BK1110" s="515">
        <v>0</v>
      </c>
      <c r="BL1110" s="515">
        <v>0</v>
      </c>
      <c r="BM1110" s="515">
        <v>0</v>
      </c>
      <c r="BN1110" s="515">
        <v>0</v>
      </c>
      <c r="BO1110" s="515">
        <v>0</v>
      </c>
      <c r="BP1110" s="515">
        <v>0</v>
      </c>
      <c r="BQ1110" s="515">
        <v>0</v>
      </c>
      <c r="BR1110" s="515">
        <v>0</v>
      </c>
      <c r="BS1110" s="515">
        <v>0</v>
      </c>
      <c r="BT1110" s="515">
        <v>0</v>
      </c>
      <c r="BU1110" s="515">
        <v>0</v>
      </c>
      <c r="BV1110" s="515">
        <v>0</v>
      </c>
      <c r="BW1110" s="515">
        <v>0</v>
      </c>
      <c r="BX1110" s="515">
        <v>0</v>
      </c>
      <c r="BY1110" s="515">
        <v>0</v>
      </c>
      <c r="BZ1110" s="515">
        <v>968136.27839999995</v>
      </c>
      <c r="CA1110" s="515">
        <v>968136.27839999995</v>
      </c>
      <c r="CB1110" s="515">
        <v>0</v>
      </c>
      <c r="CC1110" s="515">
        <v>0</v>
      </c>
      <c r="CD1110" s="515">
        <v>0</v>
      </c>
      <c r="CE1110" s="515">
        <v>0</v>
      </c>
      <c r="CF1110" s="515">
        <v>968136.27839999995</v>
      </c>
      <c r="CG1110" s="516">
        <v>968136.27839999995</v>
      </c>
      <c r="CH1110" s="501">
        <v>25797938.408004001</v>
      </c>
      <c r="CI1110" s="501">
        <v>25797938.408004001</v>
      </c>
      <c r="CJ1110" s="501">
        <v>28246556.290797599</v>
      </c>
      <c r="CK1110" s="257" t="s">
        <v>1976</v>
      </c>
      <c r="CL1110" s="108">
        <v>5.9</v>
      </c>
      <c r="CM1110" s="245">
        <v>5.9</v>
      </c>
      <c r="CN1110" s="109">
        <v>6.46</v>
      </c>
      <c r="CO1110" s="436"/>
      <c r="CP1110" s="436"/>
      <c r="CQ1110" s="436"/>
      <c r="CR1110" s="273"/>
      <c r="CS1110" s="447">
        <v>307.44112459505254</v>
      </c>
      <c r="CT1110" s="448">
        <v>287.34597904982866</v>
      </c>
      <c r="CU1110" s="441">
        <v>1.8940688640483767</v>
      </c>
      <c r="CV1110" s="442">
        <v>1.8054920267932129</v>
      </c>
      <c r="CW1110" s="450" t="s">
        <v>2240</v>
      </c>
      <c r="CX1110" s="242"/>
      <c r="CY1110" s="436"/>
      <c r="CZ1110" s="436"/>
      <c r="DA1110" s="437"/>
      <c r="DB1110" s="438"/>
      <c r="DC1110" s="457">
        <v>0</v>
      </c>
      <c r="DD1110" s="458">
        <v>1418299</v>
      </c>
      <c r="DE1110" s="459">
        <v>1367209</v>
      </c>
      <c r="DF1110" s="357">
        <v>928502.66666666663</v>
      </c>
    </row>
    <row r="1111" spans="1:110" ht="35.25" customHeight="1" x14ac:dyDescent="0.25">
      <c r="A1111" s="401" t="s">
        <v>56</v>
      </c>
      <c r="B1111" s="48" t="s">
        <v>57</v>
      </c>
      <c r="C1111" s="48" t="s">
        <v>1464</v>
      </c>
      <c r="D1111" s="145" t="s">
        <v>1827</v>
      </c>
      <c r="E1111" s="145" t="s">
        <v>1473</v>
      </c>
      <c r="F1111" s="145" t="s">
        <v>1831</v>
      </c>
      <c r="G1111" s="14" t="s">
        <v>1554</v>
      </c>
      <c r="H1111" s="22" t="s">
        <v>1978</v>
      </c>
      <c r="I1111" s="145" t="s">
        <v>1975</v>
      </c>
      <c r="J1111" s="426">
        <v>11.774481389853227</v>
      </c>
      <c r="K1111" s="426">
        <v>2.859280297083</v>
      </c>
      <c r="L1111" s="488">
        <v>78.900000000000006</v>
      </c>
      <c r="M1111" s="498"/>
      <c r="N1111" s="498"/>
      <c r="O1111" s="498"/>
      <c r="P1111" s="498"/>
      <c r="Q1111" s="498"/>
      <c r="R1111" s="498"/>
      <c r="S1111" s="498"/>
      <c r="T1111" s="498"/>
      <c r="U1111" s="498"/>
      <c r="V1111" s="498"/>
      <c r="W1111" s="498"/>
      <c r="X1111" s="498"/>
      <c r="Y1111" s="498"/>
      <c r="Z1111" s="498"/>
      <c r="AA1111" s="498"/>
      <c r="AB1111" s="498"/>
      <c r="AC1111" s="498">
        <v>1</v>
      </c>
      <c r="AD1111" s="498">
        <v>1</v>
      </c>
      <c r="AE1111" s="498"/>
      <c r="AF1111" s="498"/>
      <c r="AG1111" s="585"/>
      <c r="AH1111" s="498"/>
      <c r="AI1111" s="498">
        <f t="shared" si="89"/>
        <v>1</v>
      </c>
      <c r="AJ1111" s="498">
        <f t="shared" si="90"/>
        <v>1</v>
      </c>
      <c r="AK1111" s="498"/>
      <c r="AL1111" s="498"/>
      <c r="AM1111" s="498"/>
      <c r="AN1111" s="498"/>
      <c r="AO1111" s="498"/>
      <c r="AP1111" s="498"/>
      <c r="AQ1111" s="498"/>
      <c r="AR1111" s="498"/>
      <c r="AS1111" s="498"/>
      <c r="AT1111" s="498"/>
      <c r="AU1111" s="498"/>
      <c r="AV1111" s="498"/>
      <c r="AW1111" s="498"/>
      <c r="AX1111" s="498"/>
      <c r="AY1111" s="498"/>
      <c r="AZ1111" s="498"/>
      <c r="BA1111" s="498">
        <v>45</v>
      </c>
      <c r="BB1111" s="498">
        <v>45</v>
      </c>
      <c r="BC1111" s="498"/>
      <c r="BD1111" s="498"/>
      <c r="BE1111" s="498"/>
      <c r="BF1111" s="498"/>
      <c r="BG1111" s="256">
        <f t="shared" si="91"/>
        <v>45</v>
      </c>
      <c r="BH1111" s="26">
        <f t="shared" si="92"/>
        <v>45</v>
      </c>
      <c r="BI1111" s="514">
        <f t="shared" si="88"/>
        <v>4.2979942693409734E-3</v>
      </c>
      <c r="BJ1111" s="515">
        <v>0</v>
      </c>
      <c r="BK1111" s="515">
        <v>0</v>
      </c>
      <c r="BL1111" s="515">
        <v>0</v>
      </c>
      <c r="BM1111" s="515">
        <v>0</v>
      </c>
      <c r="BN1111" s="515">
        <v>0</v>
      </c>
      <c r="BO1111" s="515">
        <v>0</v>
      </c>
      <c r="BP1111" s="515">
        <v>0</v>
      </c>
      <c r="BQ1111" s="515">
        <v>0</v>
      </c>
      <c r="BR1111" s="515">
        <v>0</v>
      </c>
      <c r="BS1111" s="515">
        <v>0</v>
      </c>
      <c r="BT1111" s="515">
        <v>0</v>
      </c>
      <c r="BU1111" s="515">
        <v>0</v>
      </c>
      <c r="BV1111" s="515">
        <v>0</v>
      </c>
      <c r="BW1111" s="515">
        <v>0</v>
      </c>
      <c r="BX1111" s="515">
        <v>0</v>
      </c>
      <c r="BY1111" s="515">
        <v>0</v>
      </c>
      <c r="BZ1111" s="515">
        <v>52822.8</v>
      </c>
      <c r="CA1111" s="515">
        <v>52822.8</v>
      </c>
      <c r="CB1111" s="515">
        <v>0</v>
      </c>
      <c r="CC1111" s="515">
        <v>0</v>
      </c>
      <c r="CD1111" s="515">
        <v>0</v>
      </c>
      <c r="CE1111" s="515">
        <v>0</v>
      </c>
      <c r="CF1111" s="515">
        <v>52822.8</v>
      </c>
      <c r="CG1111" s="516">
        <v>52822.8</v>
      </c>
      <c r="CH1111" s="501">
        <v>18426696.037413601</v>
      </c>
      <c r="CI1111" s="501">
        <v>18426696.037413601</v>
      </c>
      <c r="CJ1111" s="501">
        <v>28497416.176029604</v>
      </c>
      <c r="CK1111" s="257" t="s">
        <v>1976</v>
      </c>
      <c r="CL1111" s="108">
        <v>6.77</v>
      </c>
      <c r="CM1111" s="245">
        <v>6.77</v>
      </c>
      <c r="CN1111" s="109">
        <v>10.47</v>
      </c>
      <c r="CO1111" s="436"/>
      <c r="CP1111" s="436"/>
      <c r="CQ1111" s="436"/>
      <c r="CR1111" s="273"/>
      <c r="CS1111" s="447">
        <v>181.21517138673713</v>
      </c>
      <c r="CT1111" s="448">
        <v>181.21517138673713</v>
      </c>
      <c r="CU1111" s="441">
        <v>1.1187270849769806</v>
      </c>
      <c r="CV1111" s="442">
        <v>1.1187270849769806</v>
      </c>
      <c r="CW1111" s="450" t="s">
        <v>2214</v>
      </c>
      <c r="CX1111" s="242"/>
      <c r="CY1111" s="436"/>
      <c r="CZ1111" s="436"/>
      <c r="DA1111" s="437"/>
      <c r="DB1111" s="438"/>
      <c r="DC1111" s="457">
        <v>5472</v>
      </c>
      <c r="DD1111" s="458">
        <v>0</v>
      </c>
      <c r="DE1111" s="459">
        <v>11070</v>
      </c>
      <c r="DF1111" s="357">
        <v>5514</v>
      </c>
    </row>
    <row r="1112" spans="1:110" ht="35.25" customHeight="1" x14ac:dyDescent="0.25">
      <c r="A1112" s="401" t="s">
        <v>56</v>
      </c>
      <c r="B1112" s="48" t="s">
        <v>57</v>
      </c>
      <c r="C1112" s="48" t="s">
        <v>1464</v>
      </c>
      <c r="D1112" s="145" t="s">
        <v>1827</v>
      </c>
      <c r="E1112" s="145" t="s">
        <v>1473</v>
      </c>
      <c r="F1112" s="145" t="s">
        <v>1832</v>
      </c>
      <c r="G1112" s="14" t="s">
        <v>1554</v>
      </c>
      <c r="H1112" s="22" t="s">
        <v>1979</v>
      </c>
      <c r="I1112" s="145" t="s">
        <v>1988</v>
      </c>
      <c r="J1112" s="426">
        <v>30.415678206313267</v>
      </c>
      <c r="K1112" s="426">
        <v>14.654166636186002</v>
      </c>
      <c r="L1112" s="488">
        <v>364.6</v>
      </c>
      <c r="M1112" s="498"/>
      <c r="N1112" s="498"/>
      <c r="O1112" s="498"/>
      <c r="P1112" s="498"/>
      <c r="Q1112" s="498"/>
      <c r="R1112" s="498"/>
      <c r="S1112" s="498"/>
      <c r="T1112" s="498"/>
      <c r="U1112" s="498"/>
      <c r="V1112" s="498"/>
      <c r="W1112" s="498"/>
      <c r="X1112" s="498"/>
      <c r="Y1112" s="498"/>
      <c r="Z1112" s="498"/>
      <c r="AA1112" s="498"/>
      <c r="AB1112" s="498"/>
      <c r="AC1112" s="498">
        <v>5</v>
      </c>
      <c r="AD1112" s="498">
        <v>5</v>
      </c>
      <c r="AE1112" s="498"/>
      <c r="AF1112" s="498"/>
      <c r="AG1112" s="585"/>
      <c r="AH1112" s="498"/>
      <c r="AI1112" s="498">
        <f t="shared" si="89"/>
        <v>5</v>
      </c>
      <c r="AJ1112" s="498">
        <f t="shared" si="90"/>
        <v>5</v>
      </c>
      <c r="AK1112" s="498"/>
      <c r="AL1112" s="498"/>
      <c r="AM1112" s="498"/>
      <c r="AN1112" s="498"/>
      <c r="AO1112" s="498"/>
      <c r="AP1112" s="498"/>
      <c r="AQ1112" s="498"/>
      <c r="AR1112" s="498"/>
      <c r="AS1112" s="498"/>
      <c r="AT1112" s="498"/>
      <c r="AU1112" s="498"/>
      <c r="AV1112" s="498"/>
      <c r="AW1112" s="498"/>
      <c r="AX1112" s="498"/>
      <c r="AY1112" s="498"/>
      <c r="AZ1112" s="498"/>
      <c r="BA1112" s="498">
        <v>1343</v>
      </c>
      <c r="BB1112" s="498">
        <v>1343</v>
      </c>
      <c r="BC1112" s="498"/>
      <c r="BD1112" s="498"/>
      <c r="BE1112" s="498"/>
      <c r="BF1112" s="498"/>
      <c r="BG1112" s="256">
        <f t="shared" si="91"/>
        <v>1343</v>
      </c>
      <c r="BH1112" s="26">
        <f t="shared" si="92"/>
        <v>1343</v>
      </c>
      <c r="BI1112" s="514">
        <f t="shared" si="88"/>
        <v>5.2440452948067158E-2</v>
      </c>
      <c r="BJ1112" s="515">
        <v>0</v>
      </c>
      <c r="BK1112" s="515">
        <v>0</v>
      </c>
      <c r="BL1112" s="515">
        <v>0</v>
      </c>
      <c r="BM1112" s="515">
        <v>0</v>
      </c>
      <c r="BN1112" s="515">
        <v>0</v>
      </c>
      <c r="BO1112" s="515">
        <v>0</v>
      </c>
      <c r="BP1112" s="515">
        <v>0</v>
      </c>
      <c r="BQ1112" s="515">
        <v>0</v>
      </c>
      <c r="BR1112" s="515">
        <v>0</v>
      </c>
      <c r="BS1112" s="515">
        <v>0</v>
      </c>
      <c r="BT1112" s="515">
        <v>0</v>
      </c>
      <c r="BU1112" s="515">
        <v>0</v>
      </c>
      <c r="BV1112" s="515">
        <v>0</v>
      </c>
      <c r="BW1112" s="515">
        <v>0</v>
      </c>
      <c r="BX1112" s="515">
        <v>0</v>
      </c>
      <c r="BY1112" s="515">
        <v>0</v>
      </c>
      <c r="BZ1112" s="515">
        <v>1576467.12</v>
      </c>
      <c r="CA1112" s="515">
        <v>1576467.12</v>
      </c>
      <c r="CB1112" s="515">
        <v>0</v>
      </c>
      <c r="CC1112" s="515">
        <v>0</v>
      </c>
      <c r="CD1112" s="515">
        <v>0</v>
      </c>
      <c r="CE1112" s="515">
        <v>0</v>
      </c>
      <c r="CF1112" s="515">
        <v>1576467.12</v>
      </c>
      <c r="CG1112" s="516">
        <v>1576467.12</v>
      </c>
      <c r="CH1112" s="501">
        <v>70150080</v>
      </c>
      <c r="CI1112" s="501">
        <v>70150080</v>
      </c>
      <c r="CJ1112" s="501">
        <v>89737440</v>
      </c>
      <c r="CK1112" s="257" t="s">
        <v>1976</v>
      </c>
      <c r="CL1112" s="108">
        <v>20.02</v>
      </c>
      <c r="CM1112" s="245">
        <v>20.02</v>
      </c>
      <c r="CN1112" s="109">
        <v>25.61</v>
      </c>
      <c r="CO1112" s="436"/>
      <c r="CP1112" s="436"/>
      <c r="CQ1112" s="436"/>
      <c r="CR1112" s="273"/>
      <c r="CS1112" s="447">
        <v>491.7987034485829</v>
      </c>
      <c r="CT1112" s="448">
        <v>60.658132020011031</v>
      </c>
      <c r="CU1112" s="441">
        <v>0.76501419729157405</v>
      </c>
      <c r="CV1112" s="442">
        <v>0.43861419729157375</v>
      </c>
      <c r="CW1112" s="450" t="s">
        <v>2212</v>
      </c>
      <c r="CX1112" s="242"/>
      <c r="CY1112" s="436"/>
      <c r="CZ1112" s="436"/>
      <c r="DA1112" s="437"/>
      <c r="DB1112" s="438"/>
      <c r="DC1112" s="457">
        <v>13910</v>
      </c>
      <c r="DD1112" s="458">
        <v>48545</v>
      </c>
      <c r="DE1112" s="459">
        <v>2417</v>
      </c>
      <c r="DF1112" s="357">
        <v>21624</v>
      </c>
    </row>
    <row r="1113" spans="1:110" ht="35.25" customHeight="1" x14ac:dyDescent="0.25">
      <c r="A1113" s="401" t="s">
        <v>56</v>
      </c>
      <c r="B1113" s="48" t="s">
        <v>57</v>
      </c>
      <c r="C1113" s="48" t="s">
        <v>1464</v>
      </c>
      <c r="D1113" s="145" t="s">
        <v>1827</v>
      </c>
      <c r="E1113" s="145" t="s">
        <v>1473</v>
      </c>
      <c r="F1113" s="145" t="s">
        <v>1833</v>
      </c>
      <c r="G1113" s="14" t="s">
        <v>1554</v>
      </c>
      <c r="H1113" s="22" t="s">
        <v>1978</v>
      </c>
      <c r="I1113" s="145" t="s">
        <v>1988</v>
      </c>
      <c r="J1113" s="426">
        <v>30.415678206313267</v>
      </c>
      <c r="K1113" s="426">
        <v>11.486174218533</v>
      </c>
      <c r="L1113" s="488">
        <v>97</v>
      </c>
      <c r="M1113" s="498"/>
      <c r="N1113" s="498"/>
      <c r="O1113" s="498"/>
      <c r="P1113" s="498"/>
      <c r="Q1113" s="498"/>
      <c r="R1113" s="498"/>
      <c r="S1113" s="498"/>
      <c r="T1113" s="498"/>
      <c r="U1113" s="498"/>
      <c r="V1113" s="498"/>
      <c r="W1113" s="498"/>
      <c r="X1113" s="498"/>
      <c r="Y1113" s="498"/>
      <c r="Z1113" s="498"/>
      <c r="AA1113" s="498"/>
      <c r="AB1113" s="498"/>
      <c r="AC1113" s="498">
        <v>1</v>
      </c>
      <c r="AD1113" s="498">
        <v>1</v>
      </c>
      <c r="AE1113" s="498"/>
      <c r="AF1113" s="498"/>
      <c r="AG1113" s="585"/>
      <c r="AH1113" s="498"/>
      <c r="AI1113" s="498">
        <f t="shared" si="89"/>
        <v>1</v>
      </c>
      <c r="AJ1113" s="498">
        <f t="shared" si="90"/>
        <v>1</v>
      </c>
      <c r="AK1113" s="498"/>
      <c r="AL1113" s="498"/>
      <c r="AM1113" s="498"/>
      <c r="AN1113" s="498"/>
      <c r="AO1113" s="498"/>
      <c r="AP1113" s="498"/>
      <c r="AQ1113" s="498"/>
      <c r="AR1113" s="498"/>
      <c r="AS1113" s="498"/>
      <c r="AT1113" s="498"/>
      <c r="AU1113" s="498"/>
      <c r="AV1113" s="498"/>
      <c r="AW1113" s="498"/>
      <c r="AX1113" s="498"/>
      <c r="AY1113" s="498"/>
      <c r="AZ1113" s="498"/>
      <c r="BA1113" s="498">
        <v>600</v>
      </c>
      <c r="BB1113" s="498">
        <v>600</v>
      </c>
      <c r="BC1113" s="498"/>
      <c r="BD1113" s="498"/>
      <c r="BE1113" s="498"/>
      <c r="BF1113" s="498"/>
      <c r="BG1113" s="256">
        <f t="shared" si="91"/>
        <v>600</v>
      </c>
      <c r="BH1113" s="26">
        <f t="shared" si="92"/>
        <v>600</v>
      </c>
      <c r="BI1113" s="514">
        <f t="shared" si="88"/>
        <v>4.3134435657800139E-2</v>
      </c>
      <c r="BJ1113" s="515">
        <v>0</v>
      </c>
      <c r="BK1113" s="515">
        <v>0</v>
      </c>
      <c r="BL1113" s="515">
        <v>0</v>
      </c>
      <c r="BM1113" s="515">
        <v>0</v>
      </c>
      <c r="BN1113" s="515">
        <v>0</v>
      </c>
      <c r="BO1113" s="515">
        <v>0</v>
      </c>
      <c r="BP1113" s="515">
        <v>0</v>
      </c>
      <c r="BQ1113" s="515">
        <v>0</v>
      </c>
      <c r="BR1113" s="515">
        <v>0</v>
      </c>
      <c r="BS1113" s="515">
        <v>0</v>
      </c>
      <c r="BT1113" s="515">
        <v>0</v>
      </c>
      <c r="BU1113" s="515">
        <v>0</v>
      </c>
      <c r="BV1113" s="515">
        <v>0</v>
      </c>
      <c r="BW1113" s="515">
        <v>0</v>
      </c>
      <c r="BX1113" s="515">
        <v>0</v>
      </c>
      <c r="BY1113" s="515">
        <v>0</v>
      </c>
      <c r="BZ1113" s="515">
        <v>704304</v>
      </c>
      <c r="CA1113" s="515">
        <v>704304</v>
      </c>
      <c r="CB1113" s="515">
        <v>0</v>
      </c>
      <c r="CC1113" s="515">
        <v>0</v>
      </c>
      <c r="CD1113" s="515">
        <v>0</v>
      </c>
      <c r="CE1113" s="515">
        <v>0</v>
      </c>
      <c r="CF1113" s="515">
        <v>704304</v>
      </c>
      <c r="CG1113" s="516">
        <v>704304</v>
      </c>
      <c r="CH1113" s="501">
        <v>87950400.000000015</v>
      </c>
      <c r="CI1113" s="501">
        <v>87950400.000000015</v>
      </c>
      <c r="CJ1113" s="501">
        <v>48740640</v>
      </c>
      <c r="CK1113" s="257" t="s">
        <v>1976</v>
      </c>
      <c r="CL1113" s="108">
        <v>25.1</v>
      </c>
      <c r="CM1113" s="245">
        <v>25.1</v>
      </c>
      <c r="CN1113" s="109">
        <v>13.91</v>
      </c>
      <c r="CO1113" s="436"/>
      <c r="CP1113" s="436"/>
      <c r="CQ1113" s="436"/>
      <c r="CR1113" s="273"/>
      <c r="CS1113" s="447">
        <v>243.63249280373643</v>
      </c>
      <c r="CT1113" s="448">
        <v>238.19405170541935</v>
      </c>
      <c r="CU1113" s="441">
        <v>1.2779957136481019</v>
      </c>
      <c r="CV1113" s="442">
        <v>1.2602809217969062</v>
      </c>
      <c r="CW1113" s="450" t="s">
        <v>2212</v>
      </c>
      <c r="CX1113" s="242"/>
      <c r="CY1113" s="436"/>
      <c r="CZ1113" s="436"/>
      <c r="DA1113" s="437"/>
      <c r="DB1113" s="438"/>
      <c r="DC1113" s="457">
        <v>26855</v>
      </c>
      <c r="DD1113" s="458">
        <v>21292</v>
      </c>
      <c r="DE1113" s="459">
        <v>17731</v>
      </c>
      <c r="DF1113" s="357">
        <v>21959.333333333332</v>
      </c>
    </row>
    <row r="1114" spans="1:110" ht="35.25" customHeight="1" x14ac:dyDescent="0.25">
      <c r="A1114" s="401" t="s">
        <v>56</v>
      </c>
      <c r="B1114" s="48" t="s">
        <v>57</v>
      </c>
      <c r="C1114" s="48" t="s">
        <v>1464</v>
      </c>
      <c r="D1114" s="145" t="s">
        <v>1834</v>
      </c>
      <c r="E1114" s="145" t="s">
        <v>1508</v>
      </c>
      <c r="F1114" s="145" t="s">
        <v>1835</v>
      </c>
      <c r="G1114" s="14" t="s">
        <v>1508</v>
      </c>
      <c r="H1114" s="22" t="s">
        <v>1979</v>
      </c>
      <c r="I1114" s="145" t="s">
        <v>1975</v>
      </c>
      <c r="J1114" s="426">
        <v>11.797344460513136</v>
      </c>
      <c r="K1114" s="426">
        <v>13.888068152931</v>
      </c>
      <c r="L1114" s="488">
        <v>1020.8</v>
      </c>
      <c r="M1114" s="498"/>
      <c r="N1114" s="498"/>
      <c r="O1114" s="498"/>
      <c r="P1114" s="498"/>
      <c r="Q1114" s="498"/>
      <c r="R1114" s="498"/>
      <c r="S1114" s="498"/>
      <c r="T1114" s="498"/>
      <c r="U1114" s="498"/>
      <c r="V1114" s="498"/>
      <c r="W1114" s="498"/>
      <c r="X1114" s="498"/>
      <c r="Y1114" s="498"/>
      <c r="Z1114" s="498"/>
      <c r="AA1114" s="498"/>
      <c r="AB1114" s="498"/>
      <c r="AC1114" s="498">
        <v>57</v>
      </c>
      <c r="AD1114" s="498">
        <v>57</v>
      </c>
      <c r="AE1114" s="498"/>
      <c r="AF1114" s="498"/>
      <c r="AG1114" s="585"/>
      <c r="AH1114" s="498"/>
      <c r="AI1114" s="498">
        <f t="shared" si="89"/>
        <v>57</v>
      </c>
      <c r="AJ1114" s="498">
        <f t="shared" si="90"/>
        <v>57</v>
      </c>
      <c r="AK1114" s="498"/>
      <c r="AL1114" s="498"/>
      <c r="AM1114" s="498"/>
      <c r="AN1114" s="498"/>
      <c r="AO1114" s="498"/>
      <c r="AP1114" s="498"/>
      <c r="AQ1114" s="498"/>
      <c r="AR1114" s="498"/>
      <c r="AS1114" s="498"/>
      <c r="AT1114" s="498"/>
      <c r="AU1114" s="498"/>
      <c r="AV1114" s="498"/>
      <c r="AW1114" s="498"/>
      <c r="AX1114" s="498"/>
      <c r="AY1114" s="498"/>
      <c r="AZ1114" s="498"/>
      <c r="BA1114" s="498">
        <v>679.14</v>
      </c>
      <c r="BB1114" s="498">
        <v>679.14</v>
      </c>
      <c r="BC1114" s="498"/>
      <c r="BD1114" s="498"/>
      <c r="BE1114" s="498"/>
      <c r="BF1114" s="498"/>
      <c r="BG1114" s="256">
        <f t="shared" si="91"/>
        <v>679.14</v>
      </c>
      <c r="BH1114" s="26">
        <f t="shared" si="92"/>
        <v>679.14</v>
      </c>
      <c r="BI1114" s="514">
        <f t="shared" si="88"/>
        <v>9.0915662650602413E-2</v>
      </c>
      <c r="BJ1114" s="515">
        <v>0</v>
      </c>
      <c r="BK1114" s="515">
        <v>0</v>
      </c>
      <c r="BL1114" s="515">
        <v>0</v>
      </c>
      <c r="BM1114" s="515">
        <v>0</v>
      </c>
      <c r="BN1114" s="515">
        <v>0</v>
      </c>
      <c r="BO1114" s="515">
        <v>0</v>
      </c>
      <c r="BP1114" s="515">
        <v>0</v>
      </c>
      <c r="BQ1114" s="515">
        <v>0</v>
      </c>
      <c r="BR1114" s="515">
        <v>0</v>
      </c>
      <c r="BS1114" s="515">
        <v>0</v>
      </c>
      <c r="BT1114" s="515">
        <v>0</v>
      </c>
      <c r="BU1114" s="515">
        <v>0</v>
      </c>
      <c r="BV1114" s="515">
        <v>0</v>
      </c>
      <c r="BW1114" s="515">
        <v>0</v>
      </c>
      <c r="BX1114" s="515">
        <v>0</v>
      </c>
      <c r="BY1114" s="515">
        <v>0</v>
      </c>
      <c r="BZ1114" s="515">
        <v>797201.69759999996</v>
      </c>
      <c r="CA1114" s="515">
        <v>797201.69759999996</v>
      </c>
      <c r="CB1114" s="515">
        <v>0</v>
      </c>
      <c r="CC1114" s="515">
        <v>0</v>
      </c>
      <c r="CD1114" s="515">
        <v>0</v>
      </c>
      <c r="CE1114" s="515">
        <v>0</v>
      </c>
      <c r="CF1114" s="515">
        <v>797201.69759999996</v>
      </c>
      <c r="CG1114" s="516">
        <v>797201.69759999996</v>
      </c>
      <c r="CH1114" s="501">
        <v>22465039.235032801</v>
      </c>
      <c r="CI1114" s="501">
        <v>22465039.235032801</v>
      </c>
      <c r="CJ1114" s="501">
        <v>29033536.866037197</v>
      </c>
      <c r="CK1114" s="257" t="s">
        <v>1976</v>
      </c>
      <c r="CL1114" s="108">
        <v>5.78</v>
      </c>
      <c r="CM1114" s="245">
        <v>5.78</v>
      </c>
      <c r="CN1114" s="109">
        <v>7.47</v>
      </c>
      <c r="CO1114" s="436"/>
      <c r="CP1114" s="436"/>
      <c r="CQ1114" s="436"/>
      <c r="CR1114" s="273"/>
      <c r="CS1114" s="447">
        <v>80.533233037035174</v>
      </c>
      <c r="CT1114" s="448">
        <v>77.858947322749458</v>
      </c>
      <c r="CU1114" s="441">
        <v>0.25642106800487779</v>
      </c>
      <c r="CV1114" s="442">
        <v>0.21397208841304094</v>
      </c>
      <c r="CW1114" s="450" t="s">
        <v>2306</v>
      </c>
      <c r="CX1114" s="242"/>
      <c r="CY1114" s="436"/>
      <c r="CZ1114" s="436"/>
      <c r="DA1114" s="437"/>
      <c r="DB1114" s="438"/>
      <c r="DC1114" s="457">
        <v>0</v>
      </c>
      <c r="DD1114" s="458">
        <v>0</v>
      </c>
      <c r="DE1114" s="459">
        <v>0</v>
      </c>
      <c r="DF1114" s="357">
        <v>0</v>
      </c>
    </row>
    <row r="1115" spans="1:110" ht="35.25" customHeight="1" x14ac:dyDescent="0.25">
      <c r="A1115" s="401" t="s">
        <v>56</v>
      </c>
      <c r="B1115" s="48" t="s">
        <v>57</v>
      </c>
      <c r="C1115" s="48" t="s">
        <v>1464</v>
      </c>
      <c r="D1115" s="145" t="s">
        <v>1834</v>
      </c>
      <c r="E1115" s="145" t="s">
        <v>1508</v>
      </c>
      <c r="F1115" s="145" t="s">
        <v>1836</v>
      </c>
      <c r="G1115" s="14" t="s">
        <v>1508</v>
      </c>
      <c r="H1115" s="22" t="s">
        <v>1978</v>
      </c>
      <c r="I1115" s="145" t="s">
        <v>1975</v>
      </c>
      <c r="J1115" s="426">
        <v>11.797344460513136</v>
      </c>
      <c r="K1115" s="426">
        <v>16.795265116581</v>
      </c>
      <c r="L1115" s="488">
        <v>1258.3</v>
      </c>
      <c r="M1115" s="498"/>
      <c r="N1115" s="498"/>
      <c r="O1115" s="498"/>
      <c r="P1115" s="498"/>
      <c r="Q1115" s="498"/>
      <c r="R1115" s="498"/>
      <c r="S1115" s="498"/>
      <c r="T1115" s="498"/>
      <c r="U1115" s="498"/>
      <c r="V1115" s="498"/>
      <c r="W1115" s="498"/>
      <c r="X1115" s="498"/>
      <c r="Y1115" s="498"/>
      <c r="Z1115" s="498"/>
      <c r="AA1115" s="498"/>
      <c r="AB1115" s="498"/>
      <c r="AC1115" s="498">
        <v>60</v>
      </c>
      <c r="AD1115" s="498">
        <v>60</v>
      </c>
      <c r="AE1115" s="498"/>
      <c r="AF1115" s="498"/>
      <c r="AG1115" s="585"/>
      <c r="AH1115" s="498"/>
      <c r="AI1115" s="498">
        <f t="shared" si="89"/>
        <v>60</v>
      </c>
      <c r="AJ1115" s="498">
        <f t="shared" si="90"/>
        <v>60</v>
      </c>
      <c r="AK1115" s="498"/>
      <c r="AL1115" s="498"/>
      <c r="AM1115" s="498"/>
      <c r="AN1115" s="498"/>
      <c r="AO1115" s="498"/>
      <c r="AP1115" s="498"/>
      <c r="AQ1115" s="498"/>
      <c r="AR1115" s="498"/>
      <c r="AS1115" s="498"/>
      <c r="AT1115" s="498"/>
      <c r="AU1115" s="498"/>
      <c r="AV1115" s="498"/>
      <c r="AW1115" s="498"/>
      <c r="AX1115" s="498"/>
      <c r="AY1115" s="498"/>
      <c r="AZ1115" s="498"/>
      <c r="BA1115" s="498">
        <v>550.53</v>
      </c>
      <c r="BB1115" s="498">
        <v>550.53</v>
      </c>
      <c r="BC1115" s="498"/>
      <c r="BD1115" s="498"/>
      <c r="BE1115" s="498"/>
      <c r="BF1115" s="498"/>
      <c r="BG1115" s="256">
        <f t="shared" si="91"/>
        <v>550.53</v>
      </c>
      <c r="BH1115" s="26">
        <f t="shared" si="92"/>
        <v>550.53</v>
      </c>
      <c r="BI1115" s="514">
        <f t="shared" si="88"/>
        <v>5.3088717454194793E-2</v>
      </c>
      <c r="BJ1115" s="515">
        <v>0</v>
      </c>
      <c r="BK1115" s="515">
        <v>0</v>
      </c>
      <c r="BL1115" s="515">
        <v>0</v>
      </c>
      <c r="BM1115" s="515">
        <v>0</v>
      </c>
      <c r="BN1115" s="515">
        <v>0</v>
      </c>
      <c r="BO1115" s="515">
        <v>0</v>
      </c>
      <c r="BP1115" s="515">
        <v>0</v>
      </c>
      <c r="BQ1115" s="515">
        <v>0</v>
      </c>
      <c r="BR1115" s="515">
        <v>0</v>
      </c>
      <c r="BS1115" s="515">
        <v>0</v>
      </c>
      <c r="BT1115" s="515">
        <v>0</v>
      </c>
      <c r="BU1115" s="515">
        <v>0</v>
      </c>
      <c r="BV1115" s="515">
        <v>0</v>
      </c>
      <c r="BW1115" s="515">
        <v>0</v>
      </c>
      <c r="BX1115" s="515">
        <v>0</v>
      </c>
      <c r="BY1115" s="515">
        <v>0</v>
      </c>
      <c r="BZ1115" s="515">
        <v>646234.13520000002</v>
      </c>
      <c r="CA1115" s="515">
        <v>646234.13520000002</v>
      </c>
      <c r="CB1115" s="515">
        <v>0</v>
      </c>
      <c r="CC1115" s="515">
        <v>0</v>
      </c>
      <c r="CD1115" s="515">
        <v>0</v>
      </c>
      <c r="CE1115" s="515">
        <v>0</v>
      </c>
      <c r="CF1115" s="515">
        <v>646234.13520000002</v>
      </c>
      <c r="CG1115" s="516">
        <v>646234.13520000002</v>
      </c>
      <c r="CH1115" s="501">
        <v>36313508.3625696</v>
      </c>
      <c r="CI1115" s="501">
        <v>36313508.3625696</v>
      </c>
      <c r="CJ1115" s="501">
        <v>42216488.982045598</v>
      </c>
      <c r="CK1115" s="257" t="s">
        <v>1976</v>
      </c>
      <c r="CL1115" s="108">
        <v>8.92</v>
      </c>
      <c r="CM1115" s="245">
        <v>8.92</v>
      </c>
      <c r="CN1115" s="109">
        <v>10.37</v>
      </c>
      <c r="CO1115" s="436"/>
      <c r="CP1115" s="436"/>
      <c r="CQ1115" s="436"/>
      <c r="CR1115" s="273"/>
      <c r="CS1115" s="447">
        <v>491.77486046222094</v>
      </c>
      <c r="CT1115" s="448">
        <v>169.95439485611266</v>
      </c>
      <c r="CU1115" s="441">
        <v>1.6578887158300024</v>
      </c>
      <c r="CV1115" s="442">
        <v>1.569112017847121</v>
      </c>
      <c r="CW1115" s="450" t="s">
        <v>2234</v>
      </c>
      <c r="CX1115" s="242"/>
      <c r="CY1115" s="436"/>
      <c r="CZ1115" s="436"/>
      <c r="DA1115" s="437"/>
      <c r="DB1115" s="438"/>
      <c r="DC1115" s="457">
        <v>174918</v>
      </c>
      <c r="DD1115" s="458">
        <v>4524</v>
      </c>
      <c r="DE1115" s="459">
        <v>94958</v>
      </c>
      <c r="DF1115" s="357">
        <v>91466.666666666672</v>
      </c>
    </row>
    <row r="1116" spans="1:110" ht="35.25" customHeight="1" x14ac:dyDescent="0.25">
      <c r="A1116" s="401" t="s">
        <v>56</v>
      </c>
      <c r="B1116" s="48" t="s">
        <v>57</v>
      </c>
      <c r="C1116" s="48" t="s">
        <v>1464</v>
      </c>
      <c r="D1116" s="145" t="s">
        <v>1834</v>
      </c>
      <c r="E1116" s="145" t="s">
        <v>1508</v>
      </c>
      <c r="F1116" s="145" t="s">
        <v>1837</v>
      </c>
      <c r="G1116" s="14" t="s">
        <v>1508</v>
      </c>
      <c r="H1116" s="22" t="s">
        <v>1979</v>
      </c>
      <c r="I1116" s="145" t="s">
        <v>1975</v>
      </c>
      <c r="J1116" s="426">
        <v>11.797344460513136</v>
      </c>
      <c r="K1116" s="426">
        <v>9.5893939194479998</v>
      </c>
      <c r="L1116" s="488">
        <v>433</v>
      </c>
      <c r="M1116" s="498"/>
      <c r="N1116" s="498"/>
      <c r="O1116" s="498"/>
      <c r="P1116" s="498"/>
      <c r="Q1116" s="498"/>
      <c r="R1116" s="498"/>
      <c r="S1116" s="498"/>
      <c r="T1116" s="498"/>
      <c r="U1116" s="498"/>
      <c r="V1116" s="498"/>
      <c r="W1116" s="498"/>
      <c r="X1116" s="498"/>
      <c r="Y1116" s="498"/>
      <c r="Z1116" s="498"/>
      <c r="AA1116" s="498"/>
      <c r="AB1116" s="498"/>
      <c r="AC1116" s="498">
        <v>19</v>
      </c>
      <c r="AD1116" s="498">
        <v>19</v>
      </c>
      <c r="AE1116" s="498"/>
      <c r="AF1116" s="498"/>
      <c r="AG1116" s="585"/>
      <c r="AH1116" s="498"/>
      <c r="AI1116" s="498">
        <f t="shared" si="89"/>
        <v>19</v>
      </c>
      <c r="AJ1116" s="498">
        <f t="shared" si="90"/>
        <v>19</v>
      </c>
      <c r="AK1116" s="498"/>
      <c r="AL1116" s="498"/>
      <c r="AM1116" s="498"/>
      <c r="AN1116" s="498"/>
      <c r="AO1116" s="498"/>
      <c r="AP1116" s="498"/>
      <c r="AQ1116" s="498"/>
      <c r="AR1116" s="498"/>
      <c r="AS1116" s="498"/>
      <c r="AT1116" s="498"/>
      <c r="AU1116" s="498"/>
      <c r="AV1116" s="498"/>
      <c r="AW1116" s="498"/>
      <c r="AX1116" s="498"/>
      <c r="AY1116" s="498"/>
      <c r="AZ1116" s="498"/>
      <c r="BA1116" s="498">
        <v>133.97</v>
      </c>
      <c r="BB1116" s="498">
        <v>133.97</v>
      </c>
      <c r="BC1116" s="498"/>
      <c r="BD1116" s="498"/>
      <c r="BE1116" s="498"/>
      <c r="BF1116" s="498"/>
      <c r="BG1116" s="256">
        <f t="shared" si="91"/>
        <v>133.97</v>
      </c>
      <c r="BH1116" s="26">
        <f t="shared" si="92"/>
        <v>133.97</v>
      </c>
      <c r="BI1116" s="514">
        <f t="shared" si="88"/>
        <v>2.0453435114503819E-2</v>
      </c>
      <c r="BJ1116" s="515">
        <v>0</v>
      </c>
      <c r="BK1116" s="515">
        <v>0</v>
      </c>
      <c r="BL1116" s="515">
        <v>0</v>
      </c>
      <c r="BM1116" s="515">
        <v>0</v>
      </c>
      <c r="BN1116" s="515">
        <v>0</v>
      </c>
      <c r="BO1116" s="515">
        <v>0</v>
      </c>
      <c r="BP1116" s="515">
        <v>0</v>
      </c>
      <c r="BQ1116" s="515">
        <v>0</v>
      </c>
      <c r="BR1116" s="515">
        <v>0</v>
      </c>
      <c r="BS1116" s="515">
        <v>0</v>
      </c>
      <c r="BT1116" s="515">
        <v>0</v>
      </c>
      <c r="BU1116" s="515">
        <v>0</v>
      </c>
      <c r="BV1116" s="515">
        <v>0</v>
      </c>
      <c r="BW1116" s="515">
        <v>0</v>
      </c>
      <c r="BX1116" s="515">
        <v>0</v>
      </c>
      <c r="BY1116" s="515">
        <v>0</v>
      </c>
      <c r="BZ1116" s="515">
        <v>157259.34479999999</v>
      </c>
      <c r="CA1116" s="515">
        <v>157259.34479999999</v>
      </c>
      <c r="CB1116" s="515">
        <v>0</v>
      </c>
      <c r="CC1116" s="515">
        <v>0</v>
      </c>
      <c r="CD1116" s="515">
        <v>0</v>
      </c>
      <c r="CE1116" s="515">
        <v>0</v>
      </c>
      <c r="CF1116" s="515">
        <v>157259.34479999999</v>
      </c>
      <c r="CG1116" s="516">
        <v>157259.34479999999</v>
      </c>
      <c r="CH1116" s="501">
        <v>11827414.885415999</v>
      </c>
      <c r="CI1116" s="501">
        <v>11827414.885415999</v>
      </c>
      <c r="CJ1116" s="501">
        <v>22919990.384460002</v>
      </c>
      <c r="CK1116" s="257" t="s">
        <v>1976</v>
      </c>
      <c r="CL1116" s="108">
        <v>3.38</v>
      </c>
      <c r="CM1116" s="245">
        <v>3.38</v>
      </c>
      <c r="CN1116" s="109">
        <v>6.55</v>
      </c>
      <c r="CO1116" s="436"/>
      <c r="CP1116" s="436"/>
      <c r="CQ1116" s="436"/>
      <c r="CR1116" s="273"/>
      <c r="CS1116" s="447">
        <v>291.21669783228458</v>
      </c>
      <c r="CT1116" s="448">
        <v>167.66858389848935</v>
      </c>
      <c r="CU1116" s="441">
        <v>0.58337013711610797</v>
      </c>
      <c r="CV1116" s="442">
        <v>0.55796598007222808</v>
      </c>
      <c r="CW1116" s="450" t="s">
        <v>2241</v>
      </c>
      <c r="CX1116" s="242"/>
      <c r="CY1116" s="436"/>
      <c r="CZ1116" s="436"/>
      <c r="DA1116" s="437"/>
      <c r="DB1116" s="438"/>
      <c r="DC1116" s="457">
        <v>0</v>
      </c>
      <c r="DD1116" s="458">
        <v>125252</v>
      </c>
      <c r="DE1116" s="459">
        <v>0</v>
      </c>
      <c r="DF1116" s="357">
        <v>41750.666666666664</v>
      </c>
    </row>
    <row r="1117" spans="1:110" ht="35.25" customHeight="1" x14ac:dyDescent="0.25">
      <c r="A1117" s="401" t="s">
        <v>56</v>
      </c>
      <c r="B1117" s="48" t="s">
        <v>57</v>
      </c>
      <c r="C1117" s="48" t="s">
        <v>1464</v>
      </c>
      <c r="D1117" s="145" t="s">
        <v>1834</v>
      </c>
      <c r="E1117" s="145" t="s">
        <v>1508</v>
      </c>
      <c r="F1117" s="145" t="s">
        <v>1838</v>
      </c>
      <c r="G1117" s="14" t="s">
        <v>1508</v>
      </c>
      <c r="H1117" s="22" t="s">
        <v>1979</v>
      </c>
      <c r="I1117" s="145" t="s">
        <v>1975</v>
      </c>
      <c r="J1117" s="426">
        <v>11.797344460513136</v>
      </c>
      <c r="K1117" s="426">
        <v>6.5270833197569997</v>
      </c>
      <c r="L1117" s="488">
        <v>351.6</v>
      </c>
      <c r="M1117" s="498"/>
      <c r="N1117" s="498"/>
      <c r="O1117" s="498"/>
      <c r="P1117" s="498"/>
      <c r="Q1117" s="498"/>
      <c r="R1117" s="498"/>
      <c r="S1117" s="498"/>
      <c r="T1117" s="498"/>
      <c r="U1117" s="498"/>
      <c r="V1117" s="498"/>
      <c r="W1117" s="498"/>
      <c r="X1117" s="498"/>
      <c r="Y1117" s="498"/>
      <c r="Z1117" s="498"/>
      <c r="AA1117" s="498"/>
      <c r="AB1117" s="498"/>
      <c r="AC1117" s="498">
        <v>6</v>
      </c>
      <c r="AD1117" s="498">
        <v>6</v>
      </c>
      <c r="AE1117" s="498"/>
      <c r="AF1117" s="498"/>
      <c r="AG1117" s="585"/>
      <c r="AH1117" s="498"/>
      <c r="AI1117" s="498">
        <f t="shared" si="89"/>
        <v>6</v>
      </c>
      <c r="AJ1117" s="498">
        <f t="shared" si="90"/>
        <v>6</v>
      </c>
      <c r="AK1117" s="498"/>
      <c r="AL1117" s="498"/>
      <c r="AM1117" s="498"/>
      <c r="AN1117" s="498"/>
      <c r="AO1117" s="498"/>
      <c r="AP1117" s="498"/>
      <c r="AQ1117" s="498"/>
      <c r="AR1117" s="498"/>
      <c r="AS1117" s="498"/>
      <c r="AT1117" s="498"/>
      <c r="AU1117" s="498"/>
      <c r="AV1117" s="498"/>
      <c r="AW1117" s="498"/>
      <c r="AX1117" s="498"/>
      <c r="AY1117" s="498"/>
      <c r="AZ1117" s="498"/>
      <c r="BA1117" s="498">
        <v>1044.8800000000001</v>
      </c>
      <c r="BB1117" s="498">
        <v>1044.8800000000001</v>
      </c>
      <c r="BC1117" s="498"/>
      <c r="BD1117" s="498"/>
      <c r="BE1117" s="498"/>
      <c r="BF1117" s="498"/>
      <c r="BG1117" s="256">
        <f t="shared" si="91"/>
        <v>1044.8800000000001</v>
      </c>
      <c r="BH1117" s="26">
        <f t="shared" si="92"/>
        <v>1044.8800000000001</v>
      </c>
      <c r="BI1117" s="514">
        <f t="shared" si="88"/>
        <v>0.18299124343257445</v>
      </c>
      <c r="BJ1117" s="515">
        <v>0</v>
      </c>
      <c r="BK1117" s="515">
        <v>0</v>
      </c>
      <c r="BL1117" s="515">
        <v>0</v>
      </c>
      <c r="BM1117" s="515">
        <v>0</v>
      </c>
      <c r="BN1117" s="515">
        <v>0</v>
      </c>
      <c r="BO1117" s="515">
        <v>0</v>
      </c>
      <c r="BP1117" s="515">
        <v>0</v>
      </c>
      <c r="BQ1117" s="515">
        <v>0</v>
      </c>
      <c r="BR1117" s="515">
        <v>0</v>
      </c>
      <c r="BS1117" s="515">
        <v>0</v>
      </c>
      <c r="BT1117" s="515">
        <v>0</v>
      </c>
      <c r="BU1117" s="515">
        <v>0</v>
      </c>
      <c r="BV1117" s="515">
        <v>0</v>
      </c>
      <c r="BW1117" s="515">
        <v>0</v>
      </c>
      <c r="BX1117" s="515">
        <v>0</v>
      </c>
      <c r="BY1117" s="515">
        <v>0</v>
      </c>
      <c r="BZ1117" s="515">
        <v>1226521.9392000001</v>
      </c>
      <c r="CA1117" s="515">
        <v>1226521.9392000001</v>
      </c>
      <c r="CB1117" s="515">
        <v>0</v>
      </c>
      <c r="CC1117" s="515">
        <v>0</v>
      </c>
      <c r="CD1117" s="515">
        <v>0</v>
      </c>
      <c r="CE1117" s="515">
        <v>0</v>
      </c>
      <c r="CF1117" s="515">
        <v>1226521.9392000001</v>
      </c>
      <c r="CG1117" s="516">
        <v>1226521.9392000001</v>
      </c>
      <c r="CH1117" s="501">
        <v>28119544.721334003</v>
      </c>
      <c r="CI1117" s="501">
        <v>28119544.721334003</v>
      </c>
      <c r="CJ1117" s="501">
        <v>33105690.7956324</v>
      </c>
      <c r="CK1117" s="257" t="s">
        <v>1976</v>
      </c>
      <c r="CL1117" s="108">
        <v>4.8499999999999996</v>
      </c>
      <c r="CM1117" s="245">
        <v>4.8499999999999996</v>
      </c>
      <c r="CN1117" s="109">
        <v>5.71</v>
      </c>
      <c r="CO1117" s="436"/>
      <c r="CP1117" s="436"/>
      <c r="CQ1117" s="436"/>
      <c r="CR1117" s="273"/>
      <c r="CS1117" s="447">
        <v>377.54236188751111</v>
      </c>
      <c r="CT1117" s="448">
        <v>197.53856592072577</v>
      </c>
      <c r="CU1117" s="441">
        <v>0.73676413275309072</v>
      </c>
      <c r="CV1117" s="442">
        <v>0.70354942338179782</v>
      </c>
      <c r="CW1117" s="450" t="s">
        <v>2227</v>
      </c>
      <c r="CX1117" s="242"/>
      <c r="CY1117" s="436"/>
      <c r="CZ1117" s="436"/>
      <c r="DA1117" s="437"/>
      <c r="DB1117" s="438"/>
      <c r="DC1117" s="457">
        <v>0</v>
      </c>
      <c r="DD1117" s="458">
        <v>0</v>
      </c>
      <c r="DE1117" s="459">
        <v>0</v>
      </c>
      <c r="DF1117" s="357">
        <v>0</v>
      </c>
    </row>
    <row r="1118" spans="1:110" ht="35.25" customHeight="1" x14ac:dyDescent="0.25">
      <c r="A1118" s="401" t="s">
        <v>56</v>
      </c>
      <c r="B1118" s="48" t="s">
        <v>57</v>
      </c>
      <c r="C1118" s="48" t="s">
        <v>1464</v>
      </c>
      <c r="D1118" s="145" t="s">
        <v>1834</v>
      </c>
      <c r="E1118" s="145" t="s">
        <v>1508</v>
      </c>
      <c r="F1118" s="145" t="s">
        <v>1839</v>
      </c>
      <c r="G1118" s="14" t="s">
        <v>1508</v>
      </c>
      <c r="H1118" s="22" t="s">
        <v>1978</v>
      </c>
      <c r="I1118" s="145" t="s">
        <v>1975</v>
      </c>
      <c r="J1118" s="426">
        <v>11.774481389853227</v>
      </c>
      <c r="K1118" s="426">
        <v>25.906628733992999</v>
      </c>
      <c r="L1118" s="488">
        <v>1417.4</v>
      </c>
      <c r="M1118" s="498"/>
      <c r="N1118" s="498"/>
      <c r="O1118" s="498"/>
      <c r="P1118" s="498"/>
      <c r="Q1118" s="498"/>
      <c r="R1118" s="498"/>
      <c r="S1118" s="498"/>
      <c r="T1118" s="498"/>
      <c r="U1118" s="498"/>
      <c r="V1118" s="498"/>
      <c r="W1118" s="498"/>
      <c r="X1118" s="498"/>
      <c r="Y1118" s="498"/>
      <c r="Z1118" s="498"/>
      <c r="AA1118" s="498"/>
      <c r="AB1118" s="498"/>
      <c r="AC1118" s="498">
        <v>73</v>
      </c>
      <c r="AD1118" s="498">
        <v>73</v>
      </c>
      <c r="AE1118" s="498"/>
      <c r="AF1118" s="498"/>
      <c r="AG1118" s="585"/>
      <c r="AH1118" s="498"/>
      <c r="AI1118" s="498">
        <f t="shared" si="89"/>
        <v>73</v>
      </c>
      <c r="AJ1118" s="498">
        <f t="shared" si="90"/>
        <v>73</v>
      </c>
      <c r="AK1118" s="498"/>
      <c r="AL1118" s="498"/>
      <c r="AM1118" s="498"/>
      <c r="AN1118" s="498"/>
      <c r="AO1118" s="498"/>
      <c r="AP1118" s="498"/>
      <c r="AQ1118" s="498"/>
      <c r="AR1118" s="498"/>
      <c r="AS1118" s="498"/>
      <c r="AT1118" s="498"/>
      <c r="AU1118" s="498"/>
      <c r="AV1118" s="498"/>
      <c r="AW1118" s="498"/>
      <c r="AX1118" s="498"/>
      <c r="AY1118" s="498"/>
      <c r="AZ1118" s="498"/>
      <c r="BA1118" s="498">
        <v>598.71</v>
      </c>
      <c r="BB1118" s="498">
        <v>598.71</v>
      </c>
      <c r="BC1118" s="498"/>
      <c r="BD1118" s="498"/>
      <c r="BE1118" s="498"/>
      <c r="BF1118" s="498"/>
      <c r="BG1118" s="256">
        <f t="shared" si="91"/>
        <v>598.71</v>
      </c>
      <c r="BH1118" s="26">
        <f t="shared" si="92"/>
        <v>598.71</v>
      </c>
      <c r="BI1118" s="514">
        <f t="shared" si="88"/>
        <v>6.4101713062098511E-2</v>
      </c>
      <c r="BJ1118" s="515">
        <v>0</v>
      </c>
      <c r="BK1118" s="515">
        <v>0</v>
      </c>
      <c r="BL1118" s="515">
        <v>0</v>
      </c>
      <c r="BM1118" s="515">
        <v>0</v>
      </c>
      <c r="BN1118" s="515">
        <v>0</v>
      </c>
      <c r="BO1118" s="515">
        <v>0</v>
      </c>
      <c r="BP1118" s="515">
        <v>0</v>
      </c>
      <c r="BQ1118" s="515">
        <v>0</v>
      </c>
      <c r="BR1118" s="515">
        <v>0</v>
      </c>
      <c r="BS1118" s="515">
        <v>0</v>
      </c>
      <c r="BT1118" s="515">
        <v>0</v>
      </c>
      <c r="BU1118" s="515">
        <v>0</v>
      </c>
      <c r="BV1118" s="515">
        <v>0</v>
      </c>
      <c r="BW1118" s="515">
        <v>0</v>
      </c>
      <c r="BX1118" s="515">
        <v>0</v>
      </c>
      <c r="BY1118" s="515">
        <v>0</v>
      </c>
      <c r="BZ1118" s="515">
        <v>702789.74640000006</v>
      </c>
      <c r="CA1118" s="515">
        <v>702789.74640000006</v>
      </c>
      <c r="CB1118" s="515">
        <v>0</v>
      </c>
      <c r="CC1118" s="515">
        <v>0</v>
      </c>
      <c r="CD1118" s="515">
        <v>0</v>
      </c>
      <c r="CE1118" s="515">
        <v>0</v>
      </c>
      <c r="CF1118" s="515">
        <v>702789.74640000006</v>
      </c>
      <c r="CG1118" s="516">
        <v>702789.74640000006</v>
      </c>
      <c r="CH1118" s="501">
        <v>34029964.428732008</v>
      </c>
      <c r="CI1118" s="501">
        <v>34029964.428732008</v>
      </c>
      <c r="CJ1118" s="501">
        <v>37569724.322027996</v>
      </c>
      <c r="CK1118" s="257" t="s">
        <v>1976</v>
      </c>
      <c r="CL1118" s="108">
        <v>8.4600000000000009</v>
      </c>
      <c r="CM1118" s="245">
        <v>8.4600000000000009</v>
      </c>
      <c r="CN1118" s="109">
        <v>9.34</v>
      </c>
      <c r="CO1118" s="436"/>
      <c r="CP1118" s="436"/>
      <c r="CQ1118" s="436"/>
      <c r="CR1118" s="273"/>
      <c r="CS1118" s="447">
        <v>534.332301626603</v>
      </c>
      <c r="CT1118" s="448">
        <v>426.36829315800742</v>
      </c>
      <c r="CU1118" s="441">
        <v>1.9078585443891563</v>
      </c>
      <c r="CV1118" s="442">
        <v>1.8666917601031059</v>
      </c>
      <c r="CW1118" s="450" t="s">
        <v>2218</v>
      </c>
      <c r="CX1118" s="242"/>
      <c r="CY1118" s="436"/>
      <c r="CZ1118" s="436"/>
      <c r="DA1118" s="437"/>
      <c r="DB1118" s="438"/>
      <c r="DC1118" s="457">
        <v>77977</v>
      </c>
      <c r="DD1118" s="458">
        <v>1289378</v>
      </c>
      <c r="DE1118" s="459">
        <v>230022</v>
      </c>
      <c r="DF1118" s="357">
        <v>532459</v>
      </c>
    </row>
    <row r="1119" spans="1:110" ht="35.25" customHeight="1" x14ac:dyDescent="0.25">
      <c r="A1119" s="401" t="s">
        <v>56</v>
      </c>
      <c r="B1119" s="48" t="s">
        <v>57</v>
      </c>
      <c r="C1119" s="48" t="s">
        <v>1464</v>
      </c>
      <c r="D1119" s="145" t="s">
        <v>1840</v>
      </c>
      <c r="E1119" s="145" t="s">
        <v>1498</v>
      </c>
      <c r="F1119" s="145" t="s">
        <v>1841</v>
      </c>
      <c r="G1119" s="14" t="s">
        <v>1498</v>
      </c>
      <c r="H1119" s="22" t="s">
        <v>1978</v>
      </c>
      <c r="I1119" s="145" t="s">
        <v>1981</v>
      </c>
      <c r="J1119" s="426">
        <v>2.6515619402910429</v>
      </c>
      <c r="K1119" s="426">
        <v>7.1982954395730001</v>
      </c>
      <c r="L1119" s="488">
        <v>587.79999999999995</v>
      </c>
      <c r="M1119" s="498"/>
      <c r="N1119" s="498"/>
      <c r="O1119" s="498"/>
      <c r="P1119" s="498"/>
      <c r="Q1119" s="498"/>
      <c r="R1119" s="498"/>
      <c r="S1119" s="498"/>
      <c r="T1119" s="498"/>
      <c r="U1119" s="498"/>
      <c r="V1119" s="498"/>
      <c r="W1119" s="498"/>
      <c r="X1119" s="498"/>
      <c r="Y1119" s="498"/>
      <c r="Z1119" s="498"/>
      <c r="AA1119" s="498"/>
      <c r="AB1119" s="498"/>
      <c r="AC1119" s="498">
        <v>11</v>
      </c>
      <c r="AD1119" s="498">
        <v>11</v>
      </c>
      <c r="AE1119" s="498"/>
      <c r="AF1119" s="498"/>
      <c r="AG1119" s="585"/>
      <c r="AH1119" s="498"/>
      <c r="AI1119" s="498">
        <f t="shared" si="89"/>
        <v>11</v>
      </c>
      <c r="AJ1119" s="498">
        <f t="shared" si="90"/>
        <v>11</v>
      </c>
      <c r="AK1119" s="498"/>
      <c r="AL1119" s="498"/>
      <c r="AM1119" s="498"/>
      <c r="AN1119" s="498"/>
      <c r="AO1119" s="498"/>
      <c r="AP1119" s="498"/>
      <c r="AQ1119" s="498"/>
      <c r="AR1119" s="498"/>
      <c r="AS1119" s="498"/>
      <c r="AT1119" s="498"/>
      <c r="AU1119" s="498"/>
      <c r="AV1119" s="498"/>
      <c r="AW1119" s="498"/>
      <c r="AX1119" s="498"/>
      <c r="AY1119" s="498"/>
      <c r="AZ1119" s="498"/>
      <c r="BA1119" s="498">
        <v>147.03</v>
      </c>
      <c r="BB1119" s="498">
        <v>147.03</v>
      </c>
      <c r="BC1119" s="498"/>
      <c r="BD1119" s="498"/>
      <c r="BE1119" s="498"/>
      <c r="BF1119" s="498"/>
      <c r="BG1119" s="256">
        <f t="shared" si="91"/>
        <v>147.03</v>
      </c>
      <c r="BH1119" s="26">
        <f t="shared" si="92"/>
        <v>147.03</v>
      </c>
      <c r="BI1119" s="514">
        <f t="shared" si="88"/>
        <v>6.7755760368663598E-2</v>
      </c>
      <c r="BJ1119" s="515">
        <v>0</v>
      </c>
      <c r="BK1119" s="515">
        <v>0</v>
      </c>
      <c r="BL1119" s="515">
        <v>0</v>
      </c>
      <c r="BM1119" s="515">
        <v>0</v>
      </c>
      <c r="BN1119" s="515">
        <v>0</v>
      </c>
      <c r="BO1119" s="515">
        <v>0</v>
      </c>
      <c r="BP1119" s="515">
        <v>0</v>
      </c>
      <c r="BQ1119" s="515">
        <v>0</v>
      </c>
      <c r="BR1119" s="515">
        <v>0</v>
      </c>
      <c r="BS1119" s="515">
        <v>0</v>
      </c>
      <c r="BT1119" s="515">
        <v>0</v>
      </c>
      <c r="BU1119" s="515">
        <v>0</v>
      </c>
      <c r="BV1119" s="515">
        <v>0</v>
      </c>
      <c r="BW1119" s="515">
        <v>0</v>
      </c>
      <c r="BX1119" s="515">
        <v>0</v>
      </c>
      <c r="BY1119" s="515">
        <v>0</v>
      </c>
      <c r="BZ1119" s="515">
        <v>172589.69520000002</v>
      </c>
      <c r="CA1119" s="515">
        <v>172589.69520000002</v>
      </c>
      <c r="CB1119" s="515">
        <v>0</v>
      </c>
      <c r="CC1119" s="515">
        <v>0</v>
      </c>
      <c r="CD1119" s="515">
        <v>0</v>
      </c>
      <c r="CE1119" s="515">
        <v>0</v>
      </c>
      <c r="CF1119" s="515">
        <v>172589.69520000002</v>
      </c>
      <c r="CG1119" s="516">
        <v>172589.69520000002</v>
      </c>
      <c r="CH1119" s="501">
        <v>7358400.0000000009</v>
      </c>
      <c r="CI1119" s="501">
        <v>7358400.0000000009</v>
      </c>
      <c r="CJ1119" s="501">
        <v>7603680</v>
      </c>
      <c r="CK1119" s="257" t="s">
        <v>1976</v>
      </c>
      <c r="CL1119" s="108">
        <v>2.1</v>
      </c>
      <c r="CM1119" s="245">
        <v>2.1</v>
      </c>
      <c r="CN1119" s="109">
        <v>2.17</v>
      </c>
      <c r="CO1119" s="436"/>
      <c r="CP1119" s="436"/>
      <c r="CQ1119" s="436"/>
      <c r="CR1119" s="273"/>
      <c r="CS1119" s="447">
        <v>247.03838032158538</v>
      </c>
      <c r="CT1119" s="448">
        <v>246.74589132541902</v>
      </c>
      <c r="CU1119" s="441">
        <v>0.93528519860860315</v>
      </c>
      <c r="CV1119" s="442">
        <v>0.93471725881022161</v>
      </c>
      <c r="CW1119" s="450" t="s">
        <v>2223</v>
      </c>
      <c r="CX1119" s="242"/>
      <c r="CY1119" s="436"/>
      <c r="CZ1119" s="436"/>
      <c r="DA1119" s="437"/>
      <c r="DB1119" s="438"/>
      <c r="DC1119" s="457">
        <v>0</v>
      </c>
      <c r="DD1119" s="458">
        <v>180554</v>
      </c>
      <c r="DE1119" s="459">
        <v>178620</v>
      </c>
      <c r="DF1119" s="357">
        <v>119724.66666666667</v>
      </c>
    </row>
    <row r="1120" spans="1:110" ht="35.25" customHeight="1" x14ac:dyDescent="0.25">
      <c r="A1120" s="401" t="s">
        <v>56</v>
      </c>
      <c r="B1120" s="48" t="s">
        <v>57</v>
      </c>
      <c r="C1120" s="48" t="s">
        <v>1464</v>
      </c>
      <c r="D1120" s="145" t="s">
        <v>1840</v>
      </c>
      <c r="E1120" s="145" t="s">
        <v>1498</v>
      </c>
      <c r="F1120" s="145" t="s">
        <v>1842</v>
      </c>
      <c r="G1120" s="14" t="s">
        <v>1498</v>
      </c>
      <c r="H1120" s="22" t="s">
        <v>1978</v>
      </c>
      <c r="I1120" s="145" t="s">
        <v>1981</v>
      </c>
      <c r="J1120" s="426">
        <v>1.9814661238587958</v>
      </c>
      <c r="K1120" s="426">
        <v>2.0821969653660002</v>
      </c>
      <c r="L1120" s="488">
        <v>204.6</v>
      </c>
      <c r="M1120" s="498"/>
      <c r="N1120" s="498"/>
      <c r="O1120" s="498"/>
      <c r="P1120" s="498"/>
      <c r="Q1120" s="498"/>
      <c r="R1120" s="498"/>
      <c r="S1120" s="498"/>
      <c r="T1120" s="498"/>
      <c r="U1120" s="498"/>
      <c r="V1120" s="498"/>
      <c r="W1120" s="498"/>
      <c r="X1120" s="498"/>
      <c r="Y1120" s="498"/>
      <c r="Z1120" s="498"/>
      <c r="AA1120" s="498"/>
      <c r="AB1120" s="498"/>
      <c r="AC1120" s="498">
        <v>1</v>
      </c>
      <c r="AD1120" s="498">
        <v>1</v>
      </c>
      <c r="AE1120" s="498"/>
      <c r="AF1120" s="498"/>
      <c r="AG1120" s="585"/>
      <c r="AH1120" s="498"/>
      <c r="AI1120" s="498">
        <f t="shared" si="89"/>
        <v>1</v>
      </c>
      <c r="AJ1120" s="498">
        <f t="shared" si="90"/>
        <v>1</v>
      </c>
      <c r="AK1120" s="498"/>
      <c r="AL1120" s="498"/>
      <c r="AM1120" s="498"/>
      <c r="AN1120" s="498"/>
      <c r="AO1120" s="498"/>
      <c r="AP1120" s="498"/>
      <c r="AQ1120" s="498"/>
      <c r="AR1120" s="498"/>
      <c r="AS1120" s="498"/>
      <c r="AT1120" s="498"/>
      <c r="AU1120" s="498"/>
      <c r="AV1120" s="498"/>
      <c r="AW1120" s="498"/>
      <c r="AX1120" s="498"/>
      <c r="AY1120" s="498"/>
      <c r="AZ1120" s="498"/>
      <c r="BA1120" s="498">
        <v>9</v>
      </c>
      <c r="BB1120" s="498">
        <v>9</v>
      </c>
      <c r="BC1120" s="498"/>
      <c r="BD1120" s="498"/>
      <c r="BE1120" s="498"/>
      <c r="BF1120" s="498"/>
      <c r="BG1120" s="256">
        <f t="shared" si="91"/>
        <v>9</v>
      </c>
      <c r="BH1120" s="26">
        <f t="shared" si="92"/>
        <v>9</v>
      </c>
      <c r="BI1120" s="514">
        <f t="shared" si="88"/>
        <v>7.7586206896551723E-3</v>
      </c>
      <c r="BJ1120" s="515">
        <v>0</v>
      </c>
      <c r="BK1120" s="515">
        <v>0</v>
      </c>
      <c r="BL1120" s="515">
        <v>0</v>
      </c>
      <c r="BM1120" s="515">
        <v>0</v>
      </c>
      <c r="BN1120" s="515">
        <v>0</v>
      </c>
      <c r="BO1120" s="515">
        <v>0</v>
      </c>
      <c r="BP1120" s="515">
        <v>0</v>
      </c>
      <c r="BQ1120" s="515">
        <v>0</v>
      </c>
      <c r="BR1120" s="515">
        <v>0</v>
      </c>
      <c r="BS1120" s="515">
        <v>0</v>
      </c>
      <c r="BT1120" s="515">
        <v>0</v>
      </c>
      <c r="BU1120" s="515">
        <v>0</v>
      </c>
      <c r="BV1120" s="515">
        <v>0</v>
      </c>
      <c r="BW1120" s="515">
        <v>0</v>
      </c>
      <c r="BX1120" s="515">
        <v>0</v>
      </c>
      <c r="BY1120" s="515">
        <v>0</v>
      </c>
      <c r="BZ1120" s="515">
        <v>10564.560000000001</v>
      </c>
      <c r="CA1120" s="515">
        <v>10564.560000000001</v>
      </c>
      <c r="CB1120" s="515">
        <v>0</v>
      </c>
      <c r="CC1120" s="515">
        <v>0</v>
      </c>
      <c r="CD1120" s="515">
        <v>0</v>
      </c>
      <c r="CE1120" s="515">
        <v>0</v>
      </c>
      <c r="CF1120" s="515">
        <v>10564.560000000001</v>
      </c>
      <c r="CG1120" s="516">
        <v>10564.560000000001</v>
      </c>
      <c r="CH1120" s="501">
        <v>3749280</v>
      </c>
      <c r="CI1120" s="501">
        <v>3749280</v>
      </c>
      <c r="CJ1120" s="501">
        <v>4064640</v>
      </c>
      <c r="CK1120" s="257" t="s">
        <v>1976</v>
      </c>
      <c r="CL1120" s="108">
        <v>1.07</v>
      </c>
      <c r="CM1120" s="245">
        <v>1.07</v>
      </c>
      <c r="CN1120" s="109">
        <v>1.1599999999999999</v>
      </c>
      <c r="CO1120" s="436"/>
      <c r="CP1120" s="436"/>
      <c r="CQ1120" s="436"/>
      <c r="CR1120" s="273"/>
      <c r="CS1120" s="447">
        <v>49.703928655002841</v>
      </c>
      <c r="CT1120" s="448">
        <v>49.703928655002841</v>
      </c>
      <c r="CU1120" s="441">
        <v>0.72958814087252621</v>
      </c>
      <c r="CV1120" s="442">
        <v>0.72958814087252621</v>
      </c>
      <c r="CW1120" s="450" t="s">
        <v>2208</v>
      </c>
      <c r="CX1120" s="242"/>
      <c r="CY1120" s="436"/>
      <c r="CZ1120" s="436"/>
      <c r="DA1120" s="437"/>
      <c r="DB1120" s="438"/>
      <c r="DC1120" s="457">
        <v>0</v>
      </c>
      <c r="DD1120" s="458">
        <v>7452</v>
      </c>
      <c r="DE1120" s="459">
        <v>0</v>
      </c>
      <c r="DF1120" s="357">
        <v>2484</v>
      </c>
    </row>
    <row r="1121" spans="1:110" ht="35.25" customHeight="1" x14ac:dyDescent="0.25">
      <c r="A1121" s="401" t="s">
        <v>56</v>
      </c>
      <c r="B1121" s="48" t="s">
        <v>57</v>
      </c>
      <c r="C1121" s="48" t="s">
        <v>1464</v>
      </c>
      <c r="D1121" s="145" t="s">
        <v>1840</v>
      </c>
      <c r="E1121" s="145" t="s">
        <v>1498</v>
      </c>
      <c r="F1121" s="145" t="s">
        <v>1843</v>
      </c>
      <c r="G1121" s="14" t="s">
        <v>1498</v>
      </c>
      <c r="H1121" s="22" t="s">
        <v>1979</v>
      </c>
      <c r="I1121" s="145" t="s">
        <v>1981</v>
      </c>
      <c r="J1121" s="426">
        <v>2.5506873012582316</v>
      </c>
      <c r="K1121" s="426">
        <v>3.8285984768849999</v>
      </c>
      <c r="L1121" s="488">
        <v>247.8</v>
      </c>
      <c r="M1121" s="498"/>
      <c r="N1121" s="498"/>
      <c r="O1121" s="498"/>
      <c r="P1121" s="498"/>
      <c r="Q1121" s="498"/>
      <c r="R1121" s="498"/>
      <c r="S1121" s="498"/>
      <c r="T1121" s="498"/>
      <c r="U1121" s="498"/>
      <c r="V1121" s="498"/>
      <c r="W1121" s="498"/>
      <c r="X1121" s="498"/>
      <c r="Y1121" s="498"/>
      <c r="Z1121" s="498"/>
      <c r="AA1121" s="498"/>
      <c r="AB1121" s="498"/>
      <c r="AC1121" s="498">
        <v>14</v>
      </c>
      <c r="AD1121" s="498">
        <v>14</v>
      </c>
      <c r="AE1121" s="498"/>
      <c r="AF1121" s="498"/>
      <c r="AG1121" s="585"/>
      <c r="AH1121" s="498"/>
      <c r="AI1121" s="498">
        <f t="shared" si="89"/>
        <v>14</v>
      </c>
      <c r="AJ1121" s="498">
        <f t="shared" si="90"/>
        <v>14</v>
      </c>
      <c r="AK1121" s="498"/>
      <c r="AL1121" s="498"/>
      <c r="AM1121" s="498"/>
      <c r="AN1121" s="498"/>
      <c r="AO1121" s="498"/>
      <c r="AP1121" s="498"/>
      <c r="AQ1121" s="498"/>
      <c r="AR1121" s="498"/>
      <c r="AS1121" s="498"/>
      <c r="AT1121" s="498"/>
      <c r="AU1121" s="498"/>
      <c r="AV1121" s="498"/>
      <c r="AW1121" s="498"/>
      <c r="AX1121" s="498"/>
      <c r="AY1121" s="498"/>
      <c r="AZ1121" s="498"/>
      <c r="BA1121" s="498">
        <v>77.91</v>
      </c>
      <c r="BB1121" s="498">
        <v>77.91</v>
      </c>
      <c r="BC1121" s="498"/>
      <c r="BD1121" s="498"/>
      <c r="BE1121" s="498"/>
      <c r="BF1121" s="498"/>
      <c r="BG1121" s="256">
        <f t="shared" si="91"/>
        <v>77.91</v>
      </c>
      <c r="BH1121" s="26">
        <f t="shared" si="92"/>
        <v>77.91</v>
      </c>
      <c r="BI1121" s="514">
        <f t="shared" si="88"/>
        <v>4.4016949152542367E-2</v>
      </c>
      <c r="BJ1121" s="515">
        <v>0</v>
      </c>
      <c r="BK1121" s="515">
        <v>0</v>
      </c>
      <c r="BL1121" s="515">
        <v>0</v>
      </c>
      <c r="BM1121" s="515">
        <v>0</v>
      </c>
      <c r="BN1121" s="515">
        <v>0</v>
      </c>
      <c r="BO1121" s="515">
        <v>0</v>
      </c>
      <c r="BP1121" s="515">
        <v>0</v>
      </c>
      <c r="BQ1121" s="515">
        <v>0</v>
      </c>
      <c r="BR1121" s="515">
        <v>0</v>
      </c>
      <c r="BS1121" s="515">
        <v>0</v>
      </c>
      <c r="BT1121" s="515">
        <v>0</v>
      </c>
      <c r="BU1121" s="515">
        <v>0</v>
      </c>
      <c r="BV1121" s="515">
        <v>0</v>
      </c>
      <c r="BW1121" s="515">
        <v>0</v>
      </c>
      <c r="BX1121" s="515">
        <v>0</v>
      </c>
      <c r="BY1121" s="515">
        <v>0</v>
      </c>
      <c r="BZ1121" s="515">
        <v>91453.874400000001</v>
      </c>
      <c r="CA1121" s="515">
        <v>91453.874400000001</v>
      </c>
      <c r="CB1121" s="515">
        <v>0</v>
      </c>
      <c r="CC1121" s="515">
        <v>0</v>
      </c>
      <c r="CD1121" s="515">
        <v>0</v>
      </c>
      <c r="CE1121" s="515">
        <v>0</v>
      </c>
      <c r="CF1121" s="515">
        <v>91453.874400000001</v>
      </c>
      <c r="CG1121" s="516">
        <v>91453.874400000001</v>
      </c>
      <c r="CH1121" s="501">
        <v>6202080.0000000009</v>
      </c>
      <c r="CI1121" s="501">
        <v>6202080.0000000009</v>
      </c>
      <c r="CJ1121" s="501">
        <v>6202080.0000000009</v>
      </c>
      <c r="CK1121" s="257" t="s">
        <v>1976</v>
      </c>
      <c r="CL1121" s="108">
        <v>1.77</v>
      </c>
      <c r="CM1121" s="245">
        <v>1.77</v>
      </c>
      <c r="CN1121" s="109">
        <v>1.77</v>
      </c>
      <c r="CO1121" s="436"/>
      <c r="CP1121" s="436"/>
      <c r="CQ1121" s="436"/>
      <c r="CR1121" s="273"/>
      <c r="CS1121" s="447">
        <v>939.61467403959648</v>
      </c>
      <c r="CT1121" s="448">
        <v>259.38998517313161</v>
      </c>
      <c r="CU1121" s="441">
        <v>0.66249930930547019</v>
      </c>
      <c r="CV1121" s="442">
        <v>0.48490092383624733</v>
      </c>
      <c r="CW1121" s="450" t="s">
        <v>2297</v>
      </c>
      <c r="CX1121" s="242"/>
      <c r="CY1121" s="436"/>
      <c r="CZ1121" s="436"/>
      <c r="DA1121" s="437"/>
      <c r="DB1121" s="438"/>
      <c r="DC1121" s="457">
        <v>0</v>
      </c>
      <c r="DD1121" s="458">
        <v>0</v>
      </c>
      <c r="DE1121" s="459">
        <v>0</v>
      </c>
      <c r="DF1121" s="357">
        <v>0</v>
      </c>
    </row>
    <row r="1122" spans="1:110" ht="35.25" customHeight="1" x14ac:dyDescent="0.25">
      <c r="A1122" s="401" t="s">
        <v>56</v>
      </c>
      <c r="B1122" s="48" t="s">
        <v>57</v>
      </c>
      <c r="C1122" s="48" t="s">
        <v>1464</v>
      </c>
      <c r="D1122" s="145" t="s">
        <v>1844</v>
      </c>
      <c r="E1122" s="145" t="s">
        <v>1844</v>
      </c>
      <c r="F1122" s="145" t="s">
        <v>1845</v>
      </c>
      <c r="G1122" s="14" t="s">
        <v>1473</v>
      </c>
      <c r="H1122" s="22" t="s">
        <v>1979</v>
      </c>
      <c r="I1122" s="145" t="s">
        <v>1987</v>
      </c>
      <c r="J1122" s="426">
        <v>0</v>
      </c>
      <c r="K1122" s="426">
        <v>0.30208333270499999</v>
      </c>
      <c r="L1122" s="488">
        <v>9</v>
      </c>
      <c r="M1122" s="593"/>
      <c r="N1122" s="593"/>
      <c r="O1122" s="593"/>
      <c r="P1122" s="593"/>
      <c r="Q1122" s="593"/>
      <c r="R1122" s="593"/>
      <c r="S1122" s="593"/>
      <c r="T1122" s="593"/>
      <c r="U1122" s="593"/>
      <c r="V1122" s="593"/>
      <c r="W1122" s="593"/>
      <c r="X1122" s="593"/>
      <c r="Y1122" s="593"/>
      <c r="Z1122" s="593"/>
      <c r="AA1122" s="593"/>
      <c r="AB1122" s="593"/>
      <c r="AC1122" s="593"/>
      <c r="AD1122" s="593"/>
      <c r="AE1122" s="593"/>
      <c r="AF1122" s="593"/>
      <c r="AG1122" s="594"/>
      <c r="AH1122" s="593"/>
      <c r="AI1122" s="593">
        <f t="shared" si="89"/>
        <v>0</v>
      </c>
      <c r="AJ1122" s="593">
        <f t="shared" si="90"/>
        <v>0</v>
      </c>
      <c r="AK1122" s="593"/>
      <c r="AL1122" s="593"/>
      <c r="AM1122" s="593"/>
      <c r="AN1122" s="593"/>
      <c r="AO1122" s="593"/>
      <c r="AP1122" s="593"/>
      <c r="AQ1122" s="593"/>
      <c r="AR1122" s="593"/>
      <c r="AS1122" s="593"/>
      <c r="AT1122" s="593"/>
      <c r="AU1122" s="593"/>
      <c r="AV1122" s="593"/>
      <c r="AW1122" s="593"/>
      <c r="AX1122" s="593"/>
      <c r="AY1122" s="593"/>
      <c r="AZ1122" s="593"/>
      <c r="BA1122" s="593"/>
      <c r="BB1122" s="593"/>
      <c r="BC1122" s="593"/>
      <c r="BD1122" s="593"/>
      <c r="BE1122" s="593"/>
      <c r="BF1122" s="593"/>
      <c r="BG1122" s="256">
        <f t="shared" si="91"/>
        <v>0</v>
      </c>
      <c r="BH1122" s="26">
        <f t="shared" si="92"/>
        <v>0</v>
      </c>
      <c r="BI1122" s="514">
        <f t="shared" si="88"/>
        <v>0</v>
      </c>
      <c r="BJ1122" s="515">
        <v>0</v>
      </c>
      <c r="BK1122" s="515">
        <v>0</v>
      </c>
      <c r="BL1122" s="515">
        <v>0</v>
      </c>
      <c r="BM1122" s="515">
        <v>0</v>
      </c>
      <c r="BN1122" s="515">
        <v>0</v>
      </c>
      <c r="BO1122" s="515">
        <v>0</v>
      </c>
      <c r="BP1122" s="515">
        <v>0</v>
      </c>
      <c r="BQ1122" s="515">
        <v>0</v>
      </c>
      <c r="BR1122" s="515">
        <v>0</v>
      </c>
      <c r="BS1122" s="515">
        <v>0</v>
      </c>
      <c r="BT1122" s="515">
        <v>0</v>
      </c>
      <c r="BU1122" s="515">
        <v>0</v>
      </c>
      <c r="BV1122" s="515">
        <v>0</v>
      </c>
      <c r="BW1122" s="515">
        <v>0</v>
      </c>
      <c r="BX1122" s="515">
        <v>0</v>
      </c>
      <c r="BY1122" s="515">
        <v>0</v>
      </c>
      <c r="BZ1122" s="515">
        <v>0</v>
      </c>
      <c r="CA1122" s="515">
        <v>0</v>
      </c>
      <c r="CB1122" s="515">
        <v>0</v>
      </c>
      <c r="CC1122" s="515">
        <v>0</v>
      </c>
      <c r="CD1122" s="515">
        <v>0</v>
      </c>
      <c r="CE1122" s="515">
        <v>0</v>
      </c>
      <c r="CF1122" s="515">
        <v>0</v>
      </c>
      <c r="CG1122" s="516">
        <v>0</v>
      </c>
      <c r="CH1122" s="501">
        <v>0</v>
      </c>
      <c r="CI1122" s="501">
        <v>0</v>
      </c>
      <c r="CJ1122" s="501">
        <v>0</v>
      </c>
      <c r="CK1122" s="257" t="s">
        <v>1976</v>
      </c>
      <c r="CL1122" s="108">
        <v>0</v>
      </c>
      <c r="CM1122" s="245">
        <v>0</v>
      </c>
      <c r="CN1122" s="109">
        <v>0</v>
      </c>
      <c r="CO1122" s="436"/>
      <c r="CP1122" s="436"/>
      <c r="CQ1122" s="436"/>
      <c r="CR1122" s="273"/>
      <c r="CS1122" s="447">
        <v>0</v>
      </c>
      <c r="CT1122" s="448">
        <v>0</v>
      </c>
      <c r="CU1122" s="441">
        <v>0</v>
      </c>
      <c r="CV1122" s="442">
        <v>0</v>
      </c>
      <c r="CW1122" s="450" t="s">
        <v>2217</v>
      </c>
      <c r="CX1122" s="242"/>
      <c r="CY1122" s="436"/>
      <c r="CZ1122" s="436"/>
      <c r="DA1122" s="437"/>
      <c r="DB1122" s="438"/>
      <c r="DC1122" s="457">
        <v>0</v>
      </c>
      <c r="DD1122" s="458">
        <v>0</v>
      </c>
      <c r="DE1122" s="459">
        <v>0</v>
      </c>
      <c r="DF1122" s="357">
        <v>0</v>
      </c>
    </row>
    <row r="1123" spans="1:110" ht="35.25" customHeight="1" x14ac:dyDescent="0.25">
      <c r="A1123" s="250" t="s">
        <v>1846</v>
      </c>
      <c r="B1123" s="629"/>
      <c r="C1123" s="630"/>
      <c r="D1123" s="630"/>
      <c r="E1123" s="630"/>
      <c r="F1123" s="630"/>
      <c r="G1123" s="640"/>
      <c r="H1123" s="57"/>
      <c r="I1123" s="57"/>
      <c r="J1123" s="57"/>
      <c r="K1123" s="57"/>
      <c r="L1123" s="57"/>
      <c r="M1123" s="591">
        <f>SUM(M9:M1122)</f>
        <v>5</v>
      </c>
      <c r="N1123" s="591">
        <f>SUM(N9:N1122)</f>
        <v>5</v>
      </c>
      <c r="O1123" s="591">
        <f t="shared" ref="O1123:R1123" si="93">SUM(O9:O1122)</f>
        <v>4</v>
      </c>
      <c r="P1123" s="591">
        <f t="shared" si="93"/>
        <v>4</v>
      </c>
      <c r="Q1123" s="591">
        <f>SUM(Q9:Q1122)</f>
        <v>2</v>
      </c>
      <c r="R1123" s="591">
        <f t="shared" si="93"/>
        <v>2</v>
      </c>
      <c r="S1123" s="591">
        <f t="shared" ref="S1123:AH1123" si="94">SUM(S9:S1122)</f>
        <v>10</v>
      </c>
      <c r="T1123" s="591">
        <f t="shared" si="94"/>
        <v>10</v>
      </c>
      <c r="U1123" s="591">
        <f t="shared" si="94"/>
        <v>7</v>
      </c>
      <c r="V1123" s="591">
        <f t="shared" si="94"/>
        <v>7</v>
      </c>
      <c r="W1123" s="591">
        <f t="shared" si="94"/>
        <v>1</v>
      </c>
      <c r="X1123" s="591">
        <f t="shared" si="94"/>
        <v>1</v>
      </c>
      <c r="Y1123" s="591">
        <f t="shared" si="94"/>
        <v>135</v>
      </c>
      <c r="Z1123" s="591">
        <f t="shared" si="94"/>
        <v>135</v>
      </c>
      <c r="AA1123" s="591">
        <f t="shared" si="94"/>
        <v>2</v>
      </c>
      <c r="AB1123" s="591">
        <f t="shared" si="94"/>
        <v>2</v>
      </c>
      <c r="AC1123" s="591">
        <f t="shared" si="94"/>
        <v>41296</v>
      </c>
      <c r="AD1123" s="591">
        <f t="shared" si="94"/>
        <v>41279</v>
      </c>
      <c r="AE1123" s="591">
        <f t="shared" si="94"/>
        <v>9</v>
      </c>
      <c r="AF1123" s="591">
        <f t="shared" si="94"/>
        <v>9</v>
      </c>
      <c r="AG1123" s="591">
        <f t="shared" si="94"/>
        <v>53</v>
      </c>
      <c r="AH1123" s="591">
        <f t="shared" si="94"/>
        <v>53</v>
      </c>
      <c r="AI1123" s="498">
        <f t="shared" si="89"/>
        <v>41524</v>
      </c>
      <c r="AJ1123" s="498">
        <f t="shared" si="90"/>
        <v>41507</v>
      </c>
      <c r="AK1123" s="591">
        <f t="shared" ref="AK1123:AP1123" si="95">SUM(AK9:AK1122)</f>
        <v>2450</v>
      </c>
      <c r="AL1123" s="591">
        <f>SUM(AL9:AL1122)</f>
        <v>2450</v>
      </c>
      <c r="AM1123" s="591">
        <f t="shared" si="95"/>
        <v>1670</v>
      </c>
      <c r="AN1123" s="591">
        <f t="shared" si="95"/>
        <v>1670</v>
      </c>
      <c r="AO1123" s="591">
        <f t="shared" si="95"/>
        <v>5350</v>
      </c>
      <c r="AP1123" s="591">
        <f t="shared" si="95"/>
        <v>5350</v>
      </c>
      <c r="AQ1123" s="591">
        <f t="shared" ref="AQ1123:AZ1123" si="96">SUM(AQ9:AQ1122)</f>
        <v>5087</v>
      </c>
      <c r="AR1123" s="591">
        <f t="shared" si="96"/>
        <v>5087</v>
      </c>
      <c r="AS1123" s="591">
        <f t="shared" si="96"/>
        <v>17230</v>
      </c>
      <c r="AT1123" s="591">
        <f t="shared" si="96"/>
        <v>17230</v>
      </c>
      <c r="AU1123" s="591">
        <f t="shared" si="96"/>
        <v>280</v>
      </c>
      <c r="AV1123" s="591">
        <f t="shared" si="96"/>
        <v>280</v>
      </c>
      <c r="AW1123" s="591">
        <f t="shared" si="96"/>
        <v>76729.499999999956</v>
      </c>
      <c r="AX1123" s="591">
        <f t="shared" si="96"/>
        <v>76729.499999999956</v>
      </c>
      <c r="AY1123" s="591">
        <f t="shared" si="96"/>
        <v>10</v>
      </c>
      <c r="AZ1123" s="591">
        <f t="shared" si="96"/>
        <v>10</v>
      </c>
      <c r="BA1123" s="592">
        <f>SUM(BA9:BA1122)</f>
        <v>896468.37299999921</v>
      </c>
      <c r="BB1123" s="591">
        <f t="shared" ref="BB1123:BF1123" si="97">SUM(BB9:BB1122)</f>
        <v>882622.22499999951</v>
      </c>
      <c r="BC1123" s="591">
        <f>SUM(BC9:BC1122)</f>
        <v>35.200000000000003</v>
      </c>
      <c r="BD1123" s="591">
        <f t="shared" si="97"/>
        <v>35.200000000000003</v>
      </c>
      <c r="BE1123" s="591">
        <f t="shared" si="97"/>
        <v>20300.650000000001</v>
      </c>
      <c r="BF1123" s="591">
        <f t="shared" si="97"/>
        <v>20300.650000000001</v>
      </c>
      <c r="BG1123" s="595">
        <f t="shared" si="91"/>
        <v>1025610.7229999992</v>
      </c>
      <c r="BH1123" s="596">
        <f t="shared" si="92"/>
        <v>1011764.5749999995</v>
      </c>
      <c r="BI1123" s="276"/>
      <c r="BJ1123" s="274">
        <f>SUM(BJ9:BJ1122)</f>
        <v>15731646</v>
      </c>
      <c r="BK1123" s="275">
        <f>SUM(BK9:BK1122)</f>
        <v>15731646</v>
      </c>
      <c r="BL1123" s="274">
        <f>SUM(BL9:BL1122)</f>
        <v>5851680</v>
      </c>
      <c r="BM1123" s="274">
        <f t="shared" ref="BM1123:BO1123" si="98">SUM(BM9:BM1122)</f>
        <v>5851680</v>
      </c>
      <c r="BN1123" s="274">
        <f t="shared" si="98"/>
        <v>18746400</v>
      </c>
      <c r="BO1123" s="274">
        <f t="shared" si="98"/>
        <v>18746400</v>
      </c>
      <c r="BP1123" s="492">
        <f t="shared" ref="BP1123:CE1123" si="99">SUM(BP9:BP112)</f>
        <v>8550986.4000000004</v>
      </c>
      <c r="BQ1123" s="492">
        <f t="shared" si="99"/>
        <v>8550986.4000000004</v>
      </c>
      <c r="BR1123" s="492">
        <f t="shared" si="99"/>
        <v>0</v>
      </c>
      <c r="BS1123" s="492">
        <f t="shared" si="99"/>
        <v>0</v>
      </c>
      <c r="BT1123" s="492">
        <f t="shared" si="99"/>
        <v>0</v>
      </c>
      <c r="BU1123" s="492">
        <f t="shared" si="99"/>
        <v>0</v>
      </c>
      <c r="BV1123" s="492">
        <f t="shared" si="99"/>
        <v>38185302.527999997</v>
      </c>
      <c r="BW1123" s="492">
        <f t="shared" si="99"/>
        <v>38185302.527999997</v>
      </c>
      <c r="BX1123" s="492">
        <f t="shared" si="99"/>
        <v>25228.799999999999</v>
      </c>
      <c r="BY1123" s="492">
        <f t="shared" si="99"/>
        <v>25228.799999999999</v>
      </c>
      <c r="BZ1123" s="492">
        <f t="shared" si="99"/>
        <v>103347474.82944004</v>
      </c>
      <c r="CA1123" s="492">
        <f t="shared" si="99"/>
        <v>97733029.803120077</v>
      </c>
      <c r="CB1123" s="492">
        <f t="shared" si="99"/>
        <v>0</v>
      </c>
      <c r="CC1123" s="492">
        <f t="shared" si="99"/>
        <v>0</v>
      </c>
      <c r="CD1123" s="492">
        <f t="shared" si="99"/>
        <v>1336050.6719999998</v>
      </c>
      <c r="CE1123" s="492">
        <f t="shared" si="99"/>
        <v>1336050.6719999998</v>
      </c>
      <c r="CF1123" s="599">
        <f t="shared" ref="CF1123" si="100">BJ1123+BL1123+BN1123+BP1123+BR1123+BT1123+BV1123+BX1123+BZ1123+CB1123+CD1123</f>
        <v>191774769.22944003</v>
      </c>
      <c r="CG1123" s="598">
        <f t="shared" ref="CG1123" si="101">BK1123+BM1123+BO1123+BQ1123+BS1123+BU1123+BW1123+BY1123+CA1123+CC1123+CE1123</f>
        <v>186160324.20312005</v>
      </c>
      <c r="CH1123" s="503">
        <f t="shared" ref="CH1123:CJ1123" si="102">SUM(CH9:CH1122)</f>
        <v>18264861924.791634</v>
      </c>
      <c r="CI1123" s="504">
        <f t="shared" si="102"/>
        <v>18343176324.79163</v>
      </c>
      <c r="CJ1123" s="504">
        <f t="shared" si="102"/>
        <v>20811496639.575882</v>
      </c>
      <c r="CK1123" s="505"/>
      <c r="CL1123" s="506"/>
      <c r="CM1123" s="507"/>
      <c r="CN1123" s="508"/>
      <c r="CO1123" s="155"/>
      <c r="CP1123" s="155"/>
      <c r="CQ1123" s="155"/>
      <c r="CR1123" s="155"/>
      <c r="CS1123" s="88"/>
      <c r="CT1123" s="87"/>
      <c r="CU1123" s="87"/>
      <c r="CV1123" s="60"/>
      <c r="CW1123" s="87"/>
      <c r="CX1123" s="86"/>
      <c r="CY1123" s="155"/>
      <c r="CZ1123" s="155"/>
      <c r="DA1123" s="155"/>
      <c r="DB1123" s="253"/>
      <c r="DC1123" s="86"/>
      <c r="DD1123" s="155"/>
      <c r="DE1123" s="155"/>
      <c r="DF1123" s="98"/>
    </row>
    <row r="1124" spans="1:110" ht="35.25" customHeight="1" x14ac:dyDescent="0.25">
      <c r="B1124" s="6"/>
      <c r="C1124" s="6"/>
      <c r="D1124" s="7"/>
      <c r="E1124" s="7"/>
      <c r="F1124" s="142"/>
      <c r="G1124" s="142"/>
      <c r="H1124" s="142"/>
      <c r="I1124" s="142"/>
      <c r="J1124" s="142"/>
      <c r="K1124" s="142"/>
      <c r="L1124" s="142"/>
      <c r="M1124" s="7"/>
      <c r="N1124" s="7"/>
      <c r="O1124" s="7"/>
      <c r="P1124" s="7"/>
      <c r="Q1124" s="7"/>
      <c r="R1124" s="7"/>
      <c r="S1124" s="7"/>
      <c r="T1124" s="7"/>
      <c r="U1124" s="7"/>
      <c r="V1124" s="7"/>
      <c r="W1124" s="7"/>
      <c r="X1124" s="7"/>
      <c r="Y1124" s="7"/>
      <c r="Z1124" s="7"/>
      <c r="AA1124" s="7"/>
      <c r="AB1124" s="7"/>
      <c r="AC1124" s="7"/>
      <c r="AD1124" s="7"/>
      <c r="AE1124" s="7"/>
      <c r="AF1124" s="7"/>
      <c r="AG1124" s="7"/>
      <c r="AH1124" s="7"/>
      <c r="AI1124" s="489"/>
      <c r="AJ1124" s="489"/>
      <c r="AK1124" s="489"/>
      <c r="AL1124" s="7"/>
      <c r="AM1124" s="7"/>
      <c r="AN1124" s="7"/>
      <c r="AO1124" s="7"/>
      <c r="AP1124" s="7"/>
      <c r="AQ1124" s="7"/>
      <c r="AR1124" s="7"/>
      <c r="AS1124" s="7"/>
      <c r="AT1124" s="7"/>
      <c r="AU1124" s="7"/>
      <c r="AV1124" s="7"/>
      <c r="AW1124" s="7"/>
      <c r="AX1124" s="7"/>
      <c r="AY1124" s="7"/>
      <c r="AZ1124" s="7"/>
      <c r="BA1124" s="7"/>
      <c r="BB1124" s="7"/>
      <c r="BC1124" s="7"/>
      <c r="BD1124" s="7"/>
      <c r="BE1124" s="7"/>
      <c r="BF1124" s="7"/>
      <c r="BG1124" s="7"/>
      <c r="BH1124" s="7"/>
      <c r="BI1124" s="7"/>
      <c r="BJ1124" s="6"/>
      <c r="BK1124" s="6"/>
      <c r="BL1124" s="6"/>
      <c r="BM1124" s="6"/>
      <c r="BN1124" s="6"/>
      <c r="BO1124" s="6"/>
      <c r="BP1124" s="6"/>
      <c r="BQ1124" s="6"/>
      <c r="BR1124" s="6"/>
      <c r="BS1124" s="6"/>
      <c r="BT1124" s="6"/>
      <c r="BU1124" s="6"/>
      <c r="BV1124" s="6"/>
      <c r="BW1124" s="6"/>
      <c r="BX1124" s="6"/>
      <c r="BY1124" s="6"/>
      <c r="BZ1124" s="6"/>
      <c r="CA1124" s="6"/>
      <c r="CB1124" s="6"/>
      <c r="CC1124" s="6"/>
      <c r="CD1124" s="6"/>
      <c r="CE1124" s="6"/>
      <c r="CF1124" s="597"/>
      <c r="CG1124" s="597"/>
      <c r="CH1124" s="502"/>
      <c r="CI1124" s="502"/>
      <c r="CJ1124" s="502"/>
      <c r="CK1124" s="486"/>
      <c r="CL1124" s="486"/>
      <c r="CM1124" s="486"/>
      <c r="CN1124" s="486"/>
      <c r="CR1124" s="491"/>
    </row>
    <row r="1125" spans="1:110" ht="35.25" customHeight="1" x14ac:dyDescent="0.25">
      <c r="A1125" s="1" t="s">
        <v>1847</v>
      </c>
      <c r="C1125" s="1"/>
      <c r="AI1125" s="489"/>
      <c r="AJ1125" s="489"/>
      <c r="AK1125" s="75"/>
      <c r="CH1125" s="502"/>
      <c r="CI1125" s="502"/>
      <c r="CJ1125" s="502"/>
      <c r="CK1125" s="486"/>
      <c r="CL1125" s="486"/>
      <c r="CM1125" s="486"/>
      <c r="CN1125" s="486"/>
      <c r="CR1125" s="491"/>
      <c r="DF1125" s="491"/>
    </row>
    <row r="1126" spans="1:110" ht="35.25" customHeight="1" x14ac:dyDescent="0.25">
      <c r="A1126" s="212" t="s">
        <v>1848</v>
      </c>
      <c r="B1126" s="170"/>
      <c r="C1126" s="169"/>
      <c r="D1126" s="170"/>
      <c r="E1126" s="170"/>
      <c r="F1126" s="170"/>
      <c r="G1126" s="170"/>
      <c r="H1126" s="170"/>
      <c r="I1126" s="170"/>
      <c r="J1126" s="170"/>
      <c r="K1126" s="171"/>
      <c r="L1126" s="223"/>
      <c r="M1126" s="223"/>
      <c r="N1126" s="223"/>
      <c r="AI1126" s="489"/>
      <c r="AJ1126" s="489"/>
      <c r="AK1126" s="75"/>
      <c r="CH1126" s="502"/>
      <c r="CI1126" s="502"/>
      <c r="CJ1126" s="502"/>
      <c r="CK1126" s="486"/>
      <c r="CL1126" s="486"/>
      <c r="CM1126" s="486"/>
      <c r="CN1126" s="486"/>
    </row>
    <row r="1127" spans="1:110" ht="35.25" customHeight="1" x14ac:dyDescent="0.25">
      <c r="A1127" s="172" t="s">
        <v>1864</v>
      </c>
      <c r="B1127" s="176"/>
      <c r="C1127" s="173"/>
      <c r="D1127" s="176"/>
      <c r="E1127" s="176"/>
      <c r="F1127" s="176"/>
      <c r="G1127" s="176"/>
      <c r="H1127" s="176"/>
      <c r="I1127" s="176"/>
      <c r="J1127" s="176"/>
      <c r="K1127" s="174"/>
      <c r="L1127" s="223"/>
      <c r="M1127" s="223"/>
      <c r="N1127" s="223"/>
      <c r="AI1127" s="489"/>
      <c r="AJ1127" s="489"/>
      <c r="AK1127" s="75"/>
      <c r="CH1127" s="502"/>
      <c r="CI1127" s="502"/>
      <c r="CJ1127" s="502"/>
      <c r="CK1127" s="486"/>
      <c r="CL1127" s="486"/>
      <c r="CM1127" s="486"/>
      <c r="CN1127" s="486"/>
    </row>
    <row r="1128" spans="1:110" ht="35.25" customHeight="1" x14ac:dyDescent="0.25">
      <c r="A1128" s="182" t="s">
        <v>2351</v>
      </c>
      <c r="B1128" s="176"/>
      <c r="C1128" s="160"/>
      <c r="D1128" s="160"/>
      <c r="E1128" s="160"/>
      <c r="F1128" s="160"/>
      <c r="G1128" s="160"/>
      <c r="H1128" s="160"/>
      <c r="I1128" s="160"/>
      <c r="J1128" s="160"/>
      <c r="K1128" s="161"/>
      <c r="L1128" s="76"/>
      <c r="M1128" s="223"/>
      <c r="N1128" s="223"/>
      <c r="AI1128" s="489"/>
      <c r="AJ1128" s="489"/>
      <c r="AK1128" s="75"/>
      <c r="CH1128" s="502"/>
      <c r="CI1128" s="502"/>
      <c r="CJ1128" s="502"/>
      <c r="CK1128" s="486"/>
      <c r="CL1128" s="486"/>
      <c r="CM1128" s="486"/>
      <c r="CN1128" s="486"/>
    </row>
    <row r="1129" spans="1:110" ht="35.25" customHeight="1" x14ac:dyDescent="0.25">
      <c r="A1129" s="182" t="s">
        <v>2352</v>
      </c>
      <c r="B1129" s="176"/>
      <c r="C1129" s="160"/>
      <c r="D1129" s="160"/>
      <c r="E1129" s="160"/>
      <c r="F1129" s="160"/>
      <c r="G1129" s="160"/>
      <c r="H1129" s="160"/>
      <c r="I1129" s="160"/>
      <c r="J1129" s="160"/>
      <c r="K1129" s="161"/>
      <c r="L1129" s="76"/>
      <c r="M1129" s="223"/>
      <c r="N1129" s="223"/>
      <c r="AI1129" s="489"/>
      <c r="AJ1129" s="489"/>
      <c r="AK1129" s="75"/>
      <c r="CH1129" s="502"/>
      <c r="CI1129" s="502"/>
      <c r="CJ1129" s="502"/>
      <c r="CK1129" s="486"/>
      <c r="CL1129" s="486"/>
      <c r="CM1129" s="486"/>
      <c r="CN1129" s="486"/>
    </row>
    <row r="1130" spans="1:110" ht="35.25" customHeight="1" x14ac:dyDescent="0.25">
      <c r="A1130" s="172" t="s">
        <v>1865</v>
      </c>
      <c r="B1130" s="176"/>
      <c r="C1130" s="173"/>
      <c r="D1130" s="176"/>
      <c r="E1130" s="176"/>
      <c r="F1130" s="176"/>
      <c r="G1130" s="176"/>
      <c r="H1130" s="176"/>
      <c r="I1130" s="176"/>
      <c r="J1130" s="176"/>
      <c r="K1130" s="174"/>
      <c r="L1130" s="223"/>
      <c r="M1130" s="223"/>
      <c r="N1130" s="223"/>
      <c r="AI1130" s="489"/>
      <c r="AJ1130" s="489"/>
      <c r="AK1130" s="75"/>
      <c r="CF1130" s="76"/>
      <c r="CG1130" s="76"/>
      <c r="CH1130" s="502"/>
      <c r="CI1130" s="502"/>
      <c r="CJ1130" s="502"/>
      <c r="CK1130" s="486"/>
      <c r="CL1130" s="486"/>
      <c r="CM1130" s="486"/>
      <c r="CN1130" s="486"/>
      <c r="CO1130" s="76"/>
      <c r="CP1130" s="76"/>
      <c r="CQ1130" s="76"/>
      <c r="CR1130" s="76"/>
      <c r="CX1130" s="76"/>
      <c r="CY1130" s="76"/>
      <c r="CZ1130" s="76"/>
      <c r="DA1130" s="76"/>
      <c r="DB1130" s="76"/>
      <c r="DC1130" s="76"/>
      <c r="DD1130" s="76"/>
      <c r="DE1130" s="76"/>
      <c r="DF1130" s="76"/>
    </row>
    <row r="1131" spans="1:110" ht="35.25" customHeight="1" x14ac:dyDescent="0.25">
      <c r="A1131" s="185" t="s">
        <v>2353</v>
      </c>
      <c r="B1131" s="186"/>
      <c r="C1131" s="189"/>
      <c r="D1131" s="189"/>
      <c r="E1131" s="189"/>
      <c r="F1131" s="189"/>
      <c r="G1131" s="189"/>
      <c r="H1131" s="189"/>
      <c r="I1131" s="189"/>
      <c r="J1131" s="189"/>
      <c r="K1131" s="207"/>
      <c r="L1131" s="188"/>
      <c r="M1131" s="223"/>
      <c r="N1131" s="223"/>
      <c r="AI1131" s="489"/>
      <c r="AJ1131" s="489"/>
      <c r="AK1131" s="75"/>
      <c r="CH1131" s="502"/>
      <c r="CI1131" s="502"/>
      <c r="CJ1131" s="502"/>
      <c r="CK1131" s="486"/>
      <c r="CL1131" s="486"/>
      <c r="CM1131" s="486"/>
      <c r="CN1131" s="486"/>
    </row>
    <row r="1132" spans="1:110" ht="35.25" customHeight="1" x14ac:dyDescent="0.25">
      <c r="B1132" s="270"/>
      <c r="C1132" s="270"/>
      <c r="D1132" s="75"/>
      <c r="E1132" s="75"/>
      <c r="F1132" s="75"/>
      <c r="G1132" s="75"/>
      <c r="H1132" s="75"/>
      <c r="I1132" s="75"/>
      <c r="J1132" s="75"/>
      <c r="K1132" s="75"/>
      <c r="L1132" s="75"/>
      <c r="AI1132" s="489"/>
      <c r="AJ1132" s="489"/>
      <c r="AK1132" s="75"/>
    </row>
    <row r="1133" spans="1:110" ht="35.25" customHeight="1" x14ac:dyDescent="0.25">
      <c r="AI1133" s="489"/>
      <c r="AJ1133" s="489"/>
      <c r="AK1133" s="75"/>
    </row>
    <row r="1134" spans="1:110" ht="35.25" customHeight="1" x14ac:dyDescent="0.25">
      <c r="AI1134" s="489"/>
      <c r="AJ1134" s="489"/>
      <c r="AK1134" s="75"/>
    </row>
    <row r="1135" spans="1:110" ht="35.25" customHeight="1" x14ac:dyDescent="0.25">
      <c r="AI1135" s="489"/>
      <c r="AJ1135" s="489"/>
      <c r="AK1135" s="75"/>
    </row>
    <row r="1136" spans="1:110" ht="35.25" customHeight="1" x14ac:dyDescent="0.25">
      <c r="AI1136" s="489"/>
      <c r="AJ1136" s="489"/>
      <c r="AK1136" s="75"/>
    </row>
    <row r="1137" spans="35:37" ht="35.25" customHeight="1" x14ac:dyDescent="0.25">
      <c r="AI1137" s="489"/>
      <c r="AJ1137" s="489"/>
      <c r="AK1137" s="75"/>
    </row>
    <row r="1138" spans="35:37" ht="35.25" customHeight="1" x14ac:dyDescent="0.25">
      <c r="AI1138" s="489"/>
      <c r="AJ1138" s="489"/>
      <c r="AK1138" s="75"/>
    </row>
    <row r="1139" spans="35:37" ht="35.25" customHeight="1" x14ac:dyDescent="0.25">
      <c r="AI1139" s="489"/>
      <c r="AJ1139" s="489"/>
      <c r="AK1139" s="75"/>
    </row>
    <row r="1140" spans="35:37" ht="35.25" customHeight="1" x14ac:dyDescent="0.25">
      <c r="AI1140" s="489"/>
      <c r="AJ1140" s="489"/>
      <c r="AK1140" s="75"/>
    </row>
    <row r="1141" spans="35:37" ht="35.25" customHeight="1" x14ac:dyDescent="0.25">
      <c r="AI1141" s="489"/>
      <c r="AJ1141" s="489"/>
      <c r="AK1141" s="75"/>
    </row>
    <row r="1142" spans="35:37" ht="35.25" customHeight="1" x14ac:dyDescent="0.25">
      <c r="AI1142" s="489"/>
      <c r="AJ1142" s="489"/>
      <c r="AK1142" s="75"/>
    </row>
    <row r="1143" spans="35:37" ht="35.25" customHeight="1" x14ac:dyDescent="0.25">
      <c r="AI1143" s="489"/>
      <c r="AJ1143" s="489"/>
      <c r="AK1143" s="75"/>
    </row>
    <row r="1144" spans="35:37" ht="35.25" customHeight="1" x14ac:dyDescent="0.25">
      <c r="AI1144" s="489"/>
      <c r="AJ1144" s="489"/>
      <c r="AK1144" s="75"/>
    </row>
    <row r="1145" spans="35:37" ht="35.25" customHeight="1" x14ac:dyDescent="0.25">
      <c r="AI1145" s="489"/>
      <c r="AJ1145" s="489"/>
      <c r="AK1145" s="75"/>
    </row>
    <row r="1146" spans="35:37" ht="35.25" customHeight="1" x14ac:dyDescent="0.25">
      <c r="AI1146" s="489"/>
      <c r="AJ1146" s="489"/>
      <c r="AK1146" s="75"/>
    </row>
    <row r="1147" spans="35:37" ht="35.25" customHeight="1" x14ac:dyDescent="0.25">
      <c r="AI1147" s="489"/>
      <c r="AJ1147" s="489"/>
      <c r="AK1147" s="75"/>
    </row>
    <row r="1148" spans="35:37" ht="35.25" customHeight="1" x14ac:dyDescent="0.25">
      <c r="AI1148" s="489"/>
      <c r="AJ1148" s="489"/>
      <c r="AK1148" s="75"/>
    </row>
    <row r="1149" spans="35:37" ht="35.25" customHeight="1" x14ac:dyDescent="0.25">
      <c r="AI1149" s="489"/>
      <c r="AJ1149" s="489"/>
      <c r="AK1149" s="75"/>
    </row>
    <row r="1150" spans="35:37" ht="35.25" customHeight="1" x14ac:dyDescent="0.25">
      <c r="AI1150" s="489"/>
      <c r="AJ1150" s="489"/>
      <c r="AK1150" s="75"/>
    </row>
    <row r="1151" spans="35:37" ht="35.25" customHeight="1" x14ac:dyDescent="0.25">
      <c r="AI1151" s="489"/>
      <c r="AJ1151" s="489"/>
      <c r="AK1151" s="75"/>
    </row>
    <row r="1152" spans="35:37" ht="35.25" customHeight="1" x14ac:dyDescent="0.25">
      <c r="AI1152" s="489"/>
      <c r="AJ1152" s="489"/>
      <c r="AK1152" s="75"/>
    </row>
    <row r="1153" spans="35:37" ht="35.25" customHeight="1" x14ac:dyDescent="0.25">
      <c r="AI1153" s="489"/>
      <c r="AJ1153" s="489"/>
      <c r="AK1153" s="75"/>
    </row>
    <row r="1154" spans="35:37" ht="35.25" customHeight="1" x14ac:dyDescent="0.25">
      <c r="AI1154" s="489"/>
      <c r="AJ1154" s="489"/>
      <c r="AK1154" s="75"/>
    </row>
    <row r="1155" spans="35:37" ht="35.25" customHeight="1" x14ac:dyDescent="0.25">
      <c r="AI1155" s="489"/>
      <c r="AJ1155" s="489"/>
      <c r="AK1155" s="75"/>
    </row>
    <row r="1156" spans="35:37" ht="35.25" customHeight="1" x14ac:dyDescent="0.25">
      <c r="AI1156" s="489"/>
      <c r="AJ1156" s="489"/>
      <c r="AK1156" s="75"/>
    </row>
    <row r="1157" spans="35:37" ht="35.25" customHeight="1" x14ac:dyDescent="0.25">
      <c r="AI1157" s="489"/>
      <c r="AJ1157" s="489"/>
      <c r="AK1157" s="75"/>
    </row>
    <row r="1158" spans="35:37" ht="35.25" customHeight="1" x14ac:dyDescent="0.25">
      <c r="AI1158" s="489"/>
      <c r="AJ1158" s="489"/>
      <c r="AK1158" s="75"/>
    </row>
    <row r="1159" spans="35:37" ht="35.25" customHeight="1" x14ac:dyDescent="0.25">
      <c r="AI1159" s="489"/>
      <c r="AJ1159" s="489"/>
      <c r="AK1159" s="75"/>
    </row>
    <row r="1160" spans="35:37" ht="35.25" customHeight="1" x14ac:dyDescent="0.25">
      <c r="AI1160" s="75"/>
      <c r="AJ1160" s="75"/>
      <c r="AK1160" s="75"/>
    </row>
  </sheetData>
  <autoFilter ref="A8:DF1123" xr:uid="{22133250-6EE7-4684-95C4-A79B99DBD0BE}"/>
  <mergeCells count="61">
    <mergeCell ref="CX4:DF4"/>
    <mergeCell ref="CX6:DA6"/>
    <mergeCell ref="CX7:DA7"/>
    <mergeCell ref="CX5:DB5"/>
    <mergeCell ref="M4:CG4"/>
    <mergeCell ref="M5:AJ5"/>
    <mergeCell ref="AI6:AJ7"/>
    <mergeCell ref="AK6:AL7"/>
    <mergeCell ref="AM6:AN7"/>
    <mergeCell ref="CF6:CG7"/>
    <mergeCell ref="DB6:DB7"/>
    <mergeCell ref="DC6:DF7"/>
    <mergeCell ref="BG6:BH7"/>
    <mergeCell ref="CS5:CW5"/>
    <mergeCell ref="DC5:DF5"/>
    <mergeCell ref="CO7:CR7"/>
    <mergeCell ref="M6:N7"/>
    <mergeCell ref="O6:P7"/>
    <mergeCell ref="CO6:CR6"/>
    <mergeCell ref="CH6:CK6"/>
    <mergeCell ref="CL6:CN6"/>
    <mergeCell ref="BI6:BI7"/>
    <mergeCell ref="AC6:AD7"/>
    <mergeCell ref="AE6:AF7"/>
    <mergeCell ref="AG6:AH7"/>
    <mergeCell ref="AS6:AT7"/>
    <mergeCell ref="AU6:AV7"/>
    <mergeCell ref="AW6:AX7"/>
    <mergeCell ref="AY6:AZ7"/>
    <mergeCell ref="BA6:BB7"/>
    <mergeCell ref="BZ6:CA7"/>
    <mergeCell ref="CB6:CC7"/>
    <mergeCell ref="BJ5:CG5"/>
    <mergeCell ref="CH5:CN5"/>
    <mergeCell ref="Q6:R7"/>
    <mergeCell ref="Y6:Z7"/>
    <mergeCell ref="AA6:AB7"/>
    <mergeCell ref="CH7:CK7"/>
    <mergeCell ref="CL7:CN7"/>
    <mergeCell ref="BV6:BW7"/>
    <mergeCell ref="BC6:BD7"/>
    <mergeCell ref="BP6:BQ7"/>
    <mergeCell ref="BR6:BS7"/>
    <mergeCell ref="BT6:BU7"/>
    <mergeCell ref="BX6:BY7"/>
    <mergeCell ref="B1123:G1123"/>
    <mergeCell ref="CS6:CW7"/>
    <mergeCell ref="BJ6:BK7"/>
    <mergeCell ref="BL6:BM7"/>
    <mergeCell ref="A4:G7"/>
    <mergeCell ref="H4:L7"/>
    <mergeCell ref="CH4:CW4"/>
    <mergeCell ref="AO6:AP7"/>
    <mergeCell ref="BE6:BF7"/>
    <mergeCell ref="BN6:BO7"/>
    <mergeCell ref="CD6:CE7"/>
    <mergeCell ref="AQ6:AR7"/>
    <mergeCell ref="S6:T7"/>
    <mergeCell ref="U6:V7"/>
    <mergeCell ref="W6:X7"/>
    <mergeCell ref="AK5:BI5"/>
  </mergeCells>
  <printOptions headings="1" gridLines="1"/>
  <pageMargins left="0.7" right="0.7" top="0.75" bottom="0.75" header="0.3" footer="0.3"/>
  <pageSetup scale="1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AD1205"/>
  <sheetViews>
    <sheetView zoomScale="90" zoomScaleNormal="90" workbookViewId="0">
      <pane ySplit="7" topLeftCell="A8" activePane="bottomLeft" state="frozen"/>
      <selection pane="bottomLeft" activeCell="V1217" sqref="V1217"/>
    </sheetView>
  </sheetViews>
  <sheetFormatPr defaultColWidth="9.140625" defaultRowHeight="15" x14ac:dyDescent="0.25"/>
  <cols>
    <col min="1" max="1" width="23.28515625" style="141" customWidth="1"/>
    <col min="2" max="3" width="15.7109375" style="66" customWidth="1"/>
    <col min="4" max="4" width="17.7109375" style="3" customWidth="1"/>
    <col min="5" max="6" width="22" style="3" bestFit="1" customWidth="1"/>
    <col min="7" max="7" width="21.7109375" style="3" bestFit="1" customWidth="1"/>
    <col min="8" max="8" width="19.85546875" style="3" customWidth="1"/>
    <col min="9" max="14" width="15.7109375" style="130" customWidth="1"/>
    <col min="15" max="29" width="15.7109375" customWidth="1"/>
    <col min="30" max="30" width="21.5703125" bestFit="1" customWidth="1"/>
    <col min="31" max="31" width="15.5703125" bestFit="1" customWidth="1"/>
    <col min="32" max="32" width="11.85546875" bestFit="1" customWidth="1"/>
  </cols>
  <sheetData>
    <row r="1" spans="1:30" x14ac:dyDescent="0.25">
      <c r="A1" s="1" t="s">
        <v>1853</v>
      </c>
      <c r="B1" s="68" t="s">
        <v>1854</v>
      </c>
      <c r="C1" s="68"/>
      <c r="D1" s="267" t="s">
        <v>2</v>
      </c>
      <c r="E1" s="267" t="str">
        <f>'1.Feeder Deployment Incremental'!E1</f>
        <v>National Grid</v>
      </c>
      <c r="F1" s="142"/>
      <c r="G1" s="141"/>
      <c r="H1" s="141"/>
      <c r="O1" s="141"/>
      <c r="P1" s="141"/>
      <c r="Q1" s="141"/>
      <c r="R1" s="141"/>
      <c r="S1" s="141"/>
      <c r="T1" s="141"/>
      <c r="U1" s="141"/>
      <c r="V1" s="141"/>
      <c r="W1" s="141"/>
      <c r="X1" s="141"/>
      <c r="Y1" s="141"/>
      <c r="Z1" s="141"/>
      <c r="AA1" s="141"/>
      <c r="AB1" s="141"/>
      <c r="AC1" s="141"/>
      <c r="AD1" s="141"/>
    </row>
    <row r="2" spans="1:30" s="141" customFormat="1" x14ac:dyDescent="0.25">
      <c r="A2" s="1"/>
      <c r="B2" s="68"/>
      <c r="C2" s="68"/>
      <c r="D2" s="267" t="s">
        <v>4</v>
      </c>
      <c r="E2" s="284">
        <f>'1.Feeder Deployment Incremental'!E2</f>
        <v>2018</v>
      </c>
      <c r="I2" s="130"/>
      <c r="J2" s="130"/>
      <c r="K2" s="130"/>
      <c r="L2" s="130"/>
      <c r="M2" s="130"/>
      <c r="N2" s="130"/>
    </row>
    <row r="3" spans="1:30" x14ac:dyDescent="0.25">
      <c r="A3" s="2"/>
      <c r="B3" s="2"/>
      <c r="C3" s="2"/>
      <c r="D3" s="142"/>
      <c r="E3" s="141"/>
      <c r="F3" s="142"/>
      <c r="G3" s="141"/>
      <c r="H3" s="141"/>
      <c r="O3" s="141"/>
      <c r="P3" s="141"/>
      <c r="Q3" s="141"/>
      <c r="R3" s="141"/>
      <c r="S3" s="141"/>
      <c r="T3" s="141"/>
      <c r="U3" s="141"/>
      <c r="V3" s="141"/>
      <c r="W3" s="141"/>
      <c r="X3" s="141"/>
      <c r="Y3" s="141"/>
      <c r="Z3" s="141"/>
      <c r="AA3" s="141"/>
      <c r="AB3" s="141"/>
      <c r="AC3" s="141"/>
      <c r="AD3" s="141"/>
    </row>
    <row r="4" spans="1:30" ht="15" customHeight="1" x14ac:dyDescent="0.25">
      <c r="A4" s="134" t="s">
        <v>1855</v>
      </c>
      <c r="B4" s="142"/>
      <c r="C4" s="142"/>
      <c r="D4" s="142"/>
      <c r="E4" s="142"/>
      <c r="F4" s="142"/>
      <c r="G4" s="142"/>
      <c r="H4" s="142"/>
      <c r="I4" s="4"/>
      <c r="J4" s="4"/>
      <c r="K4" s="4"/>
      <c r="L4" s="4"/>
      <c r="M4" s="4"/>
      <c r="N4" s="4"/>
      <c r="O4" s="142"/>
      <c r="P4" s="142"/>
      <c r="Q4" s="142"/>
      <c r="R4" s="142"/>
      <c r="S4" s="142"/>
      <c r="T4" s="142"/>
      <c r="U4" s="142"/>
      <c r="V4" s="141"/>
      <c r="W4" s="141"/>
      <c r="X4" s="141"/>
      <c r="Y4" s="141"/>
      <c r="Z4" s="141"/>
      <c r="AA4" s="141"/>
      <c r="AB4" s="141"/>
      <c r="AC4" s="141"/>
      <c r="AD4" s="141"/>
    </row>
    <row r="5" spans="1:30" x14ac:dyDescent="0.25">
      <c r="D5" s="142"/>
      <c r="E5" s="142"/>
      <c r="F5" s="142"/>
      <c r="G5" s="142"/>
      <c r="H5" s="142"/>
      <c r="I5" s="4"/>
      <c r="O5" s="141"/>
      <c r="P5" s="141"/>
      <c r="Q5" s="141"/>
      <c r="R5" s="141"/>
      <c r="S5" s="141"/>
      <c r="T5" s="141"/>
      <c r="U5" s="141"/>
      <c r="V5" s="141"/>
      <c r="W5" s="141"/>
      <c r="X5" s="141"/>
      <c r="Y5" s="141"/>
      <c r="Z5" s="141"/>
      <c r="AA5" s="141"/>
      <c r="AB5" s="141"/>
      <c r="AC5" s="141"/>
      <c r="AD5" s="141"/>
    </row>
    <row r="6" spans="1:30" ht="32.25" customHeight="1" thickBot="1" x14ac:dyDescent="0.3">
      <c r="A6" s="631" t="s">
        <v>6</v>
      </c>
      <c r="B6" s="632"/>
      <c r="C6" s="632"/>
      <c r="D6" s="632"/>
      <c r="E6" s="632"/>
      <c r="F6" s="632"/>
      <c r="G6" s="632"/>
      <c r="H6" s="632"/>
      <c r="I6" s="634" t="s">
        <v>7</v>
      </c>
      <c r="J6" s="636"/>
      <c r="K6" s="636"/>
      <c r="L6" s="636"/>
      <c r="M6" s="636"/>
      <c r="N6" s="635"/>
      <c r="O6" s="634" t="s">
        <v>8</v>
      </c>
      <c r="P6" s="636"/>
      <c r="Q6" s="636"/>
      <c r="R6" s="635"/>
      <c r="S6" s="634" t="s">
        <v>9</v>
      </c>
      <c r="T6" s="636"/>
      <c r="U6" s="636"/>
      <c r="V6" s="636"/>
      <c r="W6" s="635"/>
      <c r="X6" s="637" t="s">
        <v>10</v>
      </c>
      <c r="Y6" s="638"/>
      <c r="Z6" s="639"/>
      <c r="AA6" s="634" t="s">
        <v>11</v>
      </c>
      <c r="AB6" s="635"/>
      <c r="AC6" s="215" t="s">
        <v>12</v>
      </c>
      <c r="AD6" s="141"/>
    </row>
    <row r="7" spans="1:30" ht="54" customHeight="1" x14ac:dyDescent="0.25">
      <c r="A7" s="79" t="s">
        <v>2</v>
      </c>
      <c r="B7" s="79" t="s">
        <v>13</v>
      </c>
      <c r="C7" s="79" t="s">
        <v>14</v>
      </c>
      <c r="D7" s="79" t="s">
        <v>15</v>
      </c>
      <c r="E7" s="79" t="s">
        <v>16</v>
      </c>
      <c r="F7" s="79" t="s">
        <v>17</v>
      </c>
      <c r="G7" s="79" t="s">
        <v>18</v>
      </c>
      <c r="H7" s="420" t="s">
        <v>19</v>
      </c>
      <c r="I7" s="224" t="s">
        <v>20</v>
      </c>
      <c r="J7" s="225" t="s">
        <v>21</v>
      </c>
      <c r="K7" s="225" t="s">
        <v>22</v>
      </c>
      <c r="L7" s="226" t="s">
        <v>23</v>
      </c>
      <c r="M7" s="227" t="s">
        <v>24</v>
      </c>
      <c r="N7" s="228" t="s">
        <v>25</v>
      </c>
      <c r="O7" s="39" t="s">
        <v>26</v>
      </c>
      <c r="P7" s="40" t="s">
        <v>27</v>
      </c>
      <c r="Q7" s="40" t="s">
        <v>28</v>
      </c>
      <c r="R7" s="41" t="s">
        <v>29</v>
      </c>
      <c r="S7" s="37" t="s">
        <v>30</v>
      </c>
      <c r="T7" s="40" t="s">
        <v>31</v>
      </c>
      <c r="U7" s="39" t="s">
        <v>32</v>
      </c>
      <c r="V7" s="40" t="s">
        <v>33</v>
      </c>
      <c r="W7" s="41" t="s">
        <v>34</v>
      </c>
      <c r="X7" s="37" t="s">
        <v>35</v>
      </c>
      <c r="Y7" s="40" t="s">
        <v>36</v>
      </c>
      <c r="Z7" s="41" t="s">
        <v>37</v>
      </c>
      <c r="AA7" s="42" t="s">
        <v>38</v>
      </c>
      <c r="AB7" s="43" t="s">
        <v>39</v>
      </c>
      <c r="AC7" s="41" t="s">
        <v>40</v>
      </c>
      <c r="AD7" s="141"/>
    </row>
    <row r="8" spans="1:30" ht="30" customHeight="1" x14ac:dyDescent="0.25">
      <c r="A8" s="401" t="s">
        <v>41</v>
      </c>
      <c r="B8" s="419" t="s">
        <v>42</v>
      </c>
      <c r="C8" s="393" t="s">
        <v>43</v>
      </c>
      <c r="D8" s="121" t="s">
        <v>44</v>
      </c>
      <c r="E8" s="121" t="s">
        <v>43</v>
      </c>
      <c r="F8" s="121" t="s">
        <v>45</v>
      </c>
      <c r="G8" s="121" t="s">
        <v>43</v>
      </c>
      <c r="H8" s="220" t="s">
        <v>46</v>
      </c>
      <c r="I8" s="73" cm="1">
        <f t="array" ref="I8:I1121">VLOOKUP(F8:F1121,'1.Feeder Deployment Incremental'!F7:N1121,4,FALSE)</f>
        <v>0</v>
      </c>
      <c r="J8" s="73" cm="1">
        <f t="array" ref="J8:J1121">VLOOKUP(F8:F1121,'1.Feeder Deployment Incremental'!F7:N1121,5,FALSE)</f>
        <v>0</v>
      </c>
      <c r="K8" s="73" cm="1">
        <f t="array" ref="K8:K1121">VLOOKUP(F8:F1121,'1.Feeder Deployment Incremental'!F7:N1121,6,FALSE)</f>
        <v>0</v>
      </c>
      <c r="L8" s="73" cm="1">
        <f t="array" ref="L8:L1121">VLOOKUP(F8:F1121,'1.Feeder Deployment Incremental'!F7:O1121,7,FALSE)</f>
        <v>0</v>
      </c>
      <c r="M8" s="73" t="str" cm="1">
        <f t="array" ref="M8:M1121">VLOOKUP(F8:F1121,'1.Feeder Deployment Incremental'!F7:N1121,8,FALSE)</f>
        <v>Other</v>
      </c>
      <c r="N8" s="73" t="str" cm="1">
        <f t="array" ref="N8:N1121">VLOOKUP(F8:F1121,'1.Feeder Deployment Incremental'!F7:N1121,8,FALSE)</f>
        <v>Other</v>
      </c>
      <c r="O8" s="22" t="s">
        <v>48</v>
      </c>
      <c r="P8" s="145" t="s">
        <v>48</v>
      </c>
      <c r="Q8" s="145" t="s">
        <v>49</v>
      </c>
      <c r="R8" s="496" t="s">
        <v>47</v>
      </c>
      <c r="S8" s="73">
        <v>0</v>
      </c>
      <c r="T8" s="67">
        <v>0</v>
      </c>
      <c r="U8" s="67">
        <v>0</v>
      </c>
      <c r="V8" s="67">
        <v>0</v>
      </c>
      <c r="W8" s="214">
        <v>0</v>
      </c>
      <c r="X8" s="73">
        <v>0</v>
      </c>
      <c r="Y8" s="67">
        <v>0</v>
      </c>
      <c r="Z8" s="214">
        <v>0</v>
      </c>
      <c r="AA8" s="73">
        <v>0</v>
      </c>
      <c r="AB8" s="214">
        <v>0</v>
      </c>
      <c r="AC8" s="214" t="s">
        <v>48</v>
      </c>
      <c r="AD8" s="141"/>
    </row>
    <row r="9" spans="1:30" ht="30" customHeight="1" x14ac:dyDescent="0.25">
      <c r="A9" s="387" t="s">
        <v>41</v>
      </c>
      <c r="B9" s="383" t="s">
        <v>42</v>
      </c>
      <c r="C9" s="69" t="s">
        <v>43</v>
      </c>
      <c r="D9" s="145" t="s">
        <v>44</v>
      </c>
      <c r="E9" s="145" t="s">
        <v>43</v>
      </c>
      <c r="F9" s="145" t="s">
        <v>50</v>
      </c>
      <c r="G9" s="145" t="s">
        <v>43</v>
      </c>
      <c r="H9" s="220" t="s">
        <v>46</v>
      </c>
      <c r="I9" s="130">
        <v>0</v>
      </c>
      <c r="J9" s="67">
        <v>0</v>
      </c>
      <c r="K9" s="67">
        <v>0</v>
      </c>
      <c r="L9" s="67">
        <v>0</v>
      </c>
      <c r="M9" s="67" t="str">
        <v>Other</v>
      </c>
      <c r="N9" s="221" t="str">
        <v>Other</v>
      </c>
      <c r="O9" s="22">
        <v>0</v>
      </c>
      <c r="P9" s="67">
        <v>0</v>
      </c>
      <c r="Q9" s="67" t="s">
        <v>49</v>
      </c>
      <c r="R9" s="214" t="s">
        <v>47</v>
      </c>
      <c r="S9" s="73">
        <v>0</v>
      </c>
      <c r="T9" s="67">
        <v>0</v>
      </c>
      <c r="U9" s="67">
        <v>0</v>
      </c>
      <c r="V9" s="67">
        <v>0</v>
      </c>
      <c r="W9" s="214">
        <v>0</v>
      </c>
      <c r="X9" s="73">
        <v>0</v>
      </c>
      <c r="Y9" s="67">
        <v>0</v>
      </c>
      <c r="Z9" s="214">
        <v>0</v>
      </c>
      <c r="AA9" s="73">
        <v>0</v>
      </c>
      <c r="AB9" s="214">
        <v>0</v>
      </c>
      <c r="AC9" s="214" t="s">
        <v>48</v>
      </c>
      <c r="AD9" s="141"/>
    </row>
    <row r="10" spans="1:30" ht="30" customHeight="1" x14ac:dyDescent="0.25">
      <c r="A10" s="387" t="s">
        <v>41</v>
      </c>
      <c r="B10" s="383" t="s">
        <v>42</v>
      </c>
      <c r="C10" s="69" t="s">
        <v>43</v>
      </c>
      <c r="D10" s="145" t="s">
        <v>44</v>
      </c>
      <c r="E10" s="145" t="s">
        <v>43</v>
      </c>
      <c r="F10" s="145" t="s">
        <v>51</v>
      </c>
      <c r="G10" s="145" t="s">
        <v>43</v>
      </c>
      <c r="H10" s="220" t="s">
        <v>46</v>
      </c>
      <c r="I10" s="34">
        <v>0</v>
      </c>
      <c r="J10" s="518">
        <v>0</v>
      </c>
      <c r="K10" s="518">
        <v>0</v>
      </c>
      <c r="L10" s="518">
        <v>0</v>
      </c>
      <c r="M10" s="518" t="str">
        <v>Other</v>
      </c>
      <c r="N10" s="519" t="str">
        <v>Other</v>
      </c>
      <c r="O10" s="22">
        <v>0</v>
      </c>
      <c r="P10" s="145">
        <v>0</v>
      </c>
      <c r="Q10" s="145" t="s">
        <v>49</v>
      </c>
      <c r="R10" s="496" t="s">
        <v>47</v>
      </c>
      <c r="S10" s="73">
        <v>0</v>
      </c>
      <c r="T10" s="67">
        <v>0</v>
      </c>
      <c r="U10" s="67">
        <v>0</v>
      </c>
      <c r="V10" s="67">
        <v>0</v>
      </c>
      <c r="W10" s="214">
        <v>0</v>
      </c>
      <c r="X10" s="73">
        <v>0</v>
      </c>
      <c r="Y10" s="67">
        <v>0</v>
      </c>
      <c r="Z10" s="214">
        <v>0</v>
      </c>
      <c r="AA10" s="73">
        <v>0</v>
      </c>
      <c r="AB10" s="214">
        <v>0</v>
      </c>
      <c r="AC10" s="214" t="s">
        <v>48</v>
      </c>
      <c r="AD10" s="141"/>
    </row>
    <row r="11" spans="1:30" ht="30" customHeight="1" x14ac:dyDescent="0.25">
      <c r="A11" s="387" t="s">
        <v>41</v>
      </c>
      <c r="B11" s="383" t="s">
        <v>42</v>
      </c>
      <c r="C11" s="69" t="s">
        <v>43</v>
      </c>
      <c r="D11" s="145" t="s">
        <v>44</v>
      </c>
      <c r="E11" s="145" t="s">
        <v>43</v>
      </c>
      <c r="F11" s="145" t="s">
        <v>52</v>
      </c>
      <c r="G11" s="145" t="s">
        <v>43</v>
      </c>
      <c r="H11" s="220" t="s">
        <v>46</v>
      </c>
      <c r="I11" s="34">
        <v>0</v>
      </c>
      <c r="J11" s="518">
        <v>0</v>
      </c>
      <c r="K11" s="518">
        <v>0</v>
      </c>
      <c r="L11" s="518">
        <v>0</v>
      </c>
      <c r="M11" s="518" t="str">
        <v>Other</v>
      </c>
      <c r="N11" s="519" t="str">
        <v>Other</v>
      </c>
      <c r="O11" s="22">
        <v>0</v>
      </c>
      <c r="P11" s="145">
        <v>0</v>
      </c>
      <c r="Q11" s="145" t="s">
        <v>49</v>
      </c>
      <c r="R11" s="496" t="s">
        <v>47</v>
      </c>
      <c r="S11" s="73">
        <v>0</v>
      </c>
      <c r="T11" s="67">
        <v>0</v>
      </c>
      <c r="U11" s="67">
        <v>0</v>
      </c>
      <c r="V11" s="67">
        <v>0</v>
      </c>
      <c r="W11" s="214">
        <v>0</v>
      </c>
      <c r="X11" s="73">
        <v>0</v>
      </c>
      <c r="Y11" s="67">
        <v>0</v>
      </c>
      <c r="Z11" s="214">
        <v>0</v>
      </c>
      <c r="AA11" s="73">
        <v>0</v>
      </c>
      <c r="AB11" s="214">
        <v>0</v>
      </c>
      <c r="AC11" s="214" t="s">
        <v>48</v>
      </c>
      <c r="AD11" s="141"/>
    </row>
    <row r="12" spans="1:30" ht="30" customHeight="1" x14ac:dyDescent="0.25">
      <c r="A12" s="387" t="s">
        <v>41</v>
      </c>
      <c r="B12" s="383" t="s">
        <v>42</v>
      </c>
      <c r="C12" s="69" t="s">
        <v>43</v>
      </c>
      <c r="D12" s="145" t="s">
        <v>44</v>
      </c>
      <c r="E12" s="145" t="s">
        <v>43</v>
      </c>
      <c r="F12" s="145" t="s">
        <v>53</v>
      </c>
      <c r="G12" s="145" t="s">
        <v>43</v>
      </c>
      <c r="H12" s="220" t="s">
        <v>46</v>
      </c>
      <c r="I12" s="34">
        <v>0</v>
      </c>
      <c r="J12" s="518">
        <v>0</v>
      </c>
      <c r="K12" s="518">
        <v>0</v>
      </c>
      <c r="L12" s="518">
        <v>0</v>
      </c>
      <c r="M12" s="518" t="str">
        <v>Other</v>
      </c>
      <c r="N12" s="519" t="str">
        <v>Other</v>
      </c>
      <c r="O12" s="22">
        <v>0</v>
      </c>
      <c r="P12" s="145">
        <v>0</v>
      </c>
      <c r="Q12" s="145" t="s">
        <v>49</v>
      </c>
      <c r="R12" s="496" t="s">
        <v>47</v>
      </c>
      <c r="S12" s="73">
        <v>0</v>
      </c>
      <c r="T12" s="67">
        <v>0</v>
      </c>
      <c r="U12" s="67">
        <v>0</v>
      </c>
      <c r="V12" s="67">
        <v>0</v>
      </c>
      <c r="W12" s="214">
        <v>0</v>
      </c>
      <c r="X12" s="73">
        <v>0</v>
      </c>
      <c r="Y12" s="67">
        <v>0</v>
      </c>
      <c r="Z12" s="214">
        <v>0</v>
      </c>
      <c r="AA12" s="73">
        <v>0</v>
      </c>
      <c r="AB12" s="214">
        <v>0</v>
      </c>
      <c r="AC12" s="214" t="s">
        <v>48</v>
      </c>
      <c r="AD12" s="141"/>
    </row>
    <row r="13" spans="1:30" ht="30" customHeight="1" x14ac:dyDescent="0.25">
      <c r="A13" s="387" t="s">
        <v>41</v>
      </c>
      <c r="B13" s="383" t="s">
        <v>42</v>
      </c>
      <c r="C13" s="69" t="s">
        <v>43</v>
      </c>
      <c r="D13" s="145" t="s">
        <v>44</v>
      </c>
      <c r="E13" s="145" t="s">
        <v>43</v>
      </c>
      <c r="F13" s="145" t="s">
        <v>54</v>
      </c>
      <c r="G13" s="145" t="s">
        <v>43</v>
      </c>
      <c r="H13" s="220" t="s">
        <v>46</v>
      </c>
      <c r="I13" s="34">
        <v>0</v>
      </c>
      <c r="J13" s="518">
        <v>0</v>
      </c>
      <c r="K13" s="518">
        <v>0</v>
      </c>
      <c r="L13" s="518">
        <v>0</v>
      </c>
      <c r="M13" s="518" t="str">
        <v>Other</v>
      </c>
      <c r="N13" s="519" t="str">
        <v>Other</v>
      </c>
      <c r="O13" s="22">
        <v>0</v>
      </c>
      <c r="P13" s="145">
        <v>0</v>
      </c>
      <c r="Q13" s="145" t="s">
        <v>49</v>
      </c>
      <c r="R13" s="496" t="s">
        <v>47</v>
      </c>
      <c r="S13" s="73">
        <v>0</v>
      </c>
      <c r="T13" s="67">
        <v>0</v>
      </c>
      <c r="U13" s="67">
        <v>0</v>
      </c>
      <c r="V13" s="67">
        <v>0</v>
      </c>
      <c r="W13" s="214">
        <v>0</v>
      </c>
      <c r="X13" s="73">
        <v>0</v>
      </c>
      <c r="Y13" s="67">
        <v>0</v>
      </c>
      <c r="Z13" s="214">
        <v>0</v>
      </c>
      <c r="AA13" s="73">
        <v>0</v>
      </c>
      <c r="AB13" s="214">
        <v>0</v>
      </c>
      <c r="AC13" s="214" t="s">
        <v>48</v>
      </c>
      <c r="AD13" s="141"/>
    </row>
    <row r="14" spans="1:30" s="141" customFormat="1" ht="30" customHeight="1" x14ac:dyDescent="0.25">
      <c r="A14" s="387" t="s">
        <v>41</v>
      </c>
      <c r="B14" s="383" t="s">
        <v>42</v>
      </c>
      <c r="C14" s="69" t="s">
        <v>43</v>
      </c>
      <c r="D14" s="145" t="s">
        <v>44</v>
      </c>
      <c r="E14" s="145" t="s">
        <v>43</v>
      </c>
      <c r="F14" s="145" t="s">
        <v>55</v>
      </c>
      <c r="G14" s="145" t="s">
        <v>43</v>
      </c>
      <c r="H14" s="220" t="s">
        <v>46</v>
      </c>
      <c r="I14" s="34">
        <v>0</v>
      </c>
      <c r="J14" s="518">
        <v>0</v>
      </c>
      <c r="K14" s="518">
        <v>0</v>
      </c>
      <c r="L14" s="518">
        <v>0</v>
      </c>
      <c r="M14" s="518" t="str">
        <v>Other</v>
      </c>
      <c r="N14" s="519" t="str">
        <v>Other</v>
      </c>
      <c r="O14" s="22">
        <v>0</v>
      </c>
      <c r="P14" s="145">
        <v>0</v>
      </c>
      <c r="Q14" s="145" t="s">
        <v>49</v>
      </c>
      <c r="R14" s="496" t="s">
        <v>47</v>
      </c>
      <c r="S14" s="73">
        <v>0</v>
      </c>
      <c r="T14" s="67">
        <v>0</v>
      </c>
      <c r="U14" s="67">
        <v>0</v>
      </c>
      <c r="V14" s="67">
        <v>0</v>
      </c>
      <c r="W14" s="214">
        <v>0</v>
      </c>
      <c r="X14" s="73">
        <v>0</v>
      </c>
      <c r="Y14" s="67">
        <v>0</v>
      </c>
      <c r="Z14" s="214">
        <v>0</v>
      </c>
      <c r="AA14" s="73">
        <v>0</v>
      </c>
      <c r="AB14" s="214">
        <v>0</v>
      </c>
      <c r="AC14" s="214" t="s">
        <v>48</v>
      </c>
    </row>
    <row r="15" spans="1:30" s="141" customFormat="1" ht="30" customHeight="1" x14ac:dyDescent="0.25">
      <c r="A15" s="69" t="s">
        <v>56</v>
      </c>
      <c r="B15" s="69" t="s">
        <v>57</v>
      </c>
      <c r="C15" s="69" t="s">
        <v>58</v>
      </c>
      <c r="D15" s="67" t="s">
        <v>59</v>
      </c>
      <c r="E15" s="67" t="s">
        <v>60</v>
      </c>
      <c r="F15" s="67" t="s">
        <v>61</v>
      </c>
      <c r="G15" s="67" t="s">
        <v>60</v>
      </c>
      <c r="H15" s="220" t="s">
        <v>46</v>
      </c>
      <c r="I15" s="34">
        <v>0</v>
      </c>
      <c r="J15" s="518">
        <v>0</v>
      </c>
      <c r="K15" s="518">
        <v>0</v>
      </c>
      <c r="L15" s="518">
        <v>0</v>
      </c>
      <c r="M15" s="518" t="str">
        <v>Other</v>
      </c>
      <c r="N15" s="519" t="str">
        <v>Other</v>
      </c>
      <c r="O15" s="22">
        <v>0</v>
      </c>
      <c r="P15" s="145">
        <v>0</v>
      </c>
      <c r="Q15" s="145" t="s">
        <v>49</v>
      </c>
      <c r="R15" s="496" t="s">
        <v>47</v>
      </c>
      <c r="S15" s="73">
        <v>0</v>
      </c>
      <c r="T15" s="67">
        <v>0</v>
      </c>
      <c r="U15" s="67">
        <v>0</v>
      </c>
      <c r="V15" s="67">
        <v>0</v>
      </c>
      <c r="W15" s="214">
        <v>0</v>
      </c>
      <c r="X15" s="73">
        <v>0</v>
      </c>
      <c r="Y15" s="67">
        <v>0</v>
      </c>
      <c r="Z15" s="214">
        <v>0</v>
      </c>
      <c r="AA15" s="73">
        <v>0</v>
      </c>
      <c r="AB15" s="214">
        <v>0</v>
      </c>
      <c r="AC15" s="214" t="s">
        <v>48</v>
      </c>
    </row>
    <row r="16" spans="1:30" s="141" customFormat="1" ht="30" customHeight="1" x14ac:dyDescent="0.25">
      <c r="A16" s="69" t="s">
        <v>56</v>
      </c>
      <c r="B16" s="69" t="s">
        <v>57</v>
      </c>
      <c r="C16" s="69" t="s">
        <v>58</v>
      </c>
      <c r="D16" s="67" t="s">
        <v>62</v>
      </c>
      <c r="E16" s="67" t="s">
        <v>63</v>
      </c>
      <c r="F16" s="67" t="s">
        <v>64</v>
      </c>
      <c r="G16" s="67" t="s">
        <v>63</v>
      </c>
      <c r="H16" s="220" t="s">
        <v>46</v>
      </c>
      <c r="I16" s="34">
        <v>0</v>
      </c>
      <c r="J16" s="518">
        <v>0</v>
      </c>
      <c r="K16" s="518">
        <v>0</v>
      </c>
      <c r="L16" s="518">
        <v>0</v>
      </c>
      <c r="M16" s="518" t="str">
        <v>Other</v>
      </c>
      <c r="N16" s="519" t="str">
        <v>Other</v>
      </c>
      <c r="O16" s="22">
        <v>0</v>
      </c>
      <c r="P16" s="145">
        <v>0</v>
      </c>
      <c r="Q16" s="145" t="s">
        <v>49</v>
      </c>
      <c r="R16" s="496" t="s">
        <v>47</v>
      </c>
      <c r="S16" s="73">
        <v>0</v>
      </c>
      <c r="T16" s="67">
        <v>0</v>
      </c>
      <c r="U16" s="67">
        <v>0</v>
      </c>
      <c r="V16" s="67">
        <v>0</v>
      </c>
      <c r="W16" s="214">
        <v>0</v>
      </c>
      <c r="X16" s="73">
        <v>0</v>
      </c>
      <c r="Y16" s="67">
        <v>0</v>
      </c>
      <c r="Z16" s="214">
        <v>0</v>
      </c>
      <c r="AA16" s="73">
        <v>0</v>
      </c>
      <c r="AB16" s="214">
        <v>0</v>
      </c>
      <c r="AC16" s="214" t="s">
        <v>48</v>
      </c>
    </row>
    <row r="17" spans="1:29" s="141" customFormat="1" ht="30" customHeight="1" x14ac:dyDescent="0.25">
      <c r="A17" s="69" t="s">
        <v>56</v>
      </c>
      <c r="B17" s="69" t="s">
        <v>57</v>
      </c>
      <c r="C17" s="69" t="s">
        <v>58</v>
      </c>
      <c r="D17" s="67" t="s">
        <v>62</v>
      </c>
      <c r="E17" s="67" t="s">
        <v>63</v>
      </c>
      <c r="F17" s="67" t="s">
        <v>65</v>
      </c>
      <c r="G17" s="67" t="s">
        <v>63</v>
      </c>
      <c r="H17" s="220" t="s">
        <v>46</v>
      </c>
      <c r="I17" s="34">
        <v>0</v>
      </c>
      <c r="J17" s="518">
        <v>0</v>
      </c>
      <c r="K17" s="518">
        <v>0</v>
      </c>
      <c r="L17" s="518">
        <v>0</v>
      </c>
      <c r="M17" s="518" t="str">
        <v>Other</v>
      </c>
      <c r="N17" s="519" t="str">
        <v>Other</v>
      </c>
      <c r="O17" s="22">
        <v>0</v>
      </c>
      <c r="P17" s="145">
        <v>0</v>
      </c>
      <c r="Q17" s="145" t="s">
        <v>49</v>
      </c>
      <c r="R17" s="496" t="s">
        <v>47</v>
      </c>
      <c r="S17" s="73">
        <v>0</v>
      </c>
      <c r="T17" s="67">
        <v>0</v>
      </c>
      <c r="U17" s="67">
        <v>0</v>
      </c>
      <c r="V17" s="67">
        <v>0</v>
      </c>
      <c r="W17" s="214">
        <v>0</v>
      </c>
      <c r="X17" s="73">
        <v>0</v>
      </c>
      <c r="Y17" s="67">
        <v>0</v>
      </c>
      <c r="Z17" s="214">
        <v>0</v>
      </c>
      <c r="AA17" s="73">
        <v>0</v>
      </c>
      <c r="AB17" s="214">
        <v>0</v>
      </c>
      <c r="AC17" s="214" t="s">
        <v>48</v>
      </c>
    </row>
    <row r="18" spans="1:29" s="141" customFormat="1" ht="30" customHeight="1" x14ac:dyDescent="0.25">
      <c r="A18" s="69" t="s">
        <v>56</v>
      </c>
      <c r="B18" s="69" t="s">
        <v>57</v>
      </c>
      <c r="C18" s="69" t="s">
        <v>58</v>
      </c>
      <c r="D18" s="67" t="s">
        <v>62</v>
      </c>
      <c r="E18" s="67" t="s">
        <v>63</v>
      </c>
      <c r="F18" s="67" t="s">
        <v>66</v>
      </c>
      <c r="G18" s="67" t="s">
        <v>63</v>
      </c>
      <c r="H18" s="220" t="s">
        <v>46</v>
      </c>
      <c r="I18" s="34">
        <v>0</v>
      </c>
      <c r="J18" s="518">
        <v>0</v>
      </c>
      <c r="K18" s="518">
        <v>0</v>
      </c>
      <c r="L18" s="518">
        <v>0</v>
      </c>
      <c r="M18" s="518" t="str">
        <v>Other</v>
      </c>
      <c r="N18" s="519" t="str">
        <v>Other</v>
      </c>
      <c r="O18" s="22">
        <v>0</v>
      </c>
      <c r="P18" s="145">
        <v>0</v>
      </c>
      <c r="Q18" s="145" t="s">
        <v>49</v>
      </c>
      <c r="R18" s="496" t="s">
        <v>47</v>
      </c>
      <c r="S18" s="73">
        <v>0</v>
      </c>
      <c r="T18" s="67">
        <v>0</v>
      </c>
      <c r="U18" s="67">
        <v>0</v>
      </c>
      <c r="V18" s="67">
        <v>0</v>
      </c>
      <c r="W18" s="214">
        <v>0</v>
      </c>
      <c r="X18" s="73">
        <v>0</v>
      </c>
      <c r="Y18" s="67">
        <v>0</v>
      </c>
      <c r="Z18" s="214">
        <v>0</v>
      </c>
      <c r="AA18" s="73">
        <v>0</v>
      </c>
      <c r="AB18" s="214">
        <v>0</v>
      </c>
      <c r="AC18" s="214" t="s">
        <v>48</v>
      </c>
    </row>
    <row r="19" spans="1:29" s="141" customFormat="1" ht="30" customHeight="1" x14ac:dyDescent="0.25">
      <c r="A19" s="69" t="s">
        <v>56</v>
      </c>
      <c r="B19" s="69" t="s">
        <v>57</v>
      </c>
      <c r="C19" s="69" t="s">
        <v>58</v>
      </c>
      <c r="D19" s="67" t="s">
        <v>67</v>
      </c>
      <c r="E19" s="67" t="s">
        <v>63</v>
      </c>
      <c r="F19" s="67" t="s">
        <v>68</v>
      </c>
      <c r="G19" s="67" t="s">
        <v>63</v>
      </c>
      <c r="H19" s="220" t="s">
        <v>46</v>
      </c>
      <c r="I19" s="34">
        <v>0</v>
      </c>
      <c r="J19" s="518">
        <v>0</v>
      </c>
      <c r="K19" s="518">
        <v>0</v>
      </c>
      <c r="L19" s="518">
        <v>0</v>
      </c>
      <c r="M19" s="518" t="str">
        <v>Other</v>
      </c>
      <c r="N19" s="519" t="str">
        <v>Other</v>
      </c>
      <c r="O19" s="22">
        <v>0</v>
      </c>
      <c r="P19" s="145">
        <v>0</v>
      </c>
      <c r="Q19" s="145" t="s">
        <v>49</v>
      </c>
      <c r="R19" s="496" t="s">
        <v>47</v>
      </c>
      <c r="S19" s="73">
        <v>0</v>
      </c>
      <c r="T19" s="67">
        <v>0</v>
      </c>
      <c r="U19" s="67">
        <v>0</v>
      </c>
      <c r="V19" s="67">
        <v>0</v>
      </c>
      <c r="W19" s="214">
        <v>0</v>
      </c>
      <c r="X19" s="73">
        <v>0</v>
      </c>
      <c r="Y19" s="67">
        <v>0</v>
      </c>
      <c r="Z19" s="214">
        <v>0</v>
      </c>
      <c r="AA19" s="73">
        <v>0</v>
      </c>
      <c r="AB19" s="214">
        <v>0</v>
      </c>
      <c r="AC19" s="214" t="s">
        <v>48</v>
      </c>
    </row>
    <row r="20" spans="1:29" s="141" customFormat="1" ht="30" customHeight="1" x14ac:dyDescent="0.25">
      <c r="A20" s="69" t="s">
        <v>56</v>
      </c>
      <c r="B20" s="69" t="s">
        <v>57</v>
      </c>
      <c r="C20" s="69" t="s">
        <v>58</v>
      </c>
      <c r="D20" s="67" t="s">
        <v>67</v>
      </c>
      <c r="E20" s="67" t="s">
        <v>63</v>
      </c>
      <c r="F20" s="67" t="s">
        <v>69</v>
      </c>
      <c r="G20" s="67" t="s">
        <v>63</v>
      </c>
      <c r="H20" s="220" t="s">
        <v>46</v>
      </c>
      <c r="I20" s="34">
        <v>0</v>
      </c>
      <c r="J20" s="518">
        <v>0</v>
      </c>
      <c r="K20" s="518">
        <v>0</v>
      </c>
      <c r="L20" s="518">
        <v>0</v>
      </c>
      <c r="M20" s="518" t="str">
        <v>Other</v>
      </c>
      <c r="N20" s="519" t="str">
        <v>Other</v>
      </c>
      <c r="O20" s="22">
        <v>0</v>
      </c>
      <c r="P20" s="145">
        <v>0</v>
      </c>
      <c r="Q20" s="145" t="s">
        <v>49</v>
      </c>
      <c r="R20" s="496" t="s">
        <v>47</v>
      </c>
      <c r="S20" s="73">
        <v>0</v>
      </c>
      <c r="T20" s="67">
        <v>0</v>
      </c>
      <c r="U20" s="67">
        <v>0</v>
      </c>
      <c r="V20" s="67">
        <v>0</v>
      </c>
      <c r="W20" s="214">
        <v>0</v>
      </c>
      <c r="X20" s="73">
        <v>0</v>
      </c>
      <c r="Y20" s="67">
        <v>0</v>
      </c>
      <c r="Z20" s="214">
        <v>0</v>
      </c>
      <c r="AA20" s="73">
        <v>0</v>
      </c>
      <c r="AB20" s="214">
        <v>0</v>
      </c>
      <c r="AC20" s="214" t="s">
        <v>48</v>
      </c>
    </row>
    <row r="21" spans="1:29" s="141" customFormat="1" ht="30" customHeight="1" x14ac:dyDescent="0.25">
      <c r="A21" s="69" t="s">
        <v>56</v>
      </c>
      <c r="B21" s="69" t="s">
        <v>57</v>
      </c>
      <c r="C21" s="69" t="s">
        <v>58</v>
      </c>
      <c r="D21" s="67" t="s">
        <v>67</v>
      </c>
      <c r="E21" s="67" t="s">
        <v>63</v>
      </c>
      <c r="F21" s="67" t="s">
        <v>70</v>
      </c>
      <c r="G21" s="67" t="s">
        <v>63</v>
      </c>
      <c r="H21" s="220" t="s">
        <v>46</v>
      </c>
      <c r="I21" s="34">
        <v>0</v>
      </c>
      <c r="J21" s="518">
        <v>0</v>
      </c>
      <c r="K21" s="518">
        <v>0</v>
      </c>
      <c r="L21" s="518">
        <v>0</v>
      </c>
      <c r="M21" s="518" t="str">
        <v>Other</v>
      </c>
      <c r="N21" s="519" t="str">
        <v>Other</v>
      </c>
      <c r="O21" s="22">
        <v>0</v>
      </c>
      <c r="P21" s="145">
        <v>0</v>
      </c>
      <c r="Q21" s="145" t="s">
        <v>49</v>
      </c>
      <c r="R21" s="496" t="s">
        <v>47</v>
      </c>
      <c r="S21" s="73">
        <v>0</v>
      </c>
      <c r="T21" s="67">
        <v>0</v>
      </c>
      <c r="U21" s="67">
        <v>0</v>
      </c>
      <c r="V21" s="67">
        <v>0</v>
      </c>
      <c r="W21" s="214">
        <v>0</v>
      </c>
      <c r="X21" s="73">
        <v>0</v>
      </c>
      <c r="Y21" s="67">
        <v>0</v>
      </c>
      <c r="Z21" s="214">
        <v>0</v>
      </c>
      <c r="AA21" s="73">
        <v>0</v>
      </c>
      <c r="AB21" s="214">
        <v>0</v>
      </c>
      <c r="AC21" s="214" t="s">
        <v>48</v>
      </c>
    </row>
    <row r="22" spans="1:29" s="141" customFormat="1" ht="30" customHeight="1" x14ac:dyDescent="0.25">
      <c r="A22" s="69" t="s">
        <v>56</v>
      </c>
      <c r="B22" s="69" t="s">
        <v>57</v>
      </c>
      <c r="C22" s="69" t="s">
        <v>58</v>
      </c>
      <c r="D22" s="67" t="s">
        <v>67</v>
      </c>
      <c r="E22" s="67" t="s">
        <v>63</v>
      </c>
      <c r="F22" s="67" t="s">
        <v>71</v>
      </c>
      <c r="G22" s="67" t="s">
        <v>63</v>
      </c>
      <c r="H22" s="220" t="s">
        <v>46</v>
      </c>
      <c r="I22" s="34">
        <v>0</v>
      </c>
      <c r="J22" s="518">
        <v>0</v>
      </c>
      <c r="K22" s="518">
        <v>0</v>
      </c>
      <c r="L22" s="518">
        <v>0</v>
      </c>
      <c r="M22" s="518" t="str">
        <v>Other</v>
      </c>
      <c r="N22" s="519" t="str">
        <v>Other</v>
      </c>
      <c r="O22" s="22">
        <v>0</v>
      </c>
      <c r="P22" s="145">
        <v>0</v>
      </c>
      <c r="Q22" s="145" t="s">
        <v>49</v>
      </c>
      <c r="R22" s="496" t="s">
        <v>47</v>
      </c>
      <c r="S22" s="73">
        <v>0</v>
      </c>
      <c r="T22" s="67">
        <v>0</v>
      </c>
      <c r="U22" s="67">
        <v>0</v>
      </c>
      <c r="V22" s="67">
        <v>0</v>
      </c>
      <c r="W22" s="214">
        <v>0</v>
      </c>
      <c r="X22" s="73">
        <v>0</v>
      </c>
      <c r="Y22" s="67">
        <v>0</v>
      </c>
      <c r="Z22" s="214">
        <v>0</v>
      </c>
      <c r="AA22" s="73">
        <v>0</v>
      </c>
      <c r="AB22" s="214">
        <v>0</v>
      </c>
      <c r="AC22" s="214" t="s">
        <v>48</v>
      </c>
    </row>
    <row r="23" spans="1:29" s="141" customFormat="1" ht="30" customHeight="1" x14ac:dyDescent="0.25">
      <c r="A23" s="69" t="s">
        <v>56</v>
      </c>
      <c r="B23" s="69" t="s">
        <v>57</v>
      </c>
      <c r="C23" s="69" t="s">
        <v>58</v>
      </c>
      <c r="D23" s="67" t="s">
        <v>67</v>
      </c>
      <c r="E23" s="67" t="s">
        <v>63</v>
      </c>
      <c r="F23" s="67" t="s">
        <v>72</v>
      </c>
      <c r="G23" s="67" t="s">
        <v>63</v>
      </c>
      <c r="H23" s="220" t="s">
        <v>46</v>
      </c>
      <c r="I23" s="34">
        <v>0</v>
      </c>
      <c r="J23" s="518">
        <v>0</v>
      </c>
      <c r="K23" s="518">
        <v>0</v>
      </c>
      <c r="L23" s="518">
        <v>0</v>
      </c>
      <c r="M23" s="518" t="str">
        <v>Other</v>
      </c>
      <c r="N23" s="519" t="str">
        <v>Other</v>
      </c>
      <c r="O23" s="22">
        <v>0</v>
      </c>
      <c r="P23" s="145">
        <v>0</v>
      </c>
      <c r="Q23" s="145" t="s">
        <v>49</v>
      </c>
      <c r="R23" s="496" t="s">
        <v>47</v>
      </c>
      <c r="S23" s="73">
        <v>0</v>
      </c>
      <c r="T23" s="67">
        <v>0</v>
      </c>
      <c r="U23" s="67">
        <v>0</v>
      </c>
      <c r="V23" s="67">
        <v>0</v>
      </c>
      <c r="W23" s="214">
        <v>0</v>
      </c>
      <c r="X23" s="73">
        <v>0</v>
      </c>
      <c r="Y23" s="67">
        <v>0</v>
      </c>
      <c r="Z23" s="214">
        <v>0</v>
      </c>
      <c r="AA23" s="73">
        <v>0</v>
      </c>
      <c r="AB23" s="214">
        <v>0</v>
      </c>
      <c r="AC23" s="214" t="s">
        <v>48</v>
      </c>
    </row>
    <row r="24" spans="1:29" s="141" customFormat="1" ht="30" customHeight="1" x14ac:dyDescent="0.25">
      <c r="A24" s="69" t="s">
        <v>56</v>
      </c>
      <c r="B24" s="69" t="s">
        <v>57</v>
      </c>
      <c r="C24" s="69" t="s">
        <v>58</v>
      </c>
      <c r="D24" s="67" t="s">
        <v>67</v>
      </c>
      <c r="E24" s="67" t="s">
        <v>63</v>
      </c>
      <c r="F24" s="67" t="s">
        <v>73</v>
      </c>
      <c r="G24" s="67" t="s">
        <v>63</v>
      </c>
      <c r="H24" s="220" t="s">
        <v>46</v>
      </c>
      <c r="I24" s="34">
        <v>0</v>
      </c>
      <c r="J24" s="518">
        <v>0</v>
      </c>
      <c r="K24" s="518">
        <v>0</v>
      </c>
      <c r="L24" s="518">
        <v>0</v>
      </c>
      <c r="M24" s="518" t="str">
        <v>Other</v>
      </c>
      <c r="N24" s="519" t="str">
        <v>Other</v>
      </c>
      <c r="O24" s="22">
        <v>0</v>
      </c>
      <c r="P24" s="145">
        <v>0</v>
      </c>
      <c r="Q24" s="145" t="s">
        <v>49</v>
      </c>
      <c r="R24" s="496" t="s">
        <v>47</v>
      </c>
      <c r="S24" s="73">
        <v>0</v>
      </c>
      <c r="T24" s="67">
        <v>0</v>
      </c>
      <c r="U24" s="67">
        <v>0</v>
      </c>
      <c r="V24" s="67">
        <v>0</v>
      </c>
      <c r="W24" s="214">
        <v>0</v>
      </c>
      <c r="X24" s="73">
        <v>0</v>
      </c>
      <c r="Y24" s="67">
        <v>0</v>
      </c>
      <c r="Z24" s="214">
        <v>0</v>
      </c>
      <c r="AA24" s="73">
        <v>0</v>
      </c>
      <c r="AB24" s="214">
        <v>0</v>
      </c>
      <c r="AC24" s="214" t="s">
        <v>48</v>
      </c>
    </row>
    <row r="25" spans="1:29" s="141" customFormat="1" ht="30" customHeight="1" x14ac:dyDescent="0.25">
      <c r="A25" s="69" t="s">
        <v>56</v>
      </c>
      <c r="B25" s="69" t="s">
        <v>57</v>
      </c>
      <c r="C25" s="69" t="s">
        <v>58</v>
      </c>
      <c r="D25" s="67" t="s">
        <v>67</v>
      </c>
      <c r="E25" s="67" t="s">
        <v>63</v>
      </c>
      <c r="F25" s="67" t="s">
        <v>74</v>
      </c>
      <c r="G25" s="67" t="s">
        <v>63</v>
      </c>
      <c r="H25" s="220" t="s">
        <v>46</v>
      </c>
      <c r="I25" s="34">
        <v>0</v>
      </c>
      <c r="J25" s="518">
        <v>0</v>
      </c>
      <c r="K25" s="518">
        <v>0</v>
      </c>
      <c r="L25" s="518">
        <v>0</v>
      </c>
      <c r="M25" s="518" t="str">
        <v>Other</v>
      </c>
      <c r="N25" s="519" t="str">
        <v>Other</v>
      </c>
      <c r="O25" s="22">
        <v>0</v>
      </c>
      <c r="P25" s="145">
        <v>0</v>
      </c>
      <c r="Q25" s="145" t="s">
        <v>49</v>
      </c>
      <c r="R25" s="496" t="s">
        <v>47</v>
      </c>
      <c r="S25" s="73">
        <v>0</v>
      </c>
      <c r="T25" s="67">
        <v>0</v>
      </c>
      <c r="U25" s="67">
        <v>0</v>
      </c>
      <c r="V25" s="67">
        <v>0</v>
      </c>
      <c r="W25" s="214">
        <v>0</v>
      </c>
      <c r="X25" s="73">
        <v>0</v>
      </c>
      <c r="Y25" s="67">
        <v>0</v>
      </c>
      <c r="Z25" s="214">
        <v>0</v>
      </c>
      <c r="AA25" s="73">
        <v>0</v>
      </c>
      <c r="AB25" s="214">
        <v>0</v>
      </c>
      <c r="AC25" s="214" t="s">
        <v>48</v>
      </c>
    </row>
    <row r="26" spans="1:29" s="141" customFormat="1" ht="30" customHeight="1" x14ac:dyDescent="0.25">
      <c r="A26" s="69" t="s">
        <v>56</v>
      </c>
      <c r="B26" s="69" t="s">
        <v>57</v>
      </c>
      <c r="C26" s="69" t="s">
        <v>58</v>
      </c>
      <c r="D26" s="67" t="s">
        <v>67</v>
      </c>
      <c r="E26" s="67" t="s">
        <v>63</v>
      </c>
      <c r="F26" s="67" t="s">
        <v>75</v>
      </c>
      <c r="G26" s="67" t="s">
        <v>63</v>
      </c>
      <c r="H26" s="220" t="s">
        <v>46</v>
      </c>
      <c r="I26" s="34">
        <v>0</v>
      </c>
      <c r="J26" s="518">
        <v>0</v>
      </c>
      <c r="K26" s="518">
        <v>0</v>
      </c>
      <c r="L26" s="518">
        <v>0</v>
      </c>
      <c r="M26" s="518" t="str">
        <v>Other</v>
      </c>
      <c r="N26" s="519" t="str">
        <v>Other</v>
      </c>
      <c r="O26" s="22">
        <v>0</v>
      </c>
      <c r="P26" s="145">
        <v>0</v>
      </c>
      <c r="Q26" s="145" t="s">
        <v>49</v>
      </c>
      <c r="R26" s="496" t="s">
        <v>47</v>
      </c>
      <c r="S26" s="73">
        <v>0</v>
      </c>
      <c r="T26" s="67">
        <v>0</v>
      </c>
      <c r="U26" s="67">
        <v>0</v>
      </c>
      <c r="V26" s="67">
        <v>0</v>
      </c>
      <c r="W26" s="214">
        <v>0</v>
      </c>
      <c r="X26" s="73">
        <v>0</v>
      </c>
      <c r="Y26" s="67">
        <v>0</v>
      </c>
      <c r="Z26" s="214">
        <v>0</v>
      </c>
      <c r="AA26" s="73">
        <v>0</v>
      </c>
      <c r="AB26" s="214">
        <v>0</v>
      </c>
      <c r="AC26" s="214" t="s">
        <v>48</v>
      </c>
    </row>
    <row r="27" spans="1:29" s="141" customFormat="1" ht="30" customHeight="1" x14ac:dyDescent="0.25">
      <c r="A27" s="69" t="s">
        <v>56</v>
      </c>
      <c r="B27" s="69" t="s">
        <v>57</v>
      </c>
      <c r="C27" s="69" t="s">
        <v>58</v>
      </c>
      <c r="D27" s="67" t="s">
        <v>67</v>
      </c>
      <c r="E27" s="67" t="s">
        <v>63</v>
      </c>
      <c r="F27" s="67" t="s">
        <v>76</v>
      </c>
      <c r="G27" s="67" t="s">
        <v>63</v>
      </c>
      <c r="H27" s="220" t="s">
        <v>46</v>
      </c>
      <c r="I27" s="34">
        <v>0</v>
      </c>
      <c r="J27" s="518">
        <v>0</v>
      </c>
      <c r="K27" s="518">
        <v>0</v>
      </c>
      <c r="L27" s="518">
        <v>0</v>
      </c>
      <c r="M27" s="518" t="str">
        <v>Other</v>
      </c>
      <c r="N27" s="519" t="str">
        <v>Other</v>
      </c>
      <c r="O27" s="22">
        <v>0</v>
      </c>
      <c r="P27" s="145">
        <v>0</v>
      </c>
      <c r="Q27" s="145" t="s">
        <v>49</v>
      </c>
      <c r="R27" s="496" t="s">
        <v>47</v>
      </c>
      <c r="S27" s="73">
        <v>0</v>
      </c>
      <c r="T27" s="67">
        <v>0</v>
      </c>
      <c r="U27" s="67">
        <v>0</v>
      </c>
      <c r="V27" s="67">
        <v>0</v>
      </c>
      <c r="W27" s="214">
        <v>0</v>
      </c>
      <c r="X27" s="73">
        <v>0</v>
      </c>
      <c r="Y27" s="67">
        <v>0</v>
      </c>
      <c r="Z27" s="214">
        <v>0</v>
      </c>
      <c r="AA27" s="73">
        <v>0</v>
      </c>
      <c r="AB27" s="214">
        <v>0</v>
      </c>
      <c r="AC27" s="214" t="s">
        <v>48</v>
      </c>
    </row>
    <row r="28" spans="1:29" s="141" customFormat="1" ht="30" customHeight="1" x14ac:dyDescent="0.25">
      <c r="A28" s="69" t="s">
        <v>56</v>
      </c>
      <c r="B28" s="69" t="s">
        <v>57</v>
      </c>
      <c r="C28" s="69" t="s">
        <v>58</v>
      </c>
      <c r="D28" s="67" t="s">
        <v>67</v>
      </c>
      <c r="E28" s="67" t="s">
        <v>63</v>
      </c>
      <c r="F28" s="67" t="s">
        <v>77</v>
      </c>
      <c r="G28" s="67" t="s">
        <v>63</v>
      </c>
      <c r="H28" s="220" t="s">
        <v>46</v>
      </c>
      <c r="I28" s="34">
        <v>0</v>
      </c>
      <c r="J28" s="518">
        <v>0</v>
      </c>
      <c r="K28" s="518">
        <v>0</v>
      </c>
      <c r="L28" s="518">
        <v>0</v>
      </c>
      <c r="M28" s="518" t="str">
        <v>Other</v>
      </c>
      <c r="N28" s="519" t="str">
        <v>Other</v>
      </c>
      <c r="O28" s="22">
        <v>0</v>
      </c>
      <c r="P28" s="145">
        <v>0</v>
      </c>
      <c r="Q28" s="145" t="s">
        <v>49</v>
      </c>
      <c r="R28" s="496" t="s">
        <v>47</v>
      </c>
      <c r="S28" s="73">
        <v>0</v>
      </c>
      <c r="T28" s="67">
        <v>0</v>
      </c>
      <c r="U28" s="67">
        <v>0</v>
      </c>
      <c r="V28" s="67">
        <v>0</v>
      </c>
      <c r="W28" s="214">
        <v>0</v>
      </c>
      <c r="X28" s="73">
        <v>0</v>
      </c>
      <c r="Y28" s="67">
        <v>0</v>
      </c>
      <c r="Z28" s="214">
        <v>0</v>
      </c>
      <c r="AA28" s="73">
        <v>0</v>
      </c>
      <c r="AB28" s="214">
        <v>0</v>
      </c>
      <c r="AC28" s="214" t="s">
        <v>48</v>
      </c>
    </row>
    <row r="29" spans="1:29" s="141" customFormat="1" ht="30" customHeight="1" x14ac:dyDescent="0.25">
      <c r="A29" s="69" t="s">
        <v>56</v>
      </c>
      <c r="B29" s="69" t="s">
        <v>57</v>
      </c>
      <c r="C29" s="69" t="s">
        <v>58</v>
      </c>
      <c r="D29" s="67" t="s">
        <v>67</v>
      </c>
      <c r="E29" s="67" t="s">
        <v>63</v>
      </c>
      <c r="F29" s="67" t="s">
        <v>78</v>
      </c>
      <c r="G29" s="67" t="s">
        <v>63</v>
      </c>
      <c r="H29" s="220" t="s">
        <v>46</v>
      </c>
      <c r="I29" s="34">
        <v>0</v>
      </c>
      <c r="J29" s="518">
        <v>0</v>
      </c>
      <c r="K29" s="518">
        <v>0</v>
      </c>
      <c r="L29" s="518">
        <v>0</v>
      </c>
      <c r="M29" s="518" t="str">
        <v>Other</v>
      </c>
      <c r="N29" s="519" t="str">
        <v>Other</v>
      </c>
      <c r="O29" s="22">
        <v>0</v>
      </c>
      <c r="P29" s="145">
        <v>0</v>
      </c>
      <c r="Q29" s="145" t="s">
        <v>49</v>
      </c>
      <c r="R29" s="496" t="s">
        <v>47</v>
      </c>
      <c r="S29" s="73">
        <v>0</v>
      </c>
      <c r="T29" s="67">
        <v>0</v>
      </c>
      <c r="U29" s="67">
        <v>0</v>
      </c>
      <c r="V29" s="67">
        <v>0</v>
      </c>
      <c r="W29" s="214">
        <v>0</v>
      </c>
      <c r="X29" s="73">
        <v>0</v>
      </c>
      <c r="Y29" s="67">
        <v>0</v>
      </c>
      <c r="Z29" s="214">
        <v>0</v>
      </c>
      <c r="AA29" s="73">
        <v>0</v>
      </c>
      <c r="AB29" s="214">
        <v>0</v>
      </c>
      <c r="AC29" s="214" t="s">
        <v>48</v>
      </c>
    </row>
    <row r="30" spans="1:29" s="141" customFormat="1" ht="30" customHeight="1" x14ac:dyDescent="0.25">
      <c r="A30" s="69" t="s">
        <v>56</v>
      </c>
      <c r="B30" s="69" t="s">
        <v>57</v>
      </c>
      <c r="C30" s="69" t="s">
        <v>58</v>
      </c>
      <c r="D30" s="67" t="s">
        <v>67</v>
      </c>
      <c r="E30" s="67" t="s">
        <v>63</v>
      </c>
      <c r="F30" s="67" t="s">
        <v>79</v>
      </c>
      <c r="G30" s="67" t="s">
        <v>63</v>
      </c>
      <c r="H30" s="220" t="s">
        <v>46</v>
      </c>
      <c r="I30" s="34">
        <v>0</v>
      </c>
      <c r="J30" s="518">
        <v>0</v>
      </c>
      <c r="K30" s="518">
        <v>0</v>
      </c>
      <c r="L30" s="518">
        <v>0</v>
      </c>
      <c r="M30" s="518" t="str">
        <v>Other</v>
      </c>
      <c r="N30" s="519" t="str">
        <v>Other</v>
      </c>
      <c r="O30" s="22">
        <v>0</v>
      </c>
      <c r="P30" s="145">
        <v>0</v>
      </c>
      <c r="Q30" s="145" t="s">
        <v>49</v>
      </c>
      <c r="R30" s="496" t="s">
        <v>47</v>
      </c>
      <c r="S30" s="73">
        <v>0</v>
      </c>
      <c r="T30" s="67">
        <v>0</v>
      </c>
      <c r="U30" s="67">
        <v>0</v>
      </c>
      <c r="V30" s="67">
        <v>0</v>
      </c>
      <c r="W30" s="214">
        <v>0</v>
      </c>
      <c r="X30" s="73">
        <v>0</v>
      </c>
      <c r="Y30" s="67">
        <v>0</v>
      </c>
      <c r="Z30" s="214">
        <v>0</v>
      </c>
      <c r="AA30" s="73">
        <v>0</v>
      </c>
      <c r="AB30" s="214">
        <v>0</v>
      </c>
      <c r="AC30" s="214" t="s">
        <v>48</v>
      </c>
    </row>
    <row r="31" spans="1:29" s="141" customFormat="1" ht="30" customHeight="1" x14ac:dyDescent="0.25">
      <c r="A31" s="69" t="s">
        <v>56</v>
      </c>
      <c r="B31" s="69" t="s">
        <v>57</v>
      </c>
      <c r="C31" s="69" t="s">
        <v>58</v>
      </c>
      <c r="D31" s="67" t="s">
        <v>80</v>
      </c>
      <c r="E31" s="67" t="s">
        <v>63</v>
      </c>
      <c r="F31" s="67" t="s">
        <v>81</v>
      </c>
      <c r="G31" s="67" t="s">
        <v>63</v>
      </c>
      <c r="H31" s="220" t="s">
        <v>46</v>
      </c>
      <c r="I31" s="34">
        <v>0</v>
      </c>
      <c r="J31" s="518">
        <v>0</v>
      </c>
      <c r="K31" s="518">
        <v>0</v>
      </c>
      <c r="L31" s="518">
        <v>0</v>
      </c>
      <c r="M31" s="518" t="str">
        <v>Other</v>
      </c>
      <c r="N31" s="519" t="str">
        <v>Other</v>
      </c>
      <c r="O31" s="22">
        <v>0</v>
      </c>
      <c r="P31" s="145">
        <v>0</v>
      </c>
      <c r="Q31" s="145" t="s">
        <v>49</v>
      </c>
      <c r="R31" s="496" t="s">
        <v>47</v>
      </c>
      <c r="S31" s="73">
        <v>0</v>
      </c>
      <c r="T31" s="67">
        <v>0</v>
      </c>
      <c r="U31" s="67">
        <v>0</v>
      </c>
      <c r="V31" s="67">
        <v>0</v>
      </c>
      <c r="W31" s="214">
        <v>0</v>
      </c>
      <c r="X31" s="73">
        <v>0</v>
      </c>
      <c r="Y31" s="67">
        <v>0</v>
      </c>
      <c r="Z31" s="214">
        <v>0</v>
      </c>
      <c r="AA31" s="73">
        <v>0</v>
      </c>
      <c r="AB31" s="214">
        <v>0</v>
      </c>
      <c r="AC31" s="214" t="s">
        <v>48</v>
      </c>
    </row>
    <row r="32" spans="1:29" s="141" customFormat="1" ht="30" customHeight="1" x14ac:dyDescent="0.25">
      <c r="A32" s="69" t="s">
        <v>56</v>
      </c>
      <c r="B32" s="69" t="s">
        <v>57</v>
      </c>
      <c r="C32" s="69" t="s">
        <v>58</v>
      </c>
      <c r="D32" s="67" t="s">
        <v>80</v>
      </c>
      <c r="E32" s="67" t="s">
        <v>63</v>
      </c>
      <c r="F32" s="67" t="s">
        <v>82</v>
      </c>
      <c r="G32" s="67" t="s">
        <v>63</v>
      </c>
      <c r="H32" s="220" t="s">
        <v>46</v>
      </c>
      <c r="I32" s="34">
        <v>0</v>
      </c>
      <c r="J32" s="518">
        <v>0</v>
      </c>
      <c r="K32" s="518">
        <v>0</v>
      </c>
      <c r="L32" s="518">
        <v>0</v>
      </c>
      <c r="M32" s="518" t="str">
        <v>Other</v>
      </c>
      <c r="N32" s="519" t="str">
        <v>Other</v>
      </c>
      <c r="O32" s="22">
        <v>0</v>
      </c>
      <c r="P32" s="145">
        <v>0</v>
      </c>
      <c r="Q32" s="145" t="s">
        <v>49</v>
      </c>
      <c r="R32" s="496" t="s">
        <v>47</v>
      </c>
      <c r="S32" s="73">
        <v>0</v>
      </c>
      <c r="T32" s="67">
        <v>0</v>
      </c>
      <c r="U32" s="67">
        <v>0</v>
      </c>
      <c r="V32" s="67">
        <v>0</v>
      </c>
      <c r="W32" s="214">
        <v>0</v>
      </c>
      <c r="X32" s="73">
        <v>0</v>
      </c>
      <c r="Y32" s="67">
        <v>0</v>
      </c>
      <c r="Z32" s="214">
        <v>0</v>
      </c>
      <c r="AA32" s="73">
        <v>0</v>
      </c>
      <c r="AB32" s="214">
        <v>0</v>
      </c>
      <c r="AC32" s="214" t="s">
        <v>48</v>
      </c>
    </row>
    <row r="33" spans="1:29" s="141" customFormat="1" ht="30" customHeight="1" x14ac:dyDescent="0.25">
      <c r="A33" s="69" t="s">
        <v>56</v>
      </c>
      <c r="B33" s="69" t="s">
        <v>57</v>
      </c>
      <c r="C33" s="69" t="s">
        <v>58</v>
      </c>
      <c r="D33" s="67" t="s">
        <v>80</v>
      </c>
      <c r="E33" s="67" t="s">
        <v>63</v>
      </c>
      <c r="F33" s="67" t="s">
        <v>83</v>
      </c>
      <c r="G33" s="67" t="s">
        <v>63</v>
      </c>
      <c r="H33" s="220" t="s">
        <v>46</v>
      </c>
      <c r="I33" s="34">
        <v>0</v>
      </c>
      <c r="J33" s="518">
        <v>0</v>
      </c>
      <c r="K33" s="518">
        <v>0</v>
      </c>
      <c r="L33" s="518">
        <v>0</v>
      </c>
      <c r="M33" s="518" t="str">
        <v>Other</v>
      </c>
      <c r="N33" s="519" t="str">
        <v>Other</v>
      </c>
      <c r="O33" s="22">
        <v>0</v>
      </c>
      <c r="P33" s="145">
        <v>0</v>
      </c>
      <c r="Q33" s="145" t="s">
        <v>49</v>
      </c>
      <c r="R33" s="496" t="s">
        <v>47</v>
      </c>
      <c r="S33" s="73">
        <v>0</v>
      </c>
      <c r="T33" s="67">
        <v>0</v>
      </c>
      <c r="U33" s="67">
        <v>0</v>
      </c>
      <c r="V33" s="67">
        <v>0</v>
      </c>
      <c r="W33" s="214">
        <v>0</v>
      </c>
      <c r="X33" s="73">
        <v>0</v>
      </c>
      <c r="Y33" s="67">
        <v>0</v>
      </c>
      <c r="Z33" s="214">
        <v>0</v>
      </c>
      <c r="AA33" s="73">
        <v>0</v>
      </c>
      <c r="AB33" s="214">
        <v>0</v>
      </c>
      <c r="AC33" s="214" t="s">
        <v>48</v>
      </c>
    </row>
    <row r="34" spans="1:29" s="141" customFormat="1" ht="30" customHeight="1" x14ac:dyDescent="0.25">
      <c r="A34" s="69" t="s">
        <v>56</v>
      </c>
      <c r="B34" s="69" t="s">
        <v>57</v>
      </c>
      <c r="C34" s="69" t="s">
        <v>58</v>
      </c>
      <c r="D34" s="67" t="s">
        <v>80</v>
      </c>
      <c r="E34" s="67" t="s">
        <v>63</v>
      </c>
      <c r="F34" s="67" t="s">
        <v>84</v>
      </c>
      <c r="G34" s="67" t="s">
        <v>63</v>
      </c>
      <c r="H34" s="220" t="s">
        <v>46</v>
      </c>
      <c r="I34" s="34">
        <v>0</v>
      </c>
      <c r="J34" s="518">
        <v>0</v>
      </c>
      <c r="K34" s="518">
        <v>0</v>
      </c>
      <c r="L34" s="518">
        <v>0</v>
      </c>
      <c r="M34" s="518" t="str">
        <v>Other</v>
      </c>
      <c r="N34" s="519" t="str">
        <v>Other</v>
      </c>
      <c r="O34" s="22">
        <v>0</v>
      </c>
      <c r="P34" s="145">
        <v>0</v>
      </c>
      <c r="Q34" s="145" t="s">
        <v>49</v>
      </c>
      <c r="R34" s="496" t="s">
        <v>47</v>
      </c>
      <c r="S34" s="73">
        <v>0</v>
      </c>
      <c r="T34" s="67">
        <v>0</v>
      </c>
      <c r="U34" s="67">
        <v>0</v>
      </c>
      <c r="V34" s="67">
        <v>0</v>
      </c>
      <c r="W34" s="214">
        <v>0</v>
      </c>
      <c r="X34" s="73">
        <v>0</v>
      </c>
      <c r="Y34" s="67">
        <v>0</v>
      </c>
      <c r="Z34" s="214">
        <v>0</v>
      </c>
      <c r="AA34" s="73">
        <v>0</v>
      </c>
      <c r="AB34" s="214">
        <v>0</v>
      </c>
      <c r="AC34" s="214" t="s">
        <v>48</v>
      </c>
    </row>
    <row r="35" spans="1:29" s="141" customFormat="1" ht="30" customHeight="1" x14ac:dyDescent="0.25">
      <c r="A35" s="69" t="s">
        <v>56</v>
      </c>
      <c r="B35" s="69" t="s">
        <v>57</v>
      </c>
      <c r="C35" s="69" t="s">
        <v>58</v>
      </c>
      <c r="D35" s="67" t="s">
        <v>85</v>
      </c>
      <c r="E35" s="67" t="s">
        <v>63</v>
      </c>
      <c r="F35" s="67" t="s">
        <v>86</v>
      </c>
      <c r="G35" s="67" t="s">
        <v>63</v>
      </c>
      <c r="H35" s="220" t="s">
        <v>46</v>
      </c>
      <c r="I35" s="34">
        <v>0</v>
      </c>
      <c r="J35" s="518">
        <v>0</v>
      </c>
      <c r="K35" s="518">
        <v>0</v>
      </c>
      <c r="L35" s="518">
        <v>0</v>
      </c>
      <c r="M35" s="518" t="str">
        <v>Other</v>
      </c>
      <c r="N35" s="519" t="str">
        <v>Other</v>
      </c>
      <c r="O35" s="22">
        <v>0</v>
      </c>
      <c r="P35" s="145">
        <v>0</v>
      </c>
      <c r="Q35" s="145" t="s">
        <v>49</v>
      </c>
      <c r="R35" s="496" t="s">
        <v>47</v>
      </c>
      <c r="S35" s="73">
        <v>0</v>
      </c>
      <c r="T35" s="67">
        <v>0</v>
      </c>
      <c r="U35" s="67">
        <v>0</v>
      </c>
      <c r="V35" s="67">
        <v>0</v>
      </c>
      <c r="W35" s="214">
        <v>0</v>
      </c>
      <c r="X35" s="73">
        <v>0</v>
      </c>
      <c r="Y35" s="67">
        <v>0</v>
      </c>
      <c r="Z35" s="214">
        <v>0</v>
      </c>
      <c r="AA35" s="73">
        <v>0</v>
      </c>
      <c r="AB35" s="214">
        <v>0</v>
      </c>
      <c r="AC35" s="214" t="s">
        <v>48</v>
      </c>
    </row>
    <row r="36" spans="1:29" s="141" customFormat="1" ht="30" customHeight="1" x14ac:dyDescent="0.25">
      <c r="A36" s="69" t="s">
        <v>56</v>
      </c>
      <c r="B36" s="69" t="s">
        <v>57</v>
      </c>
      <c r="C36" s="69" t="s">
        <v>58</v>
      </c>
      <c r="D36" s="67" t="s">
        <v>85</v>
      </c>
      <c r="E36" s="67" t="s">
        <v>63</v>
      </c>
      <c r="F36" s="67" t="s">
        <v>87</v>
      </c>
      <c r="G36" s="67" t="s">
        <v>63</v>
      </c>
      <c r="H36" s="220" t="s">
        <v>46</v>
      </c>
      <c r="I36" s="34">
        <v>0</v>
      </c>
      <c r="J36" s="518">
        <v>0</v>
      </c>
      <c r="K36" s="518">
        <v>0</v>
      </c>
      <c r="L36" s="518">
        <v>0</v>
      </c>
      <c r="M36" s="518" t="str">
        <v>Other</v>
      </c>
      <c r="N36" s="519" t="str">
        <v>Other</v>
      </c>
      <c r="O36" s="22">
        <v>0</v>
      </c>
      <c r="P36" s="145">
        <v>0</v>
      </c>
      <c r="Q36" s="145" t="s">
        <v>49</v>
      </c>
      <c r="R36" s="496" t="s">
        <v>47</v>
      </c>
      <c r="S36" s="73">
        <v>0</v>
      </c>
      <c r="T36" s="67">
        <v>0</v>
      </c>
      <c r="U36" s="67">
        <v>0</v>
      </c>
      <c r="V36" s="67">
        <v>0</v>
      </c>
      <c r="W36" s="214">
        <v>0</v>
      </c>
      <c r="X36" s="73">
        <v>0</v>
      </c>
      <c r="Y36" s="67">
        <v>0</v>
      </c>
      <c r="Z36" s="214">
        <v>0</v>
      </c>
      <c r="AA36" s="73">
        <v>0</v>
      </c>
      <c r="AB36" s="214">
        <v>0</v>
      </c>
      <c r="AC36" s="214" t="s">
        <v>48</v>
      </c>
    </row>
    <row r="37" spans="1:29" s="141" customFormat="1" ht="30" customHeight="1" x14ac:dyDescent="0.25">
      <c r="A37" s="69" t="s">
        <v>56</v>
      </c>
      <c r="B37" s="69" t="s">
        <v>57</v>
      </c>
      <c r="C37" s="69" t="s">
        <v>58</v>
      </c>
      <c r="D37" s="67" t="s">
        <v>88</v>
      </c>
      <c r="E37" s="67" t="s">
        <v>63</v>
      </c>
      <c r="F37" s="67" t="s">
        <v>89</v>
      </c>
      <c r="G37" s="67" t="s">
        <v>63</v>
      </c>
      <c r="H37" s="220" t="s">
        <v>46</v>
      </c>
      <c r="I37" s="34">
        <v>0</v>
      </c>
      <c r="J37" s="518">
        <v>0</v>
      </c>
      <c r="K37" s="518">
        <v>0</v>
      </c>
      <c r="L37" s="518">
        <v>0</v>
      </c>
      <c r="M37" s="518" t="str">
        <v>Other</v>
      </c>
      <c r="N37" s="519" t="str">
        <v>Other</v>
      </c>
      <c r="O37" s="22">
        <v>0</v>
      </c>
      <c r="P37" s="145">
        <v>0</v>
      </c>
      <c r="Q37" s="145" t="s">
        <v>49</v>
      </c>
      <c r="R37" s="496" t="s">
        <v>47</v>
      </c>
      <c r="S37" s="73">
        <v>0</v>
      </c>
      <c r="T37" s="67">
        <v>0</v>
      </c>
      <c r="U37" s="67">
        <v>0</v>
      </c>
      <c r="V37" s="67">
        <v>0</v>
      </c>
      <c r="W37" s="214">
        <v>0</v>
      </c>
      <c r="X37" s="73">
        <v>0</v>
      </c>
      <c r="Y37" s="67">
        <v>0</v>
      </c>
      <c r="Z37" s="214">
        <v>0</v>
      </c>
      <c r="AA37" s="73">
        <v>0</v>
      </c>
      <c r="AB37" s="214">
        <v>0</v>
      </c>
      <c r="AC37" s="214" t="s">
        <v>48</v>
      </c>
    </row>
    <row r="38" spans="1:29" s="141" customFormat="1" ht="30" customHeight="1" x14ac:dyDescent="0.25">
      <c r="A38" s="69" t="s">
        <v>56</v>
      </c>
      <c r="B38" s="69" t="s">
        <v>57</v>
      </c>
      <c r="C38" s="69" t="s">
        <v>58</v>
      </c>
      <c r="D38" s="67" t="s">
        <v>88</v>
      </c>
      <c r="E38" s="67" t="s">
        <v>63</v>
      </c>
      <c r="F38" s="67" t="s">
        <v>90</v>
      </c>
      <c r="G38" s="67" t="s">
        <v>63</v>
      </c>
      <c r="H38" s="220" t="s">
        <v>46</v>
      </c>
      <c r="I38" s="34">
        <v>0</v>
      </c>
      <c r="J38" s="518">
        <v>0</v>
      </c>
      <c r="K38" s="518">
        <v>0</v>
      </c>
      <c r="L38" s="518">
        <v>0</v>
      </c>
      <c r="M38" s="518" t="str">
        <v>Other</v>
      </c>
      <c r="N38" s="519" t="str">
        <v>Other</v>
      </c>
      <c r="O38" s="22">
        <v>0</v>
      </c>
      <c r="P38" s="145">
        <v>0</v>
      </c>
      <c r="Q38" s="145" t="s">
        <v>49</v>
      </c>
      <c r="R38" s="496" t="s">
        <v>47</v>
      </c>
      <c r="S38" s="73">
        <v>0</v>
      </c>
      <c r="T38" s="67">
        <v>0</v>
      </c>
      <c r="U38" s="67">
        <v>0</v>
      </c>
      <c r="V38" s="67">
        <v>0</v>
      </c>
      <c r="W38" s="214">
        <v>0</v>
      </c>
      <c r="X38" s="73">
        <v>0</v>
      </c>
      <c r="Y38" s="67">
        <v>0</v>
      </c>
      <c r="Z38" s="214">
        <v>0</v>
      </c>
      <c r="AA38" s="73">
        <v>0</v>
      </c>
      <c r="AB38" s="214">
        <v>0</v>
      </c>
      <c r="AC38" s="214" t="s">
        <v>48</v>
      </c>
    </row>
    <row r="39" spans="1:29" s="141" customFormat="1" ht="30" customHeight="1" x14ac:dyDescent="0.25">
      <c r="A39" s="69" t="s">
        <v>56</v>
      </c>
      <c r="B39" s="69" t="s">
        <v>57</v>
      </c>
      <c r="C39" s="69" t="s">
        <v>58</v>
      </c>
      <c r="D39" s="67" t="s">
        <v>91</v>
      </c>
      <c r="E39" s="67" t="s">
        <v>63</v>
      </c>
      <c r="F39" s="67" t="s">
        <v>92</v>
      </c>
      <c r="G39" s="67" t="s">
        <v>63</v>
      </c>
      <c r="H39" s="220" t="s">
        <v>46</v>
      </c>
      <c r="I39" s="34">
        <v>0</v>
      </c>
      <c r="J39" s="518">
        <v>0</v>
      </c>
      <c r="K39" s="518">
        <v>0</v>
      </c>
      <c r="L39" s="518">
        <v>0</v>
      </c>
      <c r="M39" s="518" t="str">
        <v>Other</v>
      </c>
      <c r="N39" s="519" t="str">
        <v>Other</v>
      </c>
      <c r="O39" s="22">
        <v>0</v>
      </c>
      <c r="P39" s="145">
        <v>0</v>
      </c>
      <c r="Q39" s="145" t="s">
        <v>49</v>
      </c>
      <c r="R39" s="496" t="s">
        <v>47</v>
      </c>
      <c r="S39" s="73">
        <v>0</v>
      </c>
      <c r="T39" s="67">
        <v>0</v>
      </c>
      <c r="U39" s="67">
        <v>0</v>
      </c>
      <c r="V39" s="67">
        <v>0</v>
      </c>
      <c r="W39" s="214">
        <v>0</v>
      </c>
      <c r="X39" s="73">
        <v>0</v>
      </c>
      <c r="Y39" s="67">
        <v>0</v>
      </c>
      <c r="Z39" s="214">
        <v>0</v>
      </c>
      <c r="AA39" s="73">
        <v>0</v>
      </c>
      <c r="AB39" s="214">
        <v>0</v>
      </c>
      <c r="AC39" s="214" t="s">
        <v>48</v>
      </c>
    </row>
    <row r="40" spans="1:29" s="141" customFormat="1" ht="30" customHeight="1" x14ac:dyDescent="0.25">
      <c r="A40" s="69" t="s">
        <v>56</v>
      </c>
      <c r="B40" s="69" t="s">
        <v>57</v>
      </c>
      <c r="C40" s="69" t="s">
        <v>58</v>
      </c>
      <c r="D40" s="67" t="s">
        <v>93</v>
      </c>
      <c r="E40" s="67" t="s">
        <v>63</v>
      </c>
      <c r="F40" s="67" t="s">
        <v>94</v>
      </c>
      <c r="G40" s="67" t="s">
        <v>63</v>
      </c>
      <c r="H40" s="220" t="s">
        <v>46</v>
      </c>
      <c r="I40" s="34">
        <v>0</v>
      </c>
      <c r="J40" s="518">
        <v>0</v>
      </c>
      <c r="K40" s="518">
        <v>0</v>
      </c>
      <c r="L40" s="518">
        <v>0</v>
      </c>
      <c r="M40" s="518" t="str">
        <v>Other</v>
      </c>
      <c r="N40" s="519" t="str">
        <v>Other</v>
      </c>
      <c r="O40" s="22">
        <v>0</v>
      </c>
      <c r="P40" s="145">
        <v>0</v>
      </c>
      <c r="Q40" s="145" t="s">
        <v>49</v>
      </c>
      <c r="R40" s="496" t="s">
        <v>47</v>
      </c>
      <c r="S40" s="73">
        <v>0</v>
      </c>
      <c r="T40" s="67">
        <v>0</v>
      </c>
      <c r="U40" s="67">
        <v>0</v>
      </c>
      <c r="V40" s="67">
        <v>0</v>
      </c>
      <c r="W40" s="214">
        <v>0</v>
      </c>
      <c r="X40" s="73">
        <v>0</v>
      </c>
      <c r="Y40" s="67">
        <v>0</v>
      </c>
      <c r="Z40" s="214">
        <v>0</v>
      </c>
      <c r="AA40" s="73">
        <v>0</v>
      </c>
      <c r="AB40" s="214">
        <v>0</v>
      </c>
      <c r="AC40" s="214" t="s">
        <v>48</v>
      </c>
    </row>
    <row r="41" spans="1:29" s="141" customFormat="1" ht="30" customHeight="1" x14ac:dyDescent="0.25">
      <c r="A41" s="69" t="s">
        <v>56</v>
      </c>
      <c r="B41" s="69" t="s">
        <v>57</v>
      </c>
      <c r="C41" s="69" t="s">
        <v>58</v>
      </c>
      <c r="D41" s="67" t="s">
        <v>93</v>
      </c>
      <c r="E41" s="67" t="s">
        <v>63</v>
      </c>
      <c r="F41" s="67" t="s">
        <v>95</v>
      </c>
      <c r="G41" s="67" t="s">
        <v>63</v>
      </c>
      <c r="H41" s="220" t="s">
        <v>46</v>
      </c>
      <c r="I41" s="34">
        <v>0</v>
      </c>
      <c r="J41" s="518">
        <v>0</v>
      </c>
      <c r="K41" s="518">
        <v>0</v>
      </c>
      <c r="L41" s="518">
        <v>0</v>
      </c>
      <c r="M41" s="518" t="str">
        <v>Other</v>
      </c>
      <c r="N41" s="519" t="str">
        <v>Other</v>
      </c>
      <c r="O41" s="22">
        <v>0</v>
      </c>
      <c r="P41" s="145">
        <v>0</v>
      </c>
      <c r="Q41" s="145" t="s">
        <v>49</v>
      </c>
      <c r="R41" s="496" t="s">
        <v>47</v>
      </c>
      <c r="S41" s="73">
        <v>0</v>
      </c>
      <c r="T41" s="67">
        <v>0</v>
      </c>
      <c r="U41" s="67">
        <v>0</v>
      </c>
      <c r="V41" s="67">
        <v>0</v>
      </c>
      <c r="W41" s="214">
        <v>0</v>
      </c>
      <c r="X41" s="73">
        <v>0</v>
      </c>
      <c r="Y41" s="67">
        <v>0</v>
      </c>
      <c r="Z41" s="214">
        <v>0</v>
      </c>
      <c r="AA41" s="73">
        <v>0</v>
      </c>
      <c r="AB41" s="214">
        <v>0</v>
      </c>
      <c r="AC41" s="214" t="s">
        <v>48</v>
      </c>
    </row>
    <row r="42" spans="1:29" s="141" customFormat="1" ht="30" customHeight="1" x14ac:dyDescent="0.25">
      <c r="A42" s="69" t="s">
        <v>56</v>
      </c>
      <c r="B42" s="69" t="s">
        <v>57</v>
      </c>
      <c r="C42" s="69" t="s">
        <v>58</v>
      </c>
      <c r="D42" s="67" t="s">
        <v>93</v>
      </c>
      <c r="E42" s="67" t="s">
        <v>63</v>
      </c>
      <c r="F42" s="67" t="s">
        <v>96</v>
      </c>
      <c r="G42" s="67" t="s">
        <v>63</v>
      </c>
      <c r="H42" s="220" t="s">
        <v>46</v>
      </c>
      <c r="I42" s="34">
        <v>0</v>
      </c>
      <c r="J42" s="518">
        <v>0</v>
      </c>
      <c r="K42" s="518">
        <v>0</v>
      </c>
      <c r="L42" s="518">
        <v>0</v>
      </c>
      <c r="M42" s="518" t="str">
        <v>Other</v>
      </c>
      <c r="N42" s="519" t="str">
        <v>Other</v>
      </c>
      <c r="O42" s="22" t="s">
        <v>48</v>
      </c>
      <c r="P42" s="145" t="s">
        <v>48</v>
      </c>
      <c r="Q42" s="145" t="s">
        <v>49</v>
      </c>
      <c r="R42" s="496" t="s">
        <v>47</v>
      </c>
      <c r="S42" s="73">
        <v>0</v>
      </c>
      <c r="T42" s="67">
        <v>0</v>
      </c>
      <c r="U42" s="67">
        <v>0</v>
      </c>
      <c r="V42" s="67">
        <v>0</v>
      </c>
      <c r="W42" s="214">
        <v>0</v>
      </c>
      <c r="X42" s="73">
        <v>0</v>
      </c>
      <c r="Y42" s="67">
        <v>0</v>
      </c>
      <c r="Z42" s="214">
        <v>0</v>
      </c>
      <c r="AA42" s="73">
        <v>0</v>
      </c>
      <c r="AB42" s="214">
        <v>0</v>
      </c>
      <c r="AC42" s="214" t="s">
        <v>48</v>
      </c>
    </row>
    <row r="43" spans="1:29" s="141" customFormat="1" ht="30" customHeight="1" x14ac:dyDescent="0.25">
      <c r="A43" s="69" t="s">
        <v>56</v>
      </c>
      <c r="B43" s="69" t="s">
        <v>57</v>
      </c>
      <c r="C43" s="69" t="s">
        <v>58</v>
      </c>
      <c r="D43" s="67" t="s">
        <v>97</v>
      </c>
      <c r="E43" s="67" t="s">
        <v>63</v>
      </c>
      <c r="F43" s="67" t="s">
        <v>98</v>
      </c>
      <c r="G43" s="67" t="s">
        <v>63</v>
      </c>
      <c r="H43" s="220" t="s">
        <v>46</v>
      </c>
      <c r="I43" s="34">
        <v>0</v>
      </c>
      <c r="J43" s="518">
        <v>0</v>
      </c>
      <c r="K43" s="518">
        <v>0</v>
      </c>
      <c r="L43" s="518">
        <v>0</v>
      </c>
      <c r="M43" s="518" t="str">
        <v>Other</v>
      </c>
      <c r="N43" s="519" t="str">
        <v>Other</v>
      </c>
      <c r="O43" s="22">
        <v>0</v>
      </c>
      <c r="P43" s="145">
        <v>0</v>
      </c>
      <c r="Q43" s="145" t="s">
        <v>49</v>
      </c>
      <c r="R43" s="496" t="s">
        <v>47</v>
      </c>
      <c r="S43" s="73">
        <v>0</v>
      </c>
      <c r="T43" s="67">
        <v>0</v>
      </c>
      <c r="U43" s="67">
        <v>0</v>
      </c>
      <c r="V43" s="67">
        <v>0</v>
      </c>
      <c r="W43" s="214">
        <v>0</v>
      </c>
      <c r="X43" s="73">
        <v>0</v>
      </c>
      <c r="Y43" s="67">
        <v>0</v>
      </c>
      <c r="Z43" s="214">
        <v>0</v>
      </c>
      <c r="AA43" s="73">
        <v>0</v>
      </c>
      <c r="AB43" s="214">
        <v>0</v>
      </c>
      <c r="AC43" s="214" t="s">
        <v>48</v>
      </c>
    </row>
    <row r="44" spans="1:29" s="141" customFormat="1" ht="30" customHeight="1" x14ac:dyDescent="0.25">
      <c r="A44" s="69" t="s">
        <v>56</v>
      </c>
      <c r="B44" s="69" t="s">
        <v>57</v>
      </c>
      <c r="C44" s="69" t="s">
        <v>58</v>
      </c>
      <c r="D44" s="67" t="s">
        <v>99</v>
      </c>
      <c r="E44" s="67" t="s">
        <v>63</v>
      </c>
      <c r="F44" s="67" t="s">
        <v>100</v>
      </c>
      <c r="G44" s="67" t="s">
        <v>63</v>
      </c>
      <c r="H44" s="220" t="s">
        <v>46</v>
      </c>
      <c r="I44" s="34">
        <v>0</v>
      </c>
      <c r="J44" s="518">
        <v>0</v>
      </c>
      <c r="K44" s="518">
        <v>0</v>
      </c>
      <c r="L44" s="518">
        <v>0</v>
      </c>
      <c r="M44" s="518" t="str">
        <v>Other</v>
      </c>
      <c r="N44" s="519" t="str">
        <v>Other</v>
      </c>
      <c r="O44" s="22">
        <v>0</v>
      </c>
      <c r="P44" s="145">
        <v>0</v>
      </c>
      <c r="Q44" s="145" t="s">
        <v>49</v>
      </c>
      <c r="R44" s="496" t="s">
        <v>47</v>
      </c>
      <c r="S44" s="73">
        <v>0</v>
      </c>
      <c r="T44" s="67">
        <v>0</v>
      </c>
      <c r="U44" s="67">
        <v>0</v>
      </c>
      <c r="V44" s="67">
        <v>0</v>
      </c>
      <c r="W44" s="214">
        <v>0</v>
      </c>
      <c r="X44" s="73">
        <v>0</v>
      </c>
      <c r="Y44" s="67">
        <v>0</v>
      </c>
      <c r="Z44" s="214">
        <v>0</v>
      </c>
      <c r="AA44" s="73">
        <v>0</v>
      </c>
      <c r="AB44" s="214">
        <v>0</v>
      </c>
      <c r="AC44" s="214" t="s">
        <v>48</v>
      </c>
    </row>
    <row r="45" spans="1:29" s="141" customFormat="1" ht="30" customHeight="1" x14ac:dyDescent="0.25">
      <c r="A45" s="69" t="s">
        <v>56</v>
      </c>
      <c r="B45" s="69" t="s">
        <v>57</v>
      </c>
      <c r="C45" s="69" t="s">
        <v>58</v>
      </c>
      <c r="D45" s="67" t="s">
        <v>99</v>
      </c>
      <c r="E45" s="67" t="s">
        <v>63</v>
      </c>
      <c r="F45" s="67" t="s">
        <v>101</v>
      </c>
      <c r="G45" s="67" t="s">
        <v>63</v>
      </c>
      <c r="H45" s="220" t="s">
        <v>46</v>
      </c>
      <c r="I45" s="34">
        <v>0</v>
      </c>
      <c r="J45" s="518">
        <v>0</v>
      </c>
      <c r="K45" s="518">
        <v>0</v>
      </c>
      <c r="L45" s="518">
        <v>0</v>
      </c>
      <c r="M45" s="518" t="str">
        <v>Other</v>
      </c>
      <c r="N45" s="519" t="str">
        <v>Other</v>
      </c>
      <c r="O45" s="22">
        <v>0</v>
      </c>
      <c r="P45" s="145">
        <v>0</v>
      </c>
      <c r="Q45" s="145" t="s">
        <v>49</v>
      </c>
      <c r="R45" s="496" t="s">
        <v>47</v>
      </c>
      <c r="S45" s="73">
        <v>0</v>
      </c>
      <c r="T45" s="67">
        <v>0</v>
      </c>
      <c r="U45" s="67">
        <v>0</v>
      </c>
      <c r="V45" s="67">
        <v>0</v>
      </c>
      <c r="W45" s="214">
        <v>0</v>
      </c>
      <c r="X45" s="73">
        <v>0</v>
      </c>
      <c r="Y45" s="67">
        <v>0</v>
      </c>
      <c r="Z45" s="214">
        <v>0</v>
      </c>
      <c r="AA45" s="73">
        <v>0</v>
      </c>
      <c r="AB45" s="214">
        <v>0</v>
      </c>
      <c r="AC45" s="214" t="s">
        <v>48</v>
      </c>
    </row>
    <row r="46" spans="1:29" s="141" customFormat="1" ht="30" customHeight="1" x14ac:dyDescent="0.25">
      <c r="A46" s="69" t="s">
        <v>56</v>
      </c>
      <c r="B46" s="69" t="s">
        <v>57</v>
      </c>
      <c r="C46" s="69" t="s">
        <v>58</v>
      </c>
      <c r="D46" s="67" t="s">
        <v>99</v>
      </c>
      <c r="E46" s="67" t="s">
        <v>63</v>
      </c>
      <c r="F46" s="67" t="s">
        <v>102</v>
      </c>
      <c r="G46" s="67" t="s">
        <v>63</v>
      </c>
      <c r="H46" s="220" t="s">
        <v>46</v>
      </c>
      <c r="I46" s="34">
        <v>0</v>
      </c>
      <c r="J46" s="518">
        <v>0</v>
      </c>
      <c r="K46" s="518">
        <v>0</v>
      </c>
      <c r="L46" s="518">
        <v>0</v>
      </c>
      <c r="M46" s="518" t="str">
        <v>Other</v>
      </c>
      <c r="N46" s="519" t="str">
        <v>Other</v>
      </c>
      <c r="O46" s="22">
        <v>0</v>
      </c>
      <c r="P46" s="145">
        <v>0</v>
      </c>
      <c r="Q46" s="145" t="s">
        <v>49</v>
      </c>
      <c r="R46" s="496" t="s">
        <v>47</v>
      </c>
      <c r="S46" s="73">
        <v>0</v>
      </c>
      <c r="T46" s="67">
        <v>0</v>
      </c>
      <c r="U46" s="67">
        <v>0</v>
      </c>
      <c r="V46" s="67">
        <v>0</v>
      </c>
      <c r="W46" s="214">
        <v>0</v>
      </c>
      <c r="X46" s="73">
        <v>0</v>
      </c>
      <c r="Y46" s="67">
        <v>0</v>
      </c>
      <c r="Z46" s="214">
        <v>0</v>
      </c>
      <c r="AA46" s="73">
        <v>0</v>
      </c>
      <c r="AB46" s="214">
        <v>0</v>
      </c>
      <c r="AC46" s="214" t="s">
        <v>48</v>
      </c>
    </row>
    <row r="47" spans="1:29" s="141" customFormat="1" ht="30" customHeight="1" x14ac:dyDescent="0.25">
      <c r="A47" s="69" t="s">
        <v>56</v>
      </c>
      <c r="B47" s="69" t="s">
        <v>57</v>
      </c>
      <c r="C47" s="69" t="s">
        <v>58</v>
      </c>
      <c r="D47" s="67" t="s">
        <v>99</v>
      </c>
      <c r="E47" s="67" t="s">
        <v>63</v>
      </c>
      <c r="F47" s="67" t="s">
        <v>103</v>
      </c>
      <c r="G47" s="67" t="s">
        <v>63</v>
      </c>
      <c r="H47" s="220" t="s">
        <v>46</v>
      </c>
      <c r="I47" s="34">
        <v>0</v>
      </c>
      <c r="J47" s="518">
        <v>0</v>
      </c>
      <c r="K47" s="518">
        <v>0</v>
      </c>
      <c r="L47" s="518">
        <v>0</v>
      </c>
      <c r="M47" s="518" t="str">
        <v>Other</v>
      </c>
      <c r="N47" s="519" t="str">
        <v>Other</v>
      </c>
      <c r="O47" s="22">
        <v>0</v>
      </c>
      <c r="P47" s="145">
        <v>0</v>
      </c>
      <c r="Q47" s="145" t="s">
        <v>49</v>
      </c>
      <c r="R47" s="496" t="s">
        <v>47</v>
      </c>
      <c r="S47" s="73">
        <v>0</v>
      </c>
      <c r="T47" s="67">
        <v>0</v>
      </c>
      <c r="U47" s="67">
        <v>0</v>
      </c>
      <c r="V47" s="67">
        <v>0</v>
      </c>
      <c r="W47" s="214">
        <v>0</v>
      </c>
      <c r="X47" s="73">
        <v>0</v>
      </c>
      <c r="Y47" s="67">
        <v>0</v>
      </c>
      <c r="Z47" s="214">
        <v>0</v>
      </c>
      <c r="AA47" s="73">
        <v>0</v>
      </c>
      <c r="AB47" s="214">
        <v>0</v>
      </c>
      <c r="AC47" s="214" t="s">
        <v>48</v>
      </c>
    </row>
    <row r="48" spans="1:29" s="141" customFormat="1" ht="30" customHeight="1" x14ac:dyDescent="0.25">
      <c r="A48" s="69" t="s">
        <v>56</v>
      </c>
      <c r="B48" s="69" t="s">
        <v>57</v>
      </c>
      <c r="C48" s="69" t="s">
        <v>58</v>
      </c>
      <c r="D48" s="67" t="s">
        <v>99</v>
      </c>
      <c r="E48" s="67" t="s">
        <v>63</v>
      </c>
      <c r="F48" s="67" t="s">
        <v>104</v>
      </c>
      <c r="G48" s="67" t="s">
        <v>63</v>
      </c>
      <c r="H48" s="220" t="s">
        <v>46</v>
      </c>
      <c r="I48" s="34">
        <v>0</v>
      </c>
      <c r="J48" s="518">
        <v>0</v>
      </c>
      <c r="K48" s="518">
        <v>0</v>
      </c>
      <c r="L48" s="518">
        <v>0</v>
      </c>
      <c r="M48" s="518" t="str">
        <v>Other</v>
      </c>
      <c r="N48" s="519" t="str">
        <v>Other</v>
      </c>
      <c r="O48" s="22">
        <v>0</v>
      </c>
      <c r="P48" s="145">
        <v>0</v>
      </c>
      <c r="Q48" s="145" t="s">
        <v>49</v>
      </c>
      <c r="R48" s="496" t="s">
        <v>47</v>
      </c>
      <c r="S48" s="73">
        <v>0</v>
      </c>
      <c r="T48" s="67">
        <v>0</v>
      </c>
      <c r="U48" s="67">
        <v>0</v>
      </c>
      <c r="V48" s="67">
        <v>0</v>
      </c>
      <c r="W48" s="214">
        <v>0</v>
      </c>
      <c r="X48" s="73">
        <v>0</v>
      </c>
      <c r="Y48" s="67">
        <v>0</v>
      </c>
      <c r="Z48" s="214">
        <v>0</v>
      </c>
      <c r="AA48" s="73">
        <v>0</v>
      </c>
      <c r="AB48" s="214">
        <v>0</v>
      </c>
      <c r="AC48" s="214" t="s">
        <v>48</v>
      </c>
    </row>
    <row r="49" spans="1:29" s="141" customFormat="1" ht="30" customHeight="1" x14ac:dyDescent="0.25">
      <c r="A49" s="69" t="s">
        <v>56</v>
      </c>
      <c r="B49" s="69" t="s">
        <v>57</v>
      </c>
      <c r="C49" s="69" t="s">
        <v>58</v>
      </c>
      <c r="D49" s="67" t="s">
        <v>105</v>
      </c>
      <c r="E49" s="67" t="s">
        <v>106</v>
      </c>
      <c r="F49" s="67" t="s">
        <v>107</v>
      </c>
      <c r="G49" s="67" t="s">
        <v>108</v>
      </c>
      <c r="H49" s="220" t="s">
        <v>46</v>
      </c>
      <c r="I49" s="34">
        <v>0</v>
      </c>
      <c r="J49" s="518">
        <v>0</v>
      </c>
      <c r="K49" s="518">
        <v>0</v>
      </c>
      <c r="L49" s="518">
        <v>0</v>
      </c>
      <c r="M49" s="518" t="str">
        <v>Other</v>
      </c>
      <c r="N49" s="519" t="str">
        <v>Other</v>
      </c>
      <c r="O49" s="22">
        <v>0</v>
      </c>
      <c r="P49" s="145">
        <v>0</v>
      </c>
      <c r="Q49" s="145" t="s">
        <v>49</v>
      </c>
      <c r="R49" s="496" t="s">
        <v>47</v>
      </c>
      <c r="S49" s="73">
        <v>0</v>
      </c>
      <c r="T49" s="67">
        <v>0</v>
      </c>
      <c r="U49" s="67">
        <v>0</v>
      </c>
      <c r="V49" s="67">
        <v>0</v>
      </c>
      <c r="W49" s="214">
        <v>0</v>
      </c>
      <c r="X49" s="73">
        <v>0</v>
      </c>
      <c r="Y49" s="67">
        <v>0</v>
      </c>
      <c r="Z49" s="214">
        <v>0</v>
      </c>
      <c r="AA49" s="73">
        <v>0</v>
      </c>
      <c r="AB49" s="214">
        <v>0</v>
      </c>
      <c r="AC49" s="214" t="s">
        <v>48</v>
      </c>
    </row>
    <row r="50" spans="1:29" s="141" customFormat="1" ht="30" customHeight="1" x14ac:dyDescent="0.25">
      <c r="A50" s="69" t="s">
        <v>56</v>
      </c>
      <c r="B50" s="69" t="s">
        <v>57</v>
      </c>
      <c r="C50" s="69" t="s">
        <v>58</v>
      </c>
      <c r="D50" s="67" t="s">
        <v>105</v>
      </c>
      <c r="E50" s="67" t="s">
        <v>106</v>
      </c>
      <c r="F50" s="67" t="s">
        <v>109</v>
      </c>
      <c r="G50" s="67" t="s">
        <v>110</v>
      </c>
      <c r="H50" s="220" t="s">
        <v>46</v>
      </c>
      <c r="I50" s="34">
        <v>0</v>
      </c>
      <c r="J50" s="518">
        <v>0</v>
      </c>
      <c r="K50" s="518">
        <v>0</v>
      </c>
      <c r="L50" s="518">
        <v>0</v>
      </c>
      <c r="M50" s="518" t="str">
        <v>Other</v>
      </c>
      <c r="N50" s="519" t="str">
        <v>Other</v>
      </c>
      <c r="O50" s="22">
        <v>0</v>
      </c>
      <c r="P50" s="145">
        <v>0</v>
      </c>
      <c r="Q50" s="145" t="s">
        <v>49</v>
      </c>
      <c r="R50" s="496" t="s">
        <v>47</v>
      </c>
      <c r="S50" s="73">
        <v>0</v>
      </c>
      <c r="T50" s="67">
        <v>0</v>
      </c>
      <c r="U50" s="67">
        <v>0</v>
      </c>
      <c r="V50" s="67">
        <v>0</v>
      </c>
      <c r="W50" s="214">
        <v>0</v>
      </c>
      <c r="X50" s="73">
        <v>0</v>
      </c>
      <c r="Y50" s="67">
        <v>0</v>
      </c>
      <c r="Z50" s="214">
        <v>0</v>
      </c>
      <c r="AA50" s="73">
        <v>0</v>
      </c>
      <c r="AB50" s="214">
        <v>0</v>
      </c>
      <c r="AC50" s="214" t="s">
        <v>48</v>
      </c>
    </row>
    <row r="51" spans="1:29" s="141" customFormat="1" ht="30" customHeight="1" x14ac:dyDescent="0.25">
      <c r="A51" s="69" t="s">
        <v>56</v>
      </c>
      <c r="B51" s="69" t="s">
        <v>57</v>
      </c>
      <c r="C51" s="69" t="s">
        <v>58</v>
      </c>
      <c r="D51" s="67" t="s">
        <v>105</v>
      </c>
      <c r="E51" s="67" t="s">
        <v>106</v>
      </c>
      <c r="F51" s="67" t="s">
        <v>111</v>
      </c>
      <c r="G51" s="67" t="s">
        <v>106</v>
      </c>
      <c r="H51" s="220" t="s">
        <v>46</v>
      </c>
      <c r="I51" s="34">
        <v>0</v>
      </c>
      <c r="J51" s="518">
        <v>0</v>
      </c>
      <c r="K51" s="518">
        <v>0</v>
      </c>
      <c r="L51" s="518">
        <v>0</v>
      </c>
      <c r="M51" s="518" t="str">
        <v>Other</v>
      </c>
      <c r="N51" s="519" t="str">
        <v>Other</v>
      </c>
      <c r="O51" s="22">
        <v>0</v>
      </c>
      <c r="P51" s="145">
        <v>0</v>
      </c>
      <c r="Q51" s="145" t="s">
        <v>49</v>
      </c>
      <c r="R51" s="496" t="s">
        <v>47</v>
      </c>
      <c r="S51" s="73">
        <v>0</v>
      </c>
      <c r="T51" s="67">
        <v>0</v>
      </c>
      <c r="U51" s="67">
        <v>0</v>
      </c>
      <c r="V51" s="67">
        <v>0</v>
      </c>
      <c r="W51" s="214">
        <v>0</v>
      </c>
      <c r="X51" s="73">
        <v>0</v>
      </c>
      <c r="Y51" s="67">
        <v>0</v>
      </c>
      <c r="Z51" s="214">
        <v>0</v>
      </c>
      <c r="AA51" s="73">
        <v>0</v>
      </c>
      <c r="AB51" s="214">
        <v>0</v>
      </c>
      <c r="AC51" s="214" t="s">
        <v>48</v>
      </c>
    </row>
    <row r="52" spans="1:29" s="141" customFormat="1" ht="30" customHeight="1" x14ac:dyDescent="0.25">
      <c r="A52" s="69" t="s">
        <v>56</v>
      </c>
      <c r="B52" s="69" t="s">
        <v>57</v>
      </c>
      <c r="C52" s="69" t="s">
        <v>58</v>
      </c>
      <c r="D52" s="67" t="s">
        <v>105</v>
      </c>
      <c r="E52" s="67" t="s">
        <v>106</v>
      </c>
      <c r="F52" s="67" t="s">
        <v>112</v>
      </c>
      <c r="G52" s="67" t="s">
        <v>113</v>
      </c>
      <c r="H52" s="220" t="s">
        <v>46</v>
      </c>
      <c r="I52" s="34">
        <v>0</v>
      </c>
      <c r="J52" s="518">
        <v>0</v>
      </c>
      <c r="K52" s="518">
        <v>0</v>
      </c>
      <c r="L52" s="518">
        <v>0</v>
      </c>
      <c r="M52" s="518" t="str">
        <v>Other</v>
      </c>
      <c r="N52" s="519" t="str">
        <v>Other</v>
      </c>
      <c r="O52" s="22">
        <v>0</v>
      </c>
      <c r="P52" s="145">
        <v>0</v>
      </c>
      <c r="Q52" s="145" t="s">
        <v>49</v>
      </c>
      <c r="R52" s="496" t="s">
        <v>47</v>
      </c>
      <c r="S52" s="73">
        <v>0</v>
      </c>
      <c r="T52" s="67">
        <v>0</v>
      </c>
      <c r="U52" s="67">
        <v>0</v>
      </c>
      <c r="V52" s="67">
        <v>0</v>
      </c>
      <c r="W52" s="214">
        <v>0</v>
      </c>
      <c r="X52" s="73">
        <v>0</v>
      </c>
      <c r="Y52" s="67">
        <v>0</v>
      </c>
      <c r="Z52" s="214">
        <v>0</v>
      </c>
      <c r="AA52" s="73">
        <v>0</v>
      </c>
      <c r="AB52" s="214">
        <v>0</v>
      </c>
      <c r="AC52" s="214" t="s">
        <v>48</v>
      </c>
    </row>
    <row r="53" spans="1:29" s="141" customFormat="1" ht="30" customHeight="1" x14ac:dyDescent="0.25">
      <c r="A53" s="69" t="s">
        <v>56</v>
      </c>
      <c r="B53" s="69" t="s">
        <v>57</v>
      </c>
      <c r="C53" s="69" t="s">
        <v>58</v>
      </c>
      <c r="D53" s="67" t="s">
        <v>114</v>
      </c>
      <c r="E53" s="67" t="s">
        <v>115</v>
      </c>
      <c r="F53" s="67" t="s">
        <v>116</v>
      </c>
      <c r="G53" s="67" t="s">
        <v>115</v>
      </c>
      <c r="H53" s="220" t="s">
        <v>46</v>
      </c>
      <c r="I53" s="34">
        <v>0</v>
      </c>
      <c r="J53" s="518">
        <v>0</v>
      </c>
      <c r="K53" s="518">
        <v>0</v>
      </c>
      <c r="L53" s="518">
        <v>0</v>
      </c>
      <c r="M53" s="518" t="str">
        <v>Other</v>
      </c>
      <c r="N53" s="519" t="str">
        <v>Other</v>
      </c>
      <c r="O53" s="22">
        <v>0</v>
      </c>
      <c r="P53" s="145">
        <v>0</v>
      </c>
      <c r="Q53" s="145" t="s">
        <v>49</v>
      </c>
      <c r="R53" s="496" t="s">
        <v>47</v>
      </c>
      <c r="S53" s="73">
        <v>0</v>
      </c>
      <c r="T53" s="67">
        <v>0</v>
      </c>
      <c r="U53" s="67">
        <v>0</v>
      </c>
      <c r="V53" s="67">
        <v>0</v>
      </c>
      <c r="W53" s="214">
        <v>0</v>
      </c>
      <c r="X53" s="73">
        <v>0</v>
      </c>
      <c r="Y53" s="67">
        <v>0</v>
      </c>
      <c r="Z53" s="214">
        <v>0</v>
      </c>
      <c r="AA53" s="73">
        <v>0</v>
      </c>
      <c r="AB53" s="214">
        <v>0</v>
      </c>
      <c r="AC53" s="214" t="s">
        <v>48</v>
      </c>
    </row>
    <row r="54" spans="1:29" s="141" customFormat="1" ht="30" customHeight="1" x14ac:dyDescent="0.25">
      <c r="A54" s="69" t="s">
        <v>56</v>
      </c>
      <c r="B54" s="69" t="s">
        <v>57</v>
      </c>
      <c r="C54" s="69" t="s">
        <v>58</v>
      </c>
      <c r="D54" s="67" t="s">
        <v>114</v>
      </c>
      <c r="E54" s="67" t="s">
        <v>115</v>
      </c>
      <c r="F54" s="67" t="s">
        <v>117</v>
      </c>
      <c r="G54" s="67" t="s">
        <v>115</v>
      </c>
      <c r="H54" s="220" t="s">
        <v>46</v>
      </c>
      <c r="I54" s="34">
        <v>0</v>
      </c>
      <c r="J54" s="518">
        <v>0</v>
      </c>
      <c r="K54" s="518">
        <v>0</v>
      </c>
      <c r="L54" s="518">
        <v>0</v>
      </c>
      <c r="M54" s="518" t="str">
        <v>Other</v>
      </c>
      <c r="N54" s="519" t="str">
        <v>Other</v>
      </c>
      <c r="O54" s="22">
        <v>0</v>
      </c>
      <c r="P54" s="145">
        <v>0</v>
      </c>
      <c r="Q54" s="145" t="s">
        <v>49</v>
      </c>
      <c r="R54" s="496" t="s">
        <v>47</v>
      </c>
      <c r="S54" s="73">
        <v>0</v>
      </c>
      <c r="T54" s="67">
        <v>0</v>
      </c>
      <c r="U54" s="67">
        <v>0</v>
      </c>
      <c r="V54" s="67">
        <v>0</v>
      </c>
      <c r="W54" s="214">
        <v>0</v>
      </c>
      <c r="X54" s="73">
        <v>0</v>
      </c>
      <c r="Y54" s="67">
        <v>0</v>
      </c>
      <c r="Z54" s="214">
        <v>0</v>
      </c>
      <c r="AA54" s="73">
        <v>0</v>
      </c>
      <c r="AB54" s="214">
        <v>0</v>
      </c>
      <c r="AC54" s="214" t="s">
        <v>48</v>
      </c>
    </row>
    <row r="55" spans="1:29" s="141" customFormat="1" ht="30" customHeight="1" x14ac:dyDescent="0.25">
      <c r="A55" s="69" t="s">
        <v>56</v>
      </c>
      <c r="B55" s="69" t="s">
        <v>57</v>
      </c>
      <c r="C55" s="69" t="s">
        <v>58</v>
      </c>
      <c r="D55" s="67" t="s">
        <v>114</v>
      </c>
      <c r="E55" s="67" t="s">
        <v>115</v>
      </c>
      <c r="F55" s="67" t="s">
        <v>118</v>
      </c>
      <c r="G55" s="67" t="s">
        <v>119</v>
      </c>
      <c r="H55" s="220" t="s">
        <v>46</v>
      </c>
      <c r="I55" s="34">
        <v>0</v>
      </c>
      <c r="J55" s="518">
        <v>0</v>
      </c>
      <c r="K55" s="518">
        <v>0</v>
      </c>
      <c r="L55" s="518">
        <v>0</v>
      </c>
      <c r="M55" s="518" t="str">
        <v>Other</v>
      </c>
      <c r="N55" s="519" t="str">
        <v>Other</v>
      </c>
      <c r="O55" s="22">
        <v>0</v>
      </c>
      <c r="P55" s="145">
        <v>0</v>
      </c>
      <c r="Q55" s="145" t="s">
        <v>49</v>
      </c>
      <c r="R55" s="496" t="s">
        <v>47</v>
      </c>
      <c r="S55" s="73">
        <v>0</v>
      </c>
      <c r="T55" s="67">
        <v>0</v>
      </c>
      <c r="U55" s="67">
        <v>0</v>
      </c>
      <c r="V55" s="67">
        <v>0</v>
      </c>
      <c r="W55" s="214">
        <v>0</v>
      </c>
      <c r="X55" s="73">
        <v>0</v>
      </c>
      <c r="Y55" s="67">
        <v>0</v>
      </c>
      <c r="Z55" s="214">
        <v>0</v>
      </c>
      <c r="AA55" s="73">
        <v>0</v>
      </c>
      <c r="AB55" s="214">
        <v>0</v>
      </c>
      <c r="AC55" s="214" t="s">
        <v>48</v>
      </c>
    </row>
    <row r="56" spans="1:29" s="141" customFormat="1" ht="30" customHeight="1" x14ac:dyDescent="0.25">
      <c r="A56" s="69" t="s">
        <v>56</v>
      </c>
      <c r="B56" s="69" t="s">
        <v>57</v>
      </c>
      <c r="C56" s="69" t="s">
        <v>58</v>
      </c>
      <c r="D56" s="67" t="s">
        <v>114</v>
      </c>
      <c r="E56" s="67" t="s">
        <v>115</v>
      </c>
      <c r="F56" s="67" t="s">
        <v>120</v>
      </c>
      <c r="G56" s="67" t="s">
        <v>115</v>
      </c>
      <c r="H56" s="220" t="s">
        <v>46</v>
      </c>
      <c r="I56" s="34">
        <v>0</v>
      </c>
      <c r="J56" s="518">
        <v>0</v>
      </c>
      <c r="K56" s="518">
        <v>0</v>
      </c>
      <c r="L56" s="518">
        <v>0</v>
      </c>
      <c r="M56" s="518" t="str">
        <v>Other</v>
      </c>
      <c r="N56" s="519" t="str">
        <v>Other</v>
      </c>
      <c r="O56" s="22">
        <v>0</v>
      </c>
      <c r="P56" s="145">
        <v>0</v>
      </c>
      <c r="Q56" s="145" t="s">
        <v>49</v>
      </c>
      <c r="R56" s="496" t="s">
        <v>47</v>
      </c>
      <c r="S56" s="73">
        <v>0</v>
      </c>
      <c r="T56" s="67">
        <v>0</v>
      </c>
      <c r="U56" s="67">
        <v>0</v>
      </c>
      <c r="V56" s="67">
        <v>0</v>
      </c>
      <c r="W56" s="214">
        <v>0</v>
      </c>
      <c r="X56" s="73">
        <v>0</v>
      </c>
      <c r="Y56" s="67">
        <v>0</v>
      </c>
      <c r="Z56" s="214">
        <v>0</v>
      </c>
      <c r="AA56" s="73">
        <v>0</v>
      </c>
      <c r="AB56" s="214">
        <v>0</v>
      </c>
      <c r="AC56" s="214" t="s">
        <v>48</v>
      </c>
    </row>
    <row r="57" spans="1:29" s="141" customFormat="1" ht="30" customHeight="1" x14ac:dyDescent="0.25">
      <c r="A57" s="69" t="s">
        <v>56</v>
      </c>
      <c r="B57" s="69" t="s">
        <v>57</v>
      </c>
      <c r="C57" s="69" t="s">
        <v>58</v>
      </c>
      <c r="D57" s="67" t="s">
        <v>114</v>
      </c>
      <c r="E57" s="67" t="s">
        <v>115</v>
      </c>
      <c r="F57" s="67" t="s">
        <v>121</v>
      </c>
      <c r="G57" s="67" t="s">
        <v>115</v>
      </c>
      <c r="H57" s="220" t="s">
        <v>46</v>
      </c>
      <c r="I57" s="34">
        <v>0</v>
      </c>
      <c r="J57" s="518">
        <v>0</v>
      </c>
      <c r="K57" s="518">
        <v>0</v>
      </c>
      <c r="L57" s="518">
        <v>0</v>
      </c>
      <c r="M57" s="518" t="str">
        <v>Other</v>
      </c>
      <c r="N57" s="519" t="str">
        <v>Other</v>
      </c>
      <c r="O57" s="22">
        <v>0</v>
      </c>
      <c r="P57" s="145">
        <v>0</v>
      </c>
      <c r="Q57" s="145" t="s">
        <v>49</v>
      </c>
      <c r="R57" s="496" t="s">
        <v>47</v>
      </c>
      <c r="S57" s="73">
        <v>0</v>
      </c>
      <c r="T57" s="67">
        <v>0</v>
      </c>
      <c r="U57" s="67">
        <v>0</v>
      </c>
      <c r="V57" s="67">
        <v>0</v>
      </c>
      <c r="W57" s="214">
        <v>0</v>
      </c>
      <c r="X57" s="73">
        <v>0</v>
      </c>
      <c r="Y57" s="67">
        <v>0</v>
      </c>
      <c r="Z57" s="214">
        <v>0</v>
      </c>
      <c r="AA57" s="73">
        <v>0</v>
      </c>
      <c r="AB57" s="214">
        <v>0</v>
      </c>
      <c r="AC57" s="214" t="s">
        <v>48</v>
      </c>
    </row>
    <row r="58" spans="1:29" s="141" customFormat="1" ht="30" customHeight="1" x14ac:dyDescent="0.25">
      <c r="A58" s="69" t="s">
        <v>56</v>
      </c>
      <c r="B58" s="69" t="s">
        <v>57</v>
      </c>
      <c r="C58" s="69" t="s">
        <v>58</v>
      </c>
      <c r="D58" s="67" t="s">
        <v>122</v>
      </c>
      <c r="E58" s="67" t="s">
        <v>123</v>
      </c>
      <c r="F58" s="67" t="s">
        <v>124</v>
      </c>
      <c r="G58" s="67" t="s">
        <v>125</v>
      </c>
      <c r="H58" s="220" t="s">
        <v>46</v>
      </c>
      <c r="I58" s="34">
        <v>0</v>
      </c>
      <c r="J58" s="518">
        <v>0</v>
      </c>
      <c r="K58" s="518">
        <v>0</v>
      </c>
      <c r="L58" s="518">
        <v>0</v>
      </c>
      <c r="M58" s="518" t="str">
        <v>Other</v>
      </c>
      <c r="N58" s="519" t="str">
        <v>Other</v>
      </c>
      <c r="O58" s="22">
        <v>0</v>
      </c>
      <c r="P58" s="145">
        <v>0</v>
      </c>
      <c r="Q58" s="145" t="s">
        <v>49</v>
      </c>
      <c r="R58" s="496" t="s">
        <v>47</v>
      </c>
      <c r="S58" s="73">
        <v>0</v>
      </c>
      <c r="T58" s="67">
        <v>0</v>
      </c>
      <c r="U58" s="67">
        <v>0</v>
      </c>
      <c r="V58" s="67">
        <v>0</v>
      </c>
      <c r="W58" s="214">
        <v>0</v>
      </c>
      <c r="X58" s="73">
        <v>0</v>
      </c>
      <c r="Y58" s="67">
        <v>0</v>
      </c>
      <c r="Z58" s="214">
        <v>0</v>
      </c>
      <c r="AA58" s="73">
        <v>0</v>
      </c>
      <c r="AB58" s="214">
        <v>0</v>
      </c>
      <c r="AC58" s="214" t="s">
        <v>48</v>
      </c>
    </row>
    <row r="59" spans="1:29" s="141" customFormat="1" ht="30" customHeight="1" x14ac:dyDescent="0.25">
      <c r="A59" s="69" t="s">
        <v>56</v>
      </c>
      <c r="B59" s="69" t="s">
        <v>57</v>
      </c>
      <c r="C59" s="69" t="s">
        <v>58</v>
      </c>
      <c r="D59" s="67" t="s">
        <v>126</v>
      </c>
      <c r="E59" s="67" t="s">
        <v>127</v>
      </c>
      <c r="F59" s="67" t="s">
        <v>128</v>
      </c>
      <c r="G59" s="67" t="s">
        <v>127</v>
      </c>
      <c r="H59" s="220" t="s">
        <v>46</v>
      </c>
      <c r="I59" s="34">
        <v>0</v>
      </c>
      <c r="J59" s="518">
        <v>0</v>
      </c>
      <c r="K59" s="518">
        <v>0</v>
      </c>
      <c r="L59" s="518">
        <v>0</v>
      </c>
      <c r="M59" s="518" t="str">
        <v>Other</v>
      </c>
      <c r="N59" s="519" t="str">
        <v>Other</v>
      </c>
      <c r="O59" s="22">
        <v>0</v>
      </c>
      <c r="P59" s="145">
        <v>0</v>
      </c>
      <c r="Q59" s="145" t="s">
        <v>49</v>
      </c>
      <c r="R59" s="496" t="s">
        <v>47</v>
      </c>
      <c r="S59" s="73">
        <v>0</v>
      </c>
      <c r="T59" s="67">
        <v>0</v>
      </c>
      <c r="U59" s="67">
        <v>0</v>
      </c>
      <c r="V59" s="67">
        <v>0</v>
      </c>
      <c r="W59" s="214">
        <v>0</v>
      </c>
      <c r="X59" s="73">
        <v>0</v>
      </c>
      <c r="Y59" s="67">
        <v>0</v>
      </c>
      <c r="Z59" s="214">
        <v>0</v>
      </c>
      <c r="AA59" s="73">
        <v>0</v>
      </c>
      <c r="AB59" s="214">
        <v>0</v>
      </c>
      <c r="AC59" s="214" t="s">
        <v>48</v>
      </c>
    </row>
    <row r="60" spans="1:29" s="141" customFormat="1" ht="30" customHeight="1" x14ac:dyDescent="0.25">
      <c r="A60" s="69" t="s">
        <v>56</v>
      </c>
      <c r="B60" s="69" t="s">
        <v>57</v>
      </c>
      <c r="C60" s="69" t="s">
        <v>58</v>
      </c>
      <c r="D60" s="67" t="s">
        <v>126</v>
      </c>
      <c r="E60" s="67" t="s">
        <v>127</v>
      </c>
      <c r="F60" s="67" t="s">
        <v>129</v>
      </c>
      <c r="G60" s="67" t="s">
        <v>127</v>
      </c>
      <c r="H60" s="220" t="s">
        <v>46</v>
      </c>
      <c r="I60" s="34">
        <v>0</v>
      </c>
      <c r="J60" s="518">
        <v>0</v>
      </c>
      <c r="K60" s="518">
        <v>0</v>
      </c>
      <c r="L60" s="518">
        <v>0</v>
      </c>
      <c r="M60" s="518" t="str">
        <v>Other</v>
      </c>
      <c r="N60" s="519" t="str">
        <v>Other</v>
      </c>
      <c r="O60" s="22">
        <v>0</v>
      </c>
      <c r="P60" s="145">
        <v>0</v>
      </c>
      <c r="Q60" s="145" t="s">
        <v>49</v>
      </c>
      <c r="R60" s="496" t="s">
        <v>47</v>
      </c>
      <c r="S60" s="73">
        <v>0</v>
      </c>
      <c r="T60" s="67">
        <v>0</v>
      </c>
      <c r="U60" s="67">
        <v>0</v>
      </c>
      <c r="V60" s="67">
        <v>0</v>
      </c>
      <c r="W60" s="214">
        <v>0</v>
      </c>
      <c r="X60" s="73">
        <v>0</v>
      </c>
      <c r="Y60" s="67">
        <v>0</v>
      </c>
      <c r="Z60" s="214">
        <v>0</v>
      </c>
      <c r="AA60" s="73">
        <v>0</v>
      </c>
      <c r="AB60" s="214">
        <v>0</v>
      </c>
      <c r="AC60" s="214" t="s">
        <v>48</v>
      </c>
    </row>
    <row r="61" spans="1:29" s="141" customFormat="1" ht="30" customHeight="1" x14ac:dyDescent="0.25">
      <c r="A61" s="69" t="s">
        <v>56</v>
      </c>
      <c r="B61" s="69" t="s">
        <v>57</v>
      </c>
      <c r="C61" s="69" t="s">
        <v>58</v>
      </c>
      <c r="D61" s="67" t="s">
        <v>126</v>
      </c>
      <c r="E61" s="67" t="s">
        <v>127</v>
      </c>
      <c r="F61" s="67" t="s">
        <v>130</v>
      </c>
      <c r="G61" s="67" t="s">
        <v>131</v>
      </c>
      <c r="H61" s="220" t="s">
        <v>46</v>
      </c>
      <c r="I61" s="34">
        <v>0</v>
      </c>
      <c r="J61" s="518">
        <v>0</v>
      </c>
      <c r="K61" s="518">
        <v>0</v>
      </c>
      <c r="L61" s="518">
        <v>0</v>
      </c>
      <c r="M61" s="518" t="str">
        <v>Other</v>
      </c>
      <c r="N61" s="519" t="str">
        <v>Other</v>
      </c>
      <c r="O61" s="22">
        <v>0</v>
      </c>
      <c r="P61" s="145">
        <v>0</v>
      </c>
      <c r="Q61" s="145" t="s">
        <v>49</v>
      </c>
      <c r="R61" s="496" t="s">
        <v>47</v>
      </c>
      <c r="S61" s="73">
        <v>0</v>
      </c>
      <c r="T61" s="67">
        <v>0</v>
      </c>
      <c r="U61" s="67">
        <v>0</v>
      </c>
      <c r="V61" s="67">
        <v>0</v>
      </c>
      <c r="W61" s="214">
        <v>0</v>
      </c>
      <c r="X61" s="73">
        <v>0</v>
      </c>
      <c r="Y61" s="67">
        <v>0</v>
      </c>
      <c r="Z61" s="214">
        <v>0</v>
      </c>
      <c r="AA61" s="73">
        <v>0</v>
      </c>
      <c r="AB61" s="214">
        <v>0</v>
      </c>
      <c r="AC61" s="214" t="s">
        <v>48</v>
      </c>
    </row>
    <row r="62" spans="1:29" s="141" customFormat="1" ht="30" customHeight="1" x14ac:dyDescent="0.25">
      <c r="A62" s="69" t="s">
        <v>56</v>
      </c>
      <c r="B62" s="69" t="s">
        <v>57</v>
      </c>
      <c r="C62" s="69" t="s">
        <v>58</v>
      </c>
      <c r="D62" s="67" t="s">
        <v>126</v>
      </c>
      <c r="E62" s="67" t="s">
        <v>127</v>
      </c>
      <c r="F62" s="67" t="s">
        <v>132</v>
      </c>
      <c r="G62" s="67" t="s">
        <v>133</v>
      </c>
      <c r="H62" s="220" t="s">
        <v>46</v>
      </c>
      <c r="I62" s="34">
        <v>0</v>
      </c>
      <c r="J62" s="518">
        <v>0</v>
      </c>
      <c r="K62" s="518">
        <v>0</v>
      </c>
      <c r="L62" s="518">
        <v>0</v>
      </c>
      <c r="M62" s="518" t="str">
        <v>Other</v>
      </c>
      <c r="N62" s="519" t="str">
        <v>Other</v>
      </c>
      <c r="O62" s="22">
        <v>0</v>
      </c>
      <c r="P62" s="145">
        <v>0</v>
      </c>
      <c r="Q62" s="145" t="s">
        <v>49</v>
      </c>
      <c r="R62" s="496" t="s">
        <v>47</v>
      </c>
      <c r="S62" s="73">
        <v>0</v>
      </c>
      <c r="T62" s="67">
        <v>0</v>
      </c>
      <c r="U62" s="67">
        <v>0</v>
      </c>
      <c r="V62" s="67">
        <v>0</v>
      </c>
      <c r="W62" s="214">
        <v>0</v>
      </c>
      <c r="X62" s="73">
        <v>0</v>
      </c>
      <c r="Y62" s="67">
        <v>0</v>
      </c>
      <c r="Z62" s="214">
        <v>0</v>
      </c>
      <c r="AA62" s="73">
        <v>0</v>
      </c>
      <c r="AB62" s="214">
        <v>0</v>
      </c>
      <c r="AC62" s="214" t="s">
        <v>48</v>
      </c>
    </row>
    <row r="63" spans="1:29" s="141" customFormat="1" ht="30" customHeight="1" x14ac:dyDescent="0.25">
      <c r="A63" s="69" t="s">
        <v>56</v>
      </c>
      <c r="B63" s="69" t="s">
        <v>57</v>
      </c>
      <c r="C63" s="69" t="s">
        <v>58</v>
      </c>
      <c r="D63" s="67" t="s">
        <v>126</v>
      </c>
      <c r="E63" s="67" t="s">
        <v>127</v>
      </c>
      <c r="F63" s="67" t="s">
        <v>134</v>
      </c>
      <c r="G63" s="67" t="s">
        <v>135</v>
      </c>
      <c r="H63" s="220" t="s">
        <v>46</v>
      </c>
      <c r="I63" s="34">
        <v>0</v>
      </c>
      <c r="J63" s="518">
        <v>0</v>
      </c>
      <c r="K63" s="518">
        <v>0</v>
      </c>
      <c r="L63" s="518">
        <v>0</v>
      </c>
      <c r="M63" s="518" t="str">
        <v>Other</v>
      </c>
      <c r="N63" s="519" t="str">
        <v>Other</v>
      </c>
      <c r="O63" s="22">
        <v>0</v>
      </c>
      <c r="P63" s="145">
        <v>0</v>
      </c>
      <c r="Q63" s="145" t="s">
        <v>49</v>
      </c>
      <c r="R63" s="496" t="s">
        <v>47</v>
      </c>
      <c r="S63" s="73">
        <v>0</v>
      </c>
      <c r="T63" s="67">
        <v>0</v>
      </c>
      <c r="U63" s="67">
        <v>0</v>
      </c>
      <c r="V63" s="67">
        <v>0</v>
      </c>
      <c r="W63" s="214">
        <v>0</v>
      </c>
      <c r="X63" s="73">
        <v>0</v>
      </c>
      <c r="Y63" s="67">
        <v>0</v>
      </c>
      <c r="Z63" s="214">
        <v>0</v>
      </c>
      <c r="AA63" s="73">
        <v>0</v>
      </c>
      <c r="AB63" s="214">
        <v>0</v>
      </c>
      <c r="AC63" s="214" t="s">
        <v>48</v>
      </c>
    </row>
    <row r="64" spans="1:29" s="141" customFormat="1" ht="30" customHeight="1" x14ac:dyDescent="0.25">
      <c r="A64" s="69" t="s">
        <v>56</v>
      </c>
      <c r="B64" s="69" t="s">
        <v>57</v>
      </c>
      <c r="C64" s="69" t="s">
        <v>58</v>
      </c>
      <c r="D64" s="67" t="s">
        <v>126</v>
      </c>
      <c r="E64" s="67" t="s">
        <v>127</v>
      </c>
      <c r="F64" s="67" t="s">
        <v>136</v>
      </c>
      <c r="G64" s="67" t="s">
        <v>137</v>
      </c>
      <c r="H64" s="220" t="s">
        <v>46</v>
      </c>
      <c r="I64" s="34">
        <v>0</v>
      </c>
      <c r="J64" s="518">
        <v>0</v>
      </c>
      <c r="K64" s="518">
        <v>0</v>
      </c>
      <c r="L64" s="518">
        <v>0</v>
      </c>
      <c r="M64" s="518" t="str">
        <v>Other</v>
      </c>
      <c r="N64" s="519" t="str">
        <v>Other</v>
      </c>
      <c r="O64" s="22">
        <v>0</v>
      </c>
      <c r="P64" s="145">
        <v>0</v>
      </c>
      <c r="Q64" s="145" t="s">
        <v>49</v>
      </c>
      <c r="R64" s="496" t="s">
        <v>47</v>
      </c>
      <c r="S64" s="73">
        <v>0</v>
      </c>
      <c r="T64" s="67">
        <v>0</v>
      </c>
      <c r="U64" s="67">
        <v>0</v>
      </c>
      <c r="V64" s="67">
        <v>0</v>
      </c>
      <c r="W64" s="214">
        <v>0</v>
      </c>
      <c r="X64" s="73">
        <v>0</v>
      </c>
      <c r="Y64" s="67">
        <v>0</v>
      </c>
      <c r="Z64" s="214">
        <v>0</v>
      </c>
      <c r="AA64" s="73">
        <v>0</v>
      </c>
      <c r="AB64" s="214">
        <v>0</v>
      </c>
      <c r="AC64" s="214" t="s">
        <v>48</v>
      </c>
    </row>
    <row r="65" spans="1:29" s="141" customFormat="1" ht="30" customHeight="1" x14ac:dyDescent="0.25">
      <c r="A65" s="69" t="s">
        <v>56</v>
      </c>
      <c r="B65" s="69" t="s">
        <v>57</v>
      </c>
      <c r="C65" s="69" t="s">
        <v>58</v>
      </c>
      <c r="D65" s="67" t="s">
        <v>138</v>
      </c>
      <c r="E65" s="67" t="s">
        <v>115</v>
      </c>
      <c r="F65" s="67" t="s">
        <v>139</v>
      </c>
      <c r="G65" s="67" t="s">
        <v>115</v>
      </c>
      <c r="H65" s="220" t="s">
        <v>46</v>
      </c>
      <c r="I65" s="34">
        <v>0</v>
      </c>
      <c r="J65" s="518">
        <v>0</v>
      </c>
      <c r="K65" s="518">
        <v>0</v>
      </c>
      <c r="L65" s="518">
        <v>0</v>
      </c>
      <c r="M65" s="518" t="str">
        <v>Other</v>
      </c>
      <c r="N65" s="519" t="str">
        <v>Other</v>
      </c>
      <c r="O65" s="22">
        <v>0</v>
      </c>
      <c r="P65" s="145">
        <v>0</v>
      </c>
      <c r="Q65" s="145" t="s">
        <v>49</v>
      </c>
      <c r="R65" s="496" t="s">
        <v>47</v>
      </c>
      <c r="S65" s="73">
        <v>0</v>
      </c>
      <c r="T65" s="67">
        <v>0</v>
      </c>
      <c r="U65" s="67">
        <v>0</v>
      </c>
      <c r="V65" s="67">
        <v>0</v>
      </c>
      <c r="W65" s="214">
        <v>0</v>
      </c>
      <c r="X65" s="73">
        <v>0</v>
      </c>
      <c r="Y65" s="67">
        <v>0</v>
      </c>
      <c r="Z65" s="214">
        <v>0</v>
      </c>
      <c r="AA65" s="73">
        <v>0</v>
      </c>
      <c r="AB65" s="214">
        <v>0</v>
      </c>
      <c r="AC65" s="214" t="s">
        <v>48</v>
      </c>
    </row>
    <row r="66" spans="1:29" s="141" customFormat="1" ht="30" customHeight="1" x14ac:dyDescent="0.25">
      <c r="A66" s="69" t="s">
        <v>56</v>
      </c>
      <c r="B66" s="69" t="s">
        <v>57</v>
      </c>
      <c r="C66" s="69" t="s">
        <v>58</v>
      </c>
      <c r="D66" s="67" t="s">
        <v>138</v>
      </c>
      <c r="E66" s="67" t="s">
        <v>115</v>
      </c>
      <c r="F66" s="67" t="s">
        <v>140</v>
      </c>
      <c r="G66" s="67" t="s">
        <v>141</v>
      </c>
      <c r="H66" s="220" t="s">
        <v>46</v>
      </c>
      <c r="I66" s="34">
        <v>0</v>
      </c>
      <c r="J66" s="518">
        <v>0</v>
      </c>
      <c r="K66" s="518">
        <v>0</v>
      </c>
      <c r="L66" s="518">
        <v>0</v>
      </c>
      <c r="M66" s="518" t="str">
        <v>Other</v>
      </c>
      <c r="N66" s="519" t="str">
        <v>Other</v>
      </c>
      <c r="O66" s="22">
        <v>0</v>
      </c>
      <c r="P66" s="145">
        <v>0</v>
      </c>
      <c r="Q66" s="145" t="s">
        <v>49</v>
      </c>
      <c r="R66" s="496" t="s">
        <v>47</v>
      </c>
      <c r="S66" s="73">
        <v>0</v>
      </c>
      <c r="T66" s="67">
        <v>0</v>
      </c>
      <c r="U66" s="67">
        <v>0</v>
      </c>
      <c r="V66" s="67">
        <v>0</v>
      </c>
      <c r="W66" s="214">
        <v>0</v>
      </c>
      <c r="X66" s="73">
        <v>0</v>
      </c>
      <c r="Y66" s="67">
        <v>0</v>
      </c>
      <c r="Z66" s="214">
        <v>0</v>
      </c>
      <c r="AA66" s="73">
        <v>0</v>
      </c>
      <c r="AB66" s="214">
        <v>0</v>
      </c>
      <c r="AC66" s="214" t="s">
        <v>48</v>
      </c>
    </row>
    <row r="67" spans="1:29" s="141" customFormat="1" ht="30" customHeight="1" x14ac:dyDescent="0.25">
      <c r="A67" s="69" t="s">
        <v>56</v>
      </c>
      <c r="B67" s="69" t="s">
        <v>57</v>
      </c>
      <c r="C67" s="69" t="s">
        <v>58</v>
      </c>
      <c r="D67" s="67" t="s">
        <v>138</v>
      </c>
      <c r="E67" s="67" t="s">
        <v>115</v>
      </c>
      <c r="F67" s="67" t="s">
        <v>142</v>
      </c>
      <c r="G67" s="67" t="s">
        <v>115</v>
      </c>
      <c r="H67" s="220" t="s">
        <v>46</v>
      </c>
      <c r="I67" s="34">
        <v>0</v>
      </c>
      <c r="J67" s="518">
        <v>0</v>
      </c>
      <c r="K67" s="518">
        <v>0</v>
      </c>
      <c r="L67" s="518">
        <v>0</v>
      </c>
      <c r="M67" s="518" t="str">
        <v>Other</v>
      </c>
      <c r="N67" s="519" t="str">
        <v>Other</v>
      </c>
      <c r="O67" s="22">
        <v>0</v>
      </c>
      <c r="P67" s="145">
        <v>0</v>
      </c>
      <c r="Q67" s="145" t="s">
        <v>49</v>
      </c>
      <c r="R67" s="496" t="s">
        <v>47</v>
      </c>
      <c r="S67" s="73">
        <v>0</v>
      </c>
      <c r="T67" s="67">
        <v>0</v>
      </c>
      <c r="U67" s="67">
        <v>0</v>
      </c>
      <c r="V67" s="67">
        <v>0</v>
      </c>
      <c r="W67" s="214">
        <v>0</v>
      </c>
      <c r="X67" s="73">
        <v>0</v>
      </c>
      <c r="Y67" s="67">
        <v>0</v>
      </c>
      <c r="Z67" s="214">
        <v>0</v>
      </c>
      <c r="AA67" s="73">
        <v>0</v>
      </c>
      <c r="AB67" s="214">
        <v>0</v>
      </c>
      <c r="AC67" s="214" t="s">
        <v>48</v>
      </c>
    </row>
    <row r="68" spans="1:29" s="141" customFormat="1" ht="30" customHeight="1" x14ac:dyDescent="0.25">
      <c r="A68" s="69" t="s">
        <v>56</v>
      </c>
      <c r="B68" s="69" t="s">
        <v>57</v>
      </c>
      <c r="C68" s="69" t="s">
        <v>58</v>
      </c>
      <c r="D68" s="67" t="s">
        <v>138</v>
      </c>
      <c r="E68" s="67" t="s">
        <v>115</v>
      </c>
      <c r="F68" s="67" t="s">
        <v>143</v>
      </c>
      <c r="G68" s="67" t="s">
        <v>144</v>
      </c>
      <c r="H68" s="220" t="s">
        <v>46</v>
      </c>
      <c r="I68" s="34">
        <v>0</v>
      </c>
      <c r="J68" s="518">
        <v>0</v>
      </c>
      <c r="K68" s="518">
        <v>0</v>
      </c>
      <c r="L68" s="518">
        <v>0</v>
      </c>
      <c r="M68" s="518" t="str">
        <v>Other</v>
      </c>
      <c r="N68" s="519" t="str">
        <v>Other</v>
      </c>
      <c r="O68" s="22">
        <v>0</v>
      </c>
      <c r="P68" s="145">
        <v>0</v>
      </c>
      <c r="Q68" s="145" t="s">
        <v>49</v>
      </c>
      <c r="R68" s="496" t="s">
        <v>47</v>
      </c>
      <c r="S68" s="73">
        <v>0</v>
      </c>
      <c r="T68" s="67">
        <v>0</v>
      </c>
      <c r="U68" s="67">
        <v>0</v>
      </c>
      <c r="V68" s="67">
        <v>0</v>
      </c>
      <c r="W68" s="214">
        <v>0</v>
      </c>
      <c r="X68" s="73">
        <v>0</v>
      </c>
      <c r="Y68" s="67">
        <v>0</v>
      </c>
      <c r="Z68" s="214">
        <v>0</v>
      </c>
      <c r="AA68" s="73">
        <v>0</v>
      </c>
      <c r="AB68" s="214">
        <v>0</v>
      </c>
      <c r="AC68" s="214" t="s">
        <v>48</v>
      </c>
    </row>
    <row r="69" spans="1:29" s="141" customFormat="1" ht="30" customHeight="1" x14ac:dyDescent="0.25">
      <c r="A69" s="69" t="s">
        <v>56</v>
      </c>
      <c r="B69" s="69" t="s">
        <v>57</v>
      </c>
      <c r="C69" s="69" t="s">
        <v>58</v>
      </c>
      <c r="D69" s="67" t="s">
        <v>138</v>
      </c>
      <c r="E69" s="67" t="s">
        <v>115</v>
      </c>
      <c r="F69" s="67" t="s">
        <v>145</v>
      </c>
      <c r="G69" s="67" t="s">
        <v>141</v>
      </c>
      <c r="H69" s="220" t="s">
        <v>46</v>
      </c>
      <c r="I69" s="34">
        <v>0</v>
      </c>
      <c r="J69" s="518">
        <v>0</v>
      </c>
      <c r="K69" s="518">
        <v>0</v>
      </c>
      <c r="L69" s="518">
        <v>0</v>
      </c>
      <c r="M69" s="518" t="str">
        <v>Other</v>
      </c>
      <c r="N69" s="519" t="str">
        <v>Other</v>
      </c>
      <c r="O69" s="22">
        <v>0</v>
      </c>
      <c r="P69" s="145">
        <v>0</v>
      </c>
      <c r="Q69" s="145" t="s">
        <v>49</v>
      </c>
      <c r="R69" s="496" t="s">
        <v>47</v>
      </c>
      <c r="S69" s="73">
        <v>0</v>
      </c>
      <c r="T69" s="67">
        <v>0</v>
      </c>
      <c r="U69" s="67">
        <v>0</v>
      </c>
      <c r="V69" s="67">
        <v>0</v>
      </c>
      <c r="W69" s="214">
        <v>0</v>
      </c>
      <c r="X69" s="73">
        <v>0</v>
      </c>
      <c r="Y69" s="67">
        <v>0</v>
      </c>
      <c r="Z69" s="214">
        <v>0</v>
      </c>
      <c r="AA69" s="73">
        <v>0</v>
      </c>
      <c r="AB69" s="214">
        <v>0</v>
      </c>
      <c r="AC69" s="214" t="s">
        <v>48</v>
      </c>
    </row>
    <row r="70" spans="1:29" s="141" customFormat="1" ht="30" customHeight="1" x14ac:dyDescent="0.25">
      <c r="A70" s="69" t="s">
        <v>56</v>
      </c>
      <c r="B70" s="69" t="s">
        <v>57</v>
      </c>
      <c r="C70" s="69" t="s">
        <v>58</v>
      </c>
      <c r="D70" s="67" t="s">
        <v>138</v>
      </c>
      <c r="E70" s="67" t="s">
        <v>115</v>
      </c>
      <c r="F70" s="67" t="s">
        <v>146</v>
      </c>
      <c r="G70" s="67" t="s">
        <v>115</v>
      </c>
      <c r="H70" s="220" t="s">
        <v>46</v>
      </c>
      <c r="I70" s="34">
        <v>0</v>
      </c>
      <c r="J70" s="518">
        <v>0</v>
      </c>
      <c r="K70" s="518">
        <v>0</v>
      </c>
      <c r="L70" s="518">
        <v>0</v>
      </c>
      <c r="M70" s="518" t="str">
        <v>Other</v>
      </c>
      <c r="N70" s="519" t="str">
        <v>Other</v>
      </c>
      <c r="O70" s="22">
        <v>0</v>
      </c>
      <c r="P70" s="145">
        <v>0</v>
      </c>
      <c r="Q70" s="145" t="s">
        <v>49</v>
      </c>
      <c r="R70" s="496" t="s">
        <v>47</v>
      </c>
      <c r="S70" s="73">
        <v>0</v>
      </c>
      <c r="T70" s="67">
        <v>0</v>
      </c>
      <c r="U70" s="67">
        <v>0</v>
      </c>
      <c r="V70" s="67">
        <v>0</v>
      </c>
      <c r="W70" s="214">
        <v>0</v>
      </c>
      <c r="X70" s="73">
        <v>0</v>
      </c>
      <c r="Y70" s="67">
        <v>0</v>
      </c>
      <c r="Z70" s="214">
        <v>0</v>
      </c>
      <c r="AA70" s="73">
        <v>0</v>
      </c>
      <c r="AB70" s="214">
        <v>0</v>
      </c>
      <c r="AC70" s="214" t="s">
        <v>48</v>
      </c>
    </row>
    <row r="71" spans="1:29" s="141" customFormat="1" ht="30" customHeight="1" x14ac:dyDescent="0.25">
      <c r="A71" s="69" t="s">
        <v>56</v>
      </c>
      <c r="B71" s="69" t="s">
        <v>57</v>
      </c>
      <c r="C71" s="69" t="s">
        <v>58</v>
      </c>
      <c r="D71" s="67" t="s">
        <v>147</v>
      </c>
      <c r="E71" s="67" t="s">
        <v>148</v>
      </c>
      <c r="F71" s="67" t="s">
        <v>149</v>
      </c>
      <c r="G71" s="67" t="s">
        <v>150</v>
      </c>
      <c r="H71" s="220" t="s">
        <v>46</v>
      </c>
      <c r="I71" s="34">
        <v>0</v>
      </c>
      <c r="J71" s="518">
        <v>0</v>
      </c>
      <c r="K71" s="518">
        <v>0</v>
      </c>
      <c r="L71" s="518">
        <v>0</v>
      </c>
      <c r="M71" s="518" t="str">
        <v>Other</v>
      </c>
      <c r="N71" s="519" t="str">
        <v>Other</v>
      </c>
      <c r="O71" s="22">
        <v>0</v>
      </c>
      <c r="P71" s="145">
        <v>0</v>
      </c>
      <c r="Q71" s="145" t="s">
        <v>49</v>
      </c>
      <c r="R71" s="496" t="s">
        <v>47</v>
      </c>
      <c r="S71" s="73">
        <v>0</v>
      </c>
      <c r="T71" s="67">
        <v>0</v>
      </c>
      <c r="U71" s="67">
        <v>0</v>
      </c>
      <c r="V71" s="67">
        <v>0</v>
      </c>
      <c r="W71" s="214">
        <v>0</v>
      </c>
      <c r="X71" s="73">
        <v>0</v>
      </c>
      <c r="Y71" s="67">
        <v>0</v>
      </c>
      <c r="Z71" s="214">
        <v>0</v>
      </c>
      <c r="AA71" s="73">
        <v>0</v>
      </c>
      <c r="AB71" s="214">
        <v>0</v>
      </c>
      <c r="AC71" s="214" t="s">
        <v>48</v>
      </c>
    </row>
    <row r="72" spans="1:29" s="141" customFormat="1" ht="30" customHeight="1" x14ac:dyDescent="0.25">
      <c r="A72" s="69" t="s">
        <v>56</v>
      </c>
      <c r="B72" s="69" t="s">
        <v>57</v>
      </c>
      <c r="C72" s="69" t="s">
        <v>58</v>
      </c>
      <c r="D72" s="67" t="s">
        <v>147</v>
      </c>
      <c r="E72" s="67" t="s">
        <v>148</v>
      </c>
      <c r="F72" s="67" t="s">
        <v>151</v>
      </c>
      <c r="G72" s="67" t="s">
        <v>152</v>
      </c>
      <c r="H72" s="220" t="s">
        <v>46</v>
      </c>
      <c r="I72" s="34">
        <v>0</v>
      </c>
      <c r="J72" s="518">
        <v>0</v>
      </c>
      <c r="K72" s="518">
        <v>0</v>
      </c>
      <c r="L72" s="518">
        <v>0</v>
      </c>
      <c r="M72" s="518" t="str">
        <v>Other</v>
      </c>
      <c r="N72" s="519" t="str">
        <v>Other</v>
      </c>
      <c r="O72" s="22">
        <v>0</v>
      </c>
      <c r="P72" s="145">
        <v>0</v>
      </c>
      <c r="Q72" s="145" t="s">
        <v>49</v>
      </c>
      <c r="R72" s="496" t="s">
        <v>47</v>
      </c>
      <c r="S72" s="73">
        <v>0</v>
      </c>
      <c r="T72" s="67">
        <v>0</v>
      </c>
      <c r="U72" s="67">
        <v>0</v>
      </c>
      <c r="V72" s="67">
        <v>0</v>
      </c>
      <c r="W72" s="214">
        <v>0</v>
      </c>
      <c r="X72" s="73">
        <v>0</v>
      </c>
      <c r="Y72" s="67">
        <v>0</v>
      </c>
      <c r="Z72" s="214">
        <v>0</v>
      </c>
      <c r="AA72" s="73">
        <v>0</v>
      </c>
      <c r="AB72" s="214">
        <v>0</v>
      </c>
      <c r="AC72" s="214" t="s">
        <v>48</v>
      </c>
    </row>
    <row r="73" spans="1:29" s="141" customFormat="1" ht="30" customHeight="1" x14ac:dyDescent="0.25">
      <c r="A73" s="69" t="s">
        <v>56</v>
      </c>
      <c r="B73" s="69" t="s">
        <v>57</v>
      </c>
      <c r="C73" s="69" t="s">
        <v>58</v>
      </c>
      <c r="D73" s="67" t="s">
        <v>153</v>
      </c>
      <c r="E73" s="67" t="s">
        <v>154</v>
      </c>
      <c r="F73" s="67" t="s">
        <v>155</v>
      </c>
      <c r="G73" s="67" t="s">
        <v>156</v>
      </c>
      <c r="H73" s="220" t="s">
        <v>46</v>
      </c>
      <c r="I73" s="34">
        <v>0</v>
      </c>
      <c r="J73" s="518">
        <v>0</v>
      </c>
      <c r="K73" s="518">
        <v>0</v>
      </c>
      <c r="L73" s="518">
        <v>0</v>
      </c>
      <c r="M73" s="518" t="str">
        <v>Other</v>
      </c>
      <c r="N73" s="519" t="str">
        <v>Other</v>
      </c>
      <c r="O73" s="22">
        <v>0</v>
      </c>
      <c r="P73" s="145">
        <v>0</v>
      </c>
      <c r="Q73" s="145" t="s">
        <v>49</v>
      </c>
      <c r="R73" s="496" t="s">
        <v>47</v>
      </c>
      <c r="S73" s="73">
        <v>0</v>
      </c>
      <c r="T73" s="67">
        <v>0</v>
      </c>
      <c r="U73" s="67">
        <v>0</v>
      </c>
      <c r="V73" s="67">
        <v>0</v>
      </c>
      <c r="W73" s="214">
        <v>0</v>
      </c>
      <c r="X73" s="73">
        <v>0</v>
      </c>
      <c r="Y73" s="67">
        <v>0</v>
      </c>
      <c r="Z73" s="214">
        <v>0</v>
      </c>
      <c r="AA73" s="73">
        <v>0</v>
      </c>
      <c r="AB73" s="214">
        <v>0</v>
      </c>
      <c r="AC73" s="214" t="s">
        <v>48</v>
      </c>
    </row>
    <row r="74" spans="1:29" s="141" customFormat="1" ht="30" customHeight="1" x14ac:dyDescent="0.25">
      <c r="A74" s="69" t="s">
        <v>56</v>
      </c>
      <c r="B74" s="69" t="s">
        <v>57</v>
      </c>
      <c r="C74" s="69" t="s">
        <v>58</v>
      </c>
      <c r="D74" s="67" t="s">
        <v>153</v>
      </c>
      <c r="E74" s="67" t="s">
        <v>154</v>
      </c>
      <c r="F74" s="67" t="s">
        <v>157</v>
      </c>
      <c r="G74" s="67" t="s">
        <v>158</v>
      </c>
      <c r="H74" s="220" t="s">
        <v>46</v>
      </c>
      <c r="I74" s="34">
        <v>0</v>
      </c>
      <c r="J74" s="518">
        <v>0</v>
      </c>
      <c r="K74" s="518">
        <v>0</v>
      </c>
      <c r="L74" s="518">
        <v>0</v>
      </c>
      <c r="M74" s="518" t="str">
        <v>Other</v>
      </c>
      <c r="N74" s="519" t="str">
        <v>Other</v>
      </c>
      <c r="O74" s="22">
        <v>0</v>
      </c>
      <c r="P74" s="145">
        <v>0</v>
      </c>
      <c r="Q74" s="145" t="s">
        <v>49</v>
      </c>
      <c r="R74" s="496" t="s">
        <v>47</v>
      </c>
      <c r="S74" s="73">
        <v>0</v>
      </c>
      <c r="T74" s="67">
        <v>0</v>
      </c>
      <c r="U74" s="67">
        <v>0</v>
      </c>
      <c r="V74" s="67">
        <v>0</v>
      </c>
      <c r="W74" s="214">
        <v>0</v>
      </c>
      <c r="X74" s="73">
        <v>0</v>
      </c>
      <c r="Y74" s="67">
        <v>0</v>
      </c>
      <c r="Z74" s="214">
        <v>0</v>
      </c>
      <c r="AA74" s="73">
        <v>0</v>
      </c>
      <c r="AB74" s="214">
        <v>0</v>
      </c>
      <c r="AC74" s="214" t="s">
        <v>48</v>
      </c>
    </row>
    <row r="75" spans="1:29" s="141" customFormat="1" ht="30" customHeight="1" x14ac:dyDescent="0.25">
      <c r="A75" s="69" t="s">
        <v>56</v>
      </c>
      <c r="B75" s="69" t="s">
        <v>57</v>
      </c>
      <c r="C75" s="69" t="s">
        <v>58</v>
      </c>
      <c r="D75" s="67" t="s">
        <v>153</v>
      </c>
      <c r="E75" s="67" t="s">
        <v>154</v>
      </c>
      <c r="F75" s="67" t="s">
        <v>159</v>
      </c>
      <c r="G75" s="67" t="s">
        <v>160</v>
      </c>
      <c r="H75" s="220" t="s">
        <v>46</v>
      </c>
      <c r="I75" s="34">
        <v>0</v>
      </c>
      <c r="J75" s="518">
        <v>0</v>
      </c>
      <c r="K75" s="518">
        <v>0</v>
      </c>
      <c r="L75" s="518">
        <v>0</v>
      </c>
      <c r="M75" s="518" t="str">
        <v>Other</v>
      </c>
      <c r="N75" s="519" t="str">
        <v>Other</v>
      </c>
      <c r="O75" s="22">
        <v>0</v>
      </c>
      <c r="P75" s="145">
        <v>0</v>
      </c>
      <c r="Q75" s="145" t="s">
        <v>49</v>
      </c>
      <c r="R75" s="496" t="s">
        <v>47</v>
      </c>
      <c r="S75" s="73">
        <v>0</v>
      </c>
      <c r="T75" s="67">
        <v>0</v>
      </c>
      <c r="U75" s="67">
        <v>0</v>
      </c>
      <c r="V75" s="67">
        <v>0</v>
      </c>
      <c r="W75" s="214">
        <v>0</v>
      </c>
      <c r="X75" s="73">
        <v>0</v>
      </c>
      <c r="Y75" s="67">
        <v>0</v>
      </c>
      <c r="Z75" s="214">
        <v>0</v>
      </c>
      <c r="AA75" s="73">
        <v>0</v>
      </c>
      <c r="AB75" s="214">
        <v>0</v>
      </c>
      <c r="AC75" s="214" t="s">
        <v>48</v>
      </c>
    </row>
    <row r="76" spans="1:29" s="141" customFormat="1" ht="30" customHeight="1" x14ac:dyDescent="0.25">
      <c r="A76" s="69" t="s">
        <v>56</v>
      </c>
      <c r="B76" s="69" t="s">
        <v>57</v>
      </c>
      <c r="C76" s="69" t="s">
        <v>58</v>
      </c>
      <c r="D76" s="67" t="s">
        <v>161</v>
      </c>
      <c r="E76" s="67" t="s">
        <v>162</v>
      </c>
      <c r="F76" s="67" t="s">
        <v>163</v>
      </c>
      <c r="G76" s="67" t="s">
        <v>164</v>
      </c>
      <c r="H76" s="220" t="s">
        <v>46</v>
      </c>
      <c r="I76" s="34">
        <v>0</v>
      </c>
      <c r="J76" s="518">
        <v>0</v>
      </c>
      <c r="K76" s="518">
        <v>0</v>
      </c>
      <c r="L76" s="518">
        <v>0</v>
      </c>
      <c r="M76" s="518" t="str">
        <v>Other</v>
      </c>
      <c r="N76" s="519" t="str">
        <v>Other</v>
      </c>
      <c r="O76" s="22">
        <v>0</v>
      </c>
      <c r="P76" s="145">
        <v>0</v>
      </c>
      <c r="Q76" s="145" t="s">
        <v>49</v>
      </c>
      <c r="R76" s="496" t="s">
        <v>47</v>
      </c>
      <c r="S76" s="73">
        <v>0</v>
      </c>
      <c r="T76" s="67">
        <v>0</v>
      </c>
      <c r="U76" s="67">
        <v>0</v>
      </c>
      <c r="V76" s="67">
        <v>0</v>
      </c>
      <c r="W76" s="214">
        <v>0</v>
      </c>
      <c r="X76" s="73">
        <v>0</v>
      </c>
      <c r="Y76" s="67">
        <v>0</v>
      </c>
      <c r="Z76" s="214">
        <v>0</v>
      </c>
      <c r="AA76" s="73">
        <v>0</v>
      </c>
      <c r="AB76" s="214">
        <v>0</v>
      </c>
      <c r="AC76" s="214" t="s">
        <v>48</v>
      </c>
    </row>
    <row r="77" spans="1:29" s="141" customFormat="1" ht="30" customHeight="1" x14ac:dyDescent="0.25">
      <c r="A77" s="69" t="s">
        <v>56</v>
      </c>
      <c r="B77" s="69" t="s">
        <v>57</v>
      </c>
      <c r="C77" s="69" t="s">
        <v>58</v>
      </c>
      <c r="D77" s="67" t="s">
        <v>161</v>
      </c>
      <c r="E77" s="67" t="s">
        <v>162</v>
      </c>
      <c r="F77" s="67" t="s">
        <v>165</v>
      </c>
      <c r="G77" s="67" t="s">
        <v>162</v>
      </c>
      <c r="H77" s="220" t="s">
        <v>46</v>
      </c>
      <c r="I77" s="34">
        <v>0</v>
      </c>
      <c r="J77" s="518">
        <v>0</v>
      </c>
      <c r="K77" s="518">
        <v>0</v>
      </c>
      <c r="L77" s="518">
        <v>0</v>
      </c>
      <c r="M77" s="518" t="str">
        <v>Other</v>
      </c>
      <c r="N77" s="519" t="str">
        <v>Other</v>
      </c>
      <c r="O77" s="22">
        <v>0</v>
      </c>
      <c r="P77" s="145">
        <v>0</v>
      </c>
      <c r="Q77" s="145" t="s">
        <v>49</v>
      </c>
      <c r="R77" s="496" t="s">
        <v>47</v>
      </c>
      <c r="S77" s="73">
        <v>0</v>
      </c>
      <c r="T77" s="67">
        <v>0</v>
      </c>
      <c r="U77" s="67">
        <v>0</v>
      </c>
      <c r="V77" s="67">
        <v>0</v>
      </c>
      <c r="W77" s="214">
        <v>0</v>
      </c>
      <c r="X77" s="73">
        <v>0</v>
      </c>
      <c r="Y77" s="67">
        <v>0</v>
      </c>
      <c r="Z77" s="214">
        <v>0</v>
      </c>
      <c r="AA77" s="73">
        <v>0</v>
      </c>
      <c r="AB77" s="214">
        <v>0</v>
      </c>
      <c r="AC77" s="214" t="s">
        <v>48</v>
      </c>
    </row>
    <row r="78" spans="1:29" s="141" customFormat="1" ht="30" customHeight="1" x14ac:dyDescent="0.25">
      <c r="A78" s="69" t="s">
        <v>56</v>
      </c>
      <c r="B78" s="69" t="s">
        <v>57</v>
      </c>
      <c r="C78" s="69" t="s">
        <v>58</v>
      </c>
      <c r="D78" s="67" t="s">
        <v>166</v>
      </c>
      <c r="E78" s="67" t="s">
        <v>167</v>
      </c>
      <c r="F78" s="67" t="s">
        <v>168</v>
      </c>
      <c r="G78" s="67" t="s">
        <v>169</v>
      </c>
      <c r="H78" s="220" t="s">
        <v>46</v>
      </c>
      <c r="I78" s="34">
        <v>0</v>
      </c>
      <c r="J78" s="518">
        <v>0</v>
      </c>
      <c r="K78" s="518">
        <v>0</v>
      </c>
      <c r="L78" s="518">
        <v>0</v>
      </c>
      <c r="M78" s="518" t="str">
        <v>Other</v>
      </c>
      <c r="N78" s="519" t="str">
        <v>Other</v>
      </c>
      <c r="O78" s="22">
        <v>0</v>
      </c>
      <c r="P78" s="145">
        <v>0</v>
      </c>
      <c r="Q78" s="145" t="s">
        <v>49</v>
      </c>
      <c r="R78" s="496" t="s">
        <v>47</v>
      </c>
      <c r="S78" s="73">
        <v>0</v>
      </c>
      <c r="T78" s="67">
        <v>0</v>
      </c>
      <c r="U78" s="67">
        <v>0</v>
      </c>
      <c r="V78" s="67">
        <v>0</v>
      </c>
      <c r="W78" s="214">
        <v>0</v>
      </c>
      <c r="X78" s="73">
        <v>0</v>
      </c>
      <c r="Y78" s="67">
        <v>0</v>
      </c>
      <c r="Z78" s="214">
        <v>0</v>
      </c>
      <c r="AA78" s="73">
        <v>0</v>
      </c>
      <c r="AB78" s="214">
        <v>0</v>
      </c>
      <c r="AC78" s="214" t="s">
        <v>48</v>
      </c>
    </row>
    <row r="79" spans="1:29" s="141" customFormat="1" ht="30" customHeight="1" x14ac:dyDescent="0.25">
      <c r="A79" s="69" t="s">
        <v>56</v>
      </c>
      <c r="B79" s="69" t="s">
        <v>57</v>
      </c>
      <c r="C79" s="69" t="s">
        <v>58</v>
      </c>
      <c r="D79" s="67" t="s">
        <v>166</v>
      </c>
      <c r="E79" s="67" t="s">
        <v>167</v>
      </c>
      <c r="F79" s="67" t="s">
        <v>170</v>
      </c>
      <c r="G79" s="67" t="s">
        <v>171</v>
      </c>
      <c r="H79" s="220" t="s">
        <v>46</v>
      </c>
      <c r="I79" s="34">
        <v>0</v>
      </c>
      <c r="J79" s="518">
        <v>0</v>
      </c>
      <c r="K79" s="518">
        <v>0</v>
      </c>
      <c r="L79" s="518">
        <v>0</v>
      </c>
      <c r="M79" s="518" t="str">
        <v>Other</v>
      </c>
      <c r="N79" s="519" t="str">
        <v>Other</v>
      </c>
      <c r="O79" s="22">
        <v>0</v>
      </c>
      <c r="P79" s="145">
        <v>0</v>
      </c>
      <c r="Q79" s="145" t="s">
        <v>49</v>
      </c>
      <c r="R79" s="496" t="s">
        <v>47</v>
      </c>
      <c r="S79" s="73">
        <v>0</v>
      </c>
      <c r="T79" s="67">
        <v>0</v>
      </c>
      <c r="U79" s="67">
        <v>0</v>
      </c>
      <c r="V79" s="67">
        <v>0</v>
      </c>
      <c r="W79" s="214">
        <v>0</v>
      </c>
      <c r="X79" s="73">
        <v>0</v>
      </c>
      <c r="Y79" s="67">
        <v>0</v>
      </c>
      <c r="Z79" s="214">
        <v>0</v>
      </c>
      <c r="AA79" s="73">
        <v>0</v>
      </c>
      <c r="AB79" s="214">
        <v>0</v>
      </c>
      <c r="AC79" s="214" t="s">
        <v>48</v>
      </c>
    </row>
    <row r="80" spans="1:29" s="141" customFormat="1" ht="30" customHeight="1" x14ac:dyDescent="0.25">
      <c r="A80" s="69" t="s">
        <v>56</v>
      </c>
      <c r="B80" s="69" t="s">
        <v>57</v>
      </c>
      <c r="C80" s="69" t="s">
        <v>58</v>
      </c>
      <c r="D80" s="67" t="s">
        <v>172</v>
      </c>
      <c r="E80" s="67" t="s">
        <v>63</v>
      </c>
      <c r="F80" s="67" t="s">
        <v>173</v>
      </c>
      <c r="G80" s="67" t="s">
        <v>63</v>
      </c>
      <c r="H80" s="220" t="s">
        <v>46</v>
      </c>
      <c r="I80" s="34">
        <v>0</v>
      </c>
      <c r="J80" s="518">
        <v>0</v>
      </c>
      <c r="K80" s="518">
        <v>0</v>
      </c>
      <c r="L80" s="518">
        <v>0</v>
      </c>
      <c r="M80" s="518" t="str">
        <v>Other</v>
      </c>
      <c r="N80" s="519" t="str">
        <v>Other</v>
      </c>
      <c r="O80" s="22">
        <v>0</v>
      </c>
      <c r="P80" s="145">
        <v>0</v>
      </c>
      <c r="Q80" s="145" t="s">
        <v>49</v>
      </c>
      <c r="R80" s="496" t="s">
        <v>47</v>
      </c>
      <c r="S80" s="73">
        <v>0</v>
      </c>
      <c r="T80" s="67">
        <v>0</v>
      </c>
      <c r="U80" s="67">
        <v>0</v>
      </c>
      <c r="V80" s="67">
        <v>0</v>
      </c>
      <c r="W80" s="214">
        <v>0</v>
      </c>
      <c r="X80" s="73">
        <v>0</v>
      </c>
      <c r="Y80" s="67">
        <v>0</v>
      </c>
      <c r="Z80" s="214">
        <v>0</v>
      </c>
      <c r="AA80" s="73">
        <v>0</v>
      </c>
      <c r="AB80" s="214">
        <v>0</v>
      </c>
      <c r="AC80" s="214" t="s">
        <v>48</v>
      </c>
    </row>
    <row r="81" spans="1:29" s="141" customFormat="1" ht="30" customHeight="1" x14ac:dyDescent="0.25">
      <c r="A81" s="69" t="s">
        <v>56</v>
      </c>
      <c r="B81" s="69" t="s">
        <v>57</v>
      </c>
      <c r="C81" s="69" t="s">
        <v>58</v>
      </c>
      <c r="D81" s="67" t="s">
        <v>172</v>
      </c>
      <c r="E81" s="67" t="s">
        <v>63</v>
      </c>
      <c r="F81" s="67" t="s">
        <v>174</v>
      </c>
      <c r="G81" s="67" t="s">
        <v>63</v>
      </c>
      <c r="H81" s="220" t="s">
        <v>46</v>
      </c>
      <c r="I81" s="34">
        <v>0</v>
      </c>
      <c r="J81" s="518">
        <v>0</v>
      </c>
      <c r="K81" s="518">
        <v>0</v>
      </c>
      <c r="L81" s="518">
        <v>0</v>
      </c>
      <c r="M81" s="518" t="str">
        <v>Other</v>
      </c>
      <c r="N81" s="519" t="str">
        <v>Other</v>
      </c>
      <c r="O81" s="22">
        <v>0</v>
      </c>
      <c r="P81" s="145">
        <v>0</v>
      </c>
      <c r="Q81" s="145" t="s">
        <v>49</v>
      </c>
      <c r="R81" s="496" t="s">
        <v>47</v>
      </c>
      <c r="S81" s="73">
        <v>0</v>
      </c>
      <c r="T81" s="67">
        <v>0</v>
      </c>
      <c r="U81" s="67">
        <v>0</v>
      </c>
      <c r="V81" s="67">
        <v>0</v>
      </c>
      <c r="W81" s="214">
        <v>0</v>
      </c>
      <c r="X81" s="73">
        <v>0</v>
      </c>
      <c r="Y81" s="67">
        <v>0</v>
      </c>
      <c r="Z81" s="214">
        <v>0</v>
      </c>
      <c r="AA81" s="73">
        <v>0</v>
      </c>
      <c r="AB81" s="214">
        <v>0</v>
      </c>
      <c r="AC81" s="214" t="s">
        <v>48</v>
      </c>
    </row>
    <row r="82" spans="1:29" s="141" customFormat="1" ht="30" customHeight="1" x14ac:dyDescent="0.25">
      <c r="A82" s="69" t="s">
        <v>56</v>
      </c>
      <c r="B82" s="69" t="s">
        <v>57</v>
      </c>
      <c r="C82" s="69" t="s">
        <v>58</v>
      </c>
      <c r="D82" s="67" t="s">
        <v>172</v>
      </c>
      <c r="E82" s="67" t="s">
        <v>63</v>
      </c>
      <c r="F82" s="67" t="s">
        <v>175</v>
      </c>
      <c r="G82" s="67" t="s">
        <v>176</v>
      </c>
      <c r="H82" s="220" t="s">
        <v>46</v>
      </c>
      <c r="I82" s="34">
        <v>0</v>
      </c>
      <c r="J82" s="518">
        <v>0</v>
      </c>
      <c r="K82" s="518">
        <v>0</v>
      </c>
      <c r="L82" s="518">
        <v>0</v>
      </c>
      <c r="M82" s="518" t="str">
        <v>Other</v>
      </c>
      <c r="N82" s="519" t="str">
        <v>Other</v>
      </c>
      <c r="O82" s="22">
        <v>0</v>
      </c>
      <c r="P82" s="145">
        <v>0</v>
      </c>
      <c r="Q82" s="145" t="s">
        <v>49</v>
      </c>
      <c r="R82" s="496" t="s">
        <v>47</v>
      </c>
      <c r="S82" s="73">
        <v>0</v>
      </c>
      <c r="T82" s="67">
        <v>0</v>
      </c>
      <c r="U82" s="67">
        <v>0</v>
      </c>
      <c r="V82" s="67">
        <v>0</v>
      </c>
      <c r="W82" s="214">
        <v>0</v>
      </c>
      <c r="X82" s="73">
        <v>0</v>
      </c>
      <c r="Y82" s="67">
        <v>0</v>
      </c>
      <c r="Z82" s="214">
        <v>0</v>
      </c>
      <c r="AA82" s="73">
        <v>0</v>
      </c>
      <c r="AB82" s="214">
        <v>0</v>
      </c>
      <c r="AC82" s="214" t="s">
        <v>48</v>
      </c>
    </row>
    <row r="83" spans="1:29" s="141" customFormat="1" ht="30" customHeight="1" x14ac:dyDescent="0.25">
      <c r="A83" s="69" t="s">
        <v>56</v>
      </c>
      <c r="B83" s="69" t="s">
        <v>57</v>
      </c>
      <c r="C83" s="69" t="s">
        <v>58</v>
      </c>
      <c r="D83" s="67" t="s">
        <v>172</v>
      </c>
      <c r="E83" s="67" t="s">
        <v>63</v>
      </c>
      <c r="F83" s="67" t="s">
        <v>177</v>
      </c>
      <c r="G83" s="67" t="s">
        <v>63</v>
      </c>
      <c r="H83" s="220" t="s">
        <v>46</v>
      </c>
      <c r="I83" s="34">
        <v>0</v>
      </c>
      <c r="J83" s="518">
        <v>0</v>
      </c>
      <c r="K83" s="518">
        <v>0</v>
      </c>
      <c r="L83" s="518">
        <v>0</v>
      </c>
      <c r="M83" s="518" t="str">
        <v>Other</v>
      </c>
      <c r="N83" s="519" t="str">
        <v>Other</v>
      </c>
      <c r="O83" s="22">
        <v>0</v>
      </c>
      <c r="P83" s="145">
        <v>0</v>
      </c>
      <c r="Q83" s="145" t="s">
        <v>49</v>
      </c>
      <c r="R83" s="496" t="s">
        <v>47</v>
      </c>
      <c r="S83" s="73">
        <v>0</v>
      </c>
      <c r="T83" s="67">
        <v>0</v>
      </c>
      <c r="U83" s="67">
        <v>0</v>
      </c>
      <c r="V83" s="67">
        <v>0</v>
      </c>
      <c r="W83" s="214">
        <v>0</v>
      </c>
      <c r="X83" s="73">
        <v>0</v>
      </c>
      <c r="Y83" s="67">
        <v>0</v>
      </c>
      <c r="Z83" s="214">
        <v>0</v>
      </c>
      <c r="AA83" s="73">
        <v>0</v>
      </c>
      <c r="AB83" s="214">
        <v>0</v>
      </c>
      <c r="AC83" s="214" t="s">
        <v>48</v>
      </c>
    </row>
    <row r="84" spans="1:29" s="141" customFormat="1" ht="30" customHeight="1" x14ac:dyDescent="0.25">
      <c r="A84" s="69" t="s">
        <v>56</v>
      </c>
      <c r="B84" s="69" t="s">
        <v>57</v>
      </c>
      <c r="C84" s="69" t="s">
        <v>58</v>
      </c>
      <c r="D84" s="67" t="s">
        <v>178</v>
      </c>
      <c r="E84" s="67" t="s">
        <v>63</v>
      </c>
      <c r="F84" s="67" t="s">
        <v>179</v>
      </c>
      <c r="G84" s="67" t="s">
        <v>63</v>
      </c>
      <c r="H84" s="220" t="s">
        <v>46</v>
      </c>
      <c r="I84" s="34">
        <v>0</v>
      </c>
      <c r="J84" s="518">
        <v>0</v>
      </c>
      <c r="K84" s="518">
        <v>0</v>
      </c>
      <c r="L84" s="518">
        <v>0</v>
      </c>
      <c r="M84" s="518" t="str">
        <v>Other</v>
      </c>
      <c r="N84" s="519" t="str">
        <v>Other</v>
      </c>
      <c r="O84" s="22">
        <v>0</v>
      </c>
      <c r="P84" s="145">
        <v>0</v>
      </c>
      <c r="Q84" s="145" t="s">
        <v>49</v>
      </c>
      <c r="R84" s="496" t="s">
        <v>47</v>
      </c>
      <c r="S84" s="73">
        <v>0</v>
      </c>
      <c r="T84" s="67">
        <v>0</v>
      </c>
      <c r="U84" s="67">
        <v>0</v>
      </c>
      <c r="V84" s="67">
        <v>0</v>
      </c>
      <c r="W84" s="214">
        <v>0</v>
      </c>
      <c r="X84" s="73">
        <v>0</v>
      </c>
      <c r="Y84" s="67">
        <v>0</v>
      </c>
      <c r="Z84" s="214">
        <v>0</v>
      </c>
      <c r="AA84" s="73">
        <v>0</v>
      </c>
      <c r="AB84" s="214">
        <v>0</v>
      </c>
      <c r="AC84" s="214" t="s">
        <v>48</v>
      </c>
    </row>
    <row r="85" spans="1:29" s="141" customFormat="1" ht="30" customHeight="1" x14ac:dyDescent="0.25">
      <c r="A85" s="69" t="s">
        <v>56</v>
      </c>
      <c r="B85" s="69" t="s">
        <v>57</v>
      </c>
      <c r="C85" s="69" t="s">
        <v>58</v>
      </c>
      <c r="D85" s="67" t="s">
        <v>178</v>
      </c>
      <c r="E85" s="67" t="s">
        <v>63</v>
      </c>
      <c r="F85" s="67" t="s">
        <v>180</v>
      </c>
      <c r="G85" s="67" t="s">
        <v>181</v>
      </c>
      <c r="H85" s="220" t="s">
        <v>46</v>
      </c>
      <c r="I85" s="34">
        <v>0</v>
      </c>
      <c r="J85" s="518">
        <v>0</v>
      </c>
      <c r="K85" s="518">
        <v>0</v>
      </c>
      <c r="L85" s="518">
        <v>0</v>
      </c>
      <c r="M85" s="518" t="str">
        <v>Other</v>
      </c>
      <c r="N85" s="519" t="str">
        <v>Other</v>
      </c>
      <c r="O85" s="22">
        <v>0</v>
      </c>
      <c r="P85" s="145">
        <v>0</v>
      </c>
      <c r="Q85" s="145" t="s">
        <v>49</v>
      </c>
      <c r="R85" s="496" t="s">
        <v>47</v>
      </c>
      <c r="S85" s="73">
        <v>0</v>
      </c>
      <c r="T85" s="67">
        <v>0</v>
      </c>
      <c r="U85" s="67">
        <v>0</v>
      </c>
      <c r="V85" s="67">
        <v>0</v>
      </c>
      <c r="W85" s="214">
        <v>0</v>
      </c>
      <c r="X85" s="73">
        <v>0</v>
      </c>
      <c r="Y85" s="67">
        <v>0</v>
      </c>
      <c r="Z85" s="214">
        <v>0</v>
      </c>
      <c r="AA85" s="73">
        <v>0</v>
      </c>
      <c r="AB85" s="214">
        <v>0</v>
      </c>
      <c r="AC85" s="214" t="s">
        <v>48</v>
      </c>
    </row>
    <row r="86" spans="1:29" s="141" customFormat="1" ht="30" customHeight="1" x14ac:dyDescent="0.25">
      <c r="A86" s="69" t="s">
        <v>56</v>
      </c>
      <c r="B86" s="69" t="s">
        <v>57</v>
      </c>
      <c r="C86" s="69" t="s">
        <v>58</v>
      </c>
      <c r="D86" s="67" t="s">
        <v>178</v>
      </c>
      <c r="E86" s="67" t="s">
        <v>63</v>
      </c>
      <c r="F86" s="67" t="s">
        <v>182</v>
      </c>
      <c r="G86" s="67" t="s">
        <v>63</v>
      </c>
      <c r="H86" s="220" t="s">
        <v>46</v>
      </c>
      <c r="I86" s="34">
        <v>0</v>
      </c>
      <c r="J86" s="518">
        <v>0</v>
      </c>
      <c r="K86" s="518">
        <v>0</v>
      </c>
      <c r="L86" s="518">
        <v>0</v>
      </c>
      <c r="M86" s="518" t="str">
        <v>Other</v>
      </c>
      <c r="N86" s="519" t="str">
        <v>Other</v>
      </c>
      <c r="O86" s="22">
        <v>0</v>
      </c>
      <c r="P86" s="145">
        <v>0</v>
      </c>
      <c r="Q86" s="145" t="s">
        <v>49</v>
      </c>
      <c r="R86" s="496" t="s">
        <v>47</v>
      </c>
      <c r="S86" s="73">
        <v>0</v>
      </c>
      <c r="T86" s="67">
        <v>0</v>
      </c>
      <c r="U86" s="67">
        <v>0</v>
      </c>
      <c r="V86" s="67">
        <v>0</v>
      </c>
      <c r="W86" s="214">
        <v>0</v>
      </c>
      <c r="X86" s="73">
        <v>0</v>
      </c>
      <c r="Y86" s="67">
        <v>0</v>
      </c>
      <c r="Z86" s="214">
        <v>0</v>
      </c>
      <c r="AA86" s="73">
        <v>0</v>
      </c>
      <c r="AB86" s="214">
        <v>0</v>
      </c>
      <c r="AC86" s="214" t="s">
        <v>48</v>
      </c>
    </row>
    <row r="87" spans="1:29" s="141" customFormat="1" ht="30" customHeight="1" x14ac:dyDescent="0.25">
      <c r="A87" s="69" t="s">
        <v>56</v>
      </c>
      <c r="B87" s="69" t="s">
        <v>57</v>
      </c>
      <c r="C87" s="69" t="s">
        <v>58</v>
      </c>
      <c r="D87" s="67" t="s">
        <v>178</v>
      </c>
      <c r="E87" s="67" t="s">
        <v>63</v>
      </c>
      <c r="F87" s="67" t="s">
        <v>183</v>
      </c>
      <c r="G87" s="67" t="s">
        <v>63</v>
      </c>
      <c r="H87" s="220" t="s">
        <v>46</v>
      </c>
      <c r="I87" s="34">
        <v>0</v>
      </c>
      <c r="J87" s="518">
        <v>0</v>
      </c>
      <c r="K87" s="518">
        <v>0</v>
      </c>
      <c r="L87" s="518">
        <v>0</v>
      </c>
      <c r="M87" s="518" t="str">
        <v>Other</v>
      </c>
      <c r="N87" s="519" t="str">
        <v>Other</v>
      </c>
      <c r="O87" s="22">
        <v>0</v>
      </c>
      <c r="P87" s="145">
        <v>0</v>
      </c>
      <c r="Q87" s="145" t="s">
        <v>49</v>
      </c>
      <c r="R87" s="496" t="s">
        <v>47</v>
      </c>
      <c r="S87" s="73">
        <v>0</v>
      </c>
      <c r="T87" s="67">
        <v>0</v>
      </c>
      <c r="U87" s="67">
        <v>0</v>
      </c>
      <c r="V87" s="67">
        <v>0</v>
      </c>
      <c r="W87" s="214">
        <v>0</v>
      </c>
      <c r="X87" s="73">
        <v>0</v>
      </c>
      <c r="Y87" s="67">
        <v>0</v>
      </c>
      <c r="Z87" s="214">
        <v>0</v>
      </c>
      <c r="AA87" s="73">
        <v>0</v>
      </c>
      <c r="AB87" s="214">
        <v>0</v>
      </c>
      <c r="AC87" s="214" t="s">
        <v>48</v>
      </c>
    </row>
    <row r="88" spans="1:29" s="141" customFormat="1" ht="30" customHeight="1" x14ac:dyDescent="0.25">
      <c r="A88" s="69" t="s">
        <v>56</v>
      </c>
      <c r="B88" s="69" t="s">
        <v>57</v>
      </c>
      <c r="C88" s="69" t="s">
        <v>58</v>
      </c>
      <c r="D88" s="67" t="s">
        <v>178</v>
      </c>
      <c r="E88" s="67" t="s">
        <v>63</v>
      </c>
      <c r="F88" s="67" t="s">
        <v>184</v>
      </c>
      <c r="G88" s="67" t="s">
        <v>63</v>
      </c>
      <c r="H88" s="220" t="s">
        <v>46</v>
      </c>
      <c r="I88" s="34">
        <v>0</v>
      </c>
      <c r="J88" s="518">
        <v>0</v>
      </c>
      <c r="K88" s="518">
        <v>0</v>
      </c>
      <c r="L88" s="518">
        <v>0</v>
      </c>
      <c r="M88" s="518" t="str">
        <v>Other</v>
      </c>
      <c r="N88" s="519" t="str">
        <v>Other</v>
      </c>
      <c r="O88" s="22">
        <v>0</v>
      </c>
      <c r="P88" s="145">
        <v>0</v>
      </c>
      <c r="Q88" s="145" t="s">
        <v>49</v>
      </c>
      <c r="R88" s="496" t="s">
        <v>47</v>
      </c>
      <c r="S88" s="73">
        <v>0</v>
      </c>
      <c r="T88" s="67">
        <v>0</v>
      </c>
      <c r="U88" s="67">
        <v>0</v>
      </c>
      <c r="V88" s="67">
        <v>0</v>
      </c>
      <c r="W88" s="214">
        <v>0</v>
      </c>
      <c r="X88" s="73">
        <v>0</v>
      </c>
      <c r="Y88" s="67">
        <v>0</v>
      </c>
      <c r="Z88" s="214">
        <v>0</v>
      </c>
      <c r="AA88" s="73">
        <v>0</v>
      </c>
      <c r="AB88" s="214">
        <v>0</v>
      </c>
      <c r="AC88" s="214" t="s">
        <v>48</v>
      </c>
    </row>
    <row r="89" spans="1:29" s="141" customFormat="1" ht="30" customHeight="1" x14ac:dyDescent="0.25">
      <c r="A89" s="69" t="s">
        <v>56</v>
      </c>
      <c r="B89" s="69" t="s">
        <v>57</v>
      </c>
      <c r="C89" s="69" t="s">
        <v>58</v>
      </c>
      <c r="D89" s="67" t="s">
        <v>185</v>
      </c>
      <c r="E89" s="67" t="s">
        <v>186</v>
      </c>
      <c r="F89" s="67" t="s">
        <v>187</v>
      </c>
      <c r="G89" s="67" t="s">
        <v>186</v>
      </c>
      <c r="H89" s="220" t="s">
        <v>46</v>
      </c>
      <c r="I89" s="34">
        <v>0</v>
      </c>
      <c r="J89" s="518">
        <v>0</v>
      </c>
      <c r="K89" s="518">
        <v>0</v>
      </c>
      <c r="L89" s="518">
        <v>0</v>
      </c>
      <c r="M89" s="518" t="str">
        <v>Other</v>
      </c>
      <c r="N89" s="519" t="str">
        <v>Other</v>
      </c>
      <c r="O89" s="22">
        <v>0</v>
      </c>
      <c r="P89" s="145">
        <v>0</v>
      </c>
      <c r="Q89" s="145" t="s">
        <v>49</v>
      </c>
      <c r="R89" s="496" t="s">
        <v>47</v>
      </c>
      <c r="S89" s="73">
        <v>0</v>
      </c>
      <c r="T89" s="67">
        <v>0</v>
      </c>
      <c r="U89" s="67">
        <v>0</v>
      </c>
      <c r="V89" s="67">
        <v>0</v>
      </c>
      <c r="W89" s="214">
        <v>0</v>
      </c>
      <c r="X89" s="73">
        <v>0</v>
      </c>
      <c r="Y89" s="67">
        <v>0</v>
      </c>
      <c r="Z89" s="214">
        <v>0</v>
      </c>
      <c r="AA89" s="73">
        <v>0</v>
      </c>
      <c r="AB89" s="214">
        <v>0</v>
      </c>
      <c r="AC89" s="214" t="s">
        <v>48</v>
      </c>
    </row>
    <row r="90" spans="1:29" s="141" customFormat="1" ht="30" customHeight="1" x14ac:dyDescent="0.25">
      <c r="A90" s="69" t="s">
        <v>56</v>
      </c>
      <c r="B90" s="69" t="s">
        <v>57</v>
      </c>
      <c r="C90" s="69" t="s">
        <v>58</v>
      </c>
      <c r="D90" s="67" t="s">
        <v>185</v>
      </c>
      <c r="E90" s="67" t="s">
        <v>186</v>
      </c>
      <c r="F90" s="67" t="s">
        <v>188</v>
      </c>
      <c r="G90" s="67" t="s">
        <v>189</v>
      </c>
      <c r="H90" s="220" t="s">
        <v>46</v>
      </c>
      <c r="I90" s="34">
        <v>0</v>
      </c>
      <c r="J90" s="518">
        <v>0</v>
      </c>
      <c r="K90" s="518">
        <v>0</v>
      </c>
      <c r="L90" s="518">
        <v>0</v>
      </c>
      <c r="M90" s="518" t="str">
        <v>Other</v>
      </c>
      <c r="N90" s="519" t="str">
        <v>Other</v>
      </c>
      <c r="O90" s="22">
        <v>0</v>
      </c>
      <c r="P90" s="145">
        <v>0</v>
      </c>
      <c r="Q90" s="145" t="s">
        <v>49</v>
      </c>
      <c r="R90" s="496" t="s">
        <v>47</v>
      </c>
      <c r="S90" s="73">
        <v>0</v>
      </c>
      <c r="T90" s="67">
        <v>0</v>
      </c>
      <c r="U90" s="67">
        <v>0</v>
      </c>
      <c r="V90" s="67">
        <v>0</v>
      </c>
      <c r="W90" s="214">
        <v>0</v>
      </c>
      <c r="X90" s="73">
        <v>0</v>
      </c>
      <c r="Y90" s="67">
        <v>0</v>
      </c>
      <c r="Z90" s="214">
        <v>0</v>
      </c>
      <c r="AA90" s="73">
        <v>0</v>
      </c>
      <c r="AB90" s="214">
        <v>0</v>
      </c>
      <c r="AC90" s="214" t="s">
        <v>48</v>
      </c>
    </row>
    <row r="91" spans="1:29" s="141" customFormat="1" ht="30" customHeight="1" x14ac:dyDescent="0.25">
      <c r="A91" s="69" t="s">
        <v>56</v>
      </c>
      <c r="B91" s="69" t="s">
        <v>57</v>
      </c>
      <c r="C91" s="69" t="s">
        <v>58</v>
      </c>
      <c r="D91" s="67" t="s">
        <v>185</v>
      </c>
      <c r="E91" s="67" t="s">
        <v>186</v>
      </c>
      <c r="F91" s="67" t="s">
        <v>190</v>
      </c>
      <c r="G91" s="67" t="s">
        <v>191</v>
      </c>
      <c r="H91" s="220" t="s">
        <v>46</v>
      </c>
      <c r="I91" s="34">
        <v>0</v>
      </c>
      <c r="J91" s="518">
        <v>0</v>
      </c>
      <c r="K91" s="518">
        <v>0</v>
      </c>
      <c r="L91" s="518">
        <v>0</v>
      </c>
      <c r="M91" s="518" t="str">
        <v>Other</v>
      </c>
      <c r="N91" s="519" t="str">
        <v>Other</v>
      </c>
      <c r="O91" s="22">
        <v>0</v>
      </c>
      <c r="P91" s="145">
        <v>0</v>
      </c>
      <c r="Q91" s="145" t="s">
        <v>49</v>
      </c>
      <c r="R91" s="496" t="s">
        <v>47</v>
      </c>
      <c r="S91" s="73">
        <v>0</v>
      </c>
      <c r="T91" s="67">
        <v>0</v>
      </c>
      <c r="U91" s="67">
        <v>0</v>
      </c>
      <c r="V91" s="67">
        <v>0</v>
      </c>
      <c r="W91" s="214">
        <v>0</v>
      </c>
      <c r="X91" s="73">
        <v>0</v>
      </c>
      <c r="Y91" s="67">
        <v>0</v>
      </c>
      <c r="Z91" s="214">
        <v>0</v>
      </c>
      <c r="AA91" s="73">
        <v>0</v>
      </c>
      <c r="AB91" s="214">
        <v>0</v>
      </c>
      <c r="AC91" s="214" t="s">
        <v>48</v>
      </c>
    </row>
    <row r="92" spans="1:29" s="141" customFormat="1" ht="30" customHeight="1" x14ac:dyDescent="0.25">
      <c r="A92" s="69" t="s">
        <v>56</v>
      </c>
      <c r="B92" s="69" t="s">
        <v>57</v>
      </c>
      <c r="C92" s="69" t="s">
        <v>58</v>
      </c>
      <c r="D92" s="67" t="s">
        <v>185</v>
      </c>
      <c r="E92" s="67" t="s">
        <v>186</v>
      </c>
      <c r="F92" s="67" t="s">
        <v>192</v>
      </c>
      <c r="G92" s="67" t="s">
        <v>186</v>
      </c>
      <c r="H92" s="220" t="s">
        <v>46</v>
      </c>
      <c r="I92" s="34">
        <v>0</v>
      </c>
      <c r="J92" s="518">
        <v>0</v>
      </c>
      <c r="K92" s="518">
        <v>0</v>
      </c>
      <c r="L92" s="518">
        <v>0</v>
      </c>
      <c r="M92" s="518" t="str">
        <v>Other</v>
      </c>
      <c r="N92" s="519" t="str">
        <v>Other</v>
      </c>
      <c r="O92" s="22">
        <v>0</v>
      </c>
      <c r="P92" s="145">
        <v>0</v>
      </c>
      <c r="Q92" s="145" t="s">
        <v>49</v>
      </c>
      <c r="R92" s="496" t="s">
        <v>47</v>
      </c>
      <c r="S92" s="73">
        <v>0</v>
      </c>
      <c r="T92" s="67">
        <v>0</v>
      </c>
      <c r="U92" s="67">
        <v>0</v>
      </c>
      <c r="V92" s="67">
        <v>0</v>
      </c>
      <c r="W92" s="214">
        <v>0</v>
      </c>
      <c r="X92" s="73">
        <v>0</v>
      </c>
      <c r="Y92" s="67">
        <v>0</v>
      </c>
      <c r="Z92" s="214">
        <v>0</v>
      </c>
      <c r="AA92" s="73">
        <v>0</v>
      </c>
      <c r="AB92" s="214">
        <v>0</v>
      </c>
      <c r="AC92" s="214" t="s">
        <v>48</v>
      </c>
    </row>
    <row r="93" spans="1:29" s="141" customFormat="1" ht="30" customHeight="1" x14ac:dyDescent="0.25">
      <c r="A93" s="69" t="s">
        <v>56</v>
      </c>
      <c r="B93" s="69" t="s">
        <v>57</v>
      </c>
      <c r="C93" s="69" t="s">
        <v>58</v>
      </c>
      <c r="D93" s="67" t="s">
        <v>193</v>
      </c>
      <c r="E93" s="67" t="s">
        <v>63</v>
      </c>
      <c r="F93" s="67" t="s">
        <v>194</v>
      </c>
      <c r="G93" s="67" t="s">
        <v>63</v>
      </c>
      <c r="H93" s="220" t="s">
        <v>46</v>
      </c>
      <c r="I93" s="34">
        <v>0</v>
      </c>
      <c r="J93" s="518">
        <v>0</v>
      </c>
      <c r="K93" s="518">
        <v>0</v>
      </c>
      <c r="L93" s="518">
        <v>0</v>
      </c>
      <c r="M93" s="518" t="str">
        <v>Other</v>
      </c>
      <c r="N93" s="519" t="str">
        <v>Other</v>
      </c>
      <c r="O93" s="22">
        <v>0</v>
      </c>
      <c r="P93" s="145">
        <v>0</v>
      </c>
      <c r="Q93" s="145" t="s">
        <v>49</v>
      </c>
      <c r="R93" s="496" t="s">
        <v>47</v>
      </c>
      <c r="S93" s="73">
        <v>0</v>
      </c>
      <c r="T93" s="67">
        <v>0</v>
      </c>
      <c r="U93" s="67">
        <v>0</v>
      </c>
      <c r="V93" s="67">
        <v>0</v>
      </c>
      <c r="W93" s="214">
        <v>0</v>
      </c>
      <c r="X93" s="73">
        <v>0</v>
      </c>
      <c r="Y93" s="67">
        <v>0</v>
      </c>
      <c r="Z93" s="214">
        <v>0</v>
      </c>
      <c r="AA93" s="73">
        <v>0</v>
      </c>
      <c r="AB93" s="214">
        <v>0</v>
      </c>
      <c r="AC93" s="214" t="s">
        <v>48</v>
      </c>
    </row>
    <row r="94" spans="1:29" s="141" customFormat="1" ht="30" customHeight="1" x14ac:dyDescent="0.25">
      <c r="A94" s="69" t="s">
        <v>56</v>
      </c>
      <c r="B94" s="69" t="s">
        <v>57</v>
      </c>
      <c r="C94" s="69" t="s">
        <v>58</v>
      </c>
      <c r="D94" s="67" t="s">
        <v>193</v>
      </c>
      <c r="E94" s="67" t="s">
        <v>63</v>
      </c>
      <c r="F94" s="67" t="s">
        <v>195</v>
      </c>
      <c r="G94" s="67" t="s">
        <v>63</v>
      </c>
      <c r="H94" s="220" t="s">
        <v>46</v>
      </c>
      <c r="I94" s="34">
        <v>0</v>
      </c>
      <c r="J94" s="518">
        <v>0</v>
      </c>
      <c r="K94" s="518">
        <v>0</v>
      </c>
      <c r="L94" s="518">
        <v>0</v>
      </c>
      <c r="M94" s="518" t="str">
        <v>Other</v>
      </c>
      <c r="N94" s="519" t="str">
        <v>Other</v>
      </c>
      <c r="O94" s="22">
        <v>0</v>
      </c>
      <c r="P94" s="145">
        <v>0</v>
      </c>
      <c r="Q94" s="145" t="s">
        <v>49</v>
      </c>
      <c r="R94" s="496" t="s">
        <v>47</v>
      </c>
      <c r="S94" s="73">
        <v>0</v>
      </c>
      <c r="T94" s="67">
        <v>0</v>
      </c>
      <c r="U94" s="67">
        <v>0</v>
      </c>
      <c r="V94" s="67">
        <v>0</v>
      </c>
      <c r="W94" s="214">
        <v>0</v>
      </c>
      <c r="X94" s="73">
        <v>0</v>
      </c>
      <c r="Y94" s="67">
        <v>0</v>
      </c>
      <c r="Z94" s="214">
        <v>0</v>
      </c>
      <c r="AA94" s="73">
        <v>0</v>
      </c>
      <c r="AB94" s="214">
        <v>0</v>
      </c>
      <c r="AC94" s="214" t="s">
        <v>48</v>
      </c>
    </row>
    <row r="95" spans="1:29" s="141" customFormat="1" ht="30" customHeight="1" x14ac:dyDescent="0.25">
      <c r="A95" s="69" t="s">
        <v>56</v>
      </c>
      <c r="B95" s="69" t="s">
        <v>57</v>
      </c>
      <c r="C95" s="69" t="s">
        <v>58</v>
      </c>
      <c r="D95" s="67" t="s">
        <v>193</v>
      </c>
      <c r="E95" s="67" t="s">
        <v>63</v>
      </c>
      <c r="F95" s="67" t="s">
        <v>196</v>
      </c>
      <c r="G95" s="67" t="s">
        <v>63</v>
      </c>
      <c r="H95" s="220" t="s">
        <v>46</v>
      </c>
      <c r="I95" s="34">
        <v>0</v>
      </c>
      <c r="J95" s="518">
        <v>0</v>
      </c>
      <c r="K95" s="518">
        <v>0</v>
      </c>
      <c r="L95" s="518">
        <v>0</v>
      </c>
      <c r="M95" s="518" t="str">
        <v>Other</v>
      </c>
      <c r="N95" s="519" t="str">
        <v>Other</v>
      </c>
      <c r="O95" s="22" t="s">
        <v>48</v>
      </c>
      <c r="P95" s="145" t="s">
        <v>48</v>
      </c>
      <c r="Q95" s="145" t="s">
        <v>49</v>
      </c>
      <c r="R95" s="496" t="s">
        <v>47</v>
      </c>
      <c r="S95" s="73">
        <v>0</v>
      </c>
      <c r="T95" s="67">
        <v>0</v>
      </c>
      <c r="U95" s="67">
        <v>0</v>
      </c>
      <c r="V95" s="67">
        <v>0</v>
      </c>
      <c r="W95" s="214">
        <v>0</v>
      </c>
      <c r="X95" s="73">
        <v>0</v>
      </c>
      <c r="Y95" s="67">
        <v>0</v>
      </c>
      <c r="Z95" s="214">
        <v>0</v>
      </c>
      <c r="AA95" s="73">
        <v>0</v>
      </c>
      <c r="AB95" s="214">
        <v>0</v>
      </c>
      <c r="AC95" s="214" t="s">
        <v>48</v>
      </c>
    </row>
    <row r="96" spans="1:29" s="141" customFormat="1" ht="30" customHeight="1" x14ac:dyDescent="0.25">
      <c r="A96" s="69" t="s">
        <v>56</v>
      </c>
      <c r="B96" s="69" t="s">
        <v>57</v>
      </c>
      <c r="C96" s="69" t="s">
        <v>58</v>
      </c>
      <c r="D96" s="67" t="s">
        <v>193</v>
      </c>
      <c r="E96" s="67" t="s">
        <v>63</v>
      </c>
      <c r="F96" s="67" t="s">
        <v>197</v>
      </c>
      <c r="G96" s="67" t="s">
        <v>63</v>
      </c>
      <c r="H96" s="220" t="s">
        <v>46</v>
      </c>
      <c r="I96" s="34">
        <v>0</v>
      </c>
      <c r="J96" s="518">
        <v>0</v>
      </c>
      <c r="K96" s="518">
        <v>0</v>
      </c>
      <c r="L96" s="518">
        <v>0</v>
      </c>
      <c r="M96" s="518" t="str">
        <v>Other</v>
      </c>
      <c r="N96" s="519" t="str">
        <v>Other</v>
      </c>
      <c r="O96" s="22">
        <v>0</v>
      </c>
      <c r="P96" s="145">
        <v>0</v>
      </c>
      <c r="Q96" s="145" t="s">
        <v>49</v>
      </c>
      <c r="R96" s="496" t="s">
        <v>47</v>
      </c>
      <c r="S96" s="73">
        <v>0</v>
      </c>
      <c r="T96" s="67">
        <v>0</v>
      </c>
      <c r="U96" s="67">
        <v>0</v>
      </c>
      <c r="V96" s="67">
        <v>0</v>
      </c>
      <c r="W96" s="214">
        <v>0</v>
      </c>
      <c r="X96" s="73">
        <v>0</v>
      </c>
      <c r="Y96" s="67">
        <v>0</v>
      </c>
      <c r="Z96" s="214">
        <v>0</v>
      </c>
      <c r="AA96" s="73">
        <v>0</v>
      </c>
      <c r="AB96" s="214">
        <v>0</v>
      </c>
      <c r="AC96" s="214" t="s">
        <v>48</v>
      </c>
    </row>
    <row r="97" spans="1:29" s="141" customFormat="1" ht="30" customHeight="1" x14ac:dyDescent="0.25">
      <c r="A97" s="69" t="s">
        <v>56</v>
      </c>
      <c r="B97" s="69" t="s">
        <v>57</v>
      </c>
      <c r="C97" s="69" t="s">
        <v>58</v>
      </c>
      <c r="D97" s="67" t="s">
        <v>193</v>
      </c>
      <c r="E97" s="67" t="s">
        <v>63</v>
      </c>
      <c r="F97" s="67" t="s">
        <v>198</v>
      </c>
      <c r="G97" s="67" t="s">
        <v>199</v>
      </c>
      <c r="H97" s="220" t="s">
        <v>46</v>
      </c>
      <c r="I97" s="34">
        <v>0</v>
      </c>
      <c r="J97" s="518">
        <v>0</v>
      </c>
      <c r="K97" s="518">
        <v>0</v>
      </c>
      <c r="L97" s="518">
        <v>0</v>
      </c>
      <c r="M97" s="518" t="str">
        <v>Other</v>
      </c>
      <c r="N97" s="519" t="str">
        <v>Other</v>
      </c>
      <c r="O97" s="22">
        <v>0</v>
      </c>
      <c r="P97" s="145">
        <v>0</v>
      </c>
      <c r="Q97" s="145" t="s">
        <v>49</v>
      </c>
      <c r="R97" s="496" t="s">
        <v>47</v>
      </c>
      <c r="S97" s="73">
        <v>0</v>
      </c>
      <c r="T97" s="67">
        <v>0</v>
      </c>
      <c r="U97" s="67">
        <v>0</v>
      </c>
      <c r="V97" s="67">
        <v>0</v>
      </c>
      <c r="W97" s="214">
        <v>0</v>
      </c>
      <c r="X97" s="73">
        <v>0</v>
      </c>
      <c r="Y97" s="67">
        <v>0</v>
      </c>
      <c r="Z97" s="214">
        <v>0</v>
      </c>
      <c r="AA97" s="73">
        <v>0</v>
      </c>
      <c r="AB97" s="214">
        <v>0</v>
      </c>
      <c r="AC97" s="214" t="s">
        <v>48</v>
      </c>
    </row>
    <row r="98" spans="1:29" s="141" customFormat="1" ht="30" customHeight="1" x14ac:dyDescent="0.25">
      <c r="A98" s="69" t="s">
        <v>56</v>
      </c>
      <c r="B98" s="69" t="s">
        <v>57</v>
      </c>
      <c r="C98" s="69" t="s">
        <v>58</v>
      </c>
      <c r="D98" s="67" t="s">
        <v>200</v>
      </c>
      <c r="E98" s="67" t="s">
        <v>63</v>
      </c>
      <c r="F98" s="67" t="s">
        <v>201</v>
      </c>
      <c r="G98" s="67" t="s">
        <v>63</v>
      </c>
      <c r="H98" s="220" t="s">
        <v>46</v>
      </c>
      <c r="I98" s="34">
        <v>0</v>
      </c>
      <c r="J98" s="518">
        <v>0</v>
      </c>
      <c r="K98" s="518">
        <v>0</v>
      </c>
      <c r="L98" s="518">
        <v>0</v>
      </c>
      <c r="M98" s="518" t="str">
        <v>Other</v>
      </c>
      <c r="N98" s="519" t="str">
        <v>Other</v>
      </c>
      <c r="O98" s="22">
        <v>0</v>
      </c>
      <c r="P98" s="145">
        <v>0</v>
      </c>
      <c r="Q98" s="145" t="s">
        <v>49</v>
      </c>
      <c r="R98" s="496" t="s">
        <v>47</v>
      </c>
      <c r="S98" s="73">
        <v>0</v>
      </c>
      <c r="T98" s="67">
        <v>0</v>
      </c>
      <c r="U98" s="67">
        <v>0</v>
      </c>
      <c r="V98" s="67">
        <v>0</v>
      </c>
      <c r="W98" s="214">
        <v>0</v>
      </c>
      <c r="X98" s="73">
        <v>0</v>
      </c>
      <c r="Y98" s="67">
        <v>0</v>
      </c>
      <c r="Z98" s="214">
        <v>0</v>
      </c>
      <c r="AA98" s="73">
        <v>0</v>
      </c>
      <c r="AB98" s="214">
        <v>0</v>
      </c>
      <c r="AC98" s="214" t="s">
        <v>48</v>
      </c>
    </row>
    <row r="99" spans="1:29" s="141" customFormat="1" ht="30" customHeight="1" x14ac:dyDescent="0.25">
      <c r="A99" s="69" t="s">
        <v>56</v>
      </c>
      <c r="B99" s="69" t="s">
        <v>57</v>
      </c>
      <c r="C99" s="69" t="s">
        <v>58</v>
      </c>
      <c r="D99" s="67" t="s">
        <v>200</v>
      </c>
      <c r="E99" s="67" t="s">
        <v>63</v>
      </c>
      <c r="F99" s="67" t="s">
        <v>202</v>
      </c>
      <c r="G99" s="67" t="s">
        <v>63</v>
      </c>
      <c r="H99" s="220" t="s">
        <v>46</v>
      </c>
      <c r="I99" s="34">
        <v>0</v>
      </c>
      <c r="J99" s="518">
        <v>0</v>
      </c>
      <c r="K99" s="518">
        <v>0</v>
      </c>
      <c r="L99" s="518">
        <v>0</v>
      </c>
      <c r="M99" s="518" t="str">
        <v>Other</v>
      </c>
      <c r="N99" s="519" t="str">
        <v>Other</v>
      </c>
      <c r="O99" s="22">
        <v>0</v>
      </c>
      <c r="P99" s="145">
        <v>0</v>
      </c>
      <c r="Q99" s="145" t="s">
        <v>49</v>
      </c>
      <c r="R99" s="496" t="s">
        <v>47</v>
      </c>
      <c r="S99" s="73">
        <v>0</v>
      </c>
      <c r="T99" s="67">
        <v>0</v>
      </c>
      <c r="U99" s="67">
        <v>0</v>
      </c>
      <c r="V99" s="67">
        <v>0</v>
      </c>
      <c r="W99" s="214">
        <v>0</v>
      </c>
      <c r="X99" s="73">
        <v>0</v>
      </c>
      <c r="Y99" s="67">
        <v>0</v>
      </c>
      <c r="Z99" s="214">
        <v>0</v>
      </c>
      <c r="AA99" s="73">
        <v>0</v>
      </c>
      <c r="AB99" s="214">
        <v>0</v>
      </c>
      <c r="AC99" s="214" t="s">
        <v>48</v>
      </c>
    </row>
    <row r="100" spans="1:29" s="141" customFormat="1" ht="30" customHeight="1" x14ac:dyDescent="0.25">
      <c r="A100" s="69" t="s">
        <v>56</v>
      </c>
      <c r="B100" s="69" t="s">
        <v>57</v>
      </c>
      <c r="C100" s="69" t="s">
        <v>58</v>
      </c>
      <c r="D100" s="67" t="s">
        <v>200</v>
      </c>
      <c r="E100" s="67" t="s">
        <v>63</v>
      </c>
      <c r="F100" s="67" t="s">
        <v>203</v>
      </c>
      <c r="G100" s="67" t="s">
        <v>63</v>
      </c>
      <c r="H100" s="220" t="s">
        <v>46</v>
      </c>
      <c r="I100" s="34">
        <v>0</v>
      </c>
      <c r="J100" s="518">
        <v>0</v>
      </c>
      <c r="K100" s="518">
        <v>0</v>
      </c>
      <c r="L100" s="518">
        <v>0</v>
      </c>
      <c r="M100" s="518" t="str">
        <v>Other</v>
      </c>
      <c r="N100" s="519" t="str">
        <v>Other</v>
      </c>
      <c r="O100" s="22">
        <v>0</v>
      </c>
      <c r="P100" s="145">
        <v>0</v>
      </c>
      <c r="Q100" s="145" t="s">
        <v>49</v>
      </c>
      <c r="R100" s="496" t="s">
        <v>47</v>
      </c>
      <c r="S100" s="73">
        <v>0</v>
      </c>
      <c r="T100" s="67">
        <v>0</v>
      </c>
      <c r="U100" s="67">
        <v>0</v>
      </c>
      <c r="V100" s="67">
        <v>0</v>
      </c>
      <c r="W100" s="214">
        <v>0</v>
      </c>
      <c r="X100" s="73">
        <v>0</v>
      </c>
      <c r="Y100" s="67">
        <v>0</v>
      </c>
      <c r="Z100" s="214">
        <v>0</v>
      </c>
      <c r="AA100" s="73">
        <v>0</v>
      </c>
      <c r="AB100" s="214">
        <v>0</v>
      </c>
      <c r="AC100" s="214" t="s">
        <v>48</v>
      </c>
    </row>
    <row r="101" spans="1:29" s="141" customFormat="1" ht="30" customHeight="1" x14ac:dyDescent="0.25">
      <c r="A101" s="69" t="s">
        <v>56</v>
      </c>
      <c r="B101" s="69" t="s">
        <v>57</v>
      </c>
      <c r="C101" s="69" t="s">
        <v>58</v>
      </c>
      <c r="D101" s="67" t="s">
        <v>200</v>
      </c>
      <c r="E101" s="67" t="s">
        <v>63</v>
      </c>
      <c r="F101" s="67" t="s">
        <v>204</v>
      </c>
      <c r="G101" s="67" t="s">
        <v>63</v>
      </c>
      <c r="H101" s="220" t="s">
        <v>46</v>
      </c>
      <c r="I101" s="34">
        <v>0</v>
      </c>
      <c r="J101" s="518">
        <v>0</v>
      </c>
      <c r="K101" s="518">
        <v>0</v>
      </c>
      <c r="L101" s="518">
        <v>0</v>
      </c>
      <c r="M101" s="518" t="str">
        <v>Other</v>
      </c>
      <c r="N101" s="519" t="str">
        <v>Other</v>
      </c>
      <c r="O101" s="22">
        <v>0</v>
      </c>
      <c r="P101" s="145">
        <v>0</v>
      </c>
      <c r="Q101" s="145" t="s">
        <v>49</v>
      </c>
      <c r="R101" s="496" t="s">
        <v>47</v>
      </c>
      <c r="S101" s="73">
        <v>0</v>
      </c>
      <c r="T101" s="67">
        <v>0</v>
      </c>
      <c r="U101" s="67">
        <v>0</v>
      </c>
      <c r="V101" s="67">
        <v>0</v>
      </c>
      <c r="W101" s="214">
        <v>0</v>
      </c>
      <c r="X101" s="73">
        <v>0</v>
      </c>
      <c r="Y101" s="67">
        <v>0</v>
      </c>
      <c r="Z101" s="214">
        <v>0</v>
      </c>
      <c r="AA101" s="73">
        <v>0</v>
      </c>
      <c r="AB101" s="214">
        <v>0</v>
      </c>
      <c r="AC101" s="214" t="s">
        <v>48</v>
      </c>
    </row>
    <row r="102" spans="1:29" s="141" customFormat="1" ht="30" customHeight="1" x14ac:dyDescent="0.25">
      <c r="A102" s="69" t="s">
        <v>56</v>
      </c>
      <c r="B102" s="69" t="s">
        <v>57</v>
      </c>
      <c r="C102" s="69" t="s">
        <v>58</v>
      </c>
      <c r="D102" s="67" t="s">
        <v>200</v>
      </c>
      <c r="E102" s="67" t="s">
        <v>63</v>
      </c>
      <c r="F102" s="67" t="s">
        <v>205</v>
      </c>
      <c r="G102" s="67" t="s">
        <v>63</v>
      </c>
      <c r="H102" s="220" t="s">
        <v>46</v>
      </c>
      <c r="I102" s="34">
        <v>0</v>
      </c>
      <c r="J102" s="518">
        <v>0</v>
      </c>
      <c r="K102" s="518">
        <v>0</v>
      </c>
      <c r="L102" s="518">
        <v>0</v>
      </c>
      <c r="M102" s="518" t="str">
        <v>Other</v>
      </c>
      <c r="N102" s="519" t="str">
        <v>Other</v>
      </c>
      <c r="O102" s="22">
        <v>0</v>
      </c>
      <c r="P102" s="145">
        <v>0</v>
      </c>
      <c r="Q102" s="145" t="s">
        <v>49</v>
      </c>
      <c r="R102" s="496" t="s">
        <v>47</v>
      </c>
      <c r="S102" s="73">
        <v>0</v>
      </c>
      <c r="T102" s="67">
        <v>0</v>
      </c>
      <c r="U102" s="67">
        <v>0</v>
      </c>
      <c r="V102" s="67">
        <v>0</v>
      </c>
      <c r="W102" s="214">
        <v>0</v>
      </c>
      <c r="X102" s="73">
        <v>0</v>
      </c>
      <c r="Y102" s="67">
        <v>0</v>
      </c>
      <c r="Z102" s="214">
        <v>0</v>
      </c>
      <c r="AA102" s="73">
        <v>0</v>
      </c>
      <c r="AB102" s="214">
        <v>0</v>
      </c>
      <c r="AC102" s="214" t="s">
        <v>48</v>
      </c>
    </row>
    <row r="103" spans="1:29" s="141" customFormat="1" ht="30" customHeight="1" x14ac:dyDescent="0.25">
      <c r="A103" s="69" t="s">
        <v>56</v>
      </c>
      <c r="B103" s="69" t="s">
        <v>57</v>
      </c>
      <c r="C103" s="69" t="s">
        <v>58</v>
      </c>
      <c r="D103" s="67" t="s">
        <v>200</v>
      </c>
      <c r="E103" s="67" t="s">
        <v>63</v>
      </c>
      <c r="F103" s="67" t="s">
        <v>206</v>
      </c>
      <c r="G103" s="67" t="s">
        <v>63</v>
      </c>
      <c r="H103" s="220" t="s">
        <v>46</v>
      </c>
      <c r="I103" s="34">
        <v>0</v>
      </c>
      <c r="J103" s="518">
        <v>0</v>
      </c>
      <c r="K103" s="518">
        <v>0</v>
      </c>
      <c r="L103" s="518">
        <v>0</v>
      </c>
      <c r="M103" s="518" t="str">
        <v>Other</v>
      </c>
      <c r="N103" s="519" t="str">
        <v>Other</v>
      </c>
      <c r="O103" s="22">
        <v>0</v>
      </c>
      <c r="P103" s="145">
        <v>0</v>
      </c>
      <c r="Q103" s="145" t="s">
        <v>49</v>
      </c>
      <c r="R103" s="496" t="s">
        <v>47</v>
      </c>
      <c r="S103" s="73">
        <v>0</v>
      </c>
      <c r="T103" s="67">
        <v>0</v>
      </c>
      <c r="U103" s="67">
        <v>0</v>
      </c>
      <c r="V103" s="67">
        <v>0</v>
      </c>
      <c r="W103" s="214">
        <v>0</v>
      </c>
      <c r="X103" s="73">
        <v>0</v>
      </c>
      <c r="Y103" s="67">
        <v>0</v>
      </c>
      <c r="Z103" s="214">
        <v>0</v>
      </c>
      <c r="AA103" s="73">
        <v>0</v>
      </c>
      <c r="AB103" s="214">
        <v>0</v>
      </c>
      <c r="AC103" s="214" t="s">
        <v>48</v>
      </c>
    </row>
    <row r="104" spans="1:29" s="141" customFormat="1" ht="30" customHeight="1" x14ac:dyDescent="0.25">
      <c r="A104" s="69" t="s">
        <v>56</v>
      </c>
      <c r="B104" s="69" t="s">
        <v>57</v>
      </c>
      <c r="C104" s="69" t="s">
        <v>58</v>
      </c>
      <c r="D104" s="67" t="s">
        <v>207</v>
      </c>
      <c r="E104" s="67" t="s">
        <v>208</v>
      </c>
      <c r="F104" s="67" t="s">
        <v>209</v>
      </c>
      <c r="G104" s="67" t="s">
        <v>210</v>
      </c>
      <c r="H104" s="220" t="s">
        <v>46</v>
      </c>
      <c r="I104" s="34">
        <v>0</v>
      </c>
      <c r="J104" s="518">
        <v>0</v>
      </c>
      <c r="K104" s="518">
        <v>0</v>
      </c>
      <c r="L104" s="518">
        <v>0</v>
      </c>
      <c r="M104" s="518" t="str">
        <v>Other</v>
      </c>
      <c r="N104" s="519" t="str">
        <v>Other</v>
      </c>
      <c r="O104" s="22">
        <v>0</v>
      </c>
      <c r="P104" s="145">
        <v>0</v>
      </c>
      <c r="Q104" s="145" t="s">
        <v>49</v>
      </c>
      <c r="R104" s="496" t="s">
        <v>47</v>
      </c>
      <c r="S104" s="73">
        <v>0</v>
      </c>
      <c r="T104" s="67">
        <v>0</v>
      </c>
      <c r="U104" s="67">
        <v>0</v>
      </c>
      <c r="V104" s="67">
        <v>0</v>
      </c>
      <c r="W104" s="214">
        <v>0</v>
      </c>
      <c r="X104" s="73">
        <v>0</v>
      </c>
      <c r="Y104" s="67">
        <v>0</v>
      </c>
      <c r="Z104" s="214">
        <v>0</v>
      </c>
      <c r="AA104" s="73">
        <v>0</v>
      </c>
      <c r="AB104" s="214">
        <v>0</v>
      </c>
      <c r="AC104" s="214" t="s">
        <v>48</v>
      </c>
    </row>
    <row r="105" spans="1:29" s="141" customFormat="1" ht="30" customHeight="1" x14ac:dyDescent="0.25">
      <c r="A105" s="69" t="s">
        <v>56</v>
      </c>
      <c r="B105" s="69" t="s">
        <v>57</v>
      </c>
      <c r="C105" s="69" t="s">
        <v>58</v>
      </c>
      <c r="D105" s="67" t="s">
        <v>207</v>
      </c>
      <c r="E105" s="67" t="s">
        <v>208</v>
      </c>
      <c r="F105" s="67" t="s">
        <v>211</v>
      </c>
      <c r="G105" s="67" t="s">
        <v>212</v>
      </c>
      <c r="H105" s="220" t="s">
        <v>46</v>
      </c>
      <c r="I105" s="34">
        <v>0</v>
      </c>
      <c r="J105" s="518">
        <v>0</v>
      </c>
      <c r="K105" s="518">
        <v>0</v>
      </c>
      <c r="L105" s="518">
        <v>0</v>
      </c>
      <c r="M105" s="518" t="str">
        <v>Other</v>
      </c>
      <c r="N105" s="519" t="str">
        <v>Other</v>
      </c>
      <c r="O105" s="22">
        <v>0</v>
      </c>
      <c r="P105" s="145">
        <v>0</v>
      </c>
      <c r="Q105" s="145" t="s">
        <v>49</v>
      </c>
      <c r="R105" s="496" t="s">
        <v>47</v>
      </c>
      <c r="S105" s="73">
        <v>0</v>
      </c>
      <c r="T105" s="67">
        <v>0</v>
      </c>
      <c r="U105" s="67">
        <v>0</v>
      </c>
      <c r="V105" s="67">
        <v>0</v>
      </c>
      <c r="W105" s="214">
        <v>0</v>
      </c>
      <c r="X105" s="73">
        <v>0</v>
      </c>
      <c r="Y105" s="67">
        <v>0</v>
      </c>
      <c r="Z105" s="214">
        <v>0</v>
      </c>
      <c r="AA105" s="73">
        <v>0</v>
      </c>
      <c r="AB105" s="214">
        <v>0</v>
      </c>
      <c r="AC105" s="214" t="s">
        <v>48</v>
      </c>
    </row>
    <row r="106" spans="1:29" s="141" customFormat="1" ht="30" customHeight="1" x14ac:dyDescent="0.25">
      <c r="A106" s="69" t="s">
        <v>56</v>
      </c>
      <c r="B106" s="69" t="s">
        <v>57</v>
      </c>
      <c r="C106" s="69" t="s">
        <v>58</v>
      </c>
      <c r="D106" s="67" t="s">
        <v>207</v>
      </c>
      <c r="E106" s="67" t="s">
        <v>208</v>
      </c>
      <c r="F106" s="67" t="s">
        <v>213</v>
      </c>
      <c r="G106" s="67" t="s">
        <v>214</v>
      </c>
      <c r="H106" s="220" t="s">
        <v>46</v>
      </c>
      <c r="I106" s="34">
        <v>0</v>
      </c>
      <c r="J106" s="518">
        <v>0</v>
      </c>
      <c r="K106" s="518">
        <v>0</v>
      </c>
      <c r="L106" s="518">
        <v>0</v>
      </c>
      <c r="M106" s="518" t="str">
        <v>Other</v>
      </c>
      <c r="N106" s="519" t="str">
        <v>Other</v>
      </c>
      <c r="O106" s="22">
        <v>0</v>
      </c>
      <c r="P106" s="145">
        <v>0</v>
      </c>
      <c r="Q106" s="145" t="s">
        <v>49</v>
      </c>
      <c r="R106" s="496" t="s">
        <v>47</v>
      </c>
      <c r="S106" s="73">
        <v>0</v>
      </c>
      <c r="T106" s="67">
        <v>0</v>
      </c>
      <c r="U106" s="67">
        <v>0</v>
      </c>
      <c r="V106" s="67">
        <v>0</v>
      </c>
      <c r="W106" s="214">
        <v>0</v>
      </c>
      <c r="X106" s="73">
        <v>0</v>
      </c>
      <c r="Y106" s="67">
        <v>0</v>
      </c>
      <c r="Z106" s="214">
        <v>0</v>
      </c>
      <c r="AA106" s="73">
        <v>0</v>
      </c>
      <c r="AB106" s="214">
        <v>0</v>
      </c>
      <c r="AC106" s="214" t="s">
        <v>48</v>
      </c>
    </row>
    <row r="107" spans="1:29" s="141" customFormat="1" ht="30" customHeight="1" x14ac:dyDescent="0.25">
      <c r="A107" s="69" t="s">
        <v>56</v>
      </c>
      <c r="B107" s="69" t="s">
        <v>57</v>
      </c>
      <c r="C107" s="69" t="s">
        <v>58</v>
      </c>
      <c r="D107" s="67" t="s">
        <v>207</v>
      </c>
      <c r="E107" s="67" t="s">
        <v>208</v>
      </c>
      <c r="F107" s="67" t="s">
        <v>215</v>
      </c>
      <c r="G107" s="67" t="s">
        <v>210</v>
      </c>
      <c r="H107" s="220" t="s">
        <v>46</v>
      </c>
      <c r="I107" s="34">
        <v>0</v>
      </c>
      <c r="J107" s="518">
        <v>0</v>
      </c>
      <c r="K107" s="518">
        <v>0</v>
      </c>
      <c r="L107" s="518">
        <v>0</v>
      </c>
      <c r="M107" s="518" t="str">
        <v>Other</v>
      </c>
      <c r="N107" s="519" t="str">
        <v>Other</v>
      </c>
      <c r="O107" s="22">
        <v>0</v>
      </c>
      <c r="P107" s="145">
        <v>0</v>
      </c>
      <c r="Q107" s="145" t="s">
        <v>49</v>
      </c>
      <c r="R107" s="496" t="s">
        <v>47</v>
      </c>
      <c r="S107" s="73">
        <v>0</v>
      </c>
      <c r="T107" s="67">
        <v>0</v>
      </c>
      <c r="U107" s="67">
        <v>0</v>
      </c>
      <c r="V107" s="67">
        <v>0</v>
      </c>
      <c r="W107" s="214">
        <v>0</v>
      </c>
      <c r="X107" s="73">
        <v>0</v>
      </c>
      <c r="Y107" s="67">
        <v>0</v>
      </c>
      <c r="Z107" s="214">
        <v>0</v>
      </c>
      <c r="AA107" s="73">
        <v>0</v>
      </c>
      <c r="AB107" s="214">
        <v>0</v>
      </c>
      <c r="AC107" s="214" t="s">
        <v>48</v>
      </c>
    </row>
    <row r="108" spans="1:29" s="141" customFormat="1" ht="30" customHeight="1" x14ac:dyDescent="0.25">
      <c r="A108" s="69" t="s">
        <v>56</v>
      </c>
      <c r="B108" s="69" t="s">
        <v>57</v>
      </c>
      <c r="C108" s="69" t="s">
        <v>58</v>
      </c>
      <c r="D108" s="67" t="s">
        <v>207</v>
      </c>
      <c r="E108" s="67" t="s">
        <v>208</v>
      </c>
      <c r="F108" s="67" t="s">
        <v>216</v>
      </c>
      <c r="G108" s="67" t="s">
        <v>217</v>
      </c>
      <c r="H108" s="220" t="s">
        <v>46</v>
      </c>
      <c r="I108" s="34">
        <v>0</v>
      </c>
      <c r="J108" s="518">
        <v>0</v>
      </c>
      <c r="K108" s="518">
        <v>0</v>
      </c>
      <c r="L108" s="518">
        <v>0</v>
      </c>
      <c r="M108" s="518" t="str">
        <v>Other</v>
      </c>
      <c r="N108" s="519" t="str">
        <v>Other</v>
      </c>
      <c r="O108" s="22">
        <v>0</v>
      </c>
      <c r="P108" s="145">
        <v>0</v>
      </c>
      <c r="Q108" s="145" t="s">
        <v>49</v>
      </c>
      <c r="R108" s="496" t="s">
        <v>47</v>
      </c>
      <c r="S108" s="73">
        <v>0</v>
      </c>
      <c r="T108" s="67">
        <v>0</v>
      </c>
      <c r="U108" s="67">
        <v>0</v>
      </c>
      <c r="V108" s="67">
        <v>0</v>
      </c>
      <c r="W108" s="214">
        <v>0</v>
      </c>
      <c r="X108" s="73">
        <v>0</v>
      </c>
      <c r="Y108" s="67">
        <v>0</v>
      </c>
      <c r="Z108" s="214">
        <v>0</v>
      </c>
      <c r="AA108" s="73">
        <v>0</v>
      </c>
      <c r="AB108" s="214">
        <v>0</v>
      </c>
      <c r="AC108" s="214" t="s">
        <v>48</v>
      </c>
    </row>
    <row r="109" spans="1:29" s="141" customFormat="1" ht="30" customHeight="1" x14ac:dyDescent="0.25">
      <c r="A109" s="69" t="s">
        <v>56</v>
      </c>
      <c r="B109" s="69" t="s">
        <v>57</v>
      </c>
      <c r="C109" s="69" t="s">
        <v>58</v>
      </c>
      <c r="D109" s="67" t="s">
        <v>207</v>
      </c>
      <c r="E109" s="67" t="s">
        <v>208</v>
      </c>
      <c r="F109" s="67" t="s">
        <v>218</v>
      </c>
      <c r="G109" s="67" t="s">
        <v>212</v>
      </c>
      <c r="H109" s="220" t="s">
        <v>46</v>
      </c>
      <c r="I109" s="34">
        <v>0</v>
      </c>
      <c r="J109" s="518">
        <v>0</v>
      </c>
      <c r="K109" s="518">
        <v>0</v>
      </c>
      <c r="L109" s="518">
        <v>0</v>
      </c>
      <c r="M109" s="518" t="str">
        <v>Other</v>
      </c>
      <c r="N109" s="519" t="str">
        <v>Other</v>
      </c>
      <c r="O109" s="22">
        <v>0</v>
      </c>
      <c r="P109" s="145">
        <v>0</v>
      </c>
      <c r="Q109" s="145" t="s">
        <v>49</v>
      </c>
      <c r="R109" s="496" t="s">
        <v>47</v>
      </c>
      <c r="S109" s="73">
        <v>0</v>
      </c>
      <c r="T109" s="67">
        <v>0</v>
      </c>
      <c r="U109" s="67">
        <v>0</v>
      </c>
      <c r="V109" s="67">
        <v>0</v>
      </c>
      <c r="W109" s="214">
        <v>0</v>
      </c>
      <c r="X109" s="73">
        <v>0</v>
      </c>
      <c r="Y109" s="67">
        <v>0</v>
      </c>
      <c r="Z109" s="214">
        <v>0</v>
      </c>
      <c r="AA109" s="73">
        <v>0</v>
      </c>
      <c r="AB109" s="214">
        <v>0</v>
      </c>
      <c r="AC109" s="214" t="s">
        <v>48</v>
      </c>
    </row>
    <row r="110" spans="1:29" s="141" customFormat="1" ht="30" customHeight="1" x14ac:dyDescent="0.25">
      <c r="A110" s="69" t="s">
        <v>56</v>
      </c>
      <c r="B110" s="69" t="s">
        <v>57</v>
      </c>
      <c r="C110" s="69" t="s">
        <v>58</v>
      </c>
      <c r="D110" s="67" t="s">
        <v>219</v>
      </c>
      <c r="E110" s="67" t="s">
        <v>63</v>
      </c>
      <c r="F110" s="67" t="s">
        <v>220</v>
      </c>
      <c r="G110" s="67" t="s">
        <v>63</v>
      </c>
      <c r="H110" s="220" t="s">
        <v>46</v>
      </c>
      <c r="I110" s="34">
        <v>0</v>
      </c>
      <c r="J110" s="518">
        <v>0</v>
      </c>
      <c r="K110" s="518">
        <v>0</v>
      </c>
      <c r="L110" s="518">
        <v>0</v>
      </c>
      <c r="M110" s="518" t="str">
        <v>Other</v>
      </c>
      <c r="N110" s="519" t="str">
        <v>Other</v>
      </c>
      <c r="O110" s="22">
        <v>0</v>
      </c>
      <c r="P110" s="145">
        <v>0</v>
      </c>
      <c r="Q110" s="145" t="s">
        <v>49</v>
      </c>
      <c r="R110" s="496" t="s">
        <v>47</v>
      </c>
      <c r="S110" s="73">
        <v>0</v>
      </c>
      <c r="T110" s="67">
        <v>0</v>
      </c>
      <c r="U110" s="67">
        <v>0</v>
      </c>
      <c r="V110" s="67">
        <v>0</v>
      </c>
      <c r="W110" s="214">
        <v>0</v>
      </c>
      <c r="X110" s="73">
        <v>0</v>
      </c>
      <c r="Y110" s="67">
        <v>0</v>
      </c>
      <c r="Z110" s="214">
        <v>0</v>
      </c>
      <c r="AA110" s="73">
        <v>0</v>
      </c>
      <c r="AB110" s="214">
        <v>0</v>
      </c>
      <c r="AC110" s="214" t="s">
        <v>48</v>
      </c>
    </row>
    <row r="111" spans="1:29" s="141" customFormat="1" ht="30" customHeight="1" x14ac:dyDescent="0.25">
      <c r="A111" s="69" t="s">
        <v>56</v>
      </c>
      <c r="B111" s="69" t="s">
        <v>57</v>
      </c>
      <c r="C111" s="69" t="s">
        <v>58</v>
      </c>
      <c r="D111" s="67" t="s">
        <v>219</v>
      </c>
      <c r="E111" s="67" t="s">
        <v>63</v>
      </c>
      <c r="F111" s="67" t="s">
        <v>221</v>
      </c>
      <c r="G111" s="67" t="s">
        <v>63</v>
      </c>
      <c r="H111" s="220" t="s">
        <v>46</v>
      </c>
      <c r="I111" s="34">
        <v>0</v>
      </c>
      <c r="J111" s="518">
        <v>0</v>
      </c>
      <c r="K111" s="518">
        <v>0</v>
      </c>
      <c r="L111" s="518">
        <v>0</v>
      </c>
      <c r="M111" s="518" t="str">
        <v>Other</v>
      </c>
      <c r="N111" s="519" t="str">
        <v>Other</v>
      </c>
      <c r="O111" s="22">
        <v>0</v>
      </c>
      <c r="P111" s="145">
        <v>0</v>
      </c>
      <c r="Q111" s="145" t="s">
        <v>49</v>
      </c>
      <c r="R111" s="496" t="s">
        <v>47</v>
      </c>
      <c r="S111" s="73">
        <v>0</v>
      </c>
      <c r="T111" s="67">
        <v>0</v>
      </c>
      <c r="U111" s="67">
        <v>0</v>
      </c>
      <c r="V111" s="67">
        <v>0</v>
      </c>
      <c r="W111" s="214">
        <v>0</v>
      </c>
      <c r="X111" s="73">
        <v>0</v>
      </c>
      <c r="Y111" s="67">
        <v>0</v>
      </c>
      <c r="Z111" s="214">
        <v>0</v>
      </c>
      <c r="AA111" s="73">
        <v>0</v>
      </c>
      <c r="AB111" s="214">
        <v>0</v>
      </c>
      <c r="AC111" s="214" t="s">
        <v>48</v>
      </c>
    </row>
    <row r="112" spans="1:29" s="141" customFormat="1" ht="30" customHeight="1" x14ac:dyDescent="0.25">
      <c r="A112" s="69" t="s">
        <v>56</v>
      </c>
      <c r="B112" s="69" t="s">
        <v>57</v>
      </c>
      <c r="C112" s="69" t="s">
        <v>58</v>
      </c>
      <c r="D112" s="67" t="s">
        <v>219</v>
      </c>
      <c r="E112" s="67" t="s">
        <v>63</v>
      </c>
      <c r="F112" s="67" t="s">
        <v>222</v>
      </c>
      <c r="G112" s="67" t="s">
        <v>63</v>
      </c>
      <c r="H112" s="220" t="s">
        <v>46</v>
      </c>
      <c r="I112" s="34">
        <v>0</v>
      </c>
      <c r="J112" s="518">
        <v>0</v>
      </c>
      <c r="K112" s="518">
        <v>0</v>
      </c>
      <c r="L112" s="518">
        <v>0</v>
      </c>
      <c r="M112" s="518" t="str">
        <v>Other</v>
      </c>
      <c r="N112" s="519" t="str">
        <v>Other</v>
      </c>
      <c r="O112" s="22">
        <v>0</v>
      </c>
      <c r="P112" s="145">
        <v>0</v>
      </c>
      <c r="Q112" s="145" t="s">
        <v>49</v>
      </c>
      <c r="R112" s="496" t="s">
        <v>47</v>
      </c>
      <c r="S112" s="73">
        <v>0</v>
      </c>
      <c r="T112" s="67">
        <v>0</v>
      </c>
      <c r="U112" s="67">
        <v>0</v>
      </c>
      <c r="V112" s="67">
        <v>0</v>
      </c>
      <c r="W112" s="214">
        <v>0</v>
      </c>
      <c r="X112" s="73">
        <v>0</v>
      </c>
      <c r="Y112" s="67">
        <v>0</v>
      </c>
      <c r="Z112" s="214">
        <v>0</v>
      </c>
      <c r="AA112" s="73">
        <v>0</v>
      </c>
      <c r="AB112" s="214">
        <v>0</v>
      </c>
      <c r="AC112" s="214" t="s">
        <v>48</v>
      </c>
    </row>
    <row r="113" spans="1:29" s="141" customFormat="1" ht="30" customHeight="1" x14ac:dyDescent="0.25">
      <c r="A113" s="69" t="s">
        <v>56</v>
      </c>
      <c r="B113" s="69" t="s">
        <v>57</v>
      </c>
      <c r="C113" s="69" t="s">
        <v>58</v>
      </c>
      <c r="D113" s="67" t="s">
        <v>219</v>
      </c>
      <c r="E113" s="67" t="s">
        <v>63</v>
      </c>
      <c r="F113" s="67" t="s">
        <v>223</v>
      </c>
      <c r="G113" s="67" t="s">
        <v>63</v>
      </c>
      <c r="H113" s="220" t="s">
        <v>46</v>
      </c>
      <c r="I113" s="34">
        <v>0</v>
      </c>
      <c r="J113" s="518">
        <v>0</v>
      </c>
      <c r="K113" s="518">
        <v>0</v>
      </c>
      <c r="L113" s="518">
        <v>0</v>
      </c>
      <c r="M113" s="518" t="str">
        <v>Other</v>
      </c>
      <c r="N113" s="519" t="str">
        <v>Other</v>
      </c>
      <c r="O113" s="22">
        <v>0</v>
      </c>
      <c r="P113" s="145">
        <v>0</v>
      </c>
      <c r="Q113" s="145" t="s">
        <v>49</v>
      </c>
      <c r="R113" s="496" t="s">
        <v>47</v>
      </c>
      <c r="S113" s="73">
        <v>0</v>
      </c>
      <c r="T113" s="67">
        <v>0</v>
      </c>
      <c r="U113" s="67">
        <v>0</v>
      </c>
      <c r="V113" s="67">
        <v>0</v>
      </c>
      <c r="W113" s="214">
        <v>0</v>
      </c>
      <c r="X113" s="73">
        <v>0</v>
      </c>
      <c r="Y113" s="67">
        <v>0</v>
      </c>
      <c r="Z113" s="214">
        <v>0</v>
      </c>
      <c r="AA113" s="73">
        <v>0</v>
      </c>
      <c r="AB113" s="214">
        <v>0</v>
      </c>
      <c r="AC113" s="214" t="s">
        <v>48</v>
      </c>
    </row>
    <row r="114" spans="1:29" s="141" customFormat="1" ht="30" customHeight="1" x14ac:dyDescent="0.25">
      <c r="A114" s="69" t="s">
        <v>56</v>
      </c>
      <c r="B114" s="69" t="s">
        <v>57</v>
      </c>
      <c r="C114" s="69" t="s">
        <v>58</v>
      </c>
      <c r="D114" s="67" t="s">
        <v>219</v>
      </c>
      <c r="E114" s="67" t="s">
        <v>63</v>
      </c>
      <c r="F114" s="67" t="s">
        <v>224</v>
      </c>
      <c r="G114" s="67" t="s">
        <v>63</v>
      </c>
      <c r="H114" s="220" t="s">
        <v>46</v>
      </c>
      <c r="I114" s="34">
        <v>0</v>
      </c>
      <c r="J114" s="518">
        <v>0</v>
      </c>
      <c r="K114" s="518">
        <v>0</v>
      </c>
      <c r="L114" s="518">
        <v>0</v>
      </c>
      <c r="M114" s="518" t="str">
        <v>Other</v>
      </c>
      <c r="N114" s="519" t="str">
        <v>Other</v>
      </c>
      <c r="O114" s="22">
        <v>0</v>
      </c>
      <c r="P114" s="145">
        <v>0</v>
      </c>
      <c r="Q114" s="145" t="s">
        <v>49</v>
      </c>
      <c r="R114" s="496" t="s">
        <v>47</v>
      </c>
      <c r="S114" s="73">
        <v>0</v>
      </c>
      <c r="T114" s="67">
        <v>0</v>
      </c>
      <c r="U114" s="67">
        <v>0</v>
      </c>
      <c r="V114" s="67">
        <v>0</v>
      </c>
      <c r="W114" s="214">
        <v>0</v>
      </c>
      <c r="X114" s="73">
        <v>0</v>
      </c>
      <c r="Y114" s="67">
        <v>0</v>
      </c>
      <c r="Z114" s="214">
        <v>0</v>
      </c>
      <c r="AA114" s="73">
        <v>0</v>
      </c>
      <c r="AB114" s="214">
        <v>0</v>
      </c>
      <c r="AC114" s="214" t="s">
        <v>48</v>
      </c>
    </row>
    <row r="115" spans="1:29" s="141" customFormat="1" ht="30" customHeight="1" x14ac:dyDescent="0.25">
      <c r="A115" s="69" t="s">
        <v>56</v>
      </c>
      <c r="B115" s="69" t="s">
        <v>57</v>
      </c>
      <c r="C115" s="69" t="s">
        <v>58</v>
      </c>
      <c r="D115" s="67" t="s">
        <v>219</v>
      </c>
      <c r="E115" s="67" t="s">
        <v>63</v>
      </c>
      <c r="F115" s="67" t="s">
        <v>225</v>
      </c>
      <c r="G115" s="67" t="s">
        <v>63</v>
      </c>
      <c r="H115" s="220" t="s">
        <v>46</v>
      </c>
      <c r="I115" s="34">
        <v>0</v>
      </c>
      <c r="J115" s="518">
        <v>0</v>
      </c>
      <c r="K115" s="518">
        <v>0</v>
      </c>
      <c r="L115" s="518">
        <v>0</v>
      </c>
      <c r="M115" s="518" t="str">
        <v>Other</v>
      </c>
      <c r="N115" s="519" t="str">
        <v>Other</v>
      </c>
      <c r="O115" s="22">
        <v>0</v>
      </c>
      <c r="P115" s="145">
        <v>0</v>
      </c>
      <c r="Q115" s="145" t="s">
        <v>49</v>
      </c>
      <c r="R115" s="496" t="s">
        <v>47</v>
      </c>
      <c r="S115" s="73">
        <v>0</v>
      </c>
      <c r="T115" s="67">
        <v>0</v>
      </c>
      <c r="U115" s="67">
        <v>0</v>
      </c>
      <c r="V115" s="67">
        <v>0</v>
      </c>
      <c r="W115" s="214">
        <v>0</v>
      </c>
      <c r="X115" s="73">
        <v>0</v>
      </c>
      <c r="Y115" s="67">
        <v>0</v>
      </c>
      <c r="Z115" s="214">
        <v>0</v>
      </c>
      <c r="AA115" s="73">
        <v>0</v>
      </c>
      <c r="AB115" s="214">
        <v>0</v>
      </c>
      <c r="AC115" s="214" t="s">
        <v>48</v>
      </c>
    </row>
    <row r="116" spans="1:29" s="141" customFormat="1" ht="30" customHeight="1" x14ac:dyDescent="0.25">
      <c r="A116" s="69" t="s">
        <v>56</v>
      </c>
      <c r="B116" s="69" t="s">
        <v>57</v>
      </c>
      <c r="C116" s="69" t="s">
        <v>58</v>
      </c>
      <c r="D116" s="67" t="s">
        <v>226</v>
      </c>
      <c r="E116" s="67" t="s">
        <v>227</v>
      </c>
      <c r="F116" s="67" t="s">
        <v>228</v>
      </c>
      <c r="G116" s="67" t="s">
        <v>229</v>
      </c>
      <c r="H116" s="220" t="s">
        <v>46</v>
      </c>
      <c r="I116" s="34">
        <v>0</v>
      </c>
      <c r="J116" s="518">
        <v>0</v>
      </c>
      <c r="K116" s="518">
        <v>0</v>
      </c>
      <c r="L116" s="518">
        <v>0</v>
      </c>
      <c r="M116" s="518" t="str">
        <v>Other</v>
      </c>
      <c r="N116" s="519" t="str">
        <v>Other</v>
      </c>
      <c r="O116" s="22">
        <v>0</v>
      </c>
      <c r="P116" s="145">
        <v>0</v>
      </c>
      <c r="Q116" s="145" t="s">
        <v>49</v>
      </c>
      <c r="R116" s="496" t="s">
        <v>47</v>
      </c>
      <c r="S116" s="73">
        <v>0</v>
      </c>
      <c r="T116" s="67">
        <v>0</v>
      </c>
      <c r="U116" s="67">
        <v>0</v>
      </c>
      <c r="V116" s="67">
        <v>0</v>
      </c>
      <c r="W116" s="214">
        <v>0</v>
      </c>
      <c r="X116" s="73">
        <v>0</v>
      </c>
      <c r="Y116" s="67">
        <v>0</v>
      </c>
      <c r="Z116" s="214">
        <v>0</v>
      </c>
      <c r="AA116" s="73">
        <v>0</v>
      </c>
      <c r="AB116" s="214">
        <v>0</v>
      </c>
      <c r="AC116" s="214" t="s">
        <v>48</v>
      </c>
    </row>
    <row r="117" spans="1:29" s="141" customFormat="1" ht="30" customHeight="1" x14ac:dyDescent="0.25">
      <c r="A117" s="69" t="s">
        <v>56</v>
      </c>
      <c r="B117" s="69" t="s">
        <v>57</v>
      </c>
      <c r="C117" s="69" t="s">
        <v>58</v>
      </c>
      <c r="D117" s="67" t="s">
        <v>226</v>
      </c>
      <c r="E117" s="67" t="s">
        <v>227</v>
      </c>
      <c r="F117" s="67" t="s">
        <v>230</v>
      </c>
      <c r="G117" s="67" t="s">
        <v>231</v>
      </c>
      <c r="H117" s="220" t="s">
        <v>46</v>
      </c>
      <c r="I117" s="34">
        <v>0</v>
      </c>
      <c r="J117" s="518">
        <v>0</v>
      </c>
      <c r="K117" s="518">
        <v>0</v>
      </c>
      <c r="L117" s="518">
        <v>0</v>
      </c>
      <c r="M117" s="518" t="str">
        <v>Other</v>
      </c>
      <c r="N117" s="519" t="str">
        <v>Other</v>
      </c>
      <c r="O117" s="22">
        <v>0</v>
      </c>
      <c r="P117" s="145">
        <v>0</v>
      </c>
      <c r="Q117" s="145" t="s">
        <v>49</v>
      </c>
      <c r="R117" s="496" t="s">
        <v>47</v>
      </c>
      <c r="S117" s="73">
        <v>0</v>
      </c>
      <c r="T117" s="67">
        <v>0</v>
      </c>
      <c r="U117" s="67">
        <v>0</v>
      </c>
      <c r="V117" s="67">
        <v>0</v>
      </c>
      <c r="W117" s="214">
        <v>0</v>
      </c>
      <c r="X117" s="73">
        <v>0</v>
      </c>
      <c r="Y117" s="67">
        <v>0</v>
      </c>
      <c r="Z117" s="214">
        <v>0</v>
      </c>
      <c r="AA117" s="73">
        <v>0</v>
      </c>
      <c r="AB117" s="214">
        <v>0</v>
      </c>
      <c r="AC117" s="214" t="s">
        <v>48</v>
      </c>
    </row>
    <row r="118" spans="1:29" s="141" customFormat="1" ht="30" customHeight="1" x14ac:dyDescent="0.25">
      <c r="A118" s="69" t="s">
        <v>56</v>
      </c>
      <c r="B118" s="69" t="s">
        <v>57</v>
      </c>
      <c r="C118" s="69" t="s">
        <v>58</v>
      </c>
      <c r="D118" s="67" t="s">
        <v>226</v>
      </c>
      <c r="E118" s="67" t="s">
        <v>227</v>
      </c>
      <c r="F118" s="67" t="s">
        <v>232</v>
      </c>
      <c r="G118" s="67" t="s">
        <v>233</v>
      </c>
      <c r="H118" s="220" t="s">
        <v>46</v>
      </c>
      <c r="I118" s="34">
        <v>0</v>
      </c>
      <c r="J118" s="518">
        <v>0</v>
      </c>
      <c r="K118" s="518">
        <v>0</v>
      </c>
      <c r="L118" s="518">
        <v>0</v>
      </c>
      <c r="M118" s="518" t="str">
        <v>Other</v>
      </c>
      <c r="N118" s="519" t="str">
        <v>Other</v>
      </c>
      <c r="O118" s="22">
        <v>0</v>
      </c>
      <c r="P118" s="145">
        <v>0</v>
      </c>
      <c r="Q118" s="145" t="s">
        <v>49</v>
      </c>
      <c r="R118" s="496" t="s">
        <v>47</v>
      </c>
      <c r="S118" s="73">
        <v>0</v>
      </c>
      <c r="T118" s="67">
        <v>0</v>
      </c>
      <c r="U118" s="67">
        <v>0</v>
      </c>
      <c r="V118" s="67">
        <v>0</v>
      </c>
      <c r="W118" s="214">
        <v>0</v>
      </c>
      <c r="X118" s="73">
        <v>0</v>
      </c>
      <c r="Y118" s="67">
        <v>0</v>
      </c>
      <c r="Z118" s="214">
        <v>0</v>
      </c>
      <c r="AA118" s="73">
        <v>0</v>
      </c>
      <c r="AB118" s="214">
        <v>0</v>
      </c>
      <c r="AC118" s="214" t="s">
        <v>48</v>
      </c>
    </row>
    <row r="119" spans="1:29" s="141" customFormat="1" ht="30" customHeight="1" x14ac:dyDescent="0.25">
      <c r="A119" s="69" t="s">
        <v>56</v>
      </c>
      <c r="B119" s="69" t="s">
        <v>57</v>
      </c>
      <c r="C119" s="69" t="s">
        <v>58</v>
      </c>
      <c r="D119" s="67" t="s">
        <v>226</v>
      </c>
      <c r="E119" s="67" t="s">
        <v>227</v>
      </c>
      <c r="F119" s="67" t="s">
        <v>234</v>
      </c>
      <c r="G119" s="67" t="s">
        <v>235</v>
      </c>
      <c r="H119" s="220" t="s">
        <v>46</v>
      </c>
      <c r="I119" s="34">
        <v>0</v>
      </c>
      <c r="J119" s="518">
        <v>0</v>
      </c>
      <c r="K119" s="518">
        <v>0</v>
      </c>
      <c r="L119" s="518">
        <v>0</v>
      </c>
      <c r="M119" s="518" t="str">
        <v>Other</v>
      </c>
      <c r="N119" s="519" t="str">
        <v>Other</v>
      </c>
      <c r="O119" s="22">
        <v>0</v>
      </c>
      <c r="P119" s="145">
        <v>0</v>
      </c>
      <c r="Q119" s="145" t="s">
        <v>49</v>
      </c>
      <c r="R119" s="496" t="s">
        <v>47</v>
      </c>
      <c r="S119" s="73">
        <v>0</v>
      </c>
      <c r="T119" s="67">
        <v>0</v>
      </c>
      <c r="U119" s="67">
        <v>0</v>
      </c>
      <c r="V119" s="67">
        <v>0</v>
      </c>
      <c r="W119" s="214">
        <v>0</v>
      </c>
      <c r="X119" s="73">
        <v>0</v>
      </c>
      <c r="Y119" s="67">
        <v>0</v>
      </c>
      <c r="Z119" s="214">
        <v>0</v>
      </c>
      <c r="AA119" s="73">
        <v>0</v>
      </c>
      <c r="AB119" s="214">
        <v>0</v>
      </c>
      <c r="AC119" s="214" t="s">
        <v>48</v>
      </c>
    </row>
    <row r="120" spans="1:29" s="141" customFormat="1" ht="30" customHeight="1" x14ac:dyDescent="0.25">
      <c r="A120" s="69" t="s">
        <v>56</v>
      </c>
      <c r="B120" s="69" t="s">
        <v>57</v>
      </c>
      <c r="C120" s="69" t="s">
        <v>58</v>
      </c>
      <c r="D120" s="67" t="s">
        <v>236</v>
      </c>
      <c r="E120" s="67" t="s">
        <v>237</v>
      </c>
      <c r="F120" s="67" t="s">
        <v>238</v>
      </c>
      <c r="G120" s="67" t="s">
        <v>239</v>
      </c>
      <c r="H120" s="220" t="s">
        <v>46</v>
      </c>
      <c r="I120" s="34">
        <v>0</v>
      </c>
      <c r="J120" s="518">
        <v>0</v>
      </c>
      <c r="K120" s="518">
        <v>0</v>
      </c>
      <c r="L120" s="518">
        <v>0</v>
      </c>
      <c r="M120" s="518" t="str">
        <v>Other</v>
      </c>
      <c r="N120" s="519" t="str">
        <v>Other</v>
      </c>
      <c r="O120" s="22">
        <v>0</v>
      </c>
      <c r="P120" s="145">
        <v>0</v>
      </c>
      <c r="Q120" s="145" t="s">
        <v>49</v>
      </c>
      <c r="R120" s="496" t="s">
        <v>47</v>
      </c>
      <c r="S120" s="73">
        <v>0</v>
      </c>
      <c r="T120" s="67">
        <v>0</v>
      </c>
      <c r="U120" s="67">
        <v>0</v>
      </c>
      <c r="V120" s="67">
        <v>0</v>
      </c>
      <c r="W120" s="214">
        <v>0</v>
      </c>
      <c r="X120" s="73">
        <v>0</v>
      </c>
      <c r="Y120" s="67">
        <v>0</v>
      </c>
      <c r="Z120" s="214">
        <v>0</v>
      </c>
      <c r="AA120" s="73">
        <v>0</v>
      </c>
      <c r="AB120" s="214">
        <v>0</v>
      </c>
      <c r="AC120" s="214" t="s">
        <v>48</v>
      </c>
    </row>
    <row r="121" spans="1:29" s="141" customFormat="1" ht="30" customHeight="1" x14ac:dyDescent="0.25">
      <c r="A121" s="69" t="s">
        <v>56</v>
      </c>
      <c r="B121" s="69" t="s">
        <v>57</v>
      </c>
      <c r="C121" s="69" t="s">
        <v>58</v>
      </c>
      <c r="D121" s="67" t="s">
        <v>236</v>
      </c>
      <c r="E121" s="67" t="s">
        <v>237</v>
      </c>
      <c r="F121" s="67" t="s">
        <v>240</v>
      </c>
      <c r="G121" s="67" t="s">
        <v>241</v>
      </c>
      <c r="H121" s="220" t="s">
        <v>46</v>
      </c>
      <c r="I121" s="34">
        <v>0</v>
      </c>
      <c r="J121" s="518">
        <v>0</v>
      </c>
      <c r="K121" s="518">
        <v>0</v>
      </c>
      <c r="L121" s="518">
        <v>0</v>
      </c>
      <c r="M121" s="518" t="str">
        <v>Other</v>
      </c>
      <c r="N121" s="519" t="str">
        <v>Other</v>
      </c>
      <c r="O121" s="22">
        <v>0</v>
      </c>
      <c r="P121" s="145">
        <v>0</v>
      </c>
      <c r="Q121" s="145" t="s">
        <v>49</v>
      </c>
      <c r="R121" s="496" t="s">
        <v>47</v>
      </c>
      <c r="S121" s="73">
        <v>0</v>
      </c>
      <c r="T121" s="67">
        <v>0</v>
      </c>
      <c r="U121" s="67">
        <v>0</v>
      </c>
      <c r="V121" s="67">
        <v>0</v>
      </c>
      <c r="W121" s="214">
        <v>0</v>
      </c>
      <c r="X121" s="73">
        <v>0</v>
      </c>
      <c r="Y121" s="67">
        <v>0</v>
      </c>
      <c r="Z121" s="214">
        <v>0</v>
      </c>
      <c r="AA121" s="73">
        <v>0</v>
      </c>
      <c r="AB121" s="214">
        <v>0</v>
      </c>
      <c r="AC121" s="214" t="s">
        <v>48</v>
      </c>
    </row>
    <row r="122" spans="1:29" s="141" customFormat="1" ht="30" customHeight="1" x14ac:dyDescent="0.25">
      <c r="A122" s="69" t="s">
        <v>56</v>
      </c>
      <c r="B122" s="69" t="s">
        <v>57</v>
      </c>
      <c r="C122" s="69" t="s">
        <v>58</v>
      </c>
      <c r="D122" s="67" t="s">
        <v>242</v>
      </c>
      <c r="E122" s="67" t="s">
        <v>243</v>
      </c>
      <c r="F122" s="67" t="s">
        <v>244</v>
      </c>
      <c r="G122" s="67" t="s">
        <v>243</v>
      </c>
      <c r="H122" s="220" t="s">
        <v>46</v>
      </c>
      <c r="I122" s="34">
        <v>0</v>
      </c>
      <c r="J122" s="518">
        <v>0</v>
      </c>
      <c r="K122" s="518">
        <v>0</v>
      </c>
      <c r="L122" s="518">
        <v>0</v>
      </c>
      <c r="M122" s="518" t="str">
        <v>Other</v>
      </c>
      <c r="N122" s="519" t="str">
        <v>Other</v>
      </c>
      <c r="O122" s="22">
        <v>0</v>
      </c>
      <c r="P122" s="145">
        <v>0</v>
      </c>
      <c r="Q122" s="145" t="s">
        <v>49</v>
      </c>
      <c r="R122" s="496" t="s">
        <v>47</v>
      </c>
      <c r="S122" s="73">
        <v>0</v>
      </c>
      <c r="T122" s="67">
        <v>0</v>
      </c>
      <c r="U122" s="67">
        <v>0</v>
      </c>
      <c r="V122" s="67">
        <v>0</v>
      </c>
      <c r="W122" s="214">
        <v>0</v>
      </c>
      <c r="X122" s="73">
        <v>0</v>
      </c>
      <c r="Y122" s="67">
        <v>0</v>
      </c>
      <c r="Z122" s="214">
        <v>0</v>
      </c>
      <c r="AA122" s="73">
        <v>0</v>
      </c>
      <c r="AB122" s="214">
        <v>0</v>
      </c>
      <c r="AC122" s="214" t="s">
        <v>48</v>
      </c>
    </row>
    <row r="123" spans="1:29" s="141" customFormat="1" ht="30" customHeight="1" x14ac:dyDescent="0.25">
      <c r="A123" s="69" t="s">
        <v>56</v>
      </c>
      <c r="B123" s="69" t="s">
        <v>57</v>
      </c>
      <c r="C123" s="69" t="s">
        <v>58</v>
      </c>
      <c r="D123" s="67" t="s">
        <v>242</v>
      </c>
      <c r="E123" s="67" t="s">
        <v>243</v>
      </c>
      <c r="F123" s="67" t="s">
        <v>245</v>
      </c>
      <c r="G123" s="67" t="s">
        <v>246</v>
      </c>
      <c r="H123" s="220" t="s">
        <v>46</v>
      </c>
      <c r="I123" s="34">
        <v>0</v>
      </c>
      <c r="J123" s="518">
        <v>0</v>
      </c>
      <c r="K123" s="518">
        <v>0</v>
      </c>
      <c r="L123" s="518">
        <v>0</v>
      </c>
      <c r="M123" s="518" t="str">
        <v>Other</v>
      </c>
      <c r="N123" s="519" t="str">
        <v>Other</v>
      </c>
      <c r="O123" s="22">
        <v>0</v>
      </c>
      <c r="P123" s="145">
        <v>0</v>
      </c>
      <c r="Q123" s="145" t="s">
        <v>49</v>
      </c>
      <c r="R123" s="496" t="s">
        <v>47</v>
      </c>
      <c r="S123" s="73">
        <v>0</v>
      </c>
      <c r="T123" s="67">
        <v>0</v>
      </c>
      <c r="U123" s="67">
        <v>0</v>
      </c>
      <c r="V123" s="67">
        <v>0</v>
      </c>
      <c r="W123" s="214">
        <v>0</v>
      </c>
      <c r="X123" s="73">
        <v>0</v>
      </c>
      <c r="Y123" s="67">
        <v>0</v>
      </c>
      <c r="Z123" s="214">
        <v>0</v>
      </c>
      <c r="AA123" s="73">
        <v>0</v>
      </c>
      <c r="AB123" s="214">
        <v>0</v>
      </c>
      <c r="AC123" s="214" t="s">
        <v>48</v>
      </c>
    </row>
    <row r="124" spans="1:29" s="141" customFormat="1" ht="30" customHeight="1" x14ac:dyDescent="0.25">
      <c r="A124" s="69" t="s">
        <v>56</v>
      </c>
      <c r="B124" s="69" t="s">
        <v>57</v>
      </c>
      <c r="C124" s="69" t="s">
        <v>58</v>
      </c>
      <c r="D124" s="67" t="s">
        <v>242</v>
      </c>
      <c r="E124" s="67" t="s">
        <v>243</v>
      </c>
      <c r="F124" s="67" t="s">
        <v>247</v>
      </c>
      <c r="G124" s="67" t="s">
        <v>248</v>
      </c>
      <c r="H124" s="220" t="s">
        <v>46</v>
      </c>
      <c r="I124" s="34">
        <v>0</v>
      </c>
      <c r="J124" s="518">
        <v>0</v>
      </c>
      <c r="K124" s="518">
        <v>0</v>
      </c>
      <c r="L124" s="518">
        <v>0</v>
      </c>
      <c r="M124" s="518" t="str">
        <v>Other</v>
      </c>
      <c r="N124" s="519" t="str">
        <v>Other</v>
      </c>
      <c r="O124" s="22">
        <v>0</v>
      </c>
      <c r="P124" s="145">
        <v>0</v>
      </c>
      <c r="Q124" s="145" t="s">
        <v>49</v>
      </c>
      <c r="R124" s="496" t="s">
        <v>47</v>
      </c>
      <c r="S124" s="73">
        <v>0</v>
      </c>
      <c r="T124" s="67">
        <v>0</v>
      </c>
      <c r="U124" s="67">
        <v>0</v>
      </c>
      <c r="V124" s="67">
        <v>0</v>
      </c>
      <c r="W124" s="214">
        <v>0</v>
      </c>
      <c r="X124" s="73">
        <v>0</v>
      </c>
      <c r="Y124" s="67">
        <v>0</v>
      </c>
      <c r="Z124" s="214">
        <v>0</v>
      </c>
      <c r="AA124" s="73">
        <v>0</v>
      </c>
      <c r="AB124" s="214">
        <v>0</v>
      </c>
      <c r="AC124" s="214" t="s">
        <v>48</v>
      </c>
    </row>
    <row r="125" spans="1:29" s="141" customFormat="1" ht="30" customHeight="1" x14ac:dyDescent="0.25">
      <c r="A125" s="69" t="s">
        <v>56</v>
      </c>
      <c r="B125" s="69" t="s">
        <v>57</v>
      </c>
      <c r="C125" s="69" t="s">
        <v>58</v>
      </c>
      <c r="D125" s="67" t="s">
        <v>242</v>
      </c>
      <c r="E125" s="67" t="s">
        <v>243</v>
      </c>
      <c r="F125" s="67" t="s">
        <v>249</v>
      </c>
      <c r="G125" s="67" t="s">
        <v>250</v>
      </c>
      <c r="H125" s="220" t="s">
        <v>46</v>
      </c>
      <c r="I125" s="34">
        <v>0</v>
      </c>
      <c r="J125" s="518">
        <v>0</v>
      </c>
      <c r="K125" s="518">
        <v>0</v>
      </c>
      <c r="L125" s="518">
        <v>0</v>
      </c>
      <c r="M125" s="518" t="str">
        <v>Other</v>
      </c>
      <c r="N125" s="519" t="str">
        <v>Other</v>
      </c>
      <c r="O125" s="22">
        <v>0</v>
      </c>
      <c r="P125" s="145">
        <v>0</v>
      </c>
      <c r="Q125" s="145" t="s">
        <v>49</v>
      </c>
      <c r="R125" s="496" t="s">
        <v>47</v>
      </c>
      <c r="S125" s="73">
        <v>0</v>
      </c>
      <c r="T125" s="67">
        <v>0</v>
      </c>
      <c r="U125" s="67">
        <v>0</v>
      </c>
      <c r="V125" s="67">
        <v>0</v>
      </c>
      <c r="W125" s="214">
        <v>0</v>
      </c>
      <c r="X125" s="73">
        <v>0</v>
      </c>
      <c r="Y125" s="67">
        <v>0</v>
      </c>
      <c r="Z125" s="214">
        <v>0</v>
      </c>
      <c r="AA125" s="73">
        <v>0</v>
      </c>
      <c r="AB125" s="214">
        <v>0</v>
      </c>
      <c r="AC125" s="214" t="s">
        <v>48</v>
      </c>
    </row>
    <row r="126" spans="1:29" s="141" customFormat="1" ht="30" customHeight="1" x14ac:dyDescent="0.25">
      <c r="A126" s="69" t="s">
        <v>56</v>
      </c>
      <c r="B126" s="69" t="s">
        <v>57</v>
      </c>
      <c r="C126" s="69" t="s">
        <v>58</v>
      </c>
      <c r="D126" s="67" t="s">
        <v>242</v>
      </c>
      <c r="E126" s="67" t="s">
        <v>243</v>
      </c>
      <c r="F126" s="67" t="s">
        <v>251</v>
      </c>
      <c r="G126" s="67" t="s">
        <v>246</v>
      </c>
      <c r="H126" s="220" t="s">
        <v>46</v>
      </c>
      <c r="I126" s="34">
        <v>0</v>
      </c>
      <c r="J126" s="518">
        <v>0</v>
      </c>
      <c r="K126" s="518">
        <v>0</v>
      </c>
      <c r="L126" s="518">
        <v>0</v>
      </c>
      <c r="M126" s="518" t="str">
        <v>Other</v>
      </c>
      <c r="N126" s="519" t="str">
        <v>Other</v>
      </c>
      <c r="O126" s="22">
        <v>0</v>
      </c>
      <c r="P126" s="145">
        <v>0</v>
      </c>
      <c r="Q126" s="145" t="s">
        <v>49</v>
      </c>
      <c r="R126" s="496" t="s">
        <v>47</v>
      </c>
      <c r="S126" s="73">
        <v>0</v>
      </c>
      <c r="T126" s="67">
        <v>0</v>
      </c>
      <c r="U126" s="67">
        <v>0</v>
      </c>
      <c r="V126" s="67">
        <v>0</v>
      </c>
      <c r="W126" s="214">
        <v>0</v>
      </c>
      <c r="X126" s="73">
        <v>0</v>
      </c>
      <c r="Y126" s="67">
        <v>0</v>
      </c>
      <c r="Z126" s="214">
        <v>0</v>
      </c>
      <c r="AA126" s="73">
        <v>0</v>
      </c>
      <c r="AB126" s="214">
        <v>0</v>
      </c>
      <c r="AC126" s="214" t="s">
        <v>48</v>
      </c>
    </row>
    <row r="127" spans="1:29" s="141" customFormat="1" ht="30" customHeight="1" x14ac:dyDescent="0.25">
      <c r="A127" s="69" t="s">
        <v>56</v>
      </c>
      <c r="B127" s="69" t="s">
        <v>57</v>
      </c>
      <c r="C127" s="69" t="s">
        <v>58</v>
      </c>
      <c r="D127" s="67" t="s">
        <v>242</v>
      </c>
      <c r="E127" s="67" t="s">
        <v>243</v>
      </c>
      <c r="F127" s="67" t="s">
        <v>252</v>
      </c>
      <c r="G127" s="67" t="s">
        <v>248</v>
      </c>
      <c r="H127" s="220" t="s">
        <v>46</v>
      </c>
      <c r="I127" s="34">
        <v>0</v>
      </c>
      <c r="J127" s="518">
        <v>0</v>
      </c>
      <c r="K127" s="518">
        <v>0</v>
      </c>
      <c r="L127" s="518">
        <v>0</v>
      </c>
      <c r="M127" s="518" t="str">
        <v>Other</v>
      </c>
      <c r="N127" s="519" t="str">
        <v>Other</v>
      </c>
      <c r="O127" s="22">
        <v>0</v>
      </c>
      <c r="P127" s="145">
        <v>0</v>
      </c>
      <c r="Q127" s="145" t="s">
        <v>49</v>
      </c>
      <c r="R127" s="496" t="s">
        <v>47</v>
      </c>
      <c r="S127" s="73">
        <v>0</v>
      </c>
      <c r="T127" s="67">
        <v>0</v>
      </c>
      <c r="U127" s="67">
        <v>0</v>
      </c>
      <c r="V127" s="67">
        <v>0</v>
      </c>
      <c r="W127" s="214">
        <v>0</v>
      </c>
      <c r="X127" s="73">
        <v>0</v>
      </c>
      <c r="Y127" s="67">
        <v>0</v>
      </c>
      <c r="Z127" s="214">
        <v>0</v>
      </c>
      <c r="AA127" s="73">
        <v>0</v>
      </c>
      <c r="AB127" s="214">
        <v>0</v>
      </c>
      <c r="AC127" s="214" t="s">
        <v>48</v>
      </c>
    </row>
    <row r="128" spans="1:29" s="141" customFormat="1" ht="30" customHeight="1" x14ac:dyDescent="0.25">
      <c r="A128" s="69" t="s">
        <v>56</v>
      </c>
      <c r="B128" s="69" t="s">
        <v>57</v>
      </c>
      <c r="C128" s="69" t="s">
        <v>58</v>
      </c>
      <c r="D128" s="67" t="s">
        <v>253</v>
      </c>
      <c r="E128" s="67" t="s">
        <v>254</v>
      </c>
      <c r="F128" s="67" t="s">
        <v>255</v>
      </c>
      <c r="G128" s="67" t="s">
        <v>254</v>
      </c>
      <c r="H128" s="220" t="s">
        <v>46</v>
      </c>
      <c r="I128" s="34">
        <v>0</v>
      </c>
      <c r="J128" s="518">
        <v>0</v>
      </c>
      <c r="K128" s="518">
        <v>0</v>
      </c>
      <c r="L128" s="518">
        <v>0</v>
      </c>
      <c r="M128" s="518" t="str">
        <v>Other</v>
      </c>
      <c r="N128" s="519" t="str">
        <v>Other</v>
      </c>
      <c r="O128" s="22">
        <v>0</v>
      </c>
      <c r="P128" s="145">
        <v>0</v>
      </c>
      <c r="Q128" s="145" t="s">
        <v>49</v>
      </c>
      <c r="R128" s="496" t="s">
        <v>47</v>
      </c>
      <c r="S128" s="73">
        <v>0</v>
      </c>
      <c r="T128" s="67">
        <v>0</v>
      </c>
      <c r="U128" s="67">
        <v>0</v>
      </c>
      <c r="V128" s="67">
        <v>0</v>
      </c>
      <c r="W128" s="214">
        <v>0</v>
      </c>
      <c r="X128" s="73">
        <v>0</v>
      </c>
      <c r="Y128" s="67">
        <v>0</v>
      </c>
      <c r="Z128" s="214">
        <v>0</v>
      </c>
      <c r="AA128" s="73">
        <v>0</v>
      </c>
      <c r="AB128" s="214">
        <v>0</v>
      </c>
      <c r="AC128" s="214" t="s">
        <v>48</v>
      </c>
    </row>
    <row r="129" spans="1:29" s="141" customFormat="1" ht="30" customHeight="1" x14ac:dyDescent="0.25">
      <c r="A129" s="69" t="s">
        <v>56</v>
      </c>
      <c r="B129" s="69" t="s">
        <v>57</v>
      </c>
      <c r="C129" s="69" t="s">
        <v>58</v>
      </c>
      <c r="D129" s="67" t="s">
        <v>253</v>
      </c>
      <c r="E129" s="67" t="s">
        <v>254</v>
      </c>
      <c r="F129" s="67" t="s">
        <v>256</v>
      </c>
      <c r="G129" s="67" t="s">
        <v>257</v>
      </c>
      <c r="H129" s="220" t="s">
        <v>46</v>
      </c>
      <c r="I129" s="34">
        <v>0</v>
      </c>
      <c r="J129" s="518">
        <v>0</v>
      </c>
      <c r="K129" s="518">
        <v>0</v>
      </c>
      <c r="L129" s="518">
        <v>0</v>
      </c>
      <c r="M129" s="518" t="str">
        <v>Other</v>
      </c>
      <c r="N129" s="519" t="str">
        <v>Other</v>
      </c>
      <c r="O129" s="22">
        <v>0</v>
      </c>
      <c r="P129" s="145">
        <v>0</v>
      </c>
      <c r="Q129" s="145" t="s">
        <v>49</v>
      </c>
      <c r="R129" s="496" t="s">
        <v>47</v>
      </c>
      <c r="S129" s="73">
        <v>0</v>
      </c>
      <c r="T129" s="67">
        <v>0</v>
      </c>
      <c r="U129" s="67">
        <v>0</v>
      </c>
      <c r="V129" s="67">
        <v>0</v>
      </c>
      <c r="W129" s="214">
        <v>0</v>
      </c>
      <c r="X129" s="73">
        <v>0</v>
      </c>
      <c r="Y129" s="67">
        <v>0</v>
      </c>
      <c r="Z129" s="214">
        <v>0</v>
      </c>
      <c r="AA129" s="73">
        <v>0</v>
      </c>
      <c r="AB129" s="214">
        <v>0</v>
      </c>
      <c r="AC129" s="214" t="s">
        <v>48</v>
      </c>
    </row>
    <row r="130" spans="1:29" s="141" customFormat="1" ht="30" customHeight="1" x14ac:dyDescent="0.25">
      <c r="A130" s="69" t="s">
        <v>56</v>
      </c>
      <c r="B130" s="69" t="s">
        <v>57</v>
      </c>
      <c r="C130" s="69" t="s">
        <v>58</v>
      </c>
      <c r="D130" s="67" t="s">
        <v>253</v>
      </c>
      <c r="E130" s="67" t="s">
        <v>254</v>
      </c>
      <c r="F130" s="67" t="s">
        <v>258</v>
      </c>
      <c r="G130" s="67" t="s">
        <v>259</v>
      </c>
      <c r="H130" s="220" t="s">
        <v>46</v>
      </c>
      <c r="I130" s="34">
        <v>0</v>
      </c>
      <c r="J130" s="518">
        <v>0</v>
      </c>
      <c r="K130" s="518">
        <v>0</v>
      </c>
      <c r="L130" s="518">
        <v>0</v>
      </c>
      <c r="M130" s="518" t="str">
        <v>Other</v>
      </c>
      <c r="N130" s="519" t="str">
        <v>Other</v>
      </c>
      <c r="O130" s="22">
        <v>0</v>
      </c>
      <c r="P130" s="145">
        <v>0</v>
      </c>
      <c r="Q130" s="145" t="s">
        <v>49</v>
      </c>
      <c r="R130" s="496" t="s">
        <v>47</v>
      </c>
      <c r="S130" s="73">
        <v>0</v>
      </c>
      <c r="T130" s="67">
        <v>0</v>
      </c>
      <c r="U130" s="67">
        <v>0</v>
      </c>
      <c r="V130" s="67">
        <v>0</v>
      </c>
      <c r="W130" s="214">
        <v>0</v>
      </c>
      <c r="X130" s="73">
        <v>0</v>
      </c>
      <c r="Y130" s="67">
        <v>0</v>
      </c>
      <c r="Z130" s="214">
        <v>0</v>
      </c>
      <c r="AA130" s="73">
        <v>0</v>
      </c>
      <c r="AB130" s="214">
        <v>0</v>
      </c>
      <c r="AC130" s="214" t="s">
        <v>48</v>
      </c>
    </row>
    <row r="131" spans="1:29" s="141" customFormat="1" ht="30" customHeight="1" x14ac:dyDescent="0.25">
      <c r="A131" s="69" t="s">
        <v>56</v>
      </c>
      <c r="B131" s="69" t="s">
        <v>57</v>
      </c>
      <c r="C131" s="69" t="s">
        <v>58</v>
      </c>
      <c r="D131" s="67" t="s">
        <v>253</v>
      </c>
      <c r="E131" s="67" t="s">
        <v>254</v>
      </c>
      <c r="F131" s="67" t="s">
        <v>260</v>
      </c>
      <c r="G131" s="67" t="s">
        <v>261</v>
      </c>
      <c r="H131" s="220" t="s">
        <v>46</v>
      </c>
      <c r="I131" s="34">
        <v>0</v>
      </c>
      <c r="J131" s="518">
        <v>0</v>
      </c>
      <c r="K131" s="518">
        <v>0</v>
      </c>
      <c r="L131" s="518">
        <v>0</v>
      </c>
      <c r="M131" s="518" t="str">
        <v>Other</v>
      </c>
      <c r="N131" s="519" t="str">
        <v>Other</v>
      </c>
      <c r="O131" s="22">
        <v>0</v>
      </c>
      <c r="P131" s="145">
        <v>0</v>
      </c>
      <c r="Q131" s="145" t="s">
        <v>49</v>
      </c>
      <c r="R131" s="496" t="s">
        <v>47</v>
      </c>
      <c r="S131" s="73">
        <v>0</v>
      </c>
      <c r="T131" s="67">
        <v>0</v>
      </c>
      <c r="U131" s="67">
        <v>0</v>
      </c>
      <c r="V131" s="67">
        <v>0</v>
      </c>
      <c r="W131" s="214">
        <v>0</v>
      </c>
      <c r="X131" s="73">
        <v>0</v>
      </c>
      <c r="Y131" s="67">
        <v>0</v>
      </c>
      <c r="Z131" s="214">
        <v>0</v>
      </c>
      <c r="AA131" s="73">
        <v>0</v>
      </c>
      <c r="AB131" s="214">
        <v>0</v>
      </c>
      <c r="AC131" s="214" t="s">
        <v>48</v>
      </c>
    </row>
    <row r="132" spans="1:29" s="141" customFormat="1" ht="30" customHeight="1" x14ac:dyDescent="0.25">
      <c r="A132" s="69" t="s">
        <v>56</v>
      </c>
      <c r="B132" s="69" t="s">
        <v>57</v>
      </c>
      <c r="C132" s="69" t="s">
        <v>58</v>
      </c>
      <c r="D132" s="67" t="s">
        <v>253</v>
      </c>
      <c r="E132" s="67" t="s">
        <v>254</v>
      </c>
      <c r="F132" s="67" t="s">
        <v>262</v>
      </c>
      <c r="G132" s="67" t="s">
        <v>257</v>
      </c>
      <c r="H132" s="220" t="s">
        <v>46</v>
      </c>
      <c r="I132" s="34">
        <v>0</v>
      </c>
      <c r="J132" s="518">
        <v>0</v>
      </c>
      <c r="K132" s="518">
        <v>0</v>
      </c>
      <c r="L132" s="518">
        <v>0</v>
      </c>
      <c r="M132" s="518" t="str">
        <v>Other</v>
      </c>
      <c r="N132" s="519" t="str">
        <v>Other</v>
      </c>
      <c r="O132" s="22">
        <v>0</v>
      </c>
      <c r="P132" s="145">
        <v>0</v>
      </c>
      <c r="Q132" s="145" t="s">
        <v>49</v>
      </c>
      <c r="R132" s="496" t="s">
        <v>47</v>
      </c>
      <c r="S132" s="73">
        <v>0</v>
      </c>
      <c r="T132" s="67">
        <v>0</v>
      </c>
      <c r="U132" s="67">
        <v>0</v>
      </c>
      <c r="V132" s="67">
        <v>0</v>
      </c>
      <c r="W132" s="214">
        <v>0</v>
      </c>
      <c r="X132" s="73">
        <v>0</v>
      </c>
      <c r="Y132" s="67">
        <v>0</v>
      </c>
      <c r="Z132" s="214">
        <v>0</v>
      </c>
      <c r="AA132" s="73">
        <v>0</v>
      </c>
      <c r="AB132" s="214">
        <v>0</v>
      </c>
      <c r="AC132" s="214" t="s">
        <v>48</v>
      </c>
    </row>
    <row r="133" spans="1:29" s="141" customFormat="1" ht="30" customHeight="1" x14ac:dyDescent="0.25">
      <c r="A133" s="69" t="s">
        <v>56</v>
      </c>
      <c r="B133" s="69" t="s">
        <v>57</v>
      </c>
      <c r="C133" s="69" t="s">
        <v>58</v>
      </c>
      <c r="D133" s="67" t="s">
        <v>253</v>
      </c>
      <c r="E133" s="67" t="s">
        <v>254</v>
      </c>
      <c r="F133" s="67" t="s">
        <v>263</v>
      </c>
      <c r="G133" s="67" t="s">
        <v>257</v>
      </c>
      <c r="H133" s="220" t="s">
        <v>46</v>
      </c>
      <c r="I133" s="34">
        <v>0</v>
      </c>
      <c r="J133" s="518">
        <v>0</v>
      </c>
      <c r="K133" s="518">
        <v>0</v>
      </c>
      <c r="L133" s="518">
        <v>0</v>
      </c>
      <c r="M133" s="518" t="str">
        <v>Other</v>
      </c>
      <c r="N133" s="519" t="str">
        <v>Other</v>
      </c>
      <c r="O133" s="22">
        <v>0</v>
      </c>
      <c r="P133" s="145">
        <v>0</v>
      </c>
      <c r="Q133" s="145" t="s">
        <v>49</v>
      </c>
      <c r="R133" s="496" t="s">
        <v>47</v>
      </c>
      <c r="S133" s="73">
        <v>0</v>
      </c>
      <c r="T133" s="67">
        <v>0</v>
      </c>
      <c r="U133" s="67">
        <v>0</v>
      </c>
      <c r="V133" s="67">
        <v>0</v>
      </c>
      <c r="W133" s="214">
        <v>0</v>
      </c>
      <c r="X133" s="73">
        <v>0</v>
      </c>
      <c r="Y133" s="67">
        <v>0</v>
      </c>
      <c r="Z133" s="214">
        <v>0</v>
      </c>
      <c r="AA133" s="73">
        <v>0</v>
      </c>
      <c r="AB133" s="214">
        <v>0</v>
      </c>
      <c r="AC133" s="214" t="s">
        <v>48</v>
      </c>
    </row>
    <row r="134" spans="1:29" s="141" customFormat="1" ht="30" customHeight="1" x14ac:dyDescent="0.25">
      <c r="A134" s="69" t="s">
        <v>56</v>
      </c>
      <c r="B134" s="69" t="s">
        <v>57</v>
      </c>
      <c r="C134" s="69" t="s">
        <v>58</v>
      </c>
      <c r="D134" s="67" t="s">
        <v>264</v>
      </c>
      <c r="E134" s="67" t="s">
        <v>265</v>
      </c>
      <c r="F134" s="67" t="s">
        <v>266</v>
      </c>
      <c r="G134" s="67" t="s">
        <v>267</v>
      </c>
      <c r="H134" s="220" t="s">
        <v>46</v>
      </c>
      <c r="I134" s="34">
        <v>0</v>
      </c>
      <c r="J134" s="518">
        <v>0</v>
      </c>
      <c r="K134" s="518">
        <v>0</v>
      </c>
      <c r="L134" s="518">
        <v>0</v>
      </c>
      <c r="M134" s="518" t="str">
        <v>Other</v>
      </c>
      <c r="N134" s="519" t="str">
        <v>Other</v>
      </c>
      <c r="O134" s="22">
        <v>0</v>
      </c>
      <c r="P134" s="145">
        <v>0</v>
      </c>
      <c r="Q134" s="145" t="s">
        <v>49</v>
      </c>
      <c r="R134" s="496" t="s">
        <v>47</v>
      </c>
      <c r="S134" s="73">
        <v>0</v>
      </c>
      <c r="T134" s="67">
        <v>0</v>
      </c>
      <c r="U134" s="67">
        <v>0</v>
      </c>
      <c r="V134" s="67">
        <v>0</v>
      </c>
      <c r="W134" s="214">
        <v>0</v>
      </c>
      <c r="X134" s="73">
        <v>0</v>
      </c>
      <c r="Y134" s="67">
        <v>0</v>
      </c>
      <c r="Z134" s="214">
        <v>0</v>
      </c>
      <c r="AA134" s="73">
        <v>0</v>
      </c>
      <c r="AB134" s="214">
        <v>0</v>
      </c>
      <c r="AC134" s="214" t="s">
        <v>48</v>
      </c>
    </row>
    <row r="135" spans="1:29" s="141" customFormat="1" ht="30" customHeight="1" x14ac:dyDescent="0.25">
      <c r="A135" s="69" t="s">
        <v>56</v>
      </c>
      <c r="B135" s="69" t="s">
        <v>57</v>
      </c>
      <c r="C135" s="69" t="s">
        <v>58</v>
      </c>
      <c r="D135" s="67" t="s">
        <v>264</v>
      </c>
      <c r="E135" s="67" t="s">
        <v>265</v>
      </c>
      <c r="F135" s="67" t="s">
        <v>268</v>
      </c>
      <c r="G135" s="67" t="s">
        <v>261</v>
      </c>
      <c r="H135" s="220" t="s">
        <v>46</v>
      </c>
      <c r="I135" s="34">
        <v>0</v>
      </c>
      <c r="J135" s="518">
        <v>0</v>
      </c>
      <c r="K135" s="518">
        <v>0</v>
      </c>
      <c r="L135" s="518">
        <v>0</v>
      </c>
      <c r="M135" s="518" t="str">
        <v>Other</v>
      </c>
      <c r="N135" s="519" t="str">
        <v>Other</v>
      </c>
      <c r="O135" s="22">
        <v>0</v>
      </c>
      <c r="P135" s="145">
        <v>0</v>
      </c>
      <c r="Q135" s="145" t="s">
        <v>49</v>
      </c>
      <c r="R135" s="496" t="s">
        <v>47</v>
      </c>
      <c r="S135" s="73">
        <v>0</v>
      </c>
      <c r="T135" s="67">
        <v>0</v>
      </c>
      <c r="U135" s="67">
        <v>0</v>
      </c>
      <c r="V135" s="67">
        <v>0</v>
      </c>
      <c r="W135" s="214">
        <v>0</v>
      </c>
      <c r="X135" s="73">
        <v>0</v>
      </c>
      <c r="Y135" s="67">
        <v>0</v>
      </c>
      <c r="Z135" s="214">
        <v>0</v>
      </c>
      <c r="AA135" s="73">
        <v>0</v>
      </c>
      <c r="AB135" s="214">
        <v>0</v>
      </c>
      <c r="AC135" s="214" t="s">
        <v>48</v>
      </c>
    </row>
    <row r="136" spans="1:29" s="141" customFormat="1" ht="30" customHeight="1" x14ac:dyDescent="0.25">
      <c r="A136" s="69" t="s">
        <v>56</v>
      </c>
      <c r="B136" s="69" t="s">
        <v>57</v>
      </c>
      <c r="C136" s="69" t="s">
        <v>58</v>
      </c>
      <c r="D136" s="67" t="s">
        <v>264</v>
      </c>
      <c r="E136" s="67" t="s">
        <v>265</v>
      </c>
      <c r="F136" s="67" t="s">
        <v>269</v>
      </c>
      <c r="G136" s="67" t="s">
        <v>270</v>
      </c>
      <c r="H136" s="220" t="s">
        <v>46</v>
      </c>
      <c r="I136" s="34">
        <v>0</v>
      </c>
      <c r="J136" s="518">
        <v>0</v>
      </c>
      <c r="K136" s="518">
        <v>0</v>
      </c>
      <c r="L136" s="518">
        <v>0</v>
      </c>
      <c r="M136" s="518" t="str">
        <v>Other</v>
      </c>
      <c r="N136" s="519" t="str">
        <v>Other</v>
      </c>
      <c r="O136" s="22">
        <v>0</v>
      </c>
      <c r="P136" s="145">
        <v>0</v>
      </c>
      <c r="Q136" s="145" t="s">
        <v>49</v>
      </c>
      <c r="R136" s="496" t="s">
        <v>47</v>
      </c>
      <c r="S136" s="73">
        <v>0</v>
      </c>
      <c r="T136" s="67">
        <v>0</v>
      </c>
      <c r="U136" s="67">
        <v>0</v>
      </c>
      <c r="V136" s="67">
        <v>0</v>
      </c>
      <c r="W136" s="214">
        <v>0</v>
      </c>
      <c r="X136" s="73">
        <v>0</v>
      </c>
      <c r="Y136" s="67">
        <v>0</v>
      </c>
      <c r="Z136" s="214">
        <v>0</v>
      </c>
      <c r="AA136" s="73">
        <v>0</v>
      </c>
      <c r="AB136" s="214">
        <v>0</v>
      </c>
      <c r="AC136" s="214" t="s">
        <v>48</v>
      </c>
    </row>
    <row r="137" spans="1:29" s="141" customFormat="1" ht="30" customHeight="1" x14ac:dyDescent="0.25">
      <c r="A137" s="69" t="s">
        <v>56</v>
      </c>
      <c r="B137" s="69" t="s">
        <v>57</v>
      </c>
      <c r="C137" s="69" t="s">
        <v>58</v>
      </c>
      <c r="D137" s="67" t="s">
        <v>271</v>
      </c>
      <c r="E137" s="67" t="s">
        <v>63</v>
      </c>
      <c r="F137" s="67" t="s">
        <v>272</v>
      </c>
      <c r="G137" s="67" t="s">
        <v>63</v>
      </c>
      <c r="H137" s="220" t="s">
        <v>46</v>
      </c>
      <c r="I137" s="34">
        <v>0</v>
      </c>
      <c r="J137" s="518">
        <v>0</v>
      </c>
      <c r="K137" s="518">
        <v>0</v>
      </c>
      <c r="L137" s="518">
        <v>0</v>
      </c>
      <c r="M137" s="518" t="str">
        <v>Other</v>
      </c>
      <c r="N137" s="519" t="str">
        <v>Other</v>
      </c>
      <c r="O137" s="22">
        <v>0</v>
      </c>
      <c r="P137" s="145">
        <v>0</v>
      </c>
      <c r="Q137" s="145" t="s">
        <v>49</v>
      </c>
      <c r="R137" s="496" t="s">
        <v>47</v>
      </c>
      <c r="S137" s="73">
        <v>0</v>
      </c>
      <c r="T137" s="67">
        <v>0</v>
      </c>
      <c r="U137" s="67">
        <v>0</v>
      </c>
      <c r="V137" s="67">
        <v>0</v>
      </c>
      <c r="W137" s="214">
        <v>0</v>
      </c>
      <c r="X137" s="73">
        <v>0</v>
      </c>
      <c r="Y137" s="67">
        <v>0</v>
      </c>
      <c r="Z137" s="214">
        <v>0</v>
      </c>
      <c r="AA137" s="73">
        <v>0</v>
      </c>
      <c r="AB137" s="214">
        <v>0</v>
      </c>
      <c r="AC137" s="214" t="s">
        <v>48</v>
      </c>
    </row>
    <row r="138" spans="1:29" s="141" customFormat="1" ht="30" customHeight="1" x14ac:dyDescent="0.25">
      <c r="A138" s="69" t="s">
        <v>56</v>
      </c>
      <c r="B138" s="69" t="s">
        <v>57</v>
      </c>
      <c r="C138" s="69" t="s">
        <v>58</v>
      </c>
      <c r="D138" s="67" t="s">
        <v>271</v>
      </c>
      <c r="E138" s="67" t="s">
        <v>63</v>
      </c>
      <c r="F138" s="67" t="s">
        <v>273</v>
      </c>
      <c r="G138" s="67" t="s">
        <v>63</v>
      </c>
      <c r="H138" s="220" t="s">
        <v>46</v>
      </c>
      <c r="I138" s="34">
        <v>0</v>
      </c>
      <c r="J138" s="518">
        <v>0</v>
      </c>
      <c r="K138" s="518">
        <v>0</v>
      </c>
      <c r="L138" s="518">
        <v>0</v>
      </c>
      <c r="M138" s="518" t="str">
        <v>Other</v>
      </c>
      <c r="N138" s="519" t="str">
        <v>Other</v>
      </c>
      <c r="O138" s="22">
        <v>0</v>
      </c>
      <c r="P138" s="145">
        <v>0</v>
      </c>
      <c r="Q138" s="145" t="s">
        <v>49</v>
      </c>
      <c r="R138" s="496" t="s">
        <v>47</v>
      </c>
      <c r="S138" s="73">
        <v>0</v>
      </c>
      <c r="T138" s="67">
        <v>0</v>
      </c>
      <c r="U138" s="67">
        <v>0</v>
      </c>
      <c r="V138" s="67">
        <v>0</v>
      </c>
      <c r="W138" s="214">
        <v>0</v>
      </c>
      <c r="X138" s="73">
        <v>0</v>
      </c>
      <c r="Y138" s="67">
        <v>0</v>
      </c>
      <c r="Z138" s="214">
        <v>0</v>
      </c>
      <c r="AA138" s="73">
        <v>0</v>
      </c>
      <c r="AB138" s="214">
        <v>0</v>
      </c>
      <c r="AC138" s="214" t="s">
        <v>48</v>
      </c>
    </row>
    <row r="139" spans="1:29" s="141" customFormat="1" ht="30" customHeight="1" x14ac:dyDescent="0.25">
      <c r="A139" s="69" t="s">
        <v>56</v>
      </c>
      <c r="B139" s="69" t="s">
        <v>57</v>
      </c>
      <c r="C139" s="69" t="s">
        <v>58</v>
      </c>
      <c r="D139" s="67" t="s">
        <v>271</v>
      </c>
      <c r="E139" s="67" t="s">
        <v>63</v>
      </c>
      <c r="F139" s="67" t="s">
        <v>274</v>
      </c>
      <c r="G139" s="67" t="s">
        <v>63</v>
      </c>
      <c r="H139" s="220" t="s">
        <v>46</v>
      </c>
      <c r="I139" s="34">
        <v>0</v>
      </c>
      <c r="J139" s="518">
        <v>0</v>
      </c>
      <c r="K139" s="518">
        <v>0</v>
      </c>
      <c r="L139" s="518">
        <v>0</v>
      </c>
      <c r="M139" s="518" t="str">
        <v>Other</v>
      </c>
      <c r="N139" s="519" t="str">
        <v>Other</v>
      </c>
      <c r="O139" s="22">
        <v>0</v>
      </c>
      <c r="P139" s="145">
        <v>0</v>
      </c>
      <c r="Q139" s="145" t="s">
        <v>49</v>
      </c>
      <c r="R139" s="496" t="s">
        <v>47</v>
      </c>
      <c r="S139" s="73">
        <v>0</v>
      </c>
      <c r="T139" s="67">
        <v>0</v>
      </c>
      <c r="U139" s="67">
        <v>0</v>
      </c>
      <c r="V139" s="67">
        <v>0</v>
      </c>
      <c r="W139" s="214">
        <v>0</v>
      </c>
      <c r="X139" s="73">
        <v>0</v>
      </c>
      <c r="Y139" s="67">
        <v>0</v>
      </c>
      <c r="Z139" s="214">
        <v>0</v>
      </c>
      <c r="AA139" s="73">
        <v>0</v>
      </c>
      <c r="AB139" s="214">
        <v>0</v>
      </c>
      <c r="AC139" s="214" t="s">
        <v>48</v>
      </c>
    </row>
    <row r="140" spans="1:29" s="141" customFormat="1" ht="30" customHeight="1" x14ac:dyDescent="0.25">
      <c r="A140" s="69" t="s">
        <v>56</v>
      </c>
      <c r="B140" s="69" t="s">
        <v>57</v>
      </c>
      <c r="C140" s="69" t="s">
        <v>58</v>
      </c>
      <c r="D140" s="67" t="s">
        <v>271</v>
      </c>
      <c r="E140" s="67" t="s">
        <v>63</v>
      </c>
      <c r="F140" s="67" t="s">
        <v>275</v>
      </c>
      <c r="G140" s="67" t="s">
        <v>63</v>
      </c>
      <c r="H140" s="220" t="s">
        <v>46</v>
      </c>
      <c r="I140" s="34">
        <v>0</v>
      </c>
      <c r="J140" s="518">
        <v>0</v>
      </c>
      <c r="K140" s="518">
        <v>0</v>
      </c>
      <c r="L140" s="518">
        <v>0</v>
      </c>
      <c r="M140" s="518" t="str">
        <v>Other</v>
      </c>
      <c r="N140" s="519" t="str">
        <v>Other</v>
      </c>
      <c r="O140" s="22">
        <v>0</v>
      </c>
      <c r="P140" s="145">
        <v>0</v>
      </c>
      <c r="Q140" s="145" t="s">
        <v>49</v>
      </c>
      <c r="R140" s="496" t="s">
        <v>47</v>
      </c>
      <c r="S140" s="73">
        <v>0</v>
      </c>
      <c r="T140" s="67">
        <v>0</v>
      </c>
      <c r="U140" s="67">
        <v>0</v>
      </c>
      <c r="V140" s="67">
        <v>0</v>
      </c>
      <c r="W140" s="214">
        <v>0</v>
      </c>
      <c r="X140" s="73">
        <v>0</v>
      </c>
      <c r="Y140" s="67">
        <v>0</v>
      </c>
      <c r="Z140" s="214">
        <v>0</v>
      </c>
      <c r="AA140" s="73">
        <v>0</v>
      </c>
      <c r="AB140" s="214">
        <v>0</v>
      </c>
      <c r="AC140" s="214" t="s">
        <v>48</v>
      </c>
    </row>
    <row r="141" spans="1:29" s="141" customFormat="1" ht="30" customHeight="1" x14ac:dyDescent="0.25">
      <c r="A141" s="69" t="s">
        <v>56</v>
      </c>
      <c r="B141" s="69" t="s">
        <v>57</v>
      </c>
      <c r="C141" s="69" t="s">
        <v>58</v>
      </c>
      <c r="D141" s="67" t="s">
        <v>271</v>
      </c>
      <c r="E141" s="67" t="s">
        <v>63</v>
      </c>
      <c r="F141" s="67" t="s">
        <v>276</v>
      </c>
      <c r="G141" s="67" t="s">
        <v>63</v>
      </c>
      <c r="H141" s="220" t="s">
        <v>46</v>
      </c>
      <c r="I141" s="34">
        <v>0</v>
      </c>
      <c r="J141" s="518">
        <v>0</v>
      </c>
      <c r="K141" s="518">
        <v>0</v>
      </c>
      <c r="L141" s="518">
        <v>0</v>
      </c>
      <c r="M141" s="518" t="str">
        <v>Other</v>
      </c>
      <c r="N141" s="519" t="str">
        <v>Other</v>
      </c>
      <c r="O141" s="22">
        <v>0</v>
      </c>
      <c r="P141" s="145">
        <v>0</v>
      </c>
      <c r="Q141" s="145" t="s">
        <v>49</v>
      </c>
      <c r="R141" s="496" t="s">
        <v>47</v>
      </c>
      <c r="S141" s="73">
        <v>0</v>
      </c>
      <c r="T141" s="67">
        <v>0</v>
      </c>
      <c r="U141" s="67">
        <v>0</v>
      </c>
      <c r="V141" s="67">
        <v>0</v>
      </c>
      <c r="W141" s="214">
        <v>0</v>
      </c>
      <c r="X141" s="73">
        <v>0</v>
      </c>
      <c r="Y141" s="67">
        <v>0</v>
      </c>
      <c r="Z141" s="214">
        <v>0</v>
      </c>
      <c r="AA141" s="73">
        <v>0</v>
      </c>
      <c r="AB141" s="214">
        <v>0</v>
      </c>
      <c r="AC141" s="214" t="s">
        <v>48</v>
      </c>
    </row>
    <row r="142" spans="1:29" s="141" customFormat="1" ht="30" customHeight="1" x14ac:dyDescent="0.25">
      <c r="A142" s="69" t="s">
        <v>56</v>
      </c>
      <c r="B142" s="69" t="s">
        <v>57</v>
      </c>
      <c r="C142" s="69" t="s">
        <v>58</v>
      </c>
      <c r="D142" s="67" t="s">
        <v>271</v>
      </c>
      <c r="E142" s="67" t="s">
        <v>63</v>
      </c>
      <c r="F142" s="67" t="s">
        <v>277</v>
      </c>
      <c r="G142" s="67" t="s">
        <v>63</v>
      </c>
      <c r="H142" s="220" t="s">
        <v>46</v>
      </c>
      <c r="I142" s="34">
        <v>0</v>
      </c>
      <c r="J142" s="518">
        <v>0</v>
      </c>
      <c r="K142" s="518">
        <v>0</v>
      </c>
      <c r="L142" s="518">
        <v>0</v>
      </c>
      <c r="M142" s="518" t="str">
        <v>Other</v>
      </c>
      <c r="N142" s="519" t="str">
        <v>Other</v>
      </c>
      <c r="O142" s="22">
        <v>0</v>
      </c>
      <c r="P142" s="145">
        <v>0</v>
      </c>
      <c r="Q142" s="145" t="s">
        <v>49</v>
      </c>
      <c r="R142" s="496" t="s">
        <v>47</v>
      </c>
      <c r="S142" s="73">
        <v>0</v>
      </c>
      <c r="T142" s="67">
        <v>0</v>
      </c>
      <c r="U142" s="67">
        <v>0</v>
      </c>
      <c r="V142" s="67">
        <v>0</v>
      </c>
      <c r="W142" s="214">
        <v>0</v>
      </c>
      <c r="X142" s="73">
        <v>0</v>
      </c>
      <c r="Y142" s="67">
        <v>0</v>
      </c>
      <c r="Z142" s="214">
        <v>0</v>
      </c>
      <c r="AA142" s="73">
        <v>0</v>
      </c>
      <c r="AB142" s="214">
        <v>0</v>
      </c>
      <c r="AC142" s="214" t="s">
        <v>48</v>
      </c>
    </row>
    <row r="143" spans="1:29" s="141" customFormat="1" ht="30" customHeight="1" x14ac:dyDescent="0.25">
      <c r="A143" s="69" t="s">
        <v>56</v>
      </c>
      <c r="B143" s="69" t="s">
        <v>57</v>
      </c>
      <c r="C143" s="69" t="s">
        <v>58</v>
      </c>
      <c r="D143" s="67" t="s">
        <v>59</v>
      </c>
      <c r="E143" s="67" t="s">
        <v>60</v>
      </c>
      <c r="F143" s="67" t="s">
        <v>278</v>
      </c>
      <c r="G143" s="67" t="s">
        <v>279</v>
      </c>
      <c r="H143" s="220" t="s">
        <v>46</v>
      </c>
      <c r="I143" s="34">
        <v>0</v>
      </c>
      <c r="J143" s="518">
        <v>0</v>
      </c>
      <c r="K143" s="518">
        <v>0</v>
      </c>
      <c r="L143" s="518">
        <v>0</v>
      </c>
      <c r="M143" s="518" t="str">
        <v>Other</v>
      </c>
      <c r="N143" s="519" t="str">
        <v>Other</v>
      </c>
      <c r="O143" s="22">
        <v>0</v>
      </c>
      <c r="P143" s="145">
        <v>0</v>
      </c>
      <c r="Q143" s="145" t="s">
        <v>49</v>
      </c>
      <c r="R143" s="496" t="s">
        <v>47</v>
      </c>
      <c r="S143" s="73">
        <v>0</v>
      </c>
      <c r="T143" s="67">
        <v>0</v>
      </c>
      <c r="U143" s="67">
        <v>0</v>
      </c>
      <c r="V143" s="67">
        <v>0</v>
      </c>
      <c r="W143" s="214">
        <v>0</v>
      </c>
      <c r="X143" s="73">
        <v>0</v>
      </c>
      <c r="Y143" s="67">
        <v>0</v>
      </c>
      <c r="Z143" s="214">
        <v>0</v>
      </c>
      <c r="AA143" s="73">
        <v>0</v>
      </c>
      <c r="AB143" s="214">
        <v>0</v>
      </c>
      <c r="AC143" s="214" t="s">
        <v>48</v>
      </c>
    </row>
    <row r="144" spans="1:29" s="141" customFormat="1" ht="30" customHeight="1" x14ac:dyDescent="0.25">
      <c r="A144" s="69" t="s">
        <v>56</v>
      </c>
      <c r="B144" s="69" t="s">
        <v>57</v>
      </c>
      <c r="C144" s="69" t="s">
        <v>58</v>
      </c>
      <c r="D144" s="67" t="s">
        <v>59</v>
      </c>
      <c r="E144" s="67" t="s">
        <v>60</v>
      </c>
      <c r="F144" s="67" t="s">
        <v>280</v>
      </c>
      <c r="G144" s="67" t="s">
        <v>281</v>
      </c>
      <c r="H144" s="220" t="s">
        <v>46</v>
      </c>
      <c r="I144" s="34">
        <v>0</v>
      </c>
      <c r="J144" s="518">
        <v>0</v>
      </c>
      <c r="K144" s="518">
        <v>0</v>
      </c>
      <c r="L144" s="518">
        <v>0</v>
      </c>
      <c r="M144" s="518" t="str">
        <v>Other</v>
      </c>
      <c r="N144" s="519" t="str">
        <v>Other</v>
      </c>
      <c r="O144" s="22">
        <v>0</v>
      </c>
      <c r="P144" s="145">
        <v>0</v>
      </c>
      <c r="Q144" s="145" t="s">
        <v>49</v>
      </c>
      <c r="R144" s="496" t="s">
        <v>47</v>
      </c>
      <c r="S144" s="73">
        <v>0</v>
      </c>
      <c r="T144" s="67">
        <v>0</v>
      </c>
      <c r="U144" s="67">
        <v>0</v>
      </c>
      <c r="V144" s="67">
        <v>0</v>
      </c>
      <c r="W144" s="214">
        <v>0</v>
      </c>
      <c r="X144" s="73">
        <v>0</v>
      </c>
      <c r="Y144" s="67">
        <v>0</v>
      </c>
      <c r="Z144" s="214">
        <v>0</v>
      </c>
      <c r="AA144" s="73">
        <v>0</v>
      </c>
      <c r="AB144" s="214">
        <v>0</v>
      </c>
      <c r="AC144" s="214" t="s">
        <v>48</v>
      </c>
    </row>
    <row r="145" spans="1:29" s="141" customFormat="1" ht="30" customHeight="1" x14ac:dyDescent="0.25">
      <c r="A145" s="69" t="s">
        <v>56</v>
      </c>
      <c r="B145" s="69" t="s">
        <v>57</v>
      </c>
      <c r="C145" s="69" t="s">
        <v>58</v>
      </c>
      <c r="D145" s="67" t="s">
        <v>282</v>
      </c>
      <c r="E145" s="67" t="s">
        <v>283</v>
      </c>
      <c r="F145" s="67" t="s">
        <v>284</v>
      </c>
      <c r="G145" s="67" t="s">
        <v>285</v>
      </c>
      <c r="H145" s="220" t="s">
        <v>46</v>
      </c>
      <c r="I145" s="34">
        <v>0</v>
      </c>
      <c r="J145" s="518">
        <v>0</v>
      </c>
      <c r="K145" s="518">
        <v>0</v>
      </c>
      <c r="L145" s="518">
        <v>0</v>
      </c>
      <c r="M145" s="518" t="str">
        <v>Other</v>
      </c>
      <c r="N145" s="519" t="str">
        <v>Other</v>
      </c>
      <c r="O145" s="22">
        <v>0</v>
      </c>
      <c r="P145" s="145">
        <v>0</v>
      </c>
      <c r="Q145" s="145" t="s">
        <v>49</v>
      </c>
      <c r="R145" s="496" t="s">
        <v>47</v>
      </c>
      <c r="S145" s="73">
        <v>0</v>
      </c>
      <c r="T145" s="67">
        <v>0</v>
      </c>
      <c r="U145" s="67">
        <v>0</v>
      </c>
      <c r="V145" s="67">
        <v>0</v>
      </c>
      <c r="W145" s="214">
        <v>0</v>
      </c>
      <c r="X145" s="73">
        <v>0</v>
      </c>
      <c r="Y145" s="67">
        <v>0</v>
      </c>
      <c r="Z145" s="214">
        <v>0</v>
      </c>
      <c r="AA145" s="73">
        <v>0</v>
      </c>
      <c r="AB145" s="214">
        <v>0</v>
      </c>
      <c r="AC145" s="214" t="s">
        <v>48</v>
      </c>
    </row>
    <row r="146" spans="1:29" s="141" customFormat="1" ht="30" customHeight="1" x14ac:dyDescent="0.25">
      <c r="A146" s="69" t="s">
        <v>56</v>
      </c>
      <c r="B146" s="69" t="s">
        <v>57</v>
      </c>
      <c r="C146" s="69" t="s">
        <v>58</v>
      </c>
      <c r="D146" s="67" t="s">
        <v>282</v>
      </c>
      <c r="E146" s="67" t="s">
        <v>283</v>
      </c>
      <c r="F146" s="67" t="s">
        <v>286</v>
      </c>
      <c r="G146" s="67" t="s">
        <v>287</v>
      </c>
      <c r="H146" s="220" t="s">
        <v>46</v>
      </c>
      <c r="I146" s="34">
        <v>0</v>
      </c>
      <c r="J146" s="518">
        <v>0</v>
      </c>
      <c r="K146" s="518">
        <v>0</v>
      </c>
      <c r="L146" s="518">
        <v>0</v>
      </c>
      <c r="M146" s="518" t="str">
        <v>Other</v>
      </c>
      <c r="N146" s="519" t="str">
        <v>Other</v>
      </c>
      <c r="O146" s="22">
        <v>0</v>
      </c>
      <c r="P146" s="145">
        <v>0</v>
      </c>
      <c r="Q146" s="145" t="s">
        <v>49</v>
      </c>
      <c r="R146" s="496" t="s">
        <v>47</v>
      </c>
      <c r="S146" s="73">
        <v>0</v>
      </c>
      <c r="T146" s="67">
        <v>0</v>
      </c>
      <c r="U146" s="67">
        <v>0</v>
      </c>
      <c r="V146" s="67">
        <v>0</v>
      </c>
      <c r="W146" s="214">
        <v>0</v>
      </c>
      <c r="X146" s="73">
        <v>0</v>
      </c>
      <c r="Y146" s="67">
        <v>0</v>
      </c>
      <c r="Z146" s="214">
        <v>0</v>
      </c>
      <c r="AA146" s="73">
        <v>0</v>
      </c>
      <c r="AB146" s="214">
        <v>0</v>
      </c>
      <c r="AC146" s="214" t="s">
        <v>48</v>
      </c>
    </row>
    <row r="147" spans="1:29" s="141" customFormat="1" ht="30" customHeight="1" x14ac:dyDescent="0.25">
      <c r="A147" s="69" t="s">
        <v>56</v>
      </c>
      <c r="B147" s="69" t="s">
        <v>57</v>
      </c>
      <c r="C147" s="69" t="s">
        <v>58</v>
      </c>
      <c r="D147" s="67" t="s">
        <v>288</v>
      </c>
      <c r="E147" s="67" t="s">
        <v>289</v>
      </c>
      <c r="F147" s="67" t="s">
        <v>290</v>
      </c>
      <c r="G147" s="67" t="s">
        <v>291</v>
      </c>
      <c r="H147" s="220" t="s">
        <v>46</v>
      </c>
      <c r="I147" s="34">
        <v>0</v>
      </c>
      <c r="J147" s="518">
        <v>0</v>
      </c>
      <c r="K147" s="518">
        <v>0</v>
      </c>
      <c r="L147" s="518">
        <v>0</v>
      </c>
      <c r="M147" s="518" t="str">
        <v>Other</v>
      </c>
      <c r="N147" s="519" t="str">
        <v>Other</v>
      </c>
      <c r="O147" s="22">
        <v>0</v>
      </c>
      <c r="P147" s="145">
        <v>0</v>
      </c>
      <c r="Q147" s="145" t="s">
        <v>49</v>
      </c>
      <c r="R147" s="496" t="s">
        <v>47</v>
      </c>
      <c r="S147" s="73">
        <v>0</v>
      </c>
      <c r="T147" s="67">
        <v>0</v>
      </c>
      <c r="U147" s="67">
        <v>0</v>
      </c>
      <c r="V147" s="67">
        <v>0</v>
      </c>
      <c r="W147" s="214">
        <v>0</v>
      </c>
      <c r="X147" s="73">
        <v>0</v>
      </c>
      <c r="Y147" s="67">
        <v>0</v>
      </c>
      <c r="Z147" s="214">
        <v>0</v>
      </c>
      <c r="AA147" s="73">
        <v>0</v>
      </c>
      <c r="AB147" s="214">
        <v>0</v>
      </c>
      <c r="AC147" s="214" t="s">
        <v>48</v>
      </c>
    </row>
    <row r="148" spans="1:29" s="141" customFormat="1" ht="30" customHeight="1" x14ac:dyDescent="0.25">
      <c r="A148" s="69" t="s">
        <v>56</v>
      </c>
      <c r="B148" s="69" t="s">
        <v>57</v>
      </c>
      <c r="C148" s="69" t="s">
        <v>58</v>
      </c>
      <c r="D148" s="67" t="s">
        <v>292</v>
      </c>
      <c r="E148" s="67" t="s">
        <v>293</v>
      </c>
      <c r="F148" s="67" t="s">
        <v>294</v>
      </c>
      <c r="G148" s="67" t="s">
        <v>295</v>
      </c>
      <c r="H148" s="220" t="s">
        <v>46</v>
      </c>
      <c r="I148" s="34">
        <v>0</v>
      </c>
      <c r="J148" s="518">
        <v>0</v>
      </c>
      <c r="K148" s="518">
        <v>0</v>
      </c>
      <c r="L148" s="518">
        <v>0</v>
      </c>
      <c r="M148" s="518" t="str">
        <v>Other</v>
      </c>
      <c r="N148" s="519" t="str">
        <v>Other</v>
      </c>
      <c r="O148" s="22">
        <v>0</v>
      </c>
      <c r="P148" s="145">
        <v>0</v>
      </c>
      <c r="Q148" s="145" t="s">
        <v>49</v>
      </c>
      <c r="R148" s="496" t="s">
        <v>47</v>
      </c>
      <c r="S148" s="73">
        <v>0</v>
      </c>
      <c r="T148" s="67">
        <v>0</v>
      </c>
      <c r="U148" s="67">
        <v>0</v>
      </c>
      <c r="V148" s="67">
        <v>0</v>
      </c>
      <c r="W148" s="214">
        <v>0</v>
      </c>
      <c r="X148" s="73">
        <v>0</v>
      </c>
      <c r="Y148" s="67">
        <v>0</v>
      </c>
      <c r="Z148" s="214">
        <v>0</v>
      </c>
      <c r="AA148" s="73">
        <v>0</v>
      </c>
      <c r="AB148" s="214">
        <v>0</v>
      </c>
      <c r="AC148" s="214" t="s">
        <v>48</v>
      </c>
    </row>
    <row r="149" spans="1:29" s="141" customFormat="1" ht="30" customHeight="1" x14ac:dyDescent="0.25">
      <c r="A149" s="69" t="s">
        <v>56</v>
      </c>
      <c r="B149" s="69" t="s">
        <v>57</v>
      </c>
      <c r="C149" s="69" t="s">
        <v>58</v>
      </c>
      <c r="D149" s="67" t="s">
        <v>292</v>
      </c>
      <c r="E149" s="67" t="s">
        <v>293</v>
      </c>
      <c r="F149" s="67" t="s">
        <v>296</v>
      </c>
      <c r="G149" s="67" t="s">
        <v>293</v>
      </c>
      <c r="H149" s="220" t="s">
        <v>46</v>
      </c>
      <c r="I149" s="34">
        <v>0</v>
      </c>
      <c r="J149" s="518">
        <v>0</v>
      </c>
      <c r="K149" s="518">
        <v>0</v>
      </c>
      <c r="L149" s="518">
        <v>0</v>
      </c>
      <c r="M149" s="518" t="str">
        <v>Other</v>
      </c>
      <c r="N149" s="519" t="str">
        <v>Other</v>
      </c>
      <c r="O149" s="22">
        <v>0</v>
      </c>
      <c r="P149" s="145">
        <v>0</v>
      </c>
      <c r="Q149" s="145" t="s">
        <v>49</v>
      </c>
      <c r="R149" s="496" t="s">
        <v>47</v>
      </c>
      <c r="S149" s="73">
        <v>0</v>
      </c>
      <c r="T149" s="67">
        <v>0</v>
      </c>
      <c r="U149" s="67">
        <v>0</v>
      </c>
      <c r="V149" s="67">
        <v>0</v>
      </c>
      <c r="W149" s="214">
        <v>0</v>
      </c>
      <c r="X149" s="73">
        <v>0</v>
      </c>
      <c r="Y149" s="67">
        <v>0</v>
      </c>
      <c r="Z149" s="214">
        <v>0</v>
      </c>
      <c r="AA149" s="73">
        <v>0</v>
      </c>
      <c r="AB149" s="214">
        <v>0</v>
      </c>
      <c r="AC149" s="214" t="s">
        <v>48</v>
      </c>
    </row>
    <row r="150" spans="1:29" s="141" customFormat="1" ht="30" customHeight="1" x14ac:dyDescent="0.25">
      <c r="A150" s="69" t="s">
        <v>56</v>
      </c>
      <c r="B150" s="69" t="s">
        <v>57</v>
      </c>
      <c r="C150" s="69" t="s">
        <v>58</v>
      </c>
      <c r="D150" s="67" t="s">
        <v>297</v>
      </c>
      <c r="E150" s="67" t="s">
        <v>298</v>
      </c>
      <c r="F150" s="67" t="s">
        <v>299</v>
      </c>
      <c r="G150" s="67" t="s">
        <v>300</v>
      </c>
      <c r="H150" s="220" t="s">
        <v>46</v>
      </c>
      <c r="I150" s="34">
        <v>0</v>
      </c>
      <c r="J150" s="518">
        <v>0</v>
      </c>
      <c r="K150" s="518">
        <v>0</v>
      </c>
      <c r="L150" s="518">
        <v>0</v>
      </c>
      <c r="M150" s="518" t="str">
        <v>Other</v>
      </c>
      <c r="N150" s="519" t="str">
        <v>Other</v>
      </c>
      <c r="O150" s="22">
        <v>0</v>
      </c>
      <c r="P150" s="145">
        <v>0</v>
      </c>
      <c r="Q150" s="145" t="s">
        <v>49</v>
      </c>
      <c r="R150" s="496" t="s">
        <v>47</v>
      </c>
      <c r="S150" s="73">
        <v>0</v>
      </c>
      <c r="T150" s="67">
        <v>0</v>
      </c>
      <c r="U150" s="67">
        <v>0</v>
      </c>
      <c r="V150" s="67">
        <v>0</v>
      </c>
      <c r="W150" s="214">
        <v>0</v>
      </c>
      <c r="X150" s="73">
        <v>0</v>
      </c>
      <c r="Y150" s="67">
        <v>0</v>
      </c>
      <c r="Z150" s="214">
        <v>0</v>
      </c>
      <c r="AA150" s="73">
        <v>0</v>
      </c>
      <c r="AB150" s="214">
        <v>0</v>
      </c>
      <c r="AC150" s="214" t="s">
        <v>48</v>
      </c>
    </row>
    <row r="151" spans="1:29" s="141" customFormat="1" ht="30" customHeight="1" x14ac:dyDescent="0.25">
      <c r="A151" s="69" t="s">
        <v>56</v>
      </c>
      <c r="B151" s="69" t="s">
        <v>57</v>
      </c>
      <c r="C151" s="69" t="s">
        <v>58</v>
      </c>
      <c r="D151" s="67" t="s">
        <v>297</v>
      </c>
      <c r="E151" s="67" t="s">
        <v>298</v>
      </c>
      <c r="F151" s="67" t="s">
        <v>301</v>
      </c>
      <c r="G151" s="67" t="s">
        <v>298</v>
      </c>
      <c r="H151" s="220" t="s">
        <v>46</v>
      </c>
      <c r="I151" s="34">
        <v>0</v>
      </c>
      <c r="J151" s="518">
        <v>0</v>
      </c>
      <c r="K151" s="518">
        <v>0</v>
      </c>
      <c r="L151" s="518">
        <v>0</v>
      </c>
      <c r="M151" s="518" t="str">
        <v>Other</v>
      </c>
      <c r="N151" s="519" t="str">
        <v>Other</v>
      </c>
      <c r="O151" s="22">
        <v>0</v>
      </c>
      <c r="P151" s="145">
        <v>0</v>
      </c>
      <c r="Q151" s="145" t="s">
        <v>49</v>
      </c>
      <c r="R151" s="496" t="s">
        <v>47</v>
      </c>
      <c r="S151" s="73">
        <v>0</v>
      </c>
      <c r="T151" s="67">
        <v>0</v>
      </c>
      <c r="U151" s="67">
        <v>0</v>
      </c>
      <c r="V151" s="67">
        <v>0</v>
      </c>
      <c r="W151" s="214">
        <v>0</v>
      </c>
      <c r="X151" s="73">
        <v>0</v>
      </c>
      <c r="Y151" s="67">
        <v>0</v>
      </c>
      <c r="Z151" s="214">
        <v>0</v>
      </c>
      <c r="AA151" s="73">
        <v>0</v>
      </c>
      <c r="AB151" s="214">
        <v>0</v>
      </c>
      <c r="AC151" s="214" t="s">
        <v>48</v>
      </c>
    </row>
    <row r="152" spans="1:29" s="141" customFormat="1" ht="30" customHeight="1" x14ac:dyDescent="0.25">
      <c r="A152" s="69" t="s">
        <v>56</v>
      </c>
      <c r="B152" s="69" t="s">
        <v>57</v>
      </c>
      <c r="C152" s="69" t="s">
        <v>58</v>
      </c>
      <c r="D152" s="67" t="s">
        <v>297</v>
      </c>
      <c r="E152" s="67" t="s">
        <v>298</v>
      </c>
      <c r="F152" s="67" t="s">
        <v>302</v>
      </c>
      <c r="G152" s="67" t="s">
        <v>303</v>
      </c>
      <c r="H152" s="220" t="s">
        <v>46</v>
      </c>
      <c r="I152" s="34">
        <v>0</v>
      </c>
      <c r="J152" s="518">
        <v>0</v>
      </c>
      <c r="K152" s="518">
        <v>0</v>
      </c>
      <c r="L152" s="518">
        <v>0</v>
      </c>
      <c r="M152" s="518" t="str">
        <v>Other</v>
      </c>
      <c r="N152" s="519" t="str">
        <v>Other</v>
      </c>
      <c r="O152" s="22">
        <v>0</v>
      </c>
      <c r="P152" s="145">
        <v>0</v>
      </c>
      <c r="Q152" s="145" t="s">
        <v>49</v>
      </c>
      <c r="R152" s="496" t="s">
        <v>47</v>
      </c>
      <c r="S152" s="73">
        <v>0</v>
      </c>
      <c r="T152" s="67">
        <v>0</v>
      </c>
      <c r="U152" s="67">
        <v>0</v>
      </c>
      <c r="V152" s="67">
        <v>0</v>
      </c>
      <c r="W152" s="214">
        <v>0</v>
      </c>
      <c r="X152" s="73">
        <v>0</v>
      </c>
      <c r="Y152" s="67">
        <v>0</v>
      </c>
      <c r="Z152" s="214">
        <v>0</v>
      </c>
      <c r="AA152" s="73">
        <v>0</v>
      </c>
      <c r="AB152" s="214">
        <v>0</v>
      </c>
      <c r="AC152" s="214" t="s">
        <v>48</v>
      </c>
    </row>
    <row r="153" spans="1:29" s="141" customFormat="1" ht="30" customHeight="1" x14ac:dyDescent="0.25">
      <c r="A153" s="69" t="s">
        <v>56</v>
      </c>
      <c r="B153" s="69" t="s">
        <v>57</v>
      </c>
      <c r="C153" s="69" t="s">
        <v>58</v>
      </c>
      <c r="D153" s="67" t="s">
        <v>297</v>
      </c>
      <c r="E153" s="67" t="s">
        <v>298</v>
      </c>
      <c r="F153" s="67" t="s">
        <v>304</v>
      </c>
      <c r="G153" s="67" t="s">
        <v>298</v>
      </c>
      <c r="H153" s="220" t="s">
        <v>46</v>
      </c>
      <c r="I153" s="34">
        <v>0</v>
      </c>
      <c r="J153" s="518">
        <v>0</v>
      </c>
      <c r="K153" s="518">
        <v>0</v>
      </c>
      <c r="L153" s="518">
        <v>0</v>
      </c>
      <c r="M153" s="518" t="str">
        <v>Other</v>
      </c>
      <c r="N153" s="519" t="str">
        <v>Other</v>
      </c>
      <c r="O153" s="22">
        <v>0</v>
      </c>
      <c r="P153" s="145">
        <v>0</v>
      </c>
      <c r="Q153" s="145" t="s">
        <v>49</v>
      </c>
      <c r="R153" s="496" t="s">
        <v>47</v>
      </c>
      <c r="S153" s="73">
        <v>0</v>
      </c>
      <c r="T153" s="67">
        <v>0</v>
      </c>
      <c r="U153" s="67">
        <v>0</v>
      </c>
      <c r="V153" s="67">
        <v>0</v>
      </c>
      <c r="W153" s="214">
        <v>0</v>
      </c>
      <c r="X153" s="73">
        <v>0</v>
      </c>
      <c r="Y153" s="67">
        <v>0</v>
      </c>
      <c r="Z153" s="214">
        <v>0</v>
      </c>
      <c r="AA153" s="73">
        <v>0</v>
      </c>
      <c r="AB153" s="214">
        <v>0</v>
      </c>
      <c r="AC153" s="214" t="s">
        <v>48</v>
      </c>
    </row>
    <row r="154" spans="1:29" s="141" customFormat="1" ht="30" customHeight="1" x14ac:dyDescent="0.25">
      <c r="A154" s="69" t="s">
        <v>56</v>
      </c>
      <c r="B154" s="69" t="s">
        <v>57</v>
      </c>
      <c r="C154" s="69" t="s">
        <v>58</v>
      </c>
      <c r="D154" s="67" t="s">
        <v>305</v>
      </c>
      <c r="E154" s="67" t="s">
        <v>293</v>
      </c>
      <c r="F154" s="67" t="s">
        <v>306</v>
      </c>
      <c r="G154" s="67" t="s">
        <v>307</v>
      </c>
      <c r="H154" s="220" t="s">
        <v>46</v>
      </c>
      <c r="I154" s="34">
        <v>0</v>
      </c>
      <c r="J154" s="518">
        <v>0</v>
      </c>
      <c r="K154" s="518">
        <v>0</v>
      </c>
      <c r="L154" s="518">
        <v>0</v>
      </c>
      <c r="M154" s="518" t="str">
        <v>Other</v>
      </c>
      <c r="N154" s="519" t="str">
        <v>Other</v>
      </c>
      <c r="O154" s="22">
        <v>0</v>
      </c>
      <c r="P154" s="145">
        <v>0</v>
      </c>
      <c r="Q154" s="145" t="s">
        <v>49</v>
      </c>
      <c r="R154" s="496" t="s">
        <v>47</v>
      </c>
      <c r="S154" s="73">
        <v>0</v>
      </c>
      <c r="T154" s="67">
        <v>0</v>
      </c>
      <c r="U154" s="67">
        <v>0</v>
      </c>
      <c r="V154" s="67">
        <v>0</v>
      </c>
      <c r="W154" s="214">
        <v>0</v>
      </c>
      <c r="X154" s="73">
        <v>0</v>
      </c>
      <c r="Y154" s="67">
        <v>0</v>
      </c>
      <c r="Z154" s="214">
        <v>0</v>
      </c>
      <c r="AA154" s="73">
        <v>0</v>
      </c>
      <c r="AB154" s="214">
        <v>0</v>
      </c>
      <c r="AC154" s="214" t="s">
        <v>48</v>
      </c>
    </row>
    <row r="155" spans="1:29" s="141" customFormat="1" ht="30" customHeight="1" x14ac:dyDescent="0.25">
      <c r="A155" s="69" t="s">
        <v>56</v>
      </c>
      <c r="B155" s="69" t="s">
        <v>57</v>
      </c>
      <c r="C155" s="69" t="s">
        <v>58</v>
      </c>
      <c r="D155" s="67" t="s">
        <v>305</v>
      </c>
      <c r="E155" s="67" t="s">
        <v>293</v>
      </c>
      <c r="F155" s="67" t="s">
        <v>308</v>
      </c>
      <c r="G155" s="67" t="s">
        <v>309</v>
      </c>
      <c r="H155" s="220" t="s">
        <v>46</v>
      </c>
      <c r="I155" s="34">
        <v>0</v>
      </c>
      <c r="J155" s="518">
        <v>0</v>
      </c>
      <c r="K155" s="518">
        <v>0</v>
      </c>
      <c r="L155" s="518">
        <v>0</v>
      </c>
      <c r="M155" s="518" t="str">
        <v>Other</v>
      </c>
      <c r="N155" s="519" t="str">
        <v>Other</v>
      </c>
      <c r="O155" s="22">
        <v>0</v>
      </c>
      <c r="P155" s="145">
        <v>0</v>
      </c>
      <c r="Q155" s="145" t="s">
        <v>49</v>
      </c>
      <c r="R155" s="496" t="s">
        <v>47</v>
      </c>
      <c r="S155" s="73">
        <v>0</v>
      </c>
      <c r="T155" s="67">
        <v>0</v>
      </c>
      <c r="U155" s="67">
        <v>0</v>
      </c>
      <c r="V155" s="67">
        <v>0</v>
      </c>
      <c r="W155" s="214">
        <v>0</v>
      </c>
      <c r="X155" s="73">
        <v>0</v>
      </c>
      <c r="Y155" s="67">
        <v>0</v>
      </c>
      <c r="Z155" s="214">
        <v>0</v>
      </c>
      <c r="AA155" s="73">
        <v>0</v>
      </c>
      <c r="AB155" s="214">
        <v>0</v>
      </c>
      <c r="AC155" s="214" t="s">
        <v>48</v>
      </c>
    </row>
    <row r="156" spans="1:29" s="141" customFormat="1" ht="30" customHeight="1" x14ac:dyDescent="0.25">
      <c r="A156" s="69" t="s">
        <v>56</v>
      </c>
      <c r="B156" s="69" t="s">
        <v>57</v>
      </c>
      <c r="C156" s="69" t="s">
        <v>58</v>
      </c>
      <c r="D156" s="67" t="s">
        <v>310</v>
      </c>
      <c r="E156" s="67" t="s">
        <v>311</v>
      </c>
      <c r="F156" s="67" t="s">
        <v>312</v>
      </c>
      <c r="G156" s="67" t="s">
        <v>313</v>
      </c>
      <c r="H156" s="220" t="s">
        <v>46</v>
      </c>
      <c r="I156" s="34">
        <v>0</v>
      </c>
      <c r="J156" s="518">
        <v>0</v>
      </c>
      <c r="K156" s="518">
        <v>0</v>
      </c>
      <c r="L156" s="518">
        <v>0</v>
      </c>
      <c r="M156" s="518" t="str">
        <v>Other</v>
      </c>
      <c r="N156" s="519" t="str">
        <v>Other</v>
      </c>
      <c r="O156" s="22">
        <v>0</v>
      </c>
      <c r="P156" s="145">
        <v>0</v>
      </c>
      <c r="Q156" s="145" t="s">
        <v>49</v>
      </c>
      <c r="R156" s="496" t="s">
        <v>47</v>
      </c>
      <c r="S156" s="73">
        <v>0</v>
      </c>
      <c r="T156" s="67">
        <v>0</v>
      </c>
      <c r="U156" s="67">
        <v>0</v>
      </c>
      <c r="V156" s="67">
        <v>0</v>
      </c>
      <c r="W156" s="214">
        <v>0</v>
      </c>
      <c r="X156" s="73">
        <v>0</v>
      </c>
      <c r="Y156" s="67">
        <v>0</v>
      </c>
      <c r="Z156" s="214">
        <v>0</v>
      </c>
      <c r="AA156" s="73">
        <v>0</v>
      </c>
      <c r="AB156" s="214">
        <v>0</v>
      </c>
      <c r="AC156" s="214" t="s">
        <v>48</v>
      </c>
    </row>
    <row r="157" spans="1:29" s="141" customFormat="1" ht="30" customHeight="1" x14ac:dyDescent="0.25">
      <c r="A157" s="69" t="s">
        <v>56</v>
      </c>
      <c r="B157" s="69" t="s">
        <v>57</v>
      </c>
      <c r="C157" s="69" t="s">
        <v>58</v>
      </c>
      <c r="D157" s="67" t="s">
        <v>314</v>
      </c>
      <c r="E157" s="67" t="s">
        <v>315</v>
      </c>
      <c r="F157" s="67" t="s">
        <v>316</v>
      </c>
      <c r="G157" s="67" t="s">
        <v>315</v>
      </c>
      <c r="H157" s="220" t="s">
        <v>46</v>
      </c>
      <c r="I157" s="34">
        <v>0</v>
      </c>
      <c r="J157" s="518">
        <v>0</v>
      </c>
      <c r="K157" s="518">
        <v>0</v>
      </c>
      <c r="L157" s="518">
        <v>0</v>
      </c>
      <c r="M157" s="518" t="str">
        <v>Other</v>
      </c>
      <c r="N157" s="519" t="str">
        <v>Other</v>
      </c>
      <c r="O157" s="22">
        <v>0</v>
      </c>
      <c r="P157" s="145">
        <v>0</v>
      </c>
      <c r="Q157" s="145" t="s">
        <v>49</v>
      </c>
      <c r="R157" s="496" t="s">
        <v>47</v>
      </c>
      <c r="S157" s="73">
        <v>0</v>
      </c>
      <c r="T157" s="67">
        <v>0</v>
      </c>
      <c r="U157" s="67">
        <v>0</v>
      </c>
      <c r="V157" s="67">
        <v>0</v>
      </c>
      <c r="W157" s="214">
        <v>0</v>
      </c>
      <c r="X157" s="73">
        <v>0</v>
      </c>
      <c r="Y157" s="67">
        <v>0</v>
      </c>
      <c r="Z157" s="214">
        <v>0</v>
      </c>
      <c r="AA157" s="73">
        <v>0</v>
      </c>
      <c r="AB157" s="214">
        <v>0</v>
      </c>
      <c r="AC157" s="214" t="s">
        <v>48</v>
      </c>
    </row>
    <row r="158" spans="1:29" s="141" customFormat="1" ht="30" customHeight="1" x14ac:dyDescent="0.25">
      <c r="A158" s="69" t="s">
        <v>56</v>
      </c>
      <c r="B158" s="69" t="s">
        <v>57</v>
      </c>
      <c r="C158" s="69" t="s">
        <v>58</v>
      </c>
      <c r="D158" s="67" t="s">
        <v>314</v>
      </c>
      <c r="E158" s="67" t="s">
        <v>315</v>
      </c>
      <c r="F158" s="67" t="s">
        <v>317</v>
      </c>
      <c r="G158" s="67" t="s">
        <v>315</v>
      </c>
      <c r="H158" s="220" t="s">
        <v>46</v>
      </c>
      <c r="I158" s="34">
        <v>0</v>
      </c>
      <c r="J158" s="518">
        <v>0</v>
      </c>
      <c r="K158" s="518">
        <v>0</v>
      </c>
      <c r="L158" s="518">
        <v>0</v>
      </c>
      <c r="M158" s="518" t="str">
        <v>Other</v>
      </c>
      <c r="N158" s="519" t="str">
        <v>Other</v>
      </c>
      <c r="O158" s="22">
        <v>0</v>
      </c>
      <c r="P158" s="145">
        <v>0</v>
      </c>
      <c r="Q158" s="145" t="s">
        <v>49</v>
      </c>
      <c r="R158" s="496" t="s">
        <v>47</v>
      </c>
      <c r="S158" s="73">
        <v>0</v>
      </c>
      <c r="T158" s="67">
        <v>0</v>
      </c>
      <c r="U158" s="67">
        <v>0</v>
      </c>
      <c r="V158" s="67">
        <v>0</v>
      </c>
      <c r="W158" s="214">
        <v>0</v>
      </c>
      <c r="X158" s="73">
        <v>0</v>
      </c>
      <c r="Y158" s="67">
        <v>0</v>
      </c>
      <c r="Z158" s="214">
        <v>0</v>
      </c>
      <c r="AA158" s="73">
        <v>0</v>
      </c>
      <c r="AB158" s="214">
        <v>0</v>
      </c>
      <c r="AC158" s="214" t="s">
        <v>48</v>
      </c>
    </row>
    <row r="159" spans="1:29" s="141" customFormat="1" ht="30" customHeight="1" x14ac:dyDescent="0.25">
      <c r="A159" s="69" t="s">
        <v>56</v>
      </c>
      <c r="B159" s="69" t="s">
        <v>57</v>
      </c>
      <c r="C159" s="69" t="s">
        <v>58</v>
      </c>
      <c r="D159" s="67" t="s">
        <v>318</v>
      </c>
      <c r="E159" s="67" t="s">
        <v>63</v>
      </c>
      <c r="F159" s="67" t="s">
        <v>319</v>
      </c>
      <c r="G159" s="67" t="s">
        <v>63</v>
      </c>
      <c r="H159" s="220" t="s">
        <v>46</v>
      </c>
      <c r="I159" s="34">
        <v>0</v>
      </c>
      <c r="J159" s="518">
        <v>0</v>
      </c>
      <c r="K159" s="518">
        <v>0</v>
      </c>
      <c r="L159" s="518">
        <v>0</v>
      </c>
      <c r="M159" s="518" t="str">
        <v>Other</v>
      </c>
      <c r="N159" s="519" t="str">
        <v>Other</v>
      </c>
      <c r="O159" s="22">
        <v>0</v>
      </c>
      <c r="P159" s="145">
        <v>0</v>
      </c>
      <c r="Q159" s="145" t="s">
        <v>49</v>
      </c>
      <c r="R159" s="496" t="s">
        <v>47</v>
      </c>
      <c r="S159" s="73">
        <v>0</v>
      </c>
      <c r="T159" s="67">
        <v>0</v>
      </c>
      <c r="U159" s="67">
        <v>0</v>
      </c>
      <c r="V159" s="67">
        <v>0</v>
      </c>
      <c r="W159" s="214">
        <v>0</v>
      </c>
      <c r="X159" s="73">
        <v>0</v>
      </c>
      <c r="Y159" s="67">
        <v>0</v>
      </c>
      <c r="Z159" s="214">
        <v>0</v>
      </c>
      <c r="AA159" s="73">
        <v>0</v>
      </c>
      <c r="AB159" s="214">
        <v>0</v>
      </c>
      <c r="AC159" s="214" t="s">
        <v>48</v>
      </c>
    </row>
    <row r="160" spans="1:29" s="141" customFormat="1" ht="30" customHeight="1" x14ac:dyDescent="0.25">
      <c r="A160" s="69" t="s">
        <v>56</v>
      </c>
      <c r="B160" s="69" t="s">
        <v>57</v>
      </c>
      <c r="C160" s="69" t="s">
        <v>58</v>
      </c>
      <c r="D160" s="67" t="s">
        <v>318</v>
      </c>
      <c r="E160" s="67" t="s">
        <v>63</v>
      </c>
      <c r="F160" s="67" t="s">
        <v>320</v>
      </c>
      <c r="G160" s="67" t="s">
        <v>63</v>
      </c>
      <c r="H160" s="220" t="s">
        <v>46</v>
      </c>
      <c r="I160" s="34">
        <v>0</v>
      </c>
      <c r="J160" s="518">
        <v>0</v>
      </c>
      <c r="K160" s="518">
        <v>0</v>
      </c>
      <c r="L160" s="518">
        <v>0</v>
      </c>
      <c r="M160" s="518" t="str">
        <v>Other</v>
      </c>
      <c r="N160" s="519" t="str">
        <v>Other</v>
      </c>
      <c r="O160" s="22">
        <v>0</v>
      </c>
      <c r="P160" s="145">
        <v>0</v>
      </c>
      <c r="Q160" s="145" t="s">
        <v>49</v>
      </c>
      <c r="R160" s="496" t="s">
        <v>47</v>
      </c>
      <c r="S160" s="73">
        <v>0</v>
      </c>
      <c r="T160" s="67">
        <v>0</v>
      </c>
      <c r="U160" s="67">
        <v>0</v>
      </c>
      <c r="V160" s="67">
        <v>0</v>
      </c>
      <c r="W160" s="214">
        <v>0</v>
      </c>
      <c r="X160" s="73">
        <v>0</v>
      </c>
      <c r="Y160" s="67">
        <v>0</v>
      </c>
      <c r="Z160" s="214">
        <v>0</v>
      </c>
      <c r="AA160" s="73">
        <v>0</v>
      </c>
      <c r="AB160" s="214">
        <v>0</v>
      </c>
      <c r="AC160" s="214" t="s">
        <v>48</v>
      </c>
    </row>
    <row r="161" spans="1:29" s="141" customFormat="1" ht="30" customHeight="1" x14ac:dyDescent="0.25">
      <c r="A161" s="69" t="s">
        <v>56</v>
      </c>
      <c r="B161" s="69" t="s">
        <v>57</v>
      </c>
      <c r="C161" s="69" t="s">
        <v>58</v>
      </c>
      <c r="D161" s="67" t="s">
        <v>318</v>
      </c>
      <c r="E161" s="67" t="s">
        <v>63</v>
      </c>
      <c r="F161" s="67" t="s">
        <v>321</v>
      </c>
      <c r="G161" s="67" t="s">
        <v>63</v>
      </c>
      <c r="H161" s="220" t="s">
        <v>46</v>
      </c>
      <c r="I161" s="34">
        <v>0</v>
      </c>
      <c r="J161" s="518">
        <v>0</v>
      </c>
      <c r="K161" s="518">
        <v>0</v>
      </c>
      <c r="L161" s="518">
        <v>0</v>
      </c>
      <c r="M161" s="518" t="str">
        <v>Other</v>
      </c>
      <c r="N161" s="519" t="str">
        <v>Other</v>
      </c>
      <c r="O161" s="22">
        <v>0</v>
      </c>
      <c r="P161" s="145">
        <v>0</v>
      </c>
      <c r="Q161" s="145" t="s">
        <v>49</v>
      </c>
      <c r="R161" s="496" t="s">
        <v>47</v>
      </c>
      <c r="S161" s="73">
        <v>0</v>
      </c>
      <c r="T161" s="67">
        <v>0</v>
      </c>
      <c r="U161" s="67">
        <v>0</v>
      </c>
      <c r="V161" s="67">
        <v>0</v>
      </c>
      <c r="W161" s="214">
        <v>0</v>
      </c>
      <c r="X161" s="73">
        <v>0</v>
      </c>
      <c r="Y161" s="67">
        <v>0</v>
      </c>
      <c r="Z161" s="214">
        <v>0</v>
      </c>
      <c r="AA161" s="73">
        <v>0</v>
      </c>
      <c r="AB161" s="214">
        <v>0</v>
      </c>
      <c r="AC161" s="214" t="s">
        <v>48</v>
      </c>
    </row>
    <row r="162" spans="1:29" s="141" customFormat="1" ht="30" customHeight="1" x14ac:dyDescent="0.25">
      <c r="A162" s="69" t="s">
        <v>56</v>
      </c>
      <c r="B162" s="69" t="s">
        <v>57</v>
      </c>
      <c r="C162" s="69" t="s">
        <v>58</v>
      </c>
      <c r="D162" s="67" t="s">
        <v>318</v>
      </c>
      <c r="E162" s="67" t="s">
        <v>63</v>
      </c>
      <c r="F162" s="67" t="s">
        <v>322</v>
      </c>
      <c r="G162" s="67" t="s">
        <v>323</v>
      </c>
      <c r="H162" s="220" t="s">
        <v>46</v>
      </c>
      <c r="I162" s="34">
        <v>0</v>
      </c>
      <c r="J162" s="518">
        <v>0</v>
      </c>
      <c r="K162" s="518">
        <v>0</v>
      </c>
      <c r="L162" s="518">
        <v>0</v>
      </c>
      <c r="M162" s="518" t="str">
        <v>Other</v>
      </c>
      <c r="N162" s="519" t="str">
        <v>Other</v>
      </c>
      <c r="O162" s="22">
        <v>0</v>
      </c>
      <c r="P162" s="145">
        <v>0</v>
      </c>
      <c r="Q162" s="145" t="s">
        <v>49</v>
      </c>
      <c r="R162" s="496" t="s">
        <v>47</v>
      </c>
      <c r="S162" s="73">
        <v>0</v>
      </c>
      <c r="T162" s="67">
        <v>0</v>
      </c>
      <c r="U162" s="67">
        <v>0</v>
      </c>
      <c r="V162" s="67">
        <v>0</v>
      </c>
      <c r="W162" s="214">
        <v>0</v>
      </c>
      <c r="X162" s="73">
        <v>0</v>
      </c>
      <c r="Y162" s="67">
        <v>0</v>
      </c>
      <c r="Z162" s="214">
        <v>0</v>
      </c>
      <c r="AA162" s="73">
        <v>0</v>
      </c>
      <c r="AB162" s="214">
        <v>0</v>
      </c>
      <c r="AC162" s="214" t="s">
        <v>48</v>
      </c>
    </row>
    <row r="163" spans="1:29" s="141" customFormat="1" ht="30" customHeight="1" x14ac:dyDescent="0.25">
      <c r="A163" s="69" t="s">
        <v>56</v>
      </c>
      <c r="B163" s="69" t="s">
        <v>57</v>
      </c>
      <c r="C163" s="69" t="s">
        <v>58</v>
      </c>
      <c r="D163" s="67" t="s">
        <v>318</v>
      </c>
      <c r="E163" s="67" t="s">
        <v>63</v>
      </c>
      <c r="F163" s="67" t="s">
        <v>324</v>
      </c>
      <c r="G163" s="67" t="s">
        <v>63</v>
      </c>
      <c r="H163" s="220" t="s">
        <v>46</v>
      </c>
      <c r="I163" s="34">
        <v>0</v>
      </c>
      <c r="J163" s="518">
        <v>0</v>
      </c>
      <c r="K163" s="518">
        <v>0</v>
      </c>
      <c r="L163" s="518">
        <v>0</v>
      </c>
      <c r="M163" s="518" t="str">
        <v>Other</v>
      </c>
      <c r="N163" s="519" t="str">
        <v>Other</v>
      </c>
      <c r="O163" s="22">
        <v>0</v>
      </c>
      <c r="P163" s="145">
        <v>0</v>
      </c>
      <c r="Q163" s="145" t="s">
        <v>49</v>
      </c>
      <c r="R163" s="496" t="s">
        <v>47</v>
      </c>
      <c r="S163" s="73">
        <v>0</v>
      </c>
      <c r="T163" s="67">
        <v>0</v>
      </c>
      <c r="U163" s="67">
        <v>0</v>
      </c>
      <c r="V163" s="67">
        <v>0</v>
      </c>
      <c r="W163" s="214">
        <v>0</v>
      </c>
      <c r="X163" s="73">
        <v>0</v>
      </c>
      <c r="Y163" s="67">
        <v>0</v>
      </c>
      <c r="Z163" s="214">
        <v>0</v>
      </c>
      <c r="AA163" s="73">
        <v>0</v>
      </c>
      <c r="AB163" s="214">
        <v>0</v>
      </c>
      <c r="AC163" s="214" t="s">
        <v>48</v>
      </c>
    </row>
    <row r="164" spans="1:29" s="141" customFormat="1" ht="30" customHeight="1" x14ac:dyDescent="0.25">
      <c r="A164" s="69" t="s">
        <v>56</v>
      </c>
      <c r="B164" s="69" t="s">
        <v>57</v>
      </c>
      <c r="C164" s="69" t="s">
        <v>58</v>
      </c>
      <c r="D164" s="67" t="s">
        <v>318</v>
      </c>
      <c r="E164" s="67" t="s">
        <v>63</v>
      </c>
      <c r="F164" s="67" t="s">
        <v>325</v>
      </c>
      <c r="G164" s="67" t="s">
        <v>63</v>
      </c>
      <c r="H164" s="220" t="s">
        <v>46</v>
      </c>
      <c r="I164" s="34">
        <v>0</v>
      </c>
      <c r="J164" s="518">
        <v>0</v>
      </c>
      <c r="K164" s="518">
        <v>0</v>
      </c>
      <c r="L164" s="518">
        <v>0</v>
      </c>
      <c r="M164" s="518" t="str">
        <v>Other</v>
      </c>
      <c r="N164" s="519" t="str">
        <v>Other</v>
      </c>
      <c r="O164" s="22">
        <v>0</v>
      </c>
      <c r="P164" s="145">
        <v>0</v>
      </c>
      <c r="Q164" s="145" t="s">
        <v>49</v>
      </c>
      <c r="R164" s="496" t="s">
        <v>47</v>
      </c>
      <c r="S164" s="73">
        <v>0</v>
      </c>
      <c r="T164" s="67">
        <v>0</v>
      </c>
      <c r="U164" s="67">
        <v>0</v>
      </c>
      <c r="V164" s="67">
        <v>0</v>
      </c>
      <c r="W164" s="214">
        <v>0</v>
      </c>
      <c r="X164" s="73">
        <v>0</v>
      </c>
      <c r="Y164" s="67">
        <v>0</v>
      </c>
      <c r="Z164" s="214">
        <v>0</v>
      </c>
      <c r="AA164" s="73">
        <v>0</v>
      </c>
      <c r="AB164" s="214">
        <v>0</v>
      </c>
      <c r="AC164" s="214" t="s">
        <v>48</v>
      </c>
    </row>
    <row r="165" spans="1:29" s="141" customFormat="1" ht="30" customHeight="1" x14ac:dyDescent="0.25">
      <c r="A165" s="69" t="s">
        <v>56</v>
      </c>
      <c r="B165" s="69" t="s">
        <v>57</v>
      </c>
      <c r="C165" s="69" t="s">
        <v>58</v>
      </c>
      <c r="D165" s="67" t="s">
        <v>318</v>
      </c>
      <c r="E165" s="67" t="s">
        <v>63</v>
      </c>
      <c r="F165" s="67" t="s">
        <v>326</v>
      </c>
      <c r="G165" s="67" t="s">
        <v>63</v>
      </c>
      <c r="H165" s="220" t="s">
        <v>46</v>
      </c>
      <c r="I165" s="34">
        <v>0</v>
      </c>
      <c r="J165" s="518">
        <v>0</v>
      </c>
      <c r="K165" s="518">
        <v>0</v>
      </c>
      <c r="L165" s="518">
        <v>0</v>
      </c>
      <c r="M165" s="518" t="str">
        <v>Other</v>
      </c>
      <c r="N165" s="519" t="str">
        <v>Other</v>
      </c>
      <c r="O165" s="22">
        <v>0</v>
      </c>
      <c r="P165" s="145">
        <v>0</v>
      </c>
      <c r="Q165" s="145" t="s">
        <v>49</v>
      </c>
      <c r="R165" s="496" t="s">
        <v>47</v>
      </c>
      <c r="S165" s="73">
        <v>0</v>
      </c>
      <c r="T165" s="67">
        <v>0</v>
      </c>
      <c r="U165" s="67">
        <v>0</v>
      </c>
      <c r="V165" s="67">
        <v>0</v>
      </c>
      <c r="W165" s="214">
        <v>0</v>
      </c>
      <c r="X165" s="73">
        <v>0</v>
      </c>
      <c r="Y165" s="67">
        <v>0</v>
      </c>
      <c r="Z165" s="214">
        <v>0</v>
      </c>
      <c r="AA165" s="73">
        <v>0</v>
      </c>
      <c r="AB165" s="214">
        <v>0</v>
      </c>
      <c r="AC165" s="214" t="s">
        <v>48</v>
      </c>
    </row>
    <row r="166" spans="1:29" s="141" customFormat="1" ht="30" customHeight="1" x14ac:dyDescent="0.25">
      <c r="A166" s="69" t="s">
        <v>56</v>
      </c>
      <c r="B166" s="69" t="s">
        <v>57</v>
      </c>
      <c r="C166" s="69" t="s">
        <v>58</v>
      </c>
      <c r="D166" s="67" t="s">
        <v>318</v>
      </c>
      <c r="E166" s="67" t="s">
        <v>63</v>
      </c>
      <c r="F166" s="67" t="s">
        <v>327</v>
      </c>
      <c r="G166" s="67" t="s">
        <v>63</v>
      </c>
      <c r="H166" s="220" t="s">
        <v>46</v>
      </c>
      <c r="I166" s="34">
        <v>0</v>
      </c>
      <c r="J166" s="518">
        <v>0</v>
      </c>
      <c r="K166" s="518">
        <v>0</v>
      </c>
      <c r="L166" s="518">
        <v>0</v>
      </c>
      <c r="M166" s="518" t="str">
        <v>Other</v>
      </c>
      <c r="N166" s="519" t="str">
        <v>Other</v>
      </c>
      <c r="O166" s="22">
        <v>0</v>
      </c>
      <c r="P166" s="145">
        <v>0</v>
      </c>
      <c r="Q166" s="145" t="s">
        <v>49</v>
      </c>
      <c r="R166" s="496" t="s">
        <v>47</v>
      </c>
      <c r="S166" s="73">
        <v>0</v>
      </c>
      <c r="T166" s="67">
        <v>0</v>
      </c>
      <c r="U166" s="67">
        <v>0</v>
      </c>
      <c r="V166" s="67">
        <v>0</v>
      </c>
      <c r="W166" s="214">
        <v>0</v>
      </c>
      <c r="X166" s="73">
        <v>0</v>
      </c>
      <c r="Y166" s="67">
        <v>0</v>
      </c>
      <c r="Z166" s="214">
        <v>0</v>
      </c>
      <c r="AA166" s="73">
        <v>0</v>
      </c>
      <c r="AB166" s="214">
        <v>0</v>
      </c>
      <c r="AC166" s="214" t="s">
        <v>48</v>
      </c>
    </row>
    <row r="167" spans="1:29" s="141" customFormat="1" ht="30" customHeight="1" x14ac:dyDescent="0.25">
      <c r="A167" s="69" t="s">
        <v>56</v>
      </c>
      <c r="B167" s="69" t="s">
        <v>57</v>
      </c>
      <c r="C167" s="69" t="s">
        <v>58</v>
      </c>
      <c r="D167" s="67" t="s">
        <v>318</v>
      </c>
      <c r="E167" s="67" t="s">
        <v>63</v>
      </c>
      <c r="F167" s="67" t="s">
        <v>328</v>
      </c>
      <c r="G167" s="67" t="s">
        <v>63</v>
      </c>
      <c r="H167" s="220" t="s">
        <v>46</v>
      </c>
      <c r="I167" s="34">
        <v>0</v>
      </c>
      <c r="J167" s="518">
        <v>0</v>
      </c>
      <c r="K167" s="518">
        <v>0</v>
      </c>
      <c r="L167" s="518">
        <v>0</v>
      </c>
      <c r="M167" s="518" t="str">
        <v>Other</v>
      </c>
      <c r="N167" s="519" t="str">
        <v>Other</v>
      </c>
      <c r="O167" s="22">
        <v>0</v>
      </c>
      <c r="P167" s="145">
        <v>0</v>
      </c>
      <c r="Q167" s="145" t="s">
        <v>49</v>
      </c>
      <c r="R167" s="496" t="s">
        <v>47</v>
      </c>
      <c r="S167" s="73">
        <v>0</v>
      </c>
      <c r="T167" s="67">
        <v>0</v>
      </c>
      <c r="U167" s="67">
        <v>0</v>
      </c>
      <c r="V167" s="67">
        <v>0</v>
      </c>
      <c r="W167" s="214">
        <v>0</v>
      </c>
      <c r="X167" s="73">
        <v>0</v>
      </c>
      <c r="Y167" s="67">
        <v>0</v>
      </c>
      <c r="Z167" s="214">
        <v>0</v>
      </c>
      <c r="AA167" s="73">
        <v>0</v>
      </c>
      <c r="AB167" s="214">
        <v>0</v>
      </c>
      <c r="AC167" s="214" t="s">
        <v>48</v>
      </c>
    </row>
    <row r="168" spans="1:29" s="141" customFormat="1" ht="30" customHeight="1" x14ac:dyDescent="0.25">
      <c r="A168" s="69" t="s">
        <v>56</v>
      </c>
      <c r="B168" s="69" t="s">
        <v>57</v>
      </c>
      <c r="C168" s="69" t="s">
        <v>58</v>
      </c>
      <c r="D168" s="67" t="s">
        <v>318</v>
      </c>
      <c r="E168" s="67" t="s">
        <v>63</v>
      </c>
      <c r="F168" s="67" t="s">
        <v>329</v>
      </c>
      <c r="G168" s="67" t="s">
        <v>323</v>
      </c>
      <c r="H168" s="220" t="s">
        <v>46</v>
      </c>
      <c r="I168" s="34">
        <v>0</v>
      </c>
      <c r="J168" s="518">
        <v>0</v>
      </c>
      <c r="K168" s="518">
        <v>0</v>
      </c>
      <c r="L168" s="518">
        <v>0</v>
      </c>
      <c r="M168" s="518" t="str">
        <v>Other</v>
      </c>
      <c r="N168" s="519" t="str">
        <v>Other</v>
      </c>
      <c r="O168" s="22">
        <v>0</v>
      </c>
      <c r="P168" s="145">
        <v>0</v>
      </c>
      <c r="Q168" s="145" t="s">
        <v>49</v>
      </c>
      <c r="R168" s="496" t="s">
        <v>47</v>
      </c>
      <c r="S168" s="73">
        <v>0</v>
      </c>
      <c r="T168" s="67">
        <v>0</v>
      </c>
      <c r="U168" s="67">
        <v>0</v>
      </c>
      <c r="V168" s="67">
        <v>0</v>
      </c>
      <c r="W168" s="214">
        <v>0</v>
      </c>
      <c r="X168" s="73">
        <v>0</v>
      </c>
      <c r="Y168" s="67">
        <v>0</v>
      </c>
      <c r="Z168" s="214">
        <v>0</v>
      </c>
      <c r="AA168" s="73">
        <v>0</v>
      </c>
      <c r="AB168" s="214">
        <v>0</v>
      </c>
      <c r="AC168" s="214" t="s">
        <v>48</v>
      </c>
    </row>
    <row r="169" spans="1:29" s="141" customFormat="1" ht="30" customHeight="1" x14ac:dyDescent="0.25">
      <c r="A169" s="69" t="s">
        <v>56</v>
      </c>
      <c r="B169" s="69" t="s">
        <v>57</v>
      </c>
      <c r="C169" s="69" t="s">
        <v>58</v>
      </c>
      <c r="D169" s="67" t="s">
        <v>318</v>
      </c>
      <c r="E169" s="67" t="s">
        <v>63</v>
      </c>
      <c r="F169" s="67" t="s">
        <v>330</v>
      </c>
      <c r="G169" s="67" t="s">
        <v>63</v>
      </c>
      <c r="H169" s="220" t="s">
        <v>46</v>
      </c>
      <c r="I169" s="34">
        <v>0</v>
      </c>
      <c r="J169" s="518">
        <v>0</v>
      </c>
      <c r="K169" s="518">
        <v>0</v>
      </c>
      <c r="L169" s="518">
        <v>0</v>
      </c>
      <c r="M169" s="518" t="str">
        <v>Other</v>
      </c>
      <c r="N169" s="519" t="str">
        <v>Other</v>
      </c>
      <c r="O169" s="22">
        <v>0</v>
      </c>
      <c r="P169" s="145">
        <v>0</v>
      </c>
      <c r="Q169" s="145" t="s">
        <v>49</v>
      </c>
      <c r="R169" s="496" t="s">
        <v>47</v>
      </c>
      <c r="S169" s="73">
        <v>0</v>
      </c>
      <c r="T169" s="67">
        <v>0</v>
      </c>
      <c r="U169" s="67">
        <v>0</v>
      </c>
      <c r="V169" s="67">
        <v>0</v>
      </c>
      <c r="W169" s="214">
        <v>0</v>
      </c>
      <c r="X169" s="73">
        <v>0</v>
      </c>
      <c r="Y169" s="67">
        <v>0</v>
      </c>
      <c r="Z169" s="214">
        <v>0</v>
      </c>
      <c r="AA169" s="73">
        <v>0</v>
      </c>
      <c r="AB169" s="214">
        <v>0</v>
      </c>
      <c r="AC169" s="214" t="s">
        <v>48</v>
      </c>
    </row>
    <row r="170" spans="1:29" s="141" customFormat="1" ht="30" customHeight="1" x14ac:dyDescent="0.25">
      <c r="A170" s="69" t="s">
        <v>56</v>
      </c>
      <c r="B170" s="69" t="s">
        <v>57</v>
      </c>
      <c r="C170" s="69" t="s">
        <v>58</v>
      </c>
      <c r="D170" s="67" t="s">
        <v>331</v>
      </c>
      <c r="E170" s="67" t="s">
        <v>63</v>
      </c>
      <c r="F170" s="67" t="s">
        <v>332</v>
      </c>
      <c r="G170" s="67" t="s">
        <v>333</v>
      </c>
      <c r="H170" s="220" t="s">
        <v>46</v>
      </c>
      <c r="I170" s="34">
        <v>0</v>
      </c>
      <c r="J170" s="518">
        <v>0</v>
      </c>
      <c r="K170" s="518">
        <v>0</v>
      </c>
      <c r="L170" s="518">
        <v>0</v>
      </c>
      <c r="M170" s="518" t="str">
        <v>Other</v>
      </c>
      <c r="N170" s="519" t="str">
        <v>Other</v>
      </c>
      <c r="O170" s="22">
        <v>0</v>
      </c>
      <c r="P170" s="145">
        <v>0</v>
      </c>
      <c r="Q170" s="145" t="s">
        <v>49</v>
      </c>
      <c r="R170" s="496" t="s">
        <v>47</v>
      </c>
      <c r="S170" s="73">
        <v>0</v>
      </c>
      <c r="T170" s="67">
        <v>0</v>
      </c>
      <c r="U170" s="67">
        <v>0</v>
      </c>
      <c r="V170" s="67">
        <v>0</v>
      </c>
      <c r="W170" s="214">
        <v>0</v>
      </c>
      <c r="X170" s="73">
        <v>0</v>
      </c>
      <c r="Y170" s="67">
        <v>0</v>
      </c>
      <c r="Z170" s="214">
        <v>0</v>
      </c>
      <c r="AA170" s="73">
        <v>0</v>
      </c>
      <c r="AB170" s="214">
        <v>0</v>
      </c>
      <c r="AC170" s="214" t="s">
        <v>48</v>
      </c>
    </row>
    <row r="171" spans="1:29" s="141" customFormat="1" ht="30" customHeight="1" x14ac:dyDescent="0.25">
      <c r="A171" s="69" t="s">
        <v>56</v>
      </c>
      <c r="B171" s="69" t="s">
        <v>57</v>
      </c>
      <c r="C171" s="69" t="s">
        <v>58</v>
      </c>
      <c r="D171" s="67" t="s">
        <v>331</v>
      </c>
      <c r="E171" s="67" t="s">
        <v>63</v>
      </c>
      <c r="F171" s="67" t="s">
        <v>334</v>
      </c>
      <c r="G171" s="67" t="s">
        <v>63</v>
      </c>
      <c r="H171" s="220" t="s">
        <v>46</v>
      </c>
      <c r="I171" s="34">
        <v>0</v>
      </c>
      <c r="J171" s="518">
        <v>0</v>
      </c>
      <c r="K171" s="518">
        <v>0</v>
      </c>
      <c r="L171" s="518">
        <v>0</v>
      </c>
      <c r="M171" s="518" t="str">
        <v>Other</v>
      </c>
      <c r="N171" s="519" t="str">
        <v>Other</v>
      </c>
      <c r="O171" s="22">
        <v>0</v>
      </c>
      <c r="P171" s="145">
        <v>0</v>
      </c>
      <c r="Q171" s="145" t="s">
        <v>49</v>
      </c>
      <c r="R171" s="496" t="s">
        <v>47</v>
      </c>
      <c r="S171" s="73">
        <v>0</v>
      </c>
      <c r="T171" s="67">
        <v>0</v>
      </c>
      <c r="U171" s="67">
        <v>0</v>
      </c>
      <c r="V171" s="67">
        <v>0</v>
      </c>
      <c r="W171" s="214">
        <v>0</v>
      </c>
      <c r="X171" s="73">
        <v>0</v>
      </c>
      <c r="Y171" s="67">
        <v>0</v>
      </c>
      <c r="Z171" s="214">
        <v>0</v>
      </c>
      <c r="AA171" s="73">
        <v>0</v>
      </c>
      <c r="AB171" s="214">
        <v>0</v>
      </c>
      <c r="AC171" s="214" t="s">
        <v>48</v>
      </c>
    </row>
    <row r="172" spans="1:29" s="141" customFormat="1" ht="30" customHeight="1" x14ac:dyDescent="0.25">
      <c r="A172" s="69" t="s">
        <v>56</v>
      </c>
      <c r="B172" s="69" t="s">
        <v>57</v>
      </c>
      <c r="C172" s="69" t="s">
        <v>58</v>
      </c>
      <c r="D172" s="67" t="s">
        <v>335</v>
      </c>
      <c r="E172" s="67" t="s">
        <v>63</v>
      </c>
      <c r="F172" s="67" t="s">
        <v>336</v>
      </c>
      <c r="G172" s="67" t="s">
        <v>63</v>
      </c>
      <c r="H172" s="220" t="s">
        <v>46</v>
      </c>
      <c r="I172" s="34">
        <v>0</v>
      </c>
      <c r="J172" s="518">
        <v>0</v>
      </c>
      <c r="K172" s="518">
        <v>0</v>
      </c>
      <c r="L172" s="518">
        <v>0</v>
      </c>
      <c r="M172" s="518" t="str">
        <v>Other</v>
      </c>
      <c r="N172" s="519" t="str">
        <v>Other</v>
      </c>
      <c r="O172" s="22">
        <v>0</v>
      </c>
      <c r="P172" s="145">
        <v>0</v>
      </c>
      <c r="Q172" s="145" t="s">
        <v>49</v>
      </c>
      <c r="R172" s="496" t="s">
        <v>47</v>
      </c>
      <c r="S172" s="73">
        <v>0</v>
      </c>
      <c r="T172" s="67">
        <v>0</v>
      </c>
      <c r="U172" s="67">
        <v>0</v>
      </c>
      <c r="V172" s="67">
        <v>0</v>
      </c>
      <c r="W172" s="214">
        <v>0</v>
      </c>
      <c r="X172" s="73">
        <v>0</v>
      </c>
      <c r="Y172" s="67">
        <v>0</v>
      </c>
      <c r="Z172" s="214">
        <v>0</v>
      </c>
      <c r="AA172" s="73">
        <v>0</v>
      </c>
      <c r="AB172" s="214">
        <v>0</v>
      </c>
      <c r="AC172" s="214" t="s">
        <v>48</v>
      </c>
    </row>
    <row r="173" spans="1:29" s="141" customFormat="1" ht="30" customHeight="1" x14ac:dyDescent="0.25">
      <c r="A173" s="69" t="s">
        <v>56</v>
      </c>
      <c r="B173" s="69" t="s">
        <v>57</v>
      </c>
      <c r="C173" s="69" t="s">
        <v>58</v>
      </c>
      <c r="D173" s="67" t="s">
        <v>335</v>
      </c>
      <c r="E173" s="67" t="s">
        <v>63</v>
      </c>
      <c r="F173" s="67" t="s">
        <v>337</v>
      </c>
      <c r="G173" s="67" t="s">
        <v>63</v>
      </c>
      <c r="H173" s="220" t="s">
        <v>46</v>
      </c>
      <c r="I173" s="34">
        <v>0</v>
      </c>
      <c r="J173" s="518">
        <v>0</v>
      </c>
      <c r="K173" s="518">
        <v>0</v>
      </c>
      <c r="L173" s="518">
        <v>0</v>
      </c>
      <c r="M173" s="518" t="str">
        <v>Other</v>
      </c>
      <c r="N173" s="519" t="str">
        <v>Other</v>
      </c>
      <c r="O173" s="22">
        <v>0</v>
      </c>
      <c r="P173" s="145">
        <v>0</v>
      </c>
      <c r="Q173" s="145" t="s">
        <v>49</v>
      </c>
      <c r="R173" s="496" t="s">
        <v>47</v>
      </c>
      <c r="S173" s="73">
        <v>0</v>
      </c>
      <c r="T173" s="67">
        <v>0</v>
      </c>
      <c r="U173" s="67">
        <v>0</v>
      </c>
      <c r="V173" s="67">
        <v>0</v>
      </c>
      <c r="W173" s="214">
        <v>0</v>
      </c>
      <c r="X173" s="73">
        <v>0</v>
      </c>
      <c r="Y173" s="67">
        <v>0</v>
      </c>
      <c r="Z173" s="214">
        <v>0</v>
      </c>
      <c r="AA173" s="73">
        <v>0</v>
      </c>
      <c r="AB173" s="214">
        <v>0</v>
      </c>
      <c r="AC173" s="214" t="s">
        <v>48</v>
      </c>
    </row>
    <row r="174" spans="1:29" s="141" customFormat="1" ht="30" customHeight="1" x14ac:dyDescent="0.25">
      <c r="A174" s="69" t="s">
        <v>56</v>
      </c>
      <c r="B174" s="69" t="s">
        <v>57</v>
      </c>
      <c r="C174" s="69" t="s">
        <v>58</v>
      </c>
      <c r="D174" s="67" t="s">
        <v>335</v>
      </c>
      <c r="E174" s="67" t="s">
        <v>63</v>
      </c>
      <c r="F174" s="67" t="s">
        <v>338</v>
      </c>
      <c r="G174" s="67" t="s">
        <v>63</v>
      </c>
      <c r="H174" s="220" t="s">
        <v>46</v>
      </c>
      <c r="I174" s="34">
        <v>0</v>
      </c>
      <c r="J174" s="518">
        <v>0</v>
      </c>
      <c r="K174" s="518">
        <v>0</v>
      </c>
      <c r="L174" s="518">
        <v>0</v>
      </c>
      <c r="M174" s="518" t="str">
        <v>Other</v>
      </c>
      <c r="N174" s="519" t="str">
        <v>Other</v>
      </c>
      <c r="O174" s="22">
        <v>0</v>
      </c>
      <c r="P174" s="145">
        <v>0</v>
      </c>
      <c r="Q174" s="145" t="s">
        <v>49</v>
      </c>
      <c r="R174" s="496" t="s">
        <v>47</v>
      </c>
      <c r="S174" s="73">
        <v>0</v>
      </c>
      <c r="T174" s="67">
        <v>0</v>
      </c>
      <c r="U174" s="67">
        <v>0</v>
      </c>
      <c r="V174" s="67">
        <v>0</v>
      </c>
      <c r="W174" s="214">
        <v>0</v>
      </c>
      <c r="X174" s="73">
        <v>0</v>
      </c>
      <c r="Y174" s="67">
        <v>0</v>
      </c>
      <c r="Z174" s="214">
        <v>0</v>
      </c>
      <c r="AA174" s="73">
        <v>0</v>
      </c>
      <c r="AB174" s="214">
        <v>0</v>
      </c>
      <c r="AC174" s="214" t="s">
        <v>48</v>
      </c>
    </row>
    <row r="175" spans="1:29" s="141" customFormat="1" ht="30" customHeight="1" x14ac:dyDescent="0.25">
      <c r="A175" s="69" t="s">
        <v>56</v>
      </c>
      <c r="B175" s="69" t="s">
        <v>57</v>
      </c>
      <c r="C175" s="69" t="s">
        <v>58</v>
      </c>
      <c r="D175" s="67" t="s">
        <v>335</v>
      </c>
      <c r="E175" s="67" t="s">
        <v>63</v>
      </c>
      <c r="F175" s="67" t="s">
        <v>339</v>
      </c>
      <c r="G175" s="67" t="s">
        <v>189</v>
      </c>
      <c r="H175" s="220" t="s">
        <v>46</v>
      </c>
      <c r="I175" s="34">
        <v>0</v>
      </c>
      <c r="J175" s="518">
        <v>0</v>
      </c>
      <c r="K175" s="518">
        <v>0</v>
      </c>
      <c r="L175" s="518">
        <v>0</v>
      </c>
      <c r="M175" s="518" t="str">
        <v>Other</v>
      </c>
      <c r="N175" s="519" t="str">
        <v>Other</v>
      </c>
      <c r="O175" s="22">
        <v>0</v>
      </c>
      <c r="P175" s="145">
        <v>0</v>
      </c>
      <c r="Q175" s="145" t="s">
        <v>49</v>
      </c>
      <c r="R175" s="496" t="s">
        <v>47</v>
      </c>
      <c r="S175" s="73">
        <v>0</v>
      </c>
      <c r="T175" s="67">
        <v>0</v>
      </c>
      <c r="U175" s="67">
        <v>0</v>
      </c>
      <c r="V175" s="67">
        <v>0</v>
      </c>
      <c r="W175" s="214">
        <v>0</v>
      </c>
      <c r="X175" s="73">
        <v>0</v>
      </c>
      <c r="Y175" s="67">
        <v>0</v>
      </c>
      <c r="Z175" s="214">
        <v>0</v>
      </c>
      <c r="AA175" s="73">
        <v>0</v>
      </c>
      <c r="AB175" s="214">
        <v>0</v>
      </c>
      <c r="AC175" s="214" t="s">
        <v>48</v>
      </c>
    </row>
    <row r="176" spans="1:29" s="141" customFormat="1" ht="30" customHeight="1" x14ac:dyDescent="0.25">
      <c r="A176" s="69" t="s">
        <v>56</v>
      </c>
      <c r="B176" s="69" t="s">
        <v>57</v>
      </c>
      <c r="C176" s="69" t="s">
        <v>58</v>
      </c>
      <c r="D176" s="67" t="s">
        <v>335</v>
      </c>
      <c r="E176" s="67" t="s">
        <v>63</v>
      </c>
      <c r="F176" s="67" t="s">
        <v>340</v>
      </c>
      <c r="G176" s="67" t="s">
        <v>214</v>
      </c>
      <c r="H176" s="220" t="s">
        <v>46</v>
      </c>
      <c r="I176" s="34">
        <v>0</v>
      </c>
      <c r="J176" s="518">
        <v>0</v>
      </c>
      <c r="K176" s="518">
        <v>0</v>
      </c>
      <c r="L176" s="518">
        <v>0</v>
      </c>
      <c r="M176" s="518" t="str">
        <v>Other</v>
      </c>
      <c r="N176" s="519" t="str">
        <v>Other</v>
      </c>
      <c r="O176" s="22">
        <v>0</v>
      </c>
      <c r="P176" s="145">
        <v>0</v>
      </c>
      <c r="Q176" s="145" t="s">
        <v>49</v>
      </c>
      <c r="R176" s="496" t="s">
        <v>47</v>
      </c>
      <c r="S176" s="73">
        <v>0</v>
      </c>
      <c r="T176" s="67">
        <v>0</v>
      </c>
      <c r="U176" s="67">
        <v>0</v>
      </c>
      <c r="V176" s="67">
        <v>0</v>
      </c>
      <c r="W176" s="214">
        <v>0</v>
      </c>
      <c r="X176" s="73">
        <v>0</v>
      </c>
      <c r="Y176" s="67">
        <v>0</v>
      </c>
      <c r="Z176" s="214">
        <v>0</v>
      </c>
      <c r="AA176" s="73">
        <v>0</v>
      </c>
      <c r="AB176" s="214">
        <v>0</v>
      </c>
      <c r="AC176" s="214" t="s">
        <v>48</v>
      </c>
    </row>
    <row r="177" spans="1:29" s="141" customFormat="1" ht="30" customHeight="1" x14ac:dyDescent="0.25">
      <c r="A177" s="69" t="s">
        <v>56</v>
      </c>
      <c r="B177" s="69" t="s">
        <v>57</v>
      </c>
      <c r="C177" s="69" t="s">
        <v>58</v>
      </c>
      <c r="D177" s="67" t="s">
        <v>341</v>
      </c>
      <c r="E177" s="67" t="s">
        <v>63</v>
      </c>
      <c r="F177" s="67" t="s">
        <v>342</v>
      </c>
      <c r="G177" s="67" t="s">
        <v>63</v>
      </c>
      <c r="H177" s="220" t="s">
        <v>46</v>
      </c>
      <c r="I177" s="34">
        <v>0</v>
      </c>
      <c r="J177" s="518">
        <v>0</v>
      </c>
      <c r="K177" s="518">
        <v>0</v>
      </c>
      <c r="L177" s="518">
        <v>0</v>
      </c>
      <c r="M177" s="518" t="str">
        <v>Other</v>
      </c>
      <c r="N177" s="519" t="str">
        <v>Other</v>
      </c>
      <c r="O177" s="22" t="s">
        <v>48</v>
      </c>
      <c r="P177" s="145" t="s">
        <v>48</v>
      </c>
      <c r="Q177" s="145" t="s">
        <v>49</v>
      </c>
      <c r="R177" s="496" t="s">
        <v>47</v>
      </c>
      <c r="S177" s="73">
        <v>0</v>
      </c>
      <c r="T177" s="67">
        <v>0</v>
      </c>
      <c r="U177" s="67">
        <v>0</v>
      </c>
      <c r="V177" s="67">
        <v>0</v>
      </c>
      <c r="W177" s="214">
        <v>0</v>
      </c>
      <c r="X177" s="73">
        <v>0</v>
      </c>
      <c r="Y177" s="67">
        <v>0</v>
      </c>
      <c r="Z177" s="214">
        <v>0</v>
      </c>
      <c r="AA177" s="73">
        <v>0</v>
      </c>
      <c r="AB177" s="214">
        <v>0</v>
      </c>
      <c r="AC177" s="214" t="s">
        <v>48</v>
      </c>
    </row>
    <row r="178" spans="1:29" s="141" customFormat="1" ht="30" customHeight="1" x14ac:dyDescent="0.25">
      <c r="A178" s="69" t="s">
        <v>56</v>
      </c>
      <c r="B178" s="69" t="s">
        <v>57</v>
      </c>
      <c r="C178" s="69" t="s">
        <v>58</v>
      </c>
      <c r="D178" s="67" t="s">
        <v>341</v>
      </c>
      <c r="E178" s="67" t="s">
        <v>63</v>
      </c>
      <c r="F178" s="67" t="s">
        <v>343</v>
      </c>
      <c r="G178" s="67" t="s">
        <v>63</v>
      </c>
      <c r="H178" s="220" t="s">
        <v>46</v>
      </c>
      <c r="I178" s="34">
        <v>0</v>
      </c>
      <c r="J178" s="518">
        <v>0</v>
      </c>
      <c r="K178" s="518">
        <v>0</v>
      </c>
      <c r="L178" s="518">
        <v>0</v>
      </c>
      <c r="M178" s="518" t="str">
        <v>Other</v>
      </c>
      <c r="N178" s="519" t="str">
        <v>Other</v>
      </c>
      <c r="O178" s="22">
        <v>0</v>
      </c>
      <c r="P178" s="145">
        <v>0</v>
      </c>
      <c r="Q178" s="145" t="s">
        <v>49</v>
      </c>
      <c r="R178" s="496" t="s">
        <v>47</v>
      </c>
      <c r="S178" s="73">
        <v>0</v>
      </c>
      <c r="T178" s="67">
        <v>0</v>
      </c>
      <c r="U178" s="67">
        <v>0</v>
      </c>
      <c r="V178" s="67">
        <v>0</v>
      </c>
      <c r="W178" s="214">
        <v>0</v>
      </c>
      <c r="X178" s="73">
        <v>0</v>
      </c>
      <c r="Y178" s="67">
        <v>0</v>
      </c>
      <c r="Z178" s="214">
        <v>0</v>
      </c>
      <c r="AA178" s="73">
        <v>0</v>
      </c>
      <c r="AB178" s="214">
        <v>0</v>
      </c>
      <c r="AC178" s="214" t="s">
        <v>48</v>
      </c>
    </row>
    <row r="179" spans="1:29" s="141" customFormat="1" ht="30" customHeight="1" x14ac:dyDescent="0.25">
      <c r="A179" s="69" t="s">
        <v>56</v>
      </c>
      <c r="B179" s="69" t="s">
        <v>57</v>
      </c>
      <c r="C179" s="69" t="s">
        <v>58</v>
      </c>
      <c r="D179" s="67" t="s">
        <v>341</v>
      </c>
      <c r="E179" s="67" t="s">
        <v>63</v>
      </c>
      <c r="F179" s="67" t="s">
        <v>344</v>
      </c>
      <c r="G179" s="67" t="s">
        <v>63</v>
      </c>
      <c r="H179" s="220" t="s">
        <v>46</v>
      </c>
      <c r="I179" s="34">
        <v>0</v>
      </c>
      <c r="J179" s="518">
        <v>0</v>
      </c>
      <c r="K179" s="518">
        <v>0</v>
      </c>
      <c r="L179" s="518">
        <v>0</v>
      </c>
      <c r="M179" s="518" t="str">
        <v>Other</v>
      </c>
      <c r="N179" s="519" t="str">
        <v>Other</v>
      </c>
      <c r="O179" s="22">
        <v>0</v>
      </c>
      <c r="P179" s="145">
        <v>0</v>
      </c>
      <c r="Q179" s="145" t="s">
        <v>49</v>
      </c>
      <c r="R179" s="496" t="s">
        <v>47</v>
      </c>
      <c r="S179" s="73">
        <v>0</v>
      </c>
      <c r="T179" s="67">
        <v>0</v>
      </c>
      <c r="U179" s="67">
        <v>0</v>
      </c>
      <c r="V179" s="67">
        <v>0</v>
      </c>
      <c r="W179" s="214">
        <v>0</v>
      </c>
      <c r="X179" s="73">
        <v>0</v>
      </c>
      <c r="Y179" s="67">
        <v>0</v>
      </c>
      <c r="Z179" s="214">
        <v>0</v>
      </c>
      <c r="AA179" s="73">
        <v>0</v>
      </c>
      <c r="AB179" s="214">
        <v>0</v>
      </c>
      <c r="AC179" s="214" t="s">
        <v>48</v>
      </c>
    </row>
    <row r="180" spans="1:29" s="141" customFormat="1" ht="30" customHeight="1" x14ac:dyDescent="0.25">
      <c r="A180" s="69" t="s">
        <v>56</v>
      </c>
      <c r="B180" s="69" t="s">
        <v>57</v>
      </c>
      <c r="C180" s="69" t="s">
        <v>58</v>
      </c>
      <c r="D180" s="67" t="s">
        <v>341</v>
      </c>
      <c r="E180" s="67" t="s">
        <v>63</v>
      </c>
      <c r="F180" s="67" t="s">
        <v>345</v>
      </c>
      <c r="G180" s="67" t="s">
        <v>63</v>
      </c>
      <c r="H180" s="220" t="s">
        <v>46</v>
      </c>
      <c r="I180" s="34">
        <v>0</v>
      </c>
      <c r="J180" s="518">
        <v>0</v>
      </c>
      <c r="K180" s="518">
        <v>0</v>
      </c>
      <c r="L180" s="518">
        <v>0</v>
      </c>
      <c r="M180" s="518" t="str">
        <v>Other</v>
      </c>
      <c r="N180" s="519" t="str">
        <v>Other</v>
      </c>
      <c r="O180" s="22">
        <v>0</v>
      </c>
      <c r="P180" s="145">
        <v>0</v>
      </c>
      <c r="Q180" s="145" t="s">
        <v>49</v>
      </c>
      <c r="R180" s="496" t="s">
        <v>47</v>
      </c>
      <c r="S180" s="73">
        <v>0</v>
      </c>
      <c r="T180" s="67">
        <v>0</v>
      </c>
      <c r="U180" s="67">
        <v>0</v>
      </c>
      <c r="V180" s="67">
        <v>0</v>
      </c>
      <c r="W180" s="214">
        <v>0</v>
      </c>
      <c r="X180" s="73">
        <v>0</v>
      </c>
      <c r="Y180" s="67">
        <v>0</v>
      </c>
      <c r="Z180" s="214">
        <v>0</v>
      </c>
      <c r="AA180" s="73">
        <v>0</v>
      </c>
      <c r="AB180" s="214">
        <v>0</v>
      </c>
      <c r="AC180" s="214" t="s">
        <v>48</v>
      </c>
    </row>
    <row r="181" spans="1:29" s="141" customFormat="1" ht="30" customHeight="1" x14ac:dyDescent="0.25">
      <c r="A181" s="69" t="s">
        <v>56</v>
      </c>
      <c r="B181" s="69" t="s">
        <v>57</v>
      </c>
      <c r="C181" s="69" t="s">
        <v>58</v>
      </c>
      <c r="D181" s="67" t="s">
        <v>341</v>
      </c>
      <c r="E181" s="67" t="s">
        <v>63</v>
      </c>
      <c r="F181" s="67" t="s">
        <v>346</v>
      </c>
      <c r="G181" s="67" t="s">
        <v>63</v>
      </c>
      <c r="H181" s="220" t="s">
        <v>46</v>
      </c>
      <c r="I181" s="34">
        <v>0</v>
      </c>
      <c r="J181" s="518">
        <v>0</v>
      </c>
      <c r="K181" s="518">
        <v>0</v>
      </c>
      <c r="L181" s="518">
        <v>0</v>
      </c>
      <c r="M181" s="518" t="str">
        <v>Other</v>
      </c>
      <c r="N181" s="519" t="str">
        <v>Other</v>
      </c>
      <c r="O181" s="22">
        <v>0</v>
      </c>
      <c r="P181" s="145">
        <v>0</v>
      </c>
      <c r="Q181" s="145" t="s">
        <v>49</v>
      </c>
      <c r="R181" s="496" t="s">
        <v>47</v>
      </c>
      <c r="S181" s="73">
        <v>0</v>
      </c>
      <c r="T181" s="67">
        <v>0</v>
      </c>
      <c r="U181" s="67">
        <v>0</v>
      </c>
      <c r="V181" s="67">
        <v>0</v>
      </c>
      <c r="W181" s="214">
        <v>0</v>
      </c>
      <c r="X181" s="73">
        <v>0</v>
      </c>
      <c r="Y181" s="67">
        <v>0</v>
      </c>
      <c r="Z181" s="214">
        <v>0</v>
      </c>
      <c r="AA181" s="73">
        <v>0</v>
      </c>
      <c r="AB181" s="214">
        <v>0</v>
      </c>
      <c r="AC181" s="214" t="s">
        <v>48</v>
      </c>
    </row>
    <row r="182" spans="1:29" s="141" customFormat="1" ht="30" customHeight="1" x14ac:dyDescent="0.25">
      <c r="A182" s="69" t="s">
        <v>56</v>
      </c>
      <c r="B182" s="69" t="s">
        <v>57</v>
      </c>
      <c r="C182" s="69" t="s">
        <v>58</v>
      </c>
      <c r="D182" s="67" t="s">
        <v>341</v>
      </c>
      <c r="E182" s="67" t="s">
        <v>63</v>
      </c>
      <c r="F182" s="67" t="s">
        <v>347</v>
      </c>
      <c r="G182" s="67" t="s">
        <v>63</v>
      </c>
      <c r="H182" s="220" t="s">
        <v>46</v>
      </c>
      <c r="I182" s="34">
        <v>0</v>
      </c>
      <c r="J182" s="518">
        <v>0</v>
      </c>
      <c r="K182" s="518">
        <v>0</v>
      </c>
      <c r="L182" s="518">
        <v>0</v>
      </c>
      <c r="M182" s="518" t="str">
        <v>Other</v>
      </c>
      <c r="N182" s="519" t="str">
        <v>Other</v>
      </c>
      <c r="O182" s="22">
        <v>0</v>
      </c>
      <c r="P182" s="145">
        <v>0</v>
      </c>
      <c r="Q182" s="145" t="s">
        <v>49</v>
      </c>
      <c r="R182" s="496" t="s">
        <v>47</v>
      </c>
      <c r="S182" s="73">
        <v>0</v>
      </c>
      <c r="T182" s="67">
        <v>0</v>
      </c>
      <c r="U182" s="67">
        <v>0</v>
      </c>
      <c r="V182" s="67">
        <v>0</v>
      </c>
      <c r="W182" s="214">
        <v>0</v>
      </c>
      <c r="X182" s="73">
        <v>0</v>
      </c>
      <c r="Y182" s="67">
        <v>0</v>
      </c>
      <c r="Z182" s="214">
        <v>0</v>
      </c>
      <c r="AA182" s="73">
        <v>0</v>
      </c>
      <c r="AB182" s="214">
        <v>0</v>
      </c>
      <c r="AC182" s="214" t="s">
        <v>48</v>
      </c>
    </row>
    <row r="183" spans="1:29" s="141" customFormat="1" ht="30" customHeight="1" x14ac:dyDescent="0.25">
      <c r="A183" s="69" t="s">
        <v>56</v>
      </c>
      <c r="B183" s="69" t="s">
        <v>57</v>
      </c>
      <c r="C183" s="69" t="s">
        <v>58</v>
      </c>
      <c r="D183" s="67" t="s">
        <v>341</v>
      </c>
      <c r="E183" s="67" t="s">
        <v>63</v>
      </c>
      <c r="F183" s="67" t="s">
        <v>348</v>
      </c>
      <c r="G183" s="67" t="s">
        <v>63</v>
      </c>
      <c r="H183" s="220" t="s">
        <v>46</v>
      </c>
      <c r="I183" s="34">
        <v>0</v>
      </c>
      <c r="J183" s="518">
        <v>0</v>
      </c>
      <c r="K183" s="518">
        <v>0</v>
      </c>
      <c r="L183" s="518">
        <v>0</v>
      </c>
      <c r="M183" s="518" t="str">
        <v>Other</v>
      </c>
      <c r="N183" s="519" t="str">
        <v>Other</v>
      </c>
      <c r="O183" s="22">
        <v>0</v>
      </c>
      <c r="P183" s="145">
        <v>0</v>
      </c>
      <c r="Q183" s="145" t="s">
        <v>49</v>
      </c>
      <c r="R183" s="496" t="s">
        <v>47</v>
      </c>
      <c r="S183" s="73">
        <v>0</v>
      </c>
      <c r="T183" s="67">
        <v>0</v>
      </c>
      <c r="U183" s="67">
        <v>0</v>
      </c>
      <c r="V183" s="67">
        <v>0</v>
      </c>
      <c r="W183" s="214">
        <v>0</v>
      </c>
      <c r="X183" s="73">
        <v>0</v>
      </c>
      <c r="Y183" s="67">
        <v>0</v>
      </c>
      <c r="Z183" s="214">
        <v>0</v>
      </c>
      <c r="AA183" s="73">
        <v>0</v>
      </c>
      <c r="AB183" s="214">
        <v>0</v>
      </c>
      <c r="AC183" s="214" t="s">
        <v>48</v>
      </c>
    </row>
    <row r="184" spans="1:29" s="141" customFormat="1" ht="30" customHeight="1" x14ac:dyDescent="0.25">
      <c r="A184" s="69" t="s">
        <v>56</v>
      </c>
      <c r="B184" s="69" t="s">
        <v>57</v>
      </c>
      <c r="C184" s="69" t="s">
        <v>58</v>
      </c>
      <c r="D184" s="67" t="s">
        <v>341</v>
      </c>
      <c r="E184" s="67" t="s">
        <v>63</v>
      </c>
      <c r="F184" s="67" t="s">
        <v>349</v>
      </c>
      <c r="G184" s="67" t="s">
        <v>63</v>
      </c>
      <c r="H184" s="220" t="s">
        <v>46</v>
      </c>
      <c r="I184" s="34">
        <v>0</v>
      </c>
      <c r="J184" s="518">
        <v>0</v>
      </c>
      <c r="K184" s="518">
        <v>0</v>
      </c>
      <c r="L184" s="518">
        <v>0</v>
      </c>
      <c r="M184" s="518" t="str">
        <v>Other</v>
      </c>
      <c r="N184" s="519" t="str">
        <v>Other</v>
      </c>
      <c r="O184" s="22">
        <v>0</v>
      </c>
      <c r="P184" s="145">
        <v>0</v>
      </c>
      <c r="Q184" s="145" t="s">
        <v>49</v>
      </c>
      <c r="R184" s="496" t="s">
        <v>47</v>
      </c>
      <c r="S184" s="73">
        <v>0</v>
      </c>
      <c r="T184" s="67">
        <v>0</v>
      </c>
      <c r="U184" s="67">
        <v>0</v>
      </c>
      <c r="V184" s="67">
        <v>0</v>
      </c>
      <c r="W184" s="214">
        <v>0</v>
      </c>
      <c r="X184" s="73">
        <v>0</v>
      </c>
      <c r="Y184" s="67">
        <v>0</v>
      </c>
      <c r="Z184" s="214">
        <v>0</v>
      </c>
      <c r="AA184" s="73">
        <v>0</v>
      </c>
      <c r="AB184" s="214">
        <v>0</v>
      </c>
      <c r="AC184" s="214" t="s">
        <v>48</v>
      </c>
    </row>
    <row r="185" spans="1:29" s="141" customFormat="1" ht="30" customHeight="1" x14ac:dyDescent="0.25">
      <c r="A185" s="69" t="s">
        <v>56</v>
      </c>
      <c r="B185" s="69" t="s">
        <v>57</v>
      </c>
      <c r="C185" s="69" t="s">
        <v>58</v>
      </c>
      <c r="D185" s="67" t="s">
        <v>341</v>
      </c>
      <c r="E185" s="67" t="s">
        <v>63</v>
      </c>
      <c r="F185" s="67" t="s">
        <v>350</v>
      </c>
      <c r="G185" s="67" t="s">
        <v>63</v>
      </c>
      <c r="H185" s="220" t="s">
        <v>46</v>
      </c>
      <c r="I185" s="34">
        <v>0</v>
      </c>
      <c r="J185" s="518">
        <v>0</v>
      </c>
      <c r="K185" s="518">
        <v>0</v>
      </c>
      <c r="L185" s="518">
        <v>0</v>
      </c>
      <c r="M185" s="518" t="str">
        <v>Other</v>
      </c>
      <c r="N185" s="519" t="str">
        <v>Other</v>
      </c>
      <c r="O185" s="22">
        <v>0</v>
      </c>
      <c r="P185" s="145">
        <v>0</v>
      </c>
      <c r="Q185" s="145" t="s">
        <v>49</v>
      </c>
      <c r="R185" s="496" t="s">
        <v>47</v>
      </c>
      <c r="S185" s="73">
        <v>0</v>
      </c>
      <c r="T185" s="67">
        <v>0</v>
      </c>
      <c r="U185" s="67">
        <v>0</v>
      </c>
      <c r="V185" s="67">
        <v>0</v>
      </c>
      <c r="W185" s="214">
        <v>0</v>
      </c>
      <c r="X185" s="73">
        <v>0</v>
      </c>
      <c r="Y185" s="67">
        <v>0</v>
      </c>
      <c r="Z185" s="214">
        <v>0</v>
      </c>
      <c r="AA185" s="73">
        <v>0</v>
      </c>
      <c r="AB185" s="214">
        <v>0</v>
      </c>
      <c r="AC185" s="214" t="s">
        <v>48</v>
      </c>
    </row>
    <row r="186" spans="1:29" s="141" customFormat="1" ht="30" customHeight="1" x14ac:dyDescent="0.25">
      <c r="A186" s="69" t="s">
        <v>56</v>
      </c>
      <c r="B186" s="69" t="s">
        <v>57</v>
      </c>
      <c r="C186" s="69" t="s">
        <v>58</v>
      </c>
      <c r="D186" s="67" t="s">
        <v>341</v>
      </c>
      <c r="E186" s="67" t="s">
        <v>63</v>
      </c>
      <c r="F186" s="67" t="s">
        <v>351</v>
      </c>
      <c r="G186" s="67" t="s">
        <v>63</v>
      </c>
      <c r="H186" s="220" t="s">
        <v>46</v>
      </c>
      <c r="I186" s="34">
        <v>0</v>
      </c>
      <c r="J186" s="518">
        <v>0</v>
      </c>
      <c r="K186" s="518">
        <v>0</v>
      </c>
      <c r="L186" s="518">
        <v>0</v>
      </c>
      <c r="M186" s="518" t="str">
        <v>Other</v>
      </c>
      <c r="N186" s="519" t="str">
        <v>Other</v>
      </c>
      <c r="O186" s="22">
        <v>0</v>
      </c>
      <c r="P186" s="145">
        <v>0</v>
      </c>
      <c r="Q186" s="145" t="s">
        <v>49</v>
      </c>
      <c r="R186" s="496" t="s">
        <v>47</v>
      </c>
      <c r="S186" s="73">
        <v>0</v>
      </c>
      <c r="T186" s="67">
        <v>0</v>
      </c>
      <c r="U186" s="67">
        <v>0</v>
      </c>
      <c r="V186" s="67">
        <v>0</v>
      </c>
      <c r="W186" s="214">
        <v>0</v>
      </c>
      <c r="X186" s="73">
        <v>0</v>
      </c>
      <c r="Y186" s="67">
        <v>0</v>
      </c>
      <c r="Z186" s="214">
        <v>0</v>
      </c>
      <c r="AA186" s="73">
        <v>0</v>
      </c>
      <c r="AB186" s="214">
        <v>0</v>
      </c>
      <c r="AC186" s="214" t="s">
        <v>48</v>
      </c>
    </row>
    <row r="187" spans="1:29" s="141" customFormat="1" ht="30" customHeight="1" x14ac:dyDescent="0.25">
      <c r="A187" s="69" t="s">
        <v>56</v>
      </c>
      <c r="B187" s="69" t="s">
        <v>57</v>
      </c>
      <c r="C187" s="69" t="s">
        <v>58</v>
      </c>
      <c r="D187" s="67" t="s">
        <v>341</v>
      </c>
      <c r="E187" s="67" t="s">
        <v>63</v>
      </c>
      <c r="F187" s="67" t="s">
        <v>352</v>
      </c>
      <c r="G187" s="67" t="s">
        <v>63</v>
      </c>
      <c r="H187" s="220" t="s">
        <v>46</v>
      </c>
      <c r="I187" s="34">
        <v>0</v>
      </c>
      <c r="J187" s="518">
        <v>0</v>
      </c>
      <c r="K187" s="518">
        <v>0</v>
      </c>
      <c r="L187" s="518">
        <v>0</v>
      </c>
      <c r="M187" s="518" t="str">
        <v>Other</v>
      </c>
      <c r="N187" s="519" t="str">
        <v>Other</v>
      </c>
      <c r="O187" s="22">
        <v>0</v>
      </c>
      <c r="P187" s="145">
        <v>0</v>
      </c>
      <c r="Q187" s="145" t="s">
        <v>49</v>
      </c>
      <c r="R187" s="496" t="s">
        <v>47</v>
      </c>
      <c r="S187" s="73">
        <v>0</v>
      </c>
      <c r="T187" s="67">
        <v>0</v>
      </c>
      <c r="U187" s="67">
        <v>0</v>
      </c>
      <c r="V187" s="67">
        <v>0</v>
      </c>
      <c r="W187" s="214">
        <v>0</v>
      </c>
      <c r="X187" s="73">
        <v>0</v>
      </c>
      <c r="Y187" s="67">
        <v>0</v>
      </c>
      <c r="Z187" s="214">
        <v>0</v>
      </c>
      <c r="AA187" s="73">
        <v>0</v>
      </c>
      <c r="AB187" s="214">
        <v>0</v>
      </c>
      <c r="AC187" s="214" t="s">
        <v>48</v>
      </c>
    </row>
    <row r="188" spans="1:29" s="141" customFormat="1" ht="30" customHeight="1" x14ac:dyDescent="0.25">
      <c r="A188" s="69" t="s">
        <v>56</v>
      </c>
      <c r="B188" s="69" t="s">
        <v>57</v>
      </c>
      <c r="C188" s="69" t="s">
        <v>58</v>
      </c>
      <c r="D188" s="67" t="s">
        <v>341</v>
      </c>
      <c r="E188" s="67" t="s">
        <v>63</v>
      </c>
      <c r="F188" s="67" t="s">
        <v>353</v>
      </c>
      <c r="G188" s="67" t="s">
        <v>63</v>
      </c>
      <c r="H188" s="220" t="s">
        <v>46</v>
      </c>
      <c r="I188" s="34">
        <v>0</v>
      </c>
      <c r="J188" s="518">
        <v>0</v>
      </c>
      <c r="K188" s="518">
        <v>0</v>
      </c>
      <c r="L188" s="518">
        <v>0</v>
      </c>
      <c r="M188" s="518" t="str">
        <v>Other</v>
      </c>
      <c r="N188" s="519" t="str">
        <v>Other</v>
      </c>
      <c r="O188" s="22">
        <v>0</v>
      </c>
      <c r="P188" s="145">
        <v>0</v>
      </c>
      <c r="Q188" s="145" t="s">
        <v>49</v>
      </c>
      <c r="R188" s="496" t="s">
        <v>47</v>
      </c>
      <c r="S188" s="73">
        <v>0</v>
      </c>
      <c r="T188" s="67">
        <v>0</v>
      </c>
      <c r="U188" s="67">
        <v>0</v>
      </c>
      <c r="V188" s="67">
        <v>0</v>
      </c>
      <c r="W188" s="214">
        <v>0</v>
      </c>
      <c r="X188" s="73">
        <v>0</v>
      </c>
      <c r="Y188" s="67">
        <v>0</v>
      </c>
      <c r="Z188" s="214">
        <v>0</v>
      </c>
      <c r="AA188" s="73">
        <v>0</v>
      </c>
      <c r="AB188" s="214">
        <v>0</v>
      </c>
      <c r="AC188" s="214" t="s">
        <v>48</v>
      </c>
    </row>
    <row r="189" spans="1:29" s="141" customFormat="1" ht="30" customHeight="1" x14ac:dyDescent="0.25">
      <c r="A189" s="69" t="s">
        <v>56</v>
      </c>
      <c r="B189" s="69" t="s">
        <v>57</v>
      </c>
      <c r="C189" s="69" t="s">
        <v>58</v>
      </c>
      <c r="D189" s="67" t="s">
        <v>341</v>
      </c>
      <c r="E189" s="67" t="s">
        <v>63</v>
      </c>
      <c r="F189" s="67" t="s">
        <v>354</v>
      </c>
      <c r="G189" s="67" t="s">
        <v>63</v>
      </c>
      <c r="H189" s="220" t="s">
        <v>46</v>
      </c>
      <c r="I189" s="34">
        <v>0</v>
      </c>
      <c r="J189" s="518">
        <v>0</v>
      </c>
      <c r="K189" s="518">
        <v>0</v>
      </c>
      <c r="L189" s="518">
        <v>0</v>
      </c>
      <c r="M189" s="518" t="str">
        <v>Other</v>
      </c>
      <c r="N189" s="519" t="str">
        <v>Other</v>
      </c>
      <c r="O189" s="22">
        <v>0</v>
      </c>
      <c r="P189" s="145">
        <v>0</v>
      </c>
      <c r="Q189" s="145" t="s">
        <v>49</v>
      </c>
      <c r="R189" s="496" t="s">
        <v>47</v>
      </c>
      <c r="S189" s="73">
        <v>0</v>
      </c>
      <c r="T189" s="67">
        <v>0</v>
      </c>
      <c r="U189" s="67">
        <v>0</v>
      </c>
      <c r="V189" s="67">
        <v>0</v>
      </c>
      <c r="W189" s="214">
        <v>0</v>
      </c>
      <c r="X189" s="73">
        <v>0</v>
      </c>
      <c r="Y189" s="67">
        <v>0</v>
      </c>
      <c r="Z189" s="214">
        <v>0</v>
      </c>
      <c r="AA189" s="73">
        <v>0</v>
      </c>
      <c r="AB189" s="214">
        <v>0</v>
      </c>
      <c r="AC189" s="214" t="s">
        <v>48</v>
      </c>
    </row>
    <row r="190" spans="1:29" s="141" customFormat="1" ht="30" customHeight="1" x14ac:dyDescent="0.25">
      <c r="A190" s="69" t="s">
        <v>56</v>
      </c>
      <c r="B190" s="69" t="s">
        <v>57</v>
      </c>
      <c r="C190" s="69" t="s">
        <v>58</v>
      </c>
      <c r="D190" s="67" t="s">
        <v>341</v>
      </c>
      <c r="E190" s="67" t="s">
        <v>63</v>
      </c>
      <c r="F190" s="67" t="s">
        <v>355</v>
      </c>
      <c r="G190" s="67" t="s">
        <v>63</v>
      </c>
      <c r="H190" s="220" t="s">
        <v>46</v>
      </c>
      <c r="I190" s="34">
        <v>0</v>
      </c>
      <c r="J190" s="518">
        <v>0</v>
      </c>
      <c r="K190" s="518">
        <v>0</v>
      </c>
      <c r="L190" s="518">
        <v>0</v>
      </c>
      <c r="M190" s="518" t="str">
        <v>Other</v>
      </c>
      <c r="N190" s="519" t="str">
        <v>Other</v>
      </c>
      <c r="O190" s="22">
        <v>0</v>
      </c>
      <c r="P190" s="145">
        <v>0</v>
      </c>
      <c r="Q190" s="145" t="s">
        <v>49</v>
      </c>
      <c r="R190" s="496" t="s">
        <v>47</v>
      </c>
      <c r="S190" s="73">
        <v>0</v>
      </c>
      <c r="T190" s="67">
        <v>0</v>
      </c>
      <c r="U190" s="67">
        <v>0</v>
      </c>
      <c r="V190" s="67">
        <v>0</v>
      </c>
      <c r="W190" s="214">
        <v>0</v>
      </c>
      <c r="X190" s="73">
        <v>0</v>
      </c>
      <c r="Y190" s="67">
        <v>0</v>
      </c>
      <c r="Z190" s="214">
        <v>0</v>
      </c>
      <c r="AA190" s="73">
        <v>0</v>
      </c>
      <c r="AB190" s="214">
        <v>0</v>
      </c>
      <c r="AC190" s="214" t="s">
        <v>48</v>
      </c>
    </row>
    <row r="191" spans="1:29" s="141" customFormat="1" ht="30" customHeight="1" x14ac:dyDescent="0.25">
      <c r="A191" s="69" t="s">
        <v>56</v>
      </c>
      <c r="B191" s="69" t="s">
        <v>57</v>
      </c>
      <c r="C191" s="69" t="s">
        <v>58</v>
      </c>
      <c r="D191" s="67" t="s">
        <v>318</v>
      </c>
      <c r="E191" s="67" t="s">
        <v>63</v>
      </c>
      <c r="F191" s="67" t="s">
        <v>356</v>
      </c>
      <c r="G191" s="67" t="s">
        <v>63</v>
      </c>
      <c r="H191" s="220" t="s">
        <v>46</v>
      </c>
      <c r="I191" s="34">
        <v>0</v>
      </c>
      <c r="J191" s="518">
        <v>0</v>
      </c>
      <c r="K191" s="518">
        <v>0</v>
      </c>
      <c r="L191" s="518">
        <v>0</v>
      </c>
      <c r="M191" s="518" t="str">
        <v>Other</v>
      </c>
      <c r="N191" s="519" t="str">
        <v>Other</v>
      </c>
      <c r="O191" s="22" t="s">
        <v>48</v>
      </c>
      <c r="P191" s="145" t="s">
        <v>48</v>
      </c>
      <c r="Q191" s="145" t="s">
        <v>49</v>
      </c>
      <c r="R191" s="496" t="s">
        <v>47</v>
      </c>
      <c r="S191" s="73">
        <v>0</v>
      </c>
      <c r="T191" s="67">
        <v>0</v>
      </c>
      <c r="U191" s="67">
        <v>0</v>
      </c>
      <c r="V191" s="67">
        <v>0</v>
      </c>
      <c r="W191" s="214">
        <v>0</v>
      </c>
      <c r="X191" s="73">
        <v>0</v>
      </c>
      <c r="Y191" s="67">
        <v>0</v>
      </c>
      <c r="Z191" s="214">
        <v>0</v>
      </c>
      <c r="AA191" s="73">
        <v>0</v>
      </c>
      <c r="AB191" s="214">
        <v>0</v>
      </c>
      <c r="AC191" s="214" t="s">
        <v>48</v>
      </c>
    </row>
    <row r="192" spans="1:29" s="141" customFormat="1" ht="30" customHeight="1" x14ac:dyDescent="0.25">
      <c r="A192" s="69" t="s">
        <v>56</v>
      </c>
      <c r="B192" s="69" t="s">
        <v>57</v>
      </c>
      <c r="C192" s="69" t="s">
        <v>58</v>
      </c>
      <c r="D192" s="67" t="s">
        <v>341</v>
      </c>
      <c r="E192" s="67" t="s">
        <v>63</v>
      </c>
      <c r="F192" s="67" t="s">
        <v>357</v>
      </c>
      <c r="G192" s="67" t="s">
        <v>63</v>
      </c>
      <c r="H192" s="220" t="s">
        <v>46</v>
      </c>
      <c r="I192" s="34">
        <v>0</v>
      </c>
      <c r="J192" s="518">
        <v>0</v>
      </c>
      <c r="K192" s="518">
        <v>0</v>
      </c>
      <c r="L192" s="518">
        <v>0</v>
      </c>
      <c r="M192" s="518" t="str">
        <v>Other</v>
      </c>
      <c r="N192" s="519" t="str">
        <v>Other</v>
      </c>
      <c r="O192" s="22" t="s">
        <v>48</v>
      </c>
      <c r="P192" s="145" t="s">
        <v>48</v>
      </c>
      <c r="Q192" s="145" t="s">
        <v>49</v>
      </c>
      <c r="R192" s="496" t="s">
        <v>47</v>
      </c>
      <c r="S192" s="73">
        <v>0</v>
      </c>
      <c r="T192" s="67">
        <v>0</v>
      </c>
      <c r="U192" s="67">
        <v>0</v>
      </c>
      <c r="V192" s="67">
        <v>0</v>
      </c>
      <c r="W192" s="214">
        <v>0</v>
      </c>
      <c r="X192" s="73">
        <v>0</v>
      </c>
      <c r="Y192" s="67">
        <v>0</v>
      </c>
      <c r="Z192" s="214">
        <v>0</v>
      </c>
      <c r="AA192" s="73">
        <v>0</v>
      </c>
      <c r="AB192" s="214">
        <v>0</v>
      </c>
      <c r="AC192" s="214" t="s">
        <v>48</v>
      </c>
    </row>
    <row r="193" spans="1:29" s="141" customFormat="1" ht="30" customHeight="1" x14ac:dyDescent="0.25">
      <c r="A193" s="69" t="s">
        <v>56</v>
      </c>
      <c r="B193" s="69" t="s">
        <v>57</v>
      </c>
      <c r="C193" s="69" t="s">
        <v>58</v>
      </c>
      <c r="D193" s="67" t="s">
        <v>318</v>
      </c>
      <c r="E193" s="67" t="s">
        <v>63</v>
      </c>
      <c r="F193" s="67" t="s">
        <v>358</v>
      </c>
      <c r="G193" s="67" t="s">
        <v>63</v>
      </c>
      <c r="H193" s="220" t="s">
        <v>46</v>
      </c>
      <c r="I193" s="34">
        <v>0</v>
      </c>
      <c r="J193" s="518">
        <v>0</v>
      </c>
      <c r="K193" s="518">
        <v>0</v>
      </c>
      <c r="L193" s="518">
        <v>0</v>
      </c>
      <c r="M193" s="518" t="str">
        <v>Other</v>
      </c>
      <c r="N193" s="519" t="str">
        <v>Other</v>
      </c>
      <c r="O193" s="22">
        <v>0</v>
      </c>
      <c r="P193" s="145">
        <v>0</v>
      </c>
      <c r="Q193" s="145" t="s">
        <v>49</v>
      </c>
      <c r="R193" s="496" t="s">
        <v>47</v>
      </c>
      <c r="S193" s="73">
        <v>0</v>
      </c>
      <c r="T193" s="67">
        <v>0</v>
      </c>
      <c r="U193" s="67">
        <v>0</v>
      </c>
      <c r="V193" s="67">
        <v>0</v>
      </c>
      <c r="W193" s="214">
        <v>0</v>
      </c>
      <c r="X193" s="73">
        <v>0</v>
      </c>
      <c r="Y193" s="67">
        <v>0</v>
      </c>
      <c r="Z193" s="214">
        <v>0</v>
      </c>
      <c r="AA193" s="73">
        <v>0</v>
      </c>
      <c r="AB193" s="214">
        <v>0</v>
      </c>
      <c r="AC193" s="214" t="s">
        <v>48</v>
      </c>
    </row>
    <row r="194" spans="1:29" s="141" customFormat="1" ht="30" customHeight="1" x14ac:dyDescent="0.25">
      <c r="A194" s="69" t="s">
        <v>56</v>
      </c>
      <c r="B194" s="69" t="s">
        <v>57</v>
      </c>
      <c r="C194" s="69" t="s">
        <v>58</v>
      </c>
      <c r="D194" s="67" t="s">
        <v>318</v>
      </c>
      <c r="E194" s="67" t="s">
        <v>63</v>
      </c>
      <c r="F194" s="67" t="s">
        <v>359</v>
      </c>
      <c r="G194" s="67" t="s">
        <v>63</v>
      </c>
      <c r="H194" s="220" t="s">
        <v>46</v>
      </c>
      <c r="I194" s="34">
        <v>0</v>
      </c>
      <c r="J194" s="518">
        <v>0</v>
      </c>
      <c r="K194" s="518">
        <v>0</v>
      </c>
      <c r="L194" s="518">
        <v>0</v>
      </c>
      <c r="M194" s="518" t="str">
        <v>Other</v>
      </c>
      <c r="N194" s="519" t="str">
        <v>Other</v>
      </c>
      <c r="O194" s="22">
        <v>0</v>
      </c>
      <c r="P194" s="145">
        <v>0</v>
      </c>
      <c r="Q194" s="145" t="s">
        <v>49</v>
      </c>
      <c r="R194" s="496" t="s">
        <v>47</v>
      </c>
      <c r="S194" s="73">
        <v>0</v>
      </c>
      <c r="T194" s="67">
        <v>0</v>
      </c>
      <c r="U194" s="67">
        <v>0</v>
      </c>
      <c r="V194" s="67">
        <v>0</v>
      </c>
      <c r="W194" s="214">
        <v>0</v>
      </c>
      <c r="X194" s="73">
        <v>0</v>
      </c>
      <c r="Y194" s="67">
        <v>0</v>
      </c>
      <c r="Z194" s="214">
        <v>0</v>
      </c>
      <c r="AA194" s="73">
        <v>0</v>
      </c>
      <c r="AB194" s="214">
        <v>0</v>
      </c>
      <c r="AC194" s="214" t="s">
        <v>48</v>
      </c>
    </row>
    <row r="195" spans="1:29" s="141" customFormat="1" ht="30" customHeight="1" x14ac:dyDescent="0.25">
      <c r="A195" s="69" t="s">
        <v>56</v>
      </c>
      <c r="B195" s="69" t="s">
        <v>57</v>
      </c>
      <c r="C195" s="69" t="s">
        <v>58</v>
      </c>
      <c r="D195" s="67" t="s">
        <v>271</v>
      </c>
      <c r="E195" s="67" t="s">
        <v>63</v>
      </c>
      <c r="F195" s="67" t="s">
        <v>360</v>
      </c>
      <c r="G195" s="67" t="s">
        <v>63</v>
      </c>
      <c r="H195" s="220" t="s">
        <v>46</v>
      </c>
      <c r="I195" s="34">
        <v>0</v>
      </c>
      <c r="J195" s="518">
        <v>0</v>
      </c>
      <c r="K195" s="518">
        <v>0</v>
      </c>
      <c r="L195" s="518">
        <v>0</v>
      </c>
      <c r="M195" s="518" t="str">
        <v>Other</v>
      </c>
      <c r="N195" s="519" t="str">
        <v>Other</v>
      </c>
      <c r="O195" s="22">
        <v>0</v>
      </c>
      <c r="P195" s="145">
        <v>0</v>
      </c>
      <c r="Q195" s="145" t="s">
        <v>49</v>
      </c>
      <c r="R195" s="496" t="s">
        <v>47</v>
      </c>
      <c r="S195" s="73">
        <v>0</v>
      </c>
      <c r="T195" s="67">
        <v>0</v>
      </c>
      <c r="U195" s="67">
        <v>0</v>
      </c>
      <c r="V195" s="67">
        <v>0</v>
      </c>
      <c r="W195" s="214">
        <v>0</v>
      </c>
      <c r="X195" s="73">
        <v>0</v>
      </c>
      <c r="Y195" s="67">
        <v>0</v>
      </c>
      <c r="Z195" s="214">
        <v>0</v>
      </c>
      <c r="AA195" s="73">
        <v>0</v>
      </c>
      <c r="AB195" s="214">
        <v>0</v>
      </c>
      <c r="AC195" s="214" t="s">
        <v>48</v>
      </c>
    </row>
    <row r="196" spans="1:29" s="141" customFormat="1" ht="30" customHeight="1" x14ac:dyDescent="0.25">
      <c r="A196" s="69" t="s">
        <v>56</v>
      </c>
      <c r="B196" s="69" t="s">
        <v>57</v>
      </c>
      <c r="C196" s="69" t="s">
        <v>58</v>
      </c>
      <c r="D196" s="67" t="s">
        <v>67</v>
      </c>
      <c r="E196" s="67" t="s">
        <v>63</v>
      </c>
      <c r="F196" s="67" t="s">
        <v>361</v>
      </c>
      <c r="G196" s="67" t="s">
        <v>63</v>
      </c>
      <c r="H196" s="220" t="s">
        <v>46</v>
      </c>
      <c r="I196" s="34">
        <v>0</v>
      </c>
      <c r="J196" s="518">
        <v>0</v>
      </c>
      <c r="K196" s="518">
        <v>0</v>
      </c>
      <c r="L196" s="518">
        <v>0</v>
      </c>
      <c r="M196" s="518" t="str">
        <v>Other</v>
      </c>
      <c r="N196" s="519" t="str">
        <v>Other</v>
      </c>
      <c r="O196" s="22" t="s">
        <v>48</v>
      </c>
      <c r="P196" s="145" t="s">
        <v>48</v>
      </c>
      <c r="Q196" s="145" t="s">
        <v>49</v>
      </c>
      <c r="R196" s="496" t="s">
        <v>47</v>
      </c>
      <c r="S196" s="73">
        <v>0</v>
      </c>
      <c r="T196" s="67">
        <v>0</v>
      </c>
      <c r="U196" s="67">
        <v>0</v>
      </c>
      <c r="V196" s="67">
        <v>0</v>
      </c>
      <c r="W196" s="214">
        <v>0</v>
      </c>
      <c r="X196" s="73">
        <v>0</v>
      </c>
      <c r="Y196" s="67">
        <v>0</v>
      </c>
      <c r="Z196" s="214">
        <v>0</v>
      </c>
      <c r="AA196" s="73">
        <v>0</v>
      </c>
      <c r="AB196" s="214">
        <v>0</v>
      </c>
      <c r="AC196" s="214" t="s">
        <v>48</v>
      </c>
    </row>
    <row r="197" spans="1:29" s="141" customFormat="1" ht="30" customHeight="1" x14ac:dyDescent="0.25">
      <c r="A197" s="69" t="s">
        <v>56</v>
      </c>
      <c r="B197" s="69" t="s">
        <v>57</v>
      </c>
      <c r="C197" s="69" t="s">
        <v>58</v>
      </c>
      <c r="D197" s="67" t="s">
        <v>335</v>
      </c>
      <c r="E197" s="67" t="s">
        <v>63</v>
      </c>
      <c r="F197" s="67" t="s">
        <v>362</v>
      </c>
      <c r="G197" s="67" t="s">
        <v>63</v>
      </c>
      <c r="H197" s="220" t="s">
        <v>46</v>
      </c>
      <c r="I197" s="34">
        <v>0</v>
      </c>
      <c r="J197" s="518">
        <v>0</v>
      </c>
      <c r="K197" s="518">
        <v>0</v>
      </c>
      <c r="L197" s="518">
        <v>0</v>
      </c>
      <c r="M197" s="518" t="str">
        <v>Other</v>
      </c>
      <c r="N197" s="519" t="str">
        <v>Other</v>
      </c>
      <c r="O197" s="22">
        <v>0</v>
      </c>
      <c r="P197" s="145">
        <v>0</v>
      </c>
      <c r="Q197" s="145" t="s">
        <v>49</v>
      </c>
      <c r="R197" s="496" t="s">
        <v>47</v>
      </c>
      <c r="S197" s="73">
        <v>0</v>
      </c>
      <c r="T197" s="67">
        <v>0</v>
      </c>
      <c r="U197" s="67">
        <v>0</v>
      </c>
      <c r="V197" s="67">
        <v>0</v>
      </c>
      <c r="W197" s="214">
        <v>0</v>
      </c>
      <c r="X197" s="73">
        <v>0</v>
      </c>
      <c r="Y197" s="67">
        <v>0</v>
      </c>
      <c r="Z197" s="214">
        <v>0</v>
      </c>
      <c r="AA197" s="73">
        <v>0</v>
      </c>
      <c r="AB197" s="214">
        <v>0</v>
      </c>
      <c r="AC197" s="214" t="s">
        <v>48</v>
      </c>
    </row>
    <row r="198" spans="1:29" s="141" customFormat="1" ht="30" customHeight="1" x14ac:dyDescent="0.25">
      <c r="A198" s="69" t="s">
        <v>56</v>
      </c>
      <c r="B198" s="69" t="s">
        <v>57</v>
      </c>
      <c r="C198" s="69" t="s">
        <v>58</v>
      </c>
      <c r="D198" s="67" t="s">
        <v>318</v>
      </c>
      <c r="E198" s="67" t="s">
        <v>63</v>
      </c>
      <c r="F198" s="67" t="s">
        <v>363</v>
      </c>
      <c r="G198" s="67" t="s">
        <v>63</v>
      </c>
      <c r="H198" s="220" t="s">
        <v>46</v>
      </c>
      <c r="I198" s="34">
        <v>0</v>
      </c>
      <c r="J198" s="518">
        <v>0</v>
      </c>
      <c r="K198" s="518">
        <v>0</v>
      </c>
      <c r="L198" s="518">
        <v>0</v>
      </c>
      <c r="M198" s="518" t="str">
        <v>Other</v>
      </c>
      <c r="N198" s="519" t="str">
        <v>Other</v>
      </c>
      <c r="O198" s="22" t="s">
        <v>48</v>
      </c>
      <c r="P198" s="145" t="s">
        <v>48</v>
      </c>
      <c r="Q198" s="145" t="s">
        <v>49</v>
      </c>
      <c r="R198" s="496" t="s">
        <v>47</v>
      </c>
      <c r="S198" s="73">
        <v>0</v>
      </c>
      <c r="T198" s="67">
        <v>0</v>
      </c>
      <c r="U198" s="67">
        <v>0</v>
      </c>
      <c r="V198" s="67">
        <v>0</v>
      </c>
      <c r="W198" s="214">
        <v>0</v>
      </c>
      <c r="X198" s="73">
        <v>0</v>
      </c>
      <c r="Y198" s="67">
        <v>0</v>
      </c>
      <c r="Z198" s="214">
        <v>0</v>
      </c>
      <c r="AA198" s="73">
        <v>0</v>
      </c>
      <c r="AB198" s="214">
        <v>0</v>
      </c>
      <c r="AC198" s="214" t="s">
        <v>48</v>
      </c>
    </row>
    <row r="199" spans="1:29" s="141" customFormat="1" ht="30" customHeight="1" x14ac:dyDescent="0.25">
      <c r="A199" s="69" t="s">
        <v>56</v>
      </c>
      <c r="B199" s="69" t="s">
        <v>57</v>
      </c>
      <c r="C199" s="69" t="s">
        <v>58</v>
      </c>
      <c r="D199" s="67" t="s">
        <v>318</v>
      </c>
      <c r="E199" s="67" t="s">
        <v>63</v>
      </c>
      <c r="F199" s="67" t="s">
        <v>364</v>
      </c>
      <c r="G199" s="67" t="s">
        <v>323</v>
      </c>
      <c r="H199" s="220" t="s">
        <v>46</v>
      </c>
      <c r="I199" s="34">
        <v>0</v>
      </c>
      <c r="J199" s="518">
        <v>0</v>
      </c>
      <c r="K199" s="518">
        <v>0</v>
      </c>
      <c r="L199" s="518">
        <v>0</v>
      </c>
      <c r="M199" s="518" t="str">
        <v>Other</v>
      </c>
      <c r="N199" s="519" t="str">
        <v>Other</v>
      </c>
      <c r="O199" s="22">
        <v>0</v>
      </c>
      <c r="P199" s="145">
        <v>0</v>
      </c>
      <c r="Q199" s="145" t="s">
        <v>49</v>
      </c>
      <c r="R199" s="496" t="s">
        <v>47</v>
      </c>
      <c r="S199" s="73">
        <v>0</v>
      </c>
      <c r="T199" s="67">
        <v>0</v>
      </c>
      <c r="U199" s="67">
        <v>0</v>
      </c>
      <c r="V199" s="67">
        <v>0</v>
      </c>
      <c r="W199" s="214">
        <v>0</v>
      </c>
      <c r="X199" s="73">
        <v>0</v>
      </c>
      <c r="Y199" s="67">
        <v>0</v>
      </c>
      <c r="Z199" s="214">
        <v>0</v>
      </c>
      <c r="AA199" s="73">
        <v>0</v>
      </c>
      <c r="AB199" s="214">
        <v>0</v>
      </c>
      <c r="AC199" s="214" t="s">
        <v>48</v>
      </c>
    </row>
    <row r="200" spans="1:29" s="141" customFormat="1" ht="30" customHeight="1" x14ac:dyDescent="0.25">
      <c r="A200" s="69" t="s">
        <v>56</v>
      </c>
      <c r="B200" s="69" t="s">
        <v>57</v>
      </c>
      <c r="C200" s="69" t="s">
        <v>58</v>
      </c>
      <c r="D200" s="67" t="s">
        <v>193</v>
      </c>
      <c r="E200" s="67" t="s">
        <v>63</v>
      </c>
      <c r="F200" s="67" t="s">
        <v>365</v>
      </c>
      <c r="G200" s="67" t="s">
        <v>63</v>
      </c>
      <c r="H200" s="220" t="s">
        <v>46</v>
      </c>
      <c r="I200" s="34">
        <v>0</v>
      </c>
      <c r="J200" s="518">
        <v>0</v>
      </c>
      <c r="K200" s="518">
        <v>0</v>
      </c>
      <c r="L200" s="518">
        <v>0</v>
      </c>
      <c r="M200" s="518" t="str">
        <v>Other</v>
      </c>
      <c r="N200" s="519" t="str">
        <v>Other</v>
      </c>
      <c r="O200" s="22" t="s">
        <v>48</v>
      </c>
      <c r="P200" s="145" t="s">
        <v>48</v>
      </c>
      <c r="Q200" s="145" t="s">
        <v>49</v>
      </c>
      <c r="R200" s="496" t="s">
        <v>47</v>
      </c>
      <c r="S200" s="73">
        <v>0</v>
      </c>
      <c r="T200" s="67">
        <v>0</v>
      </c>
      <c r="U200" s="67">
        <v>0</v>
      </c>
      <c r="V200" s="67">
        <v>0</v>
      </c>
      <c r="W200" s="214">
        <v>0</v>
      </c>
      <c r="X200" s="73">
        <v>0</v>
      </c>
      <c r="Y200" s="67">
        <v>0</v>
      </c>
      <c r="Z200" s="214">
        <v>0</v>
      </c>
      <c r="AA200" s="73">
        <v>0</v>
      </c>
      <c r="AB200" s="214">
        <v>0</v>
      </c>
      <c r="AC200" s="214" t="s">
        <v>48</v>
      </c>
    </row>
    <row r="201" spans="1:29" s="141" customFormat="1" ht="30" customHeight="1" x14ac:dyDescent="0.25">
      <c r="A201" s="69" t="s">
        <v>56</v>
      </c>
      <c r="B201" s="69" t="s">
        <v>57</v>
      </c>
      <c r="C201" s="69" t="s">
        <v>58</v>
      </c>
      <c r="D201" s="67" t="s">
        <v>341</v>
      </c>
      <c r="E201" s="67" t="s">
        <v>63</v>
      </c>
      <c r="F201" s="67" t="s">
        <v>366</v>
      </c>
      <c r="G201" s="67" t="s">
        <v>63</v>
      </c>
      <c r="H201" s="220" t="s">
        <v>46</v>
      </c>
      <c r="I201" s="34">
        <v>0</v>
      </c>
      <c r="J201" s="518">
        <v>0</v>
      </c>
      <c r="K201" s="518">
        <v>0</v>
      </c>
      <c r="L201" s="518">
        <v>0</v>
      </c>
      <c r="M201" s="518" t="str">
        <v>Other</v>
      </c>
      <c r="N201" s="519" t="str">
        <v>Other</v>
      </c>
      <c r="O201" s="22" t="s">
        <v>48</v>
      </c>
      <c r="P201" s="145" t="s">
        <v>48</v>
      </c>
      <c r="Q201" s="145" t="s">
        <v>49</v>
      </c>
      <c r="R201" s="496" t="s">
        <v>47</v>
      </c>
      <c r="S201" s="73">
        <v>0</v>
      </c>
      <c r="T201" s="67">
        <v>0</v>
      </c>
      <c r="U201" s="67">
        <v>0</v>
      </c>
      <c r="V201" s="67">
        <v>0</v>
      </c>
      <c r="W201" s="214">
        <v>0</v>
      </c>
      <c r="X201" s="73">
        <v>0</v>
      </c>
      <c r="Y201" s="67">
        <v>0</v>
      </c>
      <c r="Z201" s="214">
        <v>0</v>
      </c>
      <c r="AA201" s="73">
        <v>0</v>
      </c>
      <c r="AB201" s="214">
        <v>0</v>
      </c>
      <c r="AC201" s="214" t="s">
        <v>48</v>
      </c>
    </row>
    <row r="202" spans="1:29" s="141" customFormat="1" ht="30" customHeight="1" x14ac:dyDescent="0.25">
      <c r="A202" s="69" t="s">
        <v>56</v>
      </c>
      <c r="B202" s="69" t="s">
        <v>57</v>
      </c>
      <c r="C202" s="69" t="s">
        <v>58</v>
      </c>
      <c r="D202" s="67" t="s">
        <v>335</v>
      </c>
      <c r="E202" s="67" t="s">
        <v>63</v>
      </c>
      <c r="F202" s="67" t="s">
        <v>367</v>
      </c>
      <c r="G202" s="67" t="s">
        <v>63</v>
      </c>
      <c r="H202" s="220" t="s">
        <v>46</v>
      </c>
      <c r="I202" s="34">
        <v>0</v>
      </c>
      <c r="J202" s="518">
        <v>0</v>
      </c>
      <c r="K202" s="518">
        <v>0</v>
      </c>
      <c r="L202" s="518">
        <v>0</v>
      </c>
      <c r="M202" s="518" t="str">
        <v>Other</v>
      </c>
      <c r="N202" s="519" t="str">
        <v>Other</v>
      </c>
      <c r="O202" s="22">
        <v>0</v>
      </c>
      <c r="P202" s="145">
        <v>0</v>
      </c>
      <c r="Q202" s="145" t="s">
        <v>49</v>
      </c>
      <c r="R202" s="496" t="s">
        <v>47</v>
      </c>
      <c r="S202" s="73">
        <v>0</v>
      </c>
      <c r="T202" s="67">
        <v>0</v>
      </c>
      <c r="U202" s="67">
        <v>0</v>
      </c>
      <c r="V202" s="67">
        <v>0</v>
      </c>
      <c r="W202" s="214">
        <v>0</v>
      </c>
      <c r="X202" s="73">
        <v>0</v>
      </c>
      <c r="Y202" s="67">
        <v>0</v>
      </c>
      <c r="Z202" s="214">
        <v>0</v>
      </c>
      <c r="AA202" s="73">
        <v>0</v>
      </c>
      <c r="AB202" s="214">
        <v>0</v>
      </c>
      <c r="AC202" s="214" t="s">
        <v>48</v>
      </c>
    </row>
    <row r="203" spans="1:29" s="141" customFormat="1" ht="30" customHeight="1" x14ac:dyDescent="0.25">
      <c r="A203" s="69" t="s">
        <v>56</v>
      </c>
      <c r="B203" s="69" t="s">
        <v>57</v>
      </c>
      <c r="C203" s="69" t="s">
        <v>58</v>
      </c>
      <c r="D203" s="67" t="s">
        <v>335</v>
      </c>
      <c r="E203" s="67" t="s">
        <v>63</v>
      </c>
      <c r="F203" s="67" t="s">
        <v>368</v>
      </c>
      <c r="G203" s="67" t="s">
        <v>63</v>
      </c>
      <c r="H203" s="220" t="s">
        <v>46</v>
      </c>
      <c r="I203" s="34">
        <v>0</v>
      </c>
      <c r="J203" s="518">
        <v>0</v>
      </c>
      <c r="K203" s="518">
        <v>0</v>
      </c>
      <c r="L203" s="518">
        <v>0</v>
      </c>
      <c r="M203" s="518" t="str">
        <v>Other</v>
      </c>
      <c r="N203" s="519" t="str">
        <v>Other</v>
      </c>
      <c r="O203" s="22">
        <v>0</v>
      </c>
      <c r="P203" s="145">
        <v>0</v>
      </c>
      <c r="Q203" s="145" t="s">
        <v>49</v>
      </c>
      <c r="R203" s="496" t="s">
        <v>47</v>
      </c>
      <c r="S203" s="73">
        <v>0</v>
      </c>
      <c r="T203" s="67">
        <v>0</v>
      </c>
      <c r="U203" s="67">
        <v>0</v>
      </c>
      <c r="V203" s="67">
        <v>0</v>
      </c>
      <c r="W203" s="214">
        <v>0</v>
      </c>
      <c r="X203" s="73">
        <v>0</v>
      </c>
      <c r="Y203" s="67">
        <v>0</v>
      </c>
      <c r="Z203" s="214">
        <v>0</v>
      </c>
      <c r="AA203" s="73">
        <v>0</v>
      </c>
      <c r="AB203" s="214">
        <v>0</v>
      </c>
      <c r="AC203" s="214" t="s">
        <v>48</v>
      </c>
    </row>
    <row r="204" spans="1:29" s="141" customFormat="1" ht="30" customHeight="1" x14ac:dyDescent="0.25">
      <c r="A204" s="69" t="s">
        <v>56</v>
      </c>
      <c r="B204" s="69" t="s">
        <v>57</v>
      </c>
      <c r="C204" s="69" t="s">
        <v>58</v>
      </c>
      <c r="D204" s="67" t="s">
        <v>341</v>
      </c>
      <c r="E204" s="67" t="s">
        <v>63</v>
      </c>
      <c r="F204" s="67" t="s">
        <v>369</v>
      </c>
      <c r="G204" s="67" t="s">
        <v>63</v>
      </c>
      <c r="H204" s="220" t="s">
        <v>46</v>
      </c>
      <c r="I204" s="34">
        <v>0</v>
      </c>
      <c r="J204" s="518">
        <v>0</v>
      </c>
      <c r="K204" s="518">
        <v>0</v>
      </c>
      <c r="L204" s="518">
        <v>0</v>
      </c>
      <c r="M204" s="518" t="str">
        <v>Other</v>
      </c>
      <c r="N204" s="519" t="str">
        <v>Other</v>
      </c>
      <c r="O204" s="22" t="s">
        <v>48</v>
      </c>
      <c r="P204" s="145" t="s">
        <v>48</v>
      </c>
      <c r="Q204" s="145" t="s">
        <v>49</v>
      </c>
      <c r="R204" s="496" t="s">
        <v>47</v>
      </c>
      <c r="S204" s="73">
        <v>0</v>
      </c>
      <c r="T204" s="67">
        <v>0</v>
      </c>
      <c r="U204" s="67">
        <v>0</v>
      </c>
      <c r="V204" s="67">
        <v>0</v>
      </c>
      <c r="W204" s="214">
        <v>0</v>
      </c>
      <c r="X204" s="73">
        <v>0</v>
      </c>
      <c r="Y204" s="67">
        <v>0</v>
      </c>
      <c r="Z204" s="214">
        <v>0</v>
      </c>
      <c r="AA204" s="73">
        <v>0</v>
      </c>
      <c r="AB204" s="214">
        <v>0</v>
      </c>
      <c r="AC204" s="214" t="s">
        <v>48</v>
      </c>
    </row>
    <row r="205" spans="1:29" s="141" customFormat="1" ht="30" customHeight="1" x14ac:dyDescent="0.25">
      <c r="A205" s="69" t="s">
        <v>56</v>
      </c>
      <c r="B205" s="69" t="s">
        <v>57</v>
      </c>
      <c r="C205" s="69" t="s">
        <v>58</v>
      </c>
      <c r="D205" s="67" t="s">
        <v>178</v>
      </c>
      <c r="E205" s="67" t="s">
        <v>63</v>
      </c>
      <c r="F205" s="67" t="s">
        <v>370</v>
      </c>
      <c r="G205" s="67" t="s">
        <v>63</v>
      </c>
      <c r="H205" s="220" t="s">
        <v>46</v>
      </c>
      <c r="I205" s="34">
        <v>0</v>
      </c>
      <c r="J205" s="518">
        <v>0</v>
      </c>
      <c r="K205" s="518">
        <v>0</v>
      </c>
      <c r="L205" s="518">
        <v>0</v>
      </c>
      <c r="M205" s="518" t="str">
        <v>Other</v>
      </c>
      <c r="N205" s="519" t="str">
        <v>Other</v>
      </c>
      <c r="O205" s="22">
        <v>0</v>
      </c>
      <c r="P205" s="145">
        <v>0</v>
      </c>
      <c r="Q205" s="145" t="s">
        <v>49</v>
      </c>
      <c r="R205" s="496" t="s">
        <v>47</v>
      </c>
      <c r="S205" s="73">
        <v>0</v>
      </c>
      <c r="T205" s="67">
        <v>0</v>
      </c>
      <c r="U205" s="67">
        <v>0</v>
      </c>
      <c r="V205" s="67">
        <v>0</v>
      </c>
      <c r="W205" s="214">
        <v>0</v>
      </c>
      <c r="X205" s="73">
        <v>0</v>
      </c>
      <c r="Y205" s="67">
        <v>0</v>
      </c>
      <c r="Z205" s="214">
        <v>0</v>
      </c>
      <c r="AA205" s="73">
        <v>0</v>
      </c>
      <c r="AB205" s="214">
        <v>0</v>
      </c>
      <c r="AC205" s="214" t="s">
        <v>48</v>
      </c>
    </row>
    <row r="206" spans="1:29" s="141" customFormat="1" ht="30" customHeight="1" x14ac:dyDescent="0.25">
      <c r="A206" s="69" t="s">
        <v>56</v>
      </c>
      <c r="B206" s="69" t="s">
        <v>57</v>
      </c>
      <c r="C206" s="69" t="s">
        <v>58</v>
      </c>
      <c r="D206" s="67" t="s">
        <v>178</v>
      </c>
      <c r="E206" s="67" t="s">
        <v>63</v>
      </c>
      <c r="F206" s="67" t="s">
        <v>371</v>
      </c>
      <c r="G206" s="67" t="s">
        <v>63</v>
      </c>
      <c r="H206" s="220" t="s">
        <v>46</v>
      </c>
      <c r="I206" s="34">
        <v>0</v>
      </c>
      <c r="J206" s="518">
        <v>0</v>
      </c>
      <c r="K206" s="518">
        <v>0</v>
      </c>
      <c r="L206" s="518">
        <v>0</v>
      </c>
      <c r="M206" s="518" t="str">
        <v>Other</v>
      </c>
      <c r="N206" s="519" t="str">
        <v>Other</v>
      </c>
      <c r="O206" s="22" t="s">
        <v>48</v>
      </c>
      <c r="P206" s="145" t="s">
        <v>48</v>
      </c>
      <c r="Q206" s="145" t="s">
        <v>49</v>
      </c>
      <c r="R206" s="496" t="s">
        <v>47</v>
      </c>
      <c r="S206" s="73">
        <v>0</v>
      </c>
      <c r="T206" s="67">
        <v>0</v>
      </c>
      <c r="U206" s="67">
        <v>0</v>
      </c>
      <c r="V206" s="67">
        <v>0</v>
      </c>
      <c r="W206" s="214">
        <v>0</v>
      </c>
      <c r="X206" s="73">
        <v>0</v>
      </c>
      <c r="Y206" s="67">
        <v>0</v>
      </c>
      <c r="Z206" s="214">
        <v>0</v>
      </c>
      <c r="AA206" s="73">
        <v>0</v>
      </c>
      <c r="AB206" s="214">
        <v>0</v>
      </c>
      <c r="AC206" s="214" t="s">
        <v>48</v>
      </c>
    </row>
    <row r="207" spans="1:29" s="141" customFormat="1" ht="30" customHeight="1" x14ac:dyDescent="0.25">
      <c r="A207" s="69" t="s">
        <v>56</v>
      </c>
      <c r="B207" s="69" t="s">
        <v>57</v>
      </c>
      <c r="C207" s="69" t="s">
        <v>58</v>
      </c>
      <c r="D207" s="67" t="s">
        <v>178</v>
      </c>
      <c r="E207" s="67" t="s">
        <v>63</v>
      </c>
      <c r="F207" s="67" t="s">
        <v>372</v>
      </c>
      <c r="G207" s="67" t="s">
        <v>63</v>
      </c>
      <c r="H207" s="220" t="s">
        <v>46</v>
      </c>
      <c r="I207" s="34">
        <v>0</v>
      </c>
      <c r="J207" s="518">
        <v>0</v>
      </c>
      <c r="K207" s="518">
        <v>0</v>
      </c>
      <c r="L207" s="518">
        <v>0</v>
      </c>
      <c r="M207" s="518" t="str">
        <v>Other</v>
      </c>
      <c r="N207" s="519" t="str">
        <v>Other</v>
      </c>
      <c r="O207" s="22" t="s">
        <v>48</v>
      </c>
      <c r="P207" s="145" t="s">
        <v>48</v>
      </c>
      <c r="Q207" s="145" t="s">
        <v>49</v>
      </c>
      <c r="R207" s="496" t="s">
        <v>47</v>
      </c>
      <c r="S207" s="73">
        <v>0</v>
      </c>
      <c r="T207" s="67">
        <v>0</v>
      </c>
      <c r="U207" s="67">
        <v>0</v>
      </c>
      <c r="V207" s="67">
        <v>0</v>
      </c>
      <c r="W207" s="214">
        <v>0</v>
      </c>
      <c r="X207" s="73">
        <v>0</v>
      </c>
      <c r="Y207" s="67">
        <v>0</v>
      </c>
      <c r="Z207" s="214">
        <v>0</v>
      </c>
      <c r="AA207" s="73">
        <v>0</v>
      </c>
      <c r="AB207" s="214">
        <v>0</v>
      </c>
      <c r="AC207" s="214" t="s">
        <v>48</v>
      </c>
    </row>
    <row r="208" spans="1:29" s="141" customFormat="1" ht="30" customHeight="1" x14ac:dyDescent="0.25">
      <c r="A208" s="69" t="s">
        <v>56</v>
      </c>
      <c r="B208" s="69" t="s">
        <v>57</v>
      </c>
      <c r="C208" s="69" t="s">
        <v>58</v>
      </c>
      <c r="D208" s="67" t="s">
        <v>67</v>
      </c>
      <c r="E208" s="67" t="s">
        <v>63</v>
      </c>
      <c r="F208" s="67" t="s">
        <v>373</v>
      </c>
      <c r="G208" s="67" t="s">
        <v>63</v>
      </c>
      <c r="H208" s="220" t="s">
        <v>46</v>
      </c>
      <c r="I208" s="34">
        <v>0</v>
      </c>
      <c r="J208" s="518">
        <v>0</v>
      </c>
      <c r="K208" s="518">
        <v>0</v>
      </c>
      <c r="L208" s="518">
        <v>0</v>
      </c>
      <c r="M208" s="518" t="str">
        <v>Other</v>
      </c>
      <c r="N208" s="519" t="str">
        <v>Other</v>
      </c>
      <c r="O208" s="22" t="s">
        <v>48</v>
      </c>
      <c r="P208" s="145" t="s">
        <v>48</v>
      </c>
      <c r="Q208" s="145" t="s">
        <v>49</v>
      </c>
      <c r="R208" s="496" t="s">
        <v>47</v>
      </c>
      <c r="S208" s="73">
        <v>0</v>
      </c>
      <c r="T208" s="67">
        <v>0</v>
      </c>
      <c r="U208" s="67">
        <v>0</v>
      </c>
      <c r="V208" s="67">
        <v>0</v>
      </c>
      <c r="W208" s="214">
        <v>0</v>
      </c>
      <c r="X208" s="73">
        <v>0</v>
      </c>
      <c r="Y208" s="67">
        <v>0</v>
      </c>
      <c r="Z208" s="214">
        <v>0</v>
      </c>
      <c r="AA208" s="73">
        <v>0</v>
      </c>
      <c r="AB208" s="214">
        <v>0</v>
      </c>
      <c r="AC208" s="214" t="s">
        <v>48</v>
      </c>
    </row>
    <row r="209" spans="1:29" s="141" customFormat="1" ht="30" customHeight="1" x14ac:dyDescent="0.25">
      <c r="A209" s="69" t="s">
        <v>56</v>
      </c>
      <c r="B209" s="69" t="s">
        <v>57</v>
      </c>
      <c r="C209" s="69" t="s">
        <v>58</v>
      </c>
      <c r="D209" s="67" t="s">
        <v>318</v>
      </c>
      <c r="E209" s="67" t="s">
        <v>63</v>
      </c>
      <c r="F209" s="67" t="s">
        <v>374</v>
      </c>
      <c r="G209" s="67" t="s">
        <v>63</v>
      </c>
      <c r="H209" s="220" t="s">
        <v>46</v>
      </c>
      <c r="I209" s="34">
        <v>0</v>
      </c>
      <c r="J209" s="518">
        <v>0</v>
      </c>
      <c r="K209" s="518">
        <v>0</v>
      </c>
      <c r="L209" s="518">
        <v>0</v>
      </c>
      <c r="M209" s="518" t="str">
        <v>Other</v>
      </c>
      <c r="N209" s="519" t="str">
        <v>Other</v>
      </c>
      <c r="O209" s="22">
        <v>0</v>
      </c>
      <c r="P209" s="145">
        <v>0</v>
      </c>
      <c r="Q209" s="145" t="s">
        <v>49</v>
      </c>
      <c r="R209" s="496" t="s">
        <v>47</v>
      </c>
      <c r="S209" s="73">
        <v>0</v>
      </c>
      <c r="T209" s="67">
        <v>0</v>
      </c>
      <c r="U209" s="67">
        <v>0</v>
      </c>
      <c r="V209" s="67">
        <v>0</v>
      </c>
      <c r="W209" s="214">
        <v>0</v>
      </c>
      <c r="X209" s="73">
        <v>0</v>
      </c>
      <c r="Y209" s="67">
        <v>0</v>
      </c>
      <c r="Z209" s="214">
        <v>0</v>
      </c>
      <c r="AA209" s="73">
        <v>0</v>
      </c>
      <c r="AB209" s="214">
        <v>0</v>
      </c>
      <c r="AC209" s="214" t="s">
        <v>48</v>
      </c>
    </row>
    <row r="210" spans="1:29" s="141" customFormat="1" ht="30" customHeight="1" x14ac:dyDescent="0.25">
      <c r="A210" s="69" t="s">
        <v>56</v>
      </c>
      <c r="B210" s="69" t="s">
        <v>57</v>
      </c>
      <c r="C210" s="69" t="s">
        <v>58</v>
      </c>
      <c r="D210" s="67" t="s">
        <v>318</v>
      </c>
      <c r="E210" s="67" t="s">
        <v>63</v>
      </c>
      <c r="F210" s="67" t="s">
        <v>375</v>
      </c>
      <c r="G210" s="67" t="s">
        <v>63</v>
      </c>
      <c r="H210" s="220" t="s">
        <v>46</v>
      </c>
      <c r="I210" s="34">
        <v>0</v>
      </c>
      <c r="J210" s="518">
        <v>0</v>
      </c>
      <c r="K210" s="518">
        <v>0</v>
      </c>
      <c r="L210" s="518">
        <v>0</v>
      </c>
      <c r="M210" s="518" t="str">
        <v>Other</v>
      </c>
      <c r="N210" s="519" t="str">
        <v>Other</v>
      </c>
      <c r="O210" s="22" t="s">
        <v>48</v>
      </c>
      <c r="P210" s="145" t="s">
        <v>48</v>
      </c>
      <c r="Q210" s="145" t="s">
        <v>49</v>
      </c>
      <c r="R210" s="496" t="s">
        <v>47</v>
      </c>
      <c r="S210" s="73">
        <v>0</v>
      </c>
      <c r="T210" s="67">
        <v>0</v>
      </c>
      <c r="U210" s="67">
        <v>0</v>
      </c>
      <c r="V210" s="67">
        <v>0</v>
      </c>
      <c r="W210" s="214">
        <v>0</v>
      </c>
      <c r="X210" s="73">
        <v>0</v>
      </c>
      <c r="Y210" s="67">
        <v>0</v>
      </c>
      <c r="Z210" s="214">
        <v>0</v>
      </c>
      <c r="AA210" s="73">
        <v>0</v>
      </c>
      <c r="AB210" s="214">
        <v>0</v>
      </c>
      <c r="AC210" s="214" t="s">
        <v>48</v>
      </c>
    </row>
    <row r="211" spans="1:29" s="141" customFormat="1" ht="30" customHeight="1" x14ac:dyDescent="0.25">
      <c r="A211" s="69" t="s">
        <v>56</v>
      </c>
      <c r="B211" s="69" t="s">
        <v>57</v>
      </c>
      <c r="C211" s="69" t="s">
        <v>58</v>
      </c>
      <c r="D211" s="67" t="s">
        <v>318</v>
      </c>
      <c r="E211" s="67" t="s">
        <v>63</v>
      </c>
      <c r="F211" s="67" t="s">
        <v>376</v>
      </c>
      <c r="G211" s="67" t="s">
        <v>377</v>
      </c>
      <c r="H211" s="220" t="s">
        <v>46</v>
      </c>
      <c r="I211" s="34">
        <v>0</v>
      </c>
      <c r="J211" s="518">
        <v>0</v>
      </c>
      <c r="K211" s="518">
        <v>0</v>
      </c>
      <c r="L211" s="518">
        <v>0</v>
      </c>
      <c r="M211" s="518" t="str">
        <v>Other</v>
      </c>
      <c r="N211" s="519" t="str">
        <v>Other</v>
      </c>
      <c r="O211" s="22">
        <v>0</v>
      </c>
      <c r="P211" s="145">
        <v>0</v>
      </c>
      <c r="Q211" s="145" t="s">
        <v>49</v>
      </c>
      <c r="R211" s="496" t="s">
        <v>47</v>
      </c>
      <c r="S211" s="73">
        <v>0</v>
      </c>
      <c r="T211" s="67">
        <v>0</v>
      </c>
      <c r="U211" s="67">
        <v>0</v>
      </c>
      <c r="V211" s="67">
        <v>0</v>
      </c>
      <c r="W211" s="214">
        <v>0</v>
      </c>
      <c r="X211" s="73">
        <v>0</v>
      </c>
      <c r="Y211" s="67">
        <v>0</v>
      </c>
      <c r="Z211" s="214">
        <v>0</v>
      </c>
      <c r="AA211" s="73">
        <v>0</v>
      </c>
      <c r="AB211" s="214">
        <v>0</v>
      </c>
      <c r="AC211" s="214" t="s">
        <v>48</v>
      </c>
    </row>
    <row r="212" spans="1:29" s="141" customFormat="1" ht="30" customHeight="1" x14ac:dyDescent="0.25">
      <c r="A212" s="69" t="s">
        <v>56</v>
      </c>
      <c r="B212" s="69" t="s">
        <v>57</v>
      </c>
      <c r="C212" s="69" t="s">
        <v>58</v>
      </c>
      <c r="D212" s="67" t="s">
        <v>378</v>
      </c>
      <c r="E212" s="67" t="s">
        <v>63</v>
      </c>
      <c r="F212" s="67" t="s">
        <v>379</v>
      </c>
      <c r="G212" s="67" t="s">
        <v>63</v>
      </c>
      <c r="H212" s="220" t="s">
        <v>46</v>
      </c>
      <c r="I212" s="34">
        <v>0</v>
      </c>
      <c r="J212" s="518">
        <v>0</v>
      </c>
      <c r="K212" s="518">
        <v>0</v>
      </c>
      <c r="L212" s="518">
        <v>0</v>
      </c>
      <c r="M212" s="518" t="str">
        <v>Other</v>
      </c>
      <c r="N212" s="519" t="str">
        <v>Other</v>
      </c>
      <c r="O212" s="22">
        <v>0</v>
      </c>
      <c r="P212" s="145">
        <v>0</v>
      </c>
      <c r="Q212" s="145" t="s">
        <v>49</v>
      </c>
      <c r="R212" s="496" t="s">
        <v>47</v>
      </c>
      <c r="S212" s="73">
        <v>0</v>
      </c>
      <c r="T212" s="67">
        <v>0</v>
      </c>
      <c r="U212" s="67">
        <v>0</v>
      </c>
      <c r="V212" s="67">
        <v>0</v>
      </c>
      <c r="W212" s="214">
        <v>0</v>
      </c>
      <c r="X212" s="73">
        <v>0</v>
      </c>
      <c r="Y212" s="67">
        <v>0</v>
      </c>
      <c r="Z212" s="214">
        <v>0</v>
      </c>
      <c r="AA212" s="73">
        <v>0</v>
      </c>
      <c r="AB212" s="214">
        <v>0</v>
      </c>
      <c r="AC212" s="214" t="s">
        <v>48</v>
      </c>
    </row>
    <row r="213" spans="1:29" s="141" customFormat="1" ht="30" customHeight="1" x14ac:dyDescent="0.25">
      <c r="A213" s="69" t="s">
        <v>56</v>
      </c>
      <c r="B213" s="69" t="s">
        <v>57</v>
      </c>
      <c r="C213" s="69" t="s">
        <v>58</v>
      </c>
      <c r="D213" s="67" t="s">
        <v>318</v>
      </c>
      <c r="E213" s="67" t="s">
        <v>63</v>
      </c>
      <c r="F213" s="67" t="s">
        <v>380</v>
      </c>
      <c r="G213" s="67" t="s">
        <v>63</v>
      </c>
      <c r="H213" s="220" t="s">
        <v>46</v>
      </c>
      <c r="I213" s="34">
        <v>0</v>
      </c>
      <c r="J213" s="518">
        <v>0</v>
      </c>
      <c r="K213" s="518">
        <v>0</v>
      </c>
      <c r="L213" s="518">
        <v>0</v>
      </c>
      <c r="M213" s="518" t="str">
        <v>Other</v>
      </c>
      <c r="N213" s="519" t="str">
        <v>Other</v>
      </c>
      <c r="O213" s="22" t="s">
        <v>48</v>
      </c>
      <c r="P213" s="145" t="s">
        <v>48</v>
      </c>
      <c r="Q213" s="145" t="s">
        <v>49</v>
      </c>
      <c r="R213" s="496" t="s">
        <v>47</v>
      </c>
      <c r="S213" s="73">
        <v>0</v>
      </c>
      <c r="T213" s="67">
        <v>0</v>
      </c>
      <c r="U213" s="67">
        <v>0</v>
      </c>
      <c r="V213" s="67">
        <v>0</v>
      </c>
      <c r="W213" s="214">
        <v>0</v>
      </c>
      <c r="X213" s="73">
        <v>0</v>
      </c>
      <c r="Y213" s="67">
        <v>0</v>
      </c>
      <c r="Z213" s="214">
        <v>0</v>
      </c>
      <c r="AA213" s="73">
        <v>0</v>
      </c>
      <c r="AB213" s="214">
        <v>0</v>
      </c>
      <c r="AC213" s="214" t="s">
        <v>48</v>
      </c>
    </row>
    <row r="214" spans="1:29" s="141" customFormat="1" ht="30" customHeight="1" x14ac:dyDescent="0.25">
      <c r="A214" s="69" t="s">
        <v>56</v>
      </c>
      <c r="B214" s="69" t="s">
        <v>57</v>
      </c>
      <c r="C214" s="69" t="s">
        <v>58</v>
      </c>
      <c r="D214" s="67" t="s">
        <v>378</v>
      </c>
      <c r="E214" s="67" t="s">
        <v>63</v>
      </c>
      <c r="F214" s="67" t="s">
        <v>381</v>
      </c>
      <c r="G214" s="67" t="s">
        <v>63</v>
      </c>
      <c r="H214" s="220" t="s">
        <v>46</v>
      </c>
      <c r="I214" s="34">
        <v>0</v>
      </c>
      <c r="J214" s="518">
        <v>0</v>
      </c>
      <c r="K214" s="518">
        <v>0</v>
      </c>
      <c r="L214" s="518">
        <v>0</v>
      </c>
      <c r="M214" s="518" t="str">
        <v>Other</v>
      </c>
      <c r="N214" s="519" t="str">
        <v>Other</v>
      </c>
      <c r="O214" s="22">
        <v>0</v>
      </c>
      <c r="P214" s="145">
        <v>0</v>
      </c>
      <c r="Q214" s="145" t="s">
        <v>49</v>
      </c>
      <c r="R214" s="496" t="s">
        <v>47</v>
      </c>
      <c r="S214" s="73">
        <v>0</v>
      </c>
      <c r="T214" s="67">
        <v>0</v>
      </c>
      <c r="U214" s="67">
        <v>0</v>
      </c>
      <c r="V214" s="67">
        <v>0</v>
      </c>
      <c r="W214" s="214">
        <v>0</v>
      </c>
      <c r="X214" s="73">
        <v>0</v>
      </c>
      <c r="Y214" s="67">
        <v>0</v>
      </c>
      <c r="Z214" s="214">
        <v>0</v>
      </c>
      <c r="AA214" s="73">
        <v>0</v>
      </c>
      <c r="AB214" s="214">
        <v>0</v>
      </c>
      <c r="AC214" s="214" t="s">
        <v>48</v>
      </c>
    </row>
    <row r="215" spans="1:29" s="141" customFormat="1" ht="30" customHeight="1" x14ac:dyDescent="0.25">
      <c r="A215" s="69" t="s">
        <v>56</v>
      </c>
      <c r="B215" s="69" t="s">
        <v>57</v>
      </c>
      <c r="C215" s="69" t="s">
        <v>58</v>
      </c>
      <c r="D215" s="67" t="s">
        <v>378</v>
      </c>
      <c r="E215" s="67" t="s">
        <v>63</v>
      </c>
      <c r="F215" s="67" t="s">
        <v>382</v>
      </c>
      <c r="G215" s="67" t="s">
        <v>63</v>
      </c>
      <c r="H215" s="220" t="s">
        <v>46</v>
      </c>
      <c r="I215" s="34">
        <v>0</v>
      </c>
      <c r="J215" s="518">
        <v>0</v>
      </c>
      <c r="K215" s="518">
        <v>0</v>
      </c>
      <c r="L215" s="518">
        <v>0</v>
      </c>
      <c r="M215" s="518" t="str">
        <v>Other</v>
      </c>
      <c r="N215" s="519" t="str">
        <v>Other</v>
      </c>
      <c r="O215" s="22">
        <v>0</v>
      </c>
      <c r="P215" s="145">
        <v>0</v>
      </c>
      <c r="Q215" s="145" t="s">
        <v>49</v>
      </c>
      <c r="R215" s="496" t="s">
        <v>47</v>
      </c>
      <c r="S215" s="73">
        <v>0</v>
      </c>
      <c r="T215" s="67">
        <v>0</v>
      </c>
      <c r="U215" s="67">
        <v>0</v>
      </c>
      <c r="V215" s="67">
        <v>0</v>
      </c>
      <c r="W215" s="214">
        <v>0</v>
      </c>
      <c r="X215" s="73">
        <v>0</v>
      </c>
      <c r="Y215" s="67">
        <v>0</v>
      </c>
      <c r="Z215" s="214">
        <v>0</v>
      </c>
      <c r="AA215" s="73">
        <v>0</v>
      </c>
      <c r="AB215" s="214">
        <v>0</v>
      </c>
      <c r="AC215" s="214" t="s">
        <v>48</v>
      </c>
    </row>
    <row r="216" spans="1:29" s="141" customFormat="1" ht="30" customHeight="1" x14ac:dyDescent="0.25">
      <c r="A216" s="69" t="s">
        <v>56</v>
      </c>
      <c r="B216" s="69" t="s">
        <v>57</v>
      </c>
      <c r="C216" s="69" t="s">
        <v>58</v>
      </c>
      <c r="D216" s="67" t="s">
        <v>193</v>
      </c>
      <c r="E216" s="67" t="s">
        <v>63</v>
      </c>
      <c r="F216" s="67" t="s">
        <v>383</v>
      </c>
      <c r="G216" s="67" t="s">
        <v>63</v>
      </c>
      <c r="H216" s="220" t="s">
        <v>46</v>
      </c>
      <c r="I216" s="34">
        <v>0</v>
      </c>
      <c r="J216" s="518">
        <v>0</v>
      </c>
      <c r="K216" s="518">
        <v>0</v>
      </c>
      <c r="L216" s="518">
        <v>0</v>
      </c>
      <c r="M216" s="518" t="str">
        <v>Other</v>
      </c>
      <c r="N216" s="519" t="str">
        <v>Other</v>
      </c>
      <c r="O216" s="22" t="s">
        <v>48</v>
      </c>
      <c r="P216" s="145" t="s">
        <v>48</v>
      </c>
      <c r="Q216" s="145" t="s">
        <v>49</v>
      </c>
      <c r="R216" s="496" t="s">
        <v>47</v>
      </c>
      <c r="S216" s="73">
        <v>0</v>
      </c>
      <c r="T216" s="67">
        <v>0</v>
      </c>
      <c r="U216" s="67">
        <v>0</v>
      </c>
      <c r="V216" s="67">
        <v>0</v>
      </c>
      <c r="W216" s="214">
        <v>0</v>
      </c>
      <c r="X216" s="73">
        <v>0</v>
      </c>
      <c r="Y216" s="67">
        <v>0</v>
      </c>
      <c r="Z216" s="214">
        <v>0</v>
      </c>
      <c r="AA216" s="73">
        <v>0</v>
      </c>
      <c r="AB216" s="214">
        <v>0</v>
      </c>
      <c r="AC216" s="214" t="s">
        <v>48</v>
      </c>
    </row>
    <row r="217" spans="1:29" s="141" customFormat="1" ht="30" customHeight="1" x14ac:dyDescent="0.25">
      <c r="A217" s="69" t="s">
        <v>56</v>
      </c>
      <c r="B217" s="69" t="s">
        <v>57</v>
      </c>
      <c r="C217" s="69" t="s">
        <v>58</v>
      </c>
      <c r="D217" s="67" t="s">
        <v>341</v>
      </c>
      <c r="E217" s="67" t="s">
        <v>63</v>
      </c>
      <c r="F217" s="67" t="s">
        <v>384</v>
      </c>
      <c r="G217" s="67" t="s">
        <v>63</v>
      </c>
      <c r="H217" s="220" t="s">
        <v>46</v>
      </c>
      <c r="I217" s="34">
        <v>0</v>
      </c>
      <c r="J217" s="518">
        <v>0</v>
      </c>
      <c r="K217" s="518">
        <v>0</v>
      </c>
      <c r="L217" s="518">
        <v>0</v>
      </c>
      <c r="M217" s="518" t="str">
        <v>Other</v>
      </c>
      <c r="N217" s="519" t="str">
        <v>Other</v>
      </c>
      <c r="O217" s="22" t="s">
        <v>48</v>
      </c>
      <c r="P217" s="145" t="s">
        <v>48</v>
      </c>
      <c r="Q217" s="145" t="s">
        <v>49</v>
      </c>
      <c r="R217" s="496" t="s">
        <v>47</v>
      </c>
      <c r="S217" s="73">
        <v>0</v>
      </c>
      <c r="T217" s="67">
        <v>0</v>
      </c>
      <c r="U217" s="67">
        <v>0</v>
      </c>
      <c r="V217" s="67">
        <v>0</v>
      </c>
      <c r="W217" s="214">
        <v>0</v>
      </c>
      <c r="X217" s="73">
        <v>0</v>
      </c>
      <c r="Y217" s="67">
        <v>0</v>
      </c>
      <c r="Z217" s="214">
        <v>0</v>
      </c>
      <c r="AA217" s="73">
        <v>0</v>
      </c>
      <c r="AB217" s="214">
        <v>0</v>
      </c>
      <c r="AC217" s="214" t="s">
        <v>48</v>
      </c>
    </row>
    <row r="218" spans="1:29" s="141" customFormat="1" ht="30" customHeight="1" x14ac:dyDescent="0.25">
      <c r="A218" s="69" t="s">
        <v>56</v>
      </c>
      <c r="B218" s="69" t="s">
        <v>57</v>
      </c>
      <c r="C218" s="69" t="s">
        <v>58</v>
      </c>
      <c r="D218" s="67" t="s">
        <v>193</v>
      </c>
      <c r="E218" s="67" t="s">
        <v>63</v>
      </c>
      <c r="F218" s="67" t="s">
        <v>385</v>
      </c>
      <c r="G218" s="67" t="s">
        <v>63</v>
      </c>
      <c r="H218" s="220" t="s">
        <v>46</v>
      </c>
      <c r="I218" s="34">
        <v>0</v>
      </c>
      <c r="J218" s="518">
        <v>0</v>
      </c>
      <c r="K218" s="518">
        <v>0</v>
      </c>
      <c r="L218" s="518">
        <v>0</v>
      </c>
      <c r="M218" s="518" t="str">
        <v>Other</v>
      </c>
      <c r="N218" s="519" t="str">
        <v>Other</v>
      </c>
      <c r="O218" s="22">
        <v>0</v>
      </c>
      <c r="P218" s="145">
        <v>0</v>
      </c>
      <c r="Q218" s="145" t="s">
        <v>49</v>
      </c>
      <c r="R218" s="496" t="s">
        <v>47</v>
      </c>
      <c r="S218" s="73">
        <v>0</v>
      </c>
      <c r="T218" s="67">
        <v>0</v>
      </c>
      <c r="U218" s="67">
        <v>0</v>
      </c>
      <c r="V218" s="67">
        <v>0</v>
      </c>
      <c r="W218" s="214">
        <v>0</v>
      </c>
      <c r="X218" s="73">
        <v>0</v>
      </c>
      <c r="Y218" s="67">
        <v>0</v>
      </c>
      <c r="Z218" s="214">
        <v>0</v>
      </c>
      <c r="AA218" s="73">
        <v>0</v>
      </c>
      <c r="AB218" s="214">
        <v>0</v>
      </c>
      <c r="AC218" s="214" t="s">
        <v>48</v>
      </c>
    </row>
    <row r="219" spans="1:29" s="141" customFormat="1" ht="30" customHeight="1" x14ac:dyDescent="0.25">
      <c r="A219" s="69" t="s">
        <v>56</v>
      </c>
      <c r="B219" s="69" t="s">
        <v>57</v>
      </c>
      <c r="C219" s="69" t="s">
        <v>58</v>
      </c>
      <c r="D219" s="67" t="s">
        <v>67</v>
      </c>
      <c r="E219" s="67" t="s">
        <v>63</v>
      </c>
      <c r="F219" s="67" t="s">
        <v>386</v>
      </c>
      <c r="G219" s="67" t="s">
        <v>63</v>
      </c>
      <c r="H219" s="220" t="s">
        <v>46</v>
      </c>
      <c r="I219" s="34">
        <v>0</v>
      </c>
      <c r="J219" s="518">
        <v>0</v>
      </c>
      <c r="K219" s="518">
        <v>0</v>
      </c>
      <c r="L219" s="518">
        <v>0</v>
      </c>
      <c r="M219" s="518" t="str">
        <v>Other</v>
      </c>
      <c r="N219" s="519" t="str">
        <v>Other</v>
      </c>
      <c r="O219" s="22" t="s">
        <v>48</v>
      </c>
      <c r="P219" s="145" t="s">
        <v>48</v>
      </c>
      <c r="Q219" s="145" t="s">
        <v>49</v>
      </c>
      <c r="R219" s="496" t="s">
        <v>47</v>
      </c>
      <c r="S219" s="73">
        <v>0</v>
      </c>
      <c r="T219" s="67">
        <v>0</v>
      </c>
      <c r="U219" s="67">
        <v>0</v>
      </c>
      <c r="V219" s="67">
        <v>0</v>
      </c>
      <c r="W219" s="214">
        <v>0</v>
      </c>
      <c r="X219" s="73">
        <v>0</v>
      </c>
      <c r="Y219" s="67">
        <v>0</v>
      </c>
      <c r="Z219" s="214">
        <v>0</v>
      </c>
      <c r="AA219" s="73">
        <v>0</v>
      </c>
      <c r="AB219" s="214">
        <v>0</v>
      </c>
      <c r="AC219" s="214" t="s">
        <v>48</v>
      </c>
    </row>
    <row r="220" spans="1:29" s="141" customFormat="1" ht="30" customHeight="1" x14ac:dyDescent="0.25">
      <c r="A220" s="69" t="s">
        <v>56</v>
      </c>
      <c r="B220" s="69" t="s">
        <v>57</v>
      </c>
      <c r="C220" s="69" t="s">
        <v>58</v>
      </c>
      <c r="D220" s="67" t="s">
        <v>378</v>
      </c>
      <c r="E220" s="67" t="s">
        <v>63</v>
      </c>
      <c r="F220" s="67" t="s">
        <v>387</v>
      </c>
      <c r="G220" s="67" t="s">
        <v>63</v>
      </c>
      <c r="H220" s="220" t="s">
        <v>46</v>
      </c>
      <c r="I220" s="34">
        <v>0</v>
      </c>
      <c r="J220" s="518">
        <v>0</v>
      </c>
      <c r="K220" s="518">
        <v>0</v>
      </c>
      <c r="L220" s="518">
        <v>0</v>
      </c>
      <c r="M220" s="518" t="str">
        <v>Other</v>
      </c>
      <c r="N220" s="519" t="str">
        <v>Other</v>
      </c>
      <c r="O220" s="22">
        <v>0</v>
      </c>
      <c r="P220" s="145">
        <v>0</v>
      </c>
      <c r="Q220" s="145" t="s">
        <v>49</v>
      </c>
      <c r="R220" s="496" t="s">
        <v>47</v>
      </c>
      <c r="S220" s="73">
        <v>0</v>
      </c>
      <c r="T220" s="67">
        <v>0</v>
      </c>
      <c r="U220" s="67">
        <v>0</v>
      </c>
      <c r="V220" s="67">
        <v>0</v>
      </c>
      <c r="W220" s="214">
        <v>0</v>
      </c>
      <c r="X220" s="73">
        <v>0</v>
      </c>
      <c r="Y220" s="67">
        <v>0</v>
      </c>
      <c r="Z220" s="214">
        <v>0</v>
      </c>
      <c r="AA220" s="73">
        <v>0</v>
      </c>
      <c r="AB220" s="214">
        <v>0</v>
      </c>
      <c r="AC220" s="214" t="s">
        <v>48</v>
      </c>
    </row>
    <row r="221" spans="1:29" s="141" customFormat="1" ht="30" customHeight="1" x14ac:dyDescent="0.25">
      <c r="A221" s="69" t="s">
        <v>56</v>
      </c>
      <c r="B221" s="69" t="s">
        <v>42</v>
      </c>
      <c r="C221" s="69" t="s">
        <v>388</v>
      </c>
      <c r="D221" s="67" t="s">
        <v>389</v>
      </c>
      <c r="E221" s="67" t="s">
        <v>390</v>
      </c>
      <c r="F221" s="67" t="s">
        <v>391</v>
      </c>
      <c r="G221" s="67" t="s">
        <v>390</v>
      </c>
      <c r="H221" s="220" t="s">
        <v>46</v>
      </c>
      <c r="I221" s="34">
        <v>0</v>
      </c>
      <c r="J221" s="518">
        <v>0</v>
      </c>
      <c r="K221" s="518">
        <v>0</v>
      </c>
      <c r="L221" s="518">
        <v>0</v>
      </c>
      <c r="M221" s="518" t="str">
        <v>Other</v>
      </c>
      <c r="N221" s="519" t="str">
        <v>Other</v>
      </c>
      <c r="O221" s="22">
        <v>0</v>
      </c>
      <c r="P221" s="145">
        <v>0</v>
      </c>
      <c r="Q221" s="145" t="s">
        <v>49</v>
      </c>
      <c r="R221" s="496" t="s">
        <v>47</v>
      </c>
      <c r="S221" s="73">
        <v>0</v>
      </c>
      <c r="T221" s="67">
        <v>0</v>
      </c>
      <c r="U221" s="67">
        <v>0</v>
      </c>
      <c r="V221" s="67">
        <v>0</v>
      </c>
      <c r="W221" s="214">
        <v>0</v>
      </c>
      <c r="X221" s="73">
        <v>0</v>
      </c>
      <c r="Y221" s="67">
        <v>0</v>
      </c>
      <c r="Z221" s="214">
        <v>0</v>
      </c>
      <c r="AA221" s="73">
        <v>0</v>
      </c>
      <c r="AB221" s="214">
        <v>0</v>
      </c>
      <c r="AC221" s="214" t="s">
        <v>48</v>
      </c>
    </row>
    <row r="222" spans="1:29" s="141" customFormat="1" ht="30" customHeight="1" x14ac:dyDescent="0.25">
      <c r="A222" s="69" t="s">
        <v>56</v>
      </c>
      <c r="B222" s="69" t="s">
        <v>42</v>
      </c>
      <c r="C222" s="69" t="s">
        <v>388</v>
      </c>
      <c r="D222" s="67" t="s">
        <v>389</v>
      </c>
      <c r="E222" s="67" t="s">
        <v>390</v>
      </c>
      <c r="F222" s="67" t="s">
        <v>392</v>
      </c>
      <c r="G222" s="67" t="s">
        <v>390</v>
      </c>
      <c r="H222" s="220" t="s">
        <v>46</v>
      </c>
      <c r="I222" s="34">
        <v>0</v>
      </c>
      <c r="J222" s="518">
        <v>0</v>
      </c>
      <c r="K222" s="518">
        <v>0</v>
      </c>
      <c r="L222" s="518">
        <v>0</v>
      </c>
      <c r="M222" s="518" t="str">
        <v>Other</v>
      </c>
      <c r="N222" s="519" t="str">
        <v>Other</v>
      </c>
      <c r="O222" s="22">
        <v>0</v>
      </c>
      <c r="P222" s="145">
        <v>0</v>
      </c>
      <c r="Q222" s="145" t="s">
        <v>49</v>
      </c>
      <c r="R222" s="496" t="s">
        <v>47</v>
      </c>
      <c r="S222" s="73">
        <v>0</v>
      </c>
      <c r="T222" s="67">
        <v>0</v>
      </c>
      <c r="U222" s="67">
        <v>0</v>
      </c>
      <c r="V222" s="67">
        <v>0</v>
      </c>
      <c r="W222" s="214">
        <v>0</v>
      </c>
      <c r="X222" s="73">
        <v>0</v>
      </c>
      <c r="Y222" s="67">
        <v>0</v>
      </c>
      <c r="Z222" s="214">
        <v>0</v>
      </c>
      <c r="AA222" s="73">
        <v>0</v>
      </c>
      <c r="AB222" s="214">
        <v>0</v>
      </c>
      <c r="AC222" s="214" t="s">
        <v>48</v>
      </c>
    </row>
    <row r="223" spans="1:29" s="141" customFormat="1" ht="30" customHeight="1" x14ac:dyDescent="0.25">
      <c r="A223" s="69" t="s">
        <v>56</v>
      </c>
      <c r="B223" s="69" t="s">
        <v>42</v>
      </c>
      <c r="C223" s="69" t="s">
        <v>388</v>
      </c>
      <c r="D223" s="67" t="s">
        <v>389</v>
      </c>
      <c r="E223" s="67" t="s">
        <v>390</v>
      </c>
      <c r="F223" s="67" t="s">
        <v>393</v>
      </c>
      <c r="G223" s="67" t="s">
        <v>390</v>
      </c>
      <c r="H223" s="220" t="s">
        <v>46</v>
      </c>
      <c r="I223" s="34">
        <v>0</v>
      </c>
      <c r="J223" s="518">
        <v>0</v>
      </c>
      <c r="K223" s="518">
        <v>0</v>
      </c>
      <c r="L223" s="518">
        <v>0</v>
      </c>
      <c r="M223" s="518" t="str">
        <v>Other</v>
      </c>
      <c r="N223" s="519" t="str">
        <v>Other</v>
      </c>
      <c r="O223" s="22">
        <v>0</v>
      </c>
      <c r="P223" s="145">
        <v>0</v>
      </c>
      <c r="Q223" s="145" t="s">
        <v>49</v>
      </c>
      <c r="R223" s="496" t="s">
        <v>47</v>
      </c>
      <c r="S223" s="73">
        <v>0</v>
      </c>
      <c r="T223" s="67">
        <v>0</v>
      </c>
      <c r="U223" s="67">
        <v>0</v>
      </c>
      <c r="V223" s="67">
        <v>0</v>
      </c>
      <c r="W223" s="214">
        <v>0</v>
      </c>
      <c r="X223" s="73">
        <v>0</v>
      </c>
      <c r="Y223" s="67">
        <v>0</v>
      </c>
      <c r="Z223" s="214">
        <v>0</v>
      </c>
      <c r="AA223" s="73">
        <v>0</v>
      </c>
      <c r="AB223" s="214">
        <v>0</v>
      </c>
      <c r="AC223" s="214" t="s">
        <v>48</v>
      </c>
    </row>
    <row r="224" spans="1:29" s="141" customFormat="1" ht="30" customHeight="1" x14ac:dyDescent="0.25">
      <c r="A224" s="69" t="s">
        <v>56</v>
      </c>
      <c r="B224" s="69" t="s">
        <v>42</v>
      </c>
      <c r="C224" s="69" t="s">
        <v>388</v>
      </c>
      <c r="D224" s="67" t="s">
        <v>389</v>
      </c>
      <c r="E224" s="67" t="s">
        <v>390</v>
      </c>
      <c r="F224" s="67" t="s">
        <v>394</v>
      </c>
      <c r="G224" s="67" t="s">
        <v>390</v>
      </c>
      <c r="H224" s="220" t="s">
        <v>46</v>
      </c>
      <c r="I224" s="34">
        <v>0</v>
      </c>
      <c r="J224" s="518">
        <v>0</v>
      </c>
      <c r="K224" s="518">
        <v>0</v>
      </c>
      <c r="L224" s="518">
        <v>0</v>
      </c>
      <c r="M224" s="518" t="str">
        <v>Other</v>
      </c>
      <c r="N224" s="519" t="str">
        <v>Other</v>
      </c>
      <c r="O224" s="22">
        <v>0</v>
      </c>
      <c r="P224" s="145">
        <v>0</v>
      </c>
      <c r="Q224" s="145" t="s">
        <v>49</v>
      </c>
      <c r="R224" s="496" t="s">
        <v>47</v>
      </c>
      <c r="S224" s="73">
        <v>0</v>
      </c>
      <c r="T224" s="67">
        <v>0</v>
      </c>
      <c r="U224" s="67">
        <v>0</v>
      </c>
      <c r="V224" s="67">
        <v>0</v>
      </c>
      <c r="W224" s="214">
        <v>0</v>
      </c>
      <c r="X224" s="73">
        <v>0</v>
      </c>
      <c r="Y224" s="67">
        <v>0</v>
      </c>
      <c r="Z224" s="214">
        <v>0</v>
      </c>
      <c r="AA224" s="73">
        <v>0</v>
      </c>
      <c r="AB224" s="214">
        <v>0</v>
      </c>
      <c r="AC224" s="214" t="s">
        <v>48</v>
      </c>
    </row>
    <row r="225" spans="1:29" s="141" customFormat="1" ht="30" customHeight="1" x14ac:dyDescent="0.25">
      <c r="A225" s="69" t="s">
        <v>56</v>
      </c>
      <c r="B225" s="69" t="s">
        <v>42</v>
      </c>
      <c r="C225" s="69" t="s">
        <v>388</v>
      </c>
      <c r="D225" s="67" t="s">
        <v>389</v>
      </c>
      <c r="E225" s="67" t="s">
        <v>390</v>
      </c>
      <c r="F225" s="67" t="s">
        <v>395</v>
      </c>
      <c r="G225" s="67" t="s">
        <v>390</v>
      </c>
      <c r="H225" s="220" t="s">
        <v>46</v>
      </c>
      <c r="I225" s="34">
        <v>0</v>
      </c>
      <c r="J225" s="518">
        <v>0</v>
      </c>
      <c r="K225" s="518">
        <v>0</v>
      </c>
      <c r="L225" s="518">
        <v>0</v>
      </c>
      <c r="M225" s="518" t="str">
        <v>Other</v>
      </c>
      <c r="N225" s="519" t="str">
        <v>Other</v>
      </c>
      <c r="O225" s="22">
        <v>0</v>
      </c>
      <c r="P225" s="145">
        <v>0</v>
      </c>
      <c r="Q225" s="145" t="s">
        <v>49</v>
      </c>
      <c r="R225" s="496" t="s">
        <v>47</v>
      </c>
      <c r="S225" s="73">
        <v>0</v>
      </c>
      <c r="T225" s="67">
        <v>0</v>
      </c>
      <c r="U225" s="67">
        <v>0</v>
      </c>
      <c r="V225" s="67">
        <v>0</v>
      </c>
      <c r="W225" s="214">
        <v>0</v>
      </c>
      <c r="X225" s="73">
        <v>0</v>
      </c>
      <c r="Y225" s="67">
        <v>0</v>
      </c>
      <c r="Z225" s="214">
        <v>0</v>
      </c>
      <c r="AA225" s="73">
        <v>0</v>
      </c>
      <c r="AB225" s="214">
        <v>0</v>
      </c>
      <c r="AC225" s="214" t="s">
        <v>48</v>
      </c>
    </row>
    <row r="226" spans="1:29" s="141" customFormat="1" ht="30" customHeight="1" x14ac:dyDescent="0.25">
      <c r="A226" s="69" t="s">
        <v>56</v>
      </c>
      <c r="B226" s="69" t="s">
        <v>42</v>
      </c>
      <c r="C226" s="69" t="s">
        <v>388</v>
      </c>
      <c r="D226" s="67" t="s">
        <v>389</v>
      </c>
      <c r="E226" s="67" t="s">
        <v>390</v>
      </c>
      <c r="F226" s="67" t="s">
        <v>396</v>
      </c>
      <c r="G226" s="67" t="s">
        <v>390</v>
      </c>
      <c r="H226" s="220" t="s">
        <v>46</v>
      </c>
      <c r="I226" s="34">
        <v>0</v>
      </c>
      <c r="J226" s="518">
        <v>0</v>
      </c>
      <c r="K226" s="518">
        <v>0</v>
      </c>
      <c r="L226" s="518">
        <v>0</v>
      </c>
      <c r="M226" s="518" t="str">
        <v>Other</v>
      </c>
      <c r="N226" s="519" t="str">
        <v>Other</v>
      </c>
      <c r="O226" s="22">
        <v>0</v>
      </c>
      <c r="P226" s="145">
        <v>0</v>
      </c>
      <c r="Q226" s="145" t="s">
        <v>49</v>
      </c>
      <c r="R226" s="496" t="s">
        <v>47</v>
      </c>
      <c r="S226" s="73">
        <v>0</v>
      </c>
      <c r="T226" s="67">
        <v>0</v>
      </c>
      <c r="U226" s="67">
        <v>0</v>
      </c>
      <c r="V226" s="67">
        <v>0</v>
      </c>
      <c r="W226" s="214">
        <v>0</v>
      </c>
      <c r="X226" s="73">
        <v>0</v>
      </c>
      <c r="Y226" s="67">
        <v>0</v>
      </c>
      <c r="Z226" s="214">
        <v>0</v>
      </c>
      <c r="AA226" s="73">
        <v>0</v>
      </c>
      <c r="AB226" s="214">
        <v>0</v>
      </c>
      <c r="AC226" s="214" t="s">
        <v>48</v>
      </c>
    </row>
    <row r="227" spans="1:29" s="141" customFormat="1" ht="30" customHeight="1" x14ac:dyDescent="0.25">
      <c r="A227" s="69" t="s">
        <v>56</v>
      </c>
      <c r="B227" s="69" t="s">
        <v>42</v>
      </c>
      <c r="C227" s="69" t="s">
        <v>388</v>
      </c>
      <c r="D227" s="67" t="s">
        <v>389</v>
      </c>
      <c r="E227" s="67" t="s">
        <v>390</v>
      </c>
      <c r="F227" s="67" t="s">
        <v>397</v>
      </c>
      <c r="G227" s="67" t="s">
        <v>390</v>
      </c>
      <c r="H227" s="220" t="s">
        <v>46</v>
      </c>
      <c r="I227" s="34">
        <v>0</v>
      </c>
      <c r="J227" s="518">
        <v>0</v>
      </c>
      <c r="K227" s="518">
        <v>0</v>
      </c>
      <c r="L227" s="518">
        <v>0</v>
      </c>
      <c r="M227" s="518" t="str">
        <v>Other</v>
      </c>
      <c r="N227" s="519" t="str">
        <v>Other</v>
      </c>
      <c r="O227" s="22">
        <v>0</v>
      </c>
      <c r="P227" s="145">
        <v>0</v>
      </c>
      <c r="Q227" s="145" t="s">
        <v>49</v>
      </c>
      <c r="R227" s="496" t="s">
        <v>47</v>
      </c>
      <c r="S227" s="73">
        <v>0</v>
      </c>
      <c r="T227" s="67">
        <v>0</v>
      </c>
      <c r="U227" s="67">
        <v>0</v>
      </c>
      <c r="V227" s="67">
        <v>0</v>
      </c>
      <c r="W227" s="214">
        <v>0</v>
      </c>
      <c r="X227" s="73">
        <v>0</v>
      </c>
      <c r="Y227" s="67">
        <v>0</v>
      </c>
      <c r="Z227" s="214">
        <v>0</v>
      </c>
      <c r="AA227" s="73">
        <v>0</v>
      </c>
      <c r="AB227" s="214">
        <v>0</v>
      </c>
      <c r="AC227" s="214" t="s">
        <v>48</v>
      </c>
    </row>
    <row r="228" spans="1:29" s="141" customFormat="1" ht="30" customHeight="1" x14ac:dyDescent="0.25">
      <c r="A228" s="69" t="s">
        <v>56</v>
      </c>
      <c r="B228" s="69" t="s">
        <v>42</v>
      </c>
      <c r="C228" s="69" t="s">
        <v>388</v>
      </c>
      <c r="D228" s="67" t="s">
        <v>398</v>
      </c>
      <c r="E228" s="67" t="s">
        <v>399</v>
      </c>
      <c r="F228" s="67" t="s">
        <v>400</v>
      </c>
      <c r="G228" s="67" t="s">
        <v>401</v>
      </c>
      <c r="H228" s="220" t="s">
        <v>46</v>
      </c>
      <c r="I228" s="34">
        <v>0</v>
      </c>
      <c r="J228" s="518">
        <v>0</v>
      </c>
      <c r="K228" s="518">
        <v>0</v>
      </c>
      <c r="L228" s="518">
        <v>0</v>
      </c>
      <c r="M228" s="518" t="str">
        <v>Other</v>
      </c>
      <c r="N228" s="519" t="str">
        <v>Other</v>
      </c>
      <c r="O228" s="22">
        <v>0</v>
      </c>
      <c r="P228" s="145">
        <v>0</v>
      </c>
      <c r="Q228" s="145" t="s">
        <v>49</v>
      </c>
      <c r="R228" s="496" t="s">
        <v>47</v>
      </c>
      <c r="S228" s="73">
        <v>0</v>
      </c>
      <c r="T228" s="67">
        <v>0</v>
      </c>
      <c r="U228" s="67">
        <v>0</v>
      </c>
      <c r="V228" s="67">
        <v>0</v>
      </c>
      <c r="W228" s="214">
        <v>0</v>
      </c>
      <c r="X228" s="73">
        <v>0</v>
      </c>
      <c r="Y228" s="67">
        <v>0</v>
      </c>
      <c r="Z228" s="214">
        <v>0</v>
      </c>
      <c r="AA228" s="73">
        <v>0</v>
      </c>
      <c r="AB228" s="214">
        <v>0</v>
      </c>
      <c r="AC228" s="214" t="s">
        <v>48</v>
      </c>
    </row>
    <row r="229" spans="1:29" s="141" customFormat="1" ht="30" customHeight="1" x14ac:dyDescent="0.25">
      <c r="A229" s="69" t="s">
        <v>56</v>
      </c>
      <c r="B229" s="69" t="s">
        <v>42</v>
      </c>
      <c r="C229" s="69" t="s">
        <v>388</v>
      </c>
      <c r="D229" s="67" t="s">
        <v>398</v>
      </c>
      <c r="E229" s="67" t="s">
        <v>399</v>
      </c>
      <c r="F229" s="67" t="s">
        <v>402</v>
      </c>
      <c r="G229" s="67" t="s">
        <v>403</v>
      </c>
      <c r="H229" s="220" t="s">
        <v>46</v>
      </c>
      <c r="I229" s="34">
        <v>0</v>
      </c>
      <c r="J229" s="518">
        <v>0</v>
      </c>
      <c r="K229" s="518">
        <v>0</v>
      </c>
      <c r="L229" s="518">
        <v>0</v>
      </c>
      <c r="M229" s="518" t="str">
        <v>Other</v>
      </c>
      <c r="N229" s="519" t="str">
        <v>Other</v>
      </c>
      <c r="O229" s="22">
        <v>0</v>
      </c>
      <c r="P229" s="145">
        <v>0</v>
      </c>
      <c r="Q229" s="145" t="s">
        <v>49</v>
      </c>
      <c r="R229" s="496" t="s">
        <v>47</v>
      </c>
      <c r="S229" s="73">
        <v>0</v>
      </c>
      <c r="T229" s="67">
        <v>0</v>
      </c>
      <c r="U229" s="67">
        <v>0</v>
      </c>
      <c r="V229" s="67">
        <v>0</v>
      </c>
      <c r="W229" s="214">
        <v>0</v>
      </c>
      <c r="X229" s="73">
        <v>0</v>
      </c>
      <c r="Y229" s="67">
        <v>0</v>
      </c>
      <c r="Z229" s="214">
        <v>0</v>
      </c>
      <c r="AA229" s="73">
        <v>0</v>
      </c>
      <c r="AB229" s="214">
        <v>0</v>
      </c>
      <c r="AC229" s="214" t="s">
        <v>48</v>
      </c>
    </row>
    <row r="230" spans="1:29" s="141" customFormat="1" ht="30" customHeight="1" x14ac:dyDescent="0.25">
      <c r="A230" s="69" t="s">
        <v>56</v>
      </c>
      <c r="B230" s="69" t="s">
        <v>42</v>
      </c>
      <c r="C230" s="69" t="s">
        <v>388</v>
      </c>
      <c r="D230" s="67" t="s">
        <v>404</v>
      </c>
      <c r="E230" s="67" t="s">
        <v>390</v>
      </c>
      <c r="F230" s="67" t="s">
        <v>405</v>
      </c>
      <c r="G230" s="67" t="s">
        <v>390</v>
      </c>
      <c r="H230" s="220" t="s">
        <v>46</v>
      </c>
      <c r="I230" s="34">
        <v>0</v>
      </c>
      <c r="J230" s="518">
        <v>0</v>
      </c>
      <c r="K230" s="518">
        <v>0</v>
      </c>
      <c r="L230" s="518">
        <v>0</v>
      </c>
      <c r="M230" s="518" t="str">
        <v>Other</v>
      </c>
      <c r="N230" s="519" t="str">
        <v>Other</v>
      </c>
      <c r="O230" s="22">
        <v>0</v>
      </c>
      <c r="P230" s="145">
        <v>0</v>
      </c>
      <c r="Q230" s="145" t="s">
        <v>49</v>
      </c>
      <c r="R230" s="496" t="s">
        <v>47</v>
      </c>
      <c r="S230" s="73">
        <v>0</v>
      </c>
      <c r="T230" s="67">
        <v>0</v>
      </c>
      <c r="U230" s="67">
        <v>0</v>
      </c>
      <c r="V230" s="67">
        <v>0</v>
      </c>
      <c r="W230" s="214">
        <v>0</v>
      </c>
      <c r="X230" s="73">
        <v>0</v>
      </c>
      <c r="Y230" s="67">
        <v>0</v>
      </c>
      <c r="Z230" s="214">
        <v>0</v>
      </c>
      <c r="AA230" s="73">
        <v>0</v>
      </c>
      <c r="AB230" s="214">
        <v>0</v>
      </c>
      <c r="AC230" s="214" t="s">
        <v>48</v>
      </c>
    </row>
    <row r="231" spans="1:29" s="141" customFormat="1" ht="30" customHeight="1" x14ac:dyDescent="0.25">
      <c r="A231" s="69" t="s">
        <v>56</v>
      </c>
      <c r="B231" s="69" t="s">
        <v>42</v>
      </c>
      <c r="C231" s="69" t="s">
        <v>388</v>
      </c>
      <c r="D231" s="67" t="s">
        <v>404</v>
      </c>
      <c r="E231" s="67" t="s">
        <v>390</v>
      </c>
      <c r="F231" s="67" t="s">
        <v>406</v>
      </c>
      <c r="G231" s="67" t="s">
        <v>390</v>
      </c>
      <c r="H231" s="220" t="s">
        <v>46</v>
      </c>
      <c r="I231" s="34">
        <v>0</v>
      </c>
      <c r="J231" s="518">
        <v>0</v>
      </c>
      <c r="K231" s="518">
        <v>0</v>
      </c>
      <c r="L231" s="518">
        <v>0</v>
      </c>
      <c r="M231" s="518" t="str">
        <v>Other</v>
      </c>
      <c r="N231" s="519" t="str">
        <v>Other</v>
      </c>
      <c r="O231" s="22">
        <v>0</v>
      </c>
      <c r="P231" s="145">
        <v>0</v>
      </c>
      <c r="Q231" s="145" t="s">
        <v>49</v>
      </c>
      <c r="R231" s="496" t="s">
        <v>47</v>
      </c>
      <c r="S231" s="73">
        <v>0</v>
      </c>
      <c r="T231" s="67">
        <v>0</v>
      </c>
      <c r="U231" s="67">
        <v>0</v>
      </c>
      <c r="V231" s="67">
        <v>0</v>
      </c>
      <c r="W231" s="214">
        <v>0</v>
      </c>
      <c r="X231" s="73">
        <v>0</v>
      </c>
      <c r="Y231" s="67">
        <v>0</v>
      </c>
      <c r="Z231" s="214">
        <v>0</v>
      </c>
      <c r="AA231" s="73">
        <v>0</v>
      </c>
      <c r="AB231" s="214">
        <v>0</v>
      </c>
      <c r="AC231" s="214" t="s">
        <v>48</v>
      </c>
    </row>
    <row r="232" spans="1:29" s="141" customFormat="1" ht="30" customHeight="1" x14ac:dyDescent="0.25">
      <c r="A232" s="69" t="s">
        <v>56</v>
      </c>
      <c r="B232" s="69" t="s">
        <v>42</v>
      </c>
      <c r="C232" s="69" t="s">
        <v>388</v>
      </c>
      <c r="D232" s="67" t="s">
        <v>404</v>
      </c>
      <c r="E232" s="67" t="s">
        <v>390</v>
      </c>
      <c r="F232" s="67" t="s">
        <v>407</v>
      </c>
      <c r="G232" s="67" t="s">
        <v>390</v>
      </c>
      <c r="H232" s="220" t="s">
        <v>46</v>
      </c>
      <c r="I232" s="34">
        <v>0</v>
      </c>
      <c r="J232" s="518">
        <v>0</v>
      </c>
      <c r="K232" s="518">
        <v>0</v>
      </c>
      <c r="L232" s="518">
        <v>0</v>
      </c>
      <c r="M232" s="518" t="str">
        <v>Other</v>
      </c>
      <c r="N232" s="519" t="str">
        <v>Other</v>
      </c>
      <c r="O232" s="22">
        <v>0</v>
      </c>
      <c r="P232" s="145">
        <v>0</v>
      </c>
      <c r="Q232" s="145" t="s">
        <v>49</v>
      </c>
      <c r="R232" s="496" t="s">
        <v>47</v>
      </c>
      <c r="S232" s="73">
        <v>0</v>
      </c>
      <c r="T232" s="67">
        <v>0</v>
      </c>
      <c r="U232" s="67">
        <v>0</v>
      </c>
      <c r="V232" s="67">
        <v>0</v>
      </c>
      <c r="W232" s="214">
        <v>0</v>
      </c>
      <c r="X232" s="73">
        <v>0</v>
      </c>
      <c r="Y232" s="67">
        <v>0</v>
      </c>
      <c r="Z232" s="214">
        <v>0</v>
      </c>
      <c r="AA232" s="73">
        <v>0</v>
      </c>
      <c r="AB232" s="214">
        <v>0</v>
      </c>
      <c r="AC232" s="214" t="s">
        <v>48</v>
      </c>
    </row>
    <row r="233" spans="1:29" s="141" customFormat="1" ht="30" customHeight="1" x14ac:dyDescent="0.25">
      <c r="A233" s="69" t="s">
        <v>56</v>
      </c>
      <c r="B233" s="69" t="s">
        <v>42</v>
      </c>
      <c r="C233" s="69" t="s">
        <v>388</v>
      </c>
      <c r="D233" s="67" t="s">
        <v>404</v>
      </c>
      <c r="E233" s="67" t="s">
        <v>390</v>
      </c>
      <c r="F233" s="67" t="s">
        <v>408</v>
      </c>
      <c r="G233" s="67" t="s">
        <v>390</v>
      </c>
      <c r="H233" s="220" t="s">
        <v>46</v>
      </c>
      <c r="I233" s="34">
        <v>0</v>
      </c>
      <c r="J233" s="518">
        <v>0</v>
      </c>
      <c r="K233" s="518">
        <v>0</v>
      </c>
      <c r="L233" s="518">
        <v>0</v>
      </c>
      <c r="M233" s="518" t="str">
        <v>Other</v>
      </c>
      <c r="N233" s="519" t="str">
        <v>Other</v>
      </c>
      <c r="O233" s="22">
        <v>0</v>
      </c>
      <c r="P233" s="145">
        <v>0</v>
      </c>
      <c r="Q233" s="145" t="s">
        <v>49</v>
      </c>
      <c r="R233" s="496" t="s">
        <v>47</v>
      </c>
      <c r="S233" s="73">
        <v>0</v>
      </c>
      <c r="T233" s="67">
        <v>0</v>
      </c>
      <c r="U233" s="67">
        <v>0</v>
      </c>
      <c r="V233" s="67">
        <v>0</v>
      </c>
      <c r="W233" s="214">
        <v>0</v>
      </c>
      <c r="X233" s="73">
        <v>0</v>
      </c>
      <c r="Y233" s="67">
        <v>0</v>
      </c>
      <c r="Z233" s="214">
        <v>0</v>
      </c>
      <c r="AA233" s="73">
        <v>0</v>
      </c>
      <c r="AB233" s="214">
        <v>0</v>
      </c>
      <c r="AC233" s="214" t="s">
        <v>48</v>
      </c>
    </row>
    <row r="234" spans="1:29" s="141" customFormat="1" ht="30" customHeight="1" x14ac:dyDescent="0.25">
      <c r="A234" s="69" t="s">
        <v>56</v>
      </c>
      <c r="B234" s="69" t="s">
        <v>42</v>
      </c>
      <c r="C234" s="69" t="s">
        <v>388</v>
      </c>
      <c r="D234" s="67" t="s">
        <v>404</v>
      </c>
      <c r="E234" s="67" t="s">
        <v>390</v>
      </c>
      <c r="F234" s="67" t="s">
        <v>409</v>
      </c>
      <c r="G234" s="67" t="s">
        <v>410</v>
      </c>
      <c r="H234" s="220" t="s">
        <v>46</v>
      </c>
      <c r="I234" s="34">
        <v>0</v>
      </c>
      <c r="J234" s="518">
        <v>0</v>
      </c>
      <c r="K234" s="518">
        <v>0</v>
      </c>
      <c r="L234" s="518">
        <v>0</v>
      </c>
      <c r="M234" s="518" t="str">
        <v>Other</v>
      </c>
      <c r="N234" s="519" t="str">
        <v>Other</v>
      </c>
      <c r="O234" s="22">
        <v>0</v>
      </c>
      <c r="P234" s="145">
        <v>0</v>
      </c>
      <c r="Q234" s="145" t="s">
        <v>49</v>
      </c>
      <c r="R234" s="496" t="s">
        <v>47</v>
      </c>
      <c r="S234" s="73">
        <v>0</v>
      </c>
      <c r="T234" s="67">
        <v>0</v>
      </c>
      <c r="U234" s="67">
        <v>0</v>
      </c>
      <c r="V234" s="67">
        <v>0</v>
      </c>
      <c r="W234" s="214">
        <v>0</v>
      </c>
      <c r="X234" s="73">
        <v>0</v>
      </c>
      <c r="Y234" s="67">
        <v>0</v>
      </c>
      <c r="Z234" s="214">
        <v>0</v>
      </c>
      <c r="AA234" s="73">
        <v>0</v>
      </c>
      <c r="AB234" s="214">
        <v>0</v>
      </c>
      <c r="AC234" s="214" t="s">
        <v>48</v>
      </c>
    </row>
    <row r="235" spans="1:29" s="141" customFormat="1" ht="30" customHeight="1" x14ac:dyDescent="0.25">
      <c r="A235" s="69" t="s">
        <v>56</v>
      </c>
      <c r="B235" s="69" t="s">
        <v>42</v>
      </c>
      <c r="C235" s="69" t="s">
        <v>388</v>
      </c>
      <c r="D235" s="67" t="s">
        <v>404</v>
      </c>
      <c r="E235" s="67" t="s">
        <v>390</v>
      </c>
      <c r="F235" s="67" t="s">
        <v>411</v>
      </c>
      <c r="G235" s="67" t="s">
        <v>412</v>
      </c>
      <c r="H235" s="220" t="s">
        <v>46</v>
      </c>
      <c r="I235" s="34">
        <v>0</v>
      </c>
      <c r="J235" s="518">
        <v>0</v>
      </c>
      <c r="K235" s="518">
        <v>0</v>
      </c>
      <c r="L235" s="518">
        <v>0</v>
      </c>
      <c r="M235" s="518" t="str">
        <v>Other</v>
      </c>
      <c r="N235" s="519" t="str">
        <v>Other</v>
      </c>
      <c r="O235" s="22">
        <v>0</v>
      </c>
      <c r="P235" s="145">
        <v>0</v>
      </c>
      <c r="Q235" s="145" t="s">
        <v>49</v>
      </c>
      <c r="R235" s="496" t="s">
        <v>47</v>
      </c>
      <c r="S235" s="73">
        <v>0</v>
      </c>
      <c r="T235" s="67">
        <v>0</v>
      </c>
      <c r="U235" s="67">
        <v>0</v>
      </c>
      <c r="V235" s="67">
        <v>0</v>
      </c>
      <c r="W235" s="214">
        <v>0</v>
      </c>
      <c r="X235" s="73">
        <v>0</v>
      </c>
      <c r="Y235" s="67">
        <v>0</v>
      </c>
      <c r="Z235" s="214">
        <v>0</v>
      </c>
      <c r="AA235" s="73">
        <v>0</v>
      </c>
      <c r="AB235" s="214">
        <v>0</v>
      </c>
      <c r="AC235" s="214" t="s">
        <v>48</v>
      </c>
    </row>
    <row r="236" spans="1:29" s="141" customFormat="1" ht="30" customHeight="1" x14ac:dyDescent="0.25">
      <c r="A236" s="69" t="s">
        <v>56</v>
      </c>
      <c r="B236" s="69" t="s">
        <v>42</v>
      </c>
      <c r="C236" s="69" t="s">
        <v>388</v>
      </c>
      <c r="D236" s="67" t="s">
        <v>404</v>
      </c>
      <c r="E236" s="67" t="s">
        <v>390</v>
      </c>
      <c r="F236" s="67" t="s">
        <v>413</v>
      </c>
      <c r="G236" s="67" t="s">
        <v>390</v>
      </c>
      <c r="H236" s="220" t="s">
        <v>46</v>
      </c>
      <c r="I236" s="34">
        <v>0</v>
      </c>
      <c r="J236" s="518">
        <v>0</v>
      </c>
      <c r="K236" s="518">
        <v>0</v>
      </c>
      <c r="L236" s="518">
        <v>0</v>
      </c>
      <c r="M236" s="518" t="str">
        <v>Other</v>
      </c>
      <c r="N236" s="519" t="str">
        <v>Other</v>
      </c>
      <c r="O236" s="22">
        <v>0</v>
      </c>
      <c r="P236" s="145">
        <v>0</v>
      </c>
      <c r="Q236" s="145" t="s">
        <v>49</v>
      </c>
      <c r="R236" s="496" t="s">
        <v>47</v>
      </c>
      <c r="S236" s="73">
        <v>0</v>
      </c>
      <c r="T236" s="67">
        <v>0</v>
      </c>
      <c r="U236" s="67">
        <v>0</v>
      </c>
      <c r="V236" s="67">
        <v>0</v>
      </c>
      <c r="W236" s="214">
        <v>0</v>
      </c>
      <c r="X236" s="73">
        <v>0</v>
      </c>
      <c r="Y236" s="67">
        <v>0</v>
      </c>
      <c r="Z236" s="214">
        <v>0</v>
      </c>
      <c r="AA236" s="73">
        <v>0</v>
      </c>
      <c r="AB236" s="214">
        <v>0</v>
      </c>
      <c r="AC236" s="214" t="s">
        <v>48</v>
      </c>
    </row>
    <row r="237" spans="1:29" s="141" customFormat="1" ht="30" customHeight="1" x14ac:dyDescent="0.25">
      <c r="A237" s="69" t="s">
        <v>56</v>
      </c>
      <c r="B237" s="69" t="s">
        <v>42</v>
      </c>
      <c r="C237" s="69" t="s">
        <v>388</v>
      </c>
      <c r="D237" s="67" t="s">
        <v>404</v>
      </c>
      <c r="E237" s="67" t="s">
        <v>390</v>
      </c>
      <c r="F237" s="67" t="s">
        <v>414</v>
      </c>
      <c r="G237" s="67" t="s">
        <v>390</v>
      </c>
      <c r="H237" s="220" t="s">
        <v>46</v>
      </c>
      <c r="I237" s="34">
        <v>0</v>
      </c>
      <c r="J237" s="518">
        <v>0</v>
      </c>
      <c r="K237" s="518">
        <v>0</v>
      </c>
      <c r="L237" s="518">
        <v>0</v>
      </c>
      <c r="M237" s="518" t="str">
        <v>Other</v>
      </c>
      <c r="N237" s="519" t="str">
        <v>Other</v>
      </c>
      <c r="O237" s="22">
        <v>0</v>
      </c>
      <c r="P237" s="145">
        <v>0</v>
      </c>
      <c r="Q237" s="145" t="s">
        <v>49</v>
      </c>
      <c r="R237" s="496" t="s">
        <v>47</v>
      </c>
      <c r="S237" s="73">
        <v>0</v>
      </c>
      <c r="T237" s="67">
        <v>0</v>
      </c>
      <c r="U237" s="67">
        <v>0</v>
      </c>
      <c r="V237" s="67">
        <v>0</v>
      </c>
      <c r="W237" s="214">
        <v>0</v>
      </c>
      <c r="X237" s="73">
        <v>0</v>
      </c>
      <c r="Y237" s="67">
        <v>0</v>
      </c>
      <c r="Z237" s="214">
        <v>0</v>
      </c>
      <c r="AA237" s="73">
        <v>0</v>
      </c>
      <c r="AB237" s="214">
        <v>0</v>
      </c>
      <c r="AC237" s="214" t="s">
        <v>48</v>
      </c>
    </row>
    <row r="238" spans="1:29" s="141" customFormat="1" ht="30" customHeight="1" x14ac:dyDescent="0.25">
      <c r="A238" s="69" t="s">
        <v>56</v>
      </c>
      <c r="B238" s="69" t="s">
        <v>42</v>
      </c>
      <c r="C238" s="69" t="s">
        <v>388</v>
      </c>
      <c r="D238" s="67" t="s">
        <v>415</v>
      </c>
      <c r="E238" s="67" t="s">
        <v>416</v>
      </c>
      <c r="F238" s="67" t="s">
        <v>417</v>
      </c>
      <c r="G238" s="67" t="s">
        <v>416</v>
      </c>
      <c r="H238" s="220" t="s">
        <v>46</v>
      </c>
      <c r="I238" s="34">
        <v>0</v>
      </c>
      <c r="J238" s="518">
        <v>0</v>
      </c>
      <c r="K238" s="518">
        <v>0</v>
      </c>
      <c r="L238" s="518">
        <v>0</v>
      </c>
      <c r="M238" s="518" t="str">
        <v>Other</v>
      </c>
      <c r="N238" s="519" t="str">
        <v>Other</v>
      </c>
      <c r="O238" s="22">
        <v>0</v>
      </c>
      <c r="P238" s="145">
        <v>0</v>
      </c>
      <c r="Q238" s="145" t="s">
        <v>49</v>
      </c>
      <c r="R238" s="496" t="s">
        <v>47</v>
      </c>
      <c r="S238" s="73">
        <v>0</v>
      </c>
      <c r="T238" s="67">
        <v>0</v>
      </c>
      <c r="U238" s="67">
        <v>0</v>
      </c>
      <c r="V238" s="67">
        <v>0</v>
      </c>
      <c r="W238" s="214">
        <v>0</v>
      </c>
      <c r="X238" s="73">
        <v>0</v>
      </c>
      <c r="Y238" s="67">
        <v>0</v>
      </c>
      <c r="Z238" s="214">
        <v>0</v>
      </c>
      <c r="AA238" s="73">
        <v>0</v>
      </c>
      <c r="AB238" s="214">
        <v>0</v>
      </c>
      <c r="AC238" s="214" t="s">
        <v>48</v>
      </c>
    </row>
    <row r="239" spans="1:29" s="141" customFormat="1" ht="30" customHeight="1" x14ac:dyDescent="0.25">
      <c r="A239" s="69" t="s">
        <v>56</v>
      </c>
      <c r="B239" s="69" t="s">
        <v>42</v>
      </c>
      <c r="C239" s="69" t="s">
        <v>388</v>
      </c>
      <c r="D239" s="67" t="s">
        <v>415</v>
      </c>
      <c r="E239" s="67" t="s">
        <v>416</v>
      </c>
      <c r="F239" s="67" t="s">
        <v>418</v>
      </c>
      <c r="G239" s="67" t="s">
        <v>419</v>
      </c>
      <c r="H239" s="220" t="s">
        <v>46</v>
      </c>
      <c r="I239" s="34">
        <v>0</v>
      </c>
      <c r="J239" s="518">
        <v>0</v>
      </c>
      <c r="K239" s="518">
        <v>0</v>
      </c>
      <c r="L239" s="518">
        <v>0</v>
      </c>
      <c r="M239" s="518" t="str">
        <v>Other</v>
      </c>
      <c r="N239" s="519" t="str">
        <v>Other</v>
      </c>
      <c r="O239" s="22">
        <v>0</v>
      </c>
      <c r="P239" s="145">
        <v>0</v>
      </c>
      <c r="Q239" s="145" t="s">
        <v>49</v>
      </c>
      <c r="R239" s="496" t="s">
        <v>47</v>
      </c>
      <c r="S239" s="73">
        <v>0</v>
      </c>
      <c r="T239" s="67">
        <v>0</v>
      </c>
      <c r="U239" s="67">
        <v>0</v>
      </c>
      <c r="V239" s="67">
        <v>0</v>
      </c>
      <c r="W239" s="214">
        <v>0</v>
      </c>
      <c r="X239" s="73">
        <v>0</v>
      </c>
      <c r="Y239" s="67">
        <v>0</v>
      </c>
      <c r="Z239" s="214">
        <v>0</v>
      </c>
      <c r="AA239" s="73">
        <v>0</v>
      </c>
      <c r="AB239" s="214">
        <v>0</v>
      </c>
      <c r="AC239" s="214" t="s">
        <v>48</v>
      </c>
    </row>
    <row r="240" spans="1:29" s="141" customFormat="1" ht="30" customHeight="1" x14ac:dyDescent="0.25">
      <c r="A240" s="69" t="s">
        <v>56</v>
      </c>
      <c r="B240" s="69" t="s">
        <v>42</v>
      </c>
      <c r="C240" s="69" t="s">
        <v>388</v>
      </c>
      <c r="D240" s="67" t="s">
        <v>415</v>
      </c>
      <c r="E240" s="67" t="s">
        <v>416</v>
      </c>
      <c r="F240" s="67" t="s">
        <v>420</v>
      </c>
      <c r="G240" s="67" t="s">
        <v>416</v>
      </c>
      <c r="H240" s="220" t="s">
        <v>46</v>
      </c>
      <c r="I240" s="34">
        <v>0</v>
      </c>
      <c r="J240" s="518">
        <v>0</v>
      </c>
      <c r="K240" s="518">
        <v>0</v>
      </c>
      <c r="L240" s="518">
        <v>0</v>
      </c>
      <c r="M240" s="518" t="str">
        <v>Other</v>
      </c>
      <c r="N240" s="519" t="str">
        <v>Other</v>
      </c>
      <c r="O240" s="22">
        <v>0</v>
      </c>
      <c r="P240" s="145">
        <v>0</v>
      </c>
      <c r="Q240" s="145" t="s">
        <v>49</v>
      </c>
      <c r="R240" s="496" t="s">
        <v>47</v>
      </c>
      <c r="S240" s="73">
        <v>0</v>
      </c>
      <c r="T240" s="67">
        <v>0</v>
      </c>
      <c r="U240" s="67">
        <v>0</v>
      </c>
      <c r="V240" s="67">
        <v>0</v>
      </c>
      <c r="W240" s="214">
        <v>0</v>
      </c>
      <c r="X240" s="73">
        <v>0</v>
      </c>
      <c r="Y240" s="67">
        <v>0</v>
      </c>
      <c r="Z240" s="214">
        <v>0</v>
      </c>
      <c r="AA240" s="73">
        <v>0</v>
      </c>
      <c r="AB240" s="214">
        <v>0</v>
      </c>
      <c r="AC240" s="214" t="s">
        <v>48</v>
      </c>
    </row>
    <row r="241" spans="1:29" s="141" customFormat="1" ht="30" customHeight="1" x14ac:dyDescent="0.25">
      <c r="A241" s="69" t="s">
        <v>56</v>
      </c>
      <c r="B241" s="69" t="s">
        <v>42</v>
      </c>
      <c r="C241" s="69" t="s">
        <v>388</v>
      </c>
      <c r="D241" s="67" t="s">
        <v>415</v>
      </c>
      <c r="E241" s="67" t="s">
        <v>416</v>
      </c>
      <c r="F241" s="67" t="s">
        <v>421</v>
      </c>
      <c r="G241" s="67" t="s">
        <v>419</v>
      </c>
      <c r="H241" s="220" t="s">
        <v>46</v>
      </c>
      <c r="I241" s="34">
        <v>0</v>
      </c>
      <c r="J241" s="518">
        <v>0</v>
      </c>
      <c r="K241" s="518">
        <v>0</v>
      </c>
      <c r="L241" s="518">
        <v>0</v>
      </c>
      <c r="M241" s="518" t="str">
        <v>Other</v>
      </c>
      <c r="N241" s="519" t="str">
        <v>Other</v>
      </c>
      <c r="O241" s="22">
        <v>0</v>
      </c>
      <c r="P241" s="145">
        <v>0</v>
      </c>
      <c r="Q241" s="145" t="s">
        <v>49</v>
      </c>
      <c r="R241" s="496" t="s">
        <v>47</v>
      </c>
      <c r="S241" s="73">
        <v>0</v>
      </c>
      <c r="T241" s="67">
        <v>0</v>
      </c>
      <c r="U241" s="67">
        <v>0</v>
      </c>
      <c r="V241" s="67">
        <v>0</v>
      </c>
      <c r="W241" s="214">
        <v>0</v>
      </c>
      <c r="X241" s="73">
        <v>0</v>
      </c>
      <c r="Y241" s="67">
        <v>0</v>
      </c>
      <c r="Z241" s="214">
        <v>0</v>
      </c>
      <c r="AA241" s="73">
        <v>0</v>
      </c>
      <c r="AB241" s="214">
        <v>0</v>
      </c>
      <c r="AC241" s="214" t="s">
        <v>48</v>
      </c>
    </row>
    <row r="242" spans="1:29" s="141" customFormat="1" ht="30" customHeight="1" x14ac:dyDescent="0.25">
      <c r="A242" s="69" t="s">
        <v>56</v>
      </c>
      <c r="B242" s="69" t="s">
        <v>42</v>
      </c>
      <c r="C242" s="69" t="s">
        <v>388</v>
      </c>
      <c r="D242" s="67" t="s">
        <v>415</v>
      </c>
      <c r="E242" s="67" t="s">
        <v>416</v>
      </c>
      <c r="F242" s="67" t="s">
        <v>422</v>
      </c>
      <c r="G242" s="67" t="s">
        <v>416</v>
      </c>
      <c r="H242" s="220" t="s">
        <v>46</v>
      </c>
      <c r="I242" s="34">
        <v>0</v>
      </c>
      <c r="J242" s="518">
        <v>0</v>
      </c>
      <c r="K242" s="518">
        <v>0</v>
      </c>
      <c r="L242" s="518">
        <v>0</v>
      </c>
      <c r="M242" s="518" t="str">
        <v>Other</v>
      </c>
      <c r="N242" s="519" t="str">
        <v>Other</v>
      </c>
      <c r="O242" s="22" t="s">
        <v>48</v>
      </c>
      <c r="P242" s="145" t="s">
        <v>48</v>
      </c>
      <c r="Q242" s="145" t="s">
        <v>49</v>
      </c>
      <c r="R242" s="496" t="s">
        <v>47</v>
      </c>
      <c r="S242" s="73">
        <v>0</v>
      </c>
      <c r="T242" s="67">
        <v>0</v>
      </c>
      <c r="U242" s="67">
        <v>0</v>
      </c>
      <c r="V242" s="67">
        <v>0</v>
      </c>
      <c r="W242" s="214">
        <v>0</v>
      </c>
      <c r="X242" s="73">
        <v>0</v>
      </c>
      <c r="Y242" s="67">
        <v>0</v>
      </c>
      <c r="Z242" s="214">
        <v>0</v>
      </c>
      <c r="AA242" s="73">
        <v>0</v>
      </c>
      <c r="AB242" s="214">
        <v>0</v>
      </c>
      <c r="AC242" s="214" t="s">
        <v>48</v>
      </c>
    </row>
    <row r="243" spans="1:29" s="141" customFormat="1" ht="30" customHeight="1" x14ac:dyDescent="0.25">
      <c r="A243" s="69" t="s">
        <v>56</v>
      </c>
      <c r="B243" s="69" t="s">
        <v>42</v>
      </c>
      <c r="C243" s="69" t="s">
        <v>388</v>
      </c>
      <c r="D243" s="67" t="s">
        <v>423</v>
      </c>
      <c r="E243" s="67" t="s">
        <v>424</v>
      </c>
      <c r="F243" s="67" t="s">
        <v>425</v>
      </c>
      <c r="G243" s="67" t="s">
        <v>424</v>
      </c>
      <c r="H243" s="220" t="s">
        <v>46</v>
      </c>
      <c r="I243" s="34">
        <v>0</v>
      </c>
      <c r="J243" s="518">
        <v>0</v>
      </c>
      <c r="K243" s="518">
        <v>0</v>
      </c>
      <c r="L243" s="518">
        <v>0</v>
      </c>
      <c r="M243" s="518" t="str">
        <v>Other</v>
      </c>
      <c r="N243" s="519" t="str">
        <v>Other</v>
      </c>
      <c r="O243" s="22">
        <v>0</v>
      </c>
      <c r="P243" s="145">
        <v>0</v>
      </c>
      <c r="Q243" s="145" t="s">
        <v>49</v>
      </c>
      <c r="R243" s="496" t="s">
        <v>47</v>
      </c>
      <c r="S243" s="73">
        <v>0</v>
      </c>
      <c r="T243" s="67">
        <v>0</v>
      </c>
      <c r="U243" s="67">
        <v>0</v>
      </c>
      <c r="V243" s="67">
        <v>0</v>
      </c>
      <c r="W243" s="214">
        <v>0</v>
      </c>
      <c r="X243" s="73">
        <v>0</v>
      </c>
      <c r="Y243" s="67">
        <v>0</v>
      </c>
      <c r="Z243" s="214">
        <v>0</v>
      </c>
      <c r="AA243" s="73">
        <v>0</v>
      </c>
      <c r="AB243" s="214">
        <v>0</v>
      </c>
      <c r="AC243" s="214" t="s">
        <v>48</v>
      </c>
    </row>
    <row r="244" spans="1:29" s="141" customFormat="1" ht="30" customHeight="1" x14ac:dyDescent="0.25">
      <c r="A244" s="69" t="s">
        <v>56</v>
      </c>
      <c r="B244" s="69" t="s">
        <v>42</v>
      </c>
      <c r="C244" s="69" t="s">
        <v>388</v>
      </c>
      <c r="D244" s="67" t="s">
        <v>423</v>
      </c>
      <c r="E244" s="67" t="s">
        <v>424</v>
      </c>
      <c r="F244" s="67" t="s">
        <v>426</v>
      </c>
      <c r="G244" s="67" t="s">
        <v>424</v>
      </c>
      <c r="H244" s="220" t="s">
        <v>46</v>
      </c>
      <c r="I244" s="34">
        <v>0</v>
      </c>
      <c r="J244" s="518">
        <v>0</v>
      </c>
      <c r="K244" s="518">
        <v>0</v>
      </c>
      <c r="L244" s="518">
        <v>0</v>
      </c>
      <c r="M244" s="518" t="str">
        <v>Other</v>
      </c>
      <c r="N244" s="519" t="str">
        <v>Other</v>
      </c>
      <c r="O244" s="22">
        <v>0</v>
      </c>
      <c r="P244" s="145">
        <v>0</v>
      </c>
      <c r="Q244" s="145" t="s">
        <v>49</v>
      </c>
      <c r="R244" s="496" t="s">
        <v>47</v>
      </c>
      <c r="S244" s="73">
        <v>0</v>
      </c>
      <c r="T244" s="67">
        <v>0</v>
      </c>
      <c r="U244" s="67">
        <v>0</v>
      </c>
      <c r="V244" s="67">
        <v>0</v>
      </c>
      <c r="W244" s="214">
        <v>0</v>
      </c>
      <c r="X244" s="73">
        <v>0</v>
      </c>
      <c r="Y244" s="67">
        <v>0</v>
      </c>
      <c r="Z244" s="214">
        <v>0</v>
      </c>
      <c r="AA244" s="73">
        <v>0</v>
      </c>
      <c r="AB244" s="214">
        <v>0</v>
      </c>
      <c r="AC244" s="214" t="s">
        <v>48</v>
      </c>
    </row>
    <row r="245" spans="1:29" s="141" customFormat="1" ht="30" customHeight="1" x14ac:dyDescent="0.25">
      <c r="A245" s="69" t="s">
        <v>56</v>
      </c>
      <c r="B245" s="69" t="s">
        <v>42</v>
      </c>
      <c r="C245" s="69" t="s">
        <v>388</v>
      </c>
      <c r="D245" s="67" t="s">
        <v>427</v>
      </c>
      <c r="E245" s="67" t="s">
        <v>424</v>
      </c>
      <c r="F245" s="67" t="s">
        <v>428</v>
      </c>
      <c r="G245" s="67" t="s">
        <v>419</v>
      </c>
      <c r="H245" s="220" t="s">
        <v>46</v>
      </c>
      <c r="I245" s="34">
        <v>0</v>
      </c>
      <c r="J245" s="518">
        <v>0</v>
      </c>
      <c r="K245" s="518">
        <v>0</v>
      </c>
      <c r="L245" s="518">
        <v>0</v>
      </c>
      <c r="M245" s="518" t="str">
        <v>Other</v>
      </c>
      <c r="N245" s="519" t="str">
        <v>Other</v>
      </c>
      <c r="O245" s="22">
        <v>0</v>
      </c>
      <c r="P245" s="145">
        <v>0</v>
      </c>
      <c r="Q245" s="145" t="s">
        <v>49</v>
      </c>
      <c r="R245" s="496" t="s">
        <v>47</v>
      </c>
      <c r="S245" s="73">
        <v>0</v>
      </c>
      <c r="T245" s="67">
        <v>0</v>
      </c>
      <c r="U245" s="67">
        <v>0</v>
      </c>
      <c r="V245" s="67">
        <v>0</v>
      </c>
      <c r="W245" s="214">
        <v>0</v>
      </c>
      <c r="X245" s="73">
        <v>0</v>
      </c>
      <c r="Y245" s="67">
        <v>0</v>
      </c>
      <c r="Z245" s="214">
        <v>0</v>
      </c>
      <c r="AA245" s="73">
        <v>0</v>
      </c>
      <c r="AB245" s="214">
        <v>0</v>
      </c>
      <c r="AC245" s="214" t="s">
        <v>48</v>
      </c>
    </row>
    <row r="246" spans="1:29" s="141" customFormat="1" ht="30" customHeight="1" x14ac:dyDescent="0.25">
      <c r="A246" s="69" t="s">
        <v>56</v>
      </c>
      <c r="B246" s="69" t="s">
        <v>42</v>
      </c>
      <c r="C246" s="69" t="s">
        <v>388</v>
      </c>
      <c r="D246" s="67" t="s">
        <v>427</v>
      </c>
      <c r="E246" s="67" t="s">
        <v>424</v>
      </c>
      <c r="F246" s="67" t="s">
        <v>429</v>
      </c>
      <c r="G246" s="67" t="s">
        <v>424</v>
      </c>
      <c r="H246" s="220" t="s">
        <v>46</v>
      </c>
      <c r="I246" s="34">
        <v>0</v>
      </c>
      <c r="J246" s="518">
        <v>0</v>
      </c>
      <c r="K246" s="518">
        <v>0</v>
      </c>
      <c r="L246" s="518">
        <v>0</v>
      </c>
      <c r="M246" s="518" t="str">
        <v>Other</v>
      </c>
      <c r="N246" s="519" t="str">
        <v>Other</v>
      </c>
      <c r="O246" s="22">
        <v>0</v>
      </c>
      <c r="P246" s="145">
        <v>0</v>
      </c>
      <c r="Q246" s="145" t="s">
        <v>49</v>
      </c>
      <c r="R246" s="496" t="s">
        <v>47</v>
      </c>
      <c r="S246" s="73">
        <v>0</v>
      </c>
      <c r="T246" s="67">
        <v>0</v>
      </c>
      <c r="U246" s="67">
        <v>0</v>
      </c>
      <c r="V246" s="67">
        <v>0</v>
      </c>
      <c r="W246" s="214">
        <v>0</v>
      </c>
      <c r="X246" s="73">
        <v>0</v>
      </c>
      <c r="Y246" s="67">
        <v>0</v>
      </c>
      <c r="Z246" s="214">
        <v>0</v>
      </c>
      <c r="AA246" s="73">
        <v>0</v>
      </c>
      <c r="AB246" s="214">
        <v>0</v>
      </c>
      <c r="AC246" s="214" t="s">
        <v>48</v>
      </c>
    </row>
    <row r="247" spans="1:29" s="141" customFormat="1" ht="30" customHeight="1" x14ac:dyDescent="0.25">
      <c r="A247" s="69" t="s">
        <v>56</v>
      </c>
      <c r="B247" s="69" t="s">
        <v>42</v>
      </c>
      <c r="C247" s="69" t="s">
        <v>388</v>
      </c>
      <c r="D247" s="67" t="s">
        <v>430</v>
      </c>
      <c r="E247" s="67" t="s">
        <v>431</v>
      </c>
      <c r="F247" s="67" t="s">
        <v>432</v>
      </c>
      <c r="G247" s="67" t="s">
        <v>433</v>
      </c>
      <c r="H247" s="220" t="s">
        <v>46</v>
      </c>
      <c r="I247" s="34">
        <v>0</v>
      </c>
      <c r="J247" s="518">
        <v>0</v>
      </c>
      <c r="K247" s="518">
        <v>0</v>
      </c>
      <c r="L247" s="518">
        <v>0</v>
      </c>
      <c r="M247" s="518" t="str">
        <v>Other</v>
      </c>
      <c r="N247" s="519" t="str">
        <v>Other</v>
      </c>
      <c r="O247" s="22">
        <v>0</v>
      </c>
      <c r="P247" s="145">
        <v>0</v>
      </c>
      <c r="Q247" s="145" t="s">
        <v>49</v>
      </c>
      <c r="R247" s="496" t="s">
        <v>47</v>
      </c>
      <c r="S247" s="73">
        <v>0</v>
      </c>
      <c r="T247" s="67">
        <v>0</v>
      </c>
      <c r="U247" s="67">
        <v>0</v>
      </c>
      <c r="V247" s="67">
        <v>0</v>
      </c>
      <c r="W247" s="214">
        <v>0</v>
      </c>
      <c r="X247" s="73">
        <v>0</v>
      </c>
      <c r="Y247" s="67">
        <v>0</v>
      </c>
      <c r="Z247" s="214">
        <v>0</v>
      </c>
      <c r="AA247" s="73">
        <v>0</v>
      </c>
      <c r="AB247" s="214">
        <v>0</v>
      </c>
      <c r="AC247" s="214" t="s">
        <v>48</v>
      </c>
    </row>
    <row r="248" spans="1:29" s="141" customFormat="1" ht="30" customHeight="1" x14ac:dyDescent="0.25">
      <c r="A248" s="69" t="s">
        <v>56</v>
      </c>
      <c r="B248" s="69" t="s">
        <v>42</v>
      </c>
      <c r="C248" s="69" t="s">
        <v>388</v>
      </c>
      <c r="D248" s="67" t="s">
        <v>430</v>
      </c>
      <c r="E248" s="67" t="s">
        <v>431</v>
      </c>
      <c r="F248" s="67" t="s">
        <v>434</v>
      </c>
      <c r="G248" s="67" t="s">
        <v>435</v>
      </c>
      <c r="H248" s="220" t="s">
        <v>46</v>
      </c>
      <c r="I248" s="34">
        <v>0</v>
      </c>
      <c r="J248" s="518">
        <v>0</v>
      </c>
      <c r="K248" s="518">
        <v>0</v>
      </c>
      <c r="L248" s="518">
        <v>0</v>
      </c>
      <c r="M248" s="518" t="str">
        <v>Other</v>
      </c>
      <c r="N248" s="519" t="str">
        <v>Other</v>
      </c>
      <c r="O248" s="22">
        <v>0</v>
      </c>
      <c r="P248" s="145">
        <v>0</v>
      </c>
      <c r="Q248" s="145" t="s">
        <v>49</v>
      </c>
      <c r="R248" s="496" t="s">
        <v>47</v>
      </c>
      <c r="S248" s="73">
        <v>0</v>
      </c>
      <c r="T248" s="67">
        <v>0</v>
      </c>
      <c r="U248" s="67">
        <v>0</v>
      </c>
      <c r="V248" s="67">
        <v>0</v>
      </c>
      <c r="W248" s="214">
        <v>0</v>
      </c>
      <c r="X248" s="73">
        <v>0</v>
      </c>
      <c r="Y248" s="67">
        <v>0</v>
      </c>
      <c r="Z248" s="214">
        <v>0</v>
      </c>
      <c r="AA248" s="73">
        <v>0</v>
      </c>
      <c r="AB248" s="214">
        <v>0</v>
      </c>
      <c r="AC248" s="214" t="s">
        <v>48</v>
      </c>
    </row>
    <row r="249" spans="1:29" s="141" customFormat="1" ht="30" customHeight="1" x14ac:dyDescent="0.25">
      <c r="A249" s="69" t="s">
        <v>56</v>
      </c>
      <c r="B249" s="69" t="s">
        <v>42</v>
      </c>
      <c r="C249" s="69" t="s">
        <v>388</v>
      </c>
      <c r="D249" s="67" t="s">
        <v>430</v>
      </c>
      <c r="E249" s="67" t="s">
        <v>431</v>
      </c>
      <c r="F249" s="67" t="s">
        <v>436</v>
      </c>
      <c r="G249" s="67" t="s">
        <v>437</v>
      </c>
      <c r="H249" s="220" t="s">
        <v>46</v>
      </c>
      <c r="I249" s="34">
        <v>0</v>
      </c>
      <c r="J249" s="518">
        <v>0</v>
      </c>
      <c r="K249" s="518">
        <v>0</v>
      </c>
      <c r="L249" s="518">
        <v>0</v>
      </c>
      <c r="M249" s="518" t="str">
        <v>Other</v>
      </c>
      <c r="N249" s="519" t="str">
        <v>Other</v>
      </c>
      <c r="O249" s="22">
        <v>0</v>
      </c>
      <c r="P249" s="145">
        <v>0</v>
      </c>
      <c r="Q249" s="145" t="s">
        <v>49</v>
      </c>
      <c r="R249" s="496" t="s">
        <v>47</v>
      </c>
      <c r="S249" s="73">
        <v>0</v>
      </c>
      <c r="T249" s="67">
        <v>0</v>
      </c>
      <c r="U249" s="67">
        <v>0</v>
      </c>
      <c r="V249" s="67">
        <v>0</v>
      </c>
      <c r="W249" s="214">
        <v>0</v>
      </c>
      <c r="X249" s="73">
        <v>0</v>
      </c>
      <c r="Y249" s="67">
        <v>0</v>
      </c>
      <c r="Z249" s="214">
        <v>0</v>
      </c>
      <c r="AA249" s="73">
        <v>0</v>
      </c>
      <c r="AB249" s="214">
        <v>0</v>
      </c>
      <c r="AC249" s="214" t="s">
        <v>48</v>
      </c>
    </row>
    <row r="250" spans="1:29" s="141" customFormat="1" ht="30" customHeight="1" x14ac:dyDescent="0.25">
      <c r="A250" s="69" t="s">
        <v>56</v>
      </c>
      <c r="B250" s="69" t="s">
        <v>42</v>
      </c>
      <c r="C250" s="69" t="s">
        <v>388</v>
      </c>
      <c r="D250" s="67" t="s">
        <v>438</v>
      </c>
      <c r="E250" s="67" t="s">
        <v>439</v>
      </c>
      <c r="F250" s="67" t="s">
        <v>440</v>
      </c>
      <c r="G250" s="67" t="s">
        <v>439</v>
      </c>
      <c r="H250" s="220" t="s">
        <v>46</v>
      </c>
      <c r="I250" s="34">
        <v>0</v>
      </c>
      <c r="J250" s="518">
        <v>0</v>
      </c>
      <c r="K250" s="518">
        <v>0</v>
      </c>
      <c r="L250" s="518">
        <v>0</v>
      </c>
      <c r="M250" s="518" t="str">
        <v>Other</v>
      </c>
      <c r="N250" s="519" t="str">
        <v>Other</v>
      </c>
      <c r="O250" s="22">
        <v>0</v>
      </c>
      <c r="P250" s="145">
        <v>0</v>
      </c>
      <c r="Q250" s="145" t="s">
        <v>49</v>
      </c>
      <c r="R250" s="496" t="s">
        <v>47</v>
      </c>
      <c r="S250" s="73">
        <v>0</v>
      </c>
      <c r="T250" s="67">
        <v>0</v>
      </c>
      <c r="U250" s="67">
        <v>0</v>
      </c>
      <c r="V250" s="67">
        <v>0</v>
      </c>
      <c r="W250" s="214">
        <v>0</v>
      </c>
      <c r="X250" s="73">
        <v>0</v>
      </c>
      <c r="Y250" s="67">
        <v>0</v>
      </c>
      <c r="Z250" s="214">
        <v>0</v>
      </c>
      <c r="AA250" s="73">
        <v>0</v>
      </c>
      <c r="AB250" s="214">
        <v>0</v>
      </c>
      <c r="AC250" s="214" t="s">
        <v>48</v>
      </c>
    </row>
    <row r="251" spans="1:29" s="141" customFormat="1" ht="30" customHeight="1" x14ac:dyDescent="0.25">
      <c r="A251" s="69" t="s">
        <v>56</v>
      </c>
      <c r="B251" s="69" t="s">
        <v>42</v>
      </c>
      <c r="C251" s="69" t="s">
        <v>388</v>
      </c>
      <c r="D251" s="67" t="s">
        <v>438</v>
      </c>
      <c r="E251" s="67" t="s">
        <v>439</v>
      </c>
      <c r="F251" s="67" t="s">
        <v>441</v>
      </c>
      <c r="G251" s="67" t="s">
        <v>439</v>
      </c>
      <c r="H251" s="220" t="s">
        <v>46</v>
      </c>
      <c r="I251" s="34">
        <v>0</v>
      </c>
      <c r="J251" s="518">
        <v>0</v>
      </c>
      <c r="K251" s="518">
        <v>0</v>
      </c>
      <c r="L251" s="518">
        <v>0</v>
      </c>
      <c r="M251" s="518" t="str">
        <v>Other</v>
      </c>
      <c r="N251" s="519" t="str">
        <v>Other</v>
      </c>
      <c r="O251" s="22">
        <v>0</v>
      </c>
      <c r="P251" s="145">
        <v>0</v>
      </c>
      <c r="Q251" s="145" t="s">
        <v>49</v>
      </c>
      <c r="R251" s="496" t="s">
        <v>47</v>
      </c>
      <c r="S251" s="73">
        <v>0</v>
      </c>
      <c r="T251" s="67">
        <v>0</v>
      </c>
      <c r="U251" s="67">
        <v>0</v>
      </c>
      <c r="V251" s="67">
        <v>0</v>
      </c>
      <c r="W251" s="214">
        <v>0</v>
      </c>
      <c r="X251" s="73">
        <v>0</v>
      </c>
      <c r="Y251" s="67">
        <v>0</v>
      </c>
      <c r="Z251" s="214">
        <v>0</v>
      </c>
      <c r="AA251" s="73">
        <v>0</v>
      </c>
      <c r="AB251" s="214">
        <v>0</v>
      </c>
      <c r="AC251" s="214" t="s">
        <v>48</v>
      </c>
    </row>
    <row r="252" spans="1:29" s="141" customFormat="1" ht="30" customHeight="1" x14ac:dyDescent="0.25">
      <c r="A252" s="69" t="s">
        <v>56</v>
      </c>
      <c r="B252" s="69" t="s">
        <v>42</v>
      </c>
      <c r="C252" s="69" t="s">
        <v>388</v>
      </c>
      <c r="D252" s="67" t="s">
        <v>438</v>
      </c>
      <c r="E252" s="67" t="s">
        <v>439</v>
      </c>
      <c r="F252" s="67" t="s">
        <v>442</v>
      </c>
      <c r="G252" s="67" t="s">
        <v>439</v>
      </c>
      <c r="H252" s="220" t="s">
        <v>46</v>
      </c>
      <c r="I252" s="34">
        <v>0</v>
      </c>
      <c r="J252" s="518">
        <v>0</v>
      </c>
      <c r="K252" s="518">
        <v>0</v>
      </c>
      <c r="L252" s="518">
        <v>0</v>
      </c>
      <c r="M252" s="518" t="str">
        <v>Other</v>
      </c>
      <c r="N252" s="519" t="str">
        <v>Other</v>
      </c>
      <c r="O252" s="22">
        <v>0</v>
      </c>
      <c r="P252" s="145">
        <v>0</v>
      </c>
      <c r="Q252" s="145" t="s">
        <v>49</v>
      </c>
      <c r="R252" s="496" t="s">
        <v>47</v>
      </c>
      <c r="S252" s="73">
        <v>0</v>
      </c>
      <c r="T252" s="67">
        <v>0</v>
      </c>
      <c r="U252" s="67">
        <v>0</v>
      </c>
      <c r="V252" s="67">
        <v>0</v>
      </c>
      <c r="W252" s="214">
        <v>0</v>
      </c>
      <c r="X252" s="73">
        <v>0</v>
      </c>
      <c r="Y252" s="67">
        <v>0</v>
      </c>
      <c r="Z252" s="214">
        <v>0</v>
      </c>
      <c r="AA252" s="73">
        <v>0</v>
      </c>
      <c r="AB252" s="214">
        <v>0</v>
      </c>
      <c r="AC252" s="214" t="s">
        <v>48</v>
      </c>
    </row>
    <row r="253" spans="1:29" s="141" customFormat="1" ht="30" customHeight="1" x14ac:dyDescent="0.25">
      <c r="A253" s="69" t="s">
        <v>56</v>
      </c>
      <c r="B253" s="69" t="s">
        <v>42</v>
      </c>
      <c r="C253" s="69" t="s">
        <v>388</v>
      </c>
      <c r="D253" s="67" t="s">
        <v>438</v>
      </c>
      <c r="E253" s="67" t="s">
        <v>439</v>
      </c>
      <c r="F253" s="67" t="s">
        <v>443</v>
      </c>
      <c r="G253" s="67" t="s">
        <v>439</v>
      </c>
      <c r="H253" s="220" t="s">
        <v>46</v>
      </c>
      <c r="I253" s="34">
        <v>0</v>
      </c>
      <c r="J253" s="518">
        <v>0</v>
      </c>
      <c r="K253" s="518">
        <v>0</v>
      </c>
      <c r="L253" s="518">
        <v>0</v>
      </c>
      <c r="M253" s="518" t="str">
        <v>Other</v>
      </c>
      <c r="N253" s="519" t="str">
        <v>Other</v>
      </c>
      <c r="O253" s="22">
        <v>0</v>
      </c>
      <c r="P253" s="145">
        <v>0</v>
      </c>
      <c r="Q253" s="145" t="s">
        <v>49</v>
      </c>
      <c r="R253" s="496" t="s">
        <v>47</v>
      </c>
      <c r="S253" s="73">
        <v>0</v>
      </c>
      <c r="T253" s="67">
        <v>0</v>
      </c>
      <c r="U253" s="67">
        <v>0</v>
      </c>
      <c r="V253" s="67">
        <v>0</v>
      </c>
      <c r="W253" s="214">
        <v>0</v>
      </c>
      <c r="X253" s="73">
        <v>0</v>
      </c>
      <c r="Y253" s="67">
        <v>0</v>
      </c>
      <c r="Z253" s="214">
        <v>0</v>
      </c>
      <c r="AA253" s="73">
        <v>0</v>
      </c>
      <c r="AB253" s="214">
        <v>0</v>
      </c>
      <c r="AC253" s="214" t="s">
        <v>48</v>
      </c>
    </row>
    <row r="254" spans="1:29" s="141" customFormat="1" ht="30" customHeight="1" x14ac:dyDescent="0.25">
      <c r="A254" s="69" t="s">
        <v>56</v>
      </c>
      <c r="B254" s="69" t="s">
        <v>42</v>
      </c>
      <c r="C254" s="69" t="s">
        <v>388</v>
      </c>
      <c r="D254" s="67" t="s">
        <v>438</v>
      </c>
      <c r="E254" s="67" t="s">
        <v>439</v>
      </c>
      <c r="F254" s="67" t="s">
        <v>444</v>
      </c>
      <c r="G254" s="67" t="s">
        <v>445</v>
      </c>
      <c r="H254" s="220" t="s">
        <v>46</v>
      </c>
      <c r="I254" s="34">
        <v>0</v>
      </c>
      <c r="J254" s="518">
        <v>0</v>
      </c>
      <c r="K254" s="518">
        <v>0</v>
      </c>
      <c r="L254" s="518">
        <v>0</v>
      </c>
      <c r="M254" s="518" t="str">
        <v>Other</v>
      </c>
      <c r="N254" s="519" t="str">
        <v>Other</v>
      </c>
      <c r="O254" s="22">
        <v>0</v>
      </c>
      <c r="P254" s="145">
        <v>0</v>
      </c>
      <c r="Q254" s="145" t="s">
        <v>49</v>
      </c>
      <c r="R254" s="496" t="s">
        <v>47</v>
      </c>
      <c r="S254" s="73">
        <v>0</v>
      </c>
      <c r="T254" s="67">
        <v>0</v>
      </c>
      <c r="U254" s="67">
        <v>0</v>
      </c>
      <c r="V254" s="67">
        <v>0</v>
      </c>
      <c r="W254" s="214">
        <v>0</v>
      </c>
      <c r="X254" s="73">
        <v>0</v>
      </c>
      <c r="Y254" s="67">
        <v>0</v>
      </c>
      <c r="Z254" s="214">
        <v>0</v>
      </c>
      <c r="AA254" s="73">
        <v>0</v>
      </c>
      <c r="AB254" s="214">
        <v>0</v>
      </c>
      <c r="AC254" s="214" t="s">
        <v>48</v>
      </c>
    </row>
    <row r="255" spans="1:29" s="141" customFormat="1" ht="30" customHeight="1" x14ac:dyDescent="0.25">
      <c r="A255" s="69" t="s">
        <v>56</v>
      </c>
      <c r="B255" s="69" t="s">
        <v>42</v>
      </c>
      <c r="C255" s="69" t="s">
        <v>388</v>
      </c>
      <c r="D255" s="67" t="s">
        <v>446</v>
      </c>
      <c r="E255" s="67" t="s">
        <v>447</v>
      </c>
      <c r="F255" s="67" t="s">
        <v>448</v>
      </c>
      <c r="G255" s="67" t="s">
        <v>447</v>
      </c>
      <c r="H255" s="220" t="s">
        <v>46</v>
      </c>
      <c r="I255" s="34">
        <v>0</v>
      </c>
      <c r="J255" s="518">
        <v>0</v>
      </c>
      <c r="K255" s="518">
        <v>0</v>
      </c>
      <c r="L255" s="518">
        <v>0</v>
      </c>
      <c r="M255" s="518" t="str">
        <v>Other</v>
      </c>
      <c r="N255" s="519" t="str">
        <v>Other</v>
      </c>
      <c r="O255" s="22">
        <v>0</v>
      </c>
      <c r="P255" s="145">
        <v>0</v>
      </c>
      <c r="Q255" s="145" t="s">
        <v>49</v>
      </c>
      <c r="R255" s="496" t="s">
        <v>47</v>
      </c>
      <c r="S255" s="73">
        <v>0</v>
      </c>
      <c r="T255" s="67">
        <v>0</v>
      </c>
      <c r="U255" s="67">
        <v>0</v>
      </c>
      <c r="V255" s="67">
        <v>0</v>
      </c>
      <c r="W255" s="214">
        <v>0</v>
      </c>
      <c r="X255" s="73">
        <v>0</v>
      </c>
      <c r="Y255" s="67">
        <v>0</v>
      </c>
      <c r="Z255" s="214">
        <v>0</v>
      </c>
      <c r="AA255" s="73">
        <v>0</v>
      </c>
      <c r="AB255" s="214">
        <v>0</v>
      </c>
      <c r="AC255" s="214" t="s">
        <v>48</v>
      </c>
    </row>
    <row r="256" spans="1:29" s="141" customFormat="1" ht="30" customHeight="1" x14ac:dyDescent="0.25">
      <c r="A256" s="69" t="s">
        <v>56</v>
      </c>
      <c r="B256" s="69" t="s">
        <v>42</v>
      </c>
      <c r="C256" s="69" t="s">
        <v>388</v>
      </c>
      <c r="D256" s="67" t="s">
        <v>449</v>
      </c>
      <c r="E256" s="67" t="s">
        <v>450</v>
      </c>
      <c r="F256" s="67" t="s">
        <v>451</v>
      </c>
      <c r="G256" s="67" t="s">
        <v>452</v>
      </c>
      <c r="H256" s="220" t="s">
        <v>46</v>
      </c>
      <c r="I256" s="34">
        <v>0</v>
      </c>
      <c r="J256" s="518">
        <v>0</v>
      </c>
      <c r="K256" s="518">
        <v>0</v>
      </c>
      <c r="L256" s="518">
        <v>0</v>
      </c>
      <c r="M256" s="518" t="str">
        <v>Other</v>
      </c>
      <c r="N256" s="519" t="str">
        <v>Other</v>
      </c>
      <c r="O256" s="22">
        <v>0</v>
      </c>
      <c r="P256" s="145">
        <v>0</v>
      </c>
      <c r="Q256" s="145" t="s">
        <v>49</v>
      </c>
      <c r="R256" s="496" t="s">
        <v>47</v>
      </c>
      <c r="S256" s="73">
        <v>0</v>
      </c>
      <c r="T256" s="67">
        <v>0</v>
      </c>
      <c r="U256" s="67">
        <v>0</v>
      </c>
      <c r="V256" s="67">
        <v>0</v>
      </c>
      <c r="W256" s="214">
        <v>0</v>
      </c>
      <c r="X256" s="73">
        <v>0</v>
      </c>
      <c r="Y256" s="67">
        <v>0</v>
      </c>
      <c r="Z256" s="214">
        <v>0</v>
      </c>
      <c r="AA256" s="73">
        <v>0</v>
      </c>
      <c r="AB256" s="214">
        <v>0</v>
      </c>
      <c r="AC256" s="214" t="s">
        <v>48</v>
      </c>
    </row>
    <row r="257" spans="1:29" s="141" customFormat="1" ht="30" customHeight="1" x14ac:dyDescent="0.25">
      <c r="A257" s="69" t="s">
        <v>56</v>
      </c>
      <c r="B257" s="69" t="s">
        <v>42</v>
      </c>
      <c r="C257" s="69" t="s">
        <v>388</v>
      </c>
      <c r="D257" s="67" t="s">
        <v>453</v>
      </c>
      <c r="E257" s="67" t="s">
        <v>439</v>
      </c>
      <c r="F257" s="67" t="s">
        <v>454</v>
      </c>
      <c r="G257" s="67" t="s">
        <v>455</v>
      </c>
      <c r="H257" s="220" t="s">
        <v>46</v>
      </c>
      <c r="I257" s="34">
        <v>0</v>
      </c>
      <c r="J257" s="518">
        <v>0</v>
      </c>
      <c r="K257" s="518">
        <v>0</v>
      </c>
      <c r="L257" s="518">
        <v>0</v>
      </c>
      <c r="M257" s="518" t="str">
        <v>Other</v>
      </c>
      <c r="N257" s="519" t="str">
        <v>Other</v>
      </c>
      <c r="O257" s="22">
        <v>0</v>
      </c>
      <c r="P257" s="145">
        <v>0</v>
      </c>
      <c r="Q257" s="145" t="s">
        <v>49</v>
      </c>
      <c r="R257" s="496" t="s">
        <v>47</v>
      </c>
      <c r="S257" s="73">
        <v>0</v>
      </c>
      <c r="T257" s="67">
        <v>0</v>
      </c>
      <c r="U257" s="67">
        <v>0</v>
      </c>
      <c r="V257" s="67">
        <v>0</v>
      </c>
      <c r="W257" s="214">
        <v>0</v>
      </c>
      <c r="X257" s="73">
        <v>0</v>
      </c>
      <c r="Y257" s="67">
        <v>0</v>
      </c>
      <c r="Z257" s="214">
        <v>0</v>
      </c>
      <c r="AA257" s="73">
        <v>0</v>
      </c>
      <c r="AB257" s="214">
        <v>0</v>
      </c>
      <c r="AC257" s="214" t="s">
        <v>48</v>
      </c>
    </row>
    <row r="258" spans="1:29" s="141" customFormat="1" ht="30" customHeight="1" x14ac:dyDescent="0.25">
      <c r="A258" s="69" t="s">
        <v>56</v>
      </c>
      <c r="B258" s="69" t="s">
        <v>42</v>
      </c>
      <c r="C258" s="69" t="s">
        <v>388</v>
      </c>
      <c r="D258" s="67" t="s">
        <v>456</v>
      </c>
      <c r="E258" s="67" t="s">
        <v>457</v>
      </c>
      <c r="F258" s="67" t="s">
        <v>458</v>
      </c>
      <c r="G258" s="67" t="s">
        <v>459</v>
      </c>
      <c r="H258" s="220" t="s">
        <v>46</v>
      </c>
      <c r="I258" s="34">
        <v>0</v>
      </c>
      <c r="J258" s="518">
        <v>0</v>
      </c>
      <c r="K258" s="518">
        <v>0</v>
      </c>
      <c r="L258" s="518">
        <v>0</v>
      </c>
      <c r="M258" s="518" t="str">
        <v>Other</v>
      </c>
      <c r="N258" s="519" t="str">
        <v>Other</v>
      </c>
      <c r="O258" s="22">
        <v>0</v>
      </c>
      <c r="P258" s="145">
        <v>0</v>
      </c>
      <c r="Q258" s="145" t="s">
        <v>49</v>
      </c>
      <c r="R258" s="496" t="s">
        <v>47</v>
      </c>
      <c r="S258" s="73">
        <v>0</v>
      </c>
      <c r="T258" s="67">
        <v>0</v>
      </c>
      <c r="U258" s="67">
        <v>0</v>
      </c>
      <c r="V258" s="67">
        <v>0</v>
      </c>
      <c r="W258" s="214">
        <v>0</v>
      </c>
      <c r="X258" s="73">
        <v>0</v>
      </c>
      <c r="Y258" s="67">
        <v>0</v>
      </c>
      <c r="Z258" s="214">
        <v>0</v>
      </c>
      <c r="AA258" s="73">
        <v>0</v>
      </c>
      <c r="AB258" s="214">
        <v>0</v>
      </c>
      <c r="AC258" s="214" t="s">
        <v>48</v>
      </c>
    </row>
    <row r="259" spans="1:29" s="141" customFormat="1" ht="30" customHeight="1" x14ac:dyDescent="0.25">
      <c r="A259" s="69" t="s">
        <v>56</v>
      </c>
      <c r="B259" s="69" t="s">
        <v>42</v>
      </c>
      <c r="C259" s="69" t="s">
        <v>388</v>
      </c>
      <c r="D259" s="67" t="s">
        <v>460</v>
      </c>
      <c r="E259" s="67" t="s">
        <v>461</v>
      </c>
      <c r="F259" s="67" t="s">
        <v>462</v>
      </c>
      <c r="G259" s="67" t="s">
        <v>463</v>
      </c>
      <c r="H259" s="220" t="s">
        <v>46</v>
      </c>
      <c r="I259" s="34">
        <v>0</v>
      </c>
      <c r="J259" s="518">
        <v>0</v>
      </c>
      <c r="K259" s="518">
        <v>0</v>
      </c>
      <c r="L259" s="518">
        <v>0</v>
      </c>
      <c r="M259" s="518" t="str">
        <v>Other</v>
      </c>
      <c r="N259" s="519" t="str">
        <v>Other</v>
      </c>
      <c r="O259" s="22">
        <v>0</v>
      </c>
      <c r="P259" s="145">
        <v>0</v>
      </c>
      <c r="Q259" s="145" t="s">
        <v>49</v>
      </c>
      <c r="R259" s="496" t="s">
        <v>47</v>
      </c>
      <c r="S259" s="73">
        <v>0</v>
      </c>
      <c r="T259" s="67">
        <v>0</v>
      </c>
      <c r="U259" s="67">
        <v>0</v>
      </c>
      <c r="V259" s="67">
        <v>0</v>
      </c>
      <c r="W259" s="214">
        <v>0</v>
      </c>
      <c r="X259" s="73">
        <v>0</v>
      </c>
      <c r="Y259" s="67">
        <v>0</v>
      </c>
      <c r="Z259" s="214">
        <v>0</v>
      </c>
      <c r="AA259" s="73">
        <v>0</v>
      </c>
      <c r="AB259" s="214">
        <v>0</v>
      </c>
      <c r="AC259" s="214" t="s">
        <v>48</v>
      </c>
    </row>
    <row r="260" spans="1:29" s="141" customFormat="1" ht="30" customHeight="1" x14ac:dyDescent="0.25">
      <c r="A260" s="69" t="s">
        <v>56</v>
      </c>
      <c r="B260" s="69" t="s">
        <v>42</v>
      </c>
      <c r="C260" s="69" t="s">
        <v>388</v>
      </c>
      <c r="D260" s="67" t="s">
        <v>449</v>
      </c>
      <c r="E260" s="67" t="s">
        <v>450</v>
      </c>
      <c r="F260" s="67" t="s">
        <v>464</v>
      </c>
      <c r="G260" s="67" t="s">
        <v>465</v>
      </c>
      <c r="H260" s="220" t="s">
        <v>46</v>
      </c>
      <c r="I260" s="34">
        <v>0</v>
      </c>
      <c r="J260" s="518">
        <v>0</v>
      </c>
      <c r="K260" s="518">
        <v>0</v>
      </c>
      <c r="L260" s="518">
        <v>0</v>
      </c>
      <c r="M260" s="518" t="str">
        <v>Other</v>
      </c>
      <c r="N260" s="519" t="str">
        <v>Other</v>
      </c>
      <c r="O260" s="22">
        <v>0</v>
      </c>
      <c r="P260" s="145">
        <v>0</v>
      </c>
      <c r="Q260" s="145" t="s">
        <v>49</v>
      </c>
      <c r="R260" s="496" t="s">
        <v>47</v>
      </c>
      <c r="S260" s="73">
        <v>0</v>
      </c>
      <c r="T260" s="67">
        <v>0</v>
      </c>
      <c r="U260" s="67">
        <v>0</v>
      </c>
      <c r="V260" s="67">
        <v>0</v>
      </c>
      <c r="W260" s="214">
        <v>0</v>
      </c>
      <c r="X260" s="73">
        <v>0</v>
      </c>
      <c r="Y260" s="67">
        <v>0</v>
      </c>
      <c r="Z260" s="214">
        <v>0</v>
      </c>
      <c r="AA260" s="73">
        <v>0</v>
      </c>
      <c r="AB260" s="214">
        <v>0</v>
      </c>
      <c r="AC260" s="214" t="s">
        <v>48</v>
      </c>
    </row>
    <row r="261" spans="1:29" s="141" customFormat="1" ht="30" customHeight="1" x14ac:dyDescent="0.25">
      <c r="A261" s="69" t="s">
        <v>56</v>
      </c>
      <c r="B261" s="69" t="s">
        <v>42</v>
      </c>
      <c r="C261" s="69" t="s">
        <v>388</v>
      </c>
      <c r="D261" s="67" t="s">
        <v>438</v>
      </c>
      <c r="E261" s="67" t="s">
        <v>466</v>
      </c>
      <c r="F261" s="67" t="s">
        <v>467</v>
      </c>
      <c r="G261" s="67" t="s">
        <v>468</v>
      </c>
      <c r="H261" s="220" t="s">
        <v>46</v>
      </c>
      <c r="I261" s="34">
        <v>0</v>
      </c>
      <c r="J261" s="518">
        <v>0</v>
      </c>
      <c r="K261" s="518">
        <v>0</v>
      </c>
      <c r="L261" s="518">
        <v>0</v>
      </c>
      <c r="M261" s="518" t="str">
        <v>Other</v>
      </c>
      <c r="N261" s="519" t="str">
        <v>Other</v>
      </c>
      <c r="O261" s="22">
        <v>0</v>
      </c>
      <c r="P261" s="145">
        <v>0</v>
      </c>
      <c r="Q261" s="145" t="s">
        <v>49</v>
      </c>
      <c r="R261" s="496" t="s">
        <v>47</v>
      </c>
      <c r="S261" s="73">
        <v>0</v>
      </c>
      <c r="T261" s="67">
        <v>0</v>
      </c>
      <c r="U261" s="67">
        <v>0</v>
      </c>
      <c r="V261" s="67">
        <v>0</v>
      </c>
      <c r="W261" s="214">
        <v>0</v>
      </c>
      <c r="X261" s="73">
        <v>0</v>
      </c>
      <c r="Y261" s="67">
        <v>0</v>
      </c>
      <c r="Z261" s="214">
        <v>0</v>
      </c>
      <c r="AA261" s="73">
        <v>0</v>
      </c>
      <c r="AB261" s="214">
        <v>0</v>
      </c>
      <c r="AC261" s="214" t="s">
        <v>48</v>
      </c>
    </row>
    <row r="262" spans="1:29" s="141" customFormat="1" ht="30" customHeight="1" x14ac:dyDescent="0.25">
      <c r="A262" s="69" t="s">
        <v>56</v>
      </c>
      <c r="B262" s="69" t="s">
        <v>42</v>
      </c>
      <c r="C262" s="69" t="s">
        <v>388</v>
      </c>
      <c r="D262" s="67" t="s">
        <v>469</v>
      </c>
      <c r="E262" s="67" t="s">
        <v>390</v>
      </c>
      <c r="F262" s="67" t="s">
        <v>470</v>
      </c>
      <c r="G262" s="67" t="s">
        <v>390</v>
      </c>
      <c r="H262" s="220" t="s">
        <v>46</v>
      </c>
      <c r="I262" s="34">
        <v>0</v>
      </c>
      <c r="J262" s="518">
        <v>0</v>
      </c>
      <c r="K262" s="518">
        <v>0</v>
      </c>
      <c r="L262" s="518">
        <v>0</v>
      </c>
      <c r="M262" s="518" t="str">
        <v>Other</v>
      </c>
      <c r="N262" s="519" t="str">
        <v>Other</v>
      </c>
      <c r="O262" s="22">
        <v>0</v>
      </c>
      <c r="P262" s="145">
        <v>0</v>
      </c>
      <c r="Q262" s="145" t="s">
        <v>49</v>
      </c>
      <c r="R262" s="496" t="s">
        <v>47</v>
      </c>
      <c r="S262" s="73">
        <v>0</v>
      </c>
      <c r="T262" s="67">
        <v>0</v>
      </c>
      <c r="U262" s="67">
        <v>0</v>
      </c>
      <c r="V262" s="67">
        <v>0</v>
      </c>
      <c r="W262" s="214">
        <v>0</v>
      </c>
      <c r="X262" s="73">
        <v>0</v>
      </c>
      <c r="Y262" s="67">
        <v>0</v>
      </c>
      <c r="Z262" s="214">
        <v>0</v>
      </c>
      <c r="AA262" s="73">
        <v>0</v>
      </c>
      <c r="AB262" s="214">
        <v>0</v>
      </c>
      <c r="AC262" s="214" t="s">
        <v>48</v>
      </c>
    </row>
    <row r="263" spans="1:29" s="141" customFormat="1" ht="30" customHeight="1" x14ac:dyDescent="0.25">
      <c r="A263" s="69" t="s">
        <v>56</v>
      </c>
      <c r="B263" s="69" t="s">
        <v>42</v>
      </c>
      <c r="C263" s="69" t="s">
        <v>388</v>
      </c>
      <c r="D263" s="67" t="s">
        <v>469</v>
      </c>
      <c r="E263" s="67" t="s">
        <v>390</v>
      </c>
      <c r="F263" s="67" t="s">
        <v>471</v>
      </c>
      <c r="G263" s="67" t="s">
        <v>390</v>
      </c>
      <c r="H263" s="220" t="s">
        <v>46</v>
      </c>
      <c r="I263" s="34">
        <v>0</v>
      </c>
      <c r="J263" s="518">
        <v>0</v>
      </c>
      <c r="K263" s="518">
        <v>0</v>
      </c>
      <c r="L263" s="518">
        <v>0</v>
      </c>
      <c r="M263" s="518" t="str">
        <v>Other</v>
      </c>
      <c r="N263" s="519" t="str">
        <v>Other</v>
      </c>
      <c r="O263" s="22">
        <v>0</v>
      </c>
      <c r="P263" s="145">
        <v>0</v>
      </c>
      <c r="Q263" s="145" t="s">
        <v>49</v>
      </c>
      <c r="R263" s="496" t="s">
        <v>47</v>
      </c>
      <c r="S263" s="73">
        <v>0</v>
      </c>
      <c r="T263" s="67">
        <v>0</v>
      </c>
      <c r="U263" s="67">
        <v>0</v>
      </c>
      <c r="V263" s="67">
        <v>0</v>
      </c>
      <c r="W263" s="214">
        <v>0</v>
      </c>
      <c r="X263" s="73">
        <v>0</v>
      </c>
      <c r="Y263" s="67">
        <v>0</v>
      </c>
      <c r="Z263" s="214">
        <v>0</v>
      </c>
      <c r="AA263" s="73">
        <v>0</v>
      </c>
      <c r="AB263" s="214">
        <v>0</v>
      </c>
      <c r="AC263" s="214" t="s">
        <v>48</v>
      </c>
    </row>
    <row r="264" spans="1:29" s="141" customFormat="1" ht="30" customHeight="1" x14ac:dyDescent="0.25">
      <c r="A264" s="69" t="s">
        <v>56</v>
      </c>
      <c r="B264" s="69" t="s">
        <v>42</v>
      </c>
      <c r="C264" s="69" t="s">
        <v>388</v>
      </c>
      <c r="D264" s="67" t="s">
        <v>469</v>
      </c>
      <c r="E264" s="67" t="s">
        <v>390</v>
      </c>
      <c r="F264" s="67" t="s">
        <v>472</v>
      </c>
      <c r="G264" s="67" t="s">
        <v>473</v>
      </c>
      <c r="H264" s="220" t="s">
        <v>46</v>
      </c>
      <c r="I264" s="34">
        <v>0</v>
      </c>
      <c r="J264" s="518">
        <v>0</v>
      </c>
      <c r="K264" s="518">
        <v>0</v>
      </c>
      <c r="L264" s="518">
        <v>0</v>
      </c>
      <c r="M264" s="518" t="str">
        <v>Other</v>
      </c>
      <c r="N264" s="519" t="str">
        <v>Other</v>
      </c>
      <c r="O264" s="22">
        <v>0</v>
      </c>
      <c r="P264" s="145">
        <v>0</v>
      </c>
      <c r="Q264" s="145" t="s">
        <v>49</v>
      </c>
      <c r="R264" s="496" t="s">
        <v>47</v>
      </c>
      <c r="S264" s="73">
        <v>0</v>
      </c>
      <c r="T264" s="67">
        <v>0</v>
      </c>
      <c r="U264" s="67">
        <v>0</v>
      </c>
      <c r="V264" s="67">
        <v>0</v>
      </c>
      <c r="W264" s="214">
        <v>0</v>
      </c>
      <c r="X264" s="73">
        <v>0</v>
      </c>
      <c r="Y264" s="67">
        <v>0</v>
      </c>
      <c r="Z264" s="214">
        <v>0</v>
      </c>
      <c r="AA264" s="73">
        <v>0</v>
      </c>
      <c r="AB264" s="214">
        <v>0</v>
      </c>
      <c r="AC264" s="214" t="s">
        <v>48</v>
      </c>
    </row>
    <row r="265" spans="1:29" s="141" customFormat="1" ht="30" customHeight="1" x14ac:dyDescent="0.25">
      <c r="A265" s="69" t="s">
        <v>56</v>
      </c>
      <c r="B265" s="69" t="s">
        <v>42</v>
      </c>
      <c r="C265" s="69" t="s">
        <v>388</v>
      </c>
      <c r="D265" s="67" t="s">
        <v>469</v>
      </c>
      <c r="E265" s="67" t="s">
        <v>390</v>
      </c>
      <c r="F265" s="67" t="s">
        <v>474</v>
      </c>
      <c r="G265" s="67" t="s">
        <v>390</v>
      </c>
      <c r="H265" s="220" t="s">
        <v>46</v>
      </c>
      <c r="I265" s="34">
        <v>0</v>
      </c>
      <c r="J265" s="518">
        <v>0</v>
      </c>
      <c r="K265" s="518">
        <v>0</v>
      </c>
      <c r="L265" s="518">
        <v>0</v>
      </c>
      <c r="M265" s="518" t="str">
        <v>Other</v>
      </c>
      <c r="N265" s="519" t="str">
        <v>Other</v>
      </c>
      <c r="O265" s="22">
        <v>0</v>
      </c>
      <c r="P265" s="145">
        <v>0</v>
      </c>
      <c r="Q265" s="145" t="s">
        <v>49</v>
      </c>
      <c r="R265" s="496" t="s">
        <v>47</v>
      </c>
      <c r="S265" s="73">
        <v>0</v>
      </c>
      <c r="T265" s="67">
        <v>0</v>
      </c>
      <c r="U265" s="67">
        <v>0</v>
      </c>
      <c r="V265" s="67">
        <v>0</v>
      </c>
      <c r="W265" s="214">
        <v>0</v>
      </c>
      <c r="X265" s="73">
        <v>0</v>
      </c>
      <c r="Y265" s="67">
        <v>0</v>
      </c>
      <c r="Z265" s="214">
        <v>0</v>
      </c>
      <c r="AA265" s="73">
        <v>0</v>
      </c>
      <c r="AB265" s="214">
        <v>0</v>
      </c>
      <c r="AC265" s="214" t="s">
        <v>48</v>
      </c>
    </row>
    <row r="266" spans="1:29" s="141" customFormat="1" ht="30" customHeight="1" x14ac:dyDescent="0.25">
      <c r="A266" s="69" t="s">
        <v>56</v>
      </c>
      <c r="B266" s="69" t="s">
        <v>42</v>
      </c>
      <c r="C266" s="69" t="s">
        <v>388</v>
      </c>
      <c r="D266" s="67" t="s">
        <v>475</v>
      </c>
      <c r="E266" s="67" t="s">
        <v>439</v>
      </c>
      <c r="F266" s="67" t="s">
        <v>476</v>
      </c>
      <c r="G266" s="67" t="s">
        <v>439</v>
      </c>
      <c r="H266" s="220" t="s">
        <v>46</v>
      </c>
      <c r="I266" s="34">
        <v>0</v>
      </c>
      <c r="J266" s="518">
        <v>0</v>
      </c>
      <c r="K266" s="518">
        <v>0</v>
      </c>
      <c r="L266" s="518">
        <v>0</v>
      </c>
      <c r="M266" s="518" t="str">
        <v>Other</v>
      </c>
      <c r="N266" s="519" t="str">
        <v>Other</v>
      </c>
      <c r="O266" s="22">
        <v>0</v>
      </c>
      <c r="P266" s="145">
        <v>0</v>
      </c>
      <c r="Q266" s="145" t="s">
        <v>49</v>
      </c>
      <c r="R266" s="496" t="s">
        <v>47</v>
      </c>
      <c r="S266" s="73">
        <v>0</v>
      </c>
      <c r="T266" s="67">
        <v>0</v>
      </c>
      <c r="U266" s="67">
        <v>0</v>
      </c>
      <c r="V266" s="67">
        <v>0</v>
      </c>
      <c r="W266" s="214">
        <v>0</v>
      </c>
      <c r="X266" s="73">
        <v>0</v>
      </c>
      <c r="Y266" s="67">
        <v>0</v>
      </c>
      <c r="Z266" s="214">
        <v>0</v>
      </c>
      <c r="AA266" s="73">
        <v>0</v>
      </c>
      <c r="AB266" s="214">
        <v>0</v>
      </c>
      <c r="AC266" s="214" t="s">
        <v>48</v>
      </c>
    </row>
    <row r="267" spans="1:29" s="141" customFormat="1" ht="30" customHeight="1" x14ac:dyDescent="0.25">
      <c r="A267" s="69" t="s">
        <v>56</v>
      </c>
      <c r="B267" s="69" t="s">
        <v>42</v>
      </c>
      <c r="C267" s="69" t="s">
        <v>388</v>
      </c>
      <c r="D267" s="67" t="s">
        <v>475</v>
      </c>
      <c r="E267" s="67" t="s">
        <v>439</v>
      </c>
      <c r="F267" s="67" t="s">
        <v>477</v>
      </c>
      <c r="G267" s="67" t="s">
        <v>439</v>
      </c>
      <c r="H267" s="220" t="s">
        <v>46</v>
      </c>
      <c r="I267" s="34">
        <v>0</v>
      </c>
      <c r="J267" s="518">
        <v>0</v>
      </c>
      <c r="K267" s="518">
        <v>0</v>
      </c>
      <c r="L267" s="518">
        <v>0</v>
      </c>
      <c r="M267" s="518" t="str">
        <v>Other</v>
      </c>
      <c r="N267" s="519" t="str">
        <v>Other</v>
      </c>
      <c r="O267" s="22">
        <v>0</v>
      </c>
      <c r="P267" s="145">
        <v>0</v>
      </c>
      <c r="Q267" s="145" t="s">
        <v>49</v>
      </c>
      <c r="R267" s="496" t="s">
        <v>47</v>
      </c>
      <c r="S267" s="73">
        <v>0</v>
      </c>
      <c r="T267" s="67">
        <v>0</v>
      </c>
      <c r="U267" s="67">
        <v>0</v>
      </c>
      <c r="V267" s="67">
        <v>0</v>
      </c>
      <c r="W267" s="214">
        <v>0</v>
      </c>
      <c r="X267" s="73">
        <v>0</v>
      </c>
      <c r="Y267" s="67">
        <v>0</v>
      </c>
      <c r="Z267" s="214">
        <v>0</v>
      </c>
      <c r="AA267" s="73">
        <v>0</v>
      </c>
      <c r="AB267" s="214">
        <v>0</v>
      </c>
      <c r="AC267" s="214" t="s">
        <v>48</v>
      </c>
    </row>
    <row r="268" spans="1:29" s="141" customFormat="1" ht="30" customHeight="1" x14ac:dyDescent="0.25">
      <c r="A268" s="69" t="s">
        <v>56</v>
      </c>
      <c r="B268" s="69" t="s">
        <v>42</v>
      </c>
      <c r="C268" s="69" t="s">
        <v>388</v>
      </c>
      <c r="D268" s="67" t="s">
        <v>475</v>
      </c>
      <c r="E268" s="67" t="s">
        <v>439</v>
      </c>
      <c r="F268" s="67" t="s">
        <v>478</v>
      </c>
      <c r="G268" s="67" t="s">
        <v>439</v>
      </c>
      <c r="H268" s="220" t="s">
        <v>46</v>
      </c>
      <c r="I268" s="34">
        <v>0</v>
      </c>
      <c r="J268" s="518">
        <v>0</v>
      </c>
      <c r="K268" s="518">
        <v>0</v>
      </c>
      <c r="L268" s="518">
        <v>0</v>
      </c>
      <c r="M268" s="518" t="str">
        <v>Other</v>
      </c>
      <c r="N268" s="519" t="str">
        <v>Other</v>
      </c>
      <c r="O268" s="22">
        <v>0</v>
      </c>
      <c r="P268" s="145">
        <v>0</v>
      </c>
      <c r="Q268" s="145" t="s">
        <v>49</v>
      </c>
      <c r="R268" s="496" t="s">
        <v>47</v>
      </c>
      <c r="S268" s="73">
        <v>0</v>
      </c>
      <c r="T268" s="67">
        <v>0</v>
      </c>
      <c r="U268" s="67">
        <v>0</v>
      </c>
      <c r="V268" s="67">
        <v>0</v>
      </c>
      <c r="W268" s="214">
        <v>0</v>
      </c>
      <c r="X268" s="73">
        <v>0</v>
      </c>
      <c r="Y268" s="67">
        <v>0</v>
      </c>
      <c r="Z268" s="214">
        <v>0</v>
      </c>
      <c r="AA268" s="73">
        <v>0</v>
      </c>
      <c r="AB268" s="214">
        <v>0</v>
      </c>
      <c r="AC268" s="214" t="s">
        <v>48</v>
      </c>
    </row>
    <row r="269" spans="1:29" s="141" customFormat="1" ht="30" customHeight="1" x14ac:dyDescent="0.25">
      <c r="A269" s="69" t="s">
        <v>56</v>
      </c>
      <c r="B269" s="69" t="s">
        <v>42</v>
      </c>
      <c r="C269" s="69" t="s">
        <v>388</v>
      </c>
      <c r="D269" s="67" t="s">
        <v>479</v>
      </c>
      <c r="E269" s="67" t="s">
        <v>480</v>
      </c>
      <c r="F269" s="67" t="s">
        <v>481</v>
      </c>
      <c r="G269" s="67" t="s">
        <v>482</v>
      </c>
      <c r="H269" s="220" t="s">
        <v>46</v>
      </c>
      <c r="I269" s="34">
        <v>0</v>
      </c>
      <c r="J269" s="518">
        <v>0</v>
      </c>
      <c r="K269" s="518">
        <v>0</v>
      </c>
      <c r="L269" s="518">
        <v>0</v>
      </c>
      <c r="M269" s="518" t="str">
        <v>Other</v>
      </c>
      <c r="N269" s="519" t="str">
        <v>Other</v>
      </c>
      <c r="O269" s="22">
        <v>0</v>
      </c>
      <c r="P269" s="145">
        <v>0</v>
      </c>
      <c r="Q269" s="145" t="s">
        <v>49</v>
      </c>
      <c r="R269" s="496" t="s">
        <v>47</v>
      </c>
      <c r="S269" s="73">
        <v>0</v>
      </c>
      <c r="T269" s="67">
        <v>0</v>
      </c>
      <c r="U269" s="67">
        <v>0</v>
      </c>
      <c r="V269" s="67">
        <v>0</v>
      </c>
      <c r="W269" s="214">
        <v>0</v>
      </c>
      <c r="X269" s="73">
        <v>0</v>
      </c>
      <c r="Y269" s="67">
        <v>0</v>
      </c>
      <c r="Z269" s="214">
        <v>0</v>
      </c>
      <c r="AA269" s="73">
        <v>0</v>
      </c>
      <c r="AB269" s="214">
        <v>0</v>
      </c>
      <c r="AC269" s="214" t="s">
        <v>48</v>
      </c>
    </row>
    <row r="270" spans="1:29" s="141" customFormat="1" ht="30" customHeight="1" x14ac:dyDescent="0.25">
      <c r="A270" s="69" t="s">
        <v>56</v>
      </c>
      <c r="B270" s="69" t="s">
        <v>42</v>
      </c>
      <c r="C270" s="69" t="s">
        <v>388</v>
      </c>
      <c r="D270" s="67" t="s">
        <v>479</v>
      </c>
      <c r="E270" s="67" t="s">
        <v>480</v>
      </c>
      <c r="F270" s="67" t="s">
        <v>483</v>
      </c>
      <c r="G270" s="67" t="s">
        <v>480</v>
      </c>
      <c r="H270" s="220" t="s">
        <v>46</v>
      </c>
      <c r="I270" s="34">
        <v>0</v>
      </c>
      <c r="J270" s="518">
        <v>0</v>
      </c>
      <c r="K270" s="518">
        <v>0</v>
      </c>
      <c r="L270" s="518">
        <v>0</v>
      </c>
      <c r="M270" s="518" t="str">
        <v>Other</v>
      </c>
      <c r="N270" s="519" t="str">
        <v>Other</v>
      </c>
      <c r="O270" s="22">
        <v>0</v>
      </c>
      <c r="P270" s="145">
        <v>0</v>
      </c>
      <c r="Q270" s="145" t="s">
        <v>49</v>
      </c>
      <c r="R270" s="496" t="s">
        <v>47</v>
      </c>
      <c r="S270" s="73">
        <v>0</v>
      </c>
      <c r="T270" s="67">
        <v>0</v>
      </c>
      <c r="U270" s="67">
        <v>0</v>
      </c>
      <c r="V270" s="67">
        <v>0</v>
      </c>
      <c r="W270" s="214">
        <v>0</v>
      </c>
      <c r="X270" s="73">
        <v>0</v>
      </c>
      <c r="Y270" s="67">
        <v>0</v>
      </c>
      <c r="Z270" s="214">
        <v>0</v>
      </c>
      <c r="AA270" s="73">
        <v>0</v>
      </c>
      <c r="AB270" s="214">
        <v>0</v>
      </c>
      <c r="AC270" s="214" t="s">
        <v>48</v>
      </c>
    </row>
    <row r="271" spans="1:29" s="141" customFormat="1" ht="30" customHeight="1" x14ac:dyDescent="0.25">
      <c r="A271" s="69" t="s">
        <v>56</v>
      </c>
      <c r="B271" s="69" t="s">
        <v>42</v>
      </c>
      <c r="C271" s="69" t="s">
        <v>388</v>
      </c>
      <c r="D271" s="67" t="s">
        <v>479</v>
      </c>
      <c r="E271" s="67" t="s">
        <v>480</v>
      </c>
      <c r="F271" s="67" t="s">
        <v>484</v>
      </c>
      <c r="G271" s="67" t="s">
        <v>482</v>
      </c>
      <c r="H271" s="220" t="s">
        <v>46</v>
      </c>
      <c r="I271" s="34">
        <v>0</v>
      </c>
      <c r="J271" s="518">
        <v>0</v>
      </c>
      <c r="K271" s="518">
        <v>0</v>
      </c>
      <c r="L271" s="518">
        <v>0</v>
      </c>
      <c r="M271" s="518" t="str">
        <v>Other</v>
      </c>
      <c r="N271" s="519" t="str">
        <v>Other</v>
      </c>
      <c r="O271" s="22">
        <v>0</v>
      </c>
      <c r="P271" s="145">
        <v>0</v>
      </c>
      <c r="Q271" s="145" t="s">
        <v>49</v>
      </c>
      <c r="R271" s="496" t="s">
        <v>47</v>
      </c>
      <c r="S271" s="73">
        <v>0</v>
      </c>
      <c r="T271" s="67">
        <v>0</v>
      </c>
      <c r="U271" s="67">
        <v>0</v>
      </c>
      <c r="V271" s="67">
        <v>0</v>
      </c>
      <c r="W271" s="214">
        <v>0</v>
      </c>
      <c r="X271" s="73">
        <v>0</v>
      </c>
      <c r="Y271" s="67">
        <v>0</v>
      </c>
      <c r="Z271" s="214">
        <v>0</v>
      </c>
      <c r="AA271" s="73">
        <v>0</v>
      </c>
      <c r="AB271" s="214">
        <v>0</v>
      </c>
      <c r="AC271" s="214" t="s">
        <v>48</v>
      </c>
    </row>
    <row r="272" spans="1:29" s="141" customFormat="1" ht="30" customHeight="1" x14ac:dyDescent="0.25">
      <c r="A272" s="69" t="s">
        <v>56</v>
      </c>
      <c r="B272" s="69" t="s">
        <v>42</v>
      </c>
      <c r="C272" s="69" t="s">
        <v>388</v>
      </c>
      <c r="D272" s="67" t="s">
        <v>479</v>
      </c>
      <c r="E272" s="67" t="s">
        <v>480</v>
      </c>
      <c r="F272" s="67" t="s">
        <v>485</v>
      </c>
      <c r="G272" s="67" t="s">
        <v>482</v>
      </c>
      <c r="H272" s="220" t="s">
        <v>46</v>
      </c>
      <c r="I272" s="34">
        <v>0</v>
      </c>
      <c r="J272" s="518">
        <v>0</v>
      </c>
      <c r="K272" s="518">
        <v>0</v>
      </c>
      <c r="L272" s="518">
        <v>0</v>
      </c>
      <c r="M272" s="518" t="str">
        <v>Other</v>
      </c>
      <c r="N272" s="519" t="str">
        <v>Other</v>
      </c>
      <c r="O272" s="22">
        <v>0</v>
      </c>
      <c r="P272" s="145">
        <v>0</v>
      </c>
      <c r="Q272" s="145" t="s">
        <v>49</v>
      </c>
      <c r="R272" s="496" t="s">
        <v>47</v>
      </c>
      <c r="S272" s="73">
        <v>0</v>
      </c>
      <c r="T272" s="67">
        <v>0</v>
      </c>
      <c r="U272" s="67">
        <v>0</v>
      </c>
      <c r="V272" s="67">
        <v>0</v>
      </c>
      <c r="W272" s="214">
        <v>0</v>
      </c>
      <c r="X272" s="73">
        <v>0</v>
      </c>
      <c r="Y272" s="67">
        <v>0</v>
      </c>
      <c r="Z272" s="214">
        <v>0</v>
      </c>
      <c r="AA272" s="73">
        <v>0</v>
      </c>
      <c r="AB272" s="214">
        <v>0</v>
      </c>
      <c r="AC272" s="214" t="s">
        <v>48</v>
      </c>
    </row>
    <row r="273" spans="1:29" s="141" customFormat="1" ht="30" customHeight="1" x14ac:dyDescent="0.25">
      <c r="A273" s="69" t="s">
        <v>56</v>
      </c>
      <c r="B273" s="69" t="s">
        <v>42</v>
      </c>
      <c r="C273" s="69" t="s">
        <v>388</v>
      </c>
      <c r="D273" s="67" t="s">
        <v>486</v>
      </c>
      <c r="E273" s="67" t="s">
        <v>480</v>
      </c>
      <c r="F273" s="67" t="s">
        <v>487</v>
      </c>
      <c r="G273" s="67" t="s">
        <v>480</v>
      </c>
      <c r="H273" s="220" t="s">
        <v>46</v>
      </c>
      <c r="I273" s="34">
        <v>0</v>
      </c>
      <c r="J273" s="518">
        <v>0</v>
      </c>
      <c r="K273" s="518">
        <v>0</v>
      </c>
      <c r="L273" s="518">
        <v>0</v>
      </c>
      <c r="M273" s="518" t="str">
        <v>Other</v>
      </c>
      <c r="N273" s="519" t="str">
        <v>Other</v>
      </c>
      <c r="O273" s="22">
        <v>0</v>
      </c>
      <c r="P273" s="145">
        <v>0</v>
      </c>
      <c r="Q273" s="145" t="s">
        <v>49</v>
      </c>
      <c r="R273" s="496" t="s">
        <v>47</v>
      </c>
      <c r="S273" s="73">
        <v>0</v>
      </c>
      <c r="T273" s="67">
        <v>0</v>
      </c>
      <c r="U273" s="67">
        <v>0</v>
      </c>
      <c r="V273" s="67">
        <v>0</v>
      </c>
      <c r="W273" s="214">
        <v>0</v>
      </c>
      <c r="X273" s="73">
        <v>0</v>
      </c>
      <c r="Y273" s="67">
        <v>0</v>
      </c>
      <c r="Z273" s="214">
        <v>0</v>
      </c>
      <c r="AA273" s="73">
        <v>0</v>
      </c>
      <c r="AB273" s="214">
        <v>0</v>
      </c>
      <c r="AC273" s="214" t="s">
        <v>48</v>
      </c>
    </row>
    <row r="274" spans="1:29" s="141" customFormat="1" ht="30" customHeight="1" x14ac:dyDescent="0.25">
      <c r="A274" s="69" t="s">
        <v>56</v>
      </c>
      <c r="B274" s="69" t="s">
        <v>42</v>
      </c>
      <c r="C274" s="69" t="s">
        <v>388</v>
      </c>
      <c r="D274" s="67" t="s">
        <v>486</v>
      </c>
      <c r="E274" s="67" t="s">
        <v>480</v>
      </c>
      <c r="F274" s="67" t="s">
        <v>488</v>
      </c>
      <c r="G274" s="67" t="s">
        <v>480</v>
      </c>
      <c r="H274" s="220" t="s">
        <v>46</v>
      </c>
      <c r="I274" s="34">
        <v>0</v>
      </c>
      <c r="J274" s="518">
        <v>0</v>
      </c>
      <c r="K274" s="518">
        <v>0</v>
      </c>
      <c r="L274" s="518">
        <v>0</v>
      </c>
      <c r="M274" s="518" t="str">
        <v>Other</v>
      </c>
      <c r="N274" s="519" t="str">
        <v>Other</v>
      </c>
      <c r="O274" s="22">
        <v>0</v>
      </c>
      <c r="P274" s="145">
        <v>0</v>
      </c>
      <c r="Q274" s="145" t="s">
        <v>49</v>
      </c>
      <c r="R274" s="496" t="s">
        <v>47</v>
      </c>
      <c r="S274" s="73">
        <v>0</v>
      </c>
      <c r="T274" s="67">
        <v>0</v>
      </c>
      <c r="U274" s="67">
        <v>0</v>
      </c>
      <c r="V274" s="67">
        <v>0</v>
      </c>
      <c r="W274" s="214">
        <v>0</v>
      </c>
      <c r="X274" s="73">
        <v>0</v>
      </c>
      <c r="Y274" s="67">
        <v>0</v>
      </c>
      <c r="Z274" s="214">
        <v>0</v>
      </c>
      <c r="AA274" s="73">
        <v>0</v>
      </c>
      <c r="AB274" s="214">
        <v>0</v>
      </c>
      <c r="AC274" s="214" t="s">
        <v>48</v>
      </c>
    </row>
    <row r="275" spans="1:29" s="141" customFormat="1" ht="30" customHeight="1" x14ac:dyDescent="0.25">
      <c r="A275" s="69" t="s">
        <v>56</v>
      </c>
      <c r="B275" s="69" t="s">
        <v>42</v>
      </c>
      <c r="C275" s="69" t="s">
        <v>388</v>
      </c>
      <c r="D275" s="67" t="s">
        <v>486</v>
      </c>
      <c r="E275" s="67" t="s">
        <v>480</v>
      </c>
      <c r="F275" s="67" t="s">
        <v>489</v>
      </c>
      <c r="G275" s="67" t="s">
        <v>490</v>
      </c>
      <c r="H275" s="220" t="s">
        <v>46</v>
      </c>
      <c r="I275" s="34">
        <v>0</v>
      </c>
      <c r="J275" s="518">
        <v>0</v>
      </c>
      <c r="K275" s="518">
        <v>0</v>
      </c>
      <c r="L275" s="518">
        <v>0</v>
      </c>
      <c r="M275" s="518" t="str">
        <v>Other</v>
      </c>
      <c r="N275" s="519" t="str">
        <v>Other</v>
      </c>
      <c r="O275" s="22">
        <v>0</v>
      </c>
      <c r="P275" s="145">
        <v>0</v>
      </c>
      <c r="Q275" s="145" t="s">
        <v>49</v>
      </c>
      <c r="R275" s="496" t="s">
        <v>47</v>
      </c>
      <c r="S275" s="73">
        <v>0</v>
      </c>
      <c r="T275" s="67">
        <v>0</v>
      </c>
      <c r="U275" s="67">
        <v>0</v>
      </c>
      <c r="V275" s="67">
        <v>0</v>
      </c>
      <c r="W275" s="214">
        <v>0</v>
      </c>
      <c r="X275" s="73">
        <v>0</v>
      </c>
      <c r="Y275" s="67">
        <v>0</v>
      </c>
      <c r="Z275" s="214">
        <v>0</v>
      </c>
      <c r="AA275" s="73">
        <v>0</v>
      </c>
      <c r="AB275" s="214">
        <v>0</v>
      </c>
      <c r="AC275" s="214" t="s">
        <v>48</v>
      </c>
    </row>
    <row r="276" spans="1:29" s="141" customFormat="1" ht="30" customHeight="1" x14ac:dyDescent="0.25">
      <c r="A276" s="69" t="s">
        <v>56</v>
      </c>
      <c r="B276" s="69" t="s">
        <v>42</v>
      </c>
      <c r="C276" s="69" t="s">
        <v>388</v>
      </c>
      <c r="D276" s="67" t="s">
        <v>486</v>
      </c>
      <c r="E276" s="67" t="s">
        <v>480</v>
      </c>
      <c r="F276" s="67" t="s">
        <v>491</v>
      </c>
      <c r="G276" s="67" t="s">
        <v>480</v>
      </c>
      <c r="H276" s="220" t="s">
        <v>46</v>
      </c>
      <c r="I276" s="34">
        <v>0</v>
      </c>
      <c r="J276" s="518">
        <v>0</v>
      </c>
      <c r="K276" s="518">
        <v>0</v>
      </c>
      <c r="L276" s="518">
        <v>0</v>
      </c>
      <c r="M276" s="518" t="str">
        <v>Other</v>
      </c>
      <c r="N276" s="519" t="str">
        <v>Other</v>
      </c>
      <c r="O276" s="22">
        <v>0</v>
      </c>
      <c r="P276" s="145">
        <v>0</v>
      </c>
      <c r="Q276" s="145" t="s">
        <v>49</v>
      </c>
      <c r="R276" s="496" t="s">
        <v>47</v>
      </c>
      <c r="S276" s="73">
        <v>0</v>
      </c>
      <c r="T276" s="67">
        <v>0</v>
      </c>
      <c r="U276" s="67">
        <v>0</v>
      </c>
      <c r="V276" s="67">
        <v>0</v>
      </c>
      <c r="W276" s="214">
        <v>0</v>
      </c>
      <c r="X276" s="73">
        <v>0</v>
      </c>
      <c r="Y276" s="67">
        <v>0</v>
      </c>
      <c r="Z276" s="214">
        <v>0</v>
      </c>
      <c r="AA276" s="73">
        <v>0</v>
      </c>
      <c r="AB276" s="214">
        <v>0</v>
      </c>
      <c r="AC276" s="214" t="s">
        <v>48</v>
      </c>
    </row>
    <row r="277" spans="1:29" s="141" customFormat="1" ht="30" customHeight="1" x14ac:dyDescent="0.25">
      <c r="A277" s="69" t="s">
        <v>56</v>
      </c>
      <c r="B277" s="69" t="s">
        <v>42</v>
      </c>
      <c r="C277" s="69" t="s">
        <v>388</v>
      </c>
      <c r="D277" s="67" t="s">
        <v>486</v>
      </c>
      <c r="E277" s="67" t="s">
        <v>480</v>
      </c>
      <c r="F277" s="67" t="s">
        <v>492</v>
      </c>
      <c r="G277" s="67" t="s">
        <v>480</v>
      </c>
      <c r="H277" s="220" t="s">
        <v>46</v>
      </c>
      <c r="I277" s="34">
        <v>0</v>
      </c>
      <c r="J277" s="518">
        <v>0</v>
      </c>
      <c r="K277" s="518">
        <v>0</v>
      </c>
      <c r="L277" s="518">
        <v>0</v>
      </c>
      <c r="M277" s="518" t="str">
        <v>Other</v>
      </c>
      <c r="N277" s="519" t="str">
        <v>Other</v>
      </c>
      <c r="O277" s="22">
        <v>0</v>
      </c>
      <c r="P277" s="145">
        <v>0</v>
      </c>
      <c r="Q277" s="145" t="s">
        <v>49</v>
      </c>
      <c r="R277" s="496" t="s">
        <v>47</v>
      </c>
      <c r="S277" s="73">
        <v>0</v>
      </c>
      <c r="T277" s="67">
        <v>0</v>
      </c>
      <c r="U277" s="67">
        <v>0</v>
      </c>
      <c r="V277" s="67">
        <v>0</v>
      </c>
      <c r="W277" s="214">
        <v>0</v>
      </c>
      <c r="X277" s="73">
        <v>0</v>
      </c>
      <c r="Y277" s="67">
        <v>0</v>
      </c>
      <c r="Z277" s="214">
        <v>0</v>
      </c>
      <c r="AA277" s="73">
        <v>0</v>
      </c>
      <c r="AB277" s="214">
        <v>0</v>
      </c>
      <c r="AC277" s="214" t="s">
        <v>48</v>
      </c>
    </row>
    <row r="278" spans="1:29" s="141" customFormat="1" ht="30" customHeight="1" x14ac:dyDescent="0.25">
      <c r="A278" s="69" t="s">
        <v>56</v>
      </c>
      <c r="B278" s="69" t="s">
        <v>42</v>
      </c>
      <c r="C278" s="69" t="s">
        <v>388</v>
      </c>
      <c r="D278" s="67" t="s">
        <v>486</v>
      </c>
      <c r="E278" s="67" t="s">
        <v>480</v>
      </c>
      <c r="F278" s="67" t="s">
        <v>493</v>
      </c>
      <c r="G278" s="67" t="s">
        <v>480</v>
      </c>
      <c r="H278" s="220" t="s">
        <v>46</v>
      </c>
      <c r="I278" s="34">
        <v>0</v>
      </c>
      <c r="J278" s="518">
        <v>0</v>
      </c>
      <c r="K278" s="518">
        <v>0</v>
      </c>
      <c r="L278" s="518">
        <v>0</v>
      </c>
      <c r="M278" s="518" t="str">
        <v>Other</v>
      </c>
      <c r="N278" s="519" t="str">
        <v>Other</v>
      </c>
      <c r="O278" s="22">
        <v>0</v>
      </c>
      <c r="P278" s="145">
        <v>0</v>
      </c>
      <c r="Q278" s="145" t="s">
        <v>49</v>
      </c>
      <c r="R278" s="496" t="s">
        <v>47</v>
      </c>
      <c r="S278" s="73">
        <v>0</v>
      </c>
      <c r="T278" s="67">
        <v>0</v>
      </c>
      <c r="U278" s="67">
        <v>0</v>
      </c>
      <c r="V278" s="67">
        <v>0</v>
      </c>
      <c r="W278" s="214">
        <v>0</v>
      </c>
      <c r="X278" s="73">
        <v>0</v>
      </c>
      <c r="Y278" s="67">
        <v>0</v>
      </c>
      <c r="Z278" s="214">
        <v>0</v>
      </c>
      <c r="AA278" s="73">
        <v>0</v>
      </c>
      <c r="AB278" s="214">
        <v>0</v>
      </c>
      <c r="AC278" s="214" t="s">
        <v>48</v>
      </c>
    </row>
    <row r="279" spans="1:29" s="141" customFormat="1" ht="30" customHeight="1" x14ac:dyDescent="0.25">
      <c r="A279" s="69" t="s">
        <v>56</v>
      </c>
      <c r="B279" s="69" t="s">
        <v>42</v>
      </c>
      <c r="C279" s="69" t="s">
        <v>388</v>
      </c>
      <c r="D279" s="67" t="s">
        <v>494</v>
      </c>
      <c r="E279" s="67" t="s">
        <v>495</v>
      </c>
      <c r="F279" s="67" t="s">
        <v>496</v>
      </c>
      <c r="G279" s="67" t="s">
        <v>497</v>
      </c>
      <c r="H279" s="220" t="s">
        <v>46</v>
      </c>
      <c r="I279" s="34">
        <v>0</v>
      </c>
      <c r="J279" s="518">
        <v>0</v>
      </c>
      <c r="K279" s="518">
        <v>0</v>
      </c>
      <c r="L279" s="518">
        <v>0</v>
      </c>
      <c r="M279" s="518" t="str">
        <v>Other</v>
      </c>
      <c r="N279" s="519" t="str">
        <v>Other</v>
      </c>
      <c r="O279" s="22">
        <v>0</v>
      </c>
      <c r="P279" s="145">
        <v>0</v>
      </c>
      <c r="Q279" s="145" t="s">
        <v>49</v>
      </c>
      <c r="R279" s="496" t="s">
        <v>47</v>
      </c>
      <c r="S279" s="73">
        <v>0</v>
      </c>
      <c r="T279" s="67">
        <v>0</v>
      </c>
      <c r="U279" s="67">
        <v>0</v>
      </c>
      <c r="V279" s="67">
        <v>0</v>
      </c>
      <c r="W279" s="214">
        <v>0</v>
      </c>
      <c r="X279" s="73">
        <v>0</v>
      </c>
      <c r="Y279" s="67">
        <v>0</v>
      </c>
      <c r="Z279" s="214">
        <v>0</v>
      </c>
      <c r="AA279" s="73">
        <v>0</v>
      </c>
      <c r="AB279" s="214">
        <v>0</v>
      </c>
      <c r="AC279" s="214" t="s">
        <v>48</v>
      </c>
    </row>
    <row r="280" spans="1:29" s="141" customFormat="1" ht="30" customHeight="1" x14ac:dyDescent="0.25">
      <c r="A280" s="69" t="s">
        <v>56</v>
      </c>
      <c r="B280" s="69" t="s">
        <v>42</v>
      </c>
      <c r="C280" s="69" t="s">
        <v>388</v>
      </c>
      <c r="D280" s="67" t="s">
        <v>494</v>
      </c>
      <c r="E280" s="67" t="s">
        <v>495</v>
      </c>
      <c r="F280" s="67" t="s">
        <v>498</v>
      </c>
      <c r="G280" s="67" t="s">
        <v>499</v>
      </c>
      <c r="H280" s="220" t="s">
        <v>46</v>
      </c>
      <c r="I280" s="34">
        <v>0</v>
      </c>
      <c r="J280" s="518">
        <v>0</v>
      </c>
      <c r="K280" s="518">
        <v>0</v>
      </c>
      <c r="L280" s="518">
        <v>0</v>
      </c>
      <c r="M280" s="518" t="str">
        <v>Other</v>
      </c>
      <c r="N280" s="519" t="str">
        <v>Other</v>
      </c>
      <c r="O280" s="22">
        <v>0</v>
      </c>
      <c r="P280" s="145">
        <v>0</v>
      </c>
      <c r="Q280" s="145" t="s">
        <v>49</v>
      </c>
      <c r="R280" s="496" t="s">
        <v>47</v>
      </c>
      <c r="S280" s="73">
        <v>0</v>
      </c>
      <c r="T280" s="67">
        <v>0</v>
      </c>
      <c r="U280" s="67">
        <v>0</v>
      </c>
      <c r="V280" s="67">
        <v>0</v>
      </c>
      <c r="W280" s="214">
        <v>0</v>
      </c>
      <c r="X280" s="73">
        <v>0</v>
      </c>
      <c r="Y280" s="67">
        <v>0</v>
      </c>
      <c r="Z280" s="214">
        <v>0</v>
      </c>
      <c r="AA280" s="73">
        <v>0</v>
      </c>
      <c r="AB280" s="214">
        <v>0</v>
      </c>
      <c r="AC280" s="214" t="s">
        <v>48</v>
      </c>
    </row>
    <row r="281" spans="1:29" s="141" customFormat="1" ht="30" customHeight="1" x14ac:dyDescent="0.25">
      <c r="A281" s="69" t="s">
        <v>56</v>
      </c>
      <c r="B281" s="69" t="s">
        <v>42</v>
      </c>
      <c r="C281" s="69" t="s">
        <v>388</v>
      </c>
      <c r="D281" s="67" t="s">
        <v>494</v>
      </c>
      <c r="E281" s="67" t="s">
        <v>495</v>
      </c>
      <c r="F281" s="67" t="s">
        <v>500</v>
      </c>
      <c r="G281" s="67" t="s">
        <v>499</v>
      </c>
      <c r="H281" s="220" t="s">
        <v>46</v>
      </c>
      <c r="I281" s="34">
        <v>0</v>
      </c>
      <c r="J281" s="518">
        <v>0</v>
      </c>
      <c r="K281" s="518">
        <v>0</v>
      </c>
      <c r="L281" s="518">
        <v>0</v>
      </c>
      <c r="M281" s="518" t="str">
        <v>Other</v>
      </c>
      <c r="N281" s="519" t="str">
        <v>Other</v>
      </c>
      <c r="O281" s="22">
        <v>0</v>
      </c>
      <c r="P281" s="145">
        <v>0</v>
      </c>
      <c r="Q281" s="145" t="s">
        <v>49</v>
      </c>
      <c r="R281" s="496" t="s">
        <v>47</v>
      </c>
      <c r="S281" s="73">
        <v>0</v>
      </c>
      <c r="T281" s="67">
        <v>0</v>
      </c>
      <c r="U281" s="67">
        <v>0</v>
      </c>
      <c r="V281" s="67">
        <v>0</v>
      </c>
      <c r="W281" s="214">
        <v>0</v>
      </c>
      <c r="X281" s="73">
        <v>0</v>
      </c>
      <c r="Y281" s="67">
        <v>0</v>
      </c>
      <c r="Z281" s="214">
        <v>0</v>
      </c>
      <c r="AA281" s="73">
        <v>0</v>
      </c>
      <c r="AB281" s="214">
        <v>0</v>
      </c>
      <c r="AC281" s="214" t="s">
        <v>48</v>
      </c>
    </row>
    <row r="282" spans="1:29" s="141" customFormat="1" ht="30" customHeight="1" x14ac:dyDescent="0.25">
      <c r="A282" s="69" t="s">
        <v>56</v>
      </c>
      <c r="B282" s="69" t="s">
        <v>42</v>
      </c>
      <c r="C282" s="69" t="s">
        <v>388</v>
      </c>
      <c r="D282" s="67" t="s">
        <v>494</v>
      </c>
      <c r="E282" s="67" t="s">
        <v>495</v>
      </c>
      <c r="F282" s="67" t="s">
        <v>501</v>
      </c>
      <c r="G282" s="67" t="s">
        <v>502</v>
      </c>
      <c r="H282" s="220" t="s">
        <v>46</v>
      </c>
      <c r="I282" s="34">
        <v>0</v>
      </c>
      <c r="J282" s="518">
        <v>0</v>
      </c>
      <c r="K282" s="518">
        <v>0</v>
      </c>
      <c r="L282" s="518">
        <v>0</v>
      </c>
      <c r="M282" s="518" t="str">
        <v>Other</v>
      </c>
      <c r="N282" s="519" t="str">
        <v>Other</v>
      </c>
      <c r="O282" s="22">
        <v>0</v>
      </c>
      <c r="P282" s="145">
        <v>0</v>
      </c>
      <c r="Q282" s="145" t="s">
        <v>49</v>
      </c>
      <c r="R282" s="496" t="s">
        <v>47</v>
      </c>
      <c r="S282" s="73">
        <v>0</v>
      </c>
      <c r="T282" s="67">
        <v>0</v>
      </c>
      <c r="U282" s="67">
        <v>0</v>
      </c>
      <c r="V282" s="67">
        <v>0</v>
      </c>
      <c r="W282" s="214">
        <v>0</v>
      </c>
      <c r="X282" s="73">
        <v>0</v>
      </c>
      <c r="Y282" s="67">
        <v>0</v>
      </c>
      <c r="Z282" s="214">
        <v>0</v>
      </c>
      <c r="AA282" s="73">
        <v>0</v>
      </c>
      <c r="AB282" s="214">
        <v>0</v>
      </c>
      <c r="AC282" s="214" t="s">
        <v>48</v>
      </c>
    </row>
    <row r="283" spans="1:29" s="141" customFormat="1" ht="30" customHeight="1" x14ac:dyDescent="0.25">
      <c r="A283" s="69" t="s">
        <v>56</v>
      </c>
      <c r="B283" s="69" t="s">
        <v>42</v>
      </c>
      <c r="C283" s="69" t="s">
        <v>388</v>
      </c>
      <c r="D283" s="67" t="s">
        <v>494</v>
      </c>
      <c r="E283" s="67" t="s">
        <v>495</v>
      </c>
      <c r="F283" s="67" t="s">
        <v>503</v>
      </c>
      <c r="G283" s="67" t="s">
        <v>495</v>
      </c>
      <c r="H283" s="220" t="s">
        <v>46</v>
      </c>
      <c r="I283" s="34">
        <v>0</v>
      </c>
      <c r="J283" s="518">
        <v>0</v>
      </c>
      <c r="K283" s="518">
        <v>0</v>
      </c>
      <c r="L283" s="518">
        <v>0</v>
      </c>
      <c r="M283" s="518" t="str">
        <v>Other</v>
      </c>
      <c r="N283" s="519" t="str">
        <v>Other</v>
      </c>
      <c r="O283" s="22">
        <v>0</v>
      </c>
      <c r="P283" s="145">
        <v>0</v>
      </c>
      <c r="Q283" s="145" t="s">
        <v>49</v>
      </c>
      <c r="R283" s="496" t="s">
        <v>47</v>
      </c>
      <c r="S283" s="73">
        <v>0</v>
      </c>
      <c r="T283" s="67">
        <v>0</v>
      </c>
      <c r="U283" s="67">
        <v>0</v>
      </c>
      <c r="V283" s="67">
        <v>0</v>
      </c>
      <c r="W283" s="214">
        <v>0</v>
      </c>
      <c r="X283" s="73">
        <v>0</v>
      </c>
      <c r="Y283" s="67">
        <v>0</v>
      </c>
      <c r="Z283" s="214">
        <v>0</v>
      </c>
      <c r="AA283" s="73">
        <v>0</v>
      </c>
      <c r="AB283" s="214">
        <v>0</v>
      </c>
      <c r="AC283" s="214" t="s">
        <v>48</v>
      </c>
    </row>
    <row r="284" spans="1:29" s="141" customFormat="1" ht="30" customHeight="1" x14ac:dyDescent="0.25">
      <c r="A284" s="69" t="s">
        <v>56</v>
      </c>
      <c r="B284" s="69" t="s">
        <v>42</v>
      </c>
      <c r="C284" s="69" t="s">
        <v>388</v>
      </c>
      <c r="D284" s="67" t="s">
        <v>504</v>
      </c>
      <c r="E284" s="67" t="s">
        <v>505</v>
      </c>
      <c r="F284" s="67" t="s">
        <v>506</v>
      </c>
      <c r="G284" s="67" t="s">
        <v>507</v>
      </c>
      <c r="H284" s="220" t="s">
        <v>46</v>
      </c>
      <c r="I284" s="34">
        <v>0</v>
      </c>
      <c r="J284" s="518">
        <v>0</v>
      </c>
      <c r="K284" s="518">
        <v>0</v>
      </c>
      <c r="L284" s="518">
        <v>0</v>
      </c>
      <c r="M284" s="518" t="str">
        <v>Other</v>
      </c>
      <c r="N284" s="519" t="str">
        <v>Other</v>
      </c>
      <c r="O284" s="22">
        <v>0</v>
      </c>
      <c r="P284" s="145">
        <v>0</v>
      </c>
      <c r="Q284" s="145" t="s">
        <v>49</v>
      </c>
      <c r="R284" s="496" t="s">
        <v>47</v>
      </c>
      <c r="S284" s="73">
        <v>0</v>
      </c>
      <c r="T284" s="67">
        <v>0</v>
      </c>
      <c r="U284" s="67">
        <v>0</v>
      </c>
      <c r="V284" s="67">
        <v>0</v>
      </c>
      <c r="W284" s="214">
        <v>0</v>
      </c>
      <c r="X284" s="73">
        <v>0</v>
      </c>
      <c r="Y284" s="67">
        <v>0</v>
      </c>
      <c r="Z284" s="214">
        <v>0</v>
      </c>
      <c r="AA284" s="73">
        <v>0</v>
      </c>
      <c r="AB284" s="214">
        <v>0</v>
      </c>
      <c r="AC284" s="214" t="s">
        <v>48</v>
      </c>
    </row>
    <row r="285" spans="1:29" s="141" customFormat="1" ht="30" customHeight="1" x14ac:dyDescent="0.25">
      <c r="A285" s="69" t="s">
        <v>56</v>
      </c>
      <c r="B285" s="69" t="s">
        <v>42</v>
      </c>
      <c r="C285" s="69" t="s">
        <v>388</v>
      </c>
      <c r="D285" s="67" t="s">
        <v>504</v>
      </c>
      <c r="E285" s="67" t="s">
        <v>505</v>
      </c>
      <c r="F285" s="67" t="s">
        <v>508</v>
      </c>
      <c r="G285" s="67" t="s">
        <v>509</v>
      </c>
      <c r="H285" s="220" t="s">
        <v>46</v>
      </c>
      <c r="I285" s="34">
        <v>0</v>
      </c>
      <c r="J285" s="518">
        <v>0</v>
      </c>
      <c r="K285" s="518">
        <v>0</v>
      </c>
      <c r="L285" s="518">
        <v>0</v>
      </c>
      <c r="M285" s="518" t="str">
        <v>Other</v>
      </c>
      <c r="N285" s="519" t="str">
        <v>Other</v>
      </c>
      <c r="O285" s="22">
        <v>0</v>
      </c>
      <c r="P285" s="145">
        <v>0</v>
      </c>
      <c r="Q285" s="145" t="s">
        <v>49</v>
      </c>
      <c r="R285" s="496" t="s">
        <v>47</v>
      </c>
      <c r="S285" s="73">
        <v>0</v>
      </c>
      <c r="T285" s="67">
        <v>0</v>
      </c>
      <c r="U285" s="67">
        <v>0</v>
      </c>
      <c r="V285" s="67">
        <v>0</v>
      </c>
      <c r="W285" s="214">
        <v>0</v>
      </c>
      <c r="X285" s="73">
        <v>0</v>
      </c>
      <c r="Y285" s="67">
        <v>0</v>
      </c>
      <c r="Z285" s="214">
        <v>0</v>
      </c>
      <c r="AA285" s="73">
        <v>0</v>
      </c>
      <c r="AB285" s="214">
        <v>0</v>
      </c>
      <c r="AC285" s="214" t="s">
        <v>48</v>
      </c>
    </row>
    <row r="286" spans="1:29" s="141" customFormat="1" ht="30" customHeight="1" x14ac:dyDescent="0.25">
      <c r="A286" s="69" t="s">
        <v>56</v>
      </c>
      <c r="B286" s="69" t="s">
        <v>42</v>
      </c>
      <c r="C286" s="69" t="s">
        <v>388</v>
      </c>
      <c r="D286" s="67" t="s">
        <v>504</v>
      </c>
      <c r="E286" s="67" t="s">
        <v>505</v>
      </c>
      <c r="F286" s="67" t="s">
        <v>510</v>
      </c>
      <c r="G286" s="67" t="s">
        <v>505</v>
      </c>
      <c r="H286" s="220" t="s">
        <v>46</v>
      </c>
      <c r="I286" s="34">
        <v>0</v>
      </c>
      <c r="J286" s="518">
        <v>0</v>
      </c>
      <c r="K286" s="518">
        <v>0</v>
      </c>
      <c r="L286" s="518">
        <v>0</v>
      </c>
      <c r="M286" s="518" t="str">
        <v>Other</v>
      </c>
      <c r="N286" s="519" t="str">
        <v>Other</v>
      </c>
      <c r="O286" s="22">
        <v>0</v>
      </c>
      <c r="P286" s="145">
        <v>0</v>
      </c>
      <c r="Q286" s="145" t="s">
        <v>49</v>
      </c>
      <c r="R286" s="496" t="s">
        <v>47</v>
      </c>
      <c r="S286" s="73">
        <v>0</v>
      </c>
      <c r="T286" s="67">
        <v>0</v>
      </c>
      <c r="U286" s="67">
        <v>0</v>
      </c>
      <c r="V286" s="67">
        <v>0</v>
      </c>
      <c r="W286" s="214">
        <v>0</v>
      </c>
      <c r="X286" s="73">
        <v>0</v>
      </c>
      <c r="Y286" s="67">
        <v>0</v>
      </c>
      <c r="Z286" s="214">
        <v>0</v>
      </c>
      <c r="AA286" s="73">
        <v>0</v>
      </c>
      <c r="AB286" s="214">
        <v>0</v>
      </c>
      <c r="AC286" s="214" t="s">
        <v>48</v>
      </c>
    </row>
    <row r="287" spans="1:29" s="141" customFormat="1" ht="30" customHeight="1" x14ac:dyDescent="0.25">
      <c r="A287" s="69" t="s">
        <v>56</v>
      </c>
      <c r="B287" s="69" t="s">
        <v>42</v>
      </c>
      <c r="C287" s="69" t="s">
        <v>388</v>
      </c>
      <c r="D287" s="67" t="s">
        <v>504</v>
      </c>
      <c r="E287" s="67" t="s">
        <v>505</v>
      </c>
      <c r="F287" s="67" t="s">
        <v>511</v>
      </c>
      <c r="G287" s="67" t="s">
        <v>512</v>
      </c>
      <c r="H287" s="220" t="s">
        <v>46</v>
      </c>
      <c r="I287" s="34">
        <v>0</v>
      </c>
      <c r="J287" s="518">
        <v>0</v>
      </c>
      <c r="K287" s="518">
        <v>0</v>
      </c>
      <c r="L287" s="518">
        <v>0</v>
      </c>
      <c r="M287" s="518" t="str">
        <v>Other</v>
      </c>
      <c r="N287" s="519" t="str">
        <v>Other</v>
      </c>
      <c r="O287" s="22">
        <v>0</v>
      </c>
      <c r="P287" s="145">
        <v>0</v>
      </c>
      <c r="Q287" s="145" t="s">
        <v>49</v>
      </c>
      <c r="R287" s="496" t="s">
        <v>47</v>
      </c>
      <c r="S287" s="73">
        <v>0</v>
      </c>
      <c r="T287" s="67">
        <v>0</v>
      </c>
      <c r="U287" s="67">
        <v>0</v>
      </c>
      <c r="V287" s="67">
        <v>0</v>
      </c>
      <c r="W287" s="214">
        <v>0</v>
      </c>
      <c r="X287" s="73">
        <v>0</v>
      </c>
      <c r="Y287" s="67">
        <v>0</v>
      </c>
      <c r="Z287" s="214">
        <v>0</v>
      </c>
      <c r="AA287" s="73">
        <v>0</v>
      </c>
      <c r="AB287" s="214">
        <v>0</v>
      </c>
      <c r="AC287" s="214" t="s">
        <v>48</v>
      </c>
    </row>
    <row r="288" spans="1:29" s="141" customFormat="1" ht="30" customHeight="1" x14ac:dyDescent="0.25">
      <c r="A288" s="69" t="s">
        <v>56</v>
      </c>
      <c r="B288" s="69" t="s">
        <v>42</v>
      </c>
      <c r="C288" s="69" t="s">
        <v>388</v>
      </c>
      <c r="D288" s="67" t="s">
        <v>513</v>
      </c>
      <c r="E288" s="67" t="s">
        <v>495</v>
      </c>
      <c r="F288" s="67" t="s">
        <v>514</v>
      </c>
      <c r="G288" s="67" t="s">
        <v>495</v>
      </c>
      <c r="H288" s="220" t="s">
        <v>46</v>
      </c>
      <c r="I288" s="34">
        <v>0</v>
      </c>
      <c r="J288" s="518">
        <v>0</v>
      </c>
      <c r="K288" s="518">
        <v>0</v>
      </c>
      <c r="L288" s="518">
        <v>0</v>
      </c>
      <c r="M288" s="518" t="str">
        <v>Other</v>
      </c>
      <c r="N288" s="519" t="str">
        <v>Other</v>
      </c>
      <c r="O288" s="22">
        <v>0</v>
      </c>
      <c r="P288" s="145">
        <v>0</v>
      </c>
      <c r="Q288" s="145" t="s">
        <v>49</v>
      </c>
      <c r="R288" s="496" t="s">
        <v>47</v>
      </c>
      <c r="S288" s="73">
        <v>0</v>
      </c>
      <c r="T288" s="67">
        <v>0</v>
      </c>
      <c r="U288" s="67">
        <v>0</v>
      </c>
      <c r="V288" s="67">
        <v>0</v>
      </c>
      <c r="W288" s="214">
        <v>0</v>
      </c>
      <c r="X288" s="73">
        <v>0</v>
      </c>
      <c r="Y288" s="67">
        <v>0</v>
      </c>
      <c r="Z288" s="214">
        <v>0</v>
      </c>
      <c r="AA288" s="73">
        <v>0</v>
      </c>
      <c r="AB288" s="214">
        <v>0</v>
      </c>
      <c r="AC288" s="214" t="s">
        <v>48</v>
      </c>
    </row>
    <row r="289" spans="1:29" s="141" customFormat="1" ht="30" customHeight="1" x14ac:dyDescent="0.25">
      <c r="A289" s="69" t="s">
        <v>56</v>
      </c>
      <c r="B289" s="69" t="s">
        <v>42</v>
      </c>
      <c r="C289" s="69" t="s">
        <v>388</v>
      </c>
      <c r="D289" s="67" t="s">
        <v>513</v>
      </c>
      <c r="E289" s="67" t="s">
        <v>495</v>
      </c>
      <c r="F289" s="67" t="s">
        <v>515</v>
      </c>
      <c r="G289" s="67" t="s">
        <v>516</v>
      </c>
      <c r="H289" s="220" t="s">
        <v>46</v>
      </c>
      <c r="I289" s="34">
        <v>0</v>
      </c>
      <c r="J289" s="518">
        <v>0</v>
      </c>
      <c r="K289" s="518">
        <v>0</v>
      </c>
      <c r="L289" s="518">
        <v>0</v>
      </c>
      <c r="M289" s="518" t="str">
        <v>Other</v>
      </c>
      <c r="N289" s="519" t="str">
        <v>Other</v>
      </c>
      <c r="O289" s="22">
        <v>0</v>
      </c>
      <c r="P289" s="145">
        <v>0</v>
      </c>
      <c r="Q289" s="145" t="s">
        <v>49</v>
      </c>
      <c r="R289" s="496" t="s">
        <v>47</v>
      </c>
      <c r="S289" s="73">
        <v>0</v>
      </c>
      <c r="T289" s="67">
        <v>0</v>
      </c>
      <c r="U289" s="67">
        <v>0</v>
      </c>
      <c r="V289" s="67">
        <v>0</v>
      </c>
      <c r="W289" s="214">
        <v>0</v>
      </c>
      <c r="X289" s="73">
        <v>0</v>
      </c>
      <c r="Y289" s="67">
        <v>0</v>
      </c>
      <c r="Z289" s="214">
        <v>0</v>
      </c>
      <c r="AA289" s="73">
        <v>0</v>
      </c>
      <c r="AB289" s="214">
        <v>0</v>
      </c>
      <c r="AC289" s="214" t="s">
        <v>48</v>
      </c>
    </row>
    <row r="290" spans="1:29" s="141" customFormat="1" ht="30" customHeight="1" x14ac:dyDescent="0.25">
      <c r="A290" s="69" t="s">
        <v>56</v>
      </c>
      <c r="B290" s="69" t="s">
        <v>42</v>
      </c>
      <c r="C290" s="69" t="s">
        <v>388</v>
      </c>
      <c r="D290" s="67" t="s">
        <v>513</v>
      </c>
      <c r="E290" s="67" t="s">
        <v>495</v>
      </c>
      <c r="F290" s="67" t="s">
        <v>517</v>
      </c>
      <c r="G290" s="67" t="s">
        <v>516</v>
      </c>
      <c r="H290" s="220" t="s">
        <v>46</v>
      </c>
      <c r="I290" s="34">
        <v>0</v>
      </c>
      <c r="J290" s="518">
        <v>0</v>
      </c>
      <c r="K290" s="518">
        <v>0</v>
      </c>
      <c r="L290" s="518">
        <v>0</v>
      </c>
      <c r="M290" s="518" t="str">
        <v>Other</v>
      </c>
      <c r="N290" s="519" t="str">
        <v>Other</v>
      </c>
      <c r="O290" s="22">
        <v>0</v>
      </c>
      <c r="P290" s="145">
        <v>0</v>
      </c>
      <c r="Q290" s="145" t="s">
        <v>49</v>
      </c>
      <c r="R290" s="496" t="s">
        <v>47</v>
      </c>
      <c r="S290" s="73">
        <v>0</v>
      </c>
      <c r="T290" s="67">
        <v>0</v>
      </c>
      <c r="U290" s="67">
        <v>0</v>
      </c>
      <c r="V290" s="67">
        <v>0</v>
      </c>
      <c r="W290" s="214">
        <v>0</v>
      </c>
      <c r="X290" s="73">
        <v>0</v>
      </c>
      <c r="Y290" s="67">
        <v>0</v>
      </c>
      <c r="Z290" s="214">
        <v>0</v>
      </c>
      <c r="AA290" s="73">
        <v>0</v>
      </c>
      <c r="AB290" s="214">
        <v>0</v>
      </c>
      <c r="AC290" s="214" t="s">
        <v>48</v>
      </c>
    </row>
    <row r="291" spans="1:29" s="141" customFormat="1" ht="30" customHeight="1" x14ac:dyDescent="0.25">
      <c r="A291" s="69" t="s">
        <v>56</v>
      </c>
      <c r="B291" s="69" t="s">
        <v>42</v>
      </c>
      <c r="C291" s="69" t="s">
        <v>388</v>
      </c>
      <c r="D291" s="67" t="s">
        <v>513</v>
      </c>
      <c r="E291" s="67" t="s">
        <v>495</v>
      </c>
      <c r="F291" s="67" t="s">
        <v>518</v>
      </c>
      <c r="G291" s="67" t="s">
        <v>499</v>
      </c>
      <c r="H291" s="220" t="s">
        <v>46</v>
      </c>
      <c r="I291" s="34">
        <v>0</v>
      </c>
      <c r="J291" s="518">
        <v>0</v>
      </c>
      <c r="K291" s="518">
        <v>0</v>
      </c>
      <c r="L291" s="518">
        <v>0</v>
      </c>
      <c r="M291" s="518" t="str">
        <v>Other</v>
      </c>
      <c r="N291" s="519" t="str">
        <v>Other</v>
      </c>
      <c r="O291" s="22">
        <v>0</v>
      </c>
      <c r="P291" s="145">
        <v>0</v>
      </c>
      <c r="Q291" s="145" t="s">
        <v>49</v>
      </c>
      <c r="R291" s="496" t="s">
        <v>47</v>
      </c>
      <c r="S291" s="73">
        <v>0</v>
      </c>
      <c r="T291" s="67">
        <v>0</v>
      </c>
      <c r="U291" s="67">
        <v>0</v>
      </c>
      <c r="V291" s="67">
        <v>0</v>
      </c>
      <c r="W291" s="214">
        <v>0</v>
      </c>
      <c r="X291" s="73">
        <v>0</v>
      </c>
      <c r="Y291" s="67">
        <v>0</v>
      </c>
      <c r="Z291" s="214">
        <v>0</v>
      </c>
      <c r="AA291" s="73">
        <v>0</v>
      </c>
      <c r="AB291" s="214">
        <v>0</v>
      </c>
      <c r="AC291" s="214" t="s">
        <v>48</v>
      </c>
    </row>
    <row r="292" spans="1:29" s="141" customFormat="1" ht="30" customHeight="1" x14ac:dyDescent="0.25">
      <c r="A292" s="69" t="s">
        <v>56</v>
      </c>
      <c r="B292" s="69" t="s">
        <v>42</v>
      </c>
      <c r="C292" s="69" t="s">
        <v>388</v>
      </c>
      <c r="D292" s="67" t="s">
        <v>513</v>
      </c>
      <c r="E292" s="67" t="s">
        <v>495</v>
      </c>
      <c r="F292" s="67" t="s">
        <v>519</v>
      </c>
      <c r="G292" s="67" t="s">
        <v>495</v>
      </c>
      <c r="H292" s="220" t="s">
        <v>46</v>
      </c>
      <c r="I292" s="34">
        <v>0</v>
      </c>
      <c r="J292" s="518">
        <v>0</v>
      </c>
      <c r="K292" s="518">
        <v>0</v>
      </c>
      <c r="L292" s="518">
        <v>0</v>
      </c>
      <c r="M292" s="518" t="str">
        <v>Other</v>
      </c>
      <c r="N292" s="519" t="str">
        <v>Other</v>
      </c>
      <c r="O292" s="22">
        <v>0</v>
      </c>
      <c r="P292" s="145">
        <v>0</v>
      </c>
      <c r="Q292" s="145" t="s">
        <v>49</v>
      </c>
      <c r="R292" s="496" t="s">
        <v>47</v>
      </c>
      <c r="S292" s="73">
        <v>0</v>
      </c>
      <c r="T292" s="67">
        <v>0</v>
      </c>
      <c r="U292" s="67">
        <v>0</v>
      </c>
      <c r="V292" s="67">
        <v>0</v>
      </c>
      <c r="W292" s="214">
        <v>0</v>
      </c>
      <c r="X292" s="73">
        <v>0</v>
      </c>
      <c r="Y292" s="67">
        <v>0</v>
      </c>
      <c r="Z292" s="214">
        <v>0</v>
      </c>
      <c r="AA292" s="73">
        <v>0</v>
      </c>
      <c r="AB292" s="214">
        <v>0</v>
      </c>
      <c r="AC292" s="214" t="s">
        <v>48</v>
      </c>
    </row>
    <row r="293" spans="1:29" s="141" customFormat="1" ht="30" customHeight="1" x14ac:dyDescent="0.25">
      <c r="A293" s="69" t="s">
        <v>56</v>
      </c>
      <c r="B293" s="69" t="s">
        <v>42</v>
      </c>
      <c r="C293" s="69" t="s">
        <v>388</v>
      </c>
      <c r="D293" s="67" t="s">
        <v>520</v>
      </c>
      <c r="E293" s="67" t="s">
        <v>466</v>
      </c>
      <c r="F293" s="67" t="s">
        <v>521</v>
      </c>
      <c r="G293" s="67" t="s">
        <v>522</v>
      </c>
      <c r="H293" s="220" t="s">
        <v>46</v>
      </c>
      <c r="I293" s="34">
        <v>0</v>
      </c>
      <c r="J293" s="518">
        <v>0</v>
      </c>
      <c r="K293" s="518">
        <v>0</v>
      </c>
      <c r="L293" s="518">
        <v>0</v>
      </c>
      <c r="M293" s="518" t="str">
        <v>Other</v>
      </c>
      <c r="N293" s="519" t="str">
        <v>Other</v>
      </c>
      <c r="O293" s="22">
        <v>0</v>
      </c>
      <c r="P293" s="145">
        <v>0</v>
      </c>
      <c r="Q293" s="145" t="s">
        <v>49</v>
      </c>
      <c r="R293" s="496" t="s">
        <v>47</v>
      </c>
      <c r="S293" s="73">
        <v>0</v>
      </c>
      <c r="T293" s="67">
        <v>0</v>
      </c>
      <c r="U293" s="67">
        <v>0</v>
      </c>
      <c r="V293" s="67">
        <v>0</v>
      </c>
      <c r="W293" s="214">
        <v>0</v>
      </c>
      <c r="X293" s="73">
        <v>0</v>
      </c>
      <c r="Y293" s="67">
        <v>0</v>
      </c>
      <c r="Z293" s="214">
        <v>0</v>
      </c>
      <c r="AA293" s="73">
        <v>0</v>
      </c>
      <c r="AB293" s="214">
        <v>0</v>
      </c>
      <c r="AC293" s="214" t="s">
        <v>48</v>
      </c>
    </row>
    <row r="294" spans="1:29" s="141" customFormat="1" ht="30" customHeight="1" x14ac:dyDescent="0.25">
      <c r="A294" s="69" t="s">
        <v>56</v>
      </c>
      <c r="B294" s="69" t="s">
        <v>42</v>
      </c>
      <c r="C294" s="69" t="s">
        <v>388</v>
      </c>
      <c r="D294" s="67" t="s">
        <v>520</v>
      </c>
      <c r="E294" s="67" t="s">
        <v>466</v>
      </c>
      <c r="F294" s="67" t="s">
        <v>523</v>
      </c>
      <c r="G294" s="67" t="s">
        <v>524</v>
      </c>
      <c r="H294" s="220" t="s">
        <v>46</v>
      </c>
      <c r="I294" s="34">
        <v>0</v>
      </c>
      <c r="J294" s="518">
        <v>0</v>
      </c>
      <c r="K294" s="518">
        <v>0</v>
      </c>
      <c r="L294" s="518">
        <v>0</v>
      </c>
      <c r="M294" s="518" t="str">
        <v>Other</v>
      </c>
      <c r="N294" s="519" t="str">
        <v>Other</v>
      </c>
      <c r="O294" s="22">
        <v>0</v>
      </c>
      <c r="P294" s="145">
        <v>0</v>
      </c>
      <c r="Q294" s="145" t="s">
        <v>49</v>
      </c>
      <c r="R294" s="496" t="s">
        <v>47</v>
      </c>
      <c r="S294" s="73">
        <v>0</v>
      </c>
      <c r="T294" s="67">
        <v>0</v>
      </c>
      <c r="U294" s="67">
        <v>0</v>
      </c>
      <c r="V294" s="67">
        <v>0</v>
      </c>
      <c r="W294" s="214">
        <v>0</v>
      </c>
      <c r="X294" s="73">
        <v>0</v>
      </c>
      <c r="Y294" s="67">
        <v>0</v>
      </c>
      <c r="Z294" s="214">
        <v>0</v>
      </c>
      <c r="AA294" s="73">
        <v>0</v>
      </c>
      <c r="AB294" s="214">
        <v>0</v>
      </c>
      <c r="AC294" s="214" t="s">
        <v>48</v>
      </c>
    </row>
    <row r="295" spans="1:29" s="141" customFormat="1" ht="30" customHeight="1" x14ac:dyDescent="0.25">
      <c r="A295" s="69" t="s">
        <v>56</v>
      </c>
      <c r="B295" s="69" t="s">
        <v>42</v>
      </c>
      <c r="C295" s="69" t="s">
        <v>388</v>
      </c>
      <c r="D295" s="67" t="s">
        <v>520</v>
      </c>
      <c r="E295" s="67" t="s">
        <v>466</v>
      </c>
      <c r="F295" s="67" t="s">
        <v>525</v>
      </c>
      <c r="G295" s="67" t="s">
        <v>466</v>
      </c>
      <c r="H295" s="220" t="s">
        <v>46</v>
      </c>
      <c r="I295" s="34">
        <v>0</v>
      </c>
      <c r="J295" s="518">
        <v>0</v>
      </c>
      <c r="K295" s="518">
        <v>0</v>
      </c>
      <c r="L295" s="518">
        <v>0</v>
      </c>
      <c r="M295" s="518" t="str">
        <v>Other</v>
      </c>
      <c r="N295" s="519" t="str">
        <v>Other</v>
      </c>
      <c r="O295" s="22">
        <v>0</v>
      </c>
      <c r="P295" s="145">
        <v>0</v>
      </c>
      <c r="Q295" s="145" t="s">
        <v>49</v>
      </c>
      <c r="R295" s="496" t="s">
        <v>47</v>
      </c>
      <c r="S295" s="73">
        <v>0</v>
      </c>
      <c r="T295" s="67">
        <v>0</v>
      </c>
      <c r="U295" s="67">
        <v>0</v>
      </c>
      <c r="V295" s="67">
        <v>0</v>
      </c>
      <c r="W295" s="214">
        <v>0</v>
      </c>
      <c r="X295" s="73">
        <v>0</v>
      </c>
      <c r="Y295" s="67">
        <v>0</v>
      </c>
      <c r="Z295" s="214">
        <v>0</v>
      </c>
      <c r="AA295" s="73">
        <v>0</v>
      </c>
      <c r="AB295" s="214">
        <v>0</v>
      </c>
      <c r="AC295" s="214" t="s">
        <v>48</v>
      </c>
    </row>
    <row r="296" spans="1:29" s="141" customFormat="1" ht="30" customHeight="1" x14ac:dyDescent="0.25">
      <c r="A296" s="69" t="s">
        <v>56</v>
      </c>
      <c r="B296" s="69" t="s">
        <v>42</v>
      </c>
      <c r="C296" s="69" t="s">
        <v>388</v>
      </c>
      <c r="D296" s="67" t="s">
        <v>520</v>
      </c>
      <c r="E296" s="67" t="s">
        <v>466</v>
      </c>
      <c r="F296" s="67" t="s">
        <v>526</v>
      </c>
      <c r="G296" s="67" t="s">
        <v>516</v>
      </c>
      <c r="H296" s="220" t="s">
        <v>46</v>
      </c>
      <c r="I296" s="34">
        <v>0</v>
      </c>
      <c r="J296" s="518">
        <v>0</v>
      </c>
      <c r="K296" s="518">
        <v>0</v>
      </c>
      <c r="L296" s="518">
        <v>0</v>
      </c>
      <c r="M296" s="518" t="str">
        <v>Other</v>
      </c>
      <c r="N296" s="519" t="str">
        <v>Other</v>
      </c>
      <c r="O296" s="22">
        <v>0</v>
      </c>
      <c r="P296" s="145">
        <v>0</v>
      </c>
      <c r="Q296" s="145" t="s">
        <v>49</v>
      </c>
      <c r="R296" s="496" t="s">
        <v>47</v>
      </c>
      <c r="S296" s="73">
        <v>0</v>
      </c>
      <c r="T296" s="67">
        <v>0</v>
      </c>
      <c r="U296" s="67">
        <v>0</v>
      </c>
      <c r="V296" s="67">
        <v>0</v>
      </c>
      <c r="W296" s="214">
        <v>0</v>
      </c>
      <c r="X296" s="73">
        <v>0</v>
      </c>
      <c r="Y296" s="67">
        <v>0</v>
      </c>
      <c r="Z296" s="214">
        <v>0</v>
      </c>
      <c r="AA296" s="73">
        <v>0</v>
      </c>
      <c r="AB296" s="214">
        <v>0</v>
      </c>
      <c r="AC296" s="214" t="s">
        <v>48</v>
      </c>
    </row>
    <row r="297" spans="1:29" s="141" customFormat="1" ht="30" customHeight="1" x14ac:dyDescent="0.25">
      <c r="A297" s="69" t="s">
        <v>56</v>
      </c>
      <c r="B297" s="69" t="s">
        <v>42</v>
      </c>
      <c r="C297" s="69" t="s">
        <v>388</v>
      </c>
      <c r="D297" s="67" t="s">
        <v>520</v>
      </c>
      <c r="E297" s="67" t="s">
        <v>466</v>
      </c>
      <c r="F297" s="67" t="s">
        <v>527</v>
      </c>
      <c r="G297" s="67" t="s">
        <v>522</v>
      </c>
      <c r="H297" s="220" t="s">
        <v>46</v>
      </c>
      <c r="I297" s="34">
        <v>0</v>
      </c>
      <c r="J297" s="518">
        <v>0</v>
      </c>
      <c r="K297" s="518">
        <v>0</v>
      </c>
      <c r="L297" s="518">
        <v>0</v>
      </c>
      <c r="M297" s="518" t="str">
        <v>Other</v>
      </c>
      <c r="N297" s="519" t="str">
        <v>Other</v>
      </c>
      <c r="O297" s="22">
        <v>0</v>
      </c>
      <c r="P297" s="145">
        <v>0</v>
      </c>
      <c r="Q297" s="145" t="s">
        <v>49</v>
      </c>
      <c r="R297" s="496" t="s">
        <v>47</v>
      </c>
      <c r="S297" s="73">
        <v>0</v>
      </c>
      <c r="T297" s="67">
        <v>0</v>
      </c>
      <c r="U297" s="67">
        <v>0</v>
      </c>
      <c r="V297" s="67">
        <v>0</v>
      </c>
      <c r="W297" s="214">
        <v>0</v>
      </c>
      <c r="X297" s="73">
        <v>0</v>
      </c>
      <c r="Y297" s="67">
        <v>0</v>
      </c>
      <c r="Z297" s="214">
        <v>0</v>
      </c>
      <c r="AA297" s="73">
        <v>0</v>
      </c>
      <c r="AB297" s="214">
        <v>0</v>
      </c>
      <c r="AC297" s="214" t="s">
        <v>48</v>
      </c>
    </row>
    <row r="298" spans="1:29" s="141" customFormat="1" ht="30" customHeight="1" x14ac:dyDescent="0.25">
      <c r="A298" s="69" t="s">
        <v>56</v>
      </c>
      <c r="B298" s="69" t="s">
        <v>42</v>
      </c>
      <c r="C298" s="69" t="s">
        <v>388</v>
      </c>
      <c r="D298" s="67" t="s">
        <v>520</v>
      </c>
      <c r="E298" s="67" t="s">
        <v>466</v>
      </c>
      <c r="F298" s="67" t="s">
        <v>528</v>
      </c>
      <c r="G298" s="67" t="s">
        <v>482</v>
      </c>
      <c r="H298" s="220" t="s">
        <v>46</v>
      </c>
      <c r="I298" s="34">
        <v>0</v>
      </c>
      <c r="J298" s="518">
        <v>0</v>
      </c>
      <c r="K298" s="518">
        <v>0</v>
      </c>
      <c r="L298" s="518">
        <v>0</v>
      </c>
      <c r="M298" s="518" t="str">
        <v>Other</v>
      </c>
      <c r="N298" s="519" t="str">
        <v>Other</v>
      </c>
      <c r="O298" s="22">
        <v>0</v>
      </c>
      <c r="P298" s="145">
        <v>0</v>
      </c>
      <c r="Q298" s="145" t="s">
        <v>49</v>
      </c>
      <c r="R298" s="496" t="s">
        <v>47</v>
      </c>
      <c r="S298" s="73">
        <v>0</v>
      </c>
      <c r="T298" s="67">
        <v>0</v>
      </c>
      <c r="U298" s="67">
        <v>0</v>
      </c>
      <c r="V298" s="67">
        <v>0</v>
      </c>
      <c r="W298" s="214">
        <v>0</v>
      </c>
      <c r="X298" s="73">
        <v>0</v>
      </c>
      <c r="Y298" s="67">
        <v>0</v>
      </c>
      <c r="Z298" s="214">
        <v>0</v>
      </c>
      <c r="AA298" s="73">
        <v>0</v>
      </c>
      <c r="AB298" s="214">
        <v>0</v>
      </c>
      <c r="AC298" s="214" t="s">
        <v>48</v>
      </c>
    </row>
    <row r="299" spans="1:29" s="141" customFormat="1" ht="30" customHeight="1" x14ac:dyDescent="0.25">
      <c r="A299" s="69" t="s">
        <v>56</v>
      </c>
      <c r="B299" s="69" t="s">
        <v>42</v>
      </c>
      <c r="C299" s="69" t="s">
        <v>388</v>
      </c>
      <c r="D299" s="67" t="s">
        <v>520</v>
      </c>
      <c r="E299" s="67" t="s">
        <v>466</v>
      </c>
      <c r="F299" s="67" t="s">
        <v>529</v>
      </c>
      <c r="G299" s="67" t="s">
        <v>482</v>
      </c>
      <c r="H299" s="220" t="s">
        <v>46</v>
      </c>
      <c r="I299" s="34">
        <v>0</v>
      </c>
      <c r="J299" s="518">
        <v>0</v>
      </c>
      <c r="K299" s="518">
        <v>0</v>
      </c>
      <c r="L299" s="518">
        <v>0</v>
      </c>
      <c r="M299" s="518" t="str">
        <v>Other</v>
      </c>
      <c r="N299" s="519" t="str">
        <v>Other</v>
      </c>
      <c r="O299" s="22">
        <v>0</v>
      </c>
      <c r="P299" s="145">
        <v>0</v>
      </c>
      <c r="Q299" s="145" t="s">
        <v>49</v>
      </c>
      <c r="R299" s="496" t="s">
        <v>47</v>
      </c>
      <c r="S299" s="73">
        <v>0</v>
      </c>
      <c r="T299" s="67">
        <v>0</v>
      </c>
      <c r="U299" s="67">
        <v>0</v>
      </c>
      <c r="V299" s="67">
        <v>0</v>
      </c>
      <c r="W299" s="214">
        <v>0</v>
      </c>
      <c r="X299" s="73">
        <v>0</v>
      </c>
      <c r="Y299" s="67">
        <v>0</v>
      </c>
      <c r="Z299" s="214">
        <v>0</v>
      </c>
      <c r="AA299" s="73">
        <v>0</v>
      </c>
      <c r="AB299" s="214">
        <v>0</v>
      </c>
      <c r="AC299" s="214" t="s">
        <v>48</v>
      </c>
    </row>
    <row r="300" spans="1:29" s="141" customFormat="1" ht="30" customHeight="1" x14ac:dyDescent="0.25">
      <c r="A300" s="69" t="s">
        <v>56</v>
      </c>
      <c r="B300" s="69" t="s">
        <v>42</v>
      </c>
      <c r="C300" s="69" t="s">
        <v>388</v>
      </c>
      <c r="D300" s="67" t="s">
        <v>520</v>
      </c>
      <c r="E300" s="67" t="s">
        <v>466</v>
      </c>
      <c r="F300" s="67" t="s">
        <v>530</v>
      </c>
      <c r="G300" s="67" t="s">
        <v>482</v>
      </c>
      <c r="H300" s="220" t="s">
        <v>46</v>
      </c>
      <c r="I300" s="34">
        <v>0</v>
      </c>
      <c r="J300" s="518">
        <v>0</v>
      </c>
      <c r="K300" s="518">
        <v>0</v>
      </c>
      <c r="L300" s="518">
        <v>0</v>
      </c>
      <c r="M300" s="518" t="str">
        <v>Other</v>
      </c>
      <c r="N300" s="519" t="str">
        <v>Other</v>
      </c>
      <c r="O300" s="22">
        <v>0</v>
      </c>
      <c r="P300" s="145">
        <v>0</v>
      </c>
      <c r="Q300" s="145" t="s">
        <v>49</v>
      </c>
      <c r="R300" s="496" t="s">
        <v>47</v>
      </c>
      <c r="S300" s="73">
        <v>0</v>
      </c>
      <c r="T300" s="67">
        <v>0</v>
      </c>
      <c r="U300" s="67">
        <v>0</v>
      </c>
      <c r="V300" s="67">
        <v>0</v>
      </c>
      <c r="W300" s="214">
        <v>0</v>
      </c>
      <c r="X300" s="73">
        <v>0</v>
      </c>
      <c r="Y300" s="67">
        <v>0</v>
      </c>
      <c r="Z300" s="214">
        <v>0</v>
      </c>
      <c r="AA300" s="73">
        <v>0</v>
      </c>
      <c r="AB300" s="214">
        <v>0</v>
      </c>
      <c r="AC300" s="214" t="s">
        <v>48</v>
      </c>
    </row>
    <row r="301" spans="1:29" s="141" customFormat="1" ht="30" customHeight="1" x14ac:dyDescent="0.25">
      <c r="A301" s="69" t="s">
        <v>56</v>
      </c>
      <c r="B301" s="69" t="s">
        <v>42</v>
      </c>
      <c r="C301" s="69" t="s">
        <v>388</v>
      </c>
      <c r="D301" s="67" t="s">
        <v>531</v>
      </c>
      <c r="E301" s="67" t="s">
        <v>480</v>
      </c>
      <c r="F301" s="67" t="s">
        <v>532</v>
      </c>
      <c r="G301" s="67" t="s">
        <v>512</v>
      </c>
      <c r="H301" s="220" t="s">
        <v>46</v>
      </c>
      <c r="I301" s="34">
        <v>0</v>
      </c>
      <c r="J301" s="518">
        <v>0</v>
      </c>
      <c r="K301" s="518">
        <v>0</v>
      </c>
      <c r="L301" s="518">
        <v>0</v>
      </c>
      <c r="M301" s="518" t="str">
        <v>Other</v>
      </c>
      <c r="N301" s="519" t="str">
        <v>Other</v>
      </c>
      <c r="O301" s="22" t="s">
        <v>48</v>
      </c>
      <c r="P301" s="145" t="s">
        <v>48</v>
      </c>
      <c r="Q301" s="145" t="s">
        <v>49</v>
      </c>
      <c r="R301" s="496" t="s">
        <v>47</v>
      </c>
      <c r="S301" s="73">
        <v>0</v>
      </c>
      <c r="T301" s="67">
        <v>0</v>
      </c>
      <c r="U301" s="67">
        <v>0</v>
      </c>
      <c r="V301" s="67">
        <v>0</v>
      </c>
      <c r="W301" s="214">
        <v>0</v>
      </c>
      <c r="X301" s="73">
        <v>0</v>
      </c>
      <c r="Y301" s="67">
        <v>0</v>
      </c>
      <c r="Z301" s="214">
        <v>0</v>
      </c>
      <c r="AA301" s="73">
        <v>0</v>
      </c>
      <c r="AB301" s="214">
        <v>0</v>
      </c>
      <c r="AC301" s="214" t="s">
        <v>48</v>
      </c>
    </row>
    <row r="302" spans="1:29" s="141" customFormat="1" ht="30" customHeight="1" x14ac:dyDescent="0.25">
      <c r="A302" s="69" t="s">
        <v>56</v>
      </c>
      <c r="B302" s="69" t="s">
        <v>42</v>
      </c>
      <c r="C302" s="69" t="s">
        <v>388</v>
      </c>
      <c r="D302" s="67" t="s">
        <v>531</v>
      </c>
      <c r="E302" s="67" t="s">
        <v>480</v>
      </c>
      <c r="F302" s="67" t="s">
        <v>533</v>
      </c>
      <c r="G302" s="67" t="s">
        <v>534</v>
      </c>
      <c r="H302" s="220" t="s">
        <v>46</v>
      </c>
      <c r="I302" s="34">
        <v>0</v>
      </c>
      <c r="J302" s="518">
        <v>0</v>
      </c>
      <c r="K302" s="518">
        <v>0</v>
      </c>
      <c r="L302" s="518">
        <v>0</v>
      </c>
      <c r="M302" s="518" t="str">
        <v>Other</v>
      </c>
      <c r="N302" s="519" t="str">
        <v>Other</v>
      </c>
      <c r="O302" s="22">
        <v>0</v>
      </c>
      <c r="P302" s="145">
        <v>0</v>
      </c>
      <c r="Q302" s="145" t="s">
        <v>49</v>
      </c>
      <c r="R302" s="496" t="s">
        <v>47</v>
      </c>
      <c r="S302" s="73">
        <v>0</v>
      </c>
      <c r="T302" s="67">
        <v>0</v>
      </c>
      <c r="U302" s="67">
        <v>0</v>
      </c>
      <c r="V302" s="67">
        <v>0</v>
      </c>
      <c r="W302" s="214">
        <v>0</v>
      </c>
      <c r="X302" s="73">
        <v>0</v>
      </c>
      <c r="Y302" s="67">
        <v>0</v>
      </c>
      <c r="Z302" s="214">
        <v>0</v>
      </c>
      <c r="AA302" s="73">
        <v>0</v>
      </c>
      <c r="AB302" s="214">
        <v>0</v>
      </c>
      <c r="AC302" s="214" t="s">
        <v>48</v>
      </c>
    </row>
    <row r="303" spans="1:29" s="141" customFormat="1" ht="30" customHeight="1" x14ac:dyDescent="0.25">
      <c r="A303" s="69" t="s">
        <v>56</v>
      </c>
      <c r="B303" s="69" t="s">
        <v>42</v>
      </c>
      <c r="C303" s="69" t="s">
        <v>388</v>
      </c>
      <c r="D303" s="67" t="s">
        <v>531</v>
      </c>
      <c r="E303" s="67" t="s">
        <v>480</v>
      </c>
      <c r="F303" s="67" t="s">
        <v>535</v>
      </c>
      <c r="G303" s="67" t="s">
        <v>512</v>
      </c>
      <c r="H303" s="220" t="s">
        <v>46</v>
      </c>
      <c r="I303" s="34">
        <v>0</v>
      </c>
      <c r="J303" s="518">
        <v>0</v>
      </c>
      <c r="K303" s="518">
        <v>0</v>
      </c>
      <c r="L303" s="518">
        <v>0</v>
      </c>
      <c r="M303" s="518" t="str">
        <v>Other</v>
      </c>
      <c r="N303" s="519" t="str">
        <v>Other</v>
      </c>
      <c r="O303" s="22">
        <v>0</v>
      </c>
      <c r="P303" s="145">
        <v>0</v>
      </c>
      <c r="Q303" s="145" t="s">
        <v>49</v>
      </c>
      <c r="R303" s="496" t="s">
        <v>47</v>
      </c>
      <c r="S303" s="73">
        <v>0</v>
      </c>
      <c r="T303" s="67">
        <v>0</v>
      </c>
      <c r="U303" s="67">
        <v>0</v>
      </c>
      <c r="V303" s="67">
        <v>0</v>
      </c>
      <c r="W303" s="214">
        <v>0</v>
      </c>
      <c r="X303" s="73">
        <v>0</v>
      </c>
      <c r="Y303" s="67">
        <v>0</v>
      </c>
      <c r="Z303" s="214">
        <v>0</v>
      </c>
      <c r="AA303" s="73">
        <v>0</v>
      </c>
      <c r="AB303" s="214">
        <v>0</v>
      </c>
      <c r="AC303" s="214" t="s">
        <v>48</v>
      </c>
    </row>
    <row r="304" spans="1:29" s="141" customFormat="1" ht="30" customHeight="1" x14ac:dyDescent="0.25">
      <c r="A304" s="69" t="s">
        <v>56</v>
      </c>
      <c r="B304" s="69" t="s">
        <v>42</v>
      </c>
      <c r="C304" s="69" t="s">
        <v>388</v>
      </c>
      <c r="D304" s="67" t="s">
        <v>536</v>
      </c>
      <c r="E304" s="67" t="s">
        <v>537</v>
      </c>
      <c r="F304" s="67" t="s">
        <v>538</v>
      </c>
      <c r="G304" s="67" t="s">
        <v>539</v>
      </c>
      <c r="H304" s="220" t="s">
        <v>46</v>
      </c>
      <c r="I304" s="34">
        <v>0</v>
      </c>
      <c r="J304" s="518">
        <v>0</v>
      </c>
      <c r="K304" s="518">
        <v>0</v>
      </c>
      <c r="L304" s="518">
        <v>0</v>
      </c>
      <c r="M304" s="518" t="str">
        <v>Other</v>
      </c>
      <c r="N304" s="519" t="str">
        <v>Other</v>
      </c>
      <c r="O304" s="22">
        <v>0</v>
      </c>
      <c r="P304" s="145">
        <v>0</v>
      </c>
      <c r="Q304" s="145" t="s">
        <v>49</v>
      </c>
      <c r="R304" s="496" t="s">
        <v>47</v>
      </c>
      <c r="S304" s="73">
        <v>0</v>
      </c>
      <c r="T304" s="67">
        <v>0</v>
      </c>
      <c r="U304" s="67">
        <v>0</v>
      </c>
      <c r="V304" s="67">
        <v>0</v>
      </c>
      <c r="W304" s="214">
        <v>0</v>
      </c>
      <c r="X304" s="73">
        <v>0</v>
      </c>
      <c r="Y304" s="67">
        <v>0</v>
      </c>
      <c r="Z304" s="214">
        <v>0</v>
      </c>
      <c r="AA304" s="73">
        <v>0</v>
      </c>
      <c r="AB304" s="214">
        <v>0</v>
      </c>
      <c r="AC304" s="214" t="s">
        <v>48</v>
      </c>
    </row>
    <row r="305" spans="1:29" s="141" customFormat="1" ht="30" customHeight="1" x14ac:dyDescent="0.25">
      <c r="A305" s="69" t="s">
        <v>56</v>
      </c>
      <c r="B305" s="69" t="s">
        <v>42</v>
      </c>
      <c r="C305" s="69" t="s">
        <v>388</v>
      </c>
      <c r="D305" s="67" t="s">
        <v>536</v>
      </c>
      <c r="E305" s="67" t="s">
        <v>537</v>
      </c>
      <c r="F305" s="67" t="s">
        <v>540</v>
      </c>
      <c r="G305" s="67" t="s">
        <v>541</v>
      </c>
      <c r="H305" s="220" t="s">
        <v>46</v>
      </c>
      <c r="I305" s="34">
        <v>0</v>
      </c>
      <c r="J305" s="518">
        <v>0</v>
      </c>
      <c r="K305" s="518">
        <v>0</v>
      </c>
      <c r="L305" s="518">
        <v>0</v>
      </c>
      <c r="M305" s="518" t="str">
        <v>Other</v>
      </c>
      <c r="N305" s="519" t="str">
        <v>Other</v>
      </c>
      <c r="O305" s="22">
        <v>0</v>
      </c>
      <c r="P305" s="145">
        <v>0</v>
      </c>
      <c r="Q305" s="145" t="s">
        <v>49</v>
      </c>
      <c r="R305" s="496" t="s">
        <v>47</v>
      </c>
      <c r="S305" s="73">
        <v>0</v>
      </c>
      <c r="T305" s="67">
        <v>0</v>
      </c>
      <c r="U305" s="67">
        <v>0</v>
      </c>
      <c r="V305" s="67">
        <v>0</v>
      </c>
      <c r="W305" s="214">
        <v>0</v>
      </c>
      <c r="X305" s="73">
        <v>0</v>
      </c>
      <c r="Y305" s="67">
        <v>0</v>
      </c>
      <c r="Z305" s="214">
        <v>0</v>
      </c>
      <c r="AA305" s="73">
        <v>0</v>
      </c>
      <c r="AB305" s="214">
        <v>0</v>
      </c>
      <c r="AC305" s="214" t="s">
        <v>48</v>
      </c>
    </row>
    <row r="306" spans="1:29" s="141" customFormat="1" ht="30" customHeight="1" x14ac:dyDescent="0.25">
      <c r="A306" s="69" t="s">
        <v>56</v>
      </c>
      <c r="B306" s="69" t="s">
        <v>42</v>
      </c>
      <c r="C306" s="69" t="s">
        <v>388</v>
      </c>
      <c r="D306" s="67" t="s">
        <v>536</v>
      </c>
      <c r="E306" s="67" t="s">
        <v>537</v>
      </c>
      <c r="F306" s="67" t="s">
        <v>542</v>
      </c>
      <c r="G306" s="67" t="s">
        <v>543</v>
      </c>
      <c r="H306" s="220" t="s">
        <v>46</v>
      </c>
      <c r="I306" s="34">
        <v>0</v>
      </c>
      <c r="J306" s="518">
        <v>0</v>
      </c>
      <c r="K306" s="518">
        <v>0</v>
      </c>
      <c r="L306" s="518">
        <v>0</v>
      </c>
      <c r="M306" s="518" t="str">
        <v>Other</v>
      </c>
      <c r="N306" s="519" t="str">
        <v>Other</v>
      </c>
      <c r="O306" s="22">
        <v>0</v>
      </c>
      <c r="P306" s="145">
        <v>0</v>
      </c>
      <c r="Q306" s="145" t="s">
        <v>49</v>
      </c>
      <c r="R306" s="496" t="s">
        <v>47</v>
      </c>
      <c r="S306" s="73">
        <v>0</v>
      </c>
      <c r="T306" s="67">
        <v>0</v>
      </c>
      <c r="U306" s="67">
        <v>0</v>
      </c>
      <c r="V306" s="67">
        <v>0</v>
      </c>
      <c r="W306" s="214">
        <v>0</v>
      </c>
      <c r="X306" s="73">
        <v>0</v>
      </c>
      <c r="Y306" s="67">
        <v>0</v>
      </c>
      <c r="Z306" s="214">
        <v>0</v>
      </c>
      <c r="AA306" s="73">
        <v>0</v>
      </c>
      <c r="AB306" s="214">
        <v>0</v>
      </c>
      <c r="AC306" s="214" t="s">
        <v>48</v>
      </c>
    </row>
    <row r="307" spans="1:29" s="141" customFormat="1" ht="30" customHeight="1" x14ac:dyDescent="0.25">
      <c r="A307" s="69" t="s">
        <v>56</v>
      </c>
      <c r="B307" s="69" t="s">
        <v>42</v>
      </c>
      <c r="C307" s="69" t="s">
        <v>388</v>
      </c>
      <c r="D307" s="67" t="s">
        <v>536</v>
      </c>
      <c r="E307" s="67" t="s">
        <v>537</v>
      </c>
      <c r="F307" s="67" t="s">
        <v>544</v>
      </c>
      <c r="G307" s="67" t="s">
        <v>541</v>
      </c>
      <c r="H307" s="220" t="s">
        <v>46</v>
      </c>
      <c r="I307" s="34">
        <v>0</v>
      </c>
      <c r="J307" s="518">
        <v>0</v>
      </c>
      <c r="K307" s="518">
        <v>0</v>
      </c>
      <c r="L307" s="518">
        <v>0</v>
      </c>
      <c r="M307" s="518" t="str">
        <v>Other</v>
      </c>
      <c r="N307" s="519" t="str">
        <v>Other</v>
      </c>
      <c r="O307" s="22">
        <v>0</v>
      </c>
      <c r="P307" s="145">
        <v>0</v>
      </c>
      <c r="Q307" s="145" t="s">
        <v>49</v>
      </c>
      <c r="R307" s="496" t="s">
        <v>47</v>
      </c>
      <c r="S307" s="73">
        <v>0</v>
      </c>
      <c r="T307" s="67">
        <v>0</v>
      </c>
      <c r="U307" s="67">
        <v>0</v>
      </c>
      <c r="V307" s="67">
        <v>0</v>
      </c>
      <c r="W307" s="214">
        <v>0</v>
      </c>
      <c r="X307" s="73">
        <v>0</v>
      </c>
      <c r="Y307" s="67">
        <v>0</v>
      </c>
      <c r="Z307" s="214">
        <v>0</v>
      </c>
      <c r="AA307" s="73">
        <v>0</v>
      </c>
      <c r="AB307" s="214">
        <v>0</v>
      </c>
      <c r="AC307" s="214" t="s">
        <v>48</v>
      </c>
    </row>
    <row r="308" spans="1:29" s="141" customFormat="1" ht="30" customHeight="1" x14ac:dyDescent="0.25">
      <c r="A308" s="69" t="s">
        <v>56</v>
      </c>
      <c r="B308" s="69" t="s">
        <v>42</v>
      </c>
      <c r="C308" s="69" t="s">
        <v>388</v>
      </c>
      <c r="D308" s="67" t="s">
        <v>545</v>
      </c>
      <c r="E308" s="67" t="s">
        <v>546</v>
      </c>
      <c r="F308" s="67" t="s">
        <v>547</v>
      </c>
      <c r="G308" s="67" t="s">
        <v>548</v>
      </c>
      <c r="H308" s="220" t="s">
        <v>46</v>
      </c>
      <c r="I308" s="34">
        <v>0</v>
      </c>
      <c r="J308" s="518">
        <v>0</v>
      </c>
      <c r="K308" s="518">
        <v>0</v>
      </c>
      <c r="L308" s="518">
        <v>0</v>
      </c>
      <c r="M308" s="518" t="str">
        <v>Other</v>
      </c>
      <c r="N308" s="519" t="str">
        <v>Other</v>
      </c>
      <c r="O308" s="22">
        <v>0</v>
      </c>
      <c r="P308" s="145">
        <v>0</v>
      </c>
      <c r="Q308" s="145" t="s">
        <v>49</v>
      </c>
      <c r="R308" s="496" t="s">
        <v>47</v>
      </c>
      <c r="S308" s="73">
        <v>0</v>
      </c>
      <c r="T308" s="67">
        <v>0</v>
      </c>
      <c r="U308" s="67">
        <v>0</v>
      </c>
      <c r="V308" s="67">
        <v>0</v>
      </c>
      <c r="W308" s="214">
        <v>0</v>
      </c>
      <c r="X308" s="73">
        <v>0</v>
      </c>
      <c r="Y308" s="67">
        <v>0</v>
      </c>
      <c r="Z308" s="214">
        <v>0</v>
      </c>
      <c r="AA308" s="73">
        <v>0</v>
      </c>
      <c r="AB308" s="214">
        <v>0</v>
      </c>
      <c r="AC308" s="214" t="s">
        <v>48</v>
      </c>
    </row>
    <row r="309" spans="1:29" s="141" customFormat="1" ht="30" customHeight="1" x14ac:dyDescent="0.25">
      <c r="A309" s="69" t="s">
        <v>56</v>
      </c>
      <c r="B309" s="69" t="s">
        <v>42</v>
      </c>
      <c r="C309" s="69" t="s">
        <v>388</v>
      </c>
      <c r="D309" s="67" t="s">
        <v>545</v>
      </c>
      <c r="E309" s="67" t="s">
        <v>546</v>
      </c>
      <c r="F309" s="67" t="s">
        <v>549</v>
      </c>
      <c r="G309" s="67" t="s">
        <v>550</v>
      </c>
      <c r="H309" s="220" t="s">
        <v>46</v>
      </c>
      <c r="I309" s="34">
        <v>0</v>
      </c>
      <c r="J309" s="518">
        <v>0</v>
      </c>
      <c r="K309" s="518">
        <v>0</v>
      </c>
      <c r="L309" s="518">
        <v>0</v>
      </c>
      <c r="M309" s="518" t="str">
        <v>Other</v>
      </c>
      <c r="N309" s="519" t="str">
        <v>Other</v>
      </c>
      <c r="O309" s="22">
        <v>0</v>
      </c>
      <c r="P309" s="145">
        <v>0</v>
      </c>
      <c r="Q309" s="145" t="s">
        <v>49</v>
      </c>
      <c r="R309" s="496" t="s">
        <v>47</v>
      </c>
      <c r="S309" s="73">
        <v>0</v>
      </c>
      <c r="T309" s="67">
        <v>0</v>
      </c>
      <c r="U309" s="67">
        <v>0</v>
      </c>
      <c r="V309" s="67">
        <v>0</v>
      </c>
      <c r="W309" s="214">
        <v>0</v>
      </c>
      <c r="X309" s="73">
        <v>0</v>
      </c>
      <c r="Y309" s="67">
        <v>0</v>
      </c>
      <c r="Z309" s="214">
        <v>0</v>
      </c>
      <c r="AA309" s="73">
        <v>0</v>
      </c>
      <c r="AB309" s="214">
        <v>0</v>
      </c>
      <c r="AC309" s="214" t="s">
        <v>48</v>
      </c>
    </row>
    <row r="310" spans="1:29" s="141" customFormat="1" ht="30" customHeight="1" x14ac:dyDescent="0.25">
      <c r="A310" s="69" t="s">
        <v>56</v>
      </c>
      <c r="B310" s="69" t="s">
        <v>42</v>
      </c>
      <c r="C310" s="69" t="s">
        <v>388</v>
      </c>
      <c r="D310" s="67" t="s">
        <v>545</v>
      </c>
      <c r="E310" s="67" t="s">
        <v>546</v>
      </c>
      <c r="F310" s="67" t="s">
        <v>551</v>
      </c>
      <c r="G310" s="67" t="s">
        <v>552</v>
      </c>
      <c r="H310" s="220" t="s">
        <v>46</v>
      </c>
      <c r="I310" s="34">
        <v>0</v>
      </c>
      <c r="J310" s="518">
        <v>0</v>
      </c>
      <c r="K310" s="518">
        <v>0</v>
      </c>
      <c r="L310" s="518">
        <v>0</v>
      </c>
      <c r="M310" s="518" t="str">
        <v>Other</v>
      </c>
      <c r="N310" s="519" t="str">
        <v>Other</v>
      </c>
      <c r="O310" s="22">
        <v>0</v>
      </c>
      <c r="P310" s="145">
        <v>0</v>
      </c>
      <c r="Q310" s="145" t="s">
        <v>49</v>
      </c>
      <c r="R310" s="496" t="s">
        <v>47</v>
      </c>
      <c r="S310" s="73">
        <v>0</v>
      </c>
      <c r="T310" s="67">
        <v>0</v>
      </c>
      <c r="U310" s="67">
        <v>0</v>
      </c>
      <c r="V310" s="67">
        <v>0</v>
      </c>
      <c r="W310" s="214">
        <v>0</v>
      </c>
      <c r="X310" s="73">
        <v>0</v>
      </c>
      <c r="Y310" s="67">
        <v>0</v>
      </c>
      <c r="Z310" s="214">
        <v>0</v>
      </c>
      <c r="AA310" s="73">
        <v>0</v>
      </c>
      <c r="AB310" s="214">
        <v>0</v>
      </c>
      <c r="AC310" s="214" t="s">
        <v>48</v>
      </c>
    </row>
    <row r="311" spans="1:29" s="141" customFormat="1" ht="30" customHeight="1" x14ac:dyDescent="0.25">
      <c r="A311" s="69" t="s">
        <v>56</v>
      </c>
      <c r="B311" s="69" t="s">
        <v>42</v>
      </c>
      <c r="C311" s="69" t="s">
        <v>388</v>
      </c>
      <c r="D311" s="67" t="s">
        <v>545</v>
      </c>
      <c r="E311" s="67" t="s">
        <v>546</v>
      </c>
      <c r="F311" s="67" t="s">
        <v>553</v>
      </c>
      <c r="G311" s="67" t="s">
        <v>554</v>
      </c>
      <c r="H311" s="220" t="s">
        <v>46</v>
      </c>
      <c r="I311" s="34">
        <v>0</v>
      </c>
      <c r="J311" s="518">
        <v>0</v>
      </c>
      <c r="K311" s="518">
        <v>0</v>
      </c>
      <c r="L311" s="518">
        <v>0</v>
      </c>
      <c r="M311" s="518" t="str">
        <v>Other</v>
      </c>
      <c r="N311" s="519" t="str">
        <v>Other</v>
      </c>
      <c r="O311" s="22">
        <v>0</v>
      </c>
      <c r="P311" s="145">
        <v>0</v>
      </c>
      <c r="Q311" s="145" t="s">
        <v>49</v>
      </c>
      <c r="R311" s="496" t="s">
        <v>47</v>
      </c>
      <c r="S311" s="73">
        <v>0</v>
      </c>
      <c r="T311" s="67">
        <v>0</v>
      </c>
      <c r="U311" s="67">
        <v>0</v>
      </c>
      <c r="V311" s="67">
        <v>0</v>
      </c>
      <c r="W311" s="214">
        <v>0</v>
      </c>
      <c r="X311" s="73">
        <v>0</v>
      </c>
      <c r="Y311" s="67">
        <v>0</v>
      </c>
      <c r="Z311" s="214">
        <v>0</v>
      </c>
      <c r="AA311" s="73">
        <v>0</v>
      </c>
      <c r="AB311" s="214">
        <v>0</v>
      </c>
      <c r="AC311" s="214" t="s">
        <v>48</v>
      </c>
    </row>
    <row r="312" spans="1:29" s="141" customFormat="1" ht="30" customHeight="1" x14ac:dyDescent="0.25">
      <c r="A312" s="69" t="s">
        <v>56</v>
      </c>
      <c r="B312" s="69" t="s">
        <v>42</v>
      </c>
      <c r="C312" s="69" t="s">
        <v>388</v>
      </c>
      <c r="D312" s="67" t="s">
        <v>545</v>
      </c>
      <c r="E312" s="67" t="s">
        <v>546</v>
      </c>
      <c r="F312" s="67" t="s">
        <v>555</v>
      </c>
      <c r="G312" s="67" t="s">
        <v>556</v>
      </c>
      <c r="H312" s="220" t="s">
        <v>46</v>
      </c>
      <c r="I312" s="34">
        <v>0</v>
      </c>
      <c r="J312" s="518">
        <v>0</v>
      </c>
      <c r="K312" s="518">
        <v>0</v>
      </c>
      <c r="L312" s="518">
        <v>0</v>
      </c>
      <c r="M312" s="518" t="str">
        <v>Other</v>
      </c>
      <c r="N312" s="519" t="str">
        <v>Other</v>
      </c>
      <c r="O312" s="22">
        <v>0</v>
      </c>
      <c r="P312" s="145">
        <v>0</v>
      </c>
      <c r="Q312" s="145" t="s">
        <v>49</v>
      </c>
      <c r="R312" s="496" t="s">
        <v>47</v>
      </c>
      <c r="S312" s="73">
        <v>0</v>
      </c>
      <c r="T312" s="67">
        <v>0</v>
      </c>
      <c r="U312" s="67">
        <v>0</v>
      </c>
      <c r="V312" s="67">
        <v>0</v>
      </c>
      <c r="W312" s="214">
        <v>0</v>
      </c>
      <c r="X312" s="73">
        <v>0</v>
      </c>
      <c r="Y312" s="67">
        <v>0</v>
      </c>
      <c r="Z312" s="214">
        <v>0</v>
      </c>
      <c r="AA312" s="73">
        <v>0</v>
      </c>
      <c r="AB312" s="214">
        <v>0</v>
      </c>
      <c r="AC312" s="214" t="s">
        <v>48</v>
      </c>
    </row>
    <row r="313" spans="1:29" s="141" customFormat="1" ht="30" customHeight="1" x14ac:dyDescent="0.25">
      <c r="A313" s="69" t="s">
        <v>56</v>
      </c>
      <c r="B313" s="69" t="s">
        <v>42</v>
      </c>
      <c r="C313" s="69" t="s">
        <v>388</v>
      </c>
      <c r="D313" s="67" t="s">
        <v>545</v>
      </c>
      <c r="E313" s="67" t="s">
        <v>546</v>
      </c>
      <c r="F313" s="67" t="s">
        <v>557</v>
      </c>
      <c r="G313" s="67" t="s">
        <v>558</v>
      </c>
      <c r="H313" s="220" t="s">
        <v>46</v>
      </c>
      <c r="I313" s="34">
        <v>0</v>
      </c>
      <c r="J313" s="518">
        <v>0</v>
      </c>
      <c r="K313" s="518">
        <v>0</v>
      </c>
      <c r="L313" s="518">
        <v>0</v>
      </c>
      <c r="M313" s="518" t="str">
        <v>Other</v>
      </c>
      <c r="N313" s="519" t="str">
        <v>Other</v>
      </c>
      <c r="O313" s="22">
        <v>0</v>
      </c>
      <c r="P313" s="145">
        <v>0</v>
      </c>
      <c r="Q313" s="145" t="s">
        <v>49</v>
      </c>
      <c r="R313" s="496" t="s">
        <v>47</v>
      </c>
      <c r="S313" s="73">
        <v>0</v>
      </c>
      <c r="T313" s="67">
        <v>0</v>
      </c>
      <c r="U313" s="67">
        <v>0</v>
      </c>
      <c r="V313" s="67">
        <v>0</v>
      </c>
      <c r="W313" s="214">
        <v>0</v>
      </c>
      <c r="X313" s="73">
        <v>0</v>
      </c>
      <c r="Y313" s="67">
        <v>0</v>
      </c>
      <c r="Z313" s="214">
        <v>0</v>
      </c>
      <c r="AA313" s="73">
        <v>0</v>
      </c>
      <c r="AB313" s="214">
        <v>0</v>
      </c>
      <c r="AC313" s="214" t="s">
        <v>48</v>
      </c>
    </row>
    <row r="314" spans="1:29" s="141" customFormat="1" ht="30" customHeight="1" x14ac:dyDescent="0.25">
      <c r="A314" s="69" t="s">
        <v>56</v>
      </c>
      <c r="B314" s="69" t="s">
        <v>42</v>
      </c>
      <c r="C314" s="69" t="s">
        <v>388</v>
      </c>
      <c r="D314" s="67" t="s">
        <v>545</v>
      </c>
      <c r="E314" s="67" t="s">
        <v>546</v>
      </c>
      <c r="F314" s="67" t="s">
        <v>559</v>
      </c>
      <c r="G314" s="67" t="s">
        <v>560</v>
      </c>
      <c r="H314" s="220" t="s">
        <v>46</v>
      </c>
      <c r="I314" s="34">
        <v>0</v>
      </c>
      <c r="J314" s="518">
        <v>0</v>
      </c>
      <c r="K314" s="518">
        <v>0</v>
      </c>
      <c r="L314" s="518">
        <v>0</v>
      </c>
      <c r="M314" s="518" t="str">
        <v>Other</v>
      </c>
      <c r="N314" s="519" t="str">
        <v>Other</v>
      </c>
      <c r="O314" s="22">
        <v>0</v>
      </c>
      <c r="P314" s="145">
        <v>0</v>
      </c>
      <c r="Q314" s="145" t="s">
        <v>49</v>
      </c>
      <c r="R314" s="496" t="s">
        <v>47</v>
      </c>
      <c r="S314" s="73">
        <v>0</v>
      </c>
      <c r="T314" s="67">
        <v>0</v>
      </c>
      <c r="U314" s="67">
        <v>0</v>
      </c>
      <c r="V314" s="67">
        <v>0</v>
      </c>
      <c r="W314" s="214">
        <v>0</v>
      </c>
      <c r="X314" s="73">
        <v>0</v>
      </c>
      <c r="Y314" s="67">
        <v>0</v>
      </c>
      <c r="Z314" s="214">
        <v>0</v>
      </c>
      <c r="AA314" s="73">
        <v>0</v>
      </c>
      <c r="AB314" s="214">
        <v>0</v>
      </c>
      <c r="AC314" s="214" t="s">
        <v>48</v>
      </c>
    </row>
    <row r="315" spans="1:29" s="141" customFormat="1" ht="30" customHeight="1" x14ac:dyDescent="0.25">
      <c r="A315" s="69" t="s">
        <v>56</v>
      </c>
      <c r="B315" s="69" t="s">
        <v>42</v>
      </c>
      <c r="C315" s="69" t="s">
        <v>388</v>
      </c>
      <c r="D315" s="67" t="s">
        <v>561</v>
      </c>
      <c r="E315" s="67" t="s">
        <v>562</v>
      </c>
      <c r="F315" s="67" t="s">
        <v>563</v>
      </c>
      <c r="G315" s="67" t="s">
        <v>564</v>
      </c>
      <c r="H315" s="220" t="s">
        <v>46</v>
      </c>
      <c r="I315" s="34">
        <v>0</v>
      </c>
      <c r="J315" s="518">
        <v>0</v>
      </c>
      <c r="K315" s="518">
        <v>0</v>
      </c>
      <c r="L315" s="518">
        <v>0</v>
      </c>
      <c r="M315" s="518" t="str">
        <v>Other</v>
      </c>
      <c r="N315" s="519" t="str">
        <v>Other</v>
      </c>
      <c r="O315" s="22">
        <v>0</v>
      </c>
      <c r="P315" s="145">
        <v>0</v>
      </c>
      <c r="Q315" s="145" t="s">
        <v>49</v>
      </c>
      <c r="R315" s="496" t="s">
        <v>47</v>
      </c>
      <c r="S315" s="73">
        <v>0</v>
      </c>
      <c r="T315" s="67">
        <v>0</v>
      </c>
      <c r="U315" s="67">
        <v>0</v>
      </c>
      <c r="V315" s="67">
        <v>0</v>
      </c>
      <c r="W315" s="214">
        <v>0</v>
      </c>
      <c r="X315" s="73">
        <v>0</v>
      </c>
      <c r="Y315" s="67">
        <v>0</v>
      </c>
      <c r="Z315" s="214">
        <v>0</v>
      </c>
      <c r="AA315" s="73">
        <v>0</v>
      </c>
      <c r="AB315" s="214">
        <v>0</v>
      </c>
      <c r="AC315" s="214" t="s">
        <v>48</v>
      </c>
    </row>
    <row r="316" spans="1:29" s="141" customFormat="1" ht="30" customHeight="1" x14ac:dyDescent="0.25">
      <c r="A316" s="69" t="s">
        <v>56</v>
      </c>
      <c r="B316" s="69" t="s">
        <v>42</v>
      </c>
      <c r="C316" s="69" t="s">
        <v>388</v>
      </c>
      <c r="D316" s="67" t="s">
        <v>565</v>
      </c>
      <c r="E316" s="67" t="s">
        <v>450</v>
      </c>
      <c r="F316" s="67" t="s">
        <v>566</v>
      </c>
      <c r="G316" s="67" t="s">
        <v>567</v>
      </c>
      <c r="H316" s="220" t="s">
        <v>46</v>
      </c>
      <c r="I316" s="34">
        <v>0</v>
      </c>
      <c r="J316" s="518">
        <v>0</v>
      </c>
      <c r="K316" s="518">
        <v>0</v>
      </c>
      <c r="L316" s="518">
        <v>0</v>
      </c>
      <c r="M316" s="518" t="str">
        <v>Other</v>
      </c>
      <c r="N316" s="519" t="str">
        <v>Other</v>
      </c>
      <c r="O316" s="22">
        <v>0</v>
      </c>
      <c r="P316" s="145">
        <v>0</v>
      </c>
      <c r="Q316" s="145" t="s">
        <v>49</v>
      </c>
      <c r="R316" s="496" t="s">
        <v>47</v>
      </c>
      <c r="S316" s="73">
        <v>0</v>
      </c>
      <c r="T316" s="67">
        <v>0</v>
      </c>
      <c r="U316" s="67">
        <v>0</v>
      </c>
      <c r="V316" s="67">
        <v>0</v>
      </c>
      <c r="W316" s="214">
        <v>0</v>
      </c>
      <c r="X316" s="73">
        <v>0</v>
      </c>
      <c r="Y316" s="67">
        <v>0</v>
      </c>
      <c r="Z316" s="214">
        <v>0</v>
      </c>
      <c r="AA316" s="73">
        <v>0</v>
      </c>
      <c r="AB316" s="214">
        <v>0</v>
      </c>
      <c r="AC316" s="214" t="s">
        <v>48</v>
      </c>
    </row>
    <row r="317" spans="1:29" s="141" customFormat="1" ht="30" customHeight="1" x14ac:dyDescent="0.25">
      <c r="A317" s="69" t="s">
        <v>56</v>
      </c>
      <c r="B317" s="69" t="s">
        <v>42</v>
      </c>
      <c r="C317" s="69" t="s">
        <v>388</v>
      </c>
      <c r="D317" s="67" t="s">
        <v>568</v>
      </c>
      <c r="E317" s="67" t="s">
        <v>569</v>
      </c>
      <c r="F317" s="67" t="s">
        <v>570</v>
      </c>
      <c r="G317" s="67" t="s">
        <v>571</v>
      </c>
      <c r="H317" s="220" t="s">
        <v>46</v>
      </c>
      <c r="I317" s="34">
        <v>0</v>
      </c>
      <c r="J317" s="518">
        <v>0</v>
      </c>
      <c r="K317" s="518">
        <v>0</v>
      </c>
      <c r="L317" s="518">
        <v>0</v>
      </c>
      <c r="M317" s="518" t="str">
        <v>Other</v>
      </c>
      <c r="N317" s="519" t="str">
        <v>Other</v>
      </c>
      <c r="O317" s="22">
        <v>0</v>
      </c>
      <c r="P317" s="145">
        <v>0</v>
      </c>
      <c r="Q317" s="145" t="s">
        <v>49</v>
      </c>
      <c r="R317" s="496" t="s">
        <v>47</v>
      </c>
      <c r="S317" s="73">
        <v>0</v>
      </c>
      <c r="T317" s="67">
        <v>0</v>
      </c>
      <c r="U317" s="67">
        <v>0</v>
      </c>
      <c r="V317" s="67">
        <v>0</v>
      </c>
      <c r="W317" s="214">
        <v>0</v>
      </c>
      <c r="X317" s="73">
        <v>0</v>
      </c>
      <c r="Y317" s="67">
        <v>0</v>
      </c>
      <c r="Z317" s="214">
        <v>0</v>
      </c>
      <c r="AA317" s="73">
        <v>0</v>
      </c>
      <c r="AB317" s="214">
        <v>0</v>
      </c>
      <c r="AC317" s="214" t="s">
        <v>48</v>
      </c>
    </row>
    <row r="318" spans="1:29" s="141" customFormat="1" ht="30" customHeight="1" x14ac:dyDescent="0.25">
      <c r="A318" s="69" t="s">
        <v>56</v>
      </c>
      <c r="B318" s="69" t="s">
        <v>42</v>
      </c>
      <c r="C318" s="69" t="s">
        <v>388</v>
      </c>
      <c r="D318" s="67" t="s">
        <v>568</v>
      </c>
      <c r="E318" s="67" t="s">
        <v>569</v>
      </c>
      <c r="F318" s="67" t="s">
        <v>572</v>
      </c>
      <c r="G318" s="67" t="s">
        <v>569</v>
      </c>
      <c r="H318" s="220" t="s">
        <v>46</v>
      </c>
      <c r="I318" s="34">
        <v>0</v>
      </c>
      <c r="J318" s="518">
        <v>0</v>
      </c>
      <c r="K318" s="518">
        <v>0</v>
      </c>
      <c r="L318" s="518">
        <v>0</v>
      </c>
      <c r="M318" s="518" t="str">
        <v>Other</v>
      </c>
      <c r="N318" s="519" t="str">
        <v>Other</v>
      </c>
      <c r="O318" s="22">
        <v>0</v>
      </c>
      <c r="P318" s="145">
        <v>0</v>
      </c>
      <c r="Q318" s="145" t="s">
        <v>49</v>
      </c>
      <c r="R318" s="496" t="s">
        <v>47</v>
      </c>
      <c r="S318" s="73">
        <v>0</v>
      </c>
      <c r="T318" s="67">
        <v>0</v>
      </c>
      <c r="U318" s="67">
        <v>0</v>
      </c>
      <c r="V318" s="67">
        <v>0</v>
      </c>
      <c r="W318" s="214">
        <v>0</v>
      </c>
      <c r="X318" s="73">
        <v>0</v>
      </c>
      <c r="Y318" s="67">
        <v>0</v>
      </c>
      <c r="Z318" s="214">
        <v>0</v>
      </c>
      <c r="AA318" s="73">
        <v>0</v>
      </c>
      <c r="AB318" s="214">
        <v>0</v>
      </c>
      <c r="AC318" s="214" t="s">
        <v>48</v>
      </c>
    </row>
    <row r="319" spans="1:29" s="141" customFormat="1" ht="30" customHeight="1" x14ac:dyDescent="0.25">
      <c r="A319" s="69" t="s">
        <v>56</v>
      </c>
      <c r="B319" s="69" t="s">
        <v>42</v>
      </c>
      <c r="C319" s="69" t="s">
        <v>388</v>
      </c>
      <c r="D319" s="67" t="s">
        <v>568</v>
      </c>
      <c r="E319" s="67" t="s">
        <v>569</v>
      </c>
      <c r="F319" s="67" t="s">
        <v>573</v>
      </c>
      <c r="G319" s="67" t="s">
        <v>574</v>
      </c>
      <c r="H319" s="220" t="s">
        <v>46</v>
      </c>
      <c r="I319" s="34">
        <v>0</v>
      </c>
      <c r="J319" s="518">
        <v>0</v>
      </c>
      <c r="K319" s="518">
        <v>0</v>
      </c>
      <c r="L319" s="518">
        <v>0</v>
      </c>
      <c r="M319" s="518" t="str">
        <v>Other</v>
      </c>
      <c r="N319" s="519" t="str">
        <v>Other</v>
      </c>
      <c r="O319" s="22">
        <v>0</v>
      </c>
      <c r="P319" s="145">
        <v>0</v>
      </c>
      <c r="Q319" s="145" t="s">
        <v>49</v>
      </c>
      <c r="R319" s="496" t="s">
        <v>47</v>
      </c>
      <c r="S319" s="73">
        <v>0</v>
      </c>
      <c r="T319" s="67">
        <v>0</v>
      </c>
      <c r="U319" s="67">
        <v>0</v>
      </c>
      <c r="V319" s="67">
        <v>0</v>
      </c>
      <c r="W319" s="214">
        <v>0</v>
      </c>
      <c r="X319" s="73">
        <v>0</v>
      </c>
      <c r="Y319" s="67">
        <v>0</v>
      </c>
      <c r="Z319" s="214">
        <v>0</v>
      </c>
      <c r="AA319" s="73">
        <v>0</v>
      </c>
      <c r="AB319" s="214">
        <v>0</v>
      </c>
      <c r="AC319" s="214" t="s">
        <v>48</v>
      </c>
    </row>
    <row r="320" spans="1:29" s="141" customFormat="1" ht="30" customHeight="1" x14ac:dyDescent="0.25">
      <c r="A320" s="69" t="s">
        <v>56</v>
      </c>
      <c r="B320" s="69" t="s">
        <v>42</v>
      </c>
      <c r="C320" s="69" t="s">
        <v>388</v>
      </c>
      <c r="D320" s="67" t="s">
        <v>568</v>
      </c>
      <c r="E320" s="67" t="s">
        <v>569</v>
      </c>
      <c r="F320" s="67" t="s">
        <v>575</v>
      </c>
      <c r="G320" s="67" t="s">
        <v>576</v>
      </c>
      <c r="H320" s="220" t="s">
        <v>46</v>
      </c>
      <c r="I320" s="34">
        <v>0</v>
      </c>
      <c r="J320" s="518">
        <v>0</v>
      </c>
      <c r="K320" s="518">
        <v>0</v>
      </c>
      <c r="L320" s="518">
        <v>0</v>
      </c>
      <c r="M320" s="518" t="str">
        <v>Other</v>
      </c>
      <c r="N320" s="519" t="str">
        <v>Other</v>
      </c>
      <c r="O320" s="22">
        <v>0</v>
      </c>
      <c r="P320" s="145">
        <v>0</v>
      </c>
      <c r="Q320" s="145" t="s">
        <v>49</v>
      </c>
      <c r="R320" s="496" t="s">
        <v>47</v>
      </c>
      <c r="S320" s="73">
        <v>0</v>
      </c>
      <c r="T320" s="67">
        <v>0</v>
      </c>
      <c r="U320" s="67">
        <v>0</v>
      </c>
      <c r="V320" s="67">
        <v>0</v>
      </c>
      <c r="W320" s="214">
        <v>0</v>
      </c>
      <c r="X320" s="73">
        <v>0</v>
      </c>
      <c r="Y320" s="67">
        <v>0</v>
      </c>
      <c r="Z320" s="214">
        <v>0</v>
      </c>
      <c r="AA320" s="73">
        <v>0</v>
      </c>
      <c r="AB320" s="214">
        <v>0</v>
      </c>
      <c r="AC320" s="214" t="s">
        <v>48</v>
      </c>
    </row>
    <row r="321" spans="1:29" s="141" customFormat="1" ht="30" customHeight="1" x14ac:dyDescent="0.25">
      <c r="A321" s="69" t="s">
        <v>56</v>
      </c>
      <c r="B321" s="69" t="s">
        <v>42</v>
      </c>
      <c r="C321" s="69" t="s">
        <v>388</v>
      </c>
      <c r="D321" s="67" t="s">
        <v>568</v>
      </c>
      <c r="E321" s="67" t="s">
        <v>569</v>
      </c>
      <c r="F321" s="67" t="s">
        <v>577</v>
      </c>
      <c r="G321" s="67" t="s">
        <v>569</v>
      </c>
      <c r="H321" s="220" t="s">
        <v>46</v>
      </c>
      <c r="I321" s="34">
        <v>0</v>
      </c>
      <c r="J321" s="518">
        <v>0</v>
      </c>
      <c r="K321" s="518">
        <v>0</v>
      </c>
      <c r="L321" s="518">
        <v>0</v>
      </c>
      <c r="M321" s="518" t="str">
        <v>Other</v>
      </c>
      <c r="N321" s="519" t="str">
        <v>Other</v>
      </c>
      <c r="O321" s="22">
        <v>0</v>
      </c>
      <c r="P321" s="145">
        <v>0</v>
      </c>
      <c r="Q321" s="145" t="s">
        <v>49</v>
      </c>
      <c r="R321" s="496" t="s">
        <v>47</v>
      </c>
      <c r="S321" s="73">
        <v>0</v>
      </c>
      <c r="T321" s="67">
        <v>0</v>
      </c>
      <c r="U321" s="67">
        <v>0</v>
      </c>
      <c r="V321" s="67">
        <v>0</v>
      </c>
      <c r="W321" s="214">
        <v>0</v>
      </c>
      <c r="X321" s="73">
        <v>0</v>
      </c>
      <c r="Y321" s="67">
        <v>0</v>
      </c>
      <c r="Z321" s="214">
        <v>0</v>
      </c>
      <c r="AA321" s="73">
        <v>0</v>
      </c>
      <c r="AB321" s="214">
        <v>0</v>
      </c>
      <c r="AC321" s="214" t="s">
        <v>48</v>
      </c>
    </row>
    <row r="322" spans="1:29" s="141" customFormat="1" ht="30" customHeight="1" x14ac:dyDescent="0.25">
      <c r="A322" s="69" t="s">
        <v>56</v>
      </c>
      <c r="B322" s="69" t="s">
        <v>42</v>
      </c>
      <c r="C322" s="69" t="s">
        <v>388</v>
      </c>
      <c r="D322" s="67" t="s">
        <v>568</v>
      </c>
      <c r="E322" s="67" t="s">
        <v>569</v>
      </c>
      <c r="F322" s="67" t="s">
        <v>578</v>
      </c>
      <c r="G322" s="67" t="s">
        <v>576</v>
      </c>
      <c r="H322" s="220" t="s">
        <v>46</v>
      </c>
      <c r="I322" s="34">
        <v>0</v>
      </c>
      <c r="J322" s="518">
        <v>0</v>
      </c>
      <c r="K322" s="518">
        <v>0</v>
      </c>
      <c r="L322" s="518">
        <v>0</v>
      </c>
      <c r="M322" s="518" t="str">
        <v>Other</v>
      </c>
      <c r="N322" s="519" t="str">
        <v>Other</v>
      </c>
      <c r="O322" s="22">
        <v>0</v>
      </c>
      <c r="P322" s="145">
        <v>0</v>
      </c>
      <c r="Q322" s="145" t="s">
        <v>49</v>
      </c>
      <c r="R322" s="496" t="s">
        <v>47</v>
      </c>
      <c r="S322" s="73">
        <v>0</v>
      </c>
      <c r="T322" s="67">
        <v>0</v>
      </c>
      <c r="U322" s="67">
        <v>0</v>
      </c>
      <c r="V322" s="67">
        <v>0</v>
      </c>
      <c r="W322" s="214">
        <v>0</v>
      </c>
      <c r="X322" s="73">
        <v>0</v>
      </c>
      <c r="Y322" s="67">
        <v>0</v>
      </c>
      <c r="Z322" s="214">
        <v>0</v>
      </c>
      <c r="AA322" s="73">
        <v>0</v>
      </c>
      <c r="AB322" s="214">
        <v>0</v>
      </c>
      <c r="AC322" s="214" t="s">
        <v>48</v>
      </c>
    </row>
    <row r="323" spans="1:29" s="141" customFormat="1" ht="30" customHeight="1" x14ac:dyDescent="0.25">
      <c r="A323" s="69" t="s">
        <v>56</v>
      </c>
      <c r="B323" s="69" t="s">
        <v>42</v>
      </c>
      <c r="C323" s="69" t="s">
        <v>388</v>
      </c>
      <c r="D323" s="67" t="s">
        <v>579</v>
      </c>
      <c r="E323" s="67" t="s">
        <v>569</v>
      </c>
      <c r="F323" s="67" t="s">
        <v>580</v>
      </c>
      <c r="G323" s="67" t="s">
        <v>569</v>
      </c>
      <c r="H323" s="220" t="s">
        <v>46</v>
      </c>
      <c r="I323" s="34">
        <v>0</v>
      </c>
      <c r="J323" s="518">
        <v>0</v>
      </c>
      <c r="K323" s="518">
        <v>0</v>
      </c>
      <c r="L323" s="518">
        <v>0</v>
      </c>
      <c r="M323" s="518" t="str">
        <v>Other</v>
      </c>
      <c r="N323" s="519" t="str">
        <v>Other</v>
      </c>
      <c r="O323" s="22">
        <v>0</v>
      </c>
      <c r="P323" s="145">
        <v>0</v>
      </c>
      <c r="Q323" s="145" t="s">
        <v>49</v>
      </c>
      <c r="R323" s="496" t="s">
        <v>47</v>
      </c>
      <c r="S323" s="73">
        <v>0</v>
      </c>
      <c r="T323" s="67">
        <v>0</v>
      </c>
      <c r="U323" s="67">
        <v>0</v>
      </c>
      <c r="V323" s="67">
        <v>0</v>
      </c>
      <c r="W323" s="214">
        <v>0</v>
      </c>
      <c r="X323" s="73">
        <v>0</v>
      </c>
      <c r="Y323" s="67">
        <v>0</v>
      </c>
      <c r="Z323" s="214">
        <v>0</v>
      </c>
      <c r="AA323" s="73">
        <v>0</v>
      </c>
      <c r="AB323" s="214">
        <v>0</v>
      </c>
      <c r="AC323" s="214" t="s">
        <v>48</v>
      </c>
    </row>
    <row r="324" spans="1:29" s="141" customFormat="1" ht="30" customHeight="1" x14ac:dyDescent="0.25">
      <c r="A324" s="69" t="s">
        <v>56</v>
      </c>
      <c r="B324" s="69" t="s">
        <v>42</v>
      </c>
      <c r="C324" s="69" t="s">
        <v>388</v>
      </c>
      <c r="D324" s="67" t="s">
        <v>579</v>
      </c>
      <c r="E324" s="67" t="s">
        <v>569</v>
      </c>
      <c r="F324" s="67" t="s">
        <v>581</v>
      </c>
      <c r="G324" s="67" t="s">
        <v>569</v>
      </c>
      <c r="H324" s="220" t="s">
        <v>46</v>
      </c>
      <c r="I324" s="34">
        <v>0</v>
      </c>
      <c r="J324" s="518">
        <v>0</v>
      </c>
      <c r="K324" s="518">
        <v>0</v>
      </c>
      <c r="L324" s="518">
        <v>0</v>
      </c>
      <c r="M324" s="518" t="str">
        <v>Other</v>
      </c>
      <c r="N324" s="519" t="str">
        <v>Other</v>
      </c>
      <c r="O324" s="22">
        <v>0</v>
      </c>
      <c r="P324" s="145">
        <v>0</v>
      </c>
      <c r="Q324" s="145" t="s">
        <v>49</v>
      </c>
      <c r="R324" s="496" t="s">
        <v>47</v>
      </c>
      <c r="S324" s="73">
        <v>0</v>
      </c>
      <c r="T324" s="67">
        <v>0</v>
      </c>
      <c r="U324" s="67">
        <v>0</v>
      </c>
      <c r="V324" s="67">
        <v>0</v>
      </c>
      <c r="W324" s="214">
        <v>0</v>
      </c>
      <c r="X324" s="73">
        <v>0</v>
      </c>
      <c r="Y324" s="67">
        <v>0</v>
      </c>
      <c r="Z324" s="214">
        <v>0</v>
      </c>
      <c r="AA324" s="73">
        <v>0</v>
      </c>
      <c r="AB324" s="214">
        <v>0</v>
      </c>
      <c r="AC324" s="214" t="s">
        <v>48</v>
      </c>
    </row>
    <row r="325" spans="1:29" s="141" customFormat="1" ht="30" customHeight="1" x14ac:dyDescent="0.25">
      <c r="A325" s="69" t="s">
        <v>56</v>
      </c>
      <c r="B325" s="69" t="s">
        <v>42</v>
      </c>
      <c r="C325" s="69" t="s">
        <v>388</v>
      </c>
      <c r="D325" s="67" t="s">
        <v>579</v>
      </c>
      <c r="E325" s="67" t="s">
        <v>569</v>
      </c>
      <c r="F325" s="67" t="s">
        <v>582</v>
      </c>
      <c r="G325" s="67" t="s">
        <v>583</v>
      </c>
      <c r="H325" s="220" t="s">
        <v>46</v>
      </c>
      <c r="I325" s="34">
        <v>0</v>
      </c>
      <c r="J325" s="518">
        <v>0</v>
      </c>
      <c r="K325" s="518">
        <v>0</v>
      </c>
      <c r="L325" s="518">
        <v>0</v>
      </c>
      <c r="M325" s="518" t="str">
        <v>Other</v>
      </c>
      <c r="N325" s="519" t="str">
        <v>Other</v>
      </c>
      <c r="O325" s="22">
        <v>0</v>
      </c>
      <c r="P325" s="145">
        <v>0</v>
      </c>
      <c r="Q325" s="145" t="s">
        <v>49</v>
      </c>
      <c r="R325" s="496" t="s">
        <v>47</v>
      </c>
      <c r="S325" s="73">
        <v>0</v>
      </c>
      <c r="T325" s="67">
        <v>0</v>
      </c>
      <c r="U325" s="67">
        <v>0</v>
      </c>
      <c r="V325" s="67">
        <v>0</v>
      </c>
      <c r="W325" s="214">
        <v>0</v>
      </c>
      <c r="X325" s="73">
        <v>0</v>
      </c>
      <c r="Y325" s="67">
        <v>0</v>
      </c>
      <c r="Z325" s="214">
        <v>0</v>
      </c>
      <c r="AA325" s="73">
        <v>0</v>
      </c>
      <c r="AB325" s="214">
        <v>0</v>
      </c>
      <c r="AC325" s="214" t="s">
        <v>48</v>
      </c>
    </row>
    <row r="326" spans="1:29" s="141" customFormat="1" ht="30" customHeight="1" x14ac:dyDescent="0.25">
      <c r="A326" s="69" t="s">
        <v>56</v>
      </c>
      <c r="B326" s="69" t="s">
        <v>42</v>
      </c>
      <c r="C326" s="69" t="s">
        <v>388</v>
      </c>
      <c r="D326" s="67" t="s">
        <v>579</v>
      </c>
      <c r="E326" s="67" t="s">
        <v>569</v>
      </c>
      <c r="F326" s="67" t="s">
        <v>584</v>
      </c>
      <c r="G326" s="67" t="s">
        <v>569</v>
      </c>
      <c r="H326" s="220" t="s">
        <v>46</v>
      </c>
      <c r="I326" s="34">
        <v>0</v>
      </c>
      <c r="J326" s="518">
        <v>0</v>
      </c>
      <c r="K326" s="518">
        <v>0</v>
      </c>
      <c r="L326" s="518">
        <v>0</v>
      </c>
      <c r="M326" s="518" t="str">
        <v>Other</v>
      </c>
      <c r="N326" s="519" t="str">
        <v>Other</v>
      </c>
      <c r="O326" s="22">
        <v>0</v>
      </c>
      <c r="P326" s="145">
        <v>0</v>
      </c>
      <c r="Q326" s="145" t="s">
        <v>49</v>
      </c>
      <c r="R326" s="496" t="s">
        <v>47</v>
      </c>
      <c r="S326" s="73">
        <v>0</v>
      </c>
      <c r="T326" s="67">
        <v>0</v>
      </c>
      <c r="U326" s="67">
        <v>0</v>
      </c>
      <c r="V326" s="67">
        <v>0</v>
      </c>
      <c r="W326" s="214">
        <v>0</v>
      </c>
      <c r="X326" s="73">
        <v>0</v>
      </c>
      <c r="Y326" s="67">
        <v>0</v>
      </c>
      <c r="Z326" s="214">
        <v>0</v>
      </c>
      <c r="AA326" s="73">
        <v>0</v>
      </c>
      <c r="AB326" s="214">
        <v>0</v>
      </c>
      <c r="AC326" s="214" t="s">
        <v>48</v>
      </c>
    </row>
    <row r="327" spans="1:29" s="141" customFormat="1" ht="30" customHeight="1" x14ac:dyDescent="0.25">
      <c r="A327" s="69" t="s">
        <v>56</v>
      </c>
      <c r="B327" s="69" t="s">
        <v>42</v>
      </c>
      <c r="C327" s="69" t="s">
        <v>388</v>
      </c>
      <c r="D327" s="67" t="s">
        <v>456</v>
      </c>
      <c r="E327" s="67" t="s">
        <v>457</v>
      </c>
      <c r="F327" s="67" t="s">
        <v>585</v>
      </c>
      <c r="G327" s="67" t="s">
        <v>457</v>
      </c>
      <c r="H327" s="220" t="s">
        <v>46</v>
      </c>
      <c r="I327" s="34">
        <v>0</v>
      </c>
      <c r="J327" s="518">
        <v>0</v>
      </c>
      <c r="K327" s="518">
        <v>0</v>
      </c>
      <c r="L327" s="518">
        <v>0</v>
      </c>
      <c r="M327" s="518" t="str">
        <v>Other</v>
      </c>
      <c r="N327" s="519" t="str">
        <v>Other</v>
      </c>
      <c r="O327" s="22">
        <v>0</v>
      </c>
      <c r="P327" s="145">
        <v>0</v>
      </c>
      <c r="Q327" s="145" t="s">
        <v>49</v>
      </c>
      <c r="R327" s="496" t="s">
        <v>47</v>
      </c>
      <c r="S327" s="73">
        <v>0</v>
      </c>
      <c r="T327" s="67">
        <v>0</v>
      </c>
      <c r="U327" s="67">
        <v>0</v>
      </c>
      <c r="V327" s="67">
        <v>0</v>
      </c>
      <c r="W327" s="214">
        <v>0</v>
      </c>
      <c r="X327" s="73">
        <v>0</v>
      </c>
      <c r="Y327" s="67">
        <v>0</v>
      </c>
      <c r="Z327" s="214">
        <v>0</v>
      </c>
      <c r="AA327" s="73">
        <v>0</v>
      </c>
      <c r="AB327" s="214">
        <v>0</v>
      </c>
      <c r="AC327" s="214" t="s">
        <v>48</v>
      </c>
    </row>
    <row r="328" spans="1:29" s="141" customFormat="1" ht="30" customHeight="1" x14ac:dyDescent="0.25">
      <c r="A328" s="69" t="s">
        <v>56</v>
      </c>
      <c r="B328" s="69" t="s">
        <v>42</v>
      </c>
      <c r="C328" s="69" t="s">
        <v>388</v>
      </c>
      <c r="D328" s="67" t="s">
        <v>456</v>
      </c>
      <c r="E328" s="67" t="s">
        <v>457</v>
      </c>
      <c r="F328" s="67" t="s">
        <v>586</v>
      </c>
      <c r="G328" s="67" t="s">
        <v>587</v>
      </c>
      <c r="H328" s="220" t="s">
        <v>46</v>
      </c>
      <c r="I328" s="34">
        <v>0</v>
      </c>
      <c r="J328" s="518">
        <v>0</v>
      </c>
      <c r="K328" s="518">
        <v>0</v>
      </c>
      <c r="L328" s="518">
        <v>0</v>
      </c>
      <c r="M328" s="518" t="str">
        <v>Other</v>
      </c>
      <c r="N328" s="519" t="str">
        <v>Other</v>
      </c>
      <c r="O328" s="22">
        <v>0</v>
      </c>
      <c r="P328" s="145">
        <v>0</v>
      </c>
      <c r="Q328" s="145" t="s">
        <v>49</v>
      </c>
      <c r="R328" s="496" t="s">
        <v>47</v>
      </c>
      <c r="S328" s="73">
        <v>0</v>
      </c>
      <c r="T328" s="67">
        <v>0</v>
      </c>
      <c r="U328" s="67">
        <v>0</v>
      </c>
      <c r="V328" s="67">
        <v>0</v>
      </c>
      <c r="W328" s="214">
        <v>0</v>
      </c>
      <c r="X328" s="73">
        <v>0</v>
      </c>
      <c r="Y328" s="67">
        <v>0</v>
      </c>
      <c r="Z328" s="214">
        <v>0</v>
      </c>
      <c r="AA328" s="73">
        <v>0</v>
      </c>
      <c r="AB328" s="214">
        <v>0</v>
      </c>
      <c r="AC328" s="214" t="s">
        <v>48</v>
      </c>
    </row>
    <row r="329" spans="1:29" s="141" customFormat="1" ht="30" customHeight="1" x14ac:dyDescent="0.25">
      <c r="A329" s="69" t="s">
        <v>56</v>
      </c>
      <c r="B329" s="69" t="s">
        <v>42</v>
      </c>
      <c r="C329" s="69" t="s">
        <v>388</v>
      </c>
      <c r="D329" s="67" t="s">
        <v>588</v>
      </c>
      <c r="E329" s="67" t="s">
        <v>461</v>
      </c>
      <c r="F329" s="67" t="s">
        <v>589</v>
      </c>
      <c r="G329" s="67" t="s">
        <v>459</v>
      </c>
      <c r="H329" s="220" t="s">
        <v>46</v>
      </c>
      <c r="I329" s="34">
        <v>0</v>
      </c>
      <c r="J329" s="518">
        <v>0</v>
      </c>
      <c r="K329" s="518">
        <v>0</v>
      </c>
      <c r="L329" s="518">
        <v>0</v>
      </c>
      <c r="M329" s="518" t="str">
        <v>Other</v>
      </c>
      <c r="N329" s="519" t="str">
        <v>Other</v>
      </c>
      <c r="O329" s="22">
        <v>0</v>
      </c>
      <c r="P329" s="145">
        <v>0</v>
      </c>
      <c r="Q329" s="145" t="s">
        <v>49</v>
      </c>
      <c r="R329" s="496" t="s">
        <v>47</v>
      </c>
      <c r="S329" s="73">
        <v>0</v>
      </c>
      <c r="T329" s="67">
        <v>0</v>
      </c>
      <c r="U329" s="67">
        <v>0</v>
      </c>
      <c r="V329" s="67">
        <v>0</v>
      </c>
      <c r="W329" s="214">
        <v>0</v>
      </c>
      <c r="X329" s="73">
        <v>0</v>
      </c>
      <c r="Y329" s="67">
        <v>0</v>
      </c>
      <c r="Z329" s="214">
        <v>0</v>
      </c>
      <c r="AA329" s="73">
        <v>0</v>
      </c>
      <c r="AB329" s="214">
        <v>0</v>
      </c>
      <c r="AC329" s="214" t="s">
        <v>48</v>
      </c>
    </row>
    <row r="330" spans="1:29" s="141" customFormat="1" ht="30" customHeight="1" x14ac:dyDescent="0.25">
      <c r="A330" s="69" t="s">
        <v>56</v>
      </c>
      <c r="B330" s="69" t="s">
        <v>42</v>
      </c>
      <c r="C330" s="69" t="s">
        <v>388</v>
      </c>
      <c r="D330" s="67" t="s">
        <v>588</v>
      </c>
      <c r="E330" s="67" t="s">
        <v>461</v>
      </c>
      <c r="F330" s="67" t="s">
        <v>590</v>
      </c>
      <c r="G330" s="67" t="s">
        <v>461</v>
      </c>
      <c r="H330" s="220" t="s">
        <v>46</v>
      </c>
      <c r="I330" s="34">
        <v>0</v>
      </c>
      <c r="J330" s="518">
        <v>0</v>
      </c>
      <c r="K330" s="518">
        <v>0</v>
      </c>
      <c r="L330" s="518">
        <v>0</v>
      </c>
      <c r="M330" s="518" t="str">
        <v>Other</v>
      </c>
      <c r="N330" s="519" t="str">
        <v>Other</v>
      </c>
      <c r="O330" s="22">
        <v>0</v>
      </c>
      <c r="P330" s="145">
        <v>0</v>
      </c>
      <c r="Q330" s="145" t="s">
        <v>49</v>
      </c>
      <c r="R330" s="496" t="s">
        <v>47</v>
      </c>
      <c r="S330" s="73">
        <v>0</v>
      </c>
      <c r="T330" s="67">
        <v>0</v>
      </c>
      <c r="U330" s="67">
        <v>0</v>
      </c>
      <c r="V330" s="67">
        <v>0</v>
      </c>
      <c r="W330" s="214">
        <v>0</v>
      </c>
      <c r="X330" s="73">
        <v>0</v>
      </c>
      <c r="Y330" s="67">
        <v>0</v>
      </c>
      <c r="Z330" s="214">
        <v>0</v>
      </c>
      <c r="AA330" s="73">
        <v>0</v>
      </c>
      <c r="AB330" s="214">
        <v>0</v>
      </c>
      <c r="AC330" s="214" t="s">
        <v>48</v>
      </c>
    </row>
    <row r="331" spans="1:29" s="141" customFormat="1" ht="30" customHeight="1" x14ac:dyDescent="0.25">
      <c r="A331" s="69" t="s">
        <v>56</v>
      </c>
      <c r="B331" s="69" t="s">
        <v>42</v>
      </c>
      <c r="C331" s="69" t="s">
        <v>388</v>
      </c>
      <c r="D331" s="67" t="s">
        <v>588</v>
      </c>
      <c r="E331" s="67" t="s">
        <v>461</v>
      </c>
      <c r="F331" s="67" t="s">
        <v>591</v>
      </c>
      <c r="G331" s="67" t="s">
        <v>592</v>
      </c>
      <c r="H331" s="220" t="s">
        <v>46</v>
      </c>
      <c r="I331" s="34">
        <v>0</v>
      </c>
      <c r="J331" s="518">
        <v>0</v>
      </c>
      <c r="K331" s="518">
        <v>0</v>
      </c>
      <c r="L331" s="518">
        <v>0</v>
      </c>
      <c r="M331" s="518" t="str">
        <v>Other</v>
      </c>
      <c r="N331" s="519" t="str">
        <v>Other</v>
      </c>
      <c r="O331" s="22">
        <v>0</v>
      </c>
      <c r="P331" s="145">
        <v>0</v>
      </c>
      <c r="Q331" s="145" t="s">
        <v>49</v>
      </c>
      <c r="R331" s="496" t="s">
        <v>47</v>
      </c>
      <c r="S331" s="73">
        <v>0</v>
      </c>
      <c r="T331" s="67">
        <v>0</v>
      </c>
      <c r="U331" s="67">
        <v>0</v>
      </c>
      <c r="V331" s="67">
        <v>0</v>
      </c>
      <c r="W331" s="214">
        <v>0</v>
      </c>
      <c r="X331" s="73">
        <v>0</v>
      </c>
      <c r="Y331" s="67">
        <v>0</v>
      </c>
      <c r="Z331" s="214">
        <v>0</v>
      </c>
      <c r="AA331" s="73">
        <v>0</v>
      </c>
      <c r="AB331" s="214">
        <v>0</v>
      </c>
      <c r="AC331" s="214" t="s">
        <v>48</v>
      </c>
    </row>
    <row r="332" spans="1:29" s="141" customFormat="1" ht="30" customHeight="1" x14ac:dyDescent="0.25">
      <c r="A332" s="69" t="s">
        <v>56</v>
      </c>
      <c r="B332" s="69" t="s">
        <v>42</v>
      </c>
      <c r="C332" s="69" t="s">
        <v>388</v>
      </c>
      <c r="D332" s="67" t="s">
        <v>588</v>
      </c>
      <c r="E332" s="67" t="s">
        <v>461</v>
      </c>
      <c r="F332" s="67" t="s">
        <v>593</v>
      </c>
      <c r="G332" s="67" t="s">
        <v>594</v>
      </c>
      <c r="H332" s="220" t="s">
        <v>46</v>
      </c>
      <c r="I332" s="34">
        <v>0</v>
      </c>
      <c r="J332" s="518">
        <v>0</v>
      </c>
      <c r="K332" s="518">
        <v>0</v>
      </c>
      <c r="L332" s="518">
        <v>0</v>
      </c>
      <c r="M332" s="518" t="str">
        <v>Other</v>
      </c>
      <c r="N332" s="519" t="str">
        <v>Other</v>
      </c>
      <c r="O332" s="22">
        <v>0</v>
      </c>
      <c r="P332" s="145">
        <v>0</v>
      </c>
      <c r="Q332" s="145" t="s">
        <v>49</v>
      </c>
      <c r="R332" s="496" t="s">
        <v>47</v>
      </c>
      <c r="S332" s="73">
        <v>0</v>
      </c>
      <c r="T332" s="67">
        <v>0</v>
      </c>
      <c r="U332" s="67">
        <v>0</v>
      </c>
      <c r="V332" s="67">
        <v>0</v>
      </c>
      <c r="W332" s="214">
        <v>0</v>
      </c>
      <c r="X332" s="73">
        <v>0</v>
      </c>
      <c r="Y332" s="67">
        <v>0</v>
      </c>
      <c r="Z332" s="214">
        <v>0</v>
      </c>
      <c r="AA332" s="73">
        <v>0</v>
      </c>
      <c r="AB332" s="214">
        <v>0</v>
      </c>
      <c r="AC332" s="214" t="s">
        <v>48</v>
      </c>
    </row>
    <row r="333" spans="1:29" s="141" customFormat="1" ht="30" customHeight="1" x14ac:dyDescent="0.25">
      <c r="A333" s="69" t="s">
        <v>56</v>
      </c>
      <c r="B333" s="69" t="s">
        <v>42</v>
      </c>
      <c r="C333" s="69" t="s">
        <v>388</v>
      </c>
      <c r="D333" s="67" t="s">
        <v>460</v>
      </c>
      <c r="E333" s="67" t="s">
        <v>461</v>
      </c>
      <c r="F333" s="67" t="s">
        <v>595</v>
      </c>
      <c r="G333" s="67" t="s">
        <v>463</v>
      </c>
      <c r="H333" s="220" t="s">
        <v>46</v>
      </c>
      <c r="I333" s="34">
        <v>0</v>
      </c>
      <c r="J333" s="518">
        <v>0</v>
      </c>
      <c r="K333" s="518">
        <v>0</v>
      </c>
      <c r="L333" s="518">
        <v>0</v>
      </c>
      <c r="M333" s="518" t="str">
        <v>Other</v>
      </c>
      <c r="N333" s="519" t="str">
        <v>Other</v>
      </c>
      <c r="O333" s="22">
        <v>0</v>
      </c>
      <c r="P333" s="145">
        <v>0</v>
      </c>
      <c r="Q333" s="145" t="s">
        <v>49</v>
      </c>
      <c r="R333" s="496" t="s">
        <v>47</v>
      </c>
      <c r="S333" s="73">
        <v>0</v>
      </c>
      <c r="T333" s="67">
        <v>0</v>
      </c>
      <c r="U333" s="67">
        <v>0</v>
      </c>
      <c r="V333" s="67">
        <v>0</v>
      </c>
      <c r="W333" s="214">
        <v>0</v>
      </c>
      <c r="X333" s="73">
        <v>0</v>
      </c>
      <c r="Y333" s="67">
        <v>0</v>
      </c>
      <c r="Z333" s="214">
        <v>0</v>
      </c>
      <c r="AA333" s="73">
        <v>0</v>
      </c>
      <c r="AB333" s="214">
        <v>0</v>
      </c>
      <c r="AC333" s="214" t="s">
        <v>48</v>
      </c>
    </row>
    <row r="334" spans="1:29" s="141" customFormat="1" ht="30" customHeight="1" x14ac:dyDescent="0.25">
      <c r="A334" s="69" t="s">
        <v>56</v>
      </c>
      <c r="B334" s="69" t="s">
        <v>42</v>
      </c>
      <c r="C334" s="69" t="s">
        <v>388</v>
      </c>
      <c r="D334" s="67" t="s">
        <v>460</v>
      </c>
      <c r="E334" s="67" t="s">
        <v>461</v>
      </c>
      <c r="F334" s="67" t="s">
        <v>596</v>
      </c>
      <c r="G334" s="67" t="s">
        <v>463</v>
      </c>
      <c r="H334" s="220" t="s">
        <v>46</v>
      </c>
      <c r="I334" s="34">
        <v>0</v>
      </c>
      <c r="J334" s="518">
        <v>0</v>
      </c>
      <c r="K334" s="518">
        <v>0</v>
      </c>
      <c r="L334" s="518">
        <v>0</v>
      </c>
      <c r="M334" s="518" t="str">
        <v>Other</v>
      </c>
      <c r="N334" s="519" t="str">
        <v>Other</v>
      </c>
      <c r="O334" s="22">
        <v>0</v>
      </c>
      <c r="P334" s="145">
        <v>0</v>
      </c>
      <c r="Q334" s="145" t="s">
        <v>49</v>
      </c>
      <c r="R334" s="496" t="s">
        <v>47</v>
      </c>
      <c r="S334" s="73">
        <v>0</v>
      </c>
      <c r="T334" s="67">
        <v>0</v>
      </c>
      <c r="U334" s="67">
        <v>0</v>
      </c>
      <c r="V334" s="67">
        <v>0</v>
      </c>
      <c r="W334" s="214">
        <v>0</v>
      </c>
      <c r="X334" s="73">
        <v>0</v>
      </c>
      <c r="Y334" s="67">
        <v>0</v>
      </c>
      <c r="Z334" s="214">
        <v>0</v>
      </c>
      <c r="AA334" s="73">
        <v>0</v>
      </c>
      <c r="AB334" s="214">
        <v>0</v>
      </c>
      <c r="AC334" s="214" t="s">
        <v>48</v>
      </c>
    </row>
    <row r="335" spans="1:29" s="141" customFormat="1" ht="30" customHeight="1" x14ac:dyDescent="0.25">
      <c r="A335" s="69" t="s">
        <v>56</v>
      </c>
      <c r="B335" s="69" t="s">
        <v>42</v>
      </c>
      <c r="C335" s="69" t="s">
        <v>388</v>
      </c>
      <c r="D335" s="67" t="s">
        <v>460</v>
      </c>
      <c r="E335" s="67" t="s">
        <v>461</v>
      </c>
      <c r="F335" s="67" t="s">
        <v>597</v>
      </c>
      <c r="G335" s="67" t="s">
        <v>463</v>
      </c>
      <c r="H335" s="220" t="s">
        <v>46</v>
      </c>
      <c r="I335" s="34">
        <v>0</v>
      </c>
      <c r="J335" s="518">
        <v>0</v>
      </c>
      <c r="K335" s="518">
        <v>0</v>
      </c>
      <c r="L335" s="518">
        <v>0</v>
      </c>
      <c r="M335" s="518" t="str">
        <v>Other</v>
      </c>
      <c r="N335" s="519" t="str">
        <v>Other</v>
      </c>
      <c r="O335" s="22">
        <v>0</v>
      </c>
      <c r="P335" s="145">
        <v>0</v>
      </c>
      <c r="Q335" s="145" t="s">
        <v>49</v>
      </c>
      <c r="R335" s="496" t="s">
        <v>47</v>
      </c>
      <c r="S335" s="73">
        <v>0</v>
      </c>
      <c r="T335" s="67">
        <v>0</v>
      </c>
      <c r="U335" s="67">
        <v>0</v>
      </c>
      <c r="V335" s="67">
        <v>0</v>
      </c>
      <c r="W335" s="214">
        <v>0</v>
      </c>
      <c r="X335" s="73">
        <v>0</v>
      </c>
      <c r="Y335" s="67">
        <v>0</v>
      </c>
      <c r="Z335" s="214">
        <v>0</v>
      </c>
      <c r="AA335" s="73">
        <v>0</v>
      </c>
      <c r="AB335" s="214">
        <v>0</v>
      </c>
      <c r="AC335" s="214" t="s">
        <v>48</v>
      </c>
    </row>
    <row r="336" spans="1:29" s="141" customFormat="1" ht="30" customHeight="1" x14ac:dyDescent="0.25">
      <c r="A336" s="69" t="s">
        <v>56</v>
      </c>
      <c r="B336" s="69" t="s">
        <v>42</v>
      </c>
      <c r="C336" s="69" t="s">
        <v>388</v>
      </c>
      <c r="D336" s="67" t="s">
        <v>598</v>
      </c>
      <c r="E336" s="67" t="s">
        <v>599</v>
      </c>
      <c r="F336" s="67" t="s">
        <v>600</v>
      </c>
      <c r="G336" s="67" t="s">
        <v>599</v>
      </c>
      <c r="H336" s="220" t="s">
        <v>46</v>
      </c>
      <c r="I336" s="34">
        <v>0</v>
      </c>
      <c r="J336" s="518">
        <v>0</v>
      </c>
      <c r="K336" s="518">
        <v>0</v>
      </c>
      <c r="L336" s="518">
        <v>0</v>
      </c>
      <c r="M336" s="518" t="str">
        <v>Other</v>
      </c>
      <c r="N336" s="519" t="str">
        <v>Other</v>
      </c>
      <c r="O336" s="22">
        <v>0</v>
      </c>
      <c r="P336" s="145">
        <v>0</v>
      </c>
      <c r="Q336" s="145" t="s">
        <v>49</v>
      </c>
      <c r="R336" s="496" t="s">
        <v>47</v>
      </c>
      <c r="S336" s="73">
        <v>0</v>
      </c>
      <c r="T336" s="67">
        <v>0</v>
      </c>
      <c r="U336" s="67">
        <v>0</v>
      </c>
      <c r="V336" s="67">
        <v>0</v>
      </c>
      <c r="W336" s="214">
        <v>0</v>
      </c>
      <c r="X336" s="73">
        <v>0</v>
      </c>
      <c r="Y336" s="67">
        <v>0</v>
      </c>
      <c r="Z336" s="214">
        <v>0</v>
      </c>
      <c r="AA336" s="73">
        <v>0</v>
      </c>
      <c r="AB336" s="214">
        <v>0</v>
      </c>
      <c r="AC336" s="214" t="s">
        <v>48</v>
      </c>
    </row>
    <row r="337" spans="1:29" s="141" customFormat="1" ht="30" customHeight="1" x14ac:dyDescent="0.25">
      <c r="A337" s="69" t="s">
        <v>56</v>
      </c>
      <c r="B337" s="69" t="s">
        <v>42</v>
      </c>
      <c r="C337" s="69" t="s">
        <v>388</v>
      </c>
      <c r="D337" s="67" t="s">
        <v>598</v>
      </c>
      <c r="E337" s="67" t="s">
        <v>599</v>
      </c>
      <c r="F337" s="67" t="s">
        <v>601</v>
      </c>
      <c r="G337" s="67" t="s">
        <v>599</v>
      </c>
      <c r="H337" s="220" t="s">
        <v>46</v>
      </c>
      <c r="I337" s="34">
        <v>0</v>
      </c>
      <c r="J337" s="518">
        <v>0</v>
      </c>
      <c r="K337" s="518">
        <v>0</v>
      </c>
      <c r="L337" s="518">
        <v>0</v>
      </c>
      <c r="M337" s="518" t="str">
        <v>Other</v>
      </c>
      <c r="N337" s="519" t="str">
        <v>Other</v>
      </c>
      <c r="O337" s="22">
        <v>0</v>
      </c>
      <c r="P337" s="145">
        <v>0</v>
      </c>
      <c r="Q337" s="145" t="s">
        <v>49</v>
      </c>
      <c r="R337" s="496" t="s">
        <v>47</v>
      </c>
      <c r="S337" s="73">
        <v>0</v>
      </c>
      <c r="T337" s="67">
        <v>0</v>
      </c>
      <c r="U337" s="67">
        <v>0</v>
      </c>
      <c r="V337" s="67">
        <v>0</v>
      </c>
      <c r="W337" s="214">
        <v>0</v>
      </c>
      <c r="X337" s="73">
        <v>0</v>
      </c>
      <c r="Y337" s="67">
        <v>0</v>
      </c>
      <c r="Z337" s="214">
        <v>0</v>
      </c>
      <c r="AA337" s="73">
        <v>0</v>
      </c>
      <c r="AB337" s="214">
        <v>0</v>
      </c>
      <c r="AC337" s="214" t="s">
        <v>48</v>
      </c>
    </row>
    <row r="338" spans="1:29" s="141" customFormat="1" ht="30" customHeight="1" x14ac:dyDescent="0.25">
      <c r="A338" s="69" t="s">
        <v>56</v>
      </c>
      <c r="B338" s="69" t="s">
        <v>42</v>
      </c>
      <c r="C338" s="69" t="s">
        <v>388</v>
      </c>
      <c r="D338" s="67" t="s">
        <v>602</v>
      </c>
      <c r="E338" s="67" t="s">
        <v>599</v>
      </c>
      <c r="F338" s="67" t="s">
        <v>603</v>
      </c>
      <c r="G338" s="67" t="s">
        <v>599</v>
      </c>
      <c r="H338" s="220" t="s">
        <v>46</v>
      </c>
      <c r="I338" s="34">
        <v>0</v>
      </c>
      <c r="J338" s="518">
        <v>0</v>
      </c>
      <c r="K338" s="518">
        <v>0</v>
      </c>
      <c r="L338" s="518">
        <v>0</v>
      </c>
      <c r="M338" s="518" t="str">
        <v>Other</v>
      </c>
      <c r="N338" s="519" t="str">
        <v>Other</v>
      </c>
      <c r="O338" s="22">
        <v>0</v>
      </c>
      <c r="P338" s="145">
        <v>0</v>
      </c>
      <c r="Q338" s="145" t="s">
        <v>49</v>
      </c>
      <c r="R338" s="496" t="s">
        <v>47</v>
      </c>
      <c r="S338" s="73">
        <v>0</v>
      </c>
      <c r="T338" s="67">
        <v>0</v>
      </c>
      <c r="U338" s="67">
        <v>0</v>
      </c>
      <c r="V338" s="67">
        <v>0</v>
      </c>
      <c r="W338" s="214">
        <v>0</v>
      </c>
      <c r="X338" s="73">
        <v>0</v>
      </c>
      <c r="Y338" s="67">
        <v>0</v>
      </c>
      <c r="Z338" s="214">
        <v>0</v>
      </c>
      <c r="AA338" s="73">
        <v>0</v>
      </c>
      <c r="AB338" s="214">
        <v>0</v>
      </c>
      <c r="AC338" s="214" t="s">
        <v>48</v>
      </c>
    </row>
    <row r="339" spans="1:29" s="141" customFormat="1" ht="30" customHeight="1" x14ac:dyDescent="0.25">
      <c r="A339" s="69" t="s">
        <v>56</v>
      </c>
      <c r="B339" s="69" t="s">
        <v>42</v>
      </c>
      <c r="C339" s="69" t="s">
        <v>388</v>
      </c>
      <c r="D339" s="67" t="s">
        <v>602</v>
      </c>
      <c r="E339" s="67" t="s">
        <v>599</v>
      </c>
      <c r="F339" s="67" t="s">
        <v>604</v>
      </c>
      <c r="G339" s="67" t="s">
        <v>599</v>
      </c>
      <c r="H339" s="220" t="s">
        <v>46</v>
      </c>
      <c r="I339" s="34">
        <v>0</v>
      </c>
      <c r="J339" s="518">
        <v>0</v>
      </c>
      <c r="K339" s="518">
        <v>0</v>
      </c>
      <c r="L339" s="518">
        <v>0</v>
      </c>
      <c r="M339" s="518" t="str">
        <v>Other</v>
      </c>
      <c r="N339" s="519" t="str">
        <v>Other</v>
      </c>
      <c r="O339" s="22">
        <v>0</v>
      </c>
      <c r="P339" s="145">
        <v>0</v>
      </c>
      <c r="Q339" s="145" t="s">
        <v>49</v>
      </c>
      <c r="R339" s="496" t="s">
        <v>47</v>
      </c>
      <c r="S339" s="73">
        <v>0</v>
      </c>
      <c r="T339" s="67">
        <v>0</v>
      </c>
      <c r="U339" s="67">
        <v>0</v>
      </c>
      <c r="V339" s="67">
        <v>0</v>
      </c>
      <c r="W339" s="214">
        <v>0</v>
      </c>
      <c r="X339" s="73">
        <v>0</v>
      </c>
      <c r="Y339" s="67">
        <v>0</v>
      </c>
      <c r="Z339" s="214">
        <v>0</v>
      </c>
      <c r="AA339" s="73">
        <v>0</v>
      </c>
      <c r="AB339" s="214">
        <v>0</v>
      </c>
      <c r="AC339" s="214" t="s">
        <v>48</v>
      </c>
    </row>
    <row r="340" spans="1:29" s="141" customFormat="1" ht="30" customHeight="1" x14ac:dyDescent="0.25">
      <c r="A340" s="69" t="s">
        <v>56</v>
      </c>
      <c r="B340" s="69" t="s">
        <v>42</v>
      </c>
      <c r="C340" s="69" t="s">
        <v>388</v>
      </c>
      <c r="D340" s="67" t="s">
        <v>605</v>
      </c>
      <c r="E340" s="67" t="s">
        <v>457</v>
      </c>
      <c r="F340" s="67" t="s">
        <v>606</v>
      </c>
      <c r="G340" s="67" t="s">
        <v>607</v>
      </c>
      <c r="H340" s="220" t="s">
        <v>46</v>
      </c>
      <c r="I340" s="34">
        <v>0</v>
      </c>
      <c r="J340" s="518">
        <v>0</v>
      </c>
      <c r="K340" s="518">
        <v>0</v>
      </c>
      <c r="L340" s="518">
        <v>0</v>
      </c>
      <c r="M340" s="518" t="str">
        <v>Other</v>
      </c>
      <c r="N340" s="519" t="str">
        <v>Other</v>
      </c>
      <c r="O340" s="22">
        <v>0</v>
      </c>
      <c r="P340" s="145">
        <v>0</v>
      </c>
      <c r="Q340" s="145" t="s">
        <v>49</v>
      </c>
      <c r="R340" s="496" t="s">
        <v>47</v>
      </c>
      <c r="S340" s="73">
        <v>0</v>
      </c>
      <c r="T340" s="67">
        <v>0</v>
      </c>
      <c r="U340" s="67">
        <v>0</v>
      </c>
      <c r="V340" s="67">
        <v>0</v>
      </c>
      <c r="W340" s="214">
        <v>0</v>
      </c>
      <c r="X340" s="73">
        <v>0</v>
      </c>
      <c r="Y340" s="67">
        <v>0</v>
      </c>
      <c r="Z340" s="214">
        <v>0</v>
      </c>
      <c r="AA340" s="73">
        <v>0</v>
      </c>
      <c r="AB340" s="214">
        <v>0</v>
      </c>
      <c r="AC340" s="214" t="s">
        <v>48</v>
      </c>
    </row>
    <row r="341" spans="1:29" s="141" customFormat="1" ht="30" customHeight="1" x14ac:dyDescent="0.25">
      <c r="A341" s="69" t="s">
        <v>56</v>
      </c>
      <c r="B341" s="69" t="s">
        <v>42</v>
      </c>
      <c r="C341" s="69" t="s">
        <v>388</v>
      </c>
      <c r="D341" s="67" t="s">
        <v>605</v>
      </c>
      <c r="E341" s="67" t="s">
        <v>457</v>
      </c>
      <c r="F341" s="67" t="s">
        <v>608</v>
      </c>
      <c r="G341" s="67" t="s">
        <v>457</v>
      </c>
      <c r="H341" s="220" t="s">
        <v>46</v>
      </c>
      <c r="I341" s="34">
        <v>0</v>
      </c>
      <c r="J341" s="518">
        <v>0</v>
      </c>
      <c r="K341" s="518">
        <v>0</v>
      </c>
      <c r="L341" s="518">
        <v>0</v>
      </c>
      <c r="M341" s="518" t="str">
        <v>Other</v>
      </c>
      <c r="N341" s="519" t="str">
        <v>Other</v>
      </c>
      <c r="O341" s="22">
        <v>0</v>
      </c>
      <c r="P341" s="145">
        <v>0</v>
      </c>
      <c r="Q341" s="145" t="s">
        <v>49</v>
      </c>
      <c r="R341" s="496" t="s">
        <v>47</v>
      </c>
      <c r="S341" s="73">
        <v>0</v>
      </c>
      <c r="T341" s="67">
        <v>0</v>
      </c>
      <c r="U341" s="67">
        <v>0</v>
      </c>
      <c r="V341" s="67">
        <v>0</v>
      </c>
      <c r="W341" s="214">
        <v>0</v>
      </c>
      <c r="X341" s="73">
        <v>0</v>
      </c>
      <c r="Y341" s="67">
        <v>0</v>
      </c>
      <c r="Z341" s="214">
        <v>0</v>
      </c>
      <c r="AA341" s="73">
        <v>0</v>
      </c>
      <c r="AB341" s="214">
        <v>0</v>
      </c>
      <c r="AC341" s="214" t="s">
        <v>48</v>
      </c>
    </row>
    <row r="342" spans="1:29" s="141" customFormat="1" ht="30" customHeight="1" x14ac:dyDescent="0.25">
      <c r="A342" s="69" t="s">
        <v>56</v>
      </c>
      <c r="B342" s="69" t="s">
        <v>42</v>
      </c>
      <c r="C342" s="69" t="s">
        <v>388</v>
      </c>
      <c r="D342" s="67" t="s">
        <v>605</v>
      </c>
      <c r="E342" s="67" t="s">
        <v>457</v>
      </c>
      <c r="F342" s="67" t="s">
        <v>609</v>
      </c>
      <c r="G342" s="67" t="s">
        <v>457</v>
      </c>
      <c r="H342" s="220" t="s">
        <v>46</v>
      </c>
      <c r="I342" s="34">
        <v>0</v>
      </c>
      <c r="J342" s="518">
        <v>0</v>
      </c>
      <c r="K342" s="518">
        <v>0</v>
      </c>
      <c r="L342" s="518">
        <v>0</v>
      </c>
      <c r="M342" s="518" t="str">
        <v>Other</v>
      </c>
      <c r="N342" s="519" t="str">
        <v>Other</v>
      </c>
      <c r="O342" s="22">
        <v>0</v>
      </c>
      <c r="P342" s="145">
        <v>0</v>
      </c>
      <c r="Q342" s="145" t="s">
        <v>49</v>
      </c>
      <c r="R342" s="496" t="s">
        <v>47</v>
      </c>
      <c r="S342" s="73">
        <v>0</v>
      </c>
      <c r="T342" s="67">
        <v>0</v>
      </c>
      <c r="U342" s="67">
        <v>0</v>
      </c>
      <c r="V342" s="67">
        <v>0</v>
      </c>
      <c r="W342" s="214">
        <v>0</v>
      </c>
      <c r="X342" s="73">
        <v>0</v>
      </c>
      <c r="Y342" s="67">
        <v>0</v>
      </c>
      <c r="Z342" s="214">
        <v>0</v>
      </c>
      <c r="AA342" s="73">
        <v>0</v>
      </c>
      <c r="AB342" s="214">
        <v>0</v>
      </c>
      <c r="AC342" s="214" t="s">
        <v>48</v>
      </c>
    </row>
    <row r="343" spans="1:29" s="141" customFormat="1" ht="30" customHeight="1" x14ac:dyDescent="0.25">
      <c r="A343" s="69" t="s">
        <v>56</v>
      </c>
      <c r="B343" s="69" t="s">
        <v>42</v>
      </c>
      <c r="C343" s="69" t="s">
        <v>388</v>
      </c>
      <c r="D343" s="67" t="s">
        <v>605</v>
      </c>
      <c r="E343" s="67" t="s">
        <v>457</v>
      </c>
      <c r="F343" s="67" t="s">
        <v>610</v>
      </c>
      <c r="G343" s="67" t="s">
        <v>611</v>
      </c>
      <c r="H343" s="220" t="s">
        <v>46</v>
      </c>
      <c r="I343" s="34">
        <v>0</v>
      </c>
      <c r="J343" s="518">
        <v>0</v>
      </c>
      <c r="K343" s="518">
        <v>0</v>
      </c>
      <c r="L343" s="518">
        <v>0</v>
      </c>
      <c r="M343" s="518" t="str">
        <v>Other</v>
      </c>
      <c r="N343" s="519" t="str">
        <v>Other</v>
      </c>
      <c r="O343" s="22">
        <v>0</v>
      </c>
      <c r="P343" s="145">
        <v>0</v>
      </c>
      <c r="Q343" s="145" t="s">
        <v>49</v>
      </c>
      <c r="R343" s="496" t="s">
        <v>47</v>
      </c>
      <c r="S343" s="73">
        <v>0</v>
      </c>
      <c r="T343" s="67">
        <v>0</v>
      </c>
      <c r="U343" s="67">
        <v>0</v>
      </c>
      <c r="V343" s="67">
        <v>0</v>
      </c>
      <c r="W343" s="214">
        <v>0</v>
      </c>
      <c r="X343" s="73">
        <v>0</v>
      </c>
      <c r="Y343" s="67">
        <v>0</v>
      </c>
      <c r="Z343" s="214">
        <v>0</v>
      </c>
      <c r="AA343" s="73">
        <v>0</v>
      </c>
      <c r="AB343" s="214">
        <v>0</v>
      </c>
      <c r="AC343" s="214" t="s">
        <v>48</v>
      </c>
    </row>
    <row r="344" spans="1:29" s="141" customFormat="1" ht="30" customHeight="1" x14ac:dyDescent="0.25">
      <c r="A344" s="69" t="s">
        <v>56</v>
      </c>
      <c r="B344" s="69" t="s">
        <v>42</v>
      </c>
      <c r="C344" s="69" t="s">
        <v>388</v>
      </c>
      <c r="D344" s="67" t="s">
        <v>605</v>
      </c>
      <c r="E344" s="67" t="s">
        <v>457</v>
      </c>
      <c r="F344" s="67" t="s">
        <v>612</v>
      </c>
      <c r="G344" s="67" t="s">
        <v>613</v>
      </c>
      <c r="H344" s="220" t="s">
        <v>46</v>
      </c>
      <c r="I344" s="34">
        <v>0</v>
      </c>
      <c r="J344" s="518">
        <v>0</v>
      </c>
      <c r="K344" s="518">
        <v>0</v>
      </c>
      <c r="L344" s="518">
        <v>0</v>
      </c>
      <c r="M344" s="518" t="str">
        <v>Other</v>
      </c>
      <c r="N344" s="519" t="str">
        <v>Other</v>
      </c>
      <c r="O344" s="22">
        <v>0</v>
      </c>
      <c r="P344" s="145">
        <v>0</v>
      </c>
      <c r="Q344" s="145" t="s">
        <v>49</v>
      </c>
      <c r="R344" s="496" t="s">
        <v>47</v>
      </c>
      <c r="S344" s="73">
        <v>0</v>
      </c>
      <c r="T344" s="67">
        <v>0</v>
      </c>
      <c r="U344" s="67">
        <v>0</v>
      </c>
      <c r="V344" s="67">
        <v>0</v>
      </c>
      <c r="W344" s="214">
        <v>0</v>
      </c>
      <c r="X344" s="73">
        <v>0</v>
      </c>
      <c r="Y344" s="67">
        <v>0</v>
      </c>
      <c r="Z344" s="214">
        <v>0</v>
      </c>
      <c r="AA344" s="73">
        <v>0</v>
      </c>
      <c r="AB344" s="214">
        <v>0</v>
      </c>
      <c r="AC344" s="214" t="s">
        <v>48</v>
      </c>
    </row>
    <row r="345" spans="1:29" s="141" customFormat="1" ht="30" customHeight="1" x14ac:dyDescent="0.25">
      <c r="A345" s="69" t="s">
        <v>56</v>
      </c>
      <c r="B345" s="69" t="s">
        <v>42</v>
      </c>
      <c r="C345" s="69" t="s">
        <v>388</v>
      </c>
      <c r="D345" s="67" t="s">
        <v>605</v>
      </c>
      <c r="E345" s="67" t="s">
        <v>457</v>
      </c>
      <c r="F345" s="67" t="s">
        <v>614</v>
      </c>
      <c r="G345" s="67" t="s">
        <v>457</v>
      </c>
      <c r="H345" s="220" t="s">
        <v>46</v>
      </c>
      <c r="I345" s="34">
        <v>0</v>
      </c>
      <c r="J345" s="518">
        <v>0</v>
      </c>
      <c r="K345" s="518">
        <v>0</v>
      </c>
      <c r="L345" s="518">
        <v>0</v>
      </c>
      <c r="M345" s="518" t="str">
        <v>Other</v>
      </c>
      <c r="N345" s="519" t="str">
        <v>Other</v>
      </c>
      <c r="O345" s="22">
        <v>0</v>
      </c>
      <c r="P345" s="145">
        <v>0</v>
      </c>
      <c r="Q345" s="145" t="s">
        <v>49</v>
      </c>
      <c r="R345" s="496" t="s">
        <v>47</v>
      </c>
      <c r="S345" s="73">
        <v>0</v>
      </c>
      <c r="T345" s="67">
        <v>0</v>
      </c>
      <c r="U345" s="67">
        <v>0</v>
      </c>
      <c r="V345" s="67">
        <v>0</v>
      </c>
      <c r="W345" s="214">
        <v>0</v>
      </c>
      <c r="X345" s="73">
        <v>0</v>
      </c>
      <c r="Y345" s="67">
        <v>0</v>
      </c>
      <c r="Z345" s="214">
        <v>0</v>
      </c>
      <c r="AA345" s="73">
        <v>0</v>
      </c>
      <c r="AB345" s="214">
        <v>0</v>
      </c>
      <c r="AC345" s="214" t="s">
        <v>48</v>
      </c>
    </row>
    <row r="346" spans="1:29" s="141" customFormat="1" ht="30" customHeight="1" x14ac:dyDescent="0.25">
      <c r="A346" s="69" t="s">
        <v>56</v>
      </c>
      <c r="B346" s="69" t="s">
        <v>42</v>
      </c>
      <c r="C346" s="69" t="s">
        <v>388</v>
      </c>
      <c r="D346" s="67" t="s">
        <v>449</v>
      </c>
      <c r="E346" s="67" t="s">
        <v>450</v>
      </c>
      <c r="F346" s="67" t="s">
        <v>615</v>
      </c>
      <c r="G346" s="67" t="s">
        <v>567</v>
      </c>
      <c r="H346" s="220" t="s">
        <v>46</v>
      </c>
      <c r="I346" s="34">
        <v>0</v>
      </c>
      <c r="J346" s="518">
        <v>0</v>
      </c>
      <c r="K346" s="518">
        <v>0</v>
      </c>
      <c r="L346" s="518">
        <v>0</v>
      </c>
      <c r="M346" s="518" t="str">
        <v>Other</v>
      </c>
      <c r="N346" s="519" t="str">
        <v>Other</v>
      </c>
      <c r="O346" s="22">
        <v>0</v>
      </c>
      <c r="P346" s="145">
        <v>0</v>
      </c>
      <c r="Q346" s="145" t="s">
        <v>49</v>
      </c>
      <c r="R346" s="496" t="s">
        <v>47</v>
      </c>
      <c r="S346" s="73">
        <v>0</v>
      </c>
      <c r="T346" s="67">
        <v>0</v>
      </c>
      <c r="U346" s="67">
        <v>0</v>
      </c>
      <c r="V346" s="67">
        <v>0</v>
      </c>
      <c r="W346" s="214">
        <v>0</v>
      </c>
      <c r="X346" s="73">
        <v>0</v>
      </c>
      <c r="Y346" s="67">
        <v>0</v>
      </c>
      <c r="Z346" s="214">
        <v>0</v>
      </c>
      <c r="AA346" s="73">
        <v>0</v>
      </c>
      <c r="AB346" s="214">
        <v>0</v>
      </c>
      <c r="AC346" s="214" t="s">
        <v>48</v>
      </c>
    </row>
    <row r="347" spans="1:29" s="141" customFormat="1" ht="30" customHeight="1" x14ac:dyDescent="0.25">
      <c r="A347" s="69" t="s">
        <v>56</v>
      </c>
      <c r="B347" s="69" t="s">
        <v>42</v>
      </c>
      <c r="C347" s="69" t="s">
        <v>388</v>
      </c>
      <c r="D347" s="67" t="s">
        <v>449</v>
      </c>
      <c r="E347" s="67" t="s">
        <v>450</v>
      </c>
      <c r="F347" s="67" t="s">
        <v>616</v>
      </c>
      <c r="G347" s="67" t="s">
        <v>567</v>
      </c>
      <c r="H347" s="220" t="s">
        <v>46</v>
      </c>
      <c r="I347" s="34">
        <v>0</v>
      </c>
      <c r="J347" s="518">
        <v>0</v>
      </c>
      <c r="K347" s="518">
        <v>0</v>
      </c>
      <c r="L347" s="518">
        <v>0</v>
      </c>
      <c r="M347" s="518" t="str">
        <v>Other</v>
      </c>
      <c r="N347" s="519" t="str">
        <v>Other</v>
      </c>
      <c r="O347" s="22">
        <v>0</v>
      </c>
      <c r="P347" s="145">
        <v>0</v>
      </c>
      <c r="Q347" s="145" t="s">
        <v>49</v>
      </c>
      <c r="R347" s="496" t="s">
        <v>47</v>
      </c>
      <c r="S347" s="73">
        <v>0</v>
      </c>
      <c r="T347" s="67">
        <v>0</v>
      </c>
      <c r="U347" s="67">
        <v>0</v>
      </c>
      <c r="V347" s="67">
        <v>0</v>
      </c>
      <c r="W347" s="214">
        <v>0</v>
      </c>
      <c r="X347" s="73">
        <v>0</v>
      </c>
      <c r="Y347" s="67">
        <v>0</v>
      </c>
      <c r="Z347" s="214">
        <v>0</v>
      </c>
      <c r="AA347" s="73">
        <v>0</v>
      </c>
      <c r="AB347" s="214">
        <v>0</v>
      </c>
      <c r="AC347" s="214" t="s">
        <v>48</v>
      </c>
    </row>
    <row r="348" spans="1:29" s="141" customFormat="1" ht="30" customHeight="1" x14ac:dyDescent="0.25">
      <c r="A348" s="69" t="s">
        <v>56</v>
      </c>
      <c r="B348" s="69" t="s">
        <v>42</v>
      </c>
      <c r="C348" s="69" t="s">
        <v>388</v>
      </c>
      <c r="D348" s="67" t="s">
        <v>618</v>
      </c>
      <c r="E348" s="67" t="s">
        <v>457</v>
      </c>
      <c r="F348" s="67" t="s">
        <v>619</v>
      </c>
      <c r="G348" s="67" t="s">
        <v>457</v>
      </c>
      <c r="H348" s="220" t="s">
        <v>46</v>
      </c>
      <c r="I348" s="34">
        <v>0</v>
      </c>
      <c r="J348" s="518">
        <v>0</v>
      </c>
      <c r="K348" s="518">
        <v>0</v>
      </c>
      <c r="L348" s="518">
        <v>0</v>
      </c>
      <c r="M348" s="518" t="str">
        <v>Other</v>
      </c>
      <c r="N348" s="519" t="str">
        <v>Other</v>
      </c>
      <c r="O348" s="22" t="s">
        <v>48</v>
      </c>
      <c r="P348" s="145" t="s">
        <v>48</v>
      </c>
      <c r="Q348" s="145" t="s">
        <v>49</v>
      </c>
      <c r="R348" s="496" t="s">
        <v>47</v>
      </c>
      <c r="S348" s="73">
        <v>0</v>
      </c>
      <c r="T348" s="67">
        <v>0</v>
      </c>
      <c r="U348" s="67">
        <v>0</v>
      </c>
      <c r="V348" s="67">
        <v>0</v>
      </c>
      <c r="W348" s="214">
        <v>0</v>
      </c>
      <c r="X348" s="73">
        <v>0</v>
      </c>
      <c r="Y348" s="67">
        <v>0</v>
      </c>
      <c r="Z348" s="214">
        <v>0</v>
      </c>
      <c r="AA348" s="73">
        <v>0</v>
      </c>
      <c r="AB348" s="214">
        <v>0</v>
      </c>
      <c r="AC348" s="214" t="s">
        <v>48</v>
      </c>
    </row>
    <row r="349" spans="1:29" s="141" customFormat="1" ht="30" customHeight="1" x14ac:dyDescent="0.25">
      <c r="A349" s="69" t="s">
        <v>56</v>
      </c>
      <c r="B349" s="69" t="s">
        <v>42</v>
      </c>
      <c r="C349" s="69" t="s">
        <v>388</v>
      </c>
      <c r="D349" s="67" t="s">
        <v>618</v>
      </c>
      <c r="E349" s="67" t="s">
        <v>457</v>
      </c>
      <c r="F349" s="67" t="s">
        <v>620</v>
      </c>
      <c r="G349" s="67" t="s">
        <v>613</v>
      </c>
      <c r="H349" s="220" t="s">
        <v>46</v>
      </c>
      <c r="I349" s="34">
        <v>0</v>
      </c>
      <c r="J349" s="518">
        <v>0</v>
      </c>
      <c r="K349" s="518">
        <v>0</v>
      </c>
      <c r="L349" s="518">
        <v>0</v>
      </c>
      <c r="M349" s="518" t="str">
        <v>Other</v>
      </c>
      <c r="N349" s="519" t="str">
        <v>Other</v>
      </c>
      <c r="O349" s="22">
        <v>0</v>
      </c>
      <c r="P349" s="145">
        <v>0</v>
      </c>
      <c r="Q349" s="145" t="s">
        <v>49</v>
      </c>
      <c r="R349" s="496" t="s">
        <v>47</v>
      </c>
      <c r="S349" s="73">
        <v>0</v>
      </c>
      <c r="T349" s="67">
        <v>0</v>
      </c>
      <c r="U349" s="67">
        <v>0</v>
      </c>
      <c r="V349" s="67">
        <v>0</v>
      </c>
      <c r="W349" s="214">
        <v>0</v>
      </c>
      <c r="X349" s="73">
        <v>0</v>
      </c>
      <c r="Y349" s="67">
        <v>0</v>
      </c>
      <c r="Z349" s="214">
        <v>0</v>
      </c>
      <c r="AA349" s="73">
        <v>0</v>
      </c>
      <c r="AB349" s="214">
        <v>0</v>
      </c>
      <c r="AC349" s="214" t="s">
        <v>48</v>
      </c>
    </row>
    <row r="350" spans="1:29" s="141" customFormat="1" ht="30" customHeight="1" x14ac:dyDescent="0.25">
      <c r="A350" s="69" t="s">
        <v>56</v>
      </c>
      <c r="B350" s="69" t="s">
        <v>42</v>
      </c>
      <c r="C350" s="69" t="s">
        <v>388</v>
      </c>
      <c r="D350" s="67" t="s">
        <v>618</v>
      </c>
      <c r="E350" s="67" t="s">
        <v>457</v>
      </c>
      <c r="F350" s="67" t="s">
        <v>621</v>
      </c>
      <c r="G350" s="67" t="s">
        <v>457</v>
      </c>
      <c r="H350" s="220" t="s">
        <v>46</v>
      </c>
      <c r="I350" s="34">
        <v>0</v>
      </c>
      <c r="J350" s="518">
        <v>0</v>
      </c>
      <c r="K350" s="518">
        <v>0</v>
      </c>
      <c r="L350" s="518">
        <v>0</v>
      </c>
      <c r="M350" s="518" t="str">
        <v>Other</v>
      </c>
      <c r="N350" s="519" t="str">
        <v>Other</v>
      </c>
      <c r="O350" s="22">
        <v>0</v>
      </c>
      <c r="P350" s="145">
        <v>0</v>
      </c>
      <c r="Q350" s="145" t="s">
        <v>49</v>
      </c>
      <c r="R350" s="496" t="s">
        <v>47</v>
      </c>
      <c r="S350" s="73">
        <v>0</v>
      </c>
      <c r="T350" s="67">
        <v>0</v>
      </c>
      <c r="U350" s="67">
        <v>0</v>
      </c>
      <c r="V350" s="67">
        <v>0</v>
      </c>
      <c r="W350" s="214">
        <v>0</v>
      </c>
      <c r="X350" s="73">
        <v>0</v>
      </c>
      <c r="Y350" s="67">
        <v>0</v>
      </c>
      <c r="Z350" s="214">
        <v>0</v>
      </c>
      <c r="AA350" s="73">
        <v>0</v>
      </c>
      <c r="AB350" s="214">
        <v>0</v>
      </c>
      <c r="AC350" s="214" t="s">
        <v>48</v>
      </c>
    </row>
    <row r="351" spans="1:29" s="141" customFormat="1" ht="30" customHeight="1" x14ac:dyDescent="0.25">
      <c r="A351" s="69" t="s">
        <v>56</v>
      </c>
      <c r="B351" s="69" t="s">
        <v>42</v>
      </c>
      <c r="C351" s="69" t="s">
        <v>388</v>
      </c>
      <c r="D351" s="67" t="s">
        <v>618</v>
      </c>
      <c r="E351" s="67" t="s">
        <v>457</v>
      </c>
      <c r="F351" s="67" t="s">
        <v>622</v>
      </c>
      <c r="G351" s="67" t="s">
        <v>623</v>
      </c>
      <c r="H351" s="220" t="s">
        <v>46</v>
      </c>
      <c r="I351" s="34">
        <v>0</v>
      </c>
      <c r="J351" s="518">
        <v>0</v>
      </c>
      <c r="K351" s="518">
        <v>0</v>
      </c>
      <c r="L351" s="518">
        <v>0</v>
      </c>
      <c r="M351" s="518" t="str">
        <v>Other</v>
      </c>
      <c r="N351" s="519" t="str">
        <v>Other</v>
      </c>
      <c r="O351" s="22">
        <v>0</v>
      </c>
      <c r="P351" s="145">
        <v>0</v>
      </c>
      <c r="Q351" s="145" t="s">
        <v>49</v>
      </c>
      <c r="R351" s="496" t="s">
        <v>47</v>
      </c>
      <c r="S351" s="73">
        <v>0</v>
      </c>
      <c r="T351" s="67">
        <v>0</v>
      </c>
      <c r="U351" s="67">
        <v>0</v>
      </c>
      <c r="V351" s="67">
        <v>0</v>
      </c>
      <c r="W351" s="214">
        <v>0</v>
      </c>
      <c r="X351" s="73">
        <v>0</v>
      </c>
      <c r="Y351" s="67">
        <v>0</v>
      </c>
      <c r="Z351" s="214">
        <v>0</v>
      </c>
      <c r="AA351" s="73">
        <v>0</v>
      </c>
      <c r="AB351" s="214">
        <v>0</v>
      </c>
      <c r="AC351" s="214" t="s">
        <v>48</v>
      </c>
    </row>
    <row r="352" spans="1:29" s="141" customFormat="1" ht="30" customHeight="1" x14ac:dyDescent="0.25">
      <c r="A352" s="69" t="s">
        <v>56</v>
      </c>
      <c r="B352" s="69" t="s">
        <v>42</v>
      </c>
      <c r="C352" s="69" t="s">
        <v>388</v>
      </c>
      <c r="D352" s="67" t="s">
        <v>618</v>
      </c>
      <c r="E352" s="67" t="s">
        <v>457</v>
      </c>
      <c r="F352" s="67" t="s">
        <v>624</v>
      </c>
      <c r="G352" s="67" t="s">
        <v>623</v>
      </c>
      <c r="H352" s="220" t="s">
        <v>46</v>
      </c>
      <c r="I352" s="34">
        <v>0</v>
      </c>
      <c r="J352" s="518">
        <v>0</v>
      </c>
      <c r="K352" s="518">
        <v>0</v>
      </c>
      <c r="L352" s="518">
        <v>0</v>
      </c>
      <c r="M352" s="518" t="str">
        <v>Other</v>
      </c>
      <c r="N352" s="519" t="str">
        <v>Other</v>
      </c>
      <c r="O352" s="22">
        <v>0</v>
      </c>
      <c r="P352" s="145">
        <v>0</v>
      </c>
      <c r="Q352" s="145" t="s">
        <v>49</v>
      </c>
      <c r="R352" s="496" t="s">
        <v>47</v>
      </c>
      <c r="S352" s="73">
        <v>0</v>
      </c>
      <c r="T352" s="67">
        <v>0</v>
      </c>
      <c r="U352" s="67">
        <v>0</v>
      </c>
      <c r="V352" s="67">
        <v>0</v>
      </c>
      <c r="W352" s="214">
        <v>0</v>
      </c>
      <c r="X352" s="73">
        <v>0</v>
      </c>
      <c r="Y352" s="67">
        <v>0</v>
      </c>
      <c r="Z352" s="214">
        <v>0</v>
      </c>
      <c r="AA352" s="73">
        <v>0</v>
      </c>
      <c r="AB352" s="214">
        <v>0</v>
      </c>
      <c r="AC352" s="214" t="s">
        <v>48</v>
      </c>
    </row>
    <row r="353" spans="1:29" s="141" customFormat="1" ht="30" customHeight="1" x14ac:dyDescent="0.25">
      <c r="A353" s="69" t="s">
        <v>56</v>
      </c>
      <c r="B353" s="69" t="s">
        <v>42</v>
      </c>
      <c r="C353" s="69" t="s">
        <v>388</v>
      </c>
      <c r="D353" s="67" t="s">
        <v>625</v>
      </c>
      <c r="E353" s="67" t="s">
        <v>599</v>
      </c>
      <c r="F353" s="67" t="s">
        <v>626</v>
      </c>
      <c r="G353" s="67" t="s">
        <v>599</v>
      </c>
      <c r="H353" s="220" t="s">
        <v>46</v>
      </c>
      <c r="I353" s="34">
        <v>0</v>
      </c>
      <c r="J353" s="518">
        <v>0</v>
      </c>
      <c r="K353" s="518">
        <v>0</v>
      </c>
      <c r="L353" s="518">
        <v>0</v>
      </c>
      <c r="M353" s="518" t="str">
        <v>Other</v>
      </c>
      <c r="N353" s="519" t="str">
        <v>Other</v>
      </c>
      <c r="O353" s="22">
        <v>0</v>
      </c>
      <c r="P353" s="145">
        <v>0</v>
      </c>
      <c r="Q353" s="145" t="s">
        <v>49</v>
      </c>
      <c r="R353" s="496" t="s">
        <v>47</v>
      </c>
      <c r="S353" s="73">
        <v>0</v>
      </c>
      <c r="T353" s="67">
        <v>0</v>
      </c>
      <c r="U353" s="67">
        <v>0</v>
      </c>
      <c r="V353" s="67">
        <v>0</v>
      </c>
      <c r="W353" s="214">
        <v>0</v>
      </c>
      <c r="X353" s="73">
        <v>0</v>
      </c>
      <c r="Y353" s="67">
        <v>0</v>
      </c>
      <c r="Z353" s="214">
        <v>0</v>
      </c>
      <c r="AA353" s="73">
        <v>0</v>
      </c>
      <c r="AB353" s="214">
        <v>0</v>
      </c>
      <c r="AC353" s="214" t="s">
        <v>48</v>
      </c>
    </row>
    <row r="354" spans="1:29" s="141" customFormat="1" ht="30" customHeight="1" x14ac:dyDescent="0.25">
      <c r="A354" s="69" t="s">
        <v>56</v>
      </c>
      <c r="B354" s="69" t="s">
        <v>42</v>
      </c>
      <c r="C354" s="69" t="s">
        <v>388</v>
      </c>
      <c r="D354" s="67" t="s">
        <v>627</v>
      </c>
      <c r="E354" s="67" t="s">
        <v>628</v>
      </c>
      <c r="F354" s="67" t="s">
        <v>629</v>
      </c>
      <c r="G354" s="67" t="s">
        <v>628</v>
      </c>
      <c r="H354" s="220" t="s">
        <v>46</v>
      </c>
      <c r="I354" s="34">
        <v>0</v>
      </c>
      <c r="J354" s="518">
        <v>0</v>
      </c>
      <c r="K354" s="518">
        <v>0</v>
      </c>
      <c r="L354" s="518">
        <v>0</v>
      </c>
      <c r="M354" s="518" t="str">
        <v>Other</v>
      </c>
      <c r="N354" s="519" t="str">
        <v>Other</v>
      </c>
      <c r="O354" s="22">
        <v>0</v>
      </c>
      <c r="P354" s="145">
        <v>0</v>
      </c>
      <c r="Q354" s="145" t="s">
        <v>49</v>
      </c>
      <c r="R354" s="496" t="s">
        <v>47</v>
      </c>
      <c r="S354" s="73">
        <v>0</v>
      </c>
      <c r="T354" s="67">
        <v>0</v>
      </c>
      <c r="U354" s="67">
        <v>0</v>
      </c>
      <c r="V354" s="67">
        <v>0</v>
      </c>
      <c r="W354" s="214">
        <v>0</v>
      </c>
      <c r="X354" s="73">
        <v>0</v>
      </c>
      <c r="Y354" s="67">
        <v>0</v>
      </c>
      <c r="Z354" s="214">
        <v>0</v>
      </c>
      <c r="AA354" s="73">
        <v>0</v>
      </c>
      <c r="AB354" s="214">
        <v>0</v>
      </c>
      <c r="AC354" s="214" t="s">
        <v>48</v>
      </c>
    </row>
    <row r="355" spans="1:29" s="141" customFormat="1" ht="30" customHeight="1" x14ac:dyDescent="0.25">
      <c r="A355" s="69" t="s">
        <v>56</v>
      </c>
      <c r="B355" s="69" t="s">
        <v>42</v>
      </c>
      <c r="C355" s="69" t="s">
        <v>388</v>
      </c>
      <c r="D355" s="67" t="s">
        <v>627</v>
      </c>
      <c r="E355" s="67" t="s">
        <v>628</v>
      </c>
      <c r="F355" s="67" t="s">
        <v>630</v>
      </c>
      <c r="G355" s="67" t="s">
        <v>628</v>
      </c>
      <c r="H355" s="220" t="s">
        <v>46</v>
      </c>
      <c r="I355" s="34">
        <v>0</v>
      </c>
      <c r="J355" s="518">
        <v>0</v>
      </c>
      <c r="K355" s="518">
        <v>0</v>
      </c>
      <c r="L355" s="518">
        <v>0</v>
      </c>
      <c r="M355" s="518" t="str">
        <v>Other</v>
      </c>
      <c r="N355" s="519" t="str">
        <v>Other</v>
      </c>
      <c r="O355" s="22">
        <v>0</v>
      </c>
      <c r="P355" s="145">
        <v>0</v>
      </c>
      <c r="Q355" s="145" t="s">
        <v>49</v>
      </c>
      <c r="R355" s="496" t="s">
        <v>47</v>
      </c>
      <c r="S355" s="73">
        <v>0</v>
      </c>
      <c r="T355" s="67">
        <v>0</v>
      </c>
      <c r="U355" s="67">
        <v>0</v>
      </c>
      <c r="V355" s="67">
        <v>0</v>
      </c>
      <c r="W355" s="214">
        <v>0</v>
      </c>
      <c r="X355" s="73">
        <v>0</v>
      </c>
      <c r="Y355" s="67">
        <v>0</v>
      </c>
      <c r="Z355" s="214">
        <v>0</v>
      </c>
      <c r="AA355" s="73">
        <v>0</v>
      </c>
      <c r="AB355" s="214">
        <v>0</v>
      </c>
      <c r="AC355" s="214" t="s">
        <v>48</v>
      </c>
    </row>
    <row r="356" spans="1:29" s="141" customFormat="1" ht="30" customHeight="1" x14ac:dyDescent="0.25">
      <c r="A356" s="69" t="s">
        <v>56</v>
      </c>
      <c r="B356" s="69" t="s">
        <v>42</v>
      </c>
      <c r="C356" s="69" t="s">
        <v>388</v>
      </c>
      <c r="D356" s="67" t="s">
        <v>627</v>
      </c>
      <c r="E356" s="67" t="s">
        <v>628</v>
      </c>
      <c r="F356" s="67" t="s">
        <v>631</v>
      </c>
      <c r="G356" s="67" t="s">
        <v>632</v>
      </c>
      <c r="H356" s="220" t="s">
        <v>46</v>
      </c>
      <c r="I356" s="34">
        <v>0</v>
      </c>
      <c r="J356" s="518">
        <v>0</v>
      </c>
      <c r="K356" s="518">
        <v>0</v>
      </c>
      <c r="L356" s="518">
        <v>0</v>
      </c>
      <c r="M356" s="518" t="str">
        <v>Other</v>
      </c>
      <c r="N356" s="519" t="str">
        <v>Other</v>
      </c>
      <c r="O356" s="22">
        <v>0</v>
      </c>
      <c r="P356" s="145">
        <v>0</v>
      </c>
      <c r="Q356" s="145" t="s">
        <v>49</v>
      </c>
      <c r="R356" s="496" t="s">
        <v>47</v>
      </c>
      <c r="S356" s="73">
        <v>0</v>
      </c>
      <c r="T356" s="67">
        <v>0</v>
      </c>
      <c r="U356" s="67">
        <v>0</v>
      </c>
      <c r="V356" s="67">
        <v>0</v>
      </c>
      <c r="W356" s="214">
        <v>0</v>
      </c>
      <c r="X356" s="73">
        <v>0</v>
      </c>
      <c r="Y356" s="67">
        <v>0</v>
      </c>
      <c r="Z356" s="214">
        <v>0</v>
      </c>
      <c r="AA356" s="73">
        <v>0</v>
      </c>
      <c r="AB356" s="214">
        <v>0</v>
      </c>
      <c r="AC356" s="214" t="s">
        <v>48</v>
      </c>
    </row>
    <row r="357" spans="1:29" s="141" customFormat="1" ht="30" customHeight="1" x14ac:dyDescent="0.25">
      <c r="A357" s="69" t="s">
        <v>56</v>
      </c>
      <c r="B357" s="69" t="s">
        <v>42</v>
      </c>
      <c r="C357" s="69" t="s">
        <v>388</v>
      </c>
      <c r="D357" s="67" t="s">
        <v>633</v>
      </c>
      <c r="E357" s="67" t="s">
        <v>634</v>
      </c>
      <c r="F357" s="67" t="s">
        <v>635</v>
      </c>
      <c r="G357" s="67" t="s">
        <v>634</v>
      </c>
      <c r="H357" s="220" t="s">
        <v>46</v>
      </c>
      <c r="I357" s="34">
        <v>0</v>
      </c>
      <c r="J357" s="518">
        <v>0</v>
      </c>
      <c r="K357" s="518">
        <v>0</v>
      </c>
      <c r="L357" s="518">
        <v>0</v>
      </c>
      <c r="M357" s="518" t="str">
        <v>Other</v>
      </c>
      <c r="N357" s="519" t="str">
        <v>Other</v>
      </c>
      <c r="O357" s="22">
        <v>0</v>
      </c>
      <c r="P357" s="145">
        <v>0</v>
      </c>
      <c r="Q357" s="145" t="s">
        <v>49</v>
      </c>
      <c r="R357" s="496" t="s">
        <v>47</v>
      </c>
      <c r="S357" s="73">
        <v>0</v>
      </c>
      <c r="T357" s="67">
        <v>0</v>
      </c>
      <c r="U357" s="67">
        <v>0</v>
      </c>
      <c r="V357" s="67">
        <v>0</v>
      </c>
      <c r="W357" s="214">
        <v>0</v>
      </c>
      <c r="X357" s="73">
        <v>0</v>
      </c>
      <c r="Y357" s="67">
        <v>0</v>
      </c>
      <c r="Z357" s="214">
        <v>0</v>
      </c>
      <c r="AA357" s="73">
        <v>0</v>
      </c>
      <c r="AB357" s="214">
        <v>0</v>
      </c>
      <c r="AC357" s="214" t="s">
        <v>48</v>
      </c>
    </row>
    <row r="358" spans="1:29" s="141" customFormat="1" ht="30" customHeight="1" x14ac:dyDescent="0.25">
      <c r="A358" s="69" t="s">
        <v>56</v>
      </c>
      <c r="B358" s="69" t="s">
        <v>42</v>
      </c>
      <c r="C358" s="69" t="s">
        <v>388</v>
      </c>
      <c r="D358" s="67" t="s">
        <v>633</v>
      </c>
      <c r="E358" s="67" t="s">
        <v>634</v>
      </c>
      <c r="F358" s="67" t="s">
        <v>636</v>
      </c>
      <c r="G358" s="67" t="s">
        <v>634</v>
      </c>
      <c r="H358" s="220" t="s">
        <v>46</v>
      </c>
      <c r="I358" s="34">
        <v>0</v>
      </c>
      <c r="J358" s="518">
        <v>0</v>
      </c>
      <c r="K358" s="518">
        <v>0</v>
      </c>
      <c r="L358" s="518">
        <v>0</v>
      </c>
      <c r="M358" s="518" t="str">
        <v>Other</v>
      </c>
      <c r="N358" s="519" t="str">
        <v>Other</v>
      </c>
      <c r="O358" s="22">
        <v>0</v>
      </c>
      <c r="P358" s="145">
        <v>0</v>
      </c>
      <c r="Q358" s="145" t="s">
        <v>49</v>
      </c>
      <c r="R358" s="496" t="s">
        <v>47</v>
      </c>
      <c r="S358" s="73">
        <v>0</v>
      </c>
      <c r="T358" s="67">
        <v>0</v>
      </c>
      <c r="U358" s="67">
        <v>0</v>
      </c>
      <c r="V358" s="67">
        <v>0</v>
      </c>
      <c r="W358" s="214">
        <v>0</v>
      </c>
      <c r="X358" s="73">
        <v>0</v>
      </c>
      <c r="Y358" s="67">
        <v>0</v>
      </c>
      <c r="Z358" s="214">
        <v>0</v>
      </c>
      <c r="AA358" s="73">
        <v>0</v>
      </c>
      <c r="AB358" s="214">
        <v>0</v>
      </c>
      <c r="AC358" s="214" t="s">
        <v>48</v>
      </c>
    </row>
    <row r="359" spans="1:29" s="141" customFormat="1" ht="30" customHeight="1" x14ac:dyDescent="0.25">
      <c r="A359" s="69" t="s">
        <v>56</v>
      </c>
      <c r="B359" s="69" t="s">
        <v>42</v>
      </c>
      <c r="C359" s="69" t="s">
        <v>388</v>
      </c>
      <c r="D359" s="67" t="s">
        <v>633</v>
      </c>
      <c r="E359" s="67" t="s">
        <v>634</v>
      </c>
      <c r="F359" s="67" t="s">
        <v>637</v>
      </c>
      <c r="G359" s="67" t="s">
        <v>638</v>
      </c>
      <c r="H359" s="220" t="s">
        <v>617</v>
      </c>
      <c r="I359" s="34">
        <v>0</v>
      </c>
      <c r="J359" s="518">
        <v>0</v>
      </c>
      <c r="K359" s="518">
        <v>0</v>
      </c>
      <c r="L359" s="518">
        <v>0</v>
      </c>
      <c r="M359" s="518" t="str">
        <v>Other</v>
      </c>
      <c r="N359" s="519" t="str">
        <v>Other</v>
      </c>
      <c r="O359" s="22">
        <v>0</v>
      </c>
      <c r="P359" s="145">
        <v>0</v>
      </c>
      <c r="Q359" s="145" t="s">
        <v>49</v>
      </c>
      <c r="R359" s="496" t="s">
        <v>47</v>
      </c>
      <c r="S359" s="73">
        <v>0</v>
      </c>
      <c r="T359" s="67">
        <v>0</v>
      </c>
      <c r="U359" s="67">
        <v>0</v>
      </c>
      <c r="V359" s="67">
        <v>0</v>
      </c>
      <c r="W359" s="214">
        <v>0</v>
      </c>
      <c r="X359" s="73">
        <v>0</v>
      </c>
      <c r="Y359" s="67">
        <v>0</v>
      </c>
      <c r="Z359" s="214">
        <v>0</v>
      </c>
      <c r="AA359" s="73">
        <v>0</v>
      </c>
      <c r="AB359" s="214">
        <v>0</v>
      </c>
      <c r="AC359" s="214" t="s">
        <v>48</v>
      </c>
    </row>
    <row r="360" spans="1:29" s="141" customFormat="1" ht="30" customHeight="1" x14ac:dyDescent="0.25">
      <c r="A360" s="69" t="s">
        <v>56</v>
      </c>
      <c r="B360" s="69" t="s">
        <v>42</v>
      </c>
      <c r="C360" s="69" t="s">
        <v>388</v>
      </c>
      <c r="D360" s="67" t="s">
        <v>633</v>
      </c>
      <c r="E360" s="67" t="s">
        <v>634</v>
      </c>
      <c r="F360" s="67" t="s">
        <v>639</v>
      </c>
      <c r="G360" s="67" t="s">
        <v>634</v>
      </c>
      <c r="H360" s="220" t="s">
        <v>617</v>
      </c>
      <c r="I360" s="34">
        <v>0</v>
      </c>
      <c r="J360" s="518">
        <v>0</v>
      </c>
      <c r="K360" s="518">
        <v>0</v>
      </c>
      <c r="L360" s="518">
        <v>0</v>
      </c>
      <c r="M360" s="518" t="str">
        <v>Other</v>
      </c>
      <c r="N360" s="519" t="str">
        <v>Other</v>
      </c>
      <c r="O360" s="22">
        <v>0</v>
      </c>
      <c r="P360" s="145">
        <v>0</v>
      </c>
      <c r="Q360" s="145" t="s">
        <v>49</v>
      </c>
      <c r="R360" s="496" t="s">
        <v>47</v>
      </c>
      <c r="S360" s="73">
        <v>0</v>
      </c>
      <c r="T360" s="67">
        <v>0</v>
      </c>
      <c r="U360" s="67">
        <v>0</v>
      </c>
      <c r="V360" s="67">
        <v>0</v>
      </c>
      <c r="W360" s="214">
        <v>0</v>
      </c>
      <c r="X360" s="73">
        <v>0</v>
      </c>
      <c r="Y360" s="67">
        <v>0</v>
      </c>
      <c r="Z360" s="214">
        <v>0</v>
      </c>
      <c r="AA360" s="73">
        <v>0</v>
      </c>
      <c r="AB360" s="214">
        <v>0</v>
      </c>
      <c r="AC360" s="214" t="s">
        <v>48</v>
      </c>
    </row>
    <row r="361" spans="1:29" s="141" customFormat="1" ht="30" customHeight="1" x14ac:dyDescent="0.25">
      <c r="A361" s="69" t="s">
        <v>56</v>
      </c>
      <c r="B361" s="69" t="s">
        <v>42</v>
      </c>
      <c r="C361" s="69" t="s">
        <v>388</v>
      </c>
      <c r="D361" s="67" t="s">
        <v>640</v>
      </c>
      <c r="E361" s="67" t="s">
        <v>439</v>
      </c>
      <c r="F361" s="67" t="s">
        <v>641</v>
      </c>
      <c r="G361" s="67" t="s">
        <v>439</v>
      </c>
      <c r="H361" s="220" t="s">
        <v>46</v>
      </c>
      <c r="I361" s="34">
        <v>0</v>
      </c>
      <c r="J361" s="518">
        <v>0</v>
      </c>
      <c r="K361" s="518">
        <v>0</v>
      </c>
      <c r="L361" s="518">
        <v>0</v>
      </c>
      <c r="M361" s="518" t="str">
        <v>Other</v>
      </c>
      <c r="N361" s="519" t="str">
        <v>Other</v>
      </c>
      <c r="O361" s="22">
        <v>0</v>
      </c>
      <c r="P361" s="145">
        <v>0</v>
      </c>
      <c r="Q361" s="145" t="s">
        <v>49</v>
      </c>
      <c r="R361" s="496" t="s">
        <v>47</v>
      </c>
      <c r="S361" s="73">
        <v>0</v>
      </c>
      <c r="T361" s="67">
        <v>0</v>
      </c>
      <c r="U361" s="67">
        <v>0</v>
      </c>
      <c r="V361" s="67">
        <v>0</v>
      </c>
      <c r="W361" s="214">
        <v>0</v>
      </c>
      <c r="X361" s="73">
        <v>0</v>
      </c>
      <c r="Y361" s="67">
        <v>0</v>
      </c>
      <c r="Z361" s="214">
        <v>0</v>
      </c>
      <c r="AA361" s="73">
        <v>0</v>
      </c>
      <c r="AB361" s="214">
        <v>0</v>
      </c>
      <c r="AC361" s="214" t="s">
        <v>48</v>
      </c>
    </row>
    <row r="362" spans="1:29" s="141" customFormat="1" ht="30" customHeight="1" x14ac:dyDescent="0.25">
      <c r="A362" s="69" t="s">
        <v>56</v>
      </c>
      <c r="B362" s="69" t="s">
        <v>42</v>
      </c>
      <c r="C362" s="69" t="s">
        <v>388</v>
      </c>
      <c r="D362" s="67" t="s">
        <v>640</v>
      </c>
      <c r="E362" s="67" t="s">
        <v>439</v>
      </c>
      <c r="F362" s="67" t="s">
        <v>642</v>
      </c>
      <c r="G362" s="67" t="s">
        <v>439</v>
      </c>
      <c r="H362" s="220" t="s">
        <v>46</v>
      </c>
      <c r="I362" s="34">
        <v>0</v>
      </c>
      <c r="J362" s="518">
        <v>0</v>
      </c>
      <c r="K362" s="518">
        <v>0</v>
      </c>
      <c r="L362" s="518">
        <v>0</v>
      </c>
      <c r="M362" s="518" t="str">
        <v>Other</v>
      </c>
      <c r="N362" s="519" t="str">
        <v>Other</v>
      </c>
      <c r="O362" s="22">
        <v>0</v>
      </c>
      <c r="P362" s="145">
        <v>0</v>
      </c>
      <c r="Q362" s="145" t="s">
        <v>49</v>
      </c>
      <c r="R362" s="496" t="s">
        <v>47</v>
      </c>
      <c r="S362" s="73">
        <v>0</v>
      </c>
      <c r="T362" s="67">
        <v>0</v>
      </c>
      <c r="U362" s="67">
        <v>0</v>
      </c>
      <c r="V362" s="67">
        <v>0</v>
      </c>
      <c r="W362" s="214">
        <v>0</v>
      </c>
      <c r="X362" s="73">
        <v>0</v>
      </c>
      <c r="Y362" s="67">
        <v>0</v>
      </c>
      <c r="Z362" s="214">
        <v>0</v>
      </c>
      <c r="AA362" s="73">
        <v>0</v>
      </c>
      <c r="AB362" s="214">
        <v>0</v>
      </c>
      <c r="AC362" s="214" t="s">
        <v>48</v>
      </c>
    </row>
    <row r="363" spans="1:29" s="141" customFormat="1" ht="30" customHeight="1" x14ac:dyDescent="0.25">
      <c r="A363" s="69" t="s">
        <v>56</v>
      </c>
      <c r="B363" s="69" t="s">
        <v>42</v>
      </c>
      <c r="C363" s="69" t="s">
        <v>388</v>
      </c>
      <c r="D363" s="67" t="s">
        <v>643</v>
      </c>
      <c r="E363" s="67" t="s">
        <v>447</v>
      </c>
      <c r="F363" s="67" t="s">
        <v>644</v>
      </c>
      <c r="G363" s="67" t="s">
        <v>468</v>
      </c>
      <c r="H363" s="220" t="s">
        <v>617</v>
      </c>
      <c r="I363" s="34">
        <v>0</v>
      </c>
      <c r="J363" s="518">
        <v>0</v>
      </c>
      <c r="K363" s="518">
        <v>0</v>
      </c>
      <c r="L363" s="518">
        <v>0</v>
      </c>
      <c r="M363" s="518" t="str">
        <v>Other</v>
      </c>
      <c r="N363" s="519" t="str">
        <v>Other</v>
      </c>
      <c r="O363" s="22">
        <v>0</v>
      </c>
      <c r="P363" s="145">
        <v>0</v>
      </c>
      <c r="Q363" s="145" t="s">
        <v>49</v>
      </c>
      <c r="R363" s="496" t="s">
        <v>47</v>
      </c>
      <c r="S363" s="73">
        <v>0</v>
      </c>
      <c r="T363" s="67">
        <v>0</v>
      </c>
      <c r="U363" s="67">
        <v>0</v>
      </c>
      <c r="V363" s="67">
        <v>0</v>
      </c>
      <c r="W363" s="214">
        <v>0</v>
      </c>
      <c r="X363" s="73">
        <v>0</v>
      </c>
      <c r="Y363" s="67">
        <v>0</v>
      </c>
      <c r="Z363" s="214">
        <v>0</v>
      </c>
      <c r="AA363" s="73">
        <v>0</v>
      </c>
      <c r="AB363" s="214">
        <v>0</v>
      </c>
      <c r="AC363" s="214" t="s">
        <v>48</v>
      </c>
    </row>
    <row r="364" spans="1:29" s="141" customFormat="1" ht="30" customHeight="1" x14ac:dyDescent="0.25">
      <c r="A364" s="69" t="s">
        <v>56</v>
      </c>
      <c r="B364" s="69" t="s">
        <v>42</v>
      </c>
      <c r="C364" s="69" t="s">
        <v>388</v>
      </c>
      <c r="D364" s="67" t="s">
        <v>643</v>
      </c>
      <c r="E364" s="67" t="s">
        <v>447</v>
      </c>
      <c r="F364" s="67" t="s">
        <v>645</v>
      </c>
      <c r="G364" s="67" t="s">
        <v>468</v>
      </c>
      <c r="H364" s="220" t="s">
        <v>617</v>
      </c>
      <c r="I364" s="34">
        <v>0</v>
      </c>
      <c r="J364" s="518">
        <v>0</v>
      </c>
      <c r="K364" s="518">
        <v>0</v>
      </c>
      <c r="L364" s="518">
        <v>0</v>
      </c>
      <c r="M364" s="518" t="str">
        <v>Other</v>
      </c>
      <c r="N364" s="519" t="str">
        <v>Other</v>
      </c>
      <c r="O364" s="22">
        <v>0</v>
      </c>
      <c r="P364" s="145">
        <v>0</v>
      </c>
      <c r="Q364" s="145" t="s">
        <v>49</v>
      </c>
      <c r="R364" s="496" t="s">
        <v>47</v>
      </c>
      <c r="S364" s="73">
        <v>0</v>
      </c>
      <c r="T364" s="67">
        <v>0</v>
      </c>
      <c r="U364" s="67">
        <v>0</v>
      </c>
      <c r="V364" s="67">
        <v>0</v>
      </c>
      <c r="W364" s="214">
        <v>0</v>
      </c>
      <c r="X364" s="73">
        <v>0</v>
      </c>
      <c r="Y364" s="67">
        <v>0</v>
      </c>
      <c r="Z364" s="214">
        <v>0</v>
      </c>
      <c r="AA364" s="73">
        <v>0</v>
      </c>
      <c r="AB364" s="214">
        <v>0</v>
      </c>
      <c r="AC364" s="214" t="s">
        <v>48</v>
      </c>
    </row>
    <row r="365" spans="1:29" s="141" customFormat="1" ht="30" customHeight="1" x14ac:dyDescent="0.25">
      <c r="A365" s="69" t="s">
        <v>56</v>
      </c>
      <c r="B365" s="69" t="s">
        <v>42</v>
      </c>
      <c r="C365" s="69" t="s">
        <v>388</v>
      </c>
      <c r="D365" s="67" t="s">
        <v>646</v>
      </c>
      <c r="E365" s="67" t="s">
        <v>634</v>
      </c>
      <c r="F365" s="67" t="s">
        <v>647</v>
      </c>
      <c r="G365" s="67" t="s">
        <v>634</v>
      </c>
      <c r="H365" s="220" t="s">
        <v>46</v>
      </c>
      <c r="I365" s="34">
        <v>0</v>
      </c>
      <c r="J365" s="518">
        <v>0</v>
      </c>
      <c r="K365" s="518">
        <v>0</v>
      </c>
      <c r="L365" s="518">
        <v>0</v>
      </c>
      <c r="M365" s="518" t="str">
        <v>Other</v>
      </c>
      <c r="N365" s="519" t="str">
        <v>Other</v>
      </c>
      <c r="O365" s="22" t="s">
        <v>48</v>
      </c>
      <c r="P365" s="145" t="s">
        <v>48</v>
      </c>
      <c r="Q365" s="145" t="s">
        <v>49</v>
      </c>
      <c r="R365" s="496" t="s">
        <v>47</v>
      </c>
      <c r="S365" s="73">
        <v>0</v>
      </c>
      <c r="T365" s="67">
        <v>0</v>
      </c>
      <c r="U365" s="67">
        <v>0</v>
      </c>
      <c r="V365" s="67">
        <v>0</v>
      </c>
      <c r="W365" s="214">
        <v>0</v>
      </c>
      <c r="X365" s="73">
        <v>0</v>
      </c>
      <c r="Y365" s="67">
        <v>0</v>
      </c>
      <c r="Z365" s="214">
        <v>0</v>
      </c>
      <c r="AA365" s="73">
        <v>0</v>
      </c>
      <c r="AB365" s="214">
        <v>0</v>
      </c>
      <c r="AC365" s="214" t="s">
        <v>48</v>
      </c>
    </row>
    <row r="366" spans="1:29" s="141" customFormat="1" ht="30" customHeight="1" x14ac:dyDescent="0.25">
      <c r="A366" s="69" t="s">
        <v>56</v>
      </c>
      <c r="B366" s="69" t="s">
        <v>42</v>
      </c>
      <c r="C366" s="69" t="s">
        <v>388</v>
      </c>
      <c r="D366" s="67" t="s">
        <v>446</v>
      </c>
      <c r="E366" s="67" t="s">
        <v>447</v>
      </c>
      <c r="F366" s="67" t="s">
        <v>648</v>
      </c>
      <c r="G366" s="67" t="s">
        <v>447</v>
      </c>
      <c r="H366" s="220" t="s">
        <v>46</v>
      </c>
      <c r="I366" s="34">
        <v>0</v>
      </c>
      <c r="J366" s="518">
        <v>0</v>
      </c>
      <c r="K366" s="518">
        <v>0</v>
      </c>
      <c r="L366" s="518">
        <v>0</v>
      </c>
      <c r="M366" s="518" t="str">
        <v>Other</v>
      </c>
      <c r="N366" s="519" t="str">
        <v>Other</v>
      </c>
      <c r="O366" s="22">
        <v>0</v>
      </c>
      <c r="P366" s="145">
        <v>0</v>
      </c>
      <c r="Q366" s="145" t="s">
        <v>49</v>
      </c>
      <c r="R366" s="496" t="s">
        <v>47</v>
      </c>
      <c r="S366" s="73">
        <v>0</v>
      </c>
      <c r="T366" s="67">
        <v>0</v>
      </c>
      <c r="U366" s="67">
        <v>0</v>
      </c>
      <c r="V366" s="67">
        <v>0</v>
      </c>
      <c r="W366" s="214">
        <v>0</v>
      </c>
      <c r="X366" s="73">
        <v>0</v>
      </c>
      <c r="Y366" s="67">
        <v>0</v>
      </c>
      <c r="Z366" s="214">
        <v>0</v>
      </c>
      <c r="AA366" s="73">
        <v>0</v>
      </c>
      <c r="AB366" s="214">
        <v>0</v>
      </c>
      <c r="AC366" s="214" t="s">
        <v>48</v>
      </c>
    </row>
    <row r="367" spans="1:29" s="141" customFormat="1" ht="30" customHeight="1" x14ac:dyDescent="0.25">
      <c r="A367" s="69" t="s">
        <v>56</v>
      </c>
      <c r="B367" s="69" t="s">
        <v>42</v>
      </c>
      <c r="C367" s="69" t="s">
        <v>388</v>
      </c>
      <c r="D367" s="67" t="s">
        <v>446</v>
      </c>
      <c r="E367" s="67" t="s">
        <v>447</v>
      </c>
      <c r="F367" s="67" t="s">
        <v>649</v>
      </c>
      <c r="G367" s="67" t="s">
        <v>447</v>
      </c>
      <c r="H367" s="220" t="s">
        <v>46</v>
      </c>
      <c r="I367" s="34">
        <v>0</v>
      </c>
      <c r="J367" s="518">
        <v>0</v>
      </c>
      <c r="K367" s="518">
        <v>0</v>
      </c>
      <c r="L367" s="518">
        <v>0</v>
      </c>
      <c r="M367" s="518" t="str">
        <v>Other</v>
      </c>
      <c r="N367" s="519" t="str">
        <v>Other</v>
      </c>
      <c r="O367" s="22">
        <v>0</v>
      </c>
      <c r="P367" s="145">
        <v>0</v>
      </c>
      <c r="Q367" s="145" t="s">
        <v>49</v>
      </c>
      <c r="R367" s="496" t="s">
        <v>47</v>
      </c>
      <c r="S367" s="73">
        <v>0</v>
      </c>
      <c r="T367" s="67">
        <v>0</v>
      </c>
      <c r="U367" s="67">
        <v>0</v>
      </c>
      <c r="V367" s="67">
        <v>0</v>
      </c>
      <c r="W367" s="214">
        <v>0</v>
      </c>
      <c r="X367" s="73">
        <v>0</v>
      </c>
      <c r="Y367" s="67">
        <v>0</v>
      </c>
      <c r="Z367" s="214">
        <v>0</v>
      </c>
      <c r="AA367" s="73">
        <v>0</v>
      </c>
      <c r="AB367" s="214">
        <v>0</v>
      </c>
      <c r="AC367" s="214" t="s">
        <v>48</v>
      </c>
    </row>
    <row r="368" spans="1:29" s="141" customFormat="1" ht="30" customHeight="1" x14ac:dyDescent="0.25">
      <c r="A368" s="69" t="s">
        <v>56</v>
      </c>
      <c r="B368" s="69" t="s">
        <v>42</v>
      </c>
      <c r="C368" s="69" t="s">
        <v>388</v>
      </c>
      <c r="D368" s="67" t="s">
        <v>446</v>
      </c>
      <c r="E368" s="67" t="s">
        <v>447</v>
      </c>
      <c r="F368" s="67" t="s">
        <v>650</v>
      </c>
      <c r="G368" s="67" t="s">
        <v>447</v>
      </c>
      <c r="H368" s="220" t="s">
        <v>46</v>
      </c>
      <c r="I368" s="34">
        <v>0</v>
      </c>
      <c r="J368" s="518">
        <v>0</v>
      </c>
      <c r="K368" s="518">
        <v>0</v>
      </c>
      <c r="L368" s="518">
        <v>0</v>
      </c>
      <c r="M368" s="518" t="str">
        <v>Other</v>
      </c>
      <c r="N368" s="519" t="str">
        <v>Other</v>
      </c>
      <c r="O368" s="22">
        <v>0</v>
      </c>
      <c r="P368" s="145">
        <v>0</v>
      </c>
      <c r="Q368" s="145" t="s">
        <v>49</v>
      </c>
      <c r="R368" s="496" t="s">
        <v>47</v>
      </c>
      <c r="S368" s="73">
        <v>0</v>
      </c>
      <c r="T368" s="67">
        <v>0</v>
      </c>
      <c r="U368" s="67">
        <v>0</v>
      </c>
      <c r="V368" s="67">
        <v>0</v>
      </c>
      <c r="W368" s="214">
        <v>0</v>
      </c>
      <c r="X368" s="73">
        <v>0</v>
      </c>
      <c r="Y368" s="67">
        <v>0</v>
      </c>
      <c r="Z368" s="214">
        <v>0</v>
      </c>
      <c r="AA368" s="73">
        <v>0</v>
      </c>
      <c r="AB368" s="214">
        <v>0</v>
      </c>
      <c r="AC368" s="214" t="s">
        <v>48</v>
      </c>
    </row>
    <row r="369" spans="1:29" s="141" customFormat="1" ht="30" customHeight="1" x14ac:dyDescent="0.25">
      <c r="A369" s="69" t="s">
        <v>56</v>
      </c>
      <c r="B369" s="69" t="s">
        <v>42</v>
      </c>
      <c r="C369" s="69" t="s">
        <v>388</v>
      </c>
      <c r="D369" s="67" t="s">
        <v>446</v>
      </c>
      <c r="E369" s="67" t="s">
        <v>447</v>
      </c>
      <c r="F369" s="67" t="s">
        <v>651</v>
      </c>
      <c r="G369" s="67" t="s">
        <v>652</v>
      </c>
      <c r="H369" s="220" t="s">
        <v>46</v>
      </c>
      <c r="I369" s="34">
        <v>0</v>
      </c>
      <c r="J369" s="518">
        <v>0</v>
      </c>
      <c r="K369" s="518">
        <v>0</v>
      </c>
      <c r="L369" s="518">
        <v>0</v>
      </c>
      <c r="M369" s="518" t="str">
        <v>Other</v>
      </c>
      <c r="N369" s="519" t="str">
        <v>Other</v>
      </c>
      <c r="O369" s="22">
        <v>0</v>
      </c>
      <c r="P369" s="145">
        <v>0</v>
      </c>
      <c r="Q369" s="145" t="s">
        <v>49</v>
      </c>
      <c r="R369" s="496" t="s">
        <v>47</v>
      </c>
      <c r="S369" s="73">
        <v>0</v>
      </c>
      <c r="T369" s="67">
        <v>0</v>
      </c>
      <c r="U369" s="67">
        <v>0</v>
      </c>
      <c r="V369" s="67">
        <v>0</v>
      </c>
      <c r="W369" s="214">
        <v>0</v>
      </c>
      <c r="X369" s="73">
        <v>0</v>
      </c>
      <c r="Y369" s="67">
        <v>0</v>
      </c>
      <c r="Z369" s="214">
        <v>0</v>
      </c>
      <c r="AA369" s="73">
        <v>0</v>
      </c>
      <c r="AB369" s="214">
        <v>0</v>
      </c>
      <c r="AC369" s="214" t="s">
        <v>48</v>
      </c>
    </row>
    <row r="370" spans="1:29" s="141" customFormat="1" ht="30" customHeight="1" x14ac:dyDescent="0.25">
      <c r="A370" s="69" t="s">
        <v>56</v>
      </c>
      <c r="B370" s="69" t="s">
        <v>42</v>
      </c>
      <c r="C370" s="69" t="s">
        <v>388</v>
      </c>
      <c r="D370" s="67" t="s">
        <v>446</v>
      </c>
      <c r="E370" s="67" t="s">
        <v>447</v>
      </c>
      <c r="F370" s="67" t="s">
        <v>653</v>
      </c>
      <c r="G370" s="67" t="s">
        <v>654</v>
      </c>
      <c r="H370" s="220" t="s">
        <v>46</v>
      </c>
      <c r="I370" s="34">
        <v>0</v>
      </c>
      <c r="J370" s="518">
        <v>0</v>
      </c>
      <c r="K370" s="518">
        <v>0</v>
      </c>
      <c r="L370" s="518">
        <v>0</v>
      </c>
      <c r="M370" s="518" t="str">
        <v>Other</v>
      </c>
      <c r="N370" s="519" t="str">
        <v>Other</v>
      </c>
      <c r="O370" s="22">
        <v>0</v>
      </c>
      <c r="P370" s="145">
        <v>0</v>
      </c>
      <c r="Q370" s="145" t="s">
        <v>49</v>
      </c>
      <c r="R370" s="496" t="s">
        <v>47</v>
      </c>
      <c r="S370" s="73">
        <v>0</v>
      </c>
      <c r="T370" s="67">
        <v>0</v>
      </c>
      <c r="U370" s="67">
        <v>0</v>
      </c>
      <c r="V370" s="67">
        <v>0</v>
      </c>
      <c r="W370" s="214">
        <v>0</v>
      </c>
      <c r="X370" s="73">
        <v>0</v>
      </c>
      <c r="Y370" s="67">
        <v>0</v>
      </c>
      <c r="Z370" s="214">
        <v>0</v>
      </c>
      <c r="AA370" s="73">
        <v>0</v>
      </c>
      <c r="AB370" s="214">
        <v>0</v>
      </c>
      <c r="AC370" s="214" t="s">
        <v>48</v>
      </c>
    </row>
    <row r="371" spans="1:29" s="141" customFormat="1" ht="30" customHeight="1" x14ac:dyDescent="0.25">
      <c r="A371" s="69" t="s">
        <v>56</v>
      </c>
      <c r="B371" s="69" t="s">
        <v>42</v>
      </c>
      <c r="C371" s="69" t="s">
        <v>388</v>
      </c>
      <c r="D371" s="67" t="s">
        <v>453</v>
      </c>
      <c r="E371" s="67" t="s">
        <v>439</v>
      </c>
      <c r="F371" s="67" t="s">
        <v>655</v>
      </c>
      <c r="G371" s="67" t="s">
        <v>439</v>
      </c>
      <c r="H371" s="220" t="s">
        <v>46</v>
      </c>
      <c r="I371" s="34">
        <v>0</v>
      </c>
      <c r="J371" s="518">
        <v>0</v>
      </c>
      <c r="K371" s="518">
        <v>0</v>
      </c>
      <c r="L371" s="518">
        <v>0</v>
      </c>
      <c r="M371" s="518" t="str">
        <v>Other</v>
      </c>
      <c r="N371" s="519" t="str">
        <v>Other</v>
      </c>
      <c r="O371" s="22">
        <v>0</v>
      </c>
      <c r="P371" s="145">
        <v>0</v>
      </c>
      <c r="Q371" s="145" t="s">
        <v>49</v>
      </c>
      <c r="R371" s="496" t="s">
        <v>47</v>
      </c>
      <c r="S371" s="73">
        <v>0</v>
      </c>
      <c r="T371" s="67">
        <v>0</v>
      </c>
      <c r="U371" s="67">
        <v>0</v>
      </c>
      <c r="V371" s="67">
        <v>0</v>
      </c>
      <c r="W371" s="214">
        <v>0</v>
      </c>
      <c r="X371" s="73">
        <v>0</v>
      </c>
      <c r="Y371" s="67">
        <v>0</v>
      </c>
      <c r="Z371" s="214">
        <v>0</v>
      </c>
      <c r="AA371" s="73">
        <v>0</v>
      </c>
      <c r="AB371" s="214">
        <v>0</v>
      </c>
      <c r="AC371" s="214" t="s">
        <v>48</v>
      </c>
    </row>
    <row r="372" spans="1:29" s="141" customFormat="1" ht="30" customHeight="1" x14ac:dyDescent="0.25">
      <c r="A372" s="69" t="s">
        <v>56</v>
      </c>
      <c r="B372" s="69" t="s">
        <v>42</v>
      </c>
      <c r="C372" s="69" t="s">
        <v>388</v>
      </c>
      <c r="D372" s="67" t="s">
        <v>453</v>
      </c>
      <c r="E372" s="67" t="s">
        <v>439</v>
      </c>
      <c r="F372" s="67" t="s">
        <v>656</v>
      </c>
      <c r="G372" s="67" t="s">
        <v>657</v>
      </c>
      <c r="H372" s="220" t="s">
        <v>46</v>
      </c>
      <c r="I372" s="34">
        <v>0</v>
      </c>
      <c r="J372" s="518">
        <v>0</v>
      </c>
      <c r="K372" s="518">
        <v>0</v>
      </c>
      <c r="L372" s="518">
        <v>0</v>
      </c>
      <c r="M372" s="518" t="str">
        <v>Other</v>
      </c>
      <c r="N372" s="519" t="str">
        <v>Other</v>
      </c>
      <c r="O372" s="22">
        <v>0</v>
      </c>
      <c r="P372" s="145">
        <v>0</v>
      </c>
      <c r="Q372" s="145" t="s">
        <v>49</v>
      </c>
      <c r="R372" s="496" t="s">
        <v>47</v>
      </c>
      <c r="S372" s="73">
        <v>0</v>
      </c>
      <c r="T372" s="67">
        <v>0</v>
      </c>
      <c r="U372" s="67">
        <v>0</v>
      </c>
      <c r="V372" s="67">
        <v>0</v>
      </c>
      <c r="W372" s="214">
        <v>0</v>
      </c>
      <c r="X372" s="73">
        <v>0</v>
      </c>
      <c r="Y372" s="67">
        <v>0</v>
      </c>
      <c r="Z372" s="214">
        <v>0</v>
      </c>
      <c r="AA372" s="73">
        <v>0</v>
      </c>
      <c r="AB372" s="214">
        <v>0</v>
      </c>
      <c r="AC372" s="214" t="s">
        <v>48</v>
      </c>
    </row>
    <row r="373" spans="1:29" s="141" customFormat="1" ht="30" customHeight="1" x14ac:dyDescent="0.25">
      <c r="A373" s="69" t="s">
        <v>56</v>
      </c>
      <c r="B373" s="69" t="s">
        <v>42</v>
      </c>
      <c r="C373" s="69" t="s">
        <v>388</v>
      </c>
      <c r="D373" s="67" t="s">
        <v>453</v>
      </c>
      <c r="E373" s="67" t="s">
        <v>439</v>
      </c>
      <c r="F373" s="67" t="s">
        <v>658</v>
      </c>
      <c r="G373" s="67" t="s">
        <v>455</v>
      </c>
      <c r="H373" s="220" t="s">
        <v>46</v>
      </c>
      <c r="I373" s="34">
        <v>0</v>
      </c>
      <c r="J373" s="518">
        <v>0</v>
      </c>
      <c r="K373" s="518">
        <v>0</v>
      </c>
      <c r="L373" s="518">
        <v>0</v>
      </c>
      <c r="M373" s="518" t="str">
        <v>Other</v>
      </c>
      <c r="N373" s="519" t="str">
        <v>Other</v>
      </c>
      <c r="O373" s="22">
        <v>0</v>
      </c>
      <c r="P373" s="145">
        <v>0</v>
      </c>
      <c r="Q373" s="145" t="s">
        <v>49</v>
      </c>
      <c r="R373" s="496" t="s">
        <v>47</v>
      </c>
      <c r="S373" s="73">
        <v>0</v>
      </c>
      <c r="T373" s="67">
        <v>0</v>
      </c>
      <c r="U373" s="67">
        <v>0</v>
      </c>
      <c r="V373" s="67">
        <v>0</v>
      </c>
      <c r="W373" s="214">
        <v>0</v>
      </c>
      <c r="X373" s="73">
        <v>0</v>
      </c>
      <c r="Y373" s="67">
        <v>0</v>
      </c>
      <c r="Z373" s="214">
        <v>0</v>
      </c>
      <c r="AA373" s="73">
        <v>0</v>
      </c>
      <c r="AB373" s="214">
        <v>0</v>
      </c>
      <c r="AC373" s="214" t="s">
        <v>48</v>
      </c>
    </row>
    <row r="374" spans="1:29" s="141" customFormat="1" ht="30" customHeight="1" x14ac:dyDescent="0.25">
      <c r="A374" s="69" t="s">
        <v>56</v>
      </c>
      <c r="B374" s="69" t="s">
        <v>42</v>
      </c>
      <c r="C374" s="69" t="s">
        <v>388</v>
      </c>
      <c r="D374" s="67" t="s">
        <v>453</v>
      </c>
      <c r="E374" s="67" t="s">
        <v>439</v>
      </c>
      <c r="F374" s="67" t="s">
        <v>659</v>
      </c>
      <c r="G374" s="67" t="s">
        <v>660</v>
      </c>
      <c r="H374" s="220" t="s">
        <v>46</v>
      </c>
      <c r="I374" s="34">
        <v>0</v>
      </c>
      <c r="J374" s="518">
        <v>0</v>
      </c>
      <c r="K374" s="518">
        <v>0</v>
      </c>
      <c r="L374" s="518">
        <v>0</v>
      </c>
      <c r="M374" s="518" t="str">
        <v>Other</v>
      </c>
      <c r="N374" s="519" t="str">
        <v>Other</v>
      </c>
      <c r="O374" s="22">
        <v>0</v>
      </c>
      <c r="P374" s="145">
        <v>0</v>
      </c>
      <c r="Q374" s="145" t="s">
        <v>49</v>
      </c>
      <c r="R374" s="496" t="s">
        <v>47</v>
      </c>
      <c r="S374" s="73">
        <v>0</v>
      </c>
      <c r="T374" s="67">
        <v>0</v>
      </c>
      <c r="U374" s="67">
        <v>0</v>
      </c>
      <c r="V374" s="67">
        <v>0</v>
      </c>
      <c r="W374" s="214">
        <v>0</v>
      </c>
      <c r="X374" s="73">
        <v>0</v>
      </c>
      <c r="Y374" s="67">
        <v>0</v>
      </c>
      <c r="Z374" s="214">
        <v>0</v>
      </c>
      <c r="AA374" s="73">
        <v>0</v>
      </c>
      <c r="AB374" s="214">
        <v>0</v>
      </c>
      <c r="AC374" s="214" t="s">
        <v>48</v>
      </c>
    </row>
    <row r="375" spans="1:29" s="141" customFormat="1" ht="30" customHeight="1" x14ac:dyDescent="0.25">
      <c r="A375" s="69" t="s">
        <v>56</v>
      </c>
      <c r="B375" s="69" t="s">
        <v>42</v>
      </c>
      <c r="C375" s="69" t="s">
        <v>388</v>
      </c>
      <c r="D375" s="67" t="s">
        <v>568</v>
      </c>
      <c r="E375" s="67" t="s">
        <v>569</v>
      </c>
      <c r="F375" s="67" t="s">
        <v>661</v>
      </c>
      <c r="G375" s="67" t="s">
        <v>576</v>
      </c>
      <c r="H375" s="220" t="s">
        <v>46</v>
      </c>
      <c r="I375" s="34">
        <v>0</v>
      </c>
      <c r="J375" s="518">
        <v>0</v>
      </c>
      <c r="K375" s="518">
        <v>0</v>
      </c>
      <c r="L375" s="518">
        <v>0</v>
      </c>
      <c r="M375" s="518" t="str">
        <v>Other</v>
      </c>
      <c r="N375" s="519" t="str">
        <v>Other</v>
      </c>
      <c r="O375" s="22">
        <v>0</v>
      </c>
      <c r="P375" s="145">
        <v>0</v>
      </c>
      <c r="Q375" s="145" t="s">
        <v>49</v>
      </c>
      <c r="R375" s="496" t="s">
        <v>47</v>
      </c>
      <c r="S375" s="73">
        <v>0</v>
      </c>
      <c r="T375" s="67">
        <v>0</v>
      </c>
      <c r="U375" s="67">
        <v>0</v>
      </c>
      <c r="V375" s="67">
        <v>0</v>
      </c>
      <c r="W375" s="214">
        <v>0</v>
      </c>
      <c r="X375" s="73">
        <v>0</v>
      </c>
      <c r="Y375" s="67">
        <v>0</v>
      </c>
      <c r="Z375" s="214">
        <v>0</v>
      </c>
      <c r="AA375" s="73">
        <v>0</v>
      </c>
      <c r="AB375" s="214">
        <v>0</v>
      </c>
      <c r="AC375" s="214" t="s">
        <v>48</v>
      </c>
    </row>
    <row r="376" spans="1:29" s="141" customFormat="1" ht="30" customHeight="1" x14ac:dyDescent="0.25">
      <c r="A376" s="69" t="s">
        <v>56</v>
      </c>
      <c r="B376" s="69" t="s">
        <v>42</v>
      </c>
      <c r="C376" s="69" t="s">
        <v>388</v>
      </c>
      <c r="D376" s="67" t="s">
        <v>662</v>
      </c>
      <c r="E376" s="67" t="s">
        <v>439</v>
      </c>
      <c r="F376" s="67" t="s">
        <v>663</v>
      </c>
      <c r="G376" s="67" t="s">
        <v>664</v>
      </c>
      <c r="H376" s="220" t="s">
        <v>46</v>
      </c>
      <c r="I376" s="34">
        <v>0</v>
      </c>
      <c r="J376" s="518">
        <v>0</v>
      </c>
      <c r="K376" s="518">
        <v>0</v>
      </c>
      <c r="L376" s="518">
        <v>0</v>
      </c>
      <c r="M376" s="518" t="str">
        <v>Other</v>
      </c>
      <c r="N376" s="519" t="str">
        <v>Other</v>
      </c>
      <c r="O376" s="22">
        <v>0</v>
      </c>
      <c r="P376" s="145">
        <v>0</v>
      </c>
      <c r="Q376" s="145" t="s">
        <v>49</v>
      </c>
      <c r="R376" s="496" t="s">
        <v>47</v>
      </c>
      <c r="S376" s="73">
        <v>0</v>
      </c>
      <c r="T376" s="67">
        <v>0</v>
      </c>
      <c r="U376" s="67">
        <v>0</v>
      </c>
      <c r="V376" s="67">
        <v>0</v>
      </c>
      <c r="W376" s="214">
        <v>0</v>
      </c>
      <c r="X376" s="73">
        <v>0</v>
      </c>
      <c r="Y376" s="67">
        <v>0</v>
      </c>
      <c r="Z376" s="214">
        <v>0</v>
      </c>
      <c r="AA376" s="73">
        <v>0</v>
      </c>
      <c r="AB376" s="214">
        <v>0</v>
      </c>
      <c r="AC376" s="214" t="s">
        <v>48</v>
      </c>
    </row>
    <row r="377" spans="1:29" s="141" customFormat="1" ht="30" customHeight="1" x14ac:dyDescent="0.25">
      <c r="A377" s="69" t="s">
        <v>56</v>
      </c>
      <c r="B377" s="69" t="s">
        <v>42</v>
      </c>
      <c r="C377" s="69" t="s">
        <v>388</v>
      </c>
      <c r="D377" s="67" t="s">
        <v>662</v>
      </c>
      <c r="E377" s="67" t="s">
        <v>439</v>
      </c>
      <c r="F377" s="67" t="s">
        <v>665</v>
      </c>
      <c r="G377" s="67" t="s">
        <v>439</v>
      </c>
      <c r="H377" s="220" t="s">
        <v>46</v>
      </c>
      <c r="I377" s="34">
        <v>0</v>
      </c>
      <c r="J377" s="518">
        <v>0</v>
      </c>
      <c r="K377" s="518">
        <v>0</v>
      </c>
      <c r="L377" s="518">
        <v>0</v>
      </c>
      <c r="M377" s="518" t="str">
        <v>Other</v>
      </c>
      <c r="N377" s="519" t="str">
        <v>Other</v>
      </c>
      <c r="O377" s="22">
        <v>0</v>
      </c>
      <c r="P377" s="145">
        <v>0</v>
      </c>
      <c r="Q377" s="145" t="s">
        <v>49</v>
      </c>
      <c r="R377" s="496" t="s">
        <v>47</v>
      </c>
      <c r="S377" s="73">
        <v>0</v>
      </c>
      <c r="T377" s="67">
        <v>0</v>
      </c>
      <c r="U377" s="67">
        <v>0</v>
      </c>
      <c r="V377" s="67">
        <v>0</v>
      </c>
      <c r="W377" s="214">
        <v>0</v>
      </c>
      <c r="X377" s="73">
        <v>0</v>
      </c>
      <c r="Y377" s="67">
        <v>0</v>
      </c>
      <c r="Z377" s="214">
        <v>0</v>
      </c>
      <c r="AA377" s="73">
        <v>0</v>
      </c>
      <c r="AB377" s="214">
        <v>0</v>
      </c>
      <c r="AC377" s="214" t="s">
        <v>48</v>
      </c>
    </row>
    <row r="378" spans="1:29" s="141" customFormat="1" ht="30" customHeight="1" x14ac:dyDescent="0.25">
      <c r="A378" s="69" t="s">
        <v>56</v>
      </c>
      <c r="B378" s="69" t="s">
        <v>42</v>
      </c>
      <c r="C378" s="69" t="s">
        <v>388</v>
      </c>
      <c r="D378" s="67" t="s">
        <v>662</v>
      </c>
      <c r="E378" s="67" t="s">
        <v>439</v>
      </c>
      <c r="F378" s="67" t="s">
        <v>666</v>
      </c>
      <c r="G378" s="67" t="s">
        <v>664</v>
      </c>
      <c r="H378" s="220" t="s">
        <v>46</v>
      </c>
      <c r="I378" s="34">
        <v>0</v>
      </c>
      <c r="J378" s="518">
        <v>0</v>
      </c>
      <c r="K378" s="518">
        <v>0</v>
      </c>
      <c r="L378" s="518">
        <v>0</v>
      </c>
      <c r="M378" s="518" t="str">
        <v>Other</v>
      </c>
      <c r="N378" s="519" t="str">
        <v>Other</v>
      </c>
      <c r="O378" s="22">
        <v>0</v>
      </c>
      <c r="P378" s="145">
        <v>0</v>
      </c>
      <c r="Q378" s="145" t="s">
        <v>49</v>
      </c>
      <c r="R378" s="496" t="s">
        <v>47</v>
      </c>
      <c r="S378" s="73">
        <v>0</v>
      </c>
      <c r="T378" s="67">
        <v>0</v>
      </c>
      <c r="U378" s="67">
        <v>0</v>
      </c>
      <c r="V378" s="67">
        <v>0</v>
      </c>
      <c r="W378" s="214">
        <v>0</v>
      </c>
      <c r="X378" s="73">
        <v>0</v>
      </c>
      <c r="Y378" s="67">
        <v>0</v>
      </c>
      <c r="Z378" s="214">
        <v>0</v>
      </c>
      <c r="AA378" s="73">
        <v>0</v>
      </c>
      <c r="AB378" s="214">
        <v>0</v>
      </c>
      <c r="AC378" s="214" t="s">
        <v>48</v>
      </c>
    </row>
    <row r="379" spans="1:29" s="141" customFormat="1" ht="30" customHeight="1" x14ac:dyDescent="0.25">
      <c r="A379" s="69" t="s">
        <v>56</v>
      </c>
      <c r="B379" s="69" t="s">
        <v>42</v>
      </c>
      <c r="C379" s="69" t="s">
        <v>388</v>
      </c>
      <c r="D379" s="67" t="s">
        <v>662</v>
      </c>
      <c r="E379" s="67" t="s">
        <v>439</v>
      </c>
      <c r="F379" s="67" t="s">
        <v>667</v>
      </c>
      <c r="G379" s="67" t="s">
        <v>468</v>
      </c>
      <c r="H379" s="220" t="s">
        <v>46</v>
      </c>
      <c r="I379" s="34">
        <v>0</v>
      </c>
      <c r="J379" s="518">
        <v>0</v>
      </c>
      <c r="K379" s="518">
        <v>0</v>
      </c>
      <c r="L379" s="518">
        <v>0</v>
      </c>
      <c r="M379" s="518" t="str">
        <v>Other</v>
      </c>
      <c r="N379" s="519" t="str">
        <v>Other</v>
      </c>
      <c r="O379" s="22">
        <v>0</v>
      </c>
      <c r="P379" s="145">
        <v>0</v>
      </c>
      <c r="Q379" s="145" t="s">
        <v>49</v>
      </c>
      <c r="R379" s="496" t="s">
        <v>47</v>
      </c>
      <c r="S379" s="73">
        <v>0</v>
      </c>
      <c r="T379" s="67">
        <v>0</v>
      </c>
      <c r="U379" s="67">
        <v>0</v>
      </c>
      <c r="V379" s="67">
        <v>0</v>
      </c>
      <c r="W379" s="214">
        <v>0</v>
      </c>
      <c r="X379" s="73">
        <v>0</v>
      </c>
      <c r="Y379" s="67">
        <v>0</v>
      </c>
      <c r="Z379" s="214">
        <v>0</v>
      </c>
      <c r="AA379" s="73">
        <v>0</v>
      </c>
      <c r="AB379" s="214">
        <v>0</v>
      </c>
      <c r="AC379" s="214" t="s">
        <v>48</v>
      </c>
    </row>
    <row r="380" spans="1:29" s="141" customFormat="1" ht="30" customHeight="1" x14ac:dyDescent="0.25">
      <c r="A380" s="69" t="s">
        <v>56</v>
      </c>
      <c r="B380" s="69" t="s">
        <v>42</v>
      </c>
      <c r="C380" s="69" t="s">
        <v>388</v>
      </c>
      <c r="D380" s="67" t="s">
        <v>662</v>
      </c>
      <c r="E380" s="67" t="s">
        <v>439</v>
      </c>
      <c r="F380" s="67" t="s">
        <v>668</v>
      </c>
      <c r="G380" s="67" t="s">
        <v>445</v>
      </c>
      <c r="H380" s="220" t="s">
        <v>46</v>
      </c>
      <c r="I380" s="34">
        <v>0</v>
      </c>
      <c r="J380" s="518">
        <v>0</v>
      </c>
      <c r="K380" s="518">
        <v>0</v>
      </c>
      <c r="L380" s="518">
        <v>0</v>
      </c>
      <c r="M380" s="518" t="str">
        <v>Other</v>
      </c>
      <c r="N380" s="519" t="str">
        <v>Other</v>
      </c>
      <c r="O380" s="22">
        <v>0</v>
      </c>
      <c r="P380" s="145">
        <v>0</v>
      </c>
      <c r="Q380" s="145" t="s">
        <v>49</v>
      </c>
      <c r="R380" s="496" t="s">
        <v>47</v>
      </c>
      <c r="S380" s="73">
        <v>0</v>
      </c>
      <c r="T380" s="67">
        <v>0</v>
      </c>
      <c r="U380" s="67">
        <v>0</v>
      </c>
      <c r="V380" s="67">
        <v>0</v>
      </c>
      <c r="W380" s="214">
        <v>0</v>
      </c>
      <c r="X380" s="73">
        <v>0</v>
      </c>
      <c r="Y380" s="67">
        <v>0</v>
      </c>
      <c r="Z380" s="214">
        <v>0</v>
      </c>
      <c r="AA380" s="73">
        <v>0</v>
      </c>
      <c r="AB380" s="214">
        <v>0</v>
      </c>
      <c r="AC380" s="214" t="s">
        <v>48</v>
      </c>
    </row>
    <row r="381" spans="1:29" s="141" customFormat="1" ht="30" customHeight="1" x14ac:dyDescent="0.25">
      <c r="A381" s="69" t="s">
        <v>56</v>
      </c>
      <c r="B381" s="69" t="s">
        <v>42</v>
      </c>
      <c r="C381" s="69" t="s">
        <v>388</v>
      </c>
      <c r="D381" s="67" t="s">
        <v>662</v>
      </c>
      <c r="E381" s="67" t="s">
        <v>439</v>
      </c>
      <c r="F381" s="67" t="s">
        <v>669</v>
      </c>
      <c r="G381" s="67" t="s">
        <v>439</v>
      </c>
      <c r="H381" s="220" t="s">
        <v>46</v>
      </c>
      <c r="I381" s="34">
        <v>0</v>
      </c>
      <c r="J381" s="518">
        <v>0</v>
      </c>
      <c r="K381" s="518">
        <v>0</v>
      </c>
      <c r="L381" s="518">
        <v>0</v>
      </c>
      <c r="M381" s="518" t="str">
        <v>Other</v>
      </c>
      <c r="N381" s="519" t="str">
        <v>Other</v>
      </c>
      <c r="O381" s="22">
        <v>0</v>
      </c>
      <c r="P381" s="145">
        <v>0</v>
      </c>
      <c r="Q381" s="145" t="s">
        <v>49</v>
      </c>
      <c r="R381" s="496" t="s">
        <v>47</v>
      </c>
      <c r="S381" s="73">
        <v>0</v>
      </c>
      <c r="T381" s="67">
        <v>0</v>
      </c>
      <c r="U381" s="67">
        <v>0</v>
      </c>
      <c r="V381" s="67">
        <v>0</v>
      </c>
      <c r="W381" s="214">
        <v>0</v>
      </c>
      <c r="X381" s="73">
        <v>0</v>
      </c>
      <c r="Y381" s="67">
        <v>0</v>
      </c>
      <c r="Z381" s="214">
        <v>0</v>
      </c>
      <c r="AA381" s="73">
        <v>0</v>
      </c>
      <c r="AB381" s="214">
        <v>0</v>
      </c>
      <c r="AC381" s="214" t="s">
        <v>48</v>
      </c>
    </row>
    <row r="382" spans="1:29" s="141" customFormat="1" ht="30" customHeight="1" x14ac:dyDescent="0.25">
      <c r="A382" s="69" t="s">
        <v>56</v>
      </c>
      <c r="B382" s="69" t="s">
        <v>42</v>
      </c>
      <c r="C382" s="69" t="s">
        <v>670</v>
      </c>
      <c r="D382" s="67" t="s">
        <v>671</v>
      </c>
      <c r="E382" s="67" t="s">
        <v>672</v>
      </c>
      <c r="F382" s="67" t="s">
        <v>673</v>
      </c>
      <c r="G382" s="67" t="s">
        <v>674</v>
      </c>
      <c r="H382" s="220" t="s">
        <v>46</v>
      </c>
      <c r="I382" s="34">
        <v>0</v>
      </c>
      <c r="J382" s="518">
        <v>0</v>
      </c>
      <c r="K382" s="518">
        <v>0</v>
      </c>
      <c r="L382" s="518">
        <v>0</v>
      </c>
      <c r="M382" s="518" t="str">
        <v>Other</v>
      </c>
      <c r="N382" s="519" t="str">
        <v>Other</v>
      </c>
      <c r="O382" s="22">
        <v>0</v>
      </c>
      <c r="P382" s="145">
        <v>0</v>
      </c>
      <c r="Q382" s="145" t="s">
        <v>49</v>
      </c>
      <c r="R382" s="496" t="s">
        <v>47</v>
      </c>
      <c r="S382" s="73">
        <v>0</v>
      </c>
      <c r="T382" s="67">
        <v>0</v>
      </c>
      <c r="U382" s="67">
        <v>0</v>
      </c>
      <c r="V382" s="67">
        <v>0</v>
      </c>
      <c r="W382" s="214">
        <v>0</v>
      </c>
      <c r="X382" s="73">
        <v>0</v>
      </c>
      <c r="Y382" s="67">
        <v>0</v>
      </c>
      <c r="Z382" s="214">
        <v>0</v>
      </c>
      <c r="AA382" s="73">
        <v>0</v>
      </c>
      <c r="AB382" s="214">
        <v>0</v>
      </c>
      <c r="AC382" s="214" t="s">
        <v>48</v>
      </c>
    </row>
    <row r="383" spans="1:29" s="141" customFormat="1" ht="30" customHeight="1" x14ac:dyDescent="0.25">
      <c r="A383" s="69" t="s">
        <v>56</v>
      </c>
      <c r="B383" s="69" t="s">
        <v>42</v>
      </c>
      <c r="C383" s="69" t="s">
        <v>670</v>
      </c>
      <c r="D383" s="67" t="s">
        <v>675</v>
      </c>
      <c r="E383" s="67" t="s">
        <v>676</v>
      </c>
      <c r="F383" s="67" t="s">
        <v>677</v>
      </c>
      <c r="G383" s="67" t="s">
        <v>676</v>
      </c>
      <c r="H383" s="220" t="s">
        <v>46</v>
      </c>
      <c r="I383" s="34">
        <v>0</v>
      </c>
      <c r="J383" s="518">
        <v>0</v>
      </c>
      <c r="K383" s="518">
        <v>0</v>
      </c>
      <c r="L383" s="518">
        <v>0</v>
      </c>
      <c r="M383" s="518" t="str">
        <v>Other</v>
      </c>
      <c r="N383" s="519" t="str">
        <v>Other</v>
      </c>
      <c r="O383" s="22" t="s">
        <v>48</v>
      </c>
      <c r="P383" s="145" t="s">
        <v>48</v>
      </c>
      <c r="Q383" s="145" t="s">
        <v>49</v>
      </c>
      <c r="R383" s="496" t="s">
        <v>47</v>
      </c>
      <c r="S383" s="73">
        <v>0</v>
      </c>
      <c r="T383" s="67">
        <v>0</v>
      </c>
      <c r="U383" s="67">
        <v>0</v>
      </c>
      <c r="V383" s="67">
        <v>0</v>
      </c>
      <c r="W383" s="214">
        <v>0</v>
      </c>
      <c r="X383" s="73">
        <v>0</v>
      </c>
      <c r="Y383" s="67">
        <v>0</v>
      </c>
      <c r="Z383" s="214">
        <v>0</v>
      </c>
      <c r="AA383" s="73">
        <v>0</v>
      </c>
      <c r="AB383" s="214">
        <v>0</v>
      </c>
      <c r="AC383" s="214" t="s">
        <v>48</v>
      </c>
    </row>
    <row r="384" spans="1:29" s="141" customFormat="1" ht="30" customHeight="1" x14ac:dyDescent="0.25">
      <c r="A384" s="69" t="s">
        <v>56</v>
      </c>
      <c r="B384" s="69" t="s">
        <v>42</v>
      </c>
      <c r="C384" s="69" t="s">
        <v>670</v>
      </c>
      <c r="D384" s="67" t="s">
        <v>675</v>
      </c>
      <c r="E384" s="67" t="s">
        <v>676</v>
      </c>
      <c r="F384" s="67" t="s">
        <v>678</v>
      </c>
      <c r="G384" s="67" t="s">
        <v>676</v>
      </c>
      <c r="H384" s="220" t="s">
        <v>46</v>
      </c>
      <c r="I384" s="34">
        <v>0</v>
      </c>
      <c r="J384" s="518">
        <v>0</v>
      </c>
      <c r="K384" s="518">
        <v>0</v>
      </c>
      <c r="L384" s="518">
        <v>0</v>
      </c>
      <c r="M384" s="518" t="str">
        <v>Other</v>
      </c>
      <c r="N384" s="519" t="str">
        <v>Other</v>
      </c>
      <c r="O384" s="22" t="s">
        <v>48</v>
      </c>
      <c r="P384" s="145" t="s">
        <v>48</v>
      </c>
      <c r="Q384" s="145" t="s">
        <v>49</v>
      </c>
      <c r="R384" s="496" t="s">
        <v>47</v>
      </c>
      <c r="S384" s="73">
        <v>0</v>
      </c>
      <c r="T384" s="67">
        <v>0</v>
      </c>
      <c r="U384" s="67">
        <v>0</v>
      </c>
      <c r="V384" s="67">
        <v>0</v>
      </c>
      <c r="W384" s="214">
        <v>0</v>
      </c>
      <c r="X384" s="73">
        <v>0</v>
      </c>
      <c r="Y384" s="67">
        <v>0</v>
      </c>
      <c r="Z384" s="214">
        <v>0</v>
      </c>
      <c r="AA384" s="73">
        <v>0</v>
      </c>
      <c r="AB384" s="214">
        <v>0</v>
      </c>
      <c r="AC384" s="214" t="s">
        <v>48</v>
      </c>
    </row>
    <row r="385" spans="1:29" s="141" customFormat="1" ht="30" customHeight="1" x14ac:dyDescent="0.25">
      <c r="A385" s="69" t="s">
        <v>56</v>
      </c>
      <c r="B385" s="69" t="s">
        <v>42</v>
      </c>
      <c r="C385" s="69" t="s">
        <v>670</v>
      </c>
      <c r="D385" s="67" t="s">
        <v>675</v>
      </c>
      <c r="E385" s="67" t="s">
        <v>676</v>
      </c>
      <c r="F385" s="67" t="s">
        <v>679</v>
      </c>
      <c r="G385" s="67" t="s">
        <v>676</v>
      </c>
      <c r="H385" s="220" t="s">
        <v>46</v>
      </c>
      <c r="I385" s="34">
        <v>0</v>
      </c>
      <c r="J385" s="518">
        <v>0</v>
      </c>
      <c r="K385" s="518">
        <v>0</v>
      </c>
      <c r="L385" s="518">
        <v>0</v>
      </c>
      <c r="M385" s="518" t="str">
        <v>Other</v>
      </c>
      <c r="N385" s="519" t="str">
        <v>Other</v>
      </c>
      <c r="O385" s="22" t="s">
        <v>48</v>
      </c>
      <c r="P385" s="145" t="s">
        <v>48</v>
      </c>
      <c r="Q385" s="145" t="s">
        <v>49</v>
      </c>
      <c r="R385" s="496" t="s">
        <v>47</v>
      </c>
      <c r="S385" s="73">
        <v>0</v>
      </c>
      <c r="T385" s="67">
        <v>0</v>
      </c>
      <c r="U385" s="67">
        <v>0</v>
      </c>
      <c r="V385" s="67">
        <v>0</v>
      </c>
      <c r="W385" s="214">
        <v>0</v>
      </c>
      <c r="X385" s="73">
        <v>0</v>
      </c>
      <c r="Y385" s="67">
        <v>0</v>
      </c>
      <c r="Z385" s="214">
        <v>0</v>
      </c>
      <c r="AA385" s="73">
        <v>0</v>
      </c>
      <c r="AB385" s="214">
        <v>0</v>
      </c>
      <c r="AC385" s="214" t="s">
        <v>48</v>
      </c>
    </row>
    <row r="386" spans="1:29" s="141" customFormat="1" ht="30" customHeight="1" x14ac:dyDescent="0.25">
      <c r="A386" s="69" t="s">
        <v>56</v>
      </c>
      <c r="B386" s="69" t="s">
        <v>42</v>
      </c>
      <c r="C386" s="69" t="s">
        <v>670</v>
      </c>
      <c r="D386" s="67" t="s">
        <v>675</v>
      </c>
      <c r="E386" s="67" t="s">
        <v>676</v>
      </c>
      <c r="F386" s="67" t="s">
        <v>680</v>
      </c>
      <c r="G386" s="67" t="s">
        <v>676</v>
      </c>
      <c r="H386" s="220" t="s">
        <v>46</v>
      </c>
      <c r="I386" s="34">
        <v>0</v>
      </c>
      <c r="J386" s="518">
        <v>0</v>
      </c>
      <c r="K386" s="518">
        <v>0</v>
      </c>
      <c r="L386" s="518">
        <v>0</v>
      </c>
      <c r="M386" s="518" t="str">
        <v>Other</v>
      </c>
      <c r="N386" s="519" t="str">
        <v>Other</v>
      </c>
      <c r="O386" s="22">
        <v>0</v>
      </c>
      <c r="P386" s="145">
        <v>0</v>
      </c>
      <c r="Q386" s="145" t="s">
        <v>49</v>
      </c>
      <c r="R386" s="496" t="s">
        <v>47</v>
      </c>
      <c r="S386" s="73">
        <v>0</v>
      </c>
      <c r="T386" s="67">
        <v>0</v>
      </c>
      <c r="U386" s="67">
        <v>0</v>
      </c>
      <c r="V386" s="67">
        <v>0</v>
      </c>
      <c r="W386" s="214">
        <v>0</v>
      </c>
      <c r="X386" s="73">
        <v>0</v>
      </c>
      <c r="Y386" s="67">
        <v>0</v>
      </c>
      <c r="Z386" s="214">
        <v>0</v>
      </c>
      <c r="AA386" s="73">
        <v>0</v>
      </c>
      <c r="AB386" s="214">
        <v>0</v>
      </c>
      <c r="AC386" s="214" t="s">
        <v>48</v>
      </c>
    </row>
    <row r="387" spans="1:29" s="141" customFormat="1" ht="30" customHeight="1" x14ac:dyDescent="0.25">
      <c r="A387" s="69" t="s">
        <v>56</v>
      </c>
      <c r="B387" s="69" t="s">
        <v>42</v>
      </c>
      <c r="C387" s="69" t="s">
        <v>670</v>
      </c>
      <c r="D387" s="67" t="s">
        <v>675</v>
      </c>
      <c r="E387" s="67" t="s">
        <v>676</v>
      </c>
      <c r="F387" s="67" t="s">
        <v>681</v>
      </c>
      <c r="G387" s="67" t="s">
        <v>676</v>
      </c>
      <c r="H387" s="220" t="s">
        <v>46</v>
      </c>
      <c r="I387" s="34">
        <v>0</v>
      </c>
      <c r="J387" s="518">
        <v>0</v>
      </c>
      <c r="K387" s="518">
        <v>0</v>
      </c>
      <c r="L387" s="518">
        <v>0</v>
      </c>
      <c r="M387" s="518" t="str">
        <v>Other</v>
      </c>
      <c r="N387" s="519" t="str">
        <v>Other</v>
      </c>
      <c r="O387" s="22">
        <v>0</v>
      </c>
      <c r="P387" s="145">
        <v>0</v>
      </c>
      <c r="Q387" s="145" t="s">
        <v>49</v>
      </c>
      <c r="R387" s="496" t="s">
        <v>47</v>
      </c>
      <c r="S387" s="73">
        <v>0</v>
      </c>
      <c r="T387" s="67">
        <v>0</v>
      </c>
      <c r="U387" s="67">
        <v>0</v>
      </c>
      <c r="V387" s="67">
        <v>0</v>
      </c>
      <c r="W387" s="214">
        <v>0</v>
      </c>
      <c r="X387" s="73">
        <v>0</v>
      </c>
      <c r="Y387" s="67">
        <v>0</v>
      </c>
      <c r="Z387" s="214">
        <v>0</v>
      </c>
      <c r="AA387" s="73">
        <v>0</v>
      </c>
      <c r="AB387" s="214">
        <v>0</v>
      </c>
      <c r="AC387" s="214" t="s">
        <v>48</v>
      </c>
    </row>
    <row r="388" spans="1:29" s="141" customFormat="1" ht="30" customHeight="1" x14ac:dyDescent="0.25">
      <c r="A388" s="69" t="s">
        <v>56</v>
      </c>
      <c r="B388" s="69" t="s">
        <v>42</v>
      </c>
      <c r="C388" s="69" t="s">
        <v>670</v>
      </c>
      <c r="D388" s="67" t="s">
        <v>675</v>
      </c>
      <c r="E388" s="67" t="s">
        <v>676</v>
      </c>
      <c r="F388" s="67" t="s">
        <v>682</v>
      </c>
      <c r="G388" s="67" t="s">
        <v>676</v>
      </c>
      <c r="H388" s="220" t="s">
        <v>46</v>
      </c>
      <c r="I388" s="34">
        <v>0</v>
      </c>
      <c r="J388" s="518">
        <v>0</v>
      </c>
      <c r="K388" s="518">
        <v>0</v>
      </c>
      <c r="L388" s="518">
        <v>0</v>
      </c>
      <c r="M388" s="518" t="str">
        <v>Other</v>
      </c>
      <c r="N388" s="519" t="str">
        <v>Other</v>
      </c>
      <c r="O388" s="22">
        <v>0</v>
      </c>
      <c r="P388" s="145">
        <v>0</v>
      </c>
      <c r="Q388" s="145" t="s">
        <v>49</v>
      </c>
      <c r="R388" s="496" t="s">
        <v>47</v>
      </c>
      <c r="S388" s="73">
        <v>0</v>
      </c>
      <c r="T388" s="67">
        <v>0</v>
      </c>
      <c r="U388" s="67">
        <v>0</v>
      </c>
      <c r="V388" s="67">
        <v>0</v>
      </c>
      <c r="W388" s="214">
        <v>0</v>
      </c>
      <c r="X388" s="73">
        <v>0</v>
      </c>
      <c r="Y388" s="67">
        <v>0</v>
      </c>
      <c r="Z388" s="214">
        <v>0</v>
      </c>
      <c r="AA388" s="73">
        <v>0</v>
      </c>
      <c r="AB388" s="214">
        <v>0</v>
      </c>
      <c r="AC388" s="214" t="s">
        <v>48</v>
      </c>
    </row>
    <row r="389" spans="1:29" s="141" customFormat="1" ht="30" customHeight="1" x14ac:dyDescent="0.25">
      <c r="A389" s="69" t="s">
        <v>56</v>
      </c>
      <c r="B389" s="69" t="s">
        <v>42</v>
      </c>
      <c r="C389" s="69" t="s">
        <v>670</v>
      </c>
      <c r="D389" s="67" t="s">
        <v>675</v>
      </c>
      <c r="E389" s="67" t="s">
        <v>676</v>
      </c>
      <c r="F389" s="67" t="s">
        <v>683</v>
      </c>
      <c r="G389" s="67" t="s">
        <v>676</v>
      </c>
      <c r="H389" s="220" t="s">
        <v>46</v>
      </c>
      <c r="I389" s="34">
        <v>0</v>
      </c>
      <c r="J389" s="518">
        <v>0</v>
      </c>
      <c r="K389" s="518">
        <v>0</v>
      </c>
      <c r="L389" s="518">
        <v>0</v>
      </c>
      <c r="M389" s="518" t="str">
        <v>Other</v>
      </c>
      <c r="N389" s="519" t="str">
        <v>Other</v>
      </c>
      <c r="O389" s="22">
        <v>0</v>
      </c>
      <c r="P389" s="145">
        <v>0</v>
      </c>
      <c r="Q389" s="145" t="s">
        <v>49</v>
      </c>
      <c r="R389" s="496" t="s">
        <v>47</v>
      </c>
      <c r="S389" s="73">
        <v>0</v>
      </c>
      <c r="T389" s="67">
        <v>0</v>
      </c>
      <c r="U389" s="67">
        <v>0</v>
      </c>
      <c r="V389" s="67">
        <v>0</v>
      </c>
      <c r="W389" s="214">
        <v>0</v>
      </c>
      <c r="X389" s="73">
        <v>0</v>
      </c>
      <c r="Y389" s="67">
        <v>0</v>
      </c>
      <c r="Z389" s="214">
        <v>0</v>
      </c>
      <c r="AA389" s="73">
        <v>0</v>
      </c>
      <c r="AB389" s="214">
        <v>0</v>
      </c>
      <c r="AC389" s="214" t="s">
        <v>48</v>
      </c>
    </row>
    <row r="390" spans="1:29" s="141" customFormat="1" ht="30" customHeight="1" x14ac:dyDescent="0.25">
      <c r="A390" s="69" t="s">
        <v>56</v>
      </c>
      <c r="B390" s="69" t="s">
        <v>42</v>
      </c>
      <c r="C390" s="69" t="s">
        <v>670</v>
      </c>
      <c r="D390" s="67" t="s">
        <v>675</v>
      </c>
      <c r="E390" s="67" t="s">
        <v>676</v>
      </c>
      <c r="F390" s="67" t="s">
        <v>684</v>
      </c>
      <c r="G390" s="67" t="s">
        <v>676</v>
      </c>
      <c r="H390" s="220" t="s">
        <v>46</v>
      </c>
      <c r="I390" s="34">
        <v>0</v>
      </c>
      <c r="J390" s="518">
        <v>0</v>
      </c>
      <c r="K390" s="518">
        <v>0</v>
      </c>
      <c r="L390" s="518">
        <v>0</v>
      </c>
      <c r="M390" s="518" t="str">
        <v>Other</v>
      </c>
      <c r="N390" s="519" t="str">
        <v>Other</v>
      </c>
      <c r="O390" s="22">
        <v>0</v>
      </c>
      <c r="P390" s="145">
        <v>0</v>
      </c>
      <c r="Q390" s="145" t="s">
        <v>49</v>
      </c>
      <c r="R390" s="496" t="s">
        <v>47</v>
      </c>
      <c r="S390" s="73">
        <v>0</v>
      </c>
      <c r="T390" s="67">
        <v>0</v>
      </c>
      <c r="U390" s="67">
        <v>0</v>
      </c>
      <c r="V390" s="67">
        <v>0</v>
      </c>
      <c r="W390" s="214">
        <v>0</v>
      </c>
      <c r="X390" s="73">
        <v>0</v>
      </c>
      <c r="Y390" s="67">
        <v>0</v>
      </c>
      <c r="Z390" s="214">
        <v>0</v>
      </c>
      <c r="AA390" s="73">
        <v>0</v>
      </c>
      <c r="AB390" s="214">
        <v>0</v>
      </c>
      <c r="AC390" s="214" t="s">
        <v>48</v>
      </c>
    </row>
    <row r="391" spans="1:29" s="141" customFormat="1" ht="30" customHeight="1" x14ac:dyDescent="0.25">
      <c r="A391" s="69" t="s">
        <v>56</v>
      </c>
      <c r="B391" s="69" t="s">
        <v>42</v>
      </c>
      <c r="C391" s="69" t="s">
        <v>670</v>
      </c>
      <c r="D391" s="67" t="s">
        <v>685</v>
      </c>
      <c r="E391" s="67" t="s">
        <v>676</v>
      </c>
      <c r="F391" s="67" t="s">
        <v>686</v>
      </c>
      <c r="G391" s="67" t="s">
        <v>676</v>
      </c>
      <c r="H391" s="220" t="s">
        <v>46</v>
      </c>
      <c r="I391" s="34">
        <v>0</v>
      </c>
      <c r="J391" s="518">
        <v>0</v>
      </c>
      <c r="K391" s="518">
        <v>0</v>
      </c>
      <c r="L391" s="518">
        <v>0</v>
      </c>
      <c r="M391" s="518" t="str">
        <v>Other</v>
      </c>
      <c r="N391" s="519" t="str">
        <v>Other</v>
      </c>
      <c r="O391" s="22" t="s">
        <v>48</v>
      </c>
      <c r="P391" s="145" t="s">
        <v>48</v>
      </c>
      <c r="Q391" s="145" t="s">
        <v>49</v>
      </c>
      <c r="R391" s="496" t="s">
        <v>47</v>
      </c>
      <c r="S391" s="73">
        <v>0</v>
      </c>
      <c r="T391" s="67">
        <v>0</v>
      </c>
      <c r="U391" s="67">
        <v>0</v>
      </c>
      <c r="V391" s="67">
        <v>0</v>
      </c>
      <c r="W391" s="214">
        <v>0</v>
      </c>
      <c r="X391" s="73">
        <v>0</v>
      </c>
      <c r="Y391" s="67">
        <v>0</v>
      </c>
      <c r="Z391" s="214">
        <v>0</v>
      </c>
      <c r="AA391" s="73">
        <v>0</v>
      </c>
      <c r="AB391" s="214">
        <v>0</v>
      </c>
      <c r="AC391" s="214" t="s">
        <v>48</v>
      </c>
    </row>
    <row r="392" spans="1:29" s="141" customFormat="1" ht="30" customHeight="1" x14ac:dyDescent="0.25">
      <c r="A392" s="69" t="s">
        <v>56</v>
      </c>
      <c r="B392" s="69" t="s">
        <v>42</v>
      </c>
      <c r="C392" s="69" t="s">
        <v>670</v>
      </c>
      <c r="D392" s="67" t="s">
        <v>685</v>
      </c>
      <c r="E392" s="67" t="s">
        <v>676</v>
      </c>
      <c r="F392" s="67" t="s">
        <v>687</v>
      </c>
      <c r="G392" s="67" t="s">
        <v>676</v>
      </c>
      <c r="H392" s="220" t="s">
        <v>46</v>
      </c>
      <c r="I392" s="34">
        <v>0</v>
      </c>
      <c r="J392" s="518">
        <v>0</v>
      </c>
      <c r="K392" s="518">
        <v>0</v>
      </c>
      <c r="L392" s="518">
        <v>0</v>
      </c>
      <c r="M392" s="518" t="str">
        <v>Other</v>
      </c>
      <c r="N392" s="519" t="str">
        <v>Other</v>
      </c>
      <c r="O392" s="22" t="s">
        <v>48</v>
      </c>
      <c r="P392" s="145" t="s">
        <v>48</v>
      </c>
      <c r="Q392" s="145" t="s">
        <v>49</v>
      </c>
      <c r="R392" s="496" t="s">
        <v>47</v>
      </c>
      <c r="S392" s="73">
        <v>0</v>
      </c>
      <c r="T392" s="67">
        <v>0</v>
      </c>
      <c r="U392" s="67">
        <v>0</v>
      </c>
      <c r="V392" s="67">
        <v>0</v>
      </c>
      <c r="W392" s="214">
        <v>0</v>
      </c>
      <c r="X392" s="73">
        <v>0</v>
      </c>
      <c r="Y392" s="67">
        <v>0</v>
      </c>
      <c r="Z392" s="214">
        <v>0</v>
      </c>
      <c r="AA392" s="73">
        <v>0</v>
      </c>
      <c r="AB392" s="214">
        <v>0</v>
      </c>
      <c r="AC392" s="214" t="s">
        <v>48</v>
      </c>
    </row>
    <row r="393" spans="1:29" s="141" customFormat="1" ht="30" customHeight="1" x14ac:dyDescent="0.25">
      <c r="A393" s="69" t="s">
        <v>56</v>
      </c>
      <c r="B393" s="69" t="s">
        <v>42</v>
      </c>
      <c r="C393" s="69" t="s">
        <v>670</v>
      </c>
      <c r="D393" s="67" t="s">
        <v>688</v>
      </c>
      <c r="E393" s="67" t="s">
        <v>689</v>
      </c>
      <c r="F393" s="67" t="s">
        <v>690</v>
      </c>
      <c r="G393" s="67" t="s">
        <v>689</v>
      </c>
      <c r="H393" s="220" t="s">
        <v>46</v>
      </c>
      <c r="I393" s="34">
        <v>0</v>
      </c>
      <c r="J393" s="518">
        <v>0</v>
      </c>
      <c r="K393" s="518">
        <v>0</v>
      </c>
      <c r="L393" s="518">
        <v>0</v>
      </c>
      <c r="M393" s="518" t="str">
        <v>Other</v>
      </c>
      <c r="N393" s="519" t="str">
        <v>Other</v>
      </c>
      <c r="O393" s="22">
        <v>0</v>
      </c>
      <c r="P393" s="145">
        <v>0</v>
      </c>
      <c r="Q393" s="145" t="s">
        <v>49</v>
      </c>
      <c r="R393" s="496" t="s">
        <v>47</v>
      </c>
      <c r="S393" s="73">
        <v>0</v>
      </c>
      <c r="T393" s="67">
        <v>0</v>
      </c>
      <c r="U393" s="67">
        <v>0</v>
      </c>
      <c r="V393" s="67">
        <v>0</v>
      </c>
      <c r="W393" s="214">
        <v>0</v>
      </c>
      <c r="X393" s="73">
        <v>0</v>
      </c>
      <c r="Y393" s="67">
        <v>0</v>
      </c>
      <c r="Z393" s="214">
        <v>0</v>
      </c>
      <c r="AA393" s="73">
        <v>0</v>
      </c>
      <c r="AB393" s="214">
        <v>0</v>
      </c>
      <c r="AC393" s="214" t="s">
        <v>48</v>
      </c>
    </row>
    <row r="394" spans="1:29" s="141" customFormat="1" ht="30" customHeight="1" x14ac:dyDescent="0.25">
      <c r="A394" s="69" t="s">
        <v>56</v>
      </c>
      <c r="B394" s="69" t="s">
        <v>42</v>
      </c>
      <c r="C394" s="69" t="s">
        <v>670</v>
      </c>
      <c r="D394" s="67" t="s">
        <v>688</v>
      </c>
      <c r="E394" s="67" t="s">
        <v>689</v>
      </c>
      <c r="F394" s="67" t="s">
        <v>691</v>
      </c>
      <c r="G394" s="67" t="s">
        <v>692</v>
      </c>
      <c r="H394" s="220" t="s">
        <v>46</v>
      </c>
      <c r="I394" s="34">
        <v>0</v>
      </c>
      <c r="J394" s="518">
        <v>0</v>
      </c>
      <c r="K394" s="518">
        <v>0</v>
      </c>
      <c r="L394" s="518">
        <v>0</v>
      </c>
      <c r="M394" s="518" t="str">
        <v>Other</v>
      </c>
      <c r="N394" s="519" t="str">
        <v>Other</v>
      </c>
      <c r="O394" s="22">
        <v>0</v>
      </c>
      <c r="P394" s="145">
        <v>0</v>
      </c>
      <c r="Q394" s="145" t="s">
        <v>49</v>
      </c>
      <c r="R394" s="496" t="s">
        <v>47</v>
      </c>
      <c r="S394" s="73">
        <v>0</v>
      </c>
      <c r="T394" s="67">
        <v>0</v>
      </c>
      <c r="U394" s="67">
        <v>0</v>
      </c>
      <c r="V394" s="67">
        <v>0</v>
      </c>
      <c r="W394" s="214">
        <v>0</v>
      </c>
      <c r="X394" s="73">
        <v>0</v>
      </c>
      <c r="Y394" s="67">
        <v>0</v>
      </c>
      <c r="Z394" s="214">
        <v>0</v>
      </c>
      <c r="AA394" s="73">
        <v>0</v>
      </c>
      <c r="AB394" s="214">
        <v>0</v>
      </c>
      <c r="AC394" s="214" t="s">
        <v>48</v>
      </c>
    </row>
    <row r="395" spans="1:29" s="141" customFormat="1" ht="30" customHeight="1" x14ac:dyDescent="0.25">
      <c r="A395" s="69" t="s">
        <v>56</v>
      </c>
      <c r="B395" s="69" t="s">
        <v>42</v>
      </c>
      <c r="C395" s="69" t="s">
        <v>670</v>
      </c>
      <c r="D395" s="67" t="s">
        <v>688</v>
      </c>
      <c r="E395" s="67" t="s">
        <v>689</v>
      </c>
      <c r="F395" s="67" t="s">
        <v>693</v>
      </c>
      <c r="G395" s="67" t="s">
        <v>689</v>
      </c>
      <c r="H395" s="220" t="s">
        <v>46</v>
      </c>
      <c r="I395" s="34">
        <v>0</v>
      </c>
      <c r="J395" s="518">
        <v>0</v>
      </c>
      <c r="K395" s="518">
        <v>0</v>
      </c>
      <c r="L395" s="518">
        <v>0</v>
      </c>
      <c r="M395" s="518" t="str">
        <v>Other</v>
      </c>
      <c r="N395" s="519" t="str">
        <v>Other</v>
      </c>
      <c r="O395" s="22">
        <v>0</v>
      </c>
      <c r="P395" s="145">
        <v>0</v>
      </c>
      <c r="Q395" s="145" t="s">
        <v>49</v>
      </c>
      <c r="R395" s="496" t="s">
        <v>47</v>
      </c>
      <c r="S395" s="73">
        <v>0</v>
      </c>
      <c r="T395" s="67">
        <v>0</v>
      </c>
      <c r="U395" s="67">
        <v>0</v>
      </c>
      <c r="V395" s="67">
        <v>0</v>
      </c>
      <c r="W395" s="214">
        <v>0</v>
      </c>
      <c r="X395" s="73">
        <v>0</v>
      </c>
      <c r="Y395" s="67">
        <v>0</v>
      </c>
      <c r="Z395" s="214">
        <v>0</v>
      </c>
      <c r="AA395" s="73">
        <v>0</v>
      </c>
      <c r="AB395" s="214">
        <v>0</v>
      </c>
      <c r="AC395" s="214" t="s">
        <v>48</v>
      </c>
    </row>
    <row r="396" spans="1:29" s="141" customFormat="1" ht="30" customHeight="1" x14ac:dyDescent="0.25">
      <c r="A396" s="69" t="s">
        <v>56</v>
      </c>
      <c r="B396" s="69" t="s">
        <v>42</v>
      </c>
      <c r="C396" s="69" t="s">
        <v>670</v>
      </c>
      <c r="D396" s="67" t="s">
        <v>688</v>
      </c>
      <c r="E396" s="67" t="s">
        <v>689</v>
      </c>
      <c r="F396" s="67" t="s">
        <v>694</v>
      </c>
      <c r="G396" s="67" t="s">
        <v>689</v>
      </c>
      <c r="H396" s="220" t="s">
        <v>46</v>
      </c>
      <c r="I396" s="34">
        <v>0</v>
      </c>
      <c r="J396" s="518">
        <v>0</v>
      </c>
      <c r="K396" s="518">
        <v>0</v>
      </c>
      <c r="L396" s="518">
        <v>0</v>
      </c>
      <c r="M396" s="518" t="str">
        <v>Other</v>
      </c>
      <c r="N396" s="519" t="str">
        <v>Other</v>
      </c>
      <c r="O396" s="22">
        <v>0</v>
      </c>
      <c r="P396" s="145">
        <v>0</v>
      </c>
      <c r="Q396" s="145" t="s">
        <v>49</v>
      </c>
      <c r="R396" s="496" t="s">
        <v>47</v>
      </c>
      <c r="S396" s="73">
        <v>0</v>
      </c>
      <c r="T396" s="67">
        <v>0</v>
      </c>
      <c r="U396" s="67">
        <v>0</v>
      </c>
      <c r="V396" s="67">
        <v>0</v>
      </c>
      <c r="W396" s="214">
        <v>0</v>
      </c>
      <c r="X396" s="73">
        <v>0</v>
      </c>
      <c r="Y396" s="67">
        <v>0</v>
      </c>
      <c r="Z396" s="214">
        <v>0</v>
      </c>
      <c r="AA396" s="73">
        <v>0</v>
      </c>
      <c r="AB396" s="214">
        <v>0</v>
      </c>
      <c r="AC396" s="214" t="s">
        <v>48</v>
      </c>
    </row>
    <row r="397" spans="1:29" s="141" customFormat="1" ht="30" customHeight="1" x14ac:dyDescent="0.25">
      <c r="A397" s="69" t="s">
        <v>56</v>
      </c>
      <c r="B397" s="69" t="s">
        <v>42</v>
      </c>
      <c r="C397" s="69" t="s">
        <v>670</v>
      </c>
      <c r="D397" s="67" t="s">
        <v>688</v>
      </c>
      <c r="E397" s="67" t="s">
        <v>689</v>
      </c>
      <c r="F397" s="67" t="s">
        <v>695</v>
      </c>
      <c r="G397" s="67" t="s">
        <v>689</v>
      </c>
      <c r="H397" s="220" t="s">
        <v>46</v>
      </c>
      <c r="I397" s="34">
        <v>0</v>
      </c>
      <c r="J397" s="518">
        <v>0</v>
      </c>
      <c r="K397" s="518">
        <v>0</v>
      </c>
      <c r="L397" s="518">
        <v>0</v>
      </c>
      <c r="M397" s="518" t="str">
        <v>Other</v>
      </c>
      <c r="N397" s="519" t="str">
        <v>Other</v>
      </c>
      <c r="O397" s="22">
        <v>0</v>
      </c>
      <c r="P397" s="145">
        <v>0</v>
      </c>
      <c r="Q397" s="145" t="s">
        <v>49</v>
      </c>
      <c r="R397" s="496" t="s">
        <v>47</v>
      </c>
      <c r="S397" s="73">
        <v>0</v>
      </c>
      <c r="T397" s="67">
        <v>0</v>
      </c>
      <c r="U397" s="67">
        <v>0</v>
      </c>
      <c r="V397" s="67">
        <v>0</v>
      </c>
      <c r="W397" s="214">
        <v>0</v>
      </c>
      <c r="X397" s="73">
        <v>0</v>
      </c>
      <c r="Y397" s="67">
        <v>0</v>
      </c>
      <c r="Z397" s="214">
        <v>0</v>
      </c>
      <c r="AA397" s="73">
        <v>0</v>
      </c>
      <c r="AB397" s="214">
        <v>0</v>
      </c>
      <c r="AC397" s="214" t="s">
        <v>48</v>
      </c>
    </row>
    <row r="398" spans="1:29" s="141" customFormat="1" ht="30" customHeight="1" x14ac:dyDescent="0.25">
      <c r="A398" s="69" t="s">
        <v>56</v>
      </c>
      <c r="B398" s="69" t="s">
        <v>42</v>
      </c>
      <c r="C398" s="69" t="s">
        <v>670</v>
      </c>
      <c r="D398" s="67" t="s">
        <v>688</v>
      </c>
      <c r="E398" s="67" t="s">
        <v>689</v>
      </c>
      <c r="F398" s="67" t="s">
        <v>696</v>
      </c>
      <c r="G398" s="67" t="s">
        <v>692</v>
      </c>
      <c r="H398" s="220" t="s">
        <v>46</v>
      </c>
      <c r="I398" s="34">
        <v>0</v>
      </c>
      <c r="J398" s="518">
        <v>0</v>
      </c>
      <c r="K398" s="518">
        <v>0</v>
      </c>
      <c r="L398" s="518">
        <v>0</v>
      </c>
      <c r="M398" s="518" t="str">
        <v>Other</v>
      </c>
      <c r="N398" s="519" t="str">
        <v>Other</v>
      </c>
      <c r="O398" s="22">
        <v>0</v>
      </c>
      <c r="P398" s="145">
        <v>0</v>
      </c>
      <c r="Q398" s="145" t="s">
        <v>49</v>
      </c>
      <c r="R398" s="496" t="s">
        <v>47</v>
      </c>
      <c r="S398" s="73">
        <v>0</v>
      </c>
      <c r="T398" s="67">
        <v>0</v>
      </c>
      <c r="U398" s="67">
        <v>0</v>
      </c>
      <c r="V398" s="67">
        <v>0</v>
      </c>
      <c r="W398" s="214">
        <v>0</v>
      </c>
      <c r="X398" s="73">
        <v>0</v>
      </c>
      <c r="Y398" s="67">
        <v>0</v>
      </c>
      <c r="Z398" s="214">
        <v>0</v>
      </c>
      <c r="AA398" s="73">
        <v>0</v>
      </c>
      <c r="AB398" s="214">
        <v>0</v>
      </c>
      <c r="AC398" s="214" t="s">
        <v>48</v>
      </c>
    </row>
    <row r="399" spans="1:29" s="141" customFormat="1" ht="30" customHeight="1" x14ac:dyDescent="0.25">
      <c r="A399" s="69" t="s">
        <v>56</v>
      </c>
      <c r="B399" s="69" t="s">
        <v>42</v>
      </c>
      <c r="C399" s="69" t="s">
        <v>670</v>
      </c>
      <c r="D399" s="67" t="s">
        <v>697</v>
      </c>
      <c r="E399" s="67" t="s">
        <v>698</v>
      </c>
      <c r="F399" s="67" t="s">
        <v>699</v>
      </c>
      <c r="G399" s="67" t="s">
        <v>698</v>
      </c>
      <c r="H399" s="220" t="s">
        <v>46</v>
      </c>
      <c r="I399" s="34">
        <v>0</v>
      </c>
      <c r="J399" s="518">
        <v>0</v>
      </c>
      <c r="K399" s="518">
        <v>0</v>
      </c>
      <c r="L399" s="518">
        <v>0</v>
      </c>
      <c r="M399" s="518" t="str">
        <v>Other</v>
      </c>
      <c r="N399" s="519" t="str">
        <v>Other</v>
      </c>
      <c r="O399" s="22">
        <v>0</v>
      </c>
      <c r="P399" s="145">
        <v>0</v>
      </c>
      <c r="Q399" s="145" t="s">
        <v>49</v>
      </c>
      <c r="R399" s="496" t="s">
        <v>47</v>
      </c>
      <c r="S399" s="73">
        <v>0</v>
      </c>
      <c r="T399" s="67">
        <v>0</v>
      </c>
      <c r="U399" s="67">
        <v>0</v>
      </c>
      <c r="V399" s="67">
        <v>0</v>
      </c>
      <c r="W399" s="214">
        <v>0</v>
      </c>
      <c r="X399" s="73">
        <v>0</v>
      </c>
      <c r="Y399" s="67">
        <v>0</v>
      </c>
      <c r="Z399" s="214">
        <v>0</v>
      </c>
      <c r="AA399" s="73">
        <v>0</v>
      </c>
      <c r="AB399" s="214">
        <v>0</v>
      </c>
      <c r="AC399" s="214" t="s">
        <v>48</v>
      </c>
    </row>
    <row r="400" spans="1:29" s="141" customFormat="1" ht="30" customHeight="1" x14ac:dyDescent="0.25">
      <c r="A400" s="69" t="s">
        <v>56</v>
      </c>
      <c r="B400" s="69" t="s">
        <v>42</v>
      </c>
      <c r="C400" s="69" t="s">
        <v>670</v>
      </c>
      <c r="D400" s="67" t="s">
        <v>700</v>
      </c>
      <c r="E400" s="67" t="s">
        <v>698</v>
      </c>
      <c r="F400" s="67" t="s">
        <v>701</v>
      </c>
      <c r="G400" s="67" t="s">
        <v>698</v>
      </c>
      <c r="H400" s="220" t="s">
        <v>46</v>
      </c>
      <c r="I400" s="34">
        <v>0</v>
      </c>
      <c r="J400" s="518">
        <v>0</v>
      </c>
      <c r="K400" s="518">
        <v>0</v>
      </c>
      <c r="L400" s="518">
        <v>0</v>
      </c>
      <c r="M400" s="518" t="str">
        <v>Other</v>
      </c>
      <c r="N400" s="519" t="str">
        <v>Other</v>
      </c>
      <c r="O400" s="22">
        <v>0</v>
      </c>
      <c r="P400" s="145">
        <v>0</v>
      </c>
      <c r="Q400" s="145" t="s">
        <v>49</v>
      </c>
      <c r="R400" s="496" t="s">
        <v>47</v>
      </c>
      <c r="S400" s="73">
        <v>0</v>
      </c>
      <c r="T400" s="67">
        <v>0</v>
      </c>
      <c r="U400" s="67">
        <v>0</v>
      </c>
      <c r="V400" s="67">
        <v>0</v>
      </c>
      <c r="W400" s="214">
        <v>0</v>
      </c>
      <c r="X400" s="73">
        <v>0</v>
      </c>
      <c r="Y400" s="67">
        <v>0</v>
      </c>
      <c r="Z400" s="214">
        <v>0</v>
      </c>
      <c r="AA400" s="73">
        <v>0</v>
      </c>
      <c r="AB400" s="214">
        <v>0</v>
      </c>
      <c r="AC400" s="214" t="s">
        <v>48</v>
      </c>
    </row>
    <row r="401" spans="1:29" s="141" customFormat="1" ht="30" customHeight="1" x14ac:dyDescent="0.25">
      <c r="A401" s="69" t="s">
        <v>56</v>
      </c>
      <c r="B401" s="69" t="s">
        <v>42</v>
      </c>
      <c r="C401" s="69" t="s">
        <v>670</v>
      </c>
      <c r="D401" s="67" t="s">
        <v>702</v>
      </c>
      <c r="E401" s="67" t="s">
        <v>703</v>
      </c>
      <c r="F401" s="67" t="s">
        <v>704</v>
      </c>
      <c r="G401" s="67" t="s">
        <v>705</v>
      </c>
      <c r="H401" s="220" t="s">
        <v>46</v>
      </c>
      <c r="I401" s="34">
        <v>0</v>
      </c>
      <c r="J401" s="518">
        <v>0</v>
      </c>
      <c r="K401" s="518">
        <v>0</v>
      </c>
      <c r="L401" s="518">
        <v>0</v>
      </c>
      <c r="M401" s="518" t="str">
        <v>Other</v>
      </c>
      <c r="N401" s="519" t="str">
        <v>Other</v>
      </c>
      <c r="O401" s="22">
        <v>0</v>
      </c>
      <c r="P401" s="145">
        <v>0</v>
      </c>
      <c r="Q401" s="145" t="s">
        <v>49</v>
      </c>
      <c r="R401" s="496" t="s">
        <v>47</v>
      </c>
      <c r="S401" s="73">
        <v>0</v>
      </c>
      <c r="T401" s="67">
        <v>0</v>
      </c>
      <c r="U401" s="67">
        <v>0</v>
      </c>
      <c r="V401" s="67">
        <v>0</v>
      </c>
      <c r="W401" s="214">
        <v>0</v>
      </c>
      <c r="X401" s="73">
        <v>0</v>
      </c>
      <c r="Y401" s="67">
        <v>0</v>
      </c>
      <c r="Z401" s="214">
        <v>0</v>
      </c>
      <c r="AA401" s="73">
        <v>0</v>
      </c>
      <c r="AB401" s="214">
        <v>0</v>
      </c>
      <c r="AC401" s="214" t="s">
        <v>48</v>
      </c>
    </row>
    <row r="402" spans="1:29" s="141" customFormat="1" ht="30" customHeight="1" x14ac:dyDescent="0.25">
      <c r="A402" s="69" t="s">
        <v>56</v>
      </c>
      <c r="B402" s="69" t="s">
        <v>42</v>
      </c>
      <c r="C402" s="69" t="s">
        <v>670</v>
      </c>
      <c r="D402" s="67" t="s">
        <v>685</v>
      </c>
      <c r="E402" s="67" t="s">
        <v>676</v>
      </c>
      <c r="F402" s="67" t="s">
        <v>706</v>
      </c>
      <c r="G402" s="67" t="s">
        <v>676</v>
      </c>
      <c r="H402" s="220" t="s">
        <v>46</v>
      </c>
      <c r="I402" s="34">
        <v>0</v>
      </c>
      <c r="J402" s="518">
        <v>0</v>
      </c>
      <c r="K402" s="518">
        <v>0</v>
      </c>
      <c r="L402" s="518">
        <v>0</v>
      </c>
      <c r="M402" s="518" t="str">
        <v>Other</v>
      </c>
      <c r="N402" s="519" t="str">
        <v>Other</v>
      </c>
      <c r="O402" s="22">
        <v>0</v>
      </c>
      <c r="P402" s="145">
        <v>0</v>
      </c>
      <c r="Q402" s="145" t="s">
        <v>49</v>
      </c>
      <c r="R402" s="496" t="s">
        <v>47</v>
      </c>
      <c r="S402" s="73">
        <v>0</v>
      </c>
      <c r="T402" s="67">
        <v>0</v>
      </c>
      <c r="U402" s="67">
        <v>0</v>
      </c>
      <c r="V402" s="67">
        <v>0</v>
      </c>
      <c r="W402" s="214">
        <v>0</v>
      </c>
      <c r="X402" s="73">
        <v>0</v>
      </c>
      <c r="Y402" s="67">
        <v>0</v>
      </c>
      <c r="Z402" s="214">
        <v>0</v>
      </c>
      <c r="AA402" s="73">
        <v>0</v>
      </c>
      <c r="AB402" s="214">
        <v>0</v>
      </c>
      <c r="AC402" s="214" t="s">
        <v>48</v>
      </c>
    </row>
    <row r="403" spans="1:29" s="141" customFormat="1" ht="30" customHeight="1" x14ac:dyDescent="0.25">
      <c r="A403" s="69" t="s">
        <v>56</v>
      </c>
      <c r="B403" s="69" t="s">
        <v>42</v>
      </c>
      <c r="C403" s="69" t="s">
        <v>670</v>
      </c>
      <c r="D403" s="67" t="s">
        <v>685</v>
      </c>
      <c r="E403" s="67" t="s">
        <v>676</v>
      </c>
      <c r="F403" s="67" t="s">
        <v>707</v>
      </c>
      <c r="G403" s="67" t="s">
        <v>676</v>
      </c>
      <c r="H403" s="220" t="s">
        <v>46</v>
      </c>
      <c r="I403" s="34">
        <v>0</v>
      </c>
      <c r="J403" s="518">
        <v>0</v>
      </c>
      <c r="K403" s="518">
        <v>0</v>
      </c>
      <c r="L403" s="518">
        <v>0</v>
      </c>
      <c r="M403" s="518" t="str">
        <v>Other</v>
      </c>
      <c r="N403" s="519" t="str">
        <v>Other</v>
      </c>
      <c r="O403" s="22" t="s">
        <v>48</v>
      </c>
      <c r="P403" s="145" t="s">
        <v>48</v>
      </c>
      <c r="Q403" s="145" t="s">
        <v>49</v>
      </c>
      <c r="R403" s="496" t="s">
        <v>47</v>
      </c>
      <c r="S403" s="73">
        <v>0</v>
      </c>
      <c r="T403" s="67">
        <v>0</v>
      </c>
      <c r="U403" s="67">
        <v>0</v>
      </c>
      <c r="V403" s="67">
        <v>0</v>
      </c>
      <c r="W403" s="214">
        <v>0</v>
      </c>
      <c r="X403" s="73">
        <v>0</v>
      </c>
      <c r="Y403" s="67">
        <v>0</v>
      </c>
      <c r="Z403" s="214">
        <v>0</v>
      </c>
      <c r="AA403" s="73">
        <v>0</v>
      </c>
      <c r="AB403" s="214">
        <v>0</v>
      </c>
      <c r="AC403" s="214" t="s">
        <v>48</v>
      </c>
    </row>
    <row r="404" spans="1:29" s="141" customFormat="1" ht="30" customHeight="1" x14ac:dyDescent="0.25">
      <c r="A404" s="69" t="s">
        <v>56</v>
      </c>
      <c r="B404" s="69" t="s">
        <v>42</v>
      </c>
      <c r="C404" s="69" t="s">
        <v>670</v>
      </c>
      <c r="D404" s="67" t="s">
        <v>685</v>
      </c>
      <c r="E404" s="67" t="s">
        <v>676</v>
      </c>
      <c r="F404" s="67" t="s">
        <v>708</v>
      </c>
      <c r="G404" s="67" t="s">
        <v>676</v>
      </c>
      <c r="H404" s="220" t="s">
        <v>46</v>
      </c>
      <c r="I404" s="34">
        <v>0</v>
      </c>
      <c r="J404" s="518">
        <v>0</v>
      </c>
      <c r="K404" s="518">
        <v>0</v>
      </c>
      <c r="L404" s="518">
        <v>0</v>
      </c>
      <c r="M404" s="518" t="str">
        <v>Other</v>
      </c>
      <c r="N404" s="519" t="str">
        <v>Other</v>
      </c>
      <c r="O404" s="22" t="s">
        <v>48</v>
      </c>
      <c r="P404" s="145" t="s">
        <v>48</v>
      </c>
      <c r="Q404" s="145" t="s">
        <v>49</v>
      </c>
      <c r="R404" s="496" t="s">
        <v>47</v>
      </c>
      <c r="S404" s="73">
        <v>0</v>
      </c>
      <c r="T404" s="67">
        <v>0</v>
      </c>
      <c r="U404" s="67">
        <v>0</v>
      </c>
      <c r="V404" s="67">
        <v>0</v>
      </c>
      <c r="W404" s="214">
        <v>0</v>
      </c>
      <c r="X404" s="73">
        <v>0</v>
      </c>
      <c r="Y404" s="67">
        <v>0</v>
      </c>
      <c r="Z404" s="214">
        <v>0</v>
      </c>
      <c r="AA404" s="73">
        <v>0</v>
      </c>
      <c r="AB404" s="214">
        <v>0</v>
      </c>
      <c r="AC404" s="214" t="s">
        <v>48</v>
      </c>
    </row>
    <row r="405" spans="1:29" s="141" customFormat="1" ht="30" customHeight="1" x14ac:dyDescent="0.25">
      <c r="A405" s="69" t="s">
        <v>56</v>
      </c>
      <c r="B405" s="69" t="s">
        <v>42</v>
      </c>
      <c r="C405" s="69" t="s">
        <v>670</v>
      </c>
      <c r="D405" s="67" t="s">
        <v>685</v>
      </c>
      <c r="E405" s="67" t="s">
        <v>676</v>
      </c>
      <c r="F405" s="67" t="s">
        <v>709</v>
      </c>
      <c r="G405" s="67" t="s">
        <v>676</v>
      </c>
      <c r="H405" s="220" t="s">
        <v>46</v>
      </c>
      <c r="I405" s="34">
        <v>0</v>
      </c>
      <c r="J405" s="518">
        <v>0</v>
      </c>
      <c r="K405" s="518">
        <v>0</v>
      </c>
      <c r="L405" s="518">
        <v>0</v>
      </c>
      <c r="M405" s="518" t="str">
        <v>Other</v>
      </c>
      <c r="N405" s="519" t="str">
        <v>Other</v>
      </c>
      <c r="O405" s="22" t="s">
        <v>48</v>
      </c>
      <c r="P405" s="145" t="s">
        <v>48</v>
      </c>
      <c r="Q405" s="145" t="s">
        <v>49</v>
      </c>
      <c r="R405" s="496" t="s">
        <v>47</v>
      </c>
      <c r="S405" s="73">
        <v>0</v>
      </c>
      <c r="T405" s="67">
        <v>0</v>
      </c>
      <c r="U405" s="67">
        <v>0</v>
      </c>
      <c r="V405" s="67">
        <v>0</v>
      </c>
      <c r="W405" s="214">
        <v>0</v>
      </c>
      <c r="X405" s="73">
        <v>0</v>
      </c>
      <c r="Y405" s="67">
        <v>0</v>
      </c>
      <c r="Z405" s="214">
        <v>0</v>
      </c>
      <c r="AA405" s="73">
        <v>0</v>
      </c>
      <c r="AB405" s="214">
        <v>0</v>
      </c>
      <c r="AC405" s="214" t="s">
        <v>48</v>
      </c>
    </row>
    <row r="406" spans="1:29" s="141" customFormat="1" ht="30" customHeight="1" x14ac:dyDescent="0.25">
      <c r="A406" s="69" t="s">
        <v>56</v>
      </c>
      <c r="B406" s="69" t="s">
        <v>42</v>
      </c>
      <c r="C406" s="69" t="s">
        <v>670</v>
      </c>
      <c r="D406" s="67" t="s">
        <v>685</v>
      </c>
      <c r="E406" s="67" t="s">
        <v>676</v>
      </c>
      <c r="F406" s="67" t="s">
        <v>710</v>
      </c>
      <c r="G406" s="67" t="s">
        <v>676</v>
      </c>
      <c r="H406" s="220" t="s">
        <v>46</v>
      </c>
      <c r="I406" s="34">
        <v>0</v>
      </c>
      <c r="J406" s="518">
        <v>0</v>
      </c>
      <c r="K406" s="518">
        <v>0</v>
      </c>
      <c r="L406" s="518">
        <v>0</v>
      </c>
      <c r="M406" s="518" t="str">
        <v>Other</v>
      </c>
      <c r="N406" s="519" t="str">
        <v>Other</v>
      </c>
      <c r="O406" s="22">
        <v>0</v>
      </c>
      <c r="P406" s="145">
        <v>0</v>
      </c>
      <c r="Q406" s="145" t="s">
        <v>49</v>
      </c>
      <c r="R406" s="496" t="s">
        <v>47</v>
      </c>
      <c r="S406" s="73">
        <v>0</v>
      </c>
      <c r="T406" s="67">
        <v>0</v>
      </c>
      <c r="U406" s="67">
        <v>0</v>
      </c>
      <c r="V406" s="67">
        <v>0</v>
      </c>
      <c r="W406" s="214">
        <v>0</v>
      </c>
      <c r="X406" s="73">
        <v>0</v>
      </c>
      <c r="Y406" s="67">
        <v>0</v>
      </c>
      <c r="Z406" s="214">
        <v>0</v>
      </c>
      <c r="AA406" s="73">
        <v>0</v>
      </c>
      <c r="AB406" s="214">
        <v>0</v>
      </c>
      <c r="AC406" s="214" t="s">
        <v>48</v>
      </c>
    </row>
    <row r="407" spans="1:29" s="141" customFormat="1" ht="30" customHeight="1" x14ac:dyDescent="0.25">
      <c r="A407" s="69" t="s">
        <v>56</v>
      </c>
      <c r="B407" s="69" t="s">
        <v>42</v>
      </c>
      <c r="C407" s="69" t="s">
        <v>670</v>
      </c>
      <c r="D407" s="67" t="s">
        <v>685</v>
      </c>
      <c r="E407" s="67" t="s">
        <v>676</v>
      </c>
      <c r="F407" s="67" t="s">
        <v>711</v>
      </c>
      <c r="G407" s="67" t="s">
        <v>676</v>
      </c>
      <c r="H407" s="220" t="s">
        <v>46</v>
      </c>
      <c r="I407" s="34">
        <v>0</v>
      </c>
      <c r="J407" s="518">
        <v>0</v>
      </c>
      <c r="K407" s="518">
        <v>0</v>
      </c>
      <c r="L407" s="518">
        <v>0</v>
      </c>
      <c r="M407" s="518" t="str">
        <v>Other</v>
      </c>
      <c r="N407" s="519" t="str">
        <v>Other</v>
      </c>
      <c r="O407" s="22">
        <v>0</v>
      </c>
      <c r="P407" s="145">
        <v>0</v>
      </c>
      <c r="Q407" s="145" t="s">
        <v>49</v>
      </c>
      <c r="R407" s="496" t="s">
        <v>47</v>
      </c>
      <c r="S407" s="73">
        <v>0</v>
      </c>
      <c r="T407" s="67">
        <v>0</v>
      </c>
      <c r="U407" s="67">
        <v>0</v>
      </c>
      <c r="V407" s="67">
        <v>0</v>
      </c>
      <c r="W407" s="214">
        <v>0</v>
      </c>
      <c r="X407" s="73">
        <v>0</v>
      </c>
      <c r="Y407" s="67">
        <v>0</v>
      </c>
      <c r="Z407" s="214">
        <v>0</v>
      </c>
      <c r="AA407" s="73">
        <v>0</v>
      </c>
      <c r="AB407" s="214">
        <v>0</v>
      </c>
      <c r="AC407" s="214" t="s">
        <v>48</v>
      </c>
    </row>
    <row r="408" spans="1:29" s="141" customFormat="1" ht="30" customHeight="1" x14ac:dyDescent="0.25">
      <c r="A408" s="69" t="s">
        <v>56</v>
      </c>
      <c r="B408" s="69" t="s">
        <v>42</v>
      </c>
      <c r="C408" s="69" t="s">
        <v>670</v>
      </c>
      <c r="D408" s="67" t="s">
        <v>685</v>
      </c>
      <c r="E408" s="67" t="s">
        <v>676</v>
      </c>
      <c r="F408" s="67" t="s">
        <v>712</v>
      </c>
      <c r="G408" s="67" t="s">
        <v>676</v>
      </c>
      <c r="H408" s="220" t="s">
        <v>46</v>
      </c>
      <c r="I408" s="34">
        <v>0</v>
      </c>
      <c r="J408" s="518">
        <v>0</v>
      </c>
      <c r="K408" s="518">
        <v>0</v>
      </c>
      <c r="L408" s="518">
        <v>0</v>
      </c>
      <c r="M408" s="518" t="str">
        <v>Other</v>
      </c>
      <c r="N408" s="519" t="str">
        <v>Other</v>
      </c>
      <c r="O408" s="22">
        <v>0</v>
      </c>
      <c r="P408" s="145">
        <v>0</v>
      </c>
      <c r="Q408" s="145" t="s">
        <v>49</v>
      </c>
      <c r="R408" s="496" t="s">
        <v>47</v>
      </c>
      <c r="S408" s="73">
        <v>0</v>
      </c>
      <c r="T408" s="67">
        <v>0</v>
      </c>
      <c r="U408" s="67">
        <v>0</v>
      </c>
      <c r="V408" s="67">
        <v>0</v>
      </c>
      <c r="W408" s="214">
        <v>0</v>
      </c>
      <c r="X408" s="73">
        <v>0</v>
      </c>
      <c r="Y408" s="67">
        <v>0</v>
      </c>
      <c r="Z408" s="214">
        <v>0</v>
      </c>
      <c r="AA408" s="73">
        <v>0</v>
      </c>
      <c r="AB408" s="214">
        <v>0</v>
      </c>
      <c r="AC408" s="214" t="s">
        <v>48</v>
      </c>
    </row>
    <row r="409" spans="1:29" s="141" customFormat="1" ht="30" customHeight="1" x14ac:dyDescent="0.25">
      <c r="A409" s="69" t="s">
        <v>56</v>
      </c>
      <c r="B409" s="69" t="s">
        <v>42</v>
      </c>
      <c r="C409" s="69" t="s">
        <v>670</v>
      </c>
      <c r="D409" s="67" t="s">
        <v>685</v>
      </c>
      <c r="E409" s="67" t="s">
        <v>676</v>
      </c>
      <c r="F409" s="67" t="s">
        <v>713</v>
      </c>
      <c r="G409" s="67" t="s">
        <v>676</v>
      </c>
      <c r="H409" s="220" t="s">
        <v>617</v>
      </c>
      <c r="I409" s="34">
        <v>0</v>
      </c>
      <c r="J409" s="518">
        <v>0</v>
      </c>
      <c r="K409" s="518">
        <v>0</v>
      </c>
      <c r="L409" s="518">
        <v>0</v>
      </c>
      <c r="M409" s="518" t="str">
        <v>Other</v>
      </c>
      <c r="N409" s="519" t="str">
        <v>Other</v>
      </c>
      <c r="O409" s="22">
        <v>0</v>
      </c>
      <c r="P409" s="145">
        <v>0</v>
      </c>
      <c r="Q409" s="145" t="s">
        <v>49</v>
      </c>
      <c r="R409" s="496" t="s">
        <v>47</v>
      </c>
      <c r="S409" s="73">
        <v>0</v>
      </c>
      <c r="T409" s="67">
        <v>0</v>
      </c>
      <c r="U409" s="67">
        <v>0</v>
      </c>
      <c r="V409" s="67">
        <v>0</v>
      </c>
      <c r="W409" s="214">
        <v>0</v>
      </c>
      <c r="X409" s="73">
        <v>0</v>
      </c>
      <c r="Y409" s="67">
        <v>0</v>
      </c>
      <c r="Z409" s="214">
        <v>0</v>
      </c>
      <c r="AA409" s="73">
        <v>0</v>
      </c>
      <c r="AB409" s="214">
        <v>0</v>
      </c>
      <c r="AC409" s="214" t="s">
        <v>48</v>
      </c>
    </row>
    <row r="410" spans="1:29" s="141" customFormat="1" ht="30" customHeight="1" x14ac:dyDescent="0.25">
      <c r="A410" s="69" t="s">
        <v>56</v>
      </c>
      <c r="B410" s="69" t="s">
        <v>42</v>
      </c>
      <c r="C410" s="69" t="s">
        <v>670</v>
      </c>
      <c r="D410" s="67" t="s">
        <v>685</v>
      </c>
      <c r="E410" s="67" t="s">
        <v>676</v>
      </c>
      <c r="F410" s="67" t="s">
        <v>714</v>
      </c>
      <c r="G410" s="67" t="s">
        <v>676</v>
      </c>
      <c r="H410" s="220" t="s">
        <v>617</v>
      </c>
      <c r="I410" s="34">
        <v>0</v>
      </c>
      <c r="J410" s="518">
        <v>0</v>
      </c>
      <c r="K410" s="518">
        <v>0</v>
      </c>
      <c r="L410" s="518">
        <v>0</v>
      </c>
      <c r="M410" s="518" t="str">
        <v>Other</v>
      </c>
      <c r="N410" s="519" t="str">
        <v>Other</v>
      </c>
      <c r="O410" s="22">
        <v>0</v>
      </c>
      <c r="P410" s="145">
        <v>0</v>
      </c>
      <c r="Q410" s="145" t="s">
        <v>49</v>
      </c>
      <c r="R410" s="496" t="s">
        <v>47</v>
      </c>
      <c r="S410" s="73">
        <v>0</v>
      </c>
      <c r="T410" s="67">
        <v>0</v>
      </c>
      <c r="U410" s="67">
        <v>0</v>
      </c>
      <c r="V410" s="67">
        <v>0</v>
      </c>
      <c r="W410" s="214">
        <v>0</v>
      </c>
      <c r="X410" s="73">
        <v>0</v>
      </c>
      <c r="Y410" s="67">
        <v>0</v>
      </c>
      <c r="Z410" s="214">
        <v>0</v>
      </c>
      <c r="AA410" s="73">
        <v>0</v>
      </c>
      <c r="AB410" s="214">
        <v>0</v>
      </c>
      <c r="AC410" s="214" t="s">
        <v>48</v>
      </c>
    </row>
    <row r="411" spans="1:29" s="141" customFormat="1" ht="30" customHeight="1" x14ac:dyDescent="0.25">
      <c r="A411" s="69" t="s">
        <v>56</v>
      </c>
      <c r="B411" s="69" t="s">
        <v>42</v>
      </c>
      <c r="C411" s="69" t="s">
        <v>670</v>
      </c>
      <c r="D411" s="67" t="s">
        <v>685</v>
      </c>
      <c r="E411" s="67" t="s">
        <v>676</v>
      </c>
      <c r="F411" s="67" t="s">
        <v>715</v>
      </c>
      <c r="G411" s="67" t="s">
        <v>676</v>
      </c>
      <c r="H411" s="220" t="s">
        <v>46</v>
      </c>
      <c r="I411" s="34">
        <v>0</v>
      </c>
      <c r="J411" s="518">
        <v>0</v>
      </c>
      <c r="K411" s="518">
        <v>0</v>
      </c>
      <c r="L411" s="518">
        <v>0</v>
      </c>
      <c r="M411" s="518" t="str">
        <v>Other</v>
      </c>
      <c r="N411" s="519" t="str">
        <v>Other</v>
      </c>
      <c r="O411" s="22">
        <v>0</v>
      </c>
      <c r="P411" s="145">
        <v>0</v>
      </c>
      <c r="Q411" s="145" t="s">
        <v>49</v>
      </c>
      <c r="R411" s="496" t="s">
        <v>47</v>
      </c>
      <c r="S411" s="73">
        <v>0</v>
      </c>
      <c r="T411" s="67">
        <v>0</v>
      </c>
      <c r="U411" s="67">
        <v>0</v>
      </c>
      <c r="V411" s="67">
        <v>0</v>
      </c>
      <c r="W411" s="214">
        <v>0</v>
      </c>
      <c r="X411" s="73">
        <v>0</v>
      </c>
      <c r="Y411" s="67">
        <v>0</v>
      </c>
      <c r="Z411" s="214">
        <v>0</v>
      </c>
      <c r="AA411" s="73">
        <v>0</v>
      </c>
      <c r="AB411" s="214">
        <v>0</v>
      </c>
      <c r="AC411" s="214" t="s">
        <v>48</v>
      </c>
    </row>
    <row r="412" spans="1:29" s="141" customFormat="1" ht="30" customHeight="1" x14ac:dyDescent="0.25">
      <c r="A412" s="69" t="s">
        <v>56</v>
      </c>
      <c r="B412" s="69" t="s">
        <v>42</v>
      </c>
      <c r="C412" s="69" t="s">
        <v>670</v>
      </c>
      <c r="D412" s="67" t="s">
        <v>685</v>
      </c>
      <c r="E412" s="67" t="s">
        <v>676</v>
      </c>
      <c r="F412" s="67" t="s">
        <v>716</v>
      </c>
      <c r="G412" s="67" t="s">
        <v>676</v>
      </c>
      <c r="H412" s="220" t="s">
        <v>46</v>
      </c>
      <c r="I412" s="34">
        <v>0</v>
      </c>
      <c r="J412" s="518">
        <v>0</v>
      </c>
      <c r="K412" s="518">
        <v>0</v>
      </c>
      <c r="L412" s="518">
        <v>0</v>
      </c>
      <c r="M412" s="518" t="str">
        <v>Other</v>
      </c>
      <c r="N412" s="519" t="str">
        <v>Other</v>
      </c>
      <c r="O412" s="22">
        <v>0</v>
      </c>
      <c r="P412" s="145">
        <v>0</v>
      </c>
      <c r="Q412" s="145" t="s">
        <v>49</v>
      </c>
      <c r="R412" s="496" t="s">
        <v>47</v>
      </c>
      <c r="S412" s="73">
        <v>0</v>
      </c>
      <c r="T412" s="67">
        <v>0</v>
      </c>
      <c r="U412" s="67">
        <v>0</v>
      </c>
      <c r="V412" s="67">
        <v>0</v>
      </c>
      <c r="W412" s="214">
        <v>0</v>
      </c>
      <c r="X412" s="73">
        <v>0</v>
      </c>
      <c r="Y412" s="67">
        <v>0</v>
      </c>
      <c r="Z412" s="214">
        <v>0</v>
      </c>
      <c r="AA412" s="73">
        <v>0</v>
      </c>
      <c r="AB412" s="214">
        <v>0</v>
      </c>
      <c r="AC412" s="214" t="s">
        <v>48</v>
      </c>
    </row>
    <row r="413" spans="1:29" s="141" customFormat="1" ht="30" customHeight="1" x14ac:dyDescent="0.25">
      <c r="A413" s="69" t="s">
        <v>56</v>
      </c>
      <c r="B413" s="69" t="s">
        <v>42</v>
      </c>
      <c r="C413" s="69" t="s">
        <v>670</v>
      </c>
      <c r="D413" s="67" t="s">
        <v>685</v>
      </c>
      <c r="E413" s="67" t="s">
        <v>676</v>
      </c>
      <c r="F413" s="67" t="s">
        <v>717</v>
      </c>
      <c r="G413" s="67" t="s">
        <v>676</v>
      </c>
      <c r="H413" s="220" t="s">
        <v>46</v>
      </c>
      <c r="I413" s="34">
        <v>0</v>
      </c>
      <c r="J413" s="518">
        <v>0</v>
      </c>
      <c r="K413" s="518">
        <v>0</v>
      </c>
      <c r="L413" s="518">
        <v>0</v>
      </c>
      <c r="M413" s="518" t="str">
        <v>Other</v>
      </c>
      <c r="N413" s="519" t="str">
        <v>Other</v>
      </c>
      <c r="O413" s="22">
        <v>0</v>
      </c>
      <c r="P413" s="145">
        <v>0</v>
      </c>
      <c r="Q413" s="145" t="s">
        <v>49</v>
      </c>
      <c r="R413" s="496" t="s">
        <v>47</v>
      </c>
      <c r="S413" s="73">
        <v>0</v>
      </c>
      <c r="T413" s="67">
        <v>0</v>
      </c>
      <c r="U413" s="67">
        <v>0</v>
      </c>
      <c r="V413" s="67">
        <v>0</v>
      </c>
      <c r="W413" s="214">
        <v>0</v>
      </c>
      <c r="X413" s="73">
        <v>0</v>
      </c>
      <c r="Y413" s="67">
        <v>0</v>
      </c>
      <c r="Z413" s="214">
        <v>0</v>
      </c>
      <c r="AA413" s="73">
        <v>0</v>
      </c>
      <c r="AB413" s="214">
        <v>0</v>
      </c>
      <c r="AC413" s="214" t="s">
        <v>48</v>
      </c>
    </row>
    <row r="414" spans="1:29" s="141" customFormat="1" ht="30" customHeight="1" x14ac:dyDescent="0.25">
      <c r="A414" s="69" t="s">
        <v>56</v>
      </c>
      <c r="B414" s="69" t="s">
        <v>42</v>
      </c>
      <c r="C414" s="69" t="s">
        <v>670</v>
      </c>
      <c r="D414" s="67" t="s">
        <v>685</v>
      </c>
      <c r="E414" s="67" t="s">
        <v>676</v>
      </c>
      <c r="F414" s="67" t="s">
        <v>718</v>
      </c>
      <c r="G414" s="67" t="s">
        <v>676</v>
      </c>
      <c r="H414" s="220" t="s">
        <v>46</v>
      </c>
      <c r="I414" s="34">
        <v>0</v>
      </c>
      <c r="J414" s="518">
        <v>0</v>
      </c>
      <c r="K414" s="518">
        <v>0</v>
      </c>
      <c r="L414" s="518">
        <v>0</v>
      </c>
      <c r="M414" s="518" t="str">
        <v>Other</v>
      </c>
      <c r="N414" s="519" t="str">
        <v>Other</v>
      </c>
      <c r="O414" s="22">
        <v>0</v>
      </c>
      <c r="P414" s="145">
        <v>0</v>
      </c>
      <c r="Q414" s="145" t="s">
        <v>49</v>
      </c>
      <c r="R414" s="496" t="s">
        <v>47</v>
      </c>
      <c r="S414" s="73">
        <v>0</v>
      </c>
      <c r="T414" s="67">
        <v>0</v>
      </c>
      <c r="U414" s="67">
        <v>0</v>
      </c>
      <c r="V414" s="67">
        <v>0</v>
      </c>
      <c r="W414" s="214">
        <v>0</v>
      </c>
      <c r="X414" s="73">
        <v>0</v>
      </c>
      <c r="Y414" s="67">
        <v>0</v>
      </c>
      <c r="Z414" s="214">
        <v>0</v>
      </c>
      <c r="AA414" s="73">
        <v>0</v>
      </c>
      <c r="AB414" s="214">
        <v>0</v>
      </c>
      <c r="AC414" s="214" t="s">
        <v>48</v>
      </c>
    </row>
    <row r="415" spans="1:29" s="141" customFormat="1" ht="30" customHeight="1" x14ac:dyDescent="0.25">
      <c r="A415" s="69" t="s">
        <v>56</v>
      </c>
      <c r="B415" s="69" t="s">
        <v>42</v>
      </c>
      <c r="C415" s="69" t="s">
        <v>670</v>
      </c>
      <c r="D415" s="67" t="s">
        <v>719</v>
      </c>
      <c r="E415" s="67" t="s">
        <v>719</v>
      </c>
      <c r="F415" s="67" t="s">
        <v>720</v>
      </c>
      <c r="G415" s="67" t="s">
        <v>719</v>
      </c>
      <c r="H415" s="220" t="s">
        <v>46</v>
      </c>
      <c r="I415" s="34">
        <v>0</v>
      </c>
      <c r="J415" s="518">
        <v>0</v>
      </c>
      <c r="K415" s="518">
        <v>0</v>
      </c>
      <c r="L415" s="518">
        <v>0</v>
      </c>
      <c r="M415" s="518" t="str">
        <v>Other</v>
      </c>
      <c r="N415" s="519" t="str">
        <v>Other</v>
      </c>
      <c r="O415" s="22" t="s">
        <v>48</v>
      </c>
      <c r="P415" s="145" t="s">
        <v>48</v>
      </c>
      <c r="Q415" s="145" t="s">
        <v>49</v>
      </c>
      <c r="R415" s="496" t="s">
        <v>47</v>
      </c>
      <c r="S415" s="73">
        <v>0</v>
      </c>
      <c r="T415" s="67">
        <v>0</v>
      </c>
      <c r="U415" s="67">
        <v>0</v>
      </c>
      <c r="V415" s="67">
        <v>0</v>
      </c>
      <c r="W415" s="214">
        <v>0</v>
      </c>
      <c r="X415" s="73">
        <v>0</v>
      </c>
      <c r="Y415" s="67">
        <v>0</v>
      </c>
      <c r="Z415" s="214">
        <v>0</v>
      </c>
      <c r="AA415" s="73">
        <v>0</v>
      </c>
      <c r="AB415" s="214">
        <v>0</v>
      </c>
      <c r="AC415" s="214" t="s">
        <v>48</v>
      </c>
    </row>
    <row r="416" spans="1:29" s="141" customFormat="1" ht="30" customHeight="1" x14ac:dyDescent="0.25">
      <c r="A416" s="69" t="s">
        <v>56</v>
      </c>
      <c r="B416" s="69" t="s">
        <v>42</v>
      </c>
      <c r="C416" s="69" t="s">
        <v>670</v>
      </c>
      <c r="D416" s="67" t="s">
        <v>721</v>
      </c>
      <c r="E416" s="67" t="s">
        <v>719</v>
      </c>
      <c r="F416" s="67" t="s">
        <v>722</v>
      </c>
      <c r="G416" s="67" t="s">
        <v>719</v>
      </c>
      <c r="H416" s="220" t="s">
        <v>46</v>
      </c>
      <c r="I416" s="34">
        <v>0</v>
      </c>
      <c r="J416" s="518">
        <v>0</v>
      </c>
      <c r="K416" s="518">
        <v>0</v>
      </c>
      <c r="L416" s="518">
        <v>0</v>
      </c>
      <c r="M416" s="518" t="str">
        <v>Other</v>
      </c>
      <c r="N416" s="519" t="str">
        <v>Other</v>
      </c>
      <c r="O416" s="22">
        <v>0</v>
      </c>
      <c r="P416" s="145">
        <v>0</v>
      </c>
      <c r="Q416" s="145" t="s">
        <v>49</v>
      </c>
      <c r="R416" s="496" t="s">
        <v>47</v>
      </c>
      <c r="S416" s="73">
        <v>0</v>
      </c>
      <c r="T416" s="67">
        <v>0</v>
      </c>
      <c r="U416" s="67">
        <v>0</v>
      </c>
      <c r="V416" s="67">
        <v>0</v>
      </c>
      <c r="W416" s="214">
        <v>0</v>
      </c>
      <c r="X416" s="73">
        <v>0</v>
      </c>
      <c r="Y416" s="67">
        <v>0</v>
      </c>
      <c r="Z416" s="214">
        <v>0</v>
      </c>
      <c r="AA416" s="73">
        <v>0</v>
      </c>
      <c r="AB416" s="214">
        <v>0</v>
      </c>
      <c r="AC416" s="214" t="s">
        <v>48</v>
      </c>
    </row>
    <row r="417" spans="1:29" s="141" customFormat="1" ht="30" customHeight="1" x14ac:dyDescent="0.25">
      <c r="A417" s="69" t="s">
        <v>56</v>
      </c>
      <c r="B417" s="69" t="s">
        <v>42</v>
      </c>
      <c r="C417" s="69" t="s">
        <v>670</v>
      </c>
      <c r="D417" s="67" t="s">
        <v>723</v>
      </c>
      <c r="E417" s="67" t="s">
        <v>672</v>
      </c>
      <c r="F417" s="67" t="s">
        <v>724</v>
      </c>
      <c r="G417" s="67" t="s">
        <v>672</v>
      </c>
      <c r="H417" s="220" t="s">
        <v>46</v>
      </c>
      <c r="I417" s="34">
        <v>0</v>
      </c>
      <c r="J417" s="518">
        <v>0</v>
      </c>
      <c r="K417" s="518">
        <v>0</v>
      </c>
      <c r="L417" s="518">
        <v>0</v>
      </c>
      <c r="M417" s="518" t="str">
        <v>Other</v>
      </c>
      <c r="N417" s="519" t="str">
        <v>Other</v>
      </c>
      <c r="O417" s="22">
        <v>0</v>
      </c>
      <c r="P417" s="145">
        <v>0</v>
      </c>
      <c r="Q417" s="145" t="s">
        <v>49</v>
      </c>
      <c r="R417" s="496" t="s">
        <v>47</v>
      </c>
      <c r="S417" s="73">
        <v>0</v>
      </c>
      <c r="T417" s="67">
        <v>0</v>
      </c>
      <c r="U417" s="67">
        <v>0</v>
      </c>
      <c r="V417" s="67">
        <v>0</v>
      </c>
      <c r="W417" s="214">
        <v>0</v>
      </c>
      <c r="X417" s="73">
        <v>0</v>
      </c>
      <c r="Y417" s="67">
        <v>0</v>
      </c>
      <c r="Z417" s="214">
        <v>0</v>
      </c>
      <c r="AA417" s="73">
        <v>0</v>
      </c>
      <c r="AB417" s="214">
        <v>0</v>
      </c>
      <c r="AC417" s="214" t="s">
        <v>48</v>
      </c>
    </row>
    <row r="418" spans="1:29" s="141" customFormat="1" ht="30" customHeight="1" x14ac:dyDescent="0.25">
      <c r="A418" s="69" t="s">
        <v>56</v>
      </c>
      <c r="B418" s="69" t="s">
        <v>42</v>
      </c>
      <c r="C418" s="69" t="s">
        <v>670</v>
      </c>
      <c r="D418" s="67" t="s">
        <v>723</v>
      </c>
      <c r="E418" s="67" t="s">
        <v>672</v>
      </c>
      <c r="F418" s="67" t="s">
        <v>725</v>
      </c>
      <c r="G418" s="67" t="s">
        <v>726</v>
      </c>
      <c r="H418" s="220" t="s">
        <v>46</v>
      </c>
      <c r="I418" s="34">
        <v>0</v>
      </c>
      <c r="J418" s="518">
        <v>0</v>
      </c>
      <c r="K418" s="518">
        <v>0</v>
      </c>
      <c r="L418" s="518">
        <v>0</v>
      </c>
      <c r="M418" s="518" t="str">
        <v>Other</v>
      </c>
      <c r="N418" s="519" t="str">
        <v>Other</v>
      </c>
      <c r="O418" s="22">
        <v>0</v>
      </c>
      <c r="P418" s="145">
        <v>0</v>
      </c>
      <c r="Q418" s="145" t="s">
        <v>49</v>
      </c>
      <c r="R418" s="496" t="s">
        <v>47</v>
      </c>
      <c r="S418" s="73">
        <v>0</v>
      </c>
      <c r="T418" s="67">
        <v>0</v>
      </c>
      <c r="U418" s="67">
        <v>0</v>
      </c>
      <c r="V418" s="67">
        <v>0</v>
      </c>
      <c r="W418" s="214">
        <v>0</v>
      </c>
      <c r="X418" s="73">
        <v>0</v>
      </c>
      <c r="Y418" s="67">
        <v>0</v>
      </c>
      <c r="Z418" s="214">
        <v>0</v>
      </c>
      <c r="AA418" s="73">
        <v>0</v>
      </c>
      <c r="AB418" s="214">
        <v>0</v>
      </c>
      <c r="AC418" s="214" t="s">
        <v>48</v>
      </c>
    </row>
    <row r="419" spans="1:29" s="141" customFormat="1" ht="30" customHeight="1" x14ac:dyDescent="0.25">
      <c r="A419" s="69" t="s">
        <v>56</v>
      </c>
      <c r="B419" s="69" t="s">
        <v>42</v>
      </c>
      <c r="C419" s="69" t="s">
        <v>670</v>
      </c>
      <c r="D419" s="67" t="s">
        <v>685</v>
      </c>
      <c r="E419" s="67" t="s">
        <v>676</v>
      </c>
      <c r="F419" s="67" t="s">
        <v>727</v>
      </c>
      <c r="G419" s="67" t="s">
        <v>676</v>
      </c>
      <c r="H419" s="220" t="s">
        <v>617</v>
      </c>
      <c r="I419" s="34">
        <v>0</v>
      </c>
      <c r="J419" s="518">
        <v>0</v>
      </c>
      <c r="K419" s="518">
        <v>0</v>
      </c>
      <c r="L419" s="518">
        <v>0</v>
      </c>
      <c r="M419" s="518" t="str">
        <v>Other</v>
      </c>
      <c r="N419" s="519" t="str">
        <v>Other</v>
      </c>
      <c r="O419" s="22">
        <v>0</v>
      </c>
      <c r="P419" s="145">
        <v>0</v>
      </c>
      <c r="Q419" s="145" t="s">
        <v>49</v>
      </c>
      <c r="R419" s="496" t="s">
        <v>47</v>
      </c>
      <c r="S419" s="73">
        <v>0</v>
      </c>
      <c r="T419" s="67">
        <v>0</v>
      </c>
      <c r="U419" s="67">
        <v>0</v>
      </c>
      <c r="V419" s="67">
        <v>0</v>
      </c>
      <c r="W419" s="214">
        <v>0</v>
      </c>
      <c r="X419" s="73">
        <v>0</v>
      </c>
      <c r="Y419" s="67">
        <v>0</v>
      </c>
      <c r="Z419" s="214">
        <v>0</v>
      </c>
      <c r="AA419" s="73">
        <v>0</v>
      </c>
      <c r="AB419" s="214">
        <v>0</v>
      </c>
      <c r="AC419" s="214" t="s">
        <v>48</v>
      </c>
    </row>
    <row r="420" spans="1:29" s="141" customFormat="1" ht="30" customHeight="1" x14ac:dyDescent="0.25">
      <c r="A420" s="69" t="s">
        <v>56</v>
      </c>
      <c r="B420" s="69" t="s">
        <v>42</v>
      </c>
      <c r="C420" s="69" t="s">
        <v>670</v>
      </c>
      <c r="D420" s="67" t="s">
        <v>728</v>
      </c>
      <c r="E420" s="67" t="s">
        <v>676</v>
      </c>
      <c r="F420" s="67" t="s">
        <v>729</v>
      </c>
      <c r="G420" s="67" t="s">
        <v>676</v>
      </c>
      <c r="H420" s="220" t="s">
        <v>46</v>
      </c>
      <c r="I420" s="34">
        <v>0</v>
      </c>
      <c r="J420" s="518">
        <v>0</v>
      </c>
      <c r="K420" s="518">
        <v>0</v>
      </c>
      <c r="L420" s="518">
        <v>0</v>
      </c>
      <c r="M420" s="518" t="str">
        <v>Other</v>
      </c>
      <c r="N420" s="519" t="str">
        <v>Other</v>
      </c>
      <c r="O420" s="22" t="s">
        <v>48</v>
      </c>
      <c r="P420" s="145" t="s">
        <v>48</v>
      </c>
      <c r="Q420" s="145" t="s">
        <v>49</v>
      </c>
      <c r="R420" s="496" t="s">
        <v>47</v>
      </c>
      <c r="S420" s="73">
        <v>0</v>
      </c>
      <c r="T420" s="67">
        <v>0</v>
      </c>
      <c r="U420" s="67">
        <v>0</v>
      </c>
      <c r="V420" s="67">
        <v>0</v>
      </c>
      <c r="W420" s="214">
        <v>0</v>
      </c>
      <c r="X420" s="73">
        <v>0</v>
      </c>
      <c r="Y420" s="67">
        <v>0</v>
      </c>
      <c r="Z420" s="214">
        <v>0</v>
      </c>
      <c r="AA420" s="73">
        <v>0</v>
      </c>
      <c r="AB420" s="214">
        <v>0</v>
      </c>
      <c r="AC420" s="214" t="s">
        <v>48</v>
      </c>
    </row>
    <row r="421" spans="1:29" s="141" customFormat="1" ht="30" customHeight="1" x14ac:dyDescent="0.25">
      <c r="A421" s="69" t="s">
        <v>56</v>
      </c>
      <c r="B421" s="69" t="s">
        <v>42</v>
      </c>
      <c r="C421" s="69" t="s">
        <v>670</v>
      </c>
      <c r="D421" s="67" t="s">
        <v>728</v>
      </c>
      <c r="E421" s="67" t="s">
        <v>676</v>
      </c>
      <c r="F421" s="67" t="s">
        <v>730</v>
      </c>
      <c r="G421" s="67" t="s">
        <v>676</v>
      </c>
      <c r="H421" s="220" t="s">
        <v>46</v>
      </c>
      <c r="I421" s="34">
        <v>0</v>
      </c>
      <c r="J421" s="518">
        <v>0</v>
      </c>
      <c r="K421" s="518">
        <v>0</v>
      </c>
      <c r="L421" s="518">
        <v>0</v>
      </c>
      <c r="M421" s="518" t="str">
        <v>Other</v>
      </c>
      <c r="N421" s="519" t="str">
        <v>Other</v>
      </c>
      <c r="O421" s="22">
        <v>0</v>
      </c>
      <c r="P421" s="145">
        <v>0</v>
      </c>
      <c r="Q421" s="145" t="s">
        <v>49</v>
      </c>
      <c r="R421" s="496" t="s">
        <v>47</v>
      </c>
      <c r="S421" s="73">
        <v>0</v>
      </c>
      <c r="T421" s="67">
        <v>0</v>
      </c>
      <c r="U421" s="67">
        <v>0</v>
      </c>
      <c r="V421" s="67">
        <v>0</v>
      </c>
      <c r="W421" s="214">
        <v>0</v>
      </c>
      <c r="X421" s="73">
        <v>0</v>
      </c>
      <c r="Y421" s="67">
        <v>0</v>
      </c>
      <c r="Z421" s="214">
        <v>0</v>
      </c>
      <c r="AA421" s="73">
        <v>0</v>
      </c>
      <c r="AB421" s="214">
        <v>0</v>
      </c>
      <c r="AC421" s="214" t="s">
        <v>48</v>
      </c>
    </row>
    <row r="422" spans="1:29" s="141" customFormat="1" ht="30" customHeight="1" x14ac:dyDescent="0.25">
      <c r="A422" s="69" t="s">
        <v>56</v>
      </c>
      <c r="B422" s="69" t="s">
        <v>42</v>
      </c>
      <c r="C422" s="69" t="s">
        <v>670</v>
      </c>
      <c r="D422" s="67" t="s">
        <v>728</v>
      </c>
      <c r="E422" s="67" t="s">
        <v>676</v>
      </c>
      <c r="F422" s="67" t="s">
        <v>731</v>
      </c>
      <c r="G422" s="67" t="s">
        <v>676</v>
      </c>
      <c r="H422" s="220" t="s">
        <v>46</v>
      </c>
      <c r="I422" s="34">
        <v>0</v>
      </c>
      <c r="J422" s="518">
        <v>0</v>
      </c>
      <c r="K422" s="518">
        <v>0</v>
      </c>
      <c r="L422" s="518">
        <v>0</v>
      </c>
      <c r="M422" s="518" t="str">
        <v>Other</v>
      </c>
      <c r="N422" s="519" t="str">
        <v>Other</v>
      </c>
      <c r="O422" s="22">
        <v>0</v>
      </c>
      <c r="P422" s="145">
        <v>0</v>
      </c>
      <c r="Q422" s="145" t="s">
        <v>49</v>
      </c>
      <c r="R422" s="496" t="s">
        <v>47</v>
      </c>
      <c r="S422" s="73">
        <v>0</v>
      </c>
      <c r="T422" s="67">
        <v>0</v>
      </c>
      <c r="U422" s="67">
        <v>0</v>
      </c>
      <c r="V422" s="67">
        <v>0</v>
      </c>
      <c r="W422" s="214">
        <v>0</v>
      </c>
      <c r="X422" s="73">
        <v>0</v>
      </c>
      <c r="Y422" s="67">
        <v>0</v>
      </c>
      <c r="Z422" s="214">
        <v>0</v>
      </c>
      <c r="AA422" s="73">
        <v>0</v>
      </c>
      <c r="AB422" s="214">
        <v>0</v>
      </c>
      <c r="AC422" s="214" t="s">
        <v>48</v>
      </c>
    </row>
    <row r="423" spans="1:29" s="141" customFormat="1" ht="30" customHeight="1" x14ac:dyDescent="0.25">
      <c r="A423" s="69" t="s">
        <v>56</v>
      </c>
      <c r="B423" s="69" t="s">
        <v>42</v>
      </c>
      <c r="C423" s="69" t="s">
        <v>670</v>
      </c>
      <c r="D423" s="67" t="s">
        <v>728</v>
      </c>
      <c r="E423" s="67" t="s">
        <v>676</v>
      </c>
      <c r="F423" s="67" t="s">
        <v>732</v>
      </c>
      <c r="G423" s="67" t="s">
        <v>676</v>
      </c>
      <c r="H423" s="220" t="s">
        <v>46</v>
      </c>
      <c r="I423" s="34">
        <v>0</v>
      </c>
      <c r="J423" s="518">
        <v>0</v>
      </c>
      <c r="K423" s="518">
        <v>0</v>
      </c>
      <c r="L423" s="518">
        <v>0</v>
      </c>
      <c r="M423" s="518" t="str">
        <v>Other</v>
      </c>
      <c r="N423" s="519" t="str">
        <v>Other</v>
      </c>
      <c r="O423" s="22">
        <v>0</v>
      </c>
      <c r="P423" s="145">
        <v>0</v>
      </c>
      <c r="Q423" s="145" t="s">
        <v>49</v>
      </c>
      <c r="R423" s="496" t="s">
        <v>47</v>
      </c>
      <c r="S423" s="73">
        <v>0</v>
      </c>
      <c r="T423" s="67">
        <v>0</v>
      </c>
      <c r="U423" s="67">
        <v>0</v>
      </c>
      <c r="V423" s="67">
        <v>0</v>
      </c>
      <c r="W423" s="214">
        <v>0</v>
      </c>
      <c r="X423" s="73">
        <v>0</v>
      </c>
      <c r="Y423" s="67">
        <v>0</v>
      </c>
      <c r="Z423" s="214">
        <v>0</v>
      </c>
      <c r="AA423" s="73">
        <v>0</v>
      </c>
      <c r="AB423" s="214">
        <v>0</v>
      </c>
      <c r="AC423" s="214" t="s">
        <v>48</v>
      </c>
    </row>
    <row r="424" spans="1:29" s="141" customFormat="1" ht="30" customHeight="1" x14ac:dyDescent="0.25">
      <c r="A424" s="69" t="s">
        <v>56</v>
      </c>
      <c r="B424" s="69" t="s">
        <v>42</v>
      </c>
      <c r="C424" s="69" t="s">
        <v>670</v>
      </c>
      <c r="D424" s="67" t="s">
        <v>728</v>
      </c>
      <c r="E424" s="67" t="s">
        <v>676</v>
      </c>
      <c r="F424" s="67" t="s">
        <v>733</v>
      </c>
      <c r="G424" s="67" t="s">
        <v>676</v>
      </c>
      <c r="H424" s="220" t="s">
        <v>46</v>
      </c>
      <c r="I424" s="34">
        <v>0</v>
      </c>
      <c r="J424" s="518">
        <v>0</v>
      </c>
      <c r="K424" s="518">
        <v>0</v>
      </c>
      <c r="L424" s="518">
        <v>0</v>
      </c>
      <c r="M424" s="518" t="str">
        <v>Other</v>
      </c>
      <c r="N424" s="519" t="str">
        <v>Other</v>
      </c>
      <c r="O424" s="22">
        <v>0</v>
      </c>
      <c r="P424" s="145">
        <v>0</v>
      </c>
      <c r="Q424" s="145" t="s">
        <v>49</v>
      </c>
      <c r="R424" s="496" t="s">
        <v>47</v>
      </c>
      <c r="S424" s="73">
        <v>0</v>
      </c>
      <c r="T424" s="67">
        <v>0</v>
      </c>
      <c r="U424" s="67">
        <v>0</v>
      </c>
      <c r="V424" s="67">
        <v>0</v>
      </c>
      <c r="W424" s="214">
        <v>0</v>
      </c>
      <c r="X424" s="73">
        <v>0</v>
      </c>
      <c r="Y424" s="67">
        <v>0</v>
      </c>
      <c r="Z424" s="214">
        <v>0</v>
      </c>
      <c r="AA424" s="73">
        <v>0</v>
      </c>
      <c r="AB424" s="214">
        <v>0</v>
      </c>
      <c r="AC424" s="214" t="s">
        <v>48</v>
      </c>
    </row>
    <row r="425" spans="1:29" s="141" customFormat="1" ht="30" customHeight="1" x14ac:dyDescent="0.25">
      <c r="A425" s="69" t="s">
        <v>56</v>
      </c>
      <c r="B425" s="69" t="s">
        <v>42</v>
      </c>
      <c r="C425" s="69" t="s">
        <v>670</v>
      </c>
      <c r="D425" s="67" t="s">
        <v>728</v>
      </c>
      <c r="E425" s="67" t="s">
        <v>676</v>
      </c>
      <c r="F425" s="67" t="s">
        <v>734</v>
      </c>
      <c r="G425" s="67" t="s">
        <v>676</v>
      </c>
      <c r="H425" s="220" t="s">
        <v>46</v>
      </c>
      <c r="I425" s="34">
        <v>0</v>
      </c>
      <c r="J425" s="518">
        <v>0</v>
      </c>
      <c r="K425" s="518">
        <v>0</v>
      </c>
      <c r="L425" s="518">
        <v>0</v>
      </c>
      <c r="M425" s="518" t="str">
        <v>Other</v>
      </c>
      <c r="N425" s="519" t="str">
        <v>Other</v>
      </c>
      <c r="O425" s="22">
        <v>0</v>
      </c>
      <c r="P425" s="145">
        <v>0</v>
      </c>
      <c r="Q425" s="145" t="s">
        <v>49</v>
      </c>
      <c r="R425" s="496" t="s">
        <v>47</v>
      </c>
      <c r="S425" s="73">
        <v>0</v>
      </c>
      <c r="T425" s="67">
        <v>0</v>
      </c>
      <c r="U425" s="67">
        <v>0</v>
      </c>
      <c r="V425" s="67">
        <v>0</v>
      </c>
      <c r="W425" s="214">
        <v>0</v>
      </c>
      <c r="X425" s="73">
        <v>0</v>
      </c>
      <c r="Y425" s="67">
        <v>0</v>
      </c>
      <c r="Z425" s="214">
        <v>0</v>
      </c>
      <c r="AA425" s="73">
        <v>0</v>
      </c>
      <c r="AB425" s="214">
        <v>0</v>
      </c>
      <c r="AC425" s="214" t="s">
        <v>48</v>
      </c>
    </row>
    <row r="426" spans="1:29" s="141" customFormat="1" ht="30" customHeight="1" x14ac:dyDescent="0.25">
      <c r="A426" s="69" t="s">
        <v>56</v>
      </c>
      <c r="B426" s="69" t="s">
        <v>42</v>
      </c>
      <c r="C426" s="69" t="s">
        <v>670</v>
      </c>
      <c r="D426" s="67" t="s">
        <v>735</v>
      </c>
      <c r="E426" s="67" t="s">
        <v>676</v>
      </c>
      <c r="F426" s="67" t="s">
        <v>736</v>
      </c>
      <c r="G426" s="67" t="s">
        <v>676</v>
      </c>
      <c r="H426" s="220" t="s">
        <v>617</v>
      </c>
      <c r="I426" s="34">
        <v>0</v>
      </c>
      <c r="J426" s="518">
        <v>0</v>
      </c>
      <c r="K426" s="518">
        <v>0</v>
      </c>
      <c r="L426" s="518">
        <v>0</v>
      </c>
      <c r="M426" s="518" t="str">
        <v>Other</v>
      </c>
      <c r="N426" s="519" t="str">
        <v>Other</v>
      </c>
      <c r="O426" s="22">
        <v>0</v>
      </c>
      <c r="P426" s="145">
        <v>0</v>
      </c>
      <c r="Q426" s="145" t="s">
        <v>49</v>
      </c>
      <c r="R426" s="496" t="s">
        <v>47</v>
      </c>
      <c r="S426" s="73">
        <v>0</v>
      </c>
      <c r="T426" s="67">
        <v>0</v>
      </c>
      <c r="U426" s="67">
        <v>0</v>
      </c>
      <c r="V426" s="67">
        <v>0</v>
      </c>
      <c r="W426" s="214">
        <v>0</v>
      </c>
      <c r="X426" s="73">
        <v>0</v>
      </c>
      <c r="Y426" s="67">
        <v>0</v>
      </c>
      <c r="Z426" s="214">
        <v>0</v>
      </c>
      <c r="AA426" s="73">
        <v>0</v>
      </c>
      <c r="AB426" s="214">
        <v>0</v>
      </c>
      <c r="AC426" s="214" t="s">
        <v>48</v>
      </c>
    </row>
    <row r="427" spans="1:29" s="141" customFormat="1" ht="30" customHeight="1" x14ac:dyDescent="0.25">
      <c r="A427" s="69" t="s">
        <v>56</v>
      </c>
      <c r="B427" s="69" t="s">
        <v>42</v>
      </c>
      <c r="C427" s="69" t="s">
        <v>670</v>
      </c>
      <c r="D427" s="67" t="s">
        <v>735</v>
      </c>
      <c r="E427" s="67" t="s">
        <v>676</v>
      </c>
      <c r="F427" s="67" t="s">
        <v>737</v>
      </c>
      <c r="G427" s="67" t="s">
        <v>676</v>
      </c>
      <c r="H427" s="220" t="s">
        <v>46</v>
      </c>
      <c r="I427" s="34">
        <v>0</v>
      </c>
      <c r="J427" s="518">
        <v>0</v>
      </c>
      <c r="K427" s="518">
        <v>0</v>
      </c>
      <c r="L427" s="518">
        <v>0</v>
      </c>
      <c r="M427" s="518" t="str">
        <v>Other</v>
      </c>
      <c r="N427" s="519" t="str">
        <v>Other</v>
      </c>
      <c r="O427" s="22">
        <v>0</v>
      </c>
      <c r="P427" s="145">
        <v>0</v>
      </c>
      <c r="Q427" s="145" t="s">
        <v>49</v>
      </c>
      <c r="R427" s="496" t="s">
        <v>47</v>
      </c>
      <c r="S427" s="73">
        <v>0</v>
      </c>
      <c r="T427" s="67">
        <v>0</v>
      </c>
      <c r="U427" s="67">
        <v>0</v>
      </c>
      <c r="V427" s="67">
        <v>0</v>
      </c>
      <c r="W427" s="214">
        <v>0</v>
      </c>
      <c r="X427" s="73">
        <v>0</v>
      </c>
      <c r="Y427" s="67">
        <v>0</v>
      </c>
      <c r="Z427" s="214">
        <v>0</v>
      </c>
      <c r="AA427" s="73">
        <v>0</v>
      </c>
      <c r="AB427" s="214">
        <v>0</v>
      </c>
      <c r="AC427" s="214" t="s">
        <v>48</v>
      </c>
    </row>
    <row r="428" spans="1:29" s="141" customFormat="1" ht="30" customHeight="1" x14ac:dyDescent="0.25">
      <c r="A428" s="69" t="s">
        <v>56</v>
      </c>
      <c r="B428" s="69" t="s">
        <v>42</v>
      </c>
      <c r="C428" s="69" t="s">
        <v>670</v>
      </c>
      <c r="D428" s="67" t="s">
        <v>735</v>
      </c>
      <c r="E428" s="67" t="s">
        <v>676</v>
      </c>
      <c r="F428" s="67" t="s">
        <v>738</v>
      </c>
      <c r="G428" s="67" t="s">
        <v>676</v>
      </c>
      <c r="H428" s="220" t="s">
        <v>46</v>
      </c>
      <c r="I428" s="34">
        <v>0</v>
      </c>
      <c r="J428" s="518">
        <v>0</v>
      </c>
      <c r="K428" s="518">
        <v>0</v>
      </c>
      <c r="L428" s="518">
        <v>0</v>
      </c>
      <c r="M428" s="518" t="str">
        <v>Other</v>
      </c>
      <c r="N428" s="519" t="str">
        <v>Other</v>
      </c>
      <c r="O428" s="22">
        <v>0</v>
      </c>
      <c r="P428" s="145">
        <v>0</v>
      </c>
      <c r="Q428" s="145" t="s">
        <v>49</v>
      </c>
      <c r="R428" s="496" t="s">
        <v>47</v>
      </c>
      <c r="S428" s="73">
        <v>0</v>
      </c>
      <c r="T428" s="67">
        <v>0</v>
      </c>
      <c r="U428" s="67">
        <v>0</v>
      </c>
      <c r="V428" s="67">
        <v>0</v>
      </c>
      <c r="W428" s="214">
        <v>0</v>
      </c>
      <c r="X428" s="73">
        <v>0</v>
      </c>
      <c r="Y428" s="67">
        <v>0</v>
      </c>
      <c r="Z428" s="214">
        <v>0</v>
      </c>
      <c r="AA428" s="73">
        <v>0</v>
      </c>
      <c r="AB428" s="214">
        <v>0</v>
      </c>
      <c r="AC428" s="214" t="s">
        <v>48</v>
      </c>
    </row>
    <row r="429" spans="1:29" s="141" customFormat="1" ht="30" customHeight="1" x14ac:dyDescent="0.25">
      <c r="A429" s="69" t="s">
        <v>56</v>
      </c>
      <c r="B429" s="69" t="s">
        <v>42</v>
      </c>
      <c r="C429" s="69" t="s">
        <v>670</v>
      </c>
      <c r="D429" s="67" t="s">
        <v>735</v>
      </c>
      <c r="E429" s="67" t="s">
        <v>676</v>
      </c>
      <c r="F429" s="67" t="s">
        <v>739</v>
      </c>
      <c r="G429" s="67" t="s">
        <v>676</v>
      </c>
      <c r="H429" s="220" t="s">
        <v>46</v>
      </c>
      <c r="I429" s="34">
        <v>0</v>
      </c>
      <c r="J429" s="518">
        <v>0</v>
      </c>
      <c r="K429" s="518">
        <v>0</v>
      </c>
      <c r="L429" s="518">
        <v>0</v>
      </c>
      <c r="M429" s="518" t="str">
        <v>Other</v>
      </c>
      <c r="N429" s="519" t="str">
        <v>Other</v>
      </c>
      <c r="O429" s="22">
        <v>0</v>
      </c>
      <c r="P429" s="145">
        <v>0</v>
      </c>
      <c r="Q429" s="145" t="s">
        <v>49</v>
      </c>
      <c r="R429" s="496" t="s">
        <v>47</v>
      </c>
      <c r="S429" s="73">
        <v>0</v>
      </c>
      <c r="T429" s="67">
        <v>0</v>
      </c>
      <c r="U429" s="67">
        <v>0</v>
      </c>
      <c r="V429" s="67">
        <v>0</v>
      </c>
      <c r="W429" s="214">
        <v>0</v>
      </c>
      <c r="X429" s="73">
        <v>0</v>
      </c>
      <c r="Y429" s="67">
        <v>0</v>
      </c>
      <c r="Z429" s="214">
        <v>0</v>
      </c>
      <c r="AA429" s="73">
        <v>0</v>
      </c>
      <c r="AB429" s="214">
        <v>0</v>
      </c>
      <c r="AC429" s="214" t="s">
        <v>48</v>
      </c>
    </row>
    <row r="430" spans="1:29" s="141" customFormat="1" ht="30" customHeight="1" x14ac:dyDescent="0.25">
      <c r="A430" s="69" t="s">
        <v>56</v>
      </c>
      <c r="B430" s="69" t="s">
        <v>42</v>
      </c>
      <c r="C430" s="69" t="s">
        <v>670</v>
      </c>
      <c r="D430" s="67" t="s">
        <v>740</v>
      </c>
      <c r="E430" s="67" t="s">
        <v>741</v>
      </c>
      <c r="F430" s="67" t="s">
        <v>742</v>
      </c>
      <c r="G430" s="67" t="s">
        <v>741</v>
      </c>
      <c r="H430" s="220" t="s">
        <v>46</v>
      </c>
      <c r="I430" s="34">
        <v>0</v>
      </c>
      <c r="J430" s="518">
        <v>0</v>
      </c>
      <c r="K430" s="518">
        <v>0</v>
      </c>
      <c r="L430" s="518">
        <v>0</v>
      </c>
      <c r="M430" s="518" t="str">
        <v>Other</v>
      </c>
      <c r="N430" s="519" t="str">
        <v>Other</v>
      </c>
      <c r="O430" s="22">
        <v>0</v>
      </c>
      <c r="P430" s="145">
        <v>0</v>
      </c>
      <c r="Q430" s="145" t="s">
        <v>49</v>
      </c>
      <c r="R430" s="496" t="s">
        <v>47</v>
      </c>
      <c r="S430" s="73">
        <v>0</v>
      </c>
      <c r="T430" s="67">
        <v>0</v>
      </c>
      <c r="U430" s="67">
        <v>0</v>
      </c>
      <c r="V430" s="67">
        <v>0</v>
      </c>
      <c r="W430" s="214">
        <v>0</v>
      </c>
      <c r="X430" s="73">
        <v>0</v>
      </c>
      <c r="Y430" s="67">
        <v>0</v>
      </c>
      <c r="Z430" s="214">
        <v>0</v>
      </c>
      <c r="AA430" s="73">
        <v>0</v>
      </c>
      <c r="AB430" s="214">
        <v>0</v>
      </c>
      <c r="AC430" s="214" t="s">
        <v>48</v>
      </c>
    </row>
    <row r="431" spans="1:29" s="141" customFormat="1" ht="30" customHeight="1" x14ac:dyDescent="0.25">
      <c r="A431" s="69" t="s">
        <v>56</v>
      </c>
      <c r="B431" s="69" t="s">
        <v>42</v>
      </c>
      <c r="C431" s="69" t="s">
        <v>670</v>
      </c>
      <c r="D431" s="67" t="s">
        <v>740</v>
      </c>
      <c r="E431" s="67" t="s">
        <v>741</v>
      </c>
      <c r="F431" s="67" t="s">
        <v>743</v>
      </c>
      <c r="G431" s="67" t="s">
        <v>741</v>
      </c>
      <c r="H431" s="220" t="s">
        <v>46</v>
      </c>
      <c r="I431" s="34">
        <v>0</v>
      </c>
      <c r="J431" s="518">
        <v>0</v>
      </c>
      <c r="K431" s="518">
        <v>0</v>
      </c>
      <c r="L431" s="518">
        <v>0</v>
      </c>
      <c r="M431" s="518" t="str">
        <v>Other</v>
      </c>
      <c r="N431" s="519" t="str">
        <v>Other</v>
      </c>
      <c r="O431" s="22">
        <v>0</v>
      </c>
      <c r="P431" s="145">
        <v>0</v>
      </c>
      <c r="Q431" s="145" t="s">
        <v>49</v>
      </c>
      <c r="R431" s="496" t="s">
        <v>47</v>
      </c>
      <c r="S431" s="73">
        <v>0</v>
      </c>
      <c r="T431" s="67">
        <v>0</v>
      </c>
      <c r="U431" s="67">
        <v>0</v>
      </c>
      <c r="V431" s="67">
        <v>0</v>
      </c>
      <c r="W431" s="214">
        <v>0</v>
      </c>
      <c r="X431" s="73">
        <v>0</v>
      </c>
      <c r="Y431" s="67">
        <v>0</v>
      </c>
      <c r="Z431" s="214">
        <v>0</v>
      </c>
      <c r="AA431" s="73">
        <v>0</v>
      </c>
      <c r="AB431" s="214">
        <v>0</v>
      </c>
      <c r="AC431" s="214" t="s">
        <v>48</v>
      </c>
    </row>
    <row r="432" spans="1:29" s="141" customFormat="1" ht="30" customHeight="1" x14ac:dyDescent="0.25">
      <c r="A432" s="69" t="s">
        <v>56</v>
      </c>
      <c r="B432" s="69" t="s">
        <v>42</v>
      </c>
      <c r="C432" s="69" t="s">
        <v>670</v>
      </c>
      <c r="D432" s="67" t="s">
        <v>740</v>
      </c>
      <c r="E432" s="67" t="s">
        <v>741</v>
      </c>
      <c r="F432" s="67" t="s">
        <v>744</v>
      </c>
      <c r="G432" s="67" t="s">
        <v>741</v>
      </c>
      <c r="H432" s="220" t="s">
        <v>46</v>
      </c>
      <c r="I432" s="34">
        <v>0</v>
      </c>
      <c r="J432" s="518">
        <v>0</v>
      </c>
      <c r="K432" s="518">
        <v>0</v>
      </c>
      <c r="L432" s="518">
        <v>0</v>
      </c>
      <c r="M432" s="518" t="str">
        <v>Other</v>
      </c>
      <c r="N432" s="519" t="str">
        <v>Other</v>
      </c>
      <c r="O432" s="22">
        <v>0</v>
      </c>
      <c r="P432" s="145">
        <v>0</v>
      </c>
      <c r="Q432" s="145" t="s">
        <v>49</v>
      </c>
      <c r="R432" s="496" t="s">
        <v>47</v>
      </c>
      <c r="S432" s="73">
        <v>0</v>
      </c>
      <c r="T432" s="67">
        <v>0</v>
      </c>
      <c r="U432" s="67">
        <v>0</v>
      </c>
      <c r="V432" s="67">
        <v>0</v>
      </c>
      <c r="W432" s="214">
        <v>0</v>
      </c>
      <c r="X432" s="73">
        <v>0</v>
      </c>
      <c r="Y432" s="67">
        <v>0</v>
      </c>
      <c r="Z432" s="214">
        <v>0</v>
      </c>
      <c r="AA432" s="73">
        <v>0</v>
      </c>
      <c r="AB432" s="214">
        <v>0</v>
      </c>
      <c r="AC432" s="214" t="s">
        <v>48</v>
      </c>
    </row>
    <row r="433" spans="1:29" s="141" customFormat="1" ht="30" customHeight="1" x14ac:dyDescent="0.25">
      <c r="A433" s="69" t="s">
        <v>56</v>
      </c>
      <c r="B433" s="69" t="s">
        <v>42</v>
      </c>
      <c r="C433" s="69" t="s">
        <v>670</v>
      </c>
      <c r="D433" s="67" t="s">
        <v>740</v>
      </c>
      <c r="E433" s="67" t="s">
        <v>741</v>
      </c>
      <c r="F433" s="67" t="s">
        <v>745</v>
      </c>
      <c r="G433" s="67" t="s">
        <v>741</v>
      </c>
      <c r="H433" s="220" t="s">
        <v>46</v>
      </c>
      <c r="I433" s="34">
        <v>0</v>
      </c>
      <c r="J433" s="518">
        <v>0</v>
      </c>
      <c r="K433" s="518">
        <v>0</v>
      </c>
      <c r="L433" s="518">
        <v>0</v>
      </c>
      <c r="M433" s="518" t="str">
        <v>Other</v>
      </c>
      <c r="N433" s="519" t="str">
        <v>Other</v>
      </c>
      <c r="O433" s="22">
        <v>0</v>
      </c>
      <c r="P433" s="145">
        <v>0</v>
      </c>
      <c r="Q433" s="145" t="s">
        <v>49</v>
      </c>
      <c r="R433" s="496" t="s">
        <v>47</v>
      </c>
      <c r="S433" s="73">
        <v>0</v>
      </c>
      <c r="T433" s="67">
        <v>0</v>
      </c>
      <c r="U433" s="67">
        <v>0</v>
      </c>
      <c r="V433" s="67">
        <v>0</v>
      </c>
      <c r="W433" s="214">
        <v>0</v>
      </c>
      <c r="X433" s="73">
        <v>0</v>
      </c>
      <c r="Y433" s="67">
        <v>0</v>
      </c>
      <c r="Z433" s="214">
        <v>0</v>
      </c>
      <c r="AA433" s="73">
        <v>0</v>
      </c>
      <c r="AB433" s="214">
        <v>0</v>
      </c>
      <c r="AC433" s="214" t="s">
        <v>48</v>
      </c>
    </row>
    <row r="434" spans="1:29" s="141" customFormat="1" ht="30" customHeight="1" x14ac:dyDescent="0.25">
      <c r="A434" s="69" t="s">
        <v>56</v>
      </c>
      <c r="B434" s="69" t="s">
        <v>42</v>
      </c>
      <c r="C434" s="69" t="s">
        <v>670</v>
      </c>
      <c r="D434" s="67" t="s">
        <v>746</v>
      </c>
      <c r="E434" s="67" t="s">
        <v>747</v>
      </c>
      <c r="F434" s="67" t="s">
        <v>748</v>
      </c>
      <c r="G434" s="67" t="s">
        <v>747</v>
      </c>
      <c r="H434" s="220" t="s">
        <v>46</v>
      </c>
      <c r="I434" s="34">
        <v>0</v>
      </c>
      <c r="J434" s="518">
        <v>0</v>
      </c>
      <c r="K434" s="518">
        <v>0</v>
      </c>
      <c r="L434" s="518">
        <v>0</v>
      </c>
      <c r="M434" s="518" t="str">
        <v>Other</v>
      </c>
      <c r="N434" s="519" t="str">
        <v>Other</v>
      </c>
      <c r="O434" s="22">
        <v>0</v>
      </c>
      <c r="P434" s="145">
        <v>0</v>
      </c>
      <c r="Q434" s="145" t="s">
        <v>49</v>
      </c>
      <c r="R434" s="496" t="s">
        <v>47</v>
      </c>
      <c r="S434" s="73">
        <v>0</v>
      </c>
      <c r="T434" s="67">
        <v>0</v>
      </c>
      <c r="U434" s="67">
        <v>0</v>
      </c>
      <c r="V434" s="67">
        <v>0</v>
      </c>
      <c r="W434" s="214">
        <v>0</v>
      </c>
      <c r="X434" s="73">
        <v>0</v>
      </c>
      <c r="Y434" s="67">
        <v>0</v>
      </c>
      <c r="Z434" s="214">
        <v>0</v>
      </c>
      <c r="AA434" s="73">
        <v>0</v>
      </c>
      <c r="AB434" s="214">
        <v>0</v>
      </c>
      <c r="AC434" s="214" t="s">
        <v>48</v>
      </c>
    </row>
    <row r="435" spans="1:29" s="141" customFormat="1" ht="30" customHeight="1" x14ac:dyDescent="0.25">
      <c r="A435" s="69" t="s">
        <v>56</v>
      </c>
      <c r="B435" s="69" t="s">
        <v>42</v>
      </c>
      <c r="C435" s="69" t="s">
        <v>670</v>
      </c>
      <c r="D435" s="67" t="s">
        <v>749</v>
      </c>
      <c r="E435" s="67" t="s">
        <v>750</v>
      </c>
      <c r="F435" s="67" t="s">
        <v>751</v>
      </c>
      <c r="G435" s="67" t="s">
        <v>752</v>
      </c>
      <c r="H435" s="220" t="s">
        <v>46</v>
      </c>
      <c r="I435" s="34">
        <v>0</v>
      </c>
      <c r="J435" s="518">
        <v>0</v>
      </c>
      <c r="K435" s="518">
        <v>0</v>
      </c>
      <c r="L435" s="518">
        <v>0</v>
      </c>
      <c r="M435" s="518" t="str">
        <v>Other</v>
      </c>
      <c r="N435" s="519" t="str">
        <v>Other</v>
      </c>
      <c r="O435" s="22">
        <v>0</v>
      </c>
      <c r="P435" s="145">
        <v>0</v>
      </c>
      <c r="Q435" s="145" t="s">
        <v>49</v>
      </c>
      <c r="R435" s="496" t="s">
        <v>47</v>
      </c>
      <c r="S435" s="73">
        <v>0</v>
      </c>
      <c r="T435" s="67">
        <v>0</v>
      </c>
      <c r="U435" s="67">
        <v>0</v>
      </c>
      <c r="V435" s="67">
        <v>0</v>
      </c>
      <c r="W435" s="214">
        <v>0</v>
      </c>
      <c r="X435" s="73">
        <v>0</v>
      </c>
      <c r="Y435" s="67">
        <v>0</v>
      </c>
      <c r="Z435" s="214">
        <v>0</v>
      </c>
      <c r="AA435" s="73">
        <v>0</v>
      </c>
      <c r="AB435" s="214">
        <v>0</v>
      </c>
      <c r="AC435" s="214" t="s">
        <v>48</v>
      </c>
    </row>
    <row r="436" spans="1:29" s="141" customFormat="1" ht="30" customHeight="1" x14ac:dyDescent="0.25">
      <c r="A436" s="69" t="s">
        <v>56</v>
      </c>
      <c r="B436" s="69" t="s">
        <v>42</v>
      </c>
      <c r="C436" s="69" t="s">
        <v>670</v>
      </c>
      <c r="D436" s="67" t="s">
        <v>753</v>
      </c>
      <c r="E436" s="67" t="s">
        <v>698</v>
      </c>
      <c r="F436" s="67" t="s">
        <v>754</v>
      </c>
      <c r="G436" s="67" t="s">
        <v>705</v>
      </c>
      <c r="H436" s="220" t="s">
        <v>46</v>
      </c>
      <c r="I436" s="34">
        <v>0</v>
      </c>
      <c r="J436" s="518">
        <v>0</v>
      </c>
      <c r="K436" s="518">
        <v>0</v>
      </c>
      <c r="L436" s="518">
        <v>0</v>
      </c>
      <c r="M436" s="518" t="str">
        <v>Other</v>
      </c>
      <c r="N436" s="519" t="str">
        <v>Other</v>
      </c>
      <c r="O436" s="22">
        <v>0</v>
      </c>
      <c r="P436" s="145">
        <v>0</v>
      </c>
      <c r="Q436" s="145" t="s">
        <v>49</v>
      </c>
      <c r="R436" s="496" t="s">
        <v>47</v>
      </c>
      <c r="S436" s="73">
        <v>0</v>
      </c>
      <c r="T436" s="67">
        <v>0</v>
      </c>
      <c r="U436" s="67">
        <v>0</v>
      </c>
      <c r="V436" s="67">
        <v>0</v>
      </c>
      <c r="W436" s="214">
        <v>0</v>
      </c>
      <c r="X436" s="73">
        <v>0</v>
      </c>
      <c r="Y436" s="67">
        <v>0</v>
      </c>
      <c r="Z436" s="214">
        <v>0</v>
      </c>
      <c r="AA436" s="73">
        <v>0</v>
      </c>
      <c r="AB436" s="214">
        <v>0</v>
      </c>
      <c r="AC436" s="214" t="s">
        <v>48</v>
      </c>
    </row>
    <row r="437" spans="1:29" s="141" customFormat="1" ht="30" customHeight="1" x14ac:dyDescent="0.25">
      <c r="A437" s="69" t="s">
        <v>56</v>
      </c>
      <c r="B437" s="69" t="s">
        <v>42</v>
      </c>
      <c r="C437" s="69" t="s">
        <v>670</v>
      </c>
      <c r="D437" s="67" t="s">
        <v>755</v>
      </c>
      <c r="E437" s="67" t="s">
        <v>747</v>
      </c>
      <c r="F437" s="67" t="s">
        <v>756</v>
      </c>
      <c r="G437" s="67" t="s">
        <v>752</v>
      </c>
      <c r="H437" s="220" t="s">
        <v>46</v>
      </c>
      <c r="I437" s="34">
        <v>0</v>
      </c>
      <c r="J437" s="518">
        <v>0</v>
      </c>
      <c r="K437" s="518">
        <v>0</v>
      </c>
      <c r="L437" s="518">
        <v>0</v>
      </c>
      <c r="M437" s="518" t="str">
        <v>Other</v>
      </c>
      <c r="N437" s="519" t="str">
        <v>Other</v>
      </c>
      <c r="O437" s="22">
        <v>0</v>
      </c>
      <c r="P437" s="145">
        <v>0</v>
      </c>
      <c r="Q437" s="145" t="s">
        <v>49</v>
      </c>
      <c r="R437" s="496" t="s">
        <v>47</v>
      </c>
      <c r="S437" s="73">
        <v>0</v>
      </c>
      <c r="T437" s="67">
        <v>0</v>
      </c>
      <c r="U437" s="67">
        <v>0</v>
      </c>
      <c r="V437" s="67">
        <v>0</v>
      </c>
      <c r="W437" s="214">
        <v>0</v>
      </c>
      <c r="X437" s="73">
        <v>0</v>
      </c>
      <c r="Y437" s="67">
        <v>0</v>
      </c>
      <c r="Z437" s="214">
        <v>0</v>
      </c>
      <c r="AA437" s="73">
        <v>0</v>
      </c>
      <c r="AB437" s="214">
        <v>0</v>
      </c>
      <c r="AC437" s="214" t="s">
        <v>48</v>
      </c>
    </row>
    <row r="438" spans="1:29" s="141" customFormat="1" ht="30" customHeight="1" x14ac:dyDescent="0.25">
      <c r="A438" s="69" t="s">
        <v>56</v>
      </c>
      <c r="B438" s="69" t="s">
        <v>42</v>
      </c>
      <c r="C438" s="69" t="s">
        <v>670</v>
      </c>
      <c r="D438" s="67" t="s">
        <v>757</v>
      </c>
      <c r="E438" s="67" t="s">
        <v>719</v>
      </c>
      <c r="F438" s="67" t="s">
        <v>758</v>
      </c>
      <c r="G438" s="67" t="s">
        <v>719</v>
      </c>
      <c r="H438" s="220" t="s">
        <v>46</v>
      </c>
      <c r="I438" s="34">
        <v>0</v>
      </c>
      <c r="J438" s="518">
        <v>0</v>
      </c>
      <c r="K438" s="518">
        <v>0</v>
      </c>
      <c r="L438" s="518">
        <v>0</v>
      </c>
      <c r="M438" s="518" t="str">
        <v>Other</v>
      </c>
      <c r="N438" s="519" t="str">
        <v>Other</v>
      </c>
      <c r="O438" s="22">
        <v>0</v>
      </c>
      <c r="P438" s="145">
        <v>0</v>
      </c>
      <c r="Q438" s="145" t="s">
        <v>49</v>
      </c>
      <c r="R438" s="496" t="s">
        <v>47</v>
      </c>
      <c r="S438" s="73">
        <v>0</v>
      </c>
      <c r="T438" s="67">
        <v>0</v>
      </c>
      <c r="U438" s="67">
        <v>0</v>
      </c>
      <c r="V438" s="67">
        <v>0</v>
      </c>
      <c r="W438" s="214">
        <v>0</v>
      </c>
      <c r="X438" s="73">
        <v>0</v>
      </c>
      <c r="Y438" s="67">
        <v>0</v>
      </c>
      <c r="Z438" s="214">
        <v>0</v>
      </c>
      <c r="AA438" s="73">
        <v>0</v>
      </c>
      <c r="AB438" s="214">
        <v>0</v>
      </c>
      <c r="AC438" s="214" t="s">
        <v>48</v>
      </c>
    </row>
    <row r="439" spans="1:29" s="141" customFormat="1" ht="30" customHeight="1" x14ac:dyDescent="0.25">
      <c r="A439" s="69" t="s">
        <v>56</v>
      </c>
      <c r="B439" s="69" t="s">
        <v>42</v>
      </c>
      <c r="C439" s="69" t="s">
        <v>670</v>
      </c>
      <c r="D439" s="67" t="s">
        <v>759</v>
      </c>
      <c r="E439" s="67" t="s">
        <v>689</v>
      </c>
      <c r="F439" s="67" t="s">
        <v>760</v>
      </c>
      <c r="G439" s="67" t="s">
        <v>689</v>
      </c>
      <c r="H439" s="220" t="s">
        <v>46</v>
      </c>
      <c r="I439" s="34">
        <v>0</v>
      </c>
      <c r="J439" s="518">
        <v>0</v>
      </c>
      <c r="K439" s="518">
        <v>0</v>
      </c>
      <c r="L439" s="518">
        <v>0</v>
      </c>
      <c r="M439" s="518" t="str">
        <v>Other</v>
      </c>
      <c r="N439" s="519" t="str">
        <v>Other</v>
      </c>
      <c r="O439" s="22">
        <v>0</v>
      </c>
      <c r="P439" s="145">
        <v>0</v>
      </c>
      <c r="Q439" s="145" t="s">
        <v>49</v>
      </c>
      <c r="R439" s="496" t="s">
        <v>47</v>
      </c>
      <c r="S439" s="73">
        <v>0</v>
      </c>
      <c r="T439" s="67">
        <v>0</v>
      </c>
      <c r="U439" s="67">
        <v>0</v>
      </c>
      <c r="V439" s="67">
        <v>0</v>
      </c>
      <c r="W439" s="214">
        <v>0</v>
      </c>
      <c r="X439" s="73">
        <v>0</v>
      </c>
      <c r="Y439" s="67">
        <v>0</v>
      </c>
      <c r="Z439" s="214">
        <v>0</v>
      </c>
      <c r="AA439" s="73">
        <v>0</v>
      </c>
      <c r="AB439" s="214">
        <v>0</v>
      </c>
      <c r="AC439" s="214" t="s">
        <v>48</v>
      </c>
    </row>
    <row r="440" spans="1:29" s="141" customFormat="1" ht="30" customHeight="1" x14ac:dyDescent="0.25">
      <c r="A440" s="69" t="s">
        <v>56</v>
      </c>
      <c r="B440" s="69" t="s">
        <v>42</v>
      </c>
      <c r="C440" s="69" t="s">
        <v>670</v>
      </c>
      <c r="D440" s="67" t="s">
        <v>759</v>
      </c>
      <c r="E440" s="67" t="s">
        <v>689</v>
      </c>
      <c r="F440" s="67" t="s">
        <v>761</v>
      </c>
      <c r="G440" s="67" t="s">
        <v>689</v>
      </c>
      <c r="H440" s="220" t="s">
        <v>46</v>
      </c>
      <c r="I440" s="34">
        <v>0</v>
      </c>
      <c r="J440" s="518">
        <v>0</v>
      </c>
      <c r="K440" s="518">
        <v>0</v>
      </c>
      <c r="L440" s="518">
        <v>0</v>
      </c>
      <c r="M440" s="518" t="str">
        <v>Other</v>
      </c>
      <c r="N440" s="519" t="str">
        <v>Other</v>
      </c>
      <c r="O440" s="22">
        <v>0</v>
      </c>
      <c r="P440" s="145">
        <v>0</v>
      </c>
      <c r="Q440" s="145" t="s">
        <v>49</v>
      </c>
      <c r="R440" s="496" t="s">
        <v>47</v>
      </c>
      <c r="S440" s="73">
        <v>0</v>
      </c>
      <c r="T440" s="67">
        <v>0</v>
      </c>
      <c r="U440" s="67">
        <v>0</v>
      </c>
      <c r="V440" s="67">
        <v>0</v>
      </c>
      <c r="W440" s="214">
        <v>0</v>
      </c>
      <c r="X440" s="73">
        <v>0</v>
      </c>
      <c r="Y440" s="67">
        <v>0</v>
      </c>
      <c r="Z440" s="214">
        <v>0</v>
      </c>
      <c r="AA440" s="73">
        <v>0</v>
      </c>
      <c r="AB440" s="214">
        <v>0</v>
      </c>
      <c r="AC440" s="214" t="s">
        <v>48</v>
      </c>
    </row>
    <row r="441" spans="1:29" s="141" customFormat="1" ht="30" customHeight="1" x14ac:dyDescent="0.25">
      <c r="A441" s="69" t="s">
        <v>56</v>
      </c>
      <c r="B441" s="69" t="s">
        <v>42</v>
      </c>
      <c r="C441" s="69" t="s">
        <v>670</v>
      </c>
      <c r="D441" s="67" t="s">
        <v>762</v>
      </c>
      <c r="E441" s="67" t="s">
        <v>763</v>
      </c>
      <c r="F441" s="67" t="s">
        <v>764</v>
      </c>
      <c r="G441" s="67" t="s">
        <v>765</v>
      </c>
      <c r="H441" s="220" t="s">
        <v>46</v>
      </c>
      <c r="I441" s="34">
        <v>0</v>
      </c>
      <c r="J441" s="518">
        <v>0</v>
      </c>
      <c r="K441" s="518">
        <v>0</v>
      </c>
      <c r="L441" s="518">
        <v>0</v>
      </c>
      <c r="M441" s="518" t="str">
        <v>Other</v>
      </c>
      <c r="N441" s="519" t="str">
        <v>Other</v>
      </c>
      <c r="O441" s="22" t="s">
        <v>48</v>
      </c>
      <c r="P441" s="145" t="s">
        <v>48</v>
      </c>
      <c r="Q441" s="145" t="s">
        <v>49</v>
      </c>
      <c r="R441" s="496" t="s">
        <v>47</v>
      </c>
      <c r="S441" s="73">
        <v>0</v>
      </c>
      <c r="T441" s="67">
        <v>0</v>
      </c>
      <c r="U441" s="67">
        <v>0</v>
      </c>
      <c r="V441" s="67">
        <v>0</v>
      </c>
      <c r="W441" s="214">
        <v>0</v>
      </c>
      <c r="X441" s="73">
        <v>0</v>
      </c>
      <c r="Y441" s="67">
        <v>0</v>
      </c>
      <c r="Z441" s="214">
        <v>0</v>
      </c>
      <c r="AA441" s="73">
        <v>0</v>
      </c>
      <c r="AB441" s="214">
        <v>0</v>
      </c>
      <c r="AC441" s="214" t="s">
        <v>48</v>
      </c>
    </row>
    <row r="442" spans="1:29" s="141" customFormat="1" ht="30" customHeight="1" x14ac:dyDescent="0.25">
      <c r="A442" s="69" t="s">
        <v>56</v>
      </c>
      <c r="B442" s="69" t="s">
        <v>42</v>
      </c>
      <c r="C442" s="69" t="s">
        <v>670</v>
      </c>
      <c r="D442" s="67" t="s">
        <v>766</v>
      </c>
      <c r="E442" s="67" t="s">
        <v>767</v>
      </c>
      <c r="F442" s="67" t="s">
        <v>768</v>
      </c>
      <c r="G442" s="67" t="s">
        <v>769</v>
      </c>
      <c r="H442" s="220" t="s">
        <v>46</v>
      </c>
      <c r="I442" s="34">
        <v>0</v>
      </c>
      <c r="J442" s="518">
        <v>0</v>
      </c>
      <c r="K442" s="518">
        <v>0</v>
      </c>
      <c r="L442" s="518">
        <v>0</v>
      </c>
      <c r="M442" s="518" t="str">
        <v>Other</v>
      </c>
      <c r="N442" s="519" t="str">
        <v>Other</v>
      </c>
      <c r="O442" s="22">
        <v>0</v>
      </c>
      <c r="P442" s="145">
        <v>0</v>
      </c>
      <c r="Q442" s="145" t="s">
        <v>49</v>
      </c>
      <c r="R442" s="496" t="s">
        <v>47</v>
      </c>
      <c r="S442" s="73">
        <v>0</v>
      </c>
      <c r="T442" s="67">
        <v>0</v>
      </c>
      <c r="U442" s="67">
        <v>0</v>
      </c>
      <c r="V442" s="67">
        <v>0</v>
      </c>
      <c r="W442" s="214">
        <v>0</v>
      </c>
      <c r="X442" s="73">
        <v>0</v>
      </c>
      <c r="Y442" s="67">
        <v>0</v>
      </c>
      <c r="Z442" s="214">
        <v>0</v>
      </c>
      <c r="AA442" s="73">
        <v>0</v>
      </c>
      <c r="AB442" s="214">
        <v>0</v>
      </c>
      <c r="AC442" s="214" t="s">
        <v>48</v>
      </c>
    </row>
    <row r="443" spans="1:29" s="141" customFormat="1" ht="30" customHeight="1" x14ac:dyDescent="0.25">
      <c r="A443" s="69" t="s">
        <v>56</v>
      </c>
      <c r="B443" s="69" t="s">
        <v>42</v>
      </c>
      <c r="C443" s="69" t="s">
        <v>670</v>
      </c>
      <c r="D443" s="67" t="s">
        <v>770</v>
      </c>
      <c r="E443" s="67" t="s">
        <v>771</v>
      </c>
      <c r="F443" s="67" t="s">
        <v>772</v>
      </c>
      <c r="G443" s="67" t="s">
        <v>773</v>
      </c>
      <c r="H443" s="220" t="s">
        <v>46</v>
      </c>
      <c r="I443" s="34">
        <v>0</v>
      </c>
      <c r="J443" s="518">
        <v>0</v>
      </c>
      <c r="K443" s="518">
        <v>0</v>
      </c>
      <c r="L443" s="518">
        <v>0</v>
      </c>
      <c r="M443" s="518" t="str">
        <v>Other</v>
      </c>
      <c r="N443" s="519" t="str">
        <v>Other</v>
      </c>
      <c r="O443" s="22">
        <v>0</v>
      </c>
      <c r="P443" s="145">
        <v>0</v>
      </c>
      <c r="Q443" s="145" t="s">
        <v>49</v>
      </c>
      <c r="R443" s="496" t="s">
        <v>47</v>
      </c>
      <c r="S443" s="73">
        <v>0</v>
      </c>
      <c r="T443" s="67">
        <v>0</v>
      </c>
      <c r="U443" s="67">
        <v>0</v>
      </c>
      <c r="V443" s="67">
        <v>0</v>
      </c>
      <c r="W443" s="214">
        <v>0</v>
      </c>
      <c r="X443" s="73">
        <v>0</v>
      </c>
      <c r="Y443" s="67">
        <v>0</v>
      </c>
      <c r="Z443" s="214">
        <v>0</v>
      </c>
      <c r="AA443" s="73">
        <v>0</v>
      </c>
      <c r="AB443" s="214">
        <v>0</v>
      </c>
      <c r="AC443" s="214" t="s">
        <v>48</v>
      </c>
    </row>
    <row r="444" spans="1:29" s="141" customFormat="1" ht="30" customHeight="1" x14ac:dyDescent="0.25">
      <c r="A444" s="69" t="s">
        <v>56</v>
      </c>
      <c r="B444" s="69" t="s">
        <v>42</v>
      </c>
      <c r="C444" s="69" t="s">
        <v>670</v>
      </c>
      <c r="D444" s="67" t="s">
        <v>770</v>
      </c>
      <c r="E444" s="67" t="s">
        <v>771</v>
      </c>
      <c r="F444" s="67" t="s">
        <v>774</v>
      </c>
      <c r="G444" s="67" t="s">
        <v>775</v>
      </c>
      <c r="H444" s="220" t="s">
        <v>46</v>
      </c>
      <c r="I444" s="34">
        <v>0</v>
      </c>
      <c r="J444" s="518">
        <v>0</v>
      </c>
      <c r="K444" s="518">
        <v>0</v>
      </c>
      <c r="L444" s="518">
        <v>0</v>
      </c>
      <c r="M444" s="518" t="str">
        <v>Other</v>
      </c>
      <c r="N444" s="519" t="str">
        <v>Other</v>
      </c>
      <c r="O444" s="22">
        <v>0</v>
      </c>
      <c r="P444" s="145">
        <v>0</v>
      </c>
      <c r="Q444" s="145" t="s">
        <v>49</v>
      </c>
      <c r="R444" s="496" t="s">
        <v>47</v>
      </c>
      <c r="S444" s="73">
        <v>0</v>
      </c>
      <c r="T444" s="67">
        <v>0</v>
      </c>
      <c r="U444" s="67">
        <v>0</v>
      </c>
      <c r="V444" s="67">
        <v>0</v>
      </c>
      <c r="W444" s="214">
        <v>0</v>
      </c>
      <c r="X444" s="73">
        <v>0</v>
      </c>
      <c r="Y444" s="67">
        <v>0</v>
      </c>
      <c r="Z444" s="214">
        <v>0</v>
      </c>
      <c r="AA444" s="73">
        <v>0</v>
      </c>
      <c r="AB444" s="214">
        <v>0</v>
      </c>
      <c r="AC444" s="214" t="s">
        <v>48</v>
      </c>
    </row>
    <row r="445" spans="1:29" s="141" customFormat="1" ht="30" customHeight="1" x14ac:dyDescent="0.25">
      <c r="A445" s="69" t="s">
        <v>56</v>
      </c>
      <c r="B445" s="69" t="s">
        <v>42</v>
      </c>
      <c r="C445" s="69" t="s">
        <v>670</v>
      </c>
      <c r="D445" s="67" t="s">
        <v>770</v>
      </c>
      <c r="E445" s="67" t="s">
        <v>771</v>
      </c>
      <c r="F445" s="67" t="s">
        <v>776</v>
      </c>
      <c r="G445" s="67" t="s">
        <v>771</v>
      </c>
      <c r="H445" s="220" t="s">
        <v>46</v>
      </c>
      <c r="I445" s="34">
        <v>0</v>
      </c>
      <c r="J445" s="518">
        <v>0</v>
      </c>
      <c r="K445" s="518">
        <v>0</v>
      </c>
      <c r="L445" s="518">
        <v>0</v>
      </c>
      <c r="M445" s="518" t="str">
        <v>Other</v>
      </c>
      <c r="N445" s="519" t="str">
        <v>Other</v>
      </c>
      <c r="O445" s="22">
        <v>0</v>
      </c>
      <c r="P445" s="145">
        <v>0</v>
      </c>
      <c r="Q445" s="145" t="s">
        <v>49</v>
      </c>
      <c r="R445" s="496" t="s">
        <v>47</v>
      </c>
      <c r="S445" s="73">
        <v>0</v>
      </c>
      <c r="T445" s="67">
        <v>0</v>
      </c>
      <c r="U445" s="67">
        <v>0</v>
      </c>
      <c r="V445" s="67">
        <v>0</v>
      </c>
      <c r="W445" s="214">
        <v>0</v>
      </c>
      <c r="X445" s="73">
        <v>0</v>
      </c>
      <c r="Y445" s="67">
        <v>0</v>
      </c>
      <c r="Z445" s="214">
        <v>0</v>
      </c>
      <c r="AA445" s="73">
        <v>0</v>
      </c>
      <c r="AB445" s="214">
        <v>0</v>
      </c>
      <c r="AC445" s="214" t="s">
        <v>48</v>
      </c>
    </row>
    <row r="446" spans="1:29" s="141" customFormat="1" ht="30" customHeight="1" x14ac:dyDescent="0.25">
      <c r="A446" s="69" t="s">
        <v>56</v>
      </c>
      <c r="B446" s="69" t="s">
        <v>42</v>
      </c>
      <c r="C446" s="69" t="s">
        <v>670</v>
      </c>
      <c r="D446" s="67" t="s">
        <v>770</v>
      </c>
      <c r="E446" s="67" t="s">
        <v>771</v>
      </c>
      <c r="F446" s="67" t="s">
        <v>777</v>
      </c>
      <c r="G446" s="67" t="s">
        <v>778</v>
      </c>
      <c r="H446" s="220" t="s">
        <v>46</v>
      </c>
      <c r="I446" s="34">
        <v>0</v>
      </c>
      <c r="J446" s="518">
        <v>0</v>
      </c>
      <c r="K446" s="518">
        <v>0</v>
      </c>
      <c r="L446" s="518">
        <v>0</v>
      </c>
      <c r="M446" s="518" t="str">
        <v>Other</v>
      </c>
      <c r="N446" s="519" t="str">
        <v>Other</v>
      </c>
      <c r="O446" s="22">
        <v>0</v>
      </c>
      <c r="P446" s="145">
        <v>0</v>
      </c>
      <c r="Q446" s="145" t="s">
        <v>49</v>
      </c>
      <c r="R446" s="496" t="s">
        <v>47</v>
      </c>
      <c r="S446" s="73">
        <v>0</v>
      </c>
      <c r="T446" s="67">
        <v>0</v>
      </c>
      <c r="U446" s="67">
        <v>0</v>
      </c>
      <c r="V446" s="67">
        <v>0</v>
      </c>
      <c r="W446" s="214">
        <v>0</v>
      </c>
      <c r="X446" s="73">
        <v>0</v>
      </c>
      <c r="Y446" s="67">
        <v>0</v>
      </c>
      <c r="Z446" s="214">
        <v>0</v>
      </c>
      <c r="AA446" s="73">
        <v>0</v>
      </c>
      <c r="AB446" s="214">
        <v>0</v>
      </c>
      <c r="AC446" s="214" t="s">
        <v>48</v>
      </c>
    </row>
    <row r="447" spans="1:29" s="141" customFormat="1" ht="30" customHeight="1" x14ac:dyDescent="0.25">
      <c r="A447" s="69" t="s">
        <v>56</v>
      </c>
      <c r="B447" s="69" t="s">
        <v>42</v>
      </c>
      <c r="C447" s="69" t="s">
        <v>670</v>
      </c>
      <c r="D447" s="67" t="s">
        <v>779</v>
      </c>
      <c r="E447" s="67" t="s">
        <v>780</v>
      </c>
      <c r="F447" s="67" t="s">
        <v>781</v>
      </c>
      <c r="G447" s="67" t="s">
        <v>782</v>
      </c>
      <c r="H447" s="220" t="s">
        <v>46</v>
      </c>
      <c r="I447" s="34">
        <v>0</v>
      </c>
      <c r="J447" s="518">
        <v>0</v>
      </c>
      <c r="K447" s="518">
        <v>0</v>
      </c>
      <c r="L447" s="518">
        <v>0</v>
      </c>
      <c r="M447" s="518" t="str">
        <v>Other</v>
      </c>
      <c r="N447" s="519" t="str">
        <v>Other</v>
      </c>
      <c r="O447" s="22">
        <v>0</v>
      </c>
      <c r="P447" s="145">
        <v>0</v>
      </c>
      <c r="Q447" s="145" t="s">
        <v>49</v>
      </c>
      <c r="R447" s="496" t="s">
        <v>47</v>
      </c>
      <c r="S447" s="73">
        <v>0</v>
      </c>
      <c r="T447" s="67">
        <v>0</v>
      </c>
      <c r="U447" s="67">
        <v>0</v>
      </c>
      <c r="V447" s="67">
        <v>0</v>
      </c>
      <c r="W447" s="214">
        <v>0</v>
      </c>
      <c r="X447" s="73">
        <v>0</v>
      </c>
      <c r="Y447" s="67">
        <v>0</v>
      </c>
      <c r="Z447" s="214">
        <v>0</v>
      </c>
      <c r="AA447" s="73">
        <v>0</v>
      </c>
      <c r="AB447" s="214">
        <v>0</v>
      </c>
      <c r="AC447" s="214" t="s">
        <v>48</v>
      </c>
    </row>
    <row r="448" spans="1:29" s="141" customFormat="1" ht="30" customHeight="1" x14ac:dyDescent="0.25">
      <c r="A448" s="69" t="s">
        <v>56</v>
      </c>
      <c r="B448" s="69" t="s">
        <v>42</v>
      </c>
      <c r="C448" s="69" t="s">
        <v>670</v>
      </c>
      <c r="D448" s="67" t="s">
        <v>779</v>
      </c>
      <c r="E448" s="67" t="s">
        <v>780</v>
      </c>
      <c r="F448" s="67" t="s">
        <v>783</v>
      </c>
      <c r="G448" s="67" t="s">
        <v>784</v>
      </c>
      <c r="H448" s="220" t="s">
        <v>46</v>
      </c>
      <c r="I448" s="34">
        <v>0</v>
      </c>
      <c r="J448" s="518">
        <v>0</v>
      </c>
      <c r="K448" s="518">
        <v>0</v>
      </c>
      <c r="L448" s="518">
        <v>0</v>
      </c>
      <c r="M448" s="518" t="str">
        <v>Other</v>
      </c>
      <c r="N448" s="519" t="str">
        <v>Other</v>
      </c>
      <c r="O448" s="22">
        <v>0</v>
      </c>
      <c r="P448" s="145">
        <v>0</v>
      </c>
      <c r="Q448" s="145" t="s">
        <v>49</v>
      </c>
      <c r="R448" s="496" t="s">
        <v>47</v>
      </c>
      <c r="S448" s="73">
        <v>0</v>
      </c>
      <c r="T448" s="67">
        <v>0</v>
      </c>
      <c r="U448" s="67">
        <v>0</v>
      </c>
      <c r="V448" s="67">
        <v>0</v>
      </c>
      <c r="W448" s="214">
        <v>0</v>
      </c>
      <c r="X448" s="73">
        <v>0</v>
      </c>
      <c r="Y448" s="67">
        <v>0</v>
      </c>
      <c r="Z448" s="214">
        <v>0</v>
      </c>
      <c r="AA448" s="73">
        <v>0</v>
      </c>
      <c r="AB448" s="214">
        <v>0</v>
      </c>
      <c r="AC448" s="214" t="s">
        <v>48</v>
      </c>
    </row>
    <row r="449" spans="1:29" s="141" customFormat="1" ht="30" customHeight="1" x14ac:dyDescent="0.25">
      <c r="A449" s="69" t="s">
        <v>56</v>
      </c>
      <c r="B449" s="69" t="s">
        <v>42</v>
      </c>
      <c r="C449" s="69" t="s">
        <v>670</v>
      </c>
      <c r="D449" s="67" t="s">
        <v>779</v>
      </c>
      <c r="E449" s="67" t="s">
        <v>780</v>
      </c>
      <c r="F449" s="67" t="s">
        <v>785</v>
      </c>
      <c r="G449" s="67" t="s">
        <v>786</v>
      </c>
      <c r="H449" s="220" t="s">
        <v>46</v>
      </c>
      <c r="I449" s="34">
        <v>0</v>
      </c>
      <c r="J449" s="518">
        <v>0</v>
      </c>
      <c r="K449" s="518">
        <v>0</v>
      </c>
      <c r="L449" s="518">
        <v>0</v>
      </c>
      <c r="M449" s="518" t="str">
        <v>Other</v>
      </c>
      <c r="N449" s="519" t="str">
        <v>Other</v>
      </c>
      <c r="O449" s="22">
        <v>0</v>
      </c>
      <c r="P449" s="145">
        <v>0</v>
      </c>
      <c r="Q449" s="145" t="s">
        <v>49</v>
      </c>
      <c r="R449" s="496" t="s">
        <v>47</v>
      </c>
      <c r="S449" s="73">
        <v>0</v>
      </c>
      <c r="T449" s="67">
        <v>0</v>
      </c>
      <c r="U449" s="67">
        <v>0</v>
      </c>
      <c r="V449" s="67">
        <v>0</v>
      </c>
      <c r="W449" s="214">
        <v>0</v>
      </c>
      <c r="X449" s="73">
        <v>0</v>
      </c>
      <c r="Y449" s="67">
        <v>0</v>
      </c>
      <c r="Z449" s="214">
        <v>0</v>
      </c>
      <c r="AA449" s="73">
        <v>0</v>
      </c>
      <c r="AB449" s="214">
        <v>0</v>
      </c>
      <c r="AC449" s="214" t="s">
        <v>48</v>
      </c>
    </row>
    <row r="450" spans="1:29" s="141" customFormat="1" ht="30" customHeight="1" x14ac:dyDescent="0.25">
      <c r="A450" s="69" t="s">
        <v>56</v>
      </c>
      <c r="B450" s="69" t="s">
        <v>42</v>
      </c>
      <c r="C450" s="69" t="s">
        <v>670</v>
      </c>
      <c r="D450" s="67" t="s">
        <v>779</v>
      </c>
      <c r="E450" s="67" t="s">
        <v>780</v>
      </c>
      <c r="F450" s="67" t="s">
        <v>787</v>
      </c>
      <c r="G450" s="67" t="s">
        <v>788</v>
      </c>
      <c r="H450" s="220" t="s">
        <v>46</v>
      </c>
      <c r="I450" s="34">
        <v>0</v>
      </c>
      <c r="J450" s="518">
        <v>0</v>
      </c>
      <c r="K450" s="518">
        <v>0</v>
      </c>
      <c r="L450" s="518">
        <v>0</v>
      </c>
      <c r="M450" s="518" t="str">
        <v>Other</v>
      </c>
      <c r="N450" s="519" t="str">
        <v>Other</v>
      </c>
      <c r="O450" s="22">
        <v>0</v>
      </c>
      <c r="P450" s="145">
        <v>0</v>
      </c>
      <c r="Q450" s="145" t="s">
        <v>49</v>
      </c>
      <c r="R450" s="496" t="s">
        <v>47</v>
      </c>
      <c r="S450" s="73">
        <v>0</v>
      </c>
      <c r="T450" s="67">
        <v>0</v>
      </c>
      <c r="U450" s="67">
        <v>0</v>
      </c>
      <c r="V450" s="67">
        <v>0</v>
      </c>
      <c r="W450" s="214">
        <v>0</v>
      </c>
      <c r="X450" s="73">
        <v>0</v>
      </c>
      <c r="Y450" s="67">
        <v>0</v>
      </c>
      <c r="Z450" s="214">
        <v>0</v>
      </c>
      <c r="AA450" s="73">
        <v>0</v>
      </c>
      <c r="AB450" s="214">
        <v>0</v>
      </c>
      <c r="AC450" s="214" t="s">
        <v>48</v>
      </c>
    </row>
    <row r="451" spans="1:29" s="141" customFormat="1" ht="30" customHeight="1" x14ac:dyDescent="0.25">
      <c r="A451" s="69" t="s">
        <v>56</v>
      </c>
      <c r="B451" s="69" t="s">
        <v>42</v>
      </c>
      <c r="C451" s="69" t="s">
        <v>670</v>
      </c>
      <c r="D451" s="67" t="s">
        <v>779</v>
      </c>
      <c r="E451" s="67" t="s">
        <v>780</v>
      </c>
      <c r="F451" s="67" t="s">
        <v>789</v>
      </c>
      <c r="G451" s="67" t="s">
        <v>790</v>
      </c>
      <c r="H451" s="220" t="s">
        <v>46</v>
      </c>
      <c r="I451" s="34">
        <v>0</v>
      </c>
      <c r="J451" s="518">
        <v>0</v>
      </c>
      <c r="K451" s="518">
        <v>0</v>
      </c>
      <c r="L451" s="518">
        <v>0</v>
      </c>
      <c r="M451" s="518" t="str">
        <v>Other</v>
      </c>
      <c r="N451" s="519" t="str">
        <v>Other</v>
      </c>
      <c r="O451" s="22">
        <v>0</v>
      </c>
      <c r="P451" s="145">
        <v>0</v>
      </c>
      <c r="Q451" s="145" t="s">
        <v>49</v>
      </c>
      <c r="R451" s="496" t="s">
        <v>47</v>
      </c>
      <c r="S451" s="73">
        <v>0</v>
      </c>
      <c r="T451" s="67">
        <v>0</v>
      </c>
      <c r="U451" s="67">
        <v>0</v>
      </c>
      <c r="V451" s="67">
        <v>0</v>
      </c>
      <c r="W451" s="214">
        <v>0</v>
      </c>
      <c r="X451" s="73">
        <v>0</v>
      </c>
      <c r="Y451" s="67">
        <v>0</v>
      </c>
      <c r="Z451" s="214">
        <v>0</v>
      </c>
      <c r="AA451" s="73">
        <v>0</v>
      </c>
      <c r="AB451" s="214">
        <v>0</v>
      </c>
      <c r="AC451" s="214" t="s">
        <v>48</v>
      </c>
    </row>
    <row r="452" spans="1:29" s="141" customFormat="1" ht="30" customHeight="1" x14ac:dyDescent="0.25">
      <c r="A452" s="69" t="s">
        <v>56</v>
      </c>
      <c r="B452" s="69" t="s">
        <v>42</v>
      </c>
      <c r="C452" s="69" t="s">
        <v>670</v>
      </c>
      <c r="D452" s="67" t="s">
        <v>779</v>
      </c>
      <c r="E452" s="67" t="s">
        <v>780</v>
      </c>
      <c r="F452" s="67" t="s">
        <v>791</v>
      </c>
      <c r="G452" s="67" t="s">
        <v>792</v>
      </c>
      <c r="H452" s="220" t="s">
        <v>46</v>
      </c>
      <c r="I452" s="34">
        <v>0</v>
      </c>
      <c r="J452" s="518">
        <v>0</v>
      </c>
      <c r="K452" s="518">
        <v>0</v>
      </c>
      <c r="L452" s="518">
        <v>0</v>
      </c>
      <c r="M452" s="518" t="str">
        <v>Other</v>
      </c>
      <c r="N452" s="519" t="str">
        <v>Other</v>
      </c>
      <c r="O452" s="22">
        <v>0</v>
      </c>
      <c r="P452" s="145">
        <v>0</v>
      </c>
      <c r="Q452" s="145" t="s">
        <v>49</v>
      </c>
      <c r="R452" s="496" t="s">
        <v>47</v>
      </c>
      <c r="S452" s="73">
        <v>0</v>
      </c>
      <c r="T452" s="67">
        <v>0</v>
      </c>
      <c r="U452" s="67">
        <v>0</v>
      </c>
      <c r="V452" s="67">
        <v>0</v>
      </c>
      <c r="W452" s="214">
        <v>0</v>
      </c>
      <c r="X452" s="73">
        <v>0</v>
      </c>
      <c r="Y452" s="67">
        <v>0</v>
      </c>
      <c r="Z452" s="214">
        <v>0</v>
      </c>
      <c r="AA452" s="73">
        <v>0</v>
      </c>
      <c r="AB452" s="214">
        <v>0</v>
      </c>
      <c r="AC452" s="214" t="s">
        <v>48</v>
      </c>
    </row>
    <row r="453" spans="1:29" s="141" customFormat="1" ht="30" customHeight="1" x14ac:dyDescent="0.25">
      <c r="A453" s="69" t="s">
        <v>56</v>
      </c>
      <c r="B453" s="69" t="s">
        <v>42</v>
      </c>
      <c r="C453" s="69" t="s">
        <v>670</v>
      </c>
      <c r="D453" s="67" t="s">
        <v>779</v>
      </c>
      <c r="E453" s="67" t="s">
        <v>780</v>
      </c>
      <c r="F453" s="67" t="s">
        <v>793</v>
      </c>
      <c r="G453" s="67" t="s">
        <v>784</v>
      </c>
      <c r="H453" s="220" t="s">
        <v>46</v>
      </c>
      <c r="I453" s="34">
        <v>0</v>
      </c>
      <c r="J453" s="518">
        <v>0</v>
      </c>
      <c r="K453" s="518">
        <v>0</v>
      </c>
      <c r="L453" s="518">
        <v>0</v>
      </c>
      <c r="M453" s="518" t="str">
        <v>Other</v>
      </c>
      <c r="N453" s="519" t="str">
        <v>Other</v>
      </c>
      <c r="O453" s="22">
        <v>0</v>
      </c>
      <c r="P453" s="145">
        <v>0</v>
      </c>
      <c r="Q453" s="145" t="s">
        <v>49</v>
      </c>
      <c r="R453" s="496" t="s">
        <v>47</v>
      </c>
      <c r="S453" s="73">
        <v>0</v>
      </c>
      <c r="T453" s="67">
        <v>0</v>
      </c>
      <c r="U453" s="67">
        <v>0</v>
      </c>
      <c r="V453" s="67">
        <v>0</v>
      </c>
      <c r="W453" s="214">
        <v>0</v>
      </c>
      <c r="X453" s="73">
        <v>0</v>
      </c>
      <c r="Y453" s="67">
        <v>0</v>
      </c>
      <c r="Z453" s="214">
        <v>0</v>
      </c>
      <c r="AA453" s="73">
        <v>0</v>
      </c>
      <c r="AB453" s="214">
        <v>0</v>
      </c>
      <c r="AC453" s="214" t="s">
        <v>48</v>
      </c>
    </row>
    <row r="454" spans="1:29" s="141" customFormat="1" ht="30" customHeight="1" x14ac:dyDescent="0.25">
      <c r="A454" s="69" t="s">
        <v>56</v>
      </c>
      <c r="B454" s="69" t="s">
        <v>42</v>
      </c>
      <c r="C454" s="69" t="s">
        <v>670</v>
      </c>
      <c r="D454" s="67" t="s">
        <v>794</v>
      </c>
      <c r="E454" s="67" t="s">
        <v>689</v>
      </c>
      <c r="F454" s="67" t="s">
        <v>795</v>
      </c>
      <c r="G454" s="67" t="s">
        <v>692</v>
      </c>
      <c r="H454" s="220" t="s">
        <v>46</v>
      </c>
      <c r="I454" s="34">
        <v>0</v>
      </c>
      <c r="J454" s="518">
        <v>0</v>
      </c>
      <c r="K454" s="518">
        <v>0</v>
      </c>
      <c r="L454" s="518">
        <v>0</v>
      </c>
      <c r="M454" s="518" t="str">
        <v>Other</v>
      </c>
      <c r="N454" s="519" t="str">
        <v>Other</v>
      </c>
      <c r="O454" s="22">
        <v>0</v>
      </c>
      <c r="P454" s="145">
        <v>0</v>
      </c>
      <c r="Q454" s="145" t="s">
        <v>49</v>
      </c>
      <c r="R454" s="496" t="s">
        <v>47</v>
      </c>
      <c r="S454" s="73">
        <v>0</v>
      </c>
      <c r="T454" s="67">
        <v>0</v>
      </c>
      <c r="U454" s="67">
        <v>0</v>
      </c>
      <c r="V454" s="67">
        <v>0</v>
      </c>
      <c r="W454" s="214">
        <v>0</v>
      </c>
      <c r="X454" s="73">
        <v>0</v>
      </c>
      <c r="Y454" s="67">
        <v>0</v>
      </c>
      <c r="Z454" s="214">
        <v>0</v>
      </c>
      <c r="AA454" s="73">
        <v>0</v>
      </c>
      <c r="AB454" s="214">
        <v>0</v>
      </c>
      <c r="AC454" s="214" t="s">
        <v>48</v>
      </c>
    </row>
    <row r="455" spans="1:29" s="141" customFormat="1" ht="30" customHeight="1" x14ac:dyDescent="0.25">
      <c r="A455" s="69" t="s">
        <v>56</v>
      </c>
      <c r="B455" s="69" t="s">
        <v>42</v>
      </c>
      <c r="C455" s="69" t="s">
        <v>670</v>
      </c>
      <c r="D455" s="67" t="s">
        <v>794</v>
      </c>
      <c r="E455" s="67" t="s">
        <v>689</v>
      </c>
      <c r="F455" s="67" t="s">
        <v>796</v>
      </c>
      <c r="G455" s="67" t="s">
        <v>689</v>
      </c>
      <c r="H455" s="220" t="s">
        <v>46</v>
      </c>
      <c r="I455" s="34">
        <v>0</v>
      </c>
      <c r="J455" s="518">
        <v>0</v>
      </c>
      <c r="K455" s="518">
        <v>0</v>
      </c>
      <c r="L455" s="518">
        <v>0</v>
      </c>
      <c r="M455" s="518" t="str">
        <v>Other</v>
      </c>
      <c r="N455" s="519" t="str">
        <v>Other</v>
      </c>
      <c r="O455" s="22">
        <v>0</v>
      </c>
      <c r="P455" s="145">
        <v>0</v>
      </c>
      <c r="Q455" s="145" t="s">
        <v>49</v>
      </c>
      <c r="R455" s="496" t="s">
        <v>47</v>
      </c>
      <c r="S455" s="73">
        <v>0</v>
      </c>
      <c r="T455" s="67">
        <v>0</v>
      </c>
      <c r="U455" s="67">
        <v>0</v>
      </c>
      <c r="V455" s="67">
        <v>0</v>
      </c>
      <c r="W455" s="214">
        <v>0</v>
      </c>
      <c r="X455" s="73">
        <v>0</v>
      </c>
      <c r="Y455" s="67">
        <v>0</v>
      </c>
      <c r="Z455" s="214">
        <v>0</v>
      </c>
      <c r="AA455" s="73">
        <v>0</v>
      </c>
      <c r="AB455" s="214">
        <v>0</v>
      </c>
      <c r="AC455" s="214" t="s">
        <v>48</v>
      </c>
    </row>
    <row r="456" spans="1:29" s="141" customFormat="1" ht="30" customHeight="1" x14ac:dyDescent="0.25">
      <c r="A456" s="69" t="s">
        <v>56</v>
      </c>
      <c r="B456" s="69" t="s">
        <v>42</v>
      </c>
      <c r="C456" s="69" t="s">
        <v>670</v>
      </c>
      <c r="D456" s="67" t="s">
        <v>797</v>
      </c>
      <c r="E456" s="67" t="s">
        <v>798</v>
      </c>
      <c r="F456" s="67" t="s">
        <v>799</v>
      </c>
      <c r="G456" s="67" t="s">
        <v>800</v>
      </c>
      <c r="H456" s="220" t="s">
        <v>46</v>
      </c>
      <c r="I456" s="34">
        <v>0</v>
      </c>
      <c r="J456" s="518">
        <v>0</v>
      </c>
      <c r="K456" s="518">
        <v>0</v>
      </c>
      <c r="L456" s="518">
        <v>0</v>
      </c>
      <c r="M456" s="518" t="str">
        <v>Other</v>
      </c>
      <c r="N456" s="519" t="str">
        <v>Other</v>
      </c>
      <c r="O456" s="22">
        <v>0</v>
      </c>
      <c r="P456" s="145">
        <v>0</v>
      </c>
      <c r="Q456" s="145" t="s">
        <v>49</v>
      </c>
      <c r="R456" s="496" t="s">
        <v>47</v>
      </c>
      <c r="S456" s="73">
        <v>0</v>
      </c>
      <c r="T456" s="67">
        <v>0</v>
      </c>
      <c r="U456" s="67">
        <v>0</v>
      </c>
      <c r="V456" s="67">
        <v>0</v>
      </c>
      <c r="W456" s="214">
        <v>0</v>
      </c>
      <c r="X456" s="73">
        <v>0</v>
      </c>
      <c r="Y456" s="67">
        <v>0</v>
      </c>
      <c r="Z456" s="214">
        <v>0</v>
      </c>
      <c r="AA456" s="73">
        <v>0</v>
      </c>
      <c r="AB456" s="214">
        <v>0</v>
      </c>
      <c r="AC456" s="214" t="s">
        <v>48</v>
      </c>
    </row>
    <row r="457" spans="1:29" s="141" customFormat="1" ht="30" customHeight="1" x14ac:dyDescent="0.25">
      <c r="A457" s="69" t="s">
        <v>56</v>
      </c>
      <c r="B457" s="69" t="s">
        <v>42</v>
      </c>
      <c r="C457" s="69" t="s">
        <v>670</v>
      </c>
      <c r="D457" s="67" t="s">
        <v>797</v>
      </c>
      <c r="E457" s="67" t="s">
        <v>798</v>
      </c>
      <c r="F457" s="67" t="s">
        <v>801</v>
      </c>
      <c r="G457" s="67" t="s">
        <v>802</v>
      </c>
      <c r="H457" s="220" t="s">
        <v>46</v>
      </c>
      <c r="I457" s="34">
        <v>0</v>
      </c>
      <c r="J457" s="518">
        <v>0</v>
      </c>
      <c r="K457" s="518">
        <v>0</v>
      </c>
      <c r="L457" s="518">
        <v>0</v>
      </c>
      <c r="M457" s="518" t="str">
        <v>Other</v>
      </c>
      <c r="N457" s="519" t="str">
        <v>Other</v>
      </c>
      <c r="O457" s="22">
        <v>0</v>
      </c>
      <c r="P457" s="145">
        <v>0</v>
      </c>
      <c r="Q457" s="145" t="s">
        <v>49</v>
      </c>
      <c r="R457" s="496" t="s">
        <v>47</v>
      </c>
      <c r="S457" s="73">
        <v>0</v>
      </c>
      <c r="T457" s="67">
        <v>0</v>
      </c>
      <c r="U457" s="67">
        <v>0</v>
      </c>
      <c r="V457" s="67">
        <v>0</v>
      </c>
      <c r="W457" s="214">
        <v>0</v>
      </c>
      <c r="X457" s="73">
        <v>0</v>
      </c>
      <c r="Y457" s="67">
        <v>0</v>
      </c>
      <c r="Z457" s="214">
        <v>0</v>
      </c>
      <c r="AA457" s="73">
        <v>0</v>
      </c>
      <c r="AB457" s="214">
        <v>0</v>
      </c>
      <c r="AC457" s="214" t="s">
        <v>48</v>
      </c>
    </row>
    <row r="458" spans="1:29" s="141" customFormat="1" ht="30" customHeight="1" x14ac:dyDescent="0.25">
      <c r="A458" s="69" t="s">
        <v>56</v>
      </c>
      <c r="B458" s="69" t="s">
        <v>42</v>
      </c>
      <c r="C458" s="69" t="s">
        <v>670</v>
      </c>
      <c r="D458" s="67" t="s">
        <v>797</v>
      </c>
      <c r="E458" s="67" t="s">
        <v>798</v>
      </c>
      <c r="F458" s="67" t="s">
        <v>803</v>
      </c>
      <c r="G458" s="67" t="s">
        <v>804</v>
      </c>
      <c r="H458" s="220" t="s">
        <v>46</v>
      </c>
      <c r="I458" s="34">
        <v>0</v>
      </c>
      <c r="J458" s="518">
        <v>0</v>
      </c>
      <c r="K458" s="518">
        <v>0</v>
      </c>
      <c r="L458" s="518">
        <v>0</v>
      </c>
      <c r="M458" s="518" t="str">
        <v>Other</v>
      </c>
      <c r="N458" s="519" t="str">
        <v>Other</v>
      </c>
      <c r="O458" s="22">
        <v>0</v>
      </c>
      <c r="P458" s="145">
        <v>0</v>
      </c>
      <c r="Q458" s="145" t="s">
        <v>49</v>
      </c>
      <c r="R458" s="496" t="s">
        <v>47</v>
      </c>
      <c r="S458" s="73">
        <v>0</v>
      </c>
      <c r="T458" s="67">
        <v>0</v>
      </c>
      <c r="U458" s="67">
        <v>0</v>
      </c>
      <c r="V458" s="67">
        <v>0</v>
      </c>
      <c r="W458" s="214">
        <v>0</v>
      </c>
      <c r="X458" s="73">
        <v>0</v>
      </c>
      <c r="Y458" s="67">
        <v>0</v>
      </c>
      <c r="Z458" s="214">
        <v>0</v>
      </c>
      <c r="AA458" s="73">
        <v>0</v>
      </c>
      <c r="AB458" s="214">
        <v>0</v>
      </c>
      <c r="AC458" s="214" t="s">
        <v>48</v>
      </c>
    </row>
    <row r="459" spans="1:29" s="141" customFormat="1" ht="30" customHeight="1" x14ac:dyDescent="0.25">
      <c r="A459" s="69" t="s">
        <v>56</v>
      </c>
      <c r="B459" s="69" t="s">
        <v>42</v>
      </c>
      <c r="C459" s="69" t="s">
        <v>670</v>
      </c>
      <c r="D459" s="67" t="s">
        <v>805</v>
      </c>
      <c r="E459" s="67" t="s">
        <v>719</v>
      </c>
      <c r="F459" s="67" t="s">
        <v>806</v>
      </c>
      <c r="G459" s="67" t="s">
        <v>719</v>
      </c>
      <c r="H459" s="220" t="s">
        <v>46</v>
      </c>
      <c r="I459" s="34">
        <v>0</v>
      </c>
      <c r="J459" s="518">
        <v>0</v>
      </c>
      <c r="K459" s="518">
        <v>0</v>
      </c>
      <c r="L459" s="518">
        <v>0</v>
      </c>
      <c r="M459" s="518" t="str">
        <v>Other</v>
      </c>
      <c r="N459" s="519" t="str">
        <v>Other</v>
      </c>
      <c r="O459" s="22">
        <v>0</v>
      </c>
      <c r="P459" s="145">
        <v>0</v>
      </c>
      <c r="Q459" s="145" t="s">
        <v>49</v>
      </c>
      <c r="R459" s="496" t="s">
        <v>47</v>
      </c>
      <c r="S459" s="73">
        <v>0</v>
      </c>
      <c r="T459" s="67">
        <v>0</v>
      </c>
      <c r="U459" s="67">
        <v>0</v>
      </c>
      <c r="V459" s="67">
        <v>0</v>
      </c>
      <c r="W459" s="214">
        <v>0</v>
      </c>
      <c r="X459" s="73">
        <v>0</v>
      </c>
      <c r="Y459" s="67">
        <v>0</v>
      </c>
      <c r="Z459" s="214">
        <v>0</v>
      </c>
      <c r="AA459" s="73">
        <v>0</v>
      </c>
      <c r="AB459" s="214">
        <v>0</v>
      </c>
      <c r="AC459" s="214" t="s">
        <v>48</v>
      </c>
    </row>
    <row r="460" spans="1:29" s="141" customFormat="1" ht="30" customHeight="1" x14ac:dyDescent="0.25">
      <c r="A460" s="69" t="s">
        <v>56</v>
      </c>
      <c r="B460" s="69" t="s">
        <v>42</v>
      </c>
      <c r="C460" s="69" t="s">
        <v>670</v>
      </c>
      <c r="D460" s="67" t="s">
        <v>805</v>
      </c>
      <c r="E460" s="67" t="s">
        <v>719</v>
      </c>
      <c r="F460" s="67" t="s">
        <v>807</v>
      </c>
      <c r="G460" s="67" t="s">
        <v>719</v>
      </c>
      <c r="H460" s="220" t="s">
        <v>46</v>
      </c>
      <c r="I460" s="34">
        <v>0</v>
      </c>
      <c r="J460" s="518">
        <v>0</v>
      </c>
      <c r="K460" s="518">
        <v>0</v>
      </c>
      <c r="L460" s="518">
        <v>0</v>
      </c>
      <c r="M460" s="518" t="str">
        <v>Other</v>
      </c>
      <c r="N460" s="519" t="str">
        <v>Other</v>
      </c>
      <c r="O460" s="22">
        <v>0</v>
      </c>
      <c r="P460" s="145">
        <v>0</v>
      </c>
      <c r="Q460" s="145" t="s">
        <v>49</v>
      </c>
      <c r="R460" s="496" t="s">
        <v>47</v>
      </c>
      <c r="S460" s="73">
        <v>0</v>
      </c>
      <c r="T460" s="67">
        <v>0</v>
      </c>
      <c r="U460" s="67">
        <v>0</v>
      </c>
      <c r="V460" s="67">
        <v>0</v>
      </c>
      <c r="W460" s="214">
        <v>0</v>
      </c>
      <c r="X460" s="73">
        <v>0</v>
      </c>
      <c r="Y460" s="67">
        <v>0</v>
      </c>
      <c r="Z460" s="214">
        <v>0</v>
      </c>
      <c r="AA460" s="73">
        <v>0</v>
      </c>
      <c r="AB460" s="214">
        <v>0</v>
      </c>
      <c r="AC460" s="214" t="s">
        <v>48</v>
      </c>
    </row>
    <row r="461" spans="1:29" s="141" customFormat="1" ht="30" customHeight="1" x14ac:dyDescent="0.25">
      <c r="A461" s="69" t="s">
        <v>56</v>
      </c>
      <c r="B461" s="69" t="s">
        <v>42</v>
      </c>
      <c r="C461" s="69" t="s">
        <v>670</v>
      </c>
      <c r="D461" s="67" t="s">
        <v>805</v>
      </c>
      <c r="E461" s="67" t="s">
        <v>719</v>
      </c>
      <c r="F461" s="67" t="s">
        <v>808</v>
      </c>
      <c r="G461" s="67" t="s">
        <v>719</v>
      </c>
      <c r="H461" s="220" t="s">
        <v>46</v>
      </c>
      <c r="I461" s="34">
        <v>0</v>
      </c>
      <c r="J461" s="518">
        <v>0</v>
      </c>
      <c r="K461" s="518">
        <v>0</v>
      </c>
      <c r="L461" s="518">
        <v>0</v>
      </c>
      <c r="M461" s="518" t="str">
        <v>Other</v>
      </c>
      <c r="N461" s="519" t="str">
        <v>Other</v>
      </c>
      <c r="O461" s="22">
        <v>0</v>
      </c>
      <c r="P461" s="145">
        <v>0</v>
      </c>
      <c r="Q461" s="145" t="s">
        <v>49</v>
      </c>
      <c r="R461" s="496" t="s">
        <v>47</v>
      </c>
      <c r="S461" s="73">
        <v>0</v>
      </c>
      <c r="T461" s="67">
        <v>0</v>
      </c>
      <c r="U461" s="67">
        <v>0</v>
      </c>
      <c r="V461" s="67">
        <v>0</v>
      </c>
      <c r="W461" s="214">
        <v>0</v>
      </c>
      <c r="X461" s="73">
        <v>0</v>
      </c>
      <c r="Y461" s="67">
        <v>0</v>
      </c>
      <c r="Z461" s="214">
        <v>0</v>
      </c>
      <c r="AA461" s="73">
        <v>0</v>
      </c>
      <c r="AB461" s="214">
        <v>0</v>
      </c>
      <c r="AC461" s="214" t="s">
        <v>48</v>
      </c>
    </row>
    <row r="462" spans="1:29" s="141" customFormat="1" ht="30" customHeight="1" x14ac:dyDescent="0.25">
      <c r="A462" s="69" t="s">
        <v>56</v>
      </c>
      <c r="B462" s="69" t="s">
        <v>42</v>
      </c>
      <c r="C462" s="69" t="s">
        <v>670</v>
      </c>
      <c r="D462" s="67" t="s">
        <v>805</v>
      </c>
      <c r="E462" s="67" t="s">
        <v>719</v>
      </c>
      <c r="F462" s="67" t="s">
        <v>809</v>
      </c>
      <c r="G462" s="67" t="s">
        <v>719</v>
      </c>
      <c r="H462" s="220" t="s">
        <v>46</v>
      </c>
      <c r="I462" s="34">
        <v>0</v>
      </c>
      <c r="J462" s="518">
        <v>0</v>
      </c>
      <c r="K462" s="518">
        <v>0</v>
      </c>
      <c r="L462" s="518">
        <v>0</v>
      </c>
      <c r="M462" s="518" t="str">
        <v>Other</v>
      </c>
      <c r="N462" s="519" t="str">
        <v>Other</v>
      </c>
      <c r="O462" s="22">
        <v>0</v>
      </c>
      <c r="P462" s="145">
        <v>0</v>
      </c>
      <c r="Q462" s="145" t="s">
        <v>49</v>
      </c>
      <c r="R462" s="496" t="s">
        <v>47</v>
      </c>
      <c r="S462" s="73">
        <v>0</v>
      </c>
      <c r="T462" s="67">
        <v>0</v>
      </c>
      <c r="U462" s="67">
        <v>0</v>
      </c>
      <c r="V462" s="67">
        <v>0</v>
      </c>
      <c r="W462" s="214">
        <v>0</v>
      </c>
      <c r="X462" s="73">
        <v>0</v>
      </c>
      <c r="Y462" s="67">
        <v>0</v>
      </c>
      <c r="Z462" s="214">
        <v>0</v>
      </c>
      <c r="AA462" s="73">
        <v>0</v>
      </c>
      <c r="AB462" s="214">
        <v>0</v>
      </c>
      <c r="AC462" s="214" t="s">
        <v>48</v>
      </c>
    </row>
    <row r="463" spans="1:29" s="141" customFormat="1" ht="30" customHeight="1" x14ac:dyDescent="0.25">
      <c r="A463" s="69" t="s">
        <v>56</v>
      </c>
      <c r="B463" s="69" t="s">
        <v>42</v>
      </c>
      <c r="C463" s="69" t="s">
        <v>670</v>
      </c>
      <c r="D463" s="67" t="s">
        <v>805</v>
      </c>
      <c r="E463" s="67" t="s">
        <v>719</v>
      </c>
      <c r="F463" s="67" t="s">
        <v>810</v>
      </c>
      <c r="G463" s="67" t="s">
        <v>775</v>
      </c>
      <c r="H463" s="220" t="s">
        <v>46</v>
      </c>
      <c r="I463" s="34">
        <v>0</v>
      </c>
      <c r="J463" s="518">
        <v>0</v>
      </c>
      <c r="K463" s="518">
        <v>0</v>
      </c>
      <c r="L463" s="518">
        <v>0</v>
      </c>
      <c r="M463" s="518" t="str">
        <v>Other</v>
      </c>
      <c r="N463" s="519" t="str">
        <v>Other</v>
      </c>
      <c r="O463" s="22">
        <v>0</v>
      </c>
      <c r="P463" s="145">
        <v>0</v>
      </c>
      <c r="Q463" s="145" t="s">
        <v>49</v>
      </c>
      <c r="R463" s="496" t="s">
        <v>47</v>
      </c>
      <c r="S463" s="73">
        <v>0</v>
      </c>
      <c r="T463" s="67">
        <v>0</v>
      </c>
      <c r="U463" s="67">
        <v>0</v>
      </c>
      <c r="V463" s="67">
        <v>0</v>
      </c>
      <c r="W463" s="214">
        <v>0</v>
      </c>
      <c r="X463" s="73">
        <v>0</v>
      </c>
      <c r="Y463" s="67">
        <v>0</v>
      </c>
      <c r="Z463" s="214">
        <v>0</v>
      </c>
      <c r="AA463" s="73">
        <v>0</v>
      </c>
      <c r="AB463" s="214">
        <v>0</v>
      </c>
      <c r="AC463" s="214" t="s">
        <v>48</v>
      </c>
    </row>
    <row r="464" spans="1:29" s="141" customFormat="1" ht="30" customHeight="1" x14ac:dyDescent="0.25">
      <c r="A464" s="69" t="s">
        <v>56</v>
      </c>
      <c r="B464" s="69" t="s">
        <v>42</v>
      </c>
      <c r="C464" s="69" t="s">
        <v>670</v>
      </c>
      <c r="D464" s="67" t="s">
        <v>805</v>
      </c>
      <c r="E464" s="67" t="s">
        <v>719</v>
      </c>
      <c r="F464" s="67" t="s">
        <v>811</v>
      </c>
      <c r="G464" s="67" t="s">
        <v>775</v>
      </c>
      <c r="H464" s="220" t="s">
        <v>46</v>
      </c>
      <c r="I464" s="34">
        <v>0</v>
      </c>
      <c r="J464" s="518">
        <v>0</v>
      </c>
      <c r="K464" s="518">
        <v>0</v>
      </c>
      <c r="L464" s="518">
        <v>0</v>
      </c>
      <c r="M464" s="518" t="str">
        <v>Other</v>
      </c>
      <c r="N464" s="519" t="str">
        <v>Other</v>
      </c>
      <c r="O464" s="22">
        <v>0</v>
      </c>
      <c r="P464" s="145">
        <v>0</v>
      </c>
      <c r="Q464" s="145" t="s">
        <v>49</v>
      </c>
      <c r="R464" s="496" t="s">
        <v>47</v>
      </c>
      <c r="S464" s="73">
        <v>0</v>
      </c>
      <c r="T464" s="67">
        <v>0</v>
      </c>
      <c r="U464" s="67">
        <v>0</v>
      </c>
      <c r="V464" s="67">
        <v>0</v>
      </c>
      <c r="W464" s="214">
        <v>0</v>
      </c>
      <c r="X464" s="73">
        <v>0</v>
      </c>
      <c r="Y464" s="67">
        <v>0</v>
      </c>
      <c r="Z464" s="214">
        <v>0</v>
      </c>
      <c r="AA464" s="73">
        <v>0</v>
      </c>
      <c r="AB464" s="214">
        <v>0</v>
      </c>
      <c r="AC464" s="214" t="s">
        <v>48</v>
      </c>
    </row>
    <row r="465" spans="1:29" s="141" customFormat="1" ht="30" customHeight="1" x14ac:dyDescent="0.25">
      <c r="A465" s="69" t="s">
        <v>56</v>
      </c>
      <c r="B465" s="69" t="s">
        <v>42</v>
      </c>
      <c r="C465" s="69" t="s">
        <v>670</v>
      </c>
      <c r="D465" s="67" t="s">
        <v>805</v>
      </c>
      <c r="E465" s="67" t="s">
        <v>719</v>
      </c>
      <c r="F465" s="67" t="s">
        <v>812</v>
      </c>
      <c r="G465" s="67" t="s">
        <v>813</v>
      </c>
      <c r="H465" s="220" t="s">
        <v>46</v>
      </c>
      <c r="I465" s="34">
        <v>0</v>
      </c>
      <c r="J465" s="518">
        <v>0</v>
      </c>
      <c r="K465" s="518">
        <v>0</v>
      </c>
      <c r="L465" s="518">
        <v>0</v>
      </c>
      <c r="M465" s="518" t="str">
        <v>Other</v>
      </c>
      <c r="N465" s="519" t="str">
        <v>Other</v>
      </c>
      <c r="O465" s="22">
        <v>0</v>
      </c>
      <c r="P465" s="145">
        <v>0</v>
      </c>
      <c r="Q465" s="145" t="s">
        <v>49</v>
      </c>
      <c r="R465" s="496" t="s">
        <v>47</v>
      </c>
      <c r="S465" s="73">
        <v>0</v>
      </c>
      <c r="T465" s="67">
        <v>0</v>
      </c>
      <c r="U465" s="67">
        <v>0</v>
      </c>
      <c r="V465" s="67">
        <v>0</v>
      </c>
      <c r="W465" s="214">
        <v>0</v>
      </c>
      <c r="X465" s="73">
        <v>0</v>
      </c>
      <c r="Y465" s="67">
        <v>0</v>
      </c>
      <c r="Z465" s="214">
        <v>0</v>
      </c>
      <c r="AA465" s="73">
        <v>0</v>
      </c>
      <c r="AB465" s="214">
        <v>0</v>
      </c>
      <c r="AC465" s="214" t="s">
        <v>48</v>
      </c>
    </row>
    <row r="466" spans="1:29" s="141" customFormat="1" ht="30" customHeight="1" x14ac:dyDescent="0.25">
      <c r="A466" s="69" t="s">
        <v>56</v>
      </c>
      <c r="B466" s="69" t="s">
        <v>42</v>
      </c>
      <c r="C466" s="69" t="s">
        <v>670</v>
      </c>
      <c r="D466" s="67" t="s">
        <v>814</v>
      </c>
      <c r="E466" s="67" t="s">
        <v>815</v>
      </c>
      <c r="F466" s="67" t="s">
        <v>816</v>
      </c>
      <c r="G466" s="67" t="s">
        <v>817</v>
      </c>
      <c r="H466" s="220" t="s">
        <v>46</v>
      </c>
      <c r="I466" s="34">
        <v>0</v>
      </c>
      <c r="J466" s="518">
        <v>0</v>
      </c>
      <c r="K466" s="518">
        <v>0</v>
      </c>
      <c r="L466" s="518">
        <v>0</v>
      </c>
      <c r="M466" s="518" t="str">
        <v>Other</v>
      </c>
      <c r="N466" s="519" t="str">
        <v>Other</v>
      </c>
      <c r="O466" s="22">
        <v>0</v>
      </c>
      <c r="P466" s="145">
        <v>0</v>
      </c>
      <c r="Q466" s="145" t="s">
        <v>49</v>
      </c>
      <c r="R466" s="496" t="s">
        <v>47</v>
      </c>
      <c r="S466" s="73">
        <v>0</v>
      </c>
      <c r="T466" s="67">
        <v>0</v>
      </c>
      <c r="U466" s="67">
        <v>0</v>
      </c>
      <c r="V466" s="67">
        <v>0</v>
      </c>
      <c r="W466" s="214">
        <v>0</v>
      </c>
      <c r="X466" s="73">
        <v>0</v>
      </c>
      <c r="Y466" s="67">
        <v>0</v>
      </c>
      <c r="Z466" s="214">
        <v>0</v>
      </c>
      <c r="AA466" s="73">
        <v>0</v>
      </c>
      <c r="AB466" s="214">
        <v>0</v>
      </c>
      <c r="AC466" s="214" t="s">
        <v>48</v>
      </c>
    </row>
    <row r="467" spans="1:29" s="141" customFormat="1" ht="30" customHeight="1" x14ac:dyDescent="0.25">
      <c r="A467" s="69" t="s">
        <v>56</v>
      </c>
      <c r="B467" s="69" t="s">
        <v>42</v>
      </c>
      <c r="C467" s="69" t="s">
        <v>670</v>
      </c>
      <c r="D467" s="67" t="s">
        <v>814</v>
      </c>
      <c r="E467" s="67" t="s">
        <v>815</v>
      </c>
      <c r="F467" s="67" t="s">
        <v>818</v>
      </c>
      <c r="G467" s="67" t="s">
        <v>788</v>
      </c>
      <c r="H467" s="220" t="s">
        <v>46</v>
      </c>
      <c r="I467" s="34">
        <v>0</v>
      </c>
      <c r="J467" s="518">
        <v>0</v>
      </c>
      <c r="K467" s="518">
        <v>0</v>
      </c>
      <c r="L467" s="518">
        <v>0</v>
      </c>
      <c r="M467" s="518" t="str">
        <v>Other</v>
      </c>
      <c r="N467" s="519" t="str">
        <v>Other</v>
      </c>
      <c r="O467" s="22">
        <v>0</v>
      </c>
      <c r="P467" s="145">
        <v>0</v>
      </c>
      <c r="Q467" s="145" t="s">
        <v>49</v>
      </c>
      <c r="R467" s="496" t="s">
        <v>47</v>
      </c>
      <c r="S467" s="73">
        <v>0</v>
      </c>
      <c r="T467" s="67">
        <v>0</v>
      </c>
      <c r="U467" s="67">
        <v>0</v>
      </c>
      <c r="V467" s="67">
        <v>0</v>
      </c>
      <c r="W467" s="214">
        <v>0</v>
      </c>
      <c r="X467" s="73">
        <v>0</v>
      </c>
      <c r="Y467" s="67">
        <v>0</v>
      </c>
      <c r="Z467" s="214">
        <v>0</v>
      </c>
      <c r="AA467" s="73">
        <v>0</v>
      </c>
      <c r="AB467" s="214">
        <v>0</v>
      </c>
      <c r="AC467" s="214" t="s">
        <v>48</v>
      </c>
    </row>
    <row r="468" spans="1:29" s="141" customFormat="1" ht="30" customHeight="1" x14ac:dyDescent="0.25">
      <c r="A468" s="69" t="s">
        <v>56</v>
      </c>
      <c r="B468" s="69" t="s">
        <v>42</v>
      </c>
      <c r="C468" s="69" t="s">
        <v>670</v>
      </c>
      <c r="D468" s="67" t="s">
        <v>814</v>
      </c>
      <c r="E468" s="67" t="s">
        <v>815</v>
      </c>
      <c r="F468" s="67" t="s">
        <v>819</v>
      </c>
      <c r="G468" s="67" t="s">
        <v>815</v>
      </c>
      <c r="H468" s="220" t="s">
        <v>46</v>
      </c>
      <c r="I468" s="34">
        <v>0</v>
      </c>
      <c r="J468" s="518">
        <v>0</v>
      </c>
      <c r="K468" s="518">
        <v>0</v>
      </c>
      <c r="L468" s="518">
        <v>0</v>
      </c>
      <c r="M468" s="518" t="str">
        <v>Other</v>
      </c>
      <c r="N468" s="519" t="str">
        <v>Other</v>
      </c>
      <c r="O468" s="22">
        <v>0</v>
      </c>
      <c r="P468" s="145">
        <v>0</v>
      </c>
      <c r="Q468" s="145" t="s">
        <v>49</v>
      </c>
      <c r="R468" s="496" t="s">
        <v>47</v>
      </c>
      <c r="S468" s="73">
        <v>0</v>
      </c>
      <c r="T468" s="67">
        <v>0</v>
      </c>
      <c r="U468" s="67">
        <v>0</v>
      </c>
      <c r="V468" s="67">
        <v>0</v>
      </c>
      <c r="W468" s="214">
        <v>0</v>
      </c>
      <c r="X468" s="73">
        <v>0</v>
      </c>
      <c r="Y468" s="67">
        <v>0</v>
      </c>
      <c r="Z468" s="214">
        <v>0</v>
      </c>
      <c r="AA468" s="73">
        <v>0</v>
      </c>
      <c r="AB468" s="214">
        <v>0</v>
      </c>
      <c r="AC468" s="214" t="s">
        <v>48</v>
      </c>
    </row>
    <row r="469" spans="1:29" s="141" customFormat="1" ht="30" customHeight="1" x14ac:dyDescent="0.25">
      <c r="A469" s="69" t="s">
        <v>56</v>
      </c>
      <c r="B469" s="69" t="s">
        <v>42</v>
      </c>
      <c r="C469" s="69" t="s">
        <v>670</v>
      </c>
      <c r="D469" s="67" t="s">
        <v>814</v>
      </c>
      <c r="E469" s="67" t="s">
        <v>815</v>
      </c>
      <c r="F469" s="67" t="s">
        <v>820</v>
      </c>
      <c r="G469" s="67" t="s">
        <v>815</v>
      </c>
      <c r="H469" s="220" t="s">
        <v>46</v>
      </c>
      <c r="I469" s="34">
        <v>0</v>
      </c>
      <c r="J469" s="518">
        <v>0</v>
      </c>
      <c r="K469" s="518">
        <v>0</v>
      </c>
      <c r="L469" s="518">
        <v>0</v>
      </c>
      <c r="M469" s="518" t="str">
        <v>Other</v>
      </c>
      <c r="N469" s="519" t="str">
        <v>Other</v>
      </c>
      <c r="O469" s="22">
        <v>0</v>
      </c>
      <c r="P469" s="145">
        <v>0</v>
      </c>
      <c r="Q469" s="145" t="s">
        <v>49</v>
      </c>
      <c r="R469" s="496" t="s">
        <v>47</v>
      </c>
      <c r="S469" s="73">
        <v>0</v>
      </c>
      <c r="T469" s="67">
        <v>0</v>
      </c>
      <c r="U469" s="67">
        <v>0</v>
      </c>
      <c r="V469" s="67">
        <v>0</v>
      </c>
      <c r="W469" s="214">
        <v>0</v>
      </c>
      <c r="X469" s="73">
        <v>0</v>
      </c>
      <c r="Y469" s="67">
        <v>0</v>
      </c>
      <c r="Z469" s="214">
        <v>0</v>
      </c>
      <c r="AA469" s="73">
        <v>0</v>
      </c>
      <c r="AB469" s="214">
        <v>0</v>
      </c>
      <c r="AC469" s="214" t="s">
        <v>48</v>
      </c>
    </row>
    <row r="470" spans="1:29" s="141" customFormat="1" ht="30" customHeight="1" x14ac:dyDescent="0.25">
      <c r="A470" s="69" t="s">
        <v>56</v>
      </c>
      <c r="B470" s="69" t="s">
        <v>42</v>
      </c>
      <c r="C470" s="69" t="s">
        <v>670</v>
      </c>
      <c r="D470" s="67" t="s">
        <v>814</v>
      </c>
      <c r="E470" s="67" t="s">
        <v>815</v>
      </c>
      <c r="F470" s="67" t="s">
        <v>821</v>
      </c>
      <c r="G470" s="67" t="s">
        <v>822</v>
      </c>
      <c r="H470" s="220" t="s">
        <v>46</v>
      </c>
      <c r="I470" s="34">
        <v>0</v>
      </c>
      <c r="J470" s="518">
        <v>0</v>
      </c>
      <c r="K470" s="518">
        <v>0</v>
      </c>
      <c r="L470" s="518">
        <v>0</v>
      </c>
      <c r="M470" s="518" t="str">
        <v>Other</v>
      </c>
      <c r="N470" s="519" t="str">
        <v>Other</v>
      </c>
      <c r="O470" s="22">
        <v>0</v>
      </c>
      <c r="P470" s="145">
        <v>0</v>
      </c>
      <c r="Q470" s="145" t="s">
        <v>49</v>
      </c>
      <c r="R470" s="496" t="s">
        <v>47</v>
      </c>
      <c r="S470" s="73">
        <v>0</v>
      </c>
      <c r="T470" s="67">
        <v>0</v>
      </c>
      <c r="U470" s="67">
        <v>0</v>
      </c>
      <c r="V470" s="67">
        <v>0</v>
      </c>
      <c r="W470" s="214">
        <v>0</v>
      </c>
      <c r="X470" s="73">
        <v>0</v>
      </c>
      <c r="Y470" s="67">
        <v>0</v>
      </c>
      <c r="Z470" s="214">
        <v>0</v>
      </c>
      <c r="AA470" s="73">
        <v>0</v>
      </c>
      <c r="AB470" s="214">
        <v>0</v>
      </c>
      <c r="AC470" s="214" t="s">
        <v>48</v>
      </c>
    </row>
    <row r="471" spans="1:29" s="141" customFormat="1" ht="30" customHeight="1" x14ac:dyDescent="0.25">
      <c r="A471" s="69" t="s">
        <v>56</v>
      </c>
      <c r="B471" s="69" t="s">
        <v>42</v>
      </c>
      <c r="C471" s="69" t="s">
        <v>670</v>
      </c>
      <c r="D471" s="67" t="s">
        <v>814</v>
      </c>
      <c r="E471" s="67" t="s">
        <v>815</v>
      </c>
      <c r="F471" s="67" t="s">
        <v>823</v>
      </c>
      <c r="G471" s="67" t="s">
        <v>824</v>
      </c>
      <c r="H471" s="220" t="s">
        <v>46</v>
      </c>
      <c r="I471" s="34">
        <v>0</v>
      </c>
      <c r="J471" s="518">
        <v>0</v>
      </c>
      <c r="K471" s="518">
        <v>0</v>
      </c>
      <c r="L471" s="518">
        <v>0</v>
      </c>
      <c r="M471" s="518" t="str">
        <v>Other</v>
      </c>
      <c r="N471" s="519" t="str">
        <v>Other</v>
      </c>
      <c r="O471" s="22">
        <v>0</v>
      </c>
      <c r="P471" s="145">
        <v>0</v>
      </c>
      <c r="Q471" s="145" t="s">
        <v>49</v>
      </c>
      <c r="R471" s="496" t="s">
        <v>47</v>
      </c>
      <c r="S471" s="73">
        <v>0</v>
      </c>
      <c r="T471" s="67">
        <v>0</v>
      </c>
      <c r="U471" s="67">
        <v>0</v>
      </c>
      <c r="V471" s="67">
        <v>0</v>
      </c>
      <c r="W471" s="214">
        <v>0</v>
      </c>
      <c r="X471" s="73">
        <v>0</v>
      </c>
      <c r="Y471" s="67">
        <v>0</v>
      </c>
      <c r="Z471" s="214">
        <v>0</v>
      </c>
      <c r="AA471" s="73">
        <v>0</v>
      </c>
      <c r="AB471" s="214">
        <v>0</v>
      </c>
      <c r="AC471" s="214" t="s">
        <v>48</v>
      </c>
    </row>
    <row r="472" spans="1:29" s="141" customFormat="1" ht="30" customHeight="1" x14ac:dyDescent="0.25">
      <c r="A472" s="69" t="s">
        <v>56</v>
      </c>
      <c r="B472" s="69" t="s">
        <v>42</v>
      </c>
      <c r="C472" s="69" t="s">
        <v>670</v>
      </c>
      <c r="D472" s="67" t="s">
        <v>825</v>
      </c>
      <c r="E472" s="67" t="s">
        <v>826</v>
      </c>
      <c r="F472" s="67" t="s">
        <v>827</v>
      </c>
      <c r="G472" s="67" t="s">
        <v>826</v>
      </c>
      <c r="H472" s="220" t="s">
        <v>46</v>
      </c>
      <c r="I472" s="34">
        <v>0</v>
      </c>
      <c r="J472" s="518">
        <v>0</v>
      </c>
      <c r="K472" s="518">
        <v>0</v>
      </c>
      <c r="L472" s="518">
        <v>0</v>
      </c>
      <c r="M472" s="518" t="str">
        <v>Other</v>
      </c>
      <c r="N472" s="519" t="str">
        <v>Other</v>
      </c>
      <c r="O472" s="22">
        <v>0</v>
      </c>
      <c r="P472" s="145">
        <v>0</v>
      </c>
      <c r="Q472" s="145" t="s">
        <v>49</v>
      </c>
      <c r="R472" s="496" t="s">
        <v>47</v>
      </c>
      <c r="S472" s="73">
        <v>0</v>
      </c>
      <c r="T472" s="67">
        <v>0</v>
      </c>
      <c r="U472" s="67">
        <v>0</v>
      </c>
      <c r="V472" s="67">
        <v>0</v>
      </c>
      <c r="W472" s="214">
        <v>0</v>
      </c>
      <c r="X472" s="73">
        <v>0</v>
      </c>
      <c r="Y472" s="67">
        <v>0</v>
      </c>
      <c r="Z472" s="214">
        <v>0</v>
      </c>
      <c r="AA472" s="73">
        <v>0</v>
      </c>
      <c r="AB472" s="214">
        <v>0</v>
      </c>
      <c r="AC472" s="214" t="s">
        <v>48</v>
      </c>
    </row>
    <row r="473" spans="1:29" s="141" customFormat="1" ht="30" customHeight="1" x14ac:dyDescent="0.25">
      <c r="A473" s="69" t="s">
        <v>56</v>
      </c>
      <c r="B473" s="69" t="s">
        <v>42</v>
      </c>
      <c r="C473" s="69" t="s">
        <v>670</v>
      </c>
      <c r="D473" s="67" t="s">
        <v>825</v>
      </c>
      <c r="E473" s="67" t="s">
        <v>826</v>
      </c>
      <c r="F473" s="67" t="s">
        <v>828</v>
      </c>
      <c r="G473" s="67" t="s">
        <v>826</v>
      </c>
      <c r="H473" s="220" t="s">
        <v>46</v>
      </c>
      <c r="I473" s="34">
        <v>0</v>
      </c>
      <c r="J473" s="518">
        <v>0</v>
      </c>
      <c r="K473" s="518">
        <v>0</v>
      </c>
      <c r="L473" s="518">
        <v>0</v>
      </c>
      <c r="M473" s="518" t="str">
        <v>Other</v>
      </c>
      <c r="N473" s="519" t="str">
        <v>Other</v>
      </c>
      <c r="O473" s="22">
        <v>0</v>
      </c>
      <c r="P473" s="145">
        <v>0</v>
      </c>
      <c r="Q473" s="145" t="s">
        <v>49</v>
      </c>
      <c r="R473" s="496" t="s">
        <v>47</v>
      </c>
      <c r="S473" s="73">
        <v>0</v>
      </c>
      <c r="T473" s="67">
        <v>0</v>
      </c>
      <c r="U473" s="67">
        <v>0</v>
      </c>
      <c r="V473" s="67">
        <v>0</v>
      </c>
      <c r="W473" s="214">
        <v>0</v>
      </c>
      <c r="X473" s="73">
        <v>0</v>
      </c>
      <c r="Y473" s="67">
        <v>0</v>
      </c>
      <c r="Z473" s="214">
        <v>0</v>
      </c>
      <c r="AA473" s="73">
        <v>0</v>
      </c>
      <c r="AB473" s="214">
        <v>0</v>
      </c>
      <c r="AC473" s="214" t="s">
        <v>48</v>
      </c>
    </row>
    <row r="474" spans="1:29" s="141" customFormat="1" ht="30" customHeight="1" x14ac:dyDescent="0.25">
      <c r="A474" s="69" t="s">
        <v>56</v>
      </c>
      <c r="B474" s="69" t="s">
        <v>42</v>
      </c>
      <c r="C474" s="69" t="s">
        <v>670</v>
      </c>
      <c r="D474" s="67" t="s">
        <v>825</v>
      </c>
      <c r="E474" s="67" t="s">
        <v>826</v>
      </c>
      <c r="F474" s="67" t="s">
        <v>829</v>
      </c>
      <c r="G474" s="67" t="s">
        <v>830</v>
      </c>
      <c r="H474" s="220" t="s">
        <v>46</v>
      </c>
      <c r="I474" s="34">
        <v>0</v>
      </c>
      <c r="J474" s="518">
        <v>0</v>
      </c>
      <c r="K474" s="518">
        <v>0</v>
      </c>
      <c r="L474" s="518">
        <v>0</v>
      </c>
      <c r="M474" s="518" t="str">
        <v>Other</v>
      </c>
      <c r="N474" s="519" t="str">
        <v>Other</v>
      </c>
      <c r="O474" s="22">
        <v>0</v>
      </c>
      <c r="P474" s="145">
        <v>0</v>
      </c>
      <c r="Q474" s="145" t="s">
        <v>49</v>
      </c>
      <c r="R474" s="496" t="s">
        <v>47</v>
      </c>
      <c r="S474" s="73">
        <v>0</v>
      </c>
      <c r="T474" s="67">
        <v>0</v>
      </c>
      <c r="U474" s="67">
        <v>0</v>
      </c>
      <c r="V474" s="67">
        <v>0</v>
      </c>
      <c r="W474" s="214">
        <v>0</v>
      </c>
      <c r="X474" s="73">
        <v>0</v>
      </c>
      <c r="Y474" s="67">
        <v>0</v>
      </c>
      <c r="Z474" s="214">
        <v>0</v>
      </c>
      <c r="AA474" s="73">
        <v>0</v>
      </c>
      <c r="AB474" s="214">
        <v>0</v>
      </c>
      <c r="AC474" s="214" t="s">
        <v>48</v>
      </c>
    </row>
    <row r="475" spans="1:29" s="141" customFormat="1" ht="30" customHeight="1" x14ac:dyDescent="0.25">
      <c r="A475" s="69" t="s">
        <v>56</v>
      </c>
      <c r="B475" s="69" t="s">
        <v>42</v>
      </c>
      <c r="C475" s="69" t="s">
        <v>670</v>
      </c>
      <c r="D475" s="67" t="s">
        <v>825</v>
      </c>
      <c r="E475" s="67" t="s">
        <v>826</v>
      </c>
      <c r="F475" s="67" t="s">
        <v>831</v>
      </c>
      <c r="G475" s="67" t="s">
        <v>826</v>
      </c>
      <c r="H475" s="220" t="s">
        <v>46</v>
      </c>
      <c r="I475" s="34">
        <v>0</v>
      </c>
      <c r="J475" s="518">
        <v>0</v>
      </c>
      <c r="K475" s="518">
        <v>0</v>
      </c>
      <c r="L475" s="518">
        <v>0</v>
      </c>
      <c r="M475" s="518" t="str">
        <v>Other</v>
      </c>
      <c r="N475" s="519" t="str">
        <v>Other</v>
      </c>
      <c r="O475" s="22">
        <v>0</v>
      </c>
      <c r="P475" s="145">
        <v>0</v>
      </c>
      <c r="Q475" s="145" t="s">
        <v>49</v>
      </c>
      <c r="R475" s="496" t="s">
        <v>47</v>
      </c>
      <c r="S475" s="73">
        <v>0</v>
      </c>
      <c r="T475" s="67">
        <v>0</v>
      </c>
      <c r="U475" s="67">
        <v>0</v>
      </c>
      <c r="V475" s="67">
        <v>0</v>
      </c>
      <c r="W475" s="214">
        <v>0</v>
      </c>
      <c r="X475" s="73">
        <v>0</v>
      </c>
      <c r="Y475" s="67">
        <v>0</v>
      </c>
      <c r="Z475" s="214">
        <v>0</v>
      </c>
      <c r="AA475" s="73">
        <v>0</v>
      </c>
      <c r="AB475" s="214">
        <v>0</v>
      </c>
      <c r="AC475" s="214" t="s">
        <v>48</v>
      </c>
    </row>
    <row r="476" spans="1:29" s="141" customFormat="1" ht="30" customHeight="1" x14ac:dyDescent="0.25">
      <c r="A476" s="69" t="s">
        <v>56</v>
      </c>
      <c r="B476" s="69" t="s">
        <v>42</v>
      </c>
      <c r="C476" s="69" t="s">
        <v>670</v>
      </c>
      <c r="D476" s="67" t="s">
        <v>825</v>
      </c>
      <c r="E476" s="67" t="s">
        <v>826</v>
      </c>
      <c r="F476" s="67" t="s">
        <v>832</v>
      </c>
      <c r="G476" s="67" t="s">
        <v>826</v>
      </c>
      <c r="H476" s="220" t="s">
        <v>617</v>
      </c>
      <c r="I476" s="34">
        <v>0</v>
      </c>
      <c r="J476" s="518">
        <v>0</v>
      </c>
      <c r="K476" s="518">
        <v>0</v>
      </c>
      <c r="L476" s="518">
        <v>0</v>
      </c>
      <c r="M476" s="518" t="str">
        <v>Other</v>
      </c>
      <c r="N476" s="519" t="str">
        <v>Other</v>
      </c>
      <c r="O476" s="22">
        <v>0</v>
      </c>
      <c r="P476" s="145">
        <v>0</v>
      </c>
      <c r="Q476" s="145" t="s">
        <v>49</v>
      </c>
      <c r="R476" s="496" t="s">
        <v>47</v>
      </c>
      <c r="S476" s="73">
        <v>0</v>
      </c>
      <c r="T476" s="67">
        <v>0</v>
      </c>
      <c r="U476" s="67">
        <v>0</v>
      </c>
      <c r="V476" s="67">
        <v>0</v>
      </c>
      <c r="W476" s="214">
        <v>0</v>
      </c>
      <c r="X476" s="73">
        <v>0</v>
      </c>
      <c r="Y476" s="67">
        <v>0</v>
      </c>
      <c r="Z476" s="214">
        <v>0</v>
      </c>
      <c r="AA476" s="73">
        <v>0</v>
      </c>
      <c r="AB476" s="214">
        <v>0</v>
      </c>
      <c r="AC476" s="214" t="s">
        <v>48</v>
      </c>
    </row>
    <row r="477" spans="1:29" s="141" customFormat="1" ht="30" customHeight="1" x14ac:dyDescent="0.25">
      <c r="A477" s="69" t="s">
        <v>56</v>
      </c>
      <c r="B477" s="69" t="s">
        <v>42</v>
      </c>
      <c r="C477" s="69" t="s">
        <v>670</v>
      </c>
      <c r="D477" s="67" t="s">
        <v>825</v>
      </c>
      <c r="E477" s="67" t="s">
        <v>826</v>
      </c>
      <c r="F477" s="67" t="s">
        <v>833</v>
      </c>
      <c r="G477" s="67" t="s">
        <v>834</v>
      </c>
      <c r="H477" s="220" t="s">
        <v>46</v>
      </c>
      <c r="I477" s="34">
        <v>0</v>
      </c>
      <c r="J477" s="518">
        <v>0</v>
      </c>
      <c r="K477" s="518">
        <v>0</v>
      </c>
      <c r="L477" s="518">
        <v>0</v>
      </c>
      <c r="M477" s="518" t="str">
        <v>Other</v>
      </c>
      <c r="N477" s="519" t="str">
        <v>Other</v>
      </c>
      <c r="O477" s="22">
        <v>0</v>
      </c>
      <c r="P477" s="145">
        <v>0</v>
      </c>
      <c r="Q477" s="145" t="s">
        <v>49</v>
      </c>
      <c r="R477" s="496" t="s">
        <v>47</v>
      </c>
      <c r="S477" s="73">
        <v>0</v>
      </c>
      <c r="T477" s="67">
        <v>0</v>
      </c>
      <c r="U477" s="67">
        <v>0</v>
      </c>
      <c r="V477" s="67">
        <v>0</v>
      </c>
      <c r="W477" s="214">
        <v>0</v>
      </c>
      <c r="X477" s="73">
        <v>0</v>
      </c>
      <c r="Y477" s="67">
        <v>0</v>
      </c>
      <c r="Z477" s="214">
        <v>0</v>
      </c>
      <c r="AA477" s="73">
        <v>0</v>
      </c>
      <c r="AB477" s="214">
        <v>0</v>
      </c>
      <c r="AC477" s="214" t="s">
        <v>48</v>
      </c>
    </row>
    <row r="478" spans="1:29" s="141" customFormat="1" ht="30" customHeight="1" x14ac:dyDescent="0.25">
      <c r="A478" s="69" t="s">
        <v>56</v>
      </c>
      <c r="B478" s="69" t="s">
        <v>42</v>
      </c>
      <c r="C478" s="69" t="s">
        <v>670</v>
      </c>
      <c r="D478" s="67" t="s">
        <v>835</v>
      </c>
      <c r="E478" s="67" t="s">
        <v>698</v>
      </c>
      <c r="F478" s="67" t="s">
        <v>836</v>
      </c>
      <c r="G478" s="67" t="s">
        <v>837</v>
      </c>
      <c r="H478" s="220" t="s">
        <v>46</v>
      </c>
      <c r="I478" s="34">
        <v>0</v>
      </c>
      <c r="J478" s="518">
        <v>0</v>
      </c>
      <c r="K478" s="518">
        <v>0</v>
      </c>
      <c r="L478" s="518">
        <v>0</v>
      </c>
      <c r="M478" s="518" t="str">
        <v>Other</v>
      </c>
      <c r="N478" s="519" t="str">
        <v>Other</v>
      </c>
      <c r="O478" s="22">
        <v>0</v>
      </c>
      <c r="P478" s="145">
        <v>0</v>
      </c>
      <c r="Q478" s="145" t="s">
        <v>49</v>
      </c>
      <c r="R478" s="496" t="s">
        <v>47</v>
      </c>
      <c r="S478" s="73">
        <v>0</v>
      </c>
      <c r="T478" s="67">
        <v>0</v>
      </c>
      <c r="U478" s="67">
        <v>0</v>
      </c>
      <c r="V478" s="67">
        <v>0</v>
      </c>
      <c r="W478" s="214">
        <v>0</v>
      </c>
      <c r="X478" s="73">
        <v>0</v>
      </c>
      <c r="Y478" s="67">
        <v>0</v>
      </c>
      <c r="Z478" s="214">
        <v>0</v>
      </c>
      <c r="AA478" s="73">
        <v>0</v>
      </c>
      <c r="AB478" s="214">
        <v>0</v>
      </c>
      <c r="AC478" s="214" t="s">
        <v>48</v>
      </c>
    </row>
    <row r="479" spans="1:29" s="141" customFormat="1" ht="30" customHeight="1" x14ac:dyDescent="0.25">
      <c r="A479" s="69" t="s">
        <v>56</v>
      </c>
      <c r="B479" s="69" t="s">
        <v>42</v>
      </c>
      <c r="C479" s="69" t="s">
        <v>670</v>
      </c>
      <c r="D479" s="67" t="s">
        <v>835</v>
      </c>
      <c r="E479" s="67" t="s">
        <v>698</v>
      </c>
      <c r="F479" s="67" t="s">
        <v>838</v>
      </c>
      <c r="G479" s="67" t="s">
        <v>837</v>
      </c>
      <c r="H479" s="220" t="s">
        <v>46</v>
      </c>
      <c r="I479" s="34">
        <v>0</v>
      </c>
      <c r="J479" s="518">
        <v>0</v>
      </c>
      <c r="K479" s="518">
        <v>0</v>
      </c>
      <c r="L479" s="518">
        <v>0</v>
      </c>
      <c r="M479" s="518" t="str">
        <v>Other</v>
      </c>
      <c r="N479" s="519" t="str">
        <v>Other</v>
      </c>
      <c r="O479" s="22">
        <v>0</v>
      </c>
      <c r="P479" s="145">
        <v>0</v>
      </c>
      <c r="Q479" s="145" t="s">
        <v>49</v>
      </c>
      <c r="R479" s="496" t="s">
        <v>47</v>
      </c>
      <c r="S479" s="73">
        <v>0</v>
      </c>
      <c r="T479" s="67">
        <v>0</v>
      </c>
      <c r="U479" s="67">
        <v>0</v>
      </c>
      <c r="V479" s="67">
        <v>0</v>
      </c>
      <c r="W479" s="214">
        <v>0</v>
      </c>
      <c r="X479" s="73">
        <v>0</v>
      </c>
      <c r="Y479" s="67">
        <v>0</v>
      </c>
      <c r="Z479" s="214">
        <v>0</v>
      </c>
      <c r="AA479" s="73">
        <v>0</v>
      </c>
      <c r="AB479" s="214">
        <v>0</v>
      </c>
      <c r="AC479" s="214" t="s">
        <v>48</v>
      </c>
    </row>
    <row r="480" spans="1:29" s="141" customFormat="1" ht="30" customHeight="1" x14ac:dyDescent="0.25">
      <c r="A480" s="69" t="s">
        <v>56</v>
      </c>
      <c r="B480" s="69" t="s">
        <v>42</v>
      </c>
      <c r="C480" s="69" t="s">
        <v>670</v>
      </c>
      <c r="D480" s="67" t="s">
        <v>835</v>
      </c>
      <c r="E480" s="67" t="s">
        <v>698</v>
      </c>
      <c r="F480" s="67" t="s">
        <v>839</v>
      </c>
      <c r="G480" s="67" t="s">
        <v>705</v>
      </c>
      <c r="H480" s="220" t="s">
        <v>46</v>
      </c>
      <c r="I480" s="34">
        <v>0</v>
      </c>
      <c r="J480" s="518">
        <v>0</v>
      </c>
      <c r="K480" s="518">
        <v>0</v>
      </c>
      <c r="L480" s="518">
        <v>0</v>
      </c>
      <c r="M480" s="518" t="str">
        <v>Other</v>
      </c>
      <c r="N480" s="519" t="str">
        <v>Other</v>
      </c>
      <c r="O480" s="22">
        <v>0</v>
      </c>
      <c r="P480" s="145">
        <v>0</v>
      </c>
      <c r="Q480" s="145" t="s">
        <v>49</v>
      </c>
      <c r="R480" s="496" t="s">
        <v>47</v>
      </c>
      <c r="S480" s="73">
        <v>0</v>
      </c>
      <c r="T480" s="67">
        <v>0</v>
      </c>
      <c r="U480" s="67">
        <v>0</v>
      </c>
      <c r="V480" s="67">
        <v>0</v>
      </c>
      <c r="W480" s="214">
        <v>0</v>
      </c>
      <c r="X480" s="73">
        <v>0</v>
      </c>
      <c r="Y480" s="67">
        <v>0</v>
      </c>
      <c r="Z480" s="214">
        <v>0</v>
      </c>
      <c r="AA480" s="73">
        <v>0</v>
      </c>
      <c r="AB480" s="214">
        <v>0</v>
      </c>
      <c r="AC480" s="214" t="s">
        <v>48</v>
      </c>
    </row>
    <row r="481" spans="1:29" s="141" customFormat="1" ht="30" customHeight="1" x14ac:dyDescent="0.25">
      <c r="A481" s="69" t="s">
        <v>56</v>
      </c>
      <c r="B481" s="69" t="s">
        <v>42</v>
      </c>
      <c r="C481" s="69" t="s">
        <v>670</v>
      </c>
      <c r="D481" s="67" t="s">
        <v>835</v>
      </c>
      <c r="E481" s="67" t="s">
        <v>698</v>
      </c>
      <c r="F481" s="67" t="s">
        <v>840</v>
      </c>
      <c r="G481" s="67" t="s">
        <v>698</v>
      </c>
      <c r="H481" s="220" t="s">
        <v>46</v>
      </c>
      <c r="I481" s="34">
        <v>0</v>
      </c>
      <c r="J481" s="518">
        <v>0</v>
      </c>
      <c r="K481" s="518">
        <v>0</v>
      </c>
      <c r="L481" s="518">
        <v>0</v>
      </c>
      <c r="M481" s="518" t="str">
        <v>Other</v>
      </c>
      <c r="N481" s="519" t="str">
        <v>Other</v>
      </c>
      <c r="O481" s="22">
        <v>0</v>
      </c>
      <c r="P481" s="145">
        <v>0</v>
      </c>
      <c r="Q481" s="145" t="s">
        <v>49</v>
      </c>
      <c r="R481" s="496" t="s">
        <v>47</v>
      </c>
      <c r="S481" s="73">
        <v>0</v>
      </c>
      <c r="T481" s="67">
        <v>0</v>
      </c>
      <c r="U481" s="67">
        <v>0</v>
      </c>
      <c r="V481" s="67">
        <v>0</v>
      </c>
      <c r="W481" s="214">
        <v>0</v>
      </c>
      <c r="X481" s="73">
        <v>0</v>
      </c>
      <c r="Y481" s="67">
        <v>0</v>
      </c>
      <c r="Z481" s="214">
        <v>0</v>
      </c>
      <c r="AA481" s="73">
        <v>0</v>
      </c>
      <c r="AB481" s="214">
        <v>0</v>
      </c>
      <c r="AC481" s="214" t="s">
        <v>48</v>
      </c>
    </row>
    <row r="482" spans="1:29" s="141" customFormat="1" ht="30" customHeight="1" x14ac:dyDescent="0.25">
      <c r="A482" s="69" t="s">
        <v>56</v>
      </c>
      <c r="B482" s="69" t="s">
        <v>42</v>
      </c>
      <c r="C482" s="69" t="s">
        <v>670</v>
      </c>
      <c r="D482" s="67" t="s">
        <v>841</v>
      </c>
      <c r="E482" s="67" t="s">
        <v>719</v>
      </c>
      <c r="F482" s="67" t="s">
        <v>842</v>
      </c>
      <c r="G482" s="67" t="s">
        <v>719</v>
      </c>
      <c r="H482" s="220" t="s">
        <v>46</v>
      </c>
      <c r="I482" s="34">
        <v>0</v>
      </c>
      <c r="J482" s="518">
        <v>0</v>
      </c>
      <c r="K482" s="518">
        <v>0</v>
      </c>
      <c r="L482" s="518">
        <v>0</v>
      </c>
      <c r="M482" s="518" t="str">
        <v>Other</v>
      </c>
      <c r="N482" s="519" t="str">
        <v>Other</v>
      </c>
      <c r="O482" s="22">
        <v>0</v>
      </c>
      <c r="P482" s="145">
        <v>0</v>
      </c>
      <c r="Q482" s="145" t="s">
        <v>49</v>
      </c>
      <c r="R482" s="496" t="s">
        <v>47</v>
      </c>
      <c r="S482" s="73">
        <v>0</v>
      </c>
      <c r="T482" s="67">
        <v>0</v>
      </c>
      <c r="U482" s="67">
        <v>0</v>
      </c>
      <c r="V482" s="67">
        <v>0</v>
      </c>
      <c r="W482" s="214">
        <v>0</v>
      </c>
      <c r="X482" s="73">
        <v>0</v>
      </c>
      <c r="Y482" s="67">
        <v>0</v>
      </c>
      <c r="Z482" s="214">
        <v>0</v>
      </c>
      <c r="AA482" s="73">
        <v>0</v>
      </c>
      <c r="AB482" s="214">
        <v>0</v>
      </c>
      <c r="AC482" s="214" t="s">
        <v>48</v>
      </c>
    </row>
    <row r="483" spans="1:29" s="141" customFormat="1" ht="30" customHeight="1" x14ac:dyDescent="0.25">
      <c r="A483" s="69" t="s">
        <v>56</v>
      </c>
      <c r="B483" s="69" t="s">
        <v>42</v>
      </c>
      <c r="C483" s="69" t="s">
        <v>670</v>
      </c>
      <c r="D483" s="67" t="s">
        <v>841</v>
      </c>
      <c r="E483" s="67" t="s">
        <v>719</v>
      </c>
      <c r="F483" s="67" t="s">
        <v>843</v>
      </c>
      <c r="G483" s="67" t="s">
        <v>844</v>
      </c>
      <c r="H483" s="220" t="s">
        <v>46</v>
      </c>
      <c r="I483" s="34">
        <v>0</v>
      </c>
      <c r="J483" s="518">
        <v>0</v>
      </c>
      <c r="K483" s="518">
        <v>0</v>
      </c>
      <c r="L483" s="518">
        <v>0</v>
      </c>
      <c r="M483" s="518" t="str">
        <v>Other</v>
      </c>
      <c r="N483" s="519" t="str">
        <v>Other</v>
      </c>
      <c r="O483" s="22">
        <v>0</v>
      </c>
      <c r="P483" s="145">
        <v>0</v>
      </c>
      <c r="Q483" s="145" t="s">
        <v>49</v>
      </c>
      <c r="R483" s="496" t="s">
        <v>47</v>
      </c>
      <c r="S483" s="73">
        <v>0</v>
      </c>
      <c r="T483" s="67">
        <v>0</v>
      </c>
      <c r="U483" s="67">
        <v>0</v>
      </c>
      <c r="V483" s="67">
        <v>0</v>
      </c>
      <c r="W483" s="214">
        <v>0</v>
      </c>
      <c r="X483" s="73">
        <v>0</v>
      </c>
      <c r="Y483" s="67">
        <v>0</v>
      </c>
      <c r="Z483" s="214">
        <v>0</v>
      </c>
      <c r="AA483" s="73">
        <v>0</v>
      </c>
      <c r="AB483" s="214">
        <v>0</v>
      </c>
      <c r="AC483" s="214" t="s">
        <v>48</v>
      </c>
    </row>
    <row r="484" spans="1:29" s="141" customFormat="1" ht="30" customHeight="1" x14ac:dyDescent="0.25">
      <c r="A484" s="69" t="s">
        <v>56</v>
      </c>
      <c r="B484" s="69" t="s">
        <v>42</v>
      </c>
      <c r="C484" s="69" t="s">
        <v>670</v>
      </c>
      <c r="D484" s="67" t="s">
        <v>841</v>
      </c>
      <c r="E484" s="67" t="s">
        <v>719</v>
      </c>
      <c r="F484" s="67" t="s">
        <v>845</v>
      </c>
      <c r="G484" s="67" t="s">
        <v>719</v>
      </c>
      <c r="H484" s="220" t="s">
        <v>46</v>
      </c>
      <c r="I484" s="34">
        <v>0</v>
      </c>
      <c r="J484" s="518">
        <v>0</v>
      </c>
      <c r="K484" s="518">
        <v>0</v>
      </c>
      <c r="L484" s="518">
        <v>0</v>
      </c>
      <c r="M484" s="518" t="str">
        <v>Other</v>
      </c>
      <c r="N484" s="519" t="str">
        <v>Other</v>
      </c>
      <c r="O484" s="22">
        <v>0</v>
      </c>
      <c r="P484" s="145">
        <v>0</v>
      </c>
      <c r="Q484" s="145" t="s">
        <v>49</v>
      </c>
      <c r="R484" s="496" t="s">
        <v>47</v>
      </c>
      <c r="S484" s="73">
        <v>0</v>
      </c>
      <c r="T484" s="67">
        <v>0</v>
      </c>
      <c r="U484" s="67">
        <v>0</v>
      </c>
      <c r="V484" s="67">
        <v>0</v>
      </c>
      <c r="W484" s="214">
        <v>0</v>
      </c>
      <c r="X484" s="73">
        <v>0</v>
      </c>
      <c r="Y484" s="67">
        <v>0</v>
      </c>
      <c r="Z484" s="214">
        <v>0</v>
      </c>
      <c r="AA484" s="73">
        <v>0</v>
      </c>
      <c r="AB484" s="214">
        <v>0</v>
      </c>
      <c r="AC484" s="214" t="s">
        <v>48</v>
      </c>
    </row>
    <row r="485" spans="1:29" s="141" customFormat="1" ht="30" customHeight="1" x14ac:dyDescent="0.25">
      <c r="A485" s="69" t="s">
        <v>56</v>
      </c>
      <c r="B485" s="69" t="s">
        <v>42</v>
      </c>
      <c r="C485" s="69" t="s">
        <v>670</v>
      </c>
      <c r="D485" s="67" t="s">
        <v>841</v>
      </c>
      <c r="E485" s="67" t="s">
        <v>719</v>
      </c>
      <c r="F485" s="67" t="s">
        <v>846</v>
      </c>
      <c r="G485" s="67" t="s">
        <v>719</v>
      </c>
      <c r="H485" s="220" t="s">
        <v>46</v>
      </c>
      <c r="I485" s="34">
        <v>0</v>
      </c>
      <c r="J485" s="518">
        <v>0</v>
      </c>
      <c r="K485" s="518">
        <v>0</v>
      </c>
      <c r="L485" s="518">
        <v>0</v>
      </c>
      <c r="M485" s="518" t="str">
        <v>Other</v>
      </c>
      <c r="N485" s="519" t="str">
        <v>Other</v>
      </c>
      <c r="O485" s="22">
        <v>0</v>
      </c>
      <c r="P485" s="145">
        <v>0</v>
      </c>
      <c r="Q485" s="145" t="s">
        <v>49</v>
      </c>
      <c r="R485" s="496" t="s">
        <v>47</v>
      </c>
      <c r="S485" s="73">
        <v>0</v>
      </c>
      <c r="T485" s="67">
        <v>0</v>
      </c>
      <c r="U485" s="67">
        <v>0</v>
      </c>
      <c r="V485" s="67">
        <v>0</v>
      </c>
      <c r="W485" s="214">
        <v>0</v>
      </c>
      <c r="X485" s="73">
        <v>0</v>
      </c>
      <c r="Y485" s="67">
        <v>0</v>
      </c>
      <c r="Z485" s="214">
        <v>0</v>
      </c>
      <c r="AA485" s="73">
        <v>0</v>
      </c>
      <c r="AB485" s="214">
        <v>0</v>
      </c>
      <c r="AC485" s="214" t="s">
        <v>48</v>
      </c>
    </row>
    <row r="486" spans="1:29" s="141" customFormat="1" ht="30" customHeight="1" x14ac:dyDescent="0.25">
      <c r="A486" s="69" t="s">
        <v>56</v>
      </c>
      <c r="B486" s="69" t="s">
        <v>42</v>
      </c>
      <c r="C486" s="69" t="s">
        <v>670</v>
      </c>
      <c r="D486" s="67" t="s">
        <v>841</v>
      </c>
      <c r="E486" s="67" t="s">
        <v>719</v>
      </c>
      <c r="F486" s="67" t="s">
        <v>847</v>
      </c>
      <c r="G486" s="67" t="s">
        <v>719</v>
      </c>
      <c r="H486" s="220" t="s">
        <v>46</v>
      </c>
      <c r="I486" s="34">
        <v>0</v>
      </c>
      <c r="J486" s="518">
        <v>0</v>
      </c>
      <c r="K486" s="518">
        <v>0</v>
      </c>
      <c r="L486" s="518">
        <v>0</v>
      </c>
      <c r="M486" s="518" t="str">
        <v>Other</v>
      </c>
      <c r="N486" s="519" t="str">
        <v>Other</v>
      </c>
      <c r="O486" s="22">
        <v>0</v>
      </c>
      <c r="P486" s="145">
        <v>0</v>
      </c>
      <c r="Q486" s="145" t="s">
        <v>49</v>
      </c>
      <c r="R486" s="496" t="s">
        <v>47</v>
      </c>
      <c r="S486" s="73">
        <v>0</v>
      </c>
      <c r="T486" s="67">
        <v>0</v>
      </c>
      <c r="U486" s="67">
        <v>0</v>
      </c>
      <c r="V486" s="67">
        <v>0</v>
      </c>
      <c r="W486" s="214">
        <v>0</v>
      </c>
      <c r="X486" s="73">
        <v>0</v>
      </c>
      <c r="Y486" s="67">
        <v>0</v>
      </c>
      <c r="Z486" s="214">
        <v>0</v>
      </c>
      <c r="AA486" s="73">
        <v>0</v>
      </c>
      <c r="AB486" s="214">
        <v>0</v>
      </c>
      <c r="AC486" s="214" t="s">
        <v>48</v>
      </c>
    </row>
    <row r="487" spans="1:29" s="141" customFormat="1" ht="30" customHeight="1" x14ac:dyDescent="0.25">
      <c r="A487" s="69" t="s">
        <v>56</v>
      </c>
      <c r="B487" s="69" t="s">
        <v>42</v>
      </c>
      <c r="C487" s="69" t="s">
        <v>670</v>
      </c>
      <c r="D487" s="67" t="s">
        <v>841</v>
      </c>
      <c r="E487" s="67" t="s">
        <v>719</v>
      </c>
      <c r="F487" s="67" t="s">
        <v>848</v>
      </c>
      <c r="G487" s="67" t="s">
        <v>849</v>
      </c>
      <c r="H487" s="220" t="s">
        <v>46</v>
      </c>
      <c r="I487" s="34">
        <v>0</v>
      </c>
      <c r="J487" s="518">
        <v>0</v>
      </c>
      <c r="K487" s="518">
        <v>0</v>
      </c>
      <c r="L487" s="518">
        <v>0</v>
      </c>
      <c r="M487" s="518" t="str">
        <v>Other</v>
      </c>
      <c r="N487" s="519" t="str">
        <v>Other</v>
      </c>
      <c r="O487" s="22">
        <v>0</v>
      </c>
      <c r="P487" s="145">
        <v>0</v>
      </c>
      <c r="Q487" s="145" t="s">
        <v>49</v>
      </c>
      <c r="R487" s="496" t="s">
        <v>47</v>
      </c>
      <c r="S487" s="73">
        <v>0</v>
      </c>
      <c r="T487" s="67">
        <v>0</v>
      </c>
      <c r="U487" s="67">
        <v>0</v>
      </c>
      <c r="V487" s="67">
        <v>0</v>
      </c>
      <c r="W487" s="214">
        <v>0</v>
      </c>
      <c r="X487" s="73">
        <v>0</v>
      </c>
      <c r="Y487" s="67">
        <v>0</v>
      </c>
      <c r="Z487" s="214">
        <v>0</v>
      </c>
      <c r="AA487" s="73">
        <v>0</v>
      </c>
      <c r="AB487" s="214">
        <v>0</v>
      </c>
      <c r="AC487" s="214" t="s">
        <v>48</v>
      </c>
    </row>
    <row r="488" spans="1:29" s="141" customFormat="1" ht="30" customHeight="1" x14ac:dyDescent="0.25">
      <c r="A488" s="69" t="s">
        <v>56</v>
      </c>
      <c r="B488" s="69" t="s">
        <v>42</v>
      </c>
      <c r="C488" s="69" t="s">
        <v>670</v>
      </c>
      <c r="D488" s="67" t="s">
        <v>841</v>
      </c>
      <c r="E488" s="67" t="s">
        <v>719</v>
      </c>
      <c r="F488" s="67" t="s">
        <v>850</v>
      </c>
      <c r="G488" s="67" t="s">
        <v>719</v>
      </c>
      <c r="H488" s="220" t="s">
        <v>46</v>
      </c>
      <c r="I488" s="34">
        <v>0</v>
      </c>
      <c r="J488" s="518">
        <v>0</v>
      </c>
      <c r="K488" s="518">
        <v>0</v>
      </c>
      <c r="L488" s="518">
        <v>0</v>
      </c>
      <c r="M488" s="518" t="str">
        <v>Other</v>
      </c>
      <c r="N488" s="519" t="str">
        <v>Other</v>
      </c>
      <c r="O488" s="22">
        <v>0</v>
      </c>
      <c r="P488" s="145">
        <v>0</v>
      </c>
      <c r="Q488" s="145" t="s">
        <v>49</v>
      </c>
      <c r="R488" s="496" t="s">
        <v>47</v>
      </c>
      <c r="S488" s="73">
        <v>0</v>
      </c>
      <c r="T488" s="67">
        <v>0</v>
      </c>
      <c r="U488" s="67">
        <v>0</v>
      </c>
      <c r="V488" s="67">
        <v>0</v>
      </c>
      <c r="W488" s="214">
        <v>0</v>
      </c>
      <c r="X488" s="73">
        <v>0</v>
      </c>
      <c r="Y488" s="67">
        <v>0</v>
      </c>
      <c r="Z488" s="214">
        <v>0</v>
      </c>
      <c r="AA488" s="73">
        <v>0</v>
      </c>
      <c r="AB488" s="214">
        <v>0</v>
      </c>
      <c r="AC488" s="214" t="s">
        <v>48</v>
      </c>
    </row>
    <row r="489" spans="1:29" s="141" customFormat="1" ht="30" customHeight="1" x14ac:dyDescent="0.25">
      <c r="A489" s="69" t="s">
        <v>56</v>
      </c>
      <c r="B489" s="69" t="s">
        <v>42</v>
      </c>
      <c r="C489" s="69" t="s">
        <v>670</v>
      </c>
      <c r="D489" s="67" t="s">
        <v>841</v>
      </c>
      <c r="E489" s="67" t="s">
        <v>719</v>
      </c>
      <c r="F489" s="67" t="s">
        <v>851</v>
      </c>
      <c r="G489" s="67" t="s">
        <v>852</v>
      </c>
      <c r="H489" s="220" t="s">
        <v>46</v>
      </c>
      <c r="I489" s="34">
        <v>0</v>
      </c>
      <c r="J489" s="518">
        <v>0</v>
      </c>
      <c r="K489" s="518">
        <v>0</v>
      </c>
      <c r="L489" s="518">
        <v>0</v>
      </c>
      <c r="M489" s="518" t="str">
        <v>Other</v>
      </c>
      <c r="N489" s="519" t="str">
        <v>Other</v>
      </c>
      <c r="O489" s="22">
        <v>0</v>
      </c>
      <c r="P489" s="145">
        <v>0</v>
      </c>
      <c r="Q489" s="145" t="s">
        <v>49</v>
      </c>
      <c r="R489" s="496" t="s">
        <v>47</v>
      </c>
      <c r="S489" s="73">
        <v>0</v>
      </c>
      <c r="T489" s="67">
        <v>0</v>
      </c>
      <c r="U489" s="67">
        <v>0</v>
      </c>
      <c r="V489" s="67">
        <v>0</v>
      </c>
      <c r="W489" s="214">
        <v>0</v>
      </c>
      <c r="X489" s="73">
        <v>0</v>
      </c>
      <c r="Y489" s="67">
        <v>0</v>
      </c>
      <c r="Z489" s="214">
        <v>0</v>
      </c>
      <c r="AA489" s="73">
        <v>0</v>
      </c>
      <c r="AB489" s="214">
        <v>0</v>
      </c>
      <c r="AC489" s="214" t="s">
        <v>48</v>
      </c>
    </row>
    <row r="490" spans="1:29" s="141" customFormat="1" ht="30" customHeight="1" x14ac:dyDescent="0.25">
      <c r="A490" s="69" t="s">
        <v>56</v>
      </c>
      <c r="B490" s="69" t="s">
        <v>42</v>
      </c>
      <c r="C490" s="69" t="s">
        <v>670</v>
      </c>
      <c r="D490" s="67" t="s">
        <v>853</v>
      </c>
      <c r="E490" s="67" t="s">
        <v>854</v>
      </c>
      <c r="F490" s="67" t="s">
        <v>855</v>
      </c>
      <c r="G490" s="67" t="s">
        <v>856</v>
      </c>
      <c r="H490" s="220" t="s">
        <v>46</v>
      </c>
      <c r="I490" s="34">
        <v>0</v>
      </c>
      <c r="J490" s="518">
        <v>0</v>
      </c>
      <c r="K490" s="518">
        <v>0</v>
      </c>
      <c r="L490" s="518">
        <v>0</v>
      </c>
      <c r="M490" s="518" t="str">
        <v>Other</v>
      </c>
      <c r="N490" s="519" t="str">
        <v>Other</v>
      </c>
      <c r="O490" s="22">
        <v>0</v>
      </c>
      <c r="P490" s="145">
        <v>0</v>
      </c>
      <c r="Q490" s="145" t="s">
        <v>49</v>
      </c>
      <c r="R490" s="496" t="s">
        <v>47</v>
      </c>
      <c r="S490" s="73">
        <v>0</v>
      </c>
      <c r="T490" s="67">
        <v>0</v>
      </c>
      <c r="U490" s="67">
        <v>0</v>
      </c>
      <c r="V490" s="67">
        <v>0</v>
      </c>
      <c r="W490" s="214">
        <v>0</v>
      </c>
      <c r="X490" s="73">
        <v>0</v>
      </c>
      <c r="Y490" s="67">
        <v>0</v>
      </c>
      <c r="Z490" s="214">
        <v>0</v>
      </c>
      <c r="AA490" s="73">
        <v>0</v>
      </c>
      <c r="AB490" s="214">
        <v>0</v>
      </c>
      <c r="AC490" s="214" t="s">
        <v>48</v>
      </c>
    </row>
    <row r="491" spans="1:29" s="141" customFormat="1" ht="30" customHeight="1" x14ac:dyDescent="0.25">
      <c r="A491" s="69" t="s">
        <v>56</v>
      </c>
      <c r="B491" s="69" t="s">
        <v>42</v>
      </c>
      <c r="C491" s="69" t="s">
        <v>670</v>
      </c>
      <c r="D491" s="67" t="s">
        <v>853</v>
      </c>
      <c r="E491" s="67" t="s">
        <v>854</v>
      </c>
      <c r="F491" s="67" t="s">
        <v>857</v>
      </c>
      <c r="G491" s="67" t="s">
        <v>858</v>
      </c>
      <c r="H491" s="220" t="s">
        <v>46</v>
      </c>
      <c r="I491" s="34">
        <v>0</v>
      </c>
      <c r="J491" s="518">
        <v>0</v>
      </c>
      <c r="K491" s="518">
        <v>0</v>
      </c>
      <c r="L491" s="518">
        <v>0</v>
      </c>
      <c r="M491" s="518" t="str">
        <v>Other</v>
      </c>
      <c r="N491" s="519" t="str">
        <v>Other</v>
      </c>
      <c r="O491" s="22">
        <v>0</v>
      </c>
      <c r="P491" s="145">
        <v>0</v>
      </c>
      <c r="Q491" s="145" t="s">
        <v>49</v>
      </c>
      <c r="R491" s="496" t="s">
        <v>47</v>
      </c>
      <c r="S491" s="73">
        <v>0</v>
      </c>
      <c r="T491" s="67">
        <v>0</v>
      </c>
      <c r="U491" s="67">
        <v>0</v>
      </c>
      <c r="V491" s="67">
        <v>0</v>
      </c>
      <c r="W491" s="214">
        <v>0</v>
      </c>
      <c r="X491" s="73">
        <v>0</v>
      </c>
      <c r="Y491" s="67">
        <v>0</v>
      </c>
      <c r="Z491" s="214">
        <v>0</v>
      </c>
      <c r="AA491" s="73">
        <v>0</v>
      </c>
      <c r="AB491" s="214">
        <v>0</v>
      </c>
      <c r="AC491" s="214" t="s">
        <v>48</v>
      </c>
    </row>
    <row r="492" spans="1:29" s="141" customFormat="1" ht="30" customHeight="1" x14ac:dyDescent="0.25">
      <c r="A492" s="69" t="s">
        <v>56</v>
      </c>
      <c r="B492" s="69" t="s">
        <v>42</v>
      </c>
      <c r="C492" s="69" t="s">
        <v>670</v>
      </c>
      <c r="D492" s="67" t="s">
        <v>853</v>
      </c>
      <c r="E492" s="67" t="s">
        <v>854</v>
      </c>
      <c r="F492" s="67" t="s">
        <v>859</v>
      </c>
      <c r="G492" s="67" t="s">
        <v>860</v>
      </c>
      <c r="H492" s="220" t="s">
        <v>46</v>
      </c>
      <c r="I492" s="34">
        <v>0</v>
      </c>
      <c r="J492" s="518">
        <v>0</v>
      </c>
      <c r="K492" s="518">
        <v>0</v>
      </c>
      <c r="L492" s="518">
        <v>0</v>
      </c>
      <c r="M492" s="518" t="str">
        <v>Other</v>
      </c>
      <c r="N492" s="519" t="str">
        <v>Other</v>
      </c>
      <c r="O492" s="22">
        <v>0</v>
      </c>
      <c r="P492" s="145">
        <v>0</v>
      </c>
      <c r="Q492" s="145" t="s">
        <v>49</v>
      </c>
      <c r="R492" s="496" t="s">
        <v>47</v>
      </c>
      <c r="S492" s="73">
        <v>0</v>
      </c>
      <c r="T492" s="67">
        <v>0</v>
      </c>
      <c r="U492" s="67">
        <v>0</v>
      </c>
      <c r="V492" s="67">
        <v>0</v>
      </c>
      <c r="W492" s="214">
        <v>0</v>
      </c>
      <c r="X492" s="73">
        <v>0</v>
      </c>
      <c r="Y492" s="67">
        <v>0</v>
      </c>
      <c r="Z492" s="214">
        <v>0</v>
      </c>
      <c r="AA492" s="73">
        <v>0</v>
      </c>
      <c r="AB492" s="214">
        <v>0</v>
      </c>
      <c r="AC492" s="214" t="s">
        <v>48</v>
      </c>
    </row>
    <row r="493" spans="1:29" s="141" customFormat="1" ht="30" customHeight="1" x14ac:dyDescent="0.25">
      <c r="A493" s="69" t="s">
        <v>56</v>
      </c>
      <c r="B493" s="69" t="s">
        <v>42</v>
      </c>
      <c r="C493" s="69" t="s">
        <v>670</v>
      </c>
      <c r="D493" s="67" t="s">
        <v>853</v>
      </c>
      <c r="E493" s="67" t="s">
        <v>854</v>
      </c>
      <c r="F493" s="67" t="s">
        <v>861</v>
      </c>
      <c r="G493" s="67" t="s">
        <v>862</v>
      </c>
      <c r="H493" s="220" t="s">
        <v>46</v>
      </c>
      <c r="I493" s="34">
        <v>0</v>
      </c>
      <c r="J493" s="518">
        <v>0</v>
      </c>
      <c r="K493" s="518">
        <v>0</v>
      </c>
      <c r="L493" s="518">
        <v>0</v>
      </c>
      <c r="M493" s="518" t="str">
        <v>Other</v>
      </c>
      <c r="N493" s="519" t="str">
        <v>Other</v>
      </c>
      <c r="O493" s="22">
        <v>0</v>
      </c>
      <c r="P493" s="145">
        <v>0</v>
      </c>
      <c r="Q493" s="145" t="s">
        <v>49</v>
      </c>
      <c r="R493" s="496" t="s">
        <v>47</v>
      </c>
      <c r="S493" s="73">
        <v>0</v>
      </c>
      <c r="T493" s="67">
        <v>0</v>
      </c>
      <c r="U493" s="67">
        <v>0</v>
      </c>
      <c r="V493" s="67">
        <v>0</v>
      </c>
      <c r="W493" s="214">
        <v>0</v>
      </c>
      <c r="X493" s="73">
        <v>0</v>
      </c>
      <c r="Y493" s="67">
        <v>0</v>
      </c>
      <c r="Z493" s="214">
        <v>0</v>
      </c>
      <c r="AA493" s="73">
        <v>0</v>
      </c>
      <c r="AB493" s="214">
        <v>0</v>
      </c>
      <c r="AC493" s="214" t="s">
        <v>48</v>
      </c>
    </row>
    <row r="494" spans="1:29" s="141" customFormat="1" ht="30" customHeight="1" x14ac:dyDescent="0.25">
      <c r="A494" s="69" t="s">
        <v>56</v>
      </c>
      <c r="B494" s="69" t="s">
        <v>42</v>
      </c>
      <c r="C494" s="69" t="s">
        <v>670</v>
      </c>
      <c r="D494" s="67" t="s">
        <v>853</v>
      </c>
      <c r="E494" s="67" t="s">
        <v>854</v>
      </c>
      <c r="F494" s="67" t="s">
        <v>863</v>
      </c>
      <c r="G494" s="67" t="s">
        <v>854</v>
      </c>
      <c r="H494" s="220" t="s">
        <v>46</v>
      </c>
      <c r="I494" s="34">
        <v>0</v>
      </c>
      <c r="J494" s="518">
        <v>0</v>
      </c>
      <c r="K494" s="518">
        <v>0</v>
      </c>
      <c r="L494" s="518">
        <v>0</v>
      </c>
      <c r="M494" s="518" t="str">
        <v>Other</v>
      </c>
      <c r="N494" s="519" t="str">
        <v>Other</v>
      </c>
      <c r="O494" s="22">
        <v>0</v>
      </c>
      <c r="P494" s="145">
        <v>0</v>
      </c>
      <c r="Q494" s="145" t="s">
        <v>49</v>
      </c>
      <c r="R494" s="496" t="s">
        <v>47</v>
      </c>
      <c r="S494" s="73">
        <v>0</v>
      </c>
      <c r="T494" s="67">
        <v>0</v>
      </c>
      <c r="U494" s="67">
        <v>0</v>
      </c>
      <c r="V494" s="67">
        <v>0</v>
      </c>
      <c r="W494" s="214">
        <v>0</v>
      </c>
      <c r="X494" s="73">
        <v>0</v>
      </c>
      <c r="Y494" s="67">
        <v>0</v>
      </c>
      <c r="Z494" s="214">
        <v>0</v>
      </c>
      <c r="AA494" s="73">
        <v>0</v>
      </c>
      <c r="AB494" s="214">
        <v>0</v>
      </c>
      <c r="AC494" s="214" t="s">
        <v>48</v>
      </c>
    </row>
    <row r="495" spans="1:29" s="141" customFormat="1" ht="30" customHeight="1" x14ac:dyDescent="0.25">
      <c r="A495" s="69" t="s">
        <v>56</v>
      </c>
      <c r="B495" s="69" t="s">
        <v>42</v>
      </c>
      <c r="C495" s="69" t="s">
        <v>670</v>
      </c>
      <c r="D495" s="67" t="s">
        <v>864</v>
      </c>
      <c r="E495" s="67" t="s">
        <v>747</v>
      </c>
      <c r="F495" s="67" t="s">
        <v>865</v>
      </c>
      <c r="G495" s="67" t="s">
        <v>866</v>
      </c>
      <c r="H495" s="220" t="s">
        <v>46</v>
      </c>
      <c r="I495" s="34">
        <v>0</v>
      </c>
      <c r="J495" s="518">
        <v>0</v>
      </c>
      <c r="K495" s="518">
        <v>0</v>
      </c>
      <c r="L495" s="518">
        <v>0</v>
      </c>
      <c r="M495" s="518" t="str">
        <v>Other</v>
      </c>
      <c r="N495" s="519" t="str">
        <v>Other</v>
      </c>
      <c r="O495" s="22">
        <v>0</v>
      </c>
      <c r="P495" s="145">
        <v>0</v>
      </c>
      <c r="Q495" s="145" t="s">
        <v>49</v>
      </c>
      <c r="R495" s="496" t="s">
        <v>47</v>
      </c>
      <c r="S495" s="73">
        <v>0</v>
      </c>
      <c r="T495" s="67">
        <v>0</v>
      </c>
      <c r="U495" s="67">
        <v>0</v>
      </c>
      <c r="V495" s="67">
        <v>0</v>
      </c>
      <c r="W495" s="214">
        <v>0</v>
      </c>
      <c r="X495" s="73">
        <v>0</v>
      </c>
      <c r="Y495" s="67">
        <v>0</v>
      </c>
      <c r="Z495" s="214">
        <v>0</v>
      </c>
      <c r="AA495" s="73">
        <v>0</v>
      </c>
      <c r="AB495" s="214">
        <v>0</v>
      </c>
      <c r="AC495" s="214" t="s">
        <v>48</v>
      </c>
    </row>
    <row r="496" spans="1:29" s="141" customFormat="1" ht="30" customHeight="1" x14ac:dyDescent="0.25">
      <c r="A496" s="69" t="s">
        <v>56</v>
      </c>
      <c r="B496" s="69" t="s">
        <v>42</v>
      </c>
      <c r="C496" s="69" t="s">
        <v>670</v>
      </c>
      <c r="D496" s="67" t="s">
        <v>864</v>
      </c>
      <c r="E496" s="67" t="s">
        <v>747</v>
      </c>
      <c r="F496" s="67" t="s">
        <v>867</v>
      </c>
      <c r="G496" s="67" t="s">
        <v>752</v>
      </c>
      <c r="H496" s="220" t="s">
        <v>46</v>
      </c>
      <c r="I496" s="34">
        <v>0</v>
      </c>
      <c r="J496" s="518">
        <v>0</v>
      </c>
      <c r="K496" s="518">
        <v>0</v>
      </c>
      <c r="L496" s="518">
        <v>0</v>
      </c>
      <c r="M496" s="518" t="str">
        <v>Other</v>
      </c>
      <c r="N496" s="519" t="str">
        <v>Other</v>
      </c>
      <c r="O496" s="22">
        <v>0</v>
      </c>
      <c r="P496" s="145">
        <v>0</v>
      </c>
      <c r="Q496" s="145" t="s">
        <v>49</v>
      </c>
      <c r="R496" s="496" t="s">
        <v>47</v>
      </c>
      <c r="S496" s="73">
        <v>0</v>
      </c>
      <c r="T496" s="67">
        <v>0</v>
      </c>
      <c r="U496" s="67">
        <v>0</v>
      </c>
      <c r="V496" s="67">
        <v>0</v>
      </c>
      <c r="W496" s="214">
        <v>0</v>
      </c>
      <c r="X496" s="73">
        <v>0</v>
      </c>
      <c r="Y496" s="67">
        <v>0</v>
      </c>
      <c r="Z496" s="214">
        <v>0</v>
      </c>
      <c r="AA496" s="73">
        <v>0</v>
      </c>
      <c r="AB496" s="214">
        <v>0</v>
      </c>
      <c r="AC496" s="214" t="s">
        <v>48</v>
      </c>
    </row>
    <row r="497" spans="1:29" s="141" customFormat="1" ht="30" customHeight="1" x14ac:dyDescent="0.25">
      <c r="A497" s="69" t="s">
        <v>56</v>
      </c>
      <c r="B497" s="69" t="s">
        <v>42</v>
      </c>
      <c r="C497" s="69" t="s">
        <v>670</v>
      </c>
      <c r="D497" s="67" t="s">
        <v>864</v>
      </c>
      <c r="E497" s="67" t="s">
        <v>747</v>
      </c>
      <c r="F497" s="67" t="s">
        <v>868</v>
      </c>
      <c r="G497" s="67" t="s">
        <v>869</v>
      </c>
      <c r="H497" s="220" t="s">
        <v>46</v>
      </c>
      <c r="I497" s="34">
        <v>0</v>
      </c>
      <c r="J497" s="518">
        <v>0</v>
      </c>
      <c r="K497" s="518">
        <v>0</v>
      </c>
      <c r="L497" s="518">
        <v>0</v>
      </c>
      <c r="M497" s="518" t="str">
        <v>Other</v>
      </c>
      <c r="N497" s="519" t="str">
        <v>Other</v>
      </c>
      <c r="O497" s="22">
        <v>0</v>
      </c>
      <c r="P497" s="145">
        <v>0</v>
      </c>
      <c r="Q497" s="145" t="s">
        <v>49</v>
      </c>
      <c r="R497" s="496" t="s">
        <v>47</v>
      </c>
      <c r="S497" s="73">
        <v>0</v>
      </c>
      <c r="T497" s="67">
        <v>0</v>
      </c>
      <c r="U497" s="67">
        <v>0</v>
      </c>
      <c r="V497" s="67">
        <v>0</v>
      </c>
      <c r="W497" s="214">
        <v>0</v>
      </c>
      <c r="X497" s="73">
        <v>0</v>
      </c>
      <c r="Y497" s="67">
        <v>0</v>
      </c>
      <c r="Z497" s="214">
        <v>0</v>
      </c>
      <c r="AA497" s="73">
        <v>0</v>
      </c>
      <c r="AB497" s="214">
        <v>0</v>
      </c>
      <c r="AC497" s="214" t="s">
        <v>48</v>
      </c>
    </row>
    <row r="498" spans="1:29" s="141" customFormat="1" ht="30" customHeight="1" x14ac:dyDescent="0.25">
      <c r="A498" s="69" t="s">
        <v>56</v>
      </c>
      <c r="B498" s="69" t="s">
        <v>42</v>
      </c>
      <c r="C498" s="69" t="s">
        <v>670</v>
      </c>
      <c r="D498" s="67" t="s">
        <v>864</v>
      </c>
      <c r="E498" s="67" t="s">
        <v>747</v>
      </c>
      <c r="F498" s="67" t="s">
        <v>870</v>
      </c>
      <c r="G498" s="67" t="s">
        <v>871</v>
      </c>
      <c r="H498" s="220" t="s">
        <v>46</v>
      </c>
      <c r="I498" s="34">
        <v>0</v>
      </c>
      <c r="J498" s="518">
        <v>0</v>
      </c>
      <c r="K498" s="518">
        <v>0</v>
      </c>
      <c r="L498" s="518">
        <v>0</v>
      </c>
      <c r="M498" s="518" t="str">
        <v>Other</v>
      </c>
      <c r="N498" s="519" t="str">
        <v>Other</v>
      </c>
      <c r="O498" s="22">
        <v>0</v>
      </c>
      <c r="P498" s="145">
        <v>0</v>
      </c>
      <c r="Q498" s="145" t="s">
        <v>49</v>
      </c>
      <c r="R498" s="496" t="s">
        <v>47</v>
      </c>
      <c r="S498" s="73">
        <v>0</v>
      </c>
      <c r="T498" s="67">
        <v>0</v>
      </c>
      <c r="U498" s="67">
        <v>0</v>
      </c>
      <c r="V498" s="67">
        <v>0</v>
      </c>
      <c r="W498" s="214">
        <v>0</v>
      </c>
      <c r="X498" s="73">
        <v>0</v>
      </c>
      <c r="Y498" s="67">
        <v>0</v>
      </c>
      <c r="Z498" s="214">
        <v>0</v>
      </c>
      <c r="AA498" s="73">
        <v>0</v>
      </c>
      <c r="AB498" s="214">
        <v>0</v>
      </c>
      <c r="AC498" s="214" t="s">
        <v>48</v>
      </c>
    </row>
    <row r="499" spans="1:29" s="141" customFormat="1" ht="30" customHeight="1" x14ac:dyDescent="0.25">
      <c r="A499" s="69" t="s">
        <v>56</v>
      </c>
      <c r="B499" s="69" t="s">
        <v>42</v>
      </c>
      <c r="C499" s="69" t="s">
        <v>670</v>
      </c>
      <c r="D499" s="67" t="s">
        <v>872</v>
      </c>
      <c r="E499" s="67" t="s">
        <v>826</v>
      </c>
      <c r="F499" s="67" t="s">
        <v>873</v>
      </c>
      <c r="G499" s="67" t="s">
        <v>874</v>
      </c>
      <c r="H499" s="220" t="s">
        <v>46</v>
      </c>
      <c r="I499" s="34">
        <v>0</v>
      </c>
      <c r="J499" s="518">
        <v>0</v>
      </c>
      <c r="K499" s="518">
        <v>0</v>
      </c>
      <c r="L499" s="518">
        <v>0</v>
      </c>
      <c r="M499" s="518" t="str">
        <v>Other</v>
      </c>
      <c r="N499" s="519" t="str">
        <v>Other</v>
      </c>
      <c r="O499" s="22">
        <v>0</v>
      </c>
      <c r="P499" s="145">
        <v>0</v>
      </c>
      <c r="Q499" s="145" t="s">
        <v>49</v>
      </c>
      <c r="R499" s="496" t="s">
        <v>47</v>
      </c>
      <c r="S499" s="73">
        <v>0</v>
      </c>
      <c r="T499" s="67">
        <v>0</v>
      </c>
      <c r="U499" s="67">
        <v>0</v>
      </c>
      <c r="V499" s="67">
        <v>0</v>
      </c>
      <c r="W499" s="214">
        <v>0</v>
      </c>
      <c r="X499" s="73">
        <v>0</v>
      </c>
      <c r="Y499" s="67">
        <v>0</v>
      </c>
      <c r="Z499" s="214">
        <v>0</v>
      </c>
      <c r="AA499" s="73">
        <v>0</v>
      </c>
      <c r="AB499" s="214">
        <v>0</v>
      </c>
      <c r="AC499" s="214" t="s">
        <v>48</v>
      </c>
    </row>
    <row r="500" spans="1:29" s="141" customFormat="1" ht="30" customHeight="1" x14ac:dyDescent="0.25">
      <c r="A500" s="69" t="s">
        <v>56</v>
      </c>
      <c r="B500" s="69" t="s">
        <v>42</v>
      </c>
      <c r="C500" s="69" t="s">
        <v>670</v>
      </c>
      <c r="D500" s="67" t="s">
        <v>872</v>
      </c>
      <c r="E500" s="67" t="s">
        <v>826</v>
      </c>
      <c r="F500" s="67" t="s">
        <v>875</v>
      </c>
      <c r="G500" s="67" t="s">
        <v>876</v>
      </c>
      <c r="H500" s="220" t="s">
        <v>46</v>
      </c>
      <c r="I500" s="34">
        <v>0</v>
      </c>
      <c r="J500" s="518">
        <v>0</v>
      </c>
      <c r="K500" s="518">
        <v>0</v>
      </c>
      <c r="L500" s="518">
        <v>0</v>
      </c>
      <c r="M500" s="518" t="str">
        <v>Other</v>
      </c>
      <c r="N500" s="519" t="str">
        <v>Other</v>
      </c>
      <c r="O500" s="22">
        <v>0</v>
      </c>
      <c r="P500" s="145">
        <v>0</v>
      </c>
      <c r="Q500" s="145" t="s">
        <v>49</v>
      </c>
      <c r="R500" s="496" t="s">
        <v>47</v>
      </c>
      <c r="S500" s="73">
        <v>0</v>
      </c>
      <c r="T500" s="67">
        <v>0</v>
      </c>
      <c r="U500" s="67">
        <v>0</v>
      </c>
      <c r="V500" s="67">
        <v>0</v>
      </c>
      <c r="W500" s="214">
        <v>0</v>
      </c>
      <c r="X500" s="73">
        <v>0</v>
      </c>
      <c r="Y500" s="67">
        <v>0</v>
      </c>
      <c r="Z500" s="214">
        <v>0</v>
      </c>
      <c r="AA500" s="73">
        <v>0</v>
      </c>
      <c r="AB500" s="214">
        <v>0</v>
      </c>
      <c r="AC500" s="214" t="s">
        <v>48</v>
      </c>
    </row>
    <row r="501" spans="1:29" s="141" customFormat="1" ht="30" customHeight="1" x14ac:dyDescent="0.25">
      <c r="A501" s="69" t="s">
        <v>56</v>
      </c>
      <c r="B501" s="69" t="s">
        <v>42</v>
      </c>
      <c r="C501" s="69" t="s">
        <v>670</v>
      </c>
      <c r="D501" s="67" t="s">
        <v>872</v>
      </c>
      <c r="E501" s="67" t="s">
        <v>826</v>
      </c>
      <c r="F501" s="67" t="s">
        <v>877</v>
      </c>
      <c r="G501" s="67" t="s">
        <v>773</v>
      </c>
      <c r="H501" s="220" t="s">
        <v>46</v>
      </c>
      <c r="I501" s="34">
        <v>0</v>
      </c>
      <c r="J501" s="518">
        <v>0</v>
      </c>
      <c r="K501" s="518">
        <v>0</v>
      </c>
      <c r="L501" s="518">
        <v>0</v>
      </c>
      <c r="M501" s="518" t="str">
        <v>Other</v>
      </c>
      <c r="N501" s="519" t="str">
        <v>Other</v>
      </c>
      <c r="O501" s="22">
        <v>0</v>
      </c>
      <c r="P501" s="145">
        <v>0</v>
      </c>
      <c r="Q501" s="145" t="s">
        <v>49</v>
      </c>
      <c r="R501" s="496" t="s">
        <v>47</v>
      </c>
      <c r="S501" s="73">
        <v>0</v>
      </c>
      <c r="T501" s="67">
        <v>0</v>
      </c>
      <c r="U501" s="67">
        <v>0</v>
      </c>
      <c r="V501" s="67">
        <v>0</v>
      </c>
      <c r="W501" s="214">
        <v>0</v>
      </c>
      <c r="X501" s="73">
        <v>0</v>
      </c>
      <c r="Y501" s="67">
        <v>0</v>
      </c>
      <c r="Z501" s="214">
        <v>0</v>
      </c>
      <c r="AA501" s="73">
        <v>0</v>
      </c>
      <c r="AB501" s="214">
        <v>0</v>
      </c>
      <c r="AC501" s="214" t="s">
        <v>48</v>
      </c>
    </row>
    <row r="502" spans="1:29" s="141" customFormat="1" ht="30" customHeight="1" x14ac:dyDescent="0.25">
      <c r="A502" s="69" t="s">
        <v>56</v>
      </c>
      <c r="B502" s="69" t="s">
        <v>42</v>
      </c>
      <c r="C502" s="69" t="s">
        <v>670</v>
      </c>
      <c r="D502" s="67" t="s">
        <v>872</v>
      </c>
      <c r="E502" s="67" t="s">
        <v>826</v>
      </c>
      <c r="F502" s="67" t="s">
        <v>878</v>
      </c>
      <c r="G502" s="67" t="s">
        <v>879</v>
      </c>
      <c r="H502" s="220" t="s">
        <v>46</v>
      </c>
      <c r="I502" s="34">
        <v>0</v>
      </c>
      <c r="J502" s="518">
        <v>0</v>
      </c>
      <c r="K502" s="518">
        <v>0</v>
      </c>
      <c r="L502" s="518">
        <v>0</v>
      </c>
      <c r="M502" s="518" t="str">
        <v>Other</v>
      </c>
      <c r="N502" s="519" t="str">
        <v>Other</v>
      </c>
      <c r="O502" s="22">
        <v>0</v>
      </c>
      <c r="P502" s="145">
        <v>0</v>
      </c>
      <c r="Q502" s="145" t="s">
        <v>49</v>
      </c>
      <c r="R502" s="496" t="s">
        <v>47</v>
      </c>
      <c r="S502" s="73">
        <v>0</v>
      </c>
      <c r="T502" s="67">
        <v>0</v>
      </c>
      <c r="U502" s="67">
        <v>0</v>
      </c>
      <c r="V502" s="67">
        <v>0</v>
      </c>
      <c r="W502" s="214">
        <v>0</v>
      </c>
      <c r="X502" s="73">
        <v>0</v>
      </c>
      <c r="Y502" s="67">
        <v>0</v>
      </c>
      <c r="Z502" s="214">
        <v>0</v>
      </c>
      <c r="AA502" s="73">
        <v>0</v>
      </c>
      <c r="AB502" s="214">
        <v>0</v>
      </c>
      <c r="AC502" s="214" t="s">
        <v>48</v>
      </c>
    </row>
    <row r="503" spans="1:29" s="141" customFormat="1" ht="30" customHeight="1" x14ac:dyDescent="0.25">
      <c r="A503" s="69" t="s">
        <v>56</v>
      </c>
      <c r="B503" s="69" t="s">
        <v>42</v>
      </c>
      <c r="C503" s="69" t="s">
        <v>670</v>
      </c>
      <c r="D503" s="67" t="s">
        <v>872</v>
      </c>
      <c r="E503" s="67" t="s">
        <v>826</v>
      </c>
      <c r="F503" s="67" t="s">
        <v>880</v>
      </c>
      <c r="G503" s="67" t="s">
        <v>826</v>
      </c>
      <c r="H503" s="220" t="s">
        <v>46</v>
      </c>
      <c r="I503" s="34">
        <v>0</v>
      </c>
      <c r="J503" s="518">
        <v>0</v>
      </c>
      <c r="K503" s="518">
        <v>0</v>
      </c>
      <c r="L503" s="518">
        <v>0</v>
      </c>
      <c r="M503" s="518" t="str">
        <v>Other</v>
      </c>
      <c r="N503" s="519" t="str">
        <v>Other</v>
      </c>
      <c r="O503" s="22">
        <v>0</v>
      </c>
      <c r="P503" s="145">
        <v>0</v>
      </c>
      <c r="Q503" s="145" t="s">
        <v>49</v>
      </c>
      <c r="R503" s="496" t="s">
        <v>47</v>
      </c>
      <c r="S503" s="73">
        <v>0</v>
      </c>
      <c r="T503" s="67">
        <v>0</v>
      </c>
      <c r="U503" s="67">
        <v>0</v>
      </c>
      <c r="V503" s="67">
        <v>0</v>
      </c>
      <c r="W503" s="214">
        <v>0</v>
      </c>
      <c r="X503" s="73">
        <v>0</v>
      </c>
      <c r="Y503" s="67">
        <v>0</v>
      </c>
      <c r="Z503" s="214">
        <v>0</v>
      </c>
      <c r="AA503" s="73">
        <v>0</v>
      </c>
      <c r="AB503" s="214">
        <v>0</v>
      </c>
      <c r="AC503" s="214" t="s">
        <v>48</v>
      </c>
    </row>
    <row r="504" spans="1:29" s="141" customFormat="1" ht="30" customHeight="1" x14ac:dyDescent="0.25">
      <c r="A504" s="69" t="s">
        <v>56</v>
      </c>
      <c r="B504" s="69" t="s">
        <v>42</v>
      </c>
      <c r="C504" s="69" t="s">
        <v>670</v>
      </c>
      <c r="D504" s="67" t="s">
        <v>881</v>
      </c>
      <c r="E504" s="67" t="s">
        <v>798</v>
      </c>
      <c r="F504" s="67" t="s">
        <v>882</v>
      </c>
      <c r="G504" s="67" t="s">
        <v>883</v>
      </c>
      <c r="H504" s="220" t="s">
        <v>46</v>
      </c>
      <c r="I504" s="34">
        <v>0</v>
      </c>
      <c r="J504" s="518">
        <v>0</v>
      </c>
      <c r="K504" s="518">
        <v>0</v>
      </c>
      <c r="L504" s="518">
        <v>0</v>
      </c>
      <c r="M504" s="518" t="str">
        <v>Other</v>
      </c>
      <c r="N504" s="519" t="str">
        <v>Other</v>
      </c>
      <c r="O504" s="22">
        <v>0</v>
      </c>
      <c r="P504" s="145">
        <v>0</v>
      </c>
      <c r="Q504" s="145" t="s">
        <v>49</v>
      </c>
      <c r="R504" s="496" t="s">
        <v>47</v>
      </c>
      <c r="S504" s="73">
        <v>0</v>
      </c>
      <c r="T504" s="67">
        <v>0</v>
      </c>
      <c r="U504" s="67">
        <v>0</v>
      </c>
      <c r="V504" s="67">
        <v>0</v>
      </c>
      <c r="W504" s="214">
        <v>0</v>
      </c>
      <c r="X504" s="73">
        <v>0</v>
      </c>
      <c r="Y504" s="67">
        <v>0</v>
      </c>
      <c r="Z504" s="214">
        <v>0</v>
      </c>
      <c r="AA504" s="73">
        <v>0</v>
      </c>
      <c r="AB504" s="214">
        <v>0</v>
      </c>
      <c r="AC504" s="214" t="s">
        <v>48</v>
      </c>
    </row>
    <row r="505" spans="1:29" s="141" customFormat="1" ht="30" customHeight="1" x14ac:dyDescent="0.25">
      <c r="A505" s="69" t="s">
        <v>56</v>
      </c>
      <c r="B505" s="69" t="s">
        <v>42</v>
      </c>
      <c r="C505" s="69" t="s">
        <v>670</v>
      </c>
      <c r="D505" s="67" t="s">
        <v>881</v>
      </c>
      <c r="E505" s="67" t="s">
        <v>798</v>
      </c>
      <c r="F505" s="67" t="s">
        <v>884</v>
      </c>
      <c r="G505" s="67" t="s">
        <v>885</v>
      </c>
      <c r="H505" s="220" t="s">
        <v>46</v>
      </c>
      <c r="I505" s="34">
        <v>0</v>
      </c>
      <c r="J505" s="518">
        <v>0</v>
      </c>
      <c r="K505" s="518">
        <v>0</v>
      </c>
      <c r="L505" s="518">
        <v>0</v>
      </c>
      <c r="M505" s="518" t="str">
        <v>Other</v>
      </c>
      <c r="N505" s="519" t="str">
        <v>Other</v>
      </c>
      <c r="O505" s="22">
        <v>0</v>
      </c>
      <c r="P505" s="145">
        <v>0</v>
      </c>
      <c r="Q505" s="145" t="s">
        <v>49</v>
      </c>
      <c r="R505" s="496" t="s">
        <v>47</v>
      </c>
      <c r="S505" s="73">
        <v>0</v>
      </c>
      <c r="T505" s="67">
        <v>0</v>
      </c>
      <c r="U505" s="67">
        <v>0</v>
      </c>
      <c r="V505" s="67">
        <v>0</v>
      </c>
      <c r="W505" s="214">
        <v>0</v>
      </c>
      <c r="X505" s="73">
        <v>0</v>
      </c>
      <c r="Y505" s="67">
        <v>0</v>
      </c>
      <c r="Z505" s="214">
        <v>0</v>
      </c>
      <c r="AA505" s="73">
        <v>0</v>
      </c>
      <c r="AB505" s="214">
        <v>0</v>
      </c>
      <c r="AC505" s="214" t="s">
        <v>48</v>
      </c>
    </row>
    <row r="506" spans="1:29" s="141" customFormat="1" ht="30" customHeight="1" x14ac:dyDescent="0.25">
      <c r="A506" s="69" t="s">
        <v>56</v>
      </c>
      <c r="B506" s="69" t="s">
        <v>42</v>
      </c>
      <c r="C506" s="69" t="s">
        <v>670</v>
      </c>
      <c r="D506" s="67" t="s">
        <v>881</v>
      </c>
      <c r="E506" s="67" t="s">
        <v>798</v>
      </c>
      <c r="F506" s="67" t="s">
        <v>886</v>
      </c>
      <c r="G506" s="67" t="s">
        <v>885</v>
      </c>
      <c r="H506" s="220" t="s">
        <v>46</v>
      </c>
      <c r="I506" s="34">
        <v>0</v>
      </c>
      <c r="J506" s="518">
        <v>0</v>
      </c>
      <c r="K506" s="518">
        <v>0</v>
      </c>
      <c r="L506" s="518">
        <v>0</v>
      </c>
      <c r="M506" s="518" t="str">
        <v>Other</v>
      </c>
      <c r="N506" s="519" t="str">
        <v>Other</v>
      </c>
      <c r="O506" s="22">
        <v>0</v>
      </c>
      <c r="P506" s="145">
        <v>0</v>
      </c>
      <c r="Q506" s="145" t="s">
        <v>49</v>
      </c>
      <c r="R506" s="496" t="s">
        <v>47</v>
      </c>
      <c r="S506" s="73">
        <v>0</v>
      </c>
      <c r="T506" s="67">
        <v>0</v>
      </c>
      <c r="U506" s="67">
        <v>0</v>
      </c>
      <c r="V506" s="67">
        <v>0</v>
      </c>
      <c r="W506" s="214">
        <v>0</v>
      </c>
      <c r="X506" s="73">
        <v>0</v>
      </c>
      <c r="Y506" s="67">
        <v>0</v>
      </c>
      <c r="Z506" s="214">
        <v>0</v>
      </c>
      <c r="AA506" s="73">
        <v>0</v>
      </c>
      <c r="AB506" s="214">
        <v>0</v>
      </c>
      <c r="AC506" s="214" t="s">
        <v>48</v>
      </c>
    </row>
    <row r="507" spans="1:29" s="141" customFormat="1" ht="30" customHeight="1" x14ac:dyDescent="0.25">
      <c r="A507" s="69" t="s">
        <v>56</v>
      </c>
      <c r="B507" s="69" t="s">
        <v>42</v>
      </c>
      <c r="C507" s="69" t="s">
        <v>670</v>
      </c>
      <c r="D507" s="67" t="s">
        <v>881</v>
      </c>
      <c r="E507" s="67" t="s">
        <v>798</v>
      </c>
      <c r="F507" s="67" t="s">
        <v>887</v>
      </c>
      <c r="G507" s="67" t="s">
        <v>888</v>
      </c>
      <c r="H507" s="220" t="s">
        <v>46</v>
      </c>
      <c r="I507" s="34">
        <v>0</v>
      </c>
      <c r="J507" s="518">
        <v>0</v>
      </c>
      <c r="K507" s="518">
        <v>0</v>
      </c>
      <c r="L507" s="518">
        <v>0</v>
      </c>
      <c r="M507" s="518" t="str">
        <v>Other</v>
      </c>
      <c r="N507" s="519" t="str">
        <v>Other</v>
      </c>
      <c r="O507" s="22">
        <v>0</v>
      </c>
      <c r="P507" s="145">
        <v>0</v>
      </c>
      <c r="Q507" s="145" t="s">
        <v>49</v>
      </c>
      <c r="R507" s="496" t="s">
        <v>47</v>
      </c>
      <c r="S507" s="73">
        <v>0</v>
      </c>
      <c r="T507" s="67">
        <v>0</v>
      </c>
      <c r="U507" s="67">
        <v>0</v>
      </c>
      <c r="V507" s="67">
        <v>0</v>
      </c>
      <c r="W507" s="214">
        <v>0</v>
      </c>
      <c r="X507" s="73">
        <v>0</v>
      </c>
      <c r="Y507" s="67">
        <v>0</v>
      </c>
      <c r="Z507" s="214">
        <v>0</v>
      </c>
      <c r="AA507" s="73">
        <v>0</v>
      </c>
      <c r="AB507" s="214">
        <v>0</v>
      </c>
      <c r="AC507" s="214" t="s">
        <v>48</v>
      </c>
    </row>
    <row r="508" spans="1:29" s="141" customFormat="1" ht="30" customHeight="1" x14ac:dyDescent="0.25">
      <c r="A508" s="69" t="s">
        <v>56</v>
      </c>
      <c r="B508" s="69" t="s">
        <v>42</v>
      </c>
      <c r="C508" s="69" t="s">
        <v>670</v>
      </c>
      <c r="D508" s="67" t="s">
        <v>881</v>
      </c>
      <c r="E508" s="67" t="s">
        <v>798</v>
      </c>
      <c r="F508" s="67" t="s">
        <v>889</v>
      </c>
      <c r="G508" s="67" t="s">
        <v>883</v>
      </c>
      <c r="H508" s="220" t="s">
        <v>46</v>
      </c>
      <c r="I508" s="34">
        <v>0</v>
      </c>
      <c r="J508" s="518">
        <v>0</v>
      </c>
      <c r="K508" s="518">
        <v>0</v>
      </c>
      <c r="L508" s="518">
        <v>0</v>
      </c>
      <c r="M508" s="518" t="str">
        <v>Other</v>
      </c>
      <c r="N508" s="519" t="str">
        <v>Other</v>
      </c>
      <c r="O508" s="22">
        <v>0</v>
      </c>
      <c r="P508" s="145">
        <v>0</v>
      </c>
      <c r="Q508" s="145" t="s">
        <v>49</v>
      </c>
      <c r="R508" s="496" t="s">
        <v>47</v>
      </c>
      <c r="S508" s="73">
        <v>0</v>
      </c>
      <c r="T508" s="67">
        <v>0</v>
      </c>
      <c r="U508" s="67">
        <v>0</v>
      </c>
      <c r="V508" s="67">
        <v>0</v>
      </c>
      <c r="W508" s="214">
        <v>0</v>
      </c>
      <c r="X508" s="73">
        <v>0</v>
      </c>
      <c r="Y508" s="67">
        <v>0</v>
      </c>
      <c r="Z508" s="214">
        <v>0</v>
      </c>
      <c r="AA508" s="73">
        <v>0</v>
      </c>
      <c r="AB508" s="214">
        <v>0</v>
      </c>
      <c r="AC508" s="214" t="s">
        <v>48</v>
      </c>
    </row>
    <row r="509" spans="1:29" s="141" customFormat="1" ht="30" customHeight="1" x14ac:dyDescent="0.25">
      <c r="A509" s="69" t="s">
        <v>56</v>
      </c>
      <c r="B509" s="69" t="s">
        <v>42</v>
      </c>
      <c r="C509" s="69" t="s">
        <v>670</v>
      </c>
      <c r="D509" s="67" t="s">
        <v>890</v>
      </c>
      <c r="E509" s="67" t="s">
        <v>891</v>
      </c>
      <c r="F509" s="67" t="s">
        <v>892</v>
      </c>
      <c r="G509" s="67" t="s">
        <v>893</v>
      </c>
      <c r="H509" s="220" t="s">
        <v>46</v>
      </c>
      <c r="I509" s="34">
        <v>0</v>
      </c>
      <c r="J509" s="518">
        <v>0</v>
      </c>
      <c r="K509" s="518">
        <v>0</v>
      </c>
      <c r="L509" s="518">
        <v>0</v>
      </c>
      <c r="M509" s="518" t="str">
        <v>Other</v>
      </c>
      <c r="N509" s="519" t="str">
        <v>Other</v>
      </c>
      <c r="O509" s="22">
        <v>0</v>
      </c>
      <c r="P509" s="145">
        <v>0</v>
      </c>
      <c r="Q509" s="145" t="s">
        <v>49</v>
      </c>
      <c r="R509" s="496" t="s">
        <v>47</v>
      </c>
      <c r="S509" s="73">
        <v>0</v>
      </c>
      <c r="T509" s="67">
        <v>0</v>
      </c>
      <c r="U509" s="67">
        <v>0</v>
      </c>
      <c r="V509" s="67">
        <v>0</v>
      </c>
      <c r="W509" s="214">
        <v>0</v>
      </c>
      <c r="X509" s="73">
        <v>0</v>
      </c>
      <c r="Y509" s="67">
        <v>0</v>
      </c>
      <c r="Z509" s="214">
        <v>0</v>
      </c>
      <c r="AA509" s="73">
        <v>0</v>
      </c>
      <c r="AB509" s="214">
        <v>0</v>
      </c>
      <c r="AC509" s="214" t="s">
        <v>48</v>
      </c>
    </row>
    <row r="510" spans="1:29" s="141" customFormat="1" ht="30" customHeight="1" x14ac:dyDescent="0.25">
      <c r="A510" s="69" t="s">
        <v>56</v>
      </c>
      <c r="B510" s="69" t="s">
        <v>42</v>
      </c>
      <c r="C510" s="69" t="s">
        <v>670</v>
      </c>
      <c r="D510" s="67" t="s">
        <v>890</v>
      </c>
      <c r="E510" s="67" t="s">
        <v>891</v>
      </c>
      <c r="F510" s="67" t="s">
        <v>894</v>
      </c>
      <c r="G510" s="67" t="s">
        <v>895</v>
      </c>
      <c r="H510" s="220" t="s">
        <v>46</v>
      </c>
      <c r="I510" s="34">
        <v>0</v>
      </c>
      <c r="J510" s="518">
        <v>0</v>
      </c>
      <c r="K510" s="518">
        <v>0</v>
      </c>
      <c r="L510" s="518">
        <v>0</v>
      </c>
      <c r="M510" s="518" t="str">
        <v>Other</v>
      </c>
      <c r="N510" s="519" t="str">
        <v>Other</v>
      </c>
      <c r="O510" s="22">
        <v>0</v>
      </c>
      <c r="P510" s="145">
        <v>0</v>
      </c>
      <c r="Q510" s="145" t="s">
        <v>49</v>
      </c>
      <c r="R510" s="496" t="s">
        <v>47</v>
      </c>
      <c r="S510" s="73">
        <v>0</v>
      </c>
      <c r="T510" s="67">
        <v>0</v>
      </c>
      <c r="U510" s="67">
        <v>0</v>
      </c>
      <c r="V510" s="67">
        <v>0</v>
      </c>
      <c r="W510" s="214">
        <v>0</v>
      </c>
      <c r="X510" s="73">
        <v>0</v>
      </c>
      <c r="Y510" s="67">
        <v>0</v>
      </c>
      <c r="Z510" s="214">
        <v>0</v>
      </c>
      <c r="AA510" s="73">
        <v>0</v>
      </c>
      <c r="AB510" s="214">
        <v>0</v>
      </c>
      <c r="AC510" s="214" t="s">
        <v>48</v>
      </c>
    </row>
    <row r="511" spans="1:29" s="141" customFormat="1" ht="30" customHeight="1" x14ac:dyDescent="0.25">
      <c r="A511" s="69" t="s">
        <v>56</v>
      </c>
      <c r="B511" s="69" t="s">
        <v>42</v>
      </c>
      <c r="C511" s="69" t="s">
        <v>670</v>
      </c>
      <c r="D511" s="67" t="s">
        <v>890</v>
      </c>
      <c r="E511" s="67" t="s">
        <v>891</v>
      </c>
      <c r="F511" s="67" t="s">
        <v>896</v>
      </c>
      <c r="G511" s="67" t="s">
        <v>837</v>
      </c>
      <c r="H511" s="220" t="s">
        <v>46</v>
      </c>
      <c r="I511" s="34">
        <v>0</v>
      </c>
      <c r="J511" s="518">
        <v>0</v>
      </c>
      <c r="K511" s="518">
        <v>0</v>
      </c>
      <c r="L511" s="518">
        <v>0</v>
      </c>
      <c r="M511" s="518" t="str">
        <v>Other</v>
      </c>
      <c r="N511" s="519" t="str">
        <v>Other</v>
      </c>
      <c r="O511" s="22">
        <v>0</v>
      </c>
      <c r="P511" s="145">
        <v>0</v>
      </c>
      <c r="Q511" s="145" t="s">
        <v>49</v>
      </c>
      <c r="R511" s="496" t="s">
        <v>47</v>
      </c>
      <c r="S511" s="73">
        <v>0</v>
      </c>
      <c r="T511" s="67">
        <v>0</v>
      </c>
      <c r="U511" s="67">
        <v>0</v>
      </c>
      <c r="V511" s="67">
        <v>0</v>
      </c>
      <c r="W511" s="214">
        <v>0</v>
      </c>
      <c r="X511" s="73">
        <v>0</v>
      </c>
      <c r="Y511" s="67">
        <v>0</v>
      </c>
      <c r="Z511" s="214">
        <v>0</v>
      </c>
      <c r="AA511" s="73">
        <v>0</v>
      </c>
      <c r="AB511" s="214">
        <v>0</v>
      </c>
      <c r="AC511" s="214" t="s">
        <v>48</v>
      </c>
    </row>
    <row r="512" spans="1:29" s="141" customFormat="1" ht="30" customHeight="1" x14ac:dyDescent="0.25">
      <c r="A512" s="69" t="s">
        <v>56</v>
      </c>
      <c r="B512" s="69" t="s">
        <v>42</v>
      </c>
      <c r="C512" s="69" t="s">
        <v>670</v>
      </c>
      <c r="D512" s="67" t="s">
        <v>890</v>
      </c>
      <c r="E512" s="67" t="s">
        <v>891</v>
      </c>
      <c r="F512" s="67" t="s">
        <v>897</v>
      </c>
      <c r="G512" s="67" t="s">
        <v>837</v>
      </c>
      <c r="H512" s="220" t="s">
        <v>46</v>
      </c>
      <c r="I512" s="34">
        <v>0</v>
      </c>
      <c r="J512" s="518">
        <v>0</v>
      </c>
      <c r="K512" s="518">
        <v>0</v>
      </c>
      <c r="L512" s="518">
        <v>0</v>
      </c>
      <c r="M512" s="518" t="str">
        <v>Other</v>
      </c>
      <c r="N512" s="519" t="str">
        <v>Other</v>
      </c>
      <c r="O512" s="22">
        <v>0</v>
      </c>
      <c r="P512" s="145">
        <v>0</v>
      </c>
      <c r="Q512" s="145" t="s">
        <v>49</v>
      </c>
      <c r="R512" s="496" t="s">
        <v>47</v>
      </c>
      <c r="S512" s="73">
        <v>0</v>
      </c>
      <c r="T512" s="67">
        <v>0</v>
      </c>
      <c r="U512" s="67">
        <v>0</v>
      </c>
      <c r="V512" s="67">
        <v>0</v>
      </c>
      <c r="W512" s="214">
        <v>0</v>
      </c>
      <c r="X512" s="73">
        <v>0</v>
      </c>
      <c r="Y512" s="67">
        <v>0</v>
      </c>
      <c r="Z512" s="214">
        <v>0</v>
      </c>
      <c r="AA512" s="73">
        <v>0</v>
      </c>
      <c r="AB512" s="214">
        <v>0</v>
      </c>
      <c r="AC512" s="214" t="s">
        <v>48</v>
      </c>
    </row>
    <row r="513" spans="1:29" s="141" customFormat="1" ht="30" customHeight="1" x14ac:dyDescent="0.25">
      <c r="A513" s="69" t="s">
        <v>56</v>
      </c>
      <c r="B513" s="69" t="s">
        <v>42</v>
      </c>
      <c r="C513" s="69" t="s">
        <v>670</v>
      </c>
      <c r="D513" s="67" t="s">
        <v>890</v>
      </c>
      <c r="E513" s="67" t="s">
        <v>891</v>
      </c>
      <c r="F513" s="67" t="s">
        <v>898</v>
      </c>
      <c r="G513" s="67" t="s">
        <v>883</v>
      </c>
      <c r="H513" s="220" t="s">
        <v>46</v>
      </c>
      <c r="I513" s="34">
        <v>0</v>
      </c>
      <c r="J513" s="518">
        <v>0</v>
      </c>
      <c r="K513" s="518">
        <v>0</v>
      </c>
      <c r="L513" s="518">
        <v>0</v>
      </c>
      <c r="M513" s="518" t="str">
        <v>Other</v>
      </c>
      <c r="N513" s="519" t="str">
        <v>Other</v>
      </c>
      <c r="O513" s="22">
        <v>0</v>
      </c>
      <c r="P513" s="145">
        <v>0</v>
      </c>
      <c r="Q513" s="145" t="s">
        <v>49</v>
      </c>
      <c r="R513" s="496" t="s">
        <v>47</v>
      </c>
      <c r="S513" s="73">
        <v>0</v>
      </c>
      <c r="T513" s="67">
        <v>0</v>
      </c>
      <c r="U513" s="67">
        <v>0</v>
      </c>
      <c r="V513" s="67">
        <v>0</v>
      </c>
      <c r="W513" s="214">
        <v>0</v>
      </c>
      <c r="X513" s="73">
        <v>0</v>
      </c>
      <c r="Y513" s="67">
        <v>0</v>
      </c>
      <c r="Z513" s="214">
        <v>0</v>
      </c>
      <c r="AA513" s="73">
        <v>0</v>
      </c>
      <c r="AB513" s="214">
        <v>0</v>
      </c>
      <c r="AC513" s="214" t="s">
        <v>48</v>
      </c>
    </row>
    <row r="514" spans="1:29" s="141" customFormat="1" ht="30" customHeight="1" x14ac:dyDescent="0.25">
      <c r="A514" s="69" t="s">
        <v>56</v>
      </c>
      <c r="B514" s="69" t="s">
        <v>42</v>
      </c>
      <c r="C514" s="69" t="s">
        <v>670</v>
      </c>
      <c r="D514" s="67" t="s">
        <v>899</v>
      </c>
      <c r="E514" s="67" t="s">
        <v>741</v>
      </c>
      <c r="F514" s="67" t="s">
        <v>900</v>
      </c>
      <c r="G514" s="67" t="s">
        <v>741</v>
      </c>
      <c r="H514" s="220" t="s">
        <v>46</v>
      </c>
      <c r="I514" s="34">
        <v>0</v>
      </c>
      <c r="J514" s="518">
        <v>0</v>
      </c>
      <c r="K514" s="518">
        <v>0</v>
      </c>
      <c r="L514" s="518">
        <v>0</v>
      </c>
      <c r="M514" s="518" t="str">
        <v>Other</v>
      </c>
      <c r="N514" s="519" t="str">
        <v>Other</v>
      </c>
      <c r="O514" s="22">
        <v>0</v>
      </c>
      <c r="P514" s="145">
        <v>0</v>
      </c>
      <c r="Q514" s="145" t="s">
        <v>49</v>
      </c>
      <c r="R514" s="496" t="s">
        <v>47</v>
      </c>
      <c r="S514" s="73">
        <v>0</v>
      </c>
      <c r="T514" s="67">
        <v>0</v>
      </c>
      <c r="U514" s="67">
        <v>0</v>
      </c>
      <c r="V514" s="67">
        <v>0</v>
      </c>
      <c r="W514" s="214">
        <v>0</v>
      </c>
      <c r="X514" s="73">
        <v>0</v>
      </c>
      <c r="Y514" s="67">
        <v>0</v>
      </c>
      <c r="Z514" s="214">
        <v>0</v>
      </c>
      <c r="AA514" s="73">
        <v>0</v>
      </c>
      <c r="AB514" s="214">
        <v>0</v>
      </c>
      <c r="AC514" s="214" t="s">
        <v>48</v>
      </c>
    </row>
    <row r="515" spans="1:29" s="141" customFormat="1" ht="30" customHeight="1" x14ac:dyDescent="0.25">
      <c r="A515" s="69" t="s">
        <v>56</v>
      </c>
      <c r="B515" s="69" t="s">
        <v>42</v>
      </c>
      <c r="C515" s="69" t="s">
        <v>670</v>
      </c>
      <c r="D515" s="67" t="s">
        <v>899</v>
      </c>
      <c r="E515" s="67" t="s">
        <v>741</v>
      </c>
      <c r="F515" s="67" t="s">
        <v>901</v>
      </c>
      <c r="G515" s="67" t="s">
        <v>902</v>
      </c>
      <c r="H515" s="220" t="s">
        <v>46</v>
      </c>
      <c r="I515" s="34">
        <v>0</v>
      </c>
      <c r="J515" s="518">
        <v>0</v>
      </c>
      <c r="K515" s="518">
        <v>0</v>
      </c>
      <c r="L515" s="518">
        <v>0</v>
      </c>
      <c r="M515" s="518" t="str">
        <v>Other</v>
      </c>
      <c r="N515" s="519" t="str">
        <v>Other</v>
      </c>
      <c r="O515" s="22">
        <v>0</v>
      </c>
      <c r="P515" s="145">
        <v>0</v>
      </c>
      <c r="Q515" s="145" t="s">
        <v>49</v>
      </c>
      <c r="R515" s="496" t="s">
        <v>47</v>
      </c>
      <c r="S515" s="73">
        <v>0</v>
      </c>
      <c r="T515" s="67">
        <v>0</v>
      </c>
      <c r="U515" s="67">
        <v>0</v>
      </c>
      <c r="V515" s="67">
        <v>0</v>
      </c>
      <c r="W515" s="214">
        <v>0</v>
      </c>
      <c r="X515" s="73">
        <v>0</v>
      </c>
      <c r="Y515" s="67">
        <v>0</v>
      </c>
      <c r="Z515" s="214">
        <v>0</v>
      </c>
      <c r="AA515" s="73">
        <v>0</v>
      </c>
      <c r="AB515" s="214">
        <v>0</v>
      </c>
      <c r="AC515" s="214" t="s">
        <v>48</v>
      </c>
    </row>
    <row r="516" spans="1:29" s="141" customFormat="1" ht="30" customHeight="1" x14ac:dyDescent="0.25">
      <c r="A516" s="69" t="s">
        <v>56</v>
      </c>
      <c r="B516" s="69" t="s">
        <v>42</v>
      </c>
      <c r="C516" s="69" t="s">
        <v>670</v>
      </c>
      <c r="D516" s="67" t="s">
        <v>899</v>
      </c>
      <c r="E516" s="67" t="s">
        <v>741</v>
      </c>
      <c r="F516" s="67" t="s">
        <v>903</v>
      </c>
      <c r="G516" s="67" t="s">
        <v>904</v>
      </c>
      <c r="H516" s="220" t="s">
        <v>46</v>
      </c>
      <c r="I516" s="34">
        <v>0</v>
      </c>
      <c r="J516" s="518">
        <v>0</v>
      </c>
      <c r="K516" s="518">
        <v>0</v>
      </c>
      <c r="L516" s="518">
        <v>0</v>
      </c>
      <c r="M516" s="518" t="str">
        <v>Other</v>
      </c>
      <c r="N516" s="519" t="str">
        <v>Other</v>
      </c>
      <c r="O516" s="22">
        <v>0</v>
      </c>
      <c r="P516" s="145">
        <v>0</v>
      </c>
      <c r="Q516" s="145" t="s">
        <v>49</v>
      </c>
      <c r="R516" s="496" t="s">
        <v>47</v>
      </c>
      <c r="S516" s="73">
        <v>0</v>
      </c>
      <c r="T516" s="67">
        <v>0</v>
      </c>
      <c r="U516" s="67">
        <v>0</v>
      </c>
      <c r="V516" s="67">
        <v>0</v>
      </c>
      <c r="W516" s="214">
        <v>0</v>
      </c>
      <c r="X516" s="73">
        <v>0</v>
      </c>
      <c r="Y516" s="67">
        <v>0</v>
      </c>
      <c r="Z516" s="214">
        <v>0</v>
      </c>
      <c r="AA516" s="73">
        <v>0</v>
      </c>
      <c r="AB516" s="214">
        <v>0</v>
      </c>
      <c r="AC516" s="214" t="s">
        <v>48</v>
      </c>
    </row>
    <row r="517" spans="1:29" s="141" customFormat="1" ht="30" customHeight="1" x14ac:dyDescent="0.25">
      <c r="A517" s="69" t="s">
        <v>56</v>
      </c>
      <c r="B517" s="69" t="s">
        <v>42</v>
      </c>
      <c r="C517" s="69" t="s">
        <v>670</v>
      </c>
      <c r="D517" s="67" t="s">
        <v>899</v>
      </c>
      <c r="E517" s="67" t="s">
        <v>741</v>
      </c>
      <c r="F517" s="67" t="s">
        <v>905</v>
      </c>
      <c r="G517" s="67" t="s">
        <v>741</v>
      </c>
      <c r="H517" s="220" t="s">
        <v>46</v>
      </c>
      <c r="I517" s="34">
        <v>0</v>
      </c>
      <c r="J517" s="518">
        <v>0</v>
      </c>
      <c r="K517" s="518">
        <v>0</v>
      </c>
      <c r="L517" s="518">
        <v>0</v>
      </c>
      <c r="M517" s="518" t="str">
        <v>Other</v>
      </c>
      <c r="N517" s="519" t="str">
        <v>Other</v>
      </c>
      <c r="O517" s="22">
        <v>0</v>
      </c>
      <c r="P517" s="145">
        <v>0</v>
      </c>
      <c r="Q517" s="145" t="s">
        <v>49</v>
      </c>
      <c r="R517" s="496" t="s">
        <v>47</v>
      </c>
      <c r="S517" s="73">
        <v>0</v>
      </c>
      <c r="T517" s="67">
        <v>0</v>
      </c>
      <c r="U517" s="67">
        <v>0</v>
      </c>
      <c r="V517" s="67">
        <v>0</v>
      </c>
      <c r="W517" s="214">
        <v>0</v>
      </c>
      <c r="X517" s="73">
        <v>0</v>
      </c>
      <c r="Y517" s="67">
        <v>0</v>
      </c>
      <c r="Z517" s="214">
        <v>0</v>
      </c>
      <c r="AA517" s="73">
        <v>0</v>
      </c>
      <c r="AB517" s="214">
        <v>0</v>
      </c>
      <c r="AC517" s="214" t="s">
        <v>48</v>
      </c>
    </row>
    <row r="518" spans="1:29" s="141" customFormat="1" ht="30" customHeight="1" x14ac:dyDescent="0.25">
      <c r="A518" s="69" t="s">
        <v>56</v>
      </c>
      <c r="B518" s="69" t="s">
        <v>42</v>
      </c>
      <c r="C518" s="69" t="s">
        <v>670</v>
      </c>
      <c r="D518" s="67" t="s">
        <v>899</v>
      </c>
      <c r="E518" s="67" t="s">
        <v>741</v>
      </c>
      <c r="F518" s="67" t="s">
        <v>906</v>
      </c>
      <c r="G518" s="67" t="s">
        <v>907</v>
      </c>
      <c r="H518" s="220" t="s">
        <v>46</v>
      </c>
      <c r="I518" s="34">
        <v>0</v>
      </c>
      <c r="J518" s="518">
        <v>0</v>
      </c>
      <c r="K518" s="518">
        <v>0</v>
      </c>
      <c r="L518" s="518">
        <v>0</v>
      </c>
      <c r="M518" s="518" t="str">
        <v>Other</v>
      </c>
      <c r="N518" s="519" t="str">
        <v>Other</v>
      </c>
      <c r="O518" s="22">
        <v>0</v>
      </c>
      <c r="P518" s="145">
        <v>0</v>
      </c>
      <c r="Q518" s="145" t="s">
        <v>49</v>
      </c>
      <c r="R518" s="496" t="s">
        <v>47</v>
      </c>
      <c r="S518" s="73">
        <v>0</v>
      </c>
      <c r="T518" s="67">
        <v>0</v>
      </c>
      <c r="U518" s="67">
        <v>0</v>
      </c>
      <c r="V518" s="67">
        <v>0</v>
      </c>
      <c r="W518" s="214">
        <v>0</v>
      </c>
      <c r="X518" s="73">
        <v>0</v>
      </c>
      <c r="Y518" s="67">
        <v>0</v>
      </c>
      <c r="Z518" s="214">
        <v>0</v>
      </c>
      <c r="AA518" s="73">
        <v>0</v>
      </c>
      <c r="AB518" s="214">
        <v>0</v>
      </c>
      <c r="AC518" s="214" t="s">
        <v>48</v>
      </c>
    </row>
    <row r="519" spans="1:29" s="141" customFormat="1" ht="30" customHeight="1" x14ac:dyDescent="0.25">
      <c r="A519" s="69" t="s">
        <v>56</v>
      </c>
      <c r="B519" s="69" t="s">
        <v>42</v>
      </c>
      <c r="C519" s="69" t="s">
        <v>670</v>
      </c>
      <c r="D519" s="67" t="s">
        <v>908</v>
      </c>
      <c r="E519" s="67" t="s">
        <v>719</v>
      </c>
      <c r="F519" s="67" t="s">
        <v>909</v>
      </c>
      <c r="G519" s="67" t="s">
        <v>719</v>
      </c>
      <c r="H519" s="220" t="s">
        <v>46</v>
      </c>
      <c r="I519" s="34">
        <v>0</v>
      </c>
      <c r="J519" s="518">
        <v>0</v>
      </c>
      <c r="K519" s="518">
        <v>0</v>
      </c>
      <c r="L519" s="518">
        <v>0</v>
      </c>
      <c r="M519" s="518" t="str">
        <v>Other</v>
      </c>
      <c r="N519" s="519" t="str">
        <v>Other</v>
      </c>
      <c r="O519" s="22">
        <v>0</v>
      </c>
      <c r="P519" s="145">
        <v>0</v>
      </c>
      <c r="Q519" s="145" t="s">
        <v>49</v>
      </c>
      <c r="R519" s="496" t="s">
        <v>47</v>
      </c>
      <c r="S519" s="73">
        <v>0</v>
      </c>
      <c r="T519" s="67">
        <v>0</v>
      </c>
      <c r="U519" s="67">
        <v>0</v>
      </c>
      <c r="V519" s="67">
        <v>0</v>
      </c>
      <c r="W519" s="214">
        <v>0</v>
      </c>
      <c r="X519" s="73">
        <v>0</v>
      </c>
      <c r="Y519" s="67">
        <v>0</v>
      </c>
      <c r="Z519" s="214">
        <v>0</v>
      </c>
      <c r="AA519" s="73">
        <v>0</v>
      </c>
      <c r="AB519" s="214">
        <v>0</v>
      </c>
      <c r="AC519" s="214" t="s">
        <v>48</v>
      </c>
    </row>
    <row r="520" spans="1:29" s="141" customFormat="1" ht="30" customHeight="1" x14ac:dyDescent="0.25">
      <c r="A520" s="69" t="s">
        <v>56</v>
      </c>
      <c r="B520" s="69" t="s">
        <v>42</v>
      </c>
      <c r="C520" s="69" t="s">
        <v>670</v>
      </c>
      <c r="D520" s="67" t="s">
        <v>908</v>
      </c>
      <c r="E520" s="67" t="s">
        <v>719</v>
      </c>
      <c r="F520" s="67" t="s">
        <v>910</v>
      </c>
      <c r="G520" s="67" t="s">
        <v>852</v>
      </c>
      <c r="H520" s="220" t="s">
        <v>46</v>
      </c>
      <c r="I520" s="34">
        <v>0</v>
      </c>
      <c r="J520" s="518">
        <v>0</v>
      </c>
      <c r="K520" s="518">
        <v>0</v>
      </c>
      <c r="L520" s="518">
        <v>0</v>
      </c>
      <c r="M520" s="518" t="str">
        <v>Other</v>
      </c>
      <c r="N520" s="519" t="str">
        <v>Other</v>
      </c>
      <c r="O520" s="22">
        <v>0</v>
      </c>
      <c r="P520" s="145">
        <v>0</v>
      </c>
      <c r="Q520" s="145" t="s">
        <v>49</v>
      </c>
      <c r="R520" s="496" t="s">
        <v>47</v>
      </c>
      <c r="S520" s="73">
        <v>0</v>
      </c>
      <c r="T520" s="67">
        <v>0</v>
      </c>
      <c r="U520" s="67">
        <v>0</v>
      </c>
      <c r="V520" s="67">
        <v>0</v>
      </c>
      <c r="W520" s="214">
        <v>0</v>
      </c>
      <c r="X520" s="73">
        <v>0</v>
      </c>
      <c r="Y520" s="67">
        <v>0</v>
      </c>
      <c r="Z520" s="214">
        <v>0</v>
      </c>
      <c r="AA520" s="73">
        <v>0</v>
      </c>
      <c r="AB520" s="214">
        <v>0</v>
      </c>
      <c r="AC520" s="214" t="s">
        <v>48</v>
      </c>
    </row>
    <row r="521" spans="1:29" s="141" customFormat="1" ht="30" customHeight="1" x14ac:dyDescent="0.25">
      <c r="A521" s="69" t="s">
        <v>56</v>
      </c>
      <c r="B521" s="69" t="s">
        <v>42</v>
      </c>
      <c r="C521" s="69" t="s">
        <v>670</v>
      </c>
      <c r="D521" s="67" t="s">
        <v>908</v>
      </c>
      <c r="E521" s="67" t="s">
        <v>719</v>
      </c>
      <c r="F521" s="67" t="s">
        <v>911</v>
      </c>
      <c r="G521" s="67" t="s">
        <v>852</v>
      </c>
      <c r="H521" s="220" t="s">
        <v>46</v>
      </c>
      <c r="I521" s="34">
        <v>0</v>
      </c>
      <c r="J521" s="518">
        <v>0</v>
      </c>
      <c r="K521" s="518">
        <v>0</v>
      </c>
      <c r="L521" s="518">
        <v>0</v>
      </c>
      <c r="M521" s="518" t="str">
        <v>Other</v>
      </c>
      <c r="N521" s="519" t="str">
        <v>Other</v>
      </c>
      <c r="O521" s="22">
        <v>0</v>
      </c>
      <c r="P521" s="145">
        <v>0</v>
      </c>
      <c r="Q521" s="145" t="s">
        <v>49</v>
      </c>
      <c r="R521" s="496" t="s">
        <v>47</v>
      </c>
      <c r="S521" s="73">
        <v>0</v>
      </c>
      <c r="T521" s="67">
        <v>0</v>
      </c>
      <c r="U521" s="67">
        <v>0</v>
      </c>
      <c r="V521" s="67">
        <v>0</v>
      </c>
      <c r="W521" s="214">
        <v>0</v>
      </c>
      <c r="X521" s="73">
        <v>0</v>
      </c>
      <c r="Y521" s="67">
        <v>0</v>
      </c>
      <c r="Z521" s="214">
        <v>0</v>
      </c>
      <c r="AA521" s="73">
        <v>0</v>
      </c>
      <c r="AB521" s="214">
        <v>0</v>
      </c>
      <c r="AC521" s="214" t="s">
        <v>48</v>
      </c>
    </row>
    <row r="522" spans="1:29" s="141" customFormat="1" ht="30" customHeight="1" x14ac:dyDescent="0.25">
      <c r="A522" s="69" t="s">
        <v>56</v>
      </c>
      <c r="B522" s="69" t="s">
        <v>42</v>
      </c>
      <c r="C522" s="69" t="s">
        <v>670</v>
      </c>
      <c r="D522" s="67" t="s">
        <v>908</v>
      </c>
      <c r="E522" s="67" t="s">
        <v>719</v>
      </c>
      <c r="F522" s="67" t="s">
        <v>912</v>
      </c>
      <c r="G522" s="67" t="s">
        <v>879</v>
      </c>
      <c r="H522" s="220" t="s">
        <v>46</v>
      </c>
      <c r="I522" s="34">
        <v>0</v>
      </c>
      <c r="J522" s="518">
        <v>0</v>
      </c>
      <c r="K522" s="518">
        <v>0</v>
      </c>
      <c r="L522" s="518">
        <v>0</v>
      </c>
      <c r="M522" s="518" t="str">
        <v>Other</v>
      </c>
      <c r="N522" s="519" t="str">
        <v>Other</v>
      </c>
      <c r="O522" s="22">
        <v>0</v>
      </c>
      <c r="P522" s="145">
        <v>0</v>
      </c>
      <c r="Q522" s="145" t="s">
        <v>49</v>
      </c>
      <c r="R522" s="496" t="s">
        <v>47</v>
      </c>
      <c r="S522" s="73">
        <v>0</v>
      </c>
      <c r="T522" s="67">
        <v>0</v>
      </c>
      <c r="U522" s="67">
        <v>0</v>
      </c>
      <c r="V522" s="67">
        <v>0</v>
      </c>
      <c r="W522" s="214">
        <v>0</v>
      </c>
      <c r="X522" s="73">
        <v>0</v>
      </c>
      <c r="Y522" s="67">
        <v>0</v>
      </c>
      <c r="Z522" s="214">
        <v>0</v>
      </c>
      <c r="AA522" s="73">
        <v>0</v>
      </c>
      <c r="AB522" s="214">
        <v>0</v>
      </c>
      <c r="AC522" s="214" t="s">
        <v>48</v>
      </c>
    </row>
    <row r="523" spans="1:29" s="141" customFormat="1" ht="30" customHeight="1" x14ac:dyDescent="0.25">
      <c r="A523" s="69" t="s">
        <v>56</v>
      </c>
      <c r="B523" s="69" t="s">
        <v>42</v>
      </c>
      <c r="C523" s="69" t="s">
        <v>670</v>
      </c>
      <c r="D523" s="67" t="s">
        <v>908</v>
      </c>
      <c r="E523" s="67" t="s">
        <v>719</v>
      </c>
      <c r="F523" s="67" t="s">
        <v>913</v>
      </c>
      <c r="G523" s="67" t="s">
        <v>914</v>
      </c>
      <c r="H523" s="220" t="s">
        <v>46</v>
      </c>
      <c r="I523" s="34">
        <v>0</v>
      </c>
      <c r="J523" s="518">
        <v>0</v>
      </c>
      <c r="K523" s="518">
        <v>0</v>
      </c>
      <c r="L523" s="518">
        <v>0</v>
      </c>
      <c r="M523" s="518" t="str">
        <v>Other</v>
      </c>
      <c r="N523" s="519" t="str">
        <v>Other</v>
      </c>
      <c r="O523" s="22">
        <v>0</v>
      </c>
      <c r="P523" s="145">
        <v>0</v>
      </c>
      <c r="Q523" s="145" t="s">
        <v>49</v>
      </c>
      <c r="R523" s="496" t="s">
        <v>47</v>
      </c>
      <c r="S523" s="73">
        <v>0</v>
      </c>
      <c r="T523" s="67">
        <v>0</v>
      </c>
      <c r="U523" s="67">
        <v>0</v>
      </c>
      <c r="V523" s="67">
        <v>0</v>
      </c>
      <c r="W523" s="214">
        <v>0</v>
      </c>
      <c r="X523" s="73">
        <v>0</v>
      </c>
      <c r="Y523" s="67">
        <v>0</v>
      </c>
      <c r="Z523" s="214">
        <v>0</v>
      </c>
      <c r="AA523" s="73">
        <v>0</v>
      </c>
      <c r="AB523" s="214">
        <v>0</v>
      </c>
      <c r="AC523" s="214" t="s">
        <v>48</v>
      </c>
    </row>
    <row r="524" spans="1:29" s="141" customFormat="1" ht="30" customHeight="1" x14ac:dyDescent="0.25">
      <c r="A524" s="69" t="s">
        <v>56</v>
      </c>
      <c r="B524" s="69" t="s">
        <v>42</v>
      </c>
      <c r="C524" s="69" t="s">
        <v>670</v>
      </c>
      <c r="D524" s="67" t="s">
        <v>908</v>
      </c>
      <c r="E524" s="67" t="s">
        <v>719</v>
      </c>
      <c r="F524" s="67" t="s">
        <v>915</v>
      </c>
      <c r="G524" s="67" t="s">
        <v>719</v>
      </c>
      <c r="H524" s="220" t="s">
        <v>46</v>
      </c>
      <c r="I524" s="34">
        <v>0</v>
      </c>
      <c r="J524" s="518">
        <v>0</v>
      </c>
      <c r="K524" s="518">
        <v>0</v>
      </c>
      <c r="L524" s="518">
        <v>0</v>
      </c>
      <c r="M524" s="518" t="str">
        <v>Other</v>
      </c>
      <c r="N524" s="519" t="str">
        <v>Other</v>
      </c>
      <c r="O524" s="22">
        <v>0</v>
      </c>
      <c r="P524" s="145">
        <v>0</v>
      </c>
      <c r="Q524" s="145" t="s">
        <v>49</v>
      </c>
      <c r="R524" s="496" t="s">
        <v>47</v>
      </c>
      <c r="S524" s="73">
        <v>0</v>
      </c>
      <c r="T524" s="67">
        <v>0</v>
      </c>
      <c r="U524" s="67">
        <v>0</v>
      </c>
      <c r="V524" s="67">
        <v>0</v>
      </c>
      <c r="W524" s="214">
        <v>0</v>
      </c>
      <c r="X524" s="73">
        <v>0</v>
      </c>
      <c r="Y524" s="67">
        <v>0</v>
      </c>
      <c r="Z524" s="214">
        <v>0</v>
      </c>
      <c r="AA524" s="73">
        <v>0</v>
      </c>
      <c r="AB524" s="214">
        <v>0</v>
      </c>
      <c r="AC524" s="214" t="s">
        <v>48</v>
      </c>
    </row>
    <row r="525" spans="1:29" s="141" customFormat="1" ht="30" customHeight="1" x14ac:dyDescent="0.25">
      <c r="A525" s="69" t="s">
        <v>56</v>
      </c>
      <c r="B525" s="69" t="s">
        <v>42</v>
      </c>
      <c r="C525" s="69" t="s">
        <v>670</v>
      </c>
      <c r="D525" s="67" t="s">
        <v>916</v>
      </c>
      <c r="E525" s="67" t="s">
        <v>747</v>
      </c>
      <c r="F525" s="67" t="s">
        <v>917</v>
      </c>
      <c r="G525" s="67" t="s">
        <v>918</v>
      </c>
      <c r="H525" s="220" t="s">
        <v>46</v>
      </c>
      <c r="I525" s="34">
        <v>0</v>
      </c>
      <c r="J525" s="518">
        <v>0</v>
      </c>
      <c r="K525" s="518">
        <v>0</v>
      </c>
      <c r="L525" s="518">
        <v>0</v>
      </c>
      <c r="M525" s="518" t="str">
        <v>Other</v>
      </c>
      <c r="N525" s="519" t="str">
        <v>Other</v>
      </c>
      <c r="O525" s="22">
        <v>0</v>
      </c>
      <c r="P525" s="145">
        <v>0</v>
      </c>
      <c r="Q525" s="145" t="s">
        <v>49</v>
      </c>
      <c r="R525" s="496" t="s">
        <v>47</v>
      </c>
      <c r="S525" s="73">
        <v>0</v>
      </c>
      <c r="T525" s="67">
        <v>0</v>
      </c>
      <c r="U525" s="67">
        <v>0</v>
      </c>
      <c r="V525" s="67">
        <v>0</v>
      </c>
      <c r="W525" s="214">
        <v>0</v>
      </c>
      <c r="X525" s="73">
        <v>0</v>
      </c>
      <c r="Y525" s="67">
        <v>0</v>
      </c>
      <c r="Z525" s="214">
        <v>0</v>
      </c>
      <c r="AA525" s="73">
        <v>0</v>
      </c>
      <c r="AB525" s="214">
        <v>0</v>
      </c>
      <c r="AC525" s="214" t="s">
        <v>48</v>
      </c>
    </row>
    <row r="526" spans="1:29" s="141" customFormat="1" ht="30" customHeight="1" x14ac:dyDescent="0.25">
      <c r="A526" s="69" t="s">
        <v>56</v>
      </c>
      <c r="B526" s="69" t="s">
        <v>42</v>
      </c>
      <c r="C526" s="69" t="s">
        <v>670</v>
      </c>
      <c r="D526" s="67" t="s">
        <v>916</v>
      </c>
      <c r="E526" s="67" t="s">
        <v>747</v>
      </c>
      <c r="F526" s="67" t="s">
        <v>919</v>
      </c>
      <c r="G526" s="67" t="s">
        <v>866</v>
      </c>
      <c r="H526" s="220" t="s">
        <v>46</v>
      </c>
      <c r="I526" s="34">
        <v>0</v>
      </c>
      <c r="J526" s="518">
        <v>0</v>
      </c>
      <c r="K526" s="518">
        <v>0</v>
      </c>
      <c r="L526" s="518">
        <v>0</v>
      </c>
      <c r="M526" s="518" t="str">
        <v>Other</v>
      </c>
      <c r="N526" s="519" t="str">
        <v>Other</v>
      </c>
      <c r="O526" s="22">
        <v>0</v>
      </c>
      <c r="P526" s="145">
        <v>0</v>
      </c>
      <c r="Q526" s="145" t="s">
        <v>49</v>
      </c>
      <c r="R526" s="496" t="s">
        <v>47</v>
      </c>
      <c r="S526" s="73">
        <v>0</v>
      </c>
      <c r="T526" s="67">
        <v>0</v>
      </c>
      <c r="U526" s="67">
        <v>0</v>
      </c>
      <c r="V526" s="67">
        <v>0</v>
      </c>
      <c r="W526" s="214">
        <v>0</v>
      </c>
      <c r="X526" s="73">
        <v>0</v>
      </c>
      <c r="Y526" s="67">
        <v>0</v>
      </c>
      <c r="Z526" s="214">
        <v>0</v>
      </c>
      <c r="AA526" s="73">
        <v>0</v>
      </c>
      <c r="AB526" s="214">
        <v>0</v>
      </c>
      <c r="AC526" s="214" t="s">
        <v>48</v>
      </c>
    </row>
    <row r="527" spans="1:29" s="141" customFormat="1" ht="30" customHeight="1" x14ac:dyDescent="0.25">
      <c r="A527" s="69" t="s">
        <v>56</v>
      </c>
      <c r="B527" s="69" t="s">
        <v>42</v>
      </c>
      <c r="C527" s="69" t="s">
        <v>670</v>
      </c>
      <c r="D527" s="67" t="s">
        <v>916</v>
      </c>
      <c r="E527" s="67" t="s">
        <v>747</v>
      </c>
      <c r="F527" s="67" t="s">
        <v>920</v>
      </c>
      <c r="G527" s="67" t="s">
        <v>747</v>
      </c>
      <c r="H527" s="220" t="s">
        <v>46</v>
      </c>
      <c r="I527" s="34">
        <v>0</v>
      </c>
      <c r="J527" s="518">
        <v>0</v>
      </c>
      <c r="K527" s="518">
        <v>0</v>
      </c>
      <c r="L527" s="518">
        <v>0</v>
      </c>
      <c r="M527" s="518" t="str">
        <v>Other</v>
      </c>
      <c r="N527" s="519" t="str">
        <v>Other</v>
      </c>
      <c r="O527" s="22">
        <v>0</v>
      </c>
      <c r="P527" s="145">
        <v>0</v>
      </c>
      <c r="Q527" s="145" t="s">
        <v>49</v>
      </c>
      <c r="R527" s="496" t="s">
        <v>47</v>
      </c>
      <c r="S527" s="73">
        <v>0</v>
      </c>
      <c r="T527" s="67">
        <v>0</v>
      </c>
      <c r="U527" s="67">
        <v>0</v>
      </c>
      <c r="V527" s="67">
        <v>0</v>
      </c>
      <c r="W527" s="214">
        <v>0</v>
      </c>
      <c r="X527" s="73">
        <v>0</v>
      </c>
      <c r="Y527" s="67">
        <v>0</v>
      </c>
      <c r="Z527" s="214">
        <v>0</v>
      </c>
      <c r="AA527" s="73">
        <v>0</v>
      </c>
      <c r="AB527" s="214">
        <v>0</v>
      </c>
      <c r="AC527" s="214" t="s">
        <v>48</v>
      </c>
    </row>
    <row r="528" spans="1:29" s="141" customFormat="1" ht="30" customHeight="1" x14ac:dyDescent="0.25">
      <c r="A528" s="69" t="s">
        <v>56</v>
      </c>
      <c r="B528" s="69" t="s">
        <v>42</v>
      </c>
      <c r="C528" s="69" t="s">
        <v>670</v>
      </c>
      <c r="D528" s="67" t="s">
        <v>916</v>
      </c>
      <c r="E528" s="67" t="s">
        <v>747</v>
      </c>
      <c r="F528" s="67" t="s">
        <v>921</v>
      </c>
      <c r="G528" s="67" t="s">
        <v>922</v>
      </c>
      <c r="H528" s="220" t="s">
        <v>46</v>
      </c>
      <c r="I528" s="34">
        <v>0</v>
      </c>
      <c r="J528" s="518">
        <v>0</v>
      </c>
      <c r="K528" s="518">
        <v>0</v>
      </c>
      <c r="L528" s="518">
        <v>0</v>
      </c>
      <c r="M528" s="518" t="str">
        <v>Other</v>
      </c>
      <c r="N528" s="519" t="str">
        <v>Other</v>
      </c>
      <c r="O528" s="22">
        <v>0</v>
      </c>
      <c r="P528" s="145">
        <v>0</v>
      </c>
      <c r="Q528" s="145" t="s">
        <v>49</v>
      </c>
      <c r="R528" s="496" t="s">
        <v>47</v>
      </c>
      <c r="S528" s="73">
        <v>0</v>
      </c>
      <c r="T528" s="67">
        <v>0</v>
      </c>
      <c r="U528" s="67">
        <v>0</v>
      </c>
      <c r="V528" s="67">
        <v>0</v>
      </c>
      <c r="W528" s="214">
        <v>0</v>
      </c>
      <c r="X528" s="73">
        <v>0</v>
      </c>
      <c r="Y528" s="67">
        <v>0</v>
      </c>
      <c r="Z528" s="214">
        <v>0</v>
      </c>
      <c r="AA528" s="73">
        <v>0</v>
      </c>
      <c r="AB528" s="214">
        <v>0</v>
      </c>
      <c r="AC528" s="214" t="s">
        <v>48</v>
      </c>
    </row>
    <row r="529" spans="1:29" s="141" customFormat="1" ht="30" customHeight="1" x14ac:dyDescent="0.25">
      <c r="A529" s="69" t="s">
        <v>56</v>
      </c>
      <c r="B529" s="69" t="s">
        <v>42</v>
      </c>
      <c r="C529" s="69" t="s">
        <v>670</v>
      </c>
      <c r="D529" s="67" t="s">
        <v>923</v>
      </c>
      <c r="E529" s="67" t="s">
        <v>689</v>
      </c>
      <c r="F529" s="67" t="s">
        <v>924</v>
      </c>
      <c r="G529" s="67" t="s">
        <v>689</v>
      </c>
      <c r="H529" s="220" t="s">
        <v>46</v>
      </c>
      <c r="I529" s="34">
        <v>0</v>
      </c>
      <c r="J529" s="518">
        <v>0</v>
      </c>
      <c r="K529" s="518">
        <v>0</v>
      </c>
      <c r="L529" s="518">
        <v>0</v>
      </c>
      <c r="M529" s="518" t="str">
        <v>Other</v>
      </c>
      <c r="N529" s="519" t="str">
        <v>Other</v>
      </c>
      <c r="O529" s="22">
        <v>0</v>
      </c>
      <c r="P529" s="145">
        <v>0</v>
      </c>
      <c r="Q529" s="145" t="s">
        <v>49</v>
      </c>
      <c r="R529" s="496" t="s">
        <v>47</v>
      </c>
      <c r="S529" s="73">
        <v>0</v>
      </c>
      <c r="T529" s="67">
        <v>0</v>
      </c>
      <c r="U529" s="67">
        <v>0</v>
      </c>
      <c r="V529" s="67">
        <v>0</v>
      </c>
      <c r="W529" s="214">
        <v>0</v>
      </c>
      <c r="X529" s="73">
        <v>0</v>
      </c>
      <c r="Y529" s="67">
        <v>0</v>
      </c>
      <c r="Z529" s="214">
        <v>0</v>
      </c>
      <c r="AA529" s="73">
        <v>0</v>
      </c>
      <c r="AB529" s="214">
        <v>0</v>
      </c>
      <c r="AC529" s="214" t="s">
        <v>48</v>
      </c>
    </row>
    <row r="530" spans="1:29" s="141" customFormat="1" ht="30" customHeight="1" x14ac:dyDescent="0.25">
      <c r="A530" s="69" t="s">
        <v>56</v>
      </c>
      <c r="B530" s="69" t="s">
        <v>42</v>
      </c>
      <c r="C530" s="69" t="s">
        <v>670</v>
      </c>
      <c r="D530" s="67" t="s">
        <v>923</v>
      </c>
      <c r="E530" s="67" t="s">
        <v>689</v>
      </c>
      <c r="F530" s="67" t="s">
        <v>925</v>
      </c>
      <c r="G530" s="67" t="s">
        <v>692</v>
      </c>
      <c r="H530" s="220" t="s">
        <v>46</v>
      </c>
      <c r="I530" s="34">
        <v>0</v>
      </c>
      <c r="J530" s="518">
        <v>0</v>
      </c>
      <c r="K530" s="518">
        <v>0</v>
      </c>
      <c r="L530" s="518">
        <v>0</v>
      </c>
      <c r="M530" s="518" t="str">
        <v>Other</v>
      </c>
      <c r="N530" s="519" t="str">
        <v>Other</v>
      </c>
      <c r="O530" s="22">
        <v>0</v>
      </c>
      <c r="P530" s="145">
        <v>0</v>
      </c>
      <c r="Q530" s="145" t="s">
        <v>49</v>
      </c>
      <c r="R530" s="496" t="s">
        <v>47</v>
      </c>
      <c r="S530" s="73">
        <v>0</v>
      </c>
      <c r="T530" s="67">
        <v>0</v>
      </c>
      <c r="U530" s="67">
        <v>0</v>
      </c>
      <c r="V530" s="67">
        <v>0</v>
      </c>
      <c r="W530" s="214">
        <v>0</v>
      </c>
      <c r="X530" s="73">
        <v>0</v>
      </c>
      <c r="Y530" s="67">
        <v>0</v>
      </c>
      <c r="Z530" s="214">
        <v>0</v>
      </c>
      <c r="AA530" s="73">
        <v>0</v>
      </c>
      <c r="AB530" s="214">
        <v>0</v>
      </c>
      <c r="AC530" s="214" t="s">
        <v>48</v>
      </c>
    </row>
    <row r="531" spans="1:29" s="141" customFormat="1" ht="30" customHeight="1" x14ac:dyDescent="0.25">
      <c r="A531" s="69" t="s">
        <v>56</v>
      </c>
      <c r="B531" s="69" t="s">
        <v>57</v>
      </c>
      <c r="C531" s="69" t="s">
        <v>926</v>
      </c>
      <c r="D531" s="67" t="s">
        <v>927</v>
      </c>
      <c r="E531" s="67" t="s">
        <v>928</v>
      </c>
      <c r="F531" s="67" t="s">
        <v>929</v>
      </c>
      <c r="G531" s="67" t="s">
        <v>930</v>
      </c>
      <c r="H531" s="220" t="s">
        <v>46</v>
      </c>
      <c r="I531" s="34">
        <v>0</v>
      </c>
      <c r="J531" s="518">
        <v>0</v>
      </c>
      <c r="K531" s="518">
        <v>0</v>
      </c>
      <c r="L531" s="518">
        <v>0</v>
      </c>
      <c r="M531" s="518" t="str">
        <v>Other</v>
      </c>
      <c r="N531" s="519" t="str">
        <v>Other</v>
      </c>
      <c r="O531" s="22">
        <v>0</v>
      </c>
      <c r="P531" s="145">
        <v>0</v>
      </c>
      <c r="Q531" s="145" t="s">
        <v>49</v>
      </c>
      <c r="R531" s="496" t="s">
        <v>47</v>
      </c>
      <c r="S531" s="73">
        <v>0</v>
      </c>
      <c r="T531" s="67">
        <v>0</v>
      </c>
      <c r="U531" s="67">
        <v>0</v>
      </c>
      <c r="V531" s="67">
        <v>0</v>
      </c>
      <c r="W531" s="214">
        <v>0</v>
      </c>
      <c r="X531" s="73">
        <v>0</v>
      </c>
      <c r="Y531" s="67">
        <v>0</v>
      </c>
      <c r="Z531" s="214">
        <v>0</v>
      </c>
      <c r="AA531" s="73">
        <v>0</v>
      </c>
      <c r="AB531" s="214">
        <v>0</v>
      </c>
      <c r="AC531" s="214" t="s">
        <v>48</v>
      </c>
    </row>
    <row r="532" spans="1:29" s="141" customFormat="1" ht="30" customHeight="1" x14ac:dyDescent="0.25">
      <c r="A532" s="69" t="s">
        <v>56</v>
      </c>
      <c r="B532" s="69" t="s">
        <v>57</v>
      </c>
      <c r="C532" s="69" t="s">
        <v>926</v>
      </c>
      <c r="D532" s="67" t="s">
        <v>931</v>
      </c>
      <c r="E532" s="67" t="s">
        <v>932</v>
      </c>
      <c r="F532" s="67" t="s">
        <v>933</v>
      </c>
      <c r="G532" s="67" t="s">
        <v>934</v>
      </c>
      <c r="H532" s="220" t="s">
        <v>46</v>
      </c>
      <c r="I532" s="34">
        <v>0</v>
      </c>
      <c r="J532" s="518">
        <v>0</v>
      </c>
      <c r="K532" s="518">
        <v>0</v>
      </c>
      <c r="L532" s="518">
        <v>0</v>
      </c>
      <c r="M532" s="518" t="str">
        <v>Other</v>
      </c>
      <c r="N532" s="519" t="str">
        <v>Other</v>
      </c>
      <c r="O532" s="22">
        <v>0</v>
      </c>
      <c r="P532" s="145">
        <v>0</v>
      </c>
      <c r="Q532" s="145" t="s">
        <v>49</v>
      </c>
      <c r="R532" s="496" t="s">
        <v>47</v>
      </c>
      <c r="S532" s="73">
        <v>0</v>
      </c>
      <c r="T532" s="67">
        <v>0</v>
      </c>
      <c r="U532" s="67">
        <v>0</v>
      </c>
      <c r="V532" s="67">
        <v>0</v>
      </c>
      <c r="W532" s="214">
        <v>0</v>
      </c>
      <c r="X532" s="73">
        <v>0</v>
      </c>
      <c r="Y532" s="67">
        <v>0</v>
      </c>
      <c r="Z532" s="214">
        <v>0</v>
      </c>
      <c r="AA532" s="73">
        <v>0</v>
      </c>
      <c r="AB532" s="214">
        <v>0</v>
      </c>
      <c r="AC532" s="214" t="s">
        <v>48</v>
      </c>
    </row>
    <row r="533" spans="1:29" s="141" customFormat="1" ht="30" customHeight="1" x14ac:dyDescent="0.25">
      <c r="A533" s="69" t="s">
        <v>56</v>
      </c>
      <c r="B533" s="69" t="s">
        <v>57</v>
      </c>
      <c r="C533" s="69" t="s">
        <v>926</v>
      </c>
      <c r="D533" s="67" t="s">
        <v>935</v>
      </c>
      <c r="E533" s="67" t="s">
        <v>936</v>
      </c>
      <c r="F533" s="67" t="s">
        <v>937</v>
      </c>
      <c r="G533" s="67" t="s">
        <v>936</v>
      </c>
      <c r="H533" s="220" t="s">
        <v>46</v>
      </c>
      <c r="I533" s="34">
        <v>0</v>
      </c>
      <c r="J533" s="518">
        <v>0</v>
      </c>
      <c r="K533" s="518">
        <v>0</v>
      </c>
      <c r="L533" s="518">
        <v>0</v>
      </c>
      <c r="M533" s="518" t="str">
        <v>Other</v>
      </c>
      <c r="N533" s="519" t="str">
        <v>Other</v>
      </c>
      <c r="O533" s="22">
        <v>0</v>
      </c>
      <c r="P533" s="145">
        <v>0</v>
      </c>
      <c r="Q533" s="145" t="s">
        <v>49</v>
      </c>
      <c r="R533" s="496" t="s">
        <v>47</v>
      </c>
      <c r="S533" s="73">
        <v>0</v>
      </c>
      <c r="T533" s="67">
        <v>0</v>
      </c>
      <c r="U533" s="67">
        <v>0</v>
      </c>
      <c r="V533" s="67">
        <v>0</v>
      </c>
      <c r="W533" s="214">
        <v>0</v>
      </c>
      <c r="X533" s="73">
        <v>0</v>
      </c>
      <c r="Y533" s="67">
        <v>0</v>
      </c>
      <c r="Z533" s="214">
        <v>0</v>
      </c>
      <c r="AA533" s="73">
        <v>0</v>
      </c>
      <c r="AB533" s="214">
        <v>0</v>
      </c>
      <c r="AC533" s="214" t="s">
        <v>48</v>
      </c>
    </row>
    <row r="534" spans="1:29" s="141" customFormat="1" ht="30" customHeight="1" x14ac:dyDescent="0.25">
      <c r="A534" s="69" t="s">
        <v>56</v>
      </c>
      <c r="B534" s="69" t="s">
        <v>57</v>
      </c>
      <c r="C534" s="69" t="s">
        <v>926</v>
      </c>
      <c r="D534" s="67" t="s">
        <v>938</v>
      </c>
      <c r="E534" s="67" t="s">
        <v>939</v>
      </c>
      <c r="F534" s="67" t="s">
        <v>940</v>
      </c>
      <c r="G534" s="67" t="s">
        <v>939</v>
      </c>
      <c r="H534" s="220" t="s">
        <v>46</v>
      </c>
      <c r="I534" s="34">
        <v>0</v>
      </c>
      <c r="J534" s="518">
        <v>0</v>
      </c>
      <c r="K534" s="518">
        <v>0</v>
      </c>
      <c r="L534" s="518">
        <v>0</v>
      </c>
      <c r="M534" s="518" t="str">
        <v>Other</v>
      </c>
      <c r="N534" s="519" t="str">
        <v>Other</v>
      </c>
      <c r="O534" s="22">
        <v>0</v>
      </c>
      <c r="P534" s="145">
        <v>0</v>
      </c>
      <c r="Q534" s="145" t="s">
        <v>49</v>
      </c>
      <c r="R534" s="496" t="s">
        <v>47</v>
      </c>
      <c r="S534" s="73">
        <v>0</v>
      </c>
      <c r="T534" s="67">
        <v>0</v>
      </c>
      <c r="U534" s="67">
        <v>0</v>
      </c>
      <c r="V534" s="67">
        <v>0</v>
      </c>
      <c r="W534" s="214">
        <v>0</v>
      </c>
      <c r="X534" s="73">
        <v>0</v>
      </c>
      <c r="Y534" s="67">
        <v>0</v>
      </c>
      <c r="Z534" s="214">
        <v>0</v>
      </c>
      <c r="AA534" s="73">
        <v>0</v>
      </c>
      <c r="AB534" s="214">
        <v>0</v>
      </c>
      <c r="AC534" s="214" t="s">
        <v>48</v>
      </c>
    </row>
    <row r="535" spans="1:29" s="141" customFormat="1" ht="30" customHeight="1" x14ac:dyDescent="0.25">
      <c r="A535" s="69" t="s">
        <v>56</v>
      </c>
      <c r="B535" s="69" t="s">
        <v>57</v>
      </c>
      <c r="C535" s="69" t="s">
        <v>926</v>
      </c>
      <c r="D535" s="67" t="s">
        <v>938</v>
      </c>
      <c r="E535" s="67" t="s">
        <v>939</v>
      </c>
      <c r="F535" s="67" t="s">
        <v>941</v>
      </c>
      <c r="G535" s="67" t="s">
        <v>942</v>
      </c>
      <c r="H535" s="220" t="s">
        <v>46</v>
      </c>
      <c r="I535" s="34">
        <v>0</v>
      </c>
      <c r="J535" s="518">
        <v>0</v>
      </c>
      <c r="K535" s="518">
        <v>0</v>
      </c>
      <c r="L535" s="518">
        <v>0</v>
      </c>
      <c r="M535" s="518" t="str">
        <v>Other</v>
      </c>
      <c r="N535" s="519" t="str">
        <v>Other</v>
      </c>
      <c r="O535" s="22">
        <v>0</v>
      </c>
      <c r="P535" s="145">
        <v>0</v>
      </c>
      <c r="Q535" s="145" t="s">
        <v>49</v>
      </c>
      <c r="R535" s="496" t="s">
        <v>47</v>
      </c>
      <c r="S535" s="73">
        <v>0</v>
      </c>
      <c r="T535" s="67">
        <v>0</v>
      </c>
      <c r="U535" s="67">
        <v>0</v>
      </c>
      <c r="V535" s="67">
        <v>0</v>
      </c>
      <c r="W535" s="214">
        <v>0</v>
      </c>
      <c r="X535" s="73">
        <v>0</v>
      </c>
      <c r="Y535" s="67">
        <v>0</v>
      </c>
      <c r="Z535" s="214">
        <v>0</v>
      </c>
      <c r="AA535" s="73">
        <v>0</v>
      </c>
      <c r="AB535" s="214">
        <v>0</v>
      </c>
      <c r="AC535" s="214" t="s">
        <v>48</v>
      </c>
    </row>
    <row r="536" spans="1:29" s="141" customFormat="1" ht="30" customHeight="1" x14ac:dyDescent="0.25">
      <c r="A536" s="69" t="s">
        <v>56</v>
      </c>
      <c r="B536" s="69" t="s">
        <v>57</v>
      </c>
      <c r="C536" s="69" t="s">
        <v>926</v>
      </c>
      <c r="D536" s="67" t="s">
        <v>935</v>
      </c>
      <c r="E536" s="67" t="s">
        <v>936</v>
      </c>
      <c r="F536" s="67" t="s">
        <v>943</v>
      </c>
      <c r="G536" s="67" t="s">
        <v>944</v>
      </c>
      <c r="H536" s="220" t="s">
        <v>46</v>
      </c>
      <c r="I536" s="34">
        <v>0</v>
      </c>
      <c r="J536" s="518">
        <v>0</v>
      </c>
      <c r="K536" s="518">
        <v>0</v>
      </c>
      <c r="L536" s="518">
        <v>0</v>
      </c>
      <c r="M536" s="518" t="str">
        <v>Other</v>
      </c>
      <c r="N536" s="519" t="str">
        <v>Other</v>
      </c>
      <c r="O536" s="22">
        <v>0</v>
      </c>
      <c r="P536" s="145">
        <v>0</v>
      </c>
      <c r="Q536" s="145" t="s">
        <v>49</v>
      </c>
      <c r="R536" s="496" t="s">
        <v>47</v>
      </c>
      <c r="S536" s="73">
        <v>0</v>
      </c>
      <c r="T536" s="67">
        <v>0</v>
      </c>
      <c r="U536" s="67">
        <v>0</v>
      </c>
      <c r="V536" s="67">
        <v>0</v>
      </c>
      <c r="W536" s="214">
        <v>0</v>
      </c>
      <c r="X536" s="73">
        <v>0</v>
      </c>
      <c r="Y536" s="67">
        <v>0</v>
      </c>
      <c r="Z536" s="214">
        <v>0</v>
      </c>
      <c r="AA536" s="73">
        <v>0</v>
      </c>
      <c r="AB536" s="214">
        <v>0</v>
      </c>
      <c r="AC536" s="214" t="s">
        <v>48</v>
      </c>
    </row>
    <row r="537" spans="1:29" s="141" customFormat="1" ht="30" customHeight="1" x14ac:dyDescent="0.25">
      <c r="A537" s="69" t="s">
        <v>56</v>
      </c>
      <c r="B537" s="69" t="s">
        <v>57</v>
      </c>
      <c r="C537" s="69" t="s">
        <v>926</v>
      </c>
      <c r="D537" s="67" t="s">
        <v>945</v>
      </c>
      <c r="E537" s="67" t="s">
        <v>946</v>
      </c>
      <c r="F537" s="67" t="s">
        <v>947</v>
      </c>
      <c r="G537" s="67" t="s">
        <v>948</v>
      </c>
      <c r="H537" s="220" t="s">
        <v>46</v>
      </c>
      <c r="I537" s="34">
        <v>0</v>
      </c>
      <c r="J537" s="518">
        <v>0</v>
      </c>
      <c r="K537" s="518">
        <v>0</v>
      </c>
      <c r="L537" s="518">
        <v>0</v>
      </c>
      <c r="M537" s="518" t="str">
        <v>Other</v>
      </c>
      <c r="N537" s="519" t="str">
        <v>Other</v>
      </c>
      <c r="O537" s="22">
        <v>0</v>
      </c>
      <c r="P537" s="145">
        <v>0</v>
      </c>
      <c r="Q537" s="145" t="s">
        <v>49</v>
      </c>
      <c r="R537" s="496" t="s">
        <v>47</v>
      </c>
      <c r="S537" s="73">
        <v>0</v>
      </c>
      <c r="T537" s="67">
        <v>0</v>
      </c>
      <c r="U537" s="67">
        <v>0</v>
      </c>
      <c r="V537" s="67">
        <v>0</v>
      </c>
      <c r="W537" s="214">
        <v>0</v>
      </c>
      <c r="X537" s="73">
        <v>0</v>
      </c>
      <c r="Y537" s="67">
        <v>0</v>
      </c>
      <c r="Z537" s="214">
        <v>0</v>
      </c>
      <c r="AA537" s="73">
        <v>0</v>
      </c>
      <c r="AB537" s="214">
        <v>0</v>
      </c>
      <c r="AC537" s="214" t="s">
        <v>48</v>
      </c>
    </row>
    <row r="538" spans="1:29" s="141" customFormat="1" ht="30" customHeight="1" x14ac:dyDescent="0.25">
      <c r="A538" s="69" t="s">
        <v>56</v>
      </c>
      <c r="B538" s="69" t="s">
        <v>57</v>
      </c>
      <c r="C538" s="69" t="s">
        <v>926</v>
      </c>
      <c r="D538" s="67" t="s">
        <v>949</v>
      </c>
      <c r="E538" s="67" t="s">
        <v>932</v>
      </c>
      <c r="F538" s="67" t="s">
        <v>950</v>
      </c>
      <c r="G538" s="67" t="s">
        <v>951</v>
      </c>
      <c r="H538" s="220" t="s">
        <v>46</v>
      </c>
      <c r="I538" s="34">
        <v>0</v>
      </c>
      <c r="J538" s="518">
        <v>0</v>
      </c>
      <c r="K538" s="518">
        <v>0</v>
      </c>
      <c r="L538" s="518">
        <v>0</v>
      </c>
      <c r="M538" s="518" t="str">
        <v>Other</v>
      </c>
      <c r="N538" s="519" t="str">
        <v>Other</v>
      </c>
      <c r="O538" s="22">
        <v>0</v>
      </c>
      <c r="P538" s="145">
        <v>0</v>
      </c>
      <c r="Q538" s="145" t="s">
        <v>49</v>
      </c>
      <c r="R538" s="496" t="s">
        <v>47</v>
      </c>
      <c r="S538" s="73">
        <v>0</v>
      </c>
      <c r="T538" s="67">
        <v>0</v>
      </c>
      <c r="U538" s="67">
        <v>0</v>
      </c>
      <c r="V538" s="67">
        <v>0</v>
      </c>
      <c r="W538" s="214">
        <v>0</v>
      </c>
      <c r="X538" s="73">
        <v>0</v>
      </c>
      <c r="Y538" s="67">
        <v>0</v>
      </c>
      <c r="Z538" s="214">
        <v>0</v>
      </c>
      <c r="AA538" s="73">
        <v>0</v>
      </c>
      <c r="AB538" s="214">
        <v>0</v>
      </c>
      <c r="AC538" s="214" t="s">
        <v>48</v>
      </c>
    </row>
    <row r="539" spans="1:29" s="141" customFormat="1" ht="30" customHeight="1" x14ac:dyDescent="0.25">
      <c r="A539" s="69" t="s">
        <v>56</v>
      </c>
      <c r="B539" s="69" t="s">
        <v>57</v>
      </c>
      <c r="C539" s="69" t="s">
        <v>926</v>
      </c>
      <c r="D539" s="67" t="s">
        <v>949</v>
      </c>
      <c r="E539" s="67" t="s">
        <v>932</v>
      </c>
      <c r="F539" s="67" t="s">
        <v>952</v>
      </c>
      <c r="G539" s="67" t="s">
        <v>953</v>
      </c>
      <c r="H539" s="220" t="s">
        <v>46</v>
      </c>
      <c r="I539" s="34">
        <v>0</v>
      </c>
      <c r="J539" s="518">
        <v>0</v>
      </c>
      <c r="K539" s="518">
        <v>0</v>
      </c>
      <c r="L539" s="518">
        <v>0</v>
      </c>
      <c r="M539" s="518" t="str">
        <v>Other</v>
      </c>
      <c r="N539" s="519" t="str">
        <v>Other</v>
      </c>
      <c r="O539" s="22">
        <v>0</v>
      </c>
      <c r="P539" s="145">
        <v>0</v>
      </c>
      <c r="Q539" s="145" t="s">
        <v>49</v>
      </c>
      <c r="R539" s="496" t="s">
        <v>47</v>
      </c>
      <c r="S539" s="73">
        <v>0</v>
      </c>
      <c r="T539" s="67">
        <v>0</v>
      </c>
      <c r="U539" s="67">
        <v>0</v>
      </c>
      <c r="V539" s="67">
        <v>0</v>
      </c>
      <c r="W539" s="214">
        <v>0</v>
      </c>
      <c r="X539" s="73">
        <v>0</v>
      </c>
      <c r="Y539" s="67">
        <v>0</v>
      </c>
      <c r="Z539" s="214">
        <v>0</v>
      </c>
      <c r="AA539" s="73">
        <v>0</v>
      </c>
      <c r="AB539" s="214">
        <v>0</v>
      </c>
      <c r="AC539" s="214" t="s">
        <v>48</v>
      </c>
    </row>
    <row r="540" spans="1:29" s="141" customFormat="1" ht="30" customHeight="1" x14ac:dyDescent="0.25">
      <c r="A540" s="69" t="s">
        <v>56</v>
      </c>
      <c r="B540" s="69" t="s">
        <v>57</v>
      </c>
      <c r="C540" s="69" t="s">
        <v>926</v>
      </c>
      <c r="D540" s="67" t="s">
        <v>954</v>
      </c>
      <c r="E540" s="67" t="s">
        <v>955</v>
      </c>
      <c r="F540" s="67" t="s">
        <v>956</v>
      </c>
      <c r="G540" s="67" t="s">
        <v>957</v>
      </c>
      <c r="H540" s="220" t="s">
        <v>46</v>
      </c>
      <c r="I540" s="34">
        <v>0</v>
      </c>
      <c r="J540" s="518">
        <v>0</v>
      </c>
      <c r="K540" s="518">
        <v>0</v>
      </c>
      <c r="L540" s="518">
        <v>0</v>
      </c>
      <c r="M540" s="518" t="str">
        <v>Other</v>
      </c>
      <c r="N540" s="519" t="str">
        <v>Other</v>
      </c>
      <c r="O540" s="22">
        <v>0</v>
      </c>
      <c r="P540" s="145">
        <v>0</v>
      </c>
      <c r="Q540" s="145" t="s">
        <v>49</v>
      </c>
      <c r="R540" s="496" t="s">
        <v>47</v>
      </c>
      <c r="S540" s="73">
        <v>0</v>
      </c>
      <c r="T540" s="67">
        <v>0</v>
      </c>
      <c r="U540" s="67">
        <v>0</v>
      </c>
      <c r="V540" s="67">
        <v>0</v>
      </c>
      <c r="W540" s="214">
        <v>0</v>
      </c>
      <c r="X540" s="73">
        <v>0</v>
      </c>
      <c r="Y540" s="67">
        <v>0</v>
      </c>
      <c r="Z540" s="214">
        <v>0</v>
      </c>
      <c r="AA540" s="73">
        <v>0</v>
      </c>
      <c r="AB540" s="214">
        <v>0</v>
      </c>
      <c r="AC540" s="214" t="s">
        <v>48</v>
      </c>
    </row>
    <row r="541" spans="1:29" s="141" customFormat="1" ht="30" customHeight="1" x14ac:dyDescent="0.25">
      <c r="A541" s="69" t="s">
        <v>56</v>
      </c>
      <c r="B541" s="69" t="s">
        <v>57</v>
      </c>
      <c r="C541" s="69" t="s">
        <v>926</v>
      </c>
      <c r="D541" s="67" t="s">
        <v>935</v>
      </c>
      <c r="E541" s="67" t="s">
        <v>936</v>
      </c>
      <c r="F541" s="67" t="s">
        <v>958</v>
      </c>
      <c r="G541" s="67" t="s">
        <v>959</v>
      </c>
      <c r="H541" s="220" t="s">
        <v>46</v>
      </c>
      <c r="I541" s="34">
        <v>0</v>
      </c>
      <c r="J541" s="518">
        <v>0</v>
      </c>
      <c r="K541" s="518">
        <v>0</v>
      </c>
      <c r="L541" s="518">
        <v>0</v>
      </c>
      <c r="M541" s="518" t="str">
        <v>Other</v>
      </c>
      <c r="N541" s="519" t="str">
        <v>Other</v>
      </c>
      <c r="O541" s="22">
        <v>0</v>
      </c>
      <c r="P541" s="145">
        <v>0</v>
      </c>
      <c r="Q541" s="145" t="s">
        <v>49</v>
      </c>
      <c r="R541" s="496" t="s">
        <v>47</v>
      </c>
      <c r="S541" s="73">
        <v>0</v>
      </c>
      <c r="T541" s="67">
        <v>0</v>
      </c>
      <c r="U541" s="67">
        <v>0</v>
      </c>
      <c r="V541" s="67">
        <v>0</v>
      </c>
      <c r="W541" s="214">
        <v>0</v>
      </c>
      <c r="X541" s="73">
        <v>0</v>
      </c>
      <c r="Y541" s="67">
        <v>0</v>
      </c>
      <c r="Z541" s="214">
        <v>0</v>
      </c>
      <c r="AA541" s="73">
        <v>0</v>
      </c>
      <c r="AB541" s="214">
        <v>0</v>
      </c>
      <c r="AC541" s="214" t="s">
        <v>48</v>
      </c>
    </row>
    <row r="542" spans="1:29" s="141" customFormat="1" ht="30" customHeight="1" x14ac:dyDescent="0.25">
      <c r="A542" s="69" t="s">
        <v>56</v>
      </c>
      <c r="B542" s="69" t="s">
        <v>57</v>
      </c>
      <c r="C542" s="69" t="s">
        <v>926</v>
      </c>
      <c r="D542" s="67" t="s">
        <v>935</v>
      </c>
      <c r="E542" s="67" t="s">
        <v>936</v>
      </c>
      <c r="F542" s="67" t="s">
        <v>960</v>
      </c>
      <c r="G542" s="67" t="s">
        <v>961</v>
      </c>
      <c r="H542" s="220" t="s">
        <v>46</v>
      </c>
      <c r="I542" s="34">
        <v>0</v>
      </c>
      <c r="J542" s="518">
        <v>0</v>
      </c>
      <c r="K542" s="518">
        <v>0</v>
      </c>
      <c r="L542" s="518">
        <v>0</v>
      </c>
      <c r="M542" s="518" t="str">
        <v>Other</v>
      </c>
      <c r="N542" s="519" t="str">
        <v>Other</v>
      </c>
      <c r="O542" s="22">
        <v>0</v>
      </c>
      <c r="P542" s="145">
        <v>0</v>
      </c>
      <c r="Q542" s="145" t="s">
        <v>49</v>
      </c>
      <c r="R542" s="496" t="s">
        <v>47</v>
      </c>
      <c r="S542" s="73">
        <v>0</v>
      </c>
      <c r="T542" s="67">
        <v>0</v>
      </c>
      <c r="U542" s="67">
        <v>0</v>
      </c>
      <c r="V542" s="67">
        <v>0</v>
      </c>
      <c r="W542" s="214">
        <v>0</v>
      </c>
      <c r="X542" s="73">
        <v>0</v>
      </c>
      <c r="Y542" s="67">
        <v>0</v>
      </c>
      <c r="Z542" s="214">
        <v>0</v>
      </c>
      <c r="AA542" s="73">
        <v>0</v>
      </c>
      <c r="AB542" s="214">
        <v>0</v>
      </c>
      <c r="AC542" s="214" t="s">
        <v>48</v>
      </c>
    </row>
    <row r="543" spans="1:29" s="141" customFormat="1" ht="30" customHeight="1" x14ac:dyDescent="0.25">
      <c r="A543" s="69" t="s">
        <v>56</v>
      </c>
      <c r="B543" s="69" t="s">
        <v>57</v>
      </c>
      <c r="C543" s="69" t="s">
        <v>926</v>
      </c>
      <c r="D543" s="67" t="s">
        <v>962</v>
      </c>
      <c r="E543" s="67" t="s">
        <v>963</v>
      </c>
      <c r="F543" s="67" t="s">
        <v>964</v>
      </c>
      <c r="G543" s="67" t="s">
        <v>965</v>
      </c>
      <c r="H543" s="220" t="s">
        <v>46</v>
      </c>
      <c r="I543" s="34">
        <v>0</v>
      </c>
      <c r="J543" s="518">
        <v>0</v>
      </c>
      <c r="K543" s="518">
        <v>0</v>
      </c>
      <c r="L543" s="518">
        <v>0</v>
      </c>
      <c r="M543" s="518" t="str">
        <v>Other</v>
      </c>
      <c r="N543" s="519" t="str">
        <v>Other</v>
      </c>
      <c r="O543" s="22">
        <v>0</v>
      </c>
      <c r="P543" s="145">
        <v>0</v>
      </c>
      <c r="Q543" s="145" t="s">
        <v>49</v>
      </c>
      <c r="R543" s="496" t="s">
        <v>47</v>
      </c>
      <c r="S543" s="73">
        <v>0</v>
      </c>
      <c r="T543" s="67">
        <v>0</v>
      </c>
      <c r="U543" s="67">
        <v>0</v>
      </c>
      <c r="V543" s="67">
        <v>0</v>
      </c>
      <c r="W543" s="214">
        <v>0</v>
      </c>
      <c r="X543" s="73">
        <v>0</v>
      </c>
      <c r="Y543" s="67">
        <v>0</v>
      </c>
      <c r="Z543" s="214">
        <v>0</v>
      </c>
      <c r="AA543" s="73">
        <v>0</v>
      </c>
      <c r="AB543" s="214">
        <v>0</v>
      </c>
      <c r="AC543" s="214" t="s">
        <v>48</v>
      </c>
    </row>
    <row r="544" spans="1:29" s="141" customFormat="1" ht="30" customHeight="1" x14ac:dyDescent="0.25">
      <c r="A544" s="69" t="s">
        <v>56</v>
      </c>
      <c r="B544" s="69" t="s">
        <v>57</v>
      </c>
      <c r="C544" s="69" t="s">
        <v>926</v>
      </c>
      <c r="D544" s="67" t="s">
        <v>966</v>
      </c>
      <c r="E544" s="67" t="s">
        <v>967</v>
      </c>
      <c r="F544" s="67" t="s">
        <v>968</v>
      </c>
      <c r="G544" s="67" t="s">
        <v>969</v>
      </c>
      <c r="H544" s="220" t="s">
        <v>46</v>
      </c>
      <c r="I544" s="34">
        <v>0</v>
      </c>
      <c r="J544" s="518">
        <v>0</v>
      </c>
      <c r="K544" s="518">
        <v>0</v>
      </c>
      <c r="L544" s="518">
        <v>0</v>
      </c>
      <c r="M544" s="518" t="str">
        <v>Other</v>
      </c>
      <c r="N544" s="519" t="str">
        <v>Other</v>
      </c>
      <c r="O544" s="22">
        <v>0</v>
      </c>
      <c r="P544" s="145">
        <v>0</v>
      </c>
      <c r="Q544" s="145" t="s">
        <v>49</v>
      </c>
      <c r="R544" s="496" t="s">
        <v>47</v>
      </c>
      <c r="S544" s="73">
        <v>0</v>
      </c>
      <c r="T544" s="67">
        <v>0</v>
      </c>
      <c r="U544" s="67">
        <v>0</v>
      </c>
      <c r="V544" s="67">
        <v>0</v>
      </c>
      <c r="W544" s="214">
        <v>0</v>
      </c>
      <c r="X544" s="73">
        <v>0</v>
      </c>
      <c r="Y544" s="67">
        <v>0</v>
      </c>
      <c r="Z544" s="214">
        <v>0</v>
      </c>
      <c r="AA544" s="73">
        <v>0</v>
      </c>
      <c r="AB544" s="214">
        <v>0</v>
      </c>
      <c r="AC544" s="214" t="s">
        <v>48</v>
      </c>
    </row>
    <row r="545" spans="1:29" s="141" customFormat="1" ht="30" customHeight="1" x14ac:dyDescent="0.25">
      <c r="A545" s="69" t="s">
        <v>56</v>
      </c>
      <c r="B545" s="69" t="s">
        <v>57</v>
      </c>
      <c r="C545" s="69" t="s">
        <v>926</v>
      </c>
      <c r="D545" s="67" t="s">
        <v>970</v>
      </c>
      <c r="E545" s="67" t="s">
        <v>971</v>
      </c>
      <c r="F545" s="67" t="s">
        <v>972</v>
      </c>
      <c r="G545" s="67" t="s">
        <v>973</v>
      </c>
      <c r="H545" s="220" t="s">
        <v>46</v>
      </c>
      <c r="I545" s="34">
        <v>0</v>
      </c>
      <c r="J545" s="518">
        <v>0</v>
      </c>
      <c r="K545" s="518">
        <v>0</v>
      </c>
      <c r="L545" s="518">
        <v>0</v>
      </c>
      <c r="M545" s="518" t="str">
        <v>Other</v>
      </c>
      <c r="N545" s="519" t="str">
        <v>Other</v>
      </c>
      <c r="O545" s="22">
        <v>0</v>
      </c>
      <c r="P545" s="145">
        <v>0</v>
      </c>
      <c r="Q545" s="145" t="s">
        <v>49</v>
      </c>
      <c r="R545" s="496" t="s">
        <v>47</v>
      </c>
      <c r="S545" s="73">
        <v>0</v>
      </c>
      <c r="T545" s="67">
        <v>0</v>
      </c>
      <c r="U545" s="67">
        <v>0</v>
      </c>
      <c r="V545" s="67">
        <v>0</v>
      </c>
      <c r="W545" s="214">
        <v>0</v>
      </c>
      <c r="X545" s="73">
        <v>0</v>
      </c>
      <c r="Y545" s="67">
        <v>0</v>
      </c>
      <c r="Z545" s="214">
        <v>0</v>
      </c>
      <c r="AA545" s="73">
        <v>0</v>
      </c>
      <c r="AB545" s="214">
        <v>0</v>
      </c>
      <c r="AC545" s="214" t="s">
        <v>48</v>
      </c>
    </row>
    <row r="546" spans="1:29" s="141" customFormat="1" ht="30" customHeight="1" x14ac:dyDescent="0.25">
      <c r="A546" s="69" t="s">
        <v>56</v>
      </c>
      <c r="B546" s="69" t="s">
        <v>57</v>
      </c>
      <c r="C546" s="69" t="s">
        <v>926</v>
      </c>
      <c r="D546" s="67" t="s">
        <v>970</v>
      </c>
      <c r="E546" s="67" t="s">
        <v>971</v>
      </c>
      <c r="F546" s="67" t="s">
        <v>974</v>
      </c>
      <c r="G546" s="67" t="s">
        <v>971</v>
      </c>
      <c r="H546" s="220" t="s">
        <v>46</v>
      </c>
      <c r="I546" s="34">
        <v>0</v>
      </c>
      <c r="J546" s="518">
        <v>0</v>
      </c>
      <c r="K546" s="518">
        <v>0</v>
      </c>
      <c r="L546" s="518">
        <v>0</v>
      </c>
      <c r="M546" s="518" t="str">
        <v>Other</v>
      </c>
      <c r="N546" s="519" t="str">
        <v>Other</v>
      </c>
      <c r="O546" s="22">
        <v>0</v>
      </c>
      <c r="P546" s="145">
        <v>0</v>
      </c>
      <c r="Q546" s="145" t="s">
        <v>49</v>
      </c>
      <c r="R546" s="496" t="s">
        <v>47</v>
      </c>
      <c r="S546" s="73">
        <v>0</v>
      </c>
      <c r="T546" s="67">
        <v>0</v>
      </c>
      <c r="U546" s="67">
        <v>0</v>
      </c>
      <c r="V546" s="67">
        <v>0</v>
      </c>
      <c r="W546" s="214">
        <v>0</v>
      </c>
      <c r="X546" s="73">
        <v>0</v>
      </c>
      <c r="Y546" s="67">
        <v>0</v>
      </c>
      <c r="Z546" s="214">
        <v>0</v>
      </c>
      <c r="AA546" s="73">
        <v>0</v>
      </c>
      <c r="AB546" s="214">
        <v>0</v>
      </c>
      <c r="AC546" s="214" t="s">
        <v>48</v>
      </c>
    </row>
    <row r="547" spans="1:29" s="141" customFormat="1" ht="30" customHeight="1" x14ac:dyDescent="0.25">
      <c r="A547" s="69" t="s">
        <v>56</v>
      </c>
      <c r="B547" s="69" t="s">
        <v>57</v>
      </c>
      <c r="C547" s="69" t="s">
        <v>926</v>
      </c>
      <c r="D547" s="67" t="s">
        <v>975</v>
      </c>
      <c r="E547" s="67" t="s">
        <v>976</v>
      </c>
      <c r="F547" s="67" t="s">
        <v>977</v>
      </c>
      <c r="G547" s="67" t="s">
        <v>978</v>
      </c>
      <c r="H547" s="220" t="s">
        <v>46</v>
      </c>
      <c r="I547" s="34">
        <v>0</v>
      </c>
      <c r="J547" s="518">
        <v>0</v>
      </c>
      <c r="K547" s="518">
        <v>0</v>
      </c>
      <c r="L547" s="518">
        <v>0</v>
      </c>
      <c r="M547" s="518" t="str">
        <v>Other</v>
      </c>
      <c r="N547" s="519" t="str">
        <v>Other</v>
      </c>
      <c r="O547" s="22">
        <v>0</v>
      </c>
      <c r="P547" s="145">
        <v>0</v>
      </c>
      <c r="Q547" s="145" t="s">
        <v>49</v>
      </c>
      <c r="R547" s="496" t="s">
        <v>47</v>
      </c>
      <c r="S547" s="73">
        <v>0</v>
      </c>
      <c r="T547" s="67">
        <v>0</v>
      </c>
      <c r="U547" s="67">
        <v>0</v>
      </c>
      <c r="V547" s="67">
        <v>0</v>
      </c>
      <c r="W547" s="214">
        <v>0</v>
      </c>
      <c r="X547" s="73">
        <v>0</v>
      </c>
      <c r="Y547" s="67">
        <v>0</v>
      </c>
      <c r="Z547" s="214">
        <v>0</v>
      </c>
      <c r="AA547" s="73">
        <v>0</v>
      </c>
      <c r="AB547" s="214">
        <v>0</v>
      </c>
      <c r="AC547" s="214" t="s">
        <v>48</v>
      </c>
    </row>
    <row r="548" spans="1:29" s="141" customFormat="1" ht="30" customHeight="1" x14ac:dyDescent="0.25">
      <c r="A548" s="69" t="s">
        <v>56</v>
      </c>
      <c r="B548" s="69" t="s">
        <v>57</v>
      </c>
      <c r="C548" s="69" t="s">
        <v>926</v>
      </c>
      <c r="D548" s="67" t="s">
        <v>975</v>
      </c>
      <c r="E548" s="67" t="s">
        <v>976</v>
      </c>
      <c r="F548" s="67" t="s">
        <v>979</v>
      </c>
      <c r="G548" s="67" t="s">
        <v>980</v>
      </c>
      <c r="H548" s="220" t="s">
        <v>46</v>
      </c>
      <c r="I548" s="34">
        <v>0</v>
      </c>
      <c r="J548" s="518">
        <v>0</v>
      </c>
      <c r="K548" s="518">
        <v>0</v>
      </c>
      <c r="L548" s="518">
        <v>0</v>
      </c>
      <c r="M548" s="518" t="str">
        <v>Other</v>
      </c>
      <c r="N548" s="519" t="str">
        <v>Other</v>
      </c>
      <c r="O548" s="22">
        <v>0</v>
      </c>
      <c r="P548" s="145">
        <v>0</v>
      </c>
      <c r="Q548" s="145" t="s">
        <v>49</v>
      </c>
      <c r="R548" s="496" t="s">
        <v>47</v>
      </c>
      <c r="S548" s="73">
        <v>0</v>
      </c>
      <c r="T548" s="67">
        <v>0</v>
      </c>
      <c r="U548" s="67">
        <v>0</v>
      </c>
      <c r="V548" s="67">
        <v>0</v>
      </c>
      <c r="W548" s="214">
        <v>0</v>
      </c>
      <c r="X548" s="73">
        <v>0</v>
      </c>
      <c r="Y548" s="67">
        <v>0</v>
      </c>
      <c r="Z548" s="214">
        <v>0</v>
      </c>
      <c r="AA548" s="73">
        <v>0</v>
      </c>
      <c r="AB548" s="214">
        <v>0</v>
      </c>
      <c r="AC548" s="214" t="s">
        <v>48</v>
      </c>
    </row>
    <row r="549" spans="1:29" s="141" customFormat="1" ht="30" customHeight="1" x14ac:dyDescent="0.25">
      <c r="A549" s="69" t="s">
        <v>56</v>
      </c>
      <c r="B549" s="69" t="s">
        <v>57</v>
      </c>
      <c r="C549" s="69" t="s">
        <v>926</v>
      </c>
      <c r="D549" s="67" t="s">
        <v>981</v>
      </c>
      <c r="E549" s="67" t="s">
        <v>963</v>
      </c>
      <c r="F549" s="67" t="s">
        <v>982</v>
      </c>
      <c r="G549" s="67" t="s">
        <v>983</v>
      </c>
      <c r="H549" s="220" t="s">
        <v>46</v>
      </c>
      <c r="I549" s="34">
        <v>0</v>
      </c>
      <c r="J549" s="518">
        <v>0</v>
      </c>
      <c r="K549" s="518">
        <v>0</v>
      </c>
      <c r="L549" s="518">
        <v>0</v>
      </c>
      <c r="M549" s="518" t="str">
        <v>Other</v>
      </c>
      <c r="N549" s="519" t="str">
        <v>Other</v>
      </c>
      <c r="O549" s="22">
        <v>0</v>
      </c>
      <c r="P549" s="145">
        <v>0</v>
      </c>
      <c r="Q549" s="145" t="s">
        <v>49</v>
      </c>
      <c r="R549" s="496" t="s">
        <v>47</v>
      </c>
      <c r="S549" s="73">
        <v>0</v>
      </c>
      <c r="T549" s="67">
        <v>0</v>
      </c>
      <c r="U549" s="67">
        <v>0</v>
      </c>
      <c r="V549" s="67">
        <v>0</v>
      </c>
      <c r="W549" s="214">
        <v>0</v>
      </c>
      <c r="X549" s="73">
        <v>0</v>
      </c>
      <c r="Y549" s="67">
        <v>0</v>
      </c>
      <c r="Z549" s="214">
        <v>0</v>
      </c>
      <c r="AA549" s="73">
        <v>0</v>
      </c>
      <c r="AB549" s="214">
        <v>0</v>
      </c>
      <c r="AC549" s="214" t="s">
        <v>48</v>
      </c>
    </row>
    <row r="550" spans="1:29" s="141" customFormat="1" ht="30" customHeight="1" x14ac:dyDescent="0.25">
      <c r="A550" s="69" t="s">
        <v>56</v>
      </c>
      <c r="B550" s="69" t="s">
        <v>57</v>
      </c>
      <c r="C550" s="69" t="s">
        <v>926</v>
      </c>
      <c r="D550" s="67" t="s">
        <v>981</v>
      </c>
      <c r="E550" s="67" t="s">
        <v>963</v>
      </c>
      <c r="F550" s="67" t="s">
        <v>984</v>
      </c>
      <c r="G550" s="67" t="s">
        <v>985</v>
      </c>
      <c r="H550" s="220" t="s">
        <v>46</v>
      </c>
      <c r="I550" s="34">
        <v>0</v>
      </c>
      <c r="J550" s="518">
        <v>0</v>
      </c>
      <c r="K550" s="518">
        <v>0</v>
      </c>
      <c r="L550" s="518">
        <v>0</v>
      </c>
      <c r="M550" s="518" t="str">
        <v>Other</v>
      </c>
      <c r="N550" s="519" t="str">
        <v>Other</v>
      </c>
      <c r="O550" s="22">
        <v>0</v>
      </c>
      <c r="P550" s="145">
        <v>0</v>
      </c>
      <c r="Q550" s="145" t="s">
        <v>49</v>
      </c>
      <c r="R550" s="496" t="s">
        <v>47</v>
      </c>
      <c r="S550" s="73">
        <v>0</v>
      </c>
      <c r="T550" s="67">
        <v>0</v>
      </c>
      <c r="U550" s="67">
        <v>0</v>
      </c>
      <c r="V550" s="67">
        <v>0</v>
      </c>
      <c r="W550" s="214">
        <v>0</v>
      </c>
      <c r="X550" s="73">
        <v>0</v>
      </c>
      <c r="Y550" s="67">
        <v>0</v>
      </c>
      <c r="Z550" s="214">
        <v>0</v>
      </c>
      <c r="AA550" s="73">
        <v>0</v>
      </c>
      <c r="AB550" s="214">
        <v>0</v>
      </c>
      <c r="AC550" s="214" t="s">
        <v>48</v>
      </c>
    </row>
    <row r="551" spans="1:29" s="141" customFormat="1" ht="30" customHeight="1" x14ac:dyDescent="0.25">
      <c r="A551" s="69" t="s">
        <v>56</v>
      </c>
      <c r="B551" s="69" t="s">
        <v>57</v>
      </c>
      <c r="C551" s="69" t="s">
        <v>926</v>
      </c>
      <c r="D551" s="67" t="s">
        <v>981</v>
      </c>
      <c r="E551" s="67" t="s">
        <v>963</v>
      </c>
      <c r="F551" s="67" t="s">
        <v>986</v>
      </c>
      <c r="G551" s="67" t="s">
        <v>987</v>
      </c>
      <c r="H551" s="220" t="s">
        <v>46</v>
      </c>
      <c r="I551" s="34">
        <v>0</v>
      </c>
      <c r="J551" s="518">
        <v>0</v>
      </c>
      <c r="K551" s="518">
        <v>0</v>
      </c>
      <c r="L551" s="518">
        <v>0</v>
      </c>
      <c r="M551" s="518" t="str">
        <v>Other</v>
      </c>
      <c r="N551" s="519" t="str">
        <v>Other</v>
      </c>
      <c r="O551" s="22">
        <v>0</v>
      </c>
      <c r="P551" s="145">
        <v>0</v>
      </c>
      <c r="Q551" s="145" t="s">
        <v>49</v>
      </c>
      <c r="R551" s="496" t="s">
        <v>47</v>
      </c>
      <c r="S551" s="73">
        <v>0</v>
      </c>
      <c r="T551" s="67">
        <v>0</v>
      </c>
      <c r="U551" s="67">
        <v>0</v>
      </c>
      <c r="V551" s="67">
        <v>0</v>
      </c>
      <c r="W551" s="214">
        <v>0</v>
      </c>
      <c r="X551" s="73">
        <v>0</v>
      </c>
      <c r="Y551" s="67">
        <v>0</v>
      </c>
      <c r="Z551" s="214">
        <v>0</v>
      </c>
      <c r="AA551" s="73">
        <v>0</v>
      </c>
      <c r="AB551" s="214">
        <v>0</v>
      </c>
      <c r="AC551" s="214" t="s">
        <v>48</v>
      </c>
    </row>
    <row r="552" spans="1:29" s="141" customFormat="1" ht="30" customHeight="1" x14ac:dyDescent="0.25">
      <c r="A552" s="69" t="s">
        <v>56</v>
      </c>
      <c r="B552" s="69" t="s">
        <v>57</v>
      </c>
      <c r="C552" s="69" t="s">
        <v>926</v>
      </c>
      <c r="D552" s="67" t="s">
        <v>988</v>
      </c>
      <c r="E552" s="67" t="s">
        <v>989</v>
      </c>
      <c r="F552" s="67" t="s">
        <v>990</v>
      </c>
      <c r="G552" s="67" t="s">
        <v>991</v>
      </c>
      <c r="H552" s="220" t="s">
        <v>46</v>
      </c>
      <c r="I552" s="34">
        <v>0</v>
      </c>
      <c r="J552" s="518">
        <v>0</v>
      </c>
      <c r="K552" s="518">
        <v>0</v>
      </c>
      <c r="L552" s="518">
        <v>0</v>
      </c>
      <c r="M552" s="518" t="str">
        <v>Other</v>
      </c>
      <c r="N552" s="519" t="str">
        <v>Other</v>
      </c>
      <c r="O552" s="22">
        <v>0</v>
      </c>
      <c r="P552" s="145">
        <v>0</v>
      </c>
      <c r="Q552" s="145" t="s">
        <v>49</v>
      </c>
      <c r="R552" s="496" t="s">
        <v>47</v>
      </c>
      <c r="S552" s="73">
        <v>0</v>
      </c>
      <c r="T552" s="67">
        <v>0</v>
      </c>
      <c r="U552" s="67">
        <v>0</v>
      </c>
      <c r="V552" s="67">
        <v>0</v>
      </c>
      <c r="W552" s="214">
        <v>0</v>
      </c>
      <c r="X552" s="73">
        <v>0</v>
      </c>
      <c r="Y552" s="67">
        <v>0</v>
      </c>
      <c r="Z552" s="214">
        <v>0</v>
      </c>
      <c r="AA552" s="73">
        <v>0</v>
      </c>
      <c r="AB552" s="214">
        <v>0</v>
      </c>
      <c r="AC552" s="214" t="s">
        <v>48</v>
      </c>
    </row>
    <row r="553" spans="1:29" s="141" customFormat="1" ht="30" customHeight="1" x14ac:dyDescent="0.25">
      <c r="A553" s="69" t="s">
        <v>56</v>
      </c>
      <c r="B553" s="69" t="s">
        <v>57</v>
      </c>
      <c r="C553" s="69" t="s">
        <v>926</v>
      </c>
      <c r="D553" s="67" t="s">
        <v>988</v>
      </c>
      <c r="E553" s="67" t="s">
        <v>989</v>
      </c>
      <c r="F553" s="67" t="s">
        <v>992</v>
      </c>
      <c r="G553" s="67" t="s">
        <v>993</v>
      </c>
      <c r="H553" s="220" t="s">
        <v>46</v>
      </c>
      <c r="I553" s="34">
        <v>0</v>
      </c>
      <c r="J553" s="518">
        <v>0</v>
      </c>
      <c r="K553" s="518">
        <v>0</v>
      </c>
      <c r="L553" s="518">
        <v>0</v>
      </c>
      <c r="M553" s="518" t="str">
        <v>Other</v>
      </c>
      <c r="N553" s="519" t="str">
        <v>Other</v>
      </c>
      <c r="O553" s="22">
        <v>0</v>
      </c>
      <c r="P553" s="145">
        <v>0</v>
      </c>
      <c r="Q553" s="145" t="s">
        <v>49</v>
      </c>
      <c r="R553" s="496" t="s">
        <v>47</v>
      </c>
      <c r="S553" s="73">
        <v>0</v>
      </c>
      <c r="T553" s="67">
        <v>0</v>
      </c>
      <c r="U553" s="67">
        <v>0</v>
      </c>
      <c r="V553" s="67">
        <v>0</v>
      </c>
      <c r="W553" s="214">
        <v>0</v>
      </c>
      <c r="X553" s="73">
        <v>0</v>
      </c>
      <c r="Y553" s="67">
        <v>0</v>
      </c>
      <c r="Z553" s="214">
        <v>0</v>
      </c>
      <c r="AA553" s="73">
        <v>0</v>
      </c>
      <c r="AB553" s="214">
        <v>0</v>
      </c>
      <c r="AC553" s="214" t="s">
        <v>48</v>
      </c>
    </row>
    <row r="554" spans="1:29" s="141" customFormat="1" ht="30" customHeight="1" x14ac:dyDescent="0.25">
      <c r="A554" s="69" t="s">
        <v>56</v>
      </c>
      <c r="B554" s="69" t="s">
        <v>57</v>
      </c>
      <c r="C554" s="69" t="s">
        <v>926</v>
      </c>
      <c r="D554" s="67" t="s">
        <v>988</v>
      </c>
      <c r="E554" s="67" t="s">
        <v>989</v>
      </c>
      <c r="F554" s="67" t="s">
        <v>994</v>
      </c>
      <c r="G554" s="67" t="s">
        <v>995</v>
      </c>
      <c r="H554" s="220" t="s">
        <v>46</v>
      </c>
      <c r="I554" s="34">
        <v>0</v>
      </c>
      <c r="J554" s="518">
        <v>0</v>
      </c>
      <c r="K554" s="518">
        <v>0</v>
      </c>
      <c r="L554" s="518">
        <v>0</v>
      </c>
      <c r="M554" s="518" t="str">
        <v>Other</v>
      </c>
      <c r="N554" s="519" t="str">
        <v>Other</v>
      </c>
      <c r="O554" s="22">
        <v>0</v>
      </c>
      <c r="P554" s="145">
        <v>0</v>
      </c>
      <c r="Q554" s="145" t="s">
        <v>49</v>
      </c>
      <c r="R554" s="496" t="s">
        <v>47</v>
      </c>
      <c r="S554" s="73">
        <v>0</v>
      </c>
      <c r="T554" s="67">
        <v>0</v>
      </c>
      <c r="U554" s="67">
        <v>0</v>
      </c>
      <c r="V554" s="67">
        <v>0</v>
      </c>
      <c r="W554" s="214">
        <v>0</v>
      </c>
      <c r="X554" s="73">
        <v>0</v>
      </c>
      <c r="Y554" s="67">
        <v>0</v>
      </c>
      <c r="Z554" s="214">
        <v>0</v>
      </c>
      <c r="AA554" s="73">
        <v>0</v>
      </c>
      <c r="AB554" s="214">
        <v>0</v>
      </c>
      <c r="AC554" s="214" t="s">
        <v>48</v>
      </c>
    </row>
    <row r="555" spans="1:29" s="141" customFormat="1" ht="30" customHeight="1" x14ac:dyDescent="0.25">
      <c r="A555" s="69" t="s">
        <v>56</v>
      </c>
      <c r="B555" s="69" t="s">
        <v>57</v>
      </c>
      <c r="C555" s="69" t="s">
        <v>926</v>
      </c>
      <c r="D555" s="67" t="s">
        <v>996</v>
      </c>
      <c r="E555" s="67" t="s">
        <v>997</v>
      </c>
      <c r="F555" s="67" t="s">
        <v>998</v>
      </c>
      <c r="G555" s="67" t="s">
        <v>999</v>
      </c>
      <c r="H555" s="220" t="s">
        <v>46</v>
      </c>
      <c r="I555" s="34">
        <v>0</v>
      </c>
      <c r="J555" s="518">
        <v>0</v>
      </c>
      <c r="K555" s="518">
        <v>0</v>
      </c>
      <c r="L555" s="518">
        <v>0</v>
      </c>
      <c r="M555" s="518" t="str">
        <v>Other</v>
      </c>
      <c r="N555" s="519" t="str">
        <v>Other</v>
      </c>
      <c r="O555" s="22">
        <v>0</v>
      </c>
      <c r="P555" s="145">
        <v>0</v>
      </c>
      <c r="Q555" s="145" t="s">
        <v>49</v>
      </c>
      <c r="R555" s="496" t="s">
        <v>47</v>
      </c>
      <c r="S555" s="73">
        <v>0</v>
      </c>
      <c r="T555" s="67">
        <v>0</v>
      </c>
      <c r="U555" s="67">
        <v>0</v>
      </c>
      <c r="V555" s="67">
        <v>0</v>
      </c>
      <c r="W555" s="214">
        <v>0</v>
      </c>
      <c r="X555" s="73">
        <v>0</v>
      </c>
      <c r="Y555" s="67">
        <v>0</v>
      </c>
      <c r="Z555" s="214">
        <v>0</v>
      </c>
      <c r="AA555" s="73">
        <v>0</v>
      </c>
      <c r="AB555" s="214">
        <v>0</v>
      </c>
      <c r="AC555" s="214" t="s">
        <v>48</v>
      </c>
    </row>
    <row r="556" spans="1:29" s="141" customFormat="1" ht="30" customHeight="1" x14ac:dyDescent="0.25">
      <c r="A556" s="69" t="s">
        <v>56</v>
      </c>
      <c r="B556" s="69" t="s">
        <v>57</v>
      </c>
      <c r="C556" s="69" t="s">
        <v>926</v>
      </c>
      <c r="D556" s="67" t="s">
        <v>996</v>
      </c>
      <c r="E556" s="67" t="s">
        <v>997</v>
      </c>
      <c r="F556" s="67" t="s">
        <v>1000</v>
      </c>
      <c r="G556" s="67" t="s">
        <v>1001</v>
      </c>
      <c r="H556" s="220" t="s">
        <v>46</v>
      </c>
      <c r="I556" s="34">
        <v>0</v>
      </c>
      <c r="J556" s="518">
        <v>0</v>
      </c>
      <c r="K556" s="518">
        <v>0</v>
      </c>
      <c r="L556" s="518">
        <v>0</v>
      </c>
      <c r="M556" s="518" t="str">
        <v>Other</v>
      </c>
      <c r="N556" s="519" t="str">
        <v>Other</v>
      </c>
      <c r="O556" s="22">
        <v>0</v>
      </c>
      <c r="P556" s="145">
        <v>0</v>
      </c>
      <c r="Q556" s="145" t="s">
        <v>49</v>
      </c>
      <c r="R556" s="496" t="s">
        <v>47</v>
      </c>
      <c r="S556" s="73">
        <v>0</v>
      </c>
      <c r="T556" s="67">
        <v>0</v>
      </c>
      <c r="U556" s="67">
        <v>0</v>
      </c>
      <c r="V556" s="67">
        <v>0</v>
      </c>
      <c r="W556" s="214">
        <v>0</v>
      </c>
      <c r="X556" s="73">
        <v>0</v>
      </c>
      <c r="Y556" s="67">
        <v>0</v>
      </c>
      <c r="Z556" s="214">
        <v>0</v>
      </c>
      <c r="AA556" s="73">
        <v>0</v>
      </c>
      <c r="AB556" s="214">
        <v>0</v>
      </c>
      <c r="AC556" s="214" t="s">
        <v>48</v>
      </c>
    </row>
    <row r="557" spans="1:29" s="141" customFormat="1" ht="30" customHeight="1" x14ac:dyDescent="0.25">
      <c r="A557" s="69" t="s">
        <v>56</v>
      </c>
      <c r="B557" s="69" t="s">
        <v>57</v>
      </c>
      <c r="C557" s="69" t="s">
        <v>926</v>
      </c>
      <c r="D557" s="67" t="s">
        <v>996</v>
      </c>
      <c r="E557" s="67" t="s">
        <v>997</v>
      </c>
      <c r="F557" s="67" t="s">
        <v>1002</v>
      </c>
      <c r="G557" s="67" t="s">
        <v>997</v>
      </c>
      <c r="H557" s="220" t="s">
        <v>46</v>
      </c>
      <c r="I557" s="34">
        <v>0</v>
      </c>
      <c r="J557" s="518">
        <v>0</v>
      </c>
      <c r="K557" s="518">
        <v>0</v>
      </c>
      <c r="L557" s="518">
        <v>0</v>
      </c>
      <c r="M557" s="518" t="str">
        <v>Other</v>
      </c>
      <c r="N557" s="519" t="str">
        <v>Other</v>
      </c>
      <c r="O557" s="22">
        <v>0</v>
      </c>
      <c r="P557" s="145">
        <v>0</v>
      </c>
      <c r="Q557" s="145" t="s">
        <v>49</v>
      </c>
      <c r="R557" s="496" t="s">
        <v>47</v>
      </c>
      <c r="S557" s="73">
        <v>0</v>
      </c>
      <c r="T557" s="67">
        <v>0</v>
      </c>
      <c r="U557" s="67">
        <v>0</v>
      </c>
      <c r="V557" s="67">
        <v>0</v>
      </c>
      <c r="W557" s="214">
        <v>0</v>
      </c>
      <c r="X557" s="73">
        <v>0</v>
      </c>
      <c r="Y557" s="67">
        <v>0</v>
      </c>
      <c r="Z557" s="214">
        <v>0</v>
      </c>
      <c r="AA557" s="73">
        <v>0</v>
      </c>
      <c r="AB557" s="214">
        <v>0</v>
      </c>
      <c r="AC557" s="214" t="s">
        <v>48</v>
      </c>
    </row>
    <row r="558" spans="1:29" s="141" customFormat="1" ht="30" customHeight="1" x14ac:dyDescent="0.25">
      <c r="A558" s="69" t="s">
        <v>56</v>
      </c>
      <c r="B558" s="69" t="s">
        <v>57</v>
      </c>
      <c r="C558" s="69" t="s">
        <v>926</v>
      </c>
      <c r="D558" s="67" t="s">
        <v>927</v>
      </c>
      <c r="E558" s="67" t="s">
        <v>928</v>
      </c>
      <c r="F558" s="67" t="s">
        <v>1003</v>
      </c>
      <c r="G558" s="67" t="s">
        <v>930</v>
      </c>
      <c r="H558" s="220" t="s">
        <v>46</v>
      </c>
      <c r="I558" s="34">
        <v>0</v>
      </c>
      <c r="J558" s="518">
        <v>0</v>
      </c>
      <c r="K558" s="518">
        <v>0</v>
      </c>
      <c r="L558" s="518">
        <v>0</v>
      </c>
      <c r="M558" s="518" t="str">
        <v>Other</v>
      </c>
      <c r="N558" s="519" t="str">
        <v>Other</v>
      </c>
      <c r="O558" s="22">
        <v>0</v>
      </c>
      <c r="P558" s="145">
        <v>0</v>
      </c>
      <c r="Q558" s="145" t="s">
        <v>49</v>
      </c>
      <c r="R558" s="496" t="s">
        <v>47</v>
      </c>
      <c r="S558" s="73">
        <v>0</v>
      </c>
      <c r="T558" s="67">
        <v>0</v>
      </c>
      <c r="U558" s="67">
        <v>0</v>
      </c>
      <c r="V558" s="67">
        <v>0</v>
      </c>
      <c r="W558" s="214">
        <v>0</v>
      </c>
      <c r="X558" s="73">
        <v>0</v>
      </c>
      <c r="Y558" s="67">
        <v>0</v>
      </c>
      <c r="Z558" s="214">
        <v>0</v>
      </c>
      <c r="AA558" s="73">
        <v>0</v>
      </c>
      <c r="AB558" s="214">
        <v>0</v>
      </c>
      <c r="AC558" s="214" t="s">
        <v>48</v>
      </c>
    </row>
    <row r="559" spans="1:29" s="141" customFormat="1" ht="30" customHeight="1" x14ac:dyDescent="0.25">
      <c r="A559" s="69" t="s">
        <v>56</v>
      </c>
      <c r="B559" s="69" t="s">
        <v>57</v>
      </c>
      <c r="C559" s="69" t="s">
        <v>926</v>
      </c>
      <c r="D559" s="67" t="s">
        <v>927</v>
      </c>
      <c r="E559" s="67" t="s">
        <v>928</v>
      </c>
      <c r="F559" s="67" t="s">
        <v>1004</v>
      </c>
      <c r="G559" s="67" t="s">
        <v>1005</v>
      </c>
      <c r="H559" s="220" t="s">
        <v>46</v>
      </c>
      <c r="I559" s="34">
        <v>0</v>
      </c>
      <c r="J559" s="518">
        <v>0</v>
      </c>
      <c r="K559" s="518">
        <v>0</v>
      </c>
      <c r="L559" s="518">
        <v>0</v>
      </c>
      <c r="M559" s="518" t="str">
        <v>Other</v>
      </c>
      <c r="N559" s="519" t="str">
        <v>Other</v>
      </c>
      <c r="O559" s="22">
        <v>0</v>
      </c>
      <c r="P559" s="145">
        <v>0</v>
      </c>
      <c r="Q559" s="145" t="s">
        <v>49</v>
      </c>
      <c r="R559" s="496" t="s">
        <v>47</v>
      </c>
      <c r="S559" s="73">
        <v>0</v>
      </c>
      <c r="T559" s="67">
        <v>0</v>
      </c>
      <c r="U559" s="67">
        <v>0</v>
      </c>
      <c r="V559" s="67">
        <v>0</v>
      </c>
      <c r="W559" s="214">
        <v>0</v>
      </c>
      <c r="X559" s="73">
        <v>0</v>
      </c>
      <c r="Y559" s="67">
        <v>0</v>
      </c>
      <c r="Z559" s="214">
        <v>0</v>
      </c>
      <c r="AA559" s="73">
        <v>0</v>
      </c>
      <c r="AB559" s="214">
        <v>0</v>
      </c>
      <c r="AC559" s="214" t="s">
        <v>48</v>
      </c>
    </row>
    <row r="560" spans="1:29" s="141" customFormat="1" ht="30" customHeight="1" x14ac:dyDescent="0.25">
      <c r="A560" s="69" t="s">
        <v>56</v>
      </c>
      <c r="B560" s="69" t="s">
        <v>57</v>
      </c>
      <c r="C560" s="69" t="s">
        <v>926</v>
      </c>
      <c r="D560" s="67" t="s">
        <v>927</v>
      </c>
      <c r="E560" s="67" t="s">
        <v>928</v>
      </c>
      <c r="F560" s="67" t="s">
        <v>1006</v>
      </c>
      <c r="G560" s="67" t="s">
        <v>1007</v>
      </c>
      <c r="H560" s="220" t="s">
        <v>46</v>
      </c>
      <c r="I560" s="34">
        <v>0</v>
      </c>
      <c r="J560" s="518">
        <v>0</v>
      </c>
      <c r="K560" s="518">
        <v>0</v>
      </c>
      <c r="L560" s="518">
        <v>0</v>
      </c>
      <c r="M560" s="518" t="str">
        <v>Other</v>
      </c>
      <c r="N560" s="519" t="str">
        <v>Other</v>
      </c>
      <c r="O560" s="22">
        <v>0</v>
      </c>
      <c r="P560" s="145">
        <v>0</v>
      </c>
      <c r="Q560" s="145" t="s">
        <v>49</v>
      </c>
      <c r="R560" s="496" t="s">
        <v>47</v>
      </c>
      <c r="S560" s="73">
        <v>0</v>
      </c>
      <c r="T560" s="67">
        <v>0</v>
      </c>
      <c r="U560" s="67">
        <v>0</v>
      </c>
      <c r="V560" s="67">
        <v>0</v>
      </c>
      <c r="W560" s="214">
        <v>0</v>
      </c>
      <c r="X560" s="73">
        <v>0</v>
      </c>
      <c r="Y560" s="67">
        <v>0</v>
      </c>
      <c r="Z560" s="214">
        <v>0</v>
      </c>
      <c r="AA560" s="73">
        <v>0</v>
      </c>
      <c r="AB560" s="214">
        <v>0</v>
      </c>
      <c r="AC560" s="214" t="s">
        <v>48</v>
      </c>
    </row>
    <row r="561" spans="1:29" s="141" customFormat="1" ht="30" customHeight="1" x14ac:dyDescent="0.25">
      <c r="A561" s="69" t="s">
        <v>56</v>
      </c>
      <c r="B561" s="69" t="s">
        <v>57</v>
      </c>
      <c r="C561" s="69" t="s">
        <v>926</v>
      </c>
      <c r="D561" s="67" t="s">
        <v>1008</v>
      </c>
      <c r="E561" s="67" t="s">
        <v>1009</v>
      </c>
      <c r="F561" s="67" t="s">
        <v>1010</v>
      </c>
      <c r="G561" s="67" t="s">
        <v>1011</v>
      </c>
      <c r="H561" s="220" t="s">
        <v>46</v>
      </c>
      <c r="I561" s="34">
        <v>0</v>
      </c>
      <c r="J561" s="518">
        <v>0</v>
      </c>
      <c r="K561" s="518">
        <v>0</v>
      </c>
      <c r="L561" s="518">
        <v>0</v>
      </c>
      <c r="M561" s="518" t="str">
        <v>Other</v>
      </c>
      <c r="N561" s="519" t="str">
        <v>Other</v>
      </c>
      <c r="O561" s="22">
        <v>0</v>
      </c>
      <c r="P561" s="145">
        <v>0</v>
      </c>
      <c r="Q561" s="145" t="s">
        <v>49</v>
      </c>
      <c r="R561" s="496" t="s">
        <v>47</v>
      </c>
      <c r="S561" s="73">
        <v>0</v>
      </c>
      <c r="T561" s="67">
        <v>0</v>
      </c>
      <c r="U561" s="67">
        <v>0</v>
      </c>
      <c r="V561" s="67">
        <v>0</v>
      </c>
      <c r="W561" s="214">
        <v>0</v>
      </c>
      <c r="X561" s="73">
        <v>0</v>
      </c>
      <c r="Y561" s="67">
        <v>0</v>
      </c>
      <c r="Z561" s="214">
        <v>0</v>
      </c>
      <c r="AA561" s="73">
        <v>0</v>
      </c>
      <c r="AB561" s="214">
        <v>0</v>
      </c>
      <c r="AC561" s="214" t="s">
        <v>48</v>
      </c>
    </row>
    <row r="562" spans="1:29" s="141" customFormat="1" ht="30" customHeight="1" x14ac:dyDescent="0.25">
      <c r="A562" s="69" t="s">
        <v>56</v>
      </c>
      <c r="B562" s="69" t="s">
        <v>57</v>
      </c>
      <c r="C562" s="69" t="s">
        <v>926</v>
      </c>
      <c r="D562" s="67" t="s">
        <v>1008</v>
      </c>
      <c r="E562" s="67" t="s">
        <v>1009</v>
      </c>
      <c r="F562" s="67" t="s">
        <v>1012</v>
      </c>
      <c r="G562" s="67" t="s">
        <v>993</v>
      </c>
      <c r="H562" s="220" t="s">
        <v>46</v>
      </c>
      <c r="I562" s="34">
        <v>0</v>
      </c>
      <c r="J562" s="518">
        <v>0</v>
      </c>
      <c r="K562" s="518">
        <v>0</v>
      </c>
      <c r="L562" s="518">
        <v>0</v>
      </c>
      <c r="M562" s="518" t="str">
        <v>Other</v>
      </c>
      <c r="N562" s="519" t="str">
        <v>Other</v>
      </c>
      <c r="O562" s="22">
        <v>0</v>
      </c>
      <c r="P562" s="145">
        <v>0</v>
      </c>
      <c r="Q562" s="145" t="s">
        <v>49</v>
      </c>
      <c r="R562" s="496" t="s">
        <v>47</v>
      </c>
      <c r="S562" s="73">
        <v>0</v>
      </c>
      <c r="T562" s="67">
        <v>0</v>
      </c>
      <c r="U562" s="67">
        <v>0</v>
      </c>
      <c r="V562" s="67">
        <v>0</v>
      </c>
      <c r="W562" s="214">
        <v>0</v>
      </c>
      <c r="X562" s="73">
        <v>0</v>
      </c>
      <c r="Y562" s="67">
        <v>0</v>
      </c>
      <c r="Z562" s="214">
        <v>0</v>
      </c>
      <c r="AA562" s="73">
        <v>0</v>
      </c>
      <c r="AB562" s="214">
        <v>0</v>
      </c>
      <c r="AC562" s="214" t="s">
        <v>48</v>
      </c>
    </row>
    <row r="563" spans="1:29" s="141" customFormat="1" ht="30" customHeight="1" x14ac:dyDescent="0.25">
      <c r="A563" s="69" t="s">
        <v>56</v>
      </c>
      <c r="B563" s="69" t="s">
        <v>57</v>
      </c>
      <c r="C563" s="69" t="s">
        <v>926</v>
      </c>
      <c r="D563" s="67" t="s">
        <v>1008</v>
      </c>
      <c r="E563" s="67" t="s">
        <v>1009</v>
      </c>
      <c r="F563" s="67" t="s">
        <v>1013</v>
      </c>
      <c r="G563" s="67" t="s">
        <v>1009</v>
      </c>
      <c r="H563" s="220" t="s">
        <v>46</v>
      </c>
      <c r="I563" s="34">
        <v>0</v>
      </c>
      <c r="J563" s="518">
        <v>0</v>
      </c>
      <c r="K563" s="518">
        <v>0</v>
      </c>
      <c r="L563" s="518">
        <v>0</v>
      </c>
      <c r="M563" s="518" t="str">
        <v>Other</v>
      </c>
      <c r="N563" s="519" t="str">
        <v>Other</v>
      </c>
      <c r="O563" s="22">
        <v>0</v>
      </c>
      <c r="P563" s="145">
        <v>0</v>
      </c>
      <c r="Q563" s="145" t="s">
        <v>49</v>
      </c>
      <c r="R563" s="496" t="s">
        <v>47</v>
      </c>
      <c r="S563" s="73">
        <v>0</v>
      </c>
      <c r="T563" s="67">
        <v>0</v>
      </c>
      <c r="U563" s="67">
        <v>0</v>
      </c>
      <c r="V563" s="67">
        <v>0</v>
      </c>
      <c r="W563" s="214">
        <v>0</v>
      </c>
      <c r="X563" s="73">
        <v>0</v>
      </c>
      <c r="Y563" s="67">
        <v>0</v>
      </c>
      <c r="Z563" s="214">
        <v>0</v>
      </c>
      <c r="AA563" s="73">
        <v>0</v>
      </c>
      <c r="AB563" s="214">
        <v>0</v>
      </c>
      <c r="AC563" s="214" t="s">
        <v>48</v>
      </c>
    </row>
    <row r="564" spans="1:29" s="141" customFormat="1" ht="30" customHeight="1" x14ac:dyDescent="0.25">
      <c r="A564" s="69" t="s">
        <v>56</v>
      </c>
      <c r="B564" s="69" t="s">
        <v>57</v>
      </c>
      <c r="C564" s="69" t="s">
        <v>926</v>
      </c>
      <c r="D564" s="67" t="s">
        <v>1014</v>
      </c>
      <c r="E564" s="67" t="s">
        <v>1015</v>
      </c>
      <c r="F564" s="67" t="s">
        <v>1016</v>
      </c>
      <c r="G564" s="67" t="s">
        <v>1017</v>
      </c>
      <c r="H564" s="220" t="s">
        <v>46</v>
      </c>
      <c r="I564" s="34">
        <v>0</v>
      </c>
      <c r="J564" s="518">
        <v>0</v>
      </c>
      <c r="K564" s="518">
        <v>0</v>
      </c>
      <c r="L564" s="518">
        <v>0</v>
      </c>
      <c r="M564" s="518" t="str">
        <v>Other</v>
      </c>
      <c r="N564" s="519" t="str">
        <v>Other</v>
      </c>
      <c r="O564" s="22">
        <v>0</v>
      </c>
      <c r="P564" s="145">
        <v>0</v>
      </c>
      <c r="Q564" s="145" t="s">
        <v>49</v>
      </c>
      <c r="R564" s="496" t="s">
        <v>47</v>
      </c>
      <c r="S564" s="73">
        <v>0</v>
      </c>
      <c r="T564" s="67">
        <v>0</v>
      </c>
      <c r="U564" s="67">
        <v>0</v>
      </c>
      <c r="V564" s="67">
        <v>0</v>
      </c>
      <c r="W564" s="214">
        <v>0</v>
      </c>
      <c r="X564" s="73">
        <v>0</v>
      </c>
      <c r="Y564" s="67">
        <v>0</v>
      </c>
      <c r="Z564" s="214">
        <v>0</v>
      </c>
      <c r="AA564" s="73">
        <v>0</v>
      </c>
      <c r="AB564" s="214">
        <v>0</v>
      </c>
      <c r="AC564" s="214" t="s">
        <v>48</v>
      </c>
    </row>
    <row r="565" spans="1:29" s="141" customFormat="1" ht="30" customHeight="1" x14ac:dyDescent="0.25">
      <c r="A565" s="69" t="s">
        <v>56</v>
      </c>
      <c r="B565" s="69" t="s">
        <v>57</v>
      </c>
      <c r="C565" s="69" t="s">
        <v>926</v>
      </c>
      <c r="D565" s="67" t="s">
        <v>1014</v>
      </c>
      <c r="E565" s="67" t="s">
        <v>1015</v>
      </c>
      <c r="F565" s="67" t="s">
        <v>1018</v>
      </c>
      <c r="G565" s="67" t="s">
        <v>1015</v>
      </c>
      <c r="H565" s="220" t="s">
        <v>46</v>
      </c>
      <c r="I565" s="34">
        <v>0</v>
      </c>
      <c r="J565" s="518">
        <v>0</v>
      </c>
      <c r="K565" s="518">
        <v>0</v>
      </c>
      <c r="L565" s="518">
        <v>0</v>
      </c>
      <c r="M565" s="518" t="str">
        <v>Other</v>
      </c>
      <c r="N565" s="519" t="str">
        <v>Other</v>
      </c>
      <c r="O565" s="22">
        <v>0</v>
      </c>
      <c r="P565" s="145">
        <v>0</v>
      </c>
      <c r="Q565" s="145" t="s">
        <v>49</v>
      </c>
      <c r="R565" s="496" t="s">
        <v>47</v>
      </c>
      <c r="S565" s="73">
        <v>0</v>
      </c>
      <c r="T565" s="67">
        <v>0</v>
      </c>
      <c r="U565" s="67">
        <v>0</v>
      </c>
      <c r="V565" s="67">
        <v>0</v>
      </c>
      <c r="W565" s="214">
        <v>0</v>
      </c>
      <c r="X565" s="73">
        <v>0</v>
      </c>
      <c r="Y565" s="67">
        <v>0</v>
      </c>
      <c r="Z565" s="214">
        <v>0</v>
      </c>
      <c r="AA565" s="73">
        <v>0</v>
      </c>
      <c r="AB565" s="214">
        <v>0</v>
      </c>
      <c r="AC565" s="214" t="s">
        <v>48</v>
      </c>
    </row>
    <row r="566" spans="1:29" s="141" customFormat="1" ht="30" customHeight="1" x14ac:dyDescent="0.25">
      <c r="A566" s="69" t="s">
        <v>56</v>
      </c>
      <c r="B566" s="69" t="s">
        <v>57</v>
      </c>
      <c r="C566" s="69" t="s">
        <v>926</v>
      </c>
      <c r="D566" s="67" t="s">
        <v>1014</v>
      </c>
      <c r="E566" s="67" t="s">
        <v>1015</v>
      </c>
      <c r="F566" s="67" t="s">
        <v>1019</v>
      </c>
      <c r="G566" s="67" t="s">
        <v>1015</v>
      </c>
      <c r="H566" s="220" t="s">
        <v>46</v>
      </c>
      <c r="I566" s="34">
        <v>0</v>
      </c>
      <c r="J566" s="518">
        <v>0</v>
      </c>
      <c r="K566" s="518">
        <v>0</v>
      </c>
      <c r="L566" s="518">
        <v>0</v>
      </c>
      <c r="M566" s="518" t="str">
        <v>Other</v>
      </c>
      <c r="N566" s="519" t="str">
        <v>Other</v>
      </c>
      <c r="O566" s="22">
        <v>0</v>
      </c>
      <c r="P566" s="145">
        <v>0</v>
      </c>
      <c r="Q566" s="145" t="s">
        <v>49</v>
      </c>
      <c r="R566" s="496" t="s">
        <v>47</v>
      </c>
      <c r="S566" s="73">
        <v>0</v>
      </c>
      <c r="T566" s="67">
        <v>0</v>
      </c>
      <c r="U566" s="67">
        <v>0</v>
      </c>
      <c r="V566" s="67">
        <v>0</v>
      </c>
      <c r="W566" s="214">
        <v>0</v>
      </c>
      <c r="X566" s="73">
        <v>0</v>
      </c>
      <c r="Y566" s="67">
        <v>0</v>
      </c>
      <c r="Z566" s="214">
        <v>0</v>
      </c>
      <c r="AA566" s="73">
        <v>0</v>
      </c>
      <c r="AB566" s="214">
        <v>0</v>
      </c>
      <c r="AC566" s="214" t="s">
        <v>48</v>
      </c>
    </row>
    <row r="567" spans="1:29" s="141" customFormat="1" ht="30" customHeight="1" x14ac:dyDescent="0.25">
      <c r="A567" s="69" t="s">
        <v>56</v>
      </c>
      <c r="B567" s="69" t="s">
        <v>57</v>
      </c>
      <c r="C567" s="69" t="s">
        <v>926</v>
      </c>
      <c r="D567" s="67" t="s">
        <v>1014</v>
      </c>
      <c r="E567" s="67" t="s">
        <v>1015</v>
      </c>
      <c r="F567" s="67" t="s">
        <v>1020</v>
      </c>
      <c r="G567" s="67" t="s">
        <v>1015</v>
      </c>
      <c r="H567" s="220" t="s">
        <v>46</v>
      </c>
      <c r="I567" s="34">
        <v>0</v>
      </c>
      <c r="J567" s="518">
        <v>0</v>
      </c>
      <c r="K567" s="518">
        <v>0</v>
      </c>
      <c r="L567" s="518">
        <v>0</v>
      </c>
      <c r="M567" s="518" t="str">
        <v>Other</v>
      </c>
      <c r="N567" s="519" t="str">
        <v>Other</v>
      </c>
      <c r="O567" s="22">
        <v>0</v>
      </c>
      <c r="P567" s="145">
        <v>0</v>
      </c>
      <c r="Q567" s="145" t="s">
        <v>49</v>
      </c>
      <c r="R567" s="496" t="s">
        <v>47</v>
      </c>
      <c r="S567" s="73">
        <v>0</v>
      </c>
      <c r="T567" s="67">
        <v>0</v>
      </c>
      <c r="U567" s="67">
        <v>0</v>
      </c>
      <c r="V567" s="67">
        <v>0</v>
      </c>
      <c r="W567" s="214">
        <v>0</v>
      </c>
      <c r="X567" s="73">
        <v>0</v>
      </c>
      <c r="Y567" s="67">
        <v>0</v>
      </c>
      <c r="Z567" s="214">
        <v>0</v>
      </c>
      <c r="AA567" s="73">
        <v>0</v>
      </c>
      <c r="AB567" s="214">
        <v>0</v>
      </c>
      <c r="AC567" s="214" t="s">
        <v>48</v>
      </c>
    </row>
    <row r="568" spans="1:29" s="141" customFormat="1" ht="30" customHeight="1" x14ac:dyDescent="0.25">
      <c r="A568" s="69" t="s">
        <v>56</v>
      </c>
      <c r="B568" s="69" t="s">
        <v>57</v>
      </c>
      <c r="C568" s="69" t="s">
        <v>926</v>
      </c>
      <c r="D568" s="67" t="s">
        <v>1021</v>
      </c>
      <c r="E568" s="67" t="s">
        <v>1022</v>
      </c>
      <c r="F568" s="67" t="s">
        <v>1023</v>
      </c>
      <c r="G568" s="67" t="s">
        <v>1024</v>
      </c>
      <c r="H568" s="220" t="s">
        <v>46</v>
      </c>
      <c r="I568" s="34">
        <v>0</v>
      </c>
      <c r="J568" s="518">
        <v>0</v>
      </c>
      <c r="K568" s="518">
        <v>0</v>
      </c>
      <c r="L568" s="518">
        <v>0</v>
      </c>
      <c r="M568" s="518" t="str">
        <v>Other</v>
      </c>
      <c r="N568" s="519" t="str">
        <v>Other</v>
      </c>
      <c r="O568" s="22">
        <v>0</v>
      </c>
      <c r="P568" s="145">
        <v>0</v>
      </c>
      <c r="Q568" s="145" t="s">
        <v>49</v>
      </c>
      <c r="R568" s="496" t="s">
        <v>47</v>
      </c>
      <c r="S568" s="73">
        <v>0</v>
      </c>
      <c r="T568" s="67">
        <v>0</v>
      </c>
      <c r="U568" s="67">
        <v>0</v>
      </c>
      <c r="V568" s="67">
        <v>0</v>
      </c>
      <c r="W568" s="214">
        <v>0</v>
      </c>
      <c r="X568" s="73">
        <v>0</v>
      </c>
      <c r="Y568" s="67">
        <v>0</v>
      </c>
      <c r="Z568" s="214">
        <v>0</v>
      </c>
      <c r="AA568" s="73">
        <v>0</v>
      </c>
      <c r="AB568" s="214">
        <v>0</v>
      </c>
      <c r="AC568" s="214" t="s">
        <v>48</v>
      </c>
    </row>
    <row r="569" spans="1:29" s="141" customFormat="1" ht="30" customHeight="1" x14ac:dyDescent="0.25">
      <c r="A569" s="69" t="s">
        <v>56</v>
      </c>
      <c r="B569" s="69" t="s">
        <v>57</v>
      </c>
      <c r="C569" s="69" t="s">
        <v>926</v>
      </c>
      <c r="D569" s="67" t="s">
        <v>1021</v>
      </c>
      <c r="E569" s="67" t="s">
        <v>1022</v>
      </c>
      <c r="F569" s="67" t="s">
        <v>1025</v>
      </c>
      <c r="G569" s="67" t="s">
        <v>1026</v>
      </c>
      <c r="H569" s="220" t="s">
        <v>46</v>
      </c>
      <c r="I569" s="34">
        <v>0</v>
      </c>
      <c r="J569" s="518">
        <v>0</v>
      </c>
      <c r="K569" s="518">
        <v>0</v>
      </c>
      <c r="L569" s="518">
        <v>0</v>
      </c>
      <c r="M569" s="518" t="str">
        <v>Other</v>
      </c>
      <c r="N569" s="519" t="str">
        <v>Other</v>
      </c>
      <c r="O569" s="22">
        <v>0</v>
      </c>
      <c r="P569" s="145">
        <v>0</v>
      </c>
      <c r="Q569" s="145" t="s">
        <v>49</v>
      </c>
      <c r="R569" s="496" t="s">
        <v>47</v>
      </c>
      <c r="S569" s="73">
        <v>0</v>
      </c>
      <c r="T569" s="67">
        <v>0</v>
      </c>
      <c r="U569" s="67">
        <v>0</v>
      </c>
      <c r="V569" s="67">
        <v>0</v>
      </c>
      <c r="W569" s="214">
        <v>0</v>
      </c>
      <c r="X569" s="73">
        <v>0</v>
      </c>
      <c r="Y569" s="67">
        <v>0</v>
      </c>
      <c r="Z569" s="214">
        <v>0</v>
      </c>
      <c r="AA569" s="73">
        <v>0</v>
      </c>
      <c r="AB569" s="214">
        <v>0</v>
      </c>
      <c r="AC569" s="214" t="s">
        <v>48</v>
      </c>
    </row>
    <row r="570" spans="1:29" s="141" customFormat="1" ht="30" customHeight="1" x14ac:dyDescent="0.25">
      <c r="A570" s="69" t="s">
        <v>56</v>
      </c>
      <c r="B570" s="69" t="s">
        <v>57</v>
      </c>
      <c r="C570" s="69" t="s">
        <v>926</v>
      </c>
      <c r="D570" s="67" t="s">
        <v>1027</v>
      </c>
      <c r="E570" s="67" t="s">
        <v>928</v>
      </c>
      <c r="F570" s="67" t="s">
        <v>1028</v>
      </c>
      <c r="G570" s="67" t="s">
        <v>930</v>
      </c>
      <c r="H570" s="220" t="s">
        <v>46</v>
      </c>
      <c r="I570" s="34">
        <v>0</v>
      </c>
      <c r="J570" s="518">
        <v>0</v>
      </c>
      <c r="K570" s="518">
        <v>0</v>
      </c>
      <c r="L570" s="518">
        <v>0</v>
      </c>
      <c r="M570" s="518" t="str">
        <v>Other</v>
      </c>
      <c r="N570" s="519" t="str">
        <v>Other</v>
      </c>
      <c r="O570" s="22">
        <v>0</v>
      </c>
      <c r="P570" s="145">
        <v>0</v>
      </c>
      <c r="Q570" s="145" t="s">
        <v>49</v>
      </c>
      <c r="R570" s="496" t="s">
        <v>47</v>
      </c>
      <c r="S570" s="73">
        <v>0</v>
      </c>
      <c r="T570" s="67">
        <v>0</v>
      </c>
      <c r="U570" s="67">
        <v>0</v>
      </c>
      <c r="V570" s="67">
        <v>0</v>
      </c>
      <c r="W570" s="214">
        <v>0</v>
      </c>
      <c r="X570" s="73">
        <v>0</v>
      </c>
      <c r="Y570" s="67">
        <v>0</v>
      </c>
      <c r="Z570" s="214">
        <v>0</v>
      </c>
      <c r="AA570" s="73">
        <v>0</v>
      </c>
      <c r="AB570" s="214">
        <v>0</v>
      </c>
      <c r="AC570" s="214" t="s">
        <v>48</v>
      </c>
    </row>
    <row r="571" spans="1:29" s="141" customFormat="1" ht="30" customHeight="1" x14ac:dyDescent="0.25">
      <c r="A571" s="69" t="s">
        <v>56</v>
      </c>
      <c r="B571" s="69" t="s">
        <v>57</v>
      </c>
      <c r="C571" s="69" t="s">
        <v>926</v>
      </c>
      <c r="D571" s="67" t="s">
        <v>1029</v>
      </c>
      <c r="E571" s="67" t="s">
        <v>1030</v>
      </c>
      <c r="F571" s="67" t="s">
        <v>1031</v>
      </c>
      <c r="G571" s="67" t="s">
        <v>1032</v>
      </c>
      <c r="H571" s="220" t="s">
        <v>46</v>
      </c>
      <c r="I571" s="34">
        <v>0</v>
      </c>
      <c r="J571" s="518">
        <v>0</v>
      </c>
      <c r="K571" s="518">
        <v>0</v>
      </c>
      <c r="L571" s="518">
        <v>0</v>
      </c>
      <c r="M571" s="518" t="str">
        <v>Other</v>
      </c>
      <c r="N571" s="519" t="str">
        <v>Other</v>
      </c>
      <c r="O571" s="22">
        <v>0</v>
      </c>
      <c r="P571" s="145">
        <v>0</v>
      </c>
      <c r="Q571" s="145" t="s">
        <v>49</v>
      </c>
      <c r="R571" s="496" t="s">
        <v>47</v>
      </c>
      <c r="S571" s="73">
        <v>0</v>
      </c>
      <c r="T571" s="67">
        <v>0</v>
      </c>
      <c r="U571" s="67">
        <v>0</v>
      </c>
      <c r="V571" s="67">
        <v>0</v>
      </c>
      <c r="W571" s="214">
        <v>0</v>
      </c>
      <c r="X571" s="73">
        <v>0</v>
      </c>
      <c r="Y571" s="67">
        <v>0</v>
      </c>
      <c r="Z571" s="214">
        <v>0</v>
      </c>
      <c r="AA571" s="73">
        <v>0</v>
      </c>
      <c r="AB571" s="214">
        <v>0</v>
      </c>
      <c r="AC571" s="214" t="s">
        <v>48</v>
      </c>
    </row>
    <row r="572" spans="1:29" s="141" customFormat="1" ht="30" customHeight="1" x14ac:dyDescent="0.25">
      <c r="A572" s="69" t="s">
        <v>56</v>
      </c>
      <c r="B572" s="69" t="s">
        <v>57</v>
      </c>
      <c r="C572" s="69" t="s">
        <v>926</v>
      </c>
      <c r="D572" s="67" t="s">
        <v>1029</v>
      </c>
      <c r="E572" s="67" t="s">
        <v>1030</v>
      </c>
      <c r="F572" s="67" t="s">
        <v>1033</v>
      </c>
      <c r="G572" s="67" t="s">
        <v>1030</v>
      </c>
      <c r="H572" s="220" t="s">
        <v>46</v>
      </c>
      <c r="I572" s="34">
        <v>0</v>
      </c>
      <c r="J572" s="518">
        <v>0</v>
      </c>
      <c r="K572" s="518">
        <v>0</v>
      </c>
      <c r="L572" s="518">
        <v>0</v>
      </c>
      <c r="M572" s="518" t="str">
        <v>Other</v>
      </c>
      <c r="N572" s="519" t="str">
        <v>Other</v>
      </c>
      <c r="O572" s="22">
        <v>0</v>
      </c>
      <c r="P572" s="145">
        <v>0</v>
      </c>
      <c r="Q572" s="145" t="s">
        <v>49</v>
      </c>
      <c r="R572" s="496" t="s">
        <v>47</v>
      </c>
      <c r="S572" s="73">
        <v>0</v>
      </c>
      <c r="T572" s="67">
        <v>0</v>
      </c>
      <c r="U572" s="67">
        <v>0</v>
      </c>
      <c r="V572" s="67">
        <v>0</v>
      </c>
      <c r="W572" s="214">
        <v>0</v>
      </c>
      <c r="X572" s="73">
        <v>0</v>
      </c>
      <c r="Y572" s="67">
        <v>0</v>
      </c>
      <c r="Z572" s="214">
        <v>0</v>
      </c>
      <c r="AA572" s="73">
        <v>0</v>
      </c>
      <c r="AB572" s="214">
        <v>0</v>
      </c>
      <c r="AC572" s="214" t="s">
        <v>48</v>
      </c>
    </row>
    <row r="573" spans="1:29" s="141" customFormat="1" ht="30" customHeight="1" x14ac:dyDescent="0.25">
      <c r="A573" s="69" t="s">
        <v>56</v>
      </c>
      <c r="B573" s="69" t="s">
        <v>57</v>
      </c>
      <c r="C573" s="69" t="s">
        <v>926</v>
      </c>
      <c r="D573" s="67" t="s">
        <v>1029</v>
      </c>
      <c r="E573" s="67" t="s">
        <v>1030</v>
      </c>
      <c r="F573" s="67" t="s">
        <v>1034</v>
      </c>
      <c r="G573" s="67" t="s">
        <v>1035</v>
      </c>
      <c r="H573" s="220" t="s">
        <v>46</v>
      </c>
      <c r="I573" s="34">
        <v>0</v>
      </c>
      <c r="J573" s="518">
        <v>0</v>
      </c>
      <c r="K573" s="518">
        <v>0</v>
      </c>
      <c r="L573" s="518">
        <v>0</v>
      </c>
      <c r="M573" s="518" t="str">
        <v>Other</v>
      </c>
      <c r="N573" s="519" t="str">
        <v>Other</v>
      </c>
      <c r="O573" s="22">
        <v>0</v>
      </c>
      <c r="P573" s="145">
        <v>0</v>
      </c>
      <c r="Q573" s="145" t="s">
        <v>49</v>
      </c>
      <c r="R573" s="496" t="s">
        <v>47</v>
      </c>
      <c r="S573" s="73">
        <v>0</v>
      </c>
      <c r="T573" s="67">
        <v>0</v>
      </c>
      <c r="U573" s="67">
        <v>0</v>
      </c>
      <c r="V573" s="67">
        <v>0</v>
      </c>
      <c r="W573" s="214">
        <v>0</v>
      </c>
      <c r="X573" s="73">
        <v>0</v>
      </c>
      <c r="Y573" s="67">
        <v>0</v>
      </c>
      <c r="Z573" s="214">
        <v>0</v>
      </c>
      <c r="AA573" s="73">
        <v>0</v>
      </c>
      <c r="AB573" s="214">
        <v>0</v>
      </c>
      <c r="AC573" s="214" t="s">
        <v>48</v>
      </c>
    </row>
    <row r="574" spans="1:29" s="141" customFormat="1" ht="30" customHeight="1" x14ac:dyDescent="0.25">
      <c r="A574" s="69" t="s">
        <v>56</v>
      </c>
      <c r="B574" s="69" t="s">
        <v>57</v>
      </c>
      <c r="C574" s="69" t="s">
        <v>926</v>
      </c>
      <c r="D574" s="67" t="s">
        <v>1036</v>
      </c>
      <c r="E574" s="67" t="s">
        <v>1015</v>
      </c>
      <c r="F574" s="67" t="s">
        <v>1037</v>
      </c>
      <c r="G574" s="67" t="s">
        <v>1015</v>
      </c>
      <c r="H574" s="220" t="s">
        <v>46</v>
      </c>
      <c r="I574" s="34">
        <v>0</v>
      </c>
      <c r="J574" s="518">
        <v>0</v>
      </c>
      <c r="K574" s="518">
        <v>0</v>
      </c>
      <c r="L574" s="518">
        <v>0</v>
      </c>
      <c r="M574" s="518" t="str">
        <v>Other</v>
      </c>
      <c r="N574" s="519" t="str">
        <v>Other</v>
      </c>
      <c r="O574" s="22">
        <v>0</v>
      </c>
      <c r="P574" s="145">
        <v>0</v>
      </c>
      <c r="Q574" s="145" t="s">
        <v>49</v>
      </c>
      <c r="R574" s="496" t="s">
        <v>47</v>
      </c>
      <c r="S574" s="73">
        <v>0</v>
      </c>
      <c r="T574" s="67">
        <v>0</v>
      </c>
      <c r="U574" s="67">
        <v>0</v>
      </c>
      <c r="V574" s="67">
        <v>0</v>
      </c>
      <c r="W574" s="214">
        <v>0</v>
      </c>
      <c r="X574" s="73">
        <v>0</v>
      </c>
      <c r="Y574" s="67">
        <v>0</v>
      </c>
      <c r="Z574" s="214">
        <v>0</v>
      </c>
      <c r="AA574" s="73">
        <v>0</v>
      </c>
      <c r="AB574" s="214">
        <v>0</v>
      </c>
      <c r="AC574" s="214" t="s">
        <v>48</v>
      </c>
    </row>
    <row r="575" spans="1:29" s="141" customFormat="1" ht="30" customHeight="1" x14ac:dyDescent="0.25">
      <c r="A575" s="69" t="s">
        <v>56</v>
      </c>
      <c r="B575" s="69" t="s">
        <v>57</v>
      </c>
      <c r="C575" s="69" t="s">
        <v>926</v>
      </c>
      <c r="D575" s="67" t="s">
        <v>1036</v>
      </c>
      <c r="E575" s="67" t="s">
        <v>1015</v>
      </c>
      <c r="F575" s="67" t="s">
        <v>1038</v>
      </c>
      <c r="G575" s="67" t="s">
        <v>1015</v>
      </c>
      <c r="H575" s="220" t="s">
        <v>46</v>
      </c>
      <c r="I575" s="34">
        <v>0</v>
      </c>
      <c r="J575" s="518">
        <v>0</v>
      </c>
      <c r="K575" s="518">
        <v>0</v>
      </c>
      <c r="L575" s="518">
        <v>0</v>
      </c>
      <c r="M575" s="518" t="str">
        <v>Other</v>
      </c>
      <c r="N575" s="519" t="str">
        <v>Other</v>
      </c>
      <c r="O575" s="22">
        <v>0</v>
      </c>
      <c r="P575" s="145">
        <v>0</v>
      </c>
      <c r="Q575" s="145" t="s">
        <v>49</v>
      </c>
      <c r="R575" s="496" t="s">
        <v>47</v>
      </c>
      <c r="S575" s="73">
        <v>0</v>
      </c>
      <c r="T575" s="67">
        <v>0</v>
      </c>
      <c r="U575" s="67">
        <v>0</v>
      </c>
      <c r="V575" s="67">
        <v>0</v>
      </c>
      <c r="W575" s="214">
        <v>0</v>
      </c>
      <c r="X575" s="73">
        <v>0</v>
      </c>
      <c r="Y575" s="67">
        <v>0</v>
      </c>
      <c r="Z575" s="214">
        <v>0</v>
      </c>
      <c r="AA575" s="73">
        <v>0</v>
      </c>
      <c r="AB575" s="214">
        <v>0</v>
      </c>
      <c r="AC575" s="214" t="s">
        <v>48</v>
      </c>
    </row>
    <row r="576" spans="1:29" s="141" customFormat="1" ht="30" customHeight="1" x14ac:dyDescent="0.25">
      <c r="A576" s="69" t="s">
        <v>56</v>
      </c>
      <c r="B576" s="69" t="s">
        <v>57</v>
      </c>
      <c r="C576" s="69" t="s">
        <v>926</v>
      </c>
      <c r="D576" s="67" t="s">
        <v>1039</v>
      </c>
      <c r="E576" s="67" t="s">
        <v>928</v>
      </c>
      <c r="F576" s="67" t="s">
        <v>1040</v>
      </c>
      <c r="G576" s="67" t="s">
        <v>1041</v>
      </c>
      <c r="H576" s="220" t="s">
        <v>46</v>
      </c>
      <c r="I576" s="34">
        <v>0</v>
      </c>
      <c r="J576" s="518">
        <v>0</v>
      </c>
      <c r="K576" s="518">
        <v>0</v>
      </c>
      <c r="L576" s="518">
        <v>0</v>
      </c>
      <c r="M576" s="518" t="str">
        <v>Other</v>
      </c>
      <c r="N576" s="519" t="str">
        <v>Other</v>
      </c>
      <c r="O576" s="22">
        <v>0</v>
      </c>
      <c r="P576" s="145">
        <v>0</v>
      </c>
      <c r="Q576" s="145" t="s">
        <v>49</v>
      </c>
      <c r="R576" s="496" t="s">
        <v>47</v>
      </c>
      <c r="S576" s="73">
        <v>0</v>
      </c>
      <c r="T576" s="67">
        <v>0</v>
      </c>
      <c r="U576" s="67">
        <v>0</v>
      </c>
      <c r="V576" s="67">
        <v>0</v>
      </c>
      <c r="W576" s="214">
        <v>0</v>
      </c>
      <c r="X576" s="73">
        <v>0</v>
      </c>
      <c r="Y576" s="67">
        <v>0</v>
      </c>
      <c r="Z576" s="214">
        <v>0</v>
      </c>
      <c r="AA576" s="73">
        <v>0</v>
      </c>
      <c r="AB576" s="214">
        <v>0</v>
      </c>
      <c r="AC576" s="214" t="s">
        <v>48</v>
      </c>
    </row>
    <row r="577" spans="1:29" s="141" customFormat="1" ht="30" customHeight="1" x14ac:dyDescent="0.25">
      <c r="A577" s="69" t="s">
        <v>56</v>
      </c>
      <c r="B577" s="69" t="s">
        <v>57</v>
      </c>
      <c r="C577" s="69" t="s">
        <v>926</v>
      </c>
      <c r="D577" s="67" t="s">
        <v>1039</v>
      </c>
      <c r="E577" s="67" t="s">
        <v>928</v>
      </c>
      <c r="F577" s="67" t="s">
        <v>1042</v>
      </c>
      <c r="G577" s="67" t="s">
        <v>1043</v>
      </c>
      <c r="H577" s="220" t="s">
        <v>46</v>
      </c>
      <c r="I577" s="34">
        <v>0</v>
      </c>
      <c r="J577" s="518">
        <v>0</v>
      </c>
      <c r="K577" s="518">
        <v>0</v>
      </c>
      <c r="L577" s="518">
        <v>0</v>
      </c>
      <c r="M577" s="518" t="str">
        <v>Other</v>
      </c>
      <c r="N577" s="519" t="str">
        <v>Other</v>
      </c>
      <c r="O577" s="22">
        <v>0</v>
      </c>
      <c r="P577" s="145">
        <v>0</v>
      </c>
      <c r="Q577" s="145" t="s">
        <v>49</v>
      </c>
      <c r="R577" s="496" t="s">
        <v>47</v>
      </c>
      <c r="S577" s="73">
        <v>0</v>
      </c>
      <c r="T577" s="67">
        <v>0</v>
      </c>
      <c r="U577" s="67">
        <v>0</v>
      </c>
      <c r="V577" s="67">
        <v>0</v>
      </c>
      <c r="W577" s="214">
        <v>0</v>
      </c>
      <c r="X577" s="73">
        <v>0</v>
      </c>
      <c r="Y577" s="67">
        <v>0</v>
      </c>
      <c r="Z577" s="214">
        <v>0</v>
      </c>
      <c r="AA577" s="73">
        <v>0</v>
      </c>
      <c r="AB577" s="214">
        <v>0</v>
      </c>
      <c r="AC577" s="214" t="s">
        <v>48</v>
      </c>
    </row>
    <row r="578" spans="1:29" s="141" customFormat="1" ht="30" customHeight="1" x14ac:dyDescent="0.25">
      <c r="A578" s="69" t="s">
        <v>56</v>
      </c>
      <c r="B578" s="69" t="s">
        <v>57</v>
      </c>
      <c r="C578" s="69" t="s">
        <v>926</v>
      </c>
      <c r="D578" s="67" t="s">
        <v>1039</v>
      </c>
      <c r="E578" s="67" t="s">
        <v>928</v>
      </c>
      <c r="F578" s="67" t="s">
        <v>1044</v>
      </c>
      <c r="G578" s="67" t="s">
        <v>1045</v>
      </c>
      <c r="H578" s="220" t="s">
        <v>46</v>
      </c>
      <c r="I578" s="34">
        <v>0</v>
      </c>
      <c r="J578" s="518">
        <v>0</v>
      </c>
      <c r="K578" s="518">
        <v>0</v>
      </c>
      <c r="L578" s="518">
        <v>0</v>
      </c>
      <c r="M578" s="518" t="str">
        <v>Other</v>
      </c>
      <c r="N578" s="519" t="str">
        <v>Other</v>
      </c>
      <c r="O578" s="22">
        <v>0</v>
      </c>
      <c r="P578" s="145">
        <v>0</v>
      </c>
      <c r="Q578" s="145" t="s">
        <v>49</v>
      </c>
      <c r="R578" s="496" t="s">
        <v>47</v>
      </c>
      <c r="S578" s="73">
        <v>0</v>
      </c>
      <c r="T578" s="67">
        <v>0</v>
      </c>
      <c r="U578" s="67">
        <v>0</v>
      </c>
      <c r="V578" s="67">
        <v>0</v>
      </c>
      <c r="W578" s="214">
        <v>0</v>
      </c>
      <c r="X578" s="73">
        <v>0</v>
      </c>
      <c r="Y578" s="67">
        <v>0</v>
      </c>
      <c r="Z578" s="214">
        <v>0</v>
      </c>
      <c r="AA578" s="73">
        <v>0</v>
      </c>
      <c r="AB578" s="214">
        <v>0</v>
      </c>
      <c r="AC578" s="214" t="s">
        <v>48</v>
      </c>
    </row>
    <row r="579" spans="1:29" s="141" customFormat="1" ht="30" customHeight="1" x14ac:dyDescent="0.25">
      <c r="A579" s="69" t="s">
        <v>56</v>
      </c>
      <c r="B579" s="69" t="s">
        <v>57</v>
      </c>
      <c r="C579" s="69" t="s">
        <v>926</v>
      </c>
      <c r="D579" s="67" t="s">
        <v>1046</v>
      </c>
      <c r="E579" s="67" t="s">
        <v>1047</v>
      </c>
      <c r="F579" s="67" t="s">
        <v>1048</v>
      </c>
      <c r="G579" s="67" t="s">
        <v>1049</v>
      </c>
      <c r="H579" s="220" t="s">
        <v>46</v>
      </c>
      <c r="I579" s="34">
        <v>0</v>
      </c>
      <c r="J579" s="518">
        <v>0</v>
      </c>
      <c r="K579" s="518">
        <v>0</v>
      </c>
      <c r="L579" s="518">
        <v>0</v>
      </c>
      <c r="M579" s="518" t="str">
        <v>Other</v>
      </c>
      <c r="N579" s="519" t="str">
        <v>Other</v>
      </c>
      <c r="O579" s="22">
        <v>0</v>
      </c>
      <c r="P579" s="145">
        <v>0</v>
      </c>
      <c r="Q579" s="145" t="s">
        <v>49</v>
      </c>
      <c r="R579" s="496" t="s">
        <v>47</v>
      </c>
      <c r="S579" s="73">
        <v>0</v>
      </c>
      <c r="T579" s="67">
        <v>0</v>
      </c>
      <c r="U579" s="67">
        <v>0</v>
      </c>
      <c r="V579" s="67">
        <v>0</v>
      </c>
      <c r="W579" s="214">
        <v>0</v>
      </c>
      <c r="X579" s="73">
        <v>0</v>
      </c>
      <c r="Y579" s="67">
        <v>0</v>
      </c>
      <c r="Z579" s="214">
        <v>0</v>
      </c>
      <c r="AA579" s="73">
        <v>0</v>
      </c>
      <c r="AB579" s="214">
        <v>0</v>
      </c>
      <c r="AC579" s="214" t="s">
        <v>48</v>
      </c>
    </row>
    <row r="580" spans="1:29" s="141" customFormat="1" ht="30" customHeight="1" x14ac:dyDescent="0.25">
      <c r="A580" s="69" t="s">
        <v>56</v>
      </c>
      <c r="B580" s="69" t="s">
        <v>57</v>
      </c>
      <c r="C580" s="69" t="s">
        <v>926</v>
      </c>
      <c r="D580" s="67" t="s">
        <v>1046</v>
      </c>
      <c r="E580" s="67" t="s">
        <v>1047</v>
      </c>
      <c r="F580" s="67" t="s">
        <v>1050</v>
      </c>
      <c r="G580" s="67" t="s">
        <v>1024</v>
      </c>
      <c r="H580" s="220" t="s">
        <v>46</v>
      </c>
      <c r="I580" s="34">
        <v>0</v>
      </c>
      <c r="J580" s="518">
        <v>0</v>
      </c>
      <c r="K580" s="518">
        <v>0</v>
      </c>
      <c r="L580" s="518">
        <v>0</v>
      </c>
      <c r="M580" s="518" t="str">
        <v>Other</v>
      </c>
      <c r="N580" s="519" t="str">
        <v>Other</v>
      </c>
      <c r="O580" s="22">
        <v>0</v>
      </c>
      <c r="P580" s="145">
        <v>0</v>
      </c>
      <c r="Q580" s="145" t="s">
        <v>49</v>
      </c>
      <c r="R580" s="496" t="s">
        <v>47</v>
      </c>
      <c r="S580" s="73">
        <v>0</v>
      </c>
      <c r="T580" s="67">
        <v>0</v>
      </c>
      <c r="U580" s="67">
        <v>0</v>
      </c>
      <c r="V580" s="67">
        <v>0</v>
      </c>
      <c r="W580" s="214">
        <v>0</v>
      </c>
      <c r="X580" s="73">
        <v>0</v>
      </c>
      <c r="Y580" s="67">
        <v>0</v>
      </c>
      <c r="Z580" s="214">
        <v>0</v>
      </c>
      <c r="AA580" s="73">
        <v>0</v>
      </c>
      <c r="AB580" s="214">
        <v>0</v>
      </c>
      <c r="AC580" s="214" t="s">
        <v>48</v>
      </c>
    </row>
    <row r="581" spans="1:29" s="141" customFormat="1" ht="30" customHeight="1" x14ac:dyDescent="0.25">
      <c r="A581" s="69" t="s">
        <v>56</v>
      </c>
      <c r="B581" s="69" t="s">
        <v>57</v>
      </c>
      <c r="C581" s="69" t="s">
        <v>926</v>
      </c>
      <c r="D581" s="67" t="s">
        <v>1051</v>
      </c>
      <c r="E581" s="67" t="s">
        <v>1052</v>
      </c>
      <c r="F581" s="67" t="s">
        <v>1053</v>
      </c>
      <c r="G581" s="67" t="s">
        <v>1054</v>
      </c>
      <c r="H581" s="220" t="s">
        <v>46</v>
      </c>
      <c r="I581" s="34">
        <v>0</v>
      </c>
      <c r="J581" s="518">
        <v>0</v>
      </c>
      <c r="K581" s="518">
        <v>0</v>
      </c>
      <c r="L581" s="518">
        <v>0</v>
      </c>
      <c r="M581" s="518" t="str">
        <v>Other</v>
      </c>
      <c r="N581" s="519" t="str">
        <v>Other</v>
      </c>
      <c r="O581" s="22">
        <v>0</v>
      </c>
      <c r="P581" s="145">
        <v>0</v>
      </c>
      <c r="Q581" s="145" t="s">
        <v>49</v>
      </c>
      <c r="R581" s="496" t="s">
        <v>47</v>
      </c>
      <c r="S581" s="73">
        <v>0</v>
      </c>
      <c r="T581" s="67">
        <v>0</v>
      </c>
      <c r="U581" s="67">
        <v>0</v>
      </c>
      <c r="V581" s="67">
        <v>0</v>
      </c>
      <c r="W581" s="214">
        <v>0</v>
      </c>
      <c r="X581" s="73">
        <v>0</v>
      </c>
      <c r="Y581" s="67">
        <v>0</v>
      </c>
      <c r="Z581" s="214">
        <v>0</v>
      </c>
      <c r="AA581" s="73">
        <v>0</v>
      </c>
      <c r="AB581" s="214">
        <v>0</v>
      </c>
      <c r="AC581" s="214" t="s">
        <v>48</v>
      </c>
    </row>
    <row r="582" spans="1:29" s="141" customFormat="1" ht="30" customHeight="1" x14ac:dyDescent="0.25">
      <c r="A582" s="69" t="s">
        <v>56</v>
      </c>
      <c r="B582" s="69" t="s">
        <v>57</v>
      </c>
      <c r="C582" s="69" t="s">
        <v>926</v>
      </c>
      <c r="D582" s="67" t="s">
        <v>1051</v>
      </c>
      <c r="E582" s="67" t="s">
        <v>1052</v>
      </c>
      <c r="F582" s="67" t="s">
        <v>1055</v>
      </c>
      <c r="G582" s="67" t="s">
        <v>1052</v>
      </c>
      <c r="H582" s="220" t="s">
        <v>46</v>
      </c>
      <c r="I582" s="34">
        <v>0</v>
      </c>
      <c r="J582" s="518">
        <v>0</v>
      </c>
      <c r="K582" s="518">
        <v>0</v>
      </c>
      <c r="L582" s="518">
        <v>0</v>
      </c>
      <c r="M582" s="518" t="str">
        <v>Other</v>
      </c>
      <c r="N582" s="519" t="str">
        <v>Other</v>
      </c>
      <c r="O582" s="22">
        <v>0</v>
      </c>
      <c r="P582" s="145">
        <v>0</v>
      </c>
      <c r="Q582" s="145" t="s">
        <v>49</v>
      </c>
      <c r="R582" s="496" t="s">
        <v>47</v>
      </c>
      <c r="S582" s="73">
        <v>0</v>
      </c>
      <c r="T582" s="67">
        <v>0</v>
      </c>
      <c r="U582" s="67">
        <v>0</v>
      </c>
      <c r="V582" s="67">
        <v>0</v>
      </c>
      <c r="W582" s="214">
        <v>0</v>
      </c>
      <c r="X582" s="73">
        <v>0</v>
      </c>
      <c r="Y582" s="67">
        <v>0</v>
      </c>
      <c r="Z582" s="214">
        <v>0</v>
      </c>
      <c r="AA582" s="73">
        <v>0</v>
      </c>
      <c r="AB582" s="214">
        <v>0</v>
      </c>
      <c r="AC582" s="214" t="s">
        <v>48</v>
      </c>
    </row>
    <row r="583" spans="1:29" s="141" customFormat="1" ht="30" customHeight="1" x14ac:dyDescent="0.25">
      <c r="A583" s="69" t="s">
        <v>56</v>
      </c>
      <c r="B583" s="69" t="s">
        <v>57</v>
      </c>
      <c r="C583" s="69" t="s">
        <v>926</v>
      </c>
      <c r="D583" s="67" t="s">
        <v>1051</v>
      </c>
      <c r="E583" s="67" t="s">
        <v>1052</v>
      </c>
      <c r="F583" s="67" t="s">
        <v>1056</v>
      </c>
      <c r="G583" s="67" t="s">
        <v>1052</v>
      </c>
      <c r="H583" s="220" t="s">
        <v>46</v>
      </c>
      <c r="I583" s="34">
        <v>0</v>
      </c>
      <c r="J583" s="518">
        <v>0</v>
      </c>
      <c r="K583" s="518">
        <v>0</v>
      </c>
      <c r="L583" s="518">
        <v>0</v>
      </c>
      <c r="M583" s="518" t="str">
        <v>Other</v>
      </c>
      <c r="N583" s="519" t="str">
        <v>Other</v>
      </c>
      <c r="O583" s="22">
        <v>0</v>
      </c>
      <c r="P583" s="145">
        <v>0</v>
      </c>
      <c r="Q583" s="145" t="s">
        <v>49</v>
      </c>
      <c r="R583" s="496" t="s">
        <v>47</v>
      </c>
      <c r="S583" s="73">
        <v>0</v>
      </c>
      <c r="T583" s="67">
        <v>0</v>
      </c>
      <c r="U583" s="67">
        <v>0</v>
      </c>
      <c r="V583" s="67">
        <v>0</v>
      </c>
      <c r="W583" s="214">
        <v>0</v>
      </c>
      <c r="X583" s="73">
        <v>0</v>
      </c>
      <c r="Y583" s="67">
        <v>0</v>
      </c>
      <c r="Z583" s="214">
        <v>0</v>
      </c>
      <c r="AA583" s="73">
        <v>0</v>
      </c>
      <c r="AB583" s="214">
        <v>0</v>
      </c>
      <c r="AC583" s="214" t="s">
        <v>48</v>
      </c>
    </row>
    <row r="584" spans="1:29" s="141" customFormat="1" ht="30" customHeight="1" x14ac:dyDescent="0.25">
      <c r="A584" s="69" t="s">
        <v>56</v>
      </c>
      <c r="B584" s="69" t="s">
        <v>57</v>
      </c>
      <c r="C584" s="69" t="s">
        <v>926</v>
      </c>
      <c r="D584" s="67" t="s">
        <v>1051</v>
      </c>
      <c r="E584" s="67" t="s">
        <v>1052</v>
      </c>
      <c r="F584" s="67" t="s">
        <v>1057</v>
      </c>
      <c r="G584" s="67" t="s">
        <v>1058</v>
      </c>
      <c r="H584" s="220" t="s">
        <v>46</v>
      </c>
      <c r="I584" s="34">
        <v>0</v>
      </c>
      <c r="J584" s="518">
        <v>0</v>
      </c>
      <c r="K584" s="518">
        <v>0</v>
      </c>
      <c r="L584" s="518">
        <v>0</v>
      </c>
      <c r="M584" s="518" t="str">
        <v>Other</v>
      </c>
      <c r="N584" s="519" t="str">
        <v>Other</v>
      </c>
      <c r="O584" s="22">
        <v>0</v>
      </c>
      <c r="P584" s="145">
        <v>0</v>
      </c>
      <c r="Q584" s="145" t="s">
        <v>49</v>
      </c>
      <c r="R584" s="496" t="s">
        <v>47</v>
      </c>
      <c r="S584" s="73">
        <v>0</v>
      </c>
      <c r="T584" s="67">
        <v>0</v>
      </c>
      <c r="U584" s="67">
        <v>0</v>
      </c>
      <c r="V584" s="67">
        <v>0</v>
      </c>
      <c r="W584" s="214">
        <v>0</v>
      </c>
      <c r="X584" s="73">
        <v>0</v>
      </c>
      <c r="Y584" s="67">
        <v>0</v>
      </c>
      <c r="Z584" s="214">
        <v>0</v>
      </c>
      <c r="AA584" s="73">
        <v>0</v>
      </c>
      <c r="AB584" s="214">
        <v>0</v>
      </c>
      <c r="AC584" s="214" t="s">
        <v>48</v>
      </c>
    </row>
    <row r="585" spans="1:29" s="141" customFormat="1" ht="30" customHeight="1" x14ac:dyDescent="0.25">
      <c r="A585" s="69" t="s">
        <v>56</v>
      </c>
      <c r="B585" s="69" t="s">
        <v>57</v>
      </c>
      <c r="C585" s="69" t="s">
        <v>926</v>
      </c>
      <c r="D585" s="67" t="s">
        <v>1059</v>
      </c>
      <c r="E585" s="67" t="s">
        <v>1060</v>
      </c>
      <c r="F585" s="67" t="s">
        <v>1061</v>
      </c>
      <c r="G585" s="67" t="s">
        <v>1062</v>
      </c>
      <c r="H585" s="220" t="s">
        <v>46</v>
      </c>
      <c r="I585" s="34">
        <v>0</v>
      </c>
      <c r="J585" s="518">
        <v>0</v>
      </c>
      <c r="K585" s="518">
        <v>0</v>
      </c>
      <c r="L585" s="518">
        <v>0</v>
      </c>
      <c r="M585" s="518" t="str">
        <v>Other</v>
      </c>
      <c r="N585" s="519" t="str">
        <v>Other</v>
      </c>
      <c r="O585" s="22">
        <v>0</v>
      </c>
      <c r="P585" s="145">
        <v>0</v>
      </c>
      <c r="Q585" s="145" t="s">
        <v>49</v>
      </c>
      <c r="R585" s="496" t="s">
        <v>47</v>
      </c>
      <c r="S585" s="73">
        <v>0</v>
      </c>
      <c r="T585" s="67">
        <v>0</v>
      </c>
      <c r="U585" s="67">
        <v>0</v>
      </c>
      <c r="V585" s="67">
        <v>0</v>
      </c>
      <c r="W585" s="214">
        <v>0</v>
      </c>
      <c r="X585" s="73">
        <v>0</v>
      </c>
      <c r="Y585" s="67">
        <v>0</v>
      </c>
      <c r="Z585" s="214">
        <v>0</v>
      </c>
      <c r="AA585" s="73">
        <v>0</v>
      </c>
      <c r="AB585" s="214">
        <v>0</v>
      </c>
      <c r="AC585" s="214" t="s">
        <v>48</v>
      </c>
    </row>
    <row r="586" spans="1:29" s="141" customFormat="1" ht="30" customHeight="1" x14ac:dyDescent="0.25">
      <c r="A586" s="69" t="s">
        <v>56</v>
      </c>
      <c r="B586" s="69" t="s">
        <v>57</v>
      </c>
      <c r="C586" s="69" t="s">
        <v>926</v>
      </c>
      <c r="D586" s="67" t="s">
        <v>1063</v>
      </c>
      <c r="E586" s="67" t="s">
        <v>1064</v>
      </c>
      <c r="F586" s="67" t="s">
        <v>1065</v>
      </c>
      <c r="G586" s="67" t="s">
        <v>1066</v>
      </c>
      <c r="H586" s="220" t="s">
        <v>46</v>
      </c>
      <c r="I586" s="34">
        <v>0</v>
      </c>
      <c r="J586" s="518">
        <v>0</v>
      </c>
      <c r="K586" s="518">
        <v>0</v>
      </c>
      <c r="L586" s="518">
        <v>0</v>
      </c>
      <c r="M586" s="518" t="str">
        <v>Other</v>
      </c>
      <c r="N586" s="519" t="str">
        <v>Other</v>
      </c>
      <c r="O586" s="22">
        <v>0</v>
      </c>
      <c r="P586" s="145">
        <v>0</v>
      </c>
      <c r="Q586" s="145" t="s">
        <v>49</v>
      </c>
      <c r="R586" s="496" t="s">
        <v>47</v>
      </c>
      <c r="S586" s="73">
        <v>0</v>
      </c>
      <c r="T586" s="67">
        <v>0</v>
      </c>
      <c r="U586" s="67">
        <v>0</v>
      </c>
      <c r="V586" s="67">
        <v>0</v>
      </c>
      <c r="W586" s="214">
        <v>0</v>
      </c>
      <c r="X586" s="73">
        <v>0</v>
      </c>
      <c r="Y586" s="67">
        <v>0</v>
      </c>
      <c r="Z586" s="214">
        <v>0</v>
      </c>
      <c r="AA586" s="73">
        <v>0</v>
      </c>
      <c r="AB586" s="214">
        <v>0</v>
      </c>
      <c r="AC586" s="214" t="s">
        <v>48</v>
      </c>
    </row>
    <row r="587" spans="1:29" s="141" customFormat="1" ht="30" customHeight="1" x14ac:dyDescent="0.25">
      <c r="A587" s="69" t="s">
        <v>56</v>
      </c>
      <c r="B587" s="69" t="s">
        <v>57</v>
      </c>
      <c r="C587" s="69" t="s">
        <v>926</v>
      </c>
      <c r="D587" s="67" t="s">
        <v>1063</v>
      </c>
      <c r="E587" s="67" t="s">
        <v>1064</v>
      </c>
      <c r="F587" s="67" t="s">
        <v>1067</v>
      </c>
      <c r="G587" s="67" t="s">
        <v>1068</v>
      </c>
      <c r="H587" s="220" t="s">
        <v>46</v>
      </c>
      <c r="I587" s="34">
        <v>0</v>
      </c>
      <c r="J587" s="518">
        <v>0</v>
      </c>
      <c r="K587" s="518">
        <v>0</v>
      </c>
      <c r="L587" s="518">
        <v>0</v>
      </c>
      <c r="M587" s="518" t="str">
        <v>Other</v>
      </c>
      <c r="N587" s="519" t="str">
        <v>Other</v>
      </c>
      <c r="O587" s="22">
        <v>0</v>
      </c>
      <c r="P587" s="145">
        <v>0</v>
      </c>
      <c r="Q587" s="145" t="s">
        <v>49</v>
      </c>
      <c r="R587" s="496" t="s">
        <v>47</v>
      </c>
      <c r="S587" s="73">
        <v>0</v>
      </c>
      <c r="T587" s="67">
        <v>0</v>
      </c>
      <c r="U587" s="67">
        <v>0</v>
      </c>
      <c r="V587" s="67">
        <v>0</v>
      </c>
      <c r="W587" s="214">
        <v>0</v>
      </c>
      <c r="X587" s="73">
        <v>0</v>
      </c>
      <c r="Y587" s="67">
        <v>0</v>
      </c>
      <c r="Z587" s="214">
        <v>0</v>
      </c>
      <c r="AA587" s="73">
        <v>0</v>
      </c>
      <c r="AB587" s="214">
        <v>0</v>
      </c>
      <c r="AC587" s="214" t="s">
        <v>48</v>
      </c>
    </row>
    <row r="588" spans="1:29" s="141" customFormat="1" ht="30" customHeight="1" x14ac:dyDescent="0.25">
      <c r="A588" s="69" t="s">
        <v>56</v>
      </c>
      <c r="B588" s="69" t="s">
        <v>57</v>
      </c>
      <c r="C588" s="69" t="s">
        <v>926</v>
      </c>
      <c r="D588" s="67" t="s">
        <v>1063</v>
      </c>
      <c r="E588" s="67" t="s">
        <v>1064</v>
      </c>
      <c r="F588" s="67" t="s">
        <v>1069</v>
      </c>
      <c r="G588" s="67" t="s">
        <v>1070</v>
      </c>
      <c r="H588" s="220" t="s">
        <v>46</v>
      </c>
      <c r="I588" s="34">
        <v>0</v>
      </c>
      <c r="J588" s="518">
        <v>0</v>
      </c>
      <c r="K588" s="518">
        <v>0</v>
      </c>
      <c r="L588" s="518">
        <v>0</v>
      </c>
      <c r="M588" s="518" t="str">
        <v>Other</v>
      </c>
      <c r="N588" s="519" t="str">
        <v>Other</v>
      </c>
      <c r="O588" s="22">
        <v>0</v>
      </c>
      <c r="P588" s="145">
        <v>0</v>
      </c>
      <c r="Q588" s="145" t="s">
        <v>49</v>
      </c>
      <c r="R588" s="496" t="s">
        <v>47</v>
      </c>
      <c r="S588" s="73">
        <v>0</v>
      </c>
      <c r="T588" s="67">
        <v>0</v>
      </c>
      <c r="U588" s="67">
        <v>0</v>
      </c>
      <c r="V588" s="67">
        <v>0</v>
      </c>
      <c r="W588" s="214">
        <v>0</v>
      </c>
      <c r="X588" s="73">
        <v>0</v>
      </c>
      <c r="Y588" s="67">
        <v>0</v>
      </c>
      <c r="Z588" s="214">
        <v>0</v>
      </c>
      <c r="AA588" s="73">
        <v>0</v>
      </c>
      <c r="AB588" s="214">
        <v>0</v>
      </c>
      <c r="AC588" s="214" t="s">
        <v>48</v>
      </c>
    </row>
    <row r="589" spans="1:29" s="141" customFormat="1" ht="30" customHeight="1" x14ac:dyDescent="0.25">
      <c r="A589" s="69" t="s">
        <v>56</v>
      </c>
      <c r="B589" s="69" t="s">
        <v>57</v>
      </c>
      <c r="C589" s="69" t="s">
        <v>926</v>
      </c>
      <c r="D589" s="67" t="s">
        <v>1071</v>
      </c>
      <c r="E589" s="67" t="s">
        <v>1072</v>
      </c>
      <c r="F589" s="67" t="s">
        <v>1073</v>
      </c>
      <c r="G589" s="67" t="s">
        <v>1074</v>
      </c>
      <c r="H589" s="220" t="s">
        <v>46</v>
      </c>
      <c r="I589" s="34">
        <v>0</v>
      </c>
      <c r="J589" s="518">
        <v>0</v>
      </c>
      <c r="K589" s="518">
        <v>0</v>
      </c>
      <c r="L589" s="518">
        <v>0</v>
      </c>
      <c r="M589" s="518" t="str">
        <v>Other</v>
      </c>
      <c r="N589" s="519" t="str">
        <v>Other</v>
      </c>
      <c r="O589" s="22">
        <v>0</v>
      </c>
      <c r="P589" s="145">
        <v>0</v>
      </c>
      <c r="Q589" s="145" t="s">
        <v>49</v>
      </c>
      <c r="R589" s="496" t="s">
        <v>47</v>
      </c>
      <c r="S589" s="73">
        <v>0</v>
      </c>
      <c r="T589" s="67">
        <v>0</v>
      </c>
      <c r="U589" s="67">
        <v>0</v>
      </c>
      <c r="V589" s="67">
        <v>0</v>
      </c>
      <c r="W589" s="214">
        <v>0</v>
      </c>
      <c r="X589" s="73">
        <v>0</v>
      </c>
      <c r="Y589" s="67">
        <v>0</v>
      </c>
      <c r="Z589" s="214">
        <v>0</v>
      </c>
      <c r="AA589" s="73">
        <v>0</v>
      </c>
      <c r="AB589" s="214">
        <v>0</v>
      </c>
      <c r="AC589" s="214" t="s">
        <v>48</v>
      </c>
    </row>
    <row r="590" spans="1:29" s="141" customFormat="1" ht="30" customHeight="1" x14ac:dyDescent="0.25">
      <c r="A590" s="69" t="s">
        <v>56</v>
      </c>
      <c r="B590" s="69" t="s">
        <v>57</v>
      </c>
      <c r="C590" s="69" t="s">
        <v>926</v>
      </c>
      <c r="D590" s="67" t="s">
        <v>1075</v>
      </c>
      <c r="E590" s="67" t="s">
        <v>1076</v>
      </c>
      <c r="F590" s="67" t="s">
        <v>1077</v>
      </c>
      <c r="G590" s="67" t="s">
        <v>1078</v>
      </c>
      <c r="H590" s="220" t="s">
        <v>46</v>
      </c>
      <c r="I590" s="34">
        <v>0</v>
      </c>
      <c r="J590" s="518">
        <v>0</v>
      </c>
      <c r="K590" s="518">
        <v>0</v>
      </c>
      <c r="L590" s="518">
        <v>0</v>
      </c>
      <c r="M590" s="518" t="str">
        <v>Other</v>
      </c>
      <c r="N590" s="519" t="str">
        <v>Other</v>
      </c>
      <c r="O590" s="22">
        <v>0</v>
      </c>
      <c r="P590" s="145">
        <v>0</v>
      </c>
      <c r="Q590" s="145" t="s">
        <v>49</v>
      </c>
      <c r="R590" s="496" t="s">
        <v>47</v>
      </c>
      <c r="S590" s="73">
        <v>0</v>
      </c>
      <c r="T590" s="67">
        <v>0</v>
      </c>
      <c r="U590" s="67">
        <v>0</v>
      </c>
      <c r="V590" s="67">
        <v>0</v>
      </c>
      <c r="W590" s="214">
        <v>0</v>
      </c>
      <c r="X590" s="73">
        <v>0</v>
      </c>
      <c r="Y590" s="67">
        <v>0</v>
      </c>
      <c r="Z590" s="214">
        <v>0</v>
      </c>
      <c r="AA590" s="73">
        <v>0</v>
      </c>
      <c r="AB590" s="214">
        <v>0</v>
      </c>
      <c r="AC590" s="214" t="s">
        <v>48</v>
      </c>
    </row>
    <row r="591" spans="1:29" s="141" customFormat="1" ht="30" customHeight="1" x14ac:dyDescent="0.25">
      <c r="A591" s="69" t="s">
        <v>56</v>
      </c>
      <c r="B591" s="69" t="s">
        <v>57</v>
      </c>
      <c r="C591" s="69" t="s">
        <v>926</v>
      </c>
      <c r="D591" s="67" t="s">
        <v>1075</v>
      </c>
      <c r="E591" s="67" t="s">
        <v>1076</v>
      </c>
      <c r="F591" s="67" t="s">
        <v>1079</v>
      </c>
      <c r="G591" s="67" t="s">
        <v>1080</v>
      </c>
      <c r="H591" s="220" t="s">
        <v>46</v>
      </c>
      <c r="I591" s="34">
        <v>0</v>
      </c>
      <c r="J591" s="518">
        <v>0</v>
      </c>
      <c r="K591" s="518">
        <v>0</v>
      </c>
      <c r="L591" s="518">
        <v>0</v>
      </c>
      <c r="M591" s="518" t="str">
        <v>Other</v>
      </c>
      <c r="N591" s="519" t="str">
        <v>Other</v>
      </c>
      <c r="O591" s="22">
        <v>0</v>
      </c>
      <c r="P591" s="145">
        <v>0</v>
      </c>
      <c r="Q591" s="145" t="s">
        <v>49</v>
      </c>
      <c r="R591" s="496" t="s">
        <v>47</v>
      </c>
      <c r="S591" s="73">
        <v>0</v>
      </c>
      <c r="T591" s="67">
        <v>0</v>
      </c>
      <c r="U591" s="67">
        <v>0</v>
      </c>
      <c r="V591" s="67">
        <v>0</v>
      </c>
      <c r="W591" s="214">
        <v>0</v>
      </c>
      <c r="X591" s="73">
        <v>0</v>
      </c>
      <c r="Y591" s="67">
        <v>0</v>
      </c>
      <c r="Z591" s="214">
        <v>0</v>
      </c>
      <c r="AA591" s="73">
        <v>0</v>
      </c>
      <c r="AB591" s="214">
        <v>0</v>
      </c>
      <c r="AC591" s="214" t="s">
        <v>48</v>
      </c>
    </row>
    <row r="592" spans="1:29" s="141" customFormat="1" ht="30" customHeight="1" x14ac:dyDescent="0.25">
      <c r="A592" s="69" t="s">
        <v>56</v>
      </c>
      <c r="B592" s="69" t="s">
        <v>57</v>
      </c>
      <c r="C592" s="69" t="s">
        <v>926</v>
      </c>
      <c r="D592" s="67" t="s">
        <v>1075</v>
      </c>
      <c r="E592" s="67" t="s">
        <v>1076</v>
      </c>
      <c r="F592" s="67" t="s">
        <v>1081</v>
      </c>
      <c r="G592" s="67" t="s">
        <v>1082</v>
      </c>
      <c r="H592" s="220" t="s">
        <v>46</v>
      </c>
      <c r="I592" s="34">
        <v>0</v>
      </c>
      <c r="J592" s="518">
        <v>0</v>
      </c>
      <c r="K592" s="518">
        <v>0</v>
      </c>
      <c r="L592" s="518">
        <v>0</v>
      </c>
      <c r="M592" s="518" t="str">
        <v>Other</v>
      </c>
      <c r="N592" s="519" t="str">
        <v>Other</v>
      </c>
      <c r="O592" s="22">
        <v>0</v>
      </c>
      <c r="P592" s="145">
        <v>0</v>
      </c>
      <c r="Q592" s="145" t="s">
        <v>49</v>
      </c>
      <c r="R592" s="496" t="s">
        <v>47</v>
      </c>
      <c r="S592" s="73">
        <v>0</v>
      </c>
      <c r="T592" s="67">
        <v>0</v>
      </c>
      <c r="U592" s="67">
        <v>0</v>
      </c>
      <c r="V592" s="67">
        <v>0</v>
      </c>
      <c r="W592" s="214">
        <v>0</v>
      </c>
      <c r="X592" s="73">
        <v>0</v>
      </c>
      <c r="Y592" s="67">
        <v>0</v>
      </c>
      <c r="Z592" s="214">
        <v>0</v>
      </c>
      <c r="AA592" s="73">
        <v>0</v>
      </c>
      <c r="AB592" s="214">
        <v>0</v>
      </c>
      <c r="AC592" s="214" t="s">
        <v>48</v>
      </c>
    </row>
    <row r="593" spans="1:29" s="141" customFormat="1" ht="30" customHeight="1" x14ac:dyDescent="0.25">
      <c r="A593" s="69" t="s">
        <v>56</v>
      </c>
      <c r="B593" s="69" t="s">
        <v>57</v>
      </c>
      <c r="C593" s="69" t="s">
        <v>926</v>
      </c>
      <c r="D593" s="67" t="s">
        <v>1083</v>
      </c>
      <c r="E593" s="67" t="s">
        <v>1084</v>
      </c>
      <c r="F593" s="67" t="s">
        <v>1085</v>
      </c>
      <c r="G593" s="67" t="s">
        <v>1084</v>
      </c>
      <c r="H593" s="220" t="s">
        <v>46</v>
      </c>
      <c r="I593" s="34">
        <v>0</v>
      </c>
      <c r="J593" s="518">
        <v>0</v>
      </c>
      <c r="K593" s="518">
        <v>0</v>
      </c>
      <c r="L593" s="518">
        <v>0</v>
      </c>
      <c r="M593" s="518" t="str">
        <v>Other</v>
      </c>
      <c r="N593" s="519" t="str">
        <v>Other</v>
      </c>
      <c r="O593" s="22">
        <v>0</v>
      </c>
      <c r="P593" s="145">
        <v>0</v>
      </c>
      <c r="Q593" s="145" t="s">
        <v>49</v>
      </c>
      <c r="R593" s="496" t="s">
        <v>47</v>
      </c>
      <c r="S593" s="73">
        <v>0</v>
      </c>
      <c r="T593" s="67">
        <v>0</v>
      </c>
      <c r="U593" s="67">
        <v>0</v>
      </c>
      <c r="V593" s="67">
        <v>0</v>
      </c>
      <c r="W593" s="214">
        <v>0</v>
      </c>
      <c r="X593" s="73">
        <v>0</v>
      </c>
      <c r="Y593" s="67">
        <v>0</v>
      </c>
      <c r="Z593" s="214">
        <v>0</v>
      </c>
      <c r="AA593" s="73">
        <v>0</v>
      </c>
      <c r="AB593" s="214">
        <v>0</v>
      </c>
      <c r="AC593" s="214" t="s">
        <v>48</v>
      </c>
    </row>
    <row r="594" spans="1:29" s="141" customFormat="1" ht="30" customHeight="1" x14ac:dyDescent="0.25">
      <c r="A594" s="69" t="s">
        <v>56</v>
      </c>
      <c r="B594" s="69" t="s">
        <v>57</v>
      </c>
      <c r="C594" s="69" t="s">
        <v>926</v>
      </c>
      <c r="D594" s="67" t="s">
        <v>1083</v>
      </c>
      <c r="E594" s="67" t="s">
        <v>1084</v>
      </c>
      <c r="F594" s="67" t="s">
        <v>1086</v>
      </c>
      <c r="G594" s="67" t="s">
        <v>1084</v>
      </c>
      <c r="H594" s="220" t="s">
        <v>46</v>
      </c>
      <c r="I594" s="34">
        <v>0</v>
      </c>
      <c r="J594" s="518">
        <v>0</v>
      </c>
      <c r="K594" s="518">
        <v>0</v>
      </c>
      <c r="L594" s="518">
        <v>0</v>
      </c>
      <c r="M594" s="518" t="str">
        <v>Other</v>
      </c>
      <c r="N594" s="519" t="str">
        <v>Other</v>
      </c>
      <c r="O594" s="22">
        <v>0</v>
      </c>
      <c r="P594" s="145">
        <v>0</v>
      </c>
      <c r="Q594" s="145" t="s">
        <v>49</v>
      </c>
      <c r="R594" s="496" t="s">
        <v>47</v>
      </c>
      <c r="S594" s="73">
        <v>0</v>
      </c>
      <c r="T594" s="67">
        <v>0</v>
      </c>
      <c r="U594" s="67">
        <v>0</v>
      </c>
      <c r="V594" s="67">
        <v>0</v>
      </c>
      <c r="W594" s="214">
        <v>0</v>
      </c>
      <c r="X594" s="73">
        <v>0</v>
      </c>
      <c r="Y594" s="67">
        <v>0</v>
      </c>
      <c r="Z594" s="214">
        <v>0</v>
      </c>
      <c r="AA594" s="73">
        <v>0</v>
      </c>
      <c r="AB594" s="214">
        <v>0</v>
      </c>
      <c r="AC594" s="214" t="s">
        <v>48</v>
      </c>
    </row>
    <row r="595" spans="1:29" s="141" customFormat="1" ht="30" customHeight="1" x14ac:dyDescent="0.25">
      <c r="A595" s="69" t="s">
        <v>56</v>
      </c>
      <c r="B595" s="69" t="s">
        <v>57</v>
      </c>
      <c r="C595" s="69" t="s">
        <v>926</v>
      </c>
      <c r="D595" s="67" t="s">
        <v>1083</v>
      </c>
      <c r="E595" s="67" t="s">
        <v>1084</v>
      </c>
      <c r="F595" s="67" t="s">
        <v>1087</v>
      </c>
      <c r="G595" s="67" t="s">
        <v>1088</v>
      </c>
      <c r="H595" s="220" t="s">
        <v>46</v>
      </c>
      <c r="I595" s="34">
        <v>0</v>
      </c>
      <c r="J595" s="518">
        <v>0</v>
      </c>
      <c r="K595" s="518">
        <v>0</v>
      </c>
      <c r="L595" s="518">
        <v>0</v>
      </c>
      <c r="M595" s="518" t="str">
        <v>Other</v>
      </c>
      <c r="N595" s="519" t="str">
        <v>Other</v>
      </c>
      <c r="O595" s="22">
        <v>0</v>
      </c>
      <c r="P595" s="145">
        <v>0</v>
      </c>
      <c r="Q595" s="145" t="s">
        <v>49</v>
      </c>
      <c r="R595" s="496" t="s">
        <v>47</v>
      </c>
      <c r="S595" s="73">
        <v>0</v>
      </c>
      <c r="T595" s="67">
        <v>0</v>
      </c>
      <c r="U595" s="67">
        <v>0</v>
      </c>
      <c r="V595" s="67">
        <v>0</v>
      </c>
      <c r="W595" s="214">
        <v>0</v>
      </c>
      <c r="X595" s="73">
        <v>0</v>
      </c>
      <c r="Y595" s="67">
        <v>0</v>
      </c>
      <c r="Z595" s="214">
        <v>0</v>
      </c>
      <c r="AA595" s="73">
        <v>0</v>
      </c>
      <c r="AB595" s="214">
        <v>0</v>
      </c>
      <c r="AC595" s="214" t="s">
        <v>48</v>
      </c>
    </row>
    <row r="596" spans="1:29" s="141" customFormat="1" ht="30" customHeight="1" x14ac:dyDescent="0.25">
      <c r="A596" s="69" t="s">
        <v>56</v>
      </c>
      <c r="B596" s="69" t="s">
        <v>57</v>
      </c>
      <c r="C596" s="69" t="s">
        <v>926</v>
      </c>
      <c r="D596" s="67" t="s">
        <v>1089</v>
      </c>
      <c r="E596" s="67" t="s">
        <v>1084</v>
      </c>
      <c r="F596" s="67" t="s">
        <v>1090</v>
      </c>
      <c r="G596" s="67" t="s">
        <v>1084</v>
      </c>
      <c r="H596" s="220" t="s">
        <v>46</v>
      </c>
      <c r="I596" s="34">
        <v>0</v>
      </c>
      <c r="J596" s="518">
        <v>0</v>
      </c>
      <c r="K596" s="518">
        <v>0</v>
      </c>
      <c r="L596" s="518">
        <v>0</v>
      </c>
      <c r="M596" s="518" t="str">
        <v>Other</v>
      </c>
      <c r="N596" s="519" t="str">
        <v>Other</v>
      </c>
      <c r="O596" s="22">
        <v>0</v>
      </c>
      <c r="P596" s="145">
        <v>0</v>
      </c>
      <c r="Q596" s="145" t="s">
        <v>49</v>
      </c>
      <c r="R596" s="496" t="s">
        <v>47</v>
      </c>
      <c r="S596" s="73">
        <v>0</v>
      </c>
      <c r="T596" s="67">
        <v>0</v>
      </c>
      <c r="U596" s="67">
        <v>0</v>
      </c>
      <c r="V596" s="67">
        <v>0</v>
      </c>
      <c r="W596" s="214">
        <v>0</v>
      </c>
      <c r="X596" s="73">
        <v>0</v>
      </c>
      <c r="Y596" s="67">
        <v>0</v>
      </c>
      <c r="Z596" s="214">
        <v>0</v>
      </c>
      <c r="AA596" s="73">
        <v>0</v>
      </c>
      <c r="AB596" s="214">
        <v>0</v>
      </c>
      <c r="AC596" s="214" t="s">
        <v>48</v>
      </c>
    </row>
    <row r="597" spans="1:29" s="141" customFormat="1" ht="30" customHeight="1" x14ac:dyDescent="0.25">
      <c r="A597" s="69" t="s">
        <v>56</v>
      </c>
      <c r="B597" s="69" t="s">
        <v>57</v>
      </c>
      <c r="C597" s="69" t="s">
        <v>926</v>
      </c>
      <c r="D597" s="67" t="s">
        <v>1091</v>
      </c>
      <c r="E597" s="67" t="s">
        <v>1084</v>
      </c>
      <c r="F597" s="67" t="s">
        <v>1092</v>
      </c>
      <c r="G597" s="67" t="s">
        <v>1084</v>
      </c>
      <c r="H597" s="220" t="s">
        <v>46</v>
      </c>
      <c r="I597" s="34">
        <v>0</v>
      </c>
      <c r="J597" s="518">
        <v>0</v>
      </c>
      <c r="K597" s="518">
        <v>0</v>
      </c>
      <c r="L597" s="518">
        <v>0</v>
      </c>
      <c r="M597" s="518" t="str">
        <v>Other</v>
      </c>
      <c r="N597" s="519" t="str">
        <v>Other</v>
      </c>
      <c r="O597" s="22">
        <v>0</v>
      </c>
      <c r="P597" s="145">
        <v>0</v>
      </c>
      <c r="Q597" s="145" t="s">
        <v>49</v>
      </c>
      <c r="R597" s="496" t="s">
        <v>47</v>
      </c>
      <c r="S597" s="73">
        <v>0</v>
      </c>
      <c r="T597" s="67">
        <v>0</v>
      </c>
      <c r="U597" s="67">
        <v>0</v>
      </c>
      <c r="V597" s="67">
        <v>0</v>
      </c>
      <c r="W597" s="214">
        <v>0</v>
      </c>
      <c r="X597" s="73">
        <v>0</v>
      </c>
      <c r="Y597" s="67">
        <v>0</v>
      </c>
      <c r="Z597" s="214">
        <v>0</v>
      </c>
      <c r="AA597" s="73">
        <v>0</v>
      </c>
      <c r="AB597" s="214">
        <v>0</v>
      </c>
      <c r="AC597" s="214" t="s">
        <v>48</v>
      </c>
    </row>
    <row r="598" spans="1:29" s="141" customFormat="1" ht="30" customHeight="1" x14ac:dyDescent="0.25">
      <c r="A598" s="69" t="s">
        <v>56</v>
      </c>
      <c r="B598" s="69" t="s">
        <v>57</v>
      </c>
      <c r="C598" s="69" t="s">
        <v>926</v>
      </c>
      <c r="D598" s="67" t="s">
        <v>1091</v>
      </c>
      <c r="E598" s="67" t="s">
        <v>1084</v>
      </c>
      <c r="F598" s="67" t="s">
        <v>1093</v>
      </c>
      <c r="G598" s="67" t="s">
        <v>1084</v>
      </c>
      <c r="H598" s="220" t="s">
        <v>46</v>
      </c>
      <c r="I598" s="34">
        <v>0</v>
      </c>
      <c r="J598" s="518">
        <v>0</v>
      </c>
      <c r="K598" s="518">
        <v>0</v>
      </c>
      <c r="L598" s="518">
        <v>0</v>
      </c>
      <c r="M598" s="518" t="str">
        <v>Other</v>
      </c>
      <c r="N598" s="519" t="str">
        <v>Other</v>
      </c>
      <c r="O598" s="22">
        <v>0</v>
      </c>
      <c r="P598" s="145">
        <v>0</v>
      </c>
      <c r="Q598" s="145" t="s">
        <v>49</v>
      </c>
      <c r="R598" s="496" t="s">
        <v>47</v>
      </c>
      <c r="S598" s="73">
        <v>0</v>
      </c>
      <c r="T598" s="67">
        <v>0</v>
      </c>
      <c r="U598" s="67">
        <v>0</v>
      </c>
      <c r="V598" s="67">
        <v>0</v>
      </c>
      <c r="W598" s="214">
        <v>0</v>
      </c>
      <c r="X598" s="73">
        <v>0</v>
      </c>
      <c r="Y598" s="67">
        <v>0</v>
      </c>
      <c r="Z598" s="214">
        <v>0</v>
      </c>
      <c r="AA598" s="73">
        <v>0</v>
      </c>
      <c r="AB598" s="214">
        <v>0</v>
      </c>
      <c r="AC598" s="214" t="s">
        <v>48</v>
      </c>
    </row>
    <row r="599" spans="1:29" s="141" customFormat="1" ht="30" customHeight="1" x14ac:dyDescent="0.25">
      <c r="A599" s="69" t="s">
        <v>56</v>
      </c>
      <c r="B599" s="69" t="s">
        <v>57</v>
      </c>
      <c r="C599" s="69" t="s">
        <v>926</v>
      </c>
      <c r="D599" s="67" t="s">
        <v>1091</v>
      </c>
      <c r="E599" s="67" t="s">
        <v>1084</v>
      </c>
      <c r="F599" s="67" t="s">
        <v>1094</v>
      </c>
      <c r="G599" s="67" t="s">
        <v>1095</v>
      </c>
      <c r="H599" s="220" t="s">
        <v>46</v>
      </c>
      <c r="I599" s="34">
        <v>0</v>
      </c>
      <c r="J599" s="518">
        <v>0</v>
      </c>
      <c r="K599" s="518">
        <v>0</v>
      </c>
      <c r="L599" s="518">
        <v>0</v>
      </c>
      <c r="M599" s="518" t="str">
        <v>Other</v>
      </c>
      <c r="N599" s="519" t="str">
        <v>Other</v>
      </c>
      <c r="O599" s="22">
        <v>0</v>
      </c>
      <c r="P599" s="145">
        <v>0</v>
      </c>
      <c r="Q599" s="145" t="s">
        <v>49</v>
      </c>
      <c r="R599" s="496" t="s">
        <v>47</v>
      </c>
      <c r="S599" s="73">
        <v>0</v>
      </c>
      <c r="T599" s="67">
        <v>0</v>
      </c>
      <c r="U599" s="67">
        <v>0</v>
      </c>
      <c r="V599" s="67">
        <v>0</v>
      </c>
      <c r="W599" s="214">
        <v>0</v>
      </c>
      <c r="X599" s="73">
        <v>0</v>
      </c>
      <c r="Y599" s="67">
        <v>0</v>
      </c>
      <c r="Z599" s="214">
        <v>0</v>
      </c>
      <c r="AA599" s="73">
        <v>0</v>
      </c>
      <c r="AB599" s="214">
        <v>0</v>
      </c>
      <c r="AC599" s="214" t="s">
        <v>48</v>
      </c>
    </row>
    <row r="600" spans="1:29" s="141" customFormat="1" ht="30" customHeight="1" x14ac:dyDescent="0.25">
      <c r="A600" s="69" t="s">
        <v>56</v>
      </c>
      <c r="B600" s="69" t="s">
        <v>57</v>
      </c>
      <c r="C600" s="69" t="s">
        <v>926</v>
      </c>
      <c r="D600" s="67" t="s">
        <v>1091</v>
      </c>
      <c r="E600" s="67" t="s">
        <v>1084</v>
      </c>
      <c r="F600" s="67" t="s">
        <v>1096</v>
      </c>
      <c r="G600" s="67" t="s">
        <v>1097</v>
      </c>
      <c r="H600" s="220" t="s">
        <v>46</v>
      </c>
      <c r="I600" s="34">
        <v>0</v>
      </c>
      <c r="J600" s="518">
        <v>0</v>
      </c>
      <c r="K600" s="518">
        <v>0</v>
      </c>
      <c r="L600" s="518">
        <v>0</v>
      </c>
      <c r="M600" s="518" t="str">
        <v>Other</v>
      </c>
      <c r="N600" s="519" t="str">
        <v>Other</v>
      </c>
      <c r="O600" s="22">
        <v>0</v>
      </c>
      <c r="P600" s="145">
        <v>0</v>
      </c>
      <c r="Q600" s="145" t="s">
        <v>49</v>
      </c>
      <c r="R600" s="496" t="s">
        <v>47</v>
      </c>
      <c r="S600" s="73">
        <v>0</v>
      </c>
      <c r="T600" s="67">
        <v>0</v>
      </c>
      <c r="U600" s="67">
        <v>0</v>
      </c>
      <c r="V600" s="67">
        <v>0</v>
      </c>
      <c r="W600" s="214">
        <v>0</v>
      </c>
      <c r="X600" s="73">
        <v>0</v>
      </c>
      <c r="Y600" s="67">
        <v>0</v>
      </c>
      <c r="Z600" s="214">
        <v>0</v>
      </c>
      <c r="AA600" s="73">
        <v>0</v>
      </c>
      <c r="AB600" s="214">
        <v>0</v>
      </c>
      <c r="AC600" s="214" t="s">
        <v>48</v>
      </c>
    </row>
    <row r="601" spans="1:29" s="141" customFormat="1" ht="30" customHeight="1" x14ac:dyDescent="0.25">
      <c r="A601" s="69" t="s">
        <v>56</v>
      </c>
      <c r="B601" s="69" t="s">
        <v>57</v>
      </c>
      <c r="C601" s="69" t="s">
        <v>926</v>
      </c>
      <c r="D601" s="67" t="s">
        <v>1083</v>
      </c>
      <c r="E601" s="67" t="s">
        <v>1084</v>
      </c>
      <c r="F601" s="67" t="s">
        <v>1098</v>
      </c>
      <c r="G601" s="67" t="s">
        <v>1084</v>
      </c>
      <c r="H601" s="220" t="s">
        <v>46</v>
      </c>
      <c r="I601" s="34">
        <v>0</v>
      </c>
      <c r="J601" s="518">
        <v>0</v>
      </c>
      <c r="K601" s="518">
        <v>0</v>
      </c>
      <c r="L601" s="518">
        <v>0</v>
      </c>
      <c r="M601" s="518" t="str">
        <v>Other</v>
      </c>
      <c r="N601" s="519" t="str">
        <v>Other</v>
      </c>
      <c r="O601" s="22" t="s">
        <v>48</v>
      </c>
      <c r="P601" s="145" t="s">
        <v>48</v>
      </c>
      <c r="Q601" s="145" t="s">
        <v>49</v>
      </c>
      <c r="R601" s="496" t="s">
        <v>47</v>
      </c>
      <c r="S601" s="73">
        <v>0</v>
      </c>
      <c r="T601" s="67">
        <v>0</v>
      </c>
      <c r="U601" s="67">
        <v>0</v>
      </c>
      <c r="V601" s="67">
        <v>0</v>
      </c>
      <c r="W601" s="214">
        <v>0</v>
      </c>
      <c r="X601" s="73">
        <v>0</v>
      </c>
      <c r="Y601" s="67">
        <v>0</v>
      </c>
      <c r="Z601" s="214">
        <v>0</v>
      </c>
      <c r="AA601" s="73">
        <v>0</v>
      </c>
      <c r="AB601" s="214">
        <v>0</v>
      </c>
      <c r="AC601" s="214" t="s">
        <v>48</v>
      </c>
    </row>
    <row r="602" spans="1:29" s="141" customFormat="1" ht="30" customHeight="1" x14ac:dyDescent="0.25">
      <c r="A602" s="69" t="s">
        <v>56</v>
      </c>
      <c r="B602" s="69" t="s">
        <v>57</v>
      </c>
      <c r="C602" s="69" t="s">
        <v>1099</v>
      </c>
      <c r="D602" s="67" t="s">
        <v>1100</v>
      </c>
      <c r="E602" s="67" t="s">
        <v>1101</v>
      </c>
      <c r="F602" s="67" t="s">
        <v>1102</v>
      </c>
      <c r="G602" s="67" t="s">
        <v>1101</v>
      </c>
      <c r="H602" s="220" t="s">
        <v>46</v>
      </c>
      <c r="I602" s="34">
        <v>0</v>
      </c>
      <c r="J602" s="518">
        <v>0</v>
      </c>
      <c r="K602" s="518">
        <v>0</v>
      </c>
      <c r="L602" s="518">
        <v>0</v>
      </c>
      <c r="M602" s="518" t="str">
        <v>Other</v>
      </c>
      <c r="N602" s="519" t="str">
        <v>Other</v>
      </c>
      <c r="O602" s="22">
        <v>0</v>
      </c>
      <c r="P602" s="145">
        <v>0</v>
      </c>
      <c r="Q602" s="145" t="s">
        <v>49</v>
      </c>
      <c r="R602" s="496" t="s">
        <v>47</v>
      </c>
      <c r="S602" s="73">
        <v>0</v>
      </c>
      <c r="T602" s="67">
        <v>0</v>
      </c>
      <c r="U602" s="67">
        <v>0</v>
      </c>
      <c r="V602" s="67">
        <v>0</v>
      </c>
      <c r="W602" s="214">
        <v>0</v>
      </c>
      <c r="X602" s="73">
        <v>0</v>
      </c>
      <c r="Y602" s="67">
        <v>0</v>
      </c>
      <c r="Z602" s="214">
        <v>0</v>
      </c>
      <c r="AA602" s="73">
        <v>0</v>
      </c>
      <c r="AB602" s="214">
        <v>0</v>
      </c>
      <c r="AC602" s="214" t="s">
        <v>48</v>
      </c>
    </row>
    <row r="603" spans="1:29" s="141" customFormat="1" ht="30" customHeight="1" x14ac:dyDescent="0.25">
      <c r="A603" s="69" t="s">
        <v>56</v>
      </c>
      <c r="B603" s="69" t="s">
        <v>57</v>
      </c>
      <c r="C603" s="69" t="s">
        <v>1099</v>
      </c>
      <c r="D603" s="67" t="s">
        <v>1100</v>
      </c>
      <c r="E603" s="67" t="s">
        <v>1101</v>
      </c>
      <c r="F603" s="67" t="s">
        <v>1103</v>
      </c>
      <c r="G603" s="67" t="s">
        <v>1101</v>
      </c>
      <c r="H603" s="220" t="s">
        <v>46</v>
      </c>
      <c r="I603" s="34">
        <v>0</v>
      </c>
      <c r="J603" s="518">
        <v>0</v>
      </c>
      <c r="K603" s="518">
        <v>0</v>
      </c>
      <c r="L603" s="518">
        <v>0</v>
      </c>
      <c r="M603" s="518" t="str">
        <v>Other</v>
      </c>
      <c r="N603" s="519" t="str">
        <v>Other</v>
      </c>
      <c r="O603" s="22">
        <v>0</v>
      </c>
      <c r="P603" s="145">
        <v>0</v>
      </c>
      <c r="Q603" s="145" t="s">
        <v>49</v>
      </c>
      <c r="R603" s="496" t="s">
        <v>47</v>
      </c>
      <c r="S603" s="73">
        <v>0</v>
      </c>
      <c r="T603" s="67">
        <v>0</v>
      </c>
      <c r="U603" s="67">
        <v>0</v>
      </c>
      <c r="V603" s="67">
        <v>0</v>
      </c>
      <c r="W603" s="214">
        <v>0</v>
      </c>
      <c r="X603" s="73">
        <v>0</v>
      </c>
      <c r="Y603" s="67">
        <v>0</v>
      </c>
      <c r="Z603" s="214">
        <v>0</v>
      </c>
      <c r="AA603" s="73">
        <v>0</v>
      </c>
      <c r="AB603" s="214">
        <v>0</v>
      </c>
      <c r="AC603" s="214" t="s">
        <v>48</v>
      </c>
    </row>
    <row r="604" spans="1:29" s="141" customFormat="1" ht="30" customHeight="1" x14ac:dyDescent="0.25">
      <c r="A604" s="69" t="s">
        <v>56</v>
      </c>
      <c r="B604" s="69" t="s">
        <v>57</v>
      </c>
      <c r="C604" s="69" t="s">
        <v>1099</v>
      </c>
      <c r="D604" s="67" t="s">
        <v>1100</v>
      </c>
      <c r="E604" s="67" t="s">
        <v>1101</v>
      </c>
      <c r="F604" s="67" t="s">
        <v>1104</v>
      </c>
      <c r="G604" s="67" t="s">
        <v>1101</v>
      </c>
      <c r="H604" s="220" t="s">
        <v>46</v>
      </c>
      <c r="I604" s="34">
        <v>0</v>
      </c>
      <c r="J604" s="518">
        <v>0</v>
      </c>
      <c r="K604" s="518">
        <v>0</v>
      </c>
      <c r="L604" s="518">
        <v>0</v>
      </c>
      <c r="M604" s="518" t="str">
        <v>Other</v>
      </c>
      <c r="N604" s="519" t="str">
        <v>Other</v>
      </c>
      <c r="O604" s="22">
        <v>0</v>
      </c>
      <c r="P604" s="145">
        <v>0</v>
      </c>
      <c r="Q604" s="145" t="s">
        <v>49</v>
      </c>
      <c r="R604" s="496" t="s">
        <v>47</v>
      </c>
      <c r="S604" s="73">
        <v>0</v>
      </c>
      <c r="T604" s="67">
        <v>0</v>
      </c>
      <c r="U604" s="67">
        <v>0</v>
      </c>
      <c r="V604" s="67">
        <v>0</v>
      </c>
      <c r="W604" s="214">
        <v>0</v>
      </c>
      <c r="X604" s="73">
        <v>0</v>
      </c>
      <c r="Y604" s="67">
        <v>0</v>
      </c>
      <c r="Z604" s="214">
        <v>0</v>
      </c>
      <c r="AA604" s="73">
        <v>0</v>
      </c>
      <c r="AB604" s="214">
        <v>0</v>
      </c>
      <c r="AC604" s="214" t="s">
        <v>48</v>
      </c>
    </row>
    <row r="605" spans="1:29" s="141" customFormat="1" ht="30" customHeight="1" x14ac:dyDescent="0.25">
      <c r="A605" s="69" t="s">
        <v>56</v>
      </c>
      <c r="B605" s="69" t="s">
        <v>57</v>
      </c>
      <c r="C605" s="69" t="s">
        <v>1099</v>
      </c>
      <c r="D605" s="67" t="s">
        <v>1100</v>
      </c>
      <c r="E605" s="67" t="s">
        <v>1101</v>
      </c>
      <c r="F605" s="67" t="s">
        <v>1105</v>
      </c>
      <c r="G605" s="67" t="s">
        <v>1101</v>
      </c>
      <c r="H605" s="220" t="s">
        <v>46</v>
      </c>
      <c r="I605" s="34">
        <v>0</v>
      </c>
      <c r="J605" s="518">
        <v>0</v>
      </c>
      <c r="K605" s="518">
        <v>0</v>
      </c>
      <c r="L605" s="518">
        <v>0</v>
      </c>
      <c r="M605" s="518" t="str">
        <v>Other</v>
      </c>
      <c r="N605" s="519" t="str">
        <v>Other</v>
      </c>
      <c r="O605" s="22">
        <v>0</v>
      </c>
      <c r="P605" s="145">
        <v>0</v>
      </c>
      <c r="Q605" s="145" t="s">
        <v>49</v>
      </c>
      <c r="R605" s="496" t="s">
        <v>47</v>
      </c>
      <c r="S605" s="73">
        <v>0</v>
      </c>
      <c r="T605" s="67">
        <v>0</v>
      </c>
      <c r="U605" s="67">
        <v>0</v>
      </c>
      <c r="V605" s="67">
        <v>0</v>
      </c>
      <c r="W605" s="214">
        <v>0</v>
      </c>
      <c r="X605" s="73">
        <v>0</v>
      </c>
      <c r="Y605" s="67">
        <v>0</v>
      </c>
      <c r="Z605" s="214">
        <v>0</v>
      </c>
      <c r="AA605" s="73">
        <v>0</v>
      </c>
      <c r="AB605" s="214">
        <v>0</v>
      </c>
      <c r="AC605" s="214" t="s">
        <v>48</v>
      </c>
    </row>
    <row r="606" spans="1:29" s="141" customFormat="1" ht="30" customHeight="1" x14ac:dyDescent="0.25">
      <c r="A606" s="69" t="s">
        <v>56</v>
      </c>
      <c r="B606" s="69" t="s">
        <v>57</v>
      </c>
      <c r="C606" s="69" t="s">
        <v>1099</v>
      </c>
      <c r="D606" s="67" t="s">
        <v>1100</v>
      </c>
      <c r="E606" s="67" t="s">
        <v>1101</v>
      </c>
      <c r="F606" s="67" t="s">
        <v>1106</v>
      </c>
      <c r="G606" s="67" t="s">
        <v>1101</v>
      </c>
      <c r="H606" s="220" t="s">
        <v>46</v>
      </c>
      <c r="I606" s="34">
        <v>0</v>
      </c>
      <c r="J606" s="518">
        <v>0</v>
      </c>
      <c r="K606" s="518">
        <v>0</v>
      </c>
      <c r="L606" s="518">
        <v>0</v>
      </c>
      <c r="M606" s="518" t="str">
        <v>Other</v>
      </c>
      <c r="N606" s="519" t="str">
        <v>Other</v>
      </c>
      <c r="O606" s="22">
        <v>0</v>
      </c>
      <c r="P606" s="145">
        <v>0</v>
      </c>
      <c r="Q606" s="145" t="s">
        <v>49</v>
      </c>
      <c r="R606" s="496" t="s">
        <v>47</v>
      </c>
      <c r="S606" s="73">
        <v>0</v>
      </c>
      <c r="T606" s="67">
        <v>0</v>
      </c>
      <c r="U606" s="67">
        <v>0</v>
      </c>
      <c r="V606" s="67">
        <v>0</v>
      </c>
      <c r="W606" s="214">
        <v>0</v>
      </c>
      <c r="X606" s="73">
        <v>0</v>
      </c>
      <c r="Y606" s="67">
        <v>0</v>
      </c>
      <c r="Z606" s="214">
        <v>0</v>
      </c>
      <c r="AA606" s="73">
        <v>0</v>
      </c>
      <c r="AB606" s="214">
        <v>0</v>
      </c>
      <c r="AC606" s="214" t="s">
        <v>48</v>
      </c>
    </row>
    <row r="607" spans="1:29" s="141" customFormat="1" ht="30" customHeight="1" x14ac:dyDescent="0.25">
      <c r="A607" s="69" t="s">
        <v>56</v>
      </c>
      <c r="B607" s="69" t="s">
        <v>57</v>
      </c>
      <c r="C607" s="69" t="s">
        <v>1099</v>
      </c>
      <c r="D607" s="67" t="s">
        <v>1107</v>
      </c>
      <c r="E607" s="67" t="s">
        <v>1108</v>
      </c>
      <c r="F607" s="67" t="s">
        <v>1109</v>
      </c>
      <c r="G607" s="67" t="s">
        <v>1108</v>
      </c>
      <c r="H607" s="220" t="s">
        <v>46</v>
      </c>
      <c r="I607" s="34">
        <v>0</v>
      </c>
      <c r="J607" s="518">
        <v>0</v>
      </c>
      <c r="K607" s="518">
        <v>0</v>
      </c>
      <c r="L607" s="518">
        <v>0</v>
      </c>
      <c r="M607" s="518" t="str">
        <v>Other</v>
      </c>
      <c r="N607" s="519" t="str">
        <v>Other</v>
      </c>
      <c r="O607" s="22">
        <v>0</v>
      </c>
      <c r="P607" s="145">
        <v>0</v>
      </c>
      <c r="Q607" s="145" t="s">
        <v>49</v>
      </c>
      <c r="R607" s="496" t="s">
        <v>47</v>
      </c>
      <c r="S607" s="73">
        <v>0</v>
      </c>
      <c r="T607" s="67">
        <v>0</v>
      </c>
      <c r="U607" s="67">
        <v>0</v>
      </c>
      <c r="V607" s="67">
        <v>0</v>
      </c>
      <c r="W607" s="214">
        <v>0</v>
      </c>
      <c r="X607" s="73">
        <v>0</v>
      </c>
      <c r="Y607" s="67">
        <v>0</v>
      </c>
      <c r="Z607" s="214">
        <v>0</v>
      </c>
      <c r="AA607" s="73">
        <v>0</v>
      </c>
      <c r="AB607" s="214">
        <v>0</v>
      </c>
      <c r="AC607" s="214" t="s">
        <v>48</v>
      </c>
    </row>
    <row r="608" spans="1:29" s="141" customFormat="1" ht="30" customHeight="1" x14ac:dyDescent="0.25">
      <c r="A608" s="69" t="s">
        <v>56</v>
      </c>
      <c r="B608" s="69" t="s">
        <v>57</v>
      </c>
      <c r="C608" s="69" t="s">
        <v>1099</v>
      </c>
      <c r="D608" s="67" t="s">
        <v>1107</v>
      </c>
      <c r="E608" s="67" t="s">
        <v>1108</v>
      </c>
      <c r="F608" s="67" t="s">
        <v>1110</v>
      </c>
      <c r="G608" s="67" t="s">
        <v>1108</v>
      </c>
      <c r="H608" s="220" t="s">
        <v>46</v>
      </c>
      <c r="I608" s="34">
        <v>0</v>
      </c>
      <c r="J608" s="518">
        <v>0</v>
      </c>
      <c r="K608" s="518">
        <v>0</v>
      </c>
      <c r="L608" s="518">
        <v>0</v>
      </c>
      <c r="M608" s="518" t="str">
        <v>Other</v>
      </c>
      <c r="N608" s="519" t="str">
        <v>Other</v>
      </c>
      <c r="O608" s="22">
        <v>0</v>
      </c>
      <c r="P608" s="145">
        <v>0</v>
      </c>
      <c r="Q608" s="145" t="s">
        <v>49</v>
      </c>
      <c r="R608" s="496" t="s">
        <v>47</v>
      </c>
      <c r="S608" s="73">
        <v>0</v>
      </c>
      <c r="T608" s="67">
        <v>0</v>
      </c>
      <c r="U608" s="67">
        <v>0</v>
      </c>
      <c r="V608" s="67">
        <v>0</v>
      </c>
      <c r="W608" s="214">
        <v>0</v>
      </c>
      <c r="X608" s="73">
        <v>0</v>
      </c>
      <c r="Y608" s="67">
        <v>0</v>
      </c>
      <c r="Z608" s="214">
        <v>0</v>
      </c>
      <c r="AA608" s="73">
        <v>0</v>
      </c>
      <c r="AB608" s="214">
        <v>0</v>
      </c>
      <c r="AC608" s="214" t="s">
        <v>48</v>
      </c>
    </row>
    <row r="609" spans="1:29" s="141" customFormat="1" ht="30" customHeight="1" x14ac:dyDescent="0.25">
      <c r="A609" s="69" t="s">
        <v>56</v>
      </c>
      <c r="B609" s="69" t="s">
        <v>57</v>
      </c>
      <c r="C609" s="69" t="s">
        <v>1099</v>
      </c>
      <c r="D609" s="67" t="s">
        <v>1107</v>
      </c>
      <c r="E609" s="67" t="s">
        <v>1108</v>
      </c>
      <c r="F609" s="67" t="s">
        <v>1111</v>
      </c>
      <c r="G609" s="67" t="s">
        <v>1112</v>
      </c>
      <c r="H609" s="220" t="s">
        <v>46</v>
      </c>
      <c r="I609" s="34">
        <v>0</v>
      </c>
      <c r="J609" s="518">
        <v>0</v>
      </c>
      <c r="K609" s="518">
        <v>0</v>
      </c>
      <c r="L609" s="518">
        <v>0</v>
      </c>
      <c r="M609" s="518" t="str">
        <v>Other</v>
      </c>
      <c r="N609" s="519" t="str">
        <v>Other</v>
      </c>
      <c r="O609" s="22">
        <v>0</v>
      </c>
      <c r="P609" s="145">
        <v>0</v>
      </c>
      <c r="Q609" s="145" t="s">
        <v>49</v>
      </c>
      <c r="R609" s="496" t="s">
        <v>47</v>
      </c>
      <c r="S609" s="73">
        <v>0</v>
      </c>
      <c r="T609" s="67">
        <v>0</v>
      </c>
      <c r="U609" s="67">
        <v>0</v>
      </c>
      <c r="V609" s="67">
        <v>0</v>
      </c>
      <c r="W609" s="214">
        <v>0</v>
      </c>
      <c r="X609" s="73">
        <v>0</v>
      </c>
      <c r="Y609" s="67">
        <v>0</v>
      </c>
      <c r="Z609" s="214">
        <v>0</v>
      </c>
      <c r="AA609" s="73">
        <v>0</v>
      </c>
      <c r="AB609" s="214">
        <v>0</v>
      </c>
      <c r="AC609" s="214" t="s">
        <v>48</v>
      </c>
    </row>
    <row r="610" spans="1:29" s="141" customFormat="1" ht="30" customHeight="1" x14ac:dyDescent="0.25">
      <c r="A610" s="69" t="s">
        <v>56</v>
      </c>
      <c r="B610" s="69" t="s">
        <v>57</v>
      </c>
      <c r="C610" s="69" t="s">
        <v>1099</v>
      </c>
      <c r="D610" s="67" t="s">
        <v>1107</v>
      </c>
      <c r="E610" s="67" t="s">
        <v>1108</v>
      </c>
      <c r="F610" s="67" t="s">
        <v>1113</v>
      </c>
      <c r="G610" s="67" t="s">
        <v>1108</v>
      </c>
      <c r="H610" s="220" t="s">
        <v>46</v>
      </c>
      <c r="I610" s="34">
        <v>0</v>
      </c>
      <c r="J610" s="518">
        <v>0</v>
      </c>
      <c r="K610" s="518">
        <v>0</v>
      </c>
      <c r="L610" s="518">
        <v>0</v>
      </c>
      <c r="M610" s="518" t="str">
        <v>Other</v>
      </c>
      <c r="N610" s="519" t="str">
        <v>Other</v>
      </c>
      <c r="O610" s="22">
        <v>0</v>
      </c>
      <c r="P610" s="145">
        <v>0</v>
      </c>
      <c r="Q610" s="145" t="s">
        <v>49</v>
      </c>
      <c r="R610" s="496" t="s">
        <v>47</v>
      </c>
      <c r="S610" s="73">
        <v>0</v>
      </c>
      <c r="T610" s="67">
        <v>0</v>
      </c>
      <c r="U610" s="67">
        <v>0</v>
      </c>
      <c r="V610" s="67">
        <v>0</v>
      </c>
      <c r="W610" s="214">
        <v>0</v>
      </c>
      <c r="X610" s="73">
        <v>0</v>
      </c>
      <c r="Y610" s="67">
        <v>0</v>
      </c>
      <c r="Z610" s="214">
        <v>0</v>
      </c>
      <c r="AA610" s="73">
        <v>0</v>
      </c>
      <c r="AB610" s="214">
        <v>0</v>
      </c>
      <c r="AC610" s="214" t="s">
        <v>48</v>
      </c>
    </row>
    <row r="611" spans="1:29" s="141" customFormat="1" ht="30" customHeight="1" x14ac:dyDescent="0.25">
      <c r="A611" s="69" t="s">
        <v>56</v>
      </c>
      <c r="B611" s="69" t="s">
        <v>57</v>
      </c>
      <c r="C611" s="69" t="s">
        <v>1099</v>
      </c>
      <c r="D611" s="67" t="s">
        <v>1107</v>
      </c>
      <c r="E611" s="67" t="s">
        <v>1108</v>
      </c>
      <c r="F611" s="67" t="s">
        <v>1114</v>
      </c>
      <c r="G611" s="67" t="s">
        <v>1112</v>
      </c>
      <c r="H611" s="220" t="s">
        <v>46</v>
      </c>
      <c r="I611" s="34">
        <v>0</v>
      </c>
      <c r="J611" s="518">
        <v>0</v>
      </c>
      <c r="K611" s="518">
        <v>0</v>
      </c>
      <c r="L611" s="518">
        <v>0</v>
      </c>
      <c r="M611" s="518" t="str">
        <v>Other</v>
      </c>
      <c r="N611" s="519" t="str">
        <v>Other</v>
      </c>
      <c r="O611" s="22">
        <v>0</v>
      </c>
      <c r="P611" s="145">
        <v>0</v>
      </c>
      <c r="Q611" s="145" t="s">
        <v>49</v>
      </c>
      <c r="R611" s="496" t="s">
        <v>47</v>
      </c>
      <c r="S611" s="73">
        <v>0</v>
      </c>
      <c r="T611" s="67">
        <v>0</v>
      </c>
      <c r="U611" s="67">
        <v>0</v>
      </c>
      <c r="V611" s="67">
        <v>0</v>
      </c>
      <c r="W611" s="214">
        <v>0</v>
      </c>
      <c r="X611" s="73">
        <v>0</v>
      </c>
      <c r="Y611" s="67">
        <v>0</v>
      </c>
      <c r="Z611" s="214">
        <v>0</v>
      </c>
      <c r="AA611" s="73">
        <v>0</v>
      </c>
      <c r="AB611" s="214">
        <v>0</v>
      </c>
      <c r="AC611" s="214" t="s">
        <v>48</v>
      </c>
    </row>
    <row r="612" spans="1:29" s="141" customFormat="1" ht="30" customHeight="1" x14ac:dyDescent="0.25">
      <c r="A612" s="69" t="s">
        <v>56</v>
      </c>
      <c r="B612" s="69" t="s">
        <v>57</v>
      </c>
      <c r="C612" s="69" t="s">
        <v>1099</v>
      </c>
      <c r="D612" s="67" t="s">
        <v>1115</v>
      </c>
      <c r="E612" s="67" t="s">
        <v>1116</v>
      </c>
      <c r="F612" s="67" t="s">
        <v>1117</v>
      </c>
      <c r="G612" s="67" t="s">
        <v>1116</v>
      </c>
      <c r="H612" s="220" t="s">
        <v>46</v>
      </c>
      <c r="I612" s="34">
        <v>0</v>
      </c>
      <c r="J612" s="518">
        <v>0</v>
      </c>
      <c r="K612" s="518">
        <v>0</v>
      </c>
      <c r="L612" s="518">
        <v>0</v>
      </c>
      <c r="M612" s="518" t="str">
        <v>Other</v>
      </c>
      <c r="N612" s="519" t="str">
        <v>Other</v>
      </c>
      <c r="O612" s="22">
        <v>0</v>
      </c>
      <c r="P612" s="145">
        <v>0</v>
      </c>
      <c r="Q612" s="145" t="s">
        <v>49</v>
      </c>
      <c r="R612" s="496" t="s">
        <v>47</v>
      </c>
      <c r="S612" s="73">
        <v>0</v>
      </c>
      <c r="T612" s="67">
        <v>0</v>
      </c>
      <c r="U612" s="67">
        <v>0</v>
      </c>
      <c r="V612" s="67">
        <v>0</v>
      </c>
      <c r="W612" s="214">
        <v>0</v>
      </c>
      <c r="X612" s="73">
        <v>0</v>
      </c>
      <c r="Y612" s="67">
        <v>0</v>
      </c>
      <c r="Z612" s="214">
        <v>0</v>
      </c>
      <c r="AA612" s="73">
        <v>0</v>
      </c>
      <c r="AB612" s="214">
        <v>0</v>
      </c>
      <c r="AC612" s="214" t="s">
        <v>48</v>
      </c>
    </row>
    <row r="613" spans="1:29" s="141" customFormat="1" ht="30" customHeight="1" x14ac:dyDescent="0.25">
      <c r="A613" s="69" t="s">
        <v>56</v>
      </c>
      <c r="B613" s="69" t="s">
        <v>57</v>
      </c>
      <c r="C613" s="69" t="s">
        <v>1099</v>
      </c>
      <c r="D613" s="67" t="s">
        <v>1115</v>
      </c>
      <c r="E613" s="67" t="s">
        <v>1116</v>
      </c>
      <c r="F613" s="67" t="s">
        <v>1118</v>
      </c>
      <c r="G613" s="67" t="s">
        <v>1116</v>
      </c>
      <c r="H613" s="220" t="s">
        <v>46</v>
      </c>
      <c r="I613" s="34">
        <v>0</v>
      </c>
      <c r="J613" s="518">
        <v>0</v>
      </c>
      <c r="K613" s="518">
        <v>0</v>
      </c>
      <c r="L613" s="518">
        <v>0</v>
      </c>
      <c r="M613" s="518" t="str">
        <v>Other</v>
      </c>
      <c r="N613" s="519" t="str">
        <v>Other</v>
      </c>
      <c r="O613" s="22">
        <v>0</v>
      </c>
      <c r="P613" s="145">
        <v>0</v>
      </c>
      <c r="Q613" s="145" t="s">
        <v>49</v>
      </c>
      <c r="R613" s="496" t="s">
        <v>47</v>
      </c>
      <c r="S613" s="73">
        <v>0</v>
      </c>
      <c r="T613" s="67">
        <v>0</v>
      </c>
      <c r="U613" s="67">
        <v>0</v>
      </c>
      <c r="V613" s="67">
        <v>0</v>
      </c>
      <c r="W613" s="214">
        <v>0</v>
      </c>
      <c r="X613" s="73">
        <v>0</v>
      </c>
      <c r="Y613" s="67">
        <v>0</v>
      </c>
      <c r="Z613" s="214">
        <v>0</v>
      </c>
      <c r="AA613" s="73">
        <v>0</v>
      </c>
      <c r="AB613" s="214">
        <v>0</v>
      </c>
      <c r="AC613" s="214" t="s">
        <v>48</v>
      </c>
    </row>
    <row r="614" spans="1:29" s="141" customFormat="1" ht="30" customHeight="1" x14ac:dyDescent="0.25">
      <c r="A614" s="69" t="s">
        <v>56</v>
      </c>
      <c r="B614" s="69" t="s">
        <v>57</v>
      </c>
      <c r="C614" s="69" t="s">
        <v>1099</v>
      </c>
      <c r="D614" s="67" t="s">
        <v>1115</v>
      </c>
      <c r="E614" s="67" t="s">
        <v>1116</v>
      </c>
      <c r="F614" s="67" t="s">
        <v>1119</v>
      </c>
      <c r="G614" s="67" t="s">
        <v>1116</v>
      </c>
      <c r="H614" s="220" t="s">
        <v>46</v>
      </c>
      <c r="I614" s="34">
        <v>0</v>
      </c>
      <c r="J614" s="518">
        <v>0</v>
      </c>
      <c r="K614" s="518">
        <v>0</v>
      </c>
      <c r="L614" s="518">
        <v>0</v>
      </c>
      <c r="M614" s="518" t="str">
        <v>Other</v>
      </c>
      <c r="N614" s="519" t="str">
        <v>Other</v>
      </c>
      <c r="O614" s="22">
        <v>0</v>
      </c>
      <c r="P614" s="145">
        <v>0</v>
      </c>
      <c r="Q614" s="145" t="s">
        <v>49</v>
      </c>
      <c r="R614" s="496" t="s">
        <v>47</v>
      </c>
      <c r="S614" s="73">
        <v>0</v>
      </c>
      <c r="T614" s="67">
        <v>0</v>
      </c>
      <c r="U614" s="67">
        <v>0</v>
      </c>
      <c r="V614" s="67">
        <v>0</v>
      </c>
      <c r="W614" s="214">
        <v>0</v>
      </c>
      <c r="X614" s="73">
        <v>0</v>
      </c>
      <c r="Y614" s="67">
        <v>0</v>
      </c>
      <c r="Z614" s="214">
        <v>0</v>
      </c>
      <c r="AA614" s="73">
        <v>0</v>
      </c>
      <c r="AB614" s="214">
        <v>0</v>
      </c>
      <c r="AC614" s="214" t="s">
        <v>48</v>
      </c>
    </row>
    <row r="615" spans="1:29" s="141" customFormat="1" ht="30" customHeight="1" x14ac:dyDescent="0.25">
      <c r="A615" s="69" t="s">
        <v>56</v>
      </c>
      <c r="B615" s="69" t="s">
        <v>57</v>
      </c>
      <c r="C615" s="69" t="s">
        <v>1099</v>
      </c>
      <c r="D615" s="67" t="s">
        <v>1115</v>
      </c>
      <c r="E615" s="67" t="s">
        <v>1116</v>
      </c>
      <c r="F615" s="67" t="s">
        <v>1120</v>
      </c>
      <c r="G615" s="67" t="s">
        <v>1116</v>
      </c>
      <c r="H615" s="220" t="s">
        <v>46</v>
      </c>
      <c r="I615" s="34">
        <v>0</v>
      </c>
      <c r="J615" s="518">
        <v>0</v>
      </c>
      <c r="K615" s="518">
        <v>0</v>
      </c>
      <c r="L615" s="518">
        <v>0</v>
      </c>
      <c r="M615" s="518" t="str">
        <v>Other</v>
      </c>
      <c r="N615" s="519" t="str">
        <v>Other</v>
      </c>
      <c r="O615" s="22">
        <v>0</v>
      </c>
      <c r="P615" s="145">
        <v>0</v>
      </c>
      <c r="Q615" s="145" t="s">
        <v>49</v>
      </c>
      <c r="R615" s="496" t="s">
        <v>47</v>
      </c>
      <c r="S615" s="73">
        <v>0</v>
      </c>
      <c r="T615" s="67">
        <v>0</v>
      </c>
      <c r="U615" s="67">
        <v>0</v>
      </c>
      <c r="V615" s="67">
        <v>0</v>
      </c>
      <c r="W615" s="214">
        <v>0</v>
      </c>
      <c r="X615" s="73">
        <v>0</v>
      </c>
      <c r="Y615" s="67">
        <v>0</v>
      </c>
      <c r="Z615" s="214">
        <v>0</v>
      </c>
      <c r="AA615" s="73">
        <v>0</v>
      </c>
      <c r="AB615" s="214">
        <v>0</v>
      </c>
      <c r="AC615" s="214" t="s">
        <v>48</v>
      </c>
    </row>
    <row r="616" spans="1:29" s="141" customFormat="1" ht="30" customHeight="1" x14ac:dyDescent="0.25">
      <c r="A616" s="69" t="s">
        <v>56</v>
      </c>
      <c r="B616" s="69" t="s">
        <v>57</v>
      </c>
      <c r="C616" s="69" t="s">
        <v>1099</v>
      </c>
      <c r="D616" s="67" t="s">
        <v>1115</v>
      </c>
      <c r="E616" s="67" t="s">
        <v>1116</v>
      </c>
      <c r="F616" s="67" t="s">
        <v>1121</v>
      </c>
      <c r="G616" s="67" t="s">
        <v>1116</v>
      </c>
      <c r="H616" s="220" t="s">
        <v>46</v>
      </c>
      <c r="I616" s="34">
        <v>0</v>
      </c>
      <c r="J616" s="518">
        <v>0</v>
      </c>
      <c r="K616" s="518">
        <v>0</v>
      </c>
      <c r="L616" s="518">
        <v>0</v>
      </c>
      <c r="M616" s="518" t="str">
        <v>Other</v>
      </c>
      <c r="N616" s="519" t="str">
        <v>Other</v>
      </c>
      <c r="O616" s="22">
        <v>0</v>
      </c>
      <c r="P616" s="145">
        <v>0</v>
      </c>
      <c r="Q616" s="145" t="s">
        <v>49</v>
      </c>
      <c r="R616" s="496" t="s">
        <v>47</v>
      </c>
      <c r="S616" s="73">
        <v>0</v>
      </c>
      <c r="T616" s="67">
        <v>0</v>
      </c>
      <c r="U616" s="67">
        <v>0</v>
      </c>
      <c r="V616" s="67">
        <v>0</v>
      </c>
      <c r="W616" s="214">
        <v>0</v>
      </c>
      <c r="X616" s="73">
        <v>0</v>
      </c>
      <c r="Y616" s="67">
        <v>0</v>
      </c>
      <c r="Z616" s="214">
        <v>0</v>
      </c>
      <c r="AA616" s="73">
        <v>0</v>
      </c>
      <c r="AB616" s="214">
        <v>0</v>
      </c>
      <c r="AC616" s="214" t="s">
        <v>48</v>
      </c>
    </row>
    <row r="617" spans="1:29" s="141" customFormat="1" ht="30" customHeight="1" x14ac:dyDescent="0.25">
      <c r="A617" s="69" t="s">
        <v>56</v>
      </c>
      <c r="B617" s="69" t="s">
        <v>57</v>
      </c>
      <c r="C617" s="69" t="s">
        <v>1099</v>
      </c>
      <c r="D617" s="67" t="s">
        <v>1115</v>
      </c>
      <c r="E617" s="67" t="s">
        <v>1116</v>
      </c>
      <c r="F617" s="67" t="s">
        <v>1122</v>
      </c>
      <c r="G617" s="67" t="s">
        <v>1116</v>
      </c>
      <c r="H617" s="220" t="s">
        <v>46</v>
      </c>
      <c r="I617" s="34">
        <v>0</v>
      </c>
      <c r="J617" s="518">
        <v>0</v>
      </c>
      <c r="K617" s="518">
        <v>0</v>
      </c>
      <c r="L617" s="518">
        <v>0</v>
      </c>
      <c r="M617" s="518" t="str">
        <v>Other</v>
      </c>
      <c r="N617" s="519" t="str">
        <v>Other</v>
      </c>
      <c r="O617" s="22">
        <v>0</v>
      </c>
      <c r="P617" s="145">
        <v>0</v>
      </c>
      <c r="Q617" s="145" t="s">
        <v>49</v>
      </c>
      <c r="R617" s="496" t="s">
        <v>47</v>
      </c>
      <c r="S617" s="73">
        <v>0</v>
      </c>
      <c r="T617" s="67">
        <v>0</v>
      </c>
      <c r="U617" s="67">
        <v>0</v>
      </c>
      <c r="V617" s="67">
        <v>0</v>
      </c>
      <c r="W617" s="214">
        <v>0</v>
      </c>
      <c r="X617" s="73">
        <v>0</v>
      </c>
      <c r="Y617" s="67">
        <v>0</v>
      </c>
      <c r="Z617" s="214">
        <v>0</v>
      </c>
      <c r="AA617" s="73">
        <v>0</v>
      </c>
      <c r="AB617" s="214">
        <v>0</v>
      </c>
      <c r="AC617" s="214" t="s">
        <v>48</v>
      </c>
    </row>
    <row r="618" spans="1:29" s="141" customFormat="1" ht="30" customHeight="1" x14ac:dyDescent="0.25">
      <c r="A618" s="69" t="s">
        <v>56</v>
      </c>
      <c r="B618" s="69" t="s">
        <v>57</v>
      </c>
      <c r="C618" s="69" t="s">
        <v>1099</v>
      </c>
      <c r="D618" s="67" t="s">
        <v>1123</v>
      </c>
      <c r="E618" s="67" t="s">
        <v>1124</v>
      </c>
      <c r="F618" s="67" t="s">
        <v>1125</v>
      </c>
      <c r="G618" s="67" t="s">
        <v>1124</v>
      </c>
      <c r="H618" s="220" t="s">
        <v>46</v>
      </c>
      <c r="I618" s="34">
        <v>0</v>
      </c>
      <c r="J618" s="518">
        <v>0</v>
      </c>
      <c r="K618" s="518">
        <v>0</v>
      </c>
      <c r="L618" s="518">
        <v>0</v>
      </c>
      <c r="M618" s="518" t="str">
        <v>Other</v>
      </c>
      <c r="N618" s="519" t="str">
        <v>Other</v>
      </c>
      <c r="O618" s="22">
        <v>0</v>
      </c>
      <c r="P618" s="145">
        <v>0</v>
      </c>
      <c r="Q618" s="145" t="s">
        <v>49</v>
      </c>
      <c r="R618" s="496" t="s">
        <v>47</v>
      </c>
      <c r="S618" s="73">
        <v>0</v>
      </c>
      <c r="T618" s="67">
        <v>0</v>
      </c>
      <c r="U618" s="67">
        <v>0</v>
      </c>
      <c r="V618" s="67">
        <v>0</v>
      </c>
      <c r="W618" s="214">
        <v>0</v>
      </c>
      <c r="X618" s="73">
        <v>0</v>
      </c>
      <c r="Y618" s="67">
        <v>0</v>
      </c>
      <c r="Z618" s="214">
        <v>0</v>
      </c>
      <c r="AA618" s="73">
        <v>0</v>
      </c>
      <c r="AB618" s="214">
        <v>0</v>
      </c>
      <c r="AC618" s="214" t="s">
        <v>48</v>
      </c>
    </row>
    <row r="619" spans="1:29" s="141" customFormat="1" ht="30" customHeight="1" x14ac:dyDescent="0.25">
      <c r="A619" s="69" t="s">
        <v>56</v>
      </c>
      <c r="B619" s="69" t="s">
        <v>57</v>
      </c>
      <c r="C619" s="69" t="s">
        <v>1099</v>
      </c>
      <c r="D619" s="67" t="s">
        <v>1123</v>
      </c>
      <c r="E619" s="67" t="s">
        <v>1124</v>
      </c>
      <c r="F619" s="67" t="s">
        <v>1126</v>
      </c>
      <c r="G619" s="67" t="s">
        <v>1124</v>
      </c>
      <c r="H619" s="220" t="s">
        <v>46</v>
      </c>
      <c r="I619" s="34">
        <v>0</v>
      </c>
      <c r="J619" s="518">
        <v>0</v>
      </c>
      <c r="K619" s="518">
        <v>0</v>
      </c>
      <c r="L619" s="518">
        <v>0</v>
      </c>
      <c r="M619" s="518" t="str">
        <v>Other</v>
      </c>
      <c r="N619" s="519" t="str">
        <v>Other</v>
      </c>
      <c r="O619" s="22">
        <v>0</v>
      </c>
      <c r="P619" s="145">
        <v>0</v>
      </c>
      <c r="Q619" s="145" t="s">
        <v>49</v>
      </c>
      <c r="R619" s="496" t="s">
        <v>47</v>
      </c>
      <c r="S619" s="73">
        <v>0</v>
      </c>
      <c r="T619" s="67">
        <v>0</v>
      </c>
      <c r="U619" s="67">
        <v>0</v>
      </c>
      <c r="V619" s="67">
        <v>0</v>
      </c>
      <c r="W619" s="214">
        <v>0</v>
      </c>
      <c r="X619" s="73">
        <v>0</v>
      </c>
      <c r="Y619" s="67">
        <v>0</v>
      </c>
      <c r="Z619" s="214">
        <v>0</v>
      </c>
      <c r="AA619" s="73">
        <v>0</v>
      </c>
      <c r="AB619" s="214">
        <v>0</v>
      </c>
      <c r="AC619" s="214" t="s">
        <v>48</v>
      </c>
    </row>
    <row r="620" spans="1:29" s="141" customFormat="1" ht="30" customHeight="1" x14ac:dyDescent="0.25">
      <c r="A620" s="69" t="s">
        <v>56</v>
      </c>
      <c r="B620" s="69" t="s">
        <v>57</v>
      </c>
      <c r="C620" s="69" t="s">
        <v>1099</v>
      </c>
      <c r="D620" s="67" t="s">
        <v>1123</v>
      </c>
      <c r="E620" s="67" t="s">
        <v>1124</v>
      </c>
      <c r="F620" s="67" t="s">
        <v>1127</v>
      </c>
      <c r="G620" s="67" t="s">
        <v>1124</v>
      </c>
      <c r="H620" s="220" t="s">
        <v>46</v>
      </c>
      <c r="I620" s="34">
        <v>0</v>
      </c>
      <c r="J620" s="518">
        <v>0</v>
      </c>
      <c r="K620" s="518">
        <v>0</v>
      </c>
      <c r="L620" s="518">
        <v>0</v>
      </c>
      <c r="M620" s="518" t="str">
        <v>Other</v>
      </c>
      <c r="N620" s="519" t="str">
        <v>Other</v>
      </c>
      <c r="O620" s="22">
        <v>0</v>
      </c>
      <c r="P620" s="145">
        <v>0</v>
      </c>
      <c r="Q620" s="145" t="s">
        <v>49</v>
      </c>
      <c r="R620" s="496" t="s">
        <v>47</v>
      </c>
      <c r="S620" s="73">
        <v>0</v>
      </c>
      <c r="T620" s="67">
        <v>0</v>
      </c>
      <c r="U620" s="67">
        <v>0</v>
      </c>
      <c r="V620" s="67">
        <v>0</v>
      </c>
      <c r="W620" s="214">
        <v>0</v>
      </c>
      <c r="X620" s="73">
        <v>0</v>
      </c>
      <c r="Y620" s="67">
        <v>0</v>
      </c>
      <c r="Z620" s="214">
        <v>0</v>
      </c>
      <c r="AA620" s="73">
        <v>0</v>
      </c>
      <c r="AB620" s="214">
        <v>0</v>
      </c>
      <c r="AC620" s="214" t="s">
        <v>48</v>
      </c>
    </row>
    <row r="621" spans="1:29" s="141" customFormat="1" ht="30" customHeight="1" x14ac:dyDescent="0.25">
      <c r="A621" s="69" t="s">
        <v>56</v>
      </c>
      <c r="B621" s="69" t="s">
        <v>57</v>
      </c>
      <c r="C621" s="69" t="s">
        <v>1099</v>
      </c>
      <c r="D621" s="67" t="s">
        <v>1115</v>
      </c>
      <c r="E621" s="67" t="s">
        <v>1116</v>
      </c>
      <c r="F621" s="67" t="s">
        <v>1128</v>
      </c>
      <c r="G621" s="67" t="s">
        <v>1116</v>
      </c>
      <c r="H621" s="220" t="s">
        <v>46</v>
      </c>
      <c r="I621" s="34">
        <v>0</v>
      </c>
      <c r="J621" s="518">
        <v>0</v>
      </c>
      <c r="K621" s="518">
        <v>0</v>
      </c>
      <c r="L621" s="518">
        <v>0</v>
      </c>
      <c r="M621" s="518" t="str">
        <v>Other</v>
      </c>
      <c r="N621" s="519" t="str">
        <v>Other</v>
      </c>
      <c r="O621" s="22">
        <v>0</v>
      </c>
      <c r="P621" s="145">
        <v>0</v>
      </c>
      <c r="Q621" s="145" t="s">
        <v>49</v>
      </c>
      <c r="R621" s="496" t="s">
        <v>47</v>
      </c>
      <c r="S621" s="73">
        <v>0</v>
      </c>
      <c r="T621" s="67">
        <v>0</v>
      </c>
      <c r="U621" s="67">
        <v>0</v>
      </c>
      <c r="V621" s="67">
        <v>0</v>
      </c>
      <c r="W621" s="214">
        <v>0</v>
      </c>
      <c r="X621" s="73">
        <v>0</v>
      </c>
      <c r="Y621" s="67">
        <v>0</v>
      </c>
      <c r="Z621" s="214">
        <v>0</v>
      </c>
      <c r="AA621" s="73">
        <v>0</v>
      </c>
      <c r="AB621" s="214">
        <v>0</v>
      </c>
      <c r="AC621" s="214" t="s">
        <v>48</v>
      </c>
    </row>
    <row r="622" spans="1:29" s="141" customFormat="1" ht="30" customHeight="1" x14ac:dyDescent="0.25">
      <c r="A622" s="69" t="s">
        <v>56</v>
      </c>
      <c r="B622" s="69" t="s">
        <v>57</v>
      </c>
      <c r="C622" s="69" t="s">
        <v>1099</v>
      </c>
      <c r="D622" s="67" t="s">
        <v>1115</v>
      </c>
      <c r="E622" s="67" t="s">
        <v>1116</v>
      </c>
      <c r="F622" s="67" t="s">
        <v>1129</v>
      </c>
      <c r="G622" s="67" t="s">
        <v>1116</v>
      </c>
      <c r="H622" s="220" t="s">
        <v>46</v>
      </c>
      <c r="I622" s="34">
        <v>0</v>
      </c>
      <c r="J622" s="518">
        <v>0</v>
      </c>
      <c r="K622" s="518">
        <v>0</v>
      </c>
      <c r="L622" s="518">
        <v>0</v>
      </c>
      <c r="M622" s="518" t="str">
        <v>Other</v>
      </c>
      <c r="N622" s="519" t="str">
        <v>Other</v>
      </c>
      <c r="O622" s="22">
        <v>0</v>
      </c>
      <c r="P622" s="145">
        <v>0</v>
      </c>
      <c r="Q622" s="145" t="s">
        <v>49</v>
      </c>
      <c r="R622" s="496" t="s">
        <v>47</v>
      </c>
      <c r="S622" s="73">
        <v>0</v>
      </c>
      <c r="T622" s="67">
        <v>0</v>
      </c>
      <c r="U622" s="67">
        <v>0</v>
      </c>
      <c r="V622" s="67">
        <v>0</v>
      </c>
      <c r="W622" s="214">
        <v>0</v>
      </c>
      <c r="X622" s="73">
        <v>0</v>
      </c>
      <c r="Y622" s="67">
        <v>0</v>
      </c>
      <c r="Z622" s="214">
        <v>0</v>
      </c>
      <c r="AA622" s="73">
        <v>0</v>
      </c>
      <c r="AB622" s="214">
        <v>0</v>
      </c>
      <c r="AC622" s="214" t="s">
        <v>48</v>
      </c>
    </row>
    <row r="623" spans="1:29" s="141" customFormat="1" ht="30" customHeight="1" x14ac:dyDescent="0.25">
      <c r="A623" s="69" t="s">
        <v>56</v>
      </c>
      <c r="B623" s="69" t="s">
        <v>57</v>
      </c>
      <c r="C623" s="69" t="s">
        <v>1099</v>
      </c>
      <c r="D623" s="67" t="s">
        <v>1115</v>
      </c>
      <c r="E623" s="67" t="s">
        <v>1116</v>
      </c>
      <c r="F623" s="67" t="s">
        <v>1130</v>
      </c>
      <c r="G623" s="67" t="s">
        <v>1116</v>
      </c>
      <c r="H623" s="220" t="s">
        <v>46</v>
      </c>
      <c r="I623" s="34">
        <v>0</v>
      </c>
      <c r="J623" s="518">
        <v>0</v>
      </c>
      <c r="K623" s="518">
        <v>0</v>
      </c>
      <c r="L623" s="518">
        <v>0</v>
      </c>
      <c r="M623" s="518" t="str">
        <v>Other</v>
      </c>
      <c r="N623" s="519" t="str">
        <v>Other</v>
      </c>
      <c r="O623" s="22">
        <v>0</v>
      </c>
      <c r="P623" s="145">
        <v>0</v>
      </c>
      <c r="Q623" s="145" t="s">
        <v>49</v>
      </c>
      <c r="R623" s="496" t="s">
        <v>47</v>
      </c>
      <c r="S623" s="73">
        <v>0</v>
      </c>
      <c r="T623" s="67">
        <v>0</v>
      </c>
      <c r="U623" s="67">
        <v>0</v>
      </c>
      <c r="V623" s="67">
        <v>0</v>
      </c>
      <c r="W623" s="214">
        <v>0</v>
      </c>
      <c r="X623" s="73">
        <v>0</v>
      </c>
      <c r="Y623" s="67">
        <v>0</v>
      </c>
      <c r="Z623" s="214">
        <v>0</v>
      </c>
      <c r="AA623" s="73">
        <v>0</v>
      </c>
      <c r="AB623" s="214">
        <v>0</v>
      </c>
      <c r="AC623" s="214" t="s">
        <v>48</v>
      </c>
    </row>
    <row r="624" spans="1:29" s="141" customFormat="1" ht="30" customHeight="1" x14ac:dyDescent="0.25">
      <c r="A624" s="69" t="s">
        <v>56</v>
      </c>
      <c r="B624" s="69" t="s">
        <v>57</v>
      </c>
      <c r="C624" s="69" t="s">
        <v>1099</v>
      </c>
      <c r="D624" s="67" t="s">
        <v>1131</v>
      </c>
      <c r="E624" s="67" t="s">
        <v>1124</v>
      </c>
      <c r="F624" s="67" t="s">
        <v>1132</v>
      </c>
      <c r="G624" s="67" t="s">
        <v>1133</v>
      </c>
      <c r="H624" s="220" t="s">
        <v>46</v>
      </c>
      <c r="I624" s="34">
        <v>0</v>
      </c>
      <c r="J624" s="518">
        <v>0</v>
      </c>
      <c r="K624" s="518">
        <v>0</v>
      </c>
      <c r="L624" s="518">
        <v>0</v>
      </c>
      <c r="M624" s="518" t="str">
        <v>Other</v>
      </c>
      <c r="N624" s="519" t="str">
        <v>Other</v>
      </c>
      <c r="O624" s="22">
        <v>0</v>
      </c>
      <c r="P624" s="145">
        <v>0</v>
      </c>
      <c r="Q624" s="145" t="s">
        <v>49</v>
      </c>
      <c r="R624" s="496" t="s">
        <v>47</v>
      </c>
      <c r="S624" s="73">
        <v>0</v>
      </c>
      <c r="T624" s="67">
        <v>0</v>
      </c>
      <c r="U624" s="67">
        <v>0</v>
      </c>
      <c r="V624" s="67">
        <v>0</v>
      </c>
      <c r="W624" s="214">
        <v>0</v>
      </c>
      <c r="X624" s="73">
        <v>0</v>
      </c>
      <c r="Y624" s="67">
        <v>0</v>
      </c>
      <c r="Z624" s="214">
        <v>0</v>
      </c>
      <c r="AA624" s="73">
        <v>0</v>
      </c>
      <c r="AB624" s="214">
        <v>0</v>
      </c>
      <c r="AC624" s="214" t="s">
        <v>48</v>
      </c>
    </row>
    <row r="625" spans="1:29" s="141" customFormat="1" ht="30" customHeight="1" x14ac:dyDescent="0.25">
      <c r="A625" s="69" t="s">
        <v>56</v>
      </c>
      <c r="B625" s="69" t="s">
        <v>57</v>
      </c>
      <c r="C625" s="69" t="s">
        <v>1099</v>
      </c>
      <c r="D625" s="67" t="s">
        <v>1131</v>
      </c>
      <c r="E625" s="67" t="s">
        <v>1124</v>
      </c>
      <c r="F625" s="67" t="s">
        <v>1134</v>
      </c>
      <c r="G625" s="67" t="s">
        <v>1133</v>
      </c>
      <c r="H625" s="220" t="s">
        <v>46</v>
      </c>
      <c r="I625" s="34">
        <v>0</v>
      </c>
      <c r="J625" s="518">
        <v>0</v>
      </c>
      <c r="K625" s="518">
        <v>0</v>
      </c>
      <c r="L625" s="518">
        <v>0</v>
      </c>
      <c r="M625" s="518" t="str">
        <v>Other</v>
      </c>
      <c r="N625" s="519" t="str">
        <v>Other</v>
      </c>
      <c r="O625" s="22" t="s">
        <v>48</v>
      </c>
      <c r="P625" s="145" t="s">
        <v>48</v>
      </c>
      <c r="Q625" s="145" t="s">
        <v>49</v>
      </c>
      <c r="R625" s="496" t="s">
        <v>47</v>
      </c>
      <c r="S625" s="73">
        <v>0</v>
      </c>
      <c r="T625" s="67">
        <v>0</v>
      </c>
      <c r="U625" s="67">
        <v>0</v>
      </c>
      <c r="V625" s="67">
        <v>0</v>
      </c>
      <c r="W625" s="214">
        <v>0</v>
      </c>
      <c r="X625" s="73">
        <v>0</v>
      </c>
      <c r="Y625" s="67">
        <v>0</v>
      </c>
      <c r="Z625" s="214">
        <v>0</v>
      </c>
      <c r="AA625" s="73">
        <v>0</v>
      </c>
      <c r="AB625" s="214">
        <v>0</v>
      </c>
      <c r="AC625" s="214" t="s">
        <v>48</v>
      </c>
    </row>
    <row r="626" spans="1:29" s="141" customFormat="1" ht="30" customHeight="1" x14ac:dyDescent="0.25">
      <c r="A626" s="69" t="s">
        <v>56</v>
      </c>
      <c r="B626" s="69" t="s">
        <v>57</v>
      </c>
      <c r="C626" s="69" t="s">
        <v>1099</v>
      </c>
      <c r="D626" s="67" t="s">
        <v>1131</v>
      </c>
      <c r="E626" s="67" t="s">
        <v>1124</v>
      </c>
      <c r="F626" s="67" t="s">
        <v>1135</v>
      </c>
      <c r="G626" s="67" t="s">
        <v>1124</v>
      </c>
      <c r="H626" s="220" t="s">
        <v>46</v>
      </c>
      <c r="I626" s="34">
        <v>0</v>
      </c>
      <c r="J626" s="518">
        <v>0</v>
      </c>
      <c r="K626" s="518">
        <v>0</v>
      </c>
      <c r="L626" s="518">
        <v>0</v>
      </c>
      <c r="M626" s="518" t="str">
        <v>Other</v>
      </c>
      <c r="N626" s="519" t="str">
        <v>Other</v>
      </c>
      <c r="O626" s="22">
        <v>0</v>
      </c>
      <c r="P626" s="145">
        <v>0</v>
      </c>
      <c r="Q626" s="145" t="s">
        <v>49</v>
      </c>
      <c r="R626" s="496" t="s">
        <v>47</v>
      </c>
      <c r="S626" s="73">
        <v>0</v>
      </c>
      <c r="T626" s="67">
        <v>0</v>
      </c>
      <c r="U626" s="67">
        <v>0</v>
      </c>
      <c r="V626" s="67">
        <v>0</v>
      </c>
      <c r="W626" s="214">
        <v>0</v>
      </c>
      <c r="X626" s="73">
        <v>0</v>
      </c>
      <c r="Y626" s="67">
        <v>0</v>
      </c>
      <c r="Z626" s="214">
        <v>0</v>
      </c>
      <c r="AA626" s="73">
        <v>0</v>
      </c>
      <c r="AB626" s="214">
        <v>0</v>
      </c>
      <c r="AC626" s="214" t="s">
        <v>48</v>
      </c>
    </row>
    <row r="627" spans="1:29" s="141" customFormat="1" ht="30" customHeight="1" x14ac:dyDescent="0.25">
      <c r="A627" s="69" t="s">
        <v>56</v>
      </c>
      <c r="B627" s="69" t="s">
        <v>57</v>
      </c>
      <c r="C627" s="69" t="s">
        <v>1099</v>
      </c>
      <c r="D627" s="67" t="s">
        <v>1131</v>
      </c>
      <c r="E627" s="67" t="s">
        <v>1124</v>
      </c>
      <c r="F627" s="67" t="s">
        <v>1136</v>
      </c>
      <c r="G627" s="67" t="s">
        <v>1124</v>
      </c>
      <c r="H627" s="220" t="s">
        <v>46</v>
      </c>
      <c r="I627" s="34">
        <v>0</v>
      </c>
      <c r="J627" s="518">
        <v>0</v>
      </c>
      <c r="K627" s="518">
        <v>0</v>
      </c>
      <c r="L627" s="518">
        <v>0</v>
      </c>
      <c r="M627" s="518" t="str">
        <v>Other</v>
      </c>
      <c r="N627" s="519" t="str">
        <v>Other</v>
      </c>
      <c r="O627" s="22">
        <v>0</v>
      </c>
      <c r="P627" s="145">
        <v>0</v>
      </c>
      <c r="Q627" s="145" t="s">
        <v>49</v>
      </c>
      <c r="R627" s="496" t="s">
        <v>47</v>
      </c>
      <c r="S627" s="73">
        <v>0</v>
      </c>
      <c r="T627" s="67">
        <v>0</v>
      </c>
      <c r="U627" s="67">
        <v>0</v>
      </c>
      <c r="V627" s="67">
        <v>0</v>
      </c>
      <c r="W627" s="214">
        <v>0</v>
      </c>
      <c r="X627" s="73">
        <v>0</v>
      </c>
      <c r="Y627" s="67">
        <v>0</v>
      </c>
      <c r="Z627" s="214">
        <v>0</v>
      </c>
      <c r="AA627" s="73">
        <v>0</v>
      </c>
      <c r="AB627" s="214">
        <v>0</v>
      </c>
      <c r="AC627" s="214" t="s">
        <v>48</v>
      </c>
    </row>
    <row r="628" spans="1:29" s="141" customFormat="1" ht="30" customHeight="1" x14ac:dyDescent="0.25">
      <c r="A628" s="69" t="s">
        <v>56</v>
      </c>
      <c r="B628" s="69" t="s">
        <v>57</v>
      </c>
      <c r="C628" s="69" t="s">
        <v>1099</v>
      </c>
      <c r="D628" s="67" t="s">
        <v>1131</v>
      </c>
      <c r="E628" s="67" t="s">
        <v>1124</v>
      </c>
      <c r="F628" s="67" t="s">
        <v>1137</v>
      </c>
      <c r="G628" s="67" t="s">
        <v>1138</v>
      </c>
      <c r="H628" s="220" t="s">
        <v>46</v>
      </c>
      <c r="I628" s="34">
        <v>0</v>
      </c>
      <c r="J628" s="518">
        <v>0</v>
      </c>
      <c r="K628" s="518">
        <v>0</v>
      </c>
      <c r="L628" s="518">
        <v>0</v>
      </c>
      <c r="M628" s="518" t="str">
        <v>Other</v>
      </c>
      <c r="N628" s="519" t="str">
        <v>Other</v>
      </c>
      <c r="O628" s="22">
        <v>0</v>
      </c>
      <c r="P628" s="145">
        <v>0</v>
      </c>
      <c r="Q628" s="145" t="s">
        <v>49</v>
      </c>
      <c r="R628" s="496" t="s">
        <v>47</v>
      </c>
      <c r="S628" s="73">
        <v>0</v>
      </c>
      <c r="T628" s="67">
        <v>0</v>
      </c>
      <c r="U628" s="67">
        <v>0</v>
      </c>
      <c r="V628" s="67">
        <v>0</v>
      </c>
      <c r="W628" s="214">
        <v>0</v>
      </c>
      <c r="X628" s="73">
        <v>0</v>
      </c>
      <c r="Y628" s="67">
        <v>0</v>
      </c>
      <c r="Z628" s="214">
        <v>0</v>
      </c>
      <c r="AA628" s="73">
        <v>0</v>
      </c>
      <c r="AB628" s="214">
        <v>0</v>
      </c>
      <c r="AC628" s="214" t="s">
        <v>48</v>
      </c>
    </row>
    <row r="629" spans="1:29" s="141" customFormat="1" ht="30" customHeight="1" x14ac:dyDescent="0.25">
      <c r="A629" s="69" t="s">
        <v>56</v>
      </c>
      <c r="B629" s="69" t="s">
        <v>57</v>
      </c>
      <c r="C629" s="69" t="s">
        <v>1099</v>
      </c>
      <c r="D629" s="67" t="s">
        <v>1131</v>
      </c>
      <c r="E629" s="67" t="s">
        <v>1124</v>
      </c>
      <c r="F629" s="67" t="s">
        <v>1139</v>
      </c>
      <c r="G629" s="67" t="s">
        <v>1124</v>
      </c>
      <c r="H629" s="220" t="s">
        <v>46</v>
      </c>
      <c r="I629" s="34">
        <v>0</v>
      </c>
      <c r="J629" s="518">
        <v>0</v>
      </c>
      <c r="K629" s="518">
        <v>0</v>
      </c>
      <c r="L629" s="518">
        <v>0</v>
      </c>
      <c r="M629" s="518" t="str">
        <v>Other</v>
      </c>
      <c r="N629" s="519" t="str">
        <v>Other</v>
      </c>
      <c r="O629" s="22">
        <v>0</v>
      </c>
      <c r="P629" s="145">
        <v>0</v>
      </c>
      <c r="Q629" s="145" t="s">
        <v>49</v>
      </c>
      <c r="R629" s="496" t="s">
        <v>47</v>
      </c>
      <c r="S629" s="73">
        <v>0</v>
      </c>
      <c r="T629" s="67">
        <v>0</v>
      </c>
      <c r="U629" s="67">
        <v>0</v>
      </c>
      <c r="V629" s="67">
        <v>0</v>
      </c>
      <c r="W629" s="214">
        <v>0</v>
      </c>
      <c r="X629" s="73">
        <v>0</v>
      </c>
      <c r="Y629" s="67">
        <v>0</v>
      </c>
      <c r="Z629" s="214">
        <v>0</v>
      </c>
      <c r="AA629" s="73">
        <v>0</v>
      </c>
      <c r="AB629" s="214">
        <v>0</v>
      </c>
      <c r="AC629" s="214" t="s">
        <v>48</v>
      </c>
    </row>
    <row r="630" spans="1:29" s="141" customFormat="1" ht="30" customHeight="1" x14ac:dyDescent="0.25">
      <c r="A630" s="69" t="s">
        <v>56</v>
      </c>
      <c r="B630" s="69" t="s">
        <v>57</v>
      </c>
      <c r="C630" s="69" t="s">
        <v>1099</v>
      </c>
      <c r="D630" s="67" t="s">
        <v>1131</v>
      </c>
      <c r="E630" s="67" t="s">
        <v>1124</v>
      </c>
      <c r="F630" s="67" t="s">
        <v>1140</v>
      </c>
      <c r="G630" s="67" t="s">
        <v>1138</v>
      </c>
      <c r="H630" s="220" t="s">
        <v>46</v>
      </c>
      <c r="I630" s="34">
        <v>0</v>
      </c>
      <c r="J630" s="518">
        <v>0</v>
      </c>
      <c r="K630" s="518">
        <v>0</v>
      </c>
      <c r="L630" s="518">
        <v>0</v>
      </c>
      <c r="M630" s="518" t="str">
        <v>Other</v>
      </c>
      <c r="N630" s="519" t="str">
        <v>Other</v>
      </c>
      <c r="O630" s="22" t="s">
        <v>48</v>
      </c>
      <c r="P630" s="145" t="s">
        <v>48</v>
      </c>
      <c r="Q630" s="145" t="s">
        <v>49</v>
      </c>
      <c r="R630" s="496" t="s">
        <v>47</v>
      </c>
      <c r="S630" s="73">
        <v>0</v>
      </c>
      <c r="T630" s="67">
        <v>0</v>
      </c>
      <c r="U630" s="67">
        <v>0</v>
      </c>
      <c r="V630" s="67">
        <v>0</v>
      </c>
      <c r="W630" s="214">
        <v>0</v>
      </c>
      <c r="X630" s="73">
        <v>0</v>
      </c>
      <c r="Y630" s="67">
        <v>0</v>
      </c>
      <c r="Z630" s="214">
        <v>0</v>
      </c>
      <c r="AA630" s="73">
        <v>0</v>
      </c>
      <c r="AB630" s="214">
        <v>0</v>
      </c>
      <c r="AC630" s="214" t="s">
        <v>48</v>
      </c>
    </row>
    <row r="631" spans="1:29" s="141" customFormat="1" ht="30" customHeight="1" x14ac:dyDescent="0.25">
      <c r="A631" s="69" t="s">
        <v>56</v>
      </c>
      <c r="B631" s="69" t="s">
        <v>57</v>
      </c>
      <c r="C631" s="69" t="s">
        <v>1099</v>
      </c>
      <c r="D631" s="67" t="s">
        <v>1141</v>
      </c>
      <c r="E631" s="67" t="s">
        <v>1142</v>
      </c>
      <c r="F631" s="67" t="s">
        <v>1143</v>
      </c>
      <c r="G631" s="67" t="s">
        <v>1142</v>
      </c>
      <c r="H631" s="220" t="s">
        <v>46</v>
      </c>
      <c r="I631" s="34">
        <v>0</v>
      </c>
      <c r="J631" s="518">
        <v>0</v>
      </c>
      <c r="K631" s="518">
        <v>0</v>
      </c>
      <c r="L631" s="518">
        <v>0</v>
      </c>
      <c r="M631" s="518" t="str">
        <v>Other</v>
      </c>
      <c r="N631" s="519" t="str">
        <v>Other</v>
      </c>
      <c r="O631" s="22">
        <v>0</v>
      </c>
      <c r="P631" s="145">
        <v>0</v>
      </c>
      <c r="Q631" s="145" t="s">
        <v>49</v>
      </c>
      <c r="R631" s="496" t="s">
        <v>47</v>
      </c>
      <c r="S631" s="73">
        <v>0</v>
      </c>
      <c r="T631" s="67">
        <v>0</v>
      </c>
      <c r="U631" s="67">
        <v>0</v>
      </c>
      <c r="V631" s="67">
        <v>0</v>
      </c>
      <c r="W631" s="214">
        <v>0</v>
      </c>
      <c r="X631" s="73">
        <v>0</v>
      </c>
      <c r="Y631" s="67">
        <v>0</v>
      </c>
      <c r="Z631" s="214">
        <v>0</v>
      </c>
      <c r="AA631" s="73">
        <v>0</v>
      </c>
      <c r="AB631" s="214">
        <v>0</v>
      </c>
      <c r="AC631" s="214" t="s">
        <v>48</v>
      </c>
    </row>
    <row r="632" spans="1:29" s="141" customFormat="1" ht="30" customHeight="1" x14ac:dyDescent="0.25">
      <c r="A632" s="69" t="s">
        <v>56</v>
      </c>
      <c r="B632" s="69" t="s">
        <v>57</v>
      </c>
      <c r="C632" s="69" t="s">
        <v>1099</v>
      </c>
      <c r="D632" s="67" t="s">
        <v>1141</v>
      </c>
      <c r="E632" s="67" t="s">
        <v>1142</v>
      </c>
      <c r="F632" s="67" t="s">
        <v>1144</v>
      </c>
      <c r="G632" s="67" t="s">
        <v>1142</v>
      </c>
      <c r="H632" s="220" t="s">
        <v>46</v>
      </c>
      <c r="I632" s="34">
        <v>0</v>
      </c>
      <c r="J632" s="518">
        <v>0</v>
      </c>
      <c r="K632" s="518">
        <v>0</v>
      </c>
      <c r="L632" s="518">
        <v>0</v>
      </c>
      <c r="M632" s="518" t="str">
        <v>Other</v>
      </c>
      <c r="N632" s="519" t="str">
        <v>Other</v>
      </c>
      <c r="O632" s="22">
        <v>0</v>
      </c>
      <c r="P632" s="145">
        <v>0</v>
      </c>
      <c r="Q632" s="145" t="s">
        <v>49</v>
      </c>
      <c r="R632" s="496" t="s">
        <v>47</v>
      </c>
      <c r="S632" s="73">
        <v>0</v>
      </c>
      <c r="T632" s="67">
        <v>0</v>
      </c>
      <c r="U632" s="67">
        <v>0</v>
      </c>
      <c r="V632" s="67">
        <v>0</v>
      </c>
      <c r="W632" s="214">
        <v>0</v>
      </c>
      <c r="X632" s="73">
        <v>0</v>
      </c>
      <c r="Y632" s="67">
        <v>0</v>
      </c>
      <c r="Z632" s="214">
        <v>0</v>
      </c>
      <c r="AA632" s="73">
        <v>0</v>
      </c>
      <c r="AB632" s="214">
        <v>0</v>
      </c>
      <c r="AC632" s="214" t="s">
        <v>48</v>
      </c>
    </row>
    <row r="633" spans="1:29" s="141" customFormat="1" ht="30" customHeight="1" x14ac:dyDescent="0.25">
      <c r="A633" s="69" t="s">
        <v>56</v>
      </c>
      <c r="B633" s="69" t="s">
        <v>57</v>
      </c>
      <c r="C633" s="69" t="s">
        <v>1099</v>
      </c>
      <c r="D633" s="67" t="s">
        <v>1141</v>
      </c>
      <c r="E633" s="67" t="s">
        <v>1142</v>
      </c>
      <c r="F633" s="67" t="s">
        <v>1145</v>
      </c>
      <c r="G633" s="67" t="s">
        <v>1142</v>
      </c>
      <c r="H633" s="220" t="s">
        <v>46</v>
      </c>
      <c r="I633" s="34">
        <v>0</v>
      </c>
      <c r="J633" s="518">
        <v>0</v>
      </c>
      <c r="K633" s="518">
        <v>0</v>
      </c>
      <c r="L633" s="518">
        <v>0</v>
      </c>
      <c r="M633" s="518" t="str">
        <v>Other</v>
      </c>
      <c r="N633" s="519" t="str">
        <v>Other</v>
      </c>
      <c r="O633" s="22">
        <v>0</v>
      </c>
      <c r="P633" s="145">
        <v>0</v>
      </c>
      <c r="Q633" s="145" t="s">
        <v>49</v>
      </c>
      <c r="R633" s="496" t="s">
        <v>47</v>
      </c>
      <c r="S633" s="73">
        <v>0</v>
      </c>
      <c r="T633" s="67">
        <v>0</v>
      </c>
      <c r="U633" s="67">
        <v>0</v>
      </c>
      <c r="V633" s="67">
        <v>0</v>
      </c>
      <c r="W633" s="214">
        <v>0</v>
      </c>
      <c r="X633" s="73">
        <v>0</v>
      </c>
      <c r="Y633" s="67">
        <v>0</v>
      </c>
      <c r="Z633" s="214">
        <v>0</v>
      </c>
      <c r="AA633" s="73">
        <v>0</v>
      </c>
      <c r="AB633" s="214">
        <v>0</v>
      </c>
      <c r="AC633" s="214" t="s">
        <v>48</v>
      </c>
    </row>
    <row r="634" spans="1:29" s="141" customFormat="1" ht="30" customHeight="1" x14ac:dyDescent="0.25">
      <c r="A634" s="69" t="s">
        <v>56</v>
      </c>
      <c r="B634" s="69" t="s">
        <v>57</v>
      </c>
      <c r="C634" s="69" t="s">
        <v>1099</v>
      </c>
      <c r="D634" s="67" t="s">
        <v>1146</v>
      </c>
      <c r="E634" s="67" t="s">
        <v>1147</v>
      </c>
      <c r="F634" s="67" t="s">
        <v>1148</v>
      </c>
      <c r="G634" s="67" t="s">
        <v>1147</v>
      </c>
      <c r="H634" s="220" t="s">
        <v>46</v>
      </c>
      <c r="I634" s="34">
        <v>0</v>
      </c>
      <c r="J634" s="518">
        <v>0</v>
      </c>
      <c r="K634" s="518">
        <v>0</v>
      </c>
      <c r="L634" s="518">
        <v>0</v>
      </c>
      <c r="M634" s="518" t="str">
        <v>Other</v>
      </c>
      <c r="N634" s="519" t="str">
        <v>Other</v>
      </c>
      <c r="O634" s="22">
        <v>0</v>
      </c>
      <c r="P634" s="145">
        <v>0</v>
      </c>
      <c r="Q634" s="145" t="s">
        <v>49</v>
      </c>
      <c r="R634" s="496" t="s">
        <v>47</v>
      </c>
      <c r="S634" s="73">
        <v>0</v>
      </c>
      <c r="T634" s="67">
        <v>0</v>
      </c>
      <c r="U634" s="67">
        <v>0</v>
      </c>
      <c r="V634" s="67">
        <v>0</v>
      </c>
      <c r="W634" s="214">
        <v>0</v>
      </c>
      <c r="X634" s="73">
        <v>0</v>
      </c>
      <c r="Y634" s="67">
        <v>0</v>
      </c>
      <c r="Z634" s="214">
        <v>0</v>
      </c>
      <c r="AA634" s="73">
        <v>0</v>
      </c>
      <c r="AB634" s="214">
        <v>0</v>
      </c>
      <c r="AC634" s="214" t="s">
        <v>48</v>
      </c>
    </row>
    <row r="635" spans="1:29" s="141" customFormat="1" ht="30" customHeight="1" x14ac:dyDescent="0.25">
      <c r="A635" s="69" t="s">
        <v>56</v>
      </c>
      <c r="B635" s="69" t="s">
        <v>57</v>
      </c>
      <c r="C635" s="69" t="s">
        <v>1099</v>
      </c>
      <c r="D635" s="67" t="s">
        <v>1146</v>
      </c>
      <c r="E635" s="67" t="s">
        <v>1147</v>
      </c>
      <c r="F635" s="67" t="s">
        <v>1149</v>
      </c>
      <c r="G635" s="67" t="s">
        <v>1147</v>
      </c>
      <c r="H635" s="220" t="s">
        <v>46</v>
      </c>
      <c r="I635" s="34">
        <v>0</v>
      </c>
      <c r="J635" s="518">
        <v>0</v>
      </c>
      <c r="K635" s="518">
        <v>0</v>
      </c>
      <c r="L635" s="518">
        <v>0</v>
      </c>
      <c r="M635" s="518" t="str">
        <v>Other</v>
      </c>
      <c r="N635" s="519" t="str">
        <v>Other</v>
      </c>
      <c r="O635" s="22">
        <v>0</v>
      </c>
      <c r="P635" s="145">
        <v>0</v>
      </c>
      <c r="Q635" s="145" t="s">
        <v>49</v>
      </c>
      <c r="R635" s="496" t="s">
        <v>47</v>
      </c>
      <c r="S635" s="73">
        <v>0</v>
      </c>
      <c r="T635" s="67">
        <v>0</v>
      </c>
      <c r="U635" s="67">
        <v>0</v>
      </c>
      <c r="V635" s="67">
        <v>0</v>
      </c>
      <c r="W635" s="214">
        <v>0</v>
      </c>
      <c r="X635" s="73">
        <v>0</v>
      </c>
      <c r="Y635" s="67">
        <v>0</v>
      </c>
      <c r="Z635" s="214">
        <v>0</v>
      </c>
      <c r="AA635" s="73">
        <v>0</v>
      </c>
      <c r="AB635" s="214">
        <v>0</v>
      </c>
      <c r="AC635" s="214" t="s">
        <v>48</v>
      </c>
    </row>
    <row r="636" spans="1:29" s="141" customFormat="1" ht="30" customHeight="1" x14ac:dyDescent="0.25">
      <c r="A636" s="69" t="s">
        <v>56</v>
      </c>
      <c r="B636" s="69" t="s">
        <v>57</v>
      </c>
      <c r="C636" s="69" t="s">
        <v>1099</v>
      </c>
      <c r="D636" s="67" t="s">
        <v>1146</v>
      </c>
      <c r="E636" s="67" t="s">
        <v>1147</v>
      </c>
      <c r="F636" s="67" t="s">
        <v>1150</v>
      </c>
      <c r="G636" s="67" t="s">
        <v>1147</v>
      </c>
      <c r="H636" s="220" t="s">
        <v>46</v>
      </c>
      <c r="I636" s="34">
        <v>0</v>
      </c>
      <c r="J636" s="518">
        <v>0</v>
      </c>
      <c r="K636" s="518">
        <v>0</v>
      </c>
      <c r="L636" s="518">
        <v>0</v>
      </c>
      <c r="M636" s="518" t="str">
        <v>Other</v>
      </c>
      <c r="N636" s="519" t="str">
        <v>Other</v>
      </c>
      <c r="O636" s="22">
        <v>0</v>
      </c>
      <c r="P636" s="145">
        <v>0</v>
      </c>
      <c r="Q636" s="145" t="s">
        <v>49</v>
      </c>
      <c r="R636" s="496" t="s">
        <v>47</v>
      </c>
      <c r="S636" s="73">
        <v>0</v>
      </c>
      <c r="T636" s="67">
        <v>0</v>
      </c>
      <c r="U636" s="67">
        <v>0</v>
      </c>
      <c r="V636" s="67">
        <v>0</v>
      </c>
      <c r="W636" s="214">
        <v>0</v>
      </c>
      <c r="X636" s="73">
        <v>0</v>
      </c>
      <c r="Y636" s="67">
        <v>0</v>
      </c>
      <c r="Z636" s="214">
        <v>0</v>
      </c>
      <c r="AA636" s="73">
        <v>0</v>
      </c>
      <c r="AB636" s="214">
        <v>0</v>
      </c>
      <c r="AC636" s="214" t="s">
        <v>48</v>
      </c>
    </row>
    <row r="637" spans="1:29" s="141" customFormat="1" ht="30" customHeight="1" x14ac:dyDescent="0.25">
      <c r="A637" s="69" t="s">
        <v>56</v>
      </c>
      <c r="B637" s="69" t="s">
        <v>57</v>
      </c>
      <c r="C637" s="69" t="s">
        <v>1099</v>
      </c>
      <c r="D637" s="67" t="s">
        <v>1146</v>
      </c>
      <c r="E637" s="67" t="s">
        <v>1147</v>
      </c>
      <c r="F637" s="67" t="s">
        <v>1151</v>
      </c>
      <c r="G637" s="67" t="s">
        <v>1147</v>
      </c>
      <c r="H637" s="220" t="s">
        <v>46</v>
      </c>
      <c r="I637" s="34">
        <v>0</v>
      </c>
      <c r="J637" s="518">
        <v>0</v>
      </c>
      <c r="K637" s="518">
        <v>0</v>
      </c>
      <c r="L637" s="518">
        <v>0</v>
      </c>
      <c r="M637" s="518" t="str">
        <v>Other</v>
      </c>
      <c r="N637" s="519" t="str">
        <v>Other</v>
      </c>
      <c r="O637" s="22">
        <v>0</v>
      </c>
      <c r="P637" s="145">
        <v>0</v>
      </c>
      <c r="Q637" s="145" t="s">
        <v>49</v>
      </c>
      <c r="R637" s="496" t="s">
        <v>47</v>
      </c>
      <c r="S637" s="73">
        <v>0</v>
      </c>
      <c r="T637" s="67">
        <v>0</v>
      </c>
      <c r="U637" s="67">
        <v>0</v>
      </c>
      <c r="V637" s="67">
        <v>0</v>
      </c>
      <c r="W637" s="214">
        <v>0</v>
      </c>
      <c r="X637" s="73">
        <v>0</v>
      </c>
      <c r="Y637" s="67">
        <v>0</v>
      </c>
      <c r="Z637" s="214">
        <v>0</v>
      </c>
      <c r="AA637" s="73">
        <v>0</v>
      </c>
      <c r="AB637" s="214">
        <v>0</v>
      </c>
      <c r="AC637" s="214" t="s">
        <v>48</v>
      </c>
    </row>
    <row r="638" spans="1:29" s="141" customFormat="1" ht="30" customHeight="1" x14ac:dyDescent="0.25">
      <c r="A638" s="69" t="s">
        <v>56</v>
      </c>
      <c r="B638" s="69" t="s">
        <v>57</v>
      </c>
      <c r="C638" s="69" t="s">
        <v>1099</v>
      </c>
      <c r="D638" s="67" t="s">
        <v>1146</v>
      </c>
      <c r="E638" s="67" t="s">
        <v>1147</v>
      </c>
      <c r="F638" s="67" t="s">
        <v>1152</v>
      </c>
      <c r="G638" s="67" t="s">
        <v>1147</v>
      </c>
      <c r="H638" s="220" t="s">
        <v>46</v>
      </c>
      <c r="I638" s="34">
        <v>0</v>
      </c>
      <c r="J638" s="518">
        <v>0</v>
      </c>
      <c r="K638" s="518">
        <v>0</v>
      </c>
      <c r="L638" s="518">
        <v>0</v>
      </c>
      <c r="M638" s="518" t="str">
        <v>Other</v>
      </c>
      <c r="N638" s="519" t="str">
        <v>Other</v>
      </c>
      <c r="O638" s="22">
        <v>0</v>
      </c>
      <c r="P638" s="145">
        <v>0</v>
      </c>
      <c r="Q638" s="145" t="s">
        <v>49</v>
      </c>
      <c r="R638" s="496" t="s">
        <v>47</v>
      </c>
      <c r="S638" s="73">
        <v>0</v>
      </c>
      <c r="T638" s="67">
        <v>0</v>
      </c>
      <c r="U638" s="67">
        <v>0</v>
      </c>
      <c r="V638" s="67">
        <v>0</v>
      </c>
      <c r="W638" s="214">
        <v>0</v>
      </c>
      <c r="X638" s="73">
        <v>0</v>
      </c>
      <c r="Y638" s="67">
        <v>0</v>
      </c>
      <c r="Z638" s="214">
        <v>0</v>
      </c>
      <c r="AA638" s="73">
        <v>0</v>
      </c>
      <c r="AB638" s="214">
        <v>0</v>
      </c>
      <c r="AC638" s="214" t="s">
        <v>48</v>
      </c>
    </row>
    <row r="639" spans="1:29" s="141" customFormat="1" ht="30" customHeight="1" x14ac:dyDescent="0.25">
      <c r="A639" s="69" t="s">
        <v>56</v>
      </c>
      <c r="B639" s="69" t="s">
        <v>57</v>
      </c>
      <c r="C639" s="69" t="s">
        <v>1099</v>
      </c>
      <c r="D639" s="67" t="s">
        <v>1146</v>
      </c>
      <c r="E639" s="67" t="s">
        <v>1147</v>
      </c>
      <c r="F639" s="67" t="s">
        <v>1153</v>
      </c>
      <c r="G639" s="67" t="s">
        <v>1154</v>
      </c>
      <c r="H639" s="220" t="s">
        <v>46</v>
      </c>
      <c r="I639" s="34">
        <v>0</v>
      </c>
      <c r="J639" s="518">
        <v>0</v>
      </c>
      <c r="K639" s="518">
        <v>0</v>
      </c>
      <c r="L639" s="518">
        <v>0</v>
      </c>
      <c r="M639" s="518" t="str">
        <v>Other</v>
      </c>
      <c r="N639" s="519" t="str">
        <v>Other</v>
      </c>
      <c r="O639" s="22">
        <v>0</v>
      </c>
      <c r="P639" s="145">
        <v>0</v>
      </c>
      <c r="Q639" s="145" t="s">
        <v>49</v>
      </c>
      <c r="R639" s="496" t="s">
        <v>47</v>
      </c>
      <c r="S639" s="73">
        <v>0</v>
      </c>
      <c r="T639" s="67">
        <v>0</v>
      </c>
      <c r="U639" s="67">
        <v>0</v>
      </c>
      <c r="V639" s="67">
        <v>0</v>
      </c>
      <c r="W639" s="214">
        <v>0</v>
      </c>
      <c r="X639" s="73">
        <v>0</v>
      </c>
      <c r="Y639" s="67">
        <v>0</v>
      </c>
      <c r="Z639" s="214">
        <v>0</v>
      </c>
      <c r="AA639" s="73">
        <v>0</v>
      </c>
      <c r="AB639" s="214">
        <v>0</v>
      </c>
      <c r="AC639" s="214" t="s">
        <v>48</v>
      </c>
    </row>
    <row r="640" spans="1:29" s="141" customFormat="1" ht="30" customHeight="1" x14ac:dyDescent="0.25">
      <c r="A640" s="69" t="s">
        <v>56</v>
      </c>
      <c r="B640" s="69" t="s">
        <v>57</v>
      </c>
      <c r="C640" s="69" t="s">
        <v>1099</v>
      </c>
      <c r="D640" s="67" t="s">
        <v>1146</v>
      </c>
      <c r="E640" s="67" t="s">
        <v>1147</v>
      </c>
      <c r="F640" s="67" t="s">
        <v>1155</v>
      </c>
      <c r="G640" s="67" t="s">
        <v>1156</v>
      </c>
      <c r="H640" s="220" t="s">
        <v>46</v>
      </c>
      <c r="I640" s="34">
        <v>0</v>
      </c>
      <c r="J640" s="518">
        <v>0</v>
      </c>
      <c r="K640" s="518">
        <v>0</v>
      </c>
      <c r="L640" s="518">
        <v>0</v>
      </c>
      <c r="M640" s="518" t="str">
        <v>Other</v>
      </c>
      <c r="N640" s="519" t="str">
        <v>Other</v>
      </c>
      <c r="O640" s="22">
        <v>0</v>
      </c>
      <c r="P640" s="145">
        <v>0</v>
      </c>
      <c r="Q640" s="145" t="s">
        <v>49</v>
      </c>
      <c r="R640" s="496" t="s">
        <v>47</v>
      </c>
      <c r="S640" s="73">
        <v>0</v>
      </c>
      <c r="T640" s="67">
        <v>0</v>
      </c>
      <c r="U640" s="67">
        <v>0</v>
      </c>
      <c r="V640" s="67">
        <v>0</v>
      </c>
      <c r="W640" s="214">
        <v>0</v>
      </c>
      <c r="X640" s="73">
        <v>0</v>
      </c>
      <c r="Y640" s="67">
        <v>0</v>
      </c>
      <c r="Z640" s="214">
        <v>0</v>
      </c>
      <c r="AA640" s="73">
        <v>0</v>
      </c>
      <c r="AB640" s="214">
        <v>0</v>
      </c>
      <c r="AC640" s="214" t="s">
        <v>48</v>
      </c>
    </row>
    <row r="641" spans="1:29" s="141" customFormat="1" ht="30" customHeight="1" x14ac:dyDescent="0.25">
      <c r="A641" s="69" t="s">
        <v>56</v>
      </c>
      <c r="B641" s="69" t="s">
        <v>57</v>
      </c>
      <c r="C641" s="69" t="s">
        <v>1099</v>
      </c>
      <c r="D641" s="67" t="s">
        <v>1146</v>
      </c>
      <c r="E641" s="67" t="s">
        <v>1147</v>
      </c>
      <c r="F641" s="67" t="s">
        <v>1157</v>
      </c>
      <c r="G641" s="67" t="s">
        <v>1158</v>
      </c>
      <c r="H641" s="220" t="s">
        <v>46</v>
      </c>
      <c r="I641" s="34">
        <v>0</v>
      </c>
      <c r="J641" s="518">
        <v>0</v>
      </c>
      <c r="K641" s="518">
        <v>0</v>
      </c>
      <c r="L641" s="518">
        <v>0</v>
      </c>
      <c r="M641" s="518" t="str">
        <v>Other</v>
      </c>
      <c r="N641" s="519" t="str">
        <v>Other</v>
      </c>
      <c r="O641" s="22">
        <v>0</v>
      </c>
      <c r="P641" s="145">
        <v>0</v>
      </c>
      <c r="Q641" s="145" t="s">
        <v>49</v>
      </c>
      <c r="R641" s="496" t="s">
        <v>47</v>
      </c>
      <c r="S641" s="73">
        <v>0</v>
      </c>
      <c r="T641" s="67">
        <v>0</v>
      </c>
      <c r="U641" s="67">
        <v>0</v>
      </c>
      <c r="V641" s="67">
        <v>0</v>
      </c>
      <c r="W641" s="214">
        <v>0</v>
      </c>
      <c r="X641" s="73">
        <v>0</v>
      </c>
      <c r="Y641" s="67">
        <v>0</v>
      </c>
      <c r="Z641" s="214">
        <v>0</v>
      </c>
      <c r="AA641" s="73">
        <v>0</v>
      </c>
      <c r="AB641" s="214">
        <v>0</v>
      </c>
      <c r="AC641" s="214" t="s">
        <v>48</v>
      </c>
    </row>
    <row r="642" spans="1:29" s="141" customFormat="1" ht="30" customHeight="1" x14ac:dyDescent="0.25">
      <c r="A642" s="69" t="s">
        <v>56</v>
      </c>
      <c r="B642" s="69" t="s">
        <v>57</v>
      </c>
      <c r="C642" s="69" t="s">
        <v>1099</v>
      </c>
      <c r="D642" s="67" t="s">
        <v>1146</v>
      </c>
      <c r="E642" s="67" t="s">
        <v>1147</v>
      </c>
      <c r="F642" s="67" t="s">
        <v>1159</v>
      </c>
      <c r="G642" s="67" t="s">
        <v>1160</v>
      </c>
      <c r="H642" s="220" t="s">
        <v>46</v>
      </c>
      <c r="I642" s="34">
        <v>0</v>
      </c>
      <c r="J642" s="518">
        <v>0</v>
      </c>
      <c r="K642" s="518">
        <v>0</v>
      </c>
      <c r="L642" s="518">
        <v>0</v>
      </c>
      <c r="M642" s="518" t="str">
        <v>Other</v>
      </c>
      <c r="N642" s="519" t="str">
        <v>Other</v>
      </c>
      <c r="O642" s="22">
        <v>0</v>
      </c>
      <c r="P642" s="145">
        <v>0</v>
      </c>
      <c r="Q642" s="145" t="s">
        <v>49</v>
      </c>
      <c r="R642" s="496" t="s">
        <v>47</v>
      </c>
      <c r="S642" s="73">
        <v>0</v>
      </c>
      <c r="T642" s="67">
        <v>0</v>
      </c>
      <c r="U642" s="67">
        <v>0</v>
      </c>
      <c r="V642" s="67">
        <v>0</v>
      </c>
      <c r="W642" s="214">
        <v>0</v>
      </c>
      <c r="X642" s="73">
        <v>0</v>
      </c>
      <c r="Y642" s="67">
        <v>0</v>
      </c>
      <c r="Z642" s="214">
        <v>0</v>
      </c>
      <c r="AA642" s="73">
        <v>0</v>
      </c>
      <c r="AB642" s="214">
        <v>0</v>
      </c>
      <c r="AC642" s="214" t="s">
        <v>48</v>
      </c>
    </row>
    <row r="643" spans="1:29" s="141" customFormat="1" ht="30" customHeight="1" x14ac:dyDescent="0.25">
      <c r="A643" s="69" t="s">
        <v>56</v>
      </c>
      <c r="B643" s="69" t="s">
        <v>57</v>
      </c>
      <c r="C643" s="69" t="s">
        <v>1099</v>
      </c>
      <c r="D643" s="67" t="s">
        <v>1146</v>
      </c>
      <c r="E643" s="67" t="s">
        <v>1147</v>
      </c>
      <c r="F643" s="67" t="s">
        <v>1161</v>
      </c>
      <c r="G643" s="67" t="s">
        <v>1156</v>
      </c>
      <c r="H643" s="220" t="s">
        <v>46</v>
      </c>
      <c r="I643" s="34">
        <v>0</v>
      </c>
      <c r="J643" s="518">
        <v>0</v>
      </c>
      <c r="K643" s="518">
        <v>0</v>
      </c>
      <c r="L643" s="518">
        <v>0</v>
      </c>
      <c r="M643" s="518" t="str">
        <v>Other</v>
      </c>
      <c r="N643" s="519" t="str">
        <v>Other</v>
      </c>
      <c r="O643" s="22">
        <v>0</v>
      </c>
      <c r="P643" s="145">
        <v>0</v>
      </c>
      <c r="Q643" s="145" t="s">
        <v>49</v>
      </c>
      <c r="R643" s="496" t="s">
        <v>47</v>
      </c>
      <c r="S643" s="73">
        <v>0</v>
      </c>
      <c r="T643" s="67">
        <v>0</v>
      </c>
      <c r="U643" s="67">
        <v>0</v>
      </c>
      <c r="V643" s="67">
        <v>0</v>
      </c>
      <c r="W643" s="214">
        <v>0</v>
      </c>
      <c r="X643" s="73">
        <v>0</v>
      </c>
      <c r="Y643" s="67">
        <v>0</v>
      </c>
      <c r="Z643" s="214">
        <v>0</v>
      </c>
      <c r="AA643" s="73">
        <v>0</v>
      </c>
      <c r="AB643" s="214">
        <v>0</v>
      </c>
      <c r="AC643" s="214" t="s">
        <v>48</v>
      </c>
    </row>
    <row r="644" spans="1:29" s="141" customFormat="1" ht="30" customHeight="1" x14ac:dyDescent="0.25">
      <c r="A644" s="69" t="s">
        <v>56</v>
      </c>
      <c r="B644" s="69" t="s">
        <v>57</v>
      </c>
      <c r="C644" s="69" t="s">
        <v>1099</v>
      </c>
      <c r="D644" s="67" t="s">
        <v>1146</v>
      </c>
      <c r="E644" s="67" t="s">
        <v>1147</v>
      </c>
      <c r="F644" s="67" t="s">
        <v>1162</v>
      </c>
      <c r="G644" s="67" t="s">
        <v>1163</v>
      </c>
      <c r="H644" s="220" t="s">
        <v>46</v>
      </c>
      <c r="I644" s="34">
        <v>0</v>
      </c>
      <c r="J644" s="518">
        <v>0</v>
      </c>
      <c r="K644" s="518">
        <v>0</v>
      </c>
      <c r="L644" s="518">
        <v>0</v>
      </c>
      <c r="M644" s="518" t="str">
        <v>Other</v>
      </c>
      <c r="N644" s="519" t="str">
        <v>Other</v>
      </c>
      <c r="O644" s="22">
        <v>0</v>
      </c>
      <c r="P644" s="145">
        <v>0</v>
      </c>
      <c r="Q644" s="145" t="s">
        <v>49</v>
      </c>
      <c r="R644" s="496" t="s">
        <v>47</v>
      </c>
      <c r="S644" s="73">
        <v>0</v>
      </c>
      <c r="T644" s="67">
        <v>0</v>
      </c>
      <c r="U644" s="67">
        <v>0</v>
      </c>
      <c r="V644" s="67">
        <v>0</v>
      </c>
      <c r="W644" s="214">
        <v>0</v>
      </c>
      <c r="X644" s="73">
        <v>0</v>
      </c>
      <c r="Y644" s="67">
        <v>0</v>
      </c>
      <c r="Z644" s="214">
        <v>0</v>
      </c>
      <c r="AA644" s="73">
        <v>0</v>
      </c>
      <c r="AB644" s="214">
        <v>0</v>
      </c>
      <c r="AC644" s="214" t="s">
        <v>48</v>
      </c>
    </row>
    <row r="645" spans="1:29" s="141" customFormat="1" ht="30" customHeight="1" x14ac:dyDescent="0.25">
      <c r="A645" s="69" t="s">
        <v>56</v>
      </c>
      <c r="B645" s="69" t="s">
        <v>57</v>
      </c>
      <c r="C645" s="69" t="s">
        <v>1099</v>
      </c>
      <c r="D645" s="67" t="s">
        <v>1146</v>
      </c>
      <c r="E645" s="67" t="s">
        <v>1147</v>
      </c>
      <c r="F645" s="67" t="s">
        <v>1164</v>
      </c>
      <c r="G645" s="67" t="s">
        <v>1165</v>
      </c>
      <c r="H645" s="220" t="s">
        <v>46</v>
      </c>
      <c r="I645" s="34">
        <v>0</v>
      </c>
      <c r="J645" s="518">
        <v>0</v>
      </c>
      <c r="K645" s="518">
        <v>0</v>
      </c>
      <c r="L645" s="518">
        <v>0</v>
      </c>
      <c r="M645" s="518" t="str">
        <v>Other</v>
      </c>
      <c r="N645" s="519" t="str">
        <v>Other</v>
      </c>
      <c r="O645" s="22" t="s">
        <v>48</v>
      </c>
      <c r="P645" s="145" t="s">
        <v>48</v>
      </c>
      <c r="Q645" s="145" t="s">
        <v>49</v>
      </c>
      <c r="R645" s="496" t="s">
        <v>47</v>
      </c>
      <c r="S645" s="73">
        <v>0</v>
      </c>
      <c r="T645" s="67">
        <v>0</v>
      </c>
      <c r="U645" s="67">
        <v>0</v>
      </c>
      <c r="V645" s="67">
        <v>0</v>
      </c>
      <c r="W645" s="214">
        <v>0</v>
      </c>
      <c r="X645" s="73">
        <v>0</v>
      </c>
      <c r="Y645" s="67">
        <v>0</v>
      </c>
      <c r="Z645" s="214">
        <v>0</v>
      </c>
      <c r="AA645" s="73">
        <v>0</v>
      </c>
      <c r="AB645" s="214">
        <v>0</v>
      </c>
      <c r="AC645" s="214" t="s">
        <v>48</v>
      </c>
    </row>
    <row r="646" spans="1:29" s="141" customFormat="1" ht="30" customHeight="1" x14ac:dyDescent="0.25">
      <c r="A646" s="69" t="s">
        <v>56</v>
      </c>
      <c r="B646" s="69" t="s">
        <v>57</v>
      </c>
      <c r="C646" s="69" t="s">
        <v>1099</v>
      </c>
      <c r="D646" s="67" t="s">
        <v>1146</v>
      </c>
      <c r="E646" s="67" t="s">
        <v>1147</v>
      </c>
      <c r="F646" s="67" t="s">
        <v>1166</v>
      </c>
      <c r="G646" s="67" t="s">
        <v>1165</v>
      </c>
      <c r="H646" s="220" t="s">
        <v>46</v>
      </c>
      <c r="I646" s="34">
        <v>0</v>
      </c>
      <c r="J646" s="518">
        <v>0</v>
      </c>
      <c r="K646" s="518">
        <v>0</v>
      </c>
      <c r="L646" s="518">
        <v>0</v>
      </c>
      <c r="M646" s="518" t="str">
        <v>Other</v>
      </c>
      <c r="N646" s="519" t="str">
        <v>Other</v>
      </c>
      <c r="O646" s="22">
        <v>0</v>
      </c>
      <c r="P646" s="145">
        <v>0</v>
      </c>
      <c r="Q646" s="145" t="s">
        <v>49</v>
      </c>
      <c r="R646" s="496" t="s">
        <v>47</v>
      </c>
      <c r="S646" s="73">
        <v>0</v>
      </c>
      <c r="T646" s="67">
        <v>0</v>
      </c>
      <c r="U646" s="67">
        <v>0</v>
      </c>
      <c r="V646" s="67">
        <v>0</v>
      </c>
      <c r="W646" s="214">
        <v>0</v>
      </c>
      <c r="X646" s="73">
        <v>0</v>
      </c>
      <c r="Y646" s="67">
        <v>0</v>
      </c>
      <c r="Z646" s="214">
        <v>0</v>
      </c>
      <c r="AA646" s="73">
        <v>0</v>
      </c>
      <c r="AB646" s="214">
        <v>0</v>
      </c>
      <c r="AC646" s="214" t="s">
        <v>48</v>
      </c>
    </row>
    <row r="647" spans="1:29" s="141" customFormat="1" ht="30" customHeight="1" x14ac:dyDescent="0.25">
      <c r="A647" s="69" t="s">
        <v>56</v>
      </c>
      <c r="B647" s="69" t="s">
        <v>57</v>
      </c>
      <c r="C647" s="69" t="s">
        <v>1099</v>
      </c>
      <c r="D647" s="67" t="s">
        <v>1167</v>
      </c>
      <c r="E647" s="67" t="s">
        <v>1108</v>
      </c>
      <c r="F647" s="67" t="s">
        <v>1168</v>
      </c>
      <c r="G647" s="67" t="s">
        <v>1108</v>
      </c>
      <c r="H647" s="220" t="s">
        <v>46</v>
      </c>
      <c r="I647" s="34">
        <v>0</v>
      </c>
      <c r="J647" s="518">
        <v>0</v>
      </c>
      <c r="K647" s="518">
        <v>0</v>
      </c>
      <c r="L647" s="518">
        <v>0</v>
      </c>
      <c r="M647" s="518" t="str">
        <v>Other</v>
      </c>
      <c r="N647" s="519" t="str">
        <v>Other</v>
      </c>
      <c r="O647" s="22">
        <v>0</v>
      </c>
      <c r="P647" s="145">
        <v>0</v>
      </c>
      <c r="Q647" s="145" t="s">
        <v>49</v>
      </c>
      <c r="R647" s="496" t="s">
        <v>47</v>
      </c>
      <c r="S647" s="73">
        <v>0</v>
      </c>
      <c r="T647" s="67">
        <v>0</v>
      </c>
      <c r="U647" s="67">
        <v>0</v>
      </c>
      <c r="V647" s="67">
        <v>0</v>
      </c>
      <c r="W647" s="214">
        <v>0</v>
      </c>
      <c r="X647" s="73">
        <v>0</v>
      </c>
      <c r="Y647" s="67">
        <v>0</v>
      </c>
      <c r="Z647" s="214">
        <v>0</v>
      </c>
      <c r="AA647" s="73">
        <v>0</v>
      </c>
      <c r="AB647" s="214">
        <v>0</v>
      </c>
      <c r="AC647" s="214" t="s">
        <v>48</v>
      </c>
    </row>
    <row r="648" spans="1:29" s="141" customFormat="1" ht="30" customHeight="1" x14ac:dyDescent="0.25">
      <c r="A648" s="69" t="s">
        <v>56</v>
      </c>
      <c r="B648" s="69" t="s">
        <v>57</v>
      </c>
      <c r="C648" s="69" t="s">
        <v>1099</v>
      </c>
      <c r="D648" s="67" t="s">
        <v>1167</v>
      </c>
      <c r="E648" s="67" t="s">
        <v>1108</v>
      </c>
      <c r="F648" s="67" t="s">
        <v>1169</v>
      </c>
      <c r="G648" s="67" t="s">
        <v>1108</v>
      </c>
      <c r="H648" s="220" t="s">
        <v>46</v>
      </c>
      <c r="I648" s="34">
        <v>0</v>
      </c>
      <c r="J648" s="518">
        <v>0</v>
      </c>
      <c r="K648" s="518">
        <v>0</v>
      </c>
      <c r="L648" s="518">
        <v>0</v>
      </c>
      <c r="M648" s="518" t="str">
        <v>Other</v>
      </c>
      <c r="N648" s="519" t="str">
        <v>Other</v>
      </c>
      <c r="O648" s="22">
        <v>0</v>
      </c>
      <c r="P648" s="145">
        <v>0</v>
      </c>
      <c r="Q648" s="145" t="s">
        <v>49</v>
      </c>
      <c r="R648" s="496" t="s">
        <v>47</v>
      </c>
      <c r="S648" s="73">
        <v>0</v>
      </c>
      <c r="T648" s="67">
        <v>0</v>
      </c>
      <c r="U648" s="67">
        <v>0</v>
      </c>
      <c r="V648" s="67">
        <v>0</v>
      </c>
      <c r="W648" s="214">
        <v>0</v>
      </c>
      <c r="X648" s="73">
        <v>0</v>
      </c>
      <c r="Y648" s="67">
        <v>0</v>
      </c>
      <c r="Z648" s="214">
        <v>0</v>
      </c>
      <c r="AA648" s="73">
        <v>0</v>
      </c>
      <c r="AB648" s="214">
        <v>0</v>
      </c>
      <c r="AC648" s="214" t="s">
        <v>48</v>
      </c>
    </row>
    <row r="649" spans="1:29" s="141" customFormat="1" ht="30" customHeight="1" x14ac:dyDescent="0.25">
      <c r="A649" s="69" t="s">
        <v>56</v>
      </c>
      <c r="B649" s="69" t="s">
        <v>57</v>
      </c>
      <c r="C649" s="69" t="s">
        <v>1099</v>
      </c>
      <c r="D649" s="67" t="s">
        <v>1167</v>
      </c>
      <c r="E649" s="67" t="s">
        <v>1108</v>
      </c>
      <c r="F649" s="67" t="s">
        <v>1170</v>
      </c>
      <c r="G649" s="67" t="s">
        <v>1108</v>
      </c>
      <c r="H649" s="220" t="s">
        <v>46</v>
      </c>
      <c r="I649" s="34">
        <v>0</v>
      </c>
      <c r="J649" s="518">
        <v>0</v>
      </c>
      <c r="K649" s="518">
        <v>0</v>
      </c>
      <c r="L649" s="518">
        <v>0</v>
      </c>
      <c r="M649" s="518" t="str">
        <v>Other</v>
      </c>
      <c r="N649" s="519" t="str">
        <v>Other</v>
      </c>
      <c r="O649" s="22">
        <v>0</v>
      </c>
      <c r="P649" s="145">
        <v>0</v>
      </c>
      <c r="Q649" s="145" t="s">
        <v>49</v>
      </c>
      <c r="R649" s="496" t="s">
        <v>47</v>
      </c>
      <c r="S649" s="73">
        <v>0</v>
      </c>
      <c r="T649" s="67">
        <v>0</v>
      </c>
      <c r="U649" s="67">
        <v>0</v>
      </c>
      <c r="V649" s="67">
        <v>0</v>
      </c>
      <c r="W649" s="214">
        <v>0</v>
      </c>
      <c r="X649" s="73">
        <v>0</v>
      </c>
      <c r="Y649" s="67">
        <v>0</v>
      </c>
      <c r="Z649" s="214">
        <v>0</v>
      </c>
      <c r="AA649" s="73">
        <v>0</v>
      </c>
      <c r="AB649" s="214">
        <v>0</v>
      </c>
      <c r="AC649" s="214" t="s">
        <v>48</v>
      </c>
    </row>
    <row r="650" spans="1:29" s="141" customFormat="1" ht="30" customHeight="1" x14ac:dyDescent="0.25">
      <c r="A650" s="69" t="s">
        <v>56</v>
      </c>
      <c r="B650" s="69" t="s">
        <v>57</v>
      </c>
      <c r="C650" s="69" t="s">
        <v>1099</v>
      </c>
      <c r="D650" s="67" t="s">
        <v>1167</v>
      </c>
      <c r="E650" s="67" t="s">
        <v>1108</v>
      </c>
      <c r="F650" s="67" t="s">
        <v>1171</v>
      </c>
      <c r="G650" s="67" t="s">
        <v>1172</v>
      </c>
      <c r="H650" s="220" t="s">
        <v>46</v>
      </c>
      <c r="I650" s="34">
        <v>0</v>
      </c>
      <c r="J650" s="518">
        <v>0</v>
      </c>
      <c r="K650" s="518">
        <v>0</v>
      </c>
      <c r="L650" s="518">
        <v>0</v>
      </c>
      <c r="M650" s="518" t="str">
        <v>Other</v>
      </c>
      <c r="N650" s="519" t="str">
        <v>Other</v>
      </c>
      <c r="O650" s="22">
        <v>0</v>
      </c>
      <c r="P650" s="145">
        <v>0</v>
      </c>
      <c r="Q650" s="145" t="s">
        <v>49</v>
      </c>
      <c r="R650" s="496" t="s">
        <v>47</v>
      </c>
      <c r="S650" s="73">
        <v>0</v>
      </c>
      <c r="T650" s="67">
        <v>0</v>
      </c>
      <c r="U650" s="67">
        <v>0</v>
      </c>
      <c r="V650" s="67">
        <v>0</v>
      </c>
      <c r="W650" s="214">
        <v>0</v>
      </c>
      <c r="X650" s="73">
        <v>0</v>
      </c>
      <c r="Y650" s="67">
        <v>0</v>
      </c>
      <c r="Z650" s="214">
        <v>0</v>
      </c>
      <c r="AA650" s="73">
        <v>0</v>
      </c>
      <c r="AB650" s="214">
        <v>0</v>
      </c>
      <c r="AC650" s="214" t="s">
        <v>48</v>
      </c>
    </row>
    <row r="651" spans="1:29" s="141" customFormat="1" ht="30" customHeight="1" x14ac:dyDescent="0.25">
      <c r="A651" s="69" t="s">
        <v>56</v>
      </c>
      <c r="B651" s="69" t="s">
        <v>57</v>
      </c>
      <c r="C651" s="69" t="s">
        <v>1099</v>
      </c>
      <c r="D651" s="67" t="s">
        <v>1167</v>
      </c>
      <c r="E651" s="67" t="s">
        <v>1108</v>
      </c>
      <c r="F651" s="67" t="s">
        <v>1173</v>
      </c>
      <c r="G651" s="67" t="s">
        <v>1108</v>
      </c>
      <c r="H651" s="220" t="s">
        <v>46</v>
      </c>
      <c r="I651" s="34">
        <v>0</v>
      </c>
      <c r="J651" s="518">
        <v>0</v>
      </c>
      <c r="K651" s="518">
        <v>0</v>
      </c>
      <c r="L651" s="518">
        <v>0</v>
      </c>
      <c r="M651" s="518" t="str">
        <v>Other</v>
      </c>
      <c r="N651" s="519" t="str">
        <v>Other</v>
      </c>
      <c r="O651" s="22">
        <v>0</v>
      </c>
      <c r="P651" s="145">
        <v>0</v>
      </c>
      <c r="Q651" s="145" t="s">
        <v>49</v>
      </c>
      <c r="R651" s="496" t="s">
        <v>47</v>
      </c>
      <c r="S651" s="73">
        <v>0</v>
      </c>
      <c r="T651" s="67">
        <v>0</v>
      </c>
      <c r="U651" s="67">
        <v>0</v>
      </c>
      <c r="V651" s="67">
        <v>0</v>
      </c>
      <c r="W651" s="214">
        <v>0</v>
      </c>
      <c r="X651" s="73">
        <v>0</v>
      </c>
      <c r="Y651" s="67">
        <v>0</v>
      </c>
      <c r="Z651" s="214">
        <v>0</v>
      </c>
      <c r="AA651" s="73">
        <v>0</v>
      </c>
      <c r="AB651" s="214">
        <v>0</v>
      </c>
      <c r="AC651" s="214" t="s">
        <v>48</v>
      </c>
    </row>
    <row r="652" spans="1:29" s="141" customFormat="1" ht="30" customHeight="1" x14ac:dyDescent="0.25">
      <c r="A652" s="69" t="s">
        <v>56</v>
      </c>
      <c r="B652" s="69" t="s">
        <v>57</v>
      </c>
      <c r="C652" s="69" t="s">
        <v>1099</v>
      </c>
      <c r="D652" s="67" t="s">
        <v>1167</v>
      </c>
      <c r="E652" s="67" t="s">
        <v>1108</v>
      </c>
      <c r="F652" s="67" t="s">
        <v>1174</v>
      </c>
      <c r="G652" s="67" t="s">
        <v>1175</v>
      </c>
      <c r="H652" s="220" t="s">
        <v>46</v>
      </c>
      <c r="I652" s="34">
        <v>0</v>
      </c>
      <c r="J652" s="518">
        <v>0</v>
      </c>
      <c r="K652" s="518">
        <v>0</v>
      </c>
      <c r="L652" s="518">
        <v>0</v>
      </c>
      <c r="M652" s="518" t="str">
        <v>Other</v>
      </c>
      <c r="N652" s="519" t="str">
        <v>Other</v>
      </c>
      <c r="O652" s="22">
        <v>0</v>
      </c>
      <c r="P652" s="145">
        <v>0</v>
      </c>
      <c r="Q652" s="145" t="s">
        <v>49</v>
      </c>
      <c r="R652" s="496" t="s">
        <v>47</v>
      </c>
      <c r="S652" s="73">
        <v>0</v>
      </c>
      <c r="T652" s="67">
        <v>0</v>
      </c>
      <c r="U652" s="67">
        <v>0</v>
      </c>
      <c r="V652" s="67">
        <v>0</v>
      </c>
      <c r="W652" s="214">
        <v>0</v>
      </c>
      <c r="X652" s="73">
        <v>0</v>
      </c>
      <c r="Y652" s="67">
        <v>0</v>
      </c>
      <c r="Z652" s="214">
        <v>0</v>
      </c>
      <c r="AA652" s="73">
        <v>0</v>
      </c>
      <c r="AB652" s="214">
        <v>0</v>
      </c>
      <c r="AC652" s="214" t="s">
        <v>48</v>
      </c>
    </row>
    <row r="653" spans="1:29" s="141" customFormat="1" ht="30" customHeight="1" x14ac:dyDescent="0.25">
      <c r="A653" s="69" t="s">
        <v>56</v>
      </c>
      <c r="B653" s="69" t="s">
        <v>57</v>
      </c>
      <c r="C653" s="69" t="s">
        <v>1099</v>
      </c>
      <c r="D653" s="67" t="s">
        <v>1176</v>
      </c>
      <c r="E653" s="67" t="s">
        <v>1116</v>
      </c>
      <c r="F653" s="67" t="s">
        <v>1177</v>
      </c>
      <c r="G653" s="67" t="s">
        <v>1116</v>
      </c>
      <c r="H653" s="220" t="s">
        <v>46</v>
      </c>
      <c r="I653" s="34">
        <v>0</v>
      </c>
      <c r="J653" s="518">
        <v>0</v>
      </c>
      <c r="K653" s="518">
        <v>0</v>
      </c>
      <c r="L653" s="518">
        <v>0</v>
      </c>
      <c r="M653" s="518" t="str">
        <v>Other</v>
      </c>
      <c r="N653" s="519" t="str">
        <v>Other</v>
      </c>
      <c r="O653" s="22">
        <v>0</v>
      </c>
      <c r="P653" s="145">
        <v>0</v>
      </c>
      <c r="Q653" s="145" t="s">
        <v>49</v>
      </c>
      <c r="R653" s="496" t="s">
        <v>47</v>
      </c>
      <c r="S653" s="73">
        <v>0</v>
      </c>
      <c r="T653" s="67">
        <v>0</v>
      </c>
      <c r="U653" s="67">
        <v>0</v>
      </c>
      <c r="V653" s="67">
        <v>0</v>
      </c>
      <c r="W653" s="214">
        <v>0</v>
      </c>
      <c r="X653" s="73">
        <v>0</v>
      </c>
      <c r="Y653" s="67">
        <v>0</v>
      </c>
      <c r="Z653" s="214">
        <v>0</v>
      </c>
      <c r="AA653" s="73">
        <v>0</v>
      </c>
      <c r="AB653" s="214">
        <v>0</v>
      </c>
      <c r="AC653" s="214" t="s">
        <v>48</v>
      </c>
    </row>
    <row r="654" spans="1:29" s="141" customFormat="1" ht="30" customHeight="1" x14ac:dyDescent="0.25">
      <c r="A654" s="69" t="s">
        <v>56</v>
      </c>
      <c r="B654" s="69" t="s">
        <v>57</v>
      </c>
      <c r="C654" s="69" t="s">
        <v>1099</v>
      </c>
      <c r="D654" s="67" t="s">
        <v>1176</v>
      </c>
      <c r="E654" s="67" t="s">
        <v>1116</v>
      </c>
      <c r="F654" s="67" t="s">
        <v>1178</v>
      </c>
      <c r="G654" s="67" t="s">
        <v>1116</v>
      </c>
      <c r="H654" s="220" t="s">
        <v>46</v>
      </c>
      <c r="I654" s="34">
        <v>0</v>
      </c>
      <c r="J654" s="518">
        <v>0</v>
      </c>
      <c r="K654" s="518">
        <v>0</v>
      </c>
      <c r="L654" s="518">
        <v>0</v>
      </c>
      <c r="M654" s="518" t="str">
        <v>Other</v>
      </c>
      <c r="N654" s="519" t="str">
        <v>Other</v>
      </c>
      <c r="O654" s="22">
        <v>0</v>
      </c>
      <c r="P654" s="145">
        <v>0</v>
      </c>
      <c r="Q654" s="145" t="s">
        <v>49</v>
      </c>
      <c r="R654" s="496" t="s">
        <v>47</v>
      </c>
      <c r="S654" s="73">
        <v>0</v>
      </c>
      <c r="T654" s="67">
        <v>0</v>
      </c>
      <c r="U654" s="67">
        <v>0</v>
      </c>
      <c r="V654" s="67">
        <v>0</v>
      </c>
      <c r="W654" s="214">
        <v>0</v>
      </c>
      <c r="X654" s="73">
        <v>0</v>
      </c>
      <c r="Y654" s="67">
        <v>0</v>
      </c>
      <c r="Z654" s="214">
        <v>0</v>
      </c>
      <c r="AA654" s="73">
        <v>0</v>
      </c>
      <c r="AB654" s="214">
        <v>0</v>
      </c>
      <c r="AC654" s="214" t="s">
        <v>48</v>
      </c>
    </row>
    <row r="655" spans="1:29" s="141" customFormat="1" ht="30" customHeight="1" x14ac:dyDescent="0.25">
      <c r="A655" s="69" t="s">
        <v>56</v>
      </c>
      <c r="B655" s="69" t="s">
        <v>57</v>
      </c>
      <c r="C655" s="69" t="s">
        <v>1099</v>
      </c>
      <c r="D655" s="67" t="s">
        <v>1176</v>
      </c>
      <c r="E655" s="67" t="s">
        <v>1116</v>
      </c>
      <c r="F655" s="67" t="s">
        <v>1179</v>
      </c>
      <c r="G655" s="67" t="s">
        <v>1116</v>
      </c>
      <c r="H655" s="220" t="s">
        <v>46</v>
      </c>
      <c r="I655" s="34">
        <v>0</v>
      </c>
      <c r="J655" s="518">
        <v>0</v>
      </c>
      <c r="K655" s="518">
        <v>0</v>
      </c>
      <c r="L655" s="518">
        <v>0</v>
      </c>
      <c r="M655" s="518" t="str">
        <v>Other</v>
      </c>
      <c r="N655" s="519" t="str">
        <v>Other</v>
      </c>
      <c r="O655" s="22">
        <v>0</v>
      </c>
      <c r="P655" s="145">
        <v>0</v>
      </c>
      <c r="Q655" s="145" t="s">
        <v>49</v>
      </c>
      <c r="R655" s="496" t="s">
        <v>47</v>
      </c>
      <c r="S655" s="73">
        <v>0</v>
      </c>
      <c r="T655" s="67">
        <v>0</v>
      </c>
      <c r="U655" s="67">
        <v>0</v>
      </c>
      <c r="V655" s="67">
        <v>0</v>
      </c>
      <c r="W655" s="214">
        <v>0</v>
      </c>
      <c r="X655" s="73">
        <v>0</v>
      </c>
      <c r="Y655" s="67">
        <v>0</v>
      </c>
      <c r="Z655" s="214">
        <v>0</v>
      </c>
      <c r="AA655" s="73">
        <v>0</v>
      </c>
      <c r="AB655" s="214">
        <v>0</v>
      </c>
      <c r="AC655" s="214" t="s">
        <v>48</v>
      </c>
    </row>
    <row r="656" spans="1:29" s="141" customFormat="1" ht="30" customHeight="1" x14ac:dyDescent="0.25">
      <c r="A656" s="69" t="s">
        <v>56</v>
      </c>
      <c r="B656" s="69" t="s">
        <v>57</v>
      </c>
      <c r="C656" s="69" t="s">
        <v>1099</v>
      </c>
      <c r="D656" s="67" t="s">
        <v>1176</v>
      </c>
      <c r="E656" s="67" t="s">
        <v>1116</v>
      </c>
      <c r="F656" s="67" t="s">
        <v>1180</v>
      </c>
      <c r="G656" s="67" t="s">
        <v>1181</v>
      </c>
      <c r="H656" s="220" t="s">
        <v>46</v>
      </c>
      <c r="I656" s="34">
        <v>0</v>
      </c>
      <c r="J656" s="518">
        <v>0</v>
      </c>
      <c r="K656" s="518">
        <v>0</v>
      </c>
      <c r="L656" s="518">
        <v>0</v>
      </c>
      <c r="M656" s="518" t="str">
        <v>Other</v>
      </c>
      <c r="N656" s="519" t="str">
        <v>Other</v>
      </c>
      <c r="O656" s="22">
        <v>0</v>
      </c>
      <c r="P656" s="145">
        <v>0</v>
      </c>
      <c r="Q656" s="145" t="s">
        <v>49</v>
      </c>
      <c r="R656" s="496" t="s">
        <v>47</v>
      </c>
      <c r="S656" s="73">
        <v>0</v>
      </c>
      <c r="T656" s="67">
        <v>0</v>
      </c>
      <c r="U656" s="67">
        <v>0</v>
      </c>
      <c r="V656" s="67">
        <v>0</v>
      </c>
      <c r="W656" s="214">
        <v>0</v>
      </c>
      <c r="X656" s="73">
        <v>0</v>
      </c>
      <c r="Y656" s="67">
        <v>0</v>
      </c>
      <c r="Z656" s="214">
        <v>0</v>
      </c>
      <c r="AA656" s="73">
        <v>0</v>
      </c>
      <c r="AB656" s="214">
        <v>0</v>
      </c>
      <c r="AC656" s="214" t="s">
        <v>48</v>
      </c>
    </row>
    <row r="657" spans="1:29" s="141" customFormat="1" ht="30" customHeight="1" x14ac:dyDescent="0.25">
      <c r="A657" s="69" t="s">
        <v>56</v>
      </c>
      <c r="B657" s="69" t="s">
        <v>57</v>
      </c>
      <c r="C657" s="69" t="s">
        <v>1099</v>
      </c>
      <c r="D657" s="67" t="s">
        <v>1176</v>
      </c>
      <c r="E657" s="67" t="s">
        <v>1116</v>
      </c>
      <c r="F657" s="67" t="s">
        <v>1182</v>
      </c>
      <c r="G657" s="67" t="s">
        <v>1183</v>
      </c>
      <c r="H657" s="220" t="s">
        <v>46</v>
      </c>
      <c r="I657" s="34">
        <v>0</v>
      </c>
      <c r="J657" s="518">
        <v>0</v>
      </c>
      <c r="K657" s="518">
        <v>0</v>
      </c>
      <c r="L657" s="518">
        <v>0</v>
      </c>
      <c r="M657" s="518" t="str">
        <v>Other</v>
      </c>
      <c r="N657" s="519" t="str">
        <v>Other</v>
      </c>
      <c r="O657" s="22">
        <v>0</v>
      </c>
      <c r="P657" s="145">
        <v>0</v>
      </c>
      <c r="Q657" s="145" t="s">
        <v>49</v>
      </c>
      <c r="R657" s="496" t="s">
        <v>47</v>
      </c>
      <c r="S657" s="73">
        <v>0</v>
      </c>
      <c r="T657" s="67">
        <v>0</v>
      </c>
      <c r="U657" s="67">
        <v>0</v>
      </c>
      <c r="V657" s="67">
        <v>0</v>
      </c>
      <c r="W657" s="214">
        <v>0</v>
      </c>
      <c r="X657" s="73">
        <v>0</v>
      </c>
      <c r="Y657" s="67">
        <v>0</v>
      </c>
      <c r="Z657" s="214">
        <v>0</v>
      </c>
      <c r="AA657" s="73">
        <v>0</v>
      </c>
      <c r="AB657" s="214">
        <v>0</v>
      </c>
      <c r="AC657" s="214" t="s">
        <v>48</v>
      </c>
    </row>
    <row r="658" spans="1:29" s="141" customFormat="1" ht="30" customHeight="1" x14ac:dyDescent="0.25">
      <c r="A658" s="69" t="s">
        <v>56</v>
      </c>
      <c r="B658" s="69" t="s">
        <v>57</v>
      </c>
      <c r="C658" s="69" t="s">
        <v>1099</v>
      </c>
      <c r="D658" s="67" t="s">
        <v>1184</v>
      </c>
      <c r="E658" s="67" t="s">
        <v>1185</v>
      </c>
      <c r="F658" s="67" t="s">
        <v>1186</v>
      </c>
      <c r="G658" s="67" t="s">
        <v>1187</v>
      </c>
      <c r="H658" s="220" t="s">
        <v>46</v>
      </c>
      <c r="I658" s="34">
        <v>0</v>
      </c>
      <c r="J658" s="518">
        <v>0</v>
      </c>
      <c r="K658" s="518">
        <v>0</v>
      </c>
      <c r="L658" s="518">
        <v>0</v>
      </c>
      <c r="M658" s="518" t="str">
        <v>Other</v>
      </c>
      <c r="N658" s="519" t="str">
        <v>Other</v>
      </c>
      <c r="O658" s="22">
        <v>0</v>
      </c>
      <c r="P658" s="145">
        <v>0</v>
      </c>
      <c r="Q658" s="145" t="s">
        <v>49</v>
      </c>
      <c r="R658" s="496" t="s">
        <v>47</v>
      </c>
      <c r="S658" s="73">
        <v>0</v>
      </c>
      <c r="T658" s="67">
        <v>0</v>
      </c>
      <c r="U658" s="67">
        <v>0</v>
      </c>
      <c r="V658" s="67">
        <v>0</v>
      </c>
      <c r="W658" s="214">
        <v>0</v>
      </c>
      <c r="X658" s="73">
        <v>0</v>
      </c>
      <c r="Y658" s="67">
        <v>0</v>
      </c>
      <c r="Z658" s="214">
        <v>0</v>
      </c>
      <c r="AA658" s="73">
        <v>0</v>
      </c>
      <c r="AB658" s="214">
        <v>0</v>
      </c>
      <c r="AC658" s="214" t="s">
        <v>48</v>
      </c>
    </row>
    <row r="659" spans="1:29" s="141" customFormat="1" ht="30" customHeight="1" x14ac:dyDescent="0.25">
      <c r="A659" s="69" t="s">
        <v>56</v>
      </c>
      <c r="B659" s="69" t="s">
        <v>57</v>
      </c>
      <c r="C659" s="69" t="s">
        <v>1099</v>
      </c>
      <c r="D659" s="67" t="s">
        <v>1184</v>
      </c>
      <c r="E659" s="67" t="s">
        <v>1185</v>
      </c>
      <c r="F659" s="67" t="s">
        <v>1188</v>
      </c>
      <c r="G659" s="67" t="s">
        <v>1189</v>
      </c>
      <c r="H659" s="220" t="s">
        <v>46</v>
      </c>
      <c r="I659" s="34">
        <v>0</v>
      </c>
      <c r="J659" s="518">
        <v>0</v>
      </c>
      <c r="K659" s="518">
        <v>0</v>
      </c>
      <c r="L659" s="518">
        <v>0</v>
      </c>
      <c r="M659" s="518" t="str">
        <v>Other</v>
      </c>
      <c r="N659" s="519" t="str">
        <v>Other</v>
      </c>
      <c r="O659" s="22">
        <v>0</v>
      </c>
      <c r="P659" s="145">
        <v>0</v>
      </c>
      <c r="Q659" s="145" t="s">
        <v>49</v>
      </c>
      <c r="R659" s="496" t="s">
        <v>47</v>
      </c>
      <c r="S659" s="73">
        <v>0</v>
      </c>
      <c r="T659" s="67">
        <v>0</v>
      </c>
      <c r="U659" s="67">
        <v>0</v>
      </c>
      <c r="V659" s="67">
        <v>0</v>
      </c>
      <c r="W659" s="214">
        <v>0</v>
      </c>
      <c r="X659" s="73">
        <v>0</v>
      </c>
      <c r="Y659" s="67">
        <v>0</v>
      </c>
      <c r="Z659" s="214">
        <v>0</v>
      </c>
      <c r="AA659" s="73">
        <v>0</v>
      </c>
      <c r="AB659" s="214">
        <v>0</v>
      </c>
      <c r="AC659" s="214" t="s">
        <v>48</v>
      </c>
    </row>
    <row r="660" spans="1:29" s="141" customFormat="1" ht="30" customHeight="1" x14ac:dyDescent="0.25">
      <c r="A660" s="69" t="s">
        <v>56</v>
      </c>
      <c r="B660" s="69" t="s">
        <v>57</v>
      </c>
      <c r="C660" s="69" t="s">
        <v>1099</v>
      </c>
      <c r="D660" s="67" t="s">
        <v>1190</v>
      </c>
      <c r="E660" s="67" t="s">
        <v>1191</v>
      </c>
      <c r="F660" s="67" t="s">
        <v>1192</v>
      </c>
      <c r="G660" s="67" t="s">
        <v>1191</v>
      </c>
      <c r="H660" s="220" t="s">
        <v>46</v>
      </c>
      <c r="I660" s="34">
        <v>0</v>
      </c>
      <c r="J660" s="518">
        <v>0</v>
      </c>
      <c r="K660" s="518">
        <v>0</v>
      </c>
      <c r="L660" s="518">
        <v>0</v>
      </c>
      <c r="M660" s="518" t="str">
        <v>Other</v>
      </c>
      <c r="N660" s="519" t="str">
        <v>Other</v>
      </c>
      <c r="O660" s="22">
        <v>0</v>
      </c>
      <c r="P660" s="145">
        <v>0</v>
      </c>
      <c r="Q660" s="145" t="s">
        <v>49</v>
      </c>
      <c r="R660" s="496" t="s">
        <v>47</v>
      </c>
      <c r="S660" s="73">
        <v>0</v>
      </c>
      <c r="T660" s="67">
        <v>0</v>
      </c>
      <c r="U660" s="67">
        <v>0</v>
      </c>
      <c r="V660" s="67">
        <v>0</v>
      </c>
      <c r="W660" s="214">
        <v>0</v>
      </c>
      <c r="X660" s="73">
        <v>0</v>
      </c>
      <c r="Y660" s="67">
        <v>0</v>
      </c>
      <c r="Z660" s="214">
        <v>0</v>
      </c>
      <c r="AA660" s="73">
        <v>0</v>
      </c>
      <c r="AB660" s="214">
        <v>0</v>
      </c>
      <c r="AC660" s="214" t="s">
        <v>48</v>
      </c>
    </row>
    <row r="661" spans="1:29" s="141" customFormat="1" ht="30" customHeight="1" x14ac:dyDescent="0.25">
      <c r="A661" s="69" t="s">
        <v>56</v>
      </c>
      <c r="B661" s="69" t="s">
        <v>57</v>
      </c>
      <c r="C661" s="69" t="s">
        <v>1099</v>
      </c>
      <c r="D661" s="67" t="s">
        <v>1190</v>
      </c>
      <c r="E661" s="67" t="s">
        <v>1191</v>
      </c>
      <c r="F661" s="67" t="s">
        <v>1193</v>
      </c>
      <c r="G661" s="67" t="s">
        <v>1191</v>
      </c>
      <c r="H661" s="220" t="s">
        <v>46</v>
      </c>
      <c r="I661" s="34">
        <v>0</v>
      </c>
      <c r="J661" s="518">
        <v>0</v>
      </c>
      <c r="K661" s="518">
        <v>0</v>
      </c>
      <c r="L661" s="518">
        <v>0</v>
      </c>
      <c r="M661" s="518" t="str">
        <v>Other</v>
      </c>
      <c r="N661" s="519" t="str">
        <v>Other</v>
      </c>
      <c r="O661" s="22" t="s">
        <v>48</v>
      </c>
      <c r="P661" s="145" t="s">
        <v>48</v>
      </c>
      <c r="Q661" s="145" t="s">
        <v>49</v>
      </c>
      <c r="R661" s="496" t="s">
        <v>47</v>
      </c>
      <c r="S661" s="73">
        <v>0</v>
      </c>
      <c r="T661" s="67">
        <v>0</v>
      </c>
      <c r="U661" s="67">
        <v>0</v>
      </c>
      <c r="V661" s="67">
        <v>0</v>
      </c>
      <c r="W661" s="214">
        <v>0</v>
      </c>
      <c r="X661" s="73">
        <v>0</v>
      </c>
      <c r="Y661" s="67">
        <v>0</v>
      </c>
      <c r="Z661" s="214">
        <v>0</v>
      </c>
      <c r="AA661" s="73">
        <v>0</v>
      </c>
      <c r="AB661" s="214">
        <v>0</v>
      </c>
      <c r="AC661" s="214" t="s">
        <v>48</v>
      </c>
    </row>
    <row r="662" spans="1:29" s="141" customFormat="1" ht="30" customHeight="1" x14ac:dyDescent="0.25">
      <c r="A662" s="69" t="s">
        <v>56</v>
      </c>
      <c r="B662" s="69" t="s">
        <v>57</v>
      </c>
      <c r="C662" s="69" t="s">
        <v>1099</v>
      </c>
      <c r="D662" s="67" t="s">
        <v>1190</v>
      </c>
      <c r="E662" s="67" t="s">
        <v>1191</v>
      </c>
      <c r="F662" s="67" t="s">
        <v>1194</v>
      </c>
      <c r="G662" s="67" t="s">
        <v>1191</v>
      </c>
      <c r="H662" s="220" t="s">
        <v>46</v>
      </c>
      <c r="I662" s="34">
        <v>0</v>
      </c>
      <c r="J662" s="518">
        <v>0</v>
      </c>
      <c r="K662" s="518">
        <v>0</v>
      </c>
      <c r="L662" s="518">
        <v>0</v>
      </c>
      <c r="M662" s="518" t="str">
        <v>Other</v>
      </c>
      <c r="N662" s="519" t="str">
        <v>Other</v>
      </c>
      <c r="O662" s="22">
        <v>0</v>
      </c>
      <c r="P662" s="145">
        <v>0</v>
      </c>
      <c r="Q662" s="145" t="s">
        <v>49</v>
      </c>
      <c r="R662" s="496" t="s">
        <v>47</v>
      </c>
      <c r="S662" s="73">
        <v>0</v>
      </c>
      <c r="T662" s="67">
        <v>0</v>
      </c>
      <c r="U662" s="67">
        <v>0</v>
      </c>
      <c r="V662" s="67">
        <v>0</v>
      </c>
      <c r="W662" s="214">
        <v>0</v>
      </c>
      <c r="X662" s="73">
        <v>0</v>
      </c>
      <c r="Y662" s="67">
        <v>0</v>
      </c>
      <c r="Z662" s="214">
        <v>0</v>
      </c>
      <c r="AA662" s="73">
        <v>0</v>
      </c>
      <c r="AB662" s="214">
        <v>0</v>
      </c>
      <c r="AC662" s="214" t="s">
        <v>48</v>
      </c>
    </row>
    <row r="663" spans="1:29" s="141" customFormat="1" ht="30" customHeight="1" x14ac:dyDescent="0.25">
      <c r="A663" s="69" t="s">
        <v>56</v>
      </c>
      <c r="B663" s="69" t="s">
        <v>57</v>
      </c>
      <c r="C663" s="69" t="s">
        <v>1099</v>
      </c>
      <c r="D663" s="67" t="s">
        <v>1190</v>
      </c>
      <c r="E663" s="67" t="s">
        <v>1191</v>
      </c>
      <c r="F663" s="67" t="s">
        <v>1195</v>
      </c>
      <c r="G663" s="67" t="s">
        <v>1191</v>
      </c>
      <c r="H663" s="220" t="s">
        <v>46</v>
      </c>
      <c r="I663" s="34">
        <v>0</v>
      </c>
      <c r="J663" s="518">
        <v>0</v>
      </c>
      <c r="K663" s="518">
        <v>0</v>
      </c>
      <c r="L663" s="518">
        <v>0</v>
      </c>
      <c r="M663" s="518" t="str">
        <v>Other</v>
      </c>
      <c r="N663" s="519" t="str">
        <v>Other</v>
      </c>
      <c r="O663" s="22" t="s">
        <v>48</v>
      </c>
      <c r="P663" s="145" t="s">
        <v>48</v>
      </c>
      <c r="Q663" s="145" t="s">
        <v>49</v>
      </c>
      <c r="R663" s="496" t="s">
        <v>47</v>
      </c>
      <c r="S663" s="73">
        <v>0</v>
      </c>
      <c r="T663" s="67">
        <v>0</v>
      </c>
      <c r="U663" s="67">
        <v>0</v>
      </c>
      <c r="V663" s="67">
        <v>0</v>
      </c>
      <c r="W663" s="214">
        <v>0</v>
      </c>
      <c r="X663" s="73">
        <v>0</v>
      </c>
      <c r="Y663" s="67">
        <v>0</v>
      </c>
      <c r="Z663" s="214">
        <v>0</v>
      </c>
      <c r="AA663" s="73">
        <v>0</v>
      </c>
      <c r="AB663" s="214">
        <v>0</v>
      </c>
      <c r="AC663" s="214" t="s">
        <v>48</v>
      </c>
    </row>
    <row r="664" spans="1:29" s="141" customFormat="1" ht="30" customHeight="1" x14ac:dyDescent="0.25">
      <c r="A664" s="69" t="s">
        <v>56</v>
      </c>
      <c r="B664" s="69" t="s">
        <v>57</v>
      </c>
      <c r="C664" s="69" t="s">
        <v>1099</v>
      </c>
      <c r="D664" s="67" t="s">
        <v>1190</v>
      </c>
      <c r="E664" s="67" t="s">
        <v>1191</v>
      </c>
      <c r="F664" s="67" t="s">
        <v>1196</v>
      </c>
      <c r="G664" s="67" t="s">
        <v>1191</v>
      </c>
      <c r="H664" s="220" t="s">
        <v>46</v>
      </c>
      <c r="I664" s="34">
        <v>0</v>
      </c>
      <c r="J664" s="518">
        <v>0</v>
      </c>
      <c r="K664" s="518">
        <v>0</v>
      </c>
      <c r="L664" s="518">
        <v>0</v>
      </c>
      <c r="M664" s="518" t="str">
        <v>Other</v>
      </c>
      <c r="N664" s="519" t="str">
        <v>Other</v>
      </c>
      <c r="O664" s="22" t="s">
        <v>48</v>
      </c>
      <c r="P664" s="145" t="s">
        <v>48</v>
      </c>
      <c r="Q664" s="145" t="s">
        <v>49</v>
      </c>
      <c r="R664" s="496" t="s">
        <v>47</v>
      </c>
      <c r="S664" s="73">
        <v>0</v>
      </c>
      <c r="T664" s="67">
        <v>0</v>
      </c>
      <c r="U664" s="67">
        <v>0</v>
      </c>
      <c r="V664" s="67">
        <v>0</v>
      </c>
      <c r="W664" s="214">
        <v>0</v>
      </c>
      <c r="X664" s="73">
        <v>0</v>
      </c>
      <c r="Y664" s="67">
        <v>0</v>
      </c>
      <c r="Z664" s="214">
        <v>0</v>
      </c>
      <c r="AA664" s="73">
        <v>0</v>
      </c>
      <c r="AB664" s="214">
        <v>0</v>
      </c>
      <c r="AC664" s="214" t="s">
        <v>48</v>
      </c>
    </row>
    <row r="665" spans="1:29" s="141" customFormat="1" ht="30" customHeight="1" x14ac:dyDescent="0.25">
      <c r="A665" s="69" t="s">
        <v>56</v>
      </c>
      <c r="B665" s="69" t="s">
        <v>57</v>
      </c>
      <c r="C665" s="69" t="s">
        <v>1099</v>
      </c>
      <c r="D665" s="67" t="s">
        <v>1190</v>
      </c>
      <c r="E665" s="67" t="s">
        <v>1191</v>
      </c>
      <c r="F665" s="67" t="s">
        <v>1197</v>
      </c>
      <c r="G665" s="67" t="s">
        <v>1191</v>
      </c>
      <c r="H665" s="220" t="s">
        <v>46</v>
      </c>
      <c r="I665" s="34">
        <v>0</v>
      </c>
      <c r="J665" s="518">
        <v>0</v>
      </c>
      <c r="K665" s="518">
        <v>0</v>
      </c>
      <c r="L665" s="518">
        <v>0</v>
      </c>
      <c r="M665" s="518" t="str">
        <v>Other</v>
      </c>
      <c r="N665" s="519" t="str">
        <v>Other</v>
      </c>
      <c r="O665" s="22">
        <v>0</v>
      </c>
      <c r="P665" s="145">
        <v>0</v>
      </c>
      <c r="Q665" s="145" t="s">
        <v>49</v>
      </c>
      <c r="R665" s="496" t="s">
        <v>47</v>
      </c>
      <c r="S665" s="73">
        <v>0</v>
      </c>
      <c r="T665" s="67">
        <v>0</v>
      </c>
      <c r="U665" s="67">
        <v>0</v>
      </c>
      <c r="V665" s="67">
        <v>0</v>
      </c>
      <c r="W665" s="214">
        <v>0</v>
      </c>
      <c r="X665" s="73">
        <v>0</v>
      </c>
      <c r="Y665" s="67">
        <v>0</v>
      </c>
      <c r="Z665" s="214">
        <v>0</v>
      </c>
      <c r="AA665" s="73">
        <v>0</v>
      </c>
      <c r="AB665" s="214">
        <v>0</v>
      </c>
      <c r="AC665" s="214" t="s">
        <v>48</v>
      </c>
    </row>
    <row r="666" spans="1:29" s="141" customFormat="1" ht="30" customHeight="1" x14ac:dyDescent="0.25">
      <c r="A666" s="69" t="s">
        <v>56</v>
      </c>
      <c r="B666" s="69" t="s">
        <v>57</v>
      </c>
      <c r="C666" s="69" t="s">
        <v>1099</v>
      </c>
      <c r="D666" s="67" t="s">
        <v>1190</v>
      </c>
      <c r="E666" s="67" t="s">
        <v>1191</v>
      </c>
      <c r="F666" s="67" t="s">
        <v>1198</v>
      </c>
      <c r="G666" s="67" t="s">
        <v>1191</v>
      </c>
      <c r="H666" s="220" t="s">
        <v>46</v>
      </c>
      <c r="I666" s="34">
        <v>0</v>
      </c>
      <c r="J666" s="518">
        <v>0</v>
      </c>
      <c r="K666" s="518">
        <v>0</v>
      </c>
      <c r="L666" s="518">
        <v>0</v>
      </c>
      <c r="M666" s="518" t="str">
        <v>Other</v>
      </c>
      <c r="N666" s="519" t="str">
        <v>Other</v>
      </c>
      <c r="O666" s="22">
        <v>0</v>
      </c>
      <c r="P666" s="145">
        <v>0</v>
      </c>
      <c r="Q666" s="145" t="s">
        <v>49</v>
      </c>
      <c r="R666" s="496" t="s">
        <v>47</v>
      </c>
      <c r="S666" s="73">
        <v>0</v>
      </c>
      <c r="T666" s="67">
        <v>0</v>
      </c>
      <c r="U666" s="67">
        <v>0</v>
      </c>
      <c r="V666" s="67">
        <v>0</v>
      </c>
      <c r="W666" s="214">
        <v>0</v>
      </c>
      <c r="X666" s="73">
        <v>0</v>
      </c>
      <c r="Y666" s="67">
        <v>0</v>
      </c>
      <c r="Z666" s="214">
        <v>0</v>
      </c>
      <c r="AA666" s="73">
        <v>0</v>
      </c>
      <c r="AB666" s="214">
        <v>0</v>
      </c>
      <c r="AC666" s="214" t="s">
        <v>48</v>
      </c>
    </row>
    <row r="667" spans="1:29" s="141" customFormat="1" ht="30" customHeight="1" x14ac:dyDescent="0.25">
      <c r="A667" s="69" t="s">
        <v>56</v>
      </c>
      <c r="B667" s="69" t="s">
        <v>57</v>
      </c>
      <c r="C667" s="69" t="s">
        <v>1099</v>
      </c>
      <c r="D667" s="67" t="s">
        <v>1190</v>
      </c>
      <c r="E667" s="67" t="s">
        <v>1191</v>
      </c>
      <c r="F667" s="67" t="s">
        <v>1199</v>
      </c>
      <c r="G667" s="67" t="s">
        <v>1191</v>
      </c>
      <c r="H667" s="220" t="s">
        <v>46</v>
      </c>
      <c r="I667" s="34">
        <v>0</v>
      </c>
      <c r="J667" s="518">
        <v>0</v>
      </c>
      <c r="K667" s="518">
        <v>0</v>
      </c>
      <c r="L667" s="518">
        <v>0</v>
      </c>
      <c r="M667" s="518" t="str">
        <v>Other</v>
      </c>
      <c r="N667" s="519" t="str">
        <v>Other</v>
      </c>
      <c r="O667" s="22" t="s">
        <v>48</v>
      </c>
      <c r="P667" s="145" t="s">
        <v>48</v>
      </c>
      <c r="Q667" s="145" t="s">
        <v>49</v>
      </c>
      <c r="R667" s="496" t="s">
        <v>47</v>
      </c>
      <c r="S667" s="73">
        <v>0</v>
      </c>
      <c r="T667" s="67">
        <v>0</v>
      </c>
      <c r="U667" s="67">
        <v>0</v>
      </c>
      <c r="V667" s="67">
        <v>0</v>
      </c>
      <c r="W667" s="214">
        <v>0</v>
      </c>
      <c r="X667" s="73">
        <v>0</v>
      </c>
      <c r="Y667" s="67">
        <v>0</v>
      </c>
      <c r="Z667" s="214">
        <v>0</v>
      </c>
      <c r="AA667" s="73">
        <v>0</v>
      </c>
      <c r="AB667" s="214">
        <v>0</v>
      </c>
      <c r="AC667" s="214" t="s">
        <v>48</v>
      </c>
    </row>
    <row r="668" spans="1:29" s="141" customFormat="1" ht="30" customHeight="1" x14ac:dyDescent="0.25">
      <c r="A668" s="69" t="s">
        <v>56</v>
      </c>
      <c r="B668" s="69" t="s">
        <v>57</v>
      </c>
      <c r="C668" s="69" t="s">
        <v>1099</v>
      </c>
      <c r="D668" s="67" t="s">
        <v>1190</v>
      </c>
      <c r="E668" s="67" t="s">
        <v>1191</v>
      </c>
      <c r="F668" s="67" t="s">
        <v>1200</v>
      </c>
      <c r="G668" s="67" t="s">
        <v>1191</v>
      </c>
      <c r="H668" s="220" t="s">
        <v>46</v>
      </c>
      <c r="I668" s="34">
        <v>0</v>
      </c>
      <c r="J668" s="518">
        <v>0</v>
      </c>
      <c r="K668" s="518">
        <v>0</v>
      </c>
      <c r="L668" s="518">
        <v>0</v>
      </c>
      <c r="M668" s="518" t="str">
        <v>Other</v>
      </c>
      <c r="N668" s="519" t="str">
        <v>Other</v>
      </c>
      <c r="O668" s="22">
        <v>0</v>
      </c>
      <c r="P668" s="145">
        <v>0</v>
      </c>
      <c r="Q668" s="145" t="s">
        <v>49</v>
      </c>
      <c r="R668" s="496" t="s">
        <v>47</v>
      </c>
      <c r="S668" s="73">
        <v>0</v>
      </c>
      <c r="T668" s="67">
        <v>0</v>
      </c>
      <c r="U668" s="67">
        <v>0</v>
      </c>
      <c r="V668" s="67">
        <v>0</v>
      </c>
      <c r="W668" s="214">
        <v>0</v>
      </c>
      <c r="X668" s="73">
        <v>0</v>
      </c>
      <c r="Y668" s="67">
        <v>0</v>
      </c>
      <c r="Z668" s="214">
        <v>0</v>
      </c>
      <c r="AA668" s="73">
        <v>0</v>
      </c>
      <c r="AB668" s="214">
        <v>0</v>
      </c>
      <c r="AC668" s="214" t="s">
        <v>48</v>
      </c>
    </row>
    <row r="669" spans="1:29" s="141" customFormat="1" ht="30" customHeight="1" x14ac:dyDescent="0.25">
      <c r="A669" s="69" t="s">
        <v>56</v>
      </c>
      <c r="B669" s="69" t="s">
        <v>57</v>
      </c>
      <c r="C669" s="69" t="s">
        <v>1099</v>
      </c>
      <c r="D669" s="67" t="s">
        <v>1190</v>
      </c>
      <c r="E669" s="67" t="s">
        <v>1191</v>
      </c>
      <c r="F669" s="67" t="s">
        <v>1201</v>
      </c>
      <c r="G669" s="67" t="s">
        <v>1202</v>
      </c>
      <c r="H669" s="220" t="s">
        <v>46</v>
      </c>
      <c r="I669" s="34">
        <v>0</v>
      </c>
      <c r="J669" s="518">
        <v>0</v>
      </c>
      <c r="K669" s="518">
        <v>0</v>
      </c>
      <c r="L669" s="518">
        <v>0</v>
      </c>
      <c r="M669" s="518" t="str">
        <v>Other</v>
      </c>
      <c r="N669" s="519" t="str">
        <v>Other</v>
      </c>
      <c r="O669" s="22">
        <v>0</v>
      </c>
      <c r="P669" s="145">
        <v>0</v>
      </c>
      <c r="Q669" s="145" t="s">
        <v>49</v>
      </c>
      <c r="R669" s="496" t="s">
        <v>47</v>
      </c>
      <c r="S669" s="73">
        <v>0</v>
      </c>
      <c r="T669" s="67">
        <v>0</v>
      </c>
      <c r="U669" s="67">
        <v>0</v>
      </c>
      <c r="V669" s="67">
        <v>0</v>
      </c>
      <c r="W669" s="214">
        <v>0</v>
      </c>
      <c r="X669" s="73">
        <v>0</v>
      </c>
      <c r="Y669" s="67">
        <v>0</v>
      </c>
      <c r="Z669" s="214">
        <v>0</v>
      </c>
      <c r="AA669" s="73">
        <v>0</v>
      </c>
      <c r="AB669" s="214">
        <v>0</v>
      </c>
      <c r="AC669" s="214" t="s">
        <v>48</v>
      </c>
    </row>
    <row r="670" spans="1:29" s="141" customFormat="1" ht="30" customHeight="1" x14ac:dyDescent="0.25">
      <c r="A670" s="69" t="s">
        <v>56</v>
      </c>
      <c r="B670" s="69" t="s">
        <v>57</v>
      </c>
      <c r="C670" s="69" t="s">
        <v>1099</v>
      </c>
      <c r="D670" s="67" t="s">
        <v>1203</v>
      </c>
      <c r="E670" s="67" t="s">
        <v>1204</v>
      </c>
      <c r="F670" s="67" t="s">
        <v>1205</v>
      </c>
      <c r="G670" s="67" t="s">
        <v>1133</v>
      </c>
      <c r="H670" s="220" t="s">
        <v>46</v>
      </c>
      <c r="I670" s="34">
        <v>0</v>
      </c>
      <c r="J670" s="518">
        <v>0</v>
      </c>
      <c r="K670" s="518">
        <v>0</v>
      </c>
      <c r="L670" s="518">
        <v>0</v>
      </c>
      <c r="M670" s="518" t="str">
        <v>Other</v>
      </c>
      <c r="N670" s="519" t="str">
        <v>Other</v>
      </c>
      <c r="O670" s="22">
        <v>0</v>
      </c>
      <c r="P670" s="145">
        <v>0</v>
      </c>
      <c r="Q670" s="145" t="s">
        <v>49</v>
      </c>
      <c r="R670" s="496" t="s">
        <v>47</v>
      </c>
      <c r="S670" s="73">
        <v>0</v>
      </c>
      <c r="T670" s="67">
        <v>0</v>
      </c>
      <c r="U670" s="67">
        <v>0</v>
      </c>
      <c r="V670" s="67">
        <v>0</v>
      </c>
      <c r="W670" s="214">
        <v>0</v>
      </c>
      <c r="X670" s="73">
        <v>0</v>
      </c>
      <c r="Y670" s="67">
        <v>0</v>
      </c>
      <c r="Z670" s="214">
        <v>0</v>
      </c>
      <c r="AA670" s="73">
        <v>0</v>
      </c>
      <c r="AB670" s="214">
        <v>0</v>
      </c>
      <c r="AC670" s="214" t="s">
        <v>48</v>
      </c>
    </row>
    <row r="671" spans="1:29" s="141" customFormat="1" ht="30" customHeight="1" x14ac:dyDescent="0.25">
      <c r="A671" s="69" t="s">
        <v>56</v>
      </c>
      <c r="B671" s="69" t="s">
        <v>57</v>
      </c>
      <c r="C671" s="69" t="s">
        <v>1099</v>
      </c>
      <c r="D671" s="67" t="s">
        <v>1203</v>
      </c>
      <c r="E671" s="67" t="s">
        <v>1204</v>
      </c>
      <c r="F671" s="67" t="s">
        <v>1206</v>
      </c>
      <c r="G671" s="67" t="s">
        <v>1204</v>
      </c>
      <c r="H671" s="220" t="s">
        <v>46</v>
      </c>
      <c r="I671" s="34">
        <v>0</v>
      </c>
      <c r="J671" s="518">
        <v>0</v>
      </c>
      <c r="K671" s="518">
        <v>0</v>
      </c>
      <c r="L671" s="518">
        <v>0</v>
      </c>
      <c r="M671" s="518" t="str">
        <v>Other</v>
      </c>
      <c r="N671" s="519" t="str">
        <v>Other</v>
      </c>
      <c r="O671" s="22">
        <v>0</v>
      </c>
      <c r="P671" s="145">
        <v>0</v>
      </c>
      <c r="Q671" s="145" t="s">
        <v>49</v>
      </c>
      <c r="R671" s="496" t="s">
        <v>47</v>
      </c>
      <c r="S671" s="73">
        <v>0</v>
      </c>
      <c r="T671" s="67">
        <v>0</v>
      </c>
      <c r="U671" s="67">
        <v>0</v>
      </c>
      <c r="V671" s="67">
        <v>0</v>
      </c>
      <c r="W671" s="214">
        <v>0</v>
      </c>
      <c r="X671" s="73">
        <v>0</v>
      </c>
      <c r="Y671" s="67">
        <v>0</v>
      </c>
      <c r="Z671" s="214">
        <v>0</v>
      </c>
      <c r="AA671" s="73">
        <v>0</v>
      </c>
      <c r="AB671" s="214">
        <v>0</v>
      </c>
      <c r="AC671" s="214" t="s">
        <v>48</v>
      </c>
    </row>
    <row r="672" spans="1:29" s="141" customFormat="1" ht="30" customHeight="1" x14ac:dyDescent="0.25">
      <c r="A672" s="69" t="s">
        <v>56</v>
      </c>
      <c r="B672" s="69" t="s">
        <v>57</v>
      </c>
      <c r="C672" s="69" t="s">
        <v>1099</v>
      </c>
      <c r="D672" s="67" t="s">
        <v>1203</v>
      </c>
      <c r="E672" s="67" t="s">
        <v>1204</v>
      </c>
      <c r="F672" s="67" t="s">
        <v>1207</v>
      </c>
      <c r="G672" s="67" t="s">
        <v>1204</v>
      </c>
      <c r="H672" s="220" t="s">
        <v>46</v>
      </c>
      <c r="I672" s="34">
        <v>0</v>
      </c>
      <c r="J672" s="518">
        <v>0</v>
      </c>
      <c r="K672" s="518">
        <v>0</v>
      </c>
      <c r="L672" s="518">
        <v>0</v>
      </c>
      <c r="M672" s="518" t="str">
        <v>Other</v>
      </c>
      <c r="N672" s="519" t="str">
        <v>Other</v>
      </c>
      <c r="O672" s="22">
        <v>0</v>
      </c>
      <c r="P672" s="145">
        <v>0</v>
      </c>
      <c r="Q672" s="145" t="s">
        <v>49</v>
      </c>
      <c r="R672" s="496" t="s">
        <v>47</v>
      </c>
      <c r="S672" s="73">
        <v>0</v>
      </c>
      <c r="T672" s="67">
        <v>0</v>
      </c>
      <c r="U672" s="67">
        <v>0</v>
      </c>
      <c r="V672" s="67">
        <v>0</v>
      </c>
      <c r="W672" s="214">
        <v>0</v>
      </c>
      <c r="X672" s="73">
        <v>0</v>
      </c>
      <c r="Y672" s="67">
        <v>0</v>
      </c>
      <c r="Z672" s="214">
        <v>0</v>
      </c>
      <c r="AA672" s="73">
        <v>0</v>
      </c>
      <c r="AB672" s="214">
        <v>0</v>
      </c>
      <c r="AC672" s="214" t="s">
        <v>48</v>
      </c>
    </row>
    <row r="673" spans="1:29" s="141" customFormat="1" ht="30" customHeight="1" x14ac:dyDescent="0.25">
      <c r="A673" s="69" t="s">
        <v>56</v>
      </c>
      <c r="B673" s="69" t="s">
        <v>57</v>
      </c>
      <c r="C673" s="69" t="s">
        <v>1099</v>
      </c>
      <c r="D673" s="67" t="s">
        <v>1203</v>
      </c>
      <c r="E673" s="67" t="s">
        <v>1204</v>
      </c>
      <c r="F673" s="67" t="s">
        <v>1208</v>
      </c>
      <c r="G673" s="67" t="s">
        <v>1204</v>
      </c>
      <c r="H673" s="220" t="s">
        <v>46</v>
      </c>
      <c r="I673" s="34">
        <v>0</v>
      </c>
      <c r="J673" s="518">
        <v>0</v>
      </c>
      <c r="K673" s="518">
        <v>0</v>
      </c>
      <c r="L673" s="518">
        <v>0</v>
      </c>
      <c r="M673" s="518" t="str">
        <v>Other</v>
      </c>
      <c r="N673" s="519" t="str">
        <v>Other</v>
      </c>
      <c r="O673" s="22">
        <v>0</v>
      </c>
      <c r="P673" s="145">
        <v>0</v>
      </c>
      <c r="Q673" s="145" t="s">
        <v>49</v>
      </c>
      <c r="R673" s="496" t="s">
        <v>47</v>
      </c>
      <c r="S673" s="73">
        <v>0</v>
      </c>
      <c r="T673" s="67">
        <v>0</v>
      </c>
      <c r="U673" s="67">
        <v>0</v>
      </c>
      <c r="V673" s="67">
        <v>0</v>
      </c>
      <c r="W673" s="214">
        <v>0</v>
      </c>
      <c r="X673" s="73">
        <v>0</v>
      </c>
      <c r="Y673" s="67">
        <v>0</v>
      </c>
      <c r="Z673" s="214">
        <v>0</v>
      </c>
      <c r="AA673" s="73">
        <v>0</v>
      </c>
      <c r="AB673" s="214">
        <v>0</v>
      </c>
      <c r="AC673" s="214" t="s">
        <v>48</v>
      </c>
    </row>
    <row r="674" spans="1:29" s="141" customFormat="1" ht="30" customHeight="1" x14ac:dyDescent="0.25">
      <c r="A674" s="69" t="s">
        <v>56</v>
      </c>
      <c r="B674" s="69" t="s">
        <v>57</v>
      </c>
      <c r="C674" s="69" t="s">
        <v>1099</v>
      </c>
      <c r="D674" s="67" t="s">
        <v>1131</v>
      </c>
      <c r="E674" s="67" t="s">
        <v>1124</v>
      </c>
      <c r="F674" s="67" t="s">
        <v>1209</v>
      </c>
      <c r="G674" s="67" t="s">
        <v>1138</v>
      </c>
      <c r="H674" s="220" t="s">
        <v>46</v>
      </c>
      <c r="I674" s="34">
        <v>0</v>
      </c>
      <c r="J674" s="518">
        <v>0</v>
      </c>
      <c r="K674" s="518">
        <v>0</v>
      </c>
      <c r="L674" s="518">
        <v>0</v>
      </c>
      <c r="M674" s="518" t="str">
        <v>Other</v>
      </c>
      <c r="N674" s="519" t="str">
        <v>Other</v>
      </c>
      <c r="O674" s="22">
        <v>0</v>
      </c>
      <c r="P674" s="145">
        <v>0</v>
      </c>
      <c r="Q674" s="145" t="s">
        <v>49</v>
      </c>
      <c r="R674" s="496" t="s">
        <v>47</v>
      </c>
      <c r="S674" s="73">
        <v>0</v>
      </c>
      <c r="T674" s="67">
        <v>0</v>
      </c>
      <c r="U674" s="67">
        <v>0</v>
      </c>
      <c r="V674" s="67">
        <v>0</v>
      </c>
      <c r="W674" s="214">
        <v>0</v>
      </c>
      <c r="X674" s="73">
        <v>0</v>
      </c>
      <c r="Y674" s="67">
        <v>0</v>
      </c>
      <c r="Z674" s="214">
        <v>0</v>
      </c>
      <c r="AA674" s="73">
        <v>0</v>
      </c>
      <c r="AB674" s="214">
        <v>0</v>
      </c>
      <c r="AC674" s="214" t="s">
        <v>48</v>
      </c>
    </row>
    <row r="675" spans="1:29" s="141" customFormat="1" ht="30" customHeight="1" x14ac:dyDescent="0.25">
      <c r="A675" s="69" t="s">
        <v>56</v>
      </c>
      <c r="B675" s="69" t="s">
        <v>57</v>
      </c>
      <c r="C675" s="69" t="s">
        <v>1099</v>
      </c>
      <c r="D675" s="67" t="s">
        <v>1131</v>
      </c>
      <c r="E675" s="67" t="s">
        <v>1124</v>
      </c>
      <c r="F675" s="67" t="s">
        <v>1210</v>
      </c>
      <c r="G675" s="67" t="s">
        <v>1124</v>
      </c>
      <c r="H675" s="220" t="s">
        <v>46</v>
      </c>
      <c r="I675" s="34">
        <v>0</v>
      </c>
      <c r="J675" s="518">
        <v>0</v>
      </c>
      <c r="K675" s="518">
        <v>0</v>
      </c>
      <c r="L675" s="518">
        <v>0</v>
      </c>
      <c r="M675" s="518" t="str">
        <v>Other</v>
      </c>
      <c r="N675" s="519" t="str">
        <v>Other</v>
      </c>
      <c r="O675" s="22" t="s">
        <v>48</v>
      </c>
      <c r="P675" s="145" t="s">
        <v>48</v>
      </c>
      <c r="Q675" s="145" t="s">
        <v>49</v>
      </c>
      <c r="R675" s="496" t="s">
        <v>47</v>
      </c>
      <c r="S675" s="73">
        <v>0</v>
      </c>
      <c r="T675" s="67">
        <v>0</v>
      </c>
      <c r="U675" s="67">
        <v>0</v>
      </c>
      <c r="V675" s="67">
        <v>0</v>
      </c>
      <c r="W675" s="214">
        <v>0</v>
      </c>
      <c r="X675" s="73">
        <v>0</v>
      </c>
      <c r="Y675" s="67">
        <v>0</v>
      </c>
      <c r="Z675" s="214">
        <v>0</v>
      </c>
      <c r="AA675" s="73">
        <v>0</v>
      </c>
      <c r="AB675" s="214">
        <v>0</v>
      </c>
      <c r="AC675" s="214" t="s">
        <v>48</v>
      </c>
    </row>
    <row r="676" spans="1:29" s="141" customFormat="1" ht="30" customHeight="1" x14ac:dyDescent="0.25">
      <c r="A676" s="69" t="s">
        <v>56</v>
      </c>
      <c r="B676" s="69" t="s">
        <v>57</v>
      </c>
      <c r="C676" s="69" t="s">
        <v>1099</v>
      </c>
      <c r="D676" s="67" t="s">
        <v>1131</v>
      </c>
      <c r="E676" s="67" t="s">
        <v>1124</v>
      </c>
      <c r="F676" s="67" t="s">
        <v>1211</v>
      </c>
      <c r="G676" s="67" t="s">
        <v>1124</v>
      </c>
      <c r="H676" s="220" t="s">
        <v>46</v>
      </c>
      <c r="I676" s="34">
        <v>0</v>
      </c>
      <c r="J676" s="518">
        <v>0</v>
      </c>
      <c r="K676" s="518">
        <v>0</v>
      </c>
      <c r="L676" s="518">
        <v>0</v>
      </c>
      <c r="M676" s="518" t="str">
        <v>Other</v>
      </c>
      <c r="N676" s="519" t="str">
        <v>Other</v>
      </c>
      <c r="O676" s="22">
        <v>0</v>
      </c>
      <c r="P676" s="145">
        <v>0</v>
      </c>
      <c r="Q676" s="145" t="s">
        <v>49</v>
      </c>
      <c r="R676" s="496" t="s">
        <v>47</v>
      </c>
      <c r="S676" s="73">
        <v>0</v>
      </c>
      <c r="T676" s="67">
        <v>0</v>
      </c>
      <c r="U676" s="67">
        <v>0</v>
      </c>
      <c r="V676" s="67">
        <v>0</v>
      </c>
      <c r="W676" s="214">
        <v>0</v>
      </c>
      <c r="X676" s="73">
        <v>0</v>
      </c>
      <c r="Y676" s="67">
        <v>0</v>
      </c>
      <c r="Z676" s="214">
        <v>0</v>
      </c>
      <c r="AA676" s="73">
        <v>0</v>
      </c>
      <c r="AB676" s="214">
        <v>0</v>
      </c>
      <c r="AC676" s="214" t="s">
        <v>48</v>
      </c>
    </row>
    <row r="677" spans="1:29" s="141" customFormat="1" ht="30" customHeight="1" x14ac:dyDescent="0.25">
      <c r="A677" s="69" t="s">
        <v>56</v>
      </c>
      <c r="B677" s="69" t="s">
        <v>57</v>
      </c>
      <c r="C677" s="69" t="s">
        <v>1099</v>
      </c>
      <c r="D677" s="67" t="s">
        <v>1131</v>
      </c>
      <c r="E677" s="67" t="s">
        <v>1124</v>
      </c>
      <c r="F677" s="67" t="s">
        <v>1212</v>
      </c>
      <c r="G677" s="67" t="s">
        <v>1124</v>
      </c>
      <c r="H677" s="220" t="s">
        <v>46</v>
      </c>
      <c r="I677" s="34">
        <v>0</v>
      </c>
      <c r="J677" s="518">
        <v>0</v>
      </c>
      <c r="K677" s="518">
        <v>0</v>
      </c>
      <c r="L677" s="518">
        <v>0</v>
      </c>
      <c r="M677" s="518" t="str">
        <v>Other</v>
      </c>
      <c r="N677" s="519" t="str">
        <v>Other</v>
      </c>
      <c r="O677" s="22">
        <v>0</v>
      </c>
      <c r="P677" s="145">
        <v>0</v>
      </c>
      <c r="Q677" s="145" t="s">
        <v>49</v>
      </c>
      <c r="R677" s="496" t="s">
        <v>47</v>
      </c>
      <c r="S677" s="73">
        <v>0</v>
      </c>
      <c r="T677" s="67">
        <v>0</v>
      </c>
      <c r="U677" s="67">
        <v>0</v>
      </c>
      <c r="V677" s="67">
        <v>0</v>
      </c>
      <c r="W677" s="214">
        <v>0</v>
      </c>
      <c r="X677" s="73">
        <v>0</v>
      </c>
      <c r="Y677" s="67">
        <v>0</v>
      </c>
      <c r="Z677" s="214">
        <v>0</v>
      </c>
      <c r="AA677" s="73">
        <v>0</v>
      </c>
      <c r="AB677" s="214">
        <v>0</v>
      </c>
      <c r="AC677" s="214" t="s">
        <v>48</v>
      </c>
    </row>
    <row r="678" spans="1:29" s="141" customFormat="1" ht="30" customHeight="1" x14ac:dyDescent="0.25">
      <c r="A678" s="69" t="s">
        <v>56</v>
      </c>
      <c r="B678" s="69" t="s">
        <v>57</v>
      </c>
      <c r="C678" s="69" t="s">
        <v>1099</v>
      </c>
      <c r="D678" s="67" t="s">
        <v>1131</v>
      </c>
      <c r="E678" s="67" t="s">
        <v>1124</v>
      </c>
      <c r="F678" s="67" t="s">
        <v>1213</v>
      </c>
      <c r="G678" s="67" t="s">
        <v>1124</v>
      </c>
      <c r="H678" s="220" t="s">
        <v>46</v>
      </c>
      <c r="I678" s="34">
        <v>0</v>
      </c>
      <c r="J678" s="518">
        <v>0</v>
      </c>
      <c r="K678" s="518">
        <v>0</v>
      </c>
      <c r="L678" s="518">
        <v>0</v>
      </c>
      <c r="M678" s="518" t="str">
        <v>Other</v>
      </c>
      <c r="N678" s="519" t="str">
        <v>Other</v>
      </c>
      <c r="O678" s="22">
        <v>0</v>
      </c>
      <c r="P678" s="145">
        <v>0</v>
      </c>
      <c r="Q678" s="145" t="s">
        <v>49</v>
      </c>
      <c r="R678" s="496" t="s">
        <v>47</v>
      </c>
      <c r="S678" s="73">
        <v>0</v>
      </c>
      <c r="T678" s="67">
        <v>0</v>
      </c>
      <c r="U678" s="67">
        <v>0</v>
      </c>
      <c r="V678" s="67">
        <v>0</v>
      </c>
      <c r="W678" s="214">
        <v>0</v>
      </c>
      <c r="X678" s="73">
        <v>0</v>
      </c>
      <c r="Y678" s="67">
        <v>0</v>
      </c>
      <c r="Z678" s="214">
        <v>0</v>
      </c>
      <c r="AA678" s="73">
        <v>0</v>
      </c>
      <c r="AB678" s="214">
        <v>0</v>
      </c>
      <c r="AC678" s="214" t="s">
        <v>48</v>
      </c>
    </row>
    <row r="679" spans="1:29" s="141" customFormat="1" ht="30" customHeight="1" x14ac:dyDescent="0.25">
      <c r="A679" s="69" t="s">
        <v>56</v>
      </c>
      <c r="B679" s="69" t="s">
        <v>57</v>
      </c>
      <c r="C679" s="69" t="s">
        <v>1099</v>
      </c>
      <c r="D679" s="67" t="s">
        <v>1131</v>
      </c>
      <c r="E679" s="67" t="s">
        <v>1124</v>
      </c>
      <c r="F679" s="67" t="s">
        <v>1214</v>
      </c>
      <c r="G679" s="67" t="s">
        <v>1124</v>
      </c>
      <c r="H679" s="220" t="s">
        <v>46</v>
      </c>
      <c r="I679" s="34">
        <v>0</v>
      </c>
      <c r="J679" s="518">
        <v>0</v>
      </c>
      <c r="K679" s="518">
        <v>0</v>
      </c>
      <c r="L679" s="518">
        <v>0</v>
      </c>
      <c r="M679" s="518" t="str">
        <v>Other</v>
      </c>
      <c r="N679" s="519" t="str">
        <v>Other</v>
      </c>
      <c r="O679" s="22">
        <v>0</v>
      </c>
      <c r="P679" s="145">
        <v>0</v>
      </c>
      <c r="Q679" s="145" t="s">
        <v>49</v>
      </c>
      <c r="R679" s="496" t="s">
        <v>47</v>
      </c>
      <c r="S679" s="73">
        <v>0</v>
      </c>
      <c r="T679" s="67">
        <v>0</v>
      </c>
      <c r="U679" s="67">
        <v>0</v>
      </c>
      <c r="V679" s="67">
        <v>0</v>
      </c>
      <c r="W679" s="214">
        <v>0</v>
      </c>
      <c r="X679" s="73">
        <v>0</v>
      </c>
      <c r="Y679" s="67">
        <v>0</v>
      </c>
      <c r="Z679" s="214">
        <v>0</v>
      </c>
      <c r="AA679" s="73">
        <v>0</v>
      </c>
      <c r="AB679" s="214">
        <v>0</v>
      </c>
      <c r="AC679" s="214" t="s">
        <v>48</v>
      </c>
    </row>
    <row r="680" spans="1:29" s="141" customFormat="1" ht="30" customHeight="1" x14ac:dyDescent="0.25">
      <c r="A680" s="69" t="s">
        <v>56</v>
      </c>
      <c r="B680" s="69" t="s">
        <v>57</v>
      </c>
      <c r="C680" s="69" t="s">
        <v>1099</v>
      </c>
      <c r="D680" s="67" t="s">
        <v>1131</v>
      </c>
      <c r="E680" s="67" t="s">
        <v>1124</v>
      </c>
      <c r="F680" s="67" t="s">
        <v>1215</v>
      </c>
      <c r="G680" s="67" t="s">
        <v>1124</v>
      </c>
      <c r="H680" s="220" t="s">
        <v>46</v>
      </c>
      <c r="I680" s="34">
        <v>0</v>
      </c>
      <c r="J680" s="518">
        <v>0</v>
      </c>
      <c r="K680" s="518">
        <v>0</v>
      </c>
      <c r="L680" s="518">
        <v>0</v>
      </c>
      <c r="M680" s="518" t="str">
        <v>Other</v>
      </c>
      <c r="N680" s="519" t="str">
        <v>Other</v>
      </c>
      <c r="O680" s="22">
        <v>0</v>
      </c>
      <c r="P680" s="145">
        <v>0</v>
      </c>
      <c r="Q680" s="145" t="s">
        <v>49</v>
      </c>
      <c r="R680" s="496" t="s">
        <v>47</v>
      </c>
      <c r="S680" s="73">
        <v>0</v>
      </c>
      <c r="T680" s="67">
        <v>0</v>
      </c>
      <c r="U680" s="67">
        <v>0</v>
      </c>
      <c r="V680" s="67">
        <v>0</v>
      </c>
      <c r="W680" s="214">
        <v>0</v>
      </c>
      <c r="X680" s="73">
        <v>0</v>
      </c>
      <c r="Y680" s="67">
        <v>0</v>
      </c>
      <c r="Z680" s="214">
        <v>0</v>
      </c>
      <c r="AA680" s="73">
        <v>0</v>
      </c>
      <c r="AB680" s="214">
        <v>0</v>
      </c>
      <c r="AC680" s="214" t="s">
        <v>48</v>
      </c>
    </row>
    <row r="681" spans="1:29" s="141" customFormat="1" ht="30" customHeight="1" x14ac:dyDescent="0.25">
      <c r="A681" s="69" t="s">
        <v>56</v>
      </c>
      <c r="B681" s="69" t="s">
        <v>57</v>
      </c>
      <c r="C681" s="69" t="s">
        <v>1099</v>
      </c>
      <c r="D681" s="67" t="s">
        <v>1131</v>
      </c>
      <c r="E681" s="67" t="s">
        <v>1124</v>
      </c>
      <c r="F681" s="67" t="s">
        <v>1216</v>
      </c>
      <c r="G681" s="67" t="s">
        <v>1124</v>
      </c>
      <c r="H681" s="220" t="s">
        <v>46</v>
      </c>
      <c r="I681" s="34">
        <v>0</v>
      </c>
      <c r="J681" s="518">
        <v>0</v>
      </c>
      <c r="K681" s="518">
        <v>0</v>
      </c>
      <c r="L681" s="518">
        <v>0</v>
      </c>
      <c r="M681" s="518" t="str">
        <v>Other</v>
      </c>
      <c r="N681" s="519" t="str">
        <v>Other</v>
      </c>
      <c r="O681" s="22">
        <v>0</v>
      </c>
      <c r="P681" s="145">
        <v>0</v>
      </c>
      <c r="Q681" s="145" t="s">
        <v>49</v>
      </c>
      <c r="R681" s="496" t="s">
        <v>47</v>
      </c>
      <c r="S681" s="73">
        <v>0</v>
      </c>
      <c r="T681" s="67">
        <v>0</v>
      </c>
      <c r="U681" s="67">
        <v>0</v>
      </c>
      <c r="V681" s="67">
        <v>0</v>
      </c>
      <c r="W681" s="214">
        <v>0</v>
      </c>
      <c r="X681" s="73">
        <v>0</v>
      </c>
      <c r="Y681" s="67">
        <v>0</v>
      </c>
      <c r="Z681" s="214">
        <v>0</v>
      </c>
      <c r="AA681" s="73">
        <v>0</v>
      </c>
      <c r="AB681" s="214">
        <v>0</v>
      </c>
      <c r="AC681" s="214" t="s">
        <v>48</v>
      </c>
    </row>
    <row r="682" spans="1:29" s="141" customFormat="1" ht="30" customHeight="1" x14ac:dyDescent="0.25">
      <c r="A682" s="69" t="s">
        <v>56</v>
      </c>
      <c r="B682" s="69" t="s">
        <v>57</v>
      </c>
      <c r="C682" s="69" t="s">
        <v>1099</v>
      </c>
      <c r="D682" s="67" t="s">
        <v>1131</v>
      </c>
      <c r="E682" s="67" t="s">
        <v>1124</v>
      </c>
      <c r="F682" s="67" t="s">
        <v>1217</v>
      </c>
      <c r="G682" s="67" t="s">
        <v>1124</v>
      </c>
      <c r="H682" s="220" t="s">
        <v>46</v>
      </c>
      <c r="I682" s="34">
        <v>0</v>
      </c>
      <c r="J682" s="518">
        <v>0</v>
      </c>
      <c r="K682" s="518">
        <v>0</v>
      </c>
      <c r="L682" s="518">
        <v>0</v>
      </c>
      <c r="M682" s="518" t="str">
        <v>Other</v>
      </c>
      <c r="N682" s="519" t="str">
        <v>Other</v>
      </c>
      <c r="O682" s="22">
        <v>0</v>
      </c>
      <c r="P682" s="145">
        <v>0</v>
      </c>
      <c r="Q682" s="145" t="s">
        <v>49</v>
      </c>
      <c r="R682" s="496" t="s">
        <v>47</v>
      </c>
      <c r="S682" s="73">
        <v>0</v>
      </c>
      <c r="T682" s="67">
        <v>0</v>
      </c>
      <c r="U682" s="67">
        <v>0</v>
      </c>
      <c r="V682" s="67">
        <v>0</v>
      </c>
      <c r="W682" s="214">
        <v>0</v>
      </c>
      <c r="X682" s="73">
        <v>0</v>
      </c>
      <c r="Y682" s="67">
        <v>0</v>
      </c>
      <c r="Z682" s="214">
        <v>0</v>
      </c>
      <c r="AA682" s="73">
        <v>0</v>
      </c>
      <c r="AB682" s="214">
        <v>0</v>
      </c>
      <c r="AC682" s="214" t="s">
        <v>48</v>
      </c>
    </row>
    <row r="683" spans="1:29" s="141" customFormat="1" ht="30" customHeight="1" x14ac:dyDescent="0.25">
      <c r="A683" s="69" t="s">
        <v>56</v>
      </c>
      <c r="B683" s="69" t="s">
        <v>57</v>
      </c>
      <c r="C683" s="69" t="s">
        <v>1099</v>
      </c>
      <c r="D683" s="67" t="s">
        <v>1131</v>
      </c>
      <c r="E683" s="67" t="s">
        <v>1124</v>
      </c>
      <c r="F683" s="67" t="s">
        <v>1218</v>
      </c>
      <c r="G683" s="67" t="s">
        <v>1124</v>
      </c>
      <c r="H683" s="220" t="s">
        <v>46</v>
      </c>
      <c r="I683" s="34">
        <v>0</v>
      </c>
      <c r="J683" s="518">
        <v>0</v>
      </c>
      <c r="K683" s="518">
        <v>0</v>
      </c>
      <c r="L683" s="518">
        <v>0</v>
      </c>
      <c r="M683" s="518" t="str">
        <v>Other</v>
      </c>
      <c r="N683" s="519" t="str">
        <v>Other</v>
      </c>
      <c r="O683" s="22">
        <v>0</v>
      </c>
      <c r="P683" s="145">
        <v>0</v>
      </c>
      <c r="Q683" s="145" t="s">
        <v>49</v>
      </c>
      <c r="R683" s="496" t="s">
        <v>47</v>
      </c>
      <c r="S683" s="73">
        <v>0</v>
      </c>
      <c r="T683" s="67">
        <v>0</v>
      </c>
      <c r="U683" s="67">
        <v>0</v>
      </c>
      <c r="V683" s="67">
        <v>0</v>
      </c>
      <c r="W683" s="214">
        <v>0</v>
      </c>
      <c r="X683" s="73">
        <v>0</v>
      </c>
      <c r="Y683" s="67">
        <v>0</v>
      </c>
      <c r="Z683" s="214">
        <v>0</v>
      </c>
      <c r="AA683" s="73">
        <v>0</v>
      </c>
      <c r="AB683" s="214">
        <v>0</v>
      </c>
      <c r="AC683" s="214" t="s">
        <v>48</v>
      </c>
    </row>
    <row r="684" spans="1:29" s="141" customFormat="1" ht="30" customHeight="1" x14ac:dyDescent="0.25">
      <c r="A684" s="69" t="s">
        <v>56</v>
      </c>
      <c r="B684" s="69" t="s">
        <v>57</v>
      </c>
      <c r="C684" s="69" t="s">
        <v>1099</v>
      </c>
      <c r="D684" s="67" t="s">
        <v>1131</v>
      </c>
      <c r="E684" s="67" t="s">
        <v>1124</v>
      </c>
      <c r="F684" s="67" t="s">
        <v>1219</v>
      </c>
      <c r="G684" s="67" t="s">
        <v>1124</v>
      </c>
      <c r="H684" s="220" t="s">
        <v>46</v>
      </c>
      <c r="I684" s="34">
        <v>0</v>
      </c>
      <c r="J684" s="518">
        <v>0</v>
      </c>
      <c r="K684" s="518">
        <v>0</v>
      </c>
      <c r="L684" s="518">
        <v>0</v>
      </c>
      <c r="M684" s="518" t="str">
        <v>Other</v>
      </c>
      <c r="N684" s="519" t="str">
        <v>Other</v>
      </c>
      <c r="O684" s="22">
        <v>0</v>
      </c>
      <c r="P684" s="145">
        <v>0</v>
      </c>
      <c r="Q684" s="145" t="s">
        <v>49</v>
      </c>
      <c r="R684" s="496" t="s">
        <v>47</v>
      </c>
      <c r="S684" s="73">
        <v>0</v>
      </c>
      <c r="T684" s="67">
        <v>0</v>
      </c>
      <c r="U684" s="67">
        <v>0</v>
      </c>
      <c r="V684" s="67">
        <v>0</v>
      </c>
      <c r="W684" s="214">
        <v>0</v>
      </c>
      <c r="X684" s="73">
        <v>0</v>
      </c>
      <c r="Y684" s="67">
        <v>0</v>
      </c>
      <c r="Z684" s="214">
        <v>0</v>
      </c>
      <c r="AA684" s="73">
        <v>0</v>
      </c>
      <c r="AB684" s="214">
        <v>0</v>
      </c>
      <c r="AC684" s="214" t="s">
        <v>48</v>
      </c>
    </row>
    <row r="685" spans="1:29" s="141" customFormat="1" ht="30" customHeight="1" x14ac:dyDescent="0.25">
      <c r="A685" s="69" t="s">
        <v>56</v>
      </c>
      <c r="B685" s="69" t="s">
        <v>57</v>
      </c>
      <c r="C685" s="69" t="s">
        <v>1099</v>
      </c>
      <c r="D685" s="67" t="s">
        <v>1131</v>
      </c>
      <c r="E685" s="67" t="s">
        <v>1124</v>
      </c>
      <c r="F685" s="67" t="s">
        <v>1220</v>
      </c>
      <c r="G685" s="67" t="s">
        <v>1124</v>
      </c>
      <c r="H685" s="220" t="s">
        <v>46</v>
      </c>
      <c r="I685" s="34">
        <v>0</v>
      </c>
      <c r="J685" s="518">
        <v>0</v>
      </c>
      <c r="K685" s="518">
        <v>0</v>
      </c>
      <c r="L685" s="518">
        <v>0</v>
      </c>
      <c r="M685" s="518" t="str">
        <v>Other</v>
      </c>
      <c r="N685" s="519" t="str">
        <v>Other</v>
      </c>
      <c r="O685" s="22">
        <v>0</v>
      </c>
      <c r="P685" s="145">
        <v>0</v>
      </c>
      <c r="Q685" s="145" t="s">
        <v>49</v>
      </c>
      <c r="R685" s="496" t="s">
        <v>47</v>
      </c>
      <c r="S685" s="73">
        <v>0</v>
      </c>
      <c r="T685" s="67">
        <v>0</v>
      </c>
      <c r="U685" s="67">
        <v>0</v>
      </c>
      <c r="V685" s="67">
        <v>0</v>
      </c>
      <c r="W685" s="214">
        <v>0</v>
      </c>
      <c r="X685" s="73">
        <v>0</v>
      </c>
      <c r="Y685" s="67">
        <v>0</v>
      </c>
      <c r="Z685" s="214">
        <v>0</v>
      </c>
      <c r="AA685" s="73">
        <v>0</v>
      </c>
      <c r="AB685" s="214">
        <v>0</v>
      </c>
      <c r="AC685" s="214" t="s">
        <v>48</v>
      </c>
    </row>
    <row r="686" spans="1:29" s="141" customFormat="1" ht="30" customHeight="1" x14ac:dyDescent="0.25">
      <c r="A686" s="69" t="s">
        <v>56</v>
      </c>
      <c r="B686" s="69" t="s">
        <v>57</v>
      </c>
      <c r="C686" s="69" t="s">
        <v>1099</v>
      </c>
      <c r="D686" s="67" t="s">
        <v>1131</v>
      </c>
      <c r="E686" s="67" t="s">
        <v>1124</v>
      </c>
      <c r="F686" s="67" t="s">
        <v>1221</v>
      </c>
      <c r="G686" s="67" t="s">
        <v>1124</v>
      </c>
      <c r="H686" s="220" t="s">
        <v>46</v>
      </c>
      <c r="I686" s="34">
        <v>0</v>
      </c>
      <c r="J686" s="518">
        <v>0</v>
      </c>
      <c r="K686" s="518">
        <v>0</v>
      </c>
      <c r="L686" s="518">
        <v>0</v>
      </c>
      <c r="M686" s="518" t="str">
        <v>Other</v>
      </c>
      <c r="N686" s="519" t="str">
        <v>Other</v>
      </c>
      <c r="O686" s="22" t="s">
        <v>48</v>
      </c>
      <c r="P686" s="145" t="s">
        <v>48</v>
      </c>
      <c r="Q686" s="145" t="s">
        <v>49</v>
      </c>
      <c r="R686" s="496" t="s">
        <v>47</v>
      </c>
      <c r="S686" s="73">
        <v>0</v>
      </c>
      <c r="T686" s="67">
        <v>0</v>
      </c>
      <c r="U686" s="67">
        <v>0</v>
      </c>
      <c r="V686" s="67">
        <v>0</v>
      </c>
      <c r="W686" s="214">
        <v>0</v>
      </c>
      <c r="X686" s="73">
        <v>0</v>
      </c>
      <c r="Y686" s="67">
        <v>0</v>
      </c>
      <c r="Z686" s="214">
        <v>0</v>
      </c>
      <c r="AA686" s="73">
        <v>0</v>
      </c>
      <c r="AB686" s="214">
        <v>0</v>
      </c>
      <c r="AC686" s="214" t="s">
        <v>48</v>
      </c>
    </row>
    <row r="687" spans="1:29" s="141" customFormat="1" ht="30" customHeight="1" x14ac:dyDescent="0.25">
      <c r="A687" s="69" t="s">
        <v>56</v>
      </c>
      <c r="B687" s="69" t="s">
        <v>57</v>
      </c>
      <c r="C687" s="69" t="s">
        <v>1099</v>
      </c>
      <c r="D687" s="67" t="s">
        <v>1131</v>
      </c>
      <c r="E687" s="67" t="s">
        <v>1124</v>
      </c>
      <c r="F687" s="67" t="s">
        <v>1222</v>
      </c>
      <c r="G687" s="67" t="s">
        <v>1124</v>
      </c>
      <c r="H687" s="220" t="s">
        <v>46</v>
      </c>
      <c r="I687" s="34">
        <v>0</v>
      </c>
      <c r="J687" s="518">
        <v>0</v>
      </c>
      <c r="K687" s="518">
        <v>0</v>
      </c>
      <c r="L687" s="518">
        <v>0</v>
      </c>
      <c r="M687" s="518" t="str">
        <v>Other</v>
      </c>
      <c r="N687" s="519" t="str">
        <v>Other</v>
      </c>
      <c r="O687" s="22">
        <v>0</v>
      </c>
      <c r="P687" s="145">
        <v>0</v>
      </c>
      <c r="Q687" s="145" t="s">
        <v>49</v>
      </c>
      <c r="R687" s="496" t="s">
        <v>47</v>
      </c>
      <c r="S687" s="73">
        <v>0</v>
      </c>
      <c r="T687" s="67">
        <v>0</v>
      </c>
      <c r="U687" s="67">
        <v>0</v>
      </c>
      <c r="V687" s="67">
        <v>0</v>
      </c>
      <c r="W687" s="214">
        <v>0</v>
      </c>
      <c r="X687" s="73">
        <v>0</v>
      </c>
      <c r="Y687" s="67">
        <v>0</v>
      </c>
      <c r="Z687" s="214">
        <v>0</v>
      </c>
      <c r="AA687" s="73">
        <v>0</v>
      </c>
      <c r="AB687" s="214">
        <v>0</v>
      </c>
      <c r="AC687" s="214" t="s">
        <v>48</v>
      </c>
    </row>
    <row r="688" spans="1:29" s="141" customFormat="1" ht="30" customHeight="1" x14ac:dyDescent="0.25">
      <c r="A688" s="69" t="s">
        <v>56</v>
      </c>
      <c r="B688" s="69" t="s">
        <v>57</v>
      </c>
      <c r="C688" s="69" t="s">
        <v>1099</v>
      </c>
      <c r="D688" s="67" t="s">
        <v>1131</v>
      </c>
      <c r="E688" s="67" t="s">
        <v>1124</v>
      </c>
      <c r="F688" s="67" t="s">
        <v>1223</v>
      </c>
      <c r="G688" s="67" t="s">
        <v>1124</v>
      </c>
      <c r="H688" s="220" t="s">
        <v>46</v>
      </c>
      <c r="I688" s="34">
        <v>0</v>
      </c>
      <c r="J688" s="518">
        <v>0</v>
      </c>
      <c r="K688" s="518">
        <v>0</v>
      </c>
      <c r="L688" s="518">
        <v>0</v>
      </c>
      <c r="M688" s="518" t="str">
        <v>Other</v>
      </c>
      <c r="N688" s="519" t="str">
        <v>Other</v>
      </c>
      <c r="O688" s="22">
        <v>0</v>
      </c>
      <c r="P688" s="145">
        <v>0</v>
      </c>
      <c r="Q688" s="145" t="s">
        <v>49</v>
      </c>
      <c r="R688" s="496" t="s">
        <v>47</v>
      </c>
      <c r="S688" s="73">
        <v>0</v>
      </c>
      <c r="T688" s="67">
        <v>0</v>
      </c>
      <c r="U688" s="67">
        <v>0</v>
      </c>
      <c r="V688" s="67">
        <v>0</v>
      </c>
      <c r="W688" s="214">
        <v>0</v>
      </c>
      <c r="X688" s="73">
        <v>0</v>
      </c>
      <c r="Y688" s="67">
        <v>0</v>
      </c>
      <c r="Z688" s="214">
        <v>0</v>
      </c>
      <c r="AA688" s="73">
        <v>0</v>
      </c>
      <c r="AB688" s="214">
        <v>0</v>
      </c>
      <c r="AC688" s="214" t="s">
        <v>48</v>
      </c>
    </row>
    <row r="689" spans="1:29" s="141" customFormat="1" ht="30" customHeight="1" x14ac:dyDescent="0.25">
      <c r="A689" s="69" t="s">
        <v>56</v>
      </c>
      <c r="B689" s="69" t="s">
        <v>57</v>
      </c>
      <c r="C689" s="69" t="s">
        <v>1099</v>
      </c>
      <c r="D689" s="67" t="s">
        <v>1224</v>
      </c>
      <c r="E689" s="67" t="s">
        <v>1225</v>
      </c>
      <c r="F689" s="67" t="s">
        <v>1226</v>
      </c>
      <c r="G689" s="67" t="s">
        <v>1225</v>
      </c>
      <c r="H689" s="220" t="s">
        <v>46</v>
      </c>
      <c r="I689" s="34">
        <v>0</v>
      </c>
      <c r="J689" s="518">
        <v>0</v>
      </c>
      <c r="K689" s="518">
        <v>0</v>
      </c>
      <c r="L689" s="518">
        <v>0</v>
      </c>
      <c r="M689" s="518" t="str">
        <v>Other</v>
      </c>
      <c r="N689" s="519" t="str">
        <v>Other</v>
      </c>
      <c r="O689" s="22">
        <v>0</v>
      </c>
      <c r="P689" s="145">
        <v>0</v>
      </c>
      <c r="Q689" s="145" t="s">
        <v>49</v>
      </c>
      <c r="R689" s="496" t="s">
        <v>47</v>
      </c>
      <c r="S689" s="73">
        <v>0</v>
      </c>
      <c r="T689" s="67">
        <v>0</v>
      </c>
      <c r="U689" s="67">
        <v>0</v>
      </c>
      <c r="V689" s="67">
        <v>0</v>
      </c>
      <c r="W689" s="214">
        <v>0</v>
      </c>
      <c r="X689" s="73">
        <v>0</v>
      </c>
      <c r="Y689" s="67">
        <v>0</v>
      </c>
      <c r="Z689" s="214">
        <v>0</v>
      </c>
      <c r="AA689" s="73">
        <v>0</v>
      </c>
      <c r="AB689" s="214">
        <v>0</v>
      </c>
      <c r="AC689" s="214" t="s">
        <v>48</v>
      </c>
    </row>
    <row r="690" spans="1:29" s="141" customFormat="1" ht="30" customHeight="1" x14ac:dyDescent="0.25">
      <c r="A690" s="69" t="s">
        <v>56</v>
      </c>
      <c r="B690" s="69" t="s">
        <v>57</v>
      </c>
      <c r="C690" s="69" t="s">
        <v>1099</v>
      </c>
      <c r="D690" s="67" t="s">
        <v>1224</v>
      </c>
      <c r="E690" s="67" t="s">
        <v>1225</v>
      </c>
      <c r="F690" s="67" t="s">
        <v>1227</v>
      </c>
      <c r="G690" s="67" t="s">
        <v>1225</v>
      </c>
      <c r="H690" s="220" t="s">
        <v>46</v>
      </c>
      <c r="I690" s="34">
        <v>0</v>
      </c>
      <c r="J690" s="518">
        <v>0</v>
      </c>
      <c r="K690" s="518">
        <v>0</v>
      </c>
      <c r="L690" s="518">
        <v>0</v>
      </c>
      <c r="M690" s="518" t="str">
        <v>Other</v>
      </c>
      <c r="N690" s="519" t="str">
        <v>Other</v>
      </c>
      <c r="O690" s="22">
        <v>0</v>
      </c>
      <c r="P690" s="145">
        <v>0</v>
      </c>
      <c r="Q690" s="145" t="s">
        <v>49</v>
      </c>
      <c r="R690" s="496" t="s">
        <v>47</v>
      </c>
      <c r="S690" s="73">
        <v>0</v>
      </c>
      <c r="T690" s="67">
        <v>0</v>
      </c>
      <c r="U690" s="67">
        <v>0</v>
      </c>
      <c r="V690" s="67">
        <v>0</v>
      </c>
      <c r="W690" s="214">
        <v>0</v>
      </c>
      <c r="X690" s="73">
        <v>0</v>
      </c>
      <c r="Y690" s="67">
        <v>0</v>
      </c>
      <c r="Z690" s="214">
        <v>0</v>
      </c>
      <c r="AA690" s="73">
        <v>0</v>
      </c>
      <c r="AB690" s="214">
        <v>0</v>
      </c>
      <c r="AC690" s="214" t="s">
        <v>48</v>
      </c>
    </row>
    <row r="691" spans="1:29" s="141" customFormat="1" ht="30" customHeight="1" x14ac:dyDescent="0.25">
      <c r="A691" s="69" t="s">
        <v>56</v>
      </c>
      <c r="B691" s="69" t="s">
        <v>57</v>
      </c>
      <c r="C691" s="69" t="s">
        <v>1099</v>
      </c>
      <c r="D691" s="67" t="s">
        <v>1224</v>
      </c>
      <c r="E691" s="67" t="s">
        <v>1225</v>
      </c>
      <c r="F691" s="67" t="s">
        <v>1228</v>
      </c>
      <c r="G691" s="67" t="s">
        <v>1225</v>
      </c>
      <c r="H691" s="220" t="s">
        <v>46</v>
      </c>
      <c r="I691" s="34">
        <v>0</v>
      </c>
      <c r="J691" s="518">
        <v>0</v>
      </c>
      <c r="K691" s="518">
        <v>0</v>
      </c>
      <c r="L691" s="518">
        <v>0</v>
      </c>
      <c r="M691" s="518" t="str">
        <v>Other</v>
      </c>
      <c r="N691" s="519" t="str">
        <v>Other</v>
      </c>
      <c r="O691" s="22">
        <v>0</v>
      </c>
      <c r="P691" s="145">
        <v>0</v>
      </c>
      <c r="Q691" s="145" t="s">
        <v>49</v>
      </c>
      <c r="R691" s="496" t="s">
        <v>47</v>
      </c>
      <c r="S691" s="73">
        <v>0</v>
      </c>
      <c r="T691" s="67">
        <v>0</v>
      </c>
      <c r="U691" s="67">
        <v>0</v>
      </c>
      <c r="V691" s="67">
        <v>0</v>
      </c>
      <c r="W691" s="214">
        <v>0</v>
      </c>
      <c r="X691" s="73">
        <v>0</v>
      </c>
      <c r="Y691" s="67">
        <v>0</v>
      </c>
      <c r="Z691" s="214">
        <v>0</v>
      </c>
      <c r="AA691" s="73">
        <v>0</v>
      </c>
      <c r="AB691" s="214">
        <v>0</v>
      </c>
      <c r="AC691" s="214" t="s">
        <v>48</v>
      </c>
    </row>
    <row r="692" spans="1:29" s="141" customFormat="1" ht="30" customHeight="1" x14ac:dyDescent="0.25">
      <c r="A692" s="69" t="s">
        <v>56</v>
      </c>
      <c r="B692" s="69" t="s">
        <v>57</v>
      </c>
      <c r="C692" s="69" t="s">
        <v>1099</v>
      </c>
      <c r="D692" s="67" t="s">
        <v>1224</v>
      </c>
      <c r="E692" s="67" t="s">
        <v>1225</v>
      </c>
      <c r="F692" s="67" t="s">
        <v>1229</v>
      </c>
      <c r="G692" s="67" t="s">
        <v>1225</v>
      </c>
      <c r="H692" s="220" t="s">
        <v>46</v>
      </c>
      <c r="I692" s="34">
        <v>0</v>
      </c>
      <c r="J692" s="518">
        <v>0</v>
      </c>
      <c r="K692" s="518">
        <v>0</v>
      </c>
      <c r="L692" s="518">
        <v>0</v>
      </c>
      <c r="M692" s="518" t="str">
        <v>Other</v>
      </c>
      <c r="N692" s="519" t="str">
        <v>Other</v>
      </c>
      <c r="O692" s="22">
        <v>0</v>
      </c>
      <c r="P692" s="145">
        <v>0</v>
      </c>
      <c r="Q692" s="145" t="s">
        <v>49</v>
      </c>
      <c r="R692" s="496" t="s">
        <v>47</v>
      </c>
      <c r="S692" s="73">
        <v>0</v>
      </c>
      <c r="T692" s="67">
        <v>0</v>
      </c>
      <c r="U692" s="67">
        <v>0</v>
      </c>
      <c r="V692" s="67">
        <v>0</v>
      </c>
      <c r="W692" s="214">
        <v>0</v>
      </c>
      <c r="X692" s="73">
        <v>0</v>
      </c>
      <c r="Y692" s="67">
        <v>0</v>
      </c>
      <c r="Z692" s="214">
        <v>0</v>
      </c>
      <c r="AA692" s="73">
        <v>0</v>
      </c>
      <c r="AB692" s="214">
        <v>0</v>
      </c>
      <c r="AC692" s="214" t="s">
        <v>48</v>
      </c>
    </row>
    <row r="693" spans="1:29" s="141" customFormat="1" ht="30" customHeight="1" x14ac:dyDescent="0.25">
      <c r="A693" s="69" t="s">
        <v>56</v>
      </c>
      <c r="B693" s="69" t="s">
        <v>57</v>
      </c>
      <c r="C693" s="69" t="s">
        <v>1099</v>
      </c>
      <c r="D693" s="67" t="s">
        <v>1224</v>
      </c>
      <c r="E693" s="67" t="s">
        <v>1225</v>
      </c>
      <c r="F693" s="67" t="s">
        <v>1230</v>
      </c>
      <c r="G693" s="67" t="s">
        <v>1231</v>
      </c>
      <c r="H693" s="220" t="s">
        <v>46</v>
      </c>
      <c r="I693" s="34">
        <v>0</v>
      </c>
      <c r="J693" s="518">
        <v>0</v>
      </c>
      <c r="K693" s="518">
        <v>0</v>
      </c>
      <c r="L693" s="518">
        <v>0</v>
      </c>
      <c r="M693" s="518" t="str">
        <v>Other</v>
      </c>
      <c r="N693" s="519" t="str">
        <v>Other</v>
      </c>
      <c r="O693" s="22">
        <v>0</v>
      </c>
      <c r="P693" s="145">
        <v>0</v>
      </c>
      <c r="Q693" s="145" t="s">
        <v>49</v>
      </c>
      <c r="R693" s="496" t="s">
        <v>47</v>
      </c>
      <c r="S693" s="73">
        <v>0</v>
      </c>
      <c r="T693" s="67">
        <v>0</v>
      </c>
      <c r="U693" s="67">
        <v>0</v>
      </c>
      <c r="V693" s="67">
        <v>0</v>
      </c>
      <c r="W693" s="214">
        <v>0</v>
      </c>
      <c r="X693" s="73">
        <v>0</v>
      </c>
      <c r="Y693" s="67">
        <v>0</v>
      </c>
      <c r="Z693" s="214">
        <v>0</v>
      </c>
      <c r="AA693" s="73">
        <v>0</v>
      </c>
      <c r="AB693" s="214">
        <v>0</v>
      </c>
      <c r="AC693" s="214" t="s">
        <v>48</v>
      </c>
    </row>
    <row r="694" spans="1:29" s="141" customFormat="1" ht="30" customHeight="1" x14ac:dyDescent="0.25">
      <c r="A694" s="69" t="s">
        <v>56</v>
      </c>
      <c r="B694" s="69" t="s">
        <v>57</v>
      </c>
      <c r="C694" s="69" t="s">
        <v>1099</v>
      </c>
      <c r="D694" s="67" t="s">
        <v>1224</v>
      </c>
      <c r="E694" s="67" t="s">
        <v>1225</v>
      </c>
      <c r="F694" s="67" t="s">
        <v>1232</v>
      </c>
      <c r="G694" s="67" t="s">
        <v>1225</v>
      </c>
      <c r="H694" s="220" t="s">
        <v>46</v>
      </c>
      <c r="I694" s="34">
        <v>0</v>
      </c>
      <c r="J694" s="518">
        <v>0</v>
      </c>
      <c r="K694" s="518">
        <v>0</v>
      </c>
      <c r="L694" s="518">
        <v>0</v>
      </c>
      <c r="M694" s="518" t="str">
        <v>Other</v>
      </c>
      <c r="N694" s="519" t="str">
        <v>Other</v>
      </c>
      <c r="O694" s="22">
        <v>0</v>
      </c>
      <c r="P694" s="145">
        <v>0</v>
      </c>
      <c r="Q694" s="145" t="s">
        <v>49</v>
      </c>
      <c r="R694" s="496" t="s">
        <v>47</v>
      </c>
      <c r="S694" s="73">
        <v>0</v>
      </c>
      <c r="T694" s="67">
        <v>0</v>
      </c>
      <c r="U694" s="67">
        <v>0</v>
      </c>
      <c r="V694" s="67">
        <v>0</v>
      </c>
      <c r="W694" s="214">
        <v>0</v>
      </c>
      <c r="X694" s="73">
        <v>0</v>
      </c>
      <c r="Y694" s="67">
        <v>0</v>
      </c>
      <c r="Z694" s="214">
        <v>0</v>
      </c>
      <c r="AA694" s="73">
        <v>0</v>
      </c>
      <c r="AB694" s="214">
        <v>0</v>
      </c>
      <c r="AC694" s="214" t="s">
        <v>48</v>
      </c>
    </row>
    <row r="695" spans="1:29" s="141" customFormat="1" ht="30" customHeight="1" x14ac:dyDescent="0.25">
      <c r="A695" s="69" t="s">
        <v>56</v>
      </c>
      <c r="B695" s="69" t="s">
        <v>57</v>
      </c>
      <c r="C695" s="69" t="s">
        <v>1099</v>
      </c>
      <c r="D695" s="67" t="s">
        <v>1224</v>
      </c>
      <c r="E695" s="67" t="s">
        <v>1225</v>
      </c>
      <c r="F695" s="67" t="s">
        <v>1233</v>
      </c>
      <c r="G695" s="67" t="s">
        <v>1225</v>
      </c>
      <c r="H695" s="220" t="s">
        <v>46</v>
      </c>
      <c r="I695" s="34">
        <v>0</v>
      </c>
      <c r="J695" s="518">
        <v>0</v>
      </c>
      <c r="K695" s="518">
        <v>0</v>
      </c>
      <c r="L695" s="518">
        <v>0</v>
      </c>
      <c r="M695" s="518" t="str">
        <v>Other</v>
      </c>
      <c r="N695" s="519" t="str">
        <v>Other</v>
      </c>
      <c r="O695" s="22">
        <v>0</v>
      </c>
      <c r="P695" s="145">
        <v>0</v>
      </c>
      <c r="Q695" s="145" t="s">
        <v>49</v>
      </c>
      <c r="R695" s="496" t="s">
        <v>47</v>
      </c>
      <c r="S695" s="73">
        <v>0</v>
      </c>
      <c r="T695" s="67">
        <v>0</v>
      </c>
      <c r="U695" s="67">
        <v>0</v>
      </c>
      <c r="V695" s="67">
        <v>0</v>
      </c>
      <c r="W695" s="214">
        <v>0</v>
      </c>
      <c r="X695" s="73">
        <v>0</v>
      </c>
      <c r="Y695" s="67">
        <v>0</v>
      </c>
      <c r="Z695" s="214">
        <v>0</v>
      </c>
      <c r="AA695" s="73">
        <v>0</v>
      </c>
      <c r="AB695" s="214">
        <v>0</v>
      </c>
      <c r="AC695" s="214" t="s">
        <v>48</v>
      </c>
    </row>
    <row r="696" spans="1:29" s="141" customFormat="1" ht="30" customHeight="1" x14ac:dyDescent="0.25">
      <c r="A696" s="69" t="s">
        <v>56</v>
      </c>
      <c r="B696" s="69" t="s">
        <v>57</v>
      </c>
      <c r="C696" s="69" t="s">
        <v>1099</v>
      </c>
      <c r="D696" s="67" t="s">
        <v>1234</v>
      </c>
      <c r="E696" s="67" t="s">
        <v>1204</v>
      </c>
      <c r="F696" s="67" t="s">
        <v>1235</v>
      </c>
      <c r="G696" s="67" t="s">
        <v>1204</v>
      </c>
      <c r="H696" s="220" t="s">
        <v>46</v>
      </c>
      <c r="I696" s="34">
        <v>0</v>
      </c>
      <c r="J696" s="518">
        <v>0</v>
      </c>
      <c r="K696" s="518">
        <v>0</v>
      </c>
      <c r="L696" s="518">
        <v>0</v>
      </c>
      <c r="M696" s="518" t="str">
        <v>Other</v>
      </c>
      <c r="N696" s="519" t="str">
        <v>Other</v>
      </c>
      <c r="O696" s="22">
        <v>0</v>
      </c>
      <c r="P696" s="145">
        <v>0</v>
      </c>
      <c r="Q696" s="145" t="s">
        <v>49</v>
      </c>
      <c r="R696" s="496" t="s">
        <v>47</v>
      </c>
      <c r="S696" s="73">
        <v>0</v>
      </c>
      <c r="T696" s="67">
        <v>0</v>
      </c>
      <c r="U696" s="67">
        <v>0</v>
      </c>
      <c r="V696" s="67">
        <v>0</v>
      </c>
      <c r="W696" s="214">
        <v>0</v>
      </c>
      <c r="X696" s="73">
        <v>0</v>
      </c>
      <c r="Y696" s="67">
        <v>0</v>
      </c>
      <c r="Z696" s="214">
        <v>0</v>
      </c>
      <c r="AA696" s="73">
        <v>0</v>
      </c>
      <c r="AB696" s="214">
        <v>0</v>
      </c>
      <c r="AC696" s="214" t="s">
        <v>48</v>
      </c>
    </row>
    <row r="697" spans="1:29" s="141" customFormat="1" ht="30" customHeight="1" x14ac:dyDescent="0.25">
      <c r="A697" s="69" t="s">
        <v>56</v>
      </c>
      <c r="B697" s="69" t="s">
        <v>57</v>
      </c>
      <c r="C697" s="69" t="s">
        <v>1099</v>
      </c>
      <c r="D697" s="67" t="s">
        <v>1234</v>
      </c>
      <c r="E697" s="67" t="s">
        <v>1204</v>
      </c>
      <c r="F697" s="67" t="s">
        <v>1236</v>
      </c>
      <c r="G697" s="67" t="s">
        <v>1133</v>
      </c>
      <c r="H697" s="220" t="s">
        <v>46</v>
      </c>
      <c r="I697" s="34">
        <v>0</v>
      </c>
      <c r="J697" s="518">
        <v>0</v>
      </c>
      <c r="K697" s="518">
        <v>0</v>
      </c>
      <c r="L697" s="518">
        <v>0</v>
      </c>
      <c r="M697" s="518" t="str">
        <v>Other</v>
      </c>
      <c r="N697" s="519" t="str">
        <v>Other</v>
      </c>
      <c r="O697" s="22">
        <v>0</v>
      </c>
      <c r="P697" s="145">
        <v>0</v>
      </c>
      <c r="Q697" s="145" t="s">
        <v>49</v>
      </c>
      <c r="R697" s="496" t="s">
        <v>47</v>
      </c>
      <c r="S697" s="73">
        <v>0</v>
      </c>
      <c r="T697" s="67">
        <v>0</v>
      </c>
      <c r="U697" s="67">
        <v>0</v>
      </c>
      <c r="V697" s="67">
        <v>0</v>
      </c>
      <c r="W697" s="214">
        <v>0</v>
      </c>
      <c r="X697" s="73">
        <v>0</v>
      </c>
      <c r="Y697" s="67">
        <v>0</v>
      </c>
      <c r="Z697" s="214">
        <v>0</v>
      </c>
      <c r="AA697" s="73">
        <v>0</v>
      </c>
      <c r="AB697" s="214">
        <v>0</v>
      </c>
      <c r="AC697" s="214" t="s">
        <v>48</v>
      </c>
    </row>
    <row r="698" spans="1:29" s="141" customFormat="1" ht="30" customHeight="1" x14ac:dyDescent="0.25">
      <c r="A698" s="69" t="s">
        <v>56</v>
      </c>
      <c r="B698" s="69" t="s">
        <v>57</v>
      </c>
      <c r="C698" s="69" t="s">
        <v>1099</v>
      </c>
      <c r="D698" s="67" t="s">
        <v>1234</v>
      </c>
      <c r="E698" s="67" t="s">
        <v>1204</v>
      </c>
      <c r="F698" s="67" t="s">
        <v>1237</v>
      </c>
      <c r="G698" s="67" t="s">
        <v>1204</v>
      </c>
      <c r="H698" s="220" t="s">
        <v>46</v>
      </c>
      <c r="I698" s="34">
        <v>0</v>
      </c>
      <c r="J698" s="518">
        <v>0</v>
      </c>
      <c r="K698" s="518">
        <v>0</v>
      </c>
      <c r="L698" s="518">
        <v>0</v>
      </c>
      <c r="M698" s="518" t="str">
        <v>Other</v>
      </c>
      <c r="N698" s="519" t="str">
        <v>Other</v>
      </c>
      <c r="O698" s="22">
        <v>0</v>
      </c>
      <c r="P698" s="145">
        <v>0</v>
      </c>
      <c r="Q698" s="145" t="s">
        <v>49</v>
      </c>
      <c r="R698" s="496" t="s">
        <v>47</v>
      </c>
      <c r="S698" s="73">
        <v>0</v>
      </c>
      <c r="T698" s="67">
        <v>0</v>
      </c>
      <c r="U698" s="67">
        <v>0</v>
      </c>
      <c r="V698" s="67">
        <v>0</v>
      </c>
      <c r="W698" s="214">
        <v>0</v>
      </c>
      <c r="X698" s="73">
        <v>0</v>
      </c>
      <c r="Y698" s="67">
        <v>0</v>
      </c>
      <c r="Z698" s="214">
        <v>0</v>
      </c>
      <c r="AA698" s="73">
        <v>0</v>
      </c>
      <c r="AB698" s="214">
        <v>0</v>
      </c>
      <c r="AC698" s="214" t="s">
        <v>48</v>
      </c>
    </row>
    <row r="699" spans="1:29" s="141" customFormat="1" ht="30" customHeight="1" x14ac:dyDescent="0.25">
      <c r="A699" s="69" t="s">
        <v>56</v>
      </c>
      <c r="B699" s="69" t="s">
        <v>57</v>
      </c>
      <c r="C699" s="69" t="s">
        <v>1099</v>
      </c>
      <c r="D699" s="67" t="s">
        <v>1234</v>
      </c>
      <c r="E699" s="67" t="s">
        <v>1204</v>
      </c>
      <c r="F699" s="67" t="s">
        <v>1238</v>
      </c>
      <c r="G699" s="67" t="s">
        <v>1225</v>
      </c>
      <c r="H699" s="220" t="s">
        <v>46</v>
      </c>
      <c r="I699" s="34">
        <v>0</v>
      </c>
      <c r="J699" s="518">
        <v>0</v>
      </c>
      <c r="K699" s="518">
        <v>0</v>
      </c>
      <c r="L699" s="518">
        <v>0</v>
      </c>
      <c r="M699" s="518" t="str">
        <v>Other</v>
      </c>
      <c r="N699" s="519" t="str">
        <v>Other</v>
      </c>
      <c r="O699" s="22">
        <v>0</v>
      </c>
      <c r="P699" s="145">
        <v>0</v>
      </c>
      <c r="Q699" s="145" t="s">
        <v>49</v>
      </c>
      <c r="R699" s="496" t="s">
        <v>47</v>
      </c>
      <c r="S699" s="73">
        <v>0</v>
      </c>
      <c r="T699" s="67">
        <v>0</v>
      </c>
      <c r="U699" s="67">
        <v>0</v>
      </c>
      <c r="V699" s="67">
        <v>0</v>
      </c>
      <c r="W699" s="214">
        <v>0</v>
      </c>
      <c r="X699" s="73">
        <v>0</v>
      </c>
      <c r="Y699" s="67">
        <v>0</v>
      </c>
      <c r="Z699" s="214">
        <v>0</v>
      </c>
      <c r="AA699" s="73">
        <v>0</v>
      </c>
      <c r="AB699" s="214">
        <v>0</v>
      </c>
      <c r="AC699" s="214" t="s">
        <v>48</v>
      </c>
    </row>
    <row r="700" spans="1:29" s="141" customFormat="1" ht="30" customHeight="1" x14ac:dyDescent="0.25">
      <c r="A700" s="69" t="s">
        <v>56</v>
      </c>
      <c r="B700" s="69" t="s">
        <v>57</v>
      </c>
      <c r="C700" s="69" t="s">
        <v>1099</v>
      </c>
      <c r="D700" s="67" t="s">
        <v>1239</v>
      </c>
      <c r="E700" s="67" t="s">
        <v>1191</v>
      </c>
      <c r="F700" s="67" t="s">
        <v>1240</v>
      </c>
      <c r="G700" s="67" t="s">
        <v>1241</v>
      </c>
      <c r="H700" s="220" t="s">
        <v>46</v>
      </c>
      <c r="I700" s="34">
        <v>0</v>
      </c>
      <c r="J700" s="518">
        <v>0</v>
      </c>
      <c r="K700" s="518">
        <v>0</v>
      </c>
      <c r="L700" s="518">
        <v>0</v>
      </c>
      <c r="M700" s="518" t="str">
        <v>Other</v>
      </c>
      <c r="N700" s="519" t="str">
        <v>Other</v>
      </c>
      <c r="O700" s="22">
        <v>0</v>
      </c>
      <c r="P700" s="145">
        <v>0</v>
      </c>
      <c r="Q700" s="145" t="s">
        <v>49</v>
      </c>
      <c r="R700" s="496" t="s">
        <v>47</v>
      </c>
      <c r="S700" s="73">
        <v>0</v>
      </c>
      <c r="T700" s="67">
        <v>0</v>
      </c>
      <c r="U700" s="67">
        <v>0</v>
      </c>
      <c r="V700" s="67">
        <v>0</v>
      </c>
      <c r="W700" s="214">
        <v>0</v>
      </c>
      <c r="X700" s="73">
        <v>0</v>
      </c>
      <c r="Y700" s="67">
        <v>0</v>
      </c>
      <c r="Z700" s="214">
        <v>0</v>
      </c>
      <c r="AA700" s="73">
        <v>0</v>
      </c>
      <c r="AB700" s="214">
        <v>0</v>
      </c>
      <c r="AC700" s="214" t="s">
        <v>48</v>
      </c>
    </row>
    <row r="701" spans="1:29" s="141" customFormat="1" ht="30" customHeight="1" x14ac:dyDescent="0.25">
      <c r="A701" s="69" t="s">
        <v>56</v>
      </c>
      <c r="B701" s="69" t="s">
        <v>57</v>
      </c>
      <c r="C701" s="69" t="s">
        <v>1099</v>
      </c>
      <c r="D701" s="67" t="s">
        <v>1242</v>
      </c>
      <c r="E701" s="67" t="s">
        <v>1243</v>
      </c>
      <c r="F701" s="67" t="s">
        <v>1244</v>
      </c>
      <c r="G701" s="67" t="s">
        <v>1163</v>
      </c>
      <c r="H701" s="220" t="s">
        <v>46</v>
      </c>
      <c r="I701" s="34">
        <v>0</v>
      </c>
      <c r="J701" s="518">
        <v>0</v>
      </c>
      <c r="K701" s="518">
        <v>0</v>
      </c>
      <c r="L701" s="518">
        <v>0</v>
      </c>
      <c r="M701" s="518" t="str">
        <v>Other</v>
      </c>
      <c r="N701" s="519" t="str">
        <v>Other</v>
      </c>
      <c r="O701" s="22">
        <v>0</v>
      </c>
      <c r="P701" s="145">
        <v>0</v>
      </c>
      <c r="Q701" s="145" t="s">
        <v>49</v>
      </c>
      <c r="R701" s="496" t="s">
        <v>47</v>
      </c>
      <c r="S701" s="73">
        <v>0</v>
      </c>
      <c r="T701" s="67">
        <v>0</v>
      </c>
      <c r="U701" s="67">
        <v>0</v>
      </c>
      <c r="V701" s="67">
        <v>0</v>
      </c>
      <c r="W701" s="214">
        <v>0</v>
      </c>
      <c r="X701" s="73">
        <v>0</v>
      </c>
      <c r="Y701" s="67">
        <v>0</v>
      </c>
      <c r="Z701" s="214">
        <v>0</v>
      </c>
      <c r="AA701" s="73">
        <v>0</v>
      </c>
      <c r="AB701" s="214">
        <v>0</v>
      </c>
      <c r="AC701" s="214" t="s">
        <v>48</v>
      </c>
    </row>
    <row r="702" spans="1:29" s="141" customFormat="1" ht="30" customHeight="1" x14ac:dyDescent="0.25">
      <c r="A702" s="69" t="s">
        <v>56</v>
      </c>
      <c r="B702" s="69" t="s">
        <v>57</v>
      </c>
      <c r="C702" s="69" t="s">
        <v>1099</v>
      </c>
      <c r="D702" s="67" t="s">
        <v>1131</v>
      </c>
      <c r="E702" s="67" t="s">
        <v>1124</v>
      </c>
      <c r="F702" s="67" t="s">
        <v>1245</v>
      </c>
      <c r="G702" s="67" t="s">
        <v>1246</v>
      </c>
      <c r="H702" s="220" t="s">
        <v>46</v>
      </c>
      <c r="I702" s="34">
        <v>0</v>
      </c>
      <c r="J702" s="518">
        <v>0</v>
      </c>
      <c r="K702" s="518">
        <v>0</v>
      </c>
      <c r="L702" s="518">
        <v>0</v>
      </c>
      <c r="M702" s="518" t="str">
        <v>Other</v>
      </c>
      <c r="N702" s="519" t="str">
        <v>Other</v>
      </c>
      <c r="O702" s="22">
        <v>0</v>
      </c>
      <c r="P702" s="145">
        <v>0</v>
      </c>
      <c r="Q702" s="145" t="s">
        <v>49</v>
      </c>
      <c r="R702" s="496" t="s">
        <v>47</v>
      </c>
      <c r="S702" s="73">
        <v>0</v>
      </c>
      <c r="T702" s="67">
        <v>0</v>
      </c>
      <c r="U702" s="67">
        <v>0</v>
      </c>
      <c r="V702" s="67">
        <v>0</v>
      </c>
      <c r="W702" s="214">
        <v>0</v>
      </c>
      <c r="X702" s="73">
        <v>0</v>
      </c>
      <c r="Y702" s="67">
        <v>0</v>
      </c>
      <c r="Z702" s="214">
        <v>0</v>
      </c>
      <c r="AA702" s="73">
        <v>0</v>
      </c>
      <c r="AB702" s="214">
        <v>0</v>
      </c>
      <c r="AC702" s="214" t="s">
        <v>48</v>
      </c>
    </row>
    <row r="703" spans="1:29" s="141" customFormat="1" ht="30" customHeight="1" x14ac:dyDescent="0.25">
      <c r="A703" s="69" t="s">
        <v>56</v>
      </c>
      <c r="B703" s="69" t="s">
        <v>57</v>
      </c>
      <c r="C703" s="69" t="s">
        <v>1099</v>
      </c>
      <c r="D703" s="67" t="s">
        <v>1247</v>
      </c>
      <c r="E703" s="67" t="s">
        <v>1248</v>
      </c>
      <c r="F703" s="67" t="s">
        <v>1249</v>
      </c>
      <c r="G703" s="67" t="s">
        <v>1250</v>
      </c>
      <c r="H703" s="220" t="s">
        <v>46</v>
      </c>
      <c r="I703" s="34">
        <v>0</v>
      </c>
      <c r="J703" s="518">
        <v>0</v>
      </c>
      <c r="K703" s="518">
        <v>0</v>
      </c>
      <c r="L703" s="518">
        <v>0</v>
      </c>
      <c r="M703" s="518" t="str">
        <v>Other</v>
      </c>
      <c r="N703" s="519" t="str">
        <v>Other</v>
      </c>
      <c r="O703" s="22">
        <v>0</v>
      </c>
      <c r="P703" s="145">
        <v>0</v>
      </c>
      <c r="Q703" s="145" t="s">
        <v>49</v>
      </c>
      <c r="R703" s="496" t="s">
        <v>47</v>
      </c>
      <c r="S703" s="73">
        <v>0</v>
      </c>
      <c r="T703" s="67">
        <v>0</v>
      </c>
      <c r="U703" s="67">
        <v>0</v>
      </c>
      <c r="V703" s="67">
        <v>0</v>
      </c>
      <c r="W703" s="214">
        <v>0</v>
      </c>
      <c r="X703" s="73">
        <v>0</v>
      </c>
      <c r="Y703" s="67">
        <v>0</v>
      </c>
      <c r="Z703" s="214">
        <v>0</v>
      </c>
      <c r="AA703" s="73">
        <v>0</v>
      </c>
      <c r="AB703" s="214">
        <v>0</v>
      </c>
      <c r="AC703" s="214" t="s">
        <v>48</v>
      </c>
    </row>
    <row r="704" spans="1:29" s="141" customFormat="1" ht="30" customHeight="1" x14ac:dyDescent="0.25">
      <c r="A704" s="69" t="s">
        <v>56</v>
      </c>
      <c r="B704" s="69" t="s">
        <v>57</v>
      </c>
      <c r="C704" s="69" t="s">
        <v>1099</v>
      </c>
      <c r="D704" s="67" t="s">
        <v>1251</v>
      </c>
      <c r="E704" s="67" t="s">
        <v>1147</v>
      </c>
      <c r="F704" s="67" t="s">
        <v>1252</v>
      </c>
      <c r="G704" s="67" t="s">
        <v>1101</v>
      </c>
      <c r="H704" s="220" t="s">
        <v>46</v>
      </c>
      <c r="I704" s="34">
        <v>0</v>
      </c>
      <c r="J704" s="518">
        <v>0</v>
      </c>
      <c r="K704" s="518">
        <v>0</v>
      </c>
      <c r="L704" s="518">
        <v>0</v>
      </c>
      <c r="M704" s="518" t="str">
        <v>Other</v>
      </c>
      <c r="N704" s="519" t="str">
        <v>Other</v>
      </c>
      <c r="O704" s="22">
        <v>0</v>
      </c>
      <c r="P704" s="145">
        <v>0</v>
      </c>
      <c r="Q704" s="145" t="s">
        <v>49</v>
      </c>
      <c r="R704" s="496" t="s">
        <v>47</v>
      </c>
      <c r="S704" s="73">
        <v>0</v>
      </c>
      <c r="T704" s="67">
        <v>0</v>
      </c>
      <c r="U704" s="67">
        <v>0</v>
      </c>
      <c r="V704" s="67">
        <v>0</v>
      </c>
      <c r="W704" s="214">
        <v>0</v>
      </c>
      <c r="X704" s="73">
        <v>0</v>
      </c>
      <c r="Y704" s="67">
        <v>0</v>
      </c>
      <c r="Z704" s="214">
        <v>0</v>
      </c>
      <c r="AA704" s="73">
        <v>0</v>
      </c>
      <c r="AB704" s="214">
        <v>0</v>
      </c>
      <c r="AC704" s="214" t="s">
        <v>48</v>
      </c>
    </row>
    <row r="705" spans="1:29" s="141" customFormat="1" ht="30" customHeight="1" x14ac:dyDescent="0.25">
      <c r="A705" s="69" t="s">
        <v>56</v>
      </c>
      <c r="B705" s="69" t="s">
        <v>57</v>
      </c>
      <c r="C705" s="69" t="s">
        <v>1099</v>
      </c>
      <c r="D705" s="67" t="s">
        <v>1253</v>
      </c>
      <c r="E705" s="67" t="s">
        <v>1101</v>
      </c>
      <c r="F705" s="67" t="s">
        <v>1254</v>
      </c>
      <c r="G705" s="67" t="s">
        <v>1101</v>
      </c>
      <c r="H705" s="220" t="s">
        <v>46</v>
      </c>
      <c r="I705" s="34">
        <v>0</v>
      </c>
      <c r="J705" s="518">
        <v>0</v>
      </c>
      <c r="K705" s="518">
        <v>0</v>
      </c>
      <c r="L705" s="518">
        <v>0</v>
      </c>
      <c r="M705" s="518" t="str">
        <v>Other</v>
      </c>
      <c r="N705" s="519" t="str">
        <v>Other</v>
      </c>
      <c r="O705" s="22">
        <v>0</v>
      </c>
      <c r="P705" s="145">
        <v>0</v>
      </c>
      <c r="Q705" s="145" t="s">
        <v>49</v>
      </c>
      <c r="R705" s="496" t="s">
        <v>47</v>
      </c>
      <c r="S705" s="73">
        <v>0</v>
      </c>
      <c r="T705" s="67">
        <v>0</v>
      </c>
      <c r="U705" s="67">
        <v>0</v>
      </c>
      <c r="V705" s="67">
        <v>0</v>
      </c>
      <c r="W705" s="214">
        <v>0</v>
      </c>
      <c r="X705" s="73">
        <v>0</v>
      </c>
      <c r="Y705" s="67">
        <v>0</v>
      </c>
      <c r="Z705" s="214">
        <v>0</v>
      </c>
      <c r="AA705" s="73">
        <v>0</v>
      </c>
      <c r="AB705" s="214">
        <v>0</v>
      </c>
      <c r="AC705" s="214" t="s">
        <v>48</v>
      </c>
    </row>
    <row r="706" spans="1:29" s="141" customFormat="1" ht="30" customHeight="1" x14ac:dyDescent="0.25">
      <c r="A706" s="69" t="s">
        <v>56</v>
      </c>
      <c r="B706" s="69" t="s">
        <v>57</v>
      </c>
      <c r="C706" s="69" t="s">
        <v>1099</v>
      </c>
      <c r="D706" s="67" t="s">
        <v>1107</v>
      </c>
      <c r="E706" s="67" t="s">
        <v>1108</v>
      </c>
      <c r="F706" s="67" t="s">
        <v>1255</v>
      </c>
      <c r="G706" s="67" t="s">
        <v>1112</v>
      </c>
      <c r="H706" s="220" t="s">
        <v>46</v>
      </c>
      <c r="I706" s="34">
        <v>0</v>
      </c>
      <c r="J706" s="518">
        <v>0</v>
      </c>
      <c r="K706" s="518">
        <v>0</v>
      </c>
      <c r="L706" s="518">
        <v>0</v>
      </c>
      <c r="M706" s="518" t="str">
        <v>Other</v>
      </c>
      <c r="N706" s="519" t="str">
        <v>Other</v>
      </c>
      <c r="O706" s="22" t="s">
        <v>48</v>
      </c>
      <c r="P706" s="145" t="s">
        <v>48</v>
      </c>
      <c r="Q706" s="145" t="s">
        <v>49</v>
      </c>
      <c r="R706" s="496" t="s">
        <v>47</v>
      </c>
      <c r="S706" s="73">
        <v>0</v>
      </c>
      <c r="T706" s="67">
        <v>0</v>
      </c>
      <c r="U706" s="67">
        <v>0</v>
      </c>
      <c r="V706" s="67">
        <v>0</v>
      </c>
      <c r="W706" s="214">
        <v>0</v>
      </c>
      <c r="X706" s="73">
        <v>0</v>
      </c>
      <c r="Y706" s="67">
        <v>0</v>
      </c>
      <c r="Z706" s="214">
        <v>0</v>
      </c>
      <c r="AA706" s="73">
        <v>0</v>
      </c>
      <c r="AB706" s="214">
        <v>0</v>
      </c>
      <c r="AC706" s="214" t="s">
        <v>48</v>
      </c>
    </row>
    <row r="707" spans="1:29" s="141" customFormat="1" ht="30" customHeight="1" x14ac:dyDescent="0.25">
      <c r="A707" s="69" t="s">
        <v>56</v>
      </c>
      <c r="B707" s="69" t="s">
        <v>57</v>
      </c>
      <c r="C707" s="69" t="s">
        <v>1099</v>
      </c>
      <c r="D707" s="67" t="s">
        <v>1251</v>
      </c>
      <c r="E707" s="67" t="s">
        <v>1147</v>
      </c>
      <c r="F707" s="67" t="s">
        <v>1256</v>
      </c>
      <c r="G707" s="67" t="s">
        <v>1147</v>
      </c>
      <c r="H707" s="220" t="s">
        <v>46</v>
      </c>
      <c r="I707" s="34">
        <v>0</v>
      </c>
      <c r="J707" s="518">
        <v>0</v>
      </c>
      <c r="K707" s="518">
        <v>0</v>
      </c>
      <c r="L707" s="518">
        <v>0</v>
      </c>
      <c r="M707" s="518" t="str">
        <v>Other</v>
      </c>
      <c r="N707" s="519" t="str">
        <v>Other</v>
      </c>
      <c r="O707" s="22" t="s">
        <v>48</v>
      </c>
      <c r="P707" s="145" t="s">
        <v>48</v>
      </c>
      <c r="Q707" s="145" t="s">
        <v>49</v>
      </c>
      <c r="R707" s="496" t="s">
        <v>47</v>
      </c>
      <c r="S707" s="73">
        <v>0</v>
      </c>
      <c r="T707" s="67">
        <v>0</v>
      </c>
      <c r="U707" s="67">
        <v>0</v>
      </c>
      <c r="V707" s="67">
        <v>0</v>
      </c>
      <c r="W707" s="214">
        <v>0</v>
      </c>
      <c r="X707" s="73">
        <v>0</v>
      </c>
      <c r="Y707" s="67">
        <v>0</v>
      </c>
      <c r="Z707" s="214">
        <v>0</v>
      </c>
      <c r="AA707" s="73">
        <v>0</v>
      </c>
      <c r="AB707" s="214">
        <v>0</v>
      </c>
      <c r="AC707" s="214" t="s">
        <v>48</v>
      </c>
    </row>
    <row r="708" spans="1:29" s="141" customFormat="1" ht="30" customHeight="1" x14ac:dyDescent="0.25">
      <c r="A708" s="69" t="s">
        <v>56</v>
      </c>
      <c r="B708" s="69" t="s">
        <v>57</v>
      </c>
      <c r="C708" s="69" t="s">
        <v>1099</v>
      </c>
      <c r="D708" s="67" t="s">
        <v>1257</v>
      </c>
      <c r="E708" s="67" t="s">
        <v>1116</v>
      </c>
      <c r="F708" s="67" t="s">
        <v>1258</v>
      </c>
      <c r="G708" s="67" t="s">
        <v>1116</v>
      </c>
      <c r="H708" s="220" t="s">
        <v>46</v>
      </c>
      <c r="I708" s="34">
        <v>0</v>
      </c>
      <c r="J708" s="518">
        <v>0</v>
      </c>
      <c r="K708" s="518">
        <v>0</v>
      </c>
      <c r="L708" s="518">
        <v>0</v>
      </c>
      <c r="M708" s="518" t="str">
        <v>Other</v>
      </c>
      <c r="N708" s="519" t="str">
        <v>Other</v>
      </c>
      <c r="O708" s="22">
        <v>0</v>
      </c>
      <c r="P708" s="145">
        <v>0</v>
      </c>
      <c r="Q708" s="145" t="s">
        <v>49</v>
      </c>
      <c r="R708" s="496" t="s">
        <v>47</v>
      </c>
      <c r="S708" s="73">
        <v>0</v>
      </c>
      <c r="T708" s="67">
        <v>0</v>
      </c>
      <c r="U708" s="67">
        <v>0</v>
      </c>
      <c r="V708" s="67">
        <v>0</v>
      </c>
      <c r="W708" s="214">
        <v>0</v>
      </c>
      <c r="X708" s="73">
        <v>0</v>
      </c>
      <c r="Y708" s="67">
        <v>0</v>
      </c>
      <c r="Z708" s="214">
        <v>0</v>
      </c>
      <c r="AA708" s="73">
        <v>0</v>
      </c>
      <c r="AB708" s="214">
        <v>0</v>
      </c>
      <c r="AC708" s="214" t="s">
        <v>48</v>
      </c>
    </row>
    <row r="709" spans="1:29" s="141" customFormat="1" ht="30" customHeight="1" x14ac:dyDescent="0.25">
      <c r="A709" s="69" t="s">
        <v>56</v>
      </c>
      <c r="B709" s="69" t="s">
        <v>57</v>
      </c>
      <c r="C709" s="69" t="s">
        <v>1099</v>
      </c>
      <c r="D709" s="67" t="s">
        <v>1115</v>
      </c>
      <c r="E709" s="67" t="s">
        <v>1116</v>
      </c>
      <c r="F709" s="67" t="s">
        <v>1259</v>
      </c>
      <c r="G709" s="67" t="s">
        <v>1260</v>
      </c>
      <c r="H709" s="220" t="s">
        <v>46</v>
      </c>
      <c r="I709" s="34">
        <v>0</v>
      </c>
      <c r="J709" s="518">
        <v>0</v>
      </c>
      <c r="K709" s="518">
        <v>0</v>
      </c>
      <c r="L709" s="518">
        <v>0</v>
      </c>
      <c r="M709" s="518" t="str">
        <v>Other</v>
      </c>
      <c r="N709" s="519" t="str">
        <v>Other</v>
      </c>
      <c r="O709" s="22" t="s">
        <v>48</v>
      </c>
      <c r="P709" s="145" t="s">
        <v>48</v>
      </c>
      <c r="Q709" s="145" t="s">
        <v>49</v>
      </c>
      <c r="R709" s="496" t="s">
        <v>47</v>
      </c>
      <c r="S709" s="73">
        <v>0</v>
      </c>
      <c r="T709" s="67">
        <v>0</v>
      </c>
      <c r="U709" s="67">
        <v>0</v>
      </c>
      <c r="V709" s="67">
        <v>0</v>
      </c>
      <c r="W709" s="214">
        <v>0</v>
      </c>
      <c r="X709" s="73">
        <v>0</v>
      </c>
      <c r="Y709" s="67">
        <v>0</v>
      </c>
      <c r="Z709" s="214">
        <v>0</v>
      </c>
      <c r="AA709" s="73">
        <v>0</v>
      </c>
      <c r="AB709" s="214">
        <v>0</v>
      </c>
      <c r="AC709" s="214" t="s">
        <v>48</v>
      </c>
    </row>
    <row r="710" spans="1:29" s="141" customFormat="1" ht="30" customHeight="1" x14ac:dyDescent="0.25">
      <c r="A710" s="69" t="s">
        <v>56</v>
      </c>
      <c r="B710" s="69" t="s">
        <v>57</v>
      </c>
      <c r="C710" s="69" t="s">
        <v>1099</v>
      </c>
      <c r="D710" s="67" t="s">
        <v>1115</v>
      </c>
      <c r="E710" s="67" t="s">
        <v>1116</v>
      </c>
      <c r="F710" s="67" t="s">
        <v>1261</v>
      </c>
      <c r="G710" s="67" t="s">
        <v>1260</v>
      </c>
      <c r="H710" s="220" t="s">
        <v>46</v>
      </c>
      <c r="I710" s="34">
        <v>0</v>
      </c>
      <c r="J710" s="518">
        <v>0</v>
      </c>
      <c r="K710" s="518">
        <v>0</v>
      </c>
      <c r="L710" s="518">
        <v>0</v>
      </c>
      <c r="M710" s="518" t="str">
        <v>Other</v>
      </c>
      <c r="N710" s="519" t="str">
        <v>Other</v>
      </c>
      <c r="O710" s="22" t="s">
        <v>48</v>
      </c>
      <c r="P710" s="145" t="s">
        <v>48</v>
      </c>
      <c r="Q710" s="145" t="s">
        <v>49</v>
      </c>
      <c r="R710" s="496" t="s">
        <v>47</v>
      </c>
      <c r="S710" s="73">
        <v>0</v>
      </c>
      <c r="T710" s="67">
        <v>0</v>
      </c>
      <c r="U710" s="67">
        <v>0</v>
      </c>
      <c r="V710" s="67">
        <v>0</v>
      </c>
      <c r="W710" s="214">
        <v>0</v>
      </c>
      <c r="X710" s="73">
        <v>0</v>
      </c>
      <c r="Y710" s="67">
        <v>0</v>
      </c>
      <c r="Z710" s="214">
        <v>0</v>
      </c>
      <c r="AA710" s="73">
        <v>0</v>
      </c>
      <c r="AB710" s="214">
        <v>0</v>
      </c>
      <c r="AC710" s="214" t="s">
        <v>48</v>
      </c>
    </row>
    <row r="711" spans="1:29" s="141" customFormat="1" ht="30" customHeight="1" x14ac:dyDescent="0.25">
      <c r="A711" s="69" t="s">
        <v>56</v>
      </c>
      <c r="B711" s="69" t="s">
        <v>57</v>
      </c>
      <c r="C711" s="69" t="s">
        <v>1099</v>
      </c>
      <c r="D711" s="67" t="s">
        <v>1262</v>
      </c>
      <c r="E711" s="67" t="s">
        <v>1263</v>
      </c>
      <c r="F711" s="67" t="s">
        <v>1264</v>
      </c>
      <c r="G711" s="67" t="s">
        <v>1263</v>
      </c>
      <c r="H711" s="220" t="s">
        <v>46</v>
      </c>
      <c r="I711" s="34">
        <v>0</v>
      </c>
      <c r="J711" s="518">
        <v>0</v>
      </c>
      <c r="K711" s="518">
        <v>0</v>
      </c>
      <c r="L711" s="518">
        <v>0</v>
      </c>
      <c r="M711" s="518" t="str">
        <v>Other</v>
      </c>
      <c r="N711" s="519" t="str">
        <v>Other</v>
      </c>
      <c r="O711" s="22">
        <v>0</v>
      </c>
      <c r="P711" s="145">
        <v>0</v>
      </c>
      <c r="Q711" s="145" t="s">
        <v>49</v>
      </c>
      <c r="R711" s="496" t="s">
        <v>47</v>
      </c>
      <c r="S711" s="73">
        <v>0</v>
      </c>
      <c r="T711" s="67">
        <v>0</v>
      </c>
      <c r="U711" s="67">
        <v>0</v>
      </c>
      <c r="V711" s="67">
        <v>0</v>
      </c>
      <c r="W711" s="214">
        <v>0</v>
      </c>
      <c r="X711" s="73">
        <v>0</v>
      </c>
      <c r="Y711" s="67">
        <v>0</v>
      </c>
      <c r="Z711" s="214">
        <v>0</v>
      </c>
      <c r="AA711" s="73">
        <v>0</v>
      </c>
      <c r="AB711" s="214">
        <v>0</v>
      </c>
      <c r="AC711" s="214" t="s">
        <v>48</v>
      </c>
    </row>
    <row r="712" spans="1:29" s="141" customFormat="1" ht="30" customHeight="1" x14ac:dyDescent="0.25">
      <c r="A712" s="69" t="s">
        <v>56</v>
      </c>
      <c r="B712" s="69" t="s">
        <v>57</v>
      </c>
      <c r="C712" s="69" t="s">
        <v>1099</v>
      </c>
      <c r="D712" s="67" t="s">
        <v>1107</v>
      </c>
      <c r="E712" s="67" t="s">
        <v>1108</v>
      </c>
      <c r="F712" s="67" t="s">
        <v>1265</v>
      </c>
      <c r="G712" s="67" t="s">
        <v>1112</v>
      </c>
      <c r="H712" s="220" t="s">
        <v>46</v>
      </c>
      <c r="I712" s="34">
        <v>0</v>
      </c>
      <c r="J712" s="518">
        <v>0</v>
      </c>
      <c r="K712" s="518">
        <v>0</v>
      </c>
      <c r="L712" s="518">
        <v>0</v>
      </c>
      <c r="M712" s="518" t="str">
        <v>Other</v>
      </c>
      <c r="N712" s="519" t="str">
        <v>Other</v>
      </c>
      <c r="O712" s="22" t="s">
        <v>48</v>
      </c>
      <c r="P712" s="145" t="s">
        <v>48</v>
      </c>
      <c r="Q712" s="145" t="s">
        <v>49</v>
      </c>
      <c r="R712" s="496" t="s">
        <v>47</v>
      </c>
      <c r="S712" s="73">
        <v>0</v>
      </c>
      <c r="T712" s="67">
        <v>0</v>
      </c>
      <c r="U712" s="67">
        <v>0</v>
      </c>
      <c r="V712" s="67">
        <v>0</v>
      </c>
      <c r="W712" s="214">
        <v>0</v>
      </c>
      <c r="X712" s="73">
        <v>0</v>
      </c>
      <c r="Y712" s="67">
        <v>0</v>
      </c>
      <c r="Z712" s="214">
        <v>0</v>
      </c>
      <c r="AA712" s="73">
        <v>0</v>
      </c>
      <c r="AB712" s="214">
        <v>0</v>
      </c>
      <c r="AC712" s="214" t="s">
        <v>48</v>
      </c>
    </row>
    <row r="713" spans="1:29" s="141" customFormat="1" ht="30" customHeight="1" x14ac:dyDescent="0.25">
      <c r="A713" s="69" t="s">
        <v>56</v>
      </c>
      <c r="B713" s="69" t="s">
        <v>57</v>
      </c>
      <c r="C713" s="69" t="s">
        <v>1099</v>
      </c>
      <c r="D713" s="67" t="s">
        <v>1100</v>
      </c>
      <c r="E713" s="67" t="s">
        <v>1101</v>
      </c>
      <c r="F713" s="67" t="s">
        <v>1266</v>
      </c>
      <c r="G713" s="67" t="s">
        <v>1101</v>
      </c>
      <c r="H713" s="220" t="s">
        <v>46</v>
      </c>
      <c r="I713" s="34">
        <v>0</v>
      </c>
      <c r="J713" s="518">
        <v>0</v>
      </c>
      <c r="K713" s="518">
        <v>0</v>
      </c>
      <c r="L713" s="518">
        <v>0</v>
      </c>
      <c r="M713" s="518" t="str">
        <v>Other</v>
      </c>
      <c r="N713" s="519" t="str">
        <v>Other</v>
      </c>
      <c r="O713" s="22" t="s">
        <v>48</v>
      </c>
      <c r="P713" s="145" t="s">
        <v>48</v>
      </c>
      <c r="Q713" s="145" t="s">
        <v>49</v>
      </c>
      <c r="R713" s="496" t="s">
        <v>47</v>
      </c>
      <c r="S713" s="73">
        <v>0</v>
      </c>
      <c r="T713" s="67">
        <v>0</v>
      </c>
      <c r="U713" s="67">
        <v>0</v>
      </c>
      <c r="V713" s="67">
        <v>0</v>
      </c>
      <c r="W713" s="214">
        <v>0</v>
      </c>
      <c r="X713" s="73">
        <v>0</v>
      </c>
      <c r="Y713" s="67">
        <v>0</v>
      </c>
      <c r="Z713" s="214">
        <v>0</v>
      </c>
      <c r="AA713" s="73">
        <v>0</v>
      </c>
      <c r="AB713" s="214">
        <v>0</v>
      </c>
      <c r="AC713" s="214" t="s">
        <v>48</v>
      </c>
    </row>
    <row r="714" spans="1:29" s="141" customFormat="1" ht="30" customHeight="1" x14ac:dyDescent="0.25">
      <c r="A714" s="69" t="s">
        <v>56</v>
      </c>
      <c r="B714" s="69" t="s">
        <v>57</v>
      </c>
      <c r="C714" s="69" t="s">
        <v>1099</v>
      </c>
      <c r="D714" s="67" t="s">
        <v>1100</v>
      </c>
      <c r="E714" s="67" t="s">
        <v>1101</v>
      </c>
      <c r="F714" s="67" t="s">
        <v>1267</v>
      </c>
      <c r="G714" s="67" t="s">
        <v>1268</v>
      </c>
      <c r="H714" s="220" t="s">
        <v>46</v>
      </c>
      <c r="I714" s="34">
        <v>0</v>
      </c>
      <c r="J714" s="518">
        <v>0</v>
      </c>
      <c r="K714" s="518">
        <v>0</v>
      </c>
      <c r="L714" s="518">
        <v>0</v>
      </c>
      <c r="M714" s="518" t="str">
        <v>Other</v>
      </c>
      <c r="N714" s="519" t="str">
        <v>Other</v>
      </c>
      <c r="O714" s="22" t="s">
        <v>48</v>
      </c>
      <c r="P714" s="145" t="s">
        <v>48</v>
      </c>
      <c r="Q714" s="145" t="s">
        <v>49</v>
      </c>
      <c r="R714" s="496" t="s">
        <v>47</v>
      </c>
      <c r="S714" s="73">
        <v>0</v>
      </c>
      <c r="T714" s="67">
        <v>0</v>
      </c>
      <c r="U714" s="67">
        <v>0</v>
      </c>
      <c r="V714" s="67">
        <v>0</v>
      </c>
      <c r="W714" s="214">
        <v>0</v>
      </c>
      <c r="X714" s="73">
        <v>0</v>
      </c>
      <c r="Y714" s="67">
        <v>0</v>
      </c>
      <c r="Z714" s="214">
        <v>0</v>
      </c>
      <c r="AA714" s="73">
        <v>0</v>
      </c>
      <c r="AB714" s="214">
        <v>0</v>
      </c>
      <c r="AC714" s="214" t="s">
        <v>48</v>
      </c>
    </row>
    <row r="715" spans="1:29" s="141" customFormat="1" ht="30" customHeight="1" x14ac:dyDescent="0.25">
      <c r="A715" s="69" t="s">
        <v>56</v>
      </c>
      <c r="B715" s="69" t="s">
        <v>57</v>
      </c>
      <c r="C715" s="69" t="s">
        <v>1099</v>
      </c>
      <c r="D715" s="67" t="s">
        <v>1131</v>
      </c>
      <c r="E715" s="67" t="s">
        <v>1124</v>
      </c>
      <c r="F715" s="67" t="s">
        <v>1269</v>
      </c>
      <c r="G715" s="67" t="s">
        <v>1246</v>
      </c>
      <c r="H715" s="220" t="s">
        <v>46</v>
      </c>
      <c r="I715" s="34">
        <v>0</v>
      </c>
      <c r="J715" s="518">
        <v>0</v>
      </c>
      <c r="K715" s="518">
        <v>0</v>
      </c>
      <c r="L715" s="518">
        <v>0</v>
      </c>
      <c r="M715" s="518" t="str">
        <v>Other</v>
      </c>
      <c r="N715" s="519" t="str">
        <v>Other</v>
      </c>
      <c r="O715" s="22" t="s">
        <v>48</v>
      </c>
      <c r="P715" s="145" t="s">
        <v>48</v>
      </c>
      <c r="Q715" s="145" t="s">
        <v>49</v>
      </c>
      <c r="R715" s="496" t="s">
        <v>47</v>
      </c>
      <c r="S715" s="73">
        <v>0</v>
      </c>
      <c r="T715" s="67">
        <v>0</v>
      </c>
      <c r="U715" s="67">
        <v>0</v>
      </c>
      <c r="V715" s="67">
        <v>0</v>
      </c>
      <c r="W715" s="214">
        <v>0</v>
      </c>
      <c r="X715" s="73">
        <v>0</v>
      </c>
      <c r="Y715" s="67">
        <v>0</v>
      </c>
      <c r="Z715" s="214">
        <v>0</v>
      </c>
      <c r="AA715" s="73">
        <v>0</v>
      </c>
      <c r="AB715" s="214">
        <v>0</v>
      </c>
      <c r="AC715" s="214" t="s">
        <v>48</v>
      </c>
    </row>
    <row r="716" spans="1:29" s="141" customFormat="1" ht="30" customHeight="1" x14ac:dyDescent="0.25">
      <c r="A716" s="69" t="s">
        <v>56</v>
      </c>
      <c r="B716" s="69" t="s">
        <v>57</v>
      </c>
      <c r="C716" s="69" t="s">
        <v>1099</v>
      </c>
      <c r="D716" s="67" t="s">
        <v>1100</v>
      </c>
      <c r="E716" s="67" t="s">
        <v>1101</v>
      </c>
      <c r="F716" s="67" t="s">
        <v>1270</v>
      </c>
      <c r="G716" s="67" t="s">
        <v>1101</v>
      </c>
      <c r="H716" s="220" t="s">
        <v>46</v>
      </c>
      <c r="I716" s="34">
        <v>0</v>
      </c>
      <c r="J716" s="518">
        <v>0</v>
      </c>
      <c r="K716" s="518">
        <v>0</v>
      </c>
      <c r="L716" s="518">
        <v>0</v>
      </c>
      <c r="M716" s="518" t="str">
        <v>Other</v>
      </c>
      <c r="N716" s="519" t="str">
        <v>Other</v>
      </c>
      <c r="O716" s="22">
        <v>0</v>
      </c>
      <c r="P716" s="145">
        <v>0</v>
      </c>
      <c r="Q716" s="145" t="s">
        <v>49</v>
      </c>
      <c r="R716" s="496" t="s">
        <v>47</v>
      </c>
      <c r="S716" s="73">
        <v>0</v>
      </c>
      <c r="T716" s="67">
        <v>0</v>
      </c>
      <c r="U716" s="67">
        <v>0</v>
      </c>
      <c r="V716" s="67">
        <v>0</v>
      </c>
      <c r="W716" s="214">
        <v>0</v>
      </c>
      <c r="X716" s="73">
        <v>0</v>
      </c>
      <c r="Y716" s="67">
        <v>0</v>
      </c>
      <c r="Z716" s="214">
        <v>0</v>
      </c>
      <c r="AA716" s="73">
        <v>0</v>
      </c>
      <c r="AB716" s="214">
        <v>0</v>
      </c>
      <c r="AC716" s="214" t="s">
        <v>48</v>
      </c>
    </row>
    <row r="717" spans="1:29" s="141" customFormat="1" ht="30" customHeight="1" x14ac:dyDescent="0.25">
      <c r="A717" s="69" t="s">
        <v>56</v>
      </c>
      <c r="B717" s="69" t="s">
        <v>57</v>
      </c>
      <c r="C717" s="69" t="s">
        <v>1099</v>
      </c>
      <c r="D717" s="67" t="s">
        <v>1251</v>
      </c>
      <c r="E717" s="67" t="s">
        <v>1147</v>
      </c>
      <c r="F717" s="67" t="s">
        <v>1271</v>
      </c>
      <c r="G717" s="67" t="s">
        <v>1147</v>
      </c>
      <c r="H717" s="220" t="s">
        <v>617</v>
      </c>
      <c r="I717" s="34">
        <v>0</v>
      </c>
      <c r="J717" s="518">
        <v>0</v>
      </c>
      <c r="K717" s="518">
        <v>0</v>
      </c>
      <c r="L717" s="518">
        <v>0</v>
      </c>
      <c r="M717" s="518" t="str">
        <v>Other</v>
      </c>
      <c r="N717" s="519" t="str">
        <v>Other</v>
      </c>
      <c r="O717" s="22" t="s">
        <v>48</v>
      </c>
      <c r="P717" s="145" t="s">
        <v>48</v>
      </c>
      <c r="Q717" s="145" t="s">
        <v>49</v>
      </c>
      <c r="R717" s="496" t="s">
        <v>47</v>
      </c>
      <c r="S717" s="73">
        <v>0</v>
      </c>
      <c r="T717" s="67">
        <v>0</v>
      </c>
      <c r="U717" s="67">
        <v>0</v>
      </c>
      <c r="V717" s="67">
        <v>0</v>
      </c>
      <c r="W717" s="214">
        <v>0</v>
      </c>
      <c r="X717" s="73">
        <v>0</v>
      </c>
      <c r="Y717" s="67">
        <v>0</v>
      </c>
      <c r="Z717" s="214">
        <v>0</v>
      </c>
      <c r="AA717" s="73">
        <v>0</v>
      </c>
      <c r="AB717" s="214">
        <v>0</v>
      </c>
      <c r="AC717" s="214" t="s">
        <v>48</v>
      </c>
    </row>
    <row r="718" spans="1:29" s="141" customFormat="1" ht="30" customHeight="1" x14ac:dyDescent="0.25">
      <c r="A718" s="69" t="s">
        <v>56</v>
      </c>
      <c r="B718" s="69" t="s">
        <v>57</v>
      </c>
      <c r="C718" s="69" t="s">
        <v>1099</v>
      </c>
      <c r="D718" s="67" t="s">
        <v>1190</v>
      </c>
      <c r="E718" s="67" t="s">
        <v>1191</v>
      </c>
      <c r="F718" s="67" t="s">
        <v>1272</v>
      </c>
      <c r="G718" s="67" t="s">
        <v>1191</v>
      </c>
      <c r="H718" s="220" t="s">
        <v>46</v>
      </c>
      <c r="I718" s="34">
        <v>0</v>
      </c>
      <c r="J718" s="518">
        <v>0</v>
      </c>
      <c r="K718" s="518">
        <v>0</v>
      </c>
      <c r="L718" s="518">
        <v>0</v>
      </c>
      <c r="M718" s="518" t="str">
        <v>Other</v>
      </c>
      <c r="N718" s="519" t="str">
        <v>Other</v>
      </c>
      <c r="O718" s="22">
        <v>0</v>
      </c>
      <c r="P718" s="145">
        <v>0</v>
      </c>
      <c r="Q718" s="145" t="s">
        <v>49</v>
      </c>
      <c r="R718" s="496" t="s">
        <v>47</v>
      </c>
      <c r="S718" s="73">
        <v>0</v>
      </c>
      <c r="T718" s="67">
        <v>0</v>
      </c>
      <c r="U718" s="67">
        <v>0</v>
      </c>
      <c r="V718" s="67">
        <v>0</v>
      </c>
      <c r="W718" s="214">
        <v>0</v>
      </c>
      <c r="X718" s="73">
        <v>0</v>
      </c>
      <c r="Y718" s="67">
        <v>0</v>
      </c>
      <c r="Z718" s="214">
        <v>0</v>
      </c>
      <c r="AA718" s="73">
        <v>0</v>
      </c>
      <c r="AB718" s="214">
        <v>0</v>
      </c>
      <c r="AC718" s="214" t="s">
        <v>48</v>
      </c>
    </row>
    <row r="719" spans="1:29" s="141" customFormat="1" ht="30" customHeight="1" x14ac:dyDescent="0.25">
      <c r="A719" s="69" t="s">
        <v>56</v>
      </c>
      <c r="B719" s="69" t="s">
        <v>57</v>
      </c>
      <c r="C719" s="69" t="s">
        <v>1099</v>
      </c>
      <c r="D719" s="67" t="s">
        <v>1107</v>
      </c>
      <c r="E719" s="67" t="s">
        <v>1273</v>
      </c>
      <c r="F719" s="67" t="s">
        <v>1274</v>
      </c>
      <c r="G719" s="67" t="s">
        <v>1112</v>
      </c>
      <c r="H719" s="220" t="s">
        <v>46</v>
      </c>
      <c r="I719" s="34">
        <v>0</v>
      </c>
      <c r="J719" s="518">
        <v>0</v>
      </c>
      <c r="K719" s="518">
        <v>0</v>
      </c>
      <c r="L719" s="518">
        <v>0</v>
      </c>
      <c r="M719" s="518" t="str">
        <v>Other</v>
      </c>
      <c r="N719" s="519" t="str">
        <v>Other</v>
      </c>
      <c r="O719" s="22">
        <v>0</v>
      </c>
      <c r="P719" s="145">
        <v>0</v>
      </c>
      <c r="Q719" s="145" t="s">
        <v>49</v>
      </c>
      <c r="R719" s="496" t="s">
        <v>47</v>
      </c>
      <c r="S719" s="73">
        <v>0</v>
      </c>
      <c r="T719" s="67">
        <v>0</v>
      </c>
      <c r="U719" s="67">
        <v>0</v>
      </c>
      <c r="V719" s="67">
        <v>0</v>
      </c>
      <c r="W719" s="214">
        <v>0</v>
      </c>
      <c r="X719" s="73">
        <v>0</v>
      </c>
      <c r="Y719" s="67">
        <v>0</v>
      </c>
      <c r="Z719" s="214">
        <v>0</v>
      </c>
      <c r="AA719" s="73">
        <v>0</v>
      </c>
      <c r="AB719" s="214">
        <v>0</v>
      </c>
      <c r="AC719" s="214" t="s">
        <v>48</v>
      </c>
    </row>
    <row r="720" spans="1:29" s="141" customFormat="1" ht="30" customHeight="1" x14ac:dyDescent="0.25">
      <c r="A720" s="69" t="s">
        <v>56</v>
      </c>
      <c r="B720" s="69" t="s">
        <v>57</v>
      </c>
      <c r="C720" s="69" t="s">
        <v>1099</v>
      </c>
      <c r="D720" s="67" t="s">
        <v>1247</v>
      </c>
      <c r="E720" s="67" t="s">
        <v>1248</v>
      </c>
      <c r="F720" s="67" t="s">
        <v>1275</v>
      </c>
      <c r="G720" s="67" t="s">
        <v>1231</v>
      </c>
      <c r="H720" s="220" t="s">
        <v>46</v>
      </c>
      <c r="I720" s="34">
        <v>0</v>
      </c>
      <c r="J720" s="518">
        <v>0</v>
      </c>
      <c r="K720" s="518">
        <v>0</v>
      </c>
      <c r="L720" s="518">
        <v>0</v>
      </c>
      <c r="M720" s="518" t="str">
        <v>Other</v>
      </c>
      <c r="N720" s="519" t="str">
        <v>Other</v>
      </c>
      <c r="O720" s="22">
        <v>0</v>
      </c>
      <c r="P720" s="145">
        <v>0</v>
      </c>
      <c r="Q720" s="145" t="s">
        <v>49</v>
      </c>
      <c r="R720" s="496" t="s">
        <v>47</v>
      </c>
      <c r="S720" s="73">
        <v>0</v>
      </c>
      <c r="T720" s="67">
        <v>0</v>
      </c>
      <c r="U720" s="67">
        <v>0</v>
      </c>
      <c r="V720" s="67">
        <v>0</v>
      </c>
      <c r="W720" s="214">
        <v>0</v>
      </c>
      <c r="X720" s="73">
        <v>0</v>
      </c>
      <c r="Y720" s="67">
        <v>0</v>
      </c>
      <c r="Z720" s="214">
        <v>0</v>
      </c>
      <c r="AA720" s="73">
        <v>0</v>
      </c>
      <c r="AB720" s="214">
        <v>0</v>
      </c>
      <c r="AC720" s="214" t="s">
        <v>48</v>
      </c>
    </row>
    <row r="721" spans="1:29" s="141" customFormat="1" ht="30" customHeight="1" x14ac:dyDescent="0.25">
      <c r="A721" s="69" t="s">
        <v>56</v>
      </c>
      <c r="B721" s="69" t="s">
        <v>57</v>
      </c>
      <c r="C721" s="69" t="s">
        <v>1099</v>
      </c>
      <c r="D721" s="67" t="s">
        <v>1276</v>
      </c>
      <c r="E721" s="67" t="s">
        <v>1243</v>
      </c>
      <c r="F721" s="67" t="s">
        <v>1277</v>
      </c>
      <c r="G721" s="67" t="s">
        <v>1163</v>
      </c>
      <c r="H721" s="220" t="s">
        <v>46</v>
      </c>
      <c r="I721" s="34">
        <v>0</v>
      </c>
      <c r="J721" s="518">
        <v>0</v>
      </c>
      <c r="K721" s="518">
        <v>0</v>
      </c>
      <c r="L721" s="518">
        <v>0</v>
      </c>
      <c r="M721" s="518" t="str">
        <v>Other</v>
      </c>
      <c r="N721" s="519" t="str">
        <v>Other</v>
      </c>
      <c r="O721" s="22">
        <v>0</v>
      </c>
      <c r="P721" s="145">
        <v>0</v>
      </c>
      <c r="Q721" s="145" t="s">
        <v>49</v>
      </c>
      <c r="R721" s="496" t="s">
        <v>47</v>
      </c>
      <c r="S721" s="73">
        <v>0</v>
      </c>
      <c r="T721" s="67">
        <v>0</v>
      </c>
      <c r="U721" s="67">
        <v>0</v>
      </c>
      <c r="V721" s="67">
        <v>0</v>
      </c>
      <c r="W721" s="214">
        <v>0</v>
      </c>
      <c r="X721" s="73">
        <v>0</v>
      </c>
      <c r="Y721" s="67">
        <v>0</v>
      </c>
      <c r="Z721" s="214">
        <v>0</v>
      </c>
      <c r="AA721" s="73">
        <v>0</v>
      </c>
      <c r="AB721" s="214">
        <v>0</v>
      </c>
      <c r="AC721" s="214" t="s">
        <v>48</v>
      </c>
    </row>
    <row r="722" spans="1:29" s="141" customFormat="1" ht="30" customHeight="1" x14ac:dyDescent="0.25">
      <c r="A722" s="69" t="s">
        <v>56</v>
      </c>
      <c r="B722" s="69" t="s">
        <v>57</v>
      </c>
      <c r="C722" s="69" t="s">
        <v>1099</v>
      </c>
      <c r="D722" s="67" t="s">
        <v>1262</v>
      </c>
      <c r="E722" s="67" t="s">
        <v>1263</v>
      </c>
      <c r="F722" s="67" t="s">
        <v>1278</v>
      </c>
      <c r="G722" s="67" t="s">
        <v>1279</v>
      </c>
      <c r="H722" s="220" t="s">
        <v>46</v>
      </c>
      <c r="I722" s="34">
        <v>0</v>
      </c>
      <c r="J722" s="518">
        <v>0</v>
      </c>
      <c r="K722" s="518">
        <v>0</v>
      </c>
      <c r="L722" s="518">
        <v>0</v>
      </c>
      <c r="M722" s="518" t="str">
        <v>Other</v>
      </c>
      <c r="N722" s="519" t="str">
        <v>Other</v>
      </c>
      <c r="O722" s="22">
        <v>0</v>
      </c>
      <c r="P722" s="145">
        <v>0</v>
      </c>
      <c r="Q722" s="145" t="s">
        <v>49</v>
      </c>
      <c r="R722" s="496" t="s">
        <v>47</v>
      </c>
      <c r="S722" s="73">
        <v>0</v>
      </c>
      <c r="T722" s="67">
        <v>0</v>
      </c>
      <c r="U722" s="67">
        <v>0</v>
      </c>
      <c r="V722" s="67">
        <v>0</v>
      </c>
      <c r="W722" s="214">
        <v>0</v>
      </c>
      <c r="X722" s="73">
        <v>0</v>
      </c>
      <c r="Y722" s="67">
        <v>0</v>
      </c>
      <c r="Z722" s="214">
        <v>0</v>
      </c>
      <c r="AA722" s="73">
        <v>0</v>
      </c>
      <c r="AB722" s="214">
        <v>0</v>
      </c>
      <c r="AC722" s="214" t="s">
        <v>48</v>
      </c>
    </row>
    <row r="723" spans="1:29" s="141" customFormat="1" ht="30" customHeight="1" x14ac:dyDescent="0.25">
      <c r="A723" s="69" t="s">
        <v>56</v>
      </c>
      <c r="B723" s="69" t="s">
        <v>57</v>
      </c>
      <c r="C723" s="69" t="s">
        <v>1099</v>
      </c>
      <c r="D723" s="67" t="s">
        <v>1280</v>
      </c>
      <c r="E723" s="67" t="s">
        <v>1191</v>
      </c>
      <c r="F723" s="67" t="s">
        <v>1281</v>
      </c>
      <c r="G723" s="67" t="s">
        <v>1282</v>
      </c>
      <c r="H723" s="220" t="s">
        <v>46</v>
      </c>
      <c r="I723" s="34">
        <v>0</v>
      </c>
      <c r="J723" s="518">
        <v>0</v>
      </c>
      <c r="K723" s="518">
        <v>0</v>
      </c>
      <c r="L723" s="518">
        <v>0</v>
      </c>
      <c r="M723" s="518" t="str">
        <v>Other</v>
      </c>
      <c r="N723" s="519" t="str">
        <v>Other</v>
      </c>
      <c r="O723" s="22">
        <v>0</v>
      </c>
      <c r="P723" s="145">
        <v>0</v>
      </c>
      <c r="Q723" s="145" t="s">
        <v>49</v>
      </c>
      <c r="R723" s="496" t="s">
        <v>47</v>
      </c>
      <c r="S723" s="73">
        <v>0</v>
      </c>
      <c r="T723" s="67">
        <v>0</v>
      </c>
      <c r="U723" s="67">
        <v>0</v>
      </c>
      <c r="V723" s="67">
        <v>0</v>
      </c>
      <c r="W723" s="214">
        <v>0</v>
      </c>
      <c r="X723" s="73">
        <v>0</v>
      </c>
      <c r="Y723" s="67">
        <v>0</v>
      </c>
      <c r="Z723" s="214">
        <v>0</v>
      </c>
      <c r="AA723" s="73">
        <v>0</v>
      </c>
      <c r="AB723" s="214">
        <v>0</v>
      </c>
      <c r="AC723" s="214" t="s">
        <v>48</v>
      </c>
    </row>
    <row r="724" spans="1:29" s="141" customFormat="1" ht="30" customHeight="1" x14ac:dyDescent="0.25">
      <c r="A724" s="69" t="s">
        <v>56</v>
      </c>
      <c r="B724" s="69" t="s">
        <v>57</v>
      </c>
      <c r="C724" s="69" t="s">
        <v>1099</v>
      </c>
      <c r="D724" s="67" t="s">
        <v>1253</v>
      </c>
      <c r="E724" s="67" t="s">
        <v>1101</v>
      </c>
      <c r="F724" s="67" t="s">
        <v>1283</v>
      </c>
      <c r="G724" s="67" t="s">
        <v>1284</v>
      </c>
      <c r="H724" s="220" t="s">
        <v>46</v>
      </c>
      <c r="I724" s="34">
        <v>0</v>
      </c>
      <c r="J724" s="518">
        <v>0</v>
      </c>
      <c r="K724" s="518">
        <v>0</v>
      </c>
      <c r="L724" s="518">
        <v>0</v>
      </c>
      <c r="M724" s="518" t="str">
        <v>Other</v>
      </c>
      <c r="N724" s="519" t="str">
        <v>Other</v>
      </c>
      <c r="O724" s="22" t="s">
        <v>48</v>
      </c>
      <c r="P724" s="145" t="s">
        <v>48</v>
      </c>
      <c r="Q724" s="145" t="s">
        <v>49</v>
      </c>
      <c r="R724" s="496" t="s">
        <v>47</v>
      </c>
      <c r="S724" s="73">
        <v>0</v>
      </c>
      <c r="T724" s="67">
        <v>0</v>
      </c>
      <c r="U724" s="67">
        <v>0</v>
      </c>
      <c r="V724" s="67">
        <v>0</v>
      </c>
      <c r="W724" s="214">
        <v>0</v>
      </c>
      <c r="X724" s="73">
        <v>0</v>
      </c>
      <c r="Y724" s="67">
        <v>0</v>
      </c>
      <c r="Z724" s="214">
        <v>0</v>
      </c>
      <c r="AA724" s="73">
        <v>0</v>
      </c>
      <c r="AB724" s="214">
        <v>0</v>
      </c>
      <c r="AC724" s="214" t="s">
        <v>48</v>
      </c>
    </row>
    <row r="725" spans="1:29" s="141" customFormat="1" ht="30" customHeight="1" x14ac:dyDescent="0.25">
      <c r="A725" s="69" t="s">
        <v>56</v>
      </c>
      <c r="B725" s="69" t="s">
        <v>57</v>
      </c>
      <c r="C725" s="69" t="s">
        <v>1099</v>
      </c>
      <c r="D725" s="67" t="s">
        <v>1285</v>
      </c>
      <c r="E725" s="67" t="s">
        <v>1286</v>
      </c>
      <c r="F725" s="67" t="s">
        <v>1287</v>
      </c>
      <c r="G725" s="67" t="s">
        <v>1286</v>
      </c>
      <c r="H725" s="220" t="s">
        <v>46</v>
      </c>
      <c r="I725" s="34">
        <v>0</v>
      </c>
      <c r="J725" s="518">
        <v>0</v>
      </c>
      <c r="K725" s="518">
        <v>0</v>
      </c>
      <c r="L725" s="518">
        <v>0</v>
      </c>
      <c r="M725" s="518" t="str">
        <v>Other</v>
      </c>
      <c r="N725" s="519" t="str">
        <v>Other</v>
      </c>
      <c r="O725" s="22">
        <v>0</v>
      </c>
      <c r="P725" s="145">
        <v>0</v>
      </c>
      <c r="Q725" s="145" t="s">
        <v>49</v>
      </c>
      <c r="R725" s="496" t="s">
        <v>47</v>
      </c>
      <c r="S725" s="73">
        <v>0</v>
      </c>
      <c r="T725" s="67">
        <v>0</v>
      </c>
      <c r="U725" s="67">
        <v>0</v>
      </c>
      <c r="V725" s="67">
        <v>0</v>
      </c>
      <c r="W725" s="214">
        <v>0</v>
      </c>
      <c r="X725" s="73">
        <v>0</v>
      </c>
      <c r="Y725" s="67">
        <v>0</v>
      </c>
      <c r="Z725" s="214">
        <v>0</v>
      </c>
      <c r="AA725" s="73">
        <v>0</v>
      </c>
      <c r="AB725" s="214">
        <v>0</v>
      </c>
      <c r="AC725" s="214" t="s">
        <v>48</v>
      </c>
    </row>
    <row r="726" spans="1:29" s="141" customFormat="1" ht="30" customHeight="1" x14ac:dyDescent="0.25">
      <c r="A726" s="69" t="s">
        <v>56</v>
      </c>
      <c r="B726" s="69" t="s">
        <v>57</v>
      </c>
      <c r="C726" s="69" t="s">
        <v>1099</v>
      </c>
      <c r="D726" s="67" t="s">
        <v>1285</v>
      </c>
      <c r="E726" s="67" t="s">
        <v>1286</v>
      </c>
      <c r="F726" s="67" t="s">
        <v>1288</v>
      </c>
      <c r="G726" s="67" t="s">
        <v>1286</v>
      </c>
      <c r="H726" s="220" t="s">
        <v>46</v>
      </c>
      <c r="I726" s="34">
        <v>0</v>
      </c>
      <c r="J726" s="518">
        <v>0</v>
      </c>
      <c r="K726" s="518">
        <v>0</v>
      </c>
      <c r="L726" s="518">
        <v>0</v>
      </c>
      <c r="M726" s="518" t="str">
        <v>Other</v>
      </c>
      <c r="N726" s="519" t="str">
        <v>Other</v>
      </c>
      <c r="O726" s="22">
        <v>0</v>
      </c>
      <c r="P726" s="145">
        <v>0</v>
      </c>
      <c r="Q726" s="145" t="s">
        <v>49</v>
      </c>
      <c r="R726" s="496" t="s">
        <v>47</v>
      </c>
      <c r="S726" s="73">
        <v>0</v>
      </c>
      <c r="T726" s="67">
        <v>0</v>
      </c>
      <c r="U726" s="67">
        <v>0</v>
      </c>
      <c r="V726" s="67">
        <v>0</v>
      </c>
      <c r="W726" s="214">
        <v>0</v>
      </c>
      <c r="X726" s="73">
        <v>0</v>
      </c>
      <c r="Y726" s="67">
        <v>0</v>
      </c>
      <c r="Z726" s="214">
        <v>0</v>
      </c>
      <c r="AA726" s="73">
        <v>0</v>
      </c>
      <c r="AB726" s="214">
        <v>0</v>
      </c>
      <c r="AC726" s="214" t="s">
        <v>48</v>
      </c>
    </row>
    <row r="727" spans="1:29" s="141" customFormat="1" ht="30" customHeight="1" x14ac:dyDescent="0.25">
      <c r="A727" s="69" t="s">
        <v>56</v>
      </c>
      <c r="B727" s="69" t="s">
        <v>57</v>
      </c>
      <c r="C727" s="69" t="s">
        <v>1099</v>
      </c>
      <c r="D727" s="67" t="s">
        <v>1285</v>
      </c>
      <c r="E727" s="67" t="s">
        <v>1286</v>
      </c>
      <c r="F727" s="67" t="s">
        <v>1289</v>
      </c>
      <c r="G727" s="67" t="s">
        <v>1286</v>
      </c>
      <c r="H727" s="220" t="s">
        <v>46</v>
      </c>
      <c r="I727" s="34">
        <v>0</v>
      </c>
      <c r="J727" s="518">
        <v>0</v>
      </c>
      <c r="K727" s="518">
        <v>0</v>
      </c>
      <c r="L727" s="518">
        <v>0</v>
      </c>
      <c r="M727" s="518" t="str">
        <v>Other</v>
      </c>
      <c r="N727" s="519" t="str">
        <v>Other</v>
      </c>
      <c r="O727" s="22">
        <v>0</v>
      </c>
      <c r="P727" s="145">
        <v>0</v>
      </c>
      <c r="Q727" s="145" t="s">
        <v>49</v>
      </c>
      <c r="R727" s="496" t="s">
        <v>47</v>
      </c>
      <c r="S727" s="73">
        <v>0</v>
      </c>
      <c r="T727" s="67">
        <v>0</v>
      </c>
      <c r="U727" s="67">
        <v>0</v>
      </c>
      <c r="V727" s="67">
        <v>0</v>
      </c>
      <c r="W727" s="214">
        <v>0</v>
      </c>
      <c r="X727" s="73">
        <v>0</v>
      </c>
      <c r="Y727" s="67">
        <v>0</v>
      </c>
      <c r="Z727" s="214">
        <v>0</v>
      </c>
      <c r="AA727" s="73">
        <v>0</v>
      </c>
      <c r="AB727" s="214">
        <v>0</v>
      </c>
      <c r="AC727" s="214" t="s">
        <v>48</v>
      </c>
    </row>
    <row r="728" spans="1:29" s="141" customFormat="1" ht="30" customHeight="1" x14ac:dyDescent="0.25">
      <c r="A728" s="69" t="s">
        <v>56</v>
      </c>
      <c r="B728" s="69" t="s">
        <v>57</v>
      </c>
      <c r="C728" s="69" t="s">
        <v>1099</v>
      </c>
      <c r="D728" s="67" t="s">
        <v>1285</v>
      </c>
      <c r="E728" s="67" t="s">
        <v>1286</v>
      </c>
      <c r="F728" s="67" t="s">
        <v>1290</v>
      </c>
      <c r="G728" s="67" t="s">
        <v>1286</v>
      </c>
      <c r="H728" s="220" t="s">
        <v>46</v>
      </c>
      <c r="I728" s="34">
        <v>0</v>
      </c>
      <c r="J728" s="518">
        <v>0</v>
      </c>
      <c r="K728" s="518">
        <v>0</v>
      </c>
      <c r="L728" s="518">
        <v>0</v>
      </c>
      <c r="M728" s="518" t="str">
        <v>Other</v>
      </c>
      <c r="N728" s="519" t="str">
        <v>Other</v>
      </c>
      <c r="O728" s="22">
        <v>0</v>
      </c>
      <c r="P728" s="145">
        <v>0</v>
      </c>
      <c r="Q728" s="145" t="s">
        <v>49</v>
      </c>
      <c r="R728" s="496" t="s">
        <v>47</v>
      </c>
      <c r="S728" s="73">
        <v>0</v>
      </c>
      <c r="T728" s="67">
        <v>0</v>
      </c>
      <c r="U728" s="67">
        <v>0</v>
      </c>
      <c r="V728" s="67">
        <v>0</v>
      </c>
      <c r="W728" s="214">
        <v>0</v>
      </c>
      <c r="X728" s="73">
        <v>0</v>
      </c>
      <c r="Y728" s="67">
        <v>0</v>
      </c>
      <c r="Z728" s="214">
        <v>0</v>
      </c>
      <c r="AA728" s="73">
        <v>0</v>
      </c>
      <c r="AB728" s="214">
        <v>0</v>
      </c>
      <c r="AC728" s="214" t="s">
        <v>48</v>
      </c>
    </row>
    <row r="729" spans="1:29" s="141" customFormat="1" ht="30" customHeight="1" x14ac:dyDescent="0.25">
      <c r="A729" s="69" t="s">
        <v>56</v>
      </c>
      <c r="B729" s="69" t="s">
        <v>57</v>
      </c>
      <c r="C729" s="69" t="s">
        <v>1099</v>
      </c>
      <c r="D729" s="67" t="s">
        <v>1291</v>
      </c>
      <c r="E729" s="67" t="s">
        <v>1142</v>
      </c>
      <c r="F729" s="67" t="s">
        <v>1292</v>
      </c>
      <c r="G729" s="67" t="s">
        <v>1142</v>
      </c>
      <c r="H729" s="220" t="s">
        <v>46</v>
      </c>
      <c r="I729" s="34">
        <v>0</v>
      </c>
      <c r="J729" s="518">
        <v>0</v>
      </c>
      <c r="K729" s="518">
        <v>0</v>
      </c>
      <c r="L729" s="518">
        <v>0</v>
      </c>
      <c r="M729" s="518" t="str">
        <v>Other</v>
      </c>
      <c r="N729" s="519" t="str">
        <v>Other</v>
      </c>
      <c r="O729" s="22">
        <v>0</v>
      </c>
      <c r="P729" s="145">
        <v>0</v>
      </c>
      <c r="Q729" s="145" t="s">
        <v>49</v>
      </c>
      <c r="R729" s="496" t="s">
        <v>47</v>
      </c>
      <c r="S729" s="73">
        <v>0</v>
      </c>
      <c r="T729" s="67">
        <v>0</v>
      </c>
      <c r="U729" s="67">
        <v>0</v>
      </c>
      <c r="V729" s="67">
        <v>0</v>
      </c>
      <c r="W729" s="214">
        <v>0</v>
      </c>
      <c r="X729" s="73">
        <v>0</v>
      </c>
      <c r="Y729" s="67">
        <v>0</v>
      </c>
      <c r="Z729" s="214">
        <v>0</v>
      </c>
      <c r="AA729" s="73">
        <v>0</v>
      </c>
      <c r="AB729" s="214">
        <v>0</v>
      </c>
      <c r="AC729" s="214" t="s">
        <v>48</v>
      </c>
    </row>
    <row r="730" spans="1:29" s="141" customFormat="1" ht="30" customHeight="1" x14ac:dyDescent="0.25">
      <c r="A730" s="69" t="s">
        <v>56</v>
      </c>
      <c r="B730" s="69" t="s">
        <v>57</v>
      </c>
      <c r="C730" s="69" t="s">
        <v>1099</v>
      </c>
      <c r="D730" s="67" t="s">
        <v>1291</v>
      </c>
      <c r="E730" s="67" t="s">
        <v>1142</v>
      </c>
      <c r="F730" s="67" t="s">
        <v>1293</v>
      </c>
      <c r="G730" s="67" t="s">
        <v>1142</v>
      </c>
      <c r="H730" s="220" t="s">
        <v>46</v>
      </c>
      <c r="I730" s="34">
        <v>0</v>
      </c>
      <c r="J730" s="518">
        <v>0</v>
      </c>
      <c r="K730" s="518">
        <v>0</v>
      </c>
      <c r="L730" s="518">
        <v>0</v>
      </c>
      <c r="M730" s="518" t="str">
        <v>Other</v>
      </c>
      <c r="N730" s="519" t="str">
        <v>Other</v>
      </c>
      <c r="O730" s="22">
        <v>0</v>
      </c>
      <c r="P730" s="145">
        <v>0</v>
      </c>
      <c r="Q730" s="145" t="s">
        <v>49</v>
      </c>
      <c r="R730" s="496" t="s">
        <v>47</v>
      </c>
      <c r="S730" s="73">
        <v>0</v>
      </c>
      <c r="T730" s="67">
        <v>0</v>
      </c>
      <c r="U730" s="67">
        <v>0</v>
      </c>
      <c r="V730" s="67">
        <v>0</v>
      </c>
      <c r="W730" s="214">
        <v>0</v>
      </c>
      <c r="X730" s="73">
        <v>0</v>
      </c>
      <c r="Y730" s="67">
        <v>0</v>
      </c>
      <c r="Z730" s="214">
        <v>0</v>
      </c>
      <c r="AA730" s="73">
        <v>0</v>
      </c>
      <c r="AB730" s="214">
        <v>0</v>
      </c>
      <c r="AC730" s="214" t="s">
        <v>48</v>
      </c>
    </row>
    <row r="731" spans="1:29" s="141" customFormat="1" ht="30" customHeight="1" x14ac:dyDescent="0.25">
      <c r="A731" s="69" t="s">
        <v>56</v>
      </c>
      <c r="B731" s="69" t="s">
        <v>57</v>
      </c>
      <c r="C731" s="69" t="s">
        <v>1099</v>
      </c>
      <c r="D731" s="67" t="s">
        <v>1291</v>
      </c>
      <c r="E731" s="67" t="s">
        <v>1142</v>
      </c>
      <c r="F731" s="67" t="s">
        <v>1294</v>
      </c>
      <c r="G731" s="67" t="s">
        <v>1142</v>
      </c>
      <c r="H731" s="220" t="s">
        <v>46</v>
      </c>
      <c r="I731" s="34">
        <v>0</v>
      </c>
      <c r="J731" s="518">
        <v>0</v>
      </c>
      <c r="K731" s="518">
        <v>0</v>
      </c>
      <c r="L731" s="518">
        <v>0</v>
      </c>
      <c r="M731" s="518" t="str">
        <v>Other</v>
      </c>
      <c r="N731" s="519" t="str">
        <v>Other</v>
      </c>
      <c r="O731" s="22">
        <v>0</v>
      </c>
      <c r="P731" s="145">
        <v>0</v>
      </c>
      <c r="Q731" s="145" t="s">
        <v>49</v>
      </c>
      <c r="R731" s="496" t="s">
        <v>47</v>
      </c>
      <c r="S731" s="73">
        <v>0</v>
      </c>
      <c r="T731" s="67">
        <v>0</v>
      </c>
      <c r="U731" s="67">
        <v>0</v>
      </c>
      <c r="V731" s="67">
        <v>0</v>
      </c>
      <c r="W731" s="214">
        <v>0</v>
      </c>
      <c r="X731" s="73">
        <v>0</v>
      </c>
      <c r="Y731" s="67">
        <v>0</v>
      </c>
      <c r="Z731" s="214">
        <v>0</v>
      </c>
      <c r="AA731" s="73">
        <v>0</v>
      </c>
      <c r="AB731" s="214">
        <v>0</v>
      </c>
      <c r="AC731" s="214" t="s">
        <v>48</v>
      </c>
    </row>
    <row r="732" spans="1:29" s="141" customFormat="1" ht="30" customHeight="1" x14ac:dyDescent="0.25">
      <c r="A732" s="69" t="s">
        <v>56</v>
      </c>
      <c r="B732" s="69" t="s">
        <v>57</v>
      </c>
      <c r="C732" s="69" t="s">
        <v>1099</v>
      </c>
      <c r="D732" s="67" t="s">
        <v>1253</v>
      </c>
      <c r="E732" s="67" t="s">
        <v>1101</v>
      </c>
      <c r="F732" s="67" t="s">
        <v>1295</v>
      </c>
      <c r="G732" s="67" t="s">
        <v>1296</v>
      </c>
      <c r="H732" s="220" t="s">
        <v>46</v>
      </c>
      <c r="I732" s="34">
        <v>0</v>
      </c>
      <c r="J732" s="518">
        <v>0</v>
      </c>
      <c r="K732" s="518">
        <v>0</v>
      </c>
      <c r="L732" s="518">
        <v>0</v>
      </c>
      <c r="M732" s="518" t="str">
        <v>Other</v>
      </c>
      <c r="N732" s="519" t="str">
        <v>Other</v>
      </c>
      <c r="O732" s="22" t="s">
        <v>48</v>
      </c>
      <c r="P732" s="145" t="s">
        <v>48</v>
      </c>
      <c r="Q732" s="145" t="s">
        <v>49</v>
      </c>
      <c r="R732" s="496" t="s">
        <v>47</v>
      </c>
      <c r="S732" s="73">
        <v>0</v>
      </c>
      <c r="T732" s="67">
        <v>0</v>
      </c>
      <c r="U732" s="67">
        <v>0</v>
      </c>
      <c r="V732" s="67">
        <v>0</v>
      </c>
      <c r="W732" s="214">
        <v>0</v>
      </c>
      <c r="X732" s="73">
        <v>0</v>
      </c>
      <c r="Y732" s="67">
        <v>0</v>
      </c>
      <c r="Z732" s="214">
        <v>0</v>
      </c>
      <c r="AA732" s="73">
        <v>0</v>
      </c>
      <c r="AB732" s="214">
        <v>0</v>
      </c>
      <c r="AC732" s="214" t="s">
        <v>48</v>
      </c>
    </row>
    <row r="733" spans="1:29" s="141" customFormat="1" ht="30" customHeight="1" x14ac:dyDescent="0.25">
      <c r="A733" s="69" t="s">
        <v>56</v>
      </c>
      <c r="B733" s="69" t="s">
        <v>57</v>
      </c>
      <c r="C733" s="69" t="s">
        <v>1099</v>
      </c>
      <c r="D733" s="67" t="s">
        <v>1100</v>
      </c>
      <c r="E733" s="67" t="s">
        <v>1101</v>
      </c>
      <c r="F733" s="67" t="s">
        <v>1297</v>
      </c>
      <c r="G733" s="67" t="s">
        <v>1101</v>
      </c>
      <c r="H733" s="220" t="s">
        <v>46</v>
      </c>
      <c r="I733" s="34">
        <v>0</v>
      </c>
      <c r="J733" s="518">
        <v>0</v>
      </c>
      <c r="K733" s="518">
        <v>0</v>
      </c>
      <c r="L733" s="518">
        <v>0</v>
      </c>
      <c r="M733" s="518" t="str">
        <v>Other</v>
      </c>
      <c r="N733" s="519" t="str">
        <v>Other</v>
      </c>
      <c r="O733" s="22">
        <v>0</v>
      </c>
      <c r="P733" s="145">
        <v>0</v>
      </c>
      <c r="Q733" s="145" t="s">
        <v>49</v>
      </c>
      <c r="R733" s="496" t="s">
        <v>47</v>
      </c>
      <c r="S733" s="73">
        <v>0</v>
      </c>
      <c r="T733" s="67">
        <v>0</v>
      </c>
      <c r="U733" s="67">
        <v>0</v>
      </c>
      <c r="V733" s="67">
        <v>0</v>
      </c>
      <c r="W733" s="214">
        <v>0</v>
      </c>
      <c r="X733" s="73">
        <v>0</v>
      </c>
      <c r="Y733" s="67">
        <v>0</v>
      </c>
      <c r="Z733" s="214">
        <v>0</v>
      </c>
      <c r="AA733" s="73">
        <v>0</v>
      </c>
      <c r="AB733" s="214">
        <v>0</v>
      </c>
      <c r="AC733" s="214" t="s">
        <v>48</v>
      </c>
    </row>
    <row r="734" spans="1:29" s="141" customFormat="1" ht="30" customHeight="1" x14ac:dyDescent="0.25">
      <c r="A734" s="69" t="s">
        <v>56</v>
      </c>
      <c r="B734" s="69" t="s">
        <v>57</v>
      </c>
      <c r="C734" s="69" t="s">
        <v>1099</v>
      </c>
      <c r="D734" s="67" t="s">
        <v>1247</v>
      </c>
      <c r="E734" s="67" t="s">
        <v>1248</v>
      </c>
      <c r="F734" s="67" t="s">
        <v>1298</v>
      </c>
      <c r="G734" s="67" t="s">
        <v>1231</v>
      </c>
      <c r="H734" s="220" t="s">
        <v>46</v>
      </c>
      <c r="I734" s="34">
        <v>0</v>
      </c>
      <c r="J734" s="518">
        <v>0</v>
      </c>
      <c r="K734" s="518">
        <v>0</v>
      </c>
      <c r="L734" s="518">
        <v>0</v>
      </c>
      <c r="M734" s="518" t="str">
        <v>Other</v>
      </c>
      <c r="N734" s="519" t="str">
        <v>Other</v>
      </c>
      <c r="O734" s="22">
        <v>0</v>
      </c>
      <c r="P734" s="145">
        <v>0</v>
      </c>
      <c r="Q734" s="145" t="s">
        <v>49</v>
      </c>
      <c r="R734" s="496" t="s">
        <v>47</v>
      </c>
      <c r="S734" s="73">
        <v>0</v>
      </c>
      <c r="T734" s="67">
        <v>0</v>
      </c>
      <c r="U734" s="67">
        <v>0</v>
      </c>
      <c r="V734" s="67">
        <v>0</v>
      </c>
      <c r="W734" s="214">
        <v>0</v>
      </c>
      <c r="X734" s="73">
        <v>0</v>
      </c>
      <c r="Y734" s="67">
        <v>0</v>
      </c>
      <c r="Z734" s="214">
        <v>0</v>
      </c>
      <c r="AA734" s="73">
        <v>0</v>
      </c>
      <c r="AB734" s="214">
        <v>0</v>
      </c>
      <c r="AC734" s="214" t="s">
        <v>48</v>
      </c>
    </row>
    <row r="735" spans="1:29" s="141" customFormat="1" ht="30" customHeight="1" x14ac:dyDescent="0.25">
      <c r="A735" s="69" t="s">
        <v>56</v>
      </c>
      <c r="B735" s="69" t="s">
        <v>57</v>
      </c>
      <c r="C735" s="69" t="s">
        <v>1099</v>
      </c>
      <c r="D735" s="67" t="s">
        <v>1262</v>
      </c>
      <c r="E735" s="67" t="s">
        <v>1263</v>
      </c>
      <c r="F735" s="67" t="s">
        <v>1299</v>
      </c>
      <c r="G735" s="67" t="s">
        <v>1263</v>
      </c>
      <c r="H735" s="220" t="s">
        <v>46</v>
      </c>
      <c r="I735" s="34">
        <v>0</v>
      </c>
      <c r="J735" s="518">
        <v>0</v>
      </c>
      <c r="K735" s="518">
        <v>0</v>
      </c>
      <c r="L735" s="518">
        <v>0</v>
      </c>
      <c r="M735" s="518" t="str">
        <v>Other</v>
      </c>
      <c r="N735" s="519" t="str">
        <v>Other</v>
      </c>
      <c r="O735" s="22">
        <v>0</v>
      </c>
      <c r="P735" s="145">
        <v>0</v>
      </c>
      <c r="Q735" s="145" t="s">
        <v>49</v>
      </c>
      <c r="R735" s="496" t="s">
        <v>47</v>
      </c>
      <c r="S735" s="73">
        <v>0</v>
      </c>
      <c r="T735" s="67">
        <v>0</v>
      </c>
      <c r="U735" s="67">
        <v>0</v>
      </c>
      <c r="V735" s="67">
        <v>0</v>
      </c>
      <c r="W735" s="214">
        <v>0</v>
      </c>
      <c r="X735" s="73">
        <v>0</v>
      </c>
      <c r="Y735" s="67">
        <v>0</v>
      </c>
      <c r="Z735" s="214">
        <v>0</v>
      </c>
      <c r="AA735" s="73">
        <v>0</v>
      </c>
      <c r="AB735" s="214">
        <v>0</v>
      </c>
      <c r="AC735" s="214" t="s">
        <v>48</v>
      </c>
    </row>
    <row r="736" spans="1:29" s="141" customFormat="1" ht="30" customHeight="1" x14ac:dyDescent="0.25">
      <c r="A736" s="69" t="s">
        <v>56</v>
      </c>
      <c r="B736" s="69" t="s">
        <v>57</v>
      </c>
      <c r="C736" s="69" t="s">
        <v>1099</v>
      </c>
      <c r="D736" s="67" t="s">
        <v>1262</v>
      </c>
      <c r="E736" s="67" t="s">
        <v>1263</v>
      </c>
      <c r="F736" s="67" t="s">
        <v>1300</v>
      </c>
      <c r="G736" s="67" t="s">
        <v>1263</v>
      </c>
      <c r="H736" s="220" t="s">
        <v>46</v>
      </c>
      <c r="I736" s="34">
        <v>0</v>
      </c>
      <c r="J736" s="518">
        <v>0</v>
      </c>
      <c r="K736" s="518">
        <v>0</v>
      </c>
      <c r="L736" s="518">
        <v>0</v>
      </c>
      <c r="M736" s="518" t="str">
        <v>Other</v>
      </c>
      <c r="N736" s="519" t="str">
        <v>Other</v>
      </c>
      <c r="O736" s="22">
        <v>0</v>
      </c>
      <c r="P736" s="145">
        <v>0</v>
      </c>
      <c r="Q736" s="145" t="s">
        <v>49</v>
      </c>
      <c r="R736" s="496" t="s">
        <v>47</v>
      </c>
      <c r="S736" s="73">
        <v>0</v>
      </c>
      <c r="T736" s="67">
        <v>0</v>
      </c>
      <c r="U736" s="67">
        <v>0</v>
      </c>
      <c r="V736" s="67">
        <v>0</v>
      </c>
      <c r="W736" s="214">
        <v>0</v>
      </c>
      <c r="X736" s="73">
        <v>0</v>
      </c>
      <c r="Y736" s="67">
        <v>0</v>
      </c>
      <c r="Z736" s="214">
        <v>0</v>
      </c>
      <c r="AA736" s="73">
        <v>0</v>
      </c>
      <c r="AB736" s="214">
        <v>0</v>
      </c>
      <c r="AC736" s="214" t="s">
        <v>48</v>
      </c>
    </row>
    <row r="737" spans="1:29" s="141" customFormat="1" ht="30" customHeight="1" x14ac:dyDescent="0.25">
      <c r="A737" s="69" t="s">
        <v>56</v>
      </c>
      <c r="B737" s="69" t="s">
        <v>57</v>
      </c>
      <c r="C737" s="69" t="s">
        <v>1099</v>
      </c>
      <c r="D737" s="67" t="s">
        <v>1262</v>
      </c>
      <c r="E737" s="67" t="s">
        <v>1263</v>
      </c>
      <c r="F737" s="67" t="s">
        <v>1301</v>
      </c>
      <c r="G737" s="67" t="s">
        <v>1263</v>
      </c>
      <c r="H737" s="220" t="s">
        <v>46</v>
      </c>
      <c r="I737" s="34">
        <v>0</v>
      </c>
      <c r="J737" s="518">
        <v>0</v>
      </c>
      <c r="K737" s="518">
        <v>0</v>
      </c>
      <c r="L737" s="518">
        <v>0</v>
      </c>
      <c r="M737" s="518" t="str">
        <v>Other</v>
      </c>
      <c r="N737" s="519" t="str">
        <v>Other</v>
      </c>
      <c r="O737" s="22">
        <v>0</v>
      </c>
      <c r="P737" s="145">
        <v>0</v>
      </c>
      <c r="Q737" s="145" t="s">
        <v>49</v>
      </c>
      <c r="R737" s="496" t="s">
        <v>47</v>
      </c>
      <c r="S737" s="73">
        <v>0</v>
      </c>
      <c r="T737" s="67">
        <v>0</v>
      </c>
      <c r="U737" s="67">
        <v>0</v>
      </c>
      <c r="V737" s="67">
        <v>0</v>
      </c>
      <c r="W737" s="214">
        <v>0</v>
      </c>
      <c r="X737" s="73">
        <v>0</v>
      </c>
      <c r="Y737" s="67">
        <v>0</v>
      </c>
      <c r="Z737" s="214">
        <v>0</v>
      </c>
      <c r="AA737" s="73">
        <v>0</v>
      </c>
      <c r="AB737" s="214">
        <v>0</v>
      </c>
      <c r="AC737" s="214" t="s">
        <v>48</v>
      </c>
    </row>
    <row r="738" spans="1:29" s="141" customFormat="1" ht="30" customHeight="1" x14ac:dyDescent="0.25">
      <c r="A738" s="69" t="s">
        <v>56</v>
      </c>
      <c r="B738" s="69" t="s">
        <v>57</v>
      </c>
      <c r="C738" s="69" t="s">
        <v>1099</v>
      </c>
      <c r="D738" s="67" t="s">
        <v>1262</v>
      </c>
      <c r="E738" s="67" t="s">
        <v>1263</v>
      </c>
      <c r="F738" s="67" t="s">
        <v>1302</v>
      </c>
      <c r="G738" s="67" t="s">
        <v>1263</v>
      </c>
      <c r="H738" s="220" t="s">
        <v>46</v>
      </c>
      <c r="I738" s="34">
        <v>0</v>
      </c>
      <c r="J738" s="518">
        <v>0</v>
      </c>
      <c r="K738" s="518">
        <v>0</v>
      </c>
      <c r="L738" s="518">
        <v>0</v>
      </c>
      <c r="M738" s="518" t="str">
        <v>Other</v>
      </c>
      <c r="N738" s="519" t="str">
        <v>Other</v>
      </c>
      <c r="O738" s="22">
        <v>0</v>
      </c>
      <c r="P738" s="145">
        <v>0</v>
      </c>
      <c r="Q738" s="145" t="s">
        <v>49</v>
      </c>
      <c r="R738" s="496" t="s">
        <v>47</v>
      </c>
      <c r="S738" s="73">
        <v>0</v>
      </c>
      <c r="T738" s="67">
        <v>0</v>
      </c>
      <c r="U738" s="67">
        <v>0</v>
      </c>
      <c r="V738" s="67">
        <v>0</v>
      </c>
      <c r="W738" s="214">
        <v>0</v>
      </c>
      <c r="X738" s="73">
        <v>0</v>
      </c>
      <c r="Y738" s="67">
        <v>0</v>
      </c>
      <c r="Z738" s="214">
        <v>0</v>
      </c>
      <c r="AA738" s="73">
        <v>0</v>
      </c>
      <c r="AB738" s="214">
        <v>0</v>
      </c>
      <c r="AC738" s="214" t="s">
        <v>48</v>
      </c>
    </row>
    <row r="739" spans="1:29" s="141" customFormat="1" ht="30" customHeight="1" x14ac:dyDescent="0.25">
      <c r="A739" s="69" t="s">
        <v>56</v>
      </c>
      <c r="B739" s="69" t="s">
        <v>57</v>
      </c>
      <c r="C739" s="69" t="s">
        <v>1099</v>
      </c>
      <c r="D739" s="67" t="s">
        <v>1262</v>
      </c>
      <c r="E739" s="67" t="s">
        <v>1263</v>
      </c>
      <c r="F739" s="67" t="s">
        <v>1303</v>
      </c>
      <c r="G739" s="67" t="s">
        <v>1263</v>
      </c>
      <c r="H739" s="220" t="s">
        <v>46</v>
      </c>
      <c r="I739" s="34">
        <v>0</v>
      </c>
      <c r="J739" s="518">
        <v>0</v>
      </c>
      <c r="K739" s="518">
        <v>0</v>
      </c>
      <c r="L739" s="518">
        <v>0</v>
      </c>
      <c r="M739" s="518" t="str">
        <v>Other</v>
      </c>
      <c r="N739" s="519" t="str">
        <v>Other</v>
      </c>
      <c r="O739" s="22">
        <v>0</v>
      </c>
      <c r="P739" s="145">
        <v>0</v>
      </c>
      <c r="Q739" s="145" t="s">
        <v>49</v>
      </c>
      <c r="R739" s="496" t="s">
        <v>47</v>
      </c>
      <c r="S739" s="73">
        <v>0</v>
      </c>
      <c r="T739" s="67">
        <v>0</v>
      </c>
      <c r="U739" s="67">
        <v>0</v>
      </c>
      <c r="V739" s="67">
        <v>0</v>
      </c>
      <c r="W739" s="214">
        <v>0</v>
      </c>
      <c r="X739" s="73">
        <v>0</v>
      </c>
      <c r="Y739" s="67">
        <v>0</v>
      </c>
      <c r="Z739" s="214">
        <v>0</v>
      </c>
      <c r="AA739" s="73">
        <v>0</v>
      </c>
      <c r="AB739" s="214">
        <v>0</v>
      </c>
      <c r="AC739" s="214" t="s">
        <v>48</v>
      </c>
    </row>
    <row r="740" spans="1:29" s="141" customFormat="1" ht="30" customHeight="1" x14ac:dyDescent="0.25">
      <c r="A740" s="69" t="s">
        <v>56</v>
      </c>
      <c r="B740" s="69" t="s">
        <v>57</v>
      </c>
      <c r="C740" s="69" t="s">
        <v>1099</v>
      </c>
      <c r="D740" s="67" t="s">
        <v>1262</v>
      </c>
      <c r="E740" s="67" t="s">
        <v>1263</v>
      </c>
      <c r="F740" s="67" t="s">
        <v>1304</v>
      </c>
      <c r="G740" s="67" t="s">
        <v>1263</v>
      </c>
      <c r="H740" s="220" t="s">
        <v>46</v>
      </c>
      <c r="I740" s="34">
        <v>0</v>
      </c>
      <c r="J740" s="518">
        <v>0</v>
      </c>
      <c r="K740" s="518">
        <v>0</v>
      </c>
      <c r="L740" s="518">
        <v>0</v>
      </c>
      <c r="M740" s="518" t="str">
        <v>Other</v>
      </c>
      <c r="N740" s="519" t="str">
        <v>Other</v>
      </c>
      <c r="O740" s="22">
        <v>0</v>
      </c>
      <c r="P740" s="145">
        <v>0</v>
      </c>
      <c r="Q740" s="145" t="s">
        <v>49</v>
      </c>
      <c r="R740" s="496" t="s">
        <v>47</v>
      </c>
      <c r="S740" s="73">
        <v>0</v>
      </c>
      <c r="T740" s="67">
        <v>0</v>
      </c>
      <c r="U740" s="67">
        <v>0</v>
      </c>
      <c r="V740" s="67">
        <v>0</v>
      </c>
      <c r="W740" s="214">
        <v>0</v>
      </c>
      <c r="X740" s="73">
        <v>0</v>
      </c>
      <c r="Y740" s="67">
        <v>0</v>
      </c>
      <c r="Z740" s="214">
        <v>0</v>
      </c>
      <c r="AA740" s="73">
        <v>0</v>
      </c>
      <c r="AB740" s="214">
        <v>0</v>
      </c>
      <c r="AC740" s="214" t="s">
        <v>48</v>
      </c>
    </row>
    <row r="741" spans="1:29" s="141" customFormat="1" ht="30" customHeight="1" x14ac:dyDescent="0.25">
      <c r="A741" s="69" t="s">
        <v>56</v>
      </c>
      <c r="B741" s="69" t="s">
        <v>57</v>
      </c>
      <c r="C741" s="69" t="s">
        <v>1099</v>
      </c>
      <c r="D741" s="67" t="s">
        <v>1262</v>
      </c>
      <c r="E741" s="67" t="s">
        <v>1263</v>
      </c>
      <c r="F741" s="67" t="s">
        <v>1305</v>
      </c>
      <c r="G741" s="67" t="s">
        <v>1263</v>
      </c>
      <c r="H741" s="220" t="s">
        <v>46</v>
      </c>
      <c r="I741" s="34">
        <v>0</v>
      </c>
      <c r="J741" s="518">
        <v>0</v>
      </c>
      <c r="K741" s="518">
        <v>0</v>
      </c>
      <c r="L741" s="518">
        <v>0</v>
      </c>
      <c r="M741" s="518" t="str">
        <v>Other</v>
      </c>
      <c r="N741" s="519" t="str">
        <v>Other</v>
      </c>
      <c r="O741" s="22">
        <v>0</v>
      </c>
      <c r="P741" s="145">
        <v>0</v>
      </c>
      <c r="Q741" s="145" t="s">
        <v>49</v>
      </c>
      <c r="R741" s="496" t="s">
        <v>47</v>
      </c>
      <c r="S741" s="73">
        <v>0</v>
      </c>
      <c r="T741" s="67">
        <v>0</v>
      </c>
      <c r="U741" s="67">
        <v>0</v>
      </c>
      <c r="V741" s="67">
        <v>0</v>
      </c>
      <c r="W741" s="214">
        <v>0</v>
      </c>
      <c r="X741" s="73">
        <v>0</v>
      </c>
      <c r="Y741" s="67">
        <v>0</v>
      </c>
      <c r="Z741" s="214">
        <v>0</v>
      </c>
      <c r="AA741" s="73">
        <v>0</v>
      </c>
      <c r="AB741" s="214">
        <v>0</v>
      </c>
      <c r="AC741" s="214" t="s">
        <v>48</v>
      </c>
    </row>
    <row r="742" spans="1:29" s="141" customFormat="1" ht="30" customHeight="1" x14ac:dyDescent="0.25">
      <c r="A742" s="69" t="s">
        <v>56</v>
      </c>
      <c r="B742" s="69" t="s">
        <v>57</v>
      </c>
      <c r="C742" s="69" t="s">
        <v>1099</v>
      </c>
      <c r="D742" s="67" t="s">
        <v>1262</v>
      </c>
      <c r="E742" s="67" t="s">
        <v>1263</v>
      </c>
      <c r="F742" s="67" t="s">
        <v>1306</v>
      </c>
      <c r="G742" s="67" t="s">
        <v>1263</v>
      </c>
      <c r="H742" s="220" t="s">
        <v>46</v>
      </c>
      <c r="I742" s="34">
        <v>0</v>
      </c>
      <c r="J742" s="518">
        <v>0</v>
      </c>
      <c r="K742" s="518">
        <v>0</v>
      </c>
      <c r="L742" s="518">
        <v>0</v>
      </c>
      <c r="M742" s="518" t="str">
        <v>Other</v>
      </c>
      <c r="N742" s="519" t="str">
        <v>Other</v>
      </c>
      <c r="O742" s="22">
        <v>0</v>
      </c>
      <c r="P742" s="145">
        <v>0</v>
      </c>
      <c r="Q742" s="145" t="s">
        <v>49</v>
      </c>
      <c r="R742" s="496" t="s">
        <v>47</v>
      </c>
      <c r="S742" s="73">
        <v>0</v>
      </c>
      <c r="T742" s="67">
        <v>0</v>
      </c>
      <c r="U742" s="67">
        <v>0</v>
      </c>
      <c r="V742" s="67">
        <v>0</v>
      </c>
      <c r="W742" s="214">
        <v>0</v>
      </c>
      <c r="X742" s="73">
        <v>0</v>
      </c>
      <c r="Y742" s="67">
        <v>0</v>
      </c>
      <c r="Z742" s="214">
        <v>0</v>
      </c>
      <c r="AA742" s="73">
        <v>0</v>
      </c>
      <c r="AB742" s="214">
        <v>0</v>
      </c>
      <c r="AC742" s="214" t="s">
        <v>48</v>
      </c>
    </row>
    <row r="743" spans="1:29" s="141" customFormat="1" ht="30" customHeight="1" x14ac:dyDescent="0.25">
      <c r="A743" s="69" t="s">
        <v>56</v>
      </c>
      <c r="B743" s="69" t="s">
        <v>57</v>
      </c>
      <c r="C743" s="69" t="s">
        <v>1099</v>
      </c>
      <c r="D743" s="67" t="s">
        <v>1262</v>
      </c>
      <c r="E743" s="67" t="s">
        <v>1263</v>
      </c>
      <c r="F743" s="67" t="s">
        <v>1307</v>
      </c>
      <c r="G743" s="67" t="s">
        <v>1263</v>
      </c>
      <c r="H743" s="220" t="s">
        <v>46</v>
      </c>
      <c r="I743" s="34">
        <v>0</v>
      </c>
      <c r="J743" s="518">
        <v>0</v>
      </c>
      <c r="K743" s="518">
        <v>0</v>
      </c>
      <c r="L743" s="518">
        <v>0</v>
      </c>
      <c r="M743" s="518" t="str">
        <v>Other</v>
      </c>
      <c r="N743" s="519" t="str">
        <v>Other</v>
      </c>
      <c r="O743" s="22">
        <v>0</v>
      </c>
      <c r="P743" s="145">
        <v>0</v>
      </c>
      <c r="Q743" s="145" t="s">
        <v>49</v>
      </c>
      <c r="R743" s="496" t="s">
        <v>47</v>
      </c>
      <c r="S743" s="73">
        <v>0</v>
      </c>
      <c r="T743" s="67">
        <v>0</v>
      </c>
      <c r="U743" s="67">
        <v>0</v>
      </c>
      <c r="V743" s="67">
        <v>0</v>
      </c>
      <c r="W743" s="214">
        <v>0</v>
      </c>
      <c r="X743" s="73">
        <v>0</v>
      </c>
      <c r="Y743" s="67">
        <v>0</v>
      </c>
      <c r="Z743" s="214">
        <v>0</v>
      </c>
      <c r="AA743" s="73">
        <v>0</v>
      </c>
      <c r="AB743" s="214">
        <v>0</v>
      </c>
      <c r="AC743" s="214" t="s">
        <v>48</v>
      </c>
    </row>
    <row r="744" spans="1:29" s="141" customFormat="1" ht="30" customHeight="1" x14ac:dyDescent="0.25">
      <c r="A744" s="69" t="s">
        <v>56</v>
      </c>
      <c r="B744" s="69" t="s">
        <v>57</v>
      </c>
      <c r="C744" s="69" t="s">
        <v>1099</v>
      </c>
      <c r="D744" s="67" t="s">
        <v>1308</v>
      </c>
      <c r="E744" s="67" t="s">
        <v>1124</v>
      </c>
      <c r="F744" s="67" t="s">
        <v>1309</v>
      </c>
      <c r="G744" s="67" t="s">
        <v>1124</v>
      </c>
      <c r="H744" s="220" t="s">
        <v>46</v>
      </c>
      <c r="I744" s="34">
        <v>0</v>
      </c>
      <c r="J744" s="518">
        <v>0</v>
      </c>
      <c r="K744" s="518">
        <v>0</v>
      </c>
      <c r="L744" s="518">
        <v>0</v>
      </c>
      <c r="M744" s="518" t="str">
        <v>Other</v>
      </c>
      <c r="N744" s="519" t="str">
        <v>Other</v>
      </c>
      <c r="O744" s="22">
        <v>0</v>
      </c>
      <c r="P744" s="145">
        <v>0</v>
      </c>
      <c r="Q744" s="145" t="s">
        <v>49</v>
      </c>
      <c r="R744" s="496" t="s">
        <v>47</v>
      </c>
      <c r="S744" s="73">
        <v>0</v>
      </c>
      <c r="T744" s="67">
        <v>0</v>
      </c>
      <c r="U744" s="67">
        <v>0</v>
      </c>
      <c r="V744" s="67">
        <v>0</v>
      </c>
      <c r="W744" s="214">
        <v>0</v>
      </c>
      <c r="X744" s="73">
        <v>0</v>
      </c>
      <c r="Y744" s="67">
        <v>0</v>
      </c>
      <c r="Z744" s="214">
        <v>0</v>
      </c>
      <c r="AA744" s="73">
        <v>0</v>
      </c>
      <c r="AB744" s="214">
        <v>0</v>
      </c>
      <c r="AC744" s="214" t="s">
        <v>48</v>
      </c>
    </row>
    <row r="745" spans="1:29" s="141" customFormat="1" ht="30" customHeight="1" x14ac:dyDescent="0.25">
      <c r="A745" s="69" t="s">
        <v>56</v>
      </c>
      <c r="B745" s="69" t="s">
        <v>57</v>
      </c>
      <c r="C745" s="69" t="s">
        <v>1099</v>
      </c>
      <c r="D745" s="67" t="s">
        <v>1308</v>
      </c>
      <c r="E745" s="67" t="s">
        <v>1124</v>
      </c>
      <c r="F745" s="67" t="s">
        <v>1310</v>
      </c>
      <c r="G745" s="67" t="s">
        <v>1124</v>
      </c>
      <c r="H745" s="220" t="s">
        <v>46</v>
      </c>
      <c r="I745" s="34">
        <v>0</v>
      </c>
      <c r="J745" s="518">
        <v>0</v>
      </c>
      <c r="K745" s="518">
        <v>0</v>
      </c>
      <c r="L745" s="518">
        <v>0</v>
      </c>
      <c r="M745" s="518" t="str">
        <v>Other</v>
      </c>
      <c r="N745" s="519" t="str">
        <v>Other</v>
      </c>
      <c r="O745" s="22">
        <v>0</v>
      </c>
      <c r="P745" s="145">
        <v>0</v>
      </c>
      <c r="Q745" s="145" t="s">
        <v>49</v>
      </c>
      <c r="R745" s="496" t="s">
        <v>47</v>
      </c>
      <c r="S745" s="73">
        <v>0</v>
      </c>
      <c r="T745" s="67">
        <v>0</v>
      </c>
      <c r="U745" s="67">
        <v>0</v>
      </c>
      <c r="V745" s="67">
        <v>0</v>
      </c>
      <c r="W745" s="214">
        <v>0</v>
      </c>
      <c r="X745" s="73">
        <v>0</v>
      </c>
      <c r="Y745" s="67">
        <v>0</v>
      </c>
      <c r="Z745" s="214">
        <v>0</v>
      </c>
      <c r="AA745" s="73">
        <v>0</v>
      </c>
      <c r="AB745" s="214">
        <v>0</v>
      </c>
      <c r="AC745" s="214" t="s">
        <v>48</v>
      </c>
    </row>
    <row r="746" spans="1:29" s="141" customFormat="1" ht="30" customHeight="1" x14ac:dyDescent="0.25">
      <c r="A746" s="69" t="s">
        <v>56</v>
      </c>
      <c r="B746" s="69" t="s">
        <v>57</v>
      </c>
      <c r="C746" s="69" t="s">
        <v>1099</v>
      </c>
      <c r="D746" s="67" t="s">
        <v>1311</v>
      </c>
      <c r="E746" s="67" t="s">
        <v>1243</v>
      </c>
      <c r="F746" s="67" t="s">
        <v>1312</v>
      </c>
      <c r="G746" s="67" t="s">
        <v>1313</v>
      </c>
      <c r="H746" s="220" t="s">
        <v>46</v>
      </c>
      <c r="I746" s="34">
        <v>0</v>
      </c>
      <c r="J746" s="518">
        <v>0</v>
      </c>
      <c r="K746" s="518">
        <v>0</v>
      </c>
      <c r="L746" s="518">
        <v>0</v>
      </c>
      <c r="M746" s="518" t="str">
        <v>Other</v>
      </c>
      <c r="N746" s="519" t="str">
        <v>Other</v>
      </c>
      <c r="O746" s="22">
        <v>0</v>
      </c>
      <c r="P746" s="145">
        <v>0</v>
      </c>
      <c r="Q746" s="145" t="s">
        <v>49</v>
      </c>
      <c r="R746" s="496" t="s">
        <v>47</v>
      </c>
      <c r="S746" s="73">
        <v>0</v>
      </c>
      <c r="T746" s="67">
        <v>0</v>
      </c>
      <c r="U746" s="67">
        <v>0</v>
      </c>
      <c r="V746" s="67">
        <v>0</v>
      </c>
      <c r="W746" s="214">
        <v>0</v>
      </c>
      <c r="X746" s="73">
        <v>0</v>
      </c>
      <c r="Y746" s="67">
        <v>0</v>
      </c>
      <c r="Z746" s="214">
        <v>0</v>
      </c>
      <c r="AA746" s="73">
        <v>0</v>
      </c>
      <c r="AB746" s="214">
        <v>0</v>
      </c>
      <c r="AC746" s="214" t="s">
        <v>48</v>
      </c>
    </row>
    <row r="747" spans="1:29" s="141" customFormat="1" ht="30" customHeight="1" x14ac:dyDescent="0.25">
      <c r="A747" s="69" t="s">
        <v>56</v>
      </c>
      <c r="B747" s="69" t="s">
        <v>57</v>
      </c>
      <c r="C747" s="69" t="s">
        <v>1099</v>
      </c>
      <c r="D747" s="67" t="s">
        <v>1311</v>
      </c>
      <c r="E747" s="67" t="s">
        <v>1243</v>
      </c>
      <c r="F747" s="67" t="s">
        <v>1314</v>
      </c>
      <c r="G747" s="67" t="s">
        <v>1313</v>
      </c>
      <c r="H747" s="220" t="s">
        <v>46</v>
      </c>
      <c r="I747" s="34">
        <v>0</v>
      </c>
      <c r="J747" s="518">
        <v>0</v>
      </c>
      <c r="K747" s="518">
        <v>0</v>
      </c>
      <c r="L747" s="518">
        <v>0</v>
      </c>
      <c r="M747" s="518" t="str">
        <v>Other</v>
      </c>
      <c r="N747" s="519" t="str">
        <v>Other</v>
      </c>
      <c r="O747" s="22">
        <v>0</v>
      </c>
      <c r="P747" s="145">
        <v>0</v>
      </c>
      <c r="Q747" s="145" t="s">
        <v>49</v>
      </c>
      <c r="R747" s="496" t="s">
        <v>47</v>
      </c>
      <c r="S747" s="73">
        <v>0</v>
      </c>
      <c r="T747" s="67">
        <v>0</v>
      </c>
      <c r="U747" s="67">
        <v>0</v>
      </c>
      <c r="V747" s="67">
        <v>0</v>
      </c>
      <c r="W747" s="214">
        <v>0</v>
      </c>
      <c r="X747" s="73">
        <v>0</v>
      </c>
      <c r="Y747" s="67">
        <v>0</v>
      </c>
      <c r="Z747" s="214">
        <v>0</v>
      </c>
      <c r="AA747" s="73">
        <v>0</v>
      </c>
      <c r="AB747" s="214">
        <v>0</v>
      </c>
      <c r="AC747" s="214" t="s">
        <v>48</v>
      </c>
    </row>
    <row r="748" spans="1:29" s="141" customFormat="1" ht="30" customHeight="1" x14ac:dyDescent="0.25">
      <c r="A748" s="69" t="s">
        <v>56</v>
      </c>
      <c r="B748" s="69" t="s">
        <v>57</v>
      </c>
      <c r="C748" s="69" t="s">
        <v>1099</v>
      </c>
      <c r="D748" s="67" t="s">
        <v>1311</v>
      </c>
      <c r="E748" s="67" t="s">
        <v>1243</v>
      </c>
      <c r="F748" s="67" t="s">
        <v>1315</v>
      </c>
      <c r="G748" s="67" t="s">
        <v>1313</v>
      </c>
      <c r="H748" s="220" t="s">
        <v>46</v>
      </c>
      <c r="I748" s="34">
        <v>0</v>
      </c>
      <c r="J748" s="518">
        <v>0</v>
      </c>
      <c r="K748" s="518">
        <v>0</v>
      </c>
      <c r="L748" s="518">
        <v>0</v>
      </c>
      <c r="M748" s="518" t="str">
        <v>Other</v>
      </c>
      <c r="N748" s="519" t="str">
        <v>Other</v>
      </c>
      <c r="O748" s="22">
        <v>0</v>
      </c>
      <c r="P748" s="145">
        <v>0</v>
      </c>
      <c r="Q748" s="145" t="s">
        <v>49</v>
      </c>
      <c r="R748" s="496" t="s">
        <v>47</v>
      </c>
      <c r="S748" s="73">
        <v>0</v>
      </c>
      <c r="T748" s="67">
        <v>0</v>
      </c>
      <c r="U748" s="67">
        <v>0</v>
      </c>
      <c r="V748" s="67">
        <v>0</v>
      </c>
      <c r="W748" s="214">
        <v>0</v>
      </c>
      <c r="X748" s="73">
        <v>0</v>
      </c>
      <c r="Y748" s="67">
        <v>0</v>
      </c>
      <c r="Z748" s="214">
        <v>0</v>
      </c>
      <c r="AA748" s="73">
        <v>0</v>
      </c>
      <c r="AB748" s="214">
        <v>0</v>
      </c>
      <c r="AC748" s="214" t="s">
        <v>48</v>
      </c>
    </row>
    <row r="749" spans="1:29" s="141" customFormat="1" ht="30" customHeight="1" x14ac:dyDescent="0.25">
      <c r="A749" s="69" t="s">
        <v>56</v>
      </c>
      <c r="B749" s="69" t="s">
        <v>57</v>
      </c>
      <c r="C749" s="69" t="s">
        <v>1099</v>
      </c>
      <c r="D749" s="67" t="s">
        <v>1311</v>
      </c>
      <c r="E749" s="67" t="s">
        <v>1243</v>
      </c>
      <c r="F749" s="67" t="s">
        <v>1316</v>
      </c>
      <c r="G749" s="67" t="s">
        <v>1317</v>
      </c>
      <c r="H749" s="220" t="s">
        <v>46</v>
      </c>
      <c r="I749" s="34">
        <v>0</v>
      </c>
      <c r="J749" s="518">
        <v>0</v>
      </c>
      <c r="K749" s="518">
        <v>0</v>
      </c>
      <c r="L749" s="518">
        <v>0</v>
      </c>
      <c r="M749" s="518" t="str">
        <v>Other</v>
      </c>
      <c r="N749" s="519" t="str">
        <v>Other</v>
      </c>
      <c r="O749" s="22">
        <v>0</v>
      </c>
      <c r="P749" s="145">
        <v>0</v>
      </c>
      <c r="Q749" s="145" t="s">
        <v>49</v>
      </c>
      <c r="R749" s="496" t="s">
        <v>47</v>
      </c>
      <c r="S749" s="73">
        <v>0</v>
      </c>
      <c r="T749" s="67">
        <v>0</v>
      </c>
      <c r="U749" s="67">
        <v>0</v>
      </c>
      <c r="V749" s="67">
        <v>0</v>
      </c>
      <c r="W749" s="214">
        <v>0</v>
      </c>
      <c r="X749" s="73">
        <v>0</v>
      </c>
      <c r="Y749" s="67">
        <v>0</v>
      </c>
      <c r="Z749" s="214">
        <v>0</v>
      </c>
      <c r="AA749" s="73">
        <v>0</v>
      </c>
      <c r="AB749" s="214">
        <v>0</v>
      </c>
      <c r="AC749" s="214" t="s">
        <v>48</v>
      </c>
    </row>
    <row r="750" spans="1:29" s="141" customFormat="1" ht="30" customHeight="1" x14ac:dyDescent="0.25">
      <c r="A750" s="69" t="s">
        <v>56</v>
      </c>
      <c r="B750" s="69" t="s">
        <v>57</v>
      </c>
      <c r="C750" s="69" t="s">
        <v>1099</v>
      </c>
      <c r="D750" s="67" t="s">
        <v>1311</v>
      </c>
      <c r="E750" s="67" t="s">
        <v>1243</v>
      </c>
      <c r="F750" s="67" t="s">
        <v>1318</v>
      </c>
      <c r="G750" s="67" t="s">
        <v>1243</v>
      </c>
      <c r="H750" s="220" t="s">
        <v>46</v>
      </c>
      <c r="I750" s="34">
        <v>0</v>
      </c>
      <c r="J750" s="518">
        <v>0</v>
      </c>
      <c r="K750" s="518">
        <v>0</v>
      </c>
      <c r="L750" s="518">
        <v>0</v>
      </c>
      <c r="M750" s="518" t="str">
        <v>Other</v>
      </c>
      <c r="N750" s="519" t="str">
        <v>Other</v>
      </c>
      <c r="O750" s="22">
        <v>0</v>
      </c>
      <c r="P750" s="145">
        <v>0</v>
      </c>
      <c r="Q750" s="145" t="s">
        <v>49</v>
      </c>
      <c r="R750" s="496" t="s">
        <v>47</v>
      </c>
      <c r="S750" s="73">
        <v>0</v>
      </c>
      <c r="T750" s="67">
        <v>0</v>
      </c>
      <c r="U750" s="67">
        <v>0</v>
      </c>
      <c r="V750" s="67">
        <v>0</v>
      </c>
      <c r="W750" s="214">
        <v>0</v>
      </c>
      <c r="X750" s="73">
        <v>0</v>
      </c>
      <c r="Y750" s="67">
        <v>0</v>
      </c>
      <c r="Z750" s="214">
        <v>0</v>
      </c>
      <c r="AA750" s="73">
        <v>0</v>
      </c>
      <c r="AB750" s="214">
        <v>0</v>
      </c>
      <c r="AC750" s="214" t="s">
        <v>48</v>
      </c>
    </row>
    <row r="751" spans="1:29" s="141" customFormat="1" ht="30" customHeight="1" x14ac:dyDescent="0.25">
      <c r="A751" s="69" t="s">
        <v>56</v>
      </c>
      <c r="B751" s="69" t="s">
        <v>57</v>
      </c>
      <c r="C751" s="69" t="s">
        <v>1099</v>
      </c>
      <c r="D751" s="67" t="s">
        <v>1319</v>
      </c>
      <c r="E751" s="67" t="s">
        <v>1320</v>
      </c>
      <c r="F751" s="67" t="s">
        <v>1321</v>
      </c>
      <c r="G751" s="67" t="s">
        <v>1322</v>
      </c>
      <c r="H751" s="220" t="s">
        <v>46</v>
      </c>
      <c r="I751" s="34">
        <v>0</v>
      </c>
      <c r="J751" s="518">
        <v>0</v>
      </c>
      <c r="K751" s="518">
        <v>0</v>
      </c>
      <c r="L751" s="518">
        <v>0</v>
      </c>
      <c r="M751" s="518" t="str">
        <v>Other</v>
      </c>
      <c r="N751" s="519" t="str">
        <v>Other</v>
      </c>
      <c r="O751" s="22">
        <v>0</v>
      </c>
      <c r="P751" s="145">
        <v>0</v>
      </c>
      <c r="Q751" s="145" t="s">
        <v>49</v>
      </c>
      <c r="R751" s="496" t="s">
        <v>47</v>
      </c>
      <c r="S751" s="73">
        <v>0</v>
      </c>
      <c r="T751" s="67">
        <v>0</v>
      </c>
      <c r="U751" s="67">
        <v>0</v>
      </c>
      <c r="V751" s="67">
        <v>0</v>
      </c>
      <c r="W751" s="214">
        <v>0</v>
      </c>
      <c r="X751" s="73">
        <v>0</v>
      </c>
      <c r="Y751" s="67">
        <v>0</v>
      </c>
      <c r="Z751" s="214">
        <v>0</v>
      </c>
      <c r="AA751" s="73">
        <v>0</v>
      </c>
      <c r="AB751" s="214">
        <v>0</v>
      </c>
      <c r="AC751" s="214" t="s">
        <v>48</v>
      </c>
    </row>
    <row r="752" spans="1:29" s="141" customFormat="1" ht="30" customHeight="1" x14ac:dyDescent="0.25">
      <c r="A752" s="69" t="s">
        <v>56</v>
      </c>
      <c r="B752" s="69" t="s">
        <v>57</v>
      </c>
      <c r="C752" s="69" t="s">
        <v>1099</v>
      </c>
      <c r="D752" s="67" t="s">
        <v>1323</v>
      </c>
      <c r="E752" s="67" t="s">
        <v>1263</v>
      </c>
      <c r="F752" s="67" t="s">
        <v>1324</v>
      </c>
      <c r="G752" s="67" t="s">
        <v>1325</v>
      </c>
      <c r="H752" s="220" t="s">
        <v>46</v>
      </c>
      <c r="I752" s="34">
        <v>0</v>
      </c>
      <c r="J752" s="518">
        <v>0</v>
      </c>
      <c r="K752" s="518">
        <v>0</v>
      </c>
      <c r="L752" s="518">
        <v>0</v>
      </c>
      <c r="M752" s="518" t="str">
        <v>Other</v>
      </c>
      <c r="N752" s="519" t="str">
        <v>Other</v>
      </c>
      <c r="O752" s="22">
        <v>0</v>
      </c>
      <c r="P752" s="145">
        <v>0</v>
      </c>
      <c r="Q752" s="145" t="s">
        <v>49</v>
      </c>
      <c r="R752" s="496" t="s">
        <v>47</v>
      </c>
      <c r="S752" s="73">
        <v>0</v>
      </c>
      <c r="T752" s="67">
        <v>0</v>
      </c>
      <c r="U752" s="67">
        <v>0</v>
      </c>
      <c r="V752" s="67">
        <v>0</v>
      </c>
      <c r="W752" s="214">
        <v>0</v>
      </c>
      <c r="X752" s="73">
        <v>0</v>
      </c>
      <c r="Y752" s="67">
        <v>0</v>
      </c>
      <c r="Z752" s="214">
        <v>0</v>
      </c>
      <c r="AA752" s="73">
        <v>0</v>
      </c>
      <c r="AB752" s="214">
        <v>0</v>
      </c>
      <c r="AC752" s="214" t="s">
        <v>48</v>
      </c>
    </row>
    <row r="753" spans="1:29" s="141" customFormat="1" ht="30" customHeight="1" x14ac:dyDescent="0.25">
      <c r="A753" s="69" t="s">
        <v>56</v>
      </c>
      <c r="B753" s="69" t="s">
        <v>57</v>
      </c>
      <c r="C753" s="69" t="s">
        <v>1099</v>
      </c>
      <c r="D753" s="67" t="s">
        <v>1239</v>
      </c>
      <c r="E753" s="67" t="s">
        <v>1191</v>
      </c>
      <c r="F753" s="67" t="s">
        <v>1326</v>
      </c>
      <c r="G753" s="67" t="s">
        <v>1327</v>
      </c>
      <c r="H753" s="220" t="s">
        <v>46</v>
      </c>
      <c r="I753" s="34">
        <v>0</v>
      </c>
      <c r="J753" s="518">
        <v>0</v>
      </c>
      <c r="K753" s="518">
        <v>0</v>
      </c>
      <c r="L753" s="518">
        <v>0</v>
      </c>
      <c r="M753" s="518" t="str">
        <v>Other</v>
      </c>
      <c r="N753" s="519" t="str">
        <v>Other</v>
      </c>
      <c r="O753" s="22">
        <v>0</v>
      </c>
      <c r="P753" s="145">
        <v>0</v>
      </c>
      <c r="Q753" s="145" t="s">
        <v>49</v>
      </c>
      <c r="R753" s="496" t="s">
        <v>47</v>
      </c>
      <c r="S753" s="73">
        <v>0</v>
      </c>
      <c r="T753" s="67">
        <v>0</v>
      </c>
      <c r="U753" s="67">
        <v>0</v>
      </c>
      <c r="V753" s="67">
        <v>0</v>
      </c>
      <c r="W753" s="214">
        <v>0</v>
      </c>
      <c r="X753" s="73">
        <v>0</v>
      </c>
      <c r="Y753" s="67">
        <v>0</v>
      </c>
      <c r="Z753" s="214">
        <v>0</v>
      </c>
      <c r="AA753" s="73">
        <v>0</v>
      </c>
      <c r="AB753" s="214">
        <v>0</v>
      </c>
      <c r="AC753" s="214" t="s">
        <v>48</v>
      </c>
    </row>
    <row r="754" spans="1:29" s="141" customFormat="1" ht="30" customHeight="1" x14ac:dyDescent="0.25">
      <c r="A754" s="69" t="s">
        <v>56</v>
      </c>
      <c r="B754" s="69" t="s">
        <v>57</v>
      </c>
      <c r="C754" s="69" t="s">
        <v>1099</v>
      </c>
      <c r="D754" s="67" t="s">
        <v>1239</v>
      </c>
      <c r="E754" s="67" t="s">
        <v>1191</v>
      </c>
      <c r="F754" s="67" t="s">
        <v>1328</v>
      </c>
      <c r="G754" s="67" t="s">
        <v>1191</v>
      </c>
      <c r="H754" s="220" t="s">
        <v>46</v>
      </c>
      <c r="I754" s="34">
        <v>0</v>
      </c>
      <c r="J754" s="518">
        <v>0</v>
      </c>
      <c r="K754" s="518">
        <v>0</v>
      </c>
      <c r="L754" s="518">
        <v>0</v>
      </c>
      <c r="M754" s="518" t="str">
        <v>Other</v>
      </c>
      <c r="N754" s="519" t="str">
        <v>Other</v>
      </c>
      <c r="O754" s="22">
        <v>0</v>
      </c>
      <c r="P754" s="145">
        <v>0</v>
      </c>
      <c r="Q754" s="145" t="s">
        <v>49</v>
      </c>
      <c r="R754" s="496" t="s">
        <v>47</v>
      </c>
      <c r="S754" s="73">
        <v>0</v>
      </c>
      <c r="T754" s="67">
        <v>0</v>
      </c>
      <c r="U754" s="67">
        <v>0</v>
      </c>
      <c r="V754" s="67">
        <v>0</v>
      </c>
      <c r="W754" s="214">
        <v>0</v>
      </c>
      <c r="X754" s="73">
        <v>0</v>
      </c>
      <c r="Y754" s="67">
        <v>0</v>
      </c>
      <c r="Z754" s="214">
        <v>0</v>
      </c>
      <c r="AA754" s="73">
        <v>0</v>
      </c>
      <c r="AB754" s="214">
        <v>0</v>
      </c>
      <c r="AC754" s="214" t="s">
        <v>48</v>
      </c>
    </row>
    <row r="755" spans="1:29" s="141" customFormat="1" ht="30" customHeight="1" x14ac:dyDescent="0.25">
      <c r="A755" s="69" t="s">
        <v>56</v>
      </c>
      <c r="B755" s="69" t="s">
        <v>57</v>
      </c>
      <c r="C755" s="69" t="s">
        <v>1099</v>
      </c>
      <c r="D755" s="67" t="s">
        <v>1239</v>
      </c>
      <c r="E755" s="67" t="s">
        <v>1191</v>
      </c>
      <c r="F755" s="67" t="s">
        <v>1329</v>
      </c>
      <c r="G755" s="67" t="s">
        <v>1330</v>
      </c>
      <c r="H755" s="220" t="s">
        <v>46</v>
      </c>
      <c r="I755" s="34">
        <v>0</v>
      </c>
      <c r="J755" s="518">
        <v>0</v>
      </c>
      <c r="K755" s="518">
        <v>0</v>
      </c>
      <c r="L755" s="518">
        <v>0</v>
      </c>
      <c r="M755" s="518" t="str">
        <v>Other</v>
      </c>
      <c r="N755" s="519" t="str">
        <v>Other</v>
      </c>
      <c r="O755" s="22">
        <v>0</v>
      </c>
      <c r="P755" s="145">
        <v>0</v>
      </c>
      <c r="Q755" s="145" t="s">
        <v>49</v>
      </c>
      <c r="R755" s="496" t="s">
        <v>47</v>
      </c>
      <c r="S755" s="73">
        <v>0</v>
      </c>
      <c r="T755" s="67">
        <v>0</v>
      </c>
      <c r="U755" s="67">
        <v>0</v>
      </c>
      <c r="V755" s="67">
        <v>0</v>
      </c>
      <c r="W755" s="214">
        <v>0</v>
      </c>
      <c r="X755" s="73">
        <v>0</v>
      </c>
      <c r="Y755" s="67">
        <v>0</v>
      </c>
      <c r="Z755" s="214">
        <v>0</v>
      </c>
      <c r="AA755" s="73">
        <v>0</v>
      </c>
      <c r="AB755" s="214">
        <v>0</v>
      </c>
      <c r="AC755" s="214" t="s">
        <v>48</v>
      </c>
    </row>
    <row r="756" spans="1:29" s="141" customFormat="1" ht="30" customHeight="1" x14ac:dyDescent="0.25">
      <c r="A756" s="69" t="s">
        <v>56</v>
      </c>
      <c r="B756" s="69" t="s">
        <v>57</v>
      </c>
      <c r="C756" s="69" t="s">
        <v>1099</v>
      </c>
      <c r="D756" s="67" t="s">
        <v>1239</v>
      </c>
      <c r="E756" s="67" t="s">
        <v>1191</v>
      </c>
      <c r="F756" s="67" t="s">
        <v>1331</v>
      </c>
      <c r="G756" s="67" t="s">
        <v>1332</v>
      </c>
      <c r="H756" s="220" t="s">
        <v>46</v>
      </c>
      <c r="I756" s="34">
        <v>0</v>
      </c>
      <c r="J756" s="518">
        <v>0</v>
      </c>
      <c r="K756" s="518">
        <v>0</v>
      </c>
      <c r="L756" s="518">
        <v>0</v>
      </c>
      <c r="M756" s="518" t="str">
        <v>Other</v>
      </c>
      <c r="N756" s="519" t="str">
        <v>Other</v>
      </c>
      <c r="O756" s="22">
        <v>0</v>
      </c>
      <c r="P756" s="145">
        <v>0</v>
      </c>
      <c r="Q756" s="145" t="s">
        <v>49</v>
      </c>
      <c r="R756" s="496" t="s">
        <v>47</v>
      </c>
      <c r="S756" s="73">
        <v>0</v>
      </c>
      <c r="T756" s="67">
        <v>0</v>
      </c>
      <c r="U756" s="67">
        <v>0</v>
      </c>
      <c r="V756" s="67">
        <v>0</v>
      </c>
      <c r="W756" s="214">
        <v>0</v>
      </c>
      <c r="X756" s="73">
        <v>0</v>
      </c>
      <c r="Y756" s="67">
        <v>0</v>
      </c>
      <c r="Z756" s="214">
        <v>0</v>
      </c>
      <c r="AA756" s="73">
        <v>0</v>
      </c>
      <c r="AB756" s="214">
        <v>0</v>
      </c>
      <c r="AC756" s="214" t="s">
        <v>48</v>
      </c>
    </row>
    <row r="757" spans="1:29" s="141" customFormat="1" ht="30" customHeight="1" x14ac:dyDescent="0.25">
      <c r="A757" s="69" t="s">
        <v>56</v>
      </c>
      <c r="B757" s="69" t="s">
        <v>57</v>
      </c>
      <c r="C757" s="69" t="s">
        <v>1099</v>
      </c>
      <c r="D757" s="67" t="s">
        <v>1239</v>
      </c>
      <c r="E757" s="67" t="s">
        <v>1191</v>
      </c>
      <c r="F757" s="67" t="s">
        <v>1333</v>
      </c>
      <c r="G757" s="67" t="s">
        <v>1330</v>
      </c>
      <c r="H757" s="220" t="s">
        <v>46</v>
      </c>
      <c r="I757" s="34">
        <v>0</v>
      </c>
      <c r="J757" s="518">
        <v>0</v>
      </c>
      <c r="K757" s="518">
        <v>0</v>
      </c>
      <c r="L757" s="518">
        <v>0</v>
      </c>
      <c r="M757" s="518" t="str">
        <v>Other</v>
      </c>
      <c r="N757" s="519" t="str">
        <v>Other</v>
      </c>
      <c r="O757" s="22">
        <v>0</v>
      </c>
      <c r="P757" s="145">
        <v>0</v>
      </c>
      <c r="Q757" s="145" t="s">
        <v>49</v>
      </c>
      <c r="R757" s="496" t="s">
        <v>47</v>
      </c>
      <c r="S757" s="73">
        <v>0</v>
      </c>
      <c r="T757" s="67">
        <v>0</v>
      </c>
      <c r="U757" s="67">
        <v>0</v>
      </c>
      <c r="V757" s="67">
        <v>0</v>
      </c>
      <c r="W757" s="214">
        <v>0</v>
      </c>
      <c r="X757" s="73">
        <v>0</v>
      </c>
      <c r="Y757" s="67">
        <v>0</v>
      </c>
      <c r="Z757" s="214">
        <v>0</v>
      </c>
      <c r="AA757" s="73">
        <v>0</v>
      </c>
      <c r="AB757" s="214">
        <v>0</v>
      </c>
      <c r="AC757" s="214" t="s">
        <v>48</v>
      </c>
    </row>
    <row r="758" spans="1:29" s="141" customFormat="1" ht="30" customHeight="1" x14ac:dyDescent="0.25">
      <c r="A758" s="69" t="s">
        <v>56</v>
      </c>
      <c r="B758" s="69" t="s">
        <v>57</v>
      </c>
      <c r="C758" s="69" t="s">
        <v>1099</v>
      </c>
      <c r="D758" s="67" t="s">
        <v>1239</v>
      </c>
      <c r="E758" s="67" t="s">
        <v>1191</v>
      </c>
      <c r="F758" s="67" t="s">
        <v>1334</v>
      </c>
      <c r="G758" s="67" t="s">
        <v>1282</v>
      </c>
      <c r="H758" s="220" t="s">
        <v>46</v>
      </c>
      <c r="I758" s="34">
        <v>0</v>
      </c>
      <c r="J758" s="518">
        <v>0</v>
      </c>
      <c r="K758" s="518">
        <v>0</v>
      </c>
      <c r="L758" s="518">
        <v>0</v>
      </c>
      <c r="M758" s="518" t="str">
        <v>Other</v>
      </c>
      <c r="N758" s="519" t="str">
        <v>Other</v>
      </c>
      <c r="O758" s="22">
        <v>0</v>
      </c>
      <c r="P758" s="145">
        <v>0</v>
      </c>
      <c r="Q758" s="145" t="s">
        <v>49</v>
      </c>
      <c r="R758" s="496" t="s">
        <v>47</v>
      </c>
      <c r="S758" s="73">
        <v>0</v>
      </c>
      <c r="T758" s="67">
        <v>0</v>
      </c>
      <c r="U758" s="67">
        <v>0</v>
      </c>
      <c r="V758" s="67">
        <v>0</v>
      </c>
      <c r="W758" s="214">
        <v>0</v>
      </c>
      <c r="X758" s="73">
        <v>0</v>
      </c>
      <c r="Y758" s="67">
        <v>0</v>
      </c>
      <c r="Z758" s="214">
        <v>0</v>
      </c>
      <c r="AA758" s="73">
        <v>0</v>
      </c>
      <c r="AB758" s="214">
        <v>0</v>
      </c>
      <c r="AC758" s="214" t="s">
        <v>48</v>
      </c>
    </row>
    <row r="759" spans="1:29" s="141" customFormat="1" ht="30" customHeight="1" x14ac:dyDescent="0.25">
      <c r="A759" s="69" t="s">
        <v>56</v>
      </c>
      <c r="B759" s="69" t="s">
        <v>57</v>
      </c>
      <c r="C759" s="69" t="s">
        <v>1099</v>
      </c>
      <c r="D759" s="67" t="s">
        <v>1335</v>
      </c>
      <c r="E759" s="67" t="s">
        <v>1204</v>
      </c>
      <c r="F759" s="67" t="s">
        <v>1336</v>
      </c>
      <c r="G759" s="67" t="s">
        <v>1133</v>
      </c>
      <c r="H759" s="220" t="s">
        <v>46</v>
      </c>
      <c r="I759" s="34">
        <v>0</v>
      </c>
      <c r="J759" s="518">
        <v>0</v>
      </c>
      <c r="K759" s="518">
        <v>0</v>
      </c>
      <c r="L759" s="518">
        <v>0</v>
      </c>
      <c r="M759" s="518" t="str">
        <v>Other</v>
      </c>
      <c r="N759" s="519" t="str">
        <v>Other</v>
      </c>
      <c r="O759" s="22">
        <v>0</v>
      </c>
      <c r="P759" s="145">
        <v>0</v>
      </c>
      <c r="Q759" s="145" t="s">
        <v>49</v>
      </c>
      <c r="R759" s="496" t="s">
        <v>47</v>
      </c>
      <c r="S759" s="73">
        <v>0</v>
      </c>
      <c r="T759" s="67">
        <v>0</v>
      </c>
      <c r="U759" s="67">
        <v>0</v>
      </c>
      <c r="V759" s="67">
        <v>0</v>
      </c>
      <c r="W759" s="214">
        <v>0</v>
      </c>
      <c r="X759" s="73">
        <v>0</v>
      </c>
      <c r="Y759" s="67">
        <v>0</v>
      </c>
      <c r="Z759" s="214">
        <v>0</v>
      </c>
      <c r="AA759" s="73">
        <v>0</v>
      </c>
      <c r="AB759" s="214">
        <v>0</v>
      </c>
      <c r="AC759" s="214" t="s">
        <v>48</v>
      </c>
    </row>
    <row r="760" spans="1:29" s="141" customFormat="1" ht="30" customHeight="1" x14ac:dyDescent="0.25">
      <c r="A760" s="69" t="s">
        <v>56</v>
      </c>
      <c r="B760" s="69" t="s">
        <v>57</v>
      </c>
      <c r="C760" s="69" t="s">
        <v>1099</v>
      </c>
      <c r="D760" s="67" t="s">
        <v>1335</v>
      </c>
      <c r="E760" s="67" t="s">
        <v>1204</v>
      </c>
      <c r="F760" s="67" t="s">
        <v>1337</v>
      </c>
      <c r="G760" s="67" t="s">
        <v>1133</v>
      </c>
      <c r="H760" s="220" t="s">
        <v>46</v>
      </c>
      <c r="I760" s="34">
        <v>0</v>
      </c>
      <c r="J760" s="518">
        <v>0</v>
      </c>
      <c r="K760" s="518">
        <v>0</v>
      </c>
      <c r="L760" s="518">
        <v>0</v>
      </c>
      <c r="M760" s="518" t="str">
        <v>Other</v>
      </c>
      <c r="N760" s="519" t="str">
        <v>Other</v>
      </c>
      <c r="O760" s="22">
        <v>0</v>
      </c>
      <c r="P760" s="145">
        <v>0</v>
      </c>
      <c r="Q760" s="145" t="s">
        <v>49</v>
      </c>
      <c r="R760" s="496" t="s">
        <v>47</v>
      </c>
      <c r="S760" s="73">
        <v>0</v>
      </c>
      <c r="T760" s="67">
        <v>0</v>
      </c>
      <c r="U760" s="67">
        <v>0</v>
      </c>
      <c r="V760" s="67">
        <v>0</v>
      </c>
      <c r="W760" s="214">
        <v>0</v>
      </c>
      <c r="X760" s="73">
        <v>0</v>
      </c>
      <c r="Y760" s="67">
        <v>0</v>
      </c>
      <c r="Z760" s="214">
        <v>0</v>
      </c>
      <c r="AA760" s="73">
        <v>0</v>
      </c>
      <c r="AB760" s="214">
        <v>0</v>
      </c>
      <c r="AC760" s="214" t="s">
        <v>48</v>
      </c>
    </row>
    <row r="761" spans="1:29" s="141" customFormat="1" ht="30" customHeight="1" x14ac:dyDescent="0.25">
      <c r="A761" s="69" t="s">
        <v>56</v>
      </c>
      <c r="B761" s="69" t="s">
        <v>57</v>
      </c>
      <c r="C761" s="69" t="s">
        <v>1099</v>
      </c>
      <c r="D761" s="67" t="s">
        <v>1338</v>
      </c>
      <c r="E761" s="67" t="s">
        <v>1191</v>
      </c>
      <c r="F761" s="67" t="s">
        <v>1339</v>
      </c>
      <c r="G761" s="67" t="s">
        <v>1191</v>
      </c>
      <c r="H761" s="220" t="s">
        <v>46</v>
      </c>
      <c r="I761" s="34">
        <v>0</v>
      </c>
      <c r="J761" s="518">
        <v>0</v>
      </c>
      <c r="K761" s="518">
        <v>0</v>
      </c>
      <c r="L761" s="518">
        <v>0</v>
      </c>
      <c r="M761" s="518" t="str">
        <v>Other</v>
      </c>
      <c r="N761" s="519" t="str">
        <v>Other</v>
      </c>
      <c r="O761" s="22">
        <v>0</v>
      </c>
      <c r="P761" s="145">
        <v>0</v>
      </c>
      <c r="Q761" s="145" t="s">
        <v>49</v>
      </c>
      <c r="R761" s="496" t="s">
        <v>47</v>
      </c>
      <c r="S761" s="73">
        <v>0</v>
      </c>
      <c r="T761" s="67">
        <v>0</v>
      </c>
      <c r="U761" s="67">
        <v>0</v>
      </c>
      <c r="V761" s="67">
        <v>0</v>
      </c>
      <c r="W761" s="214">
        <v>0</v>
      </c>
      <c r="X761" s="73">
        <v>0</v>
      </c>
      <c r="Y761" s="67">
        <v>0</v>
      </c>
      <c r="Z761" s="214">
        <v>0</v>
      </c>
      <c r="AA761" s="73">
        <v>0</v>
      </c>
      <c r="AB761" s="214">
        <v>0</v>
      </c>
      <c r="AC761" s="214" t="s">
        <v>48</v>
      </c>
    </row>
    <row r="762" spans="1:29" s="141" customFormat="1" ht="30" customHeight="1" x14ac:dyDescent="0.25">
      <c r="A762" s="69" t="s">
        <v>56</v>
      </c>
      <c r="B762" s="69" t="s">
        <v>57</v>
      </c>
      <c r="C762" s="69" t="s">
        <v>1099</v>
      </c>
      <c r="D762" s="67" t="s">
        <v>1338</v>
      </c>
      <c r="E762" s="67" t="s">
        <v>1191</v>
      </c>
      <c r="F762" s="67" t="s">
        <v>1340</v>
      </c>
      <c r="G762" s="67" t="s">
        <v>1191</v>
      </c>
      <c r="H762" s="220" t="s">
        <v>46</v>
      </c>
      <c r="I762" s="34">
        <v>0</v>
      </c>
      <c r="J762" s="518">
        <v>0</v>
      </c>
      <c r="K762" s="518">
        <v>0</v>
      </c>
      <c r="L762" s="518">
        <v>0</v>
      </c>
      <c r="M762" s="518" t="str">
        <v>Other</v>
      </c>
      <c r="N762" s="519" t="str">
        <v>Other</v>
      </c>
      <c r="O762" s="22">
        <v>0</v>
      </c>
      <c r="P762" s="145">
        <v>0</v>
      </c>
      <c r="Q762" s="145" t="s">
        <v>49</v>
      </c>
      <c r="R762" s="496" t="s">
        <v>47</v>
      </c>
      <c r="S762" s="73">
        <v>0</v>
      </c>
      <c r="T762" s="67">
        <v>0</v>
      </c>
      <c r="U762" s="67">
        <v>0</v>
      </c>
      <c r="V762" s="67">
        <v>0</v>
      </c>
      <c r="W762" s="214">
        <v>0</v>
      </c>
      <c r="X762" s="73">
        <v>0</v>
      </c>
      <c r="Y762" s="67">
        <v>0</v>
      </c>
      <c r="Z762" s="214">
        <v>0</v>
      </c>
      <c r="AA762" s="73">
        <v>0</v>
      </c>
      <c r="AB762" s="214">
        <v>0</v>
      </c>
      <c r="AC762" s="214" t="s">
        <v>48</v>
      </c>
    </row>
    <row r="763" spans="1:29" s="141" customFormat="1" ht="30" customHeight="1" x14ac:dyDescent="0.25">
      <c r="A763" s="69" t="s">
        <v>56</v>
      </c>
      <c r="B763" s="69" t="s">
        <v>57</v>
      </c>
      <c r="C763" s="69" t="s">
        <v>1099</v>
      </c>
      <c r="D763" s="67" t="s">
        <v>1341</v>
      </c>
      <c r="E763" s="67" t="s">
        <v>1248</v>
      </c>
      <c r="F763" s="67" t="s">
        <v>1342</v>
      </c>
      <c r="G763" s="67" t="s">
        <v>1248</v>
      </c>
      <c r="H763" s="220" t="s">
        <v>46</v>
      </c>
      <c r="I763" s="34">
        <v>0</v>
      </c>
      <c r="J763" s="518">
        <v>0</v>
      </c>
      <c r="K763" s="518">
        <v>0</v>
      </c>
      <c r="L763" s="518">
        <v>0</v>
      </c>
      <c r="M763" s="518" t="str">
        <v>Other</v>
      </c>
      <c r="N763" s="519" t="str">
        <v>Other</v>
      </c>
      <c r="O763" s="22">
        <v>0</v>
      </c>
      <c r="P763" s="145">
        <v>0</v>
      </c>
      <c r="Q763" s="145" t="s">
        <v>49</v>
      </c>
      <c r="R763" s="496" t="s">
        <v>47</v>
      </c>
      <c r="S763" s="73">
        <v>0</v>
      </c>
      <c r="T763" s="67">
        <v>0</v>
      </c>
      <c r="U763" s="67">
        <v>0</v>
      </c>
      <c r="V763" s="67">
        <v>0</v>
      </c>
      <c r="W763" s="214">
        <v>0</v>
      </c>
      <c r="X763" s="73">
        <v>0</v>
      </c>
      <c r="Y763" s="67">
        <v>0</v>
      </c>
      <c r="Z763" s="214">
        <v>0</v>
      </c>
      <c r="AA763" s="73">
        <v>0</v>
      </c>
      <c r="AB763" s="214">
        <v>0</v>
      </c>
      <c r="AC763" s="214" t="s">
        <v>48</v>
      </c>
    </row>
    <row r="764" spans="1:29" s="141" customFormat="1" ht="30" customHeight="1" x14ac:dyDescent="0.25">
      <c r="A764" s="69" t="s">
        <v>56</v>
      </c>
      <c r="B764" s="69" t="s">
        <v>57</v>
      </c>
      <c r="C764" s="69" t="s">
        <v>1099</v>
      </c>
      <c r="D764" s="67" t="s">
        <v>1341</v>
      </c>
      <c r="E764" s="67" t="s">
        <v>1248</v>
      </c>
      <c r="F764" s="67" t="s">
        <v>1343</v>
      </c>
      <c r="G764" s="67" t="s">
        <v>1248</v>
      </c>
      <c r="H764" s="220" t="s">
        <v>46</v>
      </c>
      <c r="I764" s="34">
        <v>0</v>
      </c>
      <c r="J764" s="518">
        <v>0</v>
      </c>
      <c r="K764" s="518">
        <v>0</v>
      </c>
      <c r="L764" s="518">
        <v>0</v>
      </c>
      <c r="M764" s="518" t="str">
        <v>Other</v>
      </c>
      <c r="N764" s="519" t="str">
        <v>Other</v>
      </c>
      <c r="O764" s="22">
        <v>0</v>
      </c>
      <c r="P764" s="145">
        <v>0</v>
      </c>
      <c r="Q764" s="145" t="s">
        <v>49</v>
      </c>
      <c r="R764" s="496" t="s">
        <v>47</v>
      </c>
      <c r="S764" s="73">
        <v>0</v>
      </c>
      <c r="T764" s="67">
        <v>0</v>
      </c>
      <c r="U764" s="67">
        <v>0</v>
      </c>
      <c r="V764" s="67">
        <v>0</v>
      </c>
      <c r="W764" s="214">
        <v>0</v>
      </c>
      <c r="X764" s="73">
        <v>0</v>
      </c>
      <c r="Y764" s="67">
        <v>0</v>
      </c>
      <c r="Z764" s="214">
        <v>0</v>
      </c>
      <c r="AA764" s="73">
        <v>0</v>
      </c>
      <c r="AB764" s="214">
        <v>0</v>
      </c>
      <c r="AC764" s="214" t="s">
        <v>48</v>
      </c>
    </row>
    <row r="765" spans="1:29" s="141" customFormat="1" ht="30" customHeight="1" x14ac:dyDescent="0.25">
      <c r="A765" s="69" t="s">
        <v>56</v>
      </c>
      <c r="B765" s="69" t="s">
        <v>57</v>
      </c>
      <c r="C765" s="69" t="s">
        <v>1099</v>
      </c>
      <c r="D765" s="67" t="s">
        <v>1341</v>
      </c>
      <c r="E765" s="67" t="s">
        <v>1248</v>
      </c>
      <c r="F765" s="67" t="s">
        <v>1344</v>
      </c>
      <c r="G765" s="67" t="s">
        <v>1248</v>
      </c>
      <c r="H765" s="220" t="s">
        <v>46</v>
      </c>
      <c r="I765" s="34">
        <v>0</v>
      </c>
      <c r="J765" s="518">
        <v>0</v>
      </c>
      <c r="K765" s="518">
        <v>0</v>
      </c>
      <c r="L765" s="518">
        <v>0</v>
      </c>
      <c r="M765" s="518" t="str">
        <v>Other</v>
      </c>
      <c r="N765" s="519" t="str">
        <v>Other</v>
      </c>
      <c r="O765" s="22">
        <v>0</v>
      </c>
      <c r="P765" s="145">
        <v>0</v>
      </c>
      <c r="Q765" s="145" t="s">
        <v>49</v>
      </c>
      <c r="R765" s="496" t="s">
        <v>47</v>
      </c>
      <c r="S765" s="73">
        <v>0</v>
      </c>
      <c r="T765" s="67">
        <v>0</v>
      </c>
      <c r="U765" s="67">
        <v>0</v>
      </c>
      <c r="V765" s="67">
        <v>0</v>
      </c>
      <c r="W765" s="214">
        <v>0</v>
      </c>
      <c r="X765" s="73">
        <v>0</v>
      </c>
      <c r="Y765" s="67">
        <v>0</v>
      </c>
      <c r="Z765" s="214">
        <v>0</v>
      </c>
      <c r="AA765" s="73">
        <v>0</v>
      </c>
      <c r="AB765" s="214">
        <v>0</v>
      </c>
      <c r="AC765" s="214" t="s">
        <v>48</v>
      </c>
    </row>
    <row r="766" spans="1:29" s="141" customFormat="1" ht="30" customHeight="1" x14ac:dyDescent="0.25">
      <c r="A766" s="69" t="s">
        <v>56</v>
      </c>
      <c r="B766" s="69" t="s">
        <v>57</v>
      </c>
      <c r="C766" s="69" t="s">
        <v>1099</v>
      </c>
      <c r="D766" s="67" t="s">
        <v>1341</v>
      </c>
      <c r="E766" s="67" t="s">
        <v>1248</v>
      </c>
      <c r="F766" s="67" t="s">
        <v>1345</v>
      </c>
      <c r="G766" s="67" t="s">
        <v>1248</v>
      </c>
      <c r="H766" s="220" t="s">
        <v>46</v>
      </c>
      <c r="I766" s="34">
        <v>0</v>
      </c>
      <c r="J766" s="518">
        <v>0</v>
      </c>
      <c r="K766" s="518">
        <v>0</v>
      </c>
      <c r="L766" s="518">
        <v>0</v>
      </c>
      <c r="M766" s="518" t="str">
        <v>Other</v>
      </c>
      <c r="N766" s="519" t="str">
        <v>Other</v>
      </c>
      <c r="O766" s="22">
        <v>0</v>
      </c>
      <c r="P766" s="145">
        <v>0</v>
      </c>
      <c r="Q766" s="145" t="s">
        <v>49</v>
      </c>
      <c r="R766" s="496" t="s">
        <v>47</v>
      </c>
      <c r="S766" s="73">
        <v>0</v>
      </c>
      <c r="T766" s="67">
        <v>0</v>
      </c>
      <c r="U766" s="67">
        <v>0</v>
      </c>
      <c r="V766" s="67">
        <v>0</v>
      </c>
      <c r="W766" s="214">
        <v>0</v>
      </c>
      <c r="X766" s="73">
        <v>0</v>
      </c>
      <c r="Y766" s="67">
        <v>0</v>
      </c>
      <c r="Z766" s="214">
        <v>0</v>
      </c>
      <c r="AA766" s="73">
        <v>0</v>
      </c>
      <c r="AB766" s="214">
        <v>0</v>
      </c>
      <c r="AC766" s="214" t="s">
        <v>48</v>
      </c>
    </row>
    <row r="767" spans="1:29" s="141" customFormat="1" ht="30" customHeight="1" x14ac:dyDescent="0.25">
      <c r="A767" s="69" t="s">
        <v>56</v>
      </c>
      <c r="B767" s="69" t="s">
        <v>57</v>
      </c>
      <c r="C767" s="69" t="s">
        <v>1099</v>
      </c>
      <c r="D767" s="67" t="s">
        <v>1253</v>
      </c>
      <c r="E767" s="67" t="s">
        <v>1101</v>
      </c>
      <c r="F767" s="67" t="s">
        <v>1346</v>
      </c>
      <c r="G767" s="67" t="s">
        <v>1156</v>
      </c>
      <c r="H767" s="220" t="s">
        <v>46</v>
      </c>
      <c r="I767" s="34">
        <v>0</v>
      </c>
      <c r="J767" s="518">
        <v>0</v>
      </c>
      <c r="K767" s="518">
        <v>0</v>
      </c>
      <c r="L767" s="518">
        <v>0</v>
      </c>
      <c r="M767" s="518" t="str">
        <v>Other</v>
      </c>
      <c r="N767" s="519" t="str">
        <v>Other</v>
      </c>
      <c r="O767" s="22">
        <v>0</v>
      </c>
      <c r="P767" s="145">
        <v>0</v>
      </c>
      <c r="Q767" s="145" t="s">
        <v>49</v>
      </c>
      <c r="R767" s="496" t="s">
        <v>47</v>
      </c>
      <c r="S767" s="73">
        <v>0</v>
      </c>
      <c r="T767" s="67">
        <v>0</v>
      </c>
      <c r="U767" s="67">
        <v>0</v>
      </c>
      <c r="V767" s="67">
        <v>0</v>
      </c>
      <c r="W767" s="214">
        <v>0</v>
      </c>
      <c r="X767" s="73">
        <v>0</v>
      </c>
      <c r="Y767" s="67">
        <v>0</v>
      </c>
      <c r="Z767" s="214">
        <v>0</v>
      </c>
      <c r="AA767" s="73">
        <v>0</v>
      </c>
      <c r="AB767" s="214">
        <v>0</v>
      </c>
      <c r="AC767" s="214" t="s">
        <v>48</v>
      </c>
    </row>
    <row r="768" spans="1:29" s="141" customFormat="1" ht="30" customHeight="1" x14ac:dyDescent="0.25">
      <c r="A768" s="69" t="s">
        <v>56</v>
      </c>
      <c r="B768" s="69" t="s">
        <v>57</v>
      </c>
      <c r="C768" s="69" t="s">
        <v>1099</v>
      </c>
      <c r="D768" s="67" t="s">
        <v>1253</v>
      </c>
      <c r="E768" s="67" t="s">
        <v>1101</v>
      </c>
      <c r="F768" s="67" t="s">
        <v>1347</v>
      </c>
      <c r="G768" s="67" t="s">
        <v>1156</v>
      </c>
      <c r="H768" s="220" t="s">
        <v>46</v>
      </c>
      <c r="I768" s="34">
        <v>0</v>
      </c>
      <c r="J768" s="518">
        <v>0</v>
      </c>
      <c r="K768" s="518">
        <v>0</v>
      </c>
      <c r="L768" s="518">
        <v>0</v>
      </c>
      <c r="M768" s="518" t="str">
        <v>Other</v>
      </c>
      <c r="N768" s="519" t="str">
        <v>Other</v>
      </c>
      <c r="O768" s="22">
        <v>0</v>
      </c>
      <c r="P768" s="145">
        <v>0</v>
      </c>
      <c r="Q768" s="145" t="s">
        <v>49</v>
      </c>
      <c r="R768" s="496" t="s">
        <v>47</v>
      </c>
      <c r="S768" s="73">
        <v>0</v>
      </c>
      <c r="T768" s="67">
        <v>0</v>
      </c>
      <c r="U768" s="67">
        <v>0</v>
      </c>
      <c r="V768" s="67">
        <v>0</v>
      </c>
      <c r="W768" s="214">
        <v>0</v>
      </c>
      <c r="X768" s="73">
        <v>0</v>
      </c>
      <c r="Y768" s="67">
        <v>0</v>
      </c>
      <c r="Z768" s="214">
        <v>0</v>
      </c>
      <c r="AA768" s="73">
        <v>0</v>
      </c>
      <c r="AB768" s="214">
        <v>0</v>
      </c>
      <c r="AC768" s="214" t="s">
        <v>48</v>
      </c>
    </row>
    <row r="769" spans="1:29" s="141" customFormat="1" ht="30" customHeight="1" x14ac:dyDescent="0.25">
      <c r="A769" s="69" t="s">
        <v>56</v>
      </c>
      <c r="B769" s="69" t="s">
        <v>57</v>
      </c>
      <c r="C769" s="69" t="s">
        <v>1099</v>
      </c>
      <c r="D769" s="67" t="s">
        <v>1253</v>
      </c>
      <c r="E769" s="67" t="s">
        <v>1101</v>
      </c>
      <c r="F769" s="67" t="s">
        <v>1348</v>
      </c>
      <c r="G769" s="67" t="s">
        <v>1156</v>
      </c>
      <c r="H769" s="220" t="s">
        <v>46</v>
      </c>
      <c r="I769" s="34">
        <v>0</v>
      </c>
      <c r="J769" s="518">
        <v>0</v>
      </c>
      <c r="K769" s="518">
        <v>0</v>
      </c>
      <c r="L769" s="518">
        <v>0</v>
      </c>
      <c r="M769" s="518" t="str">
        <v>Other</v>
      </c>
      <c r="N769" s="519" t="str">
        <v>Other</v>
      </c>
      <c r="O769" s="22">
        <v>0</v>
      </c>
      <c r="P769" s="145">
        <v>0</v>
      </c>
      <c r="Q769" s="145" t="s">
        <v>49</v>
      </c>
      <c r="R769" s="496" t="s">
        <v>47</v>
      </c>
      <c r="S769" s="73">
        <v>0</v>
      </c>
      <c r="T769" s="67">
        <v>0</v>
      </c>
      <c r="U769" s="67">
        <v>0</v>
      </c>
      <c r="V769" s="67">
        <v>0</v>
      </c>
      <c r="W769" s="214">
        <v>0</v>
      </c>
      <c r="X769" s="73">
        <v>0</v>
      </c>
      <c r="Y769" s="67">
        <v>0</v>
      </c>
      <c r="Z769" s="214">
        <v>0</v>
      </c>
      <c r="AA769" s="73">
        <v>0</v>
      </c>
      <c r="AB769" s="214">
        <v>0</v>
      </c>
      <c r="AC769" s="214" t="s">
        <v>48</v>
      </c>
    </row>
    <row r="770" spans="1:29" s="141" customFormat="1" ht="30" customHeight="1" x14ac:dyDescent="0.25">
      <c r="A770" s="69" t="s">
        <v>56</v>
      </c>
      <c r="B770" s="69" t="s">
        <v>57</v>
      </c>
      <c r="C770" s="69" t="s">
        <v>1099</v>
      </c>
      <c r="D770" s="67" t="s">
        <v>1253</v>
      </c>
      <c r="E770" s="67" t="s">
        <v>1101</v>
      </c>
      <c r="F770" s="67" t="s">
        <v>1349</v>
      </c>
      <c r="G770" s="67" t="s">
        <v>1156</v>
      </c>
      <c r="H770" s="220" t="s">
        <v>46</v>
      </c>
      <c r="I770" s="34">
        <v>0</v>
      </c>
      <c r="J770" s="518">
        <v>0</v>
      </c>
      <c r="K770" s="518">
        <v>0</v>
      </c>
      <c r="L770" s="518">
        <v>0</v>
      </c>
      <c r="M770" s="518" t="str">
        <v>Other</v>
      </c>
      <c r="N770" s="519" t="str">
        <v>Other</v>
      </c>
      <c r="O770" s="22">
        <v>0</v>
      </c>
      <c r="P770" s="145">
        <v>0</v>
      </c>
      <c r="Q770" s="145" t="s">
        <v>49</v>
      </c>
      <c r="R770" s="496" t="s">
        <v>47</v>
      </c>
      <c r="S770" s="73">
        <v>0</v>
      </c>
      <c r="T770" s="67">
        <v>0</v>
      </c>
      <c r="U770" s="67">
        <v>0</v>
      </c>
      <c r="V770" s="67">
        <v>0</v>
      </c>
      <c r="W770" s="214">
        <v>0</v>
      </c>
      <c r="X770" s="73">
        <v>0</v>
      </c>
      <c r="Y770" s="67">
        <v>0</v>
      </c>
      <c r="Z770" s="214">
        <v>0</v>
      </c>
      <c r="AA770" s="73">
        <v>0</v>
      </c>
      <c r="AB770" s="214">
        <v>0</v>
      </c>
      <c r="AC770" s="214" t="s">
        <v>48</v>
      </c>
    </row>
    <row r="771" spans="1:29" s="141" customFormat="1" ht="30" customHeight="1" x14ac:dyDescent="0.25">
      <c r="A771" s="69" t="s">
        <v>56</v>
      </c>
      <c r="B771" s="69" t="s">
        <v>57</v>
      </c>
      <c r="C771" s="69" t="s">
        <v>1099</v>
      </c>
      <c r="D771" s="67" t="s">
        <v>1253</v>
      </c>
      <c r="E771" s="67" t="s">
        <v>1101</v>
      </c>
      <c r="F771" s="67" t="s">
        <v>1350</v>
      </c>
      <c r="G771" s="67" t="s">
        <v>1296</v>
      </c>
      <c r="H771" s="220" t="s">
        <v>46</v>
      </c>
      <c r="I771" s="34">
        <v>0</v>
      </c>
      <c r="J771" s="518">
        <v>0</v>
      </c>
      <c r="K771" s="518">
        <v>0</v>
      </c>
      <c r="L771" s="518">
        <v>0</v>
      </c>
      <c r="M771" s="518" t="str">
        <v>Other</v>
      </c>
      <c r="N771" s="519" t="str">
        <v>Other</v>
      </c>
      <c r="O771" s="22">
        <v>0</v>
      </c>
      <c r="P771" s="145">
        <v>0</v>
      </c>
      <c r="Q771" s="145" t="s">
        <v>49</v>
      </c>
      <c r="R771" s="496" t="s">
        <v>47</v>
      </c>
      <c r="S771" s="73">
        <v>0</v>
      </c>
      <c r="T771" s="67">
        <v>0</v>
      </c>
      <c r="U771" s="67">
        <v>0</v>
      </c>
      <c r="V771" s="67">
        <v>0</v>
      </c>
      <c r="W771" s="214">
        <v>0</v>
      </c>
      <c r="X771" s="73">
        <v>0</v>
      </c>
      <c r="Y771" s="67">
        <v>0</v>
      </c>
      <c r="Z771" s="214">
        <v>0</v>
      </c>
      <c r="AA771" s="73">
        <v>0</v>
      </c>
      <c r="AB771" s="214">
        <v>0</v>
      </c>
      <c r="AC771" s="214" t="s">
        <v>48</v>
      </c>
    </row>
    <row r="772" spans="1:29" s="141" customFormat="1" ht="30" customHeight="1" x14ac:dyDescent="0.25">
      <c r="A772" s="69" t="s">
        <v>56</v>
      </c>
      <c r="B772" s="69" t="s">
        <v>57</v>
      </c>
      <c r="C772" s="69" t="s">
        <v>1099</v>
      </c>
      <c r="D772" s="67" t="s">
        <v>1253</v>
      </c>
      <c r="E772" s="67" t="s">
        <v>1101</v>
      </c>
      <c r="F772" s="67" t="s">
        <v>1351</v>
      </c>
      <c r="G772" s="67" t="s">
        <v>1156</v>
      </c>
      <c r="H772" s="220" t="s">
        <v>46</v>
      </c>
      <c r="I772" s="34">
        <v>0</v>
      </c>
      <c r="J772" s="518">
        <v>0</v>
      </c>
      <c r="K772" s="518">
        <v>0</v>
      </c>
      <c r="L772" s="518">
        <v>0</v>
      </c>
      <c r="M772" s="518" t="str">
        <v>Other</v>
      </c>
      <c r="N772" s="519" t="str">
        <v>Other</v>
      </c>
      <c r="O772" s="22">
        <v>0</v>
      </c>
      <c r="P772" s="145">
        <v>0</v>
      </c>
      <c r="Q772" s="145" t="s">
        <v>49</v>
      </c>
      <c r="R772" s="496" t="s">
        <v>47</v>
      </c>
      <c r="S772" s="73">
        <v>0</v>
      </c>
      <c r="T772" s="67">
        <v>0</v>
      </c>
      <c r="U772" s="67">
        <v>0</v>
      </c>
      <c r="V772" s="67">
        <v>0</v>
      </c>
      <c r="W772" s="214">
        <v>0</v>
      </c>
      <c r="X772" s="73">
        <v>0</v>
      </c>
      <c r="Y772" s="67">
        <v>0</v>
      </c>
      <c r="Z772" s="214">
        <v>0</v>
      </c>
      <c r="AA772" s="73">
        <v>0</v>
      </c>
      <c r="AB772" s="214">
        <v>0</v>
      </c>
      <c r="AC772" s="214" t="s">
        <v>48</v>
      </c>
    </row>
    <row r="773" spans="1:29" s="141" customFormat="1" ht="30" customHeight="1" x14ac:dyDescent="0.25">
      <c r="A773" s="69" t="s">
        <v>56</v>
      </c>
      <c r="B773" s="69" t="s">
        <v>57</v>
      </c>
      <c r="C773" s="69" t="s">
        <v>1099</v>
      </c>
      <c r="D773" s="67" t="s">
        <v>1253</v>
      </c>
      <c r="E773" s="67" t="s">
        <v>1101</v>
      </c>
      <c r="F773" s="67" t="s">
        <v>1352</v>
      </c>
      <c r="G773" s="67" t="s">
        <v>1296</v>
      </c>
      <c r="H773" s="220" t="s">
        <v>46</v>
      </c>
      <c r="I773" s="34">
        <v>0</v>
      </c>
      <c r="J773" s="518">
        <v>0</v>
      </c>
      <c r="K773" s="518">
        <v>0</v>
      </c>
      <c r="L773" s="518">
        <v>0</v>
      </c>
      <c r="M773" s="518" t="str">
        <v>Other</v>
      </c>
      <c r="N773" s="519" t="str">
        <v>Other</v>
      </c>
      <c r="O773" s="22">
        <v>0</v>
      </c>
      <c r="P773" s="145">
        <v>0</v>
      </c>
      <c r="Q773" s="145" t="s">
        <v>49</v>
      </c>
      <c r="R773" s="496" t="s">
        <v>47</v>
      </c>
      <c r="S773" s="73">
        <v>0</v>
      </c>
      <c r="T773" s="67">
        <v>0</v>
      </c>
      <c r="U773" s="67">
        <v>0</v>
      </c>
      <c r="V773" s="67">
        <v>0</v>
      </c>
      <c r="W773" s="214">
        <v>0</v>
      </c>
      <c r="X773" s="73">
        <v>0</v>
      </c>
      <c r="Y773" s="67">
        <v>0</v>
      </c>
      <c r="Z773" s="214">
        <v>0</v>
      </c>
      <c r="AA773" s="73">
        <v>0</v>
      </c>
      <c r="AB773" s="214">
        <v>0</v>
      </c>
      <c r="AC773" s="214" t="s">
        <v>48</v>
      </c>
    </row>
    <row r="774" spans="1:29" s="141" customFormat="1" ht="30" customHeight="1" x14ac:dyDescent="0.25">
      <c r="A774" s="69" t="s">
        <v>56</v>
      </c>
      <c r="B774" s="69" t="s">
        <v>57</v>
      </c>
      <c r="C774" s="69" t="s">
        <v>1099</v>
      </c>
      <c r="D774" s="67" t="s">
        <v>1253</v>
      </c>
      <c r="E774" s="67" t="s">
        <v>1101</v>
      </c>
      <c r="F774" s="67" t="s">
        <v>1353</v>
      </c>
      <c r="G774" s="67" t="s">
        <v>1112</v>
      </c>
      <c r="H774" s="220" t="s">
        <v>46</v>
      </c>
      <c r="I774" s="34">
        <v>0</v>
      </c>
      <c r="J774" s="518">
        <v>0</v>
      </c>
      <c r="K774" s="518">
        <v>0</v>
      </c>
      <c r="L774" s="518">
        <v>0</v>
      </c>
      <c r="M774" s="518" t="str">
        <v>Other</v>
      </c>
      <c r="N774" s="519" t="str">
        <v>Other</v>
      </c>
      <c r="O774" s="22">
        <v>0</v>
      </c>
      <c r="P774" s="145">
        <v>0</v>
      </c>
      <c r="Q774" s="145" t="s">
        <v>49</v>
      </c>
      <c r="R774" s="496" t="s">
        <v>47</v>
      </c>
      <c r="S774" s="73">
        <v>0</v>
      </c>
      <c r="T774" s="67">
        <v>0</v>
      </c>
      <c r="U774" s="67">
        <v>0</v>
      </c>
      <c r="V774" s="67">
        <v>0</v>
      </c>
      <c r="W774" s="214">
        <v>0</v>
      </c>
      <c r="X774" s="73">
        <v>0</v>
      </c>
      <c r="Y774" s="67">
        <v>0</v>
      </c>
      <c r="Z774" s="214">
        <v>0</v>
      </c>
      <c r="AA774" s="73">
        <v>0</v>
      </c>
      <c r="AB774" s="214">
        <v>0</v>
      </c>
      <c r="AC774" s="214" t="s">
        <v>48</v>
      </c>
    </row>
    <row r="775" spans="1:29" s="141" customFormat="1" ht="30" customHeight="1" x14ac:dyDescent="0.25">
      <c r="A775" s="69" t="s">
        <v>56</v>
      </c>
      <c r="B775" s="69" t="s">
        <v>57</v>
      </c>
      <c r="C775" s="69" t="s">
        <v>1099</v>
      </c>
      <c r="D775" s="67" t="s">
        <v>1253</v>
      </c>
      <c r="E775" s="67" t="s">
        <v>1101</v>
      </c>
      <c r="F775" s="67" t="s">
        <v>1354</v>
      </c>
      <c r="G775" s="67" t="s">
        <v>1112</v>
      </c>
      <c r="H775" s="220" t="s">
        <v>46</v>
      </c>
      <c r="I775" s="34">
        <v>0</v>
      </c>
      <c r="J775" s="518">
        <v>0</v>
      </c>
      <c r="K775" s="518">
        <v>0</v>
      </c>
      <c r="L775" s="518">
        <v>0</v>
      </c>
      <c r="M775" s="518" t="str">
        <v>Other</v>
      </c>
      <c r="N775" s="519" t="str">
        <v>Other</v>
      </c>
      <c r="O775" s="22">
        <v>0</v>
      </c>
      <c r="P775" s="145">
        <v>0</v>
      </c>
      <c r="Q775" s="145" t="s">
        <v>49</v>
      </c>
      <c r="R775" s="496" t="s">
        <v>47</v>
      </c>
      <c r="S775" s="73">
        <v>0</v>
      </c>
      <c r="T775" s="67">
        <v>0</v>
      </c>
      <c r="U775" s="67">
        <v>0</v>
      </c>
      <c r="V775" s="67">
        <v>0</v>
      </c>
      <c r="W775" s="214">
        <v>0</v>
      </c>
      <c r="X775" s="73">
        <v>0</v>
      </c>
      <c r="Y775" s="67">
        <v>0</v>
      </c>
      <c r="Z775" s="214">
        <v>0</v>
      </c>
      <c r="AA775" s="73">
        <v>0</v>
      </c>
      <c r="AB775" s="214">
        <v>0</v>
      </c>
      <c r="AC775" s="214" t="s">
        <v>48</v>
      </c>
    </row>
    <row r="776" spans="1:29" s="141" customFormat="1" ht="30" customHeight="1" x14ac:dyDescent="0.25">
      <c r="A776" s="69" t="s">
        <v>56</v>
      </c>
      <c r="B776" s="69" t="s">
        <v>57</v>
      </c>
      <c r="C776" s="69" t="s">
        <v>1099</v>
      </c>
      <c r="D776" s="67" t="s">
        <v>1253</v>
      </c>
      <c r="E776" s="67" t="s">
        <v>1101</v>
      </c>
      <c r="F776" s="67" t="s">
        <v>1355</v>
      </c>
      <c r="G776" s="67" t="s">
        <v>1356</v>
      </c>
      <c r="H776" s="220" t="s">
        <v>46</v>
      </c>
      <c r="I776" s="34">
        <v>0</v>
      </c>
      <c r="J776" s="518">
        <v>0</v>
      </c>
      <c r="K776" s="518">
        <v>0</v>
      </c>
      <c r="L776" s="518">
        <v>0</v>
      </c>
      <c r="M776" s="518" t="str">
        <v>Other</v>
      </c>
      <c r="N776" s="519" t="str">
        <v>Other</v>
      </c>
      <c r="O776" s="22">
        <v>0</v>
      </c>
      <c r="P776" s="145">
        <v>0</v>
      </c>
      <c r="Q776" s="145" t="s">
        <v>49</v>
      </c>
      <c r="R776" s="496" t="s">
        <v>47</v>
      </c>
      <c r="S776" s="73">
        <v>0</v>
      </c>
      <c r="T776" s="67">
        <v>0</v>
      </c>
      <c r="U776" s="67">
        <v>0</v>
      </c>
      <c r="V776" s="67">
        <v>0</v>
      </c>
      <c r="W776" s="214">
        <v>0</v>
      </c>
      <c r="X776" s="73">
        <v>0</v>
      </c>
      <c r="Y776" s="67">
        <v>0</v>
      </c>
      <c r="Z776" s="214">
        <v>0</v>
      </c>
      <c r="AA776" s="73">
        <v>0</v>
      </c>
      <c r="AB776" s="214">
        <v>0</v>
      </c>
      <c r="AC776" s="214" t="s">
        <v>48</v>
      </c>
    </row>
    <row r="777" spans="1:29" s="141" customFormat="1" ht="30" customHeight="1" x14ac:dyDescent="0.25">
      <c r="A777" s="69" t="s">
        <v>56</v>
      </c>
      <c r="B777" s="69" t="s">
        <v>57</v>
      </c>
      <c r="C777" s="69" t="s">
        <v>1099</v>
      </c>
      <c r="D777" s="67" t="s">
        <v>1253</v>
      </c>
      <c r="E777" s="67" t="s">
        <v>1101</v>
      </c>
      <c r="F777" s="67" t="s">
        <v>1357</v>
      </c>
      <c r="G777" s="67" t="s">
        <v>1101</v>
      </c>
      <c r="H777" s="220" t="s">
        <v>46</v>
      </c>
      <c r="I777" s="34">
        <v>0</v>
      </c>
      <c r="J777" s="518">
        <v>0</v>
      </c>
      <c r="K777" s="518">
        <v>0</v>
      </c>
      <c r="L777" s="518">
        <v>0</v>
      </c>
      <c r="M777" s="518" t="str">
        <v>Other</v>
      </c>
      <c r="N777" s="519" t="str">
        <v>Other</v>
      </c>
      <c r="O777" s="22">
        <v>0</v>
      </c>
      <c r="P777" s="145">
        <v>0</v>
      </c>
      <c r="Q777" s="145" t="s">
        <v>49</v>
      </c>
      <c r="R777" s="496" t="s">
        <v>47</v>
      </c>
      <c r="S777" s="73">
        <v>0</v>
      </c>
      <c r="T777" s="67">
        <v>0</v>
      </c>
      <c r="U777" s="67">
        <v>0</v>
      </c>
      <c r="V777" s="67">
        <v>0</v>
      </c>
      <c r="W777" s="214">
        <v>0</v>
      </c>
      <c r="X777" s="73">
        <v>0</v>
      </c>
      <c r="Y777" s="67">
        <v>0</v>
      </c>
      <c r="Z777" s="214">
        <v>0</v>
      </c>
      <c r="AA777" s="73">
        <v>0</v>
      </c>
      <c r="AB777" s="214">
        <v>0</v>
      </c>
      <c r="AC777" s="214" t="s">
        <v>48</v>
      </c>
    </row>
    <row r="778" spans="1:29" s="141" customFormat="1" ht="30" customHeight="1" x14ac:dyDescent="0.25">
      <c r="A778" s="69" t="s">
        <v>56</v>
      </c>
      <c r="B778" s="69" t="s">
        <v>57</v>
      </c>
      <c r="C778" s="69" t="s">
        <v>1099</v>
      </c>
      <c r="D778" s="67" t="s">
        <v>1253</v>
      </c>
      <c r="E778" s="67" t="s">
        <v>1101</v>
      </c>
      <c r="F778" s="67" t="s">
        <v>1358</v>
      </c>
      <c r="G778" s="67" t="s">
        <v>1156</v>
      </c>
      <c r="H778" s="220" t="s">
        <v>46</v>
      </c>
      <c r="I778" s="34">
        <v>0</v>
      </c>
      <c r="J778" s="518">
        <v>0</v>
      </c>
      <c r="K778" s="518">
        <v>0</v>
      </c>
      <c r="L778" s="518">
        <v>0</v>
      </c>
      <c r="M778" s="518" t="str">
        <v>Other</v>
      </c>
      <c r="N778" s="519" t="str">
        <v>Other</v>
      </c>
      <c r="O778" s="22">
        <v>0</v>
      </c>
      <c r="P778" s="145">
        <v>0</v>
      </c>
      <c r="Q778" s="145" t="s">
        <v>49</v>
      </c>
      <c r="R778" s="496" t="s">
        <v>47</v>
      </c>
      <c r="S778" s="73">
        <v>0</v>
      </c>
      <c r="T778" s="67">
        <v>0</v>
      </c>
      <c r="U778" s="67">
        <v>0</v>
      </c>
      <c r="V778" s="67">
        <v>0</v>
      </c>
      <c r="W778" s="214">
        <v>0</v>
      </c>
      <c r="X778" s="73">
        <v>0</v>
      </c>
      <c r="Y778" s="67">
        <v>0</v>
      </c>
      <c r="Z778" s="214">
        <v>0</v>
      </c>
      <c r="AA778" s="73">
        <v>0</v>
      </c>
      <c r="AB778" s="214">
        <v>0</v>
      </c>
      <c r="AC778" s="214" t="s">
        <v>48</v>
      </c>
    </row>
    <row r="779" spans="1:29" s="141" customFormat="1" ht="30" customHeight="1" x14ac:dyDescent="0.25">
      <c r="A779" s="69" t="s">
        <v>56</v>
      </c>
      <c r="B779" s="69" t="s">
        <v>57</v>
      </c>
      <c r="C779" s="69" t="s">
        <v>1099</v>
      </c>
      <c r="D779" s="67" t="s">
        <v>1253</v>
      </c>
      <c r="E779" s="67" t="s">
        <v>1101</v>
      </c>
      <c r="F779" s="67" t="s">
        <v>1359</v>
      </c>
      <c r="G779" s="67" t="s">
        <v>1147</v>
      </c>
      <c r="H779" s="220" t="s">
        <v>46</v>
      </c>
      <c r="I779" s="34">
        <v>0</v>
      </c>
      <c r="J779" s="518">
        <v>0</v>
      </c>
      <c r="K779" s="518">
        <v>0</v>
      </c>
      <c r="L779" s="518">
        <v>0</v>
      </c>
      <c r="M779" s="518" t="str">
        <v>Other</v>
      </c>
      <c r="N779" s="519" t="str">
        <v>Other</v>
      </c>
      <c r="O779" s="22">
        <v>0</v>
      </c>
      <c r="P779" s="145">
        <v>0</v>
      </c>
      <c r="Q779" s="145" t="s">
        <v>49</v>
      </c>
      <c r="R779" s="496" t="s">
        <v>47</v>
      </c>
      <c r="S779" s="73">
        <v>0</v>
      </c>
      <c r="T779" s="67">
        <v>0</v>
      </c>
      <c r="U779" s="67">
        <v>0</v>
      </c>
      <c r="V779" s="67">
        <v>0</v>
      </c>
      <c r="W779" s="214">
        <v>0</v>
      </c>
      <c r="X779" s="73">
        <v>0</v>
      </c>
      <c r="Y779" s="67">
        <v>0</v>
      </c>
      <c r="Z779" s="214">
        <v>0</v>
      </c>
      <c r="AA779" s="73">
        <v>0</v>
      </c>
      <c r="AB779" s="214">
        <v>0</v>
      </c>
      <c r="AC779" s="214" t="s">
        <v>48</v>
      </c>
    </row>
    <row r="780" spans="1:29" s="141" customFormat="1" ht="30" customHeight="1" x14ac:dyDescent="0.25">
      <c r="A780" s="69" t="s">
        <v>56</v>
      </c>
      <c r="B780" s="69" t="s">
        <v>57</v>
      </c>
      <c r="C780" s="69" t="s">
        <v>1099</v>
      </c>
      <c r="D780" s="67" t="s">
        <v>1253</v>
      </c>
      <c r="E780" s="67" t="s">
        <v>1101</v>
      </c>
      <c r="F780" s="67" t="s">
        <v>1360</v>
      </c>
      <c r="G780" s="67" t="s">
        <v>1156</v>
      </c>
      <c r="H780" s="220" t="s">
        <v>46</v>
      </c>
      <c r="I780" s="34">
        <v>0</v>
      </c>
      <c r="J780" s="518">
        <v>0</v>
      </c>
      <c r="K780" s="518">
        <v>0</v>
      </c>
      <c r="L780" s="518">
        <v>0</v>
      </c>
      <c r="M780" s="518" t="str">
        <v>Other</v>
      </c>
      <c r="N780" s="519" t="str">
        <v>Other</v>
      </c>
      <c r="O780" s="22">
        <v>0</v>
      </c>
      <c r="P780" s="145">
        <v>0</v>
      </c>
      <c r="Q780" s="145" t="s">
        <v>49</v>
      </c>
      <c r="R780" s="496" t="s">
        <v>47</v>
      </c>
      <c r="S780" s="73">
        <v>0</v>
      </c>
      <c r="T780" s="67">
        <v>0</v>
      </c>
      <c r="U780" s="67">
        <v>0</v>
      </c>
      <c r="V780" s="67">
        <v>0</v>
      </c>
      <c r="W780" s="214">
        <v>0</v>
      </c>
      <c r="X780" s="73">
        <v>0</v>
      </c>
      <c r="Y780" s="67">
        <v>0</v>
      </c>
      <c r="Z780" s="214">
        <v>0</v>
      </c>
      <c r="AA780" s="73">
        <v>0</v>
      </c>
      <c r="AB780" s="214">
        <v>0</v>
      </c>
      <c r="AC780" s="214" t="s">
        <v>48</v>
      </c>
    </row>
    <row r="781" spans="1:29" s="141" customFormat="1" ht="30" customHeight="1" x14ac:dyDescent="0.25">
      <c r="A781" s="69" t="s">
        <v>56</v>
      </c>
      <c r="B781" s="69" t="s">
        <v>57</v>
      </c>
      <c r="C781" s="69" t="s">
        <v>1099</v>
      </c>
      <c r="D781" s="67" t="s">
        <v>1361</v>
      </c>
      <c r="E781" s="67" t="s">
        <v>1191</v>
      </c>
      <c r="F781" s="67" t="s">
        <v>1362</v>
      </c>
      <c r="G781" s="67" t="s">
        <v>1191</v>
      </c>
      <c r="H781" s="220" t="s">
        <v>46</v>
      </c>
      <c r="I781" s="34">
        <v>0</v>
      </c>
      <c r="J781" s="518">
        <v>0</v>
      </c>
      <c r="K781" s="518">
        <v>0</v>
      </c>
      <c r="L781" s="518">
        <v>0</v>
      </c>
      <c r="M781" s="518" t="str">
        <v>Other</v>
      </c>
      <c r="N781" s="519" t="str">
        <v>Other</v>
      </c>
      <c r="O781" s="22">
        <v>0</v>
      </c>
      <c r="P781" s="145">
        <v>0</v>
      </c>
      <c r="Q781" s="145" t="s">
        <v>49</v>
      </c>
      <c r="R781" s="496" t="s">
        <v>47</v>
      </c>
      <c r="S781" s="73">
        <v>0</v>
      </c>
      <c r="T781" s="67">
        <v>0</v>
      </c>
      <c r="U781" s="67">
        <v>0</v>
      </c>
      <c r="V781" s="67">
        <v>0</v>
      </c>
      <c r="W781" s="214">
        <v>0</v>
      </c>
      <c r="X781" s="73">
        <v>0</v>
      </c>
      <c r="Y781" s="67">
        <v>0</v>
      </c>
      <c r="Z781" s="214">
        <v>0</v>
      </c>
      <c r="AA781" s="73">
        <v>0</v>
      </c>
      <c r="AB781" s="214">
        <v>0</v>
      </c>
      <c r="AC781" s="214" t="s">
        <v>48</v>
      </c>
    </row>
    <row r="782" spans="1:29" s="141" customFormat="1" ht="30" customHeight="1" x14ac:dyDescent="0.25">
      <c r="A782" s="69" t="s">
        <v>56</v>
      </c>
      <c r="B782" s="69" t="s">
        <v>57</v>
      </c>
      <c r="C782" s="69" t="s">
        <v>1099</v>
      </c>
      <c r="D782" s="67" t="s">
        <v>1361</v>
      </c>
      <c r="E782" s="67" t="s">
        <v>1191</v>
      </c>
      <c r="F782" s="67" t="s">
        <v>1363</v>
      </c>
      <c r="G782" s="67" t="s">
        <v>1191</v>
      </c>
      <c r="H782" s="220" t="s">
        <v>46</v>
      </c>
      <c r="I782" s="34">
        <v>0</v>
      </c>
      <c r="J782" s="518">
        <v>0</v>
      </c>
      <c r="K782" s="518">
        <v>0</v>
      </c>
      <c r="L782" s="518">
        <v>0</v>
      </c>
      <c r="M782" s="518" t="str">
        <v>Other</v>
      </c>
      <c r="N782" s="519" t="str">
        <v>Other</v>
      </c>
      <c r="O782" s="22">
        <v>0</v>
      </c>
      <c r="P782" s="145">
        <v>0</v>
      </c>
      <c r="Q782" s="145" t="s">
        <v>49</v>
      </c>
      <c r="R782" s="496" t="s">
        <v>47</v>
      </c>
      <c r="S782" s="73">
        <v>0</v>
      </c>
      <c r="T782" s="67">
        <v>0</v>
      </c>
      <c r="U782" s="67">
        <v>0</v>
      </c>
      <c r="V782" s="67">
        <v>0</v>
      </c>
      <c r="W782" s="214">
        <v>0</v>
      </c>
      <c r="X782" s="73">
        <v>0</v>
      </c>
      <c r="Y782" s="67">
        <v>0</v>
      </c>
      <c r="Z782" s="214">
        <v>0</v>
      </c>
      <c r="AA782" s="73">
        <v>0</v>
      </c>
      <c r="AB782" s="214">
        <v>0</v>
      </c>
      <c r="AC782" s="214" t="s">
        <v>48</v>
      </c>
    </row>
    <row r="783" spans="1:29" s="141" customFormat="1" ht="30" customHeight="1" x14ac:dyDescent="0.25">
      <c r="A783" s="69" t="s">
        <v>56</v>
      </c>
      <c r="B783" s="69" t="s">
        <v>57</v>
      </c>
      <c r="C783" s="69" t="s">
        <v>1099</v>
      </c>
      <c r="D783" s="67" t="s">
        <v>1361</v>
      </c>
      <c r="E783" s="67" t="s">
        <v>1191</v>
      </c>
      <c r="F783" s="67" t="s">
        <v>1364</v>
      </c>
      <c r="G783" s="67" t="s">
        <v>1191</v>
      </c>
      <c r="H783" s="220" t="s">
        <v>46</v>
      </c>
      <c r="I783" s="34">
        <v>0</v>
      </c>
      <c r="J783" s="518">
        <v>0</v>
      </c>
      <c r="K783" s="518">
        <v>0</v>
      </c>
      <c r="L783" s="518">
        <v>0</v>
      </c>
      <c r="M783" s="518" t="str">
        <v>Other</v>
      </c>
      <c r="N783" s="519" t="str">
        <v>Other</v>
      </c>
      <c r="O783" s="22">
        <v>0</v>
      </c>
      <c r="P783" s="145">
        <v>0</v>
      </c>
      <c r="Q783" s="145" t="s">
        <v>49</v>
      </c>
      <c r="R783" s="496" t="s">
        <v>47</v>
      </c>
      <c r="S783" s="73">
        <v>0</v>
      </c>
      <c r="T783" s="67">
        <v>0</v>
      </c>
      <c r="U783" s="67">
        <v>0</v>
      </c>
      <c r="V783" s="67">
        <v>0</v>
      </c>
      <c r="W783" s="214">
        <v>0</v>
      </c>
      <c r="X783" s="73">
        <v>0</v>
      </c>
      <c r="Y783" s="67">
        <v>0</v>
      </c>
      <c r="Z783" s="214">
        <v>0</v>
      </c>
      <c r="AA783" s="73">
        <v>0</v>
      </c>
      <c r="AB783" s="214">
        <v>0</v>
      </c>
      <c r="AC783" s="214" t="s">
        <v>48</v>
      </c>
    </row>
    <row r="784" spans="1:29" s="141" customFormat="1" ht="30" customHeight="1" x14ac:dyDescent="0.25">
      <c r="A784" s="69" t="s">
        <v>56</v>
      </c>
      <c r="B784" s="69" t="s">
        <v>57</v>
      </c>
      <c r="C784" s="69" t="s">
        <v>1099</v>
      </c>
      <c r="D784" s="67" t="s">
        <v>1361</v>
      </c>
      <c r="E784" s="67" t="s">
        <v>1191</v>
      </c>
      <c r="F784" s="67" t="s">
        <v>1365</v>
      </c>
      <c r="G784" s="67" t="s">
        <v>1191</v>
      </c>
      <c r="H784" s="220" t="s">
        <v>46</v>
      </c>
      <c r="I784" s="34">
        <v>0</v>
      </c>
      <c r="J784" s="518">
        <v>0</v>
      </c>
      <c r="K784" s="518">
        <v>0</v>
      </c>
      <c r="L784" s="518">
        <v>0</v>
      </c>
      <c r="M784" s="518" t="str">
        <v>Other</v>
      </c>
      <c r="N784" s="519" t="str">
        <v>Other</v>
      </c>
      <c r="O784" s="22">
        <v>0</v>
      </c>
      <c r="P784" s="145">
        <v>0</v>
      </c>
      <c r="Q784" s="145" t="s">
        <v>49</v>
      </c>
      <c r="R784" s="496" t="s">
        <v>47</v>
      </c>
      <c r="S784" s="73">
        <v>0</v>
      </c>
      <c r="T784" s="67">
        <v>0</v>
      </c>
      <c r="U784" s="67">
        <v>0</v>
      </c>
      <c r="V784" s="67">
        <v>0</v>
      </c>
      <c r="W784" s="214">
        <v>0</v>
      </c>
      <c r="X784" s="73">
        <v>0</v>
      </c>
      <c r="Y784" s="67">
        <v>0</v>
      </c>
      <c r="Z784" s="214">
        <v>0</v>
      </c>
      <c r="AA784" s="73">
        <v>0</v>
      </c>
      <c r="AB784" s="214">
        <v>0</v>
      </c>
      <c r="AC784" s="214" t="s">
        <v>48</v>
      </c>
    </row>
    <row r="785" spans="1:29" s="141" customFormat="1" ht="30" customHeight="1" x14ac:dyDescent="0.25">
      <c r="A785" s="69" t="s">
        <v>56</v>
      </c>
      <c r="B785" s="69" t="s">
        <v>57</v>
      </c>
      <c r="C785" s="69" t="s">
        <v>1099</v>
      </c>
      <c r="D785" s="67" t="s">
        <v>1361</v>
      </c>
      <c r="E785" s="67" t="s">
        <v>1191</v>
      </c>
      <c r="F785" s="67" t="s">
        <v>1366</v>
      </c>
      <c r="G785" s="67" t="s">
        <v>1191</v>
      </c>
      <c r="H785" s="220" t="s">
        <v>46</v>
      </c>
      <c r="I785" s="34">
        <v>0</v>
      </c>
      <c r="J785" s="518">
        <v>0</v>
      </c>
      <c r="K785" s="518">
        <v>0</v>
      </c>
      <c r="L785" s="518">
        <v>0</v>
      </c>
      <c r="M785" s="518" t="str">
        <v>Other</v>
      </c>
      <c r="N785" s="519" t="str">
        <v>Other</v>
      </c>
      <c r="O785" s="22" t="s">
        <v>48</v>
      </c>
      <c r="P785" s="145" t="s">
        <v>48</v>
      </c>
      <c r="Q785" s="145" t="s">
        <v>49</v>
      </c>
      <c r="R785" s="496" t="s">
        <v>47</v>
      </c>
      <c r="S785" s="73">
        <v>0</v>
      </c>
      <c r="T785" s="67">
        <v>0</v>
      </c>
      <c r="U785" s="67">
        <v>0</v>
      </c>
      <c r="V785" s="67">
        <v>0</v>
      </c>
      <c r="W785" s="214">
        <v>0</v>
      </c>
      <c r="X785" s="73">
        <v>0</v>
      </c>
      <c r="Y785" s="67">
        <v>0</v>
      </c>
      <c r="Z785" s="214">
        <v>0</v>
      </c>
      <c r="AA785" s="73">
        <v>0</v>
      </c>
      <c r="AB785" s="214">
        <v>0</v>
      </c>
      <c r="AC785" s="214" t="s">
        <v>48</v>
      </c>
    </row>
    <row r="786" spans="1:29" s="141" customFormat="1" ht="30" customHeight="1" x14ac:dyDescent="0.25">
      <c r="A786" s="69" t="s">
        <v>56</v>
      </c>
      <c r="B786" s="69" t="s">
        <v>57</v>
      </c>
      <c r="C786" s="69" t="s">
        <v>1099</v>
      </c>
      <c r="D786" s="67" t="s">
        <v>1361</v>
      </c>
      <c r="E786" s="67" t="s">
        <v>1191</v>
      </c>
      <c r="F786" s="67" t="s">
        <v>1367</v>
      </c>
      <c r="G786" s="67" t="s">
        <v>1191</v>
      </c>
      <c r="H786" s="220" t="s">
        <v>46</v>
      </c>
      <c r="I786" s="34">
        <v>0</v>
      </c>
      <c r="J786" s="518">
        <v>0</v>
      </c>
      <c r="K786" s="518">
        <v>0</v>
      </c>
      <c r="L786" s="518">
        <v>0</v>
      </c>
      <c r="M786" s="518" t="str">
        <v>Other</v>
      </c>
      <c r="N786" s="519" t="str">
        <v>Other</v>
      </c>
      <c r="O786" s="22">
        <v>0</v>
      </c>
      <c r="P786" s="145">
        <v>0</v>
      </c>
      <c r="Q786" s="145" t="s">
        <v>49</v>
      </c>
      <c r="R786" s="496" t="s">
        <v>47</v>
      </c>
      <c r="S786" s="73">
        <v>0</v>
      </c>
      <c r="T786" s="67">
        <v>0</v>
      </c>
      <c r="U786" s="67">
        <v>0</v>
      </c>
      <c r="V786" s="67">
        <v>0</v>
      </c>
      <c r="W786" s="214">
        <v>0</v>
      </c>
      <c r="X786" s="73">
        <v>0</v>
      </c>
      <c r="Y786" s="67">
        <v>0</v>
      </c>
      <c r="Z786" s="214">
        <v>0</v>
      </c>
      <c r="AA786" s="73">
        <v>0</v>
      </c>
      <c r="AB786" s="214">
        <v>0</v>
      </c>
      <c r="AC786" s="214" t="s">
        <v>48</v>
      </c>
    </row>
    <row r="787" spans="1:29" s="141" customFormat="1" ht="30" customHeight="1" x14ac:dyDescent="0.25">
      <c r="A787" s="69" t="s">
        <v>56</v>
      </c>
      <c r="B787" s="69" t="s">
        <v>57</v>
      </c>
      <c r="C787" s="69" t="s">
        <v>1099</v>
      </c>
      <c r="D787" s="67" t="s">
        <v>1368</v>
      </c>
      <c r="E787" s="67" t="s">
        <v>1124</v>
      </c>
      <c r="F787" s="67" t="s">
        <v>1369</v>
      </c>
      <c r="G787" s="67" t="s">
        <v>1124</v>
      </c>
      <c r="H787" s="220" t="s">
        <v>46</v>
      </c>
      <c r="I787" s="34">
        <v>0</v>
      </c>
      <c r="J787" s="518">
        <v>0</v>
      </c>
      <c r="K787" s="518">
        <v>0</v>
      </c>
      <c r="L787" s="518">
        <v>0</v>
      </c>
      <c r="M787" s="518" t="str">
        <v>Other</v>
      </c>
      <c r="N787" s="519" t="str">
        <v>Other</v>
      </c>
      <c r="O787" s="22">
        <v>0</v>
      </c>
      <c r="P787" s="145">
        <v>0</v>
      </c>
      <c r="Q787" s="145" t="s">
        <v>49</v>
      </c>
      <c r="R787" s="496" t="s">
        <v>47</v>
      </c>
      <c r="S787" s="73">
        <v>0</v>
      </c>
      <c r="T787" s="67">
        <v>0</v>
      </c>
      <c r="U787" s="67">
        <v>0</v>
      </c>
      <c r="V787" s="67">
        <v>0</v>
      </c>
      <c r="W787" s="214">
        <v>0</v>
      </c>
      <c r="X787" s="73">
        <v>0</v>
      </c>
      <c r="Y787" s="67">
        <v>0</v>
      </c>
      <c r="Z787" s="214">
        <v>0</v>
      </c>
      <c r="AA787" s="73">
        <v>0</v>
      </c>
      <c r="AB787" s="214">
        <v>0</v>
      </c>
      <c r="AC787" s="214" t="s">
        <v>48</v>
      </c>
    </row>
    <row r="788" spans="1:29" s="141" customFormat="1" ht="30" customHeight="1" x14ac:dyDescent="0.25">
      <c r="A788" s="69" t="s">
        <v>56</v>
      </c>
      <c r="B788" s="69" t="s">
        <v>57</v>
      </c>
      <c r="C788" s="69" t="s">
        <v>1099</v>
      </c>
      <c r="D788" s="67" t="s">
        <v>1368</v>
      </c>
      <c r="E788" s="67" t="s">
        <v>1124</v>
      </c>
      <c r="F788" s="67" t="s">
        <v>1370</v>
      </c>
      <c r="G788" s="67" t="s">
        <v>1124</v>
      </c>
      <c r="H788" s="220" t="s">
        <v>46</v>
      </c>
      <c r="I788" s="34">
        <v>0</v>
      </c>
      <c r="J788" s="518">
        <v>0</v>
      </c>
      <c r="K788" s="518">
        <v>0</v>
      </c>
      <c r="L788" s="518">
        <v>0</v>
      </c>
      <c r="M788" s="518" t="str">
        <v>Other</v>
      </c>
      <c r="N788" s="519" t="str">
        <v>Other</v>
      </c>
      <c r="O788" s="22">
        <v>0</v>
      </c>
      <c r="P788" s="145">
        <v>0</v>
      </c>
      <c r="Q788" s="145" t="s">
        <v>49</v>
      </c>
      <c r="R788" s="496" t="s">
        <v>47</v>
      </c>
      <c r="S788" s="73">
        <v>0</v>
      </c>
      <c r="T788" s="67">
        <v>0</v>
      </c>
      <c r="U788" s="67">
        <v>0</v>
      </c>
      <c r="V788" s="67">
        <v>0</v>
      </c>
      <c r="W788" s="214">
        <v>0</v>
      </c>
      <c r="X788" s="73">
        <v>0</v>
      </c>
      <c r="Y788" s="67">
        <v>0</v>
      </c>
      <c r="Z788" s="214">
        <v>0</v>
      </c>
      <c r="AA788" s="73">
        <v>0</v>
      </c>
      <c r="AB788" s="214">
        <v>0</v>
      </c>
      <c r="AC788" s="214" t="s">
        <v>48</v>
      </c>
    </row>
    <row r="789" spans="1:29" s="141" customFormat="1" ht="30" customHeight="1" x14ac:dyDescent="0.25">
      <c r="A789" s="69" t="s">
        <v>56</v>
      </c>
      <c r="B789" s="69" t="s">
        <v>57</v>
      </c>
      <c r="C789" s="69" t="s">
        <v>1099</v>
      </c>
      <c r="D789" s="67" t="s">
        <v>1371</v>
      </c>
      <c r="E789" s="67" t="s">
        <v>1372</v>
      </c>
      <c r="F789" s="67" t="s">
        <v>1373</v>
      </c>
      <c r="G789" s="67" t="s">
        <v>1372</v>
      </c>
      <c r="H789" s="220" t="s">
        <v>46</v>
      </c>
      <c r="I789" s="34">
        <v>0</v>
      </c>
      <c r="J789" s="518">
        <v>0</v>
      </c>
      <c r="K789" s="518">
        <v>0</v>
      </c>
      <c r="L789" s="518">
        <v>0</v>
      </c>
      <c r="M789" s="518" t="str">
        <v>Other</v>
      </c>
      <c r="N789" s="519" t="str">
        <v>Other</v>
      </c>
      <c r="O789" s="22">
        <v>0</v>
      </c>
      <c r="P789" s="145">
        <v>0</v>
      </c>
      <c r="Q789" s="145" t="s">
        <v>49</v>
      </c>
      <c r="R789" s="496" t="s">
        <v>47</v>
      </c>
      <c r="S789" s="73">
        <v>0</v>
      </c>
      <c r="T789" s="67">
        <v>0</v>
      </c>
      <c r="U789" s="67">
        <v>0</v>
      </c>
      <c r="V789" s="67">
        <v>0</v>
      </c>
      <c r="W789" s="214">
        <v>0</v>
      </c>
      <c r="X789" s="73">
        <v>0</v>
      </c>
      <c r="Y789" s="67">
        <v>0</v>
      </c>
      <c r="Z789" s="214">
        <v>0</v>
      </c>
      <c r="AA789" s="73">
        <v>0</v>
      </c>
      <c r="AB789" s="214">
        <v>0</v>
      </c>
      <c r="AC789" s="214" t="s">
        <v>48</v>
      </c>
    </row>
    <row r="790" spans="1:29" s="141" customFormat="1" ht="30" customHeight="1" x14ac:dyDescent="0.25">
      <c r="A790" s="69" t="s">
        <v>56</v>
      </c>
      <c r="B790" s="69" t="s">
        <v>57</v>
      </c>
      <c r="C790" s="69" t="s">
        <v>1099</v>
      </c>
      <c r="D790" s="67" t="s">
        <v>1371</v>
      </c>
      <c r="E790" s="67" t="s">
        <v>1372</v>
      </c>
      <c r="F790" s="67" t="s">
        <v>1374</v>
      </c>
      <c r="G790" s="67" t="s">
        <v>1372</v>
      </c>
      <c r="H790" s="220" t="s">
        <v>46</v>
      </c>
      <c r="I790" s="34">
        <v>0</v>
      </c>
      <c r="J790" s="518">
        <v>0</v>
      </c>
      <c r="K790" s="518">
        <v>0</v>
      </c>
      <c r="L790" s="518">
        <v>0</v>
      </c>
      <c r="M790" s="518" t="str">
        <v>Other</v>
      </c>
      <c r="N790" s="519" t="str">
        <v>Other</v>
      </c>
      <c r="O790" s="22">
        <v>0</v>
      </c>
      <c r="P790" s="145">
        <v>0</v>
      </c>
      <c r="Q790" s="145" t="s">
        <v>49</v>
      </c>
      <c r="R790" s="496" t="s">
        <v>47</v>
      </c>
      <c r="S790" s="73">
        <v>0</v>
      </c>
      <c r="T790" s="67">
        <v>0</v>
      </c>
      <c r="U790" s="67">
        <v>0</v>
      </c>
      <c r="V790" s="67">
        <v>0</v>
      </c>
      <c r="W790" s="214">
        <v>0</v>
      </c>
      <c r="X790" s="73">
        <v>0</v>
      </c>
      <c r="Y790" s="67">
        <v>0</v>
      </c>
      <c r="Z790" s="214">
        <v>0</v>
      </c>
      <c r="AA790" s="73">
        <v>0</v>
      </c>
      <c r="AB790" s="214">
        <v>0</v>
      </c>
      <c r="AC790" s="214" t="s">
        <v>48</v>
      </c>
    </row>
    <row r="791" spans="1:29" s="141" customFormat="1" ht="30" customHeight="1" x14ac:dyDescent="0.25">
      <c r="A791" s="69" t="s">
        <v>56</v>
      </c>
      <c r="B791" s="69" t="s">
        <v>57</v>
      </c>
      <c r="C791" s="69" t="s">
        <v>1099</v>
      </c>
      <c r="D791" s="67" t="s">
        <v>1371</v>
      </c>
      <c r="E791" s="67" t="s">
        <v>1372</v>
      </c>
      <c r="F791" s="67" t="s">
        <v>1375</v>
      </c>
      <c r="G791" s="67" t="s">
        <v>1372</v>
      </c>
      <c r="H791" s="220" t="s">
        <v>46</v>
      </c>
      <c r="I791" s="34">
        <v>0</v>
      </c>
      <c r="J791" s="518">
        <v>0</v>
      </c>
      <c r="K791" s="518">
        <v>0</v>
      </c>
      <c r="L791" s="518">
        <v>0</v>
      </c>
      <c r="M791" s="518" t="str">
        <v>Other</v>
      </c>
      <c r="N791" s="519" t="str">
        <v>Other</v>
      </c>
      <c r="O791" s="22">
        <v>0</v>
      </c>
      <c r="P791" s="145">
        <v>0</v>
      </c>
      <c r="Q791" s="145" t="s">
        <v>49</v>
      </c>
      <c r="R791" s="496" t="s">
        <v>47</v>
      </c>
      <c r="S791" s="73">
        <v>0</v>
      </c>
      <c r="T791" s="67">
        <v>0</v>
      </c>
      <c r="U791" s="67">
        <v>0</v>
      </c>
      <c r="V791" s="67">
        <v>0</v>
      </c>
      <c r="W791" s="214">
        <v>0</v>
      </c>
      <c r="X791" s="73">
        <v>0</v>
      </c>
      <c r="Y791" s="67">
        <v>0</v>
      </c>
      <c r="Z791" s="214">
        <v>0</v>
      </c>
      <c r="AA791" s="73">
        <v>0</v>
      </c>
      <c r="AB791" s="214">
        <v>0</v>
      </c>
      <c r="AC791" s="214" t="s">
        <v>48</v>
      </c>
    </row>
    <row r="792" spans="1:29" s="141" customFormat="1" ht="30" customHeight="1" x14ac:dyDescent="0.25">
      <c r="A792" s="69" t="s">
        <v>56</v>
      </c>
      <c r="B792" s="69" t="s">
        <v>57</v>
      </c>
      <c r="C792" s="69" t="s">
        <v>1099</v>
      </c>
      <c r="D792" s="67" t="s">
        <v>1371</v>
      </c>
      <c r="E792" s="67" t="s">
        <v>1372</v>
      </c>
      <c r="F792" s="67" t="s">
        <v>1376</v>
      </c>
      <c r="G792" s="67" t="s">
        <v>1372</v>
      </c>
      <c r="H792" s="220" t="s">
        <v>46</v>
      </c>
      <c r="I792" s="34">
        <v>0</v>
      </c>
      <c r="J792" s="518">
        <v>0</v>
      </c>
      <c r="K792" s="518">
        <v>0</v>
      </c>
      <c r="L792" s="518">
        <v>0</v>
      </c>
      <c r="M792" s="518" t="str">
        <v>Other</v>
      </c>
      <c r="N792" s="519" t="str">
        <v>Other</v>
      </c>
      <c r="O792" s="22">
        <v>0</v>
      </c>
      <c r="P792" s="145">
        <v>0</v>
      </c>
      <c r="Q792" s="145" t="s">
        <v>49</v>
      </c>
      <c r="R792" s="496" t="s">
        <v>47</v>
      </c>
      <c r="S792" s="73">
        <v>0</v>
      </c>
      <c r="T792" s="67">
        <v>0</v>
      </c>
      <c r="U792" s="67">
        <v>0</v>
      </c>
      <c r="V792" s="67">
        <v>0</v>
      </c>
      <c r="W792" s="214">
        <v>0</v>
      </c>
      <c r="X792" s="73">
        <v>0</v>
      </c>
      <c r="Y792" s="67">
        <v>0</v>
      </c>
      <c r="Z792" s="214">
        <v>0</v>
      </c>
      <c r="AA792" s="73">
        <v>0</v>
      </c>
      <c r="AB792" s="214">
        <v>0</v>
      </c>
      <c r="AC792" s="214" t="s">
        <v>48</v>
      </c>
    </row>
    <row r="793" spans="1:29" s="141" customFormat="1" ht="30" customHeight="1" x14ac:dyDescent="0.25">
      <c r="A793" s="69" t="s">
        <v>56</v>
      </c>
      <c r="B793" s="69" t="s">
        <v>57</v>
      </c>
      <c r="C793" s="69" t="s">
        <v>1099</v>
      </c>
      <c r="D793" s="67" t="s">
        <v>1371</v>
      </c>
      <c r="E793" s="67" t="s">
        <v>1372</v>
      </c>
      <c r="F793" s="67" t="s">
        <v>1377</v>
      </c>
      <c r="G793" s="67" t="s">
        <v>1372</v>
      </c>
      <c r="H793" s="220" t="s">
        <v>46</v>
      </c>
      <c r="I793" s="34">
        <v>0</v>
      </c>
      <c r="J793" s="518">
        <v>0</v>
      </c>
      <c r="K793" s="518">
        <v>0</v>
      </c>
      <c r="L793" s="518">
        <v>0</v>
      </c>
      <c r="M793" s="518" t="str">
        <v>Other</v>
      </c>
      <c r="N793" s="519" t="str">
        <v>Other</v>
      </c>
      <c r="O793" s="22">
        <v>0</v>
      </c>
      <c r="P793" s="145">
        <v>0</v>
      </c>
      <c r="Q793" s="145" t="s">
        <v>49</v>
      </c>
      <c r="R793" s="496" t="s">
        <v>47</v>
      </c>
      <c r="S793" s="73">
        <v>0</v>
      </c>
      <c r="T793" s="67">
        <v>0</v>
      </c>
      <c r="U793" s="67">
        <v>0</v>
      </c>
      <c r="V793" s="67">
        <v>0</v>
      </c>
      <c r="W793" s="214">
        <v>0</v>
      </c>
      <c r="X793" s="73">
        <v>0</v>
      </c>
      <c r="Y793" s="67">
        <v>0</v>
      </c>
      <c r="Z793" s="214">
        <v>0</v>
      </c>
      <c r="AA793" s="73">
        <v>0</v>
      </c>
      <c r="AB793" s="214">
        <v>0</v>
      </c>
      <c r="AC793" s="214" t="s">
        <v>48</v>
      </c>
    </row>
    <row r="794" spans="1:29" s="141" customFormat="1" ht="30" customHeight="1" x14ac:dyDescent="0.25">
      <c r="A794" s="69" t="s">
        <v>56</v>
      </c>
      <c r="B794" s="69" t="s">
        <v>57</v>
      </c>
      <c r="C794" s="69" t="s">
        <v>1099</v>
      </c>
      <c r="D794" s="67" t="s">
        <v>1280</v>
      </c>
      <c r="E794" s="67" t="s">
        <v>1191</v>
      </c>
      <c r="F794" s="67" t="s">
        <v>1378</v>
      </c>
      <c r="G794" s="67" t="s">
        <v>1191</v>
      </c>
      <c r="H794" s="220" t="s">
        <v>46</v>
      </c>
      <c r="I794" s="34">
        <v>0</v>
      </c>
      <c r="J794" s="518">
        <v>0</v>
      </c>
      <c r="K794" s="518">
        <v>0</v>
      </c>
      <c r="L794" s="518">
        <v>0</v>
      </c>
      <c r="M794" s="518" t="str">
        <v>Other</v>
      </c>
      <c r="N794" s="519" t="str">
        <v>Other</v>
      </c>
      <c r="O794" s="22">
        <v>0</v>
      </c>
      <c r="P794" s="145">
        <v>0</v>
      </c>
      <c r="Q794" s="145" t="s">
        <v>49</v>
      </c>
      <c r="R794" s="496" t="s">
        <v>47</v>
      </c>
      <c r="S794" s="73">
        <v>0</v>
      </c>
      <c r="T794" s="67">
        <v>0</v>
      </c>
      <c r="U794" s="67">
        <v>0</v>
      </c>
      <c r="V794" s="67">
        <v>0</v>
      </c>
      <c r="W794" s="214">
        <v>0</v>
      </c>
      <c r="X794" s="73">
        <v>0</v>
      </c>
      <c r="Y794" s="67">
        <v>0</v>
      </c>
      <c r="Z794" s="214">
        <v>0</v>
      </c>
      <c r="AA794" s="73">
        <v>0</v>
      </c>
      <c r="AB794" s="214">
        <v>0</v>
      </c>
      <c r="AC794" s="214" t="s">
        <v>48</v>
      </c>
    </row>
    <row r="795" spans="1:29" s="141" customFormat="1" ht="30" customHeight="1" x14ac:dyDescent="0.25">
      <c r="A795" s="69" t="s">
        <v>56</v>
      </c>
      <c r="B795" s="69" t="s">
        <v>57</v>
      </c>
      <c r="C795" s="69" t="s">
        <v>1099</v>
      </c>
      <c r="D795" s="67" t="s">
        <v>1280</v>
      </c>
      <c r="E795" s="67" t="s">
        <v>1191</v>
      </c>
      <c r="F795" s="67" t="s">
        <v>1379</v>
      </c>
      <c r="G795" s="67" t="s">
        <v>1282</v>
      </c>
      <c r="H795" s="220" t="s">
        <v>46</v>
      </c>
      <c r="I795" s="34">
        <v>0</v>
      </c>
      <c r="J795" s="518">
        <v>0</v>
      </c>
      <c r="K795" s="518">
        <v>0</v>
      </c>
      <c r="L795" s="518">
        <v>0</v>
      </c>
      <c r="M795" s="518" t="str">
        <v>Other</v>
      </c>
      <c r="N795" s="519" t="str">
        <v>Other</v>
      </c>
      <c r="O795" s="22">
        <v>0</v>
      </c>
      <c r="P795" s="145">
        <v>0</v>
      </c>
      <c r="Q795" s="145" t="s">
        <v>49</v>
      </c>
      <c r="R795" s="496" t="s">
        <v>47</v>
      </c>
      <c r="S795" s="73">
        <v>0</v>
      </c>
      <c r="T795" s="67">
        <v>0</v>
      </c>
      <c r="U795" s="67">
        <v>0</v>
      </c>
      <c r="V795" s="67">
        <v>0</v>
      </c>
      <c r="W795" s="214">
        <v>0</v>
      </c>
      <c r="X795" s="73">
        <v>0</v>
      </c>
      <c r="Y795" s="67">
        <v>0</v>
      </c>
      <c r="Z795" s="214">
        <v>0</v>
      </c>
      <c r="AA795" s="73">
        <v>0</v>
      </c>
      <c r="AB795" s="214">
        <v>0</v>
      </c>
      <c r="AC795" s="214" t="s">
        <v>48</v>
      </c>
    </row>
    <row r="796" spans="1:29" s="141" customFormat="1" ht="30" customHeight="1" x14ac:dyDescent="0.25">
      <c r="A796" s="69" t="s">
        <v>56</v>
      </c>
      <c r="B796" s="69" t="s">
        <v>57</v>
      </c>
      <c r="C796" s="69" t="s">
        <v>1099</v>
      </c>
      <c r="D796" s="67" t="s">
        <v>1280</v>
      </c>
      <c r="E796" s="67" t="s">
        <v>1191</v>
      </c>
      <c r="F796" s="67" t="s">
        <v>1380</v>
      </c>
      <c r="G796" s="67" t="s">
        <v>1191</v>
      </c>
      <c r="H796" s="220" t="s">
        <v>46</v>
      </c>
      <c r="I796" s="34">
        <v>0</v>
      </c>
      <c r="J796" s="518">
        <v>0</v>
      </c>
      <c r="K796" s="518">
        <v>0</v>
      </c>
      <c r="L796" s="518">
        <v>0</v>
      </c>
      <c r="M796" s="518" t="str">
        <v>Other</v>
      </c>
      <c r="N796" s="519" t="str">
        <v>Other</v>
      </c>
      <c r="O796" s="22">
        <v>0</v>
      </c>
      <c r="P796" s="145">
        <v>0</v>
      </c>
      <c r="Q796" s="145" t="s">
        <v>49</v>
      </c>
      <c r="R796" s="496" t="s">
        <v>47</v>
      </c>
      <c r="S796" s="73">
        <v>0</v>
      </c>
      <c r="T796" s="67">
        <v>0</v>
      </c>
      <c r="U796" s="67">
        <v>0</v>
      </c>
      <c r="V796" s="67">
        <v>0</v>
      </c>
      <c r="W796" s="214">
        <v>0</v>
      </c>
      <c r="X796" s="73">
        <v>0</v>
      </c>
      <c r="Y796" s="67">
        <v>0</v>
      </c>
      <c r="Z796" s="214">
        <v>0</v>
      </c>
      <c r="AA796" s="73">
        <v>0</v>
      </c>
      <c r="AB796" s="214">
        <v>0</v>
      </c>
      <c r="AC796" s="214" t="s">
        <v>48</v>
      </c>
    </row>
    <row r="797" spans="1:29" s="141" customFormat="1" ht="30" customHeight="1" x14ac:dyDescent="0.25">
      <c r="A797" s="69" t="s">
        <v>56</v>
      </c>
      <c r="B797" s="69" t="s">
        <v>57</v>
      </c>
      <c r="C797" s="69" t="s">
        <v>1099</v>
      </c>
      <c r="D797" s="67" t="s">
        <v>1276</v>
      </c>
      <c r="E797" s="67" t="s">
        <v>1243</v>
      </c>
      <c r="F797" s="67" t="s">
        <v>1381</v>
      </c>
      <c r="G797" s="67" t="s">
        <v>1163</v>
      </c>
      <c r="H797" s="220" t="s">
        <v>46</v>
      </c>
      <c r="I797" s="34">
        <v>0</v>
      </c>
      <c r="J797" s="518">
        <v>0</v>
      </c>
      <c r="K797" s="518">
        <v>0</v>
      </c>
      <c r="L797" s="518">
        <v>0</v>
      </c>
      <c r="M797" s="518" t="str">
        <v>Other</v>
      </c>
      <c r="N797" s="519" t="str">
        <v>Other</v>
      </c>
      <c r="O797" s="22">
        <v>0</v>
      </c>
      <c r="P797" s="145">
        <v>0</v>
      </c>
      <c r="Q797" s="145" t="s">
        <v>49</v>
      </c>
      <c r="R797" s="496" t="s">
        <v>47</v>
      </c>
      <c r="S797" s="73">
        <v>0</v>
      </c>
      <c r="T797" s="67">
        <v>0</v>
      </c>
      <c r="U797" s="67">
        <v>0</v>
      </c>
      <c r="V797" s="67">
        <v>0</v>
      </c>
      <c r="W797" s="214">
        <v>0</v>
      </c>
      <c r="X797" s="73">
        <v>0</v>
      </c>
      <c r="Y797" s="67">
        <v>0</v>
      </c>
      <c r="Z797" s="214">
        <v>0</v>
      </c>
      <c r="AA797" s="73">
        <v>0</v>
      </c>
      <c r="AB797" s="214">
        <v>0</v>
      </c>
      <c r="AC797" s="214" t="s">
        <v>48</v>
      </c>
    </row>
    <row r="798" spans="1:29" s="141" customFormat="1" ht="30" customHeight="1" x14ac:dyDescent="0.25">
      <c r="A798" s="69" t="s">
        <v>56</v>
      </c>
      <c r="B798" s="69" t="s">
        <v>57</v>
      </c>
      <c r="C798" s="69" t="s">
        <v>1099</v>
      </c>
      <c r="D798" s="67" t="s">
        <v>1276</v>
      </c>
      <c r="E798" s="67" t="s">
        <v>1243</v>
      </c>
      <c r="F798" s="67" t="s">
        <v>1382</v>
      </c>
      <c r="G798" s="67" t="s">
        <v>1243</v>
      </c>
      <c r="H798" s="220" t="s">
        <v>46</v>
      </c>
      <c r="I798" s="34">
        <v>0</v>
      </c>
      <c r="J798" s="518">
        <v>0</v>
      </c>
      <c r="K798" s="518">
        <v>0</v>
      </c>
      <c r="L798" s="518">
        <v>0</v>
      </c>
      <c r="M798" s="518" t="str">
        <v>Other</v>
      </c>
      <c r="N798" s="519" t="str">
        <v>Other</v>
      </c>
      <c r="O798" s="22" t="s">
        <v>48</v>
      </c>
      <c r="P798" s="145" t="s">
        <v>48</v>
      </c>
      <c r="Q798" s="145" t="s">
        <v>49</v>
      </c>
      <c r="R798" s="496" t="s">
        <v>47</v>
      </c>
      <c r="S798" s="73">
        <v>0</v>
      </c>
      <c r="T798" s="67">
        <v>0</v>
      </c>
      <c r="U798" s="67">
        <v>0</v>
      </c>
      <c r="V798" s="67">
        <v>0</v>
      </c>
      <c r="W798" s="214">
        <v>0</v>
      </c>
      <c r="X798" s="73">
        <v>0</v>
      </c>
      <c r="Y798" s="67">
        <v>0</v>
      </c>
      <c r="Z798" s="214">
        <v>0</v>
      </c>
      <c r="AA798" s="73">
        <v>0</v>
      </c>
      <c r="AB798" s="214">
        <v>0</v>
      </c>
      <c r="AC798" s="214" t="s">
        <v>48</v>
      </c>
    </row>
    <row r="799" spans="1:29" s="141" customFormat="1" ht="30" customHeight="1" x14ac:dyDescent="0.25">
      <c r="A799" s="69" t="s">
        <v>56</v>
      </c>
      <c r="B799" s="69" t="s">
        <v>57</v>
      </c>
      <c r="C799" s="69" t="s">
        <v>1099</v>
      </c>
      <c r="D799" s="67" t="s">
        <v>1276</v>
      </c>
      <c r="E799" s="67" t="s">
        <v>1243</v>
      </c>
      <c r="F799" s="67" t="s">
        <v>1383</v>
      </c>
      <c r="G799" s="67" t="s">
        <v>1243</v>
      </c>
      <c r="H799" s="220" t="s">
        <v>46</v>
      </c>
      <c r="I799" s="34">
        <v>0</v>
      </c>
      <c r="J799" s="518">
        <v>0</v>
      </c>
      <c r="K799" s="518">
        <v>0</v>
      </c>
      <c r="L799" s="518">
        <v>0</v>
      </c>
      <c r="M799" s="518" t="str">
        <v>Other</v>
      </c>
      <c r="N799" s="519" t="str">
        <v>Other</v>
      </c>
      <c r="O799" s="22">
        <v>0</v>
      </c>
      <c r="P799" s="145">
        <v>0</v>
      </c>
      <c r="Q799" s="145" t="s">
        <v>49</v>
      </c>
      <c r="R799" s="496" t="s">
        <v>47</v>
      </c>
      <c r="S799" s="73">
        <v>0</v>
      </c>
      <c r="T799" s="67">
        <v>0</v>
      </c>
      <c r="U799" s="67">
        <v>0</v>
      </c>
      <c r="V799" s="67">
        <v>0</v>
      </c>
      <c r="W799" s="214">
        <v>0</v>
      </c>
      <c r="X799" s="73">
        <v>0</v>
      </c>
      <c r="Y799" s="67">
        <v>0</v>
      </c>
      <c r="Z799" s="214">
        <v>0</v>
      </c>
      <c r="AA799" s="73">
        <v>0</v>
      </c>
      <c r="AB799" s="214">
        <v>0</v>
      </c>
      <c r="AC799" s="214" t="s">
        <v>48</v>
      </c>
    </row>
    <row r="800" spans="1:29" s="141" customFormat="1" ht="30" customHeight="1" x14ac:dyDescent="0.25">
      <c r="A800" s="69" t="s">
        <v>56</v>
      </c>
      <c r="B800" s="69" t="s">
        <v>57</v>
      </c>
      <c r="C800" s="69" t="s">
        <v>1099</v>
      </c>
      <c r="D800" s="67" t="s">
        <v>1276</v>
      </c>
      <c r="E800" s="67" t="s">
        <v>1243</v>
      </c>
      <c r="F800" s="67" t="s">
        <v>1384</v>
      </c>
      <c r="G800" s="67" t="s">
        <v>1243</v>
      </c>
      <c r="H800" s="220" t="s">
        <v>46</v>
      </c>
      <c r="I800" s="34">
        <v>0</v>
      </c>
      <c r="J800" s="518">
        <v>0</v>
      </c>
      <c r="K800" s="518">
        <v>0</v>
      </c>
      <c r="L800" s="518">
        <v>0</v>
      </c>
      <c r="M800" s="518" t="str">
        <v>Other</v>
      </c>
      <c r="N800" s="519" t="str">
        <v>Other</v>
      </c>
      <c r="O800" s="22">
        <v>0</v>
      </c>
      <c r="P800" s="145">
        <v>0</v>
      </c>
      <c r="Q800" s="145" t="s">
        <v>49</v>
      </c>
      <c r="R800" s="496" t="s">
        <v>47</v>
      </c>
      <c r="S800" s="73">
        <v>0</v>
      </c>
      <c r="T800" s="67">
        <v>0</v>
      </c>
      <c r="U800" s="67">
        <v>0</v>
      </c>
      <c r="V800" s="67">
        <v>0</v>
      </c>
      <c r="W800" s="214">
        <v>0</v>
      </c>
      <c r="X800" s="73">
        <v>0</v>
      </c>
      <c r="Y800" s="67">
        <v>0</v>
      </c>
      <c r="Z800" s="214">
        <v>0</v>
      </c>
      <c r="AA800" s="73">
        <v>0</v>
      </c>
      <c r="AB800" s="214">
        <v>0</v>
      </c>
      <c r="AC800" s="214" t="s">
        <v>48</v>
      </c>
    </row>
    <row r="801" spans="1:29" s="141" customFormat="1" ht="30" customHeight="1" x14ac:dyDescent="0.25">
      <c r="A801" s="69" t="s">
        <v>56</v>
      </c>
      <c r="B801" s="69" t="s">
        <v>57</v>
      </c>
      <c r="C801" s="69" t="s">
        <v>1099</v>
      </c>
      <c r="D801" s="67" t="s">
        <v>1276</v>
      </c>
      <c r="E801" s="67" t="s">
        <v>1243</v>
      </c>
      <c r="F801" s="67" t="s">
        <v>1385</v>
      </c>
      <c r="G801" s="67" t="s">
        <v>1243</v>
      </c>
      <c r="H801" s="220" t="s">
        <v>46</v>
      </c>
      <c r="I801" s="34">
        <v>0</v>
      </c>
      <c r="J801" s="518">
        <v>0</v>
      </c>
      <c r="K801" s="518">
        <v>0</v>
      </c>
      <c r="L801" s="518">
        <v>0</v>
      </c>
      <c r="M801" s="518" t="str">
        <v>Other</v>
      </c>
      <c r="N801" s="519" t="str">
        <v>Other</v>
      </c>
      <c r="O801" s="22" t="s">
        <v>48</v>
      </c>
      <c r="P801" s="145" t="s">
        <v>48</v>
      </c>
      <c r="Q801" s="145" t="s">
        <v>49</v>
      </c>
      <c r="R801" s="496" t="s">
        <v>47</v>
      </c>
      <c r="S801" s="73">
        <v>0</v>
      </c>
      <c r="T801" s="67">
        <v>0</v>
      </c>
      <c r="U801" s="67">
        <v>0</v>
      </c>
      <c r="V801" s="67">
        <v>0</v>
      </c>
      <c r="W801" s="214">
        <v>0</v>
      </c>
      <c r="X801" s="73">
        <v>0</v>
      </c>
      <c r="Y801" s="67">
        <v>0</v>
      </c>
      <c r="Z801" s="214">
        <v>0</v>
      </c>
      <c r="AA801" s="73">
        <v>0</v>
      </c>
      <c r="AB801" s="214">
        <v>0</v>
      </c>
      <c r="AC801" s="214" t="s">
        <v>48</v>
      </c>
    </row>
    <row r="802" spans="1:29" s="141" customFormat="1" ht="30" customHeight="1" x14ac:dyDescent="0.25">
      <c r="A802" s="69" t="s">
        <v>56</v>
      </c>
      <c r="B802" s="69" t="s">
        <v>57</v>
      </c>
      <c r="C802" s="69" t="s">
        <v>1099</v>
      </c>
      <c r="D802" s="67" t="s">
        <v>1386</v>
      </c>
      <c r="E802" s="67" t="s">
        <v>1124</v>
      </c>
      <c r="F802" s="67" t="s">
        <v>1387</v>
      </c>
      <c r="G802" s="67" t="s">
        <v>1124</v>
      </c>
      <c r="H802" s="220" t="s">
        <v>46</v>
      </c>
      <c r="I802" s="34">
        <v>0</v>
      </c>
      <c r="J802" s="518">
        <v>0</v>
      </c>
      <c r="K802" s="518">
        <v>0</v>
      </c>
      <c r="L802" s="518">
        <v>0</v>
      </c>
      <c r="M802" s="518" t="str">
        <v>Other</v>
      </c>
      <c r="N802" s="519" t="str">
        <v>Other</v>
      </c>
      <c r="O802" s="22">
        <v>0</v>
      </c>
      <c r="P802" s="145">
        <v>0</v>
      </c>
      <c r="Q802" s="145" t="s">
        <v>49</v>
      </c>
      <c r="R802" s="496" t="s">
        <v>47</v>
      </c>
      <c r="S802" s="73">
        <v>0</v>
      </c>
      <c r="T802" s="67">
        <v>0</v>
      </c>
      <c r="U802" s="67">
        <v>0</v>
      </c>
      <c r="V802" s="67">
        <v>0</v>
      </c>
      <c r="W802" s="214">
        <v>0</v>
      </c>
      <c r="X802" s="73">
        <v>0</v>
      </c>
      <c r="Y802" s="67">
        <v>0</v>
      </c>
      <c r="Z802" s="214">
        <v>0</v>
      </c>
      <c r="AA802" s="73">
        <v>0</v>
      </c>
      <c r="AB802" s="214">
        <v>0</v>
      </c>
      <c r="AC802" s="214" t="s">
        <v>48</v>
      </c>
    </row>
    <row r="803" spans="1:29" s="141" customFormat="1" ht="30" customHeight="1" x14ac:dyDescent="0.25">
      <c r="A803" s="69" t="s">
        <v>56</v>
      </c>
      <c r="B803" s="69" t="s">
        <v>57</v>
      </c>
      <c r="C803" s="69" t="s">
        <v>1099</v>
      </c>
      <c r="D803" s="67" t="s">
        <v>1276</v>
      </c>
      <c r="E803" s="67" t="s">
        <v>1243</v>
      </c>
      <c r="F803" s="67" t="s">
        <v>1388</v>
      </c>
      <c r="G803" s="67" t="s">
        <v>1243</v>
      </c>
      <c r="H803" s="220" t="s">
        <v>46</v>
      </c>
      <c r="I803" s="34">
        <v>0</v>
      </c>
      <c r="J803" s="518">
        <v>0</v>
      </c>
      <c r="K803" s="518">
        <v>0</v>
      </c>
      <c r="L803" s="518">
        <v>0</v>
      </c>
      <c r="M803" s="518" t="str">
        <v>Other</v>
      </c>
      <c r="N803" s="519" t="str">
        <v>Other</v>
      </c>
      <c r="O803" s="22">
        <v>0</v>
      </c>
      <c r="P803" s="145">
        <v>0</v>
      </c>
      <c r="Q803" s="145" t="s">
        <v>49</v>
      </c>
      <c r="R803" s="496" t="s">
        <v>47</v>
      </c>
      <c r="S803" s="73">
        <v>0</v>
      </c>
      <c r="T803" s="67">
        <v>0</v>
      </c>
      <c r="U803" s="67">
        <v>0</v>
      </c>
      <c r="V803" s="67">
        <v>0</v>
      </c>
      <c r="W803" s="214">
        <v>0</v>
      </c>
      <c r="X803" s="73">
        <v>0</v>
      </c>
      <c r="Y803" s="67">
        <v>0</v>
      </c>
      <c r="Z803" s="214">
        <v>0</v>
      </c>
      <c r="AA803" s="73">
        <v>0</v>
      </c>
      <c r="AB803" s="214">
        <v>0</v>
      </c>
      <c r="AC803" s="214" t="s">
        <v>48</v>
      </c>
    </row>
    <row r="804" spans="1:29" s="141" customFormat="1" ht="30" customHeight="1" x14ac:dyDescent="0.25">
      <c r="A804" s="69" t="s">
        <v>56</v>
      </c>
      <c r="B804" s="69" t="s">
        <v>57</v>
      </c>
      <c r="C804" s="69" t="s">
        <v>1099</v>
      </c>
      <c r="D804" s="67" t="s">
        <v>1276</v>
      </c>
      <c r="E804" s="67" t="s">
        <v>1243</v>
      </c>
      <c r="F804" s="67" t="s">
        <v>1389</v>
      </c>
      <c r="G804" s="67" t="s">
        <v>1243</v>
      </c>
      <c r="H804" s="220" t="s">
        <v>46</v>
      </c>
      <c r="I804" s="34">
        <v>0</v>
      </c>
      <c r="J804" s="518">
        <v>0</v>
      </c>
      <c r="K804" s="518">
        <v>0</v>
      </c>
      <c r="L804" s="518">
        <v>0</v>
      </c>
      <c r="M804" s="518" t="str">
        <v>Other</v>
      </c>
      <c r="N804" s="519" t="str">
        <v>Other</v>
      </c>
      <c r="O804" s="22">
        <v>0</v>
      </c>
      <c r="P804" s="145">
        <v>0</v>
      </c>
      <c r="Q804" s="145" t="s">
        <v>49</v>
      </c>
      <c r="R804" s="496" t="s">
        <v>47</v>
      </c>
      <c r="S804" s="73">
        <v>0</v>
      </c>
      <c r="T804" s="67">
        <v>0</v>
      </c>
      <c r="U804" s="67">
        <v>0</v>
      </c>
      <c r="V804" s="67">
        <v>0</v>
      </c>
      <c r="W804" s="214">
        <v>0</v>
      </c>
      <c r="X804" s="73">
        <v>0</v>
      </c>
      <c r="Y804" s="67">
        <v>0</v>
      </c>
      <c r="Z804" s="214">
        <v>0</v>
      </c>
      <c r="AA804" s="73">
        <v>0</v>
      </c>
      <c r="AB804" s="214">
        <v>0</v>
      </c>
      <c r="AC804" s="214" t="s">
        <v>48</v>
      </c>
    </row>
    <row r="805" spans="1:29" s="141" customFormat="1" ht="30" customHeight="1" x14ac:dyDescent="0.25">
      <c r="A805" s="69" t="s">
        <v>56</v>
      </c>
      <c r="B805" s="69" t="s">
        <v>57</v>
      </c>
      <c r="C805" s="69" t="s">
        <v>1099</v>
      </c>
      <c r="D805" s="67" t="s">
        <v>1390</v>
      </c>
      <c r="E805" s="67" t="s">
        <v>1116</v>
      </c>
      <c r="F805" s="67" t="s">
        <v>1391</v>
      </c>
      <c r="G805" s="67" t="s">
        <v>1116</v>
      </c>
      <c r="H805" s="220" t="s">
        <v>46</v>
      </c>
      <c r="I805" s="34">
        <v>0</v>
      </c>
      <c r="J805" s="518">
        <v>0</v>
      </c>
      <c r="K805" s="518">
        <v>0</v>
      </c>
      <c r="L805" s="518">
        <v>0</v>
      </c>
      <c r="M805" s="518" t="str">
        <v>Other</v>
      </c>
      <c r="N805" s="519" t="str">
        <v>Other</v>
      </c>
      <c r="O805" s="22">
        <v>0</v>
      </c>
      <c r="P805" s="145">
        <v>0</v>
      </c>
      <c r="Q805" s="145" t="s">
        <v>49</v>
      </c>
      <c r="R805" s="496" t="s">
        <v>47</v>
      </c>
      <c r="S805" s="73">
        <v>0</v>
      </c>
      <c r="T805" s="67">
        <v>0</v>
      </c>
      <c r="U805" s="67">
        <v>0</v>
      </c>
      <c r="V805" s="67">
        <v>0</v>
      </c>
      <c r="W805" s="214">
        <v>0</v>
      </c>
      <c r="X805" s="73">
        <v>0</v>
      </c>
      <c r="Y805" s="67">
        <v>0</v>
      </c>
      <c r="Z805" s="214">
        <v>0</v>
      </c>
      <c r="AA805" s="73">
        <v>0</v>
      </c>
      <c r="AB805" s="214">
        <v>0</v>
      </c>
      <c r="AC805" s="214" t="s">
        <v>48</v>
      </c>
    </row>
    <row r="806" spans="1:29" s="141" customFormat="1" ht="30" customHeight="1" x14ac:dyDescent="0.25">
      <c r="A806" s="69" t="s">
        <v>56</v>
      </c>
      <c r="B806" s="69" t="s">
        <v>57</v>
      </c>
      <c r="C806" s="69" t="s">
        <v>1099</v>
      </c>
      <c r="D806" s="67" t="s">
        <v>1390</v>
      </c>
      <c r="E806" s="67" t="s">
        <v>1116</v>
      </c>
      <c r="F806" s="67" t="s">
        <v>1392</v>
      </c>
      <c r="G806" s="67" t="s">
        <v>1116</v>
      </c>
      <c r="H806" s="220" t="s">
        <v>46</v>
      </c>
      <c r="I806" s="34">
        <v>0</v>
      </c>
      <c r="J806" s="518">
        <v>0</v>
      </c>
      <c r="K806" s="518">
        <v>0</v>
      </c>
      <c r="L806" s="518">
        <v>0</v>
      </c>
      <c r="M806" s="518" t="str">
        <v>Other</v>
      </c>
      <c r="N806" s="519" t="str">
        <v>Other</v>
      </c>
      <c r="O806" s="22">
        <v>0</v>
      </c>
      <c r="P806" s="145">
        <v>0</v>
      </c>
      <c r="Q806" s="145" t="s">
        <v>49</v>
      </c>
      <c r="R806" s="496" t="s">
        <v>47</v>
      </c>
      <c r="S806" s="73">
        <v>0</v>
      </c>
      <c r="T806" s="67">
        <v>0</v>
      </c>
      <c r="U806" s="67">
        <v>0</v>
      </c>
      <c r="V806" s="67">
        <v>0</v>
      </c>
      <c r="W806" s="214">
        <v>0</v>
      </c>
      <c r="X806" s="73">
        <v>0</v>
      </c>
      <c r="Y806" s="67">
        <v>0</v>
      </c>
      <c r="Z806" s="214">
        <v>0</v>
      </c>
      <c r="AA806" s="73">
        <v>0</v>
      </c>
      <c r="AB806" s="214">
        <v>0</v>
      </c>
      <c r="AC806" s="214" t="s">
        <v>48</v>
      </c>
    </row>
    <row r="807" spans="1:29" s="141" customFormat="1" ht="30" customHeight="1" x14ac:dyDescent="0.25">
      <c r="A807" s="69" t="s">
        <v>56</v>
      </c>
      <c r="B807" s="69" t="s">
        <v>57</v>
      </c>
      <c r="C807" s="69" t="s">
        <v>1099</v>
      </c>
      <c r="D807" s="67" t="s">
        <v>1390</v>
      </c>
      <c r="E807" s="67" t="s">
        <v>1116</v>
      </c>
      <c r="F807" s="67" t="s">
        <v>1393</v>
      </c>
      <c r="G807" s="67" t="s">
        <v>1183</v>
      </c>
      <c r="H807" s="220" t="s">
        <v>46</v>
      </c>
      <c r="I807" s="34">
        <v>0</v>
      </c>
      <c r="J807" s="518">
        <v>0</v>
      </c>
      <c r="K807" s="518">
        <v>0</v>
      </c>
      <c r="L807" s="518">
        <v>0</v>
      </c>
      <c r="M807" s="518" t="str">
        <v>Other</v>
      </c>
      <c r="N807" s="519" t="str">
        <v>Other</v>
      </c>
      <c r="O807" s="22">
        <v>0</v>
      </c>
      <c r="P807" s="145">
        <v>0</v>
      </c>
      <c r="Q807" s="145" t="s">
        <v>49</v>
      </c>
      <c r="R807" s="496" t="s">
        <v>47</v>
      </c>
      <c r="S807" s="73">
        <v>0</v>
      </c>
      <c r="T807" s="67">
        <v>0</v>
      </c>
      <c r="U807" s="67">
        <v>0</v>
      </c>
      <c r="V807" s="67">
        <v>0</v>
      </c>
      <c r="W807" s="214">
        <v>0</v>
      </c>
      <c r="X807" s="73">
        <v>0</v>
      </c>
      <c r="Y807" s="67">
        <v>0</v>
      </c>
      <c r="Z807" s="214">
        <v>0</v>
      </c>
      <c r="AA807" s="73">
        <v>0</v>
      </c>
      <c r="AB807" s="214">
        <v>0</v>
      </c>
      <c r="AC807" s="214" t="s">
        <v>48</v>
      </c>
    </row>
    <row r="808" spans="1:29" s="141" customFormat="1" ht="30" customHeight="1" x14ac:dyDescent="0.25">
      <c r="A808" s="69" t="s">
        <v>56</v>
      </c>
      <c r="B808" s="69" t="s">
        <v>57</v>
      </c>
      <c r="C808" s="69" t="s">
        <v>1099</v>
      </c>
      <c r="D808" s="67" t="s">
        <v>1390</v>
      </c>
      <c r="E808" s="67" t="s">
        <v>1116</v>
      </c>
      <c r="F808" s="67" t="s">
        <v>1394</v>
      </c>
      <c r="G808" s="67" t="s">
        <v>1395</v>
      </c>
      <c r="H808" s="220" t="s">
        <v>46</v>
      </c>
      <c r="I808" s="34">
        <v>0</v>
      </c>
      <c r="J808" s="518">
        <v>0</v>
      </c>
      <c r="K808" s="518">
        <v>0</v>
      </c>
      <c r="L808" s="518">
        <v>0</v>
      </c>
      <c r="M808" s="518" t="str">
        <v>Other</v>
      </c>
      <c r="N808" s="519" t="str">
        <v>Other</v>
      </c>
      <c r="O808" s="22">
        <v>0</v>
      </c>
      <c r="P808" s="145">
        <v>0</v>
      </c>
      <c r="Q808" s="145" t="s">
        <v>49</v>
      </c>
      <c r="R808" s="496" t="s">
        <v>47</v>
      </c>
      <c r="S808" s="73">
        <v>0</v>
      </c>
      <c r="T808" s="67">
        <v>0</v>
      </c>
      <c r="U808" s="67">
        <v>0</v>
      </c>
      <c r="V808" s="67">
        <v>0</v>
      </c>
      <c r="W808" s="214">
        <v>0</v>
      </c>
      <c r="X808" s="73">
        <v>0</v>
      </c>
      <c r="Y808" s="67">
        <v>0</v>
      </c>
      <c r="Z808" s="214">
        <v>0</v>
      </c>
      <c r="AA808" s="73">
        <v>0</v>
      </c>
      <c r="AB808" s="214">
        <v>0</v>
      </c>
      <c r="AC808" s="214" t="s">
        <v>48</v>
      </c>
    </row>
    <row r="809" spans="1:29" s="141" customFormat="1" ht="30" customHeight="1" x14ac:dyDescent="0.25">
      <c r="A809" s="69" t="s">
        <v>56</v>
      </c>
      <c r="B809" s="69" t="s">
        <v>57</v>
      </c>
      <c r="C809" s="69" t="s">
        <v>1099</v>
      </c>
      <c r="D809" s="67" t="s">
        <v>1390</v>
      </c>
      <c r="E809" s="67" t="s">
        <v>1116</v>
      </c>
      <c r="F809" s="67" t="s">
        <v>1396</v>
      </c>
      <c r="G809" s="67" t="s">
        <v>1397</v>
      </c>
      <c r="H809" s="220" t="s">
        <v>46</v>
      </c>
      <c r="I809" s="34">
        <v>0</v>
      </c>
      <c r="J809" s="518">
        <v>0</v>
      </c>
      <c r="K809" s="518">
        <v>0</v>
      </c>
      <c r="L809" s="518">
        <v>0</v>
      </c>
      <c r="M809" s="518" t="str">
        <v>Other</v>
      </c>
      <c r="N809" s="519" t="str">
        <v>Other</v>
      </c>
      <c r="O809" s="22">
        <v>0</v>
      </c>
      <c r="P809" s="145">
        <v>0</v>
      </c>
      <c r="Q809" s="145" t="s">
        <v>49</v>
      </c>
      <c r="R809" s="496" t="s">
        <v>47</v>
      </c>
      <c r="S809" s="73">
        <v>0</v>
      </c>
      <c r="T809" s="67">
        <v>0</v>
      </c>
      <c r="U809" s="67">
        <v>0</v>
      </c>
      <c r="V809" s="67">
        <v>0</v>
      </c>
      <c r="W809" s="214">
        <v>0</v>
      </c>
      <c r="X809" s="73">
        <v>0</v>
      </c>
      <c r="Y809" s="67">
        <v>0</v>
      </c>
      <c r="Z809" s="214">
        <v>0</v>
      </c>
      <c r="AA809" s="73">
        <v>0</v>
      </c>
      <c r="AB809" s="214">
        <v>0</v>
      </c>
      <c r="AC809" s="214" t="s">
        <v>48</v>
      </c>
    </row>
    <row r="810" spans="1:29" s="141" customFormat="1" ht="30" customHeight="1" x14ac:dyDescent="0.25">
      <c r="A810" s="69" t="s">
        <v>56</v>
      </c>
      <c r="B810" s="69" t="s">
        <v>57</v>
      </c>
      <c r="C810" s="69" t="s">
        <v>1099</v>
      </c>
      <c r="D810" s="67" t="s">
        <v>1390</v>
      </c>
      <c r="E810" s="67" t="s">
        <v>1116</v>
      </c>
      <c r="F810" s="67" t="s">
        <v>1398</v>
      </c>
      <c r="G810" s="67" t="s">
        <v>1399</v>
      </c>
      <c r="H810" s="220" t="s">
        <v>46</v>
      </c>
      <c r="I810" s="34">
        <v>0</v>
      </c>
      <c r="J810" s="518">
        <v>0</v>
      </c>
      <c r="K810" s="518">
        <v>0</v>
      </c>
      <c r="L810" s="518">
        <v>0</v>
      </c>
      <c r="M810" s="518" t="str">
        <v>Other</v>
      </c>
      <c r="N810" s="519" t="str">
        <v>Other</v>
      </c>
      <c r="O810" s="22">
        <v>0</v>
      </c>
      <c r="P810" s="145">
        <v>0</v>
      </c>
      <c r="Q810" s="145" t="s">
        <v>49</v>
      </c>
      <c r="R810" s="496" t="s">
        <v>47</v>
      </c>
      <c r="S810" s="73">
        <v>0</v>
      </c>
      <c r="T810" s="67">
        <v>0</v>
      </c>
      <c r="U810" s="67">
        <v>0</v>
      </c>
      <c r="V810" s="67">
        <v>0</v>
      </c>
      <c r="W810" s="214">
        <v>0</v>
      </c>
      <c r="X810" s="73">
        <v>0</v>
      </c>
      <c r="Y810" s="67">
        <v>0</v>
      </c>
      <c r="Z810" s="214">
        <v>0</v>
      </c>
      <c r="AA810" s="73">
        <v>0</v>
      </c>
      <c r="AB810" s="214">
        <v>0</v>
      </c>
      <c r="AC810" s="214" t="s">
        <v>48</v>
      </c>
    </row>
    <row r="811" spans="1:29" s="141" customFormat="1" ht="30" customHeight="1" x14ac:dyDescent="0.25">
      <c r="A811" s="69" t="s">
        <v>56</v>
      </c>
      <c r="B811" s="69" t="s">
        <v>57</v>
      </c>
      <c r="C811" s="69" t="s">
        <v>1099</v>
      </c>
      <c r="D811" s="67" t="s">
        <v>1400</v>
      </c>
      <c r="E811" s="67" t="s">
        <v>1263</v>
      </c>
      <c r="F811" s="67" t="s">
        <v>1401</v>
      </c>
      <c r="G811" s="67" t="s">
        <v>1263</v>
      </c>
      <c r="H811" s="220" t="s">
        <v>46</v>
      </c>
      <c r="I811" s="34">
        <v>0</v>
      </c>
      <c r="J811" s="518">
        <v>0</v>
      </c>
      <c r="K811" s="518">
        <v>0</v>
      </c>
      <c r="L811" s="518">
        <v>0</v>
      </c>
      <c r="M811" s="518" t="str">
        <v>Other</v>
      </c>
      <c r="N811" s="519" t="str">
        <v>Other</v>
      </c>
      <c r="O811" s="22">
        <v>0</v>
      </c>
      <c r="P811" s="145">
        <v>0</v>
      </c>
      <c r="Q811" s="145" t="s">
        <v>49</v>
      </c>
      <c r="R811" s="496" t="s">
        <v>47</v>
      </c>
      <c r="S811" s="73">
        <v>0</v>
      </c>
      <c r="T811" s="67">
        <v>0</v>
      </c>
      <c r="U811" s="67">
        <v>0</v>
      </c>
      <c r="V811" s="67">
        <v>0</v>
      </c>
      <c r="W811" s="214">
        <v>0</v>
      </c>
      <c r="X811" s="73">
        <v>0</v>
      </c>
      <c r="Y811" s="67">
        <v>0</v>
      </c>
      <c r="Z811" s="214">
        <v>0</v>
      </c>
      <c r="AA811" s="73">
        <v>0</v>
      </c>
      <c r="AB811" s="214">
        <v>0</v>
      </c>
      <c r="AC811" s="214" t="s">
        <v>48</v>
      </c>
    </row>
    <row r="812" spans="1:29" s="141" customFormat="1" ht="30" customHeight="1" x14ac:dyDescent="0.25">
      <c r="A812" s="69" t="s">
        <v>56</v>
      </c>
      <c r="B812" s="69" t="s">
        <v>57</v>
      </c>
      <c r="C812" s="69" t="s">
        <v>1099</v>
      </c>
      <c r="D812" s="67" t="s">
        <v>1400</v>
      </c>
      <c r="E812" s="67" t="s">
        <v>1263</v>
      </c>
      <c r="F812" s="67" t="s">
        <v>1402</v>
      </c>
      <c r="G812" s="67" t="s">
        <v>1263</v>
      </c>
      <c r="H812" s="220" t="s">
        <v>46</v>
      </c>
      <c r="I812" s="34">
        <v>0</v>
      </c>
      <c r="J812" s="518">
        <v>0</v>
      </c>
      <c r="K812" s="518">
        <v>0</v>
      </c>
      <c r="L812" s="518">
        <v>0</v>
      </c>
      <c r="M812" s="518" t="str">
        <v>Other</v>
      </c>
      <c r="N812" s="519" t="str">
        <v>Other</v>
      </c>
      <c r="O812" s="22">
        <v>0</v>
      </c>
      <c r="P812" s="145">
        <v>0</v>
      </c>
      <c r="Q812" s="145" t="s">
        <v>49</v>
      </c>
      <c r="R812" s="496" t="s">
        <v>47</v>
      </c>
      <c r="S812" s="73">
        <v>0</v>
      </c>
      <c r="T812" s="67">
        <v>0</v>
      </c>
      <c r="U812" s="67">
        <v>0</v>
      </c>
      <c r="V812" s="67">
        <v>0</v>
      </c>
      <c r="W812" s="214">
        <v>0</v>
      </c>
      <c r="X812" s="73">
        <v>0</v>
      </c>
      <c r="Y812" s="67">
        <v>0</v>
      </c>
      <c r="Z812" s="214">
        <v>0</v>
      </c>
      <c r="AA812" s="73">
        <v>0</v>
      </c>
      <c r="AB812" s="214">
        <v>0</v>
      </c>
      <c r="AC812" s="214" t="s">
        <v>48</v>
      </c>
    </row>
    <row r="813" spans="1:29" s="141" customFormat="1" ht="30" customHeight="1" x14ac:dyDescent="0.25">
      <c r="A813" s="69" t="s">
        <v>56</v>
      </c>
      <c r="B813" s="69" t="s">
        <v>57</v>
      </c>
      <c r="C813" s="69" t="s">
        <v>1099</v>
      </c>
      <c r="D813" s="67" t="s">
        <v>1400</v>
      </c>
      <c r="E813" s="67" t="s">
        <v>1263</v>
      </c>
      <c r="F813" s="67" t="s">
        <v>1403</v>
      </c>
      <c r="G813" s="67" t="s">
        <v>1279</v>
      </c>
      <c r="H813" s="220" t="s">
        <v>46</v>
      </c>
      <c r="I813" s="34">
        <v>0</v>
      </c>
      <c r="J813" s="518">
        <v>0</v>
      </c>
      <c r="K813" s="518">
        <v>0</v>
      </c>
      <c r="L813" s="518">
        <v>0</v>
      </c>
      <c r="M813" s="518" t="str">
        <v>Other</v>
      </c>
      <c r="N813" s="519" t="str">
        <v>Other</v>
      </c>
      <c r="O813" s="22">
        <v>0</v>
      </c>
      <c r="P813" s="145">
        <v>0</v>
      </c>
      <c r="Q813" s="145" t="s">
        <v>49</v>
      </c>
      <c r="R813" s="496" t="s">
        <v>47</v>
      </c>
      <c r="S813" s="73">
        <v>0</v>
      </c>
      <c r="T813" s="67">
        <v>0</v>
      </c>
      <c r="U813" s="67">
        <v>0</v>
      </c>
      <c r="V813" s="67">
        <v>0</v>
      </c>
      <c r="W813" s="214">
        <v>0</v>
      </c>
      <c r="X813" s="73">
        <v>0</v>
      </c>
      <c r="Y813" s="67">
        <v>0</v>
      </c>
      <c r="Z813" s="214">
        <v>0</v>
      </c>
      <c r="AA813" s="73">
        <v>0</v>
      </c>
      <c r="AB813" s="214">
        <v>0</v>
      </c>
      <c r="AC813" s="214" t="s">
        <v>48</v>
      </c>
    </row>
    <row r="814" spans="1:29" s="141" customFormat="1" ht="30" customHeight="1" x14ac:dyDescent="0.25">
      <c r="A814" s="69" t="s">
        <v>56</v>
      </c>
      <c r="B814" s="69" t="s">
        <v>57</v>
      </c>
      <c r="C814" s="69" t="s">
        <v>1099</v>
      </c>
      <c r="D814" s="67" t="s">
        <v>1251</v>
      </c>
      <c r="E814" s="67" t="s">
        <v>1147</v>
      </c>
      <c r="F814" s="67" t="s">
        <v>1404</v>
      </c>
      <c r="G814" s="67" t="s">
        <v>1112</v>
      </c>
      <c r="H814" s="220" t="s">
        <v>46</v>
      </c>
      <c r="I814" s="34">
        <v>0</v>
      </c>
      <c r="J814" s="518">
        <v>0</v>
      </c>
      <c r="K814" s="518">
        <v>0</v>
      </c>
      <c r="L814" s="518">
        <v>0</v>
      </c>
      <c r="M814" s="518" t="str">
        <v>Other</v>
      </c>
      <c r="N814" s="519" t="str">
        <v>Other</v>
      </c>
      <c r="O814" s="22">
        <v>0</v>
      </c>
      <c r="P814" s="145">
        <v>0</v>
      </c>
      <c r="Q814" s="145" t="s">
        <v>49</v>
      </c>
      <c r="R814" s="496" t="s">
        <v>47</v>
      </c>
      <c r="S814" s="73">
        <v>0</v>
      </c>
      <c r="T814" s="67">
        <v>0</v>
      </c>
      <c r="U814" s="67">
        <v>0</v>
      </c>
      <c r="V814" s="67">
        <v>0</v>
      </c>
      <c r="W814" s="214">
        <v>0</v>
      </c>
      <c r="X814" s="73">
        <v>0</v>
      </c>
      <c r="Y814" s="67">
        <v>0</v>
      </c>
      <c r="Z814" s="214">
        <v>0</v>
      </c>
      <c r="AA814" s="73">
        <v>0</v>
      </c>
      <c r="AB814" s="214">
        <v>0</v>
      </c>
      <c r="AC814" s="214" t="s">
        <v>48</v>
      </c>
    </row>
    <row r="815" spans="1:29" s="141" customFormat="1" ht="30" customHeight="1" x14ac:dyDescent="0.25">
      <c r="A815" s="69" t="s">
        <v>56</v>
      </c>
      <c r="B815" s="69" t="s">
        <v>57</v>
      </c>
      <c r="C815" s="69" t="s">
        <v>1099</v>
      </c>
      <c r="D815" s="67" t="s">
        <v>1251</v>
      </c>
      <c r="E815" s="67" t="s">
        <v>1147</v>
      </c>
      <c r="F815" s="67" t="s">
        <v>1405</v>
      </c>
      <c r="G815" s="67" t="s">
        <v>1147</v>
      </c>
      <c r="H815" s="220" t="s">
        <v>46</v>
      </c>
      <c r="I815" s="34">
        <v>0</v>
      </c>
      <c r="J815" s="518">
        <v>0</v>
      </c>
      <c r="K815" s="518">
        <v>0</v>
      </c>
      <c r="L815" s="518">
        <v>0</v>
      </c>
      <c r="M815" s="518" t="str">
        <v>Other</v>
      </c>
      <c r="N815" s="519" t="str">
        <v>Other</v>
      </c>
      <c r="O815" s="22">
        <v>0</v>
      </c>
      <c r="P815" s="145">
        <v>0</v>
      </c>
      <c r="Q815" s="145" t="s">
        <v>49</v>
      </c>
      <c r="R815" s="496" t="s">
        <v>47</v>
      </c>
      <c r="S815" s="73">
        <v>0</v>
      </c>
      <c r="T815" s="67">
        <v>0</v>
      </c>
      <c r="U815" s="67">
        <v>0</v>
      </c>
      <c r="V815" s="67">
        <v>0</v>
      </c>
      <c r="W815" s="214">
        <v>0</v>
      </c>
      <c r="X815" s="73">
        <v>0</v>
      </c>
      <c r="Y815" s="67">
        <v>0</v>
      </c>
      <c r="Z815" s="214">
        <v>0</v>
      </c>
      <c r="AA815" s="73">
        <v>0</v>
      </c>
      <c r="AB815" s="214">
        <v>0</v>
      </c>
      <c r="AC815" s="214" t="s">
        <v>48</v>
      </c>
    </row>
    <row r="816" spans="1:29" s="141" customFormat="1" ht="30" customHeight="1" x14ac:dyDescent="0.25">
      <c r="A816" s="69" t="s">
        <v>56</v>
      </c>
      <c r="B816" s="69" t="s">
        <v>57</v>
      </c>
      <c r="C816" s="69" t="s">
        <v>1099</v>
      </c>
      <c r="D816" s="67" t="s">
        <v>1251</v>
      </c>
      <c r="E816" s="67" t="s">
        <v>1147</v>
      </c>
      <c r="F816" s="67" t="s">
        <v>1406</v>
      </c>
      <c r="G816" s="67" t="s">
        <v>1147</v>
      </c>
      <c r="H816" s="220" t="s">
        <v>46</v>
      </c>
      <c r="I816" s="34">
        <v>0</v>
      </c>
      <c r="J816" s="518">
        <v>0</v>
      </c>
      <c r="K816" s="518">
        <v>0</v>
      </c>
      <c r="L816" s="518">
        <v>0</v>
      </c>
      <c r="M816" s="518" t="str">
        <v>Other</v>
      </c>
      <c r="N816" s="519" t="str">
        <v>Other</v>
      </c>
      <c r="O816" s="22">
        <v>0</v>
      </c>
      <c r="P816" s="145">
        <v>0</v>
      </c>
      <c r="Q816" s="145" t="s">
        <v>49</v>
      </c>
      <c r="R816" s="496" t="s">
        <v>47</v>
      </c>
      <c r="S816" s="73">
        <v>0</v>
      </c>
      <c r="T816" s="67">
        <v>0</v>
      </c>
      <c r="U816" s="67">
        <v>0</v>
      </c>
      <c r="V816" s="67">
        <v>0</v>
      </c>
      <c r="W816" s="214">
        <v>0</v>
      </c>
      <c r="X816" s="73">
        <v>0</v>
      </c>
      <c r="Y816" s="67">
        <v>0</v>
      </c>
      <c r="Z816" s="214">
        <v>0</v>
      </c>
      <c r="AA816" s="73">
        <v>0</v>
      </c>
      <c r="AB816" s="214">
        <v>0</v>
      </c>
      <c r="AC816" s="214" t="s">
        <v>48</v>
      </c>
    </row>
    <row r="817" spans="1:29" s="141" customFormat="1" ht="30" customHeight="1" x14ac:dyDescent="0.25">
      <c r="A817" s="69" t="s">
        <v>56</v>
      </c>
      <c r="B817" s="69" t="s">
        <v>57</v>
      </c>
      <c r="C817" s="69" t="s">
        <v>1099</v>
      </c>
      <c r="D817" s="67" t="s">
        <v>1251</v>
      </c>
      <c r="E817" s="67" t="s">
        <v>1147</v>
      </c>
      <c r="F817" s="67" t="s">
        <v>1407</v>
      </c>
      <c r="G817" s="67" t="s">
        <v>1147</v>
      </c>
      <c r="H817" s="220" t="s">
        <v>46</v>
      </c>
      <c r="I817" s="34">
        <v>0</v>
      </c>
      <c r="J817" s="518">
        <v>0</v>
      </c>
      <c r="K817" s="518">
        <v>0</v>
      </c>
      <c r="L817" s="518">
        <v>0</v>
      </c>
      <c r="M817" s="518" t="str">
        <v>Other</v>
      </c>
      <c r="N817" s="519" t="str">
        <v>Other</v>
      </c>
      <c r="O817" s="22" t="s">
        <v>48</v>
      </c>
      <c r="P817" s="145" t="s">
        <v>48</v>
      </c>
      <c r="Q817" s="145" t="s">
        <v>49</v>
      </c>
      <c r="R817" s="496" t="s">
        <v>47</v>
      </c>
      <c r="S817" s="73">
        <v>0</v>
      </c>
      <c r="T817" s="67">
        <v>0</v>
      </c>
      <c r="U817" s="67">
        <v>0</v>
      </c>
      <c r="V817" s="67">
        <v>0</v>
      </c>
      <c r="W817" s="214">
        <v>0</v>
      </c>
      <c r="X817" s="73">
        <v>0</v>
      </c>
      <c r="Y817" s="67">
        <v>0</v>
      </c>
      <c r="Z817" s="214">
        <v>0</v>
      </c>
      <c r="AA817" s="73">
        <v>0</v>
      </c>
      <c r="AB817" s="214">
        <v>0</v>
      </c>
      <c r="AC817" s="214" t="s">
        <v>48</v>
      </c>
    </row>
    <row r="818" spans="1:29" s="141" customFormat="1" ht="30" customHeight="1" x14ac:dyDescent="0.25">
      <c r="A818" s="69" t="s">
        <v>56</v>
      </c>
      <c r="B818" s="69" t="s">
        <v>57</v>
      </c>
      <c r="C818" s="69" t="s">
        <v>1099</v>
      </c>
      <c r="D818" s="67" t="s">
        <v>1251</v>
      </c>
      <c r="E818" s="67" t="s">
        <v>1147</v>
      </c>
      <c r="F818" s="67" t="s">
        <v>1408</v>
      </c>
      <c r="G818" s="67" t="s">
        <v>1147</v>
      </c>
      <c r="H818" s="220" t="s">
        <v>46</v>
      </c>
      <c r="I818" s="34">
        <v>0</v>
      </c>
      <c r="J818" s="518">
        <v>0</v>
      </c>
      <c r="K818" s="518">
        <v>0</v>
      </c>
      <c r="L818" s="518">
        <v>0</v>
      </c>
      <c r="M818" s="518" t="str">
        <v>Other</v>
      </c>
      <c r="N818" s="519" t="str">
        <v>Other</v>
      </c>
      <c r="O818" s="22" t="s">
        <v>48</v>
      </c>
      <c r="P818" s="145" t="s">
        <v>48</v>
      </c>
      <c r="Q818" s="145" t="s">
        <v>49</v>
      </c>
      <c r="R818" s="496" t="s">
        <v>47</v>
      </c>
      <c r="S818" s="73">
        <v>0</v>
      </c>
      <c r="T818" s="67">
        <v>0</v>
      </c>
      <c r="U818" s="67">
        <v>0</v>
      </c>
      <c r="V818" s="67">
        <v>0</v>
      </c>
      <c r="W818" s="214">
        <v>0</v>
      </c>
      <c r="X818" s="73">
        <v>0</v>
      </c>
      <c r="Y818" s="67">
        <v>0</v>
      </c>
      <c r="Z818" s="214">
        <v>0</v>
      </c>
      <c r="AA818" s="73">
        <v>0</v>
      </c>
      <c r="AB818" s="214">
        <v>0</v>
      </c>
      <c r="AC818" s="214" t="s">
        <v>48</v>
      </c>
    </row>
    <row r="819" spans="1:29" s="141" customFormat="1" ht="30" customHeight="1" x14ac:dyDescent="0.25">
      <c r="A819" s="69" t="s">
        <v>56</v>
      </c>
      <c r="B819" s="69" t="s">
        <v>57</v>
      </c>
      <c r="C819" s="69" t="s">
        <v>1099</v>
      </c>
      <c r="D819" s="67" t="s">
        <v>1251</v>
      </c>
      <c r="E819" s="67" t="s">
        <v>1147</v>
      </c>
      <c r="F819" s="67" t="s">
        <v>1409</v>
      </c>
      <c r="G819" s="67" t="s">
        <v>1147</v>
      </c>
      <c r="H819" s="220" t="s">
        <v>46</v>
      </c>
      <c r="I819" s="34">
        <v>0</v>
      </c>
      <c r="J819" s="518">
        <v>0</v>
      </c>
      <c r="K819" s="518">
        <v>0</v>
      </c>
      <c r="L819" s="518">
        <v>0</v>
      </c>
      <c r="M819" s="518" t="str">
        <v>Other</v>
      </c>
      <c r="N819" s="519" t="str">
        <v>Other</v>
      </c>
      <c r="O819" s="22" t="s">
        <v>48</v>
      </c>
      <c r="P819" s="145" t="s">
        <v>48</v>
      </c>
      <c r="Q819" s="145" t="s">
        <v>49</v>
      </c>
      <c r="R819" s="496" t="s">
        <v>47</v>
      </c>
      <c r="S819" s="73">
        <v>0</v>
      </c>
      <c r="T819" s="67">
        <v>0</v>
      </c>
      <c r="U819" s="67">
        <v>0</v>
      </c>
      <c r="V819" s="67">
        <v>0</v>
      </c>
      <c r="W819" s="214">
        <v>0</v>
      </c>
      <c r="X819" s="73">
        <v>0</v>
      </c>
      <c r="Y819" s="67">
        <v>0</v>
      </c>
      <c r="Z819" s="214">
        <v>0</v>
      </c>
      <c r="AA819" s="73">
        <v>0</v>
      </c>
      <c r="AB819" s="214">
        <v>0</v>
      </c>
      <c r="AC819" s="214" t="s">
        <v>48</v>
      </c>
    </row>
    <row r="820" spans="1:29" s="141" customFormat="1" ht="30" customHeight="1" x14ac:dyDescent="0.25">
      <c r="A820" s="69" t="s">
        <v>56</v>
      </c>
      <c r="B820" s="69" t="s">
        <v>57</v>
      </c>
      <c r="C820" s="69" t="s">
        <v>1099</v>
      </c>
      <c r="D820" s="67" t="s">
        <v>1251</v>
      </c>
      <c r="E820" s="67" t="s">
        <v>1147</v>
      </c>
      <c r="F820" s="67" t="s">
        <v>1410</v>
      </c>
      <c r="G820" s="67" t="s">
        <v>1147</v>
      </c>
      <c r="H820" s="220" t="s">
        <v>46</v>
      </c>
      <c r="I820" s="34">
        <v>0</v>
      </c>
      <c r="J820" s="518">
        <v>0</v>
      </c>
      <c r="K820" s="518">
        <v>0</v>
      </c>
      <c r="L820" s="518">
        <v>0</v>
      </c>
      <c r="M820" s="518" t="str">
        <v>Other</v>
      </c>
      <c r="N820" s="519" t="str">
        <v>Other</v>
      </c>
      <c r="O820" s="22" t="s">
        <v>48</v>
      </c>
      <c r="P820" s="145" t="s">
        <v>48</v>
      </c>
      <c r="Q820" s="145" t="s">
        <v>49</v>
      </c>
      <c r="R820" s="496" t="s">
        <v>47</v>
      </c>
      <c r="S820" s="73">
        <v>0</v>
      </c>
      <c r="T820" s="67">
        <v>0</v>
      </c>
      <c r="U820" s="67">
        <v>0</v>
      </c>
      <c r="V820" s="67">
        <v>0</v>
      </c>
      <c r="W820" s="214">
        <v>0</v>
      </c>
      <c r="X820" s="73">
        <v>0</v>
      </c>
      <c r="Y820" s="67">
        <v>0</v>
      </c>
      <c r="Z820" s="214">
        <v>0</v>
      </c>
      <c r="AA820" s="73">
        <v>0</v>
      </c>
      <c r="AB820" s="214">
        <v>0</v>
      </c>
      <c r="AC820" s="214" t="s">
        <v>48</v>
      </c>
    </row>
    <row r="821" spans="1:29" s="141" customFormat="1" ht="30" customHeight="1" x14ac:dyDescent="0.25">
      <c r="A821" s="69" t="s">
        <v>56</v>
      </c>
      <c r="B821" s="69" t="s">
        <v>57</v>
      </c>
      <c r="C821" s="69" t="s">
        <v>1099</v>
      </c>
      <c r="D821" s="67" t="s">
        <v>1251</v>
      </c>
      <c r="E821" s="67" t="s">
        <v>1147</v>
      </c>
      <c r="F821" s="67" t="s">
        <v>1411</v>
      </c>
      <c r="G821" s="67" t="s">
        <v>1147</v>
      </c>
      <c r="H821" s="220" t="s">
        <v>46</v>
      </c>
      <c r="I821" s="34">
        <v>0</v>
      </c>
      <c r="J821" s="518">
        <v>0</v>
      </c>
      <c r="K821" s="518">
        <v>0</v>
      </c>
      <c r="L821" s="518">
        <v>0</v>
      </c>
      <c r="M821" s="518" t="str">
        <v>Other</v>
      </c>
      <c r="N821" s="519" t="str">
        <v>Other</v>
      </c>
      <c r="O821" s="22">
        <v>0</v>
      </c>
      <c r="P821" s="145">
        <v>0</v>
      </c>
      <c r="Q821" s="145" t="s">
        <v>49</v>
      </c>
      <c r="R821" s="496" t="s">
        <v>47</v>
      </c>
      <c r="S821" s="73">
        <v>0</v>
      </c>
      <c r="T821" s="67">
        <v>0</v>
      </c>
      <c r="U821" s="67">
        <v>0</v>
      </c>
      <c r="V821" s="67">
        <v>0</v>
      </c>
      <c r="W821" s="214">
        <v>0</v>
      </c>
      <c r="X821" s="73">
        <v>0</v>
      </c>
      <c r="Y821" s="67">
        <v>0</v>
      </c>
      <c r="Z821" s="214">
        <v>0</v>
      </c>
      <c r="AA821" s="73">
        <v>0</v>
      </c>
      <c r="AB821" s="214">
        <v>0</v>
      </c>
      <c r="AC821" s="214" t="s">
        <v>48</v>
      </c>
    </row>
    <row r="822" spans="1:29" s="141" customFormat="1" ht="30" customHeight="1" x14ac:dyDescent="0.25">
      <c r="A822" s="69" t="s">
        <v>56</v>
      </c>
      <c r="B822" s="69" t="s">
        <v>57</v>
      </c>
      <c r="C822" s="69" t="s">
        <v>1099</v>
      </c>
      <c r="D822" s="67" t="s">
        <v>1251</v>
      </c>
      <c r="E822" s="67" t="s">
        <v>1147</v>
      </c>
      <c r="F822" s="67" t="s">
        <v>1412</v>
      </c>
      <c r="G822" s="67" t="s">
        <v>1112</v>
      </c>
      <c r="H822" s="220" t="s">
        <v>46</v>
      </c>
      <c r="I822" s="34">
        <v>0</v>
      </c>
      <c r="J822" s="518">
        <v>0</v>
      </c>
      <c r="K822" s="518">
        <v>0</v>
      </c>
      <c r="L822" s="518">
        <v>0</v>
      </c>
      <c r="M822" s="518" t="str">
        <v>Other</v>
      </c>
      <c r="N822" s="519" t="str">
        <v>Other</v>
      </c>
      <c r="O822" s="22">
        <v>0</v>
      </c>
      <c r="P822" s="145">
        <v>0</v>
      </c>
      <c r="Q822" s="145" t="s">
        <v>49</v>
      </c>
      <c r="R822" s="496" t="s">
        <v>47</v>
      </c>
      <c r="S822" s="73">
        <v>0</v>
      </c>
      <c r="T822" s="67">
        <v>0</v>
      </c>
      <c r="U822" s="67">
        <v>0</v>
      </c>
      <c r="V822" s="67">
        <v>0</v>
      </c>
      <c r="W822" s="214">
        <v>0</v>
      </c>
      <c r="X822" s="73">
        <v>0</v>
      </c>
      <c r="Y822" s="67">
        <v>0</v>
      </c>
      <c r="Z822" s="214">
        <v>0</v>
      </c>
      <c r="AA822" s="73">
        <v>0</v>
      </c>
      <c r="AB822" s="214">
        <v>0</v>
      </c>
      <c r="AC822" s="214" t="s">
        <v>48</v>
      </c>
    </row>
    <row r="823" spans="1:29" s="141" customFormat="1" ht="30" customHeight="1" x14ac:dyDescent="0.25">
      <c r="A823" s="69" t="s">
        <v>56</v>
      </c>
      <c r="B823" s="69" t="s">
        <v>57</v>
      </c>
      <c r="C823" s="69" t="s">
        <v>1099</v>
      </c>
      <c r="D823" s="67" t="s">
        <v>1251</v>
      </c>
      <c r="E823" s="67" t="s">
        <v>1147</v>
      </c>
      <c r="F823" s="67" t="s">
        <v>1413</v>
      </c>
      <c r="G823" s="67" t="s">
        <v>1147</v>
      </c>
      <c r="H823" s="220" t="s">
        <v>46</v>
      </c>
      <c r="I823" s="34">
        <v>0</v>
      </c>
      <c r="J823" s="518">
        <v>0</v>
      </c>
      <c r="K823" s="518">
        <v>0</v>
      </c>
      <c r="L823" s="518">
        <v>0</v>
      </c>
      <c r="M823" s="518" t="str">
        <v>Other</v>
      </c>
      <c r="N823" s="519" t="str">
        <v>Other</v>
      </c>
      <c r="O823" s="145" t="s">
        <v>48</v>
      </c>
      <c r="P823" s="145" t="s">
        <v>48</v>
      </c>
      <c r="Q823" s="145" t="s">
        <v>49</v>
      </c>
      <c r="R823" s="496" t="s">
        <v>47</v>
      </c>
      <c r="S823" s="73">
        <v>0</v>
      </c>
      <c r="T823" s="67">
        <v>0</v>
      </c>
      <c r="U823" s="67">
        <v>0</v>
      </c>
      <c r="V823" s="67">
        <v>0</v>
      </c>
      <c r="W823" s="214">
        <v>0</v>
      </c>
      <c r="X823" s="73">
        <v>0</v>
      </c>
      <c r="Y823" s="67">
        <v>0</v>
      </c>
      <c r="Z823" s="214">
        <v>0</v>
      </c>
      <c r="AA823" s="73">
        <v>0</v>
      </c>
      <c r="AB823" s="214">
        <v>0</v>
      </c>
      <c r="AC823" s="214" t="s">
        <v>48</v>
      </c>
    </row>
    <row r="824" spans="1:29" s="141" customFormat="1" ht="30" customHeight="1" x14ac:dyDescent="0.25">
      <c r="A824" s="69" t="s">
        <v>56</v>
      </c>
      <c r="B824" s="69" t="s">
        <v>57</v>
      </c>
      <c r="C824" s="69" t="s">
        <v>1099</v>
      </c>
      <c r="D824" s="67" t="s">
        <v>1414</v>
      </c>
      <c r="E824" s="67" t="s">
        <v>1108</v>
      </c>
      <c r="F824" s="67" t="s">
        <v>1415</v>
      </c>
      <c r="G824" s="67" t="s">
        <v>1108</v>
      </c>
      <c r="H824" s="220" t="s">
        <v>46</v>
      </c>
      <c r="I824" s="34">
        <v>0</v>
      </c>
      <c r="J824" s="518">
        <v>0</v>
      </c>
      <c r="K824" s="518">
        <v>0</v>
      </c>
      <c r="L824" s="518">
        <v>0</v>
      </c>
      <c r="M824" s="518" t="str">
        <v>Other</v>
      </c>
      <c r="N824" s="519" t="str">
        <v>Other</v>
      </c>
      <c r="O824" s="22">
        <v>0</v>
      </c>
      <c r="P824" s="145">
        <v>0</v>
      </c>
      <c r="Q824" s="145" t="s">
        <v>49</v>
      </c>
      <c r="R824" s="496" t="s">
        <v>47</v>
      </c>
      <c r="S824" s="73">
        <v>0</v>
      </c>
      <c r="T824" s="67">
        <v>0</v>
      </c>
      <c r="U824" s="67">
        <v>0</v>
      </c>
      <c r="V824" s="67">
        <v>0</v>
      </c>
      <c r="W824" s="214">
        <v>0</v>
      </c>
      <c r="X824" s="73">
        <v>0</v>
      </c>
      <c r="Y824" s="67">
        <v>0</v>
      </c>
      <c r="Z824" s="214">
        <v>0</v>
      </c>
      <c r="AA824" s="73">
        <v>0</v>
      </c>
      <c r="AB824" s="214">
        <v>0</v>
      </c>
      <c r="AC824" s="214" t="s">
        <v>48</v>
      </c>
    </row>
    <row r="825" spans="1:29" s="141" customFormat="1" ht="30" customHeight="1" x14ac:dyDescent="0.25">
      <c r="A825" s="69" t="s">
        <v>56</v>
      </c>
      <c r="B825" s="69" t="s">
        <v>57</v>
      </c>
      <c r="C825" s="69" t="s">
        <v>1099</v>
      </c>
      <c r="D825" s="67" t="s">
        <v>1414</v>
      </c>
      <c r="E825" s="67" t="s">
        <v>1108</v>
      </c>
      <c r="F825" s="67" t="s">
        <v>1416</v>
      </c>
      <c r="G825" s="67" t="s">
        <v>1108</v>
      </c>
      <c r="H825" s="220" t="s">
        <v>46</v>
      </c>
      <c r="I825" s="34">
        <v>0</v>
      </c>
      <c r="J825" s="518">
        <v>0</v>
      </c>
      <c r="K825" s="518">
        <v>0</v>
      </c>
      <c r="L825" s="518">
        <v>0</v>
      </c>
      <c r="M825" s="518" t="str">
        <v>Other</v>
      </c>
      <c r="N825" s="519" t="str">
        <v>Other</v>
      </c>
      <c r="O825" s="22">
        <v>0</v>
      </c>
      <c r="P825" s="145">
        <v>0</v>
      </c>
      <c r="Q825" s="145" t="s">
        <v>49</v>
      </c>
      <c r="R825" s="496" t="s">
        <v>47</v>
      </c>
      <c r="S825" s="73">
        <v>0</v>
      </c>
      <c r="T825" s="67">
        <v>0</v>
      </c>
      <c r="U825" s="67">
        <v>0</v>
      </c>
      <c r="V825" s="67">
        <v>0</v>
      </c>
      <c r="W825" s="214">
        <v>0</v>
      </c>
      <c r="X825" s="73">
        <v>0</v>
      </c>
      <c r="Y825" s="67">
        <v>0</v>
      </c>
      <c r="Z825" s="214">
        <v>0</v>
      </c>
      <c r="AA825" s="73">
        <v>0</v>
      </c>
      <c r="AB825" s="214">
        <v>0</v>
      </c>
      <c r="AC825" s="214" t="s">
        <v>48</v>
      </c>
    </row>
    <row r="826" spans="1:29" s="141" customFormat="1" ht="30" customHeight="1" x14ac:dyDescent="0.25">
      <c r="A826" s="69" t="s">
        <v>56</v>
      </c>
      <c r="B826" s="69" t="s">
        <v>57</v>
      </c>
      <c r="C826" s="69" t="s">
        <v>1099</v>
      </c>
      <c r="D826" s="67" t="s">
        <v>1414</v>
      </c>
      <c r="E826" s="67" t="s">
        <v>1108</v>
      </c>
      <c r="F826" s="67" t="s">
        <v>1417</v>
      </c>
      <c r="G826" s="67" t="s">
        <v>1108</v>
      </c>
      <c r="H826" s="220" t="s">
        <v>46</v>
      </c>
      <c r="I826" s="34">
        <v>0</v>
      </c>
      <c r="J826" s="518">
        <v>0</v>
      </c>
      <c r="K826" s="518">
        <v>0</v>
      </c>
      <c r="L826" s="518">
        <v>0</v>
      </c>
      <c r="M826" s="518" t="str">
        <v>Other</v>
      </c>
      <c r="N826" s="519" t="str">
        <v>Other</v>
      </c>
      <c r="O826" s="22">
        <v>0</v>
      </c>
      <c r="P826" s="145">
        <v>0</v>
      </c>
      <c r="Q826" s="145" t="s">
        <v>49</v>
      </c>
      <c r="R826" s="496" t="s">
        <v>47</v>
      </c>
      <c r="S826" s="73">
        <v>0</v>
      </c>
      <c r="T826" s="67">
        <v>0</v>
      </c>
      <c r="U826" s="67">
        <v>0</v>
      </c>
      <c r="V826" s="67">
        <v>0</v>
      </c>
      <c r="W826" s="214">
        <v>0</v>
      </c>
      <c r="X826" s="73">
        <v>0</v>
      </c>
      <c r="Y826" s="67">
        <v>0</v>
      </c>
      <c r="Z826" s="214">
        <v>0</v>
      </c>
      <c r="AA826" s="73">
        <v>0</v>
      </c>
      <c r="AB826" s="214">
        <v>0</v>
      </c>
      <c r="AC826" s="214" t="s">
        <v>48</v>
      </c>
    </row>
    <row r="827" spans="1:29" s="141" customFormat="1" ht="30" customHeight="1" x14ac:dyDescent="0.25">
      <c r="A827" s="69" t="s">
        <v>56</v>
      </c>
      <c r="B827" s="69" t="s">
        <v>57</v>
      </c>
      <c r="C827" s="69" t="s">
        <v>1099</v>
      </c>
      <c r="D827" s="67" t="s">
        <v>1414</v>
      </c>
      <c r="E827" s="67" t="s">
        <v>1108</v>
      </c>
      <c r="F827" s="67" t="s">
        <v>1418</v>
      </c>
      <c r="G827" s="67" t="s">
        <v>1108</v>
      </c>
      <c r="H827" s="220" t="s">
        <v>46</v>
      </c>
      <c r="I827" s="34">
        <v>0</v>
      </c>
      <c r="J827" s="518">
        <v>0</v>
      </c>
      <c r="K827" s="518">
        <v>0</v>
      </c>
      <c r="L827" s="518">
        <v>0</v>
      </c>
      <c r="M827" s="518" t="str">
        <v>Other</v>
      </c>
      <c r="N827" s="519" t="str">
        <v>Other</v>
      </c>
      <c r="O827" s="22">
        <v>0</v>
      </c>
      <c r="P827" s="145">
        <v>0</v>
      </c>
      <c r="Q827" s="145" t="s">
        <v>49</v>
      </c>
      <c r="R827" s="496" t="s">
        <v>47</v>
      </c>
      <c r="S827" s="73">
        <v>0</v>
      </c>
      <c r="T827" s="67">
        <v>0</v>
      </c>
      <c r="U827" s="67">
        <v>0</v>
      </c>
      <c r="V827" s="67">
        <v>0</v>
      </c>
      <c r="W827" s="214">
        <v>0</v>
      </c>
      <c r="X827" s="73">
        <v>0</v>
      </c>
      <c r="Y827" s="67">
        <v>0</v>
      </c>
      <c r="Z827" s="214">
        <v>0</v>
      </c>
      <c r="AA827" s="73">
        <v>0</v>
      </c>
      <c r="AB827" s="214">
        <v>0</v>
      </c>
      <c r="AC827" s="214" t="s">
        <v>48</v>
      </c>
    </row>
    <row r="828" spans="1:29" s="141" customFormat="1" ht="30" customHeight="1" x14ac:dyDescent="0.25">
      <c r="A828" s="69" t="s">
        <v>56</v>
      </c>
      <c r="B828" s="69" t="s">
        <v>57</v>
      </c>
      <c r="C828" s="69" t="s">
        <v>1099</v>
      </c>
      <c r="D828" s="67" t="s">
        <v>1414</v>
      </c>
      <c r="E828" s="67" t="s">
        <v>1108</v>
      </c>
      <c r="F828" s="67" t="s">
        <v>1419</v>
      </c>
      <c r="G828" s="67" t="s">
        <v>1108</v>
      </c>
      <c r="H828" s="220" t="s">
        <v>46</v>
      </c>
      <c r="I828" s="34">
        <v>0</v>
      </c>
      <c r="J828" s="518">
        <v>0</v>
      </c>
      <c r="K828" s="518">
        <v>0</v>
      </c>
      <c r="L828" s="518">
        <v>0</v>
      </c>
      <c r="M828" s="518" t="str">
        <v>Other</v>
      </c>
      <c r="N828" s="519" t="str">
        <v>Other</v>
      </c>
      <c r="O828" s="22">
        <v>0</v>
      </c>
      <c r="P828" s="145">
        <v>0</v>
      </c>
      <c r="Q828" s="145" t="s">
        <v>49</v>
      </c>
      <c r="R828" s="496" t="s">
        <v>47</v>
      </c>
      <c r="S828" s="73">
        <v>0</v>
      </c>
      <c r="T828" s="67">
        <v>0</v>
      </c>
      <c r="U828" s="67">
        <v>0</v>
      </c>
      <c r="V828" s="67">
        <v>0</v>
      </c>
      <c r="W828" s="214">
        <v>0</v>
      </c>
      <c r="X828" s="73">
        <v>0</v>
      </c>
      <c r="Y828" s="67">
        <v>0</v>
      </c>
      <c r="Z828" s="214">
        <v>0</v>
      </c>
      <c r="AA828" s="73">
        <v>0</v>
      </c>
      <c r="AB828" s="214">
        <v>0</v>
      </c>
      <c r="AC828" s="214" t="s">
        <v>48</v>
      </c>
    </row>
    <row r="829" spans="1:29" s="141" customFormat="1" ht="30" customHeight="1" x14ac:dyDescent="0.25">
      <c r="A829" s="69" t="s">
        <v>56</v>
      </c>
      <c r="B829" s="69" t="s">
        <v>57</v>
      </c>
      <c r="C829" s="69" t="s">
        <v>1099</v>
      </c>
      <c r="D829" s="67" t="s">
        <v>1420</v>
      </c>
      <c r="E829" s="67" t="s">
        <v>1243</v>
      </c>
      <c r="F829" s="67" t="s">
        <v>1421</v>
      </c>
      <c r="G829" s="67" t="s">
        <v>1422</v>
      </c>
      <c r="H829" s="220" t="s">
        <v>46</v>
      </c>
      <c r="I829" s="34">
        <v>0</v>
      </c>
      <c r="J829" s="518">
        <v>0</v>
      </c>
      <c r="K829" s="518">
        <v>0</v>
      </c>
      <c r="L829" s="518">
        <v>0</v>
      </c>
      <c r="M829" s="518" t="str">
        <v>Other</v>
      </c>
      <c r="N829" s="519" t="str">
        <v>Other</v>
      </c>
      <c r="O829" s="22">
        <v>0</v>
      </c>
      <c r="P829" s="145">
        <v>0</v>
      </c>
      <c r="Q829" s="145" t="s">
        <v>49</v>
      </c>
      <c r="R829" s="496" t="s">
        <v>47</v>
      </c>
      <c r="S829" s="73">
        <v>0</v>
      </c>
      <c r="T829" s="67">
        <v>0</v>
      </c>
      <c r="U829" s="67">
        <v>0</v>
      </c>
      <c r="V829" s="67">
        <v>0</v>
      </c>
      <c r="W829" s="214">
        <v>0</v>
      </c>
      <c r="X829" s="73">
        <v>0</v>
      </c>
      <c r="Y829" s="67">
        <v>0</v>
      </c>
      <c r="Z829" s="214">
        <v>0</v>
      </c>
      <c r="AA829" s="73">
        <v>0</v>
      </c>
      <c r="AB829" s="214">
        <v>0</v>
      </c>
      <c r="AC829" s="214" t="s">
        <v>48</v>
      </c>
    </row>
    <row r="830" spans="1:29" s="141" customFormat="1" ht="30" customHeight="1" x14ac:dyDescent="0.25">
      <c r="A830" s="69" t="s">
        <v>56</v>
      </c>
      <c r="B830" s="69" t="s">
        <v>57</v>
      </c>
      <c r="C830" s="69" t="s">
        <v>1099</v>
      </c>
      <c r="D830" s="67" t="s">
        <v>1420</v>
      </c>
      <c r="E830" s="67" t="s">
        <v>1243</v>
      </c>
      <c r="F830" s="67" t="s">
        <v>1423</v>
      </c>
      <c r="G830" s="67" t="s">
        <v>1163</v>
      </c>
      <c r="H830" s="220" t="s">
        <v>46</v>
      </c>
      <c r="I830" s="34">
        <v>0</v>
      </c>
      <c r="J830" s="518">
        <v>0</v>
      </c>
      <c r="K830" s="518">
        <v>0</v>
      </c>
      <c r="L830" s="518">
        <v>0</v>
      </c>
      <c r="M830" s="518" t="str">
        <v>Other</v>
      </c>
      <c r="N830" s="519" t="str">
        <v>Other</v>
      </c>
      <c r="O830" s="22">
        <v>0</v>
      </c>
      <c r="P830" s="145">
        <v>0</v>
      </c>
      <c r="Q830" s="145" t="s">
        <v>49</v>
      </c>
      <c r="R830" s="496" t="s">
        <v>47</v>
      </c>
      <c r="S830" s="73">
        <v>0</v>
      </c>
      <c r="T830" s="67">
        <v>0</v>
      </c>
      <c r="U830" s="67">
        <v>0</v>
      </c>
      <c r="V830" s="67">
        <v>0</v>
      </c>
      <c r="W830" s="214">
        <v>0</v>
      </c>
      <c r="X830" s="73">
        <v>0</v>
      </c>
      <c r="Y830" s="67">
        <v>0</v>
      </c>
      <c r="Z830" s="214">
        <v>0</v>
      </c>
      <c r="AA830" s="73">
        <v>0</v>
      </c>
      <c r="AB830" s="214">
        <v>0</v>
      </c>
      <c r="AC830" s="214" t="s">
        <v>48</v>
      </c>
    </row>
    <row r="831" spans="1:29" s="141" customFormat="1" ht="30" customHeight="1" x14ac:dyDescent="0.25">
      <c r="A831" s="69" t="s">
        <v>56</v>
      </c>
      <c r="B831" s="69" t="s">
        <v>57</v>
      </c>
      <c r="C831" s="69" t="s">
        <v>1099</v>
      </c>
      <c r="D831" s="67" t="s">
        <v>1420</v>
      </c>
      <c r="E831" s="67" t="s">
        <v>1243</v>
      </c>
      <c r="F831" s="67" t="s">
        <v>1424</v>
      </c>
      <c r="G831" s="67" t="s">
        <v>1243</v>
      </c>
      <c r="H831" s="220" t="s">
        <v>46</v>
      </c>
      <c r="I831" s="34">
        <v>0</v>
      </c>
      <c r="J831" s="518">
        <v>0</v>
      </c>
      <c r="K831" s="518">
        <v>0</v>
      </c>
      <c r="L831" s="518">
        <v>0</v>
      </c>
      <c r="M831" s="518" t="str">
        <v>Other</v>
      </c>
      <c r="N831" s="519" t="str">
        <v>Other</v>
      </c>
      <c r="O831" s="22">
        <v>0</v>
      </c>
      <c r="P831" s="145">
        <v>0</v>
      </c>
      <c r="Q831" s="145" t="s">
        <v>49</v>
      </c>
      <c r="R831" s="496" t="s">
        <v>47</v>
      </c>
      <c r="S831" s="73">
        <v>0</v>
      </c>
      <c r="T831" s="67">
        <v>0</v>
      </c>
      <c r="U831" s="67">
        <v>0</v>
      </c>
      <c r="V831" s="67">
        <v>0</v>
      </c>
      <c r="W831" s="214">
        <v>0</v>
      </c>
      <c r="X831" s="73">
        <v>0</v>
      </c>
      <c r="Y831" s="67">
        <v>0</v>
      </c>
      <c r="Z831" s="214">
        <v>0</v>
      </c>
      <c r="AA831" s="73">
        <v>0</v>
      </c>
      <c r="AB831" s="214">
        <v>0</v>
      </c>
      <c r="AC831" s="214" t="s">
        <v>48</v>
      </c>
    </row>
    <row r="832" spans="1:29" s="141" customFormat="1" ht="30" customHeight="1" x14ac:dyDescent="0.25">
      <c r="A832" s="69" t="s">
        <v>56</v>
      </c>
      <c r="B832" s="69" t="s">
        <v>57</v>
      </c>
      <c r="C832" s="69" t="s">
        <v>1099</v>
      </c>
      <c r="D832" s="67" t="s">
        <v>1420</v>
      </c>
      <c r="E832" s="67" t="s">
        <v>1243</v>
      </c>
      <c r="F832" s="67" t="s">
        <v>1425</v>
      </c>
      <c r="G832" s="67" t="s">
        <v>1422</v>
      </c>
      <c r="H832" s="220" t="s">
        <v>46</v>
      </c>
      <c r="I832" s="34">
        <v>0</v>
      </c>
      <c r="J832" s="518">
        <v>0</v>
      </c>
      <c r="K832" s="518">
        <v>0</v>
      </c>
      <c r="L832" s="518">
        <v>0</v>
      </c>
      <c r="M832" s="518" t="str">
        <v>Other</v>
      </c>
      <c r="N832" s="519" t="str">
        <v>Other</v>
      </c>
      <c r="O832" s="22">
        <v>0</v>
      </c>
      <c r="P832" s="145">
        <v>0</v>
      </c>
      <c r="Q832" s="145" t="s">
        <v>49</v>
      </c>
      <c r="R832" s="496" t="s">
        <v>47</v>
      </c>
      <c r="S832" s="73">
        <v>0</v>
      </c>
      <c r="T832" s="67">
        <v>0</v>
      </c>
      <c r="U832" s="67">
        <v>0</v>
      </c>
      <c r="V832" s="67">
        <v>0</v>
      </c>
      <c r="W832" s="214">
        <v>0</v>
      </c>
      <c r="X832" s="73">
        <v>0</v>
      </c>
      <c r="Y832" s="67">
        <v>0</v>
      </c>
      <c r="Z832" s="214">
        <v>0</v>
      </c>
      <c r="AA832" s="73">
        <v>0</v>
      </c>
      <c r="AB832" s="214">
        <v>0</v>
      </c>
      <c r="AC832" s="214" t="s">
        <v>48</v>
      </c>
    </row>
    <row r="833" spans="1:29" s="141" customFormat="1" ht="30" customHeight="1" x14ac:dyDescent="0.25">
      <c r="A833" s="69" t="s">
        <v>56</v>
      </c>
      <c r="B833" s="69" t="s">
        <v>57</v>
      </c>
      <c r="C833" s="69" t="s">
        <v>1099</v>
      </c>
      <c r="D833" s="67" t="s">
        <v>1426</v>
      </c>
      <c r="E833" s="67" t="s">
        <v>1124</v>
      </c>
      <c r="F833" s="67" t="s">
        <v>1427</v>
      </c>
      <c r="G833" s="67" t="s">
        <v>1124</v>
      </c>
      <c r="H833" s="220" t="s">
        <v>46</v>
      </c>
      <c r="I833" s="34">
        <v>0</v>
      </c>
      <c r="J833" s="518">
        <v>0</v>
      </c>
      <c r="K833" s="518">
        <v>0</v>
      </c>
      <c r="L833" s="518">
        <v>0</v>
      </c>
      <c r="M833" s="518" t="str">
        <v>Other</v>
      </c>
      <c r="N833" s="519" t="str">
        <v>Other</v>
      </c>
      <c r="O833" s="22">
        <v>0</v>
      </c>
      <c r="P833" s="145">
        <v>0</v>
      </c>
      <c r="Q833" s="145" t="s">
        <v>49</v>
      </c>
      <c r="R833" s="496" t="s">
        <v>47</v>
      </c>
      <c r="S833" s="73">
        <v>0</v>
      </c>
      <c r="T833" s="67">
        <v>0</v>
      </c>
      <c r="U833" s="67">
        <v>0</v>
      </c>
      <c r="V833" s="67">
        <v>0</v>
      </c>
      <c r="W833" s="214">
        <v>0</v>
      </c>
      <c r="X833" s="73">
        <v>0</v>
      </c>
      <c r="Y833" s="67">
        <v>0</v>
      </c>
      <c r="Z833" s="214">
        <v>0</v>
      </c>
      <c r="AA833" s="73">
        <v>0</v>
      </c>
      <c r="AB833" s="214">
        <v>0</v>
      </c>
      <c r="AC833" s="214" t="s">
        <v>48</v>
      </c>
    </row>
    <row r="834" spans="1:29" s="141" customFormat="1" ht="30" customHeight="1" x14ac:dyDescent="0.25">
      <c r="A834" s="69" t="s">
        <v>56</v>
      </c>
      <c r="B834" s="69" t="s">
        <v>57</v>
      </c>
      <c r="C834" s="69" t="s">
        <v>1099</v>
      </c>
      <c r="D834" s="67" t="s">
        <v>1426</v>
      </c>
      <c r="E834" s="67" t="s">
        <v>1124</v>
      </c>
      <c r="F834" s="67" t="s">
        <v>1428</v>
      </c>
      <c r="G834" s="67" t="s">
        <v>1124</v>
      </c>
      <c r="H834" s="220" t="s">
        <v>46</v>
      </c>
      <c r="I834" s="34">
        <v>0</v>
      </c>
      <c r="J834" s="518">
        <v>0</v>
      </c>
      <c r="K834" s="518">
        <v>0</v>
      </c>
      <c r="L834" s="518">
        <v>0</v>
      </c>
      <c r="M834" s="518" t="str">
        <v>Other</v>
      </c>
      <c r="N834" s="519" t="str">
        <v>Other</v>
      </c>
      <c r="O834" s="22">
        <v>0</v>
      </c>
      <c r="P834" s="145">
        <v>0</v>
      </c>
      <c r="Q834" s="145" t="s">
        <v>49</v>
      </c>
      <c r="R834" s="496" t="s">
        <v>47</v>
      </c>
      <c r="S834" s="73">
        <v>0</v>
      </c>
      <c r="T834" s="67">
        <v>0</v>
      </c>
      <c r="U834" s="67">
        <v>0</v>
      </c>
      <c r="V834" s="67">
        <v>0</v>
      </c>
      <c r="W834" s="214">
        <v>0</v>
      </c>
      <c r="X834" s="73">
        <v>0</v>
      </c>
      <c r="Y834" s="67">
        <v>0</v>
      </c>
      <c r="Z834" s="214">
        <v>0</v>
      </c>
      <c r="AA834" s="73">
        <v>0</v>
      </c>
      <c r="AB834" s="214">
        <v>0</v>
      </c>
      <c r="AC834" s="214" t="s">
        <v>48</v>
      </c>
    </row>
    <row r="835" spans="1:29" s="141" customFormat="1" ht="30" customHeight="1" x14ac:dyDescent="0.25">
      <c r="A835" s="69" t="s">
        <v>56</v>
      </c>
      <c r="B835" s="69" t="s">
        <v>57</v>
      </c>
      <c r="C835" s="69" t="s">
        <v>1099</v>
      </c>
      <c r="D835" s="67" t="s">
        <v>1257</v>
      </c>
      <c r="E835" s="67" t="s">
        <v>1116</v>
      </c>
      <c r="F835" s="67" t="s">
        <v>1429</v>
      </c>
      <c r="G835" s="67" t="s">
        <v>1116</v>
      </c>
      <c r="H835" s="220" t="s">
        <v>46</v>
      </c>
      <c r="I835" s="34">
        <v>0</v>
      </c>
      <c r="J835" s="518">
        <v>0</v>
      </c>
      <c r="K835" s="518">
        <v>0</v>
      </c>
      <c r="L835" s="518">
        <v>0</v>
      </c>
      <c r="M835" s="518" t="str">
        <v>Other</v>
      </c>
      <c r="N835" s="519" t="str">
        <v>Other</v>
      </c>
      <c r="O835" s="22">
        <v>0</v>
      </c>
      <c r="P835" s="145">
        <v>0</v>
      </c>
      <c r="Q835" s="145" t="s">
        <v>49</v>
      </c>
      <c r="R835" s="496" t="s">
        <v>47</v>
      </c>
      <c r="S835" s="73">
        <v>0</v>
      </c>
      <c r="T835" s="67">
        <v>0</v>
      </c>
      <c r="U835" s="67">
        <v>0</v>
      </c>
      <c r="V835" s="67">
        <v>0</v>
      </c>
      <c r="W835" s="214">
        <v>0</v>
      </c>
      <c r="X835" s="73">
        <v>0</v>
      </c>
      <c r="Y835" s="67">
        <v>0</v>
      </c>
      <c r="Z835" s="214">
        <v>0</v>
      </c>
      <c r="AA835" s="73">
        <v>0</v>
      </c>
      <c r="AB835" s="214">
        <v>0</v>
      </c>
      <c r="AC835" s="214" t="s">
        <v>48</v>
      </c>
    </row>
    <row r="836" spans="1:29" s="141" customFormat="1" ht="30" customHeight="1" x14ac:dyDescent="0.25">
      <c r="A836" s="69" t="s">
        <v>56</v>
      </c>
      <c r="B836" s="69" t="s">
        <v>57</v>
      </c>
      <c r="C836" s="69" t="s">
        <v>1099</v>
      </c>
      <c r="D836" s="67" t="s">
        <v>1430</v>
      </c>
      <c r="E836" s="67" t="s">
        <v>1431</v>
      </c>
      <c r="F836" s="67" t="s">
        <v>1432</v>
      </c>
      <c r="G836" s="67" t="s">
        <v>1431</v>
      </c>
      <c r="H836" s="220" t="s">
        <v>46</v>
      </c>
      <c r="I836" s="34">
        <v>0</v>
      </c>
      <c r="J836" s="518">
        <v>0</v>
      </c>
      <c r="K836" s="518">
        <v>0</v>
      </c>
      <c r="L836" s="518">
        <v>0</v>
      </c>
      <c r="M836" s="518" t="str">
        <v>Other</v>
      </c>
      <c r="N836" s="519" t="str">
        <v>Other</v>
      </c>
      <c r="O836" s="22">
        <v>0</v>
      </c>
      <c r="P836" s="145">
        <v>0</v>
      </c>
      <c r="Q836" s="145" t="s">
        <v>49</v>
      </c>
      <c r="R836" s="496" t="s">
        <v>47</v>
      </c>
      <c r="S836" s="73">
        <v>0</v>
      </c>
      <c r="T836" s="67">
        <v>0</v>
      </c>
      <c r="U836" s="67">
        <v>0</v>
      </c>
      <c r="V836" s="67">
        <v>0</v>
      </c>
      <c r="W836" s="214">
        <v>0</v>
      </c>
      <c r="X836" s="73">
        <v>0</v>
      </c>
      <c r="Y836" s="67">
        <v>0</v>
      </c>
      <c r="Z836" s="214">
        <v>0</v>
      </c>
      <c r="AA836" s="73">
        <v>0</v>
      </c>
      <c r="AB836" s="214">
        <v>0</v>
      </c>
      <c r="AC836" s="214" t="s">
        <v>48</v>
      </c>
    </row>
    <row r="837" spans="1:29" s="141" customFormat="1" ht="30" customHeight="1" x14ac:dyDescent="0.25">
      <c r="A837" s="69" t="s">
        <v>56</v>
      </c>
      <c r="B837" s="69" t="s">
        <v>57</v>
      </c>
      <c r="C837" s="69" t="s">
        <v>1099</v>
      </c>
      <c r="D837" s="67" t="s">
        <v>1430</v>
      </c>
      <c r="E837" s="67" t="s">
        <v>1431</v>
      </c>
      <c r="F837" s="67" t="s">
        <v>1433</v>
      </c>
      <c r="G837" s="67" t="s">
        <v>1431</v>
      </c>
      <c r="H837" s="220" t="s">
        <v>46</v>
      </c>
      <c r="I837" s="34">
        <v>0</v>
      </c>
      <c r="J837" s="518">
        <v>0</v>
      </c>
      <c r="K837" s="518">
        <v>0</v>
      </c>
      <c r="L837" s="518">
        <v>0</v>
      </c>
      <c r="M837" s="518" t="str">
        <v>Other</v>
      </c>
      <c r="N837" s="519" t="str">
        <v>Other</v>
      </c>
      <c r="O837" s="22">
        <v>0</v>
      </c>
      <c r="P837" s="145">
        <v>0</v>
      </c>
      <c r="Q837" s="145" t="s">
        <v>49</v>
      </c>
      <c r="R837" s="496" t="s">
        <v>47</v>
      </c>
      <c r="S837" s="73">
        <v>0</v>
      </c>
      <c r="T837" s="67">
        <v>0</v>
      </c>
      <c r="U837" s="67">
        <v>0</v>
      </c>
      <c r="V837" s="67">
        <v>0</v>
      </c>
      <c r="W837" s="214">
        <v>0</v>
      </c>
      <c r="X837" s="73">
        <v>0</v>
      </c>
      <c r="Y837" s="67">
        <v>0</v>
      </c>
      <c r="Z837" s="214">
        <v>0</v>
      </c>
      <c r="AA837" s="73">
        <v>0</v>
      </c>
      <c r="AB837" s="214">
        <v>0</v>
      </c>
      <c r="AC837" s="214" t="s">
        <v>48</v>
      </c>
    </row>
    <row r="838" spans="1:29" s="141" customFormat="1" ht="30" customHeight="1" x14ac:dyDescent="0.25">
      <c r="A838" s="69" t="s">
        <v>56</v>
      </c>
      <c r="B838" s="69" t="s">
        <v>57</v>
      </c>
      <c r="C838" s="69" t="s">
        <v>1099</v>
      </c>
      <c r="D838" s="67" t="s">
        <v>1247</v>
      </c>
      <c r="E838" s="67" t="s">
        <v>1248</v>
      </c>
      <c r="F838" s="67" t="s">
        <v>1434</v>
      </c>
      <c r="G838" s="67" t="s">
        <v>1248</v>
      </c>
      <c r="H838" s="220" t="s">
        <v>46</v>
      </c>
      <c r="I838" s="34">
        <v>0</v>
      </c>
      <c r="J838" s="518">
        <v>0</v>
      </c>
      <c r="K838" s="518">
        <v>0</v>
      </c>
      <c r="L838" s="518">
        <v>0</v>
      </c>
      <c r="M838" s="518" t="str">
        <v>Other</v>
      </c>
      <c r="N838" s="519" t="str">
        <v>Other</v>
      </c>
      <c r="O838" s="22">
        <v>0</v>
      </c>
      <c r="P838" s="145">
        <v>0</v>
      </c>
      <c r="Q838" s="145" t="s">
        <v>49</v>
      </c>
      <c r="R838" s="496" t="s">
        <v>47</v>
      </c>
      <c r="S838" s="73">
        <v>0</v>
      </c>
      <c r="T838" s="67">
        <v>0</v>
      </c>
      <c r="U838" s="67">
        <v>0</v>
      </c>
      <c r="V838" s="67">
        <v>0</v>
      </c>
      <c r="W838" s="214">
        <v>0</v>
      </c>
      <c r="X838" s="73">
        <v>0</v>
      </c>
      <c r="Y838" s="67">
        <v>0</v>
      </c>
      <c r="Z838" s="214">
        <v>0</v>
      </c>
      <c r="AA838" s="73">
        <v>0</v>
      </c>
      <c r="AB838" s="214">
        <v>0</v>
      </c>
      <c r="AC838" s="214" t="s">
        <v>48</v>
      </c>
    </row>
    <row r="839" spans="1:29" s="141" customFormat="1" ht="30" customHeight="1" x14ac:dyDescent="0.25">
      <c r="A839" s="69" t="s">
        <v>56</v>
      </c>
      <c r="B839" s="69" t="s">
        <v>57</v>
      </c>
      <c r="C839" s="69" t="s">
        <v>1099</v>
      </c>
      <c r="D839" s="67" t="s">
        <v>1247</v>
      </c>
      <c r="E839" s="67" t="s">
        <v>1248</v>
      </c>
      <c r="F839" s="67" t="s">
        <v>1435</v>
      </c>
      <c r="G839" s="67" t="s">
        <v>1248</v>
      </c>
      <c r="H839" s="220" t="s">
        <v>46</v>
      </c>
      <c r="I839" s="34">
        <v>0</v>
      </c>
      <c r="J839" s="518">
        <v>0</v>
      </c>
      <c r="K839" s="518">
        <v>0</v>
      </c>
      <c r="L839" s="518">
        <v>0</v>
      </c>
      <c r="M839" s="518" t="str">
        <v>Other</v>
      </c>
      <c r="N839" s="519" t="str">
        <v>Other</v>
      </c>
      <c r="O839" s="22">
        <v>0</v>
      </c>
      <c r="P839" s="145">
        <v>0</v>
      </c>
      <c r="Q839" s="145" t="s">
        <v>49</v>
      </c>
      <c r="R839" s="496" t="s">
        <v>47</v>
      </c>
      <c r="S839" s="73">
        <v>0</v>
      </c>
      <c r="T839" s="67">
        <v>0</v>
      </c>
      <c r="U839" s="67">
        <v>0</v>
      </c>
      <c r="V839" s="67">
        <v>0</v>
      </c>
      <c r="W839" s="214">
        <v>0</v>
      </c>
      <c r="X839" s="73">
        <v>0</v>
      </c>
      <c r="Y839" s="67">
        <v>0</v>
      </c>
      <c r="Z839" s="214">
        <v>0</v>
      </c>
      <c r="AA839" s="73">
        <v>0</v>
      </c>
      <c r="AB839" s="214">
        <v>0</v>
      </c>
      <c r="AC839" s="214" t="s">
        <v>48</v>
      </c>
    </row>
    <row r="840" spans="1:29" s="141" customFormat="1" ht="30" customHeight="1" x14ac:dyDescent="0.25">
      <c r="A840" s="69" t="s">
        <v>56</v>
      </c>
      <c r="B840" s="69" t="s">
        <v>57</v>
      </c>
      <c r="C840" s="69" t="s">
        <v>1099</v>
      </c>
      <c r="D840" s="67" t="s">
        <v>1247</v>
      </c>
      <c r="E840" s="67" t="s">
        <v>1248</v>
      </c>
      <c r="F840" s="67" t="s">
        <v>1436</v>
      </c>
      <c r="G840" s="67" t="s">
        <v>1248</v>
      </c>
      <c r="H840" s="220" t="s">
        <v>46</v>
      </c>
      <c r="I840" s="34">
        <v>0</v>
      </c>
      <c r="J840" s="518">
        <v>0</v>
      </c>
      <c r="K840" s="518">
        <v>0</v>
      </c>
      <c r="L840" s="518">
        <v>0</v>
      </c>
      <c r="M840" s="518" t="str">
        <v>Other</v>
      </c>
      <c r="N840" s="519" t="str">
        <v>Other</v>
      </c>
      <c r="O840" s="22">
        <v>0</v>
      </c>
      <c r="P840" s="145">
        <v>0</v>
      </c>
      <c r="Q840" s="145" t="s">
        <v>49</v>
      </c>
      <c r="R840" s="496" t="s">
        <v>47</v>
      </c>
      <c r="S840" s="73">
        <v>0</v>
      </c>
      <c r="T840" s="67">
        <v>0</v>
      </c>
      <c r="U840" s="67">
        <v>0</v>
      </c>
      <c r="V840" s="67">
        <v>0</v>
      </c>
      <c r="W840" s="214">
        <v>0</v>
      </c>
      <c r="X840" s="73">
        <v>0</v>
      </c>
      <c r="Y840" s="67">
        <v>0</v>
      </c>
      <c r="Z840" s="214">
        <v>0</v>
      </c>
      <c r="AA840" s="73">
        <v>0</v>
      </c>
      <c r="AB840" s="214">
        <v>0</v>
      </c>
      <c r="AC840" s="214" t="s">
        <v>48</v>
      </c>
    </row>
    <row r="841" spans="1:29" s="141" customFormat="1" ht="30" customHeight="1" x14ac:dyDescent="0.25">
      <c r="A841" s="69" t="s">
        <v>56</v>
      </c>
      <c r="B841" s="69" t="s">
        <v>57</v>
      </c>
      <c r="C841" s="69" t="s">
        <v>1099</v>
      </c>
      <c r="D841" s="67" t="s">
        <v>1247</v>
      </c>
      <c r="E841" s="67" t="s">
        <v>1248</v>
      </c>
      <c r="F841" s="67" t="s">
        <v>1437</v>
      </c>
      <c r="G841" s="67" t="s">
        <v>1248</v>
      </c>
      <c r="H841" s="220" t="s">
        <v>46</v>
      </c>
      <c r="I841" s="34">
        <v>0</v>
      </c>
      <c r="J841" s="518">
        <v>0</v>
      </c>
      <c r="K841" s="518">
        <v>0</v>
      </c>
      <c r="L841" s="518">
        <v>0</v>
      </c>
      <c r="M841" s="518" t="str">
        <v>Other</v>
      </c>
      <c r="N841" s="519" t="str">
        <v>Other</v>
      </c>
      <c r="O841" s="22">
        <v>0</v>
      </c>
      <c r="P841" s="145">
        <v>0</v>
      </c>
      <c r="Q841" s="145" t="s">
        <v>49</v>
      </c>
      <c r="R841" s="496" t="s">
        <v>47</v>
      </c>
      <c r="S841" s="73">
        <v>0</v>
      </c>
      <c r="T841" s="67">
        <v>0</v>
      </c>
      <c r="U841" s="67">
        <v>0</v>
      </c>
      <c r="V841" s="67">
        <v>0</v>
      </c>
      <c r="W841" s="214">
        <v>0</v>
      </c>
      <c r="X841" s="73">
        <v>0</v>
      </c>
      <c r="Y841" s="67">
        <v>0</v>
      </c>
      <c r="Z841" s="214">
        <v>0</v>
      </c>
      <c r="AA841" s="73">
        <v>0</v>
      </c>
      <c r="AB841" s="214">
        <v>0</v>
      </c>
      <c r="AC841" s="214" t="s">
        <v>48</v>
      </c>
    </row>
    <row r="842" spans="1:29" s="141" customFormat="1" ht="30" customHeight="1" x14ac:dyDescent="0.25">
      <c r="A842" s="69" t="s">
        <v>56</v>
      </c>
      <c r="B842" s="69" t="s">
        <v>57</v>
      </c>
      <c r="C842" s="69" t="s">
        <v>1099</v>
      </c>
      <c r="D842" s="67" t="s">
        <v>1247</v>
      </c>
      <c r="E842" s="67" t="s">
        <v>1248</v>
      </c>
      <c r="F842" s="67" t="s">
        <v>1438</v>
      </c>
      <c r="G842" s="67" t="s">
        <v>1248</v>
      </c>
      <c r="H842" s="220" t="s">
        <v>46</v>
      </c>
      <c r="I842" s="34">
        <v>0</v>
      </c>
      <c r="J842" s="518">
        <v>0</v>
      </c>
      <c r="K842" s="518">
        <v>0</v>
      </c>
      <c r="L842" s="518">
        <v>0</v>
      </c>
      <c r="M842" s="518" t="str">
        <v>Other</v>
      </c>
      <c r="N842" s="519" t="str">
        <v>Other</v>
      </c>
      <c r="O842" s="22">
        <v>0</v>
      </c>
      <c r="P842" s="145">
        <v>0</v>
      </c>
      <c r="Q842" s="145" t="s">
        <v>49</v>
      </c>
      <c r="R842" s="496" t="s">
        <v>47</v>
      </c>
      <c r="S842" s="73">
        <v>0</v>
      </c>
      <c r="T842" s="67">
        <v>0</v>
      </c>
      <c r="U842" s="67">
        <v>0</v>
      </c>
      <c r="V842" s="67">
        <v>0</v>
      </c>
      <c r="W842" s="214">
        <v>0</v>
      </c>
      <c r="X842" s="73">
        <v>0</v>
      </c>
      <c r="Y842" s="67">
        <v>0</v>
      </c>
      <c r="Z842" s="214">
        <v>0</v>
      </c>
      <c r="AA842" s="73">
        <v>0</v>
      </c>
      <c r="AB842" s="214">
        <v>0</v>
      </c>
      <c r="AC842" s="214" t="s">
        <v>48</v>
      </c>
    </row>
    <row r="843" spans="1:29" s="141" customFormat="1" ht="30" customHeight="1" x14ac:dyDescent="0.25">
      <c r="A843" s="69" t="s">
        <v>56</v>
      </c>
      <c r="B843" s="69" t="s">
        <v>57</v>
      </c>
      <c r="C843" s="69" t="s">
        <v>1099</v>
      </c>
      <c r="D843" s="67" t="s">
        <v>1247</v>
      </c>
      <c r="E843" s="67" t="s">
        <v>1248</v>
      </c>
      <c r="F843" s="67" t="s">
        <v>1439</v>
      </c>
      <c r="G843" s="67" t="s">
        <v>1248</v>
      </c>
      <c r="H843" s="220" t="s">
        <v>46</v>
      </c>
      <c r="I843" s="34">
        <v>0</v>
      </c>
      <c r="J843" s="518">
        <v>0</v>
      </c>
      <c r="K843" s="518">
        <v>0</v>
      </c>
      <c r="L843" s="518">
        <v>0</v>
      </c>
      <c r="M843" s="518" t="str">
        <v>Other</v>
      </c>
      <c r="N843" s="519" t="str">
        <v>Other</v>
      </c>
      <c r="O843" s="22">
        <v>0</v>
      </c>
      <c r="P843" s="145">
        <v>0</v>
      </c>
      <c r="Q843" s="145" t="s">
        <v>49</v>
      </c>
      <c r="R843" s="496" t="s">
        <v>47</v>
      </c>
      <c r="S843" s="73">
        <v>0</v>
      </c>
      <c r="T843" s="67">
        <v>0</v>
      </c>
      <c r="U843" s="67">
        <v>0</v>
      </c>
      <c r="V843" s="67">
        <v>0</v>
      </c>
      <c r="W843" s="214">
        <v>0</v>
      </c>
      <c r="X843" s="73">
        <v>0</v>
      </c>
      <c r="Y843" s="67">
        <v>0</v>
      </c>
      <c r="Z843" s="214">
        <v>0</v>
      </c>
      <c r="AA843" s="73">
        <v>0</v>
      </c>
      <c r="AB843" s="214">
        <v>0</v>
      </c>
      <c r="AC843" s="214" t="s">
        <v>48</v>
      </c>
    </row>
    <row r="844" spans="1:29" s="141" customFormat="1" ht="30" customHeight="1" x14ac:dyDescent="0.25">
      <c r="A844" s="69" t="s">
        <v>56</v>
      </c>
      <c r="B844" s="69" t="s">
        <v>57</v>
      </c>
      <c r="C844" s="69" t="s">
        <v>1099</v>
      </c>
      <c r="D844" s="67" t="s">
        <v>1440</v>
      </c>
      <c r="E844" s="67" t="s">
        <v>1124</v>
      </c>
      <c r="F844" s="67" t="s">
        <v>1441</v>
      </c>
      <c r="G844" s="67" t="s">
        <v>1124</v>
      </c>
      <c r="H844" s="220" t="s">
        <v>46</v>
      </c>
      <c r="I844" s="34">
        <v>0</v>
      </c>
      <c r="J844" s="518">
        <v>0</v>
      </c>
      <c r="K844" s="518">
        <v>0</v>
      </c>
      <c r="L844" s="518">
        <v>0</v>
      </c>
      <c r="M844" s="518" t="str">
        <v>Other</v>
      </c>
      <c r="N844" s="519" t="str">
        <v>Other</v>
      </c>
      <c r="O844" s="22">
        <v>0</v>
      </c>
      <c r="P844" s="145">
        <v>0</v>
      </c>
      <c r="Q844" s="145" t="s">
        <v>49</v>
      </c>
      <c r="R844" s="496" t="s">
        <v>47</v>
      </c>
      <c r="S844" s="73">
        <v>0</v>
      </c>
      <c r="T844" s="67">
        <v>0</v>
      </c>
      <c r="U844" s="67">
        <v>0</v>
      </c>
      <c r="V844" s="67">
        <v>0</v>
      </c>
      <c r="W844" s="214">
        <v>0</v>
      </c>
      <c r="X844" s="73">
        <v>0</v>
      </c>
      <c r="Y844" s="67">
        <v>0</v>
      </c>
      <c r="Z844" s="214">
        <v>0</v>
      </c>
      <c r="AA844" s="73">
        <v>0</v>
      </c>
      <c r="AB844" s="214">
        <v>0</v>
      </c>
      <c r="AC844" s="214" t="s">
        <v>48</v>
      </c>
    </row>
    <row r="845" spans="1:29" s="141" customFormat="1" ht="30" customHeight="1" x14ac:dyDescent="0.25">
      <c r="A845" s="69" t="s">
        <v>56</v>
      </c>
      <c r="B845" s="69" t="s">
        <v>57</v>
      </c>
      <c r="C845" s="69" t="s">
        <v>1099</v>
      </c>
      <c r="D845" s="67" t="s">
        <v>1440</v>
      </c>
      <c r="E845" s="67" t="s">
        <v>1124</v>
      </c>
      <c r="F845" s="67" t="s">
        <v>1442</v>
      </c>
      <c r="G845" s="67" t="s">
        <v>1124</v>
      </c>
      <c r="H845" s="220" t="s">
        <v>46</v>
      </c>
      <c r="I845" s="34">
        <v>0</v>
      </c>
      <c r="J845" s="518">
        <v>0</v>
      </c>
      <c r="K845" s="518">
        <v>0</v>
      </c>
      <c r="L845" s="518">
        <v>0</v>
      </c>
      <c r="M845" s="518" t="str">
        <v>Other</v>
      </c>
      <c r="N845" s="519" t="str">
        <v>Other</v>
      </c>
      <c r="O845" s="22">
        <v>0</v>
      </c>
      <c r="P845" s="145">
        <v>0</v>
      </c>
      <c r="Q845" s="145" t="s">
        <v>49</v>
      </c>
      <c r="R845" s="496" t="s">
        <v>47</v>
      </c>
      <c r="S845" s="73">
        <v>0</v>
      </c>
      <c r="T845" s="67">
        <v>0</v>
      </c>
      <c r="U845" s="67">
        <v>0</v>
      </c>
      <c r="V845" s="67">
        <v>0</v>
      </c>
      <c r="W845" s="214">
        <v>0</v>
      </c>
      <c r="X845" s="73">
        <v>0</v>
      </c>
      <c r="Y845" s="67">
        <v>0</v>
      </c>
      <c r="Z845" s="214">
        <v>0</v>
      </c>
      <c r="AA845" s="73">
        <v>0</v>
      </c>
      <c r="AB845" s="214">
        <v>0</v>
      </c>
      <c r="AC845" s="214" t="s">
        <v>48</v>
      </c>
    </row>
    <row r="846" spans="1:29" s="141" customFormat="1" ht="30" customHeight="1" x14ac:dyDescent="0.25">
      <c r="A846" s="69" t="s">
        <v>56</v>
      </c>
      <c r="B846" s="69" t="s">
        <v>57</v>
      </c>
      <c r="C846" s="69" t="s">
        <v>1099</v>
      </c>
      <c r="D846" s="67" t="s">
        <v>1440</v>
      </c>
      <c r="E846" s="67" t="s">
        <v>1124</v>
      </c>
      <c r="F846" s="67" t="s">
        <v>1443</v>
      </c>
      <c r="G846" s="67" t="s">
        <v>1444</v>
      </c>
      <c r="H846" s="220" t="s">
        <v>46</v>
      </c>
      <c r="I846" s="34">
        <v>0</v>
      </c>
      <c r="J846" s="518">
        <v>0</v>
      </c>
      <c r="K846" s="518">
        <v>0</v>
      </c>
      <c r="L846" s="518">
        <v>0</v>
      </c>
      <c r="M846" s="518" t="str">
        <v>Other</v>
      </c>
      <c r="N846" s="519" t="str">
        <v>Other</v>
      </c>
      <c r="O846" s="22">
        <v>0</v>
      </c>
      <c r="P846" s="145">
        <v>0</v>
      </c>
      <c r="Q846" s="145" t="s">
        <v>49</v>
      </c>
      <c r="R846" s="496" t="s">
        <v>47</v>
      </c>
      <c r="S846" s="73">
        <v>0</v>
      </c>
      <c r="T846" s="67">
        <v>0</v>
      </c>
      <c r="U846" s="67">
        <v>0</v>
      </c>
      <c r="V846" s="67">
        <v>0</v>
      </c>
      <c r="W846" s="214">
        <v>0</v>
      </c>
      <c r="X846" s="73">
        <v>0</v>
      </c>
      <c r="Y846" s="67">
        <v>0</v>
      </c>
      <c r="Z846" s="214">
        <v>0</v>
      </c>
      <c r="AA846" s="73">
        <v>0</v>
      </c>
      <c r="AB846" s="214">
        <v>0</v>
      </c>
      <c r="AC846" s="214" t="s">
        <v>48</v>
      </c>
    </row>
    <row r="847" spans="1:29" s="141" customFormat="1" ht="30" customHeight="1" x14ac:dyDescent="0.25">
      <c r="A847" s="69" t="s">
        <v>56</v>
      </c>
      <c r="B847" s="69" t="s">
        <v>57</v>
      </c>
      <c r="C847" s="69" t="s">
        <v>1099</v>
      </c>
      <c r="D847" s="67" t="s">
        <v>1247</v>
      </c>
      <c r="E847" s="67" t="s">
        <v>1248</v>
      </c>
      <c r="F847" s="67" t="s">
        <v>1445</v>
      </c>
      <c r="G847" s="67" t="s">
        <v>1248</v>
      </c>
      <c r="H847" s="220" t="s">
        <v>46</v>
      </c>
      <c r="I847" s="34">
        <v>0</v>
      </c>
      <c r="J847" s="518">
        <v>0</v>
      </c>
      <c r="K847" s="518">
        <v>0</v>
      </c>
      <c r="L847" s="518">
        <v>0</v>
      </c>
      <c r="M847" s="518" t="str">
        <v>Other</v>
      </c>
      <c r="N847" s="519" t="str">
        <v>Other</v>
      </c>
      <c r="O847" s="22">
        <v>0</v>
      </c>
      <c r="P847" s="145">
        <v>0</v>
      </c>
      <c r="Q847" s="145" t="s">
        <v>49</v>
      </c>
      <c r="R847" s="496" t="s">
        <v>47</v>
      </c>
      <c r="S847" s="73">
        <v>0</v>
      </c>
      <c r="T847" s="67">
        <v>0</v>
      </c>
      <c r="U847" s="67">
        <v>0</v>
      </c>
      <c r="V847" s="67">
        <v>0</v>
      </c>
      <c r="W847" s="214">
        <v>0</v>
      </c>
      <c r="X847" s="73">
        <v>0</v>
      </c>
      <c r="Y847" s="67">
        <v>0</v>
      </c>
      <c r="Z847" s="214">
        <v>0</v>
      </c>
      <c r="AA847" s="73">
        <v>0</v>
      </c>
      <c r="AB847" s="214">
        <v>0</v>
      </c>
      <c r="AC847" s="214" t="s">
        <v>48</v>
      </c>
    </row>
    <row r="848" spans="1:29" s="141" customFormat="1" ht="30" customHeight="1" x14ac:dyDescent="0.25">
      <c r="A848" s="69" t="s">
        <v>56</v>
      </c>
      <c r="B848" s="69" t="s">
        <v>57</v>
      </c>
      <c r="C848" s="69" t="s">
        <v>1099</v>
      </c>
      <c r="D848" s="67" t="s">
        <v>1247</v>
      </c>
      <c r="E848" s="67" t="s">
        <v>1248</v>
      </c>
      <c r="F848" s="67" t="s">
        <v>1446</v>
      </c>
      <c r="G848" s="67" t="s">
        <v>1248</v>
      </c>
      <c r="H848" s="220" t="s">
        <v>46</v>
      </c>
      <c r="I848" s="34">
        <v>0</v>
      </c>
      <c r="J848" s="518">
        <v>0</v>
      </c>
      <c r="K848" s="518">
        <v>0</v>
      </c>
      <c r="L848" s="518">
        <v>0</v>
      </c>
      <c r="M848" s="518" t="str">
        <v>Other</v>
      </c>
      <c r="N848" s="519" t="str">
        <v>Other</v>
      </c>
      <c r="O848" s="22">
        <v>0</v>
      </c>
      <c r="P848" s="145">
        <v>0</v>
      </c>
      <c r="Q848" s="145" t="s">
        <v>49</v>
      </c>
      <c r="R848" s="496" t="s">
        <v>47</v>
      </c>
      <c r="S848" s="73">
        <v>0</v>
      </c>
      <c r="T848" s="67">
        <v>0</v>
      </c>
      <c r="U848" s="67">
        <v>0</v>
      </c>
      <c r="V848" s="67">
        <v>0</v>
      </c>
      <c r="W848" s="214">
        <v>0</v>
      </c>
      <c r="X848" s="73">
        <v>0</v>
      </c>
      <c r="Y848" s="67">
        <v>0</v>
      </c>
      <c r="Z848" s="214">
        <v>0</v>
      </c>
      <c r="AA848" s="73">
        <v>0</v>
      </c>
      <c r="AB848" s="214">
        <v>0</v>
      </c>
      <c r="AC848" s="214" t="s">
        <v>48</v>
      </c>
    </row>
    <row r="849" spans="1:29" s="141" customFormat="1" ht="30" customHeight="1" x14ac:dyDescent="0.25">
      <c r="A849" s="69" t="s">
        <v>56</v>
      </c>
      <c r="B849" s="69" t="s">
        <v>57</v>
      </c>
      <c r="C849" s="69" t="s">
        <v>1099</v>
      </c>
      <c r="D849" s="67" t="s">
        <v>1247</v>
      </c>
      <c r="E849" s="67" t="s">
        <v>1248</v>
      </c>
      <c r="F849" s="67" t="s">
        <v>1447</v>
      </c>
      <c r="G849" s="67" t="s">
        <v>1248</v>
      </c>
      <c r="H849" s="220" t="s">
        <v>46</v>
      </c>
      <c r="I849" s="34">
        <v>0</v>
      </c>
      <c r="J849" s="518">
        <v>0</v>
      </c>
      <c r="K849" s="518">
        <v>0</v>
      </c>
      <c r="L849" s="518">
        <v>0</v>
      </c>
      <c r="M849" s="518" t="str">
        <v>Other</v>
      </c>
      <c r="N849" s="519" t="str">
        <v>Other</v>
      </c>
      <c r="O849" s="22">
        <v>0</v>
      </c>
      <c r="P849" s="145">
        <v>0</v>
      </c>
      <c r="Q849" s="145" t="s">
        <v>49</v>
      </c>
      <c r="R849" s="496" t="s">
        <v>47</v>
      </c>
      <c r="S849" s="73">
        <v>0</v>
      </c>
      <c r="T849" s="67">
        <v>0</v>
      </c>
      <c r="U849" s="67">
        <v>0</v>
      </c>
      <c r="V849" s="67">
        <v>0</v>
      </c>
      <c r="W849" s="214">
        <v>0</v>
      </c>
      <c r="X849" s="73">
        <v>0</v>
      </c>
      <c r="Y849" s="67">
        <v>0</v>
      </c>
      <c r="Z849" s="214">
        <v>0</v>
      </c>
      <c r="AA849" s="73">
        <v>0</v>
      </c>
      <c r="AB849" s="214">
        <v>0</v>
      </c>
      <c r="AC849" s="214" t="s">
        <v>48</v>
      </c>
    </row>
    <row r="850" spans="1:29" s="141" customFormat="1" ht="30" customHeight="1" x14ac:dyDescent="0.25">
      <c r="A850" s="69" t="s">
        <v>56</v>
      </c>
      <c r="B850" s="69" t="s">
        <v>57</v>
      </c>
      <c r="C850" s="69" t="s">
        <v>1099</v>
      </c>
      <c r="D850" s="67" t="s">
        <v>1247</v>
      </c>
      <c r="E850" s="67" t="s">
        <v>1248</v>
      </c>
      <c r="F850" s="67" t="s">
        <v>1448</v>
      </c>
      <c r="G850" s="67" t="s">
        <v>1248</v>
      </c>
      <c r="H850" s="220" t="s">
        <v>46</v>
      </c>
      <c r="I850" s="34">
        <v>0</v>
      </c>
      <c r="J850" s="518">
        <v>0</v>
      </c>
      <c r="K850" s="518">
        <v>0</v>
      </c>
      <c r="L850" s="518">
        <v>0</v>
      </c>
      <c r="M850" s="518" t="str">
        <v>Other</v>
      </c>
      <c r="N850" s="519" t="str">
        <v>Other</v>
      </c>
      <c r="O850" s="22">
        <v>0</v>
      </c>
      <c r="P850" s="145">
        <v>0</v>
      </c>
      <c r="Q850" s="145" t="s">
        <v>49</v>
      </c>
      <c r="R850" s="496" t="s">
        <v>47</v>
      </c>
      <c r="S850" s="73">
        <v>0</v>
      </c>
      <c r="T850" s="67">
        <v>0</v>
      </c>
      <c r="U850" s="67">
        <v>0</v>
      </c>
      <c r="V850" s="67">
        <v>0</v>
      </c>
      <c r="W850" s="214">
        <v>0</v>
      </c>
      <c r="X850" s="73">
        <v>0</v>
      </c>
      <c r="Y850" s="67">
        <v>0</v>
      </c>
      <c r="Z850" s="214">
        <v>0</v>
      </c>
      <c r="AA850" s="73">
        <v>0</v>
      </c>
      <c r="AB850" s="214">
        <v>0</v>
      </c>
      <c r="AC850" s="214" t="s">
        <v>48</v>
      </c>
    </row>
    <row r="851" spans="1:29" s="141" customFormat="1" ht="30" customHeight="1" x14ac:dyDescent="0.25">
      <c r="A851" s="69" t="s">
        <v>56</v>
      </c>
      <c r="B851" s="69" t="s">
        <v>57</v>
      </c>
      <c r="C851" s="69" t="s">
        <v>1099</v>
      </c>
      <c r="D851" s="67" t="s">
        <v>1449</v>
      </c>
      <c r="E851" s="67" t="s">
        <v>1101</v>
      </c>
      <c r="F851" s="67" t="s">
        <v>1450</v>
      </c>
      <c r="G851" s="67" t="s">
        <v>1101</v>
      </c>
      <c r="H851" s="220" t="s">
        <v>46</v>
      </c>
      <c r="I851" s="34">
        <v>0</v>
      </c>
      <c r="J851" s="518">
        <v>0</v>
      </c>
      <c r="K851" s="518">
        <v>0</v>
      </c>
      <c r="L851" s="518">
        <v>0</v>
      </c>
      <c r="M851" s="518" t="str">
        <v>Other</v>
      </c>
      <c r="N851" s="519" t="str">
        <v>Other</v>
      </c>
      <c r="O851" s="22">
        <v>0</v>
      </c>
      <c r="P851" s="145">
        <v>0</v>
      </c>
      <c r="Q851" s="145" t="s">
        <v>49</v>
      </c>
      <c r="R851" s="496" t="s">
        <v>47</v>
      </c>
      <c r="S851" s="73">
        <v>0</v>
      </c>
      <c r="T851" s="67">
        <v>0</v>
      </c>
      <c r="U851" s="67">
        <v>0</v>
      </c>
      <c r="V851" s="67">
        <v>0</v>
      </c>
      <c r="W851" s="214">
        <v>0</v>
      </c>
      <c r="X851" s="73">
        <v>0</v>
      </c>
      <c r="Y851" s="67">
        <v>0</v>
      </c>
      <c r="Z851" s="214">
        <v>0</v>
      </c>
      <c r="AA851" s="73">
        <v>0</v>
      </c>
      <c r="AB851" s="214">
        <v>0</v>
      </c>
      <c r="AC851" s="214" t="s">
        <v>48</v>
      </c>
    </row>
    <row r="852" spans="1:29" s="141" customFormat="1" ht="30" customHeight="1" x14ac:dyDescent="0.25">
      <c r="A852" s="69" t="s">
        <v>56</v>
      </c>
      <c r="B852" s="69" t="s">
        <v>57</v>
      </c>
      <c r="C852" s="69" t="s">
        <v>1099</v>
      </c>
      <c r="D852" s="67" t="s">
        <v>1451</v>
      </c>
      <c r="E852" s="67" t="s">
        <v>1225</v>
      </c>
      <c r="F852" s="67" t="s">
        <v>1452</v>
      </c>
      <c r="G852" s="67" t="s">
        <v>1225</v>
      </c>
      <c r="H852" s="220" t="s">
        <v>46</v>
      </c>
      <c r="I852" s="34">
        <v>0</v>
      </c>
      <c r="J852" s="518">
        <v>0</v>
      </c>
      <c r="K852" s="518">
        <v>0</v>
      </c>
      <c r="L852" s="518">
        <v>0</v>
      </c>
      <c r="M852" s="518" t="str">
        <v>Other</v>
      </c>
      <c r="N852" s="519" t="str">
        <v>Other</v>
      </c>
      <c r="O852" s="22">
        <v>0</v>
      </c>
      <c r="P852" s="145">
        <v>0</v>
      </c>
      <c r="Q852" s="145" t="s">
        <v>49</v>
      </c>
      <c r="R852" s="496" t="s">
        <v>47</v>
      </c>
      <c r="S852" s="73">
        <v>0</v>
      </c>
      <c r="T852" s="67">
        <v>0</v>
      </c>
      <c r="U852" s="67">
        <v>0</v>
      </c>
      <c r="V852" s="67">
        <v>0</v>
      </c>
      <c r="W852" s="214">
        <v>0</v>
      </c>
      <c r="X852" s="73">
        <v>0</v>
      </c>
      <c r="Y852" s="67">
        <v>0</v>
      </c>
      <c r="Z852" s="214">
        <v>0</v>
      </c>
      <c r="AA852" s="73">
        <v>0</v>
      </c>
      <c r="AB852" s="214">
        <v>0</v>
      </c>
      <c r="AC852" s="214" t="s">
        <v>48</v>
      </c>
    </row>
    <row r="853" spans="1:29" s="141" customFormat="1" ht="30" customHeight="1" x14ac:dyDescent="0.25">
      <c r="A853" s="69" t="s">
        <v>56</v>
      </c>
      <c r="B853" s="69" t="s">
        <v>57</v>
      </c>
      <c r="C853" s="69" t="s">
        <v>1099</v>
      </c>
      <c r="D853" s="67" t="s">
        <v>1453</v>
      </c>
      <c r="E853" s="67" t="s">
        <v>1108</v>
      </c>
      <c r="F853" s="67" t="s">
        <v>1454</v>
      </c>
      <c r="G853" s="67" t="s">
        <v>1108</v>
      </c>
      <c r="H853" s="220" t="s">
        <v>46</v>
      </c>
      <c r="I853" s="34">
        <v>0</v>
      </c>
      <c r="J853" s="518">
        <v>0</v>
      </c>
      <c r="K853" s="518">
        <v>0</v>
      </c>
      <c r="L853" s="518">
        <v>0</v>
      </c>
      <c r="M853" s="518" t="str">
        <v>Other</v>
      </c>
      <c r="N853" s="519" t="str">
        <v>Other</v>
      </c>
      <c r="O853" s="22">
        <v>0</v>
      </c>
      <c r="P853" s="145">
        <v>0</v>
      </c>
      <c r="Q853" s="145" t="s">
        <v>49</v>
      </c>
      <c r="R853" s="496" t="s">
        <v>47</v>
      </c>
      <c r="S853" s="73">
        <v>0</v>
      </c>
      <c r="T853" s="67">
        <v>0</v>
      </c>
      <c r="U853" s="67">
        <v>0</v>
      </c>
      <c r="V853" s="67">
        <v>0</v>
      </c>
      <c r="W853" s="214">
        <v>0</v>
      </c>
      <c r="X853" s="73">
        <v>0</v>
      </c>
      <c r="Y853" s="67">
        <v>0</v>
      </c>
      <c r="Z853" s="214">
        <v>0</v>
      </c>
      <c r="AA853" s="73">
        <v>0</v>
      </c>
      <c r="AB853" s="214">
        <v>0</v>
      </c>
      <c r="AC853" s="214" t="s">
        <v>48</v>
      </c>
    </row>
    <row r="854" spans="1:29" s="141" customFormat="1" ht="30" customHeight="1" x14ac:dyDescent="0.25">
      <c r="A854" s="69" t="s">
        <v>56</v>
      </c>
      <c r="B854" s="69" t="s">
        <v>57</v>
      </c>
      <c r="C854" s="69" t="s">
        <v>1099</v>
      </c>
      <c r="D854" s="67" t="s">
        <v>1453</v>
      </c>
      <c r="E854" s="67" t="s">
        <v>1108</v>
      </c>
      <c r="F854" s="67" t="s">
        <v>1455</v>
      </c>
      <c r="G854" s="67" t="s">
        <v>1108</v>
      </c>
      <c r="H854" s="220" t="s">
        <v>46</v>
      </c>
      <c r="I854" s="34">
        <v>0</v>
      </c>
      <c r="J854" s="518">
        <v>0</v>
      </c>
      <c r="K854" s="518">
        <v>0</v>
      </c>
      <c r="L854" s="518">
        <v>0</v>
      </c>
      <c r="M854" s="518" t="str">
        <v>Other</v>
      </c>
      <c r="N854" s="519" t="str">
        <v>Other</v>
      </c>
      <c r="O854" s="22">
        <v>0</v>
      </c>
      <c r="P854" s="145">
        <v>0</v>
      </c>
      <c r="Q854" s="145" t="s">
        <v>49</v>
      </c>
      <c r="R854" s="496" t="s">
        <v>47</v>
      </c>
      <c r="S854" s="73">
        <v>0</v>
      </c>
      <c r="T854" s="67">
        <v>0</v>
      </c>
      <c r="U854" s="67">
        <v>0</v>
      </c>
      <c r="V854" s="67">
        <v>0</v>
      </c>
      <c r="W854" s="214">
        <v>0</v>
      </c>
      <c r="X854" s="73">
        <v>0</v>
      </c>
      <c r="Y854" s="67">
        <v>0</v>
      </c>
      <c r="Z854" s="214">
        <v>0</v>
      </c>
      <c r="AA854" s="73">
        <v>0</v>
      </c>
      <c r="AB854" s="214">
        <v>0</v>
      </c>
      <c r="AC854" s="214" t="s">
        <v>48</v>
      </c>
    </row>
    <row r="855" spans="1:29" s="141" customFormat="1" ht="30" customHeight="1" x14ac:dyDescent="0.25">
      <c r="A855" s="69" t="s">
        <v>56</v>
      </c>
      <c r="B855" s="69" t="s">
        <v>57</v>
      </c>
      <c r="C855" s="69" t="s">
        <v>1099</v>
      </c>
      <c r="D855" s="67" t="s">
        <v>1453</v>
      </c>
      <c r="E855" s="67" t="s">
        <v>1108</v>
      </c>
      <c r="F855" s="67" t="s">
        <v>1456</v>
      </c>
      <c r="G855" s="67" t="s">
        <v>1108</v>
      </c>
      <c r="H855" s="220" t="s">
        <v>46</v>
      </c>
      <c r="I855" s="34">
        <v>0</v>
      </c>
      <c r="J855" s="518">
        <v>0</v>
      </c>
      <c r="K855" s="518">
        <v>0</v>
      </c>
      <c r="L855" s="518">
        <v>0</v>
      </c>
      <c r="M855" s="518" t="str">
        <v>Other</v>
      </c>
      <c r="N855" s="519" t="str">
        <v>Other</v>
      </c>
      <c r="O855" s="22">
        <v>0</v>
      </c>
      <c r="P855" s="145">
        <v>0</v>
      </c>
      <c r="Q855" s="145" t="s">
        <v>49</v>
      </c>
      <c r="R855" s="496" t="s">
        <v>47</v>
      </c>
      <c r="S855" s="73">
        <v>0</v>
      </c>
      <c r="T855" s="67">
        <v>0</v>
      </c>
      <c r="U855" s="67">
        <v>0</v>
      </c>
      <c r="V855" s="67">
        <v>0</v>
      </c>
      <c r="W855" s="214">
        <v>0</v>
      </c>
      <c r="X855" s="73">
        <v>0</v>
      </c>
      <c r="Y855" s="67">
        <v>0</v>
      </c>
      <c r="Z855" s="214">
        <v>0</v>
      </c>
      <c r="AA855" s="73">
        <v>0</v>
      </c>
      <c r="AB855" s="214">
        <v>0</v>
      </c>
      <c r="AC855" s="214" t="s">
        <v>48</v>
      </c>
    </row>
    <row r="856" spans="1:29" s="141" customFormat="1" ht="30" customHeight="1" x14ac:dyDescent="0.25">
      <c r="A856" s="69" t="s">
        <v>56</v>
      </c>
      <c r="B856" s="69" t="s">
        <v>57</v>
      </c>
      <c r="C856" s="69" t="s">
        <v>1099</v>
      </c>
      <c r="D856" s="67" t="s">
        <v>1453</v>
      </c>
      <c r="E856" s="67" t="s">
        <v>1108</v>
      </c>
      <c r="F856" s="67" t="s">
        <v>1457</v>
      </c>
      <c r="G856" s="67" t="s">
        <v>1108</v>
      </c>
      <c r="H856" s="220" t="s">
        <v>46</v>
      </c>
      <c r="I856" s="34">
        <v>0</v>
      </c>
      <c r="J856" s="518">
        <v>0</v>
      </c>
      <c r="K856" s="518">
        <v>0</v>
      </c>
      <c r="L856" s="518">
        <v>0</v>
      </c>
      <c r="M856" s="518" t="str">
        <v>Other</v>
      </c>
      <c r="N856" s="519" t="str">
        <v>Other</v>
      </c>
      <c r="O856" s="22">
        <v>0</v>
      </c>
      <c r="P856" s="145">
        <v>0</v>
      </c>
      <c r="Q856" s="145" t="s">
        <v>49</v>
      </c>
      <c r="R856" s="496" t="s">
        <v>47</v>
      </c>
      <c r="S856" s="73">
        <v>0</v>
      </c>
      <c r="T856" s="67">
        <v>0</v>
      </c>
      <c r="U856" s="67">
        <v>0</v>
      </c>
      <c r="V856" s="67">
        <v>0</v>
      </c>
      <c r="W856" s="214">
        <v>0</v>
      </c>
      <c r="X856" s="73">
        <v>0</v>
      </c>
      <c r="Y856" s="67">
        <v>0</v>
      </c>
      <c r="Z856" s="214">
        <v>0</v>
      </c>
      <c r="AA856" s="73">
        <v>0</v>
      </c>
      <c r="AB856" s="214">
        <v>0</v>
      </c>
      <c r="AC856" s="214" t="s">
        <v>48</v>
      </c>
    </row>
    <row r="857" spans="1:29" s="141" customFormat="1" ht="30" customHeight="1" x14ac:dyDescent="0.25">
      <c r="A857" s="69" t="s">
        <v>56</v>
      </c>
      <c r="B857" s="69" t="s">
        <v>57</v>
      </c>
      <c r="C857" s="69" t="s">
        <v>1099</v>
      </c>
      <c r="D857" s="67" t="s">
        <v>1453</v>
      </c>
      <c r="E857" s="67" t="s">
        <v>1108</v>
      </c>
      <c r="F857" s="67" t="s">
        <v>1458</v>
      </c>
      <c r="G857" s="67" t="s">
        <v>1108</v>
      </c>
      <c r="H857" s="220" t="s">
        <v>46</v>
      </c>
      <c r="I857" s="34">
        <v>0</v>
      </c>
      <c r="J857" s="518">
        <v>0</v>
      </c>
      <c r="K857" s="518">
        <v>0</v>
      </c>
      <c r="L857" s="518">
        <v>0</v>
      </c>
      <c r="M857" s="518" t="str">
        <v>Other</v>
      </c>
      <c r="N857" s="519" t="str">
        <v>Other</v>
      </c>
      <c r="O857" s="22">
        <v>0</v>
      </c>
      <c r="P857" s="145">
        <v>0</v>
      </c>
      <c r="Q857" s="145" t="s">
        <v>49</v>
      </c>
      <c r="R857" s="496" t="s">
        <v>47</v>
      </c>
      <c r="S857" s="73">
        <v>0</v>
      </c>
      <c r="T857" s="67">
        <v>0</v>
      </c>
      <c r="U857" s="67">
        <v>0</v>
      </c>
      <c r="V857" s="67">
        <v>0</v>
      </c>
      <c r="W857" s="214">
        <v>0</v>
      </c>
      <c r="X857" s="73">
        <v>0</v>
      </c>
      <c r="Y857" s="67">
        <v>0</v>
      </c>
      <c r="Z857" s="214">
        <v>0</v>
      </c>
      <c r="AA857" s="73">
        <v>0</v>
      </c>
      <c r="AB857" s="214">
        <v>0</v>
      </c>
      <c r="AC857" s="214" t="s">
        <v>48</v>
      </c>
    </row>
    <row r="858" spans="1:29" s="141" customFormat="1" ht="30" customHeight="1" x14ac:dyDescent="0.25">
      <c r="A858" s="69" t="s">
        <v>56</v>
      </c>
      <c r="B858" s="69" t="s">
        <v>57</v>
      </c>
      <c r="C858" s="69" t="s">
        <v>1099</v>
      </c>
      <c r="D858" s="67" t="s">
        <v>1453</v>
      </c>
      <c r="E858" s="67" t="s">
        <v>1108</v>
      </c>
      <c r="F858" s="67" t="s">
        <v>1459</v>
      </c>
      <c r="G858" s="67" t="s">
        <v>1108</v>
      </c>
      <c r="H858" s="220" t="s">
        <v>46</v>
      </c>
      <c r="I858" s="34">
        <v>0</v>
      </c>
      <c r="J858" s="518">
        <v>0</v>
      </c>
      <c r="K858" s="518">
        <v>0</v>
      </c>
      <c r="L858" s="518">
        <v>0</v>
      </c>
      <c r="M858" s="518" t="str">
        <v>Other</v>
      </c>
      <c r="N858" s="519" t="str">
        <v>Other</v>
      </c>
      <c r="O858" s="22">
        <v>0</v>
      </c>
      <c r="P858" s="145">
        <v>0</v>
      </c>
      <c r="Q858" s="145" t="s">
        <v>49</v>
      </c>
      <c r="R858" s="496" t="s">
        <v>47</v>
      </c>
      <c r="S858" s="73">
        <v>0</v>
      </c>
      <c r="T858" s="67">
        <v>0</v>
      </c>
      <c r="U858" s="67">
        <v>0</v>
      </c>
      <c r="V858" s="67">
        <v>0</v>
      </c>
      <c r="W858" s="214">
        <v>0</v>
      </c>
      <c r="X858" s="73">
        <v>0</v>
      </c>
      <c r="Y858" s="67">
        <v>0</v>
      </c>
      <c r="Z858" s="214">
        <v>0</v>
      </c>
      <c r="AA858" s="73">
        <v>0</v>
      </c>
      <c r="AB858" s="214">
        <v>0</v>
      </c>
      <c r="AC858" s="214" t="s">
        <v>48</v>
      </c>
    </row>
    <row r="859" spans="1:29" s="141" customFormat="1" ht="30" customHeight="1" x14ac:dyDescent="0.25">
      <c r="A859" s="69" t="s">
        <v>56</v>
      </c>
      <c r="B859" s="69" t="s">
        <v>57</v>
      </c>
      <c r="C859" s="69" t="s">
        <v>1099</v>
      </c>
      <c r="D859" s="67" t="s">
        <v>1453</v>
      </c>
      <c r="E859" s="67" t="s">
        <v>1108</v>
      </c>
      <c r="F859" s="67" t="s">
        <v>1460</v>
      </c>
      <c r="G859" s="67" t="s">
        <v>1108</v>
      </c>
      <c r="H859" s="220" t="s">
        <v>46</v>
      </c>
      <c r="I859" s="34">
        <v>0</v>
      </c>
      <c r="J859" s="518">
        <v>0</v>
      </c>
      <c r="K859" s="518">
        <v>0</v>
      </c>
      <c r="L859" s="518">
        <v>0</v>
      </c>
      <c r="M859" s="518" t="str">
        <v>Other</v>
      </c>
      <c r="N859" s="519" t="str">
        <v>Other</v>
      </c>
      <c r="O859" s="22">
        <v>0</v>
      </c>
      <c r="P859" s="145">
        <v>0</v>
      </c>
      <c r="Q859" s="145" t="s">
        <v>49</v>
      </c>
      <c r="R859" s="496" t="s">
        <v>47</v>
      </c>
      <c r="S859" s="73">
        <v>0</v>
      </c>
      <c r="T859" s="67">
        <v>0</v>
      </c>
      <c r="U859" s="67">
        <v>0</v>
      </c>
      <c r="V859" s="67">
        <v>0</v>
      </c>
      <c r="W859" s="214">
        <v>0</v>
      </c>
      <c r="X859" s="73">
        <v>0</v>
      </c>
      <c r="Y859" s="67">
        <v>0</v>
      </c>
      <c r="Z859" s="214">
        <v>0</v>
      </c>
      <c r="AA859" s="73">
        <v>0</v>
      </c>
      <c r="AB859" s="214">
        <v>0</v>
      </c>
      <c r="AC859" s="214" t="s">
        <v>48</v>
      </c>
    </row>
    <row r="860" spans="1:29" s="141" customFormat="1" ht="30" customHeight="1" x14ac:dyDescent="0.25">
      <c r="A860" s="69" t="s">
        <v>56</v>
      </c>
      <c r="B860" s="69" t="s">
        <v>57</v>
      </c>
      <c r="C860" s="69" t="s">
        <v>1099</v>
      </c>
      <c r="D860" s="67" t="s">
        <v>1461</v>
      </c>
      <c r="E860" s="67" t="s">
        <v>1204</v>
      </c>
      <c r="F860" s="67" t="s">
        <v>1462</v>
      </c>
      <c r="G860" s="67" t="s">
        <v>1204</v>
      </c>
      <c r="H860" s="220" t="s">
        <v>46</v>
      </c>
      <c r="I860" s="34">
        <v>0</v>
      </c>
      <c r="J860" s="518">
        <v>0</v>
      </c>
      <c r="K860" s="518">
        <v>0</v>
      </c>
      <c r="L860" s="518">
        <v>0</v>
      </c>
      <c r="M860" s="518" t="str">
        <v>Other</v>
      </c>
      <c r="N860" s="519" t="str">
        <v>Other</v>
      </c>
      <c r="O860" s="22">
        <v>0</v>
      </c>
      <c r="P860" s="145">
        <v>0</v>
      </c>
      <c r="Q860" s="145" t="s">
        <v>49</v>
      </c>
      <c r="R860" s="496" t="s">
        <v>47</v>
      </c>
      <c r="S860" s="73">
        <v>0</v>
      </c>
      <c r="T860" s="67">
        <v>0</v>
      </c>
      <c r="U860" s="67">
        <v>0</v>
      </c>
      <c r="V860" s="67">
        <v>0</v>
      </c>
      <c r="W860" s="214">
        <v>0</v>
      </c>
      <c r="X860" s="73">
        <v>0</v>
      </c>
      <c r="Y860" s="67">
        <v>0</v>
      </c>
      <c r="Z860" s="214">
        <v>0</v>
      </c>
      <c r="AA860" s="73">
        <v>0</v>
      </c>
      <c r="AB860" s="214">
        <v>0</v>
      </c>
      <c r="AC860" s="214" t="s">
        <v>48</v>
      </c>
    </row>
    <row r="861" spans="1:29" s="141" customFormat="1" ht="30" customHeight="1" x14ac:dyDescent="0.25">
      <c r="A861" s="69" t="s">
        <v>56</v>
      </c>
      <c r="B861" s="69" t="s">
        <v>57</v>
      </c>
      <c r="C861" s="69" t="s">
        <v>1099</v>
      </c>
      <c r="D861" s="67" t="s">
        <v>1461</v>
      </c>
      <c r="E861" s="67" t="s">
        <v>1204</v>
      </c>
      <c r="F861" s="67" t="s">
        <v>1463</v>
      </c>
      <c r="G861" s="67" t="s">
        <v>1204</v>
      </c>
      <c r="H861" s="220" t="s">
        <v>46</v>
      </c>
      <c r="I861" s="34">
        <v>0</v>
      </c>
      <c r="J861" s="518">
        <v>0</v>
      </c>
      <c r="K861" s="518">
        <v>0</v>
      </c>
      <c r="L861" s="518">
        <v>0</v>
      </c>
      <c r="M861" s="518" t="str">
        <v>Other</v>
      </c>
      <c r="N861" s="519" t="str">
        <v>Other</v>
      </c>
      <c r="O861" s="22">
        <v>0</v>
      </c>
      <c r="P861" s="145">
        <v>0</v>
      </c>
      <c r="Q861" s="145" t="s">
        <v>49</v>
      </c>
      <c r="R861" s="496" t="s">
        <v>47</v>
      </c>
      <c r="S861" s="73">
        <v>0</v>
      </c>
      <c r="T861" s="67">
        <v>0</v>
      </c>
      <c r="U861" s="67">
        <v>0</v>
      </c>
      <c r="V861" s="67">
        <v>0</v>
      </c>
      <c r="W861" s="214">
        <v>0</v>
      </c>
      <c r="X861" s="73">
        <v>0</v>
      </c>
      <c r="Y861" s="67">
        <v>0</v>
      </c>
      <c r="Z861" s="214">
        <v>0</v>
      </c>
      <c r="AA861" s="73">
        <v>0</v>
      </c>
      <c r="AB861" s="214">
        <v>0</v>
      </c>
      <c r="AC861" s="214" t="s">
        <v>48</v>
      </c>
    </row>
    <row r="862" spans="1:29" s="141" customFormat="1" ht="30" customHeight="1" x14ac:dyDescent="0.25">
      <c r="A862" s="69" t="s">
        <v>56</v>
      </c>
      <c r="B862" s="69" t="s">
        <v>57</v>
      </c>
      <c r="C862" s="69" t="s">
        <v>1464</v>
      </c>
      <c r="D862" s="67" t="s">
        <v>1465</v>
      </c>
      <c r="E862" s="67" t="s">
        <v>1466</v>
      </c>
      <c r="F862" s="67" t="s">
        <v>1467</v>
      </c>
      <c r="G862" s="67" t="s">
        <v>1468</v>
      </c>
      <c r="H862" s="220" t="s">
        <v>46</v>
      </c>
      <c r="I862" s="34">
        <v>0</v>
      </c>
      <c r="J862" s="518">
        <v>0</v>
      </c>
      <c r="K862" s="518">
        <v>0</v>
      </c>
      <c r="L862" s="518">
        <v>0</v>
      </c>
      <c r="M862" s="518" t="str">
        <v>Other</v>
      </c>
      <c r="N862" s="519" t="str">
        <v>Other</v>
      </c>
      <c r="O862" s="22">
        <v>0</v>
      </c>
      <c r="P862" s="145">
        <v>0</v>
      </c>
      <c r="Q862" s="145" t="s">
        <v>49</v>
      </c>
      <c r="R862" s="496" t="s">
        <v>47</v>
      </c>
      <c r="S862" s="73">
        <v>0</v>
      </c>
      <c r="T862" s="67">
        <v>0</v>
      </c>
      <c r="U862" s="67">
        <v>0</v>
      </c>
      <c r="V862" s="67">
        <v>0</v>
      </c>
      <c r="W862" s="214">
        <v>0</v>
      </c>
      <c r="X862" s="73">
        <v>0</v>
      </c>
      <c r="Y862" s="67">
        <v>0</v>
      </c>
      <c r="Z862" s="214">
        <v>0</v>
      </c>
      <c r="AA862" s="73">
        <v>0</v>
      </c>
      <c r="AB862" s="214">
        <v>0</v>
      </c>
      <c r="AC862" s="214" t="s">
        <v>48</v>
      </c>
    </row>
    <row r="863" spans="1:29" s="141" customFormat="1" ht="30" customHeight="1" x14ac:dyDescent="0.25">
      <c r="A863" s="69" t="s">
        <v>56</v>
      </c>
      <c r="B863" s="69" t="s">
        <v>57</v>
      </c>
      <c r="C863" s="69" t="s">
        <v>1464</v>
      </c>
      <c r="D863" s="67" t="s">
        <v>1469</v>
      </c>
      <c r="E863" s="67" t="s">
        <v>1470</v>
      </c>
      <c r="F863" s="67" t="s">
        <v>1471</v>
      </c>
      <c r="G863" s="67" t="s">
        <v>1470</v>
      </c>
      <c r="H863" s="220" t="s">
        <v>46</v>
      </c>
      <c r="I863" s="34">
        <v>0</v>
      </c>
      <c r="J863" s="518">
        <v>0</v>
      </c>
      <c r="K863" s="518">
        <v>0</v>
      </c>
      <c r="L863" s="518">
        <v>0</v>
      </c>
      <c r="M863" s="518" t="str">
        <v>Other</v>
      </c>
      <c r="N863" s="519" t="str">
        <v>Other</v>
      </c>
      <c r="O863" s="22">
        <v>0</v>
      </c>
      <c r="P863" s="145">
        <v>0</v>
      </c>
      <c r="Q863" s="145" t="s">
        <v>49</v>
      </c>
      <c r="R863" s="496" t="s">
        <v>47</v>
      </c>
      <c r="S863" s="73">
        <v>0</v>
      </c>
      <c r="T863" s="67">
        <v>0</v>
      </c>
      <c r="U863" s="67">
        <v>0</v>
      </c>
      <c r="V863" s="67">
        <v>0</v>
      </c>
      <c r="W863" s="214">
        <v>0</v>
      </c>
      <c r="X863" s="73">
        <v>0</v>
      </c>
      <c r="Y863" s="67">
        <v>0</v>
      </c>
      <c r="Z863" s="214">
        <v>0</v>
      </c>
      <c r="AA863" s="73">
        <v>0</v>
      </c>
      <c r="AB863" s="214">
        <v>0</v>
      </c>
      <c r="AC863" s="214" t="s">
        <v>48</v>
      </c>
    </row>
    <row r="864" spans="1:29" s="141" customFormat="1" ht="30" customHeight="1" x14ac:dyDescent="0.25">
      <c r="A864" s="69" t="s">
        <v>56</v>
      </c>
      <c r="B864" s="69" t="s">
        <v>57</v>
      </c>
      <c r="C864" s="69" t="s">
        <v>1464</v>
      </c>
      <c r="D864" s="67" t="s">
        <v>1472</v>
      </c>
      <c r="E864" s="67" t="s">
        <v>1473</v>
      </c>
      <c r="F864" s="67" t="s">
        <v>1474</v>
      </c>
      <c r="G864" s="67" t="s">
        <v>1473</v>
      </c>
      <c r="H864" s="220" t="s">
        <v>46</v>
      </c>
      <c r="I864" s="34">
        <v>0</v>
      </c>
      <c r="J864" s="518">
        <v>0</v>
      </c>
      <c r="K864" s="518">
        <v>0</v>
      </c>
      <c r="L864" s="518">
        <v>0</v>
      </c>
      <c r="M864" s="518" t="str">
        <v>Other</v>
      </c>
      <c r="N864" s="519" t="str">
        <v>Other</v>
      </c>
      <c r="O864" s="22">
        <v>0</v>
      </c>
      <c r="P864" s="145">
        <v>0</v>
      </c>
      <c r="Q864" s="145" t="s">
        <v>49</v>
      </c>
      <c r="R864" s="496" t="s">
        <v>47</v>
      </c>
      <c r="S864" s="73">
        <v>0</v>
      </c>
      <c r="T864" s="67">
        <v>0</v>
      </c>
      <c r="U864" s="67">
        <v>0</v>
      </c>
      <c r="V864" s="67">
        <v>0</v>
      </c>
      <c r="W864" s="214">
        <v>0</v>
      </c>
      <c r="X864" s="73">
        <v>0</v>
      </c>
      <c r="Y864" s="67">
        <v>0</v>
      </c>
      <c r="Z864" s="214">
        <v>0</v>
      </c>
      <c r="AA864" s="73">
        <v>0</v>
      </c>
      <c r="AB864" s="214">
        <v>0</v>
      </c>
      <c r="AC864" s="214" t="s">
        <v>48</v>
      </c>
    </row>
    <row r="865" spans="1:29" s="141" customFormat="1" ht="30" customHeight="1" x14ac:dyDescent="0.25">
      <c r="A865" s="69" t="s">
        <v>56</v>
      </c>
      <c r="B865" s="69" t="s">
        <v>57</v>
      </c>
      <c r="C865" s="69" t="s">
        <v>1464</v>
      </c>
      <c r="D865" s="67" t="s">
        <v>1469</v>
      </c>
      <c r="E865" s="67" t="s">
        <v>1470</v>
      </c>
      <c r="F865" s="67" t="s">
        <v>1475</v>
      </c>
      <c r="G865" s="67" t="s">
        <v>1470</v>
      </c>
      <c r="H865" s="220" t="s">
        <v>46</v>
      </c>
      <c r="I865" s="34">
        <v>0</v>
      </c>
      <c r="J865" s="518">
        <v>0</v>
      </c>
      <c r="K865" s="518">
        <v>0</v>
      </c>
      <c r="L865" s="518">
        <v>0</v>
      </c>
      <c r="M865" s="518" t="str">
        <v>Other</v>
      </c>
      <c r="N865" s="519" t="str">
        <v>Other</v>
      </c>
      <c r="O865" s="145" t="s">
        <v>48</v>
      </c>
      <c r="P865" s="145" t="s">
        <v>48</v>
      </c>
      <c r="Q865" s="145" t="s">
        <v>49</v>
      </c>
      <c r="R865" s="496" t="s">
        <v>47</v>
      </c>
      <c r="S865" s="73">
        <v>0</v>
      </c>
      <c r="T865" s="67">
        <v>0</v>
      </c>
      <c r="U865" s="67">
        <v>0</v>
      </c>
      <c r="V865" s="67">
        <v>0</v>
      </c>
      <c r="W865" s="214">
        <v>0</v>
      </c>
      <c r="X865" s="73">
        <v>0</v>
      </c>
      <c r="Y865" s="67">
        <v>0</v>
      </c>
      <c r="Z865" s="214">
        <v>0</v>
      </c>
      <c r="AA865" s="73">
        <v>0</v>
      </c>
      <c r="AB865" s="214">
        <v>0</v>
      </c>
      <c r="AC865" s="214" t="s">
        <v>48</v>
      </c>
    </row>
    <row r="866" spans="1:29" s="141" customFormat="1" ht="30" customHeight="1" x14ac:dyDescent="0.25">
      <c r="A866" s="69" t="s">
        <v>56</v>
      </c>
      <c r="B866" s="69" t="s">
        <v>57</v>
      </c>
      <c r="C866" s="69" t="s">
        <v>1464</v>
      </c>
      <c r="D866" s="67" t="s">
        <v>1469</v>
      </c>
      <c r="E866" s="67" t="s">
        <v>1470</v>
      </c>
      <c r="F866" s="67" t="s">
        <v>1476</v>
      </c>
      <c r="G866" s="67" t="s">
        <v>1470</v>
      </c>
      <c r="H866" s="220" t="s">
        <v>46</v>
      </c>
      <c r="I866" s="34">
        <v>0</v>
      </c>
      <c r="J866" s="518">
        <v>0</v>
      </c>
      <c r="K866" s="518">
        <v>0</v>
      </c>
      <c r="L866" s="518">
        <v>0</v>
      </c>
      <c r="M866" s="518" t="str">
        <v>Other</v>
      </c>
      <c r="N866" s="519" t="str">
        <v>Other</v>
      </c>
      <c r="O866" s="145" t="s">
        <v>48</v>
      </c>
      <c r="P866" s="145" t="s">
        <v>48</v>
      </c>
      <c r="Q866" s="145" t="s">
        <v>49</v>
      </c>
      <c r="R866" s="496" t="s">
        <v>47</v>
      </c>
      <c r="S866" s="73">
        <v>0</v>
      </c>
      <c r="T866" s="67">
        <v>0</v>
      </c>
      <c r="U866" s="67">
        <v>0</v>
      </c>
      <c r="V866" s="67">
        <v>0</v>
      </c>
      <c r="W866" s="214">
        <v>0</v>
      </c>
      <c r="X866" s="73">
        <v>0</v>
      </c>
      <c r="Y866" s="67">
        <v>0</v>
      </c>
      <c r="Z866" s="214">
        <v>0</v>
      </c>
      <c r="AA866" s="73">
        <v>0</v>
      </c>
      <c r="AB866" s="214">
        <v>0</v>
      </c>
      <c r="AC866" s="214" t="s">
        <v>48</v>
      </c>
    </row>
    <row r="867" spans="1:29" s="141" customFormat="1" ht="30" customHeight="1" x14ac:dyDescent="0.25">
      <c r="A867" s="69" t="s">
        <v>56</v>
      </c>
      <c r="B867" s="69" t="s">
        <v>57</v>
      </c>
      <c r="C867" s="69" t="s">
        <v>1464</v>
      </c>
      <c r="D867" s="67" t="s">
        <v>1472</v>
      </c>
      <c r="E867" s="67" t="s">
        <v>1473</v>
      </c>
      <c r="F867" s="67" t="s">
        <v>1477</v>
      </c>
      <c r="G867" s="67" t="s">
        <v>1473</v>
      </c>
      <c r="H867" s="220" t="s">
        <v>46</v>
      </c>
      <c r="I867" s="34">
        <v>0</v>
      </c>
      <c r="J867" s="518">
        <v>0</v>
      </c>
      <c r="K867" s="518">
        <v>0</v>
      </c>
      <c r="L867" s="518">
        <v>0</v>
      </c>
      <c r="M867" s="518" t="str">
        <v>Other</v>
      </c>
      <c r="N867" s="519" t="str">
        <v>Other</v>
      </c>
      <c r="O867" s="22">
        <v>0</v>
      </c>
      <c r="P867" s="145">
        <v>0</v>
      </c>
      <c r="Q867" s="145" t="s">
        <v>49</v>
      </c>
      <c r="R867" s="496" t="s">
        <v>47</v>
      </c>
      <c r="S867" s="73">
        <v>0</v>
      </c>
      <c r="T867" s="67">
        <v>0</v>
      </c>
      <c r="U867" s="67">
        <v>0</v>
      </c>
      <c r="V867" s="67">
        <v>0</v>
      </c>
      <c r="W867" s="214">
        <v>0</v>
      </c>
      <c r="X867" s="73">
        <v>0</v>
      </c>
      <c r="Y867" s="67">
        <v>0</v>
      </c>
      <c r="Z867" s="214">
        <v>0</v>
      </c>
      <c r="AA867" s="73">
        <v>0</v>
      </c>
      <c r="AB867" s="214">
        <v>0</v>
      </c>
      <c r="AC867" s="214" t="s">
        <v>48</v>
      </c>
    </row>
    <row r="868" spans="1:29" s="141" customFormat="1" ht="30" customHeight="1" x14ac:dyDescent="0.25">
      <c r="A868" s="69" t="s">
        <v>56</v>
      </c>
      <c r="B868" s="69" t="s">
        <v>57</v>
      </c>
      <c r="C868" s="69" t="s">
        <v>1464</v>
      </c>
      <c r="D868" s="67" t="s">
        <v>1469</v>
      </c>
      <c r="E868" s="67" t="s">
        <v>1470</v>
      </c>
      <c r="F868" s="67" t="s">
        <v>1478</v>
      </c>
      <c r="G868" s="67" t="s">
        <v>1470</v>
      </c>
      <c r="H868" s="220" t="s">
        <v>46</v>
      </c>
      <c r="I868" s="34">
        <v>0</v>
      </c>
      <c r="J868" s="518">
        <v>0</v>
      </c>
      <c r="K868" s="518">
        <v>0</v>
      </c>
      <c r="L868" s="518">
        <v>0</v>
      </c>
      <c r="M868" s="518" t="str">
        <v>Other</v>
      </c>
      <c r="N868" s="519" t="str">
        <v>Other</v>
      </c>
      <c r="O868" s="22">
        <v>0</v>
      </c>
      <c r="P868" s="145">
        <v>0</v>
      </c>
      <c r="Q868" s="145" t="s">
        <v>49</v>
      </c>
      <c r="R868" s="496" t="s">
        <v>47</v>
      </c>
      <c r="S868" s="73">
        <v>0</v>
      </c>
      <c r="T868" s="67">
        <v>0</v>
      </c>
      <c r="U868" s="67">
        <v>0</v>
      </c>
      <c r="V868" s="67">
        <v>0</v>
      </c>
      <c r="W868" s="214">
        <v>0</v>
      </c>
      <c r="X868" s="73">
        <v>0</v>
      </c>
      <c r="Y868" s="67">
        <v>0</v>
      </c>
      <c r="Z868" s="214">
        <v>0</v>
      </c>
      <c r="AA868" s="73">
        <v>0</v>
      </c>
      <c r="AB868" s="214">
        <v>0</v>
      </c>
      <c r="AC868" s="214" t="s">
        <v>48</v>
      </c>
    </row>
    <row r="869" spans="1:29" s="141" customFormat="1" ht="30" customHeight="1" x14ac:dyDescent="0.25">
      <c r="A869" s="69" t="s">
        <v>56</v>
      </c>
      <c r="B869" s="69" t="s">
        <v>57</v>
      </c>
      <c r="C869" s="69" t="s">
        <v>1464</v>
      </c>
      <c r="D869" s="67" t="s">
        <v>1469</v>
      </c>
      <c r="E869" s="67" t="s">
        <v>1470</v>
      </c>
      <c r="F869" s="67" t="s">
        <v>1479</v>
      </c>
      <c r="G869" s="67" t="s">
        <v>1470</v>
      </c>
      <c r="H869" s="220" t="s">
        <v>46</v>
      </c>
      <c r="I869" s="34">
        <v>0</v>
      </c>
      <c r="J869" s="518">
        <v>0</v>
      </c>
      <c r="K869" s="518">
        <v>0</v>
      </c>
      <c r="L869" s="518">
        <v>0</v>
      </c>
      <c r="M869" s="518" t="str">
        <v>Other</v>
      </c>
      <c r="N869" s="519" t="str">
        <v>Other</v>
      </c>
      <c r="O869" s="145" t="s">
        <v>48</v>
      </c>
      <c r="P869" s="145" t="s">
        <v>48</v>
      </c>
      <c r="Q869" s="145" t="s">
        <v>49</v>
      </c>
      <c r="R869" s="496" t="s">
        <v>47</v>
      </c>
      <c r="S869" s="73">
        <v>0</v>
      </c>
      <c r="T869" s="67">
        <v>0</v>
      </c>
      <c r="U869" s="67">
        <v>0</v>
      </c>
      <c r="V869" s="67">
        <v>0</v>
      </c>
      <c r="W869" s="214">
        <v>0</v>
      </c>
      <c r="X869" s="73">
        <v>0</v>
      </c>
      <c r="Y869" s="67">
        <v>0</v>
      </c>
      <c r="Z869" s="214">
        <v>0</v>
      </c>
      <c r="AA869" s="73">
        <v>0</v>
      </c>
      <c r="AB869" s="214">
        <v>0</v>
      </c>
      <c r="AC869" s="214" t="s">
        <v>48</v>
      </c>
    </row>
    <row r="870" spans="1:29" s="141" customFormat="1" ht="30" customHeight="1" x14ac:dyDescent="0.25">
      <c r="A870" s="69" t="s">
        <v>56</v>
      </c>
      <c r="B870" s="69" t="s">
        <v>57</v>
      </c>
      <c r="C870" s="69" t="s">
        <v>1464</v>
      </c>
      <c r="D870" s="67" t="s">
        <v>1469</v>
      </c>
      <c r="E870" s="67" t="s">
        <v>1470</v>
      </c>
      <c r="F870" s="67" t="s">
        <v>1480</v>
      </c>
      <c r="G870" s="67" t="s">
        <v>1470</v>
      </c>
      <c r="H870" s="220" t="s">
        <v>46</v>
      </c>
      <c r="I870" s="34">
        <v>0</v>
      </c>
      <c r="J870" s="518">
        <v>0</v>
      </c>
      <c r="K870" s="518">
        <v>0</v>
      </c>
      <c r="L870" s="518">
        <v>0</v>
      </c>
      <c r="M870" s="518" t="str">
        <v>Other</v>
      </c>
      <c r="N870" s="519" t="str">
        <v>Other</v>
      </c>
      <c r="O870" s="22">
        <v>0</v>
      </c>
      <c r="P870" s="145">
        <v>0</v>
      </c>
      <c r="Q870" s="145" t="s">
        <v>49</v>
      </c>
      <c r="R870" s="496" t="s">
        <v>47</v>
      </c>
      <c r="S870" s="73">
        <v>0</v>
      </c>
      <c r="T870" s="67">
        <v>0</v>
      </c>
      <c r="U870" s="67">
        <v>0</v>
      </c>
      <c r="V870" s="67">
        <v>0</v>
      </c>
      <c r="W870" s="214">
        <v>0</v>
      </c>
      <c r="X870" s="73">
        <v>0</v>
      </c>
      <c r="Y870" s="67">
        <v>0</v>
      </c>
      <c r="Z870" s="214">
        <v>0</v>
      </c>
      <c r="AA870" s="73">
        <v>0</v>
      </c>
      <c r="AB870" s="214">
        <v>0</v>
      </c>
      <c r="AC870" s="214" t="s">
        <v>48</v>
      </c>
    </row>
    <row r="871" spans="1:29" s="141" customFormat="1" ht="30" customHeight="1" x14ac:dyDescent="0.25">
      <c r="A871" s="69" t="s">
        <v>56</v>
      </c>
      <c r="B871" s="69" t="s">
        <v>57</v>
      </c>
      <c r="C871" s="69" t="s">
        <v>1464</v>
      </c>
      <c r="D871" s="67" t="s">
        <v>1469</v>
      </c>
      <c r="E871" s="67" t="s">
        <v>1470</v>
      </c>
      <c r="F871" s="67" t="s">
        <v>1481</v>
      </c>
      <c r="G871" s="67" t="s">
        <v>1470</v>
      </c>
      <c r="H871" s="220" t="s">
        <v>46</v>
      </c>
      <c r="I871" s="34">
        <v>0</v>
      </c>
      <c r="J871" s="518">
        <v>0</v>
      </c>
      <c r="K871" s="518">
        <v>0</v>
      </c>
      <c r="L871" s="518">
        <v>0</v>
      </c>
      <c r="M871" s="518" t="str">
        <v>Other</v>
      </c>
      <c r="N871" s="519" t="str">
        <v>Other</v>
      </c>
      <c r="O871" s="22">
        <v>0</v>
      </c>
      <c r="P871" s="145">
        <v>0</v>
      </c>
      <c r="Q871" s="145" t="s">
        <v>49</v>
      </c>
      <c r="R871" s="496" t="s">
        <v>47</v>
      </c>
      <c r="S871" s="73">
        <v>0</v>
      </c>
      <c r="T871" s="67">
        <v>0</v>
      </c>
      <c r="U871" s="67">
        <v>0</v>
      </c>
      <c r="V871" s="67">
        <v>0</v>
      </c>
      <c r="W871" s="214">
        <v>0</v>
      </c>
      <c r="X871" s="73">
        <v>0</v>
      </c>
      <c r="Y871" s="67">
        <v>0</v>
      </c>
      <c r="Z871" s="214">
        <v>0</v>
      </c>
      <c r="AA871" s="73">
        <v>0</v>
      </c>
      <c r="AB871" s="214">
        <v>0</v>
      </c>
      <c r="AC871" s="214" t="s">
        <v>48</v>
      </c>
    </row>
    <row r="872" spans="1:29" s="141" customFormat="1" ht="30" customHeight="1" x14ac:dyDescent="0.25">
      <c r="A872" s="69" t="s">
        <v>56</v>
      </c>
      <c r="B872" s="69" t="s">
        <v>57</v>
      </c>
      <c r="C872" s="69" t="s">
        <v>1464</v>
      </c>
      <c r="D872" s="67" t="s">
        <v>1469</v>
      </c>
      <c r="E872" s="67" t="s">
        <v>1470</v>
      </c>
      <c r="F872" s="67" t="s">
        <v>1482</v>
      </c>
      <c r="G872" s="67" t="s">
        <v>1470</v>
      </c>
      <c r="H872" s="220" t="s">
        <v>46</v>
      </c>
      <c r="I872" s="34">
        <v>0</v>
      </c>
      <c r="J872" s="518">
        <v>0</v>
      </c>
      <c r="K872" s="518">
        <v>0</v>
      </c>
      <c r="L872" s="518">
        <v>0</v>
      </c>
      <c r="M872" s="518" t="str">
        <v>Other</v>
      </c>
      <c r="N872" s="519" t="str">
        <v>Other</v>
      </c>
      <c r="O872" s="22">
        <v>0</v>
      </c>
      <c r="P872" s="145">
        <v>0</v>
      </c>
      <c r="Q872" s="145" t="s">
        <v>49</v>
      </c>
      <c r="R872" s="496" t="s">
        <v>47</v>
      </c>
      <c r="S872" s="73">
        <v>0</v>
      </c>
      <c r="T872" s="67">
        <v>0</v>
      </c>
      <c r="U872" s="67">
        <v>0</v>
      </c>
      <c r="V872" s="67">
        <v>0</v>
      </c>
      <c r="W872" s="214">
        <v>0</v>
      </c>
      <c r="X872" s="73">
        <v>0</v>
      </c>
      <c r="Y872" s="67">
        <v>0</v>
      </c>
      <c r="Z872" s="214">
        <v>0</v>
      </c>
      <c r="AA872" s="73">
        <v>0</v>
      </c>
      <c r="AB872" s="214">
        <v>0</v>
      </c>
      <c r="AC872" s="214" t="s">
        <v>48</v>
      </c>
    </row>
    <row r="873" spans="1:29" s="141" customFormat="1" ht="30" customHeight="1" x14ac:dyDescent="0.25">
      <c r="A873" s="69" t="s">
        <v>56</v>
      </c>
      <c r="B873" s="69" t="s">
        <v>57</v>
      </c>
      <c r="C873" s="69" t="s">
        <v>1464</v>
      </c>
      <c r="D873" s="67" t="s">
        <v>1483</v>
      </c>
      <c r="E873" s="67" t="s">
        <v>1484</v>
      </c>
      <c r="F873" s="67" t="s">
        <v>1485</v>
      </c>
      <c r="G873" s="67" t="s">
        <v>1484</v>
      </c>
      <c r="H873" s="220" t="s">
        <v>46</v>
      </c>
      <c r="I873" s="34">
        <v>0</v>
      </c>
      <c r="J873" s="518">
        <v>0</v>
      </c>
      <c r="K873" s="518">
        <v>0</v>
      </c>
      <c r="L873" s="518">
        <v>0</v>
      </c>
      <c r="M873" s="518" t="str">
        <v>Other</v>
      </c>
      <c r="N873" s="519" t="str">
        <v>Other</v>
      </c>
      <c r="O873" s="145" t="s">
        <v>48</v>
      </c>
      <c r="P873" s="145" t="s">
        <v>48</v>
      </c>
      <c r="Q873" s="145" t="s">
        <v>49</v>
      </c>
      <c r="R873" s="496" t="s">
        <v>47</v>
      </c>
      <c r="S873" s="73">
        <v>0</v>
      </c>
      <c r="T873" s="67">
        <v>0</v>
      </c>
      <c r="U873" s="67">
        <v>0</v>
      </c>
      <c r="V873" s="67">
        <v>0</v>
      </c>
      <c r="W873" s="214">
        <v>0</v>
      </c>
      <c r="X873" s="73">
        <v>0</v>
      </c>
      <c r="Y873" s="67">
        <v>0</v>
      </c>
      <c r="Z873" s="214">
        <v>0</v>
      </c>
      <c r="AA873" s="73">
        <v>0</v>
      </c>
      <c r="AB873" s="214">
        <v>0</v>
      </c>
      <c r="AC873" s="214" t="s">
        <v>48</v>
      </c>
    </row>
    <row r="874" spans="1:29" s="141" customFormat="1" ht="30" customHeight="1" x14ac:dyDescent="0.25">
      <c r="A874" s="69" t="s">
        <v>56</v>
      </c>
      <c r="B874" s="69" t="s">
        <v>57</v>
      </c>
      <c r="C874" s="69" t="s">
        <v>1464</v>
      </c>
      <c r="D874" s="67" t="s">
        <v>1483</v>
      </c>
      <c r="E874" s="67" t="s">
        <v>1484</v>
      </c>
      <c r="F874" s="67" t="s">
        <v>1486</v>
      </c>
      <c r="G874" s="67" t="s">
        <v>1484</v>
      </c>
      <c r="H874" s="220" t="s">
        <v>46</v>
      </c>
      <c r="I874" s="34">
        <v>0</v>
      </c>
      <c r="J874" s="518">
        <v>0</v>
      </c>
      <c r="K874" s="518">
        <v>0</v>
      </c>
      <c r="L874" s="518">
        <v>0</v>
      </c>
      <c r="M874" s="518" t="str">
        <v>Other</v>
      </c>
      <c r="N874" s="519" t="str">
        <v>Other</v>
      </c>
      <c r="O874" s="22">
        <v>0</v>
      </c>
      <c r="P874" s="145">
        <v>0</v>
      </c>
      <c r="Q874" s="145" t="s">
        <v>49</v>
      </c>
      <c r="R874" s="496" t="s">
        <v>47</v>
      </c>
      <c r="S874" s="73">
        <v>0</v>
      </c>
      <c r="T874" s="67">
        <v>0</v>
      </c>
      <c r="U874" s="67">
        <v>0</v>
      </c>
      <c r="V874" s="67">
        <v>0</v>
      </c>
      <c r="W874" s="214">
        <v>0</v>
      </c>
      <c r="X874" s="73">
        <v>0</v>
      </c>
      <c r="Y874" s="67">
        <v>0</v>
      </c>
      <c r="Z874" s="214">
        <v>0</v>
      </c>
      <c r="AA874" s="73">
        <v>0</v>
      </c>
      <c r="AB874" s="214">
        <v>0</v>
      </c>
      <c r="AC874" s="214" t="s">
        <v>48</v>
      </c>
    </row>
    <row r="875" spans="1:29" s="141" customFormat="1" ht="30" customHeight="1" x14ac:dyDescent="0.25">
      <c r="A875" s="69" t="s">
        <v>56</v>
      </c>
      <c r="B875" s="69" t="s">
        <v>57</v>
      </c>
      <c r="C875" s="69" t="s">
        <v>1464</v>
      </c>
      <c r="D875" s="67" t="s">
        <v>1483</v>
      </c>
      <c r="E875" s="67" t="s">
        <v>1484</v>
      </c>
      <c r="F875" s="67" t="s">
        <v>1487</v>
      </c>
      <c r="G875" s="67" t="s">
        <v>1484</v>
      </c>
      <c r="H875" s="220" t="s">
        <v>46</v>
      </c>
      <c r="I875" s="34">
        <v>0</v>
      </c>
      <c r="J875" s="518">
        <v>0</v>
      </c>
      <c r="K875" s="518">
        <v>0</v>
      </c>
      <c r="L875" s="518">
        <v>0</v>
      </c>
      <c r="M875" s="518" t="str">
        <v>Other</v>
      </c>
      <c r="N875" s="519" t="str">
        <v>Other</v>
      </c>
      <c r="O875" s="145" t="s">
        <v>48</v>
      </c>
      <c r="P875" s="145" t="s">
        <v>48</v>
      </c>
      <c r="Q875" s="145" t="s">
        <v>49</v>
      </c>
      <c r="R875" s="496" t="s">
        <v>47</v>
      </c>
      <c r="S875" s="73">
        <v>0</v>
      </c>
      <c r="T875" s="67">
        <v>0</v>
      </c>
      <c r="U875" s="67">
        <v>0</v>
      </c>
      <c r="V875" s="67">
        <v>0</v>
      </c>
      <c r="W875" s="214">
        <v>0</v>
      </c>
      <c r="X875" s="73">
        <v>0</v>
      </c>
      <c r="Y875" s="67">
        <v>0</v>
      </c>
      <c r="Z875" s="214">
        <v>0</v>
      </c>
      <c r="AA875" s="73">
        <v>0</v>
      </c>
      <c r="AB875" s="214">
        <v>0</v>
      </c>
      <c r="AC875" s="214" t="s">
        <v>48</v>
      </c>
    </row>
    <row r="876" spans="1:29" s="141" customFormat="1" ht="30" customHeight="1" x14ac:dyDescent="0.25">
      <c r="A876" s="69" t="s">
        <v>56</v>
      </c>
      <c r="B876" s="69" t="s">
        <v>57</v>
      </c>
      <c r="C876" s="69" t="s">
        <v>1464</v>
      </c>
      <c r="D876" s="67" t="s">
        <v>1483</v>
      </c>
      <c r="E876" s="67" t="s">
        <v>1484</v>
      </c>
      <c r="F876" s="67" t="s">
        <v>1488</v>
      </c>
      <c r="G876" s="67" t="s">
        <v>1484</v>
      </c>
      <c r="H876" s="220" t="s">
        <v>46</v>
      </c>
      <c r="I876" s="34">
        <v>0</v>
      </c>
      <c r="J876" s="518">
        <v>0</v>
      </c>
      <c r="K876" s="518">
        <v>0</v>
      </c>
      <c r="L876" s="518">
        <v>0</v>
      </c>
      <c r="M876" s="518" t="str">
        <v>Other</v>
      </c>
      <c r="N876" s="519" t="str">
        <v>Other</v>
      </c>
      <c r="O876" s="22">
        <v>0</v>
      </c>
      <c r="P876" s="145">
        <v>0</v>
      </c>
      <c r="Q876" s="145" t="s">
        <v>49</v>
      </c>
      <c r="R876" s="496" t="s">
        <v>47</v>
      </c>
      <c r="S876" s="73">
        <v>0</v>
      </c>
      <c r="T876" s="67">
        <v>0</v>
      </c>
      <c r="U876" s="67">
        <v>0</v>
      </c>
      <c r="V876" s="67">
        <v>0</v>
      </c>
      <c r="W876" s="214">
        <v>0</v>
      </c>
      <c r="X876" s="73">
        <v>0</v>
      </c>
      <c r="Y876" s="67">
        <v>0</v>
      </c>
      <c r="Z876" s="214">
        <v>0</v>
      </c>
      <c r="AA876" s="73">
        <v>0</v>
      </c>
      <c r="AB876" s="214">
        <v>0</v>
      </c>
      <c r="AC876" s="214" t="s">
        <v>48</v>
      </c>
    </row>
    <row r="877" spans="1:29" s="141" customFormat="1" ht="30" customHeight="1" x14ac:dyDescent="0.25">
      <c r="A877" s="69" t="s">
        <v>56</v>
      </c>
      <c r="B877" s="69" t="s">
        <v>57</v>
      </c>
      <c r="C877" s="69" t="s">
        <v>1464</v>
      </c>
      <c r="D877" s="67" t="s">
        <v>1483</v>
      </c>
      <c r="E877" s="67" t="s">
        <v>1484</v>
      </c>
      <c r="F877" s="67" t="s">
        <v>1489</v>
      </c>
      <c r="G877" s="67" t="s">
        <v>1484</v>
      </c>
      <c r="H877" s="220" t="s">
        <v>46</v>
      </c>
      <c r="I877" s="34">
        <v>0</v>
      </c>
      <c r="J877" s="518">
        <v>0</v>
      </c>
      <c r="K877" s="518">
        <v>0</v>
      </c>
      <c r="L877" s="518">
        <v>0</v>
      </c>
      <c r="M877" s="518" t="str">
        <v>Other</v>
      </c>
      <c r="N877" s="519" t="str">
        <v>Other</v>
      </c>
      <c r="O877" s="22">
        <v>0</v>
      </c>
      <c r="P877" s="145">
        <v>0</v>
      </c>
      <c r="Q877" s="145" t="s">
        <v>49</v>
      </c>
      <c r="R877" s="496" t="s">
        <v>47</v>
      </c>
      <c r="S877" s="73">
        <v>0</v>
      </c>
      <c r="T877" s="67">
        <v>0</v>
      </c>
      <c r="U877" s="67">
        <v>0</v>
      </c>
      <c r="V877" s="67">
        <v>0</v>
      </c>
      <c r="W877" s="214">
        <v>0</v>
      </c>
      <c r="X877" s="73">
        <v>0</v>
      </c>
      <c r="Y877" s="67">
        <v>0</v>
      </c>
      <c r="Z877" s="214">
        <v>0</v>
      </c>
      <c r="AA877" s="73">
        <v>0</v>
      </c>
      <c r="AB877" s="214">
        <v>0</v>
      </c>
      <c r="AC877" s="214" t="s">
        <v>48</v>
      </c>
    </row>
    <row r="878" spans="1:29" s="141" customFormat="1" ht="30" customHeight="1" x14ac:dyDescent="0.25">
      <c r="A878" s="69" t="s">
        <v>56</v>
      </c>
      <c r="B878" s="69" t="s">
        <v>57</v>
      </c>
      <c r="C878" s="69" t="s">
        <v>1464</v>
      </c>
      <c r="D878" s="67" t="s">
        <v>1483</v>
      </c>
      <c r="E878" s="67" t="s">
        <v>1484</v>
      </c>
      <c r="F878" s="67" t="s">
        <v>1490</v>
      </c>
      <c r="G878" s="67" t="s">
        <v>1484</v>
      </c>
      <c r="H878" s="220" t="s">
        <v>46</v>
      </c>
      <c r="I878" s="34">
        <v>0</v>
      </c>
      <c r="J878" s="518">
        <v>0</v>
      </c>
      <c r="K878" s="518">
        <v>0</v>
      </c>
      <c r="L878" s="518">
        <v>0</v>
      </c>
      <c r="M878" s="518" t="str">
        <v>Other</v>
      </c>
      <c r="N878" s="519" t="str">
        <v>Other</v>
      </c>
      <c r="O878" s="22">
        <v>0</v>
      </c>
      <c r="P878" s="145">
        <v>0</v>
      </c>
      <c r="Q878" s="145" t="s">
        <v>49</v>
      </c>
      <c r="R878" s="496" t="s">
        <v>47</v>
      </c>
      <c r="S878" s="73">
        <v>0</v>
      </c>
      <c r="T878" s="67">
        <v>0</v>
      </c>
      <c r="U878" s="67">
        <v>0</v>
      </c>
      <c r="V878" s="67">
        <v>0</v>
      </c>
      <c r="W878" s="214">
        <v>0</v>
      </c>
      <c r="X878" s="73">
        <v>0</v>
      </c>
      <c r="Y878" s="67">
        <v>0</v>
      </c>
      <c r="Z878" s="214">
        <v>0</v>
      </c>
      <c r="AA878" s="73">
        <v>0</v>
      </c>
      <c r="AB878" s="214">
        <v>0</v>
      </c>
      <c r="AC878" s="214" t="s">
        <v>48</v>
      </c>
    </row>
    <row r="879" spans="1:29" s="141" customFormat="1" ht="30" customHeight="1" x14ac:dyDescent="0.25">
      <c r="A879" s="69" t="s">
        <v>56</v>
      </c>
      <c r="B879" s="69" t="s">
        <v>57</v>
      </c>
      <c r="C879" s="69" t="s">
        <v>1464</v>
      </c>
      <c r="D879" s="67" t="s">
        <v>1483</v>
      </c>
      <c r="E879" s="67" t="s">
        <v>1484</v>
      </c>
      <c r="F879" s="67" t="s">
        <v>1491</v>
      </c>
      <c r="G879" s="67" t="s">
        <v>1484</v>
      </c>
      <c r="H879" s="220" t="s">
        <v>46</v>
      </c>
      <c r="I879" s="34">
        <v>0</v>
      </c>
      <c r="J879" s="518">
        <v>0</v>
      </c>
      <c r="K879" s="518">
        <v>0</v>
      </c>
      <c r="L879" s="518">
        <v>0</v>
      </c>
      <c r="M879" s="518" t="str">
        <v>Other</v>
      </c>
      <c r="N879" s="519" t="str">
        <v>Other</v>
      </c>
      <c r="O879" s="145" t="s">
        <v>48</v>
      </c>
      <c r="P879" s="145" t="s">
        <v>48</v>
      </c>
      <c r="Q879" s="145" t="s">
        <v>49</v>
      </c>
      <c r="R879" s="496" t="s">
        <v>47</v>
      </c>
      <c r="S879" s="73">
        <v>0</v>
      </c>
      <c r="T879" s="67">
        <v>0</v>
      </c>
      <c r="U879" s="67">
        <v>0</v>
      </c>
      <c r="V879" s="67">
        <v>0</v>
      </c>
      <c r="W879" s="214">
        <v>0</v>
      </c>
      <c r="X879" s="73">
        <v>0</v>
      </c>
      <c r="Y879" s="67">
        <v>0</v>
      </c>
      <c r="Z879" s="214">
        <v>0</v>
      </c>
      <c r="AA879" s="73">
        <v>0</v>
      </c>
      <c r="AB879" s="214">
        <v>0</v>
      </c>
      <c r="AC879" s="214" t="s">
        <v>48</v>
      </c>
    </row>
    <row r="880" spans="1:29" s="141" customFormat="1" ht="30" customHeight="1" x14ac:dyDescent="0.25">
      <c r="A880" s="69" t="s">
        <v>56</v>
      </c>
      <c r="B880" s="69" t="s">
        <v>57</v>
      </c>
      <c r="C880" s="69" t="s">
        <v>1464</v>
      </c>
      <c r="D880" s="67" t="s">
        <v>1483</v>
      </c>
      <c r="E880" s="67" t="s">
        <v>1484</v>
      </c>
      <c r="F880" s="67" t="s">
        <v>1492</v>
      </c>
      <c r="G880" s="67" t="s">
        <v>1484</v>
      </c>
      <c r="H880" s="220" t="s">
        <v>46</v>
      </c>
      <c r="I880" s="34">
        <v>0</v>
      </c>
      <c r="J880" s="518">
        <v>0</v>
      </c>
      <c r="K880" s="518">
        <v>0</v>
      </c>
      <c r="L880" s="518">
        <v>0</v>
      </c>
      <c r="M880" s="518" t="str">
        <v>Other</v>
      </c>
      <c r="N880" s="519" t="str">
        <v>Other</v>
      </c>
      <c r="O880" s="22">
        <v>0</v>
      </c>
      <c r="P880" s="145">
        <v>0</v>
      </c>
      <c r="Q880" s="145" t="s">
        <v>49</v>
      </c>
      <c r="R880" s="496" t="s">
        <v>47</v>
      </c>
      <c r="S880" s="73">
        <v>0</v>
      </c>
      <c r="T880" s="67">
        <v>0</v>
      </c>
      <c r="U880" s="67">
        <v>0</v>
      </c>
      <c r="V880" s="67">
        <v>0</v>
      </c>
      <c r="W880" s="214">
        <v>0</v>
      </c>
      <c r="X880" s="73">
        <v>0</v>
      </c>
      <c r="Y880" s="67">
        <v>0</v>
      </c>
      <c r="Z880" s="214">
        <v>0</v>
      </c>
      <c r="AA880" s="73">
        <v>0</v>
      </c>
      <c r="AB880" s="214">
        <v>0</v>
      </c>
      <c r="AC880" s="214" t="s">
        <v>48</v>
      </c>
    </row>
    <row r="881" spans="1:29" s="141" customFormat="1" ht="30" customHeight="1" x14ac:dyDescent="0.25">
      <c r="A881" s="69" t="s">
        <v>56</v>
      </c>
      <c r="B881" s="69" t="s">
        <v>57</v>
      </c>
      <c r="C881" s="69" t="s">
        <v>1464</v>
      </c>
      <c r="D881" s="67" t="s">
        <v>1493</v>
      </c>
      <c r="E881" s="67" t="s">
        <v>1466</v>
      </c>
      <c r="F881" s="67" t="s">
        <v>1494</v>
      </c>
      <c r="G881" s="67" t="s">
        <v>1466</v>
      </c>
      <c r="H881" s="220" t="s">
        <v>46</v>
      </c>
      <c r="I881" s="34">
        <v>0</v>
      </c>
      <c r="J881" s="518">
        <v>0</v>
      </c>
      <c r="K881" s="518">
        <v>0</v>
      </c>
      <c r="L881" s="518">
        <v>0</v>
      </c>
      <c r="M881" s="518" t="str">
        <v>Other</v>
      </c>
      <c r="N881" s="519" t="str">
        <v>Other</v>
      </c>
      <c r="O881" s="22">
        <v>0</v>
      </c>
      <c r="P881" s="145">
        <v>0</v>
      </c>
      <c r="Q881" s="145" t="s">
        <v>49</v>
      </c>
      <c r="R881" s="496" t="s">
        <v>47</v>
      </c>
      <c r="S881" s="73">
        <v>0</v>
      </c>
      <c r="T881" s="67">
        <v>0</v>
      </c>
      <c r="U881" s="67">
        <v>0</v>
      </c>
      <c r="V881" s="67">
        <v>0</v>
      </c>
      <c r="W881" s="214">
        <v>0</v>
      </c>
      <c r="X881" s="73">
        <v>0</v>
      </c>
      <c r="Y881" s="67">
        <v>0</v>
      </c>
      <c r="Z881" s="214">
        <v>0</v>
      </c>
      <c r="AA881" s="73">
        <v>0</v>
      </c>
      <c r="AB881" s="214">
        <v>0</v>
      </c>
      <c r="AC881" s="214" t="s">
        <v>48</v>
      </c>
    </row>
    <row r="882" spans="1:29" s="141" customFormat="1" ht="30" customHeight="1" x14ac:dyDescent="0.25">
      <c r="A882" s="69" t="s">
        <v>56</v>
      </c>
      <c r="B882" s="69" t="s">
        <v>57</v>
      </c>
      <c r="C882" s="69" t="s">
        <v>1464</v>
      </c>
      <c r="D882" s="67" t="s">
        <v>1493</v>
      </c>
      <c r="E882" s="67" t="s">
        <v>1466</v>
      </c>
      <c r="F882" s="67" t="s">
        <v>1495</v>
      </c>
      <c r="G882" s="67" t="s">
        <v>1466</v>
      </c>
      <c r="H882" s="220" t="s">
        <v>46</v>
      </c>
      <c r="I882" s="34">
        <v>0</v>
      </c>
      <c r="J882" s="518">
        <v>0</v>
      </c>
      <c r="K882" s="518">
        <v>0</v>
      </c>
      <c r="L882" s="518">
        <v>0</v>
      </c>
      <c r="M882" s="518" t="str">
        <v>Other</v>
      </c>
      <c r="N882" s="519" t="str">
        <v>Other</v>
      </c>
      <c r="O882" s="22">
        <v>0</v>
      </c>
      <c r="P882" s="145">
        <v>0</v>
      </c>
      <c r="Q882" s="145" t="s">
        <v>49</v>
      </c>
      <c r="R882" s="496" t="s">
        <v>47</v>
      </c>
      <c r="S882" s="73">
        <v>0</v>
      </c>
      <c r="T882" s="67">
        <v>0</v>
      </c>
      <c r="U882" s="67">
        <v>0</v>
      </c>
      <c r="V882" s="67">
        <v>0</v>
      </c>
      <c r="W882" s="214">
        <v>0</v>
      </c>
      <c r="X882" s="73">
        <v>0</v>
      </c>
      <c r="Y882" s="67">
        <v>0</v>
      </c>
      <c r="Z882" s="214">
        <v>0</v>
      </c>
      <c r="AA882" s="73">
        <v>0</v>
      </c>
      <c r="AB882" s="214">
        <v>0</v>
      </c>
      <c r="AC882" s="214" t="s">
        <v>48</v>
      </c>
    </row>
    <row r="883" spans="1:29" s="141" customFormat="1" ht="30" customHeight="1" x14ac:dyDescent="0.25">
      <c r="A883" s="69" t="s">
        <v>56</v>
      </c>
      <c r="B883" s="69" t="s">
        <v>57</v>
      </c>
      <c r="C883" s="69" t="s">
        <v>1464</v>
      </c>
      <c r="D883" s="67" t="s">
        <v>1493</v>
      </c>
      <c r="E883" s="67" t="s">
        <v>1466</v>
      </c>
      <c r="F883" s="67" t="s">
        <v>1496</v>
      </c>
      <c r="G883" s="67" t="s">
        <v>1466</v>
      </c>
      <c r="H883" s="220" t="s">
        <v>46</v>
      </c>
      <c r="I883" s="34">
        <v>0</v>
      </c>
      <c r="J883" s="518">
        <v>0</v>
      </c>
      <c r="K883" s="518">
        <v>0</v>
      </c>
      <c r="L883" s="518">
        <v>0</v>
      </c>
      <c r="M883" s="518" t="str">
        <v>Other</v>
      </c>
      <c r="N883" s="519" t="str">
        <v>Other</v>
      </c>
      <c r="O883" s="22">
        <v>0</v>
      </c>
      <c r="P883" s="145">
        <v>0</v>
      </c>
      <c r="Q883" s="145" t="s">
        <v>49</v>
      </c>
      <c r="R883" s="496" t="s">
        <v>47</v>
      </c>
      <c r="S883" s="73">
        <v>0</v>
      </c>
      <c r="T883" s="67">
        <v>0</v>
      </c>
      <c r="U883" s="67">
        <v>0</v>
      </c>
      <c r="V883" s="67">
        <v>0</v>
      </c>
      <c r="W883" s="214">
        <v>0</v>
      </c>
      <c r="X883" s="73">
        <v>0</v>
      </c>
      <c r="Y883" s="67">
        <v>0</v>
      </c>
      <c r="Z883" s="214">
        <v>0</v>
      </c>
      <c r="AA883" s="73">
        <v>0</v>
      </c>
      <c r="AB883" s="214">
        <v>0</v>
      </c>
      <c r="AC883" s="214" t="s">
        <v>48</v>
      </c>
    </row>
    <row r="884" spans="1:29" s="141" customFormat="1" ht="30" customHeight="1" x14ac:dyDescent="0.25">
      <c r="A884" s="69" t="s">
        <v>56</v>
      </c>
      <c r="B884" s="69" t="s">
        <v>57</v>
      </c>
      <c r="C884" s="69" t="s">
        <v>1464</v>
      </c>
      <c r="D884" s="67" t="s">
        <v>1497</v>
      </c>
      <c r="E884" s="67" t="s">
        <v>1498</v>
      </c>
      <c r="F884" s="67" t="s">
        <v>1499</v>
      </c>
      <c r="G884" s="67" t="s">
        <v>1500</v>
      </c>
      <c r="H884" s="220" t="s">
        <v>46</v>
      </c>
      <c r="I884" s="34">
        <v>0</v>
      </c>
      <c r="J884" s="518">
        <v>0</v>
      </c>
      <c r="K884" s="518">
        <v>0</v>
      </c>
      <c r="L884" s="518">
        <v>0</v>
      </c>
      <c r="M884" s="518" t="str">
        <v>Other</v>
      </c>
      <c r="N884" s="519" t="str">
        <v>Other</v>
      </c>
      <c r="O884" s="22">
        <v>0</v>
      </c>
      <c r="P884" s="145">
        <v>0</v>
      </c>
      <c r="Q884" s="145" t="s">
        <v>49</v>
      </c>
      <c r="R884" s="496" t="s">
        <v>47</v>
      </c>
      <c r="S884" s="73">
        <v>0</v>
      </c>
      <c r="T884" s="67">
        <v>0</v>
      </c>
      <c r="U884" s="67">
        <v>0</v>
      </c>
      <c r="V884" s="67">
        <v>0</v>
      </c>
      <c r="W884" s="214">
        <v>0</v>
      </c>
      <c r="X884" s="73">
        <v>0</v>
      </c>
      <c r="Y884" s="67">
        <v>0</v>
      </c>
      <c r="Z884" s="214">
        <v>0</v>
      </c>
      <c r="AA884" s="73">
        <v>0</v>
      </c>
      <c r="AB884" s="214">
        <v>0</v>
      </c>
      <c r="AC884" s="214" t="s">
        <v>48</v>
      </c>
    </row>
    <row r="885" spans="1:29" s="141" customFormat="1" ht="30" customHeight="1" x14ac:dyDescent="0.25">
      <c r="A885" s="69" t="s">
        <v>56</v>
      </c>
      <c r="B885" s="69" t="s">
        <v>57</v>
      </c>
      <c r="C885" s="69" t="s">
        <v>1464</v>
      </c>
      <c r="D885" s="67" t="s">
        <v>1497</v>
      </c>
      <c r="E885" s="67" t="s">
        <v>1498</v>
      </c>
      <c r="F885" s="67" t="s">
        <v>1501</v>
      </c>
      <c r="G885" s="67" t="s">
        <v>1500</v>
      </c>
      <c r="H885" s="220" t="s">
        <v>46</v>
      </c>
      <c r="I885" s="34">
        <v>0</v>
      </c>
      <c r="J885" s="518">
        <v>0</v>
      </c>
      <c r="K885" s="518">
        <v>0</v>
      </c>
      <c r="L885" s="518">
        <v>0</v>
      </c>
      <c r="M885" s="518" t="str">
        <v>Other</v>
      </c>
      <c r="N885" s="519" t="str">
        <v>Other</v>
      </c>
      <c r="O885" s="22">
        <v>0</v>
      </c>
      <c r="P885" s="145">
        <v>0</v>
      </c>
      <c r="Q885" s="145" t="s">
        <v>49</v>
      </c>
      <c r="R885" s="496" t="s">
        <v>47</v>
      </c>
      <c r="S885" s="73">
        <v>0</v>
      </c>
      <c r="T885" s="67">
        <v>0</v>
      </c>
      <c r="U885" s="67">
        <v>0</v>
      </c>
      <c r="V885" s="67">
        <v>0</v>
      </c>
      <c r="W885" s="214">
        <v>0</v>
      </c>
      <c r="X885" s="73">
        <v>0</v>
      </c>
      <c r="Y885" s="67">
        <v>0</v>
      </c>
      <c r="Z885" s="214">
        <v>0</v>
      </c>
      <c r="AA885" s="73">
        <v>0</v>
      </c>
      <c r="AB885" s="214">
        <v>0</v>
      </c>
      <c r="AC885" s="214" t="s">
        <v>48</v>
      </c>
    </row>
    <row r="886" spans="1:29" s="141" customFormat="1" ht="30" customHeight="1" x14ac:dyDescent="0.25">
      <c r="A886" s="69" t="s">
        <v>56</v>
      </c>
      <c r="B886" s="69" t="s">
        <v>57</v>
      </c>
      <c r="C886" s="69" t="s">
        <v>1464</v>
      </c>
      <c r="D886" s="67" t="s">
        <v>1497</v>
      </c>
      <c r="E886" s="67" t="s">
        <v>1498</v>
      </c>
      <c r="F886" s="67" t="s">
        <v>1502</v>
      </c>
      <c r="G886" s="67" t="s">
        <v>1500</v>
      </c>
      <c r="H886" s="220" t="s">
        <v>46</v>
      </c>
      <c r="I886" s="34">
        <v>0</v>
      </c>
      <c r="J886" s="518">
        <v>0</v>
      </c>
      <c r="K886" s="518">
        <v>0</v>
      </c>
      <c r="L886" s="518">
        <v>0</v>
      </c>
      <c r="M886" s="518" t="str">
        <v>Other</v>
      </c>
      <c r="N886" s="519" t="str">
        <v>Other</v>
      </c>
      <c r="O886" s="22">
        <v>0</v>
      </c>
      <c r="P886" s="145">
        <v>0</v>
      </c>
      <c r="Q886" s="145" t="s">
        <v>49</v>
      </c>
      <c r="R886" s="496" t="s">
        <v>47</v>
      </c>
      <c r="S886" s="73">
        <v>0</v>
      </c>
      <c r="T886" s="67">
        <v>0</v>
      </c>
      <c r="U886" s="67">
        <v>0</v>
      </c>
      <c r="V886" s="67">
        <v>0</v>
      </c>
      <c r="W886" s="214">
        <v>0</v>
      </c>
      <c r="X886" s="73">
        <v>0</v>
      </c>
      <c r="Y886" s="67">
        <v>0</v>
      </c>
      <c r="Z886" s="214">
        <v>0</v>
      </c>
      <c r="AA886" s="73">
        <v>0</v>
      </c>
      <c r="AB886" s="214">
        <v>0</v>
      </c>
      <c r="AC886" s="214" t="s">
        <v>48</v>
      </c>
    </row>
    <row r="887" spans="1:29" s="141" customFormat="1" ht="30" customHeight="1" x14ac:dyDescent="0.25">
      <c r="A887" s="69" t="s">
        <v>56</v>
      </c>
      <c r="B887" s="69" t="s">
        <v>57</v>
      </c>
      <c r="C887" s="69" t="s">
        <v>1464</v>
      </c>
      <c r="D887" s="67" t="s">
        <v>1497</v>
      </c>
      <c r="E887" s="67" t="s">
        <v>1498</v>
      </c>
      <c r="F887" s="67" t="s">
        <v>1503</v>
      </c>
      <c r="G887" s="67" t="s">
        <v>1500</v>
      </c>
      <c r="H887" s="220" t="s">
        <v>46</v>
      </c>
      <c r="I887" s="34">
        <v>0</v>
      </c>
      <c r="J887" s="518">
        <v>0</v>
      </c>
      <c r="K887" s="518">
        <v>0</v>
      </c>
      <c r="L887" s="518">
        <v>0</v>
      </c>
      <c r="M887" s="518" t="str">
        <v>Other</v>
      </c>
      <c r="N887" s="519" t="str">
        <v>Other</v>
      </c>
      <c r="O887" s="22">
        <v>0</v>
      </c>
      <c r="P887" s="145">
        <v>0</v>
      </c>
      <c r="Q887" s="145" t="s">
        <v>49</v>
      </c>
      <c r="R887" s="496" t="s">
        <v>47</v>
      </c>
      <c r="S887" s="73">
        <v>0</v>
      </c>
      <c r="T887" s="67">
        <v>0</v>
      </c>
      <c r="U887" s="67">
        <v>0</v>
      </c>
      <c r="V887" s="67">
        <v>0</v>
      </c>
      <c r="W887" s="214">
        <v>0</v>
      </c>
      <c r="X887" s="73">
        <v>0</v>
      </c>
      <c r="Y887" s="67">
        <v>0</v>
      </c>
      <c r="Z887" s="214">
        <v>0</v>
      </c>
      <c r="AA887" s="73">
        <v>0</v>
      </c>
      <c r="AB887" s="214">
        <v>0</v>
      </c>
      <c r="AC887" s="214" t="s">
        <v>48</v>
      </c>
    </row>
    <row r="888" spans="1:29" s="141" customFormat="1" ht="30" customHeight="1" x14ac:dyDescent="0.25">
      <c r="A888" s="69" t="s">
        <v>56</v>
      </c>
      <c r="B888" s="69" t="s">
        <v>57</v>
      </c>
      <c r="C888" s="69" t="s">
        <v>1464</v>
      </c>
      <c r="D888" s="67" t="s">
        <v>1497</v>
      </c>
      <c r="E888" s="67" t="s">
        <v>1498</v>
      </c>
      <c r="F888" s="67" t="s">
        <v>1504</v>
      </c>
      <c r="G888" s="67" t="s">
        <v>1500</v>
      </c>
      <c r="H888" s="220" t="s">
        <v>46</v>
      </c>
      <c r="I888" s="34">
        <v>0</v>
      </c>
      <c r="J888" s="518">
        <v>0</v>
      </c>
      <c r="K888" s="518">
        <v>0</v>
      </c>
      <c r="L888" s="518">
        <v>0</v>
      </c>
      <c r="M888" s="518" t="str">
        <v>Other</v>
      </c>
      <c r="N888" s="519" t="str">
        <v>Other</v>
      </c>
      <c r="O888" s="22">
        <v>0</v>
      </c>
      <c r="P888" s="145">
        <v>0</v>
      </c>
      <c r="Q888" s="145" t="s">
        <v>49</v>
      </c>
      <c r="R888" s="496" t="s">
        <v>47</v>
      </c>
      <c r="S888" s="73">
        <v>0</v>
      </c>
      <c r="T888" s="67">
        <v>0</v>
      </c>
      <c r="U888" s="67">
        <v>0</v>
      </c>
      <c r="V888" s="67">
        <v>0</v>
      </c>
      <c r="W888" s="214">
        <v>0</v>
      </c>
      <c r="X888" s="73">
        <v>0</v>
      </c>
      <c r="Y888" s="67">
        <v>0</v>
      </c>
      <c r="Z888" s="214">
        <v>0</v>
      </c>
      <c r="AA888" s="73">
        <v>0</v>
      </c>
      <c r="AB888" s="214">
        <v>0</v>
      </c>
      <c r="AC888" s="214" t="s">
        <v>48</v>
      </c>
    </row>
    <row r="889" spans="1:29" s="141" customFormat="1" ht="30" customHeight="1" x14ac:dyDescent="0.25">
      <c r="A889" s="69" t="s">
        <v>56</v>
      </c>
      <c r="B889" s="69" t="s">
        <v>57</v>
      </c>
      <c r="C889" s="69" t="s">
        <v>1464</v>
      </c>
      <c r="D889" s="67" t="s">
        <v>1497</v>
      </c>
      <c r="E889" s="67" t="s">
        <v>1498</v>
      </c>
      <c r="F889" s="67" t="s">
        <v>1505</v>
      </c>
      <c r="G889" s="67" t="s">
        <v>1500</v>
      </c>
      <c r="H889" s="220" t="s">
        <v>46</v>
      </c>
      <c r="I889" s="34">
        <v>0</v>
      </c>
      <c r="J889" s="518">
        <v>0</v>
      </c>
      <c r="K889" s="518">
        <v>0</v>
      </c>
      <c r="L889" s="518">
        <v>0</v>
      </c>
      <c r="M889" s="518" t="str">
        <v>Other</v>
      </c>
      <c r="N889" s="519" t="str">
        <v>Other</v>
      </c>
      <c r="O889" s="22">
        <v>0</v>
      </c>
      <c r="P889" s="145">
        <v>0</v>
      </c>
      <c r="Q889" s="145" t="s">
        <v>49</v>
      </c>
      <c r="R889" s="496" t="s">
        <v>47</v>
      </c>
      <c r="S889" s="73">
        <v>0</v>
      </c>
      <c r="T889" s="67">
        <v>0</v>
      </c>
      <c r="U889" s="67">
        <v>0</v>
      </c>
      <c r="V889" s="67">
        <v>0</v>
      </c>
      <c r="W889" s="214">
        <v>0</v>
      </c>
      <c r="X889" s="73">
        <v>0</v>
      </c>
      <c r="Y889" s="67">
        <v>0</v>
      </c>
      <c r="Z889" s="214">
        <v>0</v>
      </c>
      <c r="AA889" s="73">
        <v>0</v>
      </c>
      <c r="AB889" s="214">
        <v>0</v>
      </c>
      <c r="AC889" s="214" t="s">
        <v>48</v>
      </c>
    </row>
    <row r="890" spans="1:29" s="141" customFormat="1" ht="30" customHeight="1" x14ac:dyDescent="0.25">
      <c r="A890" s="69" t="s">
        <v>56</v>
      </c>
      <c r="B890" s="69" t="s">
        <v>57</v>
      </c>
      <c r="C890" s="69" t="s">
        <v>1464</v>
      </c>
      <c r="D890" s="67" t="s">
        <v>1497</v>
      </c>
      <c r="E890" s="67" t="s">
        <v>1498</v>
      </c>
      <c r="F890" s="67" t="s">
        <v>1506</v>
      </c>
      <c r="G890" s="67" t="s">
        <v>1498</v>
      </c>
      <c r="H890" s="220" t="s">
        <v>46</v>
      </c>
      <c r="I890" s="34">
        <v>0</v>
      </c>
      <c r="J890" s="518">
        <v>0</v>
      </c>
      <c r="K890" s="518">
        <v>0</v>
      </c>
      <c r="L890" s="518">
        <v>0</v>
      </c>
      <c r="M890" s="518" t="str">
        <v>Other</v>
      </c>
      <c r="N890" s="519" t="str">
        <v>Other</v>
      </c>
      <c r="O890" s="22">
        <v>0</v>
      </c>
      <c r="P890" s="145">
        <v>0</v>
      </c>
      <c r="Q890" s="145" t="s">
        <v>49</v>
      </c>
      <c r="R890" s="496" t="s">
        <v>47</v>
      </c>
      <c r="S890" s="73">
        <v>0</v>
      </c>
      <c r="T890" s="67">
        <v>0</v>
      </c>
      <c r="U890" s="67">
        <v>0</v>
      </c>
      <c r="V890" s="67">
        <v>0</v>
      </c>
      <c r="W890" s="214">
        <v>0</v>
      </c>
      <c r="X890" s="73">
        <v>0</v>
      </c>
      <c r="Y890" s="67">
        <v>0</v>
      </c>
      <c r="Z890" s="214">
        <v>0</v>
      </c>
      <c r="AA890" s="73">
        <v>0</v>
      </c>
      <c r="AB890" s="214">
        <v>0</v>
      </c>
      <c r="AC890" s="214" t="s">
        <v>48</v>
      </c>
    </row>
    <row r="891" spans="1:29" s="141" customFormat="1" ht="30" customHeight="1" x14ac:dyDescent="0.25">
      <c r="A891" s="69" t="s">
        <v>56</v>
      </c>
      <c r="B891" s="69" t="s">
        <v>57</v>
      </c>
      <c r="C891" s="69" t="s">
        <v>1464</v>
      </c>
      <c r="D891" s="67" t="s">
        <v>1507</v>
      </c>
      <c r="E891" s="67" t="s">
        <v>1508</v>
      </c>
      <c r="F891" s="67" t="s">
        <v>1509</v>
      </c>
      <c r="G891" s="67" t="s">
        <v>1508</v>
      </c>
      <c r="H891" s="220" t="s">
        <v>46</v>
      </c>
      <c r="I891" s="34">
        <v>0</v>
      </c>
      <c r="J891" s="518">
        <v>0</v>
      </c>
      <c r="K891" s="518">
        <v>0</v>
      </c>
      <c r="L891" s="518">
        <v>0</v>
      </c>
      <c r="M891" s="518" t="str">
        <v>Other</v>
      </c>
      <c r="N891" s="519" t="str">
        <v>Other</v>
      </c>
      <c r="O891" s="22">
        <v>0</v>
      </c>
      <c r="P891" s="145">
        <v>0</v>
      </c>
      <c r="Q891" s="145" t="s">
        <v>49</v>
      </c>
      <c r="R891" s="496" t="s">
        <v>47</v>
      </c>
      <c r="S891" s="73">
        <v>0</v>
      </c>
      <c r="T891" s="67">
        <v>0</v>
      </c>
      <c r="U891" s="67">
        <v>0</v>
      </c>
      <c r="V891" s="67">
        <v>0</v>
      </c>
      <c r="W891" s="214">
        <v>0</v>
      </c>
      <c r="X891" s="73">
        <v>0</v>
      </c>
      <c r="Y891" s="67">
        <v>0</v>
      </c>
      <c r="Z891" s="214">
        <v>0</v>
      </c>
      <c r="AA891" s="73">
        <v>0</v>
      </c>
      <c r="AB891" s="214">
        <v>0</v>
      </c>
      <c r="AC891" s="214" t="s">
        <v>48</v>
      </c>
    </row>
    <row r="892" spans="1:29" s="141" customFormat="1" ht="30" customHeight="1" x14ac:dyDescent="0.25">
      <c r="A892" s="69" t="s">
        <v>56</v>
      </c>
      <c r="B892" s="69" t="s">
        <v>57</v>
      </c>
      <c r="C892" s="69" t="s">
        <v>1464</v>
      </c>
      <c r="D892" s="67" t="s">
        <v>1507</v>
      </c>
      <c r="E892" s="67" t="s">
        <v>1508</v>
      </c>
      <c r="F892" s="67" t="s">
        <v>1510</v>
      </c>
      <c r="G892" s="67" t="s">
        <v>1508</v>
      </c>
      <c r="H892" s="220" t="s">
        <v>46</v>
      </c>
      <c r="I892" s="34">
        <v>0</v>
      </c>
      <c r="J892" s="518">
        <v>0</v>
      </c>
      <c r="K892" s="518">
        <v>0</v>
      </c>
      <c r="L892" s="518">
        <v>0</v>
      </c>
      <c r="M892" s="518" t="str">
        <v>Other</v>
      </c>
      <c r="N892" s="519" t="str">
        <v>Other</v>
      </c>
      <c r="O892" s="22">
        <v>0</v>
      </c>
      <c r="P892" s="145">
        <v>0</v>
      </c>
      <c r="Q892" s="145" t="s">
        <v>49</v>
      </c>
      <c r="R892" s="496" t="s">
        <v>47</v>
      </c>
      <c r="S892" s="73">
        <v>0</v>
      </c>
      <c r="T892" s="67">
        <v>0</v>
      </c>
      <c r="U892" s="67">
        <v>0</v>
      </c>
      <c r="V892" s="67">
        <v>0</v>
      </c>
      <c r="W892" s="214">
        <v>0</v>
      </c>
      <c r="X892" s="73">
        <v>0</v>
      </c>
      <c r="Y892" s="67">
        <v>0</v>
      </c>
      <c r="Z892" s="214">
        <v>0</v>
      </c>
      <c r="AA892" s="73">
        <v>0</v>
      </c>
      <c r="AB892" s="214">
        <v>0</v>
      </c>
      <c r="AC892" s="214" t="s">
        <v>48</v>
      </c>
    </row>
    <row r="893" spans="1:29" s="141" customFormat="1" ht="30" customHeight="1" x14ac:dyDescent="0.25">
      <c r="A893" s="69" t="s">
        <v>56</v>
      </c>
      <c r="B893" s="69" t="s">
        <v>57</v>
      </c>
      <c r="C893" s="69" t="s">
        <v>1464</v>
      </c>
      <c r="D893" s="67" t="s">
        <v>1507</v>
      </c>
      <c r="E893" s="67" t="s">
        <v>1508</v>
      </c>
      <c r="F893" s="67" t="s">
        <v>1511</v>
      </c>
      <c r="G893" s="67" t="s">
        <v>1508</v>
      </c>
      <c r="H893" s="220" t="s">
        <v>46</v>
      </c>
      <c r="I893" s="34">
        <v>0</v>
      </c>
      <c r="J893" s="518">
        <v>0</v>
      </c>
      <c r="K893" s="518">
        <v>0</v>
      </c>
      <c r="L893" s="518">
        <v>0</v>
      </c>
      <c r="M893" s="518" t="str">
        <v>Other</v>
      </c>
      <c r="N893" s="519" t="str">
        <v>Other</v>
      </c>
      <c r="O893" s="22">
        <v>0</v>
      </c>
      <c r="P893" s="145">
        <v>0</v>
      </c>
      <c r="Q893" s="145" t="s">
        <v>49</v>
      </c>
      <c r="R893" s="496" t="s">
        <v>47</v>
      </c>
      <c r="S893" s="73">
        <v>0</v>
      </c>
      <c r="T893" s="67">
        <v>0</v>
      </c>
      <c r="U893" s="67">
        <v>0</v>
      </c>
      <c r="V893" s="67">
        <v>0</v>
      </c>
      <c r="W893" s="214">
        <v>0</v>
      </c>
      <c r="X893" s="73">
        <v>0</v>
      </c>
      <c r="Y893" s="67">
        <v>0</v>
      </c>
      <c r="Z893" s="214">
        <v>0</v>
      </c>
      <c r="AA893" s="73">
        <v>0</v>
      </c>
      <c r="AB893" s="214">
        <v>0</v>
      </c>
      <c r="AC893" s="214" t="s">
        <v>48</v>
      </c>
    </row>
    <row r="894" spans="1:29" s="141" customFormat="1" ht="30" customHeight="1" x14ac:dyDescent="0.25">
      <c r="A894" s="69" t="s">
        <v>56</v>
      </c>
      <c r="B894" s="69" t="s">
        <v>57</v>
      </c>
      <c r="C894" s="69" t="s">
        <v>1464</v>
      </c>
      <c r="D894" s="67" t="s">
        <v>1507</v>
      </c>
      <c r="E894" s="67" t="s">
        <v>1508</v>
      </c>
      <c r="F894" s="67" t="s">
        <v>1512</v>
      </c>
      <c r="G894" s="67" t="s">
        <v>1508</v>
      </c>
      <c r="H894" s="220" t="s">
        <v>46</v>
      </c>
      <c r="I894" s="34">
        <v>0</v>
      </c>
      <c r="J894" s="518">
        <v>0</v>
      </c>
      <c r="K894" s="518">
        <v>0</v>
      </c>
      <c r="L894" s="518">
        <v>0</v>
      </c>
      <c r="M894" s="518" t="str">
        <v>Other</v>
      </c>
      <c r="N894" s="519" t="str">
        <v>Other</v>
      </c>
      <c r="O894" s="22">
        <v>0</v>
      </c>
      <c r="P894" s="145">
        <v>0</v>
      </c>
      <c r="Q894" s="145" t="s">
        <v>49</v>
      </c>
      <c r="R894" s="496" t="s">
        <v>47</v>
      </c>
      <c r="S894" s="73">
        <v>0</v>
      </c>
      <c r="T894" s="67">
        <v>0</v>
      </c>
      <c r="U894" s="67">
        <v>0</v>
      </c>
      <c r="V894" s="67">
        <v>0</v>
      </c>
      <c r="W894" s="214">
        <v>0</v>
      </c>
      <c r="X894" s="73">
        <v>0</v>
      </c>
      <c r="Y894" s="67">
        <v>0</v>
      </c>
      <c r="Z894" s="214">
        <v>0</v>
      </c>
      <c r="AA894" s="73">
        <v>0</v>
      </c>
      <c r="AB894" s="214">
        <v>0</v>
      </c>
      <c r="AC894" s="214" t="s">
        <v>48</v>
      </c>
    </row>
    <row r="895" spans="1:29" s="141" customFormat="1" ht="30" customHeight="1" x14ac:dyDescent="0.25">
      <c r="A895" s="69" t="s">
        <v>56</v>
      </c>
      <c r="B895" s="69" t="s">
        <v>57</v>
      </c>
      <c r="C895" s="69" t="s">
        <v>1464</v>
      </c>
      <c r="D895" s="67" t="s">
        <v>1469</v>
      </c>
      <c r="E895" s="67" t="s">
        <v>1470</v>
      </c>
      <c r="F895" s="67" t="s">
        <v>1513</v>
      </c>
      <c r="G895" s="67" t="s">
        <v>1470</v>
      </c>
      <c r="H895" s="220" t="s">
        <v>46</v>
      </c>
      <c r="I895" s="34">
        <v>0</v>
      </c>
      <c r="J895" s="518">
        <v>0</v>
      </c>
      <c r="K895" s="518">
        <v>0</v>
      </c>
      <c r="L895" s="518">
        <v>0</v>
      </c>
      <c r="M895" s="518" t="str">
        <v>Other</v>
      </c>
      <c r="N895" s="519" t="str">
        <v>Other</v>
      </c>
      <c r="O895" s="22">
        <v>0</v>
      </c>
      <c r="P895" s="145">
        <v>0</v>
      </c>
      <c r="Q895" s="145" t="s">
        <v>49</v>
      </c>
      <c r="R895" s="496" t="s">
        <v>47</v>
      </c>
      <c r="S895" s="73">
        <v>0</v>
      </c>
      <c r="T895" s="67">
        <v>0</v>
      </c>
      <c r="U895" s="67">
        <v>0</v>
      </c>
      <c r="V895" s="67">
        <v>0</v>
      </c>
      <c r="W895" s="214">
        <v>0</v>
      </c>
      <c r="X895" s="73">
        <v>0</v>
      </c>
      <c r="Y895" s="67">
        <v>0</v>
      </c>
      <c r="Z895" s="214">
        <v>0</v>
      </c>
      <c r="AA895" s="73">
        <v>0</v>
      </c>
      <c r="AB895" s="214">
        <v>0</v>
      </c>
      <c r="AC895" s="214" t="s">
        <v>48</v>
      </c>
    </row>
    <row r="896" spans="1:29" s="141" customFormat="1" ht="30" customHeight="1" x14ac:dyDescent="0.25">
      <c r="A896" s="69" t="s">
        <v>56</v>
      </c>
      <c r="B896" s="69" t="s">
        <v>57</v>
      </c>
      <c r="C896" s="69" t="s">
        <v>1464</v>
      </c>
      <c r="D896" s="67" t="s">
        <v>1469</v>
      </c>
      <c r="E896" s="67" t="s">
        <v>1470</v>
      </c>
      <c r="F896" s="67" t="s">
        <v>1514</v>
      </c>
      <c r="G896" s="67" t="s">
        <v>1470</v>
      </c>
      <c r="H896" s="220" t="s">
        <v>46</v>
      </c>
      <c r="I896" s="34">
        <v>0</v>
      </c>
      <c r="J896" s="518">
        <v>0</v>
      </c>
      <c r="K896" s="518">
        <v>0</v>
      </c>
      <c r="L896" s="518">
        <v>0</v>
      </c>
      <c r="M896" s="518" t="str">
        <v>Other</v>
      </c>
      <c r="N896" s="519" t="str">
        <v>Other</v>
      </c>
      <c r="O896" s="22">
        <v>0</v>
      </c>
      <c r="P896" s="145">
        <v>0</v>
      </c>
      <c r="Q896" s="145" t="s">
        <v>49</v>
      </c>
      <c r="R896" s="496" t="s">
        <v>47</v>
      </c>
      <c r="S896" s="73">
        <v>0</v>
      </c>
      <c r="T896" s="67">
        <v>0</v>
      </c>
      <c r="U896" s="67">
        <v>0</v>
      </c>
      <c r="V896" s="67">
        <v>0</v>
      </c>
      <c r="W896" s="214">
        <v>0</v>
      </c>
      <c r="X896" s="73">
        <v>0</v>
      </c>
      <c r="Y896" s="67">
        <v>0</v>
      </c>
      <c r="Z896" s="214">
        <v>0</v>
      </c>
      <c r="AA896" s="73">
        <v>0</v>
      </c>
      <c r="AB896" s="214">
        <v>0</v>
      </c>
      <c r="AC896" s="214" t="s">
        <v>48</v>
      </c>
    </row>
    <row r="897" spans="1:29" s="141" customFormat="1" ht="30" customHeight="1" x14ac:dyDescent="0.25">
      <c r="A897" s="69" t="s">
        <v>56</v>
      </c>
      <c r="B897" s="69" t="s">
        <v>57</v>
      </c>
      <c r="C897" s="69" t="s">
        <v>1464</v>
      </c>
      <c r="D897" s="67" t="s">
        <v>1469</v>
      </c>
      <c r="E897" s="67" t="s">
        <v>1470</v>
      </c>
      <c r="F897" s="67" t="s">
        <v>1515</v>
      </c>
      <c r="G897" s="67" t="s">
        <v>1470</v>
      </c>
      <c r="H897" s="220" t="s">
        <v>46</v>
      </c>
      <c r="I897" s="34">
        <v>0</v>
      </c>
      <c r="J897" s="518">
        <v>0</v>
      </c>
      <c r="K897" s="518">
        <v>0</v>
      </c>
      <c r="L897" s="518">
        <v>0</v>
      </c>
      <c r="M897" s="518" t="str">
        <v>Other</v>
      </c>
      <c r="N897" s="519" t="str">
        <v>Other</v>
      </c>
      <c r="O897" s="22">
        <v>0</v>
      </c>
      <c r="P897" s="145">
        <v>0</v>
      </c>
      <c r="Q897" s="145" t="s">
        <v>49</v>
      </c>
      <c r="R897" s="496" t="s">
        <v>47</v>
      </c>
      <c r="S897" s="73">
        <v>0</v>
      </c>
      <c r="T897" s="67">
        <v>0</v>
      </c>
      <c r="U897" s="67">
        <v>0</v>
      </c>
      <c r="V897" s="67">
        <v>0</v>
      </c>
      <c r="W897" s="214">
        <v>0</v>
      </c>
      <c r="X897" s="73">
        <v>0</v>
      </c>
      <c r="Y897" s="67">
        <v>0</v>
      </c>
      <c r="Z897" s="214">
        <v>0</v>
      </c>
      <c r="AA897" s="73">
        <v>0</v>
      </c>
      <c r="AB897" s="214">
        <v>0</v>
      </c>
      <c r="AC897" s="214" t="s">
        <v>48</v>
      </c>
    </row>
    <row r="898" spans="1:29" s="141" customFormat="1" ht="30" customHeight="1" x14ac:dyDescent="0.25">
      <c r="A898" s="69" t="s">
        <v>56</v>
      </c>
      <c r="B898" s="69" t="s">
        <v>57</v>
      </c>
      <c r="C898" s="69" t="s">
        <v>1464</v>
      </c>
      <c r="D898" s="67" t="s">
        <v>1469</v>
      </c>
      <c r="E898" s="67" t="s">
        <v>1470</v>
      </c>
      <c r="F898" s="67" t="s">
        <v>1516</v>
      </c>
      <c r="G898" s="67" t="s">
        <v>1470</v>
      </c>
      <c r="H898" s="220" t="s">
        <v>46</v>
      </c>
      <c r="I898" s="34">
        <v>0</v>
      </c>
      <c r="J898" s="518">
        <v>0</v>
      </c>
      <c r="K898" s="518">
        <v>0</v>
      </c>
      <c r="L898" s="518">
        <v>0</v>
      </c>
      <c r="M898" s="518" t="str">
        <v>Other</v>
      </c>
      <c r="N898" s="519" t="str">
        <v>Other</v>
      </c>
      <c r="O898" s="22">
        <v>0</v>
      </c>
      <c r="P898" s="145">
        <v>0</v>
      </c>
      <c r="Q898" s="145" t="s">
        <v>49</v>
      </c>
      <c r="R898" s="496" t="s">
        <v>47</v>
      </c>
      <c r="S898" s="73">
        <v>0</v>
      </c>
      <c r="T898" s="67">
        <v>0</v>
      </c>
      <c r="U898" s="67">
        <v>0</v>
      </c>
      <c r="V898" s="67">
        <v>0</v>
      </c>
      <c r="W898" s="214">
        <v>0</v>
      </c>
      <c r="X898" s="73">
        <v>0</v>
      </c>
      <c r="Y898" s="67">
        <v>0</v>
      </c>
      <c r="Z898" s="214">
        <v>0</v>
      </c>
      <c r="AA898" s="73">
        <v>0</v>
      </c>
      <c r="AB898" s="214">
        <v>0</v>
      </c>
      <c r="AC898" s="214" t="s">
        <v>48</v>
      </c>
    </row>
    <row r="899" spans="1:29" s="141" customFormat="1" ht="30" customHeight="1" x14ac:dyDescent="0.25">
      <c r="A899" s="69" t="s">
        <v>56</v>
      </c>
      <c r="B899" s="69" t="s">
        <v>57</v>
      </c>
      <c r="C899" s="69" t="s">
        <v>1464</v>
      </c>
      <c r="D899" s="67" t="s">
        <v>1469</v>
      </c>
      <c r="E899" s="67" t="s">
        <v>1470</v>
      </c>
      <c r="F899" s="67" t="s">
        <v>1517</v>
      </c>
      <c r="G899" s="67" t="s">
        <v>1470</v>
      </c>
      <c r="H899" s="220" t="s">
        <v>46</v>
      </c>
      <c r="I899" s="34">
        <v>0</v>
      </c>
      <c r="J899" s="518">
        <v>0</v>
      </c>
      <c r="K899" s="518">
        <v>0</v>
      </c>
      <c r="L899" s="518">
        <v>0</v>
      </c>
      <c r="M899" s="518" t="str">
        <v>Other</v>
      </c>
      <c r="N899" s="519" t="str">
        <v>Other</v>
      </c>
      <c r="O899" s="22">
        <v>0</v>
      </c>
      <c r="P899" s="145">
        <v>0</v>
      </c>
      <c r="Q899" s="145" t="s">
        <v>49</v>
      </c>
      <c r="R899" s="496" t="s">
        <v>47</v>
      </c>
      <c r="S899" s="73">
        <v>0</v>
      </c>
      <c r="T899" s="67">
        <v>0</v>
      </c>
      <c r="U899" s="67">
        <v>0</v>
      </c>
      <c r="V899" s="67">
        <v>0</v>
      </c>
      <c r="W899" s="214">
        <v>0</v>
      </c>
      <c r="X899" s="73">
        <v>0</v>
      </c>
      <c r="Y899" s="67">
        <v>0</v>
      </c>
      <c r="Z899" s="214">
        <v>0</v>
      </c>
      <c r="AA899" s="73">
        <v>0</v>
      </c>
      <c r="AB899" s="214">
        <v>0</v>
      </c>
      <c r="AC899" s="214" t="s">
        <v>48</v>
      </c>
    </row>
    <row r="900" spans="1:29" s="141" customFormat="1" ht="30" customHeight="1" x14ac:dyDescent="0.25">
      <c r="A900" s="69" t="s">
        <v>56</v>
      </c>
      <c r="B900" s="69" t="s">
        <v>57</v>
      </c>
      <c r="C900" s="69" t="s">
        <v>1464</v>
      </c>
      <c r="D900" s="67" t="s">
        <v>1469</v>
      </c>
      <c r="E900" s="67" t="s">
        <v>1470</v>
      </c>
      <c r="F900" s="67" t="s">
        <v>1518</v>
      </c>
      <c r="G900" s="67" t="s">
        <v>1470</v>
      </c>
      <c r="H900" s="220" t="s">
        <v>617</v>
      </c>
      <c r="I900" s="34">
        <v>0</v>
      </c>
      <c r="J900" s="518">
        <v>0</v>
      </c>
      <c r="K900" s="518">
        <v>0</v>
      </c>
      <c r="L900" s="518">
        <v>0</v>
      </c>
      <c r="M900" s="518" t="str">
        <v>Other</v>
      </c>
      <c r="N900" s="519" t="str">
        <v>Other</v>
      </c>
      <c r="O900" s="22">
        <v>0</v>
      </c>
      <c r="P900" s="145">
        <v>0</v>
      </c>
      <c r="Q900" s="145" t="s">
        <v>49</v>
      </c>
      <c r="R900" s="496" t="s">
        <v>47</v>
      </c>
      <c r="S900" s="73">
        <v>0</v>
      </c>
      <c r="T900" s="67">
        <v>0</v>
      </c>
      <c r="U900" s="67">
        <v>0</v>
      </c>
      <c r="V900" s="67">
        <v>0</v>
      </c>
      <c r="W900" s="214">
        <v>0</v>
      </c>
      <c r="X900" s="73">
        <v>0</v>
      </c>
      <c r="Y900" s="67">
        <v>0</v>
      </c>
      <c r="Z900" s="214">
        <v>0</v>
      </c>
      <c r="AA900" s="73">
        <v>0</v>
      </c>
      <c r="AB900" s="214">
        <v>0</v>
      </c>
      <c r="AC900" s="214" t="s">
        <v>48</v>
      </c>
    </row>
    <row r="901" spans="1:29" s="141" customFormat="1" ht="30" customHeight="1" x14ac:dyDescent="0.25">
      <c r="A901" s="69" t="s">
        <v>56</v>
      </c>
      <c r="B901" s="69" t="s">
        <v>57</v>
      </c>
      <c r="C901" s="69" t="s">
        <v>1464</v>
      </c>
      <c r="D901" s="67" t="s">
        <v>1469</v>
      </c>
      <c r="E901" s="67" t="s">
        <v>1470</v>
      </c>
      <c r="F901" s="67" t="s">
        <v>1519</v>
      </c>
      <c r="G901" s="67" t="s">
        <v>1470</v>
      </c>
      <c r="H901" s="220" t="s">
        <v>617</v>
      </c>
      <c r="I901" s="34">
        <v>0</v>
      </c>
      <c r="J901" s="518">
        <v>0</v>
      </c>
      <c r="K901" s="518">
        <v>0</v>
      </c>
      <c r="L901" s="518">
        <v>0</v>
      </c>
      <c r="M901" s="518" t="str">
        <v>Other</v>
      </c>
      <c r="N901" s="519" t="str">
        <v>Other</v>
      </c>
      <c r="O901" s="22">
        <v>0</v>
      </c>
      <c r="P901" s="145">
        <v>0</v>
      </c>
      <c r="Q901" s="145" t="s">
        <v>49</v>
      </c>
      <c r="R901" s="496" t="s">
        <v>47</v>
      </c>
      <c r="S901" s="73">
        <v>0</v>
      </c>
      <c r="T901" s="67">
        <v>0</v>
      </c>
      <c r="U901" s="67">
        <v>0</v>
      </c>
      <c r="V901" s="67">
        <v>0</v>
      </c>
      <c r="W901" s="214">
        <v>0</v>
      </c>
      <c r="X901" s="73">
        <v>0</v>
      </c>
      <c r="Y901" s="67">
        <v>0</v>
      </c>
      <c r="Z901" s="214">
        <v>0</v>
      </c>
      <c r="AA901" s="73">
        <v>0</v>
      </c>
      <c r="AB901" s="214">
        <v>0</v>
      </c>
      <c r="AC901" s="214" t="s">
        <v>48</v>
      </c>
    </row>
    <row r="902" spans="1:29" s="141" customFormat="1" ht="30" customHeight="1" x14ac:dyDescent="0.25">
      <c r="A902" s="69" t="s">
        <v>56</v>
      </c>
      <c r="B902" s="69" t="s">
        <v>57</v>
      </c>
      <c r="C902" s="69" t="s">
        <v>1464</v>
      </c>
      <c r="D902" s="67" t="s">
        <v>1469</v>
      </c>
      <c r="E902" s="67" t="s">
        <v>1470</v>
      </c>
      <c r="F902" s="67" t="s">
        <v>1520</v>
      </c>
      <c r="G902" s="67" t="s">
        <v>1470</v>
      </c>
      <c r="H902" s="220" t="s">
        <v>46</v>
      </c>
      <c r="I902" s="34">
        <v>0</v>
      </c>
      <c r="J902" s="518">
        <v>0</v>
      </c>
      <c r="K902" s="518">
        <v>0</v>
      </c>
      <c r="L902" s="518">
        <v>0</v>
      </c>
      <c r="M902" s="518" t="str">
        <v>Other</v>
      </c>
      <c r="N902" s="519" t="str">
        <v>Other</v>
      </c>
      <c r="O902" s="22">
        <v>0</v>
      </c>
      <c r="P902" s="145">
        <v>0</v>
      </c>
      <c r="Q902" s="145" t="s">
        <v>49</v>
      </c>
      <c r="R902" s="496" t="s">
        <v>47</v>
      </c>
      <c r="S902" s="73">
        <v>0</v>
      </c>
      <c r="T902" s="67">
        <v>0</v>
      </c>
      <c r="U902" s="67">
        <v>0</v>
      </c>
      <c r="V902" s="67">
        <v>0</v>
      </c>
      <c r="W902" s="214">
        <v>0</v>
      </c>
      <c r="X902" s="73">
        <v>0</v>
      </c>
      <c r="Y902" s="67">
        <v>0</v>
      </c>
      <c r="Z902" s="214">
        <v>0</v>
      </c>
      <c r="AA902" s="73">
        <v>0</v>
      </c>
      <c r="AB902" s="214">
        <v>0</v>
      </c>
      <c r="AC902" s="214" t="s">
        <v>48</v>
      </c>
    </row>
    <row r="903" spans="1:29" s="141" customFormat="1" ht="30" customHeight="1" x14ac:dyDescent="0.25">
      <c r="A903" s="69" t="s">
        <v>56</v>
      </c>
      <c r="B903" s="69" t="s">
        <v>57</v>
      </c>
      <c r="C903" s="69" t="s">
        <v>1464</v>
      </c>
      <c r="D903" s="67" t="s">
        <v>1521</v>
      </c>
      <c r="E903" s="67" t="s">
        <v>1522</v>
      </c>
      <c r="F903" s="67" t="s">
        <v>1523</v>
      </c>
      <c r="G903" s="67" t="s">
        <v>1522</v>
      </c>
      <c r="H903" s="220" t="s">
        <v>46</v>
      </c>
      <c r="I903" s="34">
        <v>0</v>
      </c>
      <c r="J903" s="518">
        <v>0</v>
      </c>
      <c r="K903" s="518">
        <v>0</v>
      </c>
      <c r="L903" s="518">
        <v>0</v>
      </c>
      <c r="M903" s="518" t="str">
        <v>Other</v>
      </c>
      <c r="N903" s="519" t="str">
        <v>Other</v>
      </c>
      <c r="O903" s="22">
        <v>0</v>
      </c>
      <c r="P903" s="145">
        <v>0</v>
      </c>
      <c r="Q903" s="145" t="s">
        <v>49</v>
      </c>
      <c r="R903" s="496" t="s">
        <v>47</v>
      </c>
      <c r="S903" s="73">
        <v>0</v>
      </c>
      <c r="T903" s="67">
        <v>0</v>
      </c>
      <c r="U903" s="67">
        <v>0</v>
      </c>
      <c r="V903" s="67">
        <v>0</v>
      </c>
      <c r="W903" s="214">
        <v>0</v>
      </c>
      <c r="X903" s="73">
        <v>0</v>
      </c>
      <c r="Y903" s="67">
        <v>0</v>
      </c>
      <c r="Z903" s="214">
        <v>0</v>
      </c>
      <c r="AA903" s="73">
        <v>0</v>
      </c>
      <c r="AB903" s="214">
        <v>0</v>
      </c>
      <c r="AC903" s="214" t="s">
        <v>48</v>
      </c>
    </row>
    <row r="904" spans="1:29" s="141" customFormat="1" ht="30" customHeight="1" x14ac:dyDescent="0.25">
      <c r="A904" s="69" t="s">
        <v>56</v>
      </c>
      <c r="B904" s="69" t="s">
        <v>57</v>
      </c>
      <c r="C904" s="69" t="s">
        <v>1464</v>
      </c>
      <c r="D904" s="67" t="s">
        <v>1521</v>
      </c>
      <c r="E904" s="67" t="s">
        <v>1522</v>
      </c>
      <c r="F904" s="67" t="s">
        <v>1524</v>
      </c>
      <c r="G904" s="67" t="s">
        <v>1525</v>
      </c>
      <c r="H904" s="220" t="s">
        <v>46</v>
      </c>
      <c r="I904" s="34">
        <v>0</v>
      </c>
      <c r="J904" s="518">
        <v>0</v>
      </c>
      <c r="K904" s="518">
        <v>0</v>
      </c>
      <c r="L904" s="518">
        <v>0</v>
      </c>
      <c r="M904" s="518" t="str">
        <v>Other</v>
      </c>
      <c r="N904" s="519" t="str">
        <v>Other</v>
      </c>
      <c r="O904" s="22">
        <v>0</v>
      </c>
      <c r="P904" s="145">
        <v>0</v>
      </c>
      <c r="Q904" s="145" t="s">
        <v>49</v>
      </c>
      <c r="R904" s="496" t="s">
        <v>47</v>
      </c>
      <c r="S904" s="73">
        <v>0</v>
      </c>
      <c r="T904" s="67">
        <v>0</v>
      </c>
      <c r="U904" s="67">
        <v>0</v>
      </c>
      <c r="V904" s="67">
        <v>0</v>
      </c>
      <c r="W904" s="214">
        <v>0</v>
      </c>
      <c r="X904" s="73">
        <v>0</v>
      </c>
      <c r="Y904" s="67">
        <v>0</v>
      </c>
      <c r="Z904" s="214">
        <v>0</v>
      </c>
      <c r="AA904" s="73">
        <v>0</v>
      </c>
      <c r="AB904" s="214">
        <v>0</v>
      </c>
      <c r="AC904" s="214" t="s">
        <v>48</v>
      </c>
    </row>
    <row r="905" spans="1:29" s="141" customFormat="1" ht="30" customHeight="1" x14ac:dyDescent="0.25">
      <c r="A905" s="69" t="s">
        <v>56</v>
      </c>
      <c r="B905" s="69" t="s">
        <v>57</v>
      </c>
      <c r="C905" s="69" t="s">
        <v>1464</v>
      </c>
      <c r="D905" s="67" t="s">
        <v>1526</v>
      </c>
      <c r="E905" s="67" t="s">
        <v>1527</v>
      </c>
      <c r="F905" s="67" t="s">
        <v>1528</v>
      </c>
      <c r="G905" s="67" t="s">
        <v>1529</v>
      </c>
      <c r="H905" s="220" t="s">
        <v>46</v>
      </c>
      <c r="I905" s="34">
        <v>0</v>
      </c>
      <c r="J905" s="518">
        <v>0</v>
      </c>
      <c r="K905" s="518">
        <v>0</v>
      </c>
      <c r="L905" s="518">
        <v>0</v>
      </c>
      <c r="M905" s="518" t="str">
        <v>Other</v>
      </c>
      <c r="N905" s="519" t="str">
        <v>Other</v>
      </c>
      <c r="O905" s="22">
        <v>0</v>
      </c>
      <c r="P905" s="145">
        <v>0</v>
      </c>
      <c r="Q905" s="145" t="s">
        <v>49</v>
      </c>
      <c r="R905" s="496" t="s">
        <v>47</v>
      </c>
      <c r="S905" s="73">
        <v>0</v>
      </c>
      <c r="T905" s="67">
        <v>0</v>
      </c>
      <c r="U905" s="67">
        <v>0</v>
      </c>
      <c r="V905" s="67">
        <v>0</v>
      </c>
      <c r="W905" s="214">
        <v>0</v>
      </c>
      <c r="X905" s="73">
        <v>0</v>
      </c>
      <c r="Y905" s="67">
        <v>0</v>
      </c>
      <c r="Z905" s="214">
        <v>0</v>
      </c>
      <c r="AA905" s="73">
        <v>0</v>
      </c>
      <c r="AB905" s="214">
        <v>0</v>
      </c>
      <c r="AC905" s="214" t="s">
        <v>48</v>
      </c>
    </row>
    <row r="906" spans="1:29" s="141" customFormat="1" ht="30" customHeight="1" x14ac:dyDescent="0.25">
      <c r="A906" s="69" t="s">
        <v>56</v>
      </c>
      <c r="B906" s="69" t="s">
        <v>57</v>
      </c>
      <c r="C906" s="69" t="s">
        <v>1464</v>
      </c>
      <c r="D906" s="67" t="s">
        <v>1526</v>
      </c>
      <c r="E906" s="67" t="s">
        <v>1527</v>
      </c>
      <c r="F906" s="67" t="s">
        <v>1530</v>
      </c>
      <c r="G906" s="67" t="s">
        <v>1531</v>
      </c>
      <c r="H906" s="220" t="s">
        <v>46</v>
      </c>
      <c r="I906" s="34">
        <v>0</v>
      </c>
      <c r="J906" s="518">
        <v>0</v>
      </c>
      <c r="K906" s="518">
        <v>0</v>
      </c>
      <c r="L906" s="518">
        <v>0</v>
      </c>
      <c r="M906" s="518" t="str">
        <v>Other</v>
      </c>
      <c r="N906" s="519" t="str">
        <v>Other</v>
      </c>
      <c r="O906" s="22">
        <v>0</v>
      </c>
      <c r="P906" s="145">
        <v>0</v>
      </c>
      <c r="Q906" s="145" t="s">
        <v>49</v>
      </c>
      <c r="R906" s="496" t="s">
        <v>47</v>
      </c>
      <c r="S906" s="73">
        <v>0</v>
      </c>
      <c r="T906" s="67">
        <v>0</v>
      </c>
      <c r="U906" s="67">
        <v>0</v>
      </c>
      <c r="V906" s="67">
        <v>0</v>
      </c>
      <c r="W906" s="214">
        <v>0</v>
      </c>
      <c r="X906" s="73">
        <v>0</v>
      </c>
      <c r="Y906" s="67">
        <v>0</v>
      </c>
      <c r="Z906" s="214">
        <v>0</v>
      </c>
      <c r="AA906" s="73">
        <v>0</v>
      </c>
      <c r="AB906" s="214">
        <v>0</v>
      </c>
      <c r="AC906" s="214" t="s">
        <v>48</v>
      </c>
    </row>
    <row r="907" spans="1:29" s="141" customFormat="1" ht="30" customHeight="1" x14ac:dyDescent="0.25">
      <c r="A907" s="69" t="s">
        <v>56</v>
      </c>
      <c r="B907" s="69" t="s">
        <v>57</v>
      </c>
      <c r="C907" s="69" t="s">
        <v>1464</v>
      </c>
      <c r="D907" s="67" t="s">
        <v>1526</v>
      </c>
      <c r="E907" s="67" t="s">
        <v>1527</v>
      </c>
      <c r="F907" s="67" t="s">
        <v>1532</v>
      </c>
      <c r="G907" s="67" t="s">
        <v>1531</v>
      </c>
      <c r="H907" s="220" t="s">
        <v>46</v>
      </c>
      <c r="I907" s="34">
        <v>0</v>
      </c>
      <c r="J907" s="518">
        <v>0</v>
      </c>
      <c r="K907" s="518">
        <v>0</v>
      </c>
      <c r="L907" s="518">
        <v>0</v>
      </c>
      <c r="M907" s="518" t="str">
        <v>Other</v>
      </c>
      <c r="N907" s="519" t="str">
        <v>Other</v>
      </c>
      <c r="O907" s="22">
        <v>0</v>
      </c>
      <c r="P907" s="145">
        <v>0</v>
      </c>
      <c r="Q907" s="145" t="s">
        <v>49</v>
      </c>
      <c r="R907" s="496" t="s">
        <v>47</v>
      </c>
      <c r="S907" s="73">
        <v>0</v>
      </c>
      <c r="T907" s="67">
        <v>0</v>
      </c>
      <c r="U907" s="67">
        <v>0</v>
      </c>
      <c r="V907" s="67">
        <v>0</v>
      </c>
      <c r="W907" s="214">
        <v>0</v>
      </c>
      <c r="X907" s="73">
        <v>0</v>
      </c>
      <c r="Y907" s="67">
        <v>0</v>
      </c>
      <c r="Z907" s="214">
        <v>0</v>
      </c>
      <c r="AA907" s="73">
        <v>0</v>
      </c>
      <c r="AB907" s="214">
        <v>0</v>
      </c>
      <c r="AC907" s="214" t="s">
        <v>48</v>
      </c>
    </row>
    <row r="908" spans="1:29" s="141" customFormat="1" ht="30" customHeight="1" x14ac:dyDescent="0.25">
      <c r="A908" s="69" t="s">
        <v>56</v>
      </c>
      <c r="B908" s="69" t="s">
        <v>57</v>
      </c>
      <c r="C908" s="69" t="s">
        <v>1464</v>
      </c>
      <c r="D908" s="67" t="s">
        <v>1533</v>
      </c>
      <c r="E908" s="67" t="s">
        <v>1534</v>
      </c>
      <c r="F908" s="67" t="s">
        <v>1535</v>
      </c>
      <c r="G908" s="67" t="s">
        <v>1536</v>
      </c>
      <c r="H908" s="220" t="s">
        <v>46</v>
      </c>
      <c r="I908" s="34">
        <v>0</v>
      </c>
      <c r="J908" s="518">
        <v>0</v>
      </c>
      <c r="K908" s="518">
        <v>0</v>
      </c>
      <c r="L908" s="518">
        <v>0</v>
      </c>
      <c r="M908" s="518" t="str">
        <v>Other</v>
      </c>
      <c r="N908" s="519" t="str">
        <v>Other</v>
      </c>
      <c r="O908" s="22">
        <v>0</v>
      </c>
      <c r="P908" s="145">
        <v>0</v>
      </c>
      <c r="Q908" s="145" t="s">
        <v>49</v>
      </c>
      <c r="R908" s="496" t="s">
        <v>47</v>
      </c>
      <c r="S908" s="73">
        <v>0</v>
      </c>
      <c r="T908" s="67">
        <v>0</v>
      </c>
      <c r="U908" s="67">
        <v>0</v>
      </c>
      <c r="V908" s="67">
        <v>0</v>
      </c>
      <c r="W908" s="214">
        <v>0</v>
      </c>
      <c r="X908" s="73">
        <v>0</v>
      </c>
      <c r="Y908" s="67">
        <v>0</v>
      </c>
      <c r="Z908" s="214">
        <v>0</v>
      </c>
      <c r="AA908" s="73">
        <v>0</v>
      </c>
      <c r="AB908" s="214">
        <v>0</v>
      </c>
      <c r="AC908" s="214" t="s">
        <v>48</v>
      </c>
    </row>
    <row r="909" spans="1:29" s="141" customFormat="1" ht="30" customHeight="1" x14ac:dyDescent="0.25">
      <c r="A909" s="69" t="s">
        <v>56</v>
      </c>
      <c r="B909" s="69" t="s">
        <v>57</v>
      </c>
      <c r="C909" s="69" t="s">
        <v>1464</v>
      </c>
      <c r="D909" s="67" t="s">
        <v>1533</v>
      </c>
      <c r="E909" s="67" t="s">
        <v>1534</v>
      </c>
      <c r="F909" s="67" t="s">
        <v>1537</v>
      </c>
      <c r="G909" s="67" t="s">
        <v>1534</v>
      </c>
      <c r="H909" s="220" t="s">
        <v>46</v>
      </c>
      <c r="I909" s="34">
        <v>0</v>
      </c>
      <c r="J909" s="518">
        <v>0</v>
      </c>
      <c r="K909" s="518">
        <v>0</v>
      </c>
      <c r="L909" s="518">
        <v>0</v>
      </c>
      <c r="M909" s="518" t="str">
        <v>Other</v>
      </c>
      <c r="N909" s="519" t="str">
        <v>Other</v>
      </c>
      <c r="O909" s="22">
        <v>0</v>
      </c>
      <c r="P909" s="145">
        <v>0</v>
      </c>
      <c r="Q909" s="145" t="s">
        <v>49</v>
      </c>
      <c r="R909" s="496" t="s">
        <v>47</v>
      </c>
      <c r="S909" s="73">
        <v>0</v>
      </c>
      <c r="T909" s="67">
        <v>0</v>
      </c>
      <c r="U909" s="67">
        <v>0</v>
      </c>
      <c r="V909" s="67">
        <v>0</v>
      </c>
      <c r="W909" s="214">
        <v>0</v>
      </c>
      <c r="X909" s="73">
        <v>0</v>
      </c>
      <c r="Y909" s="67">
        <v>0</v>
      </c>
      <c r="Z909" s="214">
        <v>0</v>
      </c>
      <c r="AA909" s="73">
        <v>0</v>
      </c>
      <c r="AB909" s="214">
        <v>0</v>
      </c>
      <c r="AC909" s="214" t="s">
        <v>48</v>
      </c>
    </row>
    <row r="910" spans="1:29" s="141" customFormat="1" ht="30" customHeight="1" x14ac:dyDescent="0.25">
      <c r="A910" s="69" t="s">
        <v>56</v>
      </c>
      <c r="B910" s="69" t="s">
        <v>57</v>
      </c>
      <c r="C910" s="69" t="s">
        <v>1464</v>
      </c>
      <c r="D910" s="67" t="s">
        <v>1538</v>
      </c>
      <c r="E910" s="67" t="s">
        <v>1539</v>
      </c>
      <c r="F910" s="67" t="s">
        <v>1540</v>
      </c>
      <c r="G910" s="67" t="s">
        <v>1541</v>
      </c>
      <c r="H910" s="220" t="s">
        <v>46</v>
      </c>
      <c r="I910" s="34">
        <v>0</v>
      </c>
      <c r="J910" s="518">
        <v>0</v>
      </c>
      <c r="K910" s="518">
        <v>0</v>
      </c>
      <c r="L910" s="518">
        <v>0</v>
      </c>
      <c r="M910" s="518" t="str">
        <v>Other</v>
      </c>
      <c r="N910" s="519" t="str">
        <v>Other</v>
      </c>
      <c r="O910" s="22">
        <v>0</v>
      </c>
      <c r="P910" s="145">
        <v>0</v>
      </c>
      <c r="Q910" s="145" t="s">
        <v>49</v>
      </c>
      <c r="R910" s="496" t="s">
        <v>47</v>
      </c>
      <c r="S910" s="73">
        <v>0</v>
      </c>
      <c r="T910" s="67">
        <v>0</v>
      </c>
      <c r="U910" s="67">
        <v>0</v>
      </c>
      <c r="V910" s="67">
        <v>0</v>
      </c>
      <c r="W910" s="214">
        <v>0</v>
      </c>
      <c r="X910" s="73">
        <v>0</v>
      </c>
      <c r="Y910" s="67">
        <v>0</v>
      </c>
      <c r="Z910" s="214">
        <v>0</v>
      </c>
      <c r="AA910" s="73">
        <v>0</v>
      </c>
      <c r="AB910" s="214">
        <v>0</v>
      </c>
      <c r="AC910" s="214" t="s">
        <v>48</v>
      </c>
    </row>
    <row r="911" spans="1:29" s="141" customFormat="1" ht="30" customHeight="1" x14ac:dyDescent="0.25">
      <c r="A911" s="69" t="s">
        <v>56</v>
      </c>
      <c r="B911" s="69" t="s">
        <v>57</v>
      </c>
      <c r="C911" s="69" t="s">
        <v>1464</v>
      </c>
      <c r="D911" s="67" t="s">
        <v>1533</v>
      </c>
      <c r="E911" s="67" t="s">
        <v>1534</v>
      </c>
      <c r="F911" s="67" t="s">
        <v>1542</v>
      </c>
      <c r="G911" s="67" t="s">
        <v>1534</v>
      </c>
      <c r="H911" s="220" t="s">
        <v>46</v>
      </c>
      <c r="I911" s="34">
        <v>0</v>
      </c>
      <c r="J911" s="518">
        <v>0</v>
      </c>
      <c r="K911" s="518">
        <v>0</v>
      </c>
      <c r="L911" s="518">
        <v>0</v>
      </c>
      <c r="M911" s="518" t="str">
        <v>Other</v>
      </c>
      <c r="N911" s="519" t="str">
        <v>Other</v>
      </c>
      <c r="O911" s="22">
        <v>0</v>
      </c>
      <c r="P911" s="145">
        <v>0</v>
      </c>
      <c r="Q911" s="145" t="s">
        <v>49</v>
      </c>
      <c r="R911" s="496" t="s">
        <v>47</v>
      </c>
      <c r="S911" s="73">
        <v>0</v>
      </c>
      <c r="T911" s="67">
        <v>0</v>
      </c>
      <c r="U911" s="67">
        <v>0</v>
      </c>
      <c r="V911" s="67">
        <v>0</v>
      </c>
      <c r="W911" s="214">
        <v>0</v>
      </c>
      <c r="X911" s="73">
        <v>0</v>
      </c>
      <c r="Y911" s="67">
        <v>0</v>
      </c>
      <c r="Z911" s="214">
        <v>0</v>
      </c>
      <c r="AA911" s="73">
        <v>0</v>
      </c>
      <c r="AB911" s="214">
        <v>0</v>
      </c>
      <c r="AC911" s="214" t="s">
        <v>48</v>
      </c>
    </row>
    <row r="912" spans="1:29" s="141" customFormat="1" ht="30" customHeight="1" x14ac:dyDescent="0.25">
      <c r="A912" s="69" t="s">
        <v>56</v>
      </c>
      <c r="B912" s="69" t="s">
        <v>57</v>
      </c>
      <c r="C912" s="69" t="s">
        <v>1464</v>
      </c>
      <c r="D912" s="67" t="s">
        <v>1543</v>
      </c>
      <c r="E912" s="67" t="s">
        <v>1544</v>
      </c>
      <c r="F912" s="67" t="s">
        <v>1545</v>
      </c>
      <c r="G912" s="67" t="s">
        <v>1546</v>
      </c>
      <c r="H912" s="220" t="s">
        <v>46</v>
      </c>
      <c r="I912" s="34">
        <v>0</v>
      </c>
      <c r="J912" s="518">
        <v>0</v>
      </c>
      <c r="K912" s="518">
        <v>0</v>
      </c>
      <c r="L912" s="518">
        <v>0</v>
      </c>
      <c r="M912" s="518" t="str">
        <v>Other</v>
      </c>
      <c r="N912" s="519" t="str">
        <v>Other</v>
      </c>
      <c r="O912" s="22">
        <v>0</v>
      </c>
      <c r="P912" s="145">
        <v>0</v>
      </c>
      <c r="Q912" s="145" t="s">
        <v>49</v>
      </c>
      <c r="R912" s="496" t="s">
        <v>47</v>
      </c>
      <c r="S912" s="73">
        <v>0</v>
      </c>
      <c r="T912" s="67">
        <v>0</v>
      </c>
      <c r="U912" s="67">
        <v>0</v>
      </c>
      <c r="V912" s="67">
        <v>0</v>
      </c>
      <c r="W912" s="214">
        <v>0</v>
      </c>
      <c r="X912" s="73">
        <v>0</v>
      </c>
      <c r="Y912" s="67">
        <v>0</v>
      </c>
      <c r="Z912" s="214">
        <v>0</v>
      </c>
      <c r="AA912" s="73">
        <v>0</v>
      </c>
      <c r="AB912" s="214">
        <v>0</v>
      </c>
      <c r="AC912" s="214" t="s">
        <v>48</v>
      </c>
    </row>
    <row r="913" spans="1:29" s="141" customFormat="1" ht="30" customHeight="1" x14ac:dyDescent="0.25">
      <c r="A913" s="69" t="s">
        <v>56</v>
      </c>
      <c r="B913" s="69" t="s">
        <v>57</v>
      </c>
      <c r="C913" s="69" t="s">
        <v>1464</v>
      </c>
      <c r="D913" s="67" t="s">
        <v>1547</v>
      </c>
      <c r="E913" s="67" t="s">
        <v>1548</v>
      </c>
      <c r="F913" s="67" t="s">
        <v>1549</v>
      </c>
      <c r="G913" s="67" t="s">
        <v>1550</v>
      </c>
      <c r="H913" s="220" t="s">
        <v>46</v>
      </c>
      <c r="I913" s="34">
        <v>0</v>
      </c>
      <c r="J913" s="518">
        <v>0</v>
      </c>
      <c r="K913" s="518">
        <v>0</v>
      </c>
      <c r="L913" s="518">
        <v>0</v>
      </c>
      <c r="M913" s="518" t="str">
        <v>Other</v>
      </c>
      <c r="N913" s="519" t="str">
        <v>Other</v>
      </c>
      <c r="O913" s="22">
        <v>0</v>
      </c>
      <c r="P913" s="145">
        <v>0</v>
      </c>
      <c r="Q913" s="145" t="s">
        <v>49</v>
      </c>
      <c r="R913" s="496" t="s">
        <v>47</v>
      </c>
      <c r="S913" s="73">
        <v>0</v>
      </c>
      <c r="T913" s="67">
        <v>0</v>
      </c>
      <c r="U913" s="67">
        <v>0</v>
      </c>
      <c r="V913" s="67">
        <v>0</v>
      </c>
      <c r="W913" s="214">
        <v>0</v>
      </c>
      <c r="X913" s="73">
        <v>0</v>
      </c>
      <c r="Y913" s="67">
        <v>0</v>
      </c>
      <c r="Z913" s="214">
        <v>0</v>
      </c>
      <c r="AA913" s="73">
        <v>0</v>
      </c>
      <c r="AB913" s="214">
        <v>0</v>
      </c>
      <c r="AC913" s="214" t="s">
        <v>48</v>
      </c>
    </row>
    <row r="914" spans="1:29" s="141" customFormat="1" ht="30" customHeight="1" x14ac:dyDescent="0.25">
      <c r="A914" s="69" t="s">
        <v>56</v>
      </c>
      <c r="B914" s="69" t="s">
        <v>57</v>
      </c>
      <c r="C914" s="69" t="s">
        <v>1464</v>
      </c>
      <c r="D914" s="67" t="s">
        <v>1533</v>
      </c>
      <c r="E914" s="67" t="s">
        <v>1534</v>
      </c>
      <c r="F914" s="67" t="s">
        <v>1551</v>
      </c>
      <c r="G914" s="67" t="s">
        <v>1534</v>
      </c>
      <c r="H914" s="220" t="s">
        <v>46</v>
      </c>
      <c r="I914" s="34">
        <v>0</v>
      </c>
      <c r="J914" s="518">
        <v>0</v>
      </c>
      <c r="K914" s="518">
        <v>0</v>
      </c>
      <c r="L914" s="518">
        <v>0</v>
      </c>
      <c r="M914" s="518" t="str">
        <v>Other</v>
      </c>
      <c r="N914" s="519" t="str">
        <v>Other</v>
      </c>
      <c r="O914" s="22">
        <v>0</v>
      </c>
      <c r="P914" s="145">
        <v>0</v>
      </c>
      <c r="Q914" s="145" t="s">
        <v>49</v>
      </c>
      <c r="R914" s="496" t="s">
        <v>47</v>
      </c>
      <c r="S914" s="73">
        <v>0</v>
      </c>
      <c r="T914" s="67">
        <v>0</v>
      </c>
      <c r="U914" s="67">
        <v>0</v>
      </c>
      <c r="V914" s="67">
        <v>0</v>
      </c>
      <c r="W914" s="214">
        <v>0</v>
      </c>
      <c r="X914" s="73">
        <v>0</v>
      </c>
      <c r="Y914" s="67">
        <v>0</v>
      </c>
      <c r="Z914" s="214">
        <v>0</v>
      </c>
      <c r="AA914" s="73">
        <v>0</v>
      </c>
      <c r="AB914" s="214">
        <v>0</v>
      </c>
      <c r="AC914" s="214" t="s">
        <v>48</v>
      </c>
    </row>
    <row r="915" spans="1:29" s="141" customFormat="1" ht="30" customHeight="1" x14ac:dyDescent="0.25">
      <c r="A915" s="69" t="s">
        <v>56</v>
      </c>
      <c r="B915" s="69" t="s">
        <v>57</v>
      </c>
      <c r="C915" s="69" t="s">
        <v>1464</v>
      </c>
      <c r="D915" s="67" t="s">
        <v>1552</v>
      </c>
      <c r="E915" s="67" t="s">
        <v>1470</v>
      </c>
      <c r="F915" s="67" t="s">
        <v>1553</v>
      </c>
      <c r="G915" s="67" t="s">
        <v>1554</v>
      </c>
      <c r="H915" s="220" t="s">
        <v>46</v>
      </c>
      <c r="I915" s="34">
        <v>0</v>
      </c>
      <c r="J915" s="518">
        <v>0</v>
      </c>
      <c r="K915" s="518">
        <v>0</v>
      </c>
      <c r="L915" s="518">
        <v>0</v>
      </c>
      <c r="M915" s="518" t="str">
        <v>Other</v>
      </c>
      <c r="N915" s="519" t="str">
        <v>Other</v>
      </c>
      <c r="O915" s="22">
        <v>0</v>
      </c>
      <c r="P915" s="145">
        <v>0</v>
      </c>
      <c r="Q915" s="145" t="s">
        <v>49</v>
      </c>
      <c r="R915" s="496" t="s">
        <v>47</v>
      </c>
      <c r="S915" s="73">
        <v>0</v>
      </c>
      <c r="T915" s="67">
        <v>0</v>
      </c>
      <c r="U915" s="67">
        <v>0</v>
      </c>
      <c r="V915" s="67">
        <v>0</v>
      </c>
      <c r="W915" s="214">
        <v>0</v>
      </c>
      <c r="X915" s="73">
        <v>0</v>
      </c>
      <c r="Y915" s="67">
        <v>0</v>
      </c>
      <c r="Z915" s="214">
        <v>0</v>
      </c>
      <c r="AA915" s="73">
        <v>0</v>
      </c>
      <c r="AB915" s="214">
        <v>0</v>
      </c>
      <c r="AC915" s="214" t="s">
        <v>48</v>
      </c>
    </row>
    <row r="916" spans="1:29" s="141" customFormat="1" ht="30" customHeight="1" x14ac:dyDescent="0.25">
      <c r="A916" s="69" t="s">
        <v>56</v>
      </c>
      <c r="B916" s="69" t="s">
        <v>57</v>
      </c>
      <c r="C916" s="69" t="s">
        <v>1464</v>
      </c>
      <c r="D916" s="67" t="s">
        <v>1555</v>
      </c>
      <c r="E916" s="67" t="s">
        <v>1556</v>
      </c>
      <c r="F916" s="67" t="s">
        <v>1557</v>
      </c>
      <c r="G916" s="67" t="s">
        <v>1558</v>
      </c>
      <c r="H916" s="220" t="s">
        <v>46</v>
      </c>
      <c r="I916" s="34">
        <v>0</v>
      </c>
      <c r="J916" s="518">
        <v>0</v>
      </c>
      <c r="K916" s="518">
        <v>0</v>
      </c>
      <c r="L916" s="518">
        <v>0</v>
      </c>
      <c r="M916" s="518" t="str">
        <v>Other</v>
      </c>
      <c r="N916" s="519" t="str">
        <v>Other</v>
      </c>
      <c r="O916" s="22">
        <v>0</v>
      </c>
      <c r="P916" s="145">
        <v>0</v>
      </c>
      <c r="Q916" s="145" t="s">
        <v>49</v>
      </c>
      <c r="R916" s="496" t="s">
        <v>47</v>
      </c>
      <c r="S916" s="73">
        <v>0</v>
      </c>
      <c r="T916" s="67">
        <v>0</v>
      </c>
      <c r="U916" s="67">
        <v>0</v>
      </c>
      <c r="V916" s="67">
        <v>0</v>
      </c>
      <c r="W916" s="214">
        <v>0</v>
      </c>
      <c r="X916" s="73">
        <v>0</v>
      </c>
      <c r="Y916" s="67">
        <v>0</v>
      </c>
      <c r="Z916" s="214">
        <v>0</v>
      </c>
      <c r="AA916" s="73">
        <v>0</v>
      </c>
      <c r="AB916" s="214">
        <v>0</v>
      </c>
      <c r="AC916" s="214" t="s">
        <v>48</v>
      </c>
    </row>
    <row r="917" spans="1:29" s="141" customFormat="1" ht="30" customHeight="1" x14ac:dyDescent="0.25">
      <c r="A917" s="69" t="s">
        <v>56</v>
      </c>
      <c r="B917" s="69" t="s">
        <v>57</v>
      </c>
      <c r="C917" s="69" t="s">
        <v>1464</v>
      </c>
      <c r="D917" s="67" t="s">
        <v>1497</v>
      </c>
      <c r="E917" s="67" t="s">
        <v>1498</v>
      </c>
      <c r="F917" s="67" t="s">
        <v>1559</v>
      </c>
      <c r="G917" s="67" t="s">
        <v>1500</v>
      </c>
      <c r="H917" s="220" t="s">
        <v>46</v>
      </c>
      <c r="I917" s="34">
        <v>0</v>
      </c>
      <c r="J917" s="518">
        <v>0</v>
      </c>
      <c r="K917" s="518">
        <v>0</v>
      </c>
      <c r="L917" s="518">
        <v>0</v>
      </c>
      <c r="M917" s="518" t="str">
        <v>Other</v>
      </c>
      <c r="N917" s="519" t="str">
        <v>Other</v>
      </c>
      <c r="O917" s="22">
        <v>0</v>
      </c>
      <c r="P917" s="145">
        <v>0</v>
      </c>
      <c r="Q917" s="145" t="s">
        <v>49</v>
      </c>
      <c r="R917" s="496" t="s">
        <v>47</v>
      </c>
      <c r="S917" s="73">
        <v>0</v>
      </c>
      <c r="T917" s="67">
        <v>0</v>
      </c>
      <c r="U917" s="67">
        <v>0</v>
      </c>
      <c r="V917" s="67">
        <v>0</v>
      </c>
      <c r="W917" s="214">
        <v>0</v>
      </c>
      <c r="X917" s="73">
        <v>0</v>
      </c>
      <c r="Y917" s="67">
        <v>0</v>
      </c>
      <c r="Z917" s="214">
        <v>0</v>
      </c>
      <c r="AA917" s="73">
        <v>0</v>
      </c>
      <c r="AB917" s="214">
        <v>0</v>
      </c>
      <c r="AC917" s="214" t="s">
        <v>48</v>
      </c>
    </row>
    <row r="918" spans="1:29" s="141" customFormat="1" ht="30" customHeight="1" x14ac:dyDescent="0.25">
      <c r="A918" s="69" t="s">
        <v>56</v>
      </c>
      <c r="B918" s="69" t="s">
        <v>57</v>
      </c>
      <c r="C918" s="69" t="s">
        <v>1464</v>
      </c>
      <c r="D918" s="67" t="s">
        <v>1497</v>
      </c>
      <c r="E918" s="67" t="s">
        <v>1498</v>
      </c>
      <c r="F918" s="67" t="s">
        <v>1560</v>
      </c>
      <c r="G918" s="67" t="s">
        <v>1498</v>
      </c>
      <c r="H918" s="220" t="s">
        <v>46</v>
      </c>
      <c r="I918" s="34">
        <v>0</v>
      </c>
      <c r="J918" s="518">
        <v>0</v>
      </c>
      <c r="K918" s="518">
        <v>0</v>
      </c>
      <c r="L918" s="518">
        <v>0</v>
      </c>
      <c r="M918" s="518" t="str">
        <v>Other</v>
      </c>
      <c r="N918" s="519" t="str">
        <v>Other</v>
      </c>
      <c r="O918" s="22">
        <v>0</v>
      </c>
      <c r="P918" s="145">
        <v>0</v>
      </c>
      <c r="Q918" s="145" t="s">
        <v>49</v>
      </c>
      <c r="R918" s="496" t="s">
        <v>47</v>
      </c>
      <c r="S918" s="73">
        <v>0</v>
      </c>
      <c r="T918" s="67">
        <v>0</v>
      </c>
      <c r="U918" s="67">
        <v>0</v>
      </c>
      <c r="V918" s="67">
        <v>0</v>
      </c>
      <c r="W918" s="214">
        <v>0</v>
      </c>
      <c r="X918" s="73">
        <v>0</v>
      </c>
      <c r="Y918" s="67">
        <v>0</v>
      </c>
      <c r="Z918" s="214">
        <v>0</v>
      </c>
      <c r="AA918" s="73">
        <v>0</v>
      </c>
      <c r="AB918" s="214">
        <v>0</v>
      </c>
      <c r="AC918" s="214" t="s">
        <v>48</v>
      </c>
    </row>
    <row r="919" spans="1:29" s="141" customFormat="1" ht="30" customHeight="1" x14ac:dyDescent="0.25">
      <c r="A919" s="69" t="s">
        <v>56</v>
      </c>
      <c r="B919" s="69" t="s">
        <v>57</v>
      </c>
      <c r="C919" s="69" t="s">
        <v>1464</v>
      </c>
      <c r="D919" s="67" t="s">
        <v>1561</v>
      </c>
      <c r="E919" s="67" t="s">
        <v>1562</v>
      </c>
      <c r="F919" s="67" t="s">
        <v>1563</v>
      </c>
      <c r="G919" s="67" t="s">
        <v>1498</v>
      </c>
      <c r="H919" s="220" t="s">
        <v>46</v>
      </c>
      <c r="I919" s="34">
        <v>0</v>
      </c>
      <c r="J919" s="518">
        <v>0</v>
      </c>
      <c r="K919" s="518">
        <v>0</v>
      </c>
      <c r="L919" s="518">
        <v>0</v>
      </c>
      <c r="M919" s="518" t="str">
        <v>Other</v>
      </c>
      <c r="N919" s="519" t="str">
        <v>Other</v>
      </c>
      <c r="O919" s="22">
        <v>0</v>
      </c>
      <c r="P919" s="145">
        <v>0</v>
      </c>
      <c r="Q919" s="145" t="s">
        <v>49</v>
      </c>
      <c r="R919" s="496" t="s">
        <v>47</v>
      </c>
      <c r="S919" s="73">
        <v>0</v>
      </c>
      <c r="T919" s="67">
        <v>0</v>
      </c>
      <c r="U919" s="67">
        <v>0</v>
      </c>
      <c r="V919" s="67">
        <v>0</v>
      </c>
      <c r="W919" s="214">
        <v>0</v>
      </c>
      <c r="X919" s="73">
        <v>0</v>
      </c>
      <c r="Y919" s="67">
        <v>0</v>
      </c>
      <c r="Z919" s="214">
        <v>0</v>
      </c>
      <c r="AA919" s="73">
        <v>0</v>
      </c>
      <c r="AB919" s="214">
        <v>0</v>
      </c>
      <c r="AC919" s="214" t="s">
        <v>48</v>
      </c>
    </row>
    <row r="920" spans="1:29" s="141" customFormat="1" ht="30" customHeight="1" x14ac:dyDescent="0.25">
      <c r="A920" s="69" t="s">
        <v>56</v>
      </c>
      <c r="B920" s="69" t="s">
        <v>57</v>
      </c>
      <c r="C920" s="69" t="s">
        <v>1464</v>
      </c>
      <c r="D920" s="67" t="s">
        <v>1564</v>
      </c>
      <c r="E920" s="67" t="s">
        <v>1508</v>
      </c>
      <c r="F920" s="67" t="s">
        <v>1565</v>
      </c>
      <c r="G920" s="67" t="s">
        <v>1566</v>
      </c>
      <c r="H920" s="220" t="s">
        <v>46</v>
      </c>
      <c r="I920" s="34">
        <v>0</v>
      </c>
      <c r="J920" s="518">
        <v>0</v>
      </c>
      <c r="K920" s="518">
        <v>0</v>
      </c>
      <c r="L920" s="518">
        <v>0</v>
      </c>
      <c r="M920" s="518" t="str">
        <v>Other</v>
      </c>
      <c r="N920" s="519" t="str">
        <v>Other</v>
      </c>
      <c r="O920" s="22">
        <v>0</v>
      </c>
      <c r="P920" s="145">
        <v>0</v>
      </c>
      <c r="Q920" s="145" t="s">
        <v>49</v>
      </c>
      <c r="R920" s="496" t="s">
        <v>47</v>
      </c>
      <c r="S920" s="73">
        <v>0</v>
      </c>
      <c r="T920" s="67">
        <v>0</v>
      </c>
      <c r="U920" s="67">
        <v>0</v>
      </c>
      <c r="V920" s="67">
        <v>0</v>
      </c>
      <c r="W920" s="214">
        <v>0</v>
      </c>
      <c r="X920" s="73">
        <v>0</v>
      </c>
      <c r="Y920" s="67">
        <v>0</v>
      </c>
      <c r="Z920" s="214">
        <v>0</v>
      </c>
      <c r="AA920" s="73">
        <v>0</v>
      </c>
      <c r="AB920" s="214">
        <v>0</v>
      </c>
      <c r="AC920" s="214" t="s">
        <v>48</v>
      </c>
    </row>
    <row r="921" spans="1:29" s="141" customFormat="1" ht="30" customHeight="1" x14ac:dyDescent="0.25">
      <c r="A921" s="69" t="s">
        <v>56</v>
      </c>
      <c r="B921" s="69" t="s">
        <v>57</v>
      </c>
      <c r="C921" s="69" t="s">
        <v>1464</v>
      </c>
      <c r="D921" s="67" t="s">
        <v>1564</v>
      </c>
      <c r="E921" s="67" t="s">
        <v>1508</v>
      </c>
      <c r="F921" s="67" t="s">
        <v>1567</v>
      </c>
      <c r="G921" s="67" t="s">
        <v>1568</v>
      </c>
      <c r="H921" s="220" t="s">
        <v>46</v>
      </c>
      <c r="I921" s="34">
        <v>0</v>
      </c>
      <c r="J921" s="518">
        <v>0</v>
      </c>
      <c r="K921" s="518">
        <v>0</v>
      </c>
      <c r="L921" s="518">
        <v>0</v>
      </c>
      <c r="M921" s="518" t="str">
        <v>Other</v>
      </c>
      <c r="N921" s="519" t="str">
        <v>Other</v>
      </c>
      <c r="O921" s="22">
        <v>0</v>
      </c>
      <c r="P921" s="145">
        <v>0</v>
      </c>
      <c r="Q921" s="145" t="s">
        <v>49</v>
      </c>
      <c r="R921" s="496" t="s">
        <v>47</v>
      </c>
      <c r="S921" s="73">
        <v>0</v>
      </c>
      <c r="T921" s="67">
        <v>0</v>
      </c>
      <c r="U921" s="67">
        <v>0</v>
      </c>
      <c r="V921" s="67">
        <v>0</v>
      </c>
      <c r="W921" s="214">
        <v>0</v>
      </c>
      <c r="X921" s="73">
        <v>0</v>
      </c>
      <c r="Y921" s="67">
        <v>0</v>
      </c>
      <c r="Z921" s="214">
        <v>0</v>
      </c>
      <c r="AA921" s="73">
        <v>0</v>
      </c>
      <c r="AB921" s="214">
        <v>0</v>
      </c>
      <c r="AC921" s="214" t="s">
        <v>48</v>
      </c>
    </row>
    <row r="922" spans="1:29" s="141" customFormat="1" ht="30" customHeight="1" x14ac:dyDescent="0.25">
      <c r="A922" s="69" t="s">
        <v>56</v>
      </c>
      <c r="B922" s="69" t="s">
        <v>57</v>
      </c>
      <c r="C922" s="69" t="s">
        <v>1464</v>
      </c>
      <c r="D922" s="67" t="s">
        <v>1569</v>
      </c>
      <c r="E922" s="67" t="s">
        <v>1484</v>
      </c>
      <c r="F922" s="67" t="s">
        <v>1570</v>
      </c>
      <c r="G922" s="67" t="s">
        <v>1571</v>
      </c>
      <c r="H922" s="220" t="s">
        <v>46</v>
      </c>
      <c r="I922" s="34">
        <v>0</v>
      </c>
      <c r="J922" s="518">
        <v>0</v>
      </c>
      <c r="K922" s="518">
        <v>0</v>
      </c>
      <c r="L922" s="518">
        <v>0</v>
      </c>
      <c r="M922" s="518" t="str">
        <v>Other</v>
      </c>
      <c r="N922" s="519" t="str">
        <v>Other</v>
      </c>
      <c r="O922" s="22">
        <v>0</v>
      </c>
      <c r="P922" s="145">
        <v>0</v>
      </c>
      <c r="Q922" s="145" t="s">
        <v>49</v>
      </c>
      <c r="R922" s="496" t="s">
        <v>47</v>
      </c>
      <c r="S922" s="73">
        <v>0</v>
      </c>
      <c r="T922" s="67">
        <v>0</v>
      </c>
      <c r="U922" s="67">
        <v>0</v>
      </c>
      <c r="V922" s="67">
        <v>0</v>
      </c>
      <c r="W922" s="214">
        <v>0</v>
      </c>
      <c r="X922" s="73">
        <v>0</v>
      </c>
      <c r="Y922" s="67">
        <v>0</v>
      </c>
      <c r="Z922" s="214">
        <v>0</v>
      </c>
      <c r="AA922" s="73">
        <v>0</v>
      </c>
      <c r="AB922" s="214">
        <v>0</v>
      </c>
      <c r="AC922" s="214" t="s">
        <v>48</v>
      </c>
    </row>
    <row r="923" spans="1:29" s="141" customFormat="1" ht="30" customHeight="1" x14ac:dyDescent="0.25">
      <c r="A923" s="69" t="s">
        <v>56</v>
      </c>
      <c r="B923" s="69" t="s">
        <v>57</v>
      </c>
      <c r="C923" s="69" t="s">
        <v>1464</v>
      </c>
      <c r="D923" s="67" t="s">
        <v>1572</v>
      </c>
      <c r="E923" s="67" t="s">
        <v>106</v>
      </c>
      <c r="F923" s="67" t="s">
        <v>1573</v>
      </c>
      <c r="G923" s="67" t="s">
        <v>1562</v>
      </c>
      <c r="H923" s="220" t="s">
        <v>46</v>
      </c>
      <c r="I923" s="34">
        <v>0</v>
      </c>
      <c r="J923" s="518">
        <v>0</v>
      </c>
      <c r="K923" s="518">
        <v>0</v>
      </c>
      <c r="L923" s="518">
        <v>0</v>
      </c>
      <c r="M923" s="518" t="str">
        <v>Other</v>
      </c>
      <c r="N923" s="519" t="str">
        <v>Other</v>
      </c>
      <c r="O923" s="22">
        <v>0</v>
      </c>
      <c r="P923" s="145">
        <v>0</v>
      </c>
      <c r="Q923" s="145" t="s">
        <v>49</v>
      </c>
      <c r="R923" s="496" t="s">
        <v>47</v>
      </c>
      <c r="S923" s="73">
        <v>0</v>
      </c>
      <c r="T923" s="67">
        <v>0</v>
      </c>
      <c r="U923" s="67">
        <v>0</v>
      </c>
      <c r="V923" s="67">
        <v>0</v>
      </c>
      <c r="W923" s="214">
        <v>0</v>
      </c>
      <c r="X923" s="73">
        <v>0</v>
      </c>
      <c r="Y923" s="67">
        <v>0</v>
      </c>
      <c r="Z923" s="214">
        <v>0</v>
      </c>
      <c r="AA923" s="73">
        <v>0</v>
      </c>
      <c r="AB923" s="214">
        <v>0</v>
      </c>
      <c r="AC923" s="214" t="s">
        <v>48</v>
      </c>
    </row>
    <row r="924" spans="1:29" s="141" customFormat="1" ht="30" customHeight="1" x14ac:dyDescent="0.25">
      <c r="A924" s="69" t="s">
        <v>56</v>
      </c>
      <c r="B924" s="69" t="s">
        <v>57</v>
      </c>
      <c r="C924" s="69" t="s">
        <v>1464</v>
      </c>
      <c r="D924" s="67" t="s">
        <v>1564</v>
      </c>
      <c r="E924" s="67" t="s">
        <v>1508</v>
      </c>
      <c r="F924" s="67" t="s">
        <v>1574</v>
      </c>
      <c r="G924" s="67" t="s">
        <v>1508</v>
      </c>
      <c r="H924" s="220" t="s">
        <v>46</v>
      </c>
      <c r="I924" s="34">
        <v>0</v>
      </c>
      <c r="J924" s="518">
        <v>0</v>
      </c>
      <c r="K924" s="518">
        <v>0</v>
      </c>
      <c r="L924" s="518">
        <v>0</v>
      </c>
      <c r="M924" s="518" t="str">
        <v>Other</v>
      </c>
      <c r="N924" s="519" t="str">
        <v>Other</v>
      </c>
      <c r="O924" s="22">
        <v>0</v>
      </c>
      <c r="P924" s="145">
        <v>0</v>
      </c>
      <c r="Q924" s="145" t="s">
        <v>49</v>
      </c>
      <c r="R924" s="496" t="s">
        <v>47</v>
      </c>
      <c r="S924" s="73">
        <v>0</v>
      </c>
      <c r="T924" s="67">
        <v>0</v>
      </c>
      <c r="U924" s="67">
        <v>0</v>
      </c>
      <c r="V924" s="67">
        <v>0</v>
      </c>
      <c r="W924" s="214">
        <v>0</v>
      </c>
      <c r="X924" s="73">
        <v>0</v>
      </c>
      <c r="Y924" s="67">
        <v>0</v>
      </c>
      <c r="Z924" s="214">
        <v>0</v>
      </c>
      <c r="AA924" s="73">
        <v>0</v>
      </c>
      <c r="AB924" s="214">
        <v>0</v>
      </c>
      <c r="AC924" s="214" t="s">
        <v>48</v>
      </c>
    </row>
    <row r="925" spans="1:29" s="141" customFormat="1" ht="30" customHeight="1" x14ac:dyDescent="0.25">
      <c r="A925" s="69" t="s">
        <v>56</v>
      </c>
      <c r="B925" s="69" t="s">
        <v>57</v>
      </c>
      <c r="C925" s="69" t="s">
        <v>1464</v>
      </c>
      <c r="D925" s="67" t="s">
        <v>1555</v>
      </c>
      <c r="E925" s="67" t="s">
        <v>1556</v>
      </c>
      <c r="F925" s="67" t="s">
        <v>1575</v>
      </c>
      <c r="G925" s="67" t="s">
        <v>1558</v>
      </c>
      <c r="H925" s="220" t="s">
        <v>46</v>
      </c>
      <c r="I925" s="34">
        <v>0</v>
      </c>
      <c r="J925" s="518">
        <v>0</v>
      </c>
      <c r="K925" s="518">
        <v>0</v>
      </c>
      <c r="L925" s="518">
        <v>0</v>
      </c>
      <c r="M925" s="518" t="str">
        <v>Other</v>
      </c>
      <c r="N925" s="519" t="str">
        <v>Other</v>
      </c>
      <c r="O925" s="22">
        <v>0</v>
      </c>
      <c r="P925" s="145">
        <v>0</v>
      </c>
      <c r="Q925" s="145" t="s">
        <v>49</v>
      </c>
      <c r="R925" s="496" t="s">
        <v>47</v>
      </c>
      <c r="S925" s="73">
        <v>0</v>
      </c>
      <c r="T925" s="67">
        <v>0</v>
      </c>
      <c r="U925" s="67">
        <v>0</v>
      </c>
      <c r="V925" s="67">
        <v>0</v>
      </c>
      <c r="W925" s="214">
        <v>0</v>
      </c>
      <c r="X925" s="73">
        <v>0</v>
      </c>
      <c r="Y925" s="67">
        <v>0</v>
      </c>
      <c r="Z925" s="214">
        <v>0</v>
      </c>
      <c r="AA925" s="73">
        <v>0</v>
      </c>
      <c r="AB925" s="214">
        <v>0</v>
      </c>
      <c r="AC925" s="214" t="s">
        <v>48</v>
      </c>
    </row>
    <row r="926" spans="1:29" s="141" customFormat="1" ht="30" customHeight="1" x14ac:dyDescent="0.25">
      <c r="A926" s="69" t="s">
        <v>56</v>
      </c>
      <c r="B926" s="69" t="s">
        <v>57</v>
      </c>
      <c r="C926" s="69" t="s">
        <v>1464</v>
      </c>
      <c r="D926" s="67" t="s">
        <v>1547</v>
      </c>
      <c r="E926" s="67" t="s">
        <v>1534</v>
      </c>
      <c r="F926" s="67" t="s">
        <v>1576</v>
      </c>
      <c r="G926" s="67" t="s">
        <v>1577</v>
      </c>
      <c r="H926" s="220" t="s">
        <v>46</v>
      </c>
      <c r="I926" s="34">
        <v>0</v>
      </c>
      <c r="J926" s="518">
        <v>0</v>
      </c>
      <c r="K926" s="518">
        <v>0</v>
      </c>
      <c r="L926" s="518">
        <v>0</v>
      </c>
      <c r="M926" s="518" t="str">
        <v>Other</v>
      </c>
      <c r="N926" s="519" t="str">
        <v>Other</v>
      </c>
      <c r="O926" s="22">
        <v>0</v>
      </c>
      <c r="P926" s="145">
        <v>0</v>
      </c>
      <c r="Q926" s="145" t="s">
        <v>49</v>
      </c>
      <c r="R926" s="496" t="s">
        <v>47</v>
      </c>
      <c r="S926" s="73">
        <v>0</v>
      </c>
      <c r="T926" s="67">
        <v>0</v>
      </c>
      <c r="U926" s="67">
        <v>0</v>
      </c>
      <c r="V926" s="67">
        <v>0</v>
      </c>
      <c r="W926" s="214">
        <v>0</v>
      </c>
      <c r="X926" s="73">
        <v>0</v>
      </c>
      <c r="Y926" s="67">
        <v>0</v>
      </c>
      <c r="Z926" s="214">
        <v>0</v>
      </c>
      <c r="AA926" s="73">
        <v>0</v>
      </c>
      <c r="AB926" s="214">
        <v>0</v>
      </c>
      <c r="AC926" s="214" t="s">
        <v>48</v>
      </c>
    </row>
    <row r="927" spans="1:29" s="141" customFormat="1" ht="30" customHeight="1" x14ac:dyDescent="0.25">
      <c r="A927" s="69" t="s">
        <v>56</v>
      </c>
      <c r="B927" s="69" t="s">
        <v>57</v>
      </c>
      <c r="C927" s="69" t="s">
        <v>1464</v>
      </c>
      <c r="D927" s="67" t="s">
        <v>1547</v>
      </c>
      <c r="E927" s="67" t="s">
        <v>1534</v>
      </c>
      <c r="F927" s="67" t="s">
        <v>1578</v>
      </c>
      <c r="G927" s="67" t="s">
        <v>1579</v>
      </c>
      <c r="H927" s="220" t="s">
        <v>46</v>
      </c>
      <c r="I927" s="34">
        <v>0</v>
      </c>
      <c r="J927" s="518">
        <v>0</v>
      </c>
      <c r="K927" s="518">
        <v>0</v>
      </c>
      <c r="L927" s="518">
        <v>0</v>
      </c>
      <c r="M927" s="518" t="str">
        <v>Other</v>
      </c>
      <c r="N927" s="519" t="str">
        <v>Other</v>
      </c>
      <c r="O927" s="22">
        <v>0</v>
      </c>
      <c r="P927" s="145">
        <v>0</v>
      </c>
      <c r="Q927" s="145" t="s">
        <v>49</v>
      </c>
      <c r="R927" s="496" t="s">
        <v>47</v>
      </c>
      <c r="S927" s="73">
        <v>0</v>
      </c>
      <c r="T927" s="67">
        <v>0</v>
      </c>
      <c r="U927" s="67">
        <v>0</v>
      </c>
      <c r="V927" s="67">
        <v>0</v>
      </c>
      <c r="W927" s="214">
        <v>0</v>
      </c>
      <c r="X927" s="73">
        <v>0</v>
      </c>
      <c r="Y927" s="67">
        <v>0</v>
      </c>
      <c r="Z927" s="214">
        <v>0</v>
      </c>
      <c r="AA927" s="73">
        <v>0</v>
      </c>
      <c r="AB927" s="214">
        <v>0</v>
      </c>
      <c r="AC927" s="214" t="s">
        <v>48</v>
      </c>
    </row>
    <row r="928" spans="1:29" s="141" customFormat="1" ht="30" customHeight="1" x14ac:dyDescent="0.25">
      <c r="A928" s="69" t="s">
        <v>56</v>
      </c>
      <c r="B928" s="69" t="s">
        <v>57</v>
      </c>
      <c r="C928" s="69" t="s">
        <v>1464</v>
      </c>
      <c r="D928" s="67" t="s">
        <v>1580</v>
      </c>
      <c r="E928" s="67" t="s">
        <v>1498</v>
      </c>
      <c r="F928" s="67" t="s">
        <v>1581</v>
      </c>
      <c r="G928" s="67" t="s">
        <v>1498</v>
      </c>
      <c r="H928" s="220" t="s">
        <v>46</v>
      </c>
      <c r="I928" s="34">
        <v>0</v>
      </c>
      <c r="J928" s="518">
        <v>0</v>
      </c>
      <c r="K928" s="518">
        <v>0</v>
      </c>
      <c r="L928" s="518">
        <v>0</v>
      </c>
      <c r="M928" s="518" t="str">
        <v>Other</v>
      </c>
      <c r="N928" s="519" t="str">
        <v>Other</v>
      </c>
      <c r="O928" s="22">
        <v>0</v>
      </c>
      <c r="P928" s="145">
        <v>0</v>
      </c>
      <c r="Q928" s="145" t="s">
        <v>49</v>
      </c>
      <c r="R928" s="496" t="s">
        <v>47</v>
      </c>
      <c r="S928" s="73">
        <v>0</v>
      </c>
      <c r="T928" s="67">
        <v>0</v>
      </c>
      <c r="U928" s="67">
        <v>0</v>
      </c>
      <c r="V928" s="67">
        <v>0</v>
      </c>
      <c r="W928" s="214">
        <v>0</v>
      </c>
      <c r="X928" s="73">
        <v>0</v>
      </c>
      <c r="Y928" s="67">
        <v>0</v>
      </c>
      <c r="Z928" s="214">
        <v>0</v>
      </c>
      <c r="AA928" s="73">
        <v>0</v>
      </c>
      <c r="AB928" s="214">
        <v>0</v>
      </c>
      <c r="AC928" s="214" t="s">
        <v>48</v>
      </c>
    </row>
    <row r="929" spans="1:29" s="141" customFormat="1" ht="30" customHeight="1" x14ac:dyDescent="0.25">
      <c r="A929" s="69" t="s">
        <v>56</v>
      </c>
      <c r="B929" s="69" t="s">
        <v>57</v>
      </c>
      <c r="C929" s="69" t="s">
        <v>1464</v>
      </c>
      <c r="D929" s="67" t="s">
        <v>1580</v>
      </c>
      <c r="E929" s="67" t="s">
        <v>1498</v>
      </c>
      <c r="F929" s="67" t="s">
        <v>1582</v>
      </c>
      <c r="G929" s="67" t="s">
        <v>1583</v>
      </c>
      <c r="H929" s="220" t="s">
        <v>46</v>
      </c>
      <c r="I929" s="34">
        <v>0</v>
      </c>
      <c r="J929" s="518">
        <v>0</v>
      </c>
      <c r="K929" s="518">
        <v>0</v>
      </c>
      <c r="L929" s="518">
        <v>0</v>
      </c>
      <c r="M929" s="518" t="str">
        <v>Other</v>
      </c>
      <c r="N929" s="519" t="str">
        <v>Other</v>
      </c>
      <c r="O929" s="22">
        <v>0</v>
      </c>
      <c r="P929" s="145">
        <v>0</v>
      </c>
      <c r="Q929" s="145" t="s">
        <v>49</v>
      </c>
      <c r="R929" s="496" t="s">
        <v>47</v>
      </c>
      <c r="S929" s="73">
        <v>0</v>
      </c>
      <c r="T929" s="67">
        <v>0</v>
      </c>
      <c r="U929" s="67">
        <v>0</v>
      </c>
      <c r="V929" s="67">
        <v>0</v>
      </c>
      <c r="W929" s="214">
        <v>0</v>
      </c>
      <c r="X929" s="73">
        <v>0</v>
      </c>
      <c r="Y929" s="67">
        <v>0</v>
      </c>
      <c r="Z929" s="214">
        <v>0</v>
      </c>
      <c r="AA929" s="73">
        <v>0</v>
      </c>
      <c r="AB929" s="214">
        <v>0</v>
      </c>
      <c r="AC929" s="214" t="s">
        <v>48</v>
      </c>
    </row>
    <row r="930" spans="1:29" s="141" customFormat="1" ht="30" customHeight="1" x14ac:dyDescent="0.25">
      <c r="A930" s="69" t="s">
        <v>56</v>
      </c>
      <c r="B930" s="69" t="s">
        <v>57</v>
      </c>
      <c r="C930" s="69" t="s">
        <v>1464</v>
      </c>
      <c r="D930" s="67" t="s">
        <v>1580</v>
      </c>
      <c r="E930" s="67" t="s">
        <v>1498</v>
      </c>
      <c r="F930" s="67" t="s">
        <v>1584</v>
      </c>
      <c r="G930" s="67" t="s">
        <v>1585</v>
      </c>
      <c r="H930" s="220" t="s">
        <v>46</v>
      </c>
      <c r="I930" s="34">
        <v>0</v>
      </c>
      <c r="J930" s="518">
        <v>0</v>
      </c>
      <c r="K930" s="518">
        <v>0</v>
      </c>
      <c r="L930" s="518">
        <v>0</v>
      </c>
      <c r="M930" s="518" t="str">
        <v>Other</v>
      </c>
      <c r="N930" s="519" t="str">
        <v>Other</v>
      </c>
      <c r="O930" s="22">
        <v>0</v>
      </c>
      <c r="P930" s="145">
        <v>0</v>
      </c>
      <c r="Q930" s="145" t="s">
        <v>49</v>
      </c>
      <c r="R930" s="496" t="s">
        <v>47</v>
      </c>
      <c r="S930" s="73">
        <v>0</v>
      </c>
      <c r="T930" s="67">
        <v>0</v>
      </c>
      <c r="U930" s="67">
        <v>0</v>
      </c>
      <c r="V930" s="67">
        <v>0</v>
      </c>
      <c r="W930" s="214">
        <v>0</v>
      </c>
      <c r="X930" s="73">
        <v>0</v>
      </c>
      <c r="Y930" s="67">
        <v>0</v>
      </c>
      <c r="Z930" s="214">
        <v>0</v>
      </c>
      <c r="AA930" s="73">
        <v>0</v>
      </c>
      <c r="AB930" s="214">
        <v>0</v>
      </c>
      <c r="AC930" s="214" t="s">
        <v>48</v>
      </c>
    </row>
    <row r="931" spans="1:29" s="141" customFormat="1" ht="30" customHeight="1" x14ac:dyDescent="0.25">
      <c r="A931" s="69" t="s">
        <v>56</v>
      </c>
      <c r="B931" s="69" t="s">
        <v>57</v>
      </c>
      <c r="C931" s="69" t="s">
        <v>1464</v>
      </c>
      <c r="D931" s="67" t="s">
        <v>1555</v>
      </c>
      <c r="E931" s="67" t="s">
        <v>1556</v>
      </c>
      <c r="F931" s="67" t="s">
        <v>1586</v>
      </c>
      <c r="G931" s="67" t="s">
        <v>1556</v>
      </c>
      <c r="H931" s="220" t="s">
        <v>46</v>
      </c>
      <c r="I931" s="34">
        <v>0</v>
      </c>
      <c r="J931" s="518">
        <v>0</v>
      </c>
      <c r="K931" s="518">
        <v>0</v>
      </c>
      <c r="L931" s="518">
        <v>0</v>
      </c>
      <c r="M931" s="518" t="str">
        <v>Other</v>
      </c>
      <c r="N931" s="519" t="str">
        <v>Other</v>
      </c>
      <c r="O931" s="22">
        <v>0</v>
      </c>
      <c r="P931" s="145">
        <v>0</v>
      </c>
      <c r="Q931" s="145" t="s">
        <v>49</v>
      </c>
      <c r="R931" s="496" t="s">
        <v>47</v>
      </c>
      <c r="S931" s="73">
        <v>0</v>
      </c>
      <c r="T931" s="67">
        <v>0</v>
      </c>
      <c r="U931" s="67">
        <v>0</v>
      </c>
      <c r="V931" s="67">
        <v>0</v>
      </c>
      <c r="W931" s="214">
        <v>0</v>
      </c>
      <c r="X931" s="73">
        <v>0</v>
      </c>
      <c r="Y931" s="67">
        <v>0</v>
      </c>
      <c r="Z931" s="214">
        <v>0</v>
      </c>
      <c r="AA931" s="73">
        <v>0</v>
      </c>
      <c r="AB931" s="214">
        <v>0</v>
      </c>
      <c r="AC931" s="214" t="s">
        <v>48</v>
      </c>
    </row>
    <row r="932" spans="1:29" s="141" customFormat="1" ht="30" customHeight="1" x14ac:dyDescent="0.25">
      <c r="A932" s="69" t="s">
        <v>56</v>
      </c>
      <c r="B932" s="69" t="s">
        <v>57</v>
      </c>
      <c r="C932" s="69" t="s">
        <v>1464</v>
      </c>
      <c r="D932" s="67" t="s">
        <v>1555</v>
      </c>
      <c r="E932" s="67" t="s">
        <v>1556</v>
      </c>
      <c r="F932" s="67" t="s">
        <v>1587</v>
      </c>
      <c r="G932" s="67" t="s">
        <v>1558</v>
      </c>
      <c r="H932" s="220" t="s">
        <v>46</v>
      </c>
      <c r="I932" s="34">
        <v>0</v>
      </c>
      <c r="J932" s="518">
        <v>0</v>
      </c>
      <c r="K932" s="518">
        <v>0</v>
      </c>
      <c r="L932" s="518">
        <v>0</v>
      </c>
      <c r="M932" s="518" t="str">
        <v>Other</v>
      </c>
      <c r="N932" s="519" t="str">
        <v>Other</v>
      </c>
      <c r="O932" s="22">
        <v>0</v>
      </c>
      <c r="P932" s="145">
        <v>0</v>
      </c>
      <c r="Q932" s="145" t="s">
        <v>49</v>
      </c>
      <c r="R932" s="496" t="s">
        <v>47</v>
      </c>
      <c r="S932" s="73">
        <v>0</v>
      </c>
      <c r="T932" s="67">
        <v>0</v>
      </c>
      <c r="U932" s="67">
        <v>0</v>
      </c>
      <c r="V932" s="67">
        <v>0</v>
      </c>
      <c r="W932" s="214">
        <v>0</v>
      </c>
      <c r="X932" s="73">
        <v>0</v>
      </c>
      <c r="Y932" s="67">
        <v>0</v>
      </c>
      <c r="Z932" s="214">
        <v>0</v>
      </c>
      <c r="AA932" s="73">
        <v>0</v>
      </c>
      <c r="AB932" s="214">
        <v>0</v>
      </c>
      <c r="AC932" s="214" t="s">
        <v>48</v>
      </c>
    </row>
    <row r="933" spans="1:29" s="141" customFormat="1" ht="30" customHeight="1" x14ac:dyDescent="0.25">
      <c r="A933" s="69" t="s">
        <v>56</v>
      </c>
      <c r="B933" s="69" t="s">
        <v>57</v>
      </c>
      <c r="C933" s="69" t="s">
        <v>1464</v>
      </c>
      <c r="D933" s="67" t="s">
        <v>1588</v>
      </c>
      <c r="E933" s="67" t="s">
        <v>1470</v>
      </c>
      <c r="F933" s="67" t="s">
        <v>1589</v>
      </c>
      <c r="G933" s="67" t="s">
        <v>1470</v>
      </c>
      <c r="H933" s="220" t="s">
        <v>46</v>
      </c>
      <c r="I933" s="34">
        <v>0</v>
      </c>
      <c r="J933" s="518">
        <v>0</v>
      </c>
      <c r="K933" s="518">
        <v>0</v>
      </c>
      <c r="L933" s="518">
        <v>0</v>
      </c>
      <c r="M933" s="518" t="str">
        <v>Other</v>
      </c>
      <c r="N933" s="519" t="str">
        <v>Other</v>
      </c>
      <c r="O933" s="145" t="s">
        <v>48</v>
      </c>
      <c r="P933" s="145" t="s">
        <v>48</v>
      </c>
      <c r="Q933" s="145" t="s">
        <v>49</v>
      </c>
      <c r="R933" s="496" t="s">
        <v>47</v>
      </c>
      <c r="S933" s="73">
        <v>0</v>
      </c>
      <c r="T933" s="67">
        <v>0</v>
      </c>
      <c r="U933" s="67">
        <v>0</v>
      </c>
      <c r="V933" s="67">
        <v>0</v>
      </c>
      <c r="W933" s="214">
        <v>0</v>
      </c>
      <c r="X933" s="73">
        <v>0</v>
      </c>
      <c r="Y933" s="67">
        <v>0</v>
      </c>
      <c r="Z933" s="214">
        <v>0</v>
      </c>
      <c r="AA933" s="73">
        <v>0</v>
      </c>
      <c r="AB933" s="214">
        <v>0</v>
      </c>
      <c r="AC933" s="214" t="s">
        <v>48</v>
      </c>
    </row>
    <row r="934" spans="1:29" s="141" customFormat="1" ht="30" customHeight="1" x14ac:dyDescent="0.25">
      <c r="A934" s="69" t="s">
        <v>56</v>
      </c>
      <c r="B934" s="69" t="s">
        <v>57</v>
      </c>
      <c r="C934" s="69" t="s">
        <v>1464</v>
      </c>
      <c r="D934" s="67" t="s">
        <v>1588</v>
      </c>
      <c r="E934" s="67" t="s">
        <v>1470</v>
      </c>
      <c r="F934" s="67" t="s">
        <v>1590</v>
      </c>
      <c r="G934" s="67" t="s">
        <v>1470</v>
      </c>
      <c r="H934" s="220" t="s">
        <v>46</v>
      </c>
      <c r="I934" s="34">
        <v>0</v>
      </c>
      <c r="J934" s="518">
        <v>0</v>
      </c>
      <c r="K934" s="518">
        <v>0</v>
      </c>
      <c r="L934" s="518">
        <v>0</v>
      </c>
      <c r="M934" s="518" t="str">
        <v>Other</v>
      </c>
      <c r="N934" s="519" t="str">
        <v>Other</v>
      </c>
      <c r="O934" s="145" t="s">
        <v>48</v>
      </c>
      <c r="P934" s="145" t="s">
        <v>48</v>
      </c>
      <c r="Q934" s="145" t="s">
        <v>49</v>
      </c>
      <c r="R934" s="496" t="s">
        <v>47</v>
      </c>
      <c r="S934" s="73">
        <v>0</v>
      </c>
      <c r="T934" s="67">
        <v>0</v>
      </c>
      <c r="U934" s="67">
        <v>0</v>
      </c>
      <c r="V934" s="67">
        <v>0</v>
      </c>
      <c r="W934" s="214">
        <v>0</v>
      </c>
      <c r="X934" s="73">
        <v>0</v>
      </c>
      <c r="Y934" s="67">
        <v>0</v>
      </c>
      <c r="Z934" s="214">
        <v>0</v>
      </c>
      <c r="AA934" s="73">
        <v>0</v>
      </c>
      <c r="AB934" s="214">
        <v>0</v>
      </c>
      <c r="AC934" s="214" t="s">
        <v>48</v>
      </c>
    </row>
    <row r="935" spans="1:29" s="141" customFormat="1" ht="30" customHeight="1" x14ac:dyDescent="0.25">
      <c r="A935" s="69" t="s">
        <v>56</v>
      </c>
      <c r="B935" s="69" t="s">
        <v>57</v>
      </c>
      <c r="C935" s="69" t="s">
        <v>1464</v>
      </c>
      <c r="D935" s="67" t="s">
        <v>1588</v>
      </c>
      <c r="E935" s="67" t="s">
        <v>1470</v>
      </c>
      <c r="F935" s="67" t="s">
        <v>1591</v>
      </c>
      <c r="G935" s="67" t="s">
        <v>1470</v>
      </c>
      <c r="H935" s="220" t="s">
        <v>46</v>
      </c>
      <c r="I935" s="34">
        <v>0</v>
      </c>
      <c r="J935" s="518">
        <v>0</v>
      </c>
      <c r="K935" s="518">
        <v>0</v>
      </c>
      <c r="L935" s="518">
        <v>0</v>
      </c>
      <c r="M935" s="518" t="str">
        <v>Other</v>
      </c>
      <c r="N935" s="519" t="str">
        <v>Other</v>
      </c>
      <c r="O935" s="145" t="s">
        <v>48</v>
      </c>
      <c r="P935" s="145" t="s">
        <v>48</v>
      </c>
      <c r="Q935" s="145" t="s">
        <v>49</v>
      </c>
      <c r="R935" s="496" t="s">
        <v>47</v>
      </c>
      <c r="S935" s="73">
        <v>0</v>
      </c>
      <c r="T935" s="67">
        <v>0</v>
      </c>
      <c r="U935" s="67">
        <v>0</v>
      </c>
      <c r="V935" s="67">
        <v>0</v>
      </c>
      <c r="W935" s="214">
        <v>0</v>
      </c>
      <c r="X935" s="73">
        <v>0</v>
      </c>
      <c r="Y935" s="67">
        <v>0</v>
      </c>
      <c r="Z935" s="214">
        <v>0</v>
      </c>
      <c r="AA935" s="73">
        <v>0</v>
      </c>
      <c r="AB935" s="214">
        <v>0</v>
      </c>
      <c r="AC935" s="214" t="s">
        <v>48</v>
      </c>
    </row>
    <row r="936" spans="1:29" s="141" customFormat="1" ht="30" customHeight="1" x14ac:dyDescent="0.25">
      <c r="A936" s="69" t="s">
        <v>56</v>
      </c>
      <c r="B936" s="69" t="s">
        <v>57</v>
      </c>
      <c r="C936" s="69" t="s">
        <v>1464</v>
      </c>
      <c r="D936" s="67" t="s">
        <v>1588</v>
      </c>
      <c r="E936" s="67" t="s">
        <v>1470</v>
      </c>
      <c r="F936" s="67" t="s">
        <v>1592</v>
      </c>
      <c r="G936" s="67" t="s">
        <v>1470</v>
      </c>
      <c r="H936" s="220" t="s">
        <v>46</v>
      </c>
      <c r="I936" s="34">
        <v>0</v>
      </c>
      <c r="J936" s="518">
        <v>0</v>
      </c>
      <c r="K936" s="518">
        <v>0</v>
      </c>
      <c r="L936" s="518">
        <v>0</v>
      </c>
      <c r="M936" s="518" t="str">
        <v>Other</v>
      </c>
      <c r="N936" s="519" t="str">
        <v>Other</v>
      </c>
      <c r="O936" s="22">
        <v>0</v>
      </c>
      <c r="P936" s="145">
        <v>0</v>
      </c>
      <c r="Q936" s="145" t="s">
        <v>49</v>
      </c>
      <c r="R936" s="496" t="s">
        <v>47</v>
      </c>
      <c r="S936" s="73">
        <v>0</v>
      </c>
      <c r="T936" s="67">
        <v>0</v>
      </c>
      <c r="U936" s="67">
        <v>0</v>
      </c>
      <c r="V936" s="67">
        <v>0</v>
      </c>
      <c r="W936" s="214">
        <v>0</v>
      </c>
      <c r="X936" s="73">
        <v>0</v>
      </c>
      <c r="Y936" s="67">
        <v>0</v>
      </c>
      <c r="Z936" s="214">
        <v>0</v>
      </c>
      <c r="AA936" s="73">
        <v>0</v>
      </c>
      <c r="AB936" s="214">
        <v>0</v>
      </c>
      <c r="AC936" s="214" t="s">
        <v>48</v>
      </c>
    </row>
    <row r="937" spans="1:29" s="141" customFormat="1" ht="30" customHeight="1" x14ac:dyDescent="0.25">
      <c r="A937" s="69" t="s">
        <v>56</v>
      </c>
      <c r="B937" s="69" t="s">
        <v>57</v>
      </c>
      <c r="C937" s="69" t="s">
        <v>1464</v>
      </c>
      <c r="D937" s="67" t="s">
        <v>1588</v>
      </c>
      <c r="E937" s="67" t="s">
        <v>1470</v>
      </c>
      <c r="F937" s="67" t="s">
        <v>1593</v>
      </c>
      <c r="G937" s="67" t="s">
        <v>1470</v>
      </c>
      <c r="H937" s="220" t="s">
        <v>46</v>
      </c>
      <c r="I937" s="34">
        <v>0</v>
      </c>
      <c r="J937" s="518">
        <v>0</v>
      </c>
      <c r="K937" s="518">
        <v>0</v>
      </c>
      <c r="L937" s="518">
        <v>0</v>
      </c>
      <c r="M937" s="518" t="str">
        <v>Other</v>
      </c>
      <c r="N937" s="519" t="str">
        <v>Other</v>
      </c>
      <c r="O937" s="145" t="s">
        <v>48</v>
      </c>
      <c r="P937" s="145" t="s">
        <v>48</v>
      </c>
      <c r="Q937" s="145" t="s">
        <v>49</v>
      </c>
      <c r="R937" s="496" t="s">
        <v>47</v>
      </c>
      <c r="S937" s="73">
        <v>0</v>
      </c>
      <c r="T937" s="67">
        <v>0</v>
      </c>
      <c r="U937" s="67">
        <v>0</v>
      </c>
      <c r="V937" s="67">
        <v>0</v>
      </c>
      <c r="W937" s="214">
        <v>0</v>
      </c>
      <c r="X937" s="73">
        <v>0</v>
      </c>
      <c r="Y937" s="67">
        <v>0</v>
      </c>
      <c r="Z937" s="214">
        <v>0</v>
      </c>
      <c r="AA937" s="73">
        <v>0</v>
      </c>
      <c r="AB937" s="214">
        <v>0</v>
      </c>
      <c r="AC937" s="214" t="s">
        <v>48</v>
      </c>
    </row>
    <row r="938" spans="1:29" s="141" customFormat="1" ht="30" customHeight="1" x14ac:dyDescent="0.25">
      <c r="A938" s="69" t="s">
        <v>56</v>
      </c>
      <c r="B938" s="69" t="s">
        <v>57</v>
      </c>
      <c r="C938" s="69" t="s">
        <v>1464</v>
      </c>
      <c r="D938" s="67" t="s">
        <v>1588</v>
      </c>
      <c r="E938" s="67" t="s">
        <v>1470</v>
      </c>
      <c r="F938" s="67" t="s">
        <v>1594</v>
      </c>
      <c r="G938" s="67" t="s">
        <v>1470</v>
      </c>
      <c r="H938" s="220" t="s">
        <v>46</v>
      </c>
      <c r="I938" s="34">
        <v>0</v>
      </c>
      <c r="J938" s="518">
        <v>0</v>
      </c>
      <c r="K938" s="518">
        <v>0</v>
      </c>
      <c r="L938" s="518">
        <v>0</v>
      </c>
      <c r="M938" s="518" t="str">
        <v>Other</v>
      </c>
      <c r="N938" s="519" t="str">
        <v>Other</v>
      </c>
      <c r="O938" s="145" t="s">
        <v>48</v>
      </c>
      <c r="P938" s="145" t="s">
        <v>48</v>
      </c>
      <c r="Q938" s="145" t="s">
        <v>49</v>
      </c>
      <c r="R938" s="496" t="s">
        <v>47</v>
      </c>
      <c r="S938" s="73">
        <v>0</v>
      </c>
      <c r="T938" s="67">
        <v>0</v>
      </c>
      <c r="U938" s="67">
        <v>0</v>
      </c>
      <c r="V938" s="67">
        <v>0</v>
      </c>
      <c r="W938" s="214">
        <v>0</v>
      </c>
      <c r="X938" s="73">
        <v>0</v>
      </c>
      <c r="Y938" s="67">
        <v>0</v>
      </c>
      <c r="Z938" s="214">
        <v>0</v>
      </c>
      <c r="AA938" s="73">
        <v>0</v>
      </c>
      <c r="AB938" s="214">
        <v>0</v>
      </c>
      <c r="AC938" s="214" t="s">
        <v>48</v>
      </c>
    </row>
    <row r="939" spans="1:29" s="141" customFormat="1" ht="30" customHeight="1" x14ac:dyDescent="0.25">
      <c r="A939" s="69" t="s">
        <v>56</v>
      </c>
      <c r="B939" s="69" t="s">
        <v>57</v>
      </c>
      <c r="C939" s="69" t="s">
        <v>1464</v>
      </c>
      <c r="D939" s="67" t="s">
        <v>1588</v>
      </c>
      <c r="E939" s="67" t="s">
        <v>1470</v>
      </c>
      <c r="F939" s="67" t="s">
        <v>1595</v>
      </c>
      <c r="G939" s="67" t="s">
        <v>1470</v>
      </c>
      <c r="H939" s="220" t="s">
        <v>46</v>
      </c>
      <c r="I939" s="34">
        <v>0</v>
      </c>
      <c r="J939" s="518">
        <v>0</v>
      </c>
      <c r="K939" s="518">
        <v>0</v>
      </c>
      <c r="L939" s="518">
        <v>0</v>
      </c>
      <c r="M939" s="518" t="str">
        <v>Other</v>
      </c>
      <c r="N939" s="519" t="str">
        <v>Other</v>
      </c>
      <c r="O939" s="145" t="s">
        <v>48</v>
      </c>
      <c r="P939" s="145" t="s">
        <v>48</v>
      </c>
      <c r="Q939" s="145" t="s">
        <v>49</v>
      </c>
      <c r="R939" s="496" t="s">
        <v>47</v>
      </c>
      <c r="S939" s="73">
        <v>0</v>
      </c>
      <c r="T939" s="67">
        <v>0</v>
      </c>
      <c r="U939" s="67">
        <v>0</v>
      </c>
      <c r="V939" s="67">
        <v>0</v>
      </c>
      <c r="W939" s="214">
        <v>0</v>
      </c>
      <c r="X939" s="73">
        <v>0</v>
      </c>
      <c r="Y939" s="67">
        <v>0</v>
      </c>
      <c r="Z939" s="214">
        <v>0</v>
      </c>
      <c r="AA939" s="73">
        <v>0</v>
      </c>
      <c r="AB939" s="214">
        <v>0</v>
      </c>
      <c r="AC939" s="214" t="s">
        <v>48</v>
      </c>
    </row>
    <row r="940" spans="1:29" s="141" customFormat="1" ht="30" customHeight="1" x14ac:dyDescent="0.25">
      <c r="A940" s="69" t="s">
        <v>56</v>
      </c>
      <c r="B940" s="69" t="s">
        <v>57</v>
      </c>
      <c r="C940" s="69" t="s">
        <v>1464</v>
      </c>
      <c r="D940" s="67" t="s">
        <v>1588</v>
      </c>
      <c r="E940" s="67" t="s">
        <v>1470</v>
      </c>
      <c r="F940" s="67" t="s">
        <v>1596</v>
      </c>
      <c r="G940" s="67" t="s">
        <v>1470</v>
      </c>
      <c r="H940" s="220" t="s">
        <v>46</v>
      </c>
      <c r="I940" s="34">
        <v>0</v>
      </c>
      <c r="J940" s="518">
        <v>0</v>
      </c>
      <c r="K940" s="518">
        <v>0</v>
      </c>
      <c r="L940" s="518">
        <v>0</v>
      </c>
      <c r="M940" s="518" t="str">
        <v>Other</v>
      </c>
      <c r="N940" s="519" t="str">
        <v>Other</v>
      </c>
      <c r="O940" s="22">
        <v>0</v>
      </c>
      <c r="P940" s="145">
        <v>0</v>
      </c>
      <c r="Q940" s="145" t="s">
        <v>49</v>
      </c>
      <c r="R940" s="496" t="s">
        <v>47</v>
      </c>
      <c r="S940" s="73">
        <v>0</v>
      </c>
      <c r="T940" s="67">
        <v>0</v>
      </c>
      <c r="U940" s="67">
        <v>0</v>
      </c>
      <c r="V940" s="67">
        <v>0</v>
      </c>
      <c r="W940" s="214">
        <v>0</v>
      </c>
      <c r="X940" s="73">
        <v>0</v>
      </c>
      <c r="Y940" s="67">
        <v>0</v>
      </c>
      <c r="Z940" s="214">
        <v>0</v>
      </c>
      <c r="AA940" s="73">
        <v>0</v>
      </c>
      <c r="AB940" s="214">
        <v>0</v>
      </c>
      <c r="AC940" s="214" t="s">
        <v>48</v>
      </c>
    </row>
    <row r="941" spans="1:29" s="141" customFormat="1" ht="30" customHeight="1" x14ac:dyDescent="0.25">
      <c r="A941" s="69" t="s">
        <v>56</v>
      </c>
      <c r="B941" s="69" t="s">
        <v>57</v>
      </c>
      <c r="C941" s="69" t="s">
        <v>1464</v>
      </c>
      <c r="D941" s="67" t="s">
        <v>1597</v>
      </c>
      <c r="E941" s="67" t="s">
        <v>1498</v>
      </c>
      <c r="F941" s="67" t="s">
        <v>1598</v>
      </c>
      <c r="G941" s="67" t="s">
        <v>1599</v>
      </c>
      <c r="H941" s="220" t="s">
        <v>46</v>
      </c>
      <c r="I941" s="34">
        <v>0</v>
      </c>
      <c r="J941" s="518">
        <v>0</v>
      </c>
      <c r="K941" s="518">
        <v>0</v>
      </c>
      <c r="L941" s="518">
        <v>0</v>
      </c>
      <c r="M941" s="518" t="str">
        <v>Other</v>
      </c>
      <c r="N941" s="519" t="str">
        <v>Other</v>
      </c>
      <c r="O941" s="22">
        <v>0</v>
      </c>
      <c r="P941" s="145">
        <v>0</v>
      </c>
      <c r="Q941" s="145" t="s">
        <v>49</v>
      </c>
      <c r="R941" s="496" t="s">
        <v>47</v>
      </c>
      <c r="S941" s="73">
        <v>0</v>
      </c>
      <c r="T941" s="67">
        <v>0</v>
      </c>
      <c r="U941" s="67">
        <v>0</v>
      </c>
      <c r="V941" s="67">
        <v>0</v>
      </c>
      <c r="W941" s="214">
        <v>0</v>
      </c>
      <c r="X941" s="73">
        <v>0</v>
      </c>
      <c r="Y941" s="67">
        <v>0</v>
      </c>
      <c r="Z941" s="214">
        <v>0</v>
      </c>
      <c r="AA941" s="73">
        <v>0</v>
      </c>
      <c r="AB941" s="214">
        <v>0</v>
      </c>
      <c r="AC941" s="214" t="s">
        <v>48</v>
      </c>
    </row>
    <row r="942" spans="1:29" s="141" customFormat="1" ht="30" customHeight="1" x14ac:dyDescent="0.25">
      <c r="A942" s="69" t="s">
        <v>56</v>
      </c>
      <c r="B942" s="69" t="s">
        <v>57</v>
      </c>
      <c r="C942" s="69" t="s">
        <v>1464</v>
      </c>
      <c r="D942" s="67" t="s">
        <v>1597</v>
      </c>
      <c r="E942" s="67" t="s">
        <v>1498</v>
      </c>
      <c r="F942" s="67" t="s">
        <v>1600</v>
      </c>
      <c r="G942" s="67" t="s">
        <v>1500</v>
      </c>
      <c r="H942" s="220" t="s">
        <v>46</v>
      </c>
      <c r="I942" s="34">
        <v>0</v>
      </c>
      <c r="J942" s="518">
        <v>0</v>
      </c>
      <c r="K942" s="518">
        <v>0</v>
      </c>
      <c r="L942" s="518">
        <v>0</v>
      </c>
      <c r="M942" s="518" t="str">
        <v>Other</v>
      </c>
      <c r="N942" s="519" t="str">
        <v>Other</v>
      </c>
      <c r="O942" s="22">
        <v>0</v>
      </c>
      <c r="P942" s="145">
        <v>0</v>
      </c>
      <c r="Q942" s="145" t="s">
        <v>49</v>
      </c>
      <c r="R942" s="496" t="s">
        <v>47</v>
      </c>
      <c r="S942" s="73">
        <v>0</v>
      </c>
      <c r="T942" s="67">
        <v>0</v>
      </c>
      <c r="U942" s="67">
        <v>0</v>
      </c>
      <c r="V942" s="67">
        <v>0</v>
      </c>
      <c r="W942" s="214">
        <v>0</v>
      </c>
      <c r="X942" s="73">
        <v>0</v>
      </c>
      <c r="Y942" s="67">
        <v>0</v>
      </c>
      <c r="Z942" s="214">
        <v>0</v>
      </c>
      <c r="AA942" s="73">
        <v>0</v>
      </c>
      <c r="AB942" s="214">
        <v>0</v>
      </c>
      <c r="AC942" s="214" t="s">
        <v>48</v>
      </c>
    </row>
    <row r="943" spans="1:29" s="141" customFormat="1" ht="30" customHeight="1" x14ac:dyDescent="0.25">
      <c r="A943" s="69" t="s">
        <v>56</v>
      </c>
      <c r="B943" s="69" t="s">
        <v>57</v>
      </c>
      <c r="C943" s="69" t="s">
        <v>1464</v>
      </c>
      <c r="D943" s="67" t="s">
        <v>1597</v>
      </c>
      <c r="E943" s="67" t="s">
        <v>1498</v>
      </c>
      <c r="F943" s="67" t="s">
        <v>1601</v>
      </c>
      <c r="G943" s="67" t="s">
        <v>1500</v>
      </c>
      <c r="H943" s="220" t="s">
        <v>46</v>
      </c>
      <c r="I943" s="34">
        <v>0</v>
      </c>
      <c r="J943" s="518">
        <v>0</v>
      </c>
      <c r="K943" s="518">
        <v>0</v>
      </c>
      <c r="L943" s="518">
        <v>0</v>
      </c>
      <c r="M943" s="518" t="str">
        <v>Other</v>
      </c>
      <c r="N943" s="519" t="str">
        <v>Other</v>
      </c>
      <c r="O943" s="22">
        <v>0</v>
      </c>
      <c r="P943" s="145">
        <v>0</v>
      </c>
      <c r="Q943" s="145" t="s">
        <v>49</v>
      </c>
      <c r="R943" s="496" t="s">
        <v>47</v>
      </c>
      <c r="S943" s="73">
        <v>0</v>
      </c>
      <c r="T943" s="67">
        <v>0</v>
      </c>
      <c r="U943" s="67">
        <v>0</v>
      </c>
      <c r="V943" s="67">
        <v>0</v>
      </c>
      <c r="W943" s="214">
        <v>0</v>
      </c>
      <c r="X943" s="73">
        <v>0</v>
      </c>
      <c r="Y943" s="67">
        <v>0</v>
      </c>
      <c r="Z943" s="214">
        <v>0</v>
      </c>
      <c r="AA943" s="73">
        <v>0</v>
      </c>
      <c r="AB943" s="214">
        <v>0</v>
      </c>
      <c r="AC943" s="214" t="s">
        <v>48</v>
      </c>
    </row>
    <row r="944" spans="1:29" s="141" customFormat="1" ht="30" customHeight="1" x14ac:dyDescent="0.25">
      <c r="A944" s="69" t="s">
        <v>56</v>
      </c>
      <c r="B944" s="69" t="s">
        <v>57</v>
      </c>
      <c r="C944" s="69" t="s">
        <v>1464</v>
      </c>
      <c r="D944" s="67" t="s">
        <v>1597</v>
      </c>
      <c r="E944" s="67" t="s">
        <v>1498</v>
      </c>
      <c r="F944" s="67" t="s">
        <v>1602</v>
      </c>
      <c r="G944" s="67" t="s">
        <v>1500</v>
      </c>
      <c r="H944" s="220" t="s">
        <v>46</v>
      </c>
      <c r="I944" s="34">
        <v>0</v>
      </c>
      <c r="J944" s="518">
        <v>0</v>
      </c>
      <c r="K944" s="518">
        <v>0</v>
      </c>
      <c r="L944" s="518">
        <v>0</v>
      </c>
      <c r="M944" s="518" t="str">
        <v>Other</v>
      </c>
      <c r="N944" s="519" t="str">
        <v>Other</v>
      </c>
      <c r="O944" s="22">
        <v>0</v>
      </c>
      <c r="P944" s="145">
        <v>0</v>
      </c>
      <c r="Q944" s="145" t="s">
        <v>49</v>
      </c>
      <c r="R944" s="496" t="s">
        <v>47</v>
      </c>
      <c r="S944" s="73">
        <v>0</v>
      </c>
      <c r="T944" s="67">
        <v>0</v>
      </c>
      <c r="U944" s="67">
        <v>0</v>
      </c>
      <c r="V944" s="67">
        <v>0</v>
      </c>
      <c r="W944" s="214">
        <v>0</v>
      </c>
      <c r="X944" s="73">
        <v>0</v>
      </c>
      <c r="Y944" s="67">
        <v>0</v>
      </c>
      <c r="Z944" s="214">
        <v>0</v>
      </c>
      <c r="AA944" s="73">
        <v>0</v>
      </c>
      <c r="AB944" s="214">
        <v>0</v>
      </c>
      <c r="AC944" s="214" t="s">
        <v>48</v>
      </c>
    </row>
    <row r="945" spans="1:29" s="141" customFormat="1" ht="30" customHeight="1" x14ac:dyDescent="0.25">
      <c r="A945" s="69" t="s">
        <v>56</v>
      </c>
      <c r="B945" s="69" t="s">
        <v>57</v>
      </c>
      <c r="C945" s="69" t="s">
        <v>1464</v>
      </c>
      <c r="D945" s="67" t="s">
        <v>1603</v>
      </c>
      <c r="E945" s="67" t="s">
        <v>1484</v>
      </c>
      <c r="F945" s="67" t="s">
        <v>1604</v>
      </c>
      <c r="G945" s="67" t="s">
        <v>1484</v>
      </c>
      <c r="H945" s="220" t="s">
        <v>46</v>
      </c>
      <c r="I945" s="34">
        <v>0</v>
      </c>
      <c r="J945" s="518">
        <v>0</v>
      </c>
      <c r="K945" s="518">
        <v>0</v>
      </c>
      <c r="L945" s="518">
        <v>0</v>
      </c>
      <c r="M945" s="518" t="str">
        <v>Other</v>
      </c>
      <c r="N945" s="519" t="str">
        <v>Other</v>
      </c>
      <c r="O945" s="145" t="s">
        <v>48</v>
      </c>
      <c r="P945" s="145" t="s">
        <v>48</v>
      </c>
      <c r="Q945" s="145" t="s">
        <v>49</v>
      </c>
      <c r="R945" s="496" t="s">
        <v>47</v>
      </c>
      <c r="S945" s="73">
        <v>0</v>
      </c>
      <c r="T945" s="67">
        <v>0</v>
      </c>
      <c r="U945" s="67">
        <v>0</v>
      </c>
      <c r="V945" s="67">
        <v>0</v>
      </c>
      <c r="W945" s="214">
        <v>0</v>
      </c>
      <c r="X945" s="73">
        <v>0</v>
      </c>
      <c r="Y945" s="67">
        <v>0</v>
      </c>
      <c r="Z945" s="214">
        <v>0</v>
      </c>
      <c r="AA945" s="73">
        <v>0</v>
      </c>
      <c r="AB945" s="214">
        <v>0</v>
      </c>
      <c r="AC945" s="214" t="s">
        <v>48</v>
      </c>
    </row>
    <row r="946" spans="1:29" s="141" customFormat="1" ht="30" customHeight="1" x14ac:dyDescent="0.25">
      <c r="A946" s="69" t="s">
        <v>56</v>
      </c>
      <c r="B946" s="69" t="s">
        <v>57</v>
      </c>
      <c r="C946" s="69" t="s">
        <v>1464</v>
      </c>
      <c r="D946" s="67" t="s">
        <v>1603</v>
      </c>
      <c r="E946" s="67" t="s">
        <v>1484</v>
      </c>
      <c r="F946" s="67" t="s">
        <v>1605</v>
      </c>
      <c r="G946" s="67" t="s">
        <v>1484</v>
      </c>
      <c r="H946" s="220" t="s">
        <v>46</v>
      </c>
      <c r="I946" s="34">
        <v>0</v>
      </c>
      <c r="J946" s="518">
        <v>0</v>
      </c>
      <c r="K946" s="518">
        <v>0</v>
      </c>
      <c r="L946" s="518">
        <v>0</v>
      </c>
      <c r="M946" s="518" t="str">
        <v>Other</v>
      </c>
      <c r="N946" s="519" t="str">
        <v>Other</v>
      </c>
      <c r="O946" s="145" t="s">
        <v>48</v>
      </c>
      <c r="P946" s="145" t="s">
        <v>48</v>
      </c>
      <c r="Q946" s="145" t="s">
        <v>49</v>
      </c>
      <c r="R946" s="496" t="s">
        <v>47</v>
      </c>
      <c r="S946" s="73">
        <v>0</v>
      </c>
      <c r="T946" s="67">
        <v>0</v>
      </c>
      <c r="U946" s="67">
        <v>0</v>
      </c>
      <c r="V946" s="67">
        <v>0</v>
      </c>
      <c r="W946" s="214">
        <v>0</v>
      </c>
      <c r="X946" s="73">
        <v>0</v>
      </c>
      <c r="Y946" s="67">
        <v>0</v>
      </c>
      <c r="Z946" s="214">
        <v>0</v>
      </c>
      <c r="AA946" s="73">
        <v>0</v>
      </c>
      <c r="AB946" s="214">
        <v>0</v>
      </c>
      <c r="AC946" s="214" t="s">
        <v>48</v>
      </c>
    </row>
    <row r="947" spans="1:29" s="141" customFormat="1" ht="30" customHeight="1" x14ac:dyDescent="0.25">
      <c r="A947" s="69" t="s">
        <v>56</v>
      </c>
      <c r="B947" s="69" t="s">
        <v>57</v>
      </c>
      <c r="C947" s="69" t="s">
        <v>1464</v>
      </c>
      <c r="D947" s="67" t="s">
        <v>1603</v>
      </c>
      <c r="E947" s="67" t="s">
        <v>1484</v>
      </c>
      <c r="F947" s="67" t="s">
        <v>1606</v>
      </c>
      <c r="G947" s="67" t="s">
        <v>1484</v>
      </c>
      <c r="H947" s="220" t="s">
        <v>46</v>
      </c>
      <c r="I947" s="34">
        <v>0</v>
      </c>
      <c r="J947" s="518">
        <v>0</v>
      </c>
      <c r="K947" s="518">
        <v>0</v>
      </c>
      <c r="L947" s="518">
        <v>0</v>
      </c>
      <c r="M947" s="518" t="str">
        <v>Other</v>
      </c>
      <c r="N947" s="519" t="str">
        <v>Other</v>
      </c>
      <c r="O947" s="22">
        <v>0</v>
      </c>
      <c r="P947" s="145">
        <v>0</v>
      </c>
      <c r="Q947" s="145" t="s">
        <v>49</v>
      </c>
      <c r="R947" s="496" t="s">
        <v>47</v>
      </c>
      <c r="S947" s="73">
        <v>0</v>
      </c>
      <c r="T947" s="67">
        <v>0</v>
      </c>
      <c r="U947" s="67">
        <v>0</v>
      </c>
      <c r="V947" s="67">
        <v>0</v>
      </c>
      <c r="W947" s="214">
        <v>0</v>
      </c>
      <c r="X947" s="73">
        <v>0</v>
      </c>
      <c r="Y947" s="67">
        <v>0</v>
      </c>
      <c r="Z947" s="214">
        <v>0</v>
      </c>
      <c r="AA947" s="73">
        <v>0</v>
      </c>
      <c r="AB947" s="214">
        <v>0</v>
      </c>
      <c r="AC947" s="214" t="s">
        <v>48</v>
      </c>
    </row>
    <row r="948" spans="1:29" s="141" customFormat="1" ht="30" customHeight="1" x14ac:dyDescent="0.25">
      <c r="A948" s="69" t="s">
        <v>56</v>
      </c>
      <c r="B948" s="69" t="s">
        <v>57</v>
      </c>
      <c r="C948" s="69" t="s">
        <v>1464</v>
      </c>
      <c r="D948" s="67" t="s">
        <v>1603</v>
      </c>
      <c r="E948" s="67" t="s">
        <v>1484</v>
      </c>
      <c r="F948" s="67" t="s">
        <v>1607</v>
      </c>
      <c r="G948" s="67" t="s">
        <v>1608</v>
      </c>
      <c r="H948" s="220" t="s">
        <v>46</v>
      </c>
      <c r="I948" s="34">
        <v>0</v>
      </c>
      <c r="J948" s="518">
        <v>0</v>
      </c>
      <c r="K948" s="518">
        <v>0</v>
      </c>
      <c r="L948" s="518">
        <v>0</v>
      </c>
      <c r="M948" s="518" t="str">
        <v>Other</v>
      </c>
      <c r="N948" s="519" t="str">
        <v>Other</v>
      </c>
      <c r="O948" s="22">
        <v>0</v>
      </c>
      <c r="P948" s="145">
        <v>0</v>
      </c>
      <c r="Q948" s="145" t="s">
        <v>49</v>
      </c>
      <c r="R948" s="496" t="s">
        <v>47</v>
      </c>
      <c r="S948" s="73">
        <v>0</v>
      </c>
      <c r="T948" s="67">
        <v>0</v>
      </c>
      <c r="U948" s="67">
        <v>0</v>
      </c>
      <c r="V948" s="67">
        <v>0</v>
      </c>
      <c r="W948" s="214">
        <v>0</v>
      </c>
      <c r="X948" s="73">
        <v>0</v>
      </c>
      <c r="Y948" s="67">
        <v>0</v>
      </c>
      <c r="Z948" s="214">
        <v>0</v>
      </c>
      <c r="AA948" s="73">
        <v>0</v>
      </c>
      <c r="AB948" s="214">
        <v>0</v>
      </c>
      <c r="AC948" s="214" t="s">
        <v>48</v>
      </c>
    </row>
    <row r="949" spans="1:29" s="141" customFormat="1" ht="30" customHeight="1" x14ac:dyDescent="0.25">
      <c r="A949" s="69" t="s">
        <v>56</v>
      </c>
      <c r="B949" s="69" t="s">
        <v>57</v>
      </c>
      <c r="C949" s="69" t="s">
        <v>1464</v>
      </c>
      <c r="D949" s="67" t="s">
        <v>1603</v>
      </c>
      <c r="E949" s="67" t="s">
        <v>1484</v>
      </c>
      <c r="F949" s="67" t="s">
        <v>1609</v>
      </c>
      <c r="G949" s="67" t="s">
        <v>1484</v>
      </c>
      <c r="H949" s="220" t="s">
        <v>46</v>
      </c>
      <c r="I949" s="34">
        <v>0</v>
      </c>
      <c r="J949" s="518">
        <v>0</v>
      </c>
      <c r="K949" s="518">
        <v>0</v>
      </c>
      <c r="L949" s="518">
        <v>0</v>
      </c>
      <c r="M949" s="518" t="str">
        <v>Other</v>
      </c>
      <c r="N949" s="519" t="str">
        <v>Other</v>
      </c>
      <c r="O949" s="145" t="s">
        <v>48</v>
      </c>
      <c r="P949" s="145" t="s">
        <v>48</v>
      </c>
      <c r="Q949" s="145" t="s">
        <v>49</v>
      </c>
      <c r="R949" s="496" t="s">
        <v>47</v>
      </c>
      <c r="S949" s="73">
        <v>0</v>
      </c>
      <c r="T949" s="67">
        <v>0</v>
      </c>
      <c r="U949" s="67">
        <v>0</v>
      </c>
      <c r="V949" s="67">
        <v>0</v>
      </c>
      <c r="W949" s="214">
        <v>0</v>
      </c>
      <c r="X949" s="73">
        <v>0</v>
      </c>
      <c r="Y949" s="67">
        <v>0</v>
      </c>
      <c r="Z949" s="214">
        <v>0</v>
      </c>
      <c r="AA949" s="73">
        <v>0</v>
      </c>
      <c r="AB949" s="214">
        <v>0</v>
      </c>
      <c r="AC949" s="214" t="s">
        <v>48</v>
      </c>
    </row>
    <row r="950" spans="1:29" s="141" customFormat="1" ht="30" customHeight="1" x14ac:dyDescent="0.25">
      <c r="A950" s="69" t="s">
        <v>56</v>
      </c>
      <c r="B950" s="69" t="s">
        <v>57</v>
      </c>
      <c r="C950" s="69" t="s">
        <v>1464</v>
      </c>
      <c r="D950" s="67" t="s">
        <v>1603</v>
      </c>
      <c r="E950" s="67" t="s">
        <v>1484</v>
      </c>
      <c r="F950" s="67" t="s">
        <v>1610</v>
      </c>
      <c r="G950" s="67" t="s">
        <v>1484</v>
      </c>
      <c r="H950" s="220" t="s">
        <v>46</v>
      </c>
      <c r="I950" s="34">
        <v>0</v>
      </c>
      <c r="J950" s="518">
        <v>0</v>
      </c>
      <c r="K950" s="518">
        <v>0</v>
      </c>
      <c r="L950" s="518">
        <v>0</v>
      </c>
      <c r="M950" s="518" t="str">
        <v>Other</v>
      </c>
      <c r="N950" s="519" t="str">
        <v>Other</v>
      </c>
      <c r="O950" s="22">
        <v>0</v>
      </c>
      <c r="P950" s="145">
        <v>0</v>
      </c>
      <c r="Q950" s="145" t="s">
        <v>49</v>
      </c>
      <c r="R950" s="496" t="s">
        <v>47</v>
      </c>
      <c r="S950" s="73">
        <v>0</v>
      </c>
      <c r="T950" s="67">
        <v>0</v>
      </c>
      <c r="U950" s="67">
        <v>0</v>
      </c>
      <c r="V950" s="67">
        <v>0</v>
      </c>
      <c r="W950" s="214">
        <v>0</v>
      </c>
      <c r="X950" s="73">
        <v>0</v>
      </c>
      <c r="Y950" s="67">
        <v>0</v>
      </c>
      <c r="Z950" s="214">
        <v>0</v>
      </c>
      <c r="AA950" s="73">
        <v>0</v>
      </c>
      <c r="AB950" s="214">
        <v>0</v>
      </c>
      <c r="AC950" s="214" t="s">
        <v>48</v>
      </c>
    </row>
    <row r="951" spans="1:29" s="141" customFormat="1" ht="30" customHeight="1" x14ac:dyDescent="0.25">
      <c r="A951" s="69" t="s">
        <v>56</v>
      </c>
      <c r="B951" s="69" t="s">
        <v>57</v>
      </c>
      <c r="C951" s="69" t="s">
        <v>1464</v>
      </c>
      <c r="D951" s="67" t="s">
        <v>1603</v>
      </c>
      <c r="E951" s="67" t="s">
        <v>1484</v>
      </c>
      <c r="F951" s="67" t="s">
        <v>1611</v>
      </c>
      <c r="G951" s="67" t="s">
        <v>1484</v>
      </c>
      <c r="H951" s="220" t="s">
        <v>46</v>
      </c>
      <c r="I951" s="34">
        <v>0</v>
      </c>
      <c r="J951" s="518">
        <v>0</v>
      </c>
      <c r="K951" s="518">
        <v>0</v>
      </c>
      <c r="L951" s="518">
        <v>0</v>
      </c>
      <c r="M951" s="518" t="str">
        <v>Other</v>
      </c>
      <c r="N951" s="519" t="str">
        <v>Other</v>
      </c>
      <c r="O951" s="145" t="s">
        <v>48</v>
      </c>
      <c r="P951" s="145" t="s">
        <v>48</v>
      </c>
      <c r="Q951" s="145" t="s">
        <v>49</v>
      </c>
      <c r="R951" s="496" t="s">
        <v>47</v>
      </c>
      <c r="S951" s="73">
        <v>0</v>
      </c>
      <c r="T951" s="67">
        <v>0</v>
      </c>
      <c r="U951" s="67">
        <v>0</v>
      </c>
      <c r="V951" s="67">
        <v>0</v>
      </c>
      <c r="W951" s="214">
        <v>0</v>
      </c>
      <c r="X951" s="73">
        <v>0</v>
      </c>
      <c r="Y951" s="67">
        <v>0</v>
      </c>
      <c r="Z951" s="214">
        <v>0</v>
      </c>
      <c r="AA951" s="73">
        <v>0</v>
      </c>
      <c r="AB951" s="214">
        <v>0</v>
      </c>
      <c r="AC951" s="214" t="s">
        <v>48</v>
      </c>
    </row>
    <row r="952" spans="1:29" s="141" customFormat="1" ht="30" customHeight="1" x14ac:dyDescent="0.25">
      <c r="A952" s="69" t="s">
        <v>56</v>
      </c>
      <c r="B952" s="69" t="s">
        <v>57</v>
      </c>
      <c r="C952" s="69" t="s">
        <v>1464</v>
      </c>
      <c r="D952" s="67" t="s">
        <v>1612</v>
      </c>
      <c r="E952" s="67" t="s">
        <v>1484</v>
      </c>
      <c r="F952" s="67" t="s">
        <v>1613</v>
      </c>
      <c r="G952" s="67" t="s">
        <v>1484</v>
      </c>
      <c r="H952" s="220" t="s">
        <v>46</v>
      </c>
      <c r="I952" s="34">
        <v>0</v>
      </c>
      <c r="J952" s="518">
        <v>0</v>
      </c>
      <c r="K952" s="518">
        <v>0</v>
      </c>
      <c r="L952" s="518">
        <v>0</v>
      </c>
      <c r="M952" s="518" t="str">
        <v>Other</v>
      </c>
      <c r="N952" s="519" t="str">
        <v>Other</v>
      </c>
      <c r="O952" s="22">
        <v>0</v>
      </c>
      <c r="P952" s="145">
        <v>0</v>
      </c>
      <c r="Q952" s="145" t="s">
        <v>49</v>
      </c>
      <c r="R952" s="496" t="s">
        <v>47</v>
      </c>
      <c r="S952" s="73">
        <v>0</v>
      </c>
      <c r="T952" s="67">
        <v>0</v>
      </c>
      <c r="U952" s="67">
        <v>0</v>
      </c>
      <c r="V952" s="67">
        <v>0</v>
      </c>
      <c r="W952" s="214">
        <v>0</v>
      </c>
      <c r="X952" s="73">
        <v>0</v>
      </c>
      <c r="Y952" s="67">
        <v>0</v>
      </c>
      <c r="Z952" s="214">
        <v>0</v>
      </c>
      <c r="AA952" s="73">
        <v>0</v>
      </c>
      <c r="AB952" s="214">
        <v>0</v>
      </c>
      <c r="AC952" s="214" t="s">
        <v>48</v>
      </c>
    </row>
    <row r="953" spans="1:29" s="141" customFormat="1" ht="30" customHeight="1" x14ac:dyDescent="0.25">
      <c r="A953" s="69" t="s">
        <v>56</v>
      </c>
      <c r="B953" s="69" t="s">
        <v>57</v>
      </c>
      <c r="C953" s="69" t="s">
        <v>1464</v>
      </c>
      <c r="D953" s="67" t="s">
        <v>1612</v>
      </c>
      <c r="E953" s="67" t="s">
        <v>1484</v>
      </c>
      <c r="F953" s="67" t="s">
        <v>1614</v>
      </c>
      <c r="G953" s="67" t="s">
        <v>1484</v>
      </c>
      <c r="H953" s="220" t="s">
        <v>46</v>
      </c>
      <c r="I953" s="34">
        <v>0</v>
      </c>
      <c r="J953" s="518">
        <v>0</v>
      </c>
      <c r="K953" s="518">
        <v>0</v>
      </c>
      <c r="L953" s="518">
        <v>0</v>
      </c>
      <c r="M953" s="518" t="str">
        <v>Other</v>
      </c>
      <c r="N953" s="519" t="str">
        <v>Other</v>
      </c>
      <c r="O953" s="22">
        <v>0</v>
      </c>
      <c r="P953" s="145">
        <v>0</v>
      </c>
      <c r="Q953" s="145" t="s">
        <v>49</v>
      </c>
      <c r="R953" s="496" t="s">
        <v>47</v>
      </c>
      <c r="S953" s="73">
        <v>0</v>
      </c>
      <c r="T953" s="67">
        <v>0</v>
      </c>
      <c r="U953" s="67">
        <v>0</v>
      </c>
      <c r="V953" s="67">
        <v>0</v>
      </c>
      <c r="W953" s="214">
        <v>0</v>
      </c>
      <c r="X953" s="73">
        <v>0</v>
      </c>
      <c r="Y953" s="67">
        <v>0</v>
      </c>
      <c r="Z953" s="214">
        <v>0</v>
      </c>
      <c r="AA953" s="73">
        <v>0</v>
      </c>
      <c r="AB953" s="214">
        <v>0</v>
      </c>
      <c r="AC953" s="214" t="s">
        <v>48</v>
      </c>
    </row>
    <row r="954" spans="1:29" s="141" customFormat="1" ht="30" customHeight="1" x14ac:dyDescent="0.25">
      <c r="A954" s="69" t="s">
        <v>56</v>
      </c>
      <c r="B954" s="69" t="s">
        <v>57</v>
      </c>
      <c r="C954" s="69" t="s">
        <v>1464</v>
      </c>
      <c r="D954" s="67" t="s">
        <v>1615</v>
      </c>
      <c r="E954" s="67" t="s">
        <v>1534</v>
      </c>
      <c r="F954" s="67" t="s">
        <v>1616</v>
      </c>
      <c r="G954" s="67" t="s">
        <v>1534</v>
      </c>
      <c r="H954" s="220" t="s">
        <v>46</v>
      </c>
      <c r="I954" s="34">
        <v>0</v>
      </c>
      <c r="J954" s="518">
        <v>0</v>
      </c>
      <c r="K954" s="518">
        <v>0</v>
      </c>
      <c r="L954" s="518">
        <v>0</v>
      </c>
      <c r="M954" s="518" t="str">
        <v>Other</v>
      </c>
      <c r="N954" s="519" t="str">
        <v>Other</v>
      </c>
      <c r="O954" s="145" t="s">
        <v>48</v>
      </c>
      <c r="P954" s="145" t="s">
        <v>48</v>
      </c>
      <c r="Q954" s="145" t="s">
        <v>49</v>
      </c>
      <c r="R954" s="496" t="s">
        <v>47</v>
      </c>
      <c r="S954" s="73">
        <v>0</v>
      </c>
      <c r="T954" s="67">
        <v>0</v>
      </c>
      <c r="U954" s="67">
        <v>0</v>
      </c>
      <c r="V954" s="67">
        <v>0</v>
      </c>
      <c r="W954" s="214">
        <v>0</v>
      </c>
      <c r="X954" s="73">
        <v>0</v>
      </c>
      <c r="Y954" s="67">
        <v>0</v>
      </c>
      <c r="Z954" s="214">
        <v>0</v>
      </c>
      <c r="AA954" s="73">
        <v>0</v>
      </c>
      <c r="AB954" s="214">
        <v>0</v>
      </c>
      <c r="AC954" s="214" t="s">
        <v>48</v>
      </c>
    </row>
    <row r="955" spans="1:29" s="141" customFormat="1" ht="30" customHeight="1" x14ac:dyDescent="0.25">
      <c r="A955" s="69" t="s">
        <v>56</v>
      </c>
      <c r="B955" s="69" t="s">
        <v>57</v>
      </c>
      <c r="C955" s="69" t="s">
        <v>1464</v>
      </c>
      <c r="D955" s="67" t="s">
        <v>1615</v>
      </c>
      <c r="E955" s="67" t="s">
        <v>1534</v>
      </c>
      <c r="F955" s="67" t="s">
        <v>1617</v>
      </c>
      <c r="G955" s="67" t="s">
        <v>1534</v>
      </c>
      <c r="H955" s="220" t="s">
        <v>46</v>
      </c>
      <c r="I955" s="34">
        <v>0</v>
      </c>
      <c r="J955" s="518">
        <v>0</v>
      </c>
      <c r="K955" s="518">
        <v>0</v>
      </c>
      <c r="L955" s="518">
        <v>0</v>
      </c>
      <c r="M955" s="518" t="str">
        <v>Other</v>
      </c>
      <c r="N955" s="519" t="str">
        <v>Other</v>
      </c>
      <c r="O955" s="145" t="s">
        <v>48</v>
      </c>
      <c r="P955" s="145" t="s">
        <v>48</v>
      </c>
      <c r="Q955" s="145" t="s">
        <v>49</v>
      </c>
      <c r="R955" s="496" t="s">
        <v>47</v>
      </c>
      <c r="S955" s="73">
        <v>0</v>
      </c>
      <c r="T955" s="67">
        <v>0</v>
      </c>
      <c r="U955" s="67">
        <v>0</v>
      </c>
      <c r="V955" s="67">
        <v>0</v>
      </c>
      <c r="W955" s="214">
        <v>0</v>
      </c>
      <c r="X955" s="73">
        <v>0</v>
      </c>
      <c r="Y955" s="67">
        <v>0</v>
      </c>
      <c r="Z955" s="214">
        <v>0</v>
      </c>
      <c r="AA955" s="73">
        <v>0</v>
      </c>
      <c r="AB955" s="214">
        <v>0</v>
      </c>
      <c r="AC955" s="214" t="s">
        <v>48</v>
      </c>
    </row>
    <row r="956" spans="1:29" s="141" customFormat="1" ht="30" customHeight="1" x14ac:dyDescent="0.25">
      <c r="A956" s="69" t="s">
        <v>56</v>
      </c>
      <c r="B956" s="69" t="s">
        <v>57</v>
      </c>
      <c r="C956" s="69" t="s">
        <v>1464</v>
      </c>
      <c r="D956" s="67" t="s">
        <v>1615</v>
      </c>
      <c r="E956" s="67" t="s">
        <v>1534</v>
      </c>
      <c r="F956" s="67" t="s">
        <v>1618</v>
      </c>
      <c r="G956" s="67" t="s">
        <v>1534</v>
      </c>
      <c r="H956" s="220" t="s">
        <v>46</v>
      </c>
      <c r="I956" s="34">
        <v>0</v>
      </c>
      <c r="J956" s="518">
        <v>0</v>
      </c>
      <c r="K956" s="518">
        <v>0</v>
      </c>
      <c r="L956" s="518">
        <v>0</v>
      </c>
      <c r="M956" s="518" t="str">
        <v>Other</v>
      </c>
      <c r="N956" s="519" t="str">
        <v>Other</v>
      </c>
      <c r="O956" s="22">
        <v>0</v>
      </c>
      <c r="P956" s="145">
        <v>0</v>
      </c>
      <c r="Q956" s="145" t="s">
        <v>49</v>
      </c>
      <c r="R956" s="496" t="s">
        <v>47</v>
      </c>
      <c r="S956" s="73">
        <v>0</v>
      </c>
      <c r="T956" s="67">
        <v>0</v>
      </c>
      <c r="U956" s="67">
        <v>0</v>
      </c>
      <c r="V956" s="67">
        <v>0</v>
      </c>
      <c r="W956" s="214">
        <v>0</v>
      </c>
      <c r="X956" s="73">
        <v>0</v>
      </c>
      <c r="Y956" s="67">
        <v>0</v>
      </c>
      <c r="Z956" s="214">
        <v>0</v>
      </c>
      <c r="AA956" s="73">
        <v>0</v>
      </c>
      <c r="AB956" s="214">
        <v>0</v>
      </c>
      <c r="AC956" s="214" t="s">
        <v>48</v>
      </c>
    </row>
    <row r="957" spans="1:29" s="141" customFormat="1" ht="30" customHeight="1" x14ac:dyDescent="0.25">
      <c r="A957" s="69" t="s">
        <v>56</v>
      </c>
      <c r="B957" s="69" t="s">
        <v>57</v>
      </c>
      <c r="C957" s="69" t="s">
        <v>1464</v>
      </c>
      <c r="D957" s="67" t="s">
        <v>1615</v>
      </c>
      <c r="E957" s="67" t="s">
        <v>1534</v>
      </c>
      <c r="F957" s="67" t="s">
        <v>1619</v>
      </c>
      <c r="G957" s="67" t="s">
        <v>1534</v>
      </c>
      <c r="H957" s="220" t="s">
        <v>617</v>
      </c>
      <c r="I957" s="34">
        <v>0</v>
      </c>
      <c r="J957" s="518">
        <v>0</v>
      </c>
      <c r="K957" s="518">
        <v>0</v>
      </c>
      <c r="L957" s="518">
        <v>0</v>
      </c>
      <c r="M957" s="518" t="str">
        <v>Other</v>
      </c>
      <c r="N957" s="519" t="str">
        <v>Other</v>
      </c>
      <c r="O957" s="22">
        <v>0</v>
      </c>
      <c r="P957" s="145">
        <v>0</v>
      </c>
      <c r="Q957" s="145" t="s">
        <v>49</v>
      </c>
      <c r="R957" s="496" t="s">
        <v>47</v>
      </c>
      <c r="S957" s="73">
        <v>0</v>
      </c>
      <c r="T957" s="67">
        <v>0</v>
      </c>
      <c r="U957" s="67">
        <v>0</v>
      </c>
      <c r="V957" s="67">
        <v>0</v>
      </c>
      <c r="W957" s="214">
        <v>0</v>
      </c>
      <c r="X957" s="73">
        <v>0</v>
      </c>
      <c r="Y957" s="67">
        <v>0</v>
      </c>
      <c r="Z957" s="214">
        <v>0</v>
      </c>
      <c r="AA957" s="73">
        <v>0</v>
      </c>
      <c r="AB957" s="214">
        <v>0</v>
      </c>
      <c r="AC957" s="214" t="s">
        <v>48</v>
      </c>
    </row>
    <row r="958" spans="1:29" s="141" customFormat="1" ht="30" customHeight="1" x14ac:dyDescent="0.25">
      <c r="A958" s="69" t="s">
        <v>56</v>
      </c>
      <c r="B958" s="69" t="s">
        <v>57</v>
      </c>
      <c r="C958" s="69" t="s">
        <v>1464</v>
      </c>
      <c r="D958" s="67" t="s">
        <v>1615</v>
      </c>
      <c r="E958" s="67" t="s">
        <v>1534</v>
      </c>
      <c r="F958" s="67" t="s">
        <v>1620</v>
      </c>
      <c r="G958" s="67" t="s">
        <v>1534</v>
      </c>
      <c r="H958" s="220" t="s">
        <v>46</v>
      </c>
      <c r="I958" s="34">
        <v>0</v>
      </c>
      <c r="J958" s="518">
        <v>0</v>
      </c>
      <c r="K958" s="518">
        <v>0</v>
      </c>
      <c r="L958" s="518">
        <v>0</v>
      </c>
      <c r="M958" s="518" t="str">
        <v>Other</v>
      </c>
      <c r="N958" s="519" t="str">
        <v>Other</v>
      </c>
      <c r="O958" s="22">
        <v>0</v>
      </c>
      <c r="P958" s="145">
        <v>0</v>
      </c>
      <c r="Q958" s="145" t="s">
        <v>49</v>
      </c>
      <c r="R958" s="496" t="s">
        <v>47</v>
      </c>
      <c r="S958" s="73">
        <v>0</v>
      </c>
      <c r="T958" s="67">
        <v>0</v>
      </c>
      <c r="U958" s="67">
        <v>0</v>
      </c>
      <c r="V958" s="67">
        <v>0</v>
      </c>
      <c r="W958" s="214">
        <v>0</v>
      </c>
      <c r="X958" s="73">
        <v>0</v>
      </c>
      <c r="Y958" s="67">
        <v>0</v>
      </c>
      <c r="Z958" s="214">
        <v>0</v>
      </c>
      <c r="AA958" s="73">
        <v>0</v>
      </c>
      <c r="AB958" s="214">
        <v>0</v>
      </c>
      <c r="AC958" s="214" t="s">
        <v>48</v>
      </c>
    </row>
    <row r="959" spans="1:29" s="141" customFormat="1" ht="30" customHeight="1" x14ac:dyDescent="0.25">
      <c r="A959" s="69" t="s">
        <v>56</v>
      </c>
      <c r="B959" s="69" t="s">
        <v>57</v>
      </c>
      <c r="C959" s="69" t="s">
        <v>1464</v>
      </c>
      <c r="D959" s="67" t="s">
        <v>1615</v>
      </c>
      <c r="E959" s="67" t="s">
        <v>1534</v>
      </c>
      <c r="F959" s="67" t="s">
        <v>1621</v>
      </c>
      <c r="G959" s="67" t="s">
        <v>1534</v>
      </c>
      <c r="H959" s="220" t="s">
        <v>46</v>
      </c>
      <c r="I959" s="34">
        <v>0</v>
      </c>
      <c r="J959" s="518">
        <v>0</v>
      </c>
      <c r="K959" s="518">
        <v>0</v>
      </c>
      <c r="L959" s="518">
        <v>0</v>
      </c>
      <c r="M959" s="518" t="str">
        <v>Other</v>
      </c>
      <c r="N959" s="519" t="str">
        <v>Other</v>
      </c>
      <c r="O959" s="22">
        <v>0</v>
      </c>
      <c r="P959" s="145">
        <v>0</v>
      </c>
      <c r="Q959" s="145" t="s">
        <v>49</v>
      </c>
      <c r="R959" s="496" t="s">
        <v>47</v>
      </c>
      <c r="S959" s="73">
        <v>0</v>
      </c>
      <c r="T959" s="67">
        <v>0</v>
      </c>
      <c r="U959" s="67">
        <v>0</v>
      </c>
      <c r="V959" s="67">
        <v>0</v>
      </c>
      <c r="W959" s="214">
        <v>0</v>
      </c>
      <c r="X959" s="73">
        <v>0</v>
      </c>
      <c r="Y959" s="67">
        <v>0</v>
      </c>
      <c r="Z959" s="214">
        <v>0</v>
      </c>
      <c r="AA959" s="73">
        <v>0</v>
      </c>
      <c r="AB959" s="214">
        <v>0</v>
      </c>
      <c r="AC959" s="214" t="s">
        <v>48</v>
      </c>
    </row>
    <row r="960" spans="1:29" s="141" customFormat="1" ht="30" customHeight="1" x14ac:dyDescent="0.25">
      <c r="A960" s="69" t="s">
        <v>56</v>
      </c>
      <c r="B960" s="69" t="s">
        <v>57</v>
      </c>
      <c r="C960" s="69" t="s">
        <v>1464</v>
      </c>
      <c r="D960" s="67" t="s">
        <v>1622</v>
      </c>
      <c r="E960" s="67" t="s">
        <v>1534</v>
      </c>
      <c r="F960" s="67" t="s">
        <v>1623</v>
      </c>
      <c r="G960" s="67" t="s">
        <v>1534</v>
      </c>
      <c r="H960" s="220" t="s">
        <v>46</v>
      </c>
      <c r="I960" s="34">
        <v>0</v>
      </c>
      <c r="J960" s="518">
        <v>0</v>
      </c>
      <c r="K960" s="518">
        <v>0</v>
      </c>
      <c r="L960" s="518">
        <v>0</v>
      </c>
      <c r="M960" s="518" t="str">
        <v>Other</v>
      </c>
      <c r="N960" s="519" t="str">
        <v>Other</v>
      </c>
      <c r="O960" s="145" t="s">
        <v>48</v>
      </c>
      <c r="P960" s="145" t="s">
        <v>48</v>
      </c>
      <c r="Q960" s="145" t="s">
        <v>49</v>
      </c>
      <c r="R960" s="496" t="s">
        <v>47</v>
      </c>
      <c r="S960" s="73">
        <v>0</v>
      </c>
      <c r="T960" s="67">
        <v>0</v>
      </c>
      <c r="U960" s="67">
        <v>0</v>
      </c>
      <c r="V960" s="67">
        <v>0</v>
      </c>
      <c r="W960" s="214">
        <v>0</v>
      </c>
      <c r="X960" s="73">
        <v>0</v>
      </c>
      <c r="Y960" s="67">
        <v>0</v>
      </c>
      <c r="Z960" s="214">
        <v>0</v>
      </c>
      <c r="AA960" s="73">
        <v>0</v>
      </c>
      <c r="AB960" s="214">
        <v>0</v>
      </c>
      <c r="AC960" s="214" t="s">
        <v>48</v>
      </c>
    </row>
    <row r="961" spans="1:29" s="141" customFormat="1" ht="30" customHeight="1" x14ac:dyDescent="0.25">
      <c r="A961" s="69" t="s">
        <v>56</v>
      </c>
      <c r="B961" s="69" t="s">
        <v>57</v>
      </c>
      <c r="C961" s="69" t="s">
        <v>1464</v>
      </c>
      <c r="D961" s="67" t="s">
        <v>1622</v>
      </c>
      <c r="E961" s="67" t="s">
        <v>1534</v>
      </c>
      <c r="F961" s="67" t="s">
        <v>1624</v>
      </c>
      <c r="G961" s="67" t="s">
        <v>1534</v>
      </c>
      <c r="H961" s="220" t="s">
        <v>46</v>
      </c>
      <c r="I961" s="34">
        <v>0</v>
      </c>
      <c r="J961" s="518">
        <v>0</v>
      </c>
      <c r="K961" s="518">
        <v>0</v>
      </c>
      <c r="L961" s="518">
        <v>0</v>
      </c>
      <c r="M961" s="518" t="str">
        <v>Other</v>
      </c>
      <c r="N961" s="519" t="str">
        <v>Other</v>
      </c>
      <c r="O961" s="145" t="s">
        <v>48</v>
      </c>
      <c r="P961" s="145" t="s">
        <v>48</v>
      </c>
      <c r="Q961" s="145" t="s">
        <v>49</v>
      </c>
      <c r="R961" s="496" t="s">
        <v>47</v>
      </c>
      <c r="S961" s="73">
        <v>0</v>
      </c>
      <c r="T961" s="67">
        <v>0</v>
      </c>
      <c r="U961" s="67">
        <v>0</v>
      </c>
      <c r="V961" s="67">
        <v>0</v>
      </c>
      <c r="W961" s="214">
        <v>0</v>
      </c>
      <c r="X961" s="73">
        <v>0</v>
      </c>
      <c r="Y961" s="67">
        <v>0</v>
      </c>
      <c r="Z961" s="214">
        <v>0</v>
      </c>
      <c r="AA961" s="73">
        <v>0</v>
      </c>
      <c r="AB961" s="214">
        <v>0</v>
      </c>
      <c r="AC961" s="214" t="s">
        <v>48</v>
      </c>
    </row>
    <row r="962" spans="1:29" s="141" customFormat="1" ht="30" customHeight="1" x14ac:dyDescent="0.25">
      <c r="A962" s="69" t="s">
        <v>56</v>
      </c>
      <c r="B962" s="69" t="s">
        <v>57</v>
      </c>
      <c r="C962" s="69" t="s">
        <v>1464</v>
      </c>
      <c r="D962" s="67" t="s">
        <v>1622</v>
      </c>
      <c r="E962" s="67" t="s">
        <v>1534</v>
      </c>
      <c r="F962" s="67" t="s">
        <v>1625</v>
      </c>
      <c r="G962" s="67" t="s">
        <v>1534</v>
      </c>
      <c r="H962" s="220" t="s">
        <v>46</v>
      </c>
      <c r="I962" s="34">
        <v>0</v>
      </c>
      <c r="J962" s="518">
        <v>0</v>
      </c>
      <c r="K962" s="518">
        <v>0</v>
      </c>
      <c r="L962" s="518">
        <v>0</v>
      </c>
      <c r="M962" s="518" t="str">
        <v>Other</v>
      </c>
      <c r="N962" s="519" t="str">
        <v>Other</v>
      </c>
      <c r="O962" s="145" t="s">
        <v>48</v>
      </c>
      <c r="P962" s="145" t="s">
        <v>48</v>
      </c>
      <c r="Q962" s="145" t="s">
        <v>49</v>
      </c>
      <c r="R962" s="496" t="s">
        <v>47</v>
      </c>
      <c r="S962" s="73">
        <v>0</v>
      </c>
      <c r="T962" s="67">
        <v>0</v>
      </c>
      <c r="U962" s="67">
        <v>0</v>
      </c>
      <c r="V962" s="67">
        <v>0</v>
      </c>
      <c r="W962" s="214">
        <v>0</v>
      </c>
      <c r="X962" s="73">
        <v>0</v>
      </c>
      <c r="Y962" s="67">
        <v>0</v>
      </c>
      <c r="Z962" s="214">
        <v>0</v>
      </c>
      <c r="AA962" s="73">
        <v>0</v>
      </c>
      <c r="AB962" s="214">
        <v>0</v>
      </c>
      <c r="AC962" s="214" t="s">
        <v>48</v>
      </c>
    </row>
    <row r="963" spans="1:29" s="141" customFormat="1" ht="30" customHeight="1" x14ac:dyDescent="0.25">
      <c r="A963" s="69" t="s">
        <v>56</v>
      </c>
      <c r="B963" s="69" t="s">
        <v>57</v>
      </c>
      <c r="C963" s="69" t="s">
        <v>1464</v>
      </c>
      <c r="D963" s="67" t="s">
        <v>1622</v>
      </c>
      <c r="E963" s="67" t="s">
        <v>1534</v>
      </c>
      <c r="F963" s="67" t="s">
        <v>1626</v>
      </c>
      <c r="G963" s="67" t="s">
        <v>1534</v>
      </c>
      <c r="H963" s="220" t="s">
        <v>46</v>
      </c>
      <c r="I963" s="34">
        <v>0</v>
      </c>
      <c r="J963" s="518">
        <v>0</v>
      </c>
      <c r="K963" s="518">
        <v>0</v>
      </c>
      <c r="L963" s="518">
        <v>0</v>
      </c>
      <c r="M963" s="518" t="str">
        <v>Other</v>
      </c>
      <c r="N963" s="519" t="str">
        <v>Other</v>
      </c>
      <c r="O963" s="145" t="s">
        <v>48</v>
      </c>
      <c r="P963" s="145" t="s">
        <v>48</v>
      </c>
      <c r="Q963" s="145" t="s">
        <v>49</v>
      </c>
      <c r="R963" s="496" t="s">
        <v>47</v>
      </c>
      <c r="S963" s="73">
        <v>0</v>
      </c>
      <c r="T963" s="67">
        <v>0</v>
      </c>
      <c r="U963" s="67">
        <v>0</v>
      </c>
      <c r="V963" s="67">
        <v>0</v>
      </c>
      <c r="W963" s="214">
        <v>0</v>
      </c>
      <c r="X963" s="73">
        <v>0</v>
      </c>
      <c r="Y963" s="67">
        <v>0</v>
      </c>
      <c r="Z963" s="214">
        <v>0</v>
      </c>
      <c r="AA963" s="73">
        <v>0</v>
      </c>
      <c r="AB963" s="214">
        <v>0</v>
      </c>
      <c r="AC963" s="214" t="s">
        <v>48</v>
      </c>
    </row>
    <row r="964" spans="1:29" s="141" customFormat="1" ht="30" customHeight="1" x14ac:dyDescent="0.25">
      <c r="A964" s="69" t="s">
        <v>56</v>
      </c>
      <c r="B964" s="69" t="s">
        <v>57</v>
      </c>
      <c r="C964" s="69" t="s">
        <v>1464</v>
      </c>
      <c r="D964" s="67" t="s">
        <v>1622</v>
      </c>
      <c r="E964" s="67" t="s">
        <v>1534</v>
      </c>
      <c r="F964" s="67" t="s">
        <v>1627</v>
      </c>
      <c r="G964" s="67" t="s">
        <v>1534</v>
      </c>
      <c r="H964" s="220" t="s">
        <v>46</v>
      </c>
      <c r="I964" s="34">
        <v>0</v>
      </c>
      <c r="J964" s="518">
        <v>0</v>
      </c>
      <c r="K964" s="518">
        <v>0</v>
      </c>
      <c r="L964" s="518">
        <v>0</v>
      </c>
      <c r="M964" s="518" t="str">
        <v>Other</v>
      </c>
      <c r="N964" s="519" t="str">
        <v>Other</v>
      </c>
      <c r="O964" s="145" t="s">
        <v>48</v>
      </c>
      <c r="P964" s="145" t="s">
        <v>48</v>
      </c>
      <c r="Q964" s="145" t="s">
        <v>49</v>
      </c>
      <c r="R964" s="496" t="s">
        <v>47</v>
      </c>
      <c r="S964" s="73">
        <v>0</v>
      </c>
      <c r="T964" s="67">
        <v>0</v>
      </c>
      <c r="U964" s="67">
        <v>0</v>
      </c>
      <c r="V964" s="67">
        <v>0</v>
      </c>
      <c r="W964" s="214">
        <v>0</v>
      </c>
      <c r="X964" s="73">
        <v>0</v>
      </c>
      <c r="Y964" s="67">
        <v>0</v>
      </c>
      <c r="Z964" s="214">
        <v>0</v>
      </c>
      <c r="AA964" s="73">
        <v>0</v>
      </c>
      <c r="AB964" s="214">
        <v>0</v>
      </c>
      <c r="AC964" s="214" t="s">
        <v>48</v>
      </c>
    </row>
    <row r="965" spans="1:29" s="141" customFormat="1" ht="30" customHeight="1" x14ac:dyDescent="0.25">
      <c r="A965" s="69" t="s">
        <v>56</v>
      </c>
      <c r="B965" s="69" t="s">
        <v>57</v>
      </c>
      <c r="C965" s="69" t="s">
        <v>1464</v>
      </c>
      <c r="D965" s="67" t="s">
        <v>1622</v>
      </c>
      <c r="E965" s="67" t="s">
        <v>1534</v>
      </c>
      <c r="F965" s="67" t="s">
        <v>1628</v>
      </c>
      <c r="G965" s="67" t="s">
        <v>1534</v>
      </c>
      <c r="H965" s="220" t="s">
        <v>46</v>
      </c>
      <c r="I965" s="34">
        <v>0</v>
      </c>
      <c r="J965" s="518">
        <v>0</v>
      </c>
      <c r="K965" s="518">
        <v>0</v>
      </c>
      <c r="L965" s="518">
        <v>0</v>
      </c>
      <c r="M965" s="518" t="str">
        <v>Other</v>
      </c>
      <c r="N965" s="519" t="str">
        <v>Other</v>
      </c>
      <c r="O965" s="145" t="s">
        <v>48</v>
      </c>
      <c r="P965" s="145" t="s">
        <v>48</v>
      </c>
      <c r="Q965" s="145" t="s">
        <v>49</v>
      </c>
      <c r="R965" s="496" t="s">
        <v>47</v>
      </c>
      <c r="S965" s="73">
        <v>0</v>
      </c>
      <c r="T965" s="67">
        <v>0</v>
      </c>
      <c r="U965" s="67">
        <v>0</v>
      </c>
      <c r="V965" s="67">
        <v>0</v>
      </c>
      <c r="W965" s="214">
        <v>0</v>
      </c>
      <c r="X965" s="73">
        <v>0</v>
      </c>
      <c r="Y965" s="67">
        <v>0</v>
      </c>
      <c r="Z965" s="214">
        <v>0</v>
      </c>
      <c r="AA965" s="73">
        <v>0</v>
      </c>
      <c r="AB965" s="214">
        <v>0</v>
      </c>
      <c r="AC965" s="214" t="s">
        <v>48</v>
      </c>
    </row>
    <row r="966" spans="1:29" s="141" customFormat="1" ht="30" customHeight="1" x14ac:dyDescent="0.25">
      <c r="A966" s="69" t="s">
        <v>56</v>
      </c>
      <c r="B966" s="69" t="s">
        <v>57</v>
      </c>
      <c r="C966" s="69" t="s">
        <v>1464</v>
      </c>
      <c r="D966" s="67" t="s">
        <v>1622</v>
      </c>
      <c r="E966" s="67" t="s">
        <v>1534</v>
      </c>
      <c r="F966" s="67" t="s">
        <v>1629</v>
      </c>
      <c r="G966" s="67" t="s">
        <v>1534</v>
      </c>
      <c r="H966" s="220" t="s">
        <v>46</v>
      </c>
      <c r="I966" s="34">
        <v>0</v>
      </c>
      <c r="J966" s="518">
        <v>0</v>
      </c>
      <c r="K966" s="518">
        <v>0</v>
      </c>
      <c r="L966" s="518">
        <v>0</v>
      </c>
      <c r="M966" s="518" t="str">
        <v>Other</v>
      </c>
      <c r="N966" s="519" t="str">
        <v>Other</v>
      </c>
      <c r="O966" s="145" t="s">
        <v>48</v>
      </c>
      <c r="P966" s="145" t="s">
        <v>48</v>
      </c>
      <c r="Q966" s="145" t="s">
        <v>49</v>
      </c>
      <c r="R966" s="496" t="s">
        <v>47</v>
      </c>
      <c r="S966" s="73">
        <v>0</v>
      </c>
      <c r="T966" s="67">
        <v>0</v>
      </c>
      <c r="U966" s="67">
        <v>0</v>
      </c>
      <c r="V966" s="67">
        <v>0</v>
      </c>
      <c r="W966" s="214">
        <v>0</v>
      </c>
      <c r="X966" s="73">
        <v>0</v>
      </c>
      <c r="Y966" s="67">
        <v>0</v>
      </c>
      <c r="Z966" s="214">
        <v>0</v>
      </c>
      <c r="AA966" s="73">
        <v>0</v>
      </c>
      <c r="AB966" s="214">
        <v>0</v>
      </c>
      <c r="AC966" s="214" t="s">
        <v>48</v>
      </c>
    </row>
    <row r="967" spans="1:29" s="141" customFormat="1" ht="30" customHeight="1" x14ac:dyDescent="0.25">
      <c r="A967" s="69" t="s">
        <v>56</v>
      </c>
      <c r="B967" s="69" t="s">
        <v>57</v>
      </c>
      <c r="C967" s="69" t="s">
        <v>1464</v>
      </c>
      <c r="D967" s="67" t="s">
        <v>1622</v>
      </c>
      <c r="E967" s="67" t="s">
        <v>1534</v>
      </c>
      <c r="F967" s="67" t="s">
        <v>1630</v>
      </c>
      <c r="G967" s="67" t="s">
        <v>1534</v>
      </c>
      <c r="H967" s="220" t="s">
        <v>46</v>
      </c>
      <c r="I967" s="34">
        <v>0</v>
      </c>
      <c r="J967" s="518">
        <v>0</v>
      </c>
      <c r="K967" s="518">
        <v>0</v>
      </c>
      <c r="L967" s="518">
        <v>0</v>
      </c>
      <c r="M967" s="518" t="str">
        <v>Other</v>
      </c>
      <c r="N967" s="519" t="str">
        <v>Other</v>
      </c>
      <c r="O967" s="145" t="s">
        <v>48</v>
      </c>
      <c r="P967" s="145" t="s">
        <v>48</v>
      </c>
      <c r="Q967" s="145" t="s">
        <v>49</v>
      </c>
      <c r="R967" s="496" t="s">
        <v>47</v>
      </c>
      <c r="S967" s="73">
        <v>0</v>
      </c>
      <c r="T967" s="67">
        <v>0</v>
      </c>
      <c r="U967" s="67">
        <v>0</v>
      </c>
      <c r="V967" s="67">
        <v>0</v>
      </c>
      <c r="W967" s="214">
        <v>0</v>
      </c>
      <c r="X967" s="73">
        <v>0</v>
      </c>
      <c r="Y967" s="67">
        <v>0</v>
      </c>
      <c r="Z967" s="214">
        <v>0</v>
      </c>
      <c r="AA967" s="73">
        <v>0</v>
      </c>
      <c r="AB967" s="214">
        <v>0</v>
      </c>
      <c r="AC967" s="214" t="s">
        <v>48</v>
      </c>
    </row>
    <row r="968" spans="1:29" s="141" customFormat="1" ht="30" customHeight="1" x14ac:dyDescent="0.25">
      <c r="A968" s="69" t="s">
        <v>56</v>
      </c>
      <c r="B968" s="69" t="s">
        <v>57</v>
      </c>
      <c r="C968" s="69" t="s">
        <v>1464</v>
      </c>
      <c r="D968" s="67" t="s">
        <v>1631</v>
      </c>
      <c r="E968" s="67" t="s">
        <v>1632</v>
      </c>
      <c r="F968" s="67" t="s">
        <v>1633</v>
      </c>
      <c r="G968" s="67" t="s">
        <v>1634</v>
      </c>
      <c r="H968" s="220" t="s">
        <v>46</v>
      </c>
      <c r="I968" s="34">
        <v>0</v>
      </c>
      <c r="J968" s="518">
        <v>0</v>
      </c>
      <c r="K968" s="518">
        <v>0</v>
      </c>
      <c r="L968" s="518">
        <v>0</v>
      </c>
      <c r="M968" s="518" t="str">
        <v>Other</v>
      </c>
      <c r="N968" s="519" t="str">
        <v>Other</v>
      </c>
      <c r="O968" s="22">
        <v>0</v>
      </c>
      <c r="P968" s="145">
        <v>0</v>
      </c>
      <c r="Q968" s="145" t="s">
        <v>49</v>
      </c>
      <c r="R968" s="496" t="s">
        <v>47</v>
      </c>
      <c r="S968" s="73">
        <v>0</v>
      </c>
      <c r="T968" s="67">
        <v>0</v>
      </c>
      <c r="U968" s="67">
        <v>0</v>
      </c>
      <c r="V968" s="67">
        <v>0</v>
      </c>
      <c r="W968" s="214">
        <v>0</v>
      </c>
      <c r="X968" s="73">
        <v>0</v>
      </c>
      <c r="Y968" s="67">
        <v>0</v>
      </c>
      <c r="Z968" s="214">
        <v>0</v>
      </c>
      <c r="AA968" s="73">
        <v>0</v>
      </c>
      <c r="AB968" s="214">
        <v>0</v>
      </c>
      <c r="AC968" s="214" t="s">
        <v>48</v>
      </c>
    </row>
    <row r="969" spans="1:29" s="141" customFormat="1" ht="30" customHeight="1" x14ac:dyDescent="0.25">
      <c r="A969" s="69" t="s">
        <v>56</v>
      </c>
      <c r="B969" s="69" t="s">
        <v>57</v>
      </c>
      <c r="C969" s="69" t="s">
        <v>1464</v>
      </c>
      <c r="D969" s="67" t="s">
        <v>1631</v>
      </c>
      <c r="E969" s="67" t="s">
        <v>1632</v>
      </c>
      <c r="F969" s="67" t="s">
        <v>1635</v>
      </c>
      <c r="G969" s="67" t="s">
        <v>1632</v>
      </c>
      <c r="H969" s="220" t="s">
        <v>46</v>
      </c>
      <c r="I969" s="34">
        <v>0</v>
      </c>
      <c r="J969" s="518">
        <v>0</v>
      </c>
      <c r="K969" s="518">
        <v>0</v>
      </c>
      <c r="L969" s="518">
        <v>0</v>
      </c>
      <c r="M969" s="518" t="str">
        <v>Other</v>
      </c>
      <c r="N969" s="519" t="str">
        <v>Other</v>
      </c>
      <c r="O969" s="22">
        <v>0</v>
      </c>
      <c r="P969" s="145">
        <v>0</v>
      </c>
      <c r="Q969" s="145" t="s">
        <v>49</v>
      </c>
      <c r="R969" s="496" t="s">
        <v>47</v>
      </c>
      <c r="S969" s="73">
        <v>0</v>
      </c>
      <c r="T969" s="67">
        <v>0</v>
      </c>
      <c r="U969" s="67">
        <v>0</v>
      </c>
      <c r="V969" s="67">
        <v>0</v>
      </c>
      <c r="W969" s="214">
        <v>0</v>
      </c>
      <c r="X969" s="73">
        <v>0</v>
      </c>
      <c r="Y969" s="67">
        <v>0</v>
      </c>
      <c r="Z969" s="214">
        <v>0</v>
      </c>
      <c r="AA969" s="73">
        <v>0</v>
      </c>
      <c r="AB969" s="214">
        <v>0</v>
      </c>
      <c r="AC969" s="214" t="s">
        <v>48</v>
      </c>
    </row>
    <row r="970" spans="1:29" s="141" customFormat="1" ht="30" customHeight="1" x14ac:dyDescent="0.25">
      <c r="A970" s="69" t="s">
        <v>56</v>
      </c>
      <c r="B970" s="69" t="s">
        <v>57</v>
      </c>
      <c r="C970" s="69" t="s">
        <v>1464</v>
      </c>
      <c r="D970" s="67" t="s">
        <v>1636</v>
      </c>
      <c r="E970" s="67" t="s">
        <v>1637</v>
      </c>
      <c r="F970" s="67" t="s">
        <v>1638</v>
      </c>
      <c r="G970" s="67" t="s">
        <v>1639</v>
      </c>
      <c r="H970" s="220" t="s">
        <v>46</v>
      </c>
      <c r="I970" s="34">
        <v>0</v>
      </c>
      <c r="J970" s="518">
        <v>0</v>
      </c>
      <c r="K970" s="518">
        <v>0</v>
      </c>
      <c r="L970" s="518">
        <v>0</v>
      </c>
      <c r="M970" s="518" t="str">
        <v>Other</v>
      </c>
      <c r="N970" s="519" t="str">
        <v>Other</v>
      </c>
      <c r="O970" s="22">
        <v>0</v>
      </c>
      <c r="P970" s="145">
        <v>0</v>
      </c>
      <c r="Q970" s="145" t="s">
        <v>49</v>
      </c>
      <c r="R970" s="496" t="s">
        <v>47</v>
      </c>
      <c r="S970" s="73">
        <v>0</v>
      </c>
      <c r="T970" s="67">
        <v>0</v>
      </c>
      <c r="U970" s="67">
        <v>0</v>
      </c>
      <c r="V970" s="67">
        <v>0</v>
      </c>
      <c r="W970" s="214">
        <v>0</v>
      </c>
      <c r="X970" s="73">
        <v>0</v>
      </c>
      <c r="Y970" s="67">
        <v>0</v>
      </c>
      <c r="Z970" s="214">
        <v>0</v>
      </c>
      <c r="AA970" s="73">
        <v>0</v>
      </c>
      <c r="AB970" s="214">
        <v>0</v>
      </c>
      <c r="AC970" s="214" t="s">
        <v>48</v>
      </c>
    </row>
    <row r="971" spans="1:29" s="141" customFormat="1" ht="30" customHeight="1" x14ac:dyDescent="0.25">
      <c r="A971" s="69" t="s">
        <v>56</v>
      </c>
      <c r="B971" s="69" t="s">
        <v>57</v>
      </c>
      <c r="C971" s="69" t="s">
        <v>1464</v>
      </c>
      <c r="D971" s="67" t="s">
        <v>1640</v>
      </c>
      <c r="E971" s="67" t="s">
        <v>1641</v>
      </c>
      <c r="F971" s="67" t="s">
        <v>1642</v>
      </c>
      <c r="G971" s="67" t="s">
        <v>1641</v>
      </c>
      <c r="H971" s="220" t="s">
        <v>46</v>
      </c>
      <c r="I971" s="34">
        <v>0</v>
      </c>
      <c r="J971" s="518">
        <v>0</v>
      </c>
      <c r="K971" s="518">
        <v>0</v>
      </c>
      <c r="L971" s="518">
        <v>0</v>
      </c>
      <c r="M971" s="518" t="str">
        <v>Other</v>
      </c>
      <c r="N971" s="519" t="str">
        <v>Other</v>
      </c>
      <c r="O971" s="22">
        <v>0</v>
      </c>
      <c r="P971" s="145">
        <v>0</v>
      </c>
      <c r="Q971" s="145" t="s">
        <v>49</v>
      </c>
      <c r="R971" s="496" t="s">
        <v>47</v>
      </c>
      <c r="S971" s="73">
        <v>0</v>
      </c>
      <c r="T971" s="67">
        <v>0</v>
      </c>
      <c r="U971" s="67">
        <v>0</v>
      </c>
      <c r="V971" s="67">
        <v>0</v>
      </c>
      <c r="W971" s="214">
        <v>0</v>
      </c>
      <c r="X971" s="73">
        <v>0</v>
      </c>
      <c r="Y971" s="67">
        <v>0</v>
      </c>
      <c r="Z971" s="214">
        <v>0</v>
      </c>
      <c r="AA971" s="73">
        <v>0</v>
      </c>
      <c r="AB971" s="214">
        <v>0</v>
      </c>
      <c r="AC971" s="214" t="s">
        <v>48</v>
      </c>
    </row>
    <row r="972" spans="1:29" s="141" customFormat="1" ht="30" customHeight="1" x14ac:dyDescent="0.25">
      <c r="A972" s="69" t="s">
        <v>56</v>
      </c>
      <c r="B972" s="69" t="s">
        <v>57</v>
      </c>
      <c r="C972" s="69" t="s">
        <v>1464</v>
      </c>
      <c r="D972" s="67" t="s">
        <v>1640</v>
      </c>
      <c r="E972" s="67" t="s">
        <v>1641</v>
      </c>
      <c r="F972" s="67" t="s">
        <v>1643</v>
      </c>
      <c r="G972" s="67" t="s">
        <v>1641</v>
      </c>
      <c r="H972" s="220" t="s">
        <v>46</v>
      </c>
      <c r="I972" s="34">
        <v>0</v>
      </c>
      <c r="J972" s="518">
        <v>0</v>
      </c>
      <c r="K972" s="518">
        <v>0</v>
      </c>
      <c r="L972" s="518">
        <v>0</v>
      </c>
      <c r="M972" s="518" t="str">
        <v>Other</v>
      </c>
      <c r="N972" s="519" t="str">
        <v>Other</v>
      </c>
      <c r="O972" s="22">
        <v>0</v>
      </c>
      <c r="P972" s="145">
        <v>0</v>
      </c>
      <c r="Q972" s="145" t="s">
        <v>49</v>
      </c>
      <c r="R972" s="496" t="s">
        <v>47</v>
      </c>
      <c r="S972" s="73">
        <v>0</v>
      </c>
      <c r="T972" s="67">
        <v>0</v>
      </c>
      <c r="U972" s="67">
        <v>0</v>
      </c>
      <c r="V972" s="67">
        <v>0</v>
      </c>
      <c r="W972" s="214">
        <v>0</v>
      </c>
      <c r="X972" s="73">
        <v>0</v>
      </c>
      <c r="Y972" s="67">
        <v>0</v>
      </c>
      <c r="Z972" s="214">
        <v>0</v>
      </c>
      <c r="AA972" s="73">
        <v>0</v>
      </c>
      <c r="AB972" s="214">
        <v>0</v>
      </c>
      <c r="AC972" s="214" t="s">
        <v>48</v>
      </c>
    </row>
    <row r="973" spans="1:29" s="141" customFormat="1" ht="30" customHeight="1" x14ac:dyDescent="0.25">
      <c r="A973" s="69" t="s">
        <v>56</v>
      </c>
      <c r="B973" s="69" t="s">
        <v>57</v>
      </c>
      <c r="C973" s="69" t="s">
        <v>1464</v>
      </c>
      <c r="D973" s="67" t="s">
        <v>1640</v>
      </c>
      <c r="E973" s="67" t="s">
        <v>1641</v>
      </c>
      <c r="F973" s="67" t="s">
        <v>1644</v>
      </c>
      <c r="G973" s="67" t="s">
        <v>1641</v>
      </c>
      <c r="H973" s="220" t="s">
        <v>46</v>
      </c>
      <c r="I973" s="34">
        <v>0</v>
      </c>
      <c r="J973" s="518">
        <v>0</v>
      </c>
      <c r="K973" s="518">
        <v>0</v>
      </c>
      <c r="L973" s="518">
        <v>0</v>
      </c>
      <c r="M973" s="518" t="str">
        <v>Other</v>
      </c>
      <c r="N973" s="519" t="str">
        <v>Other</v>
      </c>
      <c r="O973" s="22">
        <v>0</v>
      </c>
      <c r="P973" s="145">
        <v>0</v>
      </c>
      <c r="Q973" s="145" t="s">
        <v>49</v>
      </c>
      <c r="R973" s="496" t="s">
        <v>47</v>
      </c>
      <c r="S973" s="73">
        <v>0</v>
      </c>
      <c r="T973" s="67">
        <v>0</v>
      </c>
      <c r="U973" s="67">
        <v>0</v>
      </c>
      <c r="V973" s="67">
        <v>0</v>
      </c>
      <c r="W973" s="214">
        <v>0</v>
      </c>
      <c r="X973" s="73">
        <v>0</v>
      </c>
      <c r="Y973" s="67">
        <v>0</v>
      </c>
      <c r="Z973" s="214">
        <v>0</v>
      </c>
      <c r="AA973" s="73">
        <v>0</v>
      </c>
      <c r="AB973" s="214">
        <v>0</v>
      </c>
      <c r="AC973" s="214" t="s">
        <v>48</v>
      </c>
    </row>
    <row r="974" spans="1:29" s="141" customFormat="1" ht="30" customHeight="1" x14ac:dyDescent="0.25">
      <c r="A974" s="69" t="s">
        <v>56</v>
      </c>
      <c r="B974" s="69" t="s">
        <v>57</v>
      </c>
      <c r="C974" s="69" t="s">
        <v>1464</v>
      </c>
      <c r="D974" s="67" t="s">
        <v>1640</v>
      </c>
      <c r="E974" s="67" t="s">
        <v>1641</v>
      </c>
      <c r="F974" s="67" t="s">
        <v>1645</v>
      </c>
      <c r="G974" s="67" t="s">
        <v>1641</v>
      </c>
      <c r="H974" s="220" t="s">
        <v>46</v>
      </c>
      <c r="I974" s="34">
        <v>0</v>
      </c>
      <c r="J974" s="518">
        <v>0</v>
      </c>
      <c r="K974" s="518">
        <v>0</v>
      </c>
      <c r="L974" s="518">
        <v>0</v>
      </c>
      <c r="M974" s="518" t="str">
        <v>Other</v>
      </c>
      <c r="N974" s="519" t="str">
        <v>Other</v>
      </c>
      <c r="O974" s="22">
        <v>0</v>
      </c>
      <c r="P974" s="145">
        <v>0</v>
      </c>
      <c r="Q974" s="145" t="s">
        <v>49</v>
      </c>
      <c r="R974" s="496" t="s">
        <v>47</v>
      </c>
      <c r="S974" s="73">
        <v>0</v>
      </c>
      <c r="T974" s="67">
        <v>0</v>
      </c>
      <c r="U974" s="67">
        <v>0</v>
      </c>
      <c r="V974" s="67">
        <v>0</v>
      </c>
      <c r="W974" s="214">
        <v>0</v>
      </c>
      <c r="X974" s="73">
        <v>0</v>
      </c>
      <c r="Y974" s="67">
        <v>0</v>
      </c>
      <c r="Z974" s="214">
        <v>0</v>
      </c>
      <c r="AA974" s="73">
        <v>0</v>
      </c>
      <c r="AB974" s="214">
        <v>0</v>
      </c>
      <c r="AC974" s="214" t="s">
        <v>48</v>
      </c>
    </row>
    <row r="975" spans="1:29" s="141" customFormat="1" ht="30" customHeight="1" x14ac:dyDescent="0.25">
      <c r="A975" s="69" t="s">
        <v>56</v>
      </c>
      <c r="B975" s="69" t="s">
        <v>57</v>
      </c>
      <c r="C975" s="69" t="s">
        <v>1464</v>
      </c>
      <c r="D975" s="67" t="s">
        <v>1640</v>
      </c>
      <c r="E975" s="67" t="s">
        <v>1641</v>
      </c>
      <c r="F975" s="67" t="s">
        <v>1646</v>
      </c>
      <c r="G975" s="67" t="s">
        <v>1641</v>
      </c>
      <c r="H975" s="220" t="s">
        <v>46</v>
      </c>
      <c r="I975" s="34">
        <v>0</v>
      </c>
      <c r="J975" s="518">
        <v>0</v>
      </c>
      <c r="K975" s="518">
        <v>0</v>
      </c>
      <c r="L975" s="518">
        <v>0</v>
      </c>
      <c r="M975" s="518" t="str">
        <v>Other</v>
      </c>
      <c r="N975" s="519" t="str">
        <v>Other</v>
      </c>
      <c r="O975" s="22">
        <v>0</v>
      </c>
      <c r="P975" s="145">
        <v>0</v>
      </c>
      <c r="Q975" s="145" t="s">
        <v>49</v>
      </c>
      <c r="R975" s="496" t="s">
        <v>47</v>
      </c>
      <c r="S975" s="73">
        <v>0</v>
      </c>
      <c r="T975" s="67">
        <v>0</v>
      </c>
      <c r="U975" s="67">
        <v>0</v>
      </c>
      <c r="V975" s="67">
        <v>0</v>
      </c>
      <c r="W975" s="214">
        <v>0</v>
      </c>
      <c r="X975" s="73">
        <v>0</v>
      </c>
      <c r="Y975" s="67">
        <v>0</v>
      </c>
      <c r="Z975" s="214">
        <v>0</v>
      </c>
      <c r="AA975" s="73">
        <v>0</v>
      </c>
      <c r="AB975" s="214">
        <v>0</v>
      </c>
      <c r="AC975" s="214" t="s">
        <v>48</v>
      </c>
    </row>
    <row r="976" spans="1:29" s="141" customFormat="1" ht="30" customHeight="1" x14ac:dyDescent="0.25">
      <c r="A976" s="69" t="s">
        <v>56</v>
      </c>
      <c r="B976" s="69" t="s">
        <v>57</v>
      </c>
      <c r="C976" s="69" t="s">
        <v>1464</v>
      </c>
      <c r="D976" s="67" t="s">
        <v>1640</v>
      </c>
      <c r="E976" s="67" t="s">
        <v>1641</v>
      </c>
      <c r="F976" s="67" t="s">
        <v>1647</v>
      </c>
      <c r="G976" s="67" t="s">
        <v>1641</v>
      </c>
      <c r="H976" s="220" t="s">
        <v>46</v>
      </c>
      <c r="I976" s="34">
        <v>0</v>
      </c>
      <c r="J976" s="518">
        <v>0</v>
      </c>
      <c r="K976" s="518">
        <v>0</v>
      </c>
      <c r="L976" s="518">
        <v>0</v>
      </c>
      <c r="M976" s="518" t="str">
        <v>Other</v>
      </c>
      <c r="N976" s="519" t="str">
        <v>Other</v>
      </c>
      <c r="O976" s="22">
        <v>0</v>
      </c>
      <c r="P976" s="145">
        <v>0</v>
      </c>
      <c r="Q976" s="145" t="s">
        <v>49</v>
      </c>
      <c r="R976" s="496" t="s">
        <v>47</v>
      </c>
      <c r="S976" s="73">
        <v>0</v>
      </c>
      <c r="T976" s="67">
        <v>0</v>
      </c>
      <c r="U976" s="67">
        <v>0</v>
      </c>
      <c r="V976" s="67">
        <v>0</v>
      </c>
      <c r="W976" s="214">
        <v>0</v>
      </c>
      <c r="X976" s="73">
        <v>0</v>
      </c>
      <c r="Y976" s="67">
        <v>0</v>
      </c>
      <c r="Z976" s="214">
        <v>0</v>
      </c>
      <c r="AA976" s="73">
        <v>0</v>
      </c>
      <c r="AB976" s="214">
        <v>0</v>
      </c>
      <c r="AC976" s="214" t="s">
        <v>48</v>
      </c>
    </row>
    <row r="977" spans="1:29" s="141" customFormat="1" ht="30" customHeight="1" x14ac:dyDescent="0.25">
      <c r="A977" s="69" t="s">
        <v>56</v>
      </c>
      <c r="B977" s="69" t="s">
        <v>57</v>
      </c>
      <c r="C977" s="69" t="s">
        <v>1464</v>
      </c>
      <c r="D977" s="67" t="s">
        <v>1640</v>
      </c>
      <c r="E977" s="67" t="s">
        <v>1641</v>
      </c>
      <c r="F977" s="67" t="s">
        <v>1648</v>
      </c>
      <c r="G977" s="67" t="s">
        <v>1641</v>
      </c>
      <c r="H977" s="220" t="s">
        <v>46</v>
      </c>
      <c r="I977" s="34">
        <v>0</v>
      </c>
      <c r="J977" s="518">
        <v>0</v>
      </c>
      <c r="K977" s="518">
        <v>0</v>
      </c>
      <c r="L977" s="518">
        <v>0</v>
      </c>
      <c r="M977" s="518" t="str">
        <v>Other</v>
      </c>
      <c r="N977" s="519" t="str">
        <v>Other</v>
      </c>
      <c r="O977" s="22">
        <v>0</v>
      </c>
      <c r="P977" s="145">
        <v>0</v>
      </c>
      <c r="Q977" s="145" t="s">
        <v>49</v>
      </c>
      <c r="R977" s="496" t="s">
        <v>47</v>
      </c>
      <c r="S977" s="73">
        <v>0</v>
      </c>
      <c r="T977" s="67">
        <v>0</v>
      </c>
      <c r="U977" s="67">
        <v>0</v>
      </c>
      <c r="V977" s="67">
        <v>0</v>
      </c>
      <c r="W977" s="214">
        <v>0</v>
      </c>
      <c r="X977" s="73">
        <v>0</v>
      </c>
      <c r="Y977" s="67">
        <v>0</v>
      </c>
      <c r="Z977" s="214">
        <v>0</v>
      </c>
      <c r="AA977" s="73">
        <v>0</v>
      </c>
      <c r="AB977" s="214">
        <v>0</v>
      </c>
      <c r="AC977" s="214" t="s">
        <v>48</v>
      </c>
    </row>
    <row r="978" spans="1:29" s="141" customFormat="1" ht="30" customHeight="1" x14ac:dyDescent="0.25">
      <c r="A978" s="69" t="s">
        <v>56</v>
      </c>
      <c r="B978" s="69" t="s">
        <v>57</v>
      </c>
      <c r="C978" s="69" t="s">
        <v>1464</v>
      </c>
      <c r="D978" s="67" t="s">
        <v>1640</v>
      </c>
      <c r="E978" s="67" t="s">
        <v>1641</v>
      </c>
      <c r="F978" s="67" t="s">
        <v>1649</v>
      </c>
      <c r="G978" s="67" t="s">
        <v>1650</v>
      </c>
      <c r="H978" s="220" t="s">
        <v>46</v>
      </c>
      <c r="I978" s="34">
        <v>0</v>
      </c>
      <c r="J978" s="518">
        <v>0</v>
      </c>
      <c r="K978" s="518">
        <v>0</v>
      </c>
      <c r="L978" s="518">
        <v>0</v>
      </c>
      <c r="M978" s="518" t="str">
        <v>Other</v>
      </c>
      <c r="N978" s="519" t="str">
        <v>Other</v>
      </c>
      <c r="O978" s="22">
        <v>0</v>
      </c>
      <c r="P978" s="145">
        <v>0</v>
      </c>
      <c r="Q978" s="145" t="s">
        <v>49</v>
      </c>
      <c r="R978" s="496" t="s">
        <v>47</v>
      </c>
      <c r="S978" s="73">
        <v>0</v>
      </c>
      <c r="T978" s="67">
        <v>0</v>
      </c>
      <c r="U978" s="67">
        <v>0</v>
      </c>
      <c r="V978" s="67">
        <v>0</v>
      </c>
      <c r="W978" s="214">
        <v>0</v>
      </c>
      <c r="X978" s="73">
        <v>0</v>
      </c>
      <c r="Y978" s="67">
        <v>0</v>
      </c>
      <c r="Z978" s="214">
        <v>0</v>
      </c>
      <c r="AA978" s="73">
        <v>0</v>
      </c>
      <c r="AB978" s="214">
        <v>0</v>
      </c>
      <c r="AC978" s="214" t="s">
        <v>48</v>
      </c>
    </row>
    <row r="979" spans="1:29" s="141" customFormat="1" ht="30" customHeight="1" x14ac:dyDescent="0.25">
      <c r="A979" s="69" t="s">
        <v>56</v>
      </c>
      <c r="B979" s="69" t="s">
        <v>57</v>
      </c>
      <c r="C979" s="69" t="s">
        <v>1464</v>
      </c>
      <c r="D979" s="67" t="s">
        <v>1603</v>
      </c>
      <c r="E979" s="67" t="s">
        <v>1484</v>
      </c>
      <c r="F979" s="67" t="s">
        <v>1651</v>
      </c>
      <c r="G979" s="67" t="s">
        <v>1484</v>
      </c>
      <c r="H979" s="220" t="s">
        <v>46</v>
      </c>
      <c r="I979" s="34">
        <v>0</v>
      </c>
      <c r="J979" s="518">
        <v>0</v>
      </c>
      <c r="K979" s="518">
        <v>0</v>
      </c>
      <c r="L979" s="518">
        <v>0</v>
      </c>
      <c r="M979" s="518" t="str">
        <v>Other</v>
      </c>
      <c r="N979" s="519" t="str">
        <v>Other</v>
      </c>
      <c r="O979" s="22">
        <v>0</v>
      </c>
      <c r="P979" s="145">
        <v>0</v>
      </c>
      <c r="Q979" s="145" t="s">
        <v>49</v>
      </c>
      <c r="R979" s="496" t="s">
        <v>47</v>
      </c>
      <c r="S979" s="73">
        <v>0</v>
      </c>
      <c r="T979" s="67">
        <v>0</v>
      </c>
      <c r="U979" s="67">
        <v>0</v>
      </c>
      <c r="V979" s="67">
        <v>0</v>
      </c>
      <c r="W979" s="214">
        <v>0</v>
      </c>
      <c r="X979" s="73">
        <v>0</v>
      </c>
      <c r="Y979" s="67">
        <v>0</v>
      </c>
      <c r="Z979" s="214">
        <v>0</v>
      </c>
      <c r="AA979" s="73">
        <v>0</v>
      </c>
      <c r="AB979" s="214">
        <v>0</v>
      </c>
      <c r="AC979" s="214" t="s">
        <v>48</v>
      </c>
    </row>
    <row r="980" spans="1:29" s="141" customFormat="1" ht="30" customHeight="1" x14ac:dyDescent="0.25">
      <c r="A980" s="69" t="s">
        <v>56</v>
      </c>
      <c r="B980" s="69" t="s">
        <v>57</v>
      </c>
      <c r="C980" s="69" t="s">
        <v>1464</v>
      </c>
      <c r="D980" s="67" t="s">
        <v>1603</v>
      </c>
      <c r="E980" s="67" t="s">
        <v>1484</v>
      </c>
      <c r="F980" s="67" t="s">
        <v>1652</v>
      </c>
      <c r="G980" s="67" t="s">
        <v>1484</v>
      </c>
      <c r="H980" s="220" t="s">
        <v>46</v>
      </c>
      <c r="I980" s="34">
        <v>0</v>
      </c>
      <c r="J980" s="518">
        <v>0</v>
      </c>
      <c r="K980" s="518">
        <v>0</v>
      </c>
      <c r="L980" s="518">
        <v>0</v>
      </c>
      <c r="M980" s="518" t="str">
        <v>Other</v>
      </c>
      <c r="N980" s="519" t="str">
        <v>Other</v>
      </c>
      <c r="O980" s="145" t="s">
        <v>48</v>
      </c>
      <c r="P980" s="145" t="s">
        <v>48</v>
      </c>
      <c r="Q980" s="145" t="s">
        <v>49</v>
      </c>
      <c r="R980" s="496" t="s">
        <v>47</v>
      </c>
      <c r="S980" s="73">
        <v>0</v>
      </c>
      <c r="T980" s="67">
        <v>0</v>
      </c>
      <c r="U980" s="67">
        <v>0</v>
      </c>
      <c r="V980" s="67">
        <v>0</v>
      </c>
      <c r="W980" s="214">
        <v>0</v>
      </c>
      <c r="X980" s="73">
        <v>0</v>
      </c>
      <c r="Y980" s="67">
        <v>0</v>
      </c>
      <c r="Z980" s="214">
        <v>0</v>
      </c>
      <c r="AA980" s="73">
        <v>0</v>
      </c>
      <c r="AB980" s="214">
        <v>0</v>
      </c>
      <c r="AC980" s="214" t="s">
        <v>48</v>
      </c>
    </row>
    <row r="981" spans="1:29" s="141" customFormat="1" ht="30" customHeight="1" x14ac:dyDescent="0.25">
      <c r="A981" s="69" t="s">
        <v>56</v>
      </c>
      <c r="B981" s="69" t="s">
        <v>57</v>
      </c>
      <c r="C981" s="69" t="s">
        <v>1464</v>
      </c>
      <c r="D981" s="67" t="s">
        <v>1603</v>
      </c>
      <c r="E981" s="67" t="s">
        <v>1484</v>
      </c>
      <c r="F981" s="67" t="s">
        <v>1653</v>
      </c>
      <c r="G981" s="67" t="s">
        <v>1484</v>
      </c>
      <c r="H981" s="220" t="s">
        <v>46</v>
      </c>
      <c r="I981" s="34">
        <v>0</v>
      </c>
      <c r="J981" s="518">
        <v>0</v>
      </c>
      <c r="K981" s="518">
        <v>0</v>
      </c>
      <c r="L981" s="518">
        <v>0</v>
      </c>
      <c r="M981" s="518" t="str">
        <v>Other</v>
      </c>
      <c r="N981" s="519" t="str">
        <v>Other</v>
      </c>
      <c r="O981" s="22">
        <v>0</v>
      </c>
      <c r="P981" s="145">
        <v>0</v>
      </c>
      <c r="Q981" s="145" t="s">
        <v>49</v>
      </c>
      <c r="R981" s="496" t="s">
        <v>47</v>
      </c>
      <c r="S981" s="73">
        <v>0</v>
      </c>
      <c r="T981" s="67">
        <v>0</v>
      </c>
      <c r="U981" s="67">
        <v>0</v>
      </c>
      <c r="V981" s="67">
        <v>0</v>
      </c>
      <c r="W981" s="214">
        <v>0</v>
      </c>
      <c r="X981" s="73">
        <v>0</v>
      </c>
      <c r="Y981" s="67">
        <v>0</v>
      </c>
      <c r="Z981" s="214">
        <v>0</v>
      </c>
      <c r="AA981" s="73">
        <v>0</v>
      </c>
      <c r="AB981" s="214">
        <v>0</v>
      </c>
      <c r="AC981" s="214" t="s">
        <v>48</v>
      </c>
    </row>
    <row r="982" spans="1:29" s="141" customFormat="1" ht="30" customHeight="1" x14ac:dyDescent="0.25">
      <c r="A982" s="69" t="s">
        <v>56</v>
      </c>
      <c r="B982" s="69" t="s">
        <v>57</v>
      </c>
      <c r="C982" s="69" t="s">
        <v>1464</v>
      </c>
      <c r="D982" s="67" t="s">
        <v>1603</v>
      </c>
      <c r="E982" s="67" t="s">
        <v>1484</v>
      </c>
      <c r="F982" s="67" t="s">
        <v>1654</v>
      </c>
      <c r="G982" s="67" t="s">
        <v>1484</v>
      </c>
      <c r="H982" s="220" t="s">
        <v>46</v>
      </c>
      <c r="I982" s="34">
        <v>0</v>
      </c>
      <c r="J982" s="518">
        <v>0</v>
      </c>
      <c r="K982" s="518">
        <v>0</v>
      </c>
      <c r="L982" s="518">
        <v>0</v>
      </c>
      <c r="M982" s="518" t="str">
        <v>Other</v>
      </c>
      <c r="N982" s="519" t="str">
        <v>Other</v>
      </c>
      <c r="O982" s="22">
        <v>0</v>
      </c>
      <c r="P982" s="145">
        <v>0</v>
      </c>
      <c r="Q982" s="145" t="s">
        <v>49</v>
      </c>
      <c r="R982" s="496" t="s">
        <v>47</v>
      </c>
      <c r="S982" s="73">
        <v>0</v>
      </c>
      <c r="T982" s="67">
        <v>0</v>
      </c>
      <c r="U982" s="67">
        <v>0</v>
      </c>
      <c r="V982" s="67">
        <v>0</v>
      </c>
      <c r="W982" s="214">
        <v>0</v>
      </c>
      <c r="X982" s="73">
        <v>0</v>
      </c>
      <c r="Y982" s="67">
        <v>0</v>
      </c>
      <c r="Z982" s="214">
        <v>0</v>
      </c>
      <c r="AA982" s="73">
        <v>0</v>
      </c>
      <c r="AB982" s="214">
        <v>0</v>
      </c>
      <c r="AC982" s="214" t="s">
        <v>48</v>
      </c>
    </row>
    <row r="983" spans="1:29" s="141" customFormat="1" ht="30" customHeight="1" x14ac:dyDescent="0.25">
      <c r="A983" s="69" t="s">
        <v>56</v>
      </c>
      <c r="B983" s="69" t="s">
        <v>57</v>
      </c>
      <c r="C983" s="69" t="s">
        <v>1464</v>
      </c>
      <c r="D983" s="67" t="s">
        <v>1472</v>
      </c>
      <c r="E983" s="67" t="s">
        <v>1473</v>
      </c>
      <c r="F983" s="67" t="s">
        <v>1655</v>
      </c>
      <c r="G983" s="67" t="s">
        <v>1473</v>
      </c>
      <c r="H983" s="220" t="s">
        <v>46</v>
      </c>
      <c r="I983" s="34">
        <v>0</v>
      </c>
      <c r="J983" s="518">
        <v>0</v>
      </c>
      <c r="K983" s="518">
        <v>0</v>
      </c>
      <c r="L983" s="518">
        <v>0</v>
      </c>
      <c r="M983" s="518" t="str">
        <v>Other</v>
      </c>
      <c r="N983" s="519" t="str">
        <v>Other</v>
      </c>
      <c r="O983" s="22">
        <v>0</v>
      </c>
      <c r="P983" s="145">
        <v>0</v>
      </c>
      <c r="Q983" s="145" t="s">
        <v>49</v>
      </c>
      <c r="R983" s="496" t="s">
        <v>47</v>
      </c>
      <c r="S983" s="73">
        <v>0</v>
      </c>
      <c r="T983" s="67">
        <v>0</v>
      </c>
      <c r="U983" s="67">
        <v>0</v>
      </c>
      <c r="V983" s="67">
        <v>0</v>
      </c>
      <c r="W983" s="214">
        <v>0</v>
      </c>
      <c r="X983" s="73">
        <v>0</v>
      </c>
      <c r="Y983" s="67">
        <v>0</v>
      </c>
      <c r="Z983" s="214">
        <v>0</v>
      </c>
      <c r="AA983" s="73">
        <v>0</v>
      </c>
      <c r="AB983" s="214">
        <v>0</v>
      </c>
      <c r="AC983" s="214" t="s">
        <v>48</v>
      </c>
    </row>
    <row r="984" spans="1:29" s="141" customFormat="1" ht="30" customHeight="1" x14ac:dyDescent="0.25">
      <c r="A984" s="69" t="s">
        <v>56</v>
      </c>
      <c r="B984" s="69" t="s">
        <v>57</v>
      </c>
      <c r="C984" s="69" t="s">
        <v>1464</v>
      </c>
      <c r="D984" s="67" t="s">
        <v>1472</v>
      </c>
      <c r="E984" s="67" t="s">
        <v>1473</v>
      </c>
      <c r="F984" s="67" t="s">
        <v>1656</v>
      </c>
      <c r="G984" s="67" t="s">
        <v>1473</v>
      </c>
      <c r="H984" s="220" t="s">
        <v>46</v>
      </c>
      <c r="I984" s="34">
        <v>0</v>
      </c>
      <c r="J984" s="518">
        <v>0</v>
      </c>
      <c r="K984" s="518">
        <v>0</v>
      </c>
      <c r="L984" s="518">
        <v>0</v>
      </c>
      <c r="M984" s="518" t="str">
        <v>Other</v>
      </c>
      <c r="N984" s="519" t="str">
        <v>Other</v>
      </c>
      <c r="O984" s="22">
        <v>0</v>
      </c>
      <c r="P984" s="145">
        <v>0</v>
      </c>
      <c r="Q984" s="145" t="s">
        <v>49</v>
      </c>
      <c r="R984" s="496" t="s">
        <v>47</v>
      </c>
      <c r="S984" s="73">
        <v>0</v>
      </c>
      <c r="T984" s="67">
        <v>0</v>
      </c>
      <c r="U984" s="67">
        <v>0</v>
      </c>
      <c r="V984" s="67">
        <v>0</v>
      </c>
      <c r="W984" s="214">
        <v>0</v>
      </c>
      <c r="X984" s="73">
        <v>0</v>
      </c>
      <c r="Y984" s="67">
        <v>0</v>
      </c>
      <c r="Z984" s="214">
        <v>0</v>
      </c>
      <c r="AA984" s="73">
        <v>0</v>
      </c>
      <c r="AB984" s="214">
        <v>0</v>
      </c>
      <c r="AC984" s="214" t="s">
        <v>48</v>
      </c>
    </row>
    <row r="985" spans="1:29" s="141" customFormat="1" ht="30" customHeight="1" x14ac:dyDescent="0.25">
      <c r="A985" s="69" t="s">
        <v>56</v>
      </c>
      <c r="B985" s="69" t="s">
        <v>57</v>
      </c>
      <c r="C985" s="69" t="s">
        <v>1464</v>
      </c>
      <c r="D985" s="67" t="s">
        <v>1472</v>
      </c>
      <c r="E985" s="67" t="s">
        <v>1473</v>
      </c>
      <c r="F985" s="67" t="s">
        <v>1657</v>
      </c>
      <c r="G985" s="67" t="s">
        <v>1473</v>
      </c>
      <c r="H985" s="220" t="s">
        <v>46</v>
      </c>
      <c r="I985" s="34">
        <v>0</v>
      </c>
      <c r="J985" s="518">
        <v>0</v>
      </c>
      <c r="K985" s="518">
        <v>0</v>
      </c>
      <c r="L985" s="518">
        <v>0</v>
      </c>
      <c r="M985" s="518" t="str">
        <v>Other</v>
      </c>
      <c r="N985" s="519" t="str">
        <v>Other</v>
      </c>
      <c r="O985" s="22">
        <v>0</v>
      </c>
      <c r="P985" s="145">
        <v>0</v>
      </c>
      <c r="Q985" s="145" t="s">
        <v>49</v>
      </c>
      <c r="R985" s="496" t="s">
        <v>47</v>
      </c>
      <c r="S985" s="73">
        <v>0</v>
      </c>
      <c r="T985" s="67">
        <v>0</v>
      </c>
      <c r="U985" s="67">
        <v>0</v>
      </c>
      <c r="V985" s="67">
        <v>0</v>
      </c>
      <c r="W985" s="214">
        <v>0</v>
      </c>
      <c r="X985" s="73">
        <v>0</v>
      </c>
      <c r="Y985" s="67">
        <v>0</v>
      </c>
      <c r="Z985" s="214">
        <v>0</v>
      </c>
      <c r="AA985" s="73">
        <v>0</v>
      </c>
      <c r="AB985" s="214">
        <v>0</v>
      </c>
      <c r="AC985" s="214" t="s">
        <v>48</v>
      </c>
    </row>
    <row r="986" spans="1:29" s="141" customFormat="1" ht="30" customHeight="1" x14ac:dyDescent="0.25">
      <c r="A986" s="69" t="s">
        <v>56</v>
      </c>
      <c r="B986" s="69" t="s">
        <v>57</v>
      </c>
      <c r="C986" s="69" t="s">
        <v>1464</v>
      </c>
      <c r="D986" s="67" t="s">
        <v>1472</v>
      </c>
      <c r="E986" s="67" t="s">
        <v>1473</v>
      </c>
      <c r="F986" s="67" t="s">
        <v>1658</v>
      </c>
      <c r="G986" s="67" t="s">
        <v>1473</v>
      </c>
      <c r="H986" s="220" t="s">
        <v>46</v>
      </c>
      <c r="I986" s="34">
        <v>0</v>
      </c>
      <c r="J986" s="518">
        <v>0</v>
      </c>
      <c r="K986" s="518">
        <v>0</v>
      </c>
      <c r="L986" s="518">
        <v>0</v>
      </c>
      <c r="M986" s="518" t="str">
        <v>Other</v>
      </c>
      <c r="N986" s="519" t="str">
        <v>Other</v>
      </c>
      <c r="O986" s="22">
        <v>0</v>
      </c>
      <c r="P986" s="145">
        <v>0</v>
      </c>
      <c r="Q986" s="145" t="s">
        <v>49</v>
      </c>
      <c r="R986" s="496" t="s">
        <v>47</v>
      </c>
      <c r="S986" s="73">
        <v>0</v>
      </c>
      <c r="T986" s="67">
        <v>0</v>
      </c>
      <c r="U986" s="67">
        <v>0</v>
      </c>
      <c r="V986" s="67">
        <v>0</v>
      </c>
      <c r="W986" s="214">
        <v>0</v>
      </c>
      <c r="X986" s="73">
        <v>0</v>
      </c>
      <c r="Y986" s="67">
        <v>0</v>
      </c>
      <c r="Z986" s="214">
        <v>0</v>
      </c>
      <c r="AA986" s="73">
        <v>0</v>
      </c>
      <c r="AB986" s="214">
        <v>0</v>
      </c>
      <c r="AC986" s="214" t="s">
        <v>48</v>
      </c>
    </row>
    <row r="987" spans="1:29" s="141" customFormat="1" ht="30" customHeight="1" x14ac:dyDescent="0.25">
      <c r="A987" s="69" t="s">
        <v>56</v>
      </c>
      <c r="B987" s="69" t="s">
        <v>57</v>
      </c>
      <c r="C987" s="69" t="s">
        <v>1464</v>
      </c>
      <c r="D987" s="67" t="s">
        <v>1472</v>
      </c>
      <c r="E987" s="67" t="s">
        <v>1473</v>
      </c>
      <c r="F987" s="67" t="s">
        <v>1659</v>
      </c>
      <c r="G987" s="67" t="s">
        <v>1473</v>
      </c>
      <c r="H987" s="220" t="s">
        <v>46</v>
      </c>
      <c r="I987" s="34">
        <v>0</v>
      </c>
      <c r="J987" s="518">
        <v>0</v>
      </c>
      <c r="K987" s="518">
        <v>0</v>
      </c>
      <c r="L987" s="518">
        <v>0</v>
      </c>
      <c r="M987" s="518" t="str">
        <v>Other</v>
      </c>
      <c r="N987" s="519" t="str">
        <v>Other</v>
      </c>
      <c r="O987" s="22">
        <v>0</v>
      </c>
      <c r="P987" s="145">
        <v>0</v>
      </c>
      <c r="Q987" s="145" t="s">
        <v>49</v>
      </c>
      <c r="R987" s="496" t="s">
        <v>47</v>
      </c>
      <c r="S987" s="73">
        <v>0</v>
      </c>
      <c r="T987" s="67">
        <v>0</v>
      </c>
      <c r="U987" s="67">
        <v>0</v>
      </c>
      <c r="V987" s="67">
        <v>0</v>
      </c>
      <c r="W987" s="214">
        <v>0</v>
      </c>
      <c r="X987" s="73">
        <v>0</v>
      </c>
      <c r="Y987" s="67">
        <v>0</v>
      </c>
      <c r="Z987" s="214">
        <v>0</v>
      </c>
      <c r="AA987" s="73">
        <v>0</v>
      </c>
      <c r="AB987" s="214">
        <v>0</v>
      </c>
      <c r="AC987" s="214" t="s">
        <v>48</v>
      </c>
    </row>
    <row r="988" spans="1:29" s="141" customFormat="1" ht="30" customHeight="1" x14ac:dyDescent="0.25">
      <c r="A988" s="69" t="s">
        <v>56</v>
      </c>
      <c r="B988" s="69" t="s">
        <v>57</v>
      </c>
      <c r="C988" s="69" t="s">
        <v>1464</v>
      </c>
      <c r="D988" s="67" t="s">
        <v>1472</v>
      </c>
      <c r="E988" s="67" t="s">
        <v>1473</v>
      </c>
      <c r="F988" s="67" t="s">
        <v>1660</v>
      </c>
      <c r="G988" s="67" t="s">
        <v>1473</v>
      </c>
      <c r="H988" s="220" t="s">
        <v>46</v>
      </c>
      <c r="I988" s="34">
        <v>0</v>
      </c>
      <c r="J988" s="518">
        <v>0</v>
      </c>
      <c r="K988" s="518">
        <v>0</v>
      </c>
      <c r="L988" s="518">
        <v>0</v>
      </c>
      <c r="M988" s="518" t="str">
        <v>Other</v>
      </c>
      <c r="N988" s="519" t="str">
        <v>Other</v>
      </c>
      <c r="O988" s="22">
        <v>0</v>
      </c>
      <c r="P988" s="145">
        <v>0</v>
      </c>
      <c r="Q988" s="145" t="s">
        <v>49</v>
      </c>
      <c r="R988" s="496" t="s">
        <v>47</v>
      </c>
      <c r="S988" s="73">
        <v>0</v>
      </c>
      <c r="T988" s="67">
        <v>0</v>
      </c>
      <c r="U988" s="67">
        <v>0</v>
      </c>
      <c r="V988" s="67">
        <v>0</v>
      </c>
      <c r="W988" s="214">
        <v>0</v>
      </c>
      <c r="X988" s="73">
        <v>0</v>
      </c>
      <c r="Y988" s="67">
        <v>0</v>
      </c>
      <c r="Z988" s="214">
        <v>0</v>
      </c>
      <c r="AA988" s="73">
        <v>0</v>
      </c>
      <c r="AB988" s="214">
        <v>0</v>
      </c>
      <c r="AC988" s="214" t="s">
        <v>48</v>
      </c>
    </row>
    <row r="989" spans="1:29" s="141" customFormat="1" ht="30" customHeight="1" x14ac:dyDescent="0.25">
      <c r="A989" s="69" t="s">
        <v>56</v>
      </c>
      <c r="B989" s="69" t="s">
        <v>57</v>
      </c>
      <c r="C989" s="69" t="s">
        <v>1464</v>
      </c>
      <c r="D989" s="67" t="s">
        <v>1603</v>
      </c>
      <c r="E989" s="67" t="s">
        <v>1484</v>
      </c>
      <c r="F989" s="67" t="s">
        <v>1661</v>
      </c>
      <c r="G989" s="67" t="s">
        <v>1484</v>
      </c>
      <c r="H989" s="220" t="s">
        <v>46</v>
      </c>
      <c r="I989" s="34">
        <v>0</v>
      </c>
      <c r="J989" s="518">
        <v>0</v>
      </c>
      <c r="K989" s="518">
        <v>0</v>
      </c>
      <c r="L989" s="518">
        <v>0</v>
      </c>
      <c r="M989" s="518" t="str">
        <v>Other</v>
      </c>
      <c r="N989" s="519" t="str">
        <v>Other</v>
      </c>
      <c r="O989" s="145" t="s">
        <v>48</v>
      </c>
      <c r="P989" s="145" t="s">
        <v>48</v>
      </c>
      <c r="Q989" s="145" t="s">
        <v>49</v>
      </c>
      <c r="R989" s="496" t="s">
        <v>47</v>
      </c>
      <c r="S989" s="73">
        <v>0</v>
      </c>
      <c r="T989" s="67">
        <v>0</v>
      </c>
      <c r="U989" s="67">
        <v>0</v>
      </c>
      <c r="V989" s="67">
        <v>0</v>
      </c>
      <c r="W989" s="214">
        <v>0</v>
      </c>
      <c r="X989" s="73">
        <v>0</v>
      </c>
      <c r="Y989" s="67">
        <v>0</v>
      </c>
      <c r="Z989" s="214">
        <v>0</v>
      </c>
      <c r="AA989" s="73">
        <v>0</v>
      </c>
      <c r="AB989" s="214">
        <v>0</v>
      </c>
      <c r="AC989" s="214" t="s">
        <v>48</v>
      </c>
    </row>
    <row r="990" spans="1:29" s="141" customFormat="1" ht="30" customHeight="1" x14ac:dyDescent="0.25">
      <c r="A990" s="69" t="s">
        <v>56</v>
      </c>
      <c r="B990" s="69" t="s">
        <v>57</v>
      </c>
      <c r="C990" s="69" t="s">
        <v>1464</v>
      </c>
      <c r="D990" s="67" t="s">
        <v>1603</v>
      </c>
      <c r="E990" s="67" t="s">
        <v>1484</v>
      </c>
      <c r="F990" s="67" t="s">
        <v>1662</v>
      </c>
      <c r="G990" s="67" t="s">
        <v>1484</v>
      </c>
      <c r="H990" s="220" t="s">
        <v>46</v>
      </c>
      <c r="I990" s="34">
        <v>0</v>
      </c>
      <c r="J990" s="518">
        <v>0</v>
      </c>
      <c r="K990" s="518">
        <v>0</v>
      </c>
      <c r="L990" s="518">
        <v>0</v>
      </c>
      <c r="M990" s="518" t="str">
        <v>Other</v>
      </c>
      <c r="N990" s="519" t="str">
        <v>Other</v>
      </c>
      <c r="O990" s="145" t="s">
        <v>48</v>
      </c>
      <c r="P990" s="145" t="s">
        <v>48</v>
      </c>
      <c r="Q990" s="145" t="s">
        <v>49</v>
      </c>
      <c r="R990" s="496" t="s">
        <v>47</v>
      </c>
      <c r="S990" s="73">
        <v>0</v>
      </c>
      <c r="T990" s="67">
        <v>0</v>
      </c>
      <c r="U990" s="67">
        <v>0</v>
      </c>
      <c r="V990" s="67">
        <v>0</v>
      </c>
      <c r="W990" s="214">
        <v>0</v>
      </c>
      <c r="X990" s="73">
        <v>0</v>
      </c>
      <c r="Y990" s="67">
        <v>0</v>
      </c>
      <c r="Z990" s="214">
        <v>0</v>
      </c>
      <c r="AA990" s="73">
        <v>0</v>
      </c>
      <c r="AB990" s="214">
        <v>0</v>
      </c>
      <c r="AC990" s="214" t="s">
        <v>48</v>
      </c>
    </row>
    <row r="991" spans="1:29" s="141" customFormat="1" ht="30" customHeight="1" x14ac:dyDescent="0.25">
      <c r="A991" s="69" t="s">
        <v>56</v>
      </c>
      <c r="B991" s="69" t="s">
        <v>57</v>
      </c>
      <c r="C991" s="69" t="s">
        <v>1464</v>
      </c>
      <c r="D991" s="67" t="s">
        <v>1603</v>
      </c>
      <c r="E991" s="67" t="s">
        <v>1484</v>
      </c>
      <c r="F991" s="67" t="s">
        <v>1663</v>
      </c>
      <c r="G991" s="67" t="s">
        <v>1484</v>
      </c>
      <c r="H991" s="220" t="s">
        <v>46</v>
      </c>
      <c r="I991" s="34">
        <v>0</v>
      </c>
      <c r="J991" s="518">
        <v>0</v>
      </c>
      <c r="K991" s="518">
        <v>0</v>
      </c>
      <c r="L991" s="518">
        <v>0</v>
      </c>
      <c r="M991" s="518" t="str">
        <v>Other</v>
      </c>
      <c r="N991" s="519" t="str">
        <v>Other</v>
      </c>
      <c r="O991" s="22">
        <v>0</v>
      </c>
      <c r="P991" s="145">
        <v>0</v>
      </c>
      <c r="Q991" s="145" t="s">
        <v>49</v>
      </c>
      <c r="R991" s="496" t="s">
        <v>47</v>
      </c>
      <c r="S991" s="73">
        <v>0</v>
      </c>
      <c r="T991" s="67">
        <v>0</v>
      </c>
      <c r="U991" s="67">
        <v>0</v>
      </c>
      <c r="V991" s="67">
        <v>0</v>
      </c>
      <c r="W991" s="214">
        <v>0</v>
      </c>
      <c r="X991" s="73">
        <v>0</v>
      </c>
      <c r="Y991" s="67">
        <v>0</v>
      </c>
      <c r="Z991" s="214">
        <v>0</v>
      </c>
      <c r="AA991" s="73">
        <v>0</v>
      </c>
      <c r="AB991" s="214">
        <v>0</v>
      </c>
      <c r="AC991" s="214" t="s">
        <v>48</v>
      </c>
    </row>
    <row r="992" spans="1:29" s="141" customFormat="1" ht="30" customHeight="1" x14ac:dyDescent="0.25">
      <c r="A992" s="69" t="s">
        <v>56</v>
      </c>
      <c r="B992" s="69" t="s">
        <v>57</v>
      </c>
      <c r="C992" s="69" t="s">
        <v>1464</v>
      </c>
      <c r="D992" s="67" t="s">
        <v>1603</v>
      </c>
      <c r="E992" s="67" t="s">
        <v>1484</v>
      </c>
      <c r="F992" s="67" t="s">
        <v>1664</v>
      </c>
      <c r="G992" s="67" t="s">
        <v>1484</v>
      </c>
      <c r="H992" s="220" t="s">
        <v>46</v>
      </c>
      <c r="I992" s="34">
        <v>0</v>
      </c>
      <c r="J992" s="518">
        <v>0</v>
      </c>
      <c r="K992" s="518">
        <v>0</v>
      </c>
      <c r="L992" s="518">
        <v>0</v>
      </c>
      <c r="M992" s="518" t="str">
        <v>Other</v>
      </c>
      <c r="N992" s="519" t="str">
        <v>Other</v>
      </c>
      <c r="O992" s="22">
        <v>0</v>
      </c>
      <c r="P992" s="145">
        <v>0</v>
      </c>
      <c r="Q992" s="145" t="s">
        <v>49</v>
      </c>
      <c r="R992" s="496" t="s">
        <v>47</v>
      </c>
      <c r="S992" s="73">
        <v>0</v>
      </c>
      <c r="T992" s="67">
        <v>0</v>
      </c>
      <c r="U992" s="67">
        <v>0</v>
      </c>
      <c r="V992" s="67">
        <v>0</v>
      </c>
      <c r="W992" s="214">
        <v>0</v>
      </c>
      <c r="X992" s="73">
        <v>0</v>
      </c>
      <c r="Y992" s="67">
        <v>0</v>
      </c>
      <c r="Z992" s="214">
        <v>0</v>
      </c>
      <c r="AA992" s="73">
        <v>0</v>
      </c>
      <c r="AB992" s="214">
        <v>0</v>
      </c>
      <c r="AC992" s="214" t="s">
        <v>48</v>
      </c>
    </row>
    <row r="993" spans="1:29" s="141" customFormat="1" ht="30" customHeight="1" x14ac:dyDescent="0.25">
      <c r="A993" s="69" t="s">
        <v>56</v>
      </c>
      <c r="B993" s="69" t="s">
        <v>57</v>
      </c>
      <c r="C993" s="69" t="s">
        <v>1464</v>
      </c>
      <c r="D993" s="67" t="s">
        <v>1603</v>
      </c>
      <c r="E993" s="67" t="s">
        <v>1484</v>
      </c>
      <c r="F993" s="67" t="s">
        <v>1665</v>
      </c>
      <c r="G993" s="67" t="s">
        <v>1608</v>
      </c>
      <c r="H993" s="220" t="s">
        <v>46</v>
      </c>
      <c r="I993" s="34">
        <v>0</v>
      </c>
      <c r="J993" s="518">
        <v>0</v>
      </c>
      <c r="K993" s="518">
        <v>0</v>
      </c>
      <c r="L993" s="518">
        <v>0</v>
      </c>
      <c r="M993" s="518" t="str">
        <v>Other</v>
      </c>
      <c r="N993" s="519" t="str">
        <v>Other</v>
      </c>
      <c r="O993" s="22">
        <v>0</v>
      </c>
      <c r="P993" s="145">
        <v>0</v>
      </c>
      <c r="Q993" s="145" t="s">
        <v>49</v>
      </c>
      <c r="R993" s="496" t="s">
        <v>47</v>
      </c>
      <c r="S993" s="73">
        <v>0</v>
      </c>
      <c r="T993" s="67">
        <v>0</v>
      </c>
      <c r="U993" s="67">
        <v>0</v>
      </c>
      <c r="V993" s="67">
        <v>0</v>
      </c>
      <c r="W993" s="214">
        <v>0</v>
      </c>
      <c r="X993" s="73">
        <v>0</v>
      </c>
      <c r="Y993" s="67">
        <v>0</v>
      </c>
      <c r="Z993" s="214">
        <v>0</v>
      </c>
      <c r="AA993" s="73">
        <v>0</v>
      </c>
      <c r="AB993" s="214">
        <v>0</v>
      </c>
      <c r="AC993" s="214" t="s">
        <v>48</v>
      </c>
    </row>
    <row r="994" spans="1:29" s="141" customFormat="1" ht="30" customHeight="1" x14ac:dyDescent="0.25">
      <c r="A994" s="69" t="s">
        <v>56</v>
      </c>
      <c r="B994" s="69" t="s">
        <v>57</v>
      </c>
      <c r="C994" s="69" t="s">
        <v>1464</v>
      </c>
      <c r="D994" s="67" t="s">
        <v>1603</v>
      </c>
      <c r="E994" s="67" t="s">
        <v>1484</v>
      </c>
      <c r="F994" s="67" t="s">
        <v>1666</v>
      </c>
      <c r="G994" s="67" t="s">
        <v>1667</v>
      </c>
      <c r="H994" s="220" t="s">
        <v>46</v>
      </c>
      <c r="I994" s="34">
        <v>0</v>
      </c>
      <c r="J994" s="518">
        <v>0</v>
      </c>
      <c r="K994" s="518">
        <v>0</v>
      </c>
      <c r="L994" s="518">
        <v>0</v>
      </c>
      <c r="M994" s="518" t="str">
        <v>Other</v>
      </c>
      <c r="N994" s="519" t="str">
        <v>Other</v>
      </c>
      <c r="O994" s="22">
        <v>0</v>
      </c>
      <c r="P994" s="145">
        <v>0</v>
      </c>
      <c r="Q994" s="145" t="s">
        <v>49</v>
      </c>
      <c r="R994" s="496" t="s">
        <v>47</v>
      </c>
      <c r="S994" s="73">
        <v>0</v>
      </c>
      <c r="T994" s="67">
        <v>0</v>
      </c>
      <c r="U994" s="67">
        <v>0</v>
      </c>
      <c r="V994" s="67">
        <v>0</v>
      </c>
      <c r="W994" s="214">
        <v>0</v>
      </c>
      <c r="X994" s="73">
        <v>0</v>
      </c>
      <c r="Y994" s="67">
        <v>0</v>
      </c>
      <c r="Z994" s="214">
        <v>0</v>
      </c>
      <c r="AA994" s="73">
        <v>0</v>
      </c>
      <c r="AB994" s="214">
        <v>0</v>
      </c>
      <c r="AC994" s="214" t="s">
        <v>48</v>
      </c>
    </row>
    <row r="995" spans="1:29" s="141" customFormat="1" ht="30" customHeight="1" x14ac:dyDescent="0.25">
      <c r="A995" s="69" t="s">
        <v>56</v>
      </c>
      <c r="B995" s="69" t="s">
        <v>57</v>
      </c>
      <c r="C995" s="69" t="s">
        <v>1464</v>
      </c>
      <c r="D995" s="67" t="s">
        <v>1603</v>
      </c>
      <c r="E995" s="67" t="s">
        <v>1484</v>
      </c>
      <c r="F995" s="67" t="s">
        <v>1668</v>
      </c>
      <c r="G995" s="67" t="s">
        <v>1484</v>
      </c>
      <c r="H995" s="220" t="s">
        <v>46</v>
      </c>
      <c r="I995" s="34">
        <v>0</v>
      </c>
      <c r="J995" s="518">
        <v>0</v>
      </c>
      <c r="K995" s="518">
        <v>0</v>
      </c>
      <c r="L995" s="518">
        <v>0</v>
      </c>
      <c r="M995" s="518" t="str">
        <v>Other</v>
      </c>
      <c r="N995" s="519" t="str">
        <v>Other</v>
      </c>
      <c r="O995" s="22">
        <v>0</v>
      </c>
      <c r="P995" s="145">
        <v>0</v>
      </c>
      <c r="Q995" s="145" t="s">
        <v>49</v>
      </c>
      <c r="R995" s="496" t="s">
        <v>47</v>
      </c>
      <c r="S995" s="73">
        <v>0</v>
      </c>
      <c r="T995" s="67">
        <v>0</v>
      </c>
      <c r="U995" s="67">
        <v>0</v>
      </c>
      <c r="V995" s="67">
        <v>0</v>
      </c>
      <c r="W995" s="214">
        <v>0</v>
      </c>
      <c r="X995" s="73">
        <v>0</v>
      </c>
      <c r="Y995" s="67">
        <v>0</v>
      </c>
      <c r="Z995" s="214">
        <v>0</v>
      </c>
      <c r="AA995" s="73">
        <v>0</v>
      </c>
      <c r="AB995" s="214">
        <v>0</v>
      </c>
      <c r="AC995" s="214" t="s">
        <v>48</v>
      </c>
    </row>
    <row r="996" spans="1:29" s="141" customFormat="1" ht="30" customHeight="1" x14ac:dyDescent="0.25">
      <c r="A996" s="69" t="s">
        <v>56</v>
      </c>
      <c r="B996" s="69" t="s">
        <v>57</v>
      </c>
      <c r="C996" s="69" t="s">
        <v>1464</v>
      </c>
      <c r="D996" s="67" t="s">
        <v>1533</v>
      </c>
      <c r="E996" s="67" t="s">
        <v>1534</v>
      </c>
      <c r="F996" s="67" t="s">
        <v>1669</v>
      </c>
      <c r="G996" s="67" t="s">
        <v>1670</v>
      </c>
      <c r="H996" s="220" t="s">
        <v>46</v>
      </c>
      <c r="I996" s="34">
        <v>0</v>
      </c>
      <c r="J996" s="518">
        <v>0</v>
      </c>
      <c r="K996" s="518">
        <v>0</v>
      </c>
      <c r="L996" s="518">
        <v>0</v>
      </c>
      <c r="M996" s="518" t="str">
        <v>Other</v>
      </c>
      <c r="N996" s="519" t="str">
        <v>Other</v>
      </c>
      <c r="O996" s="22">
        <v>0</v>
      </c>
      <c r="P996" s="145">
        <v>0</v>
      </c>
      <c r="Q996" s="145" t="s">
        <v>49</v>
      </c>
      <c r="R996" s="496" t="s">
        <v>47</v>
      </c>
      <c r="S996" s="73">
        <v>0</v>
      </c>
      <c r="T996" s="67">
        <v>0</v>
      </c>
      <c r="U996" s="67">
        <v>0</v>
      </c>
      <c r="V996" s="67">
        <v>0</v>
      </c>
      <c r="W996" s="214">
        <v>0</v>
      </c>
      <c r="X996" s="73">
        <v>0</v>
      </c>
      <c r="Y996" s="67">
        <v>0</v>
      </c>
      <c r="Z996" s="214">
        <v>0</v>
      </c>
      <c r="AA996" s="73">
        <v>0</v>
      </c>
      <c r="AB996" s="214">
        <v>0</v>
      </c>
      <c r="AC996" s="214" t="s">
        <v>48</v>
      </c>
    </row>
    <row r="997" spans="1:29" s="141" customFormat="1" ht="30" customHeight="1" x14ac:dyDescent="0.25">
      <c r="A997" s="69" t="s">
        <v>56</v>
      </c>
      <c r="B997" s="69" t="s">
        <v>57</v>
      </c>
      <c r="C997" s="69" t="s">
        <v>1464</v>
      </c>
      <c r="D997" s="67" t="s">
        <v>1533</v>
      </c>
      <c r="E997" s="67" t="s">
        <v>1534</v>
      </c>
      <c r="F997" s="67" t="s">
        <v>1671</v>
      </c>
      <c r="G997" s="67" t="s">
        <v>1534</v>
      </c>
      <c r="H997" s="220" t="s">
        <v>46</v>
      </c>
      <c r="I997" s="34">
        <v>0</v>
      </c>
      <c r="J997" s="518">
        <v>0</v>
      </c>
      <c r="K997" s="518">
        <v>0</v>
      </c>
      <c r="L997" s="518">
        <v>0</v>
      </c>
      <c r="M997" s="518" t="str">
        <v>Other</v>
      </c>
      <c r="N997" s="519" t="str">
        <v>Other</v>
      </c>
      <c r="O997" s="22">
        <v>0</v>
      </c>
      <c r="P997" s="145">
        <v>0</v>
      </c>
      <c r="Q997" s="145" t="s">
        <v>49</v>
      </c>
      <c r="R997" s="496" t="s">
        <v>47</v>
      </c>
      <c r="S997" s="73">
        <v>0</v>
      </c>
      <c r="T997" s="67">
        <v>0</v>
      </c>
      <c r="U997" s="67">
        <v>0</v>
      </c>
      <c r="V997" s="67">
        <v>0</v>
      </c>
      <c r="W997" s="214">
        <v>0</v>
      </c>
      <c r="X997" s="73">
        <v>0</v>
      </c>
      <c r="Y997" s="67">
        <v>0</v>
      </c>
      <c r="Z997" s="214">
        <v>0</v>
      </c>
      <c r="AA997" s="73">
        <v>0</v>
      </c>
      <c r="AB997" s="214">
        <v>0</v>
      </c>
      <c r="AC997" s="214" t="s">
        <v>48</v>
      </c>
    </row>
    <row r="998" spans="1:29" s="141" customFormat="1" ht="30" customHeight="1" x14ac:dyDescent="0.25">
      <c r="A998" s="69" t="s">
        <v>56</v>
      </c>
      <c r="B998" s="69" t="s">
        <v>57</v>
      </c>
      <c r="C998" s="69" t="s">
        <v>1464</v>
      </c>
      <c r="D998" s="67" t="s">
        <v>1533</v>
      </c>
      <c r="E998" s="67" t="s">
        <v>1534</v>
      </c>
      <c r="F998" s="67" t="s">
        <v>1672</v>
      </c>
      <c r="G998" s="67" t="s">
        <v>1673</v>
      </c>
      <c r="H998" s="220" t="s">
        <v>46</v>
      </c>
      <c r="I998" s="34">
        <v>0</v>
      </c>
      <c r="J998" s="518">
        <v>0</v>
      </c>
      <c r="K998" s="518">
        <v>0</v>
      </c>
      <c r="L998" s="518">
        <v>0</v>
      </c>
      <c r="M998" s="518" t="str">
        <v>Other</v>
      </c>
      <c r="N998" s="519" t="str">
        <v>Other</v>
      </c>
      <c r="O998" s="22">
        <v>0</v>
      </c>
      <c r="P998" s="145">
        <v>0</v>
      </c>
      <c r="Q998" s="145" t="s">
        <v>49</v>
      </c>
      <c r="R998" s="496" t="s">
        <v>47</v>
      </c>
      <c r="S998" s="73">
        <v>0</v>
      </c>
      <c r="T998" s="67">
        <v>0</v>
      </c>
      <c r="U998" s="67">
        <v>0</v>
      </c>
      <c r="V998" s="67">
        <v>0</v>
      </c>
      <c r="W998" s="214">
        <v>0</v>
      </c>
      <c r="X998" s="73">
        <v>0</v>
      </c>
      <c r="Y998" s="67">
        <v>0</v>
      </c>
      <c r="Z998" s="214">
        <v>0</v>
      </c>
      <c r="AA998" s="73">
        <v>0</v>
      </c>
      <c r="AB998" s="214">
        <v>0</v>
      </c>
      <c r="AC998" s="214" t="s">
        <v>48</v>
      </c>
    </row>
    <row r="999" spans="1:29" s="141" customFormat="1" ht="30" customHeight="1" x14ac:dyDescent="0.25">
      <c r="A999" s="69" t="s">
        <v>56</v>
      </c>
      <c r="B999" s="69" t="s">
        <v>57</v>
      </c>
      <c r="C999" s="69" t="s">
        <v>1464</v>
      </c>
      <c r="D999" s="67" t="s">
        <v>1533</v>
      </c>
      <c r="E999" s="67" t="s">
        <v>1534</v>
      </c>
      <c r="F999" s="67" t="s">
        <v>1674</v>
      </c>
      <c r="G999" s="67" t="s">
        <v>1534</v>
      </c>
      <c r="H999" s="220" t="s">
        <v>46</v>
      </c>
      <c r="I999" s="34">
        <v>0</v>
      </c>
      <c r="J999" s="518">
        <v>0</v>
      </c>
      <c r="K999" s="518">
        <v>0</v>
      </c>
      <c r="L999" s="518">
        <v>0</v>
      </c>
      <c r="M999" s="518" t="str">
        <v>Other</v>
      </c>
      <c r="N999" s="519" t="str">
        <v>Other</v>
      </c>
      <c r="O999" s="22">
        <v>0</v>
      </c>
      <c r="P999" s="145">
        <v>0</v>
      </c>
      <c r="Q999" s="145" t="s">
        <v>49</v>
      </c>
      <c r="R999" s="496" t="s">
        <v>47</v>
      </c>
      <c r="S999" s="73">
        <v>0</v>
      </c>
      <c r="T999" s="67">
        <v>0</v>
      </c>
      <c r="U999" s="67">
        <v>0</v>
      </c>
      <c r="V999" s="67">
        <v>0</v>
      </c>
      <c r="W999" s="214">
        <v>0</v>
      </c>
      <c r="X999" s="73">
        <v>0</v>
      </c>
      <c r="Y999" s="67">
        <v>0</v>
      </c>
      <c r="Z999" s="214">
        <v>0</v>
      </c>
      <c r="AA999" s="73">
        <v>0</v>
      </c>
      <c r="AB999" s="214">
        <v>0</v>
      </c>
      <c r="AC999" s="214" t="s">
        <v>48</v>
      </c>
    </row>
    <row r="1000" spans="1:29" s="141" customFormat="1" ht="30" customHeight="1" x14ac:dyDescent="0.25">
      <c r="A1000" s="69" t="s">
        <v>56</v>
      </c>
      <c r="B1000" s="69" t="s">
        <v>57</v>
      </c>
      <c r="C1000" s="69" t="s">
        <v>1464</v>
      </c>
      <c r="D1000" s="67" t="s">
        <v>1533</v>
      </c>
      <c r="E1000" s="67" t="s">
        <v>1534</v>
      </c>
      <c r="F1000" s="67" t="s">
        <v>1675</v>
      </c>
      <c r="G1000" s="67" t="s">
        <v>1676</v>
      </c>
      <c r="H1000" s="220" t="s">
        <v>46</v>
      </c>
      <c r="I1000" s="34">
        <v>0</v>
      </c>
      <c r="J1000" s="518">
        <v>0</v>
      </c>
      <c r="K1000" s="518">
        <v>0</v>
      </c>
      <c r="L1000" s="518">
        <v>0</v>
      </c>
      <c r="M1000" s="518" t="str">
        <v>Other</v>
      </c>
      <c r="N1000" s="519" t="str">
        <v>Other</v>
      </c>
      <c r="O1000" s="22">
        <v>0</v>
      </c>
      <c r="P1000" s="145">
        <v>0</v>
      </c>
      <c r="Q1000" s="145" t="s">
        <v>49</v>
      </c>
      <c r="R1000" s="496" t="s">
        <v>47</v>
      </c>
      <c r="S1000" s="73">
        <v>0</v>
      </c>
      <c r="T1000" s="67">
        <v>0</v>
      </c>
      <c r="U1000" s="67">
        <v>0</v>
      </c>
      <c r="V1000" s="67">
        <v>0</v>
      </c>
      <c r="W1000" s="214">
        <v>0</v>
      </c>
      <c r="X1000" s="73">
        <v>0</v>
      </c>
      <c r="Y1000" s="67">
        <v>0</v>
      </c>
      <c r="Z1000" s="214">
        <v>0</v>
      </c>
      <c r="AA1000" s="73">
        <v>0</v>
      </c>
      <c r="AB1000" s="214">
        <v>0</v>
      </c>
      <c r="AC1000" s="214" t="s">
        <v>48</v>
      </c>
    </row>
    <row r="1001" spans="1:29" s="141" customFormat="1" ht="30" customHeight="1" x14ac:dyDescent="0.25">
      <c r="A1001" s="69" t="s">
        <v>56</v>
      </c>
      <c r="B1001" s="69" t="s">
        <v>57</v>
      </c>
      <c r="C1001" s="69" t="s">
        <v>1464</v>
      </c>
      <c r="D1001" s="67" t="s">
        <v>1533</v>
      </c>
      <c r="E1001" s="67" t="s">
        <v>1534</v>
      </c>
      <c r="F1001" s="67" t="s">
        <v>1677</v>
      </c>
      <c r="G1001" s="67" t="s">
        <v>1534</v>
      </c>
      <c r="H1001" s="220" t="s">
        <v>46</v>
      </c>
      <c r="I1001" s="34">
        <v>0</v>
      </c>
      <c r="J1001" s="518">
        <v>0</v>
      </c>
      <c r="K1001" s="518">
        <v>0</v>
      </c>
      <c r="L1001" s="518">
        <v>0</v>
      </c>
      <c r="M1001" s="518" t="str">
        <v>Other</v>
      </c>
      <c r="N1001" s="519" t="str">
        <v>Other</v>
      </c>
      <c r="O1001" s="22">
        <v>0</v>
      </c>
      <c r="P1001" s="145">
        <v>0</v>
      </c>
      <c r="Q1001" s="145" t="s">
        <v>49</v>
      </c>
      <c r="R1001" s="496" t="s">
        <v>47</v>
      </c>
      <c r="S1001" s="73">
        <v>0</v>
      </c>
      <c r="T1001" s="67">
        <v>0</v>
      </c>
      <c r="U1001" s="67">
        <v>0</v>
      </c>
      <c r="V1001" s="67">
        <v>0</v>
      </c>
      <c r="W1001" s="214">
        <v>0</v>
      </c>
      <c r="X1001" s="73">
        <v>0</v>
      </c>
      <c r="Y1001" s="67">
        <v>0</v>
      </c>
      <c r="Z1001" s="214">
        <v>0</v>
      </c>
      <c r="AA1001" s="73">
        <v>0</v>
      </c>
      <c r="AB1001" s="214">
        <v>0</v>
      </c>
      <c r="AC1001" s="214" t="s">
        <v>48</v>
      </c>
    </row>
    <row r="1002" spans="1:29" s="141" customFormat="1" ht="30" customHeight="1" x14ac:dyDescent="0.25">
      <c r="A1002" s="69" t="s">
        <v>56</v>
      </c>
      <c r="B1002" s="69" t="s">
        <v>57</v>
      </c>
      <c r="C1002" s="69" t="s">
        <v>1464</v>
      </c>
      <c r="D1002" s="67" t="s">
        <v>1678</v>
      </c>
      <c r="E1002" s="67" t="s">
        <v>1679</v>
      </c>
      <c r="F1002" s="67" t="s">
        <v>1680</v>
      </c>
      <c r="G1002" s="67" t="s">
        <v>1681</v>
      </c>
      <c r="H1002" s="220" t="s">
        <v>46</v>
      </c>
      <c r="I1002" s="34">
        <v>0</v>
      </c>
      <c r="J1002" s="518">
        <v>0</v>
      </c>
      <c r="K1002" s="518">
        <v>0</v>
      </c>
      <c r="L1002" s="518">
        <v>0</v>
      </c>
      <c r="M1002" s="518" t="str">
        <v>Other</v>
      </c>
      <c r="N1002" s="519" t="str">
        <v>Other</v>
      </c>
      <c r="O1002" s="22">
        <v>0</v>
      </c>
      <c r="P1002" s="145">
        <v>0</v>
      </c>
      <c r="Q1002" s="145" t="s">
        <v>49</v>
      </c>
      <c r="R1002" s="496" t="s">
        <v>47</v>
      </c>
      <c r="S1002" s="73">
        <v>0</v>
      </c>
      <c r="T1002" s="67">
        <v>0</v>
      </c>
      <c r="U1002" s="67">
        <v>0</v>
      </c>
      <c r="V1002" s="67">
        <v>0</v>
      </c>
      <c r="W1002" s="214">
        <v>0</v>
      </c>
      <c r="X1002" s="73">
        <v>0</v>
      </c>
      <c r="Y1002" s="67">
        <v>0</v>
      </c>
      <c r="Z1002" s="214">
        <v>0</v>
      </c>
      <c r="AA1002" s="73">
        <v>0</v>
      </c>
      <c r="AB1002" s="214">
        <v>0</v>
      </c>
      <c r="AC1002" s="214" t="s">
        <v>48</v>
      </c>
    </row>
    <row r="1003" spans="1:29" s="141" customFormat="1" ht="30" customHeight="1" x14ac:dyDescent="0.25">
      <c r="A1003" s="69" t="s">
        <v>56</v>
      </c>
      <c r="B1003" s="69" t="s">
        <v>57</v>
      </c>
      <c r="C1003" s="69" t="s">
        <v>1464</v>
      </c>
      <c r="D1003" s="67" t="s">
        <v>1678</v>
      </c>
      <c r="E1003" s="67" t="s">
        <v>1679</v>
      </c>
      <c r="F1003" s="67" t="s">
        <v>1682</v>
      </c>
      <c r="G1003" s="67" t="s">
        <v>1683</v>
      </c>
      <c r="H1003" s="220" t="s">
        <v>46</v>
      </c>
      <c r="I1003" s="34">
        <v>0</v>
      </c>
      <c r="J1003" s="518">
        <v>0</v>
      </c>
      <c r="K1003" s="518">
        <v>0</v>
      </c>
      <c r="L1003" s="518">
        <v>0</v>
      </c>
      <c r="M1003" s="518" t="str">
        <v>Other</v>
      </c>
      <c r="N1003" s="519" t="str">
        <v>Other</v>
      </c>
      <c r="O1003" s="22">
        <v>0</v>
      </c>
      <c r="P1003" s="145">
        <v>0</v>
      </c>
      <c r="Q1003" s="145" t="s">
        <v>49</v>
      </c>
      <c r="R1003" s="496" t="s">
        <v>47</v>
      </c>
      <c r="S1003" s="73">
        <v>0</v>
      </c>
      <c r="T1003" s="67">
        <v>0</v>
      </c>
      <c r="U1003" s="67">
        <v>0</v>
      </c>
      <c r="V1003" s="67">
        <v>0</v>
      </c>
      <c r="W1003" s="214">
        <v>0</v>
      </c>
      <c r="X1003" s="73">
        <v>0</v>
      </c>
      <c r="Y1003" s="67">
        <v>0</v>
      </c>
      <c r="Z1003" s="214">
        <v>0</v>
      </c>
      <c r="AA1003" s="73">
        <v>0</v>
      </c>
      <c r="AB1003" s="214">
        <v>0</v>
      </c>
      <c r="AC1003" s="214" t="s">
        <v>48</v>
      </c>
    </row>
    <row r="1004" spans="1:29" s="141" customFormat="1" ht="30" customHeight="1" x14ac:dyDescent="0.25">
      <c r="A1004" s="69" t="s">
        <v>56</v>
      </c>
      <c r="B1004" s="69" t="s">
        <v>57</v>
      </c>
      <c r="C1004" s="69" t="s">
        <v>1464</v>
      </c>
      <c r="D1004" s="67" t="s">
        <v>1684</v>
      </c>
      <c r="E1004" s="67" t="s">
        <v>1534</v>
      </c>
      <c r="F1004" s="67" t="s">
        <v>1685</v>
      </c>
      <c r="G1004" s="67" t="s">
        <v>1534</v>
      </c>
      <c r="H1004" s="220" t="s">
        <v>46</v>
      </c>
      <c r="I1004" s="34">
        <v>0</v>
      </c>
      <c r="J1004" s="518">
        <v>0</v>
      </c>
      <c r="K1004" s="518">
        <v>0</v>
      </c>
      <c r="L1004" s="518">
        <v>0</v>
      </c>
      <c r="M1004" s="518" t="str">
        <v>Other</v>
      </c>
      <c r="N1004" s="519" t="str">
        <v>Other</v>
      </c>
      <c r="O1004" s="22">
        <v>0</v>
      </c>
      <c r="P1004" s="145">
        <v>0</v>
      </c>
      <c r="Q1004" s="145" t="s">
        <v>49</v>
      </c>
      <c r="R1004" s="496" t="s">
        <v>47</v>
      </c>
      <c r="S1004" s="73">
        <v>0</v>
      </c>
      <c r="T1004" s="67">
        <v>0</v>
      </c>
      <c r="U1004" s="67">
        <v>0</v>
      </c>
      <c r="V1004" s="67">
        <v>0</v>
      </c>
      <c r="W1004" s="214">
        <v>0</v>
      </c>
      <c r="X1004" s="73">
        <v>0</v>
      </c>
      <c r="Y1004" s="67">
        <v>0</v>
      </c>
      <c r="Z1004" s="214">
        <v>0</v>
      </c>
      <c r="AA1004" s="73">
        <v>0</v>
      </c>
      <c r="AB1004" s="214">
        <v>0</v>
      </c>
      <c r="AC1004" s="214" t="s">
        <v>48</v>
      </c>
    </row>
    <row r="1005" spans="1:29" s="141" customFormat="1" ht="30" customHeight="1" x14ac:dyDescent="0.25">
      <c r="A1005" s="69" t="s">
        <v>56</v>
      </c>
      <c r="B1005" s="69" t="s">
        <v>57</v>
      </c>
      <c r="C1005" s="69" t="s">
        <v>1464</v>
      </c>
      <c r="D1005" s="67" t="s">
        <v>1684</v>
      </c>
      <c r="E1005" s="67" t="s">
        <v>1534</v>
      </c>
      <c r="F1005" s="67" t="s">
        <v>1686</v>
      </c>
      <c r="G1005" s="67" t="s">
        <v>1534</v>
      </c>
      <c r="H1005" s="220" t="s">
        <v>46</v>
      </c>
      <c r="I1005" s="34">
        <v>0</v>
      </c>
      <c r="J1005" s="518">
        <v>0</v>
      </c>
      <c r="K1005" s="518">
        <v>0</v>
      </c>
      <c r="L1005" s="518">
        <v>0</v>
      </c>
      <c r="M1005" s="518" t="str">
        <v>Other</v>
      </c>
      <c r="N1005" s="519" t="str">
        <v>Other</v>
      </c>
      <c r="O1005" s="22">
        <v>0</v>
      </c>
      <c r="P1005" s="145">
        <v>0</v>
      </c>
      <c r="Q1005" s="145" t="s">
        <v>49</v>
      </c>
      <c r="R1005" s="496" t="s">
        <v>47</v>
      </c>
      <c r="S1005" s="73">
        <v>0</v>
      </c>
      <c r="T1005" s="67">
        <v>0</v>
      </c>
      <c r="U1005" s="67">
        <v>0</v>
      </c>
      <c r="V1005" s="67">
        <v>0</v>
      </c>
      <c r="W1005" s="214">
        <v>0</v>
      </c>
      <c r="X1005" s="73">
        <v>0</v>
      </c>
      <c r="Y1005" s="67">
        <v>0</v>
      </c>
      <c r="Z1005" s="214">
        <v>0</v>
      </c>
      <c r="AA1005" s="73">
        <v>0</v>
      </c>
      <c r="AB1005" s="214">
        <v>0</v>
      </c>
      <c r="AC1005" s="214" t="s">
        <v>48</v>
      </c>
    </row>
    <row r="1006" spans="1:29" s="141" customFormat="1" ht="30" customHeight="1" x14ac:dyDescent="0.25">
      <c r="A1006" s="69" t="s">
        <v>56</v>
      </c>
      <c r="B1006" s="69" t="s">
        <v>57</v>
      </c>
      <c r="C1006" s="69" t="s">
        <v>1464</v>
      </c>
      <c r="D1006" s="67" t="s">
        <v>1684</v>
      </c>
      <c r="E1006" s="67" t="s">
        <v>1534</v>
      </c>
      <c r="F1006" s="67" t="s">
        <v>1687</v>
      </c>
      <c r="G1006" s="67" t="s">
        <v>1534</v>
      </c>
      <c r="H1006" s="220" t="s">
        <v>46</v>
      </c>
      <c r="I1006" s="34">
        <v>0</v>
      </c>
      <c r="J1006" s="518">
        <v>0</v>
      </c>
      <c r="K1006" s="518">
        <v>0</v>
      </c>
      <c r="L1006" s="518">
        <v>0</v>
      </c>
      <c r="M1006" s="518" t="str">
        <v>Other</v>
      </c>
      <c r="N1006" s="519" t="str">
        <v>Other</v>
      </c>
      <c r="O1006" s="22">
        <v>0</v>
      </c>
      <c r="P1006" s="145">
        <v>0</v>
      </c>
      <c r="Q1006" s="145" t="s">
        <v>49</v>
      </c>
      <c r="R1006" s="496" t="s">
        <v>47</v>
      </c>
      <c r="S1006" s="73">
        <v>0</v>
      </c>
      <c r="T1006" s="67">
        <v>0</v>
      </c>
      <c r="U1006" s="67">
        <v>0</v>
      </c>
      <c r="V1006" s="67">
        <v>0</v>
      </c>
      <c r="W1006" s="214">
        <v>0</v>
      </c>
      <c r="X1006" s="73">
        <v>0</v>
      </c>
      <c r="Y1006" s="67">
        <v>0</v>
      </c>
      <c r="Z1006" s="214">
        <v>0</v>
      </c>
      <c r="AA1006" s="73">
        <v>0</v>
      </c>
      <c r="AB1006" s="214">
        <v>0</v>
      </c>
      <c r="AC1006" s="214" t="s">
        <v>48</v>
      </c>
    </row>
    <row r="1007" spans="1:29" s="141" customFormat="1" ht="30" customHeight="1" x14ac:dyDescent="0.25">
      <c r="A1007" s="69" t="s">
        <v>56</v>
      </c>
      <c r="B1007" s="69" t="s">
        <v>57</v>
      </c>
      <c r="C1007" s="69" t="s">
        <v>1464</v>
      </c>
      <c r="D1007" s="67" t="s">
        <v>1684</v>
      </c>
      <c r="E1007" s="67" t="s">
        <v>1534</v>
      </c>
      <c r="F1007" s="67" t="s">
        <v>1688</v>
      </c>
      <c r="G1007" s="67" t="s">
        <v>1534</v>
      </c>
      <c r="H1007" s="220" t="s">
        <v>46</v>
      </c>
      <c r="I1007" s="34">
        <v>0</v>
      </c>
      <c r="J1007" s="518">
        <v>0</v>
      </c>
      <c r="K1007" s="518">
        <v>0</v>
      </c>
      <c r="L1007" s="518">
        <v>0</v>
      </c>
      <c r="M1007" s="518" t="str">
        <v>Other</v>
      </c>
      <c r="N1007" s="519" t="str">
        <v>Other</v>
      </c>
      <c r="O1007" s="22">
        <v>0</v>
      </c>
      <c r="P1007" s="145">
        <v>0</v>
      </c>
      <c r="Q1007" s="145" t="s">
        <v>49</v>
      </c>
      <c r="R1007" s="496" t="s">
        <v>47</v>
      </c>
      <c r="S1007" s="73">
        <v>0</v>
      </c>
      <c r="T1007" s="67">
        <v>0</v>
      </c>
      <c r="U1007" s="67">
        <v>0</v>
      </c>
      <c r="V1007" s="67">
        <v>0</v>
      </c>
      <c r="W1007" s="214">
        <v>0</v>
      </c>
      <c r="X1007" s="73">
        <v>0</v>
      </c>
      <c r="Y1007" s="67">
        <v>0</v>
      </c>
      <c r="Z1007" s="214">
        <v>0</v>
      </c>
      <c r="AA1007" s="73">
        <v>0</v>
      </c>
      <c r="AB1007" s="214">
        <v>0</v>
      </c>
      <c r="AC1007" s="214" t="s">
        <v>48</v>
      </c>
    </row>
    <row r="1008" spans="1:29" s="141" customFormat="1" ht="30" customHeight="1" x14ac:dyDescent="0.25">
      <c r="A1008" s="69" t="s">
        <v>56</v>
      </c>
      <c r="B1008" s="69" t="s">
        <v>57</v>
      </c>
      <c r="C1008" s="69" t="s">
        <v>1464</v>
      </c>
      <c r="D1008" s="67" t="s">
        <v>1689</v>
      </c>
      <c r="E1008" s="67" t="s">
        <v>1473</v>
      </c>
      <c r="F1008" s="67" t="s">
        <v>1690</v>
      </c>
      <c r="G1008" s="67" t="s">
        <v>1473</v>
      </c>
      <c r="H1008" s="220" t="s">
        <v>46</v>
      </c>
      <c r="I1008" s="34">
        <v>0</v>
      </c>
      <c r="J1008" s="518">
        <v>0</v>
      </c>
      <c r="K1008" s="518">
        <v>0</v>
      </c>
      <c r="L1008" s="518">
        <v>0</v>
      </c>
      <c r="M1008" s="518" t="str">
        <v>Other</v>
      </c>
      <c r="N1008" s="519" t="str">
        <v>Other</v>
      </c>
      <c r="O1008" s="22">
        <v>0</v>
      </c>
      <c r="P1008" s="145">
        <v>0</v>
      </c>
      <c r="Q1008" s="145" t="s">
        <v>49</v>
      </c>
      <c r="R1008" s="496" t="s">
        <v>47</v>
      </c>
      <c r="S1008" s="73">
        <v>0</v>
      </c>
      <c r="T1008" s="67">
        <v>0</v>
      </c>
      <c r="U1008" s="67">
        <v>0</v>
      </c>
      <c r="V1008" s="67">
        <v>0</v>
      </c>
      <c r="W1008" s="214">
        <v>0</v>
      </c>
      <c r="X1008" s="73">
        <v>0</v>
      </c>
      <c r="Y1008" s="67">
        <v>0</v>
      </c>
      <c r="Z1008" s="214">
        <v>0</v>
      </c>
      <c r="AA1008" s="73">
        <v>0</v>
      </c>
      <c r="AB1008" s="214">
        <v>0</v>
      </c>
      <c r="AC1008" s="214" t="s">
        <v>48</v>
      </c>
    </row>
    <row r="1009" spans="1:29" s="141" customFormat="1" ht="30" customHeight="1" x14ac:dyDescent="0.25">
      <c r="A1009" s="69" t="s">
        <v>56</v>
      </c>
      <c r="B1009" s="69" t="s">
        <v>57</v>
      </c>
      <c r="C1009" s="69" t="s">
        <v>1464</v>
      </c>
      <c r="D1009" s="67" t="s">
        <v>1689</v>
      </c>
      <c r="E1009" s="67" t="s">
        <v>1473</v>
      </c>
      <c r="F1009" s="67" t="s">
        <v>1691</v>
      </c>
      <c r="G1009" s="67" t="s">
        <v>1473</v>
      </c>
      <c r="H1009" s="220" t="s">
        <v>46</v>
      </c>
      <c r="I1009" s="34">
        <v>0</v>
      </c>
      <c r="J1009" s="518">
        <v>0</v>
      </c>
      <c r="K1009" s="518">
        <v>0</v>
      </c>
      <c r="L1009" s="518">
        <v>0</v>
      </c>
      <c r="M1009" s="518" t="str">
        <v>Other</v>
      </c>
      <c r="N1009" s="519" t="str">
        <v>Other</v>
      </c>
      <c r="O1009" s="22">
        <v>0</v>
      </c>
      <c r="P1009" s="145">
        <v>0</v>
      </c>
      <c r="Q1009" s="145" t="s">
        <v>49</v>
      </c>
      <c r="R1009" s="496" t="s">
        <v>47</v>
      </c>
      <c r="S1009" s="73">
        <v>0</v>
      </c>
      <c r="T1009" s="67">
        <v>0</v>
      </c>
      <c r="U1009" s="67">
        <v>0</v>
      </c>
      <c r="V1009" s="67">
        <v>0</v>
      </c>
      <c r="W1009" s="214">
        <v>0</v>
      </c>
      <c r="X1009" s="73">
        <v>0</v>
      </c>
      <c r="Y1009" s="67">
        <v>0</v>
      </c>
      <c r="Z1009" s="214">
        <v>0</v>
      </c>
      <c r="AA1009" s="73">
        <v>0</v>
      </c>
      <c r="AB1009" s="214">
        <v>0</v>
      </c>
      <c r="AC1009" s="214" t="s">
        <v>48</v>
      </c>
    </row>
    <row r="1010" spans="1:29" s="141" customFormat="1" ht="30" customHeight="1" x14ac:dyDescent="0.25">
      <c r="A1010" s="69" t="s">
        <v>56</v>
      </c>
      <c r="B1010" s="69" t="s">
        <v>57</v>
      </c>
      <c r="C1010" s="69" t="s">
        <v>1464</v>
      </c>
      <c r="D1010" s="67" t="s">
        <v>1689</v>
      </c>
      <c r="E1010" s="67" t="s">
        <v>1473</v>
      </c>
      <c r="F1010" s="67" t="s">
        <v>1692</v>
      </c>
      <c r="G1010" s="67" t="s">
        <v>1473</v>
      </c>
      <c r="H1010" s="220" t="s">
        <v>46</v>
      </c>
      <c r="I1010" s="34">
        <v>0</v>
      </c>
      <c r="J1010" s="518">
        <v>0</v>
      </c>
      <c r="K1010" s="518">
        <v>0</v>
      </c>
      <c r="L1010" s="518">
        <v>0</v>
      </c>
      <c r="M1010" s="518" t="str">
        <v>Other</v>
      </c>
      <c r="N1010" s="519" t="str">
        <v>Other</v>
      </c>
      <c r="O1010" s="22">
        <v>0</v>
      </c>
      <c r="P1010" s="145">
        <v>0</v>
      </c>
      <c r="Q1010" s="145" t="s">
        <v>49</v>
      </c>
      <c r="R1010" s="496" t="s">
        <v>47</v>
      </c>
      <c r="S1010" s="73">
        <v>0</v>
      </c>
      <c r="T1010" s="67">
        <v>0</v>
      </c>
      <c r="U1010" s="67">
        <v>0</v>
      </c>
      <c r="V1010" s="67">
        <v>0</v>
      </c>
      <c r="W1010" s="214">
        <v>0</v>
      </c>
      <c r="X1010" s="73">
        <v>0</v>
      </c>
      <c r="Y1010" s="67">
        <v>0</v>
      </c>
      <c r="Z1010" s="214">
        <v>0</v>
      </c>
      <c r="AA1010" s="73">
        <v>0</v>
      </c>
      <c r="AB1010" s="214">
        <v>0</v>
      </c>
      <c r="AC1010" s="214" t="s">
        <v>48</v>
      </c>
    </row>
    <row r="1011" spans="1:29" s="141" customFormat="1" ht="30" customHeight="1" x14ac:dyDescent="0.25">
      <c r="A1011" s="69" t="s">
        <v>56</v>
      </c>
      <c r="B1011" s="69" t="s">
        <v>57</v>
      </c>
      <c r="C1011" s="69" t="s">
        <v>1464</v>
      </c>
      <c r="D1011" s="67" t="s">
        <v>1693</v>
      </c>
      <c r="E1011" s="67" t="s">
        <v>1470</v>
      </c>
      <c r="F1011" s="67" t="s">
        <v>1694</v>
      </c>
      <c r="G1011" s="67" t="s">
        <v>1470</v>
      </c>
      <c r="H1011" s="220" t="s">
        <v>46</v>
      </c>
      <c r="I1011" s="34">
        <v>0</v>
      </c>
      <c r="J1011" s="518">
        <v>0</v>
      </c>
      <c r="K1011" s="518">
        <v>0</v>
      </c>
      <c r="L1011" s="518">
        <v>0</v>
      </c>
      <c r="M1011" s="518" t="str">
        <v>Other</v>
      </c>
      <c r="N1011" s="519" t="str">
        <v>Other</v>
      </c>
      <c r="O1011" s="22">
        <v>0</v>
      </c>
      <c r="P1011" s="145">
        <v>0</v>
      </c>
      <c r="Q1011" s="145" t="s">
        <v>49</v>
      </c>
      <c r="R1011" s="496" t="s">
        <v>47</v>
      </c>
      <c r="S1011" s="73">
        <v>0</v>
      </c>
      <c r="T1011" s="67">
        <v>0</v>
      </c>
      <c r="U1011" s="67">
        <v>0</v>
      </c>
      <c r="V1011" s="67">
        <v>0</v>
      </c>
      <c r="W1011" s="214">
        <v>0</v>
      </c>
      <c r="X1011" s="73">
        <v>0</v>
      </c>
      <c r="Y1011" s="67">
        <v>0</v>
      </c>
      <c r="Z1011" s="214">
        <v>0</v>
      </c>
      <c r="AA1011" s="73">
        <v>0</v>
      </c>
      <c r="AB1011" s="214">
        <v>0</v>
      </c>
      <c r="AC1011" s="214" t="s">
        <v>48</v>
      </c>
    </row>
    <row r="1012" spans="1:29" s="141" customFormat="1" ht="30" customHeight="1" x14ac:dyDescent="0.25">
      <c r="A1012" s="69" t="s">
        <v>56</v>
      </c>
      <c r="B1012" s="69" t="s">
        <v>57</v>
      </c>
      <c r="C1012" s="69" t="s">
        <v>1464</v>
      </c>
      <c r="D1012" s="67" t="s">
        <v>1693</v>
      </c>
      <c r="E1012" s="67" t="s">
        <v>1470</v>
      </c>
      <c r="F1012" s="67" t="s">
        <v>1695</v>
      </c>
      <c r="G1012" s="67" t="s">
        <v>1470</v>
      </c>
      <c r="H1012" s="220" t="s">
        <v>46</v>
      </c>
      <c r="I1012" s="34">
        <v>0</v>
      </c>
      <c r="J1012" s="518">
        <v>0</v>
      </c>
      <c r="K1012" s="518">
        <v>0</v>
      </c>
      <c r="L1012" s="518">
        <v>0</v>
      </c>
      <c r="M1012" s="518" t="str">
        <v>Other</v>
      </c>
      <c r="N1012" s="519" t="str">
        <v>Other</v>
      </c>
      <c r="O1012" s="22">
        <v>0</v>
      </c>
      <c r="P1012" s="145">
        <v>0</v>
      </c>
      <c r="Q1012" s="145" t="s">
        <v>49</v>
      </c>
      <c r="R1012" s="496" t="s">
        <v>47</v>
      </c>
      <c r="S1012" s="73">
        <v>0</v>
      </c>
      <c r="T1012" s="67">
        <v>0</v>
      </c>
      <c r="U1012" s="67">
        <v>0</v>
      </c>
      <c r="V1012" s="67">
        <v>0</v>
      </c>
      <c r="W1012" s="214">
        <v>0</v>
      </c>
      <c r="X1012" s="73">
        <v>0</v>
      </c>
      <c r="Y1012" s="67">
        <v>0</v>
      </c>
      <c r="Z1012" s="214">
        <v>0</v>
      </c>
      <c r="AA1012" s="73">
        <v>0</v>
      </c>
      <c r="AB1012" s="214">
        <v>0</v>
      </c>
      <c r="AC1012" s="214" t="s">
        <v>48</v>
      </c>
    </row>
    <row r="1013" spans="1:29" s="141" customFormat="1" ht="30" customHeight="1" x14ac:dyDescent="0.25">
      <c r="A1013" s="69" t="s">
        <v>56</v>
      </c>
      <c r="B1013" s="69" t="s">
        <v>57</v>
      </c>
      <c r="C1013" s="69" t="s">
        <v>1464</v>
      </c>
      <c r="D1013" s="67" t="s">
        <v>1693</v>
      </c>
      <c r="E1013" s="67" t="s">
        <v>1470</v>
      </c>
      <c r="F1013" s="67" t="s">
        <v>1696</v>
      </c>
      <c r="G1013" s="67" t="s">
        <v>1470</v>
      </c>
      <c r="H1013" s="220" t="s">
        <v>46</v>
      </c>
      <c r="I1013" s="34">
        <v>0</v>
      </c>
      <c r="J1013" s="518">
        <v>0</v>
      </c>
      <c r="K1013" s="518">
        <v>0</v>
      </c>
      <c r="L1013" s="518">
        <v>0</v>
      </c>
      <c r="M1013" s="518" t="str">
        <v>Other</v>
      </c>
      <c r="N1013" s="519" t="str">
        <v>Other</v>
      </c>
      <c r="O1013" s="22">
        <v>0</v>
      </c>
      <c r="P1013" s="145">
        <v>0</v>
      </c>
      <c r="Q1013" s="145" t="s">
        <v>49</v>
      </c>
      <c r="R1013" s="496" t="s">
        <v>47</v>
      </c>
      <c r="S1013" s="73">
        <v>0</v>
      </c>
      <c r="T1013" s="67">
        <v>0</v>
      </c>
      <c r="U1013" s="67">
        <v>0</v>
      </c>
      <c r="V1013" s="67">
        <v>0</v>
      </c>
      <c r="W1013" s="214">
        <v>0</v>
      </c>
      <c r="X1013" s="73">
        <v>0</v>
      </c>
      <c r="Y1013" s="67">
        <v>0</v>
      </c>
      <c r="Z1013" s="214">
        <v>0</v>
      </c>
      <c r="AA1013" s="73">
        <v>0</v>
      </c>
      <c r="AB1013" s="214">
        <v>0</v>
      </c>
      <c r="AC1013" s="214" t="s">
        <v>48</v>
      </c>
    </row>
    <row r="1014" spans="1:29" s="141" customFormat="1" ht="30" customHeight="1" x14ac:dyDescent="0.25">
      <c r="A1014" s="69" t="s">
        <v>56</v>
      </c>
      <c r="B1014" s="69" t="s">
        <v>57</v>
      </c>
      <c r="C1014" s="69" t="s">
        <v>1464</v>
      </c>
      <c r="D1014" s="67" t="s">
        <v>1693</v>
      </c>
      <c r="E1014" s="67" t="s">
        <v>1470</v>
      </c>
      <c r="F1014" s="67" t="s">
        <v>1697</v>
      </c>
      <c r="G1014" s="67" t="s">
        <v>1541</v>
      </c>
      <c r="H1014" s="220" t="s">
        <v>46</v>
      </c>
      <c r="I1014" s="34">
        <v>0</v>
      </c>
      <c r="J1014" s="518">
        <v>0</v>
      </c>
      <c r="K1014" s="518">
        <v>0</v>
      </c>
      <c r="L1014" s="518">
        <v>0</v>
      </c>
      <c r="M1014" s="518" t="str">
        <v>Other</v>
      </c>
      <c r="N1014" s="519" t="str">
        <v>Other</v>
      </c>
      <c r="O1014" s="22">
        <v>0</v>
      </c>
      <c r="P1014" s="145">
        <v>0</v>
      </c>
      <c r="Q1014" s="145" t="s">
        <v>49</v>
      </c>
      <c r="R1014" s="496" t="s">
        <v>47</v>
      </c>
      <c r="S1014" s="73">
        <v>0</v>
      </c>
      <c r="T1014" s="67">
        <v>0</v>
      </c>
      <c r="U1014" s="67">
        <v>0</v>
      </c>
      <c r="V1014" s="67">
        <v>0</v>
      </c>
      <c r="W1014" s="214">
        <v>0</v>
      </c>
      <c r="X1014" s="73">
        <v>0</v>
      </c>
      <c r="Y1014" s="67">
        <v>0</v>
      </c>
      <c r="Z1014" s="214">
        <v>0</v>
      </c>
      <c r="AA1014" s="73">
        <v>0</v>
      </c>
      <c r="AB1014" s="214">
        <v>0</v>
      </c>
      <c r="AC1014" s="214" t="s">
        <v>48</v>
      </c>
    </row>
    <row r="1015" spans="1:29" s="141" customFormat="1" ht="30" customHeight="1" x14ac:dyDescent="0.25">
      <c r="A1015" s="69" t="s">
        <v>56</v>
      </c>
      <c r="B1015" s="69" t="s">
        <v>57</v>
      </c>
      <c r="C1015" s="69" t="s">
        <v>1464</v>
      </c>
      <c r="D1015" s="67" t="s">
        <v>1693</v>
      </c>
      <c r="E1015" s="67" t="s">
        <v>1470</v>
      </c>
      <c r="F1015" s="67" t="s">
        <v>1698</v>
      </c>
      <c r="G1015" s="67" t="s">
        <v>1541</v>
      </c>
      <c r="H1015" s="220" t="s">
        <v>46</v>
      </c>
      <c r="I1015" s="34">
        <v>0</v>
      </c>
      <c r="J1015" s="518">
        <v>0</v>
      </c>
      <c r="K1015" s="518">
        <v>0</v>
      </c>
      <c r="L1015" s="518">
        <v>0</v>
      </c>
      <c r="M1015" s="518" t="str">
        <v>Other</v>
      </c>
      <c r="N1015" s="519" t="str">
        <v>Other</v>
      </c>
      <c r="O1015" s="22">
        <v>0</v>
      </c>
      <c r="P1015" s="145">
        <v>0</v>
      </c>
      <c r="Q1015" s="145" t="s">
        <v>49</v>
      </c>
      <c r="R1015" s="496" t="s">
        <v>47</v>
      </c>
      <c r="S1015" s="73">
        <v>0</v>
      </c>
      <c r="T1015" s="67">
        <v>0</v>
      </c>
      <c r="U1015" s="67">
        <v>0</v>
      </c>
      <c r="V1015" s="67">
        <v>0</v>
      </c>
      <c r="W1015" s="214">
        <v>0</v>
      </c>
      <c r="X1015" s="73">
        <v>0</v>
      </c>
      <c r="Y1015" s="67">
        <v>0</v>
      </c>
      <c r="Z1015" s="214">
        <v>0</v>
      </c>
      <c r="AA1015" s="73">
        <v>0</v>
      </c>
      <c r="AB1015" s="214">
        <v>0</v>
      </c>
      <c r="AC1015" s="214" t="s">
        <v>48</v>
      </c>
    </row>
    <row r="1016" spans="1:29" s="141" customFormat="1" ht="30" customHeight="1" x14ac:dyDescent="0.25">
      <c r="A1016" s="69" t="s">
        <v>56</v>
      </c>
      <c r="B1016" s="69" t="s">
        <v>57</v>
      </c>
      <c r="C1016" s="69" t="s">
        <v>1464</v>
      </c>
      <c r="D1016" s="67" t="s">
        <v>1699</v>
      </c>
      <c r="E1016" s="67" t="s">
        <v>1473</v>
      </c>
      <c r="F1016" s="67" t="s">
        <v>1700</v>
      </c>
      <c r="G1016" s="67" t="s">
        <v>1701</v>
      </c>
      <c r="H1016" s="220" t="s">
        <v>46</v>
      </c>
      <c r="I1016" s="34">
        <v>0</v>
      </c>
      <c r="J1016" s="518">
        <v>0</v>
      </c>
      <c r="K1016" s="518">
        <v>0</v>
      </c>
      <c r="L1016" s="518">
        <v>0</v>
      </c>
      <c r="M1016" s="518" t="str">
        <v>Other</v>
      </c>
      <c r="N1016" s="519" t="str">
        <v>Other</v>
      </c>
      <c r="O1016" s="22">
        <v>0</v>
      </c>
      <c r="P1016" s="145">
        <v>0</v>
      </c>
      <c r="Q1016" s="145" t="s">
        <v>49</v>
      </c>
      <c r="R1016" s="496" t="s">
        <v>47</v>
      </c>
      <c r="S1016" s="73">
        <v>0</v>
      </c>
      <c r="T1016" s="67">
        <v>0</v>
      </c>
      <c r="U1016" s="67">
        <v>0</v>
      </c>
      <c r="V1016" s="67">
        <v>0</v>
      </c>
      <c r="W1016" s="214">
        <v>0</v>
      </c>
      <c r="X1016" s="73">
        <v>0</v>
      </c>
      <c r="Y1016" s="67">
        <v>0</v>
      </c>
      <c r="Z1016" s="214">
        <v>0</v>
      </c>
      <c r="AA1016" s="73">
        <v>0</v>
      </c>
      <c r="AB1016" s="214">
        <v>0</v>
      </c>
      <c r="AC1016" s="214" t="s">
        <v>48</v>
      </c>
    </row>
    <row r="1017" spans="1:29" s="141" customFormat="1" ht="30" customHeight="1" x14ac:dyDescent="0.25">
      <c r="A1017" s="69" t="s">
        <v>56</v>
      </c>
      <c r="B1017" s="69" t="s">
        <v>57</v>
      </c>
      <c r="C1017" s="69" t="s">
        <v>1464</v>
      </c>
      <c r="D1017" s="67" t="s">
        <v>1699</v>
      </c>
      <c r="E1017" s="67" t="s">
        <v>1473</v>
      </c>
      <c r="F1017" s="67" t="s">
        <v>1702</v>
      </c>
      <c r="G1017" s="67" t="s">
        <v>1473</v>
      </c>
      <c r="H1017" s="220" t="s">
        <v>46</v>
      </c>
      <c r="I1017" s="34">
        <v>0</v>
      </c>
      <c r="J1017" s="518">
        <v>0</v>
      </c>
      <c r="K1017" s="518">
        <v>0</v>
      </c>
      <c r="L1017" s="518">
        <v>0</v>
      </c>
      <c r="M1017" s="518" t="str">
        <v>Other</v>
      </c>
      <c r="N1017" s="519" t="str">
        <v>Other</v>
      </c>
      <c r="O1017" s="22">
        <v>0</v>
      </c>
      <c r="P1017" s="145">
        <v>0</v>
      </c>
      <c r="Q1017" s="145" t="s">
        <v>49</v>
      </c>
      <c r="R1017" s="496" t="s">
        <v>47</v>
      </c>
      <c r="S1017" s="73">
        <v>0</v>
      </c>
      <c r="T1017" s="67">
        <v>0</v>
      </c>
      <c r="U1017" s="67">
        <v>0</v>
      </c>
      <c r="V1017" s="67">
        <v>0</v>
      </c>
      <c r="W1017" s="214">
        <v>0</v>
      </c>
      <c r="X1017" s="73">
        <v>0</v>
      </c>
      <c r="Y1017" s="67">
        <v>0</v>
      </c>
      <c r="Z1017" s="214">
        <v>0</v>
      </c>
      <c r="AA1017" s="73">
        <v>0</v>
      </c>
      <c r="AB1017" s="214">
        <v>0</v>
      </c>
      <c r="AC1017" s="214" t="s">
        <v>48</v>
      </c>
    </row>
    <row r="1018" spans="1:29" s="141" customFormat="1" ht="30" customHeight="1" x14ac:dyDescent="0.25">
      <c r="A1018" s="69" t="s">
        <v>56</v>
      </c>
      <c r="B1018" s="69" t="s">
        <v>57</v>
      </c>
      <c r="C1018" s="69" t="s">
        <v>1464</v>
      </c>
      <c r="D1018" s="67" t="s">
        <v>1699</v>
      </c>
      <c r="E1018" s="67" t="s">
        <v>1473</v>
      </c>
      <c r="F1018" s="67" t="s">
        <v>1703</v>
      </c>
      <c r="G1018" s="67" t="s">
        <v>1704</v>
      </c>
      <c r="H1018" s="220" t="s">
        <v>46</v>
      </c>
      <c r="I1018" s="34">
        <v>0</v>
      </c>
      <c r="J1018" s="518">
        <v>0</v>
      </c>
      <c r="K1018" s="518">
        <v>0</v>
      </c>
      <c r="L1018" s="518">
        <v>0</v>
      </c>
      <c r="M1018" s="518" t="str">
        <v>Other</v>
      </c>
      <c r="N1018" s="519" t="str">
        <v>Other</v>
      </c>
      <c r="O1018" s="22">
        <v>0</v>
      </c>
      <c r="P1018" s="145">
        <v>0</v>
      </c>
      <c r="Q1018" s="145" t="s">
        <v>49</v>
      </c>
      <c r="R1018" s="496" t="s">
        <v>47</v>
      </c>
      <c r="S1018" s="73">
        <v>0</v>
      </c>
      <c r="T1018" s="67">
        <v>0</v>
      </c>
      <c r="U1018" s="67">
        <v>0</v>
      </c>
      <c r="V1018" s="67">
        <v>0</v>
      </c>
      <c r="W1018" s="214">
        <v>0</v>
      </c>
      <c r="X1018" s="73">
        <v>0</v>
      </c>
      <c r="Y1018" s="67">
        <v>0</v>
      </c>
      <c r="Z1018" s="214">
        <v>0</v>
      </c>
      <c r="AA1018" s="73">
        <v>0</v>
      </c>
      <c r="AB1018" s="214">
        <v>0</v>
      </c>
      <c r="AC1018" s="214" t="s">
        <v>48</v>
      </c>
    </row>
    <row r="1019" spans="1:29" s="141" customFormat="1" ht="30" customHeight="1" x14ac:dyDescent="0.25">
      <c r="A1019" s="69" t="s">
        <v>56</v>
      </c>
      <c r="B1019" s="69" t="s">
        <v>57</v>
      </c>
      <c r="C1019" s="69" t="s">
        <v>1464</v>
      </c>
      <c r="D1019" s="67" t="s">
        <v>1699</v>
      </c>
      <c r="E1019" s="67" t="s">
        <v>1473</v>
      </c>
      <c r="F1019" s="67" t="s">
        <v>1705</v>
      </c>
      <c r="G1019" s="67" t="s">
        <v>1473</v>
      </c>
      <c r="H1019" s="220" t="s">
        <v>46</v>
      </c>
      <c r="I1019" s="34">
        <v>0</v>
      </c>
      <c r="J1019" s="518">
        <v>0</v>
      </c>
      <c r="K1019" s="518">
        <v>0</v>
      </c>
      <c r="L1019" s="518">
        <v>0</v>
      </c>
      <c r="M1019" s="518" t="str">
        <v>Other</v>
      </c>
      <c r="N1019" s="519" t="str">
        <v>Other</v>
      </c>
      <c r="O1019" s="22">
        <v>0</v>
      </c>
      <c r="P1019" s="145">
        <v>0</v>
      </c>
      <c r="Q1019" s="145" t="s">
        <v>49</v>
      </c>
      <c r="R1019" s="496" t="s">
        <v>47</v>
      </c>
      <c r="S1019" s="73">
        <v>0</v>
      </c>
      <c r="T1019" s="67">
        <v>0</v>
      </c>
      <c r="U1019" s="67">
        <v>0</v>
      </c>
      <c r="V1019" s="67">
        <v>0</v>
      </c>
      <c r="W1019" s="214">
        <v>0</v>
      </c>
      <c r="X1019" s="73">
        <v>0</v>
      </c>
      <c r="Y1019" s="67">
        <v>0</v>
      </c>
      <c r="Z1019" s="214">
        <v>0</v>
      </c>
      <c r="AA1019" s="73">
        <v>0</v>
      </c>
      <c r="AB1019" s="214">
        <v>0</v>
      </c>
      <c r="AC1019" s="214" t="s">
        <v>48</v>
      </c>
    </row>
    <row r="1020" spans="1:29" s="141" customFormat="1" ht="30" customHeight="1" x14ac:dyDescent="0.25">
      <c r="A1020" s="69" t="s">
        <v>56</v>
      </c>
      <c r="B1020" s="69" t="s">
        <v>57</v>
      </c>
      <c r="C1020" s="69" t="s">
        <v>1464</v>
      </c>
      <c r="D1020" s="67" t="s">
        <v>1706</v>
      </c>
      <c r="E1020" s="67" t="s">
        <v>1544</v>
      </c>
      <c r="F1020" s="67" t="s">
        <v>1707</v>
      </c>
      <c r="G1020" s="67" t="s">
        <v>1544</v>
      </c>
      <c r="H1020" s="220" t="s">
        <v>46</v>
      </c>
      <c r="I1020" s="34">
        <v>0</v>
      </c>
      <c r="J1020" s="518">
        <v>0</v>
      </c>
      <c r="K1020" s="518">
        <v>0</v>
      </c>
      <c r="L1020" s="518">
        <v>0</v>
      </c>
      <c r="M1020" s="518" t="str">
        <v>Other</v>
      </c>
      <c r="N1020" s="519" t="str">
        <v>Other</v>
      </c>
      <c r="O1020" s="22">
        <v>0</v>
      </c>
      <c r="P1020" s="145">
        <v>0</v>
      </c>
      <c r="Q1020" s="145" t="s">
        <v>49</v>
      </c>
      <c r="R1020" s="496" t="s">
        <v>47</v>
      </c>
      <c r="S1020" s="73">
        <v>0</v>
      </c>
      <c r="T1020" s="67">
        <v>0</v>
      </c>
      <c r="U1020" s="67">
        <v>0</v>
      </c>
      <c r="V1020" s="67">
        <v>0</v>
      </c>
      <c r="W1020" s="214">
        <v>0</v>
      </c>
      <c r="X1020" s="73">
        <v>0</v>
      </c>
      <c r="Y1020" s="67">
        <v>0</v>
      </c>
      <c r="Z1020" s="214">
        <v>0</v>
      </c>
      <c r="AA1020" s="73">
        <v>0</v>
      </c>
      <c r="AB1020" s="214">
        <v>0</v>
      </c>
      <c r="AC1020" s="214" t="s">
        <v>48</v>
      </c>
    </row>
    <row r="1021" spans="1:29" s="141" customFormat="1" ht="30" customHeight="1" x14ac:dyDescent="0.25">
      <c r="A1021" s="69" t="s">
        <v>56</v>
      </c>
      <c r="B1021" s="69" t="s">
        <v>57</v>
      </c>
      <c r="C1021" s="69" t="s">
        <v>1464</v>
      </c>
      <c r="D1021" s="67" t="s">
        <v>1706</v>
      </c>
      <c r="E1021" s="67" t="s">
        <v>1544</v>
      </c>
      <c r="F1021" s="67" t="s">
        <v>1708</v>
      </c>
      <c r="G1021" s="67" t="s">
        <v>1544</v>
      </c>
      <c r="H1021" s="220" t="s">
        <v>46</v>
      </c>
      <c r="I1021" s="34">
        <v>0</v>
      </c>
      <c r="J1021" s="518">
        <v>0</v>
      </c>
      <c r="K1021" s="518">
        <v>0</v>
      </c>
      <c r="L1021" s="518">
        <v>0</v>
      </c>
      <c r="M1021" s="518" t="str">
        <v>Other</v>
      </c>
      <c r="N1021" s="519" t="str">
        <v>Other</v>
      </c>
      <c r="O1021" s="22">
        <v>0</v>
      </c>
      <c r="P1021" s="145">
        <v>0</v>
      </c>
      <c r="Q1021" s="145" t="s">
        <v>49</v>
      </c>
      <c r="R1021" s="496" t="s">
        <v>47</v>
      </c>
      <c r="S1021" s="73">
        <v>0</v>
      </c>
      <c r="T1021" s="67">
        <v>0</v>
      </c>
      <c r="U1021" s="67">
        <v>0</v>
      </c>
      <c r="V1021" s="67">
        <v>0</v>
      </c>
      <c r="W1021" s="214">
        <v>0</v>
      </c>
      <c r="X1021" s="73">
        <v>0</v>
      </c>
      <c r="Y1021" s="67">
        <v>0</v>
      </c>
      <c r="Z1021" s="214">
        <v>0</v>
      </c>
      <c r="AA1021" s="73">
        <v>0</v>
      </c>
      <c r="AB1021" s="214">
        <v>0</v>
      </c>
      <c r="AC1021" s="214" t="s">
        <v>48</v>
      </c>
    </row>
    <row r="1022" spans="1:29" s="141" customFormat="1" ht="30" customHeight="1" x14ac:dyDescent="0.25">
      <c r="A1022" s="69" t="s">
        <v>56</v>
      </c>
      <c r="B1022" s="69" t="s">
        <v>57</v>
      </c>
      <c r="C1022" s="69" t="s">
        <v>1464</v>
      </c>
      <c r="D1022" s="67" t="s">
        <v>1709</v>
      </c>
      <c r="E1022" s="67" t="s">
        <v>1544</v>
      </c>
      <c r="F1022" s="67" t="s">
        <v>1710</v>
      </c>
      <c r="G1022" s="67" t="s">
        <v>1704</v>
      </c>
      <c r="H1022" s="220" t="s">
        <v>46</v>
      </c>
      <c r="I1022" s="34">
        <v>0</v>
      </c>
      <c r="J1022" s="518">
        <v>0</v>
      </c>
      <c r="K1022" s="518">
        <v>0</v>
      </c>
      <c r="L1022" s="518">
        <v>0</v>
      </c>
      <c r="M1022" s="518" t="str">
        <v>Other</v>
      </c>
      <c r="N1022" s="519" t="str">
        <v>Other</v>
      </c>
      <c r="O1022" s="22">
        <v>0</v>
      </c>
      <c r="P1022" s="145">
        <v>0</v>
      </c>
      <c r="Q1022" s="145" t="s">
        <v>49</v>
      </c>
      <c r="R1022" s="496" t="s">
        <v>47</v>
      </c>
      <c r="S1022" s="73">
        <v>0</v>
      </c>
      <c r="T1022" s="67">
        <v>0</v>
      </c>
      <c r="U1022" s="67">
        <v>0</v>
      </c>
      <c r="V1022" s="67">
        <v>0</v>
      </c>
      <c r="W1022" s="214">
        <v>0</v>
      </c>
      <c r="X1022" s="73">
        <v>0</v>
      </c>
      <c r="Y1022" s="67">
        <v>0</v>
      </c>
      <c r="Z1022" s="214">
        <v>0</v>
      </c>
      <c r="AA1022" s="73">
        <v>0</v>
      </c>
      <c r="AB1022" s="214">
        <v>0</v>
      </c>
      <c r="AC1022" s="214" t="s">
        <v>48</v>
      </c>
    </row>
    <row r="1023" spans="1:29" s="141" customFormat="1" ht="30" customHeight="1" x14ac:dyDescent="0.25">
      <c r="A1023" s="69" t="s">
        <v>56</v>
      </c>
      <c r="B1023" s="69" t="s">
        <v>57</v>
      </c>
      <c r="C1023" s="69" t="s">
        <v>1464</v>
      </c>
      <c r="D1023" s="67" t="s">
        <v>1709</v>
      </c>
      <c r="E1023" s="67" t="s">
        <v>1544</v>
      </c>
      <c r="F1023" s="67" t="s">
        <v>1711</v>
      </c>
      <c r="G1023" s="67" t="s">
        <v>1712</v>
      </c>
      <c r="H1023" s="220" t="s">
        <v>46</v>
      </c>
      <c r="I1023" s="34">
        <v>0</v>
      </c>
      <c r="J1023" s="518">
        <v>0</v>
      </c>
      <c r="K1023" s="518">
        <v>0</v>
      </c>
      <c r="L1023" s="518">
        <v>0</v>
      </c>
      <c r="M1023" s="518" t="str">
        <v>Other</v>
      </c>
      <c r="N1023" s="519" t="str">
        <v>Other</v>
      </c>
      <c r="O1023" s="22">
        <v>0</v>
      </c>
      <c r="P1023" s="145">
        <v>0</v>
      </c>
      <c r="Q1023" s="145" t="s">
        <v>49</v>
      </c>
      <c r="R1023" s="496" t="s">
        <v>47</v>
      </c>
      <c r="S1023" s="73">
        <v>0</v>
      </c>
      <c r="T1023" s="67">
        <v>0</v>
      </c>
      <c r="U1023" s="67">
        <v>0</v>
      </c>
      <c r="V1023" s="67">
        <v>0</v>
      </c>
      <c r="W1023" s="214">
        <v>0</v>
      </c>
      <c r="X1023" s="73">
        <v>0</v>
      </c>
      <c r="Y1023" s="67">
        <v>0</v>
      </c>
      <c r="Z1023" s="214">
        <v>0</v>
      </c>
      <c r="AA1023" s="73">
        <v>0</v>
      </c>
      <c r="AB1023" s="214">
        <v>0</v>
      </c>
      <c r="AC1023" s="214" t="s">
        <v>48</v>
      </c>
    </row>
    <row r="1024" spans="1:29" s="141" customFormat="1" ht="30" customHeight="1" x14ac:dyDescent="0.25">
      <c r="A1024" s="69" t="s">
        <v>56</v>
      </c>
      <c r="B1024" s="69" t="s">
        <v>57</v>
      </c>
      <c r="C1024" s="69" t="s">
        <v>1464</v>
      </c>
      <c r="D1024" s="67" t="s">
        <v>1709</v>
      </c>
      <c r="E1024" s="67" t="s">
        <v>1544</v>
      </c>
      <c r="F1024" s="67" t="s">
        <v>1713</v>
      </c>
      <c r="G1024" s="67" t="s">
        <v>1712</v>
      </c>
      <c r="H1024" s="220" t="s">
        <v>46</v>
      </c>
      <c r="I1024" s="34">
        <v>0</v>
      </c>
      <c r="J1024" s="518">
        <v>0</v>
      </c>
      <c r="K1024" s="518">
        <v>0</v>
      </c>
      <c r="L1024" s="518">
        <v>0</v>
      </c>
      <c r="M1024" s="518" t="str">
        <v>Other</v>
      </c>
      <c r="N1024" s="519" t="str">
        <v>Other</v>
      </c>
      <c r="O1024" s="22">
        <v>0</v>
      </c>
      <c r="P1024" s="145">
        <v>0</v>
      </c>
      <c r="Q1024" s="145" t="s">
        <v>49</v>
      </c>
      <c r="R1024" s="496" t="s">
        <v>47</v>
      </c>
      <c r="S1024" s="73">
        <v>0</v>
      </c>
      <c r="T1024" s="67">
        <v>0</v>
      </c>
      <c r="U1024" s="67">
        <v>0</v>
      </c>
      <c r="V1024" s="67">
        <v>0</v>
      </c>
      <c r="W1024" s="214">
        <v>0</v>
      </c>
      <c r="X1024" s="73">
        <v>0</v>
      </c>
      <c r="Y1024" s="67">
        <v>0</v>
      </c>
      <c r="Z1024" s="214">
        <v>0</v>
      </c>
      <c r="AA1024" s="73">
        <v>0</v>
      </c>
      <c r="AB1024" s="214">
        <v>0</v>
      </c>
      <c r="AC1024" s="214" t="s">
        <v>48</v>
      </c>
    </row>
    <row r="1025" spans="1:29" s="141" customFormat="1" ht="30" customHeight="1" x14ac:dyDescent="0.25">
      <c r="A1025" s="69" t="s">
        <v>56</v>
      </c>
      <c r="B1025" s="69" t="s">
        <v>57</v>
      </c>
      <c r="C1025" s="69" t="s">
        <v>1464</v>
      </c>
      <c r="D1025" s="67" t="s">
        <v>1714</v>
      </c>
      <c r="E1025" s="67" t="s">
        <v>1562</v>
      </c>
      <c r="F1025" s="67" t="s">
        <v>1715</v>
      </c>
      <c r="G1025" s="67" t="s">
        <v>1716</v>
      </c>
      <c r="H1025" s="220" t="s">
        <v>46</v>
      </c>
      <c r="I1025" s="34">
        <v>0</v>
      </c>
      <c r="J1025" s="518">
        <v>0</v>
      </c>
      <c r="K1025" s="518">
        <v>0</v>
      </c>
      <c r="L1025" s="518">
        <v>0</v>
      </c>
      <c r="M1025" s="518" t="str">
        <v>Other</v>
      </c>
      <c r="N1025" s="519" t="str">
        <v>Other</v>
      </c>
      <c r="O1025" s="22">
        <v>0</v>
      </c>
      <c r="P1025" s="145">
        <v>0</v>
      </c>
      <c r="Q1025" s="145" t="s">
        <v>49</v>
      </c>
      <c r="R1025" s="496" t="s">
        <v>47</v>
      </c>
      <c r="S1025" s="73">
        <v>0</v>
      </c>
      <c r="T1025" s="67">
        <v>0</v>
      </c>
      <c r="U1025" s="67">
        <v>0</v>
      </c>
      <c r="V1025" s="67">
        <v>0</v>
      </c>
      <c r="W1025" s="214">
        <v>0</v>
      </c>
      <c r="X1025" s="73">
        <v>0</v>
      </c>
      <c r="Y1025" s="67">
        <v>0</v>
      </c>
      <c r="Z1025" s="214">
        <v>0</v>
      </c>
      <c r="AA1025" s="73">
        <v>0</v>
      </c>
      <c r="AB1025" s="214">
        <v>0</v>
      </c>
      <c r="AC1025" s="214" t="s">
        <v>48</v>
      </c>
    </row>
    <row r="1026" spans="1:29" s="141" customFormat="1" ht="30" customHeight="1" x14ac:dyDescent="0.25">
      <c r="A1026" s="69" t="s">
        <v>56</v>
      </c>
      <c r="B1026" s="69" t="s">
        <v>57</v>
      </c>
      <c r="C1026" s="69" t="s">
        <v>1464</v>
      </c>
      <c r="D1026" s="67" t="s">
        <v>1714</v>
      </c>
      <c r="E1026" s="67" t="s">
        <v>1562</v>
      </c>
      <c r="F1026" s="67" t="s">
        <v>1717</v>
      </c>
      <c r="G1026" s="67" t="s">
        <v>1718</v>
      </c>
      <c r="H1026" s="220" t="s">
        <v>46</v>
      </c>
      <c r="I1026" s="34">
        <v>0</v>
      </c>
      <c r="J1026" s="518">
        <v>0</v>
      </c>
      <c r="K1026" s="518">
        <v>0</v>
      </c>
      <c r="L1026" s="518">
        <v>0</v>
      </c>
      <c r="M1026" s="518" t="str">
        <v>Other</v>
      </c>
      <c r="N1026" s="519" t="str">
        <v>Other</v>
      </c>
      <c r="O1026" s="22">
        <v>0</v>
      </c>
      <c r="P1026" s="145">
        <v>0</v>
      </c>
      <c r="Q1026" s="145" t="s">
        <v>49</v>
      </c>
      <c r="R1026" s="496" t="s">
        <v>47</v>
      </c>
      <c r="S1026" s="73">
        <v>0</v>
      </c>
      <c r="T1026" s="67">
        <v>0</v>
      </c>
      <c r="U1026" s="67">
        <v>0</v>
      </c>
      <c r="V1026" s="67">
        <v>0</v>
      </c>
      <c r="W1026" s="214">
        <v>0</v>
      </c>
      <c r="X1026" s="73">
        <v>0</v>
      </c>
      <c r="Y1026" s="67">
        <v>0</v>
      </c>
      <c r="Z1026" s="214">
        <v>0</v>
      </c>
      <c r="AA1026" s="73">
        <v>0</v>
      </c>
      <c r="AB1026" s="214">
        <v>0</v>
      </c>
      <c r="AC1026" s="214" t="s">
        <v>48</v>
      </c>
    </row>
    <row r="1027" spans="1:29" s="141" customFormat="1" ht="30" customHeight="1" x14ac:dyDescent="0.25">
      <c r="A1027" s="69" t="s">
        <v>56</v>
      </c>
      <c r="B1027" s="69" t="s">
        <v>57</v>
      </c>
      <c r="C1027" s="69" t="s">
        <v>1464</v>
      </c>
      <c r="D1027" s="67" t="s">
        <v>1714</v>
      </c>
      <c r="E1027" s="67" t="s">
        <v>1562</v>
      </c>
      <c r="F1027" s="67" t="s">
        <v>1719</v>
      </c>
      <c r="G1027" s="67" t="s">
        <v>1720</v>
      </c>
      <c r="H1027" s="220" t="s">
        <v>46</v>
      </c>
      <c r="I1027" s="34">
        <v>0</v>
      </c>
      <c r="J1027" s="518">
        <v>0</v>
      </c>
      <c r="K1027" s="518">
        <v>0</v>
      </c>
      <c r="L1027" s="518">
        <v>0</v>
      </c>
      <c r="M1027" s="518" t="str">
        <v>Other</v>
      </c>
      <c r="N1027" s="519" t="str">
        <v>Other</v>
      </c>
      <c r="O1027" s="22">
        <v>0</v>
      </c>
      <c r="P1027" s="145">
        <v>0</v>
      </c>
      <c r="Q1027" s="145" t="s">
        <v>49</v>
      </c>
      <c r="R1027" s="496" t="s">
        <v>47</v>
      </c>
      <c r="S1027" s="73">
        <v>0</v>
      </c>
      <c r="T1027" s="67">
        <v>0</v>
      </c>
      <c r="U1027" s="67">
        <v>0</v>
      </c>
      <c r="V1027" s="67">
        <v>0</v>
      </c>
      <c r="W1027" s="214">
        <v>0</v>
      </c>
      <c r="X1027" s="73">
        <v>0</v>
      </c>
      <c r="Y1027" s="67">
        <v>0</v>
      </c>
      <c r="Z1027" s="214">
        <v>0</v>
      </c>
      <c r="AA1027" s="73">
        <v>0</v>
      </c>
      <c r="AB1027" s="214">
        <v>0</v>
      </c>
      <c r="AC1027" s="214" t="s">
        <v>48</v>
      </c>
    </row>
    <row r="1028" spans="1:29" s="141" customFormat="1" ht="30" customHeight="1" x14ac:dyDescent="0.25">
      <c r="A1028" s="69" t="s">
        <v>56</v>
      </c>
      <c r="B1028" s="69" t="s">
        <v>57</v>
      </c>
      <c r="C1028" s="69" t="s">
        <v>1464</v>
      </c>
      <c r="D1028" s="67" t="s">
        <v>1714</v>
      </c>
      <c r="E1028" s="67" t="s">
        <v>1562</v>
      </c>
      <c r="F1028" s="67" t="s">
        <v>1721</v>
      </c>
      <c r="G1028" s="67" t="s">
        <v>1562</v>
      </c>
      <c r="H1028" s="220" t="s">
        <v>46</v>
      </c>
      <c r="I1028" s="34">
        <v>0</v>
      </c>
      <c r="J1028" s="518">
        <v>0</v>
      </c>
      <c r="K1028" s="518">
        <v>0</v>
      </c>
      <c r="L1028" s="518">
        <v>0</v>
      </c>
      <c r="M1028" s="518" t="str">
        <v>Other</v>
      </c>
      <c r="N1028" s="519" t="str">
        <v>Other</v>
      </c>
      <c r="O1028" s="22">
        <v>0</v>
      </c>
      <c r="P1028" s="145">
        <v>0</v>
      </c>
      <c r="Q1028" s="145" t="s">
        <v>49</v>
      </c>
      <c r="R1028" s="496" t="s">
        <v>47</v>
      </c>
      <c r="S1028" s="73">
        <v>0</v>
      </c>
      <c r="T1028" s="67">
        <v>0</v>
      </c>
      <c r="U1028" s="67">
        <v>0</v>
      </c>
      <c r="V1028" s="67">
        <v>0</v>
      </c>
      <c r="W1028" s="214">
        <v>0</v>
      </c>
      <c r="X1028" s="73">
        <v>0</v>
      </c>
      <c r="Y1028" s="67">
        <v>0</v>
      </c>
      <c r="Z1028" s="214">
        <v>0</v>
      </c>
      <c r="AA1028" s="73">
        <v>0</v>
      </c>
      <c r="AB1028" s="214">
        <v>0</v>
      </c>
      <c r="AC1028" s="214" t="s">
        <v>48</v>
      </c>
    </row>
    <row r="1029" spans="1:29" s="141" customFormat="1" ht="30" customHeight="1" x14ac:dyDescent="0.25">
      <c r="A1029" s="69" t="s">
        <v>56</v>
      </c>
      <c r="B1029" s="69" t="s">
        <v>57</v>
      </c>
      <c r="C1029" s="69" t="s">
        <v>1464</v>
      </c>
      <c r="D1029" s="67" t="s">
        <v>1561</v>
      </c>
      <c r="E1029" s="67" t="s">
        <v>1562</v>
      </c>
      <c r="F1029" s="67" t="s">
        <v>1722</v>
      </c>
      <c r="G1029" s="67" t="s">
        <v>1583</v>
      </c>
      <c r="H1029" s="220" t="s">
        <v>46</v>
      </c>
      <c r="I1029" s="34">
        <v>0</v>
      </c>
      <c r="J1029" s="518">
        <v>0</v>
      </c>
      <c r="K1029" s="518">
        <v>0</v>
      </c>
      <c r="L1029" s="518">
        <v>0</v>
      </c>
      <c r="M1029" s="518" t="str">
        <v>Other</v>
      </c>
      <c r="N1029" s="519" t="str">
        <v>Other</v>
      </c>
      <c r="O1029" s="22">
        <v>0</v>
      </c>
      <c r="P1029" s="145">
        <v>0</v>
      </c>
      <c r="Q1029" s="145" t="s">
        <v>49</v>
      </c>
      <c r="R1029" s="496" t="s">
        <v>47</v>
      </c>
      <c r="S1029" s="73">
        <v>0</v>
      </c>
      <c r="T1029" s="67">
        <v>0</v>
      </c>
      <c r="U1029" s="67">
        <v>0</v>
      </c>
      <c r="V1029" s="67">
        <v>0</v>
      </c>
      <c r="W1029" s="214">
        <v>0</v>
      </c>
      <c r="X1029" s="73">
        <v>0</v>
      </c>
      <c r="Y1029" s="67">
        <v>0</v>
      </c>
      <c r="Z1029" s="214">
        <v>0</v>
      </c>
      <c r="AA1029" s="73">
        <v>0</v>
      </c>
      <c r="AB1029" s="214">
        <v>0</v>
      </c>
      <c r="AC1029" s="214" t="s">
        <v>48</v>
      </c>
    </row>
    <row r="1030" spans="1:29" s="141" customFormat="1" ht="30" customHeight="1" x14ac:dyDescent="0.25">
      <c r="A1030" s="69" t="s">
        <v>56</v>
      </c>
      <c r="B1030" s="69" t="s">
        <v>57</v>
      </c>
      <c r="C1030" s="69" t="s">
        <v>1464</v>
      </c>
      <c r="D1030" s="67" t="s">
        <v>1561</v>
      </c>
      <c r="E1030" s="67" t="s">
        <v>1562</v>
      </c>
      <c r="F1030" s="67" t="s">
        <v>1723</v>
      </c>
      <c r="G1030" s="67" t="s">
        <v>1583</v>
      </c>
      <c r="H1030" s="220" t="s">
        <v>46</v>
      </c>
      <c r="I1030" s="34">
        <v>0</v>
      </c>
      <c r="J1030" s="518">
        <v>0</v>
      </c>
      <c r="K1030" s="518">
        <v>0</v>
      </c>
      <c r="L1030" s="518">
        <v>0</v>
      </c>
      <c r="M1030" s="518" t="str">
        <v>Other</v>
      </c>
      <c r="N1030" s="519" t="str">
        <v>Other</v>
      </c>
      <c r="O1030" s="22">
        <v>0</v>
      </c>
      <c r="P1030" s="145">
        <v>0</v>
      </c>
      <c r="Q1030" s="145" t="s">
        <v>49</v>
      </c>
      <c r="R1030" s="496" t="s">
        <v>47</v>
      </c>
      <c r="S1030" s="73">
        <v>0</v>
      </c>
      <c r="T1030" s="67">
        <v>0</v>
      </c>
      <c r="U1030" s="67">
        <v>0</v>
      </c>
      <c r="V1030" s="67">
        <v>0</v>
      </c>
      <c r="W1030" s="214">
        <v>0</v>
      </c>
      <c r="X1030" s="73">
        <v>0</v>
      </c>
      <c r="Y1030" s="67">
        <v>0</v>
      </c>
      <c r="Z1030" s="214">
        <v>0</v>
      </c>
      <c r="AA1030" s="73">
        <v>0</v>
      </c>
      <c r="AB1030" s="214">
        <v>0</v>
      </c>
      <c r="AC1030" s="214" t="s">
        <v>48</v>
      </c>
    </row>
    <row r="1031" spans="1:29" s="141" customFormat="1" ht="30" customHeight="1" x14ac:dyDescent="0.25">
      <c r="A1031" s="69" t="s">
        <v>56</v>
      </c>
      <c r="B1031" s="69" t="s">
        <v>57</v>
      </c>
      <c r="C1031" s="69" t="s">
        <v>1464</v>
      </c>
      <c r="D1031" s="67" t="s">
        <v>1561</v>
      </c>
      <c r="E1031" s="67" t="s">
        <v>1562</v>
      </c>
      <c r="F1031" s="67" t="s">
        <v>1724</v>
      </c>
      <c r="G1031" s="67" t="s">
        <v>1562</v>
      </c>
      <c r="H1031" s="220" t="s">
        <v>46</v>
      </c>
      <c r="I1031" s="34">
        <v>0</v>
      </c>
      <c r="J1031" s="518">
        <v>0</v>
      </c>
      <c r="K1031" s="518">
        <v>0</v>
      </c>
      <c r="L1031" s="518">
        <v>0</v>
      </c>
      <c r="M1031" s="518" t="str">
        <v>Other</v>
      </c>
      <c r="N1031" s="519" t="str">
        <v>Other</v>
      </c>
      <c r="O1031" s="22">
        <v>0</v>
      </c>
      <c r="P1031" s="145">
        <v>0</v>
      </c>
      <c r="Q1031" s="145" t="s">
        <v>49</v>
      </c>
      <c r="R1031" s="496" t="s">
        <v>47</v>
      </c>
      <c r="S1031" s="73">
        <v>0</v>
      </c>
      <c r="T1031" s="67">
        <v>0</v>
      </c>
      <c r="U1031" s="67">
        <v>0</v>
      </c>
      <c r="V1031" s="67">
        <v>0</v>
      </c>
      <c r="W1031" s="214">
        <v>0</v>
      </c>
      <c r="X1031" s="73">
        <v>0</v>
      </c>
      <c r="Y1031" s="67">
        <v>0</v>
      </c>
      <c r="Z1031" s="214">
        <v>0</v>
      </c>
      <c r="AA1031" s="73">
        <v>0</v>
      </c>
      <c r="AB1031" s="214">
        <v>0</v>
      </c>
      <c r="AC1031" s="214" t="s">
        <v>48</v>
      </c>
    </row>
    <row r="1032" spans="1:29" s="141" customFormat="1" ht="30" customHeight="1" x14ac:dyDescent="0.25">
      <c r="A1032" s="69" t="s">
        <v>56</v>
      </c>
      <c r="B1032" s="69" t="s">
        <v>57</v>
      </c>
      <c r="C1032" s="69" t="s">
        <v>1464</v>
      </c>
      <c r="D1032" s="67" t="s">
        <v>1725</v>
      </c>
      <c r="E1032" s="67" t="s">
        <v>1466</v>
      </c>
      <c r="F1032" s="67" t="s">
        <v>1726</v>
      </c>
      <c r="G1032" s="67" t="s">
        <v>1468</v>
      </c>
      <c r="H1032" s="220" t="s">
        <v>46</v>
      </c>
      <c r="I1032" s="34">
        <v>0</v>
      </c>
      <c r="J1032" s="518">
        <v>0</v>
      </c>
      <c r="K1032" s="518">
        <v>0</v>
      </c>
      <c r="L1032" s="518">
        <v>0</v>
      </c>
      <c r="M1032" s="518" t="str">
        <v>Other</v>
      </c>
      <c r="N1032" s="519" t="str">
        <v>Other</v>
      </c>
      <c r="O1032" s="22">
        <v>0</v>
      </c>
      <c r="P1032" s="145">
        <v>0</v>
      </c>
      <c r="Q1032" s="145" t="s">
        <v>49</v>
      </c>
      <c r="R1032" s="496" t="s">
        <v>47</v>
      </c>
      <c r="S1032" s="73">
        <v>0</v>
      </c>
      <c r="T1032" s="67">
        <v>0</v>
      </c>
      <c r="U1032" s="67">
        <v>0</v>
      </c>
      <c r="V1032" s="67">
        <v>0</v>
      </c>
      <c r="W1032" s="214">
        <v>0</v>
      </c>
      <c r="X1032" s="73">
        <v>0</v>
      </c>
      <c r="Y1032" s="67">
        <v>0</v>
      </c>
      <c r="Z1032" s="214">
        <v>0</v>
      </c>
      <c r="AA1032" s="73">
        <v>0</v>
      </c>
      <c r="AB1032" s="214">
        <v>0</v>
      </c>
      <c r="AC1032" s="214" t="s">
        <v>48</v>
      </c>
    </row>
    <row r="1033" spans="1:29" s="141" customFormat="1" ht="30" customHeight="1" x14ac:dyDescent="0.25">
      <c r="A1033" s="69" t="s">
        <v>56</v>
      </c>
      <c r="B1033" s="69" t="s">
        <v>57</v>
      </c>
      <c r="C1033" s="69" t="s">
        <v>1464</v>
      </c>
      <c r="D1033" s="67" t="s">
        <v>1725</v>
      </c>
      <c r="E1033" s="67" t="s">
        <v>1466</v>
      </c>
      <c r="F1033" s="67" t="s">
        <v>1727</v>
      </c>
      <c r="G1033" s="67" t="s">
        <v>1728</v>
      </c>
      <c r="H1033" s="220" t="s">
        <v>46</v>
      </c>
      <c r="I1033" s="34">
        <v>0</v>
      </c>
      <c r="J1033" s="518">
        <v>0</v>
      </c>
      <c r="K1033" s="518">
        <v>0</v>
      </c>
      <c r="L1033" s="518">
        <v>0</v>
      </c>
      <c r="M1033" s="518" t="str">
        <v>Other</v>
      </c>
      <c r="N1033" s="519" t="str">
        <v>Other</v>
      </c>
      <c r="O1033" s="22">
        <v>0</v>
      </c>
      <c r="P1033" s="145">
        <v>0</v>
      </c>
      <c r="Q1033" s="145" t="s">
        <v>49</v>
      </c>
      <c r="R1033" s="496" t="s">
        <v>47</v>
      </c>
      <c r="S1033" s="73">
        <v>0</v>
      </c>
      <c r="T1033" s="67">
        <v>0</v>
      </c>
      <c r="U1033" s="67">
        <v>0</v>
      </c>
      <c r="V1033" s="67">
        <v>0</v>
      </c>
      <c r="W1033" s="214">
        <v>0</v>
      </c>
      <c r="X1033" s="73">
        <v>0</v>
      </c>
      <c r="Y1033" s="67">
        <v>0</v>
      </c>
      <c r="Z1033" s="214">
        <v>0</v>
      </c>
      <c r="AA1033" s="73">
        <v>0</v>
      </c>
      <c r="AB1033" s="214">
        <v>0</v>
      </c>
      <c r="AC1033" s="214" t="s">
        <v>48</v>
      </c>
    </row>
    <row r="1034" spans="1:29" s="141" customFormat="1" ht="30" customHeight="1" x14ac:dyDescent="0.25">
      <c r="A1034" s="69" t="s">
        <v>56</v>
      </c>
      <c r="B1034" s="69" t="s">
        <v>57</v>
      </c>
      <c r="C1034" s="69" t="s">
        <v>1464</v>
      </c>
      <c r="D1034" s="67" t="s">
        <v>1725</v>
      </c>
      <c r="E1034" s="67" t="s">
        <v>1466</v>
      </c>
      <c r="F1034" s="67" t="s">
        <v>1729</v>
      </c>
      <c r="G1034" s="67" t="s">
        <v>1468</v>
      </c>
      <c r="H1034" s="220" t="s">
        <v>46</v>
      </c>
      <c r="I1034" s="34">
        <v>0</v>
      </c>
      <c r="J1034" s="518">
        <v>0</v>
      </c>
      <c r="K1034" s="518">
        <v>0</v>
      </c>
      <c r="L1034" s="518">
        <v>0</v>
      </c>
      <c r="M1034" s="518" t="str">
        <v>Other</v>
      </c>
      <c r="N1034" s="519" t="str">
        <v>Other</v>
      </c>
      <c r="O1034" s="22">
        <v>0</v>
      </c>
      <c r="P1034" s="145">
        <v>0</v>
      </c>
      <c r="Q1034" s="145" t="s">
        <v>49</v>
      </c>
      <c r="R1034" s="496" t="s">
        <v>47</v>
      </c>
      <c r="S1034" s="73">
        <v>0</v>
      </c>
      <c r="T1034" s="67">
        <v>0</v>
      </c>
      <c r="U1034" s="67">
        <v>0</v>
      </c>
      <c r="V1034" s="67">
        <v>0</v>
      </c>
      <c r="W1034" s="214">
        <v>0</v>
      </c>
      <c r="X1034" s="73">
        <v>0</v>
      </c>
      <c r="Y1034" s="67">
        <v>0</v>
      </c>
      <c r="Z1034" s="214">
        <v>0</v>
      </c>
      <c r="AA1034" s="73">
        <v>0</v>
      </c>
      <c r="AB1034" s="214">
        <v>0</v>
      </c>
      <c r="AC1034" s="214" t="s">
        <v>48</v>
      </c>
    </row>
    <row r="1035" spans="1:29" s="141" customFormat="1" ht="30" customHeight="1" x14ac:dyDescent="0.25">
      <c r="A1035" s="69" t="s">
        <v>56</v>
      </c>
      <c r="B1035" s="69" t="s">
        <v>57</v>
      </c>
      <c r="C1035" s="69" t="s">
        <v>1464</v>
      </c>
      <c r="D1035" s="67" t="s">
        <v>1725</v>
      </c>
      <c r="E1035" s="67" t="s">
        <v>1466</v>
      </c>
      <c r="F1035" s="67" t="s">
        <v>1730</v>
      </c>
      <c r="G1035" s="67" t="s">
        <v>1468</v>
      </c>
      <c r="H1035" s="220" t="s">
        <v>46</v>
      </c>
      <c r="I1035" s="34">
        <v>0</v>
      </c>
      <c r="J1035" s="518">
        <v>0</v>
      </c>
      <c r="K1035" s="518">
        <v>0</v>
      </c>
      <c r="L1035" s="518">
        <v>0</v>
      </c>
      <c r="M1035" s="518" t="str">
        <v>Other</v>
      </c>
      <c r="N1035" s="519" t="str">
        <v>Other</v>
      </c>
      <c r="O1035" s="22">
        <v>0</v>
      </c>
      <c r="P1035" s="145">
        <v>0</v>
      </c>
      <c r="Q1035" s="145" t="s">
        <v>49</v>
      </c>
      <c r="R1035" s="496" t="s">
        <v>47</v>
      </c>
      <c r="S1035" s="73">
        <v>0</v>
      </c>
      <c r="T1035" s="67">
        <v>0</v>
      </c>
      <c r="U1035" s="67">
        <v>0</v>
      </c>
      <c r="V1035" s="67">
        <v>0</v>
      </c>
      <c r="W1035" s="214">
        <v>0</v>
      </c>
      <c r="X1035" s="73">
        <v>0</v>
      </c>
      <c r="Y1035" s="67">
        <v>0</v>
      </c>
      <c r="Z1035" s="214">
        <v>0</v>
      </c>
      <c r="AA1035" s="73">
        <v>0</v>
      </c>
      <c r="AB1035" s="214">
        <v>0</v>
      </c>
      <c r="AC1035" s="214" t="s">
        <v>48</v>
      </c>
    </row>
    <row r="1036" spans="1:29" s="141" customFormat="1" ht="30" customHeight="1" x14ac:dyDescent="0.25">
      <c r="A1036" s="69" t="s">
        <v>56</v>
      </c>
      <c r="B1036" s="69" t="s">
        <v>57</v>
      </c>
      <c r="C1036" s="69" t="s">
        <v>1464</v>
      </c>
      <c r="D1036" s="67" t="s">
        <v>1725</v>
      </c>
      <c r="E1036" s="67" t="s">
        <v>1466</v>
      </c>
      <c r="F1036" s="67" t="s">
        <v>1731</v>
      </c>
      <c r="G1036" s="67" t="s">
        <v>1732</v>
      </c>
      <c r="H1036" s="220" t="s">
        <v>46</v>
      </c>
      <c r="I1036" s="34">
        <v>0</v>
      </c>
      <c r="J1036" s="518">
        <v>0</v>
      </c>
      <c r="K1036" s="518">
        <v>0</v>
      </c>
      <c r="L1036" s="518">
        <v>0</v>
      </c>
      <c r="M1036" s="518" t="str">
        <v>Other</v>
      </c>
      <c r="N1036" s="519" t="str">
        <v>Other</v>
      </c>
      <c r="O1036" s="22">
        <v>0</v>
      </c>
      <c r="P1036" s="145">
        <v>0</v>
      </c>
      <c r="Q1036" s="145" t="s">
        <v>49</v>
      </c>
      <c r="R1036" s="496" t="s">
        <v>47</v>
      </c>
      <c r="S1036" s="73">
        <v>0</v>
      </c>
      <c r="T1036" s="67">
        <v>0</v>
      </c>
      <c r="U1036" s="67">
        <v>0</v>
      </c>
      <c r="V1036" s="67">
        <v>0</v>
      </c>
      <c r="W1036" s="214">
        <v>0</v>
      </c>
      <c r="X1036" s="73">
        <v>0</v>
      </c>
      <c r="Y1036" s="67">
        <v>0</v>
      </c>
      <c r="Z1036" s="214">
        <v>0</v>
      </c>
      <c r="AA1036" s="73">
        <v>0</v>
      </c>
      <c r="AB1036" s="214">
        <v>0</v>
      </c>
      <c r="AC1036" s="214" t="s">
        <v>48</v>
      </c>
    </row>
    <row r="1037" spans="1:29" s="141" customFormat="1" ht="30" customHeight="1" x14ac:dyDescent="0.25">
      <c r="A1037" s="69" t="s">
        <v>56</v>
      </c>
      <c r="B1037" s="69" t="s">
        <v>57</v>
      </c>
      <c r="C1037" s="69" t="s">
        <v>1464</v>
      </c>
      <c r="D1037" s="67" t="s">
        <v>1733</v>
      </c>
      <c r="E1037" s="67" t="s">
        <v>1556</v>
      </c>
      <c r="F1037" s="67" t="s">
        <v>1734</v>
      </c>
      <c r="G1037" s="67" t="s">
        <v>1556</v>
      </c>
      <c r="H1037" s="220" t="s">
        <v>46</v>
      </c>
      <c r="I1037" s="34">
        <v>0</v>
      </c>
      <c r="J1037" s="518">
        <v>0</v>
      </c>
      <c r="K1037" s="518">
        <v>0</v>
      </c>
      <c r="L1037" s="518">
        <v>0</v>
      </c>
      <c r="M1037" s="518" t="str">
        <v>Other</v>
      </c>
      <c r="N1037" s="519" t="str">
        <v>Other</v>
      </c>
      <c r="O1037" s="22">
        <v>0</v>
      </c>
      <c r="P1037" s="145">
        <v>0</v>
      </c>
      <c r="Q1037" s="145" t="s">
        <v>49</v>
      </c>
      <c r="R1037" s="496" t="s">
        <v>47</v>
      </c>
      <c r="S1037" s="73">
        <v>0</v>
      </c>
      <c r="T1037" s="67">
        <v>0</v>
      </c>
      <c r="U1037" s="67">
        <v>0</v>
      </c>
      <c r="V1037" s="67">
        <v>0</v>
      </c>
      <c r="W1037" s="214">
        <v>0</v>
      </c>
      <c r="X1037" s="73">
        <v>0</v>
      </c>
      <c r="Y1037" s="67">
        <v>0</v>
      </c>
      <c r="Z1037" s="214">
        <v>0</v>
      </c>
      <c r="AA1037" s="73">
        <v>0</v>
      </c>
      <c r="AB1037" s="214">
        <v>0</v>
      </c>
      <c r="AC1037" s="214" t="s">
        <v>48</v>
      </c>
    </row>
    <row r="1038" spans="1:29" s="141" customFormat="1" ht="30" customHeight="1" x14ac:dyDescent="0.25">
      <c r="A1038" s="69" t="s">
        <v>56</v>
      </c>
      <c r="B1038" s="69" t="s">
        <v>57</v>
      </c>
      <c r="C1038" s="69" t="s">
        <v>1464</v>
      </c>
      <c r="D1038" s="67" t="s">
        <v>1733</v>
      </c>
      <c r="E1038" s="67" t="s">
        <v>1556</v>
      </c>
      <c r="F1038" s="67" t="s">
        <v>1735</v>
      </c>
      <c r="G1038" s="67" t="s">
        <v>1556</v>
      </c>
      <c r="H1038" s="220" t="s">
        <v>46</v>
      </c>
      <c r="I1038" s="34">
        <v>0</v>
      </c>
      <c r="J1038" s="518">
        <v>0</v>
      </c>
      <c r="K1038" s="518">
        <v>0</v>
      </c>
      <c r="L1038" s="518">
        <v>0</v>
      </c>
      <c r="M1038" s="518" t="str">
        <v>Other</v>
      </c>
      <c r="N1038" s="519" t="str">
        <v>Other</v>
      </c>
      <c r="O1038" s="22">
        <v>0</v>
      </c>
      <c r="P1038" s="145">
        <v>0</v>
      </c>
      <c r="Q1038" s="145" t="s">
        <v>49</v>
      </c>
      <c r="R1038" s="496" t="s">
        <v>47</v>
      </c>
      <c r="S1038" s="73">
        <v>0</v>
      </c>
      <c r="T1038" s="67">
        <v>0</v>
      </c>
      <c r="U1038" s="67">
        <v>0</v>
      </c>
      <c r="V1038" s="67">
        <v>0</v>
      </c>
      <c r="W1038" s="214">
        <v>0</v>
      </c>
      <c r="X1038" s="73">
        <v>0</v>
      </c>
      <c r="Y1038" s="67">
        <v>0</v>
      </c>
      <c r="Z1038" s="214">
        <v>0</v>
      </c>
      <c r="AA1038" s="73">
        <v>0</v>
      </c>
      <c r="AB1038" s="214">
        <v>0</v>
      </c>
      <c r="AC1038" s="214" t="s">
        <v>48</v>
      </c>
    </row>
    <row r="1039" spans="1:29" s="141" customFormat="1" ht="30" customHeight="1" x14ac:dyDescent="0.25">
      <c r="A1039" s="69" t="s">
        <v>56</v>
      </c>
      <c r="B1039" s="69" t="s">
        <v>57</v>
      </c>
      <c r="C1039" s="69" t="s">
        <v>1464</v>
      </c>
      <c r="D1039" s="67" t="s">
        <v>1733</v>
      </c>
      <c r="E1039" s="67" t="s">
        <v>1556</v>
      </c>
      <c r="F1039" s="67" t="s">
        <v>1736</v>
      </c>
      <c r="G1039" s="67" t="s">
        <v>1556</v>
      </c>
      <c r="H1039" s="220" t="s">
        <v>46</v>
      </c>
      <c r="I1039" s="34">
        <v>0</v>
      </c>
      <c r="J1039" s="518">
        <v>0</v>
      </c>
      <c r="K1039" s="518">
        <v>0</v>
      </c>
      <c r="L1039" s="518">
        <v>0</v>
      </c>
      <c r="M1039" s="518" t="str">
        <v>Other</v>
      </c>
      <c r="N1039" s="519" t="str">
        <v>Other</v>
      </c>
      <c r="O1039" s="22">
        <v>0</v>
      </c>
      <c r="P1039" s="145">
        <v>0</v>
      </c>
      <c r="Q1039" s="145" t="s">
        <v>49</v>
      </c>
      <c r="R1039" s="496" t="s">
        <v>47</v>
      </c>
      <c r="S1039" s="73">
        <v>0</v>
      </c>
      <c r="T1039" s="67">
        <v>0</v>
      </c>
      <c r="U1039" s="67">
        <v>0</v>
      </c>
      <c r="V1039" s="67">
        <v>0</v>
      </c>
      <c r="W1039" s="214">
        <v>0</v>
      </c>
      <c r="X1039" s="73">
        <v>0</v>
      </c>
      <c r="Y1039" s="67">
        <v>0</v>
      </c>
      <c r="Z1039" s="214">
        <v>0</v>
      </c>
      <c r="AA1039" s="73">
        <v>0</v>
      </c>
      <c r="AB1039" s="214">
        <v>0</v>
      </c>
      <c r="AC1039" s="214" t="s">
        <v>48</v>
      </c>
    </row>
    <row r="1040" spans="1:29" s="141" customFormat="1" ht="30" customHeight="1" x14ac:dyDescent="0.25">
      <c r="A1040" s="69" t="s">
        <v>56</v>
      </c>
      <c r="B1040" s="69" t="s">
        <v>57</v>
      </c>
      <c r="C1040" s="69" t="s">
        <v>1464</v>
      </c>
      <c r="D1040" s="67" t="s">
        <v>1733</v>
      </c>
      <c r="E1040" s="67" t="s">
        <v>1556</v>
      </c>
      <c r="F1040" s="67" t="s">
        <v>1737</v>
      </c>
      <c r="G1040" s="67" t="s">
        <v>1556</v>
      </c>
      <c r="H1040" s="220" t="s">
        <v>46</v>
      </c>
      <c r="I1040" s="34">
        <v>0</v>
      </c>
      <c r="J1040" s="518">
        <v>0</v>
      </c>
      <c r="K1040" s="518">
        <v>0</v>
      </c>
      <c r="L1040" s="518">
        <v>0</v>
      </c>
      <c r="M1040" s="518" t="str">
        <v>Other</v>
      </c>
      <c r="N1040" s="519" t="str">
        <v>Other</v>
      </c>
      <c r="O1040" s="22">
        <v>0</v>
      </c>
      <c r="P1040" s="145">
        <v>0</v>
      </c>
      <c r="Q1040" s="145" t="s">
        <v>49</v>
      </c>
      <c r="R1040" s="496" t="s">
        <v>47</v>
      </c>
      <c r="S1040" s="73">
        <v>0</v>
      </c>
      <c r="T1040" s="67">
        <v>0</v>
      </c>
      <c r="U1040" s="67">
        <v>0</v>
      </c>
      <c r="V1040" s="67">
        <v>0</v>
      </c>
      <c r="W1040" s="214">
        <v>0</v>
      </c>
      <c r="X1040" s="73">
        <v>0</v>
      </c>
      <c r="Y1040" s="67">
        <v>0</v>
      </c>
      <c r="Z1040" s="214">
        <v>0</v>
      </c>
      <c r="AA1040" s="73">
        <v>0</v>
      </c>
      <c r="AB1040" s="214">
        <v>0</v>
      </c>
      <c r="AC1040" s="214" t="s">
        <v>48</v>
      </c>
    </row>
    <row r="1041" spans="1:29" s="141" customFormat="1" ht="30" customHeight="1" x14ac:dyDescent="0.25">
      <c r="A1041" s="69" t="s">
        <v>56</v>
      </c>
      <c r="B1041" s="69" t="s">
        <v>57</v>
      </c>
      <c r="C1041" s="69" t="s">
        <v>1464</v>
      </c>
      <c r="D1041" s="67" t="s">
        <v>1733</v>
      </c>
      <c r="E1041" s="67" t="s">
        <v>1556</v>
      </c>
      <c r="F1041" s="67" t="s">
        <v>1738</v>
      </c>
      <c r="G1041" s="67" t="s">
        <v>1556</v>
      </c>
      <c r="H1041" s="220" t="s">
        <v>46</v>
      </c>
      <c r="I1041" s="34">
        <v>0</v>
      </c>
      <c r="J1041" s="518">
        <v>0</v>
      </c>
      <c r="K1041" s="518">
        <v>0</v>
      </c>
      <c r="L1041" s="518">
        <v>0</v>
      </c>
      <c r="M1041" s="518" t="str">
        <v>Other</v>
      </c>
      <c r="N1041" s="519" t="str">
        <v>Other</v>
      </c>
      <c r="O1041" s="22">
        <v>0</v>
      </c>
      <c r="P1041" s="145">
        <v>0</v>
      </c>
      <c r="Q1041" s="145" t="s">
        <v>49</v>
      </c>
      <c r="R1041" s="496" t="s">
        <v>47</v>
      </c>
      <c r="S1041" s="73">
        <v>0</v>
      </c>
      <c r="T1041" s="67">
        <v>0</v>
      </c>
      <c r="U1041" s="67">
        <v>0</v>
      </c>
      <c r="V1041" s="67">
        <v>0</v>
      </c>
      <c r="W1041" s="214">
        <v>0</v>
      </c>
      <c r="X1041" s="73">
        <v>0</v>
      </c>
      <c r="Y1041" s="67">
        <v>0</v>
      </c>
      <c r="Z1041" s="214">
        <v>0</v>
      </c>
      <c r="AA1041" s="73">
        <v>0</v>
      </c>
      <c r="AB1041" s="214">
        <v>0</v>
      </c>
      <c r="AC1041" s="214" t="s">
        <v>48</v>
      </c>
    </row>
    <row r="1042" spans="1:29" s="141" customFormat="1" ht="30" customHeight="1" x14ac:dyDescent="0.25">
      <c r="A1042" s="69" t="s">
        <v>56</v>
      </c>
      <c r="B1042" s="69" t="s">
        <v>57</v>
      </c>
      <c r="C1042" s="69" t="s">
        <v>1464</v>
      </c>
      <c r="D1042" s="67" t="s">
        <v>1733</v>
      </c>
      <c r="E1042" s="67" t="s">
        <v>1556</v>
      </c>
      <c r="F1042" s="67" t="s">
        <v>1739</v>
      </c>
      <c r="G1042" s="67" t="s">
        <v>1556</v>
      </c>
      <c r="H1042" s="220" t="s">
        <v>46</v>
      </c>
      <c r="I1042" s="34">
        <v>0</v>
      </c>
      <c r="J1042" s="518">
        <v>0</v>
      </c>
      <c r="K1042" s="518">
        <v>0</v>
      </c>
      <c r="L1042" s="518">
        <v>0</v>
      </c>
      <c r="M1042" s="518" t="str">
        <v>Other</v>
      </c>
      <c r="N1042" s="519" t="str">
        <v>Other</v>
      </c>
      <c r="O1042" s="22">
        <v>0</v>
      </c>
      <c r="P1042" s="145">
        <v>0</v>
      </c>
      <c r="Q1042" s="145" t="s">
        <v>49</v>
      </c>
      <c r="R1042" s="496" t="s">
        <v>47</v>
      </c>
      <c r="S1042" s="73">
        <v>0</v>
      </c>
      <c r="T1042" s="67">
        <v>0</v>
      </c>
      <c r="U1042" s="67">
        <v>0</v>
      </c>
      <c r="V1042" s="67">
        <v>0</v>
      </c>
      <c r="W1042" s="214">
        <v>0</v>
      </c>
      <c r="X1042" s="73">
        <v>0</v>
      </c>
      <c r="Y1042" s="67">
        <v>0</v>
      </c>
      <c r="Z1042" s="214">
        <v>0</v>
      </c>
      <c r="AA1042" s="73">
        <v>0</v>
      </c>
      <c r="AB1042" s="214">
        <v>0</v>
      </c>
      <c r="AC1042" s="214" t="s">
        <v>48</v>
      </c>
    </row>
    <row r="1043" spans="1:29" s="141" customFormat="1" ht="30" customHeight="1" x14ac:dyDescent="0.25">
      <c r="A1043" s="69" t="s">
        <v>56</v>
      </c>
      <c r="B1043" s="69" t="s">
        <v>57</v>
      </c>
      <c r="C1043" s="69" t="s">
        <v>1464</v>
      </c>
      <c r="D1043" s="67" t="s">
        <v>1538</v>
      </c>
      <c r="E1043" s="67" t="s">
        <v>1539</v>
      </c>
      <c r="F1043" s="67" t="s">
        <v>1740</v>
      </c>
      <c r="G1043" s="67" t="s">
        <v>1539</v>
      </c>
      <c r="H1043" s="220" t="s">
        <v>46</v>
      </c>
      <c r="I1043" s="34">
        <v>0</v>
      </c>
      <c r="J1043" s="518">
        <v>0</v>
      </c>
      <c r="K1043" s="518">
        <v>0</v>
      </c>
      <c r="L1043" s="518">
        <v>0</v>
      </c>
      <c r="M1043" s="518" t="str">
        <v>Other</v>
      </c>
      <c r="N1043" s="519" t="str">
        <v>Other</v>
      </c>
      <c r="O1043" s="22">
        <v>0</v>
      </c>
      <c r="P1043" s="145">
        <v>0</v>
      </c>
      <c r="Q1043" s="145" t="s">
        <v>49</v>
      </c>
      <c r="R1043" s="496" t="s">
        <v>47</v>
      </c>
      <c r="S1043" s="73">
        <v>0</v>
      </c>
      <c r="T1043" s="67">
        <v>0</v>
      </c>
      <c r="U1043" s="67">
        <v>0</v>
      </c>
      <c r="V1043" s="67">
        <v>0</v>
      </c>
      <c r="W1043" s="214">
        <v>0</v>
      </c>
      <c r="X1043" s="73">
        <v>0</v>
      </c>
      <c r="Y1043" s="67">
        <v>0</v>
      </c>
      <c r="Z1043" s="214">
        <v>0</v>
      </c>
      <c r="AA1043" s="73">
        <v>0</v>
      </c>
      <c r="AB1043" s="214">
        <v>0</v>
      </c>
      <c r="AC1043" s="214" t="s">
        <v>48</v>
      </c>
    </row>
    <row r="1044" spans="1:29" s="141" customFormat="1" ht="30" customHeight="1" x14ac:dyDescent="0.25">
      <c r="A1044" s="69" t="s">
        <v>56</v>
      </c>
      <c r="B1044" s="69" t="s">
        <v>57</v>
      </c>
      <c r="C1044" s="69" t="s">
        <v>1464</v>
      </c>
      <c r="D1044" s="67" t="s">
        <v>1538</v>
      </c>
      <c r="E1044" s="67" t="s">
        <v>1539</v>
      </c>
      <c r="F1044" s="67" t="s">
        <v>1741</v>
      </c>
      <c r="G1044" s="67" t="s">
        <v>1539</v>
      </c>
      <c r="H1044" s="220" t="s">
        <v>46</v>
      </c>
      <c r="I1044" s="34">
        <v>0</v>
      </c>
      <c r="J1044" s="518">
        <v>0</v>
      </c>
      <c r="K1044" s="518">
        <v>0</v>
      </c>
      <c r="L1044" s="518">
        <v>0</v>
      </c>
      <c r="M1044" s="518" t="str">
        <v>Other</v>
      </c>
      <c r="N1044" s="519" t="str">
        <v>Other</v>
      </c>
      <c r="O1044" s="22">
        <v>0</v>
      </c>
      <c r="P1044" s="145">
        <v>0</v>
      </c>
      <c r="Q1044" s="145" t="s">
        <v>49</v>
      </c>
      <c r="R1044" s="496" t="s">
        <v>47</v>
      </c>
      <c r="S1044" s="73">
        <v>0</v>
      </c>
      <c r="T1044" s="67">
        <v>0</v>
      </c>
      <c r="U1044" s="67">
        <v>0</v>
      </c>
      <c r="V1044" s="67">
        <v>0</v>
      </c>
      <c r="W1044" s="214">
        <v>0</v>
      </c>
      <c r="X1044" s="73">
        <v>0</v>
      </c>
      <c r="Y1044" s="67">
        <v>0</v>
      </c>
      <c r="Z1044" s="214">
        <v>0</v>
      </c>
      <c r="AA1044" s="73">
        <v>0</v>
      </c>
      <c r="AB1044" s="214">
        <v>0</v>
      </c>
      <c r="AC1044" s="214" t="s">
        <v>48</v>
      </c>
    </row>
    <row r="1045" spans="1:29" s="141" customFormat="1" ht="30" customHeight="1" x14ac:dyDescent="0.25">
      <c r="A1045" s="69" t="s">
        <v>56</v>
      </c>
      <c r="B1045" s="69" t="s">
        <v>57</v>
      </c>
      <c r="C1045" s="69" t="s">
        <v>1464</v>
      </c>
      <c r="D1045" s="67" t="s">
        <v>1538</v>
      </c>
      <c r="E1045" s="67" t="s">
        <v>1539</v>
      </c>
      <c r="F1045" s="67" t="s">
        <v>1742</v>
      </c>
      <c r="G1045" s="67" t="s">
        <v>1539</v>
      </c>
      <c r="H1045" s="220" t="s">
        <v>46</v>
      </c>
      <c r="I1045" s="34">
        <v>0</v>
      </c>
      <c r="J1045" s="518">
        <v>0</v>
      </c>
      <c r="K1045" s="518">
        <v>0</v>
      </c>
      <c r="L1045" s="518">
        <v>0</v>
      </c>
      <c r="M1045" s="518" t="str">
        <v>Other</v>
      </c>
      <c r="N1045" s="519" t="str">
        <v>Other</v>
      </c>
      <c r="O1045" s="22">
        <v>0</v>
      </c>
      <c r="P1045" s="145">
        <v>0</v>
      </c>
      <c r="Q1045" s="145" t="s">
        <v>49</v>
      </c>
      <c r="R1045" s="496" t="s">
        <v>47</v>
      </c>
      <c r="S1045" s="73">
        <v>0</v>
      </c>
      <c r="T1045" s="67">
        <v>0</v>
      </c>
      <c r="U1045" s="67">
        <v>0</v>
      </c>
      <c r="V1045" s="67">
        <v>0</v>
      </c>
      <c r="W1045" s="214">
        <v>0</v>
      </c>
      <c r="X1045" s="73">
        <v>0</v>
      </c>
      <c r="Y1045" s="67">
        <v>0</v>
      </c>
      <c r="Z1045" s="214">
        <v>0</v>
      </c>
      <c r="AA1045" s="73">
        <v>0</v>
      </c>
      <c r="AB1045" s="214">
        <v>0</v>
      </c>
      <c r="AC1045" s="214" t="s">
        <v>48</v>
      </c>
    </row>
    <row r="1046" spans="1:29" s="141" customFormat="1" ht="30" customHeight="1" x14ac:dyDescent="0.25">
      <c r="A1046" s="69" t="s">
        <v>56</v>
      </c>
      <c r="B1046" s="69" t="s">
        <v>57</v>
      </c>
      <c r="C1046" s="69" t="s">
        <v>1464</v>
      </c>
      <c r="D1046" s="67" t="s">
        <v>1538</v>
      </c>
      <c r="E1046" s="67" t="s">
        <v>1539</v>
      </c>
      <c r="F1046" s="67" t="s">
        <v>1743</v>
      </c>
      <c r="G1046" s="67" t="s">
        <v>1539</v>
      </c>
      <c r="H1046" s="220" t="s">
        <v>46</v>
      </c>
      <c r="I1046" s="34">
        <v>0</v>
      </c>
      <c r="J1046" s="518">
        <v>0</v>
      </c>
      <c r="K1046" s="518">
        <v>0</v>
      </c>
      <c r="L1046" s="518">
        <v>0</v>
      </c>
      <c r="M1046" s="518" t="str">
        <v>Other</v>
      </c>
      <c r="N1046" s="519" t="str">
        <v>Other</v>
      </c>
      <c r="O1046" s="22">
        <v>0</v>
      </c>
      <c r="P1046" s="145">
        <v>0</v>
      </c>
      <c r="Q1046" s="145" t="s">
        <v>49</v>
      </c>
      <c r="R1046" s="496" t="s">
        <v>47</v>
      </c>
      <c r="S1046" s="73">
        <v>0</v>
      </c>
      <c r="T1046" s="67">
        <v>0</v>
      </c>
      <c r="U1046" s="67">
        <v>0</v>
      </c>
      <c r="V1046" s="67">
        <v>0</v>
      </c>
      <c r="W1046" s="214">
        <v>0</v>
      </c>
      <c r="X1046" s="73">
        <v>0</v>
      </c>
      <c r="Y1046" s="67">
        <v>0</v>
      </c>
      <c r="Z1046" s="214">
        <v>0</v>
      </c>
      <c r="AA1046" s="73">
        <v>0</v>
      </c>
      <c r="AB1046" s="214">
        <v>0</v>
      </c>
      <c r="AC1046" s="214" t="s">
        <v>48</v>
      </c>
    </row>
    <row r="1047" spans="1:29" s="141" customFormat="1" ht="30" customHeight="1" x14ac:dyDescent="0.25">
      <c r="A1047" s="69" t="s">
        <v>56</v>
      </c>
      <c r="B1047" s="69" t="s">
        <v>57</v>
      </c>
      <c r="C1047" s="69" t="s">
        <v>1464</v>
      </c>
      <c r="D1047" s="67" t="s">
        <v>1538</v>
      </c>
      <c r="E1047" s="67" t="s">
        <v>1539</v>
      </c>
      <c r="F1047" s="67" t="s">
        <v>1744</v>
      </c>
      <c r="G1047" s="67" t="s">
        <v>1539</v>
      </c>
      <c r="H1047" s="220" t="s">
        <v>46</v>
      </c>
      <c r="I1047" s="34">
        <v>0</v>
      </c>
      <c r="J1047" s="518">
        <v>0</v>
      </c>
      <c r="K1047" s="518">
        <v>0</v>
      </c>
      <c r="L1047" s="518">
        <v>0</v>
      </c>
      <c r="M1047" s="518" t="str">
        <v>Other</v>
      </c>
      <c r="N1047" s="519" t="str">
        <v>Other</v>
      </c>
      <c r="O1047" s="22">
        <v>0</v>
      </c>
      <c r="P1047" s="145">
        <v>0</v>
      </c>
      <c r="Q1047" s="145" t="s">
        <v>49</v>
      </c>
      <c r="R1047" s="496" t="s">
        <v>47</v>
      </c>
      <c r="S1047" s="73">
        <v>0</v>
      </c>
      <c r="T1047" s="67">
        <v>0</v>
      </c>
      <c r="U1047" s="67">
        <v>0</v>
      </c>
      <c r="V1047" s="67">
        <v>0</v>
      </c>
      <c r="W1047" s="214">
        <v>0</v>
      </c>
      <c r="X1047" s="73">
        <v>0</v>
      </c>
      <c r="Y1047" s="67">
        <v>0</v>
      </c>
      <c r="Z1047" s="214">
        <v>0</v>
      </c>
      <c r="AA1047" s="73">
        <v>0</v>
      </c>
      <c r="AB1047" s="214">
        <v>0</v>
      </c>
      <c r="AC1047" s="214" t="s">
        <v>48</v>
      </c>
    </row>
    <row r="1048" spans="1:29" s="141" customFormat="1" ht="30" customHeight="1" x14ac:dyDescent="0.25">
      <c r="A1048" s="69" t="s">
        <v>56</v>
      </c>
      <c r="B1048" s="69" t="s">
        <v>57</v>
      </c>
      <c r="C1048" s="69" t="s">
        <v>1464</v>
      </c>
      <c r="D1048" s="67" t="s">
        <v>1538</v>
      </c>
      <c r="E1048" s="67" t="s">
        <v>1539</v>
      </c>
      <c r="F1048" s="67" t="s">
        <v>1745</v>
      </c>
      <c r="G1048" s="67" t="s">
        <v>1539</v>
      </c>
      <c r="H1048" s="220" t="s">
        <v>46</v>
      </c>
      <c r="I1048" s="34">
        <v>0</v>
      </c>
      <c r="J1048" s="518">
        <v>0</v>
      </c>
      <c r="K1048" s="518">
        <v>0</v>
      </c>
      <c r="L1048" s="518">
        <v>0</v>
      </c>
      <c r="M1048" s="518" t="str">
        <v>Other</v>
      </c>
      <c r="N1048" s="519" t="str">
        <v>Other</v>
      </c>
      <c r="O1048" s="22">
        <v>0</v>
      </c>
      <c r="P1048" s="145">
        <v>0</v>
      </c>
      <c r="Q1048" s="145" t="s">
        <v>49</v>
      </c>
      <c r="R1048" s="496" t="s">
        <v>47</v>
      </c>
      <c r="S1048" s="73">
        <v>0</v>
      </c>
      <c r="T1048" s="67">
        <v>0</v>
      </c>
      <c r="U1048" s="67">
        <v>0</v>
      </c>
      <c r="V1048" s="67">
        <v>0</v>
      </c>
      <c r="W1048" s="214">
        <v>0</v>
      </c>
      <c r="X1048" s="73">
        <v>0</v>
      </c>
      <c r="Y1048" s="67">
        <v>0</v>
      </c>
      <c r="Z1048" s="214">
        <v>0</v>
      </c>
      <c r="AA1048" s="73">
        <v>0</v>
      </c>
      <c r="AB1048" s="214">
        <v>0</v>
      </c>
      <c r="AC1048" s="214" t="s">
        <v>48</v>
      </c>
    </row>
    <row r="1049" spans="1:29" s="141" customFormat="1" ht="30" customHeight="1" x14ac:dyDescent="0.25">
      <c r="A1049" s="69" t="s">
        <v>56</v>
      </c>
      <c r="B1049" s="69" t="s">
        <v>57</v>
      </c>
      <c r="C1049" s="69" t="s">
        <v>1464</v>
      </c>
      <c r="D1049" s="67" t="s">
        <v>1746</v>
      </c>
      <c r="E1049" s="67" t="s">
        <v>1637</v>
      </c>
      <c r="F1049" s="67" t="s">
        <v>1747</v>
      </c>
      <c r="G1049" s="67" t="s">
        <v>1650</v>
      </c>
      <c r="H1049" s="220" t="s">
        <v>46</v>
      </c>
      <c r="I1049" s="34">
        <v>0</v>
      </c>
      <c r="J1049" s="518">
        <v>0</v>
      </c>
      <c r="K1049" s="518">
        <v>0</v>
      </c>
      <c r="L1049" s="518">
        <v>0</v>
      </c>
      <c r="M1049" s="518" t="str">
        <v>Other</v>
      </c>
      <c r="N1049" s="519" t="str">
        <v>Other</v>
      </c>
      <c r="O1049" s="22">
        <v>0</v>
      </c>
      <c r="P1049" s="145">
        <v>0</v>
      </c>
      <c r="Q1049" s="145" t="s">
        <v>49</v>
      </c>
      <c r="R1049" s="496" t="s">
        <v>47</v>
      </c>
      <c r="S1049" s="73">
        <v>0</v>
      </c>
      <c r="T1049" s="67">
        <v>0</v>
      </c>
      <c r="U1049" s="67">
        <v>0</v>
      </c>
      <c r="V1049" s="67">
        <v>0</v>
      </c>
      <c r="W1049" s="214">
        <v>0</v>
      </c>
      <c r="X1049" s="73">
        <v>0</v>
      </c>
      <c r="Y1049" s="67">
        <v>0</v>
      </c>
      <c r="Z1049" s="214">
        <v>0</v>
      </c>
      <c r="AA1049" s="73">
        <v>0</v>
      </c>
      <c r="AB1049" s="214">
        <v>0</v>
      </c>
      <c r="AC1049" s="214" t="s">
        <v>48</v>
      </c>
    </row>
    <row r="1050" spans="1:29" s="141" customFormat="1" ht="30" customHeight="1" x14ac:dyDescent="0.25">
      <c r="A1050" s="69" t="s">
        <v>56</v>
      </c>
      <c r="B1050" s="69" t="s">
        <v>57</v>
      </c>
      <c r="C1050" s="69" t="s">
        <v>1464</v>
      </c>
      <c r="D1050" s="67" t="s">
        <v>1746</v>
      </c>
      <c r="E1050" s="67" t="s">
        <v>1637</v>
      </c>
      <c r="F1050" s="67" t="s">
        <v>1748</v>
      </c>
      <c r="G1050" s="67" t="s">
        <v>1637</v>
      </c>
      <c r="H1050" s="220" t="s">
        <v>46</v>
      </c>
      <c r="I1050" s="34">
        <v>0</v>
      </c>
      <c r="J1050" s="518">
        <v>0</v>
      </c>
      <c r="K1050" s="518">
        <v>0</v>
      </c>
      <c r="L1050" s="518">
        <v>0</v>
      </c>
      <c r="M1050" s="518" t="str">
        <v>Other</v>
      </c>
      <c r="N1050" s="519" t="str">
        <v>Other</v>
      </c>
      <c r="O1050" s="22">
        <v>0</v>
      </c>
      <c r="P1050" s="145">
        <v>0</v>
      </c>
      <c r="Q1050" s="145" t="s">
        <v>49</v>
      </c>
      <c r="R1050" s="496" t="s">
        <v>47</v>
      </c>
      <c r="S1050" s="73">
        <v>0</v>
      </c>
      <c r="T1050" s="67">
        <v>0</v>
      </c>
      <c r="U1050" s="67">
        <v>0</v>
      </c>
      <c r="V1050" s="67">
        <v>0</v>
      </c>
      <c r="W1050" s="214">
        <v>0</v>
      </c>
      <c r="X1050" s="73">
        <v>0</v>
      </c>
      <c r="Y1050" s="67">
        <v>0</v>
      </c>
      <c r="Z1050" s="214">
        <v>0</v>
      </c>
      <c r="AA1050" s="73">
        <v>0</v>
      </c>
      <c r="AB1050" s="214">
        <v>0</v>
      </c>
      <c r="AC1050" s="214" t="s">
        <v>48</v>
      </c>
    </row>
    <row r="1051" spans="1:29" s="141" customFormat="1" ht="30" customHeight="1" x14ac:dyDescent="0.25">
      <c r="A1051" s="69" t="s">
        <v>56</v>
      </c>
      <c r="B1051" s="69" t="s">
        <v>57</v>
      </c>
      <c r="C1051" s="69" t="s">
        <v>1464</v>
      </c>
      <c r="D1051" s="67" t="s">
        <v>1746</v>
      </c>
      <c r="E1051" s="67" t="s">
        <v>1637</v>
      </c>
      <c r="F1051" s="67" t="s">
        <v>1749</v>
      </c>
      <c r="G1051" s="67" t="s">
        <v>1650</v>
      </c>
      <c r="H1051" s="220" t="s">
        <v>46</v>
      </c>
      <c r="I1051" s="34">
        <v>0</v>
      </c>
      <c r="J1051" s="518">
        <v>0</v>
      </c>
      <c r="K1051" s="518">
        <v>0</v>
      </c>
      <c r="L1051" s="518">
        <v>0</v>
      </c>
      <c r="M1051" s="518" t="str">
        <v>Other</v>
      </c>
      <c r="N1051" s="519" t="str">
        <v>Other</v>
      </c>
      <c r="O1051" s="22">
        <v>0</v>
      </c>
      <c r="P1051" s="145">
        <v>0</v>
      </c>
      <c r="Q1051" s="145" t="s">
        <v>49</v>
      </c>
      <c r="R1051" s="496" t="s">
        <v>47</v>
      </c>
      <c r="S1051" s="73">
        <v>0</v>
      </c>
      <c r="T1051" s="67">
        <v>0</v>
      </c>
      <c r="U1051" s="67">
        <v>0</v>
      </c>
      <c r="V1051" s="67">
        <v>0</v>
      </c>
      <c r="W1051" s="214">
        <v>0</v>
      </c>
      <c r="X1051" s="73">
        <v>0</v>
      </c>
      <c r="Y1051" s="67">
        <v>0</v>
      </c>
      <c r="Z1051" s="214">
        <v>0</v>
      </c>
      <c r="AA1051" s="73">
        <v>0</v>
      </c>
      <c r="AB1051" s="214">
        <v>0</v>
      </c>
      <c r="AC1051" s="214" t="s">
        <v>48</v>
      </c>
    </row>
    <row r="1052" spans="1:29" s="141" customFormat="1" ht="30" customHeight="1" x14ac:dyDescent="0.25">
      <c r="A1052" s="69" t="s">
        <v>56</v>
      </c>
      <c r="B1052" s="69" t="s">
        <v>57</v>
      </c>
      <c r="C1052" s="69" t="s">
        <v>1464</v>
      </c>
      <c r="D1052" s="67" t="s">
        <v>1746</v>
      </c>
      <c r="E1052" s="67" t="s">
        <v>1637</v>
      </c>
      <c r="F1052" s="67" t="s">
        <v>1750</v>
      </c>
      <c r="G1052" s="67" t="s">
        <v>1650</v>
      </c>
      <c r="H1052" s="220" t="s">
        <v>46</v>
      </c>
      <c r="I1052" s="34">
        <v>0</v>
      </c>
      <c r="J1052" s="518">
        <v>0</v>
      </c>
      <c r="K1052" s="518">
        <v>0</v>
      </c>
      <c r="L1052" s="518">
        <v>0</v>
      </c>
      <c r="M1052" s="518" t="str">
        <v>Other</v>
      </c>
      <c r="N1052" s="519" t="str">
        <v>Other</v>
      </c>
      <c r="O1052" s="22">
        <v>0</v>
      </c>
      <c r="P1052" s="145">
        <v>0</v>
      </c>
      <c r="Q1052" s="145" t="s">
        <v>49</v>
      </c>
      <c r="R1052" s="496" t="s">
        <v>47</v>
      </c>
      <c r="S1052" s="73">
        <v>0</v>
      </c>
      <c r="T1052" s="67">
        <v>0</v>
      </c>
      <c r="U1052" s="67">
        <v>0</v>
      </c>
      <c r="V1052" s="67">
        <v>0</v>
      </c>
      <c r="W1052" s="214">
        <v>0</v>
      </c>
      <c r="X1052" s="73">
        <v>0</v>
      </c>
      <c r="Y1052" s="67">
        <v>0</v>
      </c>
      <c r="Z1052" s="214">
        <v>0</v>
      </c>
      <c r="AA1052" s="73">
        <v>0</v>
      </c>
      <c r="AB1052" s="214">
        <v>0</v>
      </c>
      <c r="AC1052" s="214" t="s">
        <v>48</v>
      </c>
    </row>
    <row r="1053" spans="1:29" s="141" customFormat="1" ht="30" customHeight="1" x14ac:dyDescent="0.25">
      <c r="A1053" s="69" t="s">
        <v>56</v>
      </c>
      <c r="B1053" s="69" t="s">
        <v>57</v>
      </c>
      <c r="C1053" s="69" t="s">
        <v>1464</v>
      </c>
      <c r="D1053" s="67" t="s">
        <v>1751</v>
      </c>
      <c r="E1053" s="67" t="s">
        <v>1470</v>
      </c>
      <c r="F1053" s="67" t="s">
        <v>1752</v>
      </c>
      <c r="G1053" s="67" t="s">
        <v>1470</v>
      </c>
      <c r="H1053" s="220" t="s">
        <v>46</v>
      </c>
      <c r="I1053" s="34">
        <v>0</v>
      </c>
      <c r="J1053" s="518">
        <v>0</v>
      </c>
      <c r="K1053" s="518">
        <v>0</v>
      </c>
      <c r="L1053" s="518">
        <v>0</v>
      </c>
      <c r="M1053" s="518" t="str">
        <v>Other</v>
      </c>
      <c r="N1053" s="519" t="str">
        <v>Other</v>
      </c>
      <c r="O1053" s="22">
        <v>0</v>
      </c>
      <c r="P1053" s="145">
        <v>0</v>
      </c>
      <c r="Q1053" s="145" t="s">
        <v>49</v>
      </c>
      <c r="R1053" s="496" t="s">
        <v>47</v>
      </c>
      <c r="S1053" s="73">
        <v>0</v>
      </c>
      <c r="T1053" s="67">
        <v>0</v>
      </c>
      <c r="U1053" s="67">
        <v>0</v>
      </c>
      <c r="V1053" s="67">
        <v>0</v>
      </c>
      <c r="W1053" s="214">
        <v>0</v>
      </c>
      <c r="X1053" s="73">
        <v>0</v>
      </c>
      <c r="Y1053" s="67">
        <v>0</v>
      </c>
      <c r="Z1053" s="214">
        <v>0</v>
      </c>
      <c r="AA1053" s="73">
        <v>0</v>
      </c>
      <c r="AB1053" s="214">
        <v>0</v>
      </c>
      <c r="AC1053" s="214" t="s">
        <v>48</v>
      </c>
    </row>
    <row r="1054" spans="1:29" s="141" customFormat="1" ht="30" customHeight="1" x14ac:dyDescent="0.25">
      <c r="A1054" s="69" t="s">
        <v>56</v>
      </c>
      <c r="B1054" s="69" t="s">
        <v>57</v>
      </c>
      <c r="C1054" s="69" t="s">
        <v>1464</v>
      </c>
      <c r="D1054" s="67" t="s">
        <v>1751</v>
      </c>
      <c r="E1054" s="67" t="s">
        <v>1470</v>
      </c>
      <c r="F1054" s="67" t="s">
        <v>1753</v>
      </c>
      <c r="G1054" s="67" t="s">
        <v>1754</v>
      </c>
      <c r="H1054" s="220" t="s">
        <v>46</v>
      </c>
      <c r="I1054" s="34">
        <v>0</v>
      </c>
      <c r="J1054" s="518">
        <v>0</v>
      </c>
      <c r="K1054" s="518">
        <v>0</v>
      </c>
      <c r="L1054" s="518">
        <v>0</v>
      </c>
      <c r="M1054" s="518" t="str">
        <v>Other</v>
      </c>
      <c r="N1054" s="519" t="str">
        <v>Other</v>
      </c>
      <c r="O1054" s="22">
        <v>0</v>
      </c>
      <c r="P1054" s="145">
        <v>0</v>
      </c>
      <c r="Q1054" s="145" t="s">
        <v>49</v>
      </c>
      <c r="R1054" s="496" t="s">
        <v>47</v>
      </c>
      <c r="S1054" s="73">
        <v>0</v>
      </c>
      <c r="T1054" s="67">
        <v>0</v>
      </c>
      <c r="U1054" s="67">
        <v>0</v>
      </c>
      <c r="V1054" s="67">
        <v>0</v>
      </c>
      <c r="W1054" s="214">
        <v>0</v>
      </c>
      <c r="X1054" s="73">
        <v>0</v>
      </c>
      <c r="Y1054" s="67">
        <v>0</v>
      </c>
      <c r="Z1054" s="214">
        <v>0</v>
      </c>
      <c r="AA1054" s="73">
        <v>0</v>
      </c>
      <c r="AB1054" s="214">
        <v>0</v>
      </c>
      <c r="AC1054" s="214" t="s">
        <v>48</v>
      </c>
    </row>
    <row r="1055" spans="1:29" s="141" customFormat="1" ht="30" customHeight="1" x14ac:dyDescent="0.25">
      <c r="A1055" s="69" t="s">
        <v>56</v>
      </c>
      <c r="B1055" s="69" t="s">
        <v>57</v>
      </c>
      <c r="C1055" s="69" t="s">
        <v>1464</v>
      </c>
      <c r="D1055" s="67" t="s">
        <v>1751</v>
      </c>
      <c r="E1055" s="67" t="s">
        <v>1470</v>
      </c>
      <c r="F1055" s="67" t="s">
        <v>1755</v>
      </c>
      <c r="G1055" s="67" t="s">
        <v>1554</v>
      </c>
      <c r="H1055" s="220" t="s">
        <v>46</v>
      </c>
      <c r="I1055" s="34">
        <v>0</v>
      </c>
      <c r="J1055" s="518">
        <v>0</v>
      </c>
      <c r="K1055" s="518">
        <v>0</v>
      </c>
      <c r="L1055" s="518">
        <v>0</v>
      </c>
      <c r="M1055" s="518" t="str">
        <v>Other</v>
      </c>
      <c r="N1055" s="519" t="str">
        <v>Other</v>
      </c>
      <c r="O1055" s="22">
        <v>0</v>
      </c>
      <c r="P1055" s="145">
        <v>0</v>
      </c>
      <c r="Q1055" s="145" t="s">
        <v>49</v>
      </c>
      <c r="R1055" s="496" t="s">
        <v>47</v>
      </c>
      <c r="S1055" s="73">
        <v>0</v>
      </c>
      <c r="T1055" s="67">
        <v>0</v>
      </c>
      <c r="U1055" s="67">
        <v>0</v>
      </c>
      <c r="V1055" s="67">
        <v>0</v>
      </c>
      <c r="W1055" s="214">
        <v>0</v>
      </c>
      <c r="X1055" s="73">
        <v>0</v>
      </c>
      <c r="Y1055" s="67">
        <v>0</v>
      </c>
      <c r="Z1055" s="214">
        <v>0</v>
      </c>
      <c r="AA1055" s="73">
        <v>0</v>
      </c>
      <c r="AB1055" s="214">
        <v>0</v>
      </c>
      <c r="AC1055" s="214" t="s">
        <v>48</v>
      </c>
    </row>
    <row r="1056" spans="1:29" s="141" customFormat="1" ht="30" customHeight="1" x14ac:dyDescent="0.25">
      <c r="A1056" s="69" t="s">
        <v>56</v>
      </c>
      <c r="B1056" s="69" t="s">
        <v>57</v>
      </c>
      <c r="C1056" s="69" t="s">
        <v>1464</v>
      </c>
      <c r="D1056" s="67" t="s">
        <v>1756</v>
      </c>
      <c r="E1056" s="67" t="s">
        <v>1473</v>
      </c>
      <c r="F1056" s="67" t="s">
        <v>1757</v>
      </c>
      <c r="G1056" s="67" t="s">
        <v>1473</v>
      </c>
      <c r="H1056" s="220" t="s">
        <v>46</v>
      </c>
      <c r="I1056" s="34">
        <v>0</v>
      </c>
      <c r="J1056" s="518">
        <v>0</v>
      </c>
      <c r="K1056" s="518">
        <v>0</v>
      </c>
      <c r="L1056" s="518">
        <v>0</v>
      </c>
      <c r="M1056" s="518" t="str">
        <v>Other</v>
      </c>
      <c r="N1056" s="519" t="str">
        <v>Other</v>
      </c>
      <c r="O1056" s="22">
        <v>0</v>
      </c>
      <c r="P1056" s="145">
        <v>0</v>
      </c>
      <c r="Q1056" s="145" t="s">
        <v>49</v>
      </c>
      <c r="R1056" s="496" t="s">
        <v>47</v>
      </c>
      <c r="S1056" s="73">
        <v>0</v>
      </c>
      <c r="T1056" s="67">
        <v>0</v>
      </c>
      <c r="U1056" s="67">
        <v>0</v>
      </c>
      <c r="V1056" s="67">
        <v>0</v>
      </c>
      <c r="W1056" s="214">
        <v>0</v>
      </c>
      <c r="X1056" s="73">
        <v>0</v>
      </c>
      <c r="Y1056" s="67">
        <v>0</v>
      </c>
      <c r="Z1056" s="214">
        <v>0</v>
      </c>
      <c r="AA1056" s="73">
        <v>0</v>
      </c>
      <c r="AB1056" s="214">
        <v>0</v>
      </c>
      <c r="AC1056" s="214" t="s">
        <v>48</v>
      </c>
    </row>
    <row r="1057" spans="1:29" s="141" customFormat="1" ht="30" customHeight="1" x14ac:dyDescent="0.25">
      <c r="A1057" s="69" t="s">
        <v>56</v>
      </c>
      <c r="B1057" s="69" t="s">
        <v>57</v>
      </c>
      <c r="C1057" s="69" t="s">
        <v>1464</v>
      </c>
      <c r="D1057" s="67" t="s">
        <v>1758</v>
      </c>
      <c r="E1057" s="67" t="s">
        <v>1539</v>
      </c>
      <c r="F1057" s="67" t="s">
        <v>1759</v>
      </c>
      <c r="G1057" s="67" t="s">
        <v>1541</v>
      </c>
      <c r="H1057" s="220" t="s">
        <v>46</v>
      </c>
      <c r="I1057" s="34">
        <v>0</v>
      </c>
      <c r="J1057" s="518">
        <v>0</v>
      </c>
      <c r="K1057" s="518">
        <v>0</v>
      </c>
      <c r="L1057" s="518">
        <v>0</v>
      </c>
      <c r="M1057" s="518" t="str">
        <v>Other</v>
      </c>
      <c r="N1057" s="519" t="str">
        <v>Other</v>
      </c>
      <c r="O1057" s="22">
        <v>0</v>
      </c>
      <c r="P1057" s="145">
        <v>0</v>
      </c>
      <c r="Q1057" s="145" t="s">
        <v>49</v>
      </c>
      <c r="R1057" s="496" t="s">
        <v>47</v>
      </c>
      <c r="S1057" s="73">
        <v>0</v>
      </c>
      <c r="T1057" s="67">
        <v>0</v>
      </c>
      <c r="U1057" s="67">
        <v>0</v>
      </c>
      <c r="V1057" s="67">
        <v>0</v>
      </c>
      <c r="W1057" s="214">
        <v>0</v>
      </c>
      <c r="X1057" s="73">
        <v>0</v>
      </c>
      <c r="Y1057" s="67">
        <v>0</v>
      </c>
      <c r="Z1057" s="214">
        <v>0</v>
      </c>
      <c r="AA1057" s="73">
        <v>0</v>
      </c>
      <c r="AB1057" s="214">
        <v>0</v>
      </c>
      <c r="AC1057" s="214" t="s">
        <v>48</v>
      </c>
    </row>
    <row r="1058" spans="1:29" s="141" customFormat="1" ht="30" customHeight="1" x14ac:dyDescent="0.25">
      <c r="A1058" s="69" t="s">
        <v>56</v>
      </c>
      <c r="B1058" s="69" t="s">
        <v>57</v>
      </c>
      <c r="C1058" s="69" t="s">
        <v>1464</v>
      </c>
      <c r="D1058" s="67" t="s">
        <v>1758</v>
      </c>
      <c r="E1058" s="67" t="s">
        <v>1539</v>
      </c>
      <c r="F1058" s="67" t="s">
        <v>1760</v>
      </c>
      <c r="G1058" s="67" t="s">
        <v>1539</v>
      </c>
      <c r="H1058" s="220" t="s">
        <v>46</v>
      </c>
      <c r="I1058" s="34">
        <v>0</v>
      </c>
      <c r="J1058" s="518">
        <v>0</v>
      </c>
      <c r="K1058" s="518">
        <v>0</v>
      </c>
      <c r="L1058" s="518">
        <v>0</v>
      </c>
      <c r="M1058" s="518" t="str">
        <v>Other</v>
      </c>
      <c r="N1058" s="519" t="str">
        <v>Other</v>
      </c>
      <c r="O1058" s="22">
        <v>0</v>
      </c>
      <c r="P1058" s="145">
        <v>0</v>
      </c>
      <c r="Q1058" s="145" t="s">
        <v>49</v>
      </c>
      <c r="R1058" s="496" t="s">
        <v>47</v>
      </c>
      <c r="S1058" s="73">
        <v>0</v>
      </c>
      <c r="T1058" s="67">
        <v>0</v>
      </c>
      <c r="U1058" s="67">
        <v>0</v>
      </c>
      <c r="V1058" s="67">
        <v>0</v>
      </c>
      <c r="W1058" s="214">
        <v>0</v>
      </c>
      <c r="X1058" s="73">
        <v>0</v>
      </c>
      <c r="Y1058" s="67">
        <v>0</v>
      </c>
      <c r="Z1058" s="214">
        <v>0</v>
      </c>
      <c r="AA1058" s="73">
        <v>0</v>
      </c>
      <c r="AB1058" s="214">
        <v>0</v>
      </c>
      <c r="AC1058" s="214" t="s">
        <v>48</v>
      </c>
    </row>
    <row r="1059" spans="1:29" s="141" customFormat="1" ht="30" customHeight="1" x14ac:dyDescent="0.25">
      <c r="A1059" s="69" t="s">
        <v>56</v>
      </c>
      <c r="B1059" s="69" t="s">
        <v>57</v>
      </c>
      <c r="C1059" s="69" t="s">
        <v>1464</v>
      </c>
      <c r="D1059" s="67" t="s">
        <v>1761</v>
      </c>
      <c r="E1059" s="67" t="s">
        <v>1534</v>
      </c>
      <c r="F1059" s="67" t="s">
        <v>1762</v>
      </c>
      <c r="G1059" s="67" t="s">
        <v>1534</v>
      </c>
      <c r="H1059" s="220" t="s">
        <v>46</v>
      </c>
      <c r="I1059" s="34">
        <v>0</v>
      </c>
      <c r="J1059" s="518">
        <v>0</v>
      </c>
      <c r="K1059" s="518">
        <v>0</v>
      </c>
      <c r="L1059" s="518">
        <v>0</v>
      </c>
      <c r="M1059" s="518" t="str">
        <v>Other</v>
      </c>
      <c r="N1059" s="519" t="str">
        <v>Other</v>
      </c>
      <c r="O1059" s="22">
        <v>0</v>
      </c>
      <c r="P1059" s="145">
        <v>0</v>
      </c>
      <c r="Q1059" s="145" t="s">
        <v>49</v>
      </c>
      <c r="R1059" s="496" t="s">
        <v>47</v>
      </c>
      <c r="S1059" s="73">
        <v>0</v>
      </c>
      <c r="T1059" s="67">
        <v>0</v>
      </c>
      <c r="U1059" s="67">
        <v>0</v>
      </c>
      <c r="V1059" s="67">
        <v>0</v>
      </c>
      <c r="W1059" s="214">
        <v>0</v>
      </c>
      <c r="X1059" s="73">
        <v>0</v>
      </c>
      <c r="Y1059" s="67">
        <v>0</v>
      </c>
      <c r="Z1059" s="214">
        <v>0</v>
      </c>
      <c r="AA1059" s="73">
        <v>0</v>
      </c>
      <c r="AB1059" s="214">
        <v>0</v>
      </c>
      <c r="AC1059" s="214" t="s">
        <v>48</v>
      </c>
    </row>
    <row r="1060" spans="1:29" s="141" customFormat="1" ht="30" customHeight="1" x14ac:dyDescent="0.25">
      <c r="A1060" s="69" t="s">
        <v>56</v>
      </c>
      <c r="B1060" s="69" t="s">
        <v>57</v>
      </c>
      <c r="C1060" s="69" t="s">
        <v>1464</v>
      </c>
      <c r="D1060" s="67" t="s">
        <v>1761</v>
      </c>
      <c r="E1060" s="67" t="s">
        <v>1534</v>
      </c>
      <c r="F1060" s="67" t="s">
        <v>1763</v>
      </c>
      <c r="G1060" s="67" t="s">
        <v>1764</v>
      </c>
      <c r="H1060" s="220" t="s">
        <v>46</v>
      </c>
      <c r="I1060" s="34">
        <v>0</v>
      </c>
      <c r="J1060" s="518">
        <v>0</v>
      </c>
      <c r="K1060" s="518">
        <v>0</v>
      </c>
      <c r="L1060" s="518">
        <v>0</v>
      </c>
      <c r="M1060" s="518" t="str">
        <v>Other</v>
      </c>
      <c r="N1060" s="519" t="str">
        <v>Other</v>
      </c>
      <c r="O1060" s="22">
        <v>0</v>
      </c>
      <c r="P1060" s="145">
        <v>0</v>
      </c>
      <c r="Q1060" s="145" t="s">
        <v>49</v>
      </c>
      <c r="R1060" s="496" t="s">
        <v>47</v>
      </c>
      <c r="S1060" s="73">
        <v>0</v>
      </c>
      <c r="T1060" s="67">
        <v>0</v>
      </c>
      <c r="U1060" s="67">
        <v>0</v>
      </c>
      <c r="V1060" s="67">
        <v>0</v>
      </c>
      <c r="W1060" s="214">
        <v>0</v>
      </c>
      <c r="X1060" s="73">
        <v>0</v>
      </c>
      <c r="Y1060" s="67">
        <v>0</v>
      </c>
      <c r="Z1060" s="214">
        <v>0</v>
      </c>
      <c r="AA1060" s="73">
        <v>0</v>
      </c>
      <c r="AB1060" s="214">
        <v>0</v>
      </c>
      <c r="AC1060" s="214" t="s">
        <v>48</v>
      </c>
    </row>
    <row r="1061" spans="1:29" s="141" customFormat="1" ht="30" customHeight="1" x14ac:dyDescent="0.25">
      <c r="A1061" s="69" t="s">
        <v>56</v>
      </c>
      <c r="B1061" s="69" t="s">
        <v>57</v>
      </c>
      <c r="C1061" s="69" t="s">
        <v>1464</v>
      </c>
      <c r="D1061" s="67" t="s">
        <v>1765</v>
      </c>
      <c r="E1061" s="67" t="s">
        <v>1556</v>
      </c>
      <c r="F1061" s="67" t="s">
        <v>1766</v>
      </c>
      <c r="G1061" s="67" t="s">
        <v>1556</v>
      </c>
      <c r="H1061" s="220" t="s">
        <v>46</v>
      </c>
      <c r="I1061" s="34">
        <v>0</v>
      </c>
      <c r="J1061" s="518">
        <v>0</v>
      </c>
      <c r="K1061" s="518">
        <v>0</v>
      </c>
      <c r="L1061" s="518">
        <v>0</v>
      </c>
      <c r="M1061" s="518" t="str">
        <v>Other</v>
      </c>
      <c r="N1061" s="519" t="str">
        <v>Other</v>
      </c>
      <c r="O1061" s="22">
        <v>0</v>
      </c>
      <c r="P1061" s="145">
        <v>0</v>
      </c>
      <c r="Q1061" s="145" t="s">
        <v>49</v>
      </c>
      <c r="R1061" s="496" t="s">
        <v>47</v>
      </c>
      <c r="S1061" s="73">
        <v>0</v>
      </c>
      <c r="T1061" s="67">
        <v>0</v>
      </c>
      <c r="U1061" s="67">
        <v>0</v>
      </c>
      <c r="V1061" s="67">
        <v>0</v>
      </c>
      <c r="W1061" s="214">
        <v>0</v>
      </c>
      <c r="X1061" s="73">
        <v>0</v>
      </c>
      <c r="Y1061" s="67">
        <v>0</v>
      </c>
      <c r="Z1061" s="214">
        <v>0</v>
      </c>
      <c r="AA1061" s="73">
        <v>0</v>
      </c>
      <c r="AB1061" s="214">
        <v>0</v>
      </c>
      <c r="AC1061" s="214" t="s">
        <v>48</v>
      </c>
    </row>
    <row r="1062" spans="1:29" s="141" customFormat="1" ht="30" customHeight="1" x14ac:dyDescent="0.25">
      <c r="A1062" s="69" t="s">
        <v>56</v>
      </c>
      <c r="B1062" s="69" t="s">
        <v>57</v>
      </c>
      <c r="C1062" s="69" t="s">
        <v>1464</v>
      </c>
      <c r="D1062" s="67" t="s">
        <v>1765</v>
      </c>
      <c r="E1062" s="67" t="s">
        <v>1556</v>
      </c>
      <c r="F1062" s="67" t="s">
        <v>1767</v>
      </c>
      <c r="G1062" s="67" t="s">
        <v>1556</v>
      </c>
      <c r="H1062" s="220" t="s">
        <v>46</v>
      </c>
      <c r="I1062" s="34">
        <v>0</v>
      </c>
      <c r="J1062" s="518">
        <v>0</v>
      </c>
      <c r="K1062" s="518">
        <v>0</v>
      </c>
      <c r="L1062" s="518">
        <v>0</v>
      </c>
      <c r="M1062" s="518" t="str">
        <v>Other</v>
      </c>
      <c r="N1062" s="519" t="str">
        <v>Other</v>
      </c>
      <c r="O1062" s="22">
        <v>0</v>
      </c>
      <c r="P1062" s="145">
        <v>0</v>
      </c>
      <c r="Q1062" s="145" t="s">
        <v>49</v>
      </c>
      <c r="R1062" s="496" t="s">
        <v>47</v>
      </c>
      <c r="S1062" s="73">
        <v>0</v>
      </c>
      <c r="T1062" s="67">
        <v>0</v>
      </c>
      <c r="U1062" s="67">
        <v>0</v>
      </c>
      <c r="V1062" s="67">
        <v>0</v>
      </c>
      <c r="W1062" s="214">
        <v>0</v>
      </c>
      <c r="X1062" s="73">
        <v>0</v>
      </c>
      <c r="Y1062" s="67">
        <v>0</v>
      </c>
      <c r="Z1062" s="214">
        <v>0</v>
      </c>
      <c r="AA1062" s="73">
        <v>0</v>
      </c>
      <c r="AB1062" s="214">
        <v>0</v>
      </c>
      <c r="AC1062" s="214" t="s">
        <v>48</v>
      </c>
    </row>
    <row r="1063" spans="1:29" s="141" customFormat="1" ht="30" customHeight="1" x14ac:dyDescent="0.25">
      <c r="A1063" s="69" t="s">
        <v>56</v>
      </c>
      <c r="B1063" s="69" t="s">
        <v>57</v>
      </c>
      <c r="C1063" s="69" t="s">
        <v>1464</v>
      </c>
      <c r="D1063" s="67" t="s">
        <v>1768</v>
      </c>
      <c r="E1063" s="67" t="s">
        <v>1470</v>
      </c>
      <c r="F1063" s="67" t="s">
        <v>1769</v>
      </c>
      <c r="G1063" s="67" t="s">
        <v>1470</v>
      </c>
      <c r="H1063" s="220" t="s">
        <v>46</v>
      </c>
      <c r="I1063" s="34">
        <v>0</v>
      </c>
      <c r="J1063" s="518">
        <v>0</v>
      </c>
      <c r="K1063" s="518">
        <v>0</v>
      </c>
      <c r="L1063" s="518">
        <v>0</v>
      </c>
      <c r="M1063" s="518" t="str">
        <v>Other</v>
      </c>
      <c r="N1063" s="519" t="str">
        <v>Other</v>
      </c>
      <c r="O1063" s="22">
        <v>0</v>
      </c>
      <c r="P1063" s="145">
        <v>0</v>
      </c>
      <c r="Q1063" s="145" t="s">
        <v>49</v>
      </c>
      <c r="R1063" s="496" t="s">
        <v>47</v>
      </c>
      <c r="S1063" s="73">
        <v>0</v>
      </c>
      <c r="T1063" s="67">
        <v>0</v>
      </c>
      <c r="U1063" s="67">
        <v>0</v>
      </c>
      <c r="V1063" s="67">
        <v>0</v>
      </c>
      <c r="W1063" s="214">
        <v>0</v>
      </c>
      <c r="X1063" s="73">
        <v>0</v>
      </c>
      <c r="Y1063" s="67">
        <v>0</v>
      </c>
      <c r="Z1063" s="214">
        <v>0</v>
      </c>
      <c r="AA1063" s="73">
        <v>0</v>
      </c>
      <c r="AB1063" s="214">
        <v>0</v>
      </c>
      <c r="AC1063" s="214" t="s">
        <v>48</v>
      </c>
    </row>
    <row r="1064" spans="1:29" s="141" customFormat="1" ht="30" customHeight="1" x14ac:dyDescent="0.25">
      <c r="A1064" s="69" t="s">
        <v>56</v>
      </c>
      <c r="B1064" s="69" t="s">
        <v>57</v>
      </c>
      <c r="C1064" s="69" t="s">
        <v>1464</v>
      </c>
      <c r="D1064" s="67" t="s">
        <v>1768</v>
      </c>
      <c r="E1064" s="67" t="s">
        <v>1470</v>
      </c>
      <c r="F1064" s="67" t="s">
        <v>1770</v>
      </c>
      <c r="G1064" s="67" t="s">
        <v>1470</v>
      </c>
      <c r="H1064" s="220" t="s">
        <v>46</v>
      </c>
      <c r="I1064" s="34">
        <v>0</v>
      </c>
      <c r="J1064" s="518">
        <v>0</v>
      </c>
      <c r="K1064" s="518">
        <v>0</v>
      </c>
      <c r="L1064" s="518">
        <v>0</v>
      </c>
      <c r="M1064" s="518" t="str">
        <v>Other</v>
      </c>
      <c r="N1064" s="519" t="str">
        <v>Other</v>
      </c>
      <c r="O1064" s="22">
        <v>0</v>
      </c>
      <c r="P1064" s="145">
        <v>0</v>
      </c>
      <c r="Q1064" s="145" t="s">
        <v>49</v>
      </c>
      <c r="R1064" s="496" t="s">
        <v>47</v>
      </c>
      <c r="S1064" s="73">
        <v>0</v>
      </c>
      <c r="T1064" s="67">
        <v>0</v>
      </c>
      <c r="U1064" s="67">
        <v>0</v>
      </c>
      <c r="V1064" s="67">
        <v>0</v>
      </c>
      <c r="W1064" s="214">
        <v>0</v>
      </c>
      <c r="X1064" s="73">
        <v>0</v>
      </c>
      <c r="Y1064" s="67">
        <v>0</v>
      </c>
      <c r="Z1064" s="214">
        <v>0</v>
      </c>
      <c r="AA1064" s="73">
        <v>0</v>
      </c>
      <c r="AB1064" s="214">
        <v>0</v>
      </c>
      <c r="AC1064" s="214" t="s">
        <v>48</v>
      </c>
    </row>
    <row r="1065" spans="1:29" s="141" customFormat="1" ht="30" customHeight="1" x14ac:dyDescent="0.25">
      <c r="A1065" s="69" t="s">
        <v>56</v>
      </c>
      <c r="B1065" s="69" t="s">
        <v>57</v>
      </c>
      <c r="C1065" s="69" t="s">
        <v>1464</v>
      </c>
      <c r="D1065" s="67" t="s">
        <v>1768</v>
      </c>
      <c r="E1065" s="67" t="s">
        <v>1470</v>
      </c>
      <c r="F1065" s="67" t="s">
        <v>1771</v>
      </c>
      <c r="G1065" s="67" t="s">
        <v>1470</v>
      </c>
      <c r="H1065" s="220" t="s">
        <v>46</v>
      </c>
      <c r="I1065" s="34">
        <v>0</v>
      </c>
      <c r="J1065" s="518">
        <v>0</v>
      </c>
      <c r="K1065" s="518">
        <v>0</v>
      </c>
      <c r="L1065" s="518">
        <v>0</v>
      </c>
      <c r="M1065" s="518" t="str">
        <v>Other</v>
      </c>
      <c r="N1065" s="519" t="str">
        <v>Other</v>
      </c>
      <c r="O1065" s="22">
        <v>0</v>
      </c>
      <c r="P1065" s="145">
        <v>0</v>
      </c>
      <c r="Q1065" s="145" t="s">
        <v>49</v>
      </c>
      <c r="R1065" s="496" t="s">
        <v>47</v>
      </c>
      <c r="S1065" s="73">
        <v>0</v>
      </c>
      <c r="T1065" s="67">
        <v>0</v>
      </c>
      <c r="U1065" s="67">
        <v>0</v>
      </c>
      <c r="V1065" s="67">
        <v>0</v>
      </c>
      <c r="W1065" s="214">
        <v>0</v>
      </c>
      <c r="X1065" s="73">
        <v>0</v>
      </c>
      <c r="Y1065" s="67">
        <v>0</v>
      </c>
      <c r="Z1065" s="214">
        <v>0</v>
      </c>
      <c r="AA1065" s="73">
        <v>0</v>
      </c>
      <c r="AB1065" s="214">
        <v>0</v>
      </c>
      <c r="AC1065" s="214" t="s">
        <v>48</v>
      </c>
    </row>
    <row r="1066" spans="1:29" s="141" customFormat="1" ht="30" customHeight="1" x14ac:dyDescent="0.25">
      <c r="A1066" s="69" t="s">
        <v>56</v>
      </c>
      <c r="B1066" s="69" t="s">
        <v>57</v>
      </c>
      <c r="C1066" s="69" t="s">
        <v>1464</v>
      </c>
      <c r="D1066" s="67" t="s">
        <v>1768</v>
      </c>
      <c r="E1066" s="67" t="s">
        <v>1470</v>
      </c>
      <c r="F1066" s="67" t="s">
        <v>1772</v>
      </c>
      <c r="G1066" s="67" t="s">
        <v>1470</v>
      </c>
      <c r="H1066" s="220" t="s">
        <v>46</v>
      </c>
      <c r="I1066" s="34">
        <v>0</v>
      </c>
      <c r="J1066" s="518">
        <v>0</v>
      </c>
      <c r="K1066" s="518">
        <v>0</v>
      </c>
      <c r="L1066" s="518">
        <v>0</v>
      </c>
      <c r="M1066" s="518" t="str">
        <v>Other</v>
      </c>
      <c r="N1066" s="519" t="str">
        <v>Other</v>
      </c>
      <c r="O1066" s="22">
        <v>0</v>
      </c>
      <c r="P1066" s="145">
        <v>0</v>
      </c>
      <c r="Q1066" s="145" t="s">
        <v>49</v>
      </c>
      <c r="R1066" s="496" t="s">
        <v>47</v>
      </c>
      <c r="S1066" s="73">
        <v>0</v>
      </c>
      <c r="T1066" s="67">
        <v>0</v>
      </c>
      <c r="U1066" s="67">
        <v>0</v>
      </c>
      <c r="V1066" s="67">
        <v>0</v>
      </c>
      <c r="W1066" s="214">
        <v>0</v>
      </c>
      <c r="X1066" s="73">
        <v>0</v>
      </c>
      <c r="Y1066" s="67">
        <v>0</v>
      </c>
      <c r="Z1066" s="214">
        <v>0</v>
      </c>
      <c r="AA1066" s="73">
        <v>0</v>
      </c>
      <c r="AB1066" s="214">
        <v>0</v>
      </c>
      <c r="AC1066" s="214" t="s">
        <v>48</v>
      </c>
    </row>
    <row r="1067" spans="1:29" s="141" customFormat="1" ht="30" customHeight="1" x14ac:dyDescent="0.25">
      <c r="A1067" s="69" t="s">
        <v>56</v>
      </c>
      <c r="B1067" s="69" t="s">
        <v>57</v>
      </c>
      <c r="C1067" s="69" t="s">
        <v>1464</v>
      </c>
      <c r="D1067" s="67" t="s">
        <v>1768</v>
      </c>
      <c r="E1067" s="67" t="s">
        <v>1470</v>
      </c>
      <c r="F1067" s="67" t="s">
        <v>1773</v>
      </c>
      <c r="G1067" s="67" t="s">
        <v>1470</v>
      </c>
      <c r="H1067" s="220" t="s">
        <v>46</v>
      </c>
      <c r="I1067" s="34">
        <v>0</v>
      </c>
      <c r="J1067" s="518">
        <v>0</v>
      </c>
      <c r="K1067" s="518">
        <v>0</v>
      </c>
      <c r="L1067" s="518">
        <v>0</v>
      </c>
      <c r="M1067" s="518" t="str">
        <v>Other</v>
      </c>
      <c r="N1067" s="519" t="str">
        <v>Other</v>
      </c>
      <c r="O1067" s="22">
        <v>0</v>
      </c>
      <c r="P1067" s="145">
        <v>0</v>
      </c>
      <c r="Q1067" s="145" t="s">
        <v>49</v>
      </c>
      <c r="R1067" s="496" t="s">
        <v>47</v>
      </c>
      <c r="S1067" s="73">
        <v>0</v>
      </c>
      <c r="T1067" s="67">
        <v>0</v>
      </c>
      <c r="U1067" s="67">
        <v>0</v>
      </c>
      <c r="V1067" s="67">
        <v>0</v>
      </c>
      <c r="W1067" s="214">
        <v>0</v>
      </c>
      <c r="X1067" s="73">
        <v>0</v>
      </c>
      <c r="Y1067" s="67">
        <v>0</v>
      </c>
      <c r="Z1067" s="214">
        <v>0</v>
      </c>
      <c r="AA1067" s="73">
        <v>0</v>
      </c>
      <c r="AB1067" s="214">
        <v>0</v>
      </c>
      <c r="AC1067" s="214" t="s">
        <v>48</v>
      </c>
    </row>
    <row r="1068" spans="1:29" s="141" customFormat="1" ht="30" customHeight="1" x14ac:dyDescent="0.25">
      <c r="A1068" s="69" t="s">
        <v>56</v>
      </c>
      <c r="B1068" s="69" t="s">
        <v>57</v>
      </c>
      <c r="C1068" s="69" t="s">
        <v>1464</v>
      </c>
      <c r="D1068" s="67" t="s">
        <v>1768</v>
      </c>
      <c r="E1068" s="67" t="s">
        <v>1470</v>
      </c>
      <c r="F1068" s="67" t="s">
        <v>1774</v>
      </c>
      <c r="G1068" s="67" t="s">
        <v>1470</v>
      </c>
      <c r="H1068" s="220" t="s">
        <v>46</v>
      </c>
      <c r="I1068" s="34">
        <v>0</v>
      </c>
      <c r="J1068" s="518">
        <v>0</v>
      </c>
      <c r="K1068" s="518">
        <v>0</v>
      </c>
      <c r="L1068" s="518">
        <v>0</v>
      </c>
      <c r="M1068" s="518" t="str">
        <v>Other</v>
      </c>
      <c r="N1068" s="519" t="str">
        <v>Other</v>
      </c>
      <c r="O1068" s="22">
        <v>0</v>
      </c>
      <c r="P1068" s="145">
        <v>0</v>
      </c>
      <c r="Q1068" s="145" t="s">
        <v>49</v>
      </c>
      <c r="R1068" s="496" t="s">
        <v>47</v>
      </c>
      <c r="S1068" s="73">
        <v>0</v>
      </c>
      <c r="T1068" s="67">
        <v>0</v>
      </c>
      <c r="U1068" s="67">
        <v>0</v>
      </c>
      <c r="V1068" s="67">
        <v>0</v>
      </c>
      <c r="W1068" s="214">
        <v>0</v>
      </c>
      <c r="X1068" s="73">
        <v>0</v>
      </c>
      <c r="Y1068" s="67">
        <v>0</v>
      </c>
      <c r="Z1068" s="214">
        <v>0</v>
      </c>
      <c r="AA1068" s="73">
        <v>0</v>
      </c>
      <c r="AB1068" s="214">
        <v>0</v>
      </c>
      <c r="AC1068" s="214" t="s">
        <v>48</v>
      </c>
    </row>
    <row r="1069" spans="1:29" s="141" customFormat="1" ht="30" customHeight="1" x14ac:dyDescent="0.25">
      <c r="A1069" s="69" t="s">
        <v>56</v>
      </c>
      <c r="B1069" s="69" t="s">
        <v>57</v>
      </c>
      <c r="C1069" s="69" t="s">
        <v>1464</v>
      </c>
      <c r="D1069" s="67" t="s">
        <v>1768</v>
      </c>
      <c r="E1069" s="67" t="s">
        <v>1470</v>
      </c>
      <c r="F1069" s="67" t="s">
        <v>1775</v>
      </c>
      <c r="G1069" s="67" t="s">
        <v>1541</v>
      </c>
      <c r="H1069" s="220" t="s">
        <v>46</v>
      </c>
      <c r="I1069" s="34">
        <v>0</v>
      </c>
      <c r="J1069" s="518">
        <v>0</v>
      </c>
      <c r="K1069" s="518">
        <v>0</v>
      </c>
      <c r="L1069" s="518">
        <v>0</v>
      </c>
      <c r="M1069" s="518" t="str">
        <v>Other</v>
      </c>
      <c r="N1069" s="519" t="str">
        <v>Other</v>
      </c>
      <c r="O1069" s="22">
        <v>0</v>
      </c>
      <c r="P1069" s="145">
        <v>0</v>
      </c>
      <c r="Q1069" s="145" t="s">
        <v>49</v>
      </c>
      <c r="R1069" s="496" t="s">
        <v>47</v>
      </c>
      <c r="S1069" s="73">
        <v>0</v>
      </c>
      <c r="T1069" s="67">
        <v>0</v>
      </c>
      <c r="U1069" s="67">
        <v>0</v>
      </c>
      <c r="V1069" s="67">
        <v>0</v>
      </c>
      <c r="W1069" s="214">
        <v>0</v>
      </c>
      <c r="X1069" s="73">
        <v>0</v>
      </c>
      <c r="Y1069" s="67">
        <v>0</v>
      </c>
      <c r="Z1069" s="214">
        <v>0</v>
      </c>
      <c r="AA1069" s="73">
        <v>0</v>
      </c>
      <c r="AB1069" s="214">
        <v>0</v>
      </c>
      <c r="AC1069" s="214" t="s">
        <v>48</v>
      </c>
    </row>
    <row r="1070" spans="1:29" s="141" customFormat="1" ht="30" customHeight="1" x14ac:dyDescent="0.25">
      <c r="A1070" s="69" t="s">
        <v>56</v>
      </c>
      <c r="B1070" s="69" t="s">
        <v>57</v>
      </c>
      <c r="C1070" s="69" t="s">
        <v>1464</v>
      </c>
      <c r="D1070" s="67" t="s">
        <v>1564</v>
      </c>
      <c r="E1070" s="67" t="s">
        <v>1508</v>
      </c>
      <c r="F1070" s="67" t="s">
        <v>1776</v>
      </c>
      <c r="G1070" s="67" t="s">
        <v>1568</v>
      </c>
      <c r="H1070" s="220" t="s">
        <v>46</v>
      </c>
      <c r="I1070" s="34">
        <v>0</v>
      </c>
      <c r="J1070" s="518">
        <v>0</v>
      </c>
      <c r="K1070" s="518">
        <v>0</v>
      </c>
      <c r="L1070" s="518">
        <v>0</v>
      </c>
      <c r="M1070" s="518" t="str">
        <v>Other</v>
      </c>
      <c r="N1070" s="519" t="str">
        <v>Other</v>
      </c>
      <c r="O1070" s="22">
        <v>0</v>
      </c>
      <c r="P1070" s="145">
        <v>0</v>
      </c>
      <c r="Q1070" s="145" t="s">
        <v>49</v>
      </c>
      <c r="R1070" s="496" t="s">
        <v>47</v>
      </c>
      <c r="S1070" s="73">
        <v>0</v>
      </c>
      <c r="T1070" s="67">
        <v>0</v>
      </c>
      <c r="U1070" s="67">
        <v>0</v>
      </c>
      <c r="V1070" s="67">
        <v>0</v>
      </c>
      <c r="W1070" s="214">
        <v>0</v>
      </c>
      <c r="X1070" s="73">
        <v>0</v>
      </c>
      <c r="Y1070" s="67">
        <v>0</v>
      </c>
      <c r="Z1070" s="214">
        <v>0</v>
      </c>
      <c r="AA1070" s="73">
        <v>0</v>
      </c>
      <c r="AB1070" s="214">
        <v>0</v>
      </c>
      <c r="AC1070" s="214" t="s">
        <v>48</v>
      </c>
    </row>
    <row r="1071" spans="1:29" s="141" customFormat="1" ht="30" customHeight="1" x14ac:dyDescent="0.25">
      <c r="A1071" s="69" t="s">
        <v>56</v>
      </c>
      <c r="B1071" s="69" t="s">
        <v>57</v>
      </c>
      <c r="C1071" s="69" t="s">
        <v>1464</v>
      </c>
      <c r="D1071" s="67" t="s">
        <v>1564</v>
      </c>
      <c r="E1071" s="67" t="s">
        <v>1508</v>
      </c>
      <c r="F1071" s="67" t="s">
        <v>1777</v>
      </c>
      <c r="G1071" s="67" t="s">
        <v>1508</v>
      </c>
      <c r="H1071" s="220" t="s">
        <v>46</v>
      </c>
      <c r="I1071" s="34">
        <v>0</v>
      </c>
      <c r="J1071" s="518">
        <v>0</v>
      </c>
      <c r="K1071" s="518">
        <v>0</v>
      </c>
      <c r="L1071" s="518">
        <v>0</v>
      </c>
      <c r="M1071" s="518" t="str">
        <v>Other</v>
      </c>
      <c r="N1071" s="519" t="str">
        <v>Other</v>
      </c>
      <c r="O1071" s="22">
        <v>0</v>
      </c>
      <c r="P1071" s="145">
        <v>0</v>
      </c>
      <c r="Q1071" s="145" t="s">
        <v>49</v>
      </c>
      <c r="R1071" s="496" t="s">
        <v>47</v>
      </c>
      <c r="S1071" s="73">
        <v>0</v>
      </c>
      <c r="T1071" s="67">
        <v>0</v>
      </c>
      <c r="U1071" s="67">
        <v>0</v>
      </c>
      <c r="V1071" s="67">
        <v>0</v>
      </c>
      <c r="W1071" s="214">
        <v>0</v>
      </c>
      <c r="X1071" s="73">
        <v>0</v>
      </c>
      <c r="Y1071" s="67">
        <v>0</v>
      </c>
      <c r="Z1071" s="214">
        <v>0</v>
      </c>
      <c r="AA1071" s="73">
        <v>0</v>
      </c>
      <c r="AB1071" s="214">
        <v>0</v>
      </c>
      <c r="AC1071" s="214" t="s">
        <v>48</v>
      </c>
    </row>
    <row r="1072" spans="1:29" s="141" customFormat="1" ht="30" customHeight="1" x14ac:dyDescent="0.25">
      <c r="A1072" s="69" t="s">
        <v>56</v>
      </c>
      <c r="B1072" s="69" t="s">
        <v>57</v>
      </c>
      <c r="C1072" s="69" t="s">
        <v>1464</v>
      </c>
      <c r="D1072" s="67" t="s">
        <v>1564</v>
      </c>
      <c r="E1072" s="67" t="s">
        <v>1508</v>
      </c>
      <c r="F1072" s="67" t="s">
        <v>1778</v>
      </c>
      <c r="G1072" s="67" t="s">
        <v>1779</v>
      </c>
      <c r="H1072" s="220" t="s">
        <v>46</v>
      </c>
      <c r="I1072" s="34">
        <v>0</v>
      </c>
      <c r="J1072" s="518">
        <v>0</v>
      </c>
      <c r="K1072" s="518">
        <v>0</v>
      </c>
      <c r="L1072" s="518">
        <v>0</v>
      </c>
      <c r="M1072" s="518" t="str">
        <v>Other</v>
      </c>
      <c r="N1072" s="519" t="str">
        <v>Other</v>
      </c>
      <c r="O1072" s="22">
        <v>0</v>
      </c>
      <c r="P1072" s="145">
        <v>0</v>
      </c>
      <c r="Q1072" s="145" t="s">
        <v>49</v>
      </c>
      <c r="R1072" s="496" t="s">
        <v>47</v>
      </c>
      <c r="S1072" s="73">
        <v>0</v>
      </c>
      <c r="T1072" s="67">
        <v>0</v>
      </c>
      <c r="U1072" s="67">
        <v>0</v>
      </c>
      <c r="V1072" s="67">
        <v>0</v>
      </c>
      <c r="W1072" s="214">
        <v>0</v>
      </c>
      <c r="X1072" s="73">
        <v>0</v>
      </c>
      <c r="Y1072" s="67">
        <v>0</v>
      </c>
      <c r="Z1072" s="214">
        <v>0</v>
      </c>
      <c r="AA1072" s="73">
        <v>0</v>
      </c>
      <c r="AB1072" s="214">
        <v>0</v>
      </c>
      <c r="AC1072" s="214" t="s">
        <v>48</v>
      </c>
    </row>
    <row r="1073" spans="1:29" s="141" customFormat="1" ht="30" customHeight="1" x14ac:dyDescent="0.25">
      <c r="A1073" s="69" t="s">
        <v>56</v>
      </c>
      <c r="B1073" s="69" t="s">
        <v>57</v>
      </c>
      <c r="C1073" s="69" t="s">
        <v>1464</v>
      </c>
      <c r="D1073" s="67" t="s">
        <v>1564</v>
      </c>
      <c r="E1073" s="67" t="s">
        <v>1508</v>
      </c>
      <c r="F1073" s="67" t="s">
        <v>1780</v>
      </c>
      <c r="G1073" s="67" t="s">
        <v>1508</v>
      </c>
      <c r="H1073" s="220" t="s">
        <v>46</v>
      </c>
      <c r="I1073" s="34">
        <v>0</v>
      </c>
      <c r="J1073" s="518">
        <v>0</v>
      </c>
      <c r="K1073" s="518">
        <v>0</v>
      </c>
      <c r="L1073" s="518">
        <v>0</v>
      </c>
      <c r="M1073" s="518" t="str">
        <v>Other</v>
      </c>
      <c r="N1073" s="519" t="str">
        <v>Other</v>
      </c>
      <c r="O1073" s="22">
        <v>0</v>
      </c>
      <c r="P1073" s="145">
        <v>0</v>
      </c>
      <c r="Q1073" s="145" t="s">
        <v>49</v>
      </c>
      <c r="R1073" s="496" t="s">
        <v>47</v>
      </c>
      <c r="S1073" s="73">
        <v>0</v>
      </c>
      <c r="T1073" s="67">
        <v>0</v>
      </c>
      <c r="U1073" s="67">
        <v>0</v>
      </c>
      <c r="V1073" s="67">
        <v>0</v>
      </c>
      <c r="W1073" s="214">
        <v>0</v>
      </c>
      <c r="X1073" s="73">
        <v>0</v>
      </c>
      <c r="Y1073" s="67">
        <v>0</v>
      </c>
      <c r="Z1073" s="214">
        <v>0</v>
      </c>
      <c r="AA1073" s="73">
        <v>0</v>
      </c>
      <c r="AB1073" s="214">
        <v>0</v>
      </c>
      <c r="AC1073" s="214" t="s">
        <v>48</v>
      </c>
    </row>
    <row r="1074" spans="1:29" s="141" customFormat="1" ht="30" customHeight="1" x14ac:dyDescent="0.25">
      <c r="A1074" s="69" t="s">
        <v>56</v>
      </c>
      <c r="B1074" s="69" t="s">
        <v>57</v>
      </c>
      <c r="C1074" s="69" t="s">
        <v>1464</v>
      </c>
      <c r="D1074" s="67" t="s">
        <v>1564</v>
      </c>
      <c r="E1074" s="67" t="s">
        <v>1508</v>
      </c>
      <c r="F1074" s="67" t="s">
        <v>1781</v>
      </c>
      <c r="G1074" s="67" t="s">
        <v>1508</v>
      </c>
      <c r="H1074" s="220" t="s">
        <v>46</v>
      </c>
      <c r="I1074" s="34">
        <v>0</v>
      </c>
      <c r="J1074" s="518">
        <v>0</v>
      </c>
      <c r="K1074" s="518">
        <v>0</v>
      </c>
      <c r="L1074" s="518">
        <v>0</v>
      </c>
      <c r="M1074" s="518" t="str">
        <v>Other</v>
      </c>
      <c r="N1074" s="519" t="str">
        <v>Other</v>
      </c>
      <c r="O1074" s="22">
        <v>0</v>
      </c>
      <c r="P1074" s="145">
        <v>0</v>
      </c>
      <c r="Q1074" s="145" t="s">
        <v>49</v>
      </c>
      <c r="R1074" s="496" t="s">
        <v>47</v>
      </c>
      <c r="S1074" s="73">
        <v>0</v>
      </c>
      <c r="T1074" s="67">
        <v>0</v>
      </c>
      <c r="U1074" s="67">
        <v>0</v>
      </c>
      <c r="V1074" s="67">
        <v>0</v>
      </c>
      <c r="W1074" s="214">
        <v>0</v>
      </c>
      <c r="X1074" s="73">
        <v>0</v>
      </c>
      <c r="Y1074" s="67">
        <v>0</v>
      </c>
      <c r="Z1074" s="214">
        <v>0</v>
      </c>
      <c r="AA1074" s="73">
        <v>0</v>
      </c>
      <c r="AB1074" s="214">
        <v>0</v>
      </c>
      <c r="AC1074" s="214" t="s">
        <v>48</v>
      </c>
    </row>
    <row r="1075" spans="1:29" s="141" customFormat="1" ht="30" customHeight="1" x14ac:dyDescent="0.25">
      <c r="A1075" s="69" t="s">
        <v>56</v>
      </c>
      <c r="B1075" s="69" t="s">
        <v>57</v>
      </c>
      <c r="C1075" s="69" t="s">
        <v>1464</v>
      </c>
      <c r="D1075" s="67" t="s">
        <v>1564</v>
      </c>
      <c r="E1075" s="67" t="s">
        <v>1508</v>
      </c>
      <c r="F1075" s="67" t="s">
        <v>1782</v>
      </c>
      <c r="G1075" s="67" t="s">
        <v>1508</v>
      </c>
      <c r="H1075" s="220" t="s">
        <v>46</v>
      </c>
      <c r="I1075" s="34">
        <v>0</v>
      </c>
      <c r="J1075" s="518">
        <v>0</v>
      </c>
      <c r="K1075" s="518">
        <v>0</v>
      </c>
      <c r="L1075" s="518">
        <v>0</v>
      </c>
      <c r="M1075" s="518" t="str">
        <v>Other</v>
      </c>
      <c r="N1075" s="519" t="str">
        <v>Other</v>
      </c>
      <c r="O1075" s="22">
        <v>0</v>
      </c>
      <c r="P1075" s="145">
        <v>0</v>
      </c>
      <c r="Q1075" s="145" t="s">
        <v>49</v>
      </c>
      <c r="R1075" s="496" t="s">
        <v>47</v>
      </c>
      <c r="S1075" s="73">
        <v>0</v>
      </c>
      <c r="T1075" s="67">
        <v>0</v>
      </c>
      <c r="U1075" s="67">
        <v>0</v>
      </c>
      <c r="V1075" s="67">
        <v>0</v>
      </c>
      <c r="W1075" s="214">
        <v>0</v>
      </c>
      <c r="X1075" s="73">
        <v>0</v>
      </c>
      <c r="Y1075" s="67">
        <v>0</v>
      </c>
      <c r="Z1075" s="214">
        <v>0</v>
      </c>
      <c r="AA1075" s="73">
        <v>0</v>
      </c>
      <c r="AB1075" s="214">
        <v>0</v>
      </c>
      <c r="AC1075" s="214" t="s">
        <v>48</v>
      </c>
    </row>
    <row r="1076" spans="1:29" s="141" customFormat="1" ht="30" customHeight="1" x14ac:dyDescent="0.25">
      <c r="A1076" s="69" t="s">
        <v>56</v>
      </c>
      <c r="B1076" s="69" t="s">
        <v>57</v>
      </c>
      <c r="C1076" s="69" t="s">
        <v>1464</v>
      </c>
      <c r="D1076" s="67" t="s">
        <v>1564</v>
      </c>
      <c r="E1076" s="67" t="s">
        <v>1508</v>
      </c>
      <c r="F1076" s="67" t="s">
        <v>1783</v>
      </c>
      <c r="G1076" s="67" t="s">
        <v>1784</v>
      </c>
      <c r="H1076" s="220" t="s">
        <v>46</v>
      </c>
      <c r="I1076" s="34">
        <v>0</v>
      </c>
      <c r="J1076" s="518">
        <v>0</v>
      </c>
      <c r="K1076" s="518">
        <v>0</v>
      </c>
      <c r="L1076" s="518">
        <v>0</v>
      </c>
      <c r="M1076" s="518" t="str">
        <v>Other</v>
      </c>
      <c r="N1076" s="519" t="str">
        <v>Other</v>
      </c>
      <c r="O1076" s="22">
        <v>0</v>
      </c>
      <c r="P1076" s="145">
        <v>0</v>
      </c>
      <c r="Q1076" s="145" t="s">
        <v>49</v>
      </c>
      <c r="R1076" s="496" t="s">
        <v>47</v>
      </c>
      <c r="S1076" s="73">
        <v>0</v>
      </c>
      <c r="T1076" s="67">
        <v>0</v>
      </c>
      <c r="U1076" s="67">
        <v>0</v>
      </c>
      <c r="V1076" s="67">
        <v>0</v>
      </c>
      <c r="W1076" s="214">
        <v>0</v>
      </c>
      <c r="X1076" s="73">
        <v>0</v>
      </c>
      <c r="Y1076" s="67">
        <v>0</v>
      </c>
      <c r="Z1076" s="214">
        <v>0</v>
      </c>
      <c r="AA1076" s="73">
        <v>0</v>
      </c>
      <c r="AB1076" s="214">
        <v>0</v>
      </c>
      <c r="AC1076" s="214" t="s">
        <v>48</v>
      </c>
    </row>
    <row r="1077" spans="1:29" s="141" customFormat="1" ht="30" customHeight="1" x14ac:dyDescent="0.25">
      <c r="A1077" s="69" t="s">
        <v>56</v>
      </c>
      <c r="B1077" s="69" t="s">
        <v>57</v>
      </c>
      <c r="C1077" s="69" t="s">
        <v>1464</v>
      </c>
      <c r="D1077" s="67" t="s">
        <v>1543</v>
      </c>
      <c r="E1077" s="67" t="s">
        <v>1544</v>
      </c>
      <c r="F1077" s="67" t="s">
        <v>1785</v>
      </c>
      <c r="G1077" s="67" t="s">
        <v>1754</v>
      </c>
      <c r="H1077" s="220" t="s">
        <v>46</v>
      </c>
      <c r="I1077" s="34">
        <v>0</v>
      </c>
      <c r="J1077" s="518">
        <v>0</v>
      </c>
      <c r="K1077" s="518">
        <v>0</v>
      </c>
      <c r="L1077" s="518">
        <v>0</v>
      </c>
      <c r="M1077" s="518" t="str">
        <v>Other</v>
      </c>
      <c r="N1077" s="519" t="str">
        <v>Other</v>
      </c>
      <c r="O1077" s="22">
        <v>0</v>
      </c>
      <c r="P1077" s="145">
        <v>0</v>
      </c>
      <c r="Q1077" s="145" t="s">
        <v>49</v>
      </c>
      <c r="R1077" s="496" t="s">
        <v>47</v>
      </c>
      <c r="S1077" s="73">
        <v>0</v>
      </c>
      <c r="T1077" s="67">
        <v>0</v>
      </c>
      <c r="U1077" s="67">
        <v>0</v>
      </c>
      <c r="V1077" s="67">
        <v>0</v>
      </c>
      <c r="W1077" s="214">
        <v>0</v>
      </c>
      <c r="X1077" s="73">
        <v>0</v>
      </c>
      <c r="Y1077" s="67">
        <v>0</v>
      </c>
      <c r="Z1077" s="214">
        <v>0</v>
      </c>
      <c r="AA1077" s="73">
        <v>0</v>
      </c>
      <c r="AB1077" s="214">
        <v>0</v>
      </c>
      <c r="AC1077" s="214" t="s">
        <v>48</v>
      </c>
    </row>
    <row r="1078" spans="1:29" s="141" customFormat="1" ht="30" customHeight="1" x14ac:dyDescent="0.25">
      <c r="A1078" s="69" t="s">
        <v>56</v>
      </c>
      <c r="B1078" s="69" t="s">
        <v>57</v>
      </c>
      <c r="C1078" s="69" t="s">
        <v>1464</v>
      </c>
      <c r="D1078" s="67" t="s">
        <v>1543</v>
      </c>
      <c r="E1078" s="67" t="s">
        <v>1544</v>
      </c>
      <c r="F1078" s="67" t="s">
        <v>1786</v>
      </c>
      <c r="G1078" s="67" t="s">
        <v>1544</v>
      </c>
      <c r="H1078" s="220" t="s">
        <v>46</v>
      </c>
      <c r="I1078" s="34">
        <v>0</v>
      </c>
      <c r="J1078" s="518">
        <v>0</v>
      </c>
      <c r="K1078" s="518">
        <v>0</v>
      </c>
      <c r="L1078" s="518">
        <v>0</v>
      </c>
      <c r="M1078" s="518" t="str">
        <v>Other</v>
      </c>
      <c r="N1078" s="519" t="str">
        <v>Other</v>
      </c>
      <c r="O1078" s="22">
        <v>0</v>
      </c>
      <c r="P1078" s="145">
        <v>0</v>
      </c>
      <c r="Q1078" s="145" t="s">
        <v>49</v>
      </c>
      <c r="R1078" s="496" t="s">
        <v>47</v>
      </c>
      <c r="S1078" s="73">
        <v>0</v>
      </c>
      <c r="T1078" s="67">
        <v>0</v>
      </c>
      <c r="U1078" s="67">
        <v>0</v>
      </c>
      <c r="V1078" s="67">
        <v>0</v>
      </c>
      <c r="W1078" s="214">
        <v>0</v>
      </c>
      <c r="X1078" s="73">
        <v>0</v>
      </c>
      <c r="Y1078" s="67">
        <v>0</v>
      </c>
      <c r="Z1078" s="214">
        <v>0</v>
      </c>
      <c r="AA1078" s="73">
        <v>0</v>
      </c>
      <c r="AB1078" s="214">
        <v>0</v>
      </c>
      <c r="AC1078" s="214" t="s">
        <v>48</v>
      </c>
    </row>
    <row r="1079" spans="1:29" s="141" customFormat="1" ht="30" customHeight="1" x14ac:dyDescent="0.25">
      <c r="A1079" s="69" t="s">
        <v>56</v>
      </c>
      <c r="B1079" s="69" t="s">
        <v>57</v>
      </c>
      <c r="C1079" s="69" t="s">
        <v>1464</v>
      </c>
      <c r="D1079" s="67" t="s">
        <v>1787</v>
      </c>
      <c r="E1079" s="67" t="s">
        <v>1498</v>
      </c>
      <c r="F1079" s="67" t="s">
        <v>1788</v>
      </c>
      <c r="G1079" s="67" t="s">
        <v>1583</v>
      </c>
      <c r="H1079" s="220" t="s">
        <v>46</v>
      </c>
      <c r="I1079" s="34">
        <v>0</v>
      </c>
      <c r="J1079" s="518">
        <v>0</v>
      </c>
      <c r="K1079" s="518">
        <v>0</v>
      </c>
      <c r="L1079" s="518">
        <v>0</v>
      </c>
      <c r="M1079" s="518" t="str">
        <v>Other</v>
      </c>
      <c r="N1079" s="519" t="str">
        <v>Other</v>
      </c>
      <c r="O1079" s="22">
        <v>0</v>
      </c>
      <c r="P1079" s="145">
        <v>0</v>
      </c>
      <c r="Q1079" s="145" t="s">
        <v>49</v>
      </c>
      <c r="R1079" s="496" t="s">
        <v>47</v>
      </c>
      <c r="S1079" s="73">
        <v>0</v>
      </c>
      <c r="T1079" s="67">
        <v>0</v>
      </c>
      <c r="U1079" s="67">
        <v>0</v>
      </c>
      <c r="V1079" s="67">
        <v>0</v>
      </c>
      <c r="W1079" s="214">
        <v>0</v>
      </c>
      <c r="X1079" s="73">
        <v>0</v>
      </c>
      <c r="Y1079" s="67">
        <v>0</v>
      </c>
      <c r="Z1079" s="214">
        <v>0</v>
      </c>
      <c r="AA1079" s="73">
        <v>0</v>
      </c>
      <c r="AB1079" s="214">
        <v>0</v>
      </c>
      <c r="AC1079" s="214" t="s">
        <v>48</v>
      </c>
    </row>
    <row r="1080" spans="1:29" s="141" customFormat="1" ht="30" customHeight="1" x14ac:dyDescent="0.25">
      <c r="A1080" s="69" t="s">
        <v>56</v>
      </c>
      <c r="B1080" s="69" t="s">
        <v>57</v>
      </c>
      <c r="C1080" s="69" t="s">
        <v>1464</v>
      </c>
      <c r="D1080" s="67" t="s">
        <v>1787</v>
      </c>
      <c r="E1080" s="67" t="s">
        <v>1498</v>
      </c>
      <c r="F1080" s="67" t="s">
        <v>1789</v>
      </c>
      <c r="G1080" s="67" t="s">
        <v>1583</v>
      </c>
      <c r="H1080" s="220" t="s">
        <v>46</v>
      </c>
      <c r="I1080" s="34">
        <v>0</v>
      </c>
      <c r="J1080" s="518">
        <v>0</v>
      </c>
      <c r="K1080" s="518">
        <v>0</v>
      </c>
      <c r="L1080" s="518">
        <v>0</v>
      </c>
      <c r="M1080" s="518" t="str">
        <v>Other</v>
      </c>
      <c r="N1080" s="519" t="str">
        <v>Other</v>
      </c>
      <c r="O1080" s="22">
        <v>0</v>
      </c>
      <c r="P1080" s="145">
        <v>0</v>
      </c>
      <c r="Q1080" s="145" t="s">
        <v>49</v>
      </c>
      <c r="R1080" s="496" t="s">
        <v>47</v>
      </c>
      <c r="S1080" s="73">
        <v>0</v>
      </c>
      <c r="T1080" s="67">
        <v>0</v>
      </c>
      <c r="U1080" s="67">
        <v>0</v>
      </c>
      <c r="V1080" s="67">
        <v>0</v>
      </c>
      <c r="W1080" s="214">
        <v>0</v>
      </c>
      <c r="X1080" s="73">
        <v>0</v>
      </c>
      <c r="Y1080" s="67">
        <v>0</v>
      </c>
      <c r="Z1080" s="214">
        <v>0</v>
      </c>
      <c r="AA1080" s="73">
        <v>0</v>
      </c>
      <c r="AB1080" s="214">
        <v>0</v>
      </c>
      <c r="AC1080" s="214" t="s">
        <v>48</v>
      </c>
    </row>
    <row r="1081" spans="1:29" s="141" customFormat="1" ht="30" customHeight="1" x14ac:dyDescent="0.25">
      <c r="A1081" s="69" t="s">
        <v>56</v>
      </c>
      <c r="B1081" s="69" t="s">
        <v>57</v>
      </c>
      <c r="C1081" s="69" t="s">
        <v>1464</v>
      </c>
      <c r="D1081" s="67" t="s">
        <v>1790</v>
      </c>
      <c r="E1081" s="67" t="s">
        <v>1539</v>
      </c>
      <c r="F1081" s="67" t="s">
        <v>1791</v>
      </c>
      <c r="G1081" s="67" t="s">
        <v>1670</v>
      </c>
      <c r="H1081" s="220" t="s">
        <v>46</v>
      </c>
      <c r="I1081" s="34">
        <v>0</v>
      </c>
      <c r="J1081" s="518">
        <v>0</v>
      </c>
      <c r="K1081" s="518">
        <v>0</v>
      </c>
      <c r="L1081" s="518">
        <v>0</v>
      </c>
      <c r="M1081" s="518" t="str">
        <v>Other</v>
      </c>
      <c r="N1081" s="519" t="str">
        <v>Other</v>
      </c>
      <c r="O1081" s="22">
        <v>0</v>
      </c>
      <c r="P1081" s="145">
        <v>0</v>
      </c>
      <c r="Q1081" s="145" t="s">
        <v>49</v>
      </c>
      <c r="R1081" s="496" t="s">
        <v>47</v>
      </c>
      <c r="S1081" s="73">
        <v>0</v>
      </c>
      <c r="T1081" s="67">
        <v>0</v>
      </c>
      <c r="U1081" s="67">
        <v>0</v>
      </c>
      <c r="V1081" s="67">
        <v>0</v>
      </c>
      <c r="W1081" s="214">
        <v>0</v>
      </c>
      <c r="X1081" s="73">
        <v>0</v>
      </c>
      <c r="Y1081" s="67">
        <v>0</v>
      </c>
      <c r="Z1081" s="214">
        <v>0</v>
      </c>
      <c r="AA1081" s="73">
        <v>0</v>
      </c>
      <c r="AB1081" s="214">
        <v>0</v>
      </c>
      <c r="AC1081" s="214" t="s">
        <v>48</v>
      </c>
    </row>
    <row r="1082" spans="1:29" s="141" customFormat="1" ht="30" customHeight="1" x14ac:dyDescent="0.25">
      <c r="A1082" s="69" t="s">
        <v>56</v>
      </c>
      <c r="B1082" s="69" t="s">
        <v>57</v>
      </c>
      <c r="C1082" s="69" t="s">
        <v>1464</v>
      </c>
      <c r="D1082" s="67" t="s">
        <v>1790</v>
      </c>
      <c r="E1082" s="67" t="s">
        <v>1539</v>
      </c>
      <c r="F1082" s="67" t="s">
        <v>1792</v>
      </c>
      <c r="G1082" s="67" t="s">
        <v>1539</v>
      </c>
      <c r="H1082" s="220" t="s">
        <v>46</v>
      </c>
      <c r="I1082" s="34">
        <v>0</v>
      </c>
      <c r="J1082" s="518">
        <v>0</v>
      </c>
      <c r="K1082" s="518">
        <v>0</v>
      </c>
      <c r="L1082" s="518">
        <v>0</v>
      </c>
      <c r="M1082" s="518" t="str">
        <v>Other</v>
      </c>
      <c r="N1082" s="519" t="str">
        <v>Other</v>
      </c>
      <c r="O1082" s="22">
        <v>0</v>
      </c>
      <c r="P1082" s="145">
        <v>0</v>
      </c>
      <c r="Q1082" s="145" t="s">
        <v>49</v>
      </c>
      <c r="R1082" s="496" t="s">
        <v>47</v>
      </c>
      <c r="S1082" s="73">
        <v>0</v>
      </c>
      <c r="T1082" s="67">
        <v>0</v>
      </c>
      <c r="U1082" s="67">
        <v>0</v>
      </c>
      <c r="V1082" s="67">
        <v>0</v>
      </c>
      <c r="W1082" s="214">
        <v>0</v>
      </c>
      <c r="X1082" s="73">
        <v>0</v>
      </c>
      <c r="Y1082" s="67">
        <v>0</v>
      </c>
      <c r="Z1082" s="214">
        <v>0</v>
      </c>
      <c r="AA1082" s="73">
        <v>0</v>
      </c>
      <c r="AB1082" s="214">
        <v>0</v>
      </c>
      <c r="AC1082" s="214" t="s">
        <v>48</v>
      </c>
    </row>
    <row r="1083" spans="1:29" s="141" customFormat="1" ht="30" customHeight="1" x14ac:dyDescent="0.25">
      <c r="A1083" s="69" t="s">
        <v>56</v>
      </c>
      <c r="B1083" s="69" t="s">
        <v>57</v>
      </c>
      <c r="C1083" s="69" t="s">
        <v>1464</v>
      </c>
      <c r="D1083" s="67" t="s">
        <v>1790</v>
      </c>
      <c r="E1083" s="67" t="s">
        <v>1539</v>
      </c>
      <c r="F1083" s="67" t="s">
        <v>1793</v>
      </c>
      <c r="G1083" s="67" t="s">
        <v>1541</v>
      </c>
      <c r="H1083" s="220" t="s">
        <v>46</v>
      </c>
      <c r="I1083" s="34">
        <v>0</v>
      </c>
      <c r="J1083" s="518">
        <v>0</v>
      </c>
      <c r="K1083" s="518">
        <v>0</v>
      </c>
      <c r="L1083" s="518">
        <v>0</v>
      </c>
      <c r="M1083" s="518" t="str">
        <v>Other</v>
      </c>
      <c r="N1083" s="519" t="str">
        <v>Other</v>
      </c>
      <c r="O1083" s="22">
        <v>0</v>
      </c>
      <c r="P1083" s="145">
        <v>0</v>
      </c>
      <c r="Q1083" s="145" t="s">
        <v>49</v>
      </c>
      <c r="R1083" s="496" t="s">
        <v>47</v>
      </c>
      <c r="S1083" s="73">
        <v>0</v>
      </c>
      <c r="T1083" s="67">
        <v>0</v>
      </c>
      <c r="U1083" s="67">
        <v>0</v>
      </c>
      <c r="V1083" s="67">
        <v>0</v>
      </c>
      <c r="W1083" s="214">
        <v>0</v>
      </c>
      <c r="X1083" s="73">
        <v>0</v>
      </c>
      <c r="Y1083" s="67">
        <v>0</v>
      </c>
      <c r="Z1083" s="214">
        <v>0</v>
      </c>
      <c r="AA1083" s="73">
        <v>0</v>
      </c>
      <c r="AB1083" s="214">
        <v>0</v>
      </c>
      <c r="AC1083" s="214" t="s">
        <v>48</v>
      </c>
    </row>
    <row r="1084" spans="1:29" s="141" customFormat="1" ht="30" customHeight="1" x14ac:dyDescent="0.25">
      <c r="A1084" s="69" t="s">
        <v>56</v>
      </c>
      <c r="B1084" s="69" t="s">
        <v>57</v>
      </c>
      <c r="C1084" s="69" t="s">
        <v>1464</v>
      </c>
      <c r="D1084" s="67" t="s">
        <v>1790</v>
      </c>
      <c r="E1084" s="67" t="s">
        <v>1539</v>
      </c>
      <c r="F1084" s="67" t="s">
        <v>1794</v>
      </c>
      <c r="G1084" s="67" t="s">
        <v>1541</v>
      </c>
      <c r="H1084" s="220" t="s">
        <v>46</v>
      </c>
      <c r="I1084" s="34">
        <v>0</v>
      </c>
      <c r="J1084" s="518">
        <v>0</v>
      </c>
      <c r="K1084" s="518">
        <v>0</v>
      </c>
      <c r="L1084" s="518">
        <v>0</v>
      </c>
      <c r="M1084" s="518" t="str">
        <v>Other</v>
      </c>
      <c r="N1084" s="519" t="str">
        <v>Other</v>
      </c>
      <c r="O1084" s="22">
        <v>0</v>
      </c>
      <c r="P1084" s="145">
        <v>0</v>
      </c>
      <c r="Q1084" s="145" t="s">
        <v>49</v>
      </c>
      <c r="R1084" s="496" t="s">
        <v>47</v>
      </c>
      <c r="S1084" s="73">
        <v>0</v>
      </c>
      <c r="T1084" s="67">
        <v>0</v>
      </c>
      <c r="U1084" s="67">
        <v>0</v>
      </c>
      <c r="V1084" s="67">
        <v>0</v>
      </c>
      <c r="W1084" s="214">
        <v>0</v>
      </c>
      <c r="X1084" s="73">
        <v>0</v>
      </c>
      <c r="Y1084" s="67">
        <v>0</v>
      </c>
      <c r="Z1084" s="214">
        <v>0</v>
      </c>
      <c r="AA1084" s="73">
        <v>0</v>
      </c>
      <c r="AB1084" s="214">
        <v>0</v>
      </c>
      <c r="AC1084" s="214" t="s">
        <v>48</v>
      </c>
    </row>
    <row r="1085" spans="1:29" s="141" customFormat="1" ht="30" customHeight="1" x14ac:dyDescent="0.25">
      <c r="A1085" s="69" t="s">
        <v>56</v>
      </c>
      <c r="B1085" s="69" t="s">
        <v>57</v>
      </c>
      <c r="C1085" s="69" t="s">
        <v>1464</v>
      </c>
      <c r="D1085" s="67" t="s">
        <v>1790</v>
      </c>
      <c r="E1085" s="67" t="s">
        <v>1539</v>
      </c>
      <c r="F1085" s="67" t="s">
        <v>1795</v>
      </c>
      <c r="G1085" s="67" t="s">
        <v>1670</v>
      </c>
      <c r="H1085" s="220" t="s">
        <v>46</v>
      </c>
      <c r="I1085" s="34">
        <v>0</v>
      </c>
      <c r="J1085" s="518">
        <v>0</v>
      </c>
      <c r="K1085" s="518">
        <v>0</v>
      </c>
      <c r="L1085" s="518">
        <v>0</v>
      </c>
      <c r="M1085" s="518" t="str">
        <v>Other</v>
      </c>
      <c r="N1085" s="519" t="str">
        <v>Other</v>
      </c>
      <c r="O1085" s="22">
        <v>0</v>
      </c>
      <c r="P1085" s="145">
        <v>0</v>
      </c>
      <c r="Q1085" s="145" t="s">
        <v>49</v>
      </c>
      <c r="R1085" s="496" t="s">
        <v>47</v>
      </c>
      <c r="S1085" s="73">
        <v>0</v>
      </c>
      <c r="T1085" s="67">
        <v>0</v>
      </c>
      <c r="U1085" s="67">
        <v>0</v>
      </c>
      <c r="V1085" s="67">
        <v>0</v>
      </c>
      <c r="W1085" s="214">
        <v>0</v>
      </c>
      <c r="X1085" s="73">
        <v>0</v>
      </c>
      <c r="Y1085" s="67">
        <v>0</v>
      </c>
      <c r="Z1085" s="214">
        <v>0</v>
      </c>
      <c r="AA1085" s="73">
        <v>0</v>
      </c>
      <c r="AB1085" s="214">
        <v>0</v>
      </c>
      <c r="AC1085" s="214" t="s">
        <v>48</v>
      </c>
    </row>
    <row r="1086" spans="1:29" s="141" customFormat="1" ht="30" customHeight="1" x14ac:dyDescent="0.25">
      <c r="A1086" s="69" t="s">
        <v>56</v>
      </c>
      <c r="B1086" s="69" t="s">
        <v>57</v>
      </c>
      <c r="C1086" s="69" t="s">
        <v>1464</v>
      </c>
      <c r="D1086" s="67" t="s">
        <v>1790</v>
      </c>
      <c r="E1086" s="67" t="s">
        <v>1539</v>
      </c>
      <c r="F1086" s="67" t="s">
        <v>1796</v>
      </c>
      <c r="G1086" s="67" t="s">
        <v>1541</v>
      </c>
      <c r="H1086" s="220" t="s">
        <v>46</v>
      </c>
      <c r="I1086" s="34">
        <v>0</v>
      </c>
      <c r="J1086" s="518">
        <v>0</v>
      </c>
      <c r="K1086" s="518">
        <v>0</v>
      </c>
      <c r="L1086" s="518">
        <v>0</v>
      </c>
      <c r="M1086" s="518" t="str">
        <v>Other</v>
      </c>
      <c r="N1086" s="519" t="str">
        <v>Other</v>
      </c>
      <c r="O1086" s="22">
        <v>0</v>
      </c>
      <c r="P1086" s="145">
        <v>0</v>
      </c>
      <c r="Q1086" s="145" t="s">
        <v>49</v>
      </c>
      <c r="R1086" s="496" t="s">
        <v>47</v>
      </c>
      <c r="S1086" s="73">
        <v>0</v>
      </c>
      <c r="T1086" s="67">
        <v>0</v>
      </c>
      <c r="U1086" s="67">
        <v>0</v>
      </c>
      <c r="V1086" s="67">
        <v>0</v>
      </c>
      <c r="W1086" s="214">
        <v>0</v>
      </c>
      <c r="X1086" s="73">
        <v>0</v>
      </c>
      <c r="Y1086" s="67">
        <v>0</v>
      </c>
      <c r="Z1086" s="214">
        <v>0</v>
      </c>
      <c r="AA1086" s="73">
        <v>0</v>
      </c>
      <c r="AB1086" s="214">
        <v>0</v>
      </c>
      <c r="AC1086" s="214" t="s">
        <v>48</v>
      </c>
    </row>
    <row r="1087" spans="1:29" s="141" customFormat="1" ht="30" customHeight="1" x14ac:dyDescent="0.25">
      <c r="A1087" s="69" t="s">
        <v>56</v>
      </c>
      <c r="B1087" s="69" t="s">
        <v>57</v>
      </c>
      <c r="C1087" s="69" t="s">
        <v>1464</v>
      </c>
      <c r="D1087" s="67" t="s">
        <v>1797</v>
      </c>
      <c r="E1087" s="67" t="s">
        <v>1527</v>
      </c>
      <c r="F1087" s="67" t="s">
        <v>1798</v>
      </c>
      <c r="G1087" s="67" t="s">
        <v>1531</v>
      </c>
      <c r="H1087" s="220" t="s">
        <v>46</v>
      </c>
      <c r="I1087" s="34">
        <v>0</v>
      </c>
      <c r="J1087" s="518">
        <v>0</v>
      </c>
      <c r="K1087" s="518">
        <v>0</v>
      </c>
      <c r="L1087" s="518">
        <v>0</v>
      </c>
      <c r="M1087" s="518" t="str">
        <v>Other</v>
      </c>
      <c r="N1087" s="519" t="str">
        <v>Other</v>
      </c>
      <c r="O1087" s="22">
        <v>0</v>
      </c>
      <c r="P1087" s="145">
        <v>0</v>
      </c>
      <c r="Q1087" s="145" t="s">
        <v>49</v>
      </c>
      <c r="R1087" s="496" t="s">
        <v>47</v>
      </c>
      <c r="S1087" s="73">
        <v>0</v>
      </c>
      <c r="T1087" s="67">
        <v>0</v>
      </c>
      <c r="U1087" s="67">
        <v>0</v>
      </c>
      <c r="V1087" s="67">
        <v>0</v>
      </c>
      <c r="W1087" s="214">
        <v>0</v>
      </c>
      <c r="X1087" s="73">
        <v>0</v>
      </c>
      <c r="Y1087" s="67">
        <v>0</v>
      </c>
      <c r="Z1087" s="214">
        <v>0</v>
      </c>
      <c r="AA1087" s="73">
        <v>0</v>
      </c>
      <c r="AB1087" s="214">
        <v>0</v>
      </c>
      <c r="AC1087" s="214" t="s">
        <v>48</v>
      </c>
    </row>
    <row r="1088" spans="1:29" s="141" customFormat="1" ht="30" customHeight="1" x14ac:dyDescent="0.25">
      <c r="A1088" s="69" t="s">
        <v>56</v>
      </c>
      <c r="B1088" s="69" t="s">
        <v>57</v>
      </c>
      <c r="C1088" s="69" t="s">
        <v>1464</v>
      </c>
      <c r="D1088" s="67" t="s">
        <v>1797</v>
      </c>
      <c r="E1088" s="67" t="s">
        <v>1527</v>
      </c>
      <c r="F1088" s="67" t="s">
        <v>1799</v>
      </c>
      <c r="G1088" s="67" t="s">
        <v>1800</v>
      </c>
      <c r="H1088" s="220" t="s">
        <v>46</v>
      </c>
      <c r="I1088" s="34">
        <v>0</v>
      </c>
      <c r="J1088" s="518">
        <v>0</v>
      </c>
      <c r="K1088" s="518">
        <v>0</v>
      </c>
      <c r="L1088" s="518">
        <v>0</v>
      </c>
      <c r="M1088" s="518" t="str">
        <v>Other</v>
      </c>
      <c r="N1088" s="519" t="str">
        <v>Other</v>
      </c>
      <c r="O1088" s="22">
        <v>0</v>
      </c>
      <c r="P1088" s="145">
        <v>0</v>
      </c>
      <c r="Q1088" s="145" t="s">
        <v>49</v>
      </c>
      <c r="R1088" s="496" t="s">
        <v>47</v>
      </c>
      <c r="S1088" s="73">
        <v>0</v>
      </c>
      <c r="T1088" s="67">
        <v>0</v>
      </c>
      <c r="U1088" s="67">
        <v>0</v>
      </c>
      <c r="V1088" s="67">
        <v>0</v>
      </c>
      <c r="W1088" s="214">
        <v>0</v>
      </c>
      <c r="X1088" s="73">
        <v>0</v>
      </c>
      <c r="Y1088" s="67">
        <v>0</v>
      </c>
      <c r="Z1088" s="214">
        <v>0</v>
      </c>
      <c r="AA1088" s="73">
        <v>0</v>
      </c>
      <c r="AB1088" s="214">
        <v>0</v>
      </c>
      <c r="AC1088" s="214" t="s">
        <v>48</v>
      </c>
    </row>
    <row r="1089" spans="1:29" s="141" customFormat="1" ht="30" customHeight="1" x14ac:dyDescent="0.25">
      <c r="A1089" s="69" t="s">
        <v>56</v>
      </c>
      <c r="B1089" s="69" t="s">
        <v>57</v>
      </c>
      <c r="C1089" s="69" t="s">
        <v>1464</v>
      </c>
      <c r="D1089" s="67" t="s">
        <v>1797</v>
      </c>
      <c r="E1089" s="67" t="s">
        <v>1527</v>
      </c>
      <c r="F1089" s="67" t="s">
        <v>1801</v>
      </c>
      <c r="G1089" s="67" t="s">
        <v>1802</v>
      </c>
      <c r="H1089" s="220" t="s">
        <v>46</v>
      </c>
      <c r="I1089" s="34">
        <v>0</v>
      </c>
      <c r="J1089" s="518">
        <v>0</v>
      </c>
      <c r="K1089" s="518">
        <v>0</v>
      </c>
      <c r="L1089" s="518">
        <v>0</v>
      </c>
      <c r="M1089" s="518" t="str">
        <v>Other</v>
      </c>
      <c r="N1089" s="519" t="str">
        <v>Other</v>
      </c>
      <c r="O1089" s="22">
        <v>0</v>
      </c>
      <c r="P1089" s="145">
        <v>0</v>
      </c>
      <c r="Q1089" s="145" t="s">
        <v>49</v>
      </c>
      <c r="R1089" s="496" t="s">
        <v>47</v>
      </c>
      <c r="S1089" s="73">
        <v>0</v>
      </c>
      <c r="T1089" s="67">
        <v>0</v>
      </c>
      <c r="U1089" s="67">
        <v>0</v>
      </c>
      <c r="V1089" s="67">
        <v>0</v>
      </c>
      <c r="W1089" s="214">
        <v>0</v>
      </c>
      <c r="X1089" s="73">
        <v>0</v>
      </c>
      <c r="Y1089" s="67">
        <v>0</v>
      </c>
      <c r="Z1089" s="214">
        <v>0</v>
      </c>
      <c r="AA1089" s="73">
        <v>0</v>
      </c>
      <c r="AB1089" s="214">
        <v>0</v>
      </c>
      <c r="AC1089" s="214" t="s">
        <v>48</v>
      </c>
    </row>
    <row r="1090" spans="1:29" s="141" customFormat="1" ht="30" customHeight="1" x14ac:dyDescent="0.25">
      <c r="A1090" s="69" t="s">
        <v>56</v>
      </c>
      <c r="B1090" s="69" t="s">
        <v>57</v>
      </c>
      <c r="C1090" s="69" t="s">
        <v>1464</v>
      </c>
      <c r="D1090" s="67" t="s">
        <v>1797</v>
      </c>
      <c r="E1090" s="67" t="s">
        <v>1527</v>
      </c>
      <c r="F1090" s="67" t="s">
        <v>1803</v>
      </c>
      <c r="G1090" s="67" t="s">
        <v>1802</v>
      </c>
      <c r="H1090" s="220" t="s">
        <v>46</v>
      </c>
      <c r="I1090" s="34">
        <v>0</v>
      </c>
      <c r="J1090" s="518">
        <v>0</v>
      </c>
      <c r="K1090" s="518">
        <v>0</v>
      </c>
      <c r="L1090" s="518">
        <v>0</v>
      </c>
      <c r="M1090" s="518" t="str">
        <v>Other</v>
      </c>
      <c r="N1090" s="519" t="str">
        <v>Other</v>
      </c>
      <c r="O1090" s="22">
        <v>0</v>
      </c>
      <c r="P1090" s="145">
        <v>0</v>
      </c>
      <c r="Q1090" s="145" t="s">
        <v>49</v>
      </c>
      <c r="R1090" s="496" t="s">
        <v>47</v>
      </c>
      <c r="S1090" s="73">
        <v>0</v>
      </c>
      <c r="T1090" s="67">
        <v>0</v>
      </c>
      <c r="U1090" s="67">
        <v>0</v>
      </c>
      <c r="V1090" s="67">
        <v>0</v>
      </c>
      <c r="W1090" s="214">
        <v>0</v>
      </c>
      <c r="X1090" s="73">
        <v>0</v>
      </c>
      <c r="Y1090" s="67">
        <v>0</v>
      </c>
      <c r="Z1090" s="214">
        <v>0</v>
      </c>
      <c r="AA1090" s="73">
        <v>0</v>
      </c>
      <c r="AB1090" s="214">
        <v>0</v>
      </c>
      <c r="AC1090" s="214" t="s">
        <v>48</v>
      </c>
    </row>
    <row r="1091" spans="1:29" s="141" customFormat="1" ht="30" customHeight="1" x14ac:dyDescent="0.25">
      <c r="A1091" s="69" t="s">
        <v>56</v>
      </c>
      <c r="B1091" s="69" t="s">
        <v>57</v>
      </c>
      <c r="C1091" s="69" t="s">
        <v>1464</v>
      </c>
      <c r="D1091" s="67" t="s">
        <v>1797</v>
      </c>
      <c r="E1091" s="67" t="s">
        <v>1527</v>
      </c>
      <c r="F1091" s="67" t="s">
        <v>1804</v>
      </c>
      <c r="G1091" s="67" t="s">
        <v>1531</v>
      </c>
      <c r="H1091" s="220" t="s">
        <v>46</v>
      </c>
      <c r="I1091" s="34">
        <v>0</v>
      </c>
      <c r="J1091" s="518">
        <v>0</v>
      </c>
      <c r="K1091" s="518">
        <v>0</v>
      </c>
      <c r="L1091" s="518">
        <v>0</v>
      </c>
      <c r="M1091" s="518" t="str">
        <v>Other</v>
      </c>
      <c r="N1091" s="519" t="str">
        <v>Other</v>
      </c>
      <c r="O1091" s="22">
        <v>0</v>
      </c>
      <c r="P1091" s="145">
        <v>0</v>
      </c>
      <c r="Q1091" s="145" t="s">
        <v>49</v>
      </c>
      <c r="R1091" s="496" t="s">
        <v>47</v>
      </c>
      <c r="S1091" s="73">
        <v>0</v>
      </c>
      <c r="T1091" s="67">
        <v>0</v>
      </c>
      <c r="U1091" s="67">
        <v>0</v>
      </c>
      <c r="V1091" s="67">
        <v>0</v>
      </c>
      <c r="W1091" s="214">
        <v>0</v>
      </c>
      <c r="X1091" s="73">
        <v>0</v>
      </c>
      <c r="Y1091" s="67">
        <v>0</v>
      </c>
      <c r="Z1091" s="214">
        <v>0</v>
      </c>
      <c r="AA1091" s="73">
        <v>0</v>
      </c>
      <c r="AB1091" s="214">
        <v>0</v>
      </c>
      <c r="AC1091" s="214" t="s">
        <v>48</v>
      </c>
    </row>
    <row r="1092" spans="1:29" s="141" customFormat="1" ht="30" customHeight="1" x14ac:dyDescent="0.25">
      <c r="A1092" s="69" t="s">
        <v>56</v>
      </c>
      <c r="B1092" s="69" t="s">
        <v>57</v>
      </c>
      <c r="C1092" s="69" t="s">
        <v>1464</v>
      </c>
      <c r="D1092" s="67" t="s">
        <v>1797</v>
      </c>
      <c r="E1092" s="67" t="s">
        <v>1527</v>
      </c>
      <c r="F1092" s="67" t="s">
        <v>1805</v>
      </c>
      <c r="G1092" s="67" t="s">
        <v>1802</v>
      </c>
      <c r="H1092" s="220" t="s">
        <v>46</v>
      </c>
      <c r="I1092" s="34">
        <v>0</v>
      </c>
      <c r="J1092" s="518">
        <v>0</v>
      </c>
      <c r="K1092" s="518">
        <v>0</v>
      </c>
      <c r="L1092" s="518">
        <v>0</v>
      </c>
      <c r="M1092" s="518" t="str">
        <v>Other</v>
      </c>
      <c r="N1092" s="519" t="str">
        <v>Other</v>
      </c>
      <c r="O1092" s="22">
        <v>0</v>
      </c>
      <c r="P1092" s="145">
        <v>0</v>
      </c>
      <c r="Q1092" s="145" t="s">
        <v>49</v>
      </c>
      <c r="R1092" s="496" t="s">
        <v>47</v>
      </c>
      <c r="S1092" s="73">
        <v>0</v>
      </c>
      <c r="T1092" s="67">
        <v>0</v>
      </c>
      <c r="U1092" s="67">
        <v>0</v>
      </c>
      <c r="V1092" s="67">
        <v>0</v>
      </c>
      <c r="W1092" s="214">
        <v>0</v>
      </c>
      <c r="X1092" s="73">
        <v>0</v>
      </c>
      <c r="Y1092" s="67">
        <v>0</v>
      </c>
      <c r="Z1092" s="214">
        <v>0</v>
      </c>
      <c r="AA1092" s="73">
        <v>0</v>
      </c>
      <c r="AB1092" s="214">
        <v>0</v>
      </c>
      <c r="AC1092" s="214" t="s">
        <v>48</v>
      </c>
    </row>
    <row r="1093" spans="1:29" s="141" customFormat="1" ht="30" customHeight="1" x14ac:dyDescent="0.25">
      <c r="A1093" s="69" t="s">
        <v>56</v>
      </c>
      <c r="B1093" s="69" t="s">
        <v>57</v>
      </c>
      <c r="C1093" s="69" t="s">
        <v>1464</v>
      </c>
      <c r="D1093" s="67" t="s">
        <v>1806</v>
      </c>
      <c r="E1093" s="67" t="s">
        <v>1534</v>
      </c>
      <c r="F1093" s="67" t="s">
        <v>1807</v>
      </c>
      <c r="G1093" s="67" t="s">
        <v>1534</v>
      </c>
      <c r="H1093" s="220" t="s">
        <v>46</v>
      </c>
      <c r="I1093" s="34">
        <v>0</v>
      </c>
      <c r="J1093" s="518">
        <v>0</v>
      </c>
      <c r="K1093" s="518">
        <v>0</v>
      </c>
      <c r="L1093" s="518">
        <v>0</v>
      </c>
      <c r="M1093" s="518" t="str">
        <v>Other</v>
      </c>
      <c r="N1093" s="519" t="str">
        <v>Other</v>
      </c>
      <c r="O1093" s="22">
        <v>0</v>
      </c>
      <c r="P1093" s="145">
        <v>0</v>
      </c>
      <c r="Q1093" s="145" t="s">
        <v>49</v>
      </c>
      <c r="R1093" s="496" t="s">
        <v>47</v>
      </c>
      <c r="S1093" s="73">
        <v>0</v>
      </c>
      <c r="T1093" s="67">
        <v>0</v>
      </c>
      <c r="U1093" s="67">
        <v>0</v>
      </c>
      <c r="V1093" s="67">
        <v>0</v>
      </c>
      <c r="W1093" s="214">
        <v>0</v>
      </c>
      <c r="X1093" s="73">
        <v>0</v>
      </c>
      <c r="Y1093" s="67">
        <v>0</v>
      </c>
      <c r="Z1093" s="214">
        <v>0</v>
      </c>
      <c r="AA1093" s="73">
        <v>0</v>
      </c>
      <c r="AB1093" s="214">
        <v>0</v>
      </c>
      <c r="AC1093" s="214" t="s">
        <v>48</v>
      </c>
    </row>
    <row r="1094" spans="1:29" s="141" customFormat="1" ht="30" customHeight="1" x14ac:dyDescent="0.25">
      <c r="A1094" s="69" t="s">
        <v>56</v>
      </c>
      <c r="B1094" s="69" t="s">
        <v>57</v>
      </c>
      <c r="C1094" s="69" t="s">
        <v>1464</v>
      </c>
      <c r="D1094" s="67" t="s">
        <v>1806</v>
      </c>
      <c r="E1094" s="67" t="s">
        <v>1534</v>
      </c>
      <c r="F1094" s="67" t="s">
        <v>1808</v>
      </c>
      <c r="G1094" s="67" t="s">
        <v>1534</v>
      </c>
      <c r="H1094" s="220" t="s">
        <v>46</v>
      </c>
      <c r="I1094" s="34">
        <v>0</v>
      </c>
      <c r="J1094" s="518">
        <v>0</v>
      </c>
      <c r="K1094" s="518">
        <v>0</v>
      </c>
      <c r="L1094" s="518">
        <v>0</v>
      </c>
      <c r="M1094" s="518" t="str">
        <v>Other</v>
      </c>
      <c r="N1094" s="519" t="str">
        <v>Other</v>
      </c>
      <c r="O1094" s="22">
        <v>0</v>
      </c>
      <c r="P1094" s="145">
        <v>0</v>
      </c>
      <c r="Q1094" s="145" t="s">
        <v>49</v>
      </c>
      <c r="R1094" s="496" t="s">
        <v>47</v>
      </c>
      <c r="S1094" s="73">
        <v>0</v>
      </c>
      <c r="T1094" s="67">
        <v>0</v>
      </c>
      <c r="U1094" s="67">
        <v>0</v>
      </c>
      <c r="V1094" s="67">
        <v>0</v>
      </c>
      <c r="W1094" s="214">
        <v>0</v>
      </c>
      <c r="X1094" s="73">
        <v>0</v>
      </c>
      <c r="Y1094" s="67">
        <v>0</v>
      </c>
      <c r="Z1094" s="214">
        <v>0</v>
      </c>
      <c r="AA1094" s="73">
        <v>0</v>
      </c>
      <c r="AB1094" s="214">
        <v>0</v>
      </c>
      <c r="AC1094" s="214" t="s">
        <v>48</v>
      </c>
    </row>
    <row r="1095" spans="1:29" s="141" customFormat="1" ht="30" customHeight="1" x14ac:dyDescent="0.25">
      <c r="A1095" s="69" t="s">
        <v>56</v>
      </c>
      <c r="B1095" s="69" t="s">
        <v>57</v>
      </c>
      <c r="C1095" s="69" t="s">
        <v>1464</v>
      </c>
      <c r="D1095" s="67" t="s">
        <v>1569</v>
      </c>
      <c r="E1095" s="67" t="s">
        <v>1484</v>
      </c>
      <c r="F1095" s="67" t="s">
        <v>1809</v>
      </c>
      <c r="G1095" s="67" t="s">
        <v>1484</v>
      </c>
      <c r="H1095" s="220" t="s">
        <v>46</v>
      </c>
      <c r="I1095" s="34">
        <v>0</v>
      </c>
      <c r="J1095" s="518">
        <v>0</v>
      </c>
      <c r="K1095" s="518">
        <v>0</v>
      </c>
      <c r="L1095" s="518">
        <v>0</v>
      </c>
      <c r="M1095" s="518" t="str">
        <v>Other</v>
      </c>
      <c r="N1095" s="519" t="str">
        <v>Other</v>
      </c>
      <c r="O1095" s="22">
        <v>0</v>
      </c>
      <c r="P1095" s="145">
        <v>0</v>
      </c>
      <c r="Q1095" s="145" t="s">
        <v>49</v>
      </c>
      <c r="R1095" s="496" t="s">
        <v>47</v>
      </c>
      <c r="S1095" s="73">
        <v>0</v>
      </c>
      <c r="T1095" s="67">
        <v>0</v>
      </c>
      <c r="U1095" s="67">
        <v>0</v>
      </c>
      <c r="V1095" s="67">
        <v>0</v>
      </c>
      <c r="W1095" s="214">
        <v>0</v>
      </c>
      <c r="X1095" s="73">
        <v>0</v>
      </c>
      <c r="Y1095" s="67">
        <v>0</v>
      </c>
      <c r="Z1095" s="214">
        <v>0</v>
      </c>
      <c r="AA1095" s="73">
        <v>0</v>
      </c>
      <c r="AB1095" s="214">
        <v>0</v>
      </c>
      <c r="AC1095" s="214" t="s">
        <v>48</v>
      </c>
    </row>
    <row r="1096" spans="1:29" s="141" customFormat="1" ht="30" customHeight="1" x14ac:dyDescent="0.25">
      <c r="A1096" s="69" t="s">
        <v>56</v>
      </c>
      <c r="B1096" s="69" t="s">
        <v>57</v>
      </c>
      <c r="C1096" s="69" t="s">
        <v>1464</v>
      </c>
      <c r="D1096" s="67" t="s">
        <v>1569</v>
      </c>
      <c r="E1096" s="67" t="s">
        <v>1484</v>
      </c>
      <c r="F1096" s="67" t="s">
        <v>1810</v>
      </c>
      <c r="G1096" s="67" t="s">
        <v>1484</v>
      </c>
      <c r="H1096" s="220" t="s">
        <v>46</v>
      </c>
      <c r="I1096" s="34">
        <v>0</v>
      </c>
      <c r="J1096" s="518">
        <v>0</v>
      </c>
      <c r="K1096" s="518">
        <v>0</v>
      </c>
      <c r="L1096" s="518">
        <v>0</v>
      </c>
      <c r="M1096" s="518" t="str">
        <v>Other</v>
      </c>
      <c r="N1096" s="519" t="str">
        <v>Other</v>
      </c>
      <c r="O1096" s="22">
        <v>0</v>
      </c>
      <c r="P1096" s="145">
        <v>0</v>
      </c>
      <c r="Q1096" s="145" t="s">
        <v>49</v>
      </c>
      <c r="R1096" s="496" t="s">
        <v>47</v>
      </c>
      <c r="S1096" s="73">
        <v>0</v>
      </c>
      <c r="T1096" s="67">
        <v>0</v>
      </c>
      <c r="U1096" s="67">
        <v>0</v>
      </c>
      <c r="V1096" s="67">
        <v>0</v>
      </c>
      <c r="W1096" s="214">
        <v>0</v>
      </c>
      <c r="X1096" s="73">
        <v>0</v>
      </c>
      <c r="Y1096" s="67">
        <v>0</v>
      </c>
      <c r="Z1096" s="214">
        <v>0</v>
      </c>
      <c r="AA1096" s="73">
        <v>0</v>
      </c>
      <c r="AB1096" s="214">
        <v>0</v>
      </c>
      <c r="AC1096" s="214" t="s">
        <v>48</v>
      </c>
    </row>
    <row r="1097" spans="1:29" s="141" customFormat="1" ht="30" customHeight="1" x14ac:dyDescent="0.25">
      <c r="A1097" s="69" t="s">
        <v>56</v>
      </c>
      <c r="B1097" s="69" t="s">
        <v>57</v>
      </c>
      <c r="C1097" s="69" t="s">
        <v>1464</v>
      </c>
      <c r="D1097" s="67" t="s">
        <v>1569</v>
      </c>
      <c r="E1097" s="67" t="s">
        <v>1484</v>
      </c>
      <c r="F1097" s="67" t="s">
        <v>1811</v>
      </c>
      <c r="G1097" s="67" t="s">
        <v>1812</v>
      </c>
      <c r="H1097" s="220" t="s">
        <v>46</v>
      </c>
      <c r="I1097" s="34">
        <v>0</v>
      </c>
      <c r="J1097" s="518">
        <v>0</v>
      </c>
      <c r="K1097" s="518">
        <v>0</v>
      </c>
      <c r="L1097" s="518">
        <v>0</v>
      </c>
      <c r="M1097" s="518" t="str">
        <v>Other</v>
      </c>
      <c r="N1097" s="519" t="str">
        <v>Other</v>
      </c>
      <c r="O1097" s="22">
        <v>0</v>
      </c>
      <c r="P1097" s="145">
        <v>0</v>
      </c>
      <c r="Q1097" s="145" t="s">
        <v>49</v>
      </c>
      <c r="R1097" s="496" t="s">
        <v>47</v>
      </c>
      <c r="S1097" s="73">
        <v>0</v>
      </c>
      <c r="T1097" s="67">
        <v>0</v>
      </c>
      <c r="U1097" s="67">
        <v>0</v>
      </c>
      <c r="V1097" s="67">
        <v>0</v>
      </c>
      <c r="W1097" s="214">
        <v>0</v>
      </c>
      <c r="X1097" s="73">
        <v>0</v>
      </c>
      <c r="Y1097" s="67">
        <v>0</v>
      </c>
      <c r="Z1097" s="214">
        <v>0</v>
      </c>
      <c r="AA1097" s="73">
        <v>0</v>
      </c>
      <c r="AB1097" s="214">
        <v>0</v>
      </c>
      <c r="AC1097" s="214" t="s">
        <v>48</v>
      </c>
    </row>
    <row r="1098" spans="1:29" s="141" customFormat="1" ht="30" customHeight="1" x14ac:dyDescent="0.25">
      <c r="A1098" s="69" t="s">
        <v>56</v>
      </c>
      <c r="B1098" s="69" t="s">
        <v>57</v>
      </c>
      <c r="C1098" s="69" t="s">
        <v>1464</v>
      </c>
      <c r="D1098" s="67" t="s">
        <v>1813</v>
      </c>
      <c r="E1098" s="67" t="s">
        <v>1527</v>
      </c>
      <c r="F1098" s="67" t="s">
        <v>1814</v>
      </c>
      <c r="G1098" s="67" t="s">
        <v>1527</v>
      </c>
      <c r="H1098" s="220" t="s">
        <v>46</v>
      </c>
      <c r="I1098" s="34">
        <v>0</v>
      </c>
      <c r="J1098" s="518">
        <v>0</v>
      </c>
      <c r="K1098" s="518">
        <v>0</v>
      </c>
      <c r="L1098" s="518">
        <v>0</v>
      </c>
      <c r="M1098" s="518" t="str">
        <v>Other</v>
      </c>
      <c r="N1098" s="519" t="str">
        <v>Other</v>
      </c>
      <c r="O1098" s="22">
        <v>0</v>
      </c>
      <c r="P1098" s="145">
        <v>0</v>
      </c>
      <c r="Q1098" s="145" t="s">
        <v>49</v>
      </c>
      <c r="R1098" s="496" t="s">
        <v>47</v>
      </c>
      <c r="S1098" s="73">
        <v>0</v>
      </c>
      <c r="T1098" s="67">
        <v>0</v>
      </c>
      <c r="U1098" s="67">
        <v>0</v>
      </c>
      <c r="V1098" s="67">
        <v>0</v>
      </c>
      <c r="W1098" s="214">
        <v>0</v>
      </c>
      <c r="X1098" s="73">
        <v>0</v>
      </c>
      <c r="Y1098" s="67">
        <v>0</v>
      </c>
      <c r="Z1098" s="214">
        <v>0</v>
      </c>
      <c r="AA1098" s="73">
        <v>0</v>
      </c>
      <c r="AB1098" s="214">
        <v>0</v>
      </c>
      <c r="AC1098" s="214" t="s">
        <v>48</v>
      </c>
    </row>
    <row r="1099" spans="1:29" s="141" customFormat="1" ht="30" customHeight="1" x14ac:dyDescent="0.25">
      <c r="A1099" s="69" t="s">
        <v>56</v>
      </c>
      <c r="B1099" s="69" t="s">
        <v>57</v>
      </c>
      <c r="C1099" s="69" t="s">
        <v>1464</v>
      </c>
      <c r="D1099" s="67" t="s">
        <v>1813</v>
      </c>
      <c r="E1099" s="67" t="s">
        <v>1527</v>
      </c>
      <c r="F1099" s="67" t="s">
        <v>1815</v>
      </c>
      <c r="G1099" s="67" t="s">
        <v>1527</v>
      </c>
      <c r="H1099" s="220" t="s">
        <v>46</v>
      </c>
      <c r="I1099" s="34">
        <v>0</v>
      </c>
      <c r="J1099" s="518">
        <v>0</v>
      </c>
      <c r="K1099" s="518">
        <v>0</v>
      </c>
      <c r="L1099" s="518">
        <v>0</v>
      </c>
      <c r="M1099" s="518" t="str">
        <v>Other</v>
      </c>
      <c r="N1099" s="519" t="str">
        <v>Other</v>
      </c>
      <c r="O1099" s="22">
        <v>0</v>
      </c>
      <c r="P1099" s="145">
        <v>0</v>
      </c>
      <c r="Q1099" s="145" t="s">
        <v>49</v>
      </c>
      <c r="R1099" s="496" t="s">
        <v>47</v>
      </c>
      <c r="S1099" s="73">
        <v>0</v>
      </c>
      <c r="T1099" s="67">
        <v>0</v>
      </c>
      <c r="U1099" s="67">
        <v>0</v>
      </c>
      <c r="V1099" s="67">
        <v>0</v>
      </c>
      <c r="W1099" s="214">
        <v>0</v>
      </c>
      <c r="X1099" s="73">
        <v>0</v>
      </c>
      <c r="Y1099" s="67">
        <v>0</v>
      </c>
      <c r="Z1099" s="214">
        <v>0</v>
      </c>
      <c r="AA1099" s="73">
        <v>0</v>
      </c>
      <c r="AB1099" s="214">
        <v>0</v>
      </c>
      <c r="AC1099" s="214" t="s">
        <v>48</v>
      </c>
    </row>
    <row r="1100" spans="1:29" s="141" customFormat="1" ht="30" customHeight="1" x14ac:dyDescent="0.25">
      <c r="A1100" s="69" t="s">
        <v>56</v>
      </c>
      <c r="B1100" s="69" t="s">
        <v>57</v>
      </c>
      <c r="C1100" s="69" t="s">
        <v>1464</v>
      </c>
      <c r="D1100" s="67" t="s">
        <v>1813</v>
      </c>
      <c r="E1100" s="67" t="s">
        <v>1527</v>
      </c>
      <c r="F1100" s="67" t="s">
        <v>1816</v>
      </c>
      <c r="G1100" s="67" t="s">
        <v>1527</v>
      </c>
      <c r="H1100" s="220" t="s">
        <v>46</v>
      </c>
      <c r="I1100" s="34">
        <v>0</v>
      </c>
      <c r="J1100" s="518">
        <v>0</v>
      </c>
      <c r="K1100" s="518">
        <v>0</v>
      </c>
      <c r="L1100" s="518">
        <v>0</v>
      </c>
      <c r="M1100" s="518" t="str">
        <v>Other</v>
      </c>
      <c r="N1100" s="519" t="str">
        <v>Other</v>
      </c>
      <c r="O1100" s="22">
        <v>0</v>
      </c>
      <c r="P1100" s="145">
        <v>0</v>
      </c>
      <c r="Q1100" s="145" t="s">
        <v>49</v>
      </c>
      <c r="R1100" s="496" t="s">
        <v>47</v>
      </c>
      <c r="S1100" s="73">
        <v>0</v>
      </c>
      <c r="T1100" s="67">
        <v>0</v>
      </c>
      <c r="U1100" s="67">
        <v>0</v>
      </c>
      <c r="V1100" s="67">
        <v>0</v>
      </c>
      <c r="W1100" s="214">
        <v>0</v>
      </c>
      <c r="X1100" s="73">
        <v>0</v>
      </c>
      <c r="Y1100" s="67">
        <v>0</v>
      </c>
      <c r="Z1100" s="214">
        <v>0</v>
      </c>
      <c r="AA1100" s="73">
        <v>0</v>
      </c>
      <c r="AB1100" s="214">
        <v>0</v>
      </c>
      <c r="AC1100" s="214" t="s">
        <v>48</v>
      </c>
    </row>
    <row r="1101" spans="1:29" s="141" customFormat="1" ht="30" customHeight="1" x14ac:dyDescent="0.25">
      <c r="A1101" s="69" t="s">
        <v>56</v>
      </c>
      <c r="B1101" s="69" t="s">
        <v>57</v>
      </c>
      <c r="C1101" s="69" t="s">
        <v>1464</v>
      </c>
      <c r="D1101" s="67" t="s">
        <v>1817</v>
      </c>
      <c r="E1101" s="67" t="s">
        <v>1544</v>
      </c>
      <c r="F1101" s="67" t="s">
        <v>1818</v>
      </c>
      <c r="G1101" s="67" t="s">
        <v>1544</v>
      </c>
      <c r="H1101" s="220" t="s">
        <v>46</v>
      </c>
      <c r="I1101" s="34">
        <v>0</v>
      </c>
      <c r="J1101" s="518">
        <v>0</v>
      </c>
      <c r="K1101" s="518">
        <v>0</v>
      </c>
      <c r="L1101" s="518">
        <v>0</v>
      </c>
      <c r="M1101" s="518" t="str">
        <v>Other</v>
      </c>
      <c r="N1101" s="519" t="str">
        <v>Other</v>
      </c>
      <c r="O1101" s="22">
        <v>0</v>
      </c>
      <c r="P1101" s="145">
        <v>0</v>
      </c>
      <c r="Q1101" s="145" t="s">
        <v>49</v>
      </c>
      <c r="R1101" s="496" t="s">
        <v>47</v>
      </c>
      <c r="S1101" s="73">
        <v>0</v>
      </c>
      <c r="T1101" s="67">
        <v>0</v>
      </c>
      <c r="U1101" s="67">
        <v>0</v>
      </c>
      <c r="V1101" s="67">
        <v>0</v>
      </c>
      <c r="W1101" s="214">
        <v>0</v>
      </c>
      <c r="X1101" s="73">
        <v>0</v>
      </c>
      <c r="Y1101" s="67">
        <v>0</v>
      </c>
      <c r="Z1101" s="214">
        <v>0</v>
      </c>
      <c r="AA1101" s="73">
        <v>0</v>
      </c>
      <c r="AB1101" s="214">
        <v>0</v>
      </c>
      <c r="AC1101" s="214" t="s">
        <v>48</v>
      </c>
    </row>
    <row r="1102" spans="1:29" s="141" customFormat="1" ht="30" customHeight="1" x14ac:dyDescent="0.25">
      <c r="A1102" s="69" t="s">
        <v>56</v>
      </c>
      <c r="B1102" s="69" t="s">
        <v>57</v>
      </c>
      <c r="C1102" s="69" t="s">
        <v>1464</v>
      </c>
      <c r="D1102" s="67" t="s">
        <v>1817</v>
      </c>
      <c r="E1102" s="67" t="s">
        <v>1544</v>
      </c>
      <c r="F1102" s="67" t="s">
        <v>1819</v>
      </c>
      <c r="G1102" s="67" t="s">
        <v>1544</v>
      </c>
      <c r="H1102" s="220" t="s">
        <v>46</v>
      </c>
      <c r="I1102" s="34">
        <v>0</v>
      </c>
      <c r="J1102" s="518">
        <v>0</v>
      </c>
      <c r="K1102" s="518">
        <v>0</v>
      </c>
      <c r="L1102" s="518">
        <v>0</v>
      </c>
      <c r="M1102" s="518" t="str">
        <v>Other</v>
      </c>
      <c r="N1102" s="519" t="str">
        <v>Other</v>
      </c>
      <c r="O1102" s="145" t="s">
        <v>48</v>
      </c>
      <c r="P1102" s="145" t="s">
        <v>48</v>
      </c>
      <c r="Q1102" s="145" t="s">
        <v>49</v>
      </c>
      <c r="R1102" s="496" t="s">
        <v>47</v>
      </c>
      <c r="S1102" s="73">
        <v>0</v>
      </c>
      <c r="T1102" s="67">
        <v>0</v>
      </c>
      <c r="U1102" s="67">
        <v>0</v>
      </c>
      <c r="V1102" s="67">
        <v>0</v>
      </c>
      <c r="W1102" s="214">
        <v>0</v>
      </c>
      <c r="X1102" s="73">
        <v>0</v>
      </c>
      <c r="Y1102" s="67">
        <v>0</v>
      </c>
      <c r="Z1102" s="214">
        <v>0</v>
      </c>
      <c r="AA1102" s="73">
        <v>0</v>
      </c>
      <c r="AB1102" s="214">
        <v>0</v>
      </c>
      <c r="AC1102" s="214" t="s">
        <v>48</v>
      </c>
    </row>
    <row r="1103" spans="1:29" s="141" customFormat="1" ht="30" customHeight="1" x14ac:dyDescent="0.25">
      <c r="A1103" s="69" t="s">
        <v>56</v>
      </c>
      <c r="B1103" s="69" t="s">
        <v>57</v>
      </c>
      <c r="C1103" s="69" t="s">
        <v>1464</v>
      </c>
      <c r="D1103" s="67" t="s">
        <v>1817</v>
      </c>
      <c r="E1103" s="67" t="s">
        <v>1544</v>
      </c>
      <c r="F1103" s="67" t="s">
        <v>1820</v>
      </c>
      <c r="G1103" s="67" t="s">
        <v>1544</v>
      </c>
      <c r="H1103" s="220" t="s">
        <v>46</v>
      </c>
      <c r="I1103" s="34">
        <v>0</v>
      </c>
      <c r="J1103" s="518">
        <v>0</v>
      </c>
      <c r="K1103" s="518">
        <v>0</v>
      </c>
      <c r="L1103" s="518">
        <v>0</v>
      </c>
      <c r="M1103" s="518" t="str">
        <v>Other</v>
      </c>
      <c r="N1103" s="519" t="str">
        <v>Other</v>
      </c>
      <c r="O1103" s="22">
        <v>0</v>
      </c>
      <c r="P1103" s="145">
        <v>0</v>
      </c>
      <c r="Q1103" s="145" t="s">
        <v>49</v>
      </c>
      <c r="R1103" s="496" t="s">
        <v>47</v>
      </c>
      <c r="S1103" s="73">
        <v>0</v>
      </c>
      <c r="T1103" s="67">
        <v>0</v>
      </c>
      <c r="U1103" s="67">
        <v>0</v>
      </c>
      <c r="V1103" s="67">
        <v>0</v>
      </c>
      <c r="W1103" s="214">
        <v>0</v>
      </c>
      <c r="X1103" s="73">
        <v>0</v>
      </c>
      <c r="Y1103" s="67">
        <v>0</v>
      </c>
      <c r="Z1103" s="214">
        <v>0</v>
      </c>
      <c r="AA1103" s="73">
        <v>0</v>
      </c>
      <c r="AB1103" s="214">
        <v>0</v>
      </c>
      <c r="AC1103" s="214" t="s">
        <v>48</v>
      </c>
    </row>
    <row r="1104" spans="1:29" s="141" customFormat="1" ht="30" customHeight="1" x14ac:dyDescent="0.25">
      <c r="A1104" s="69" t="s">
        <v>56</v>
      </c>
      <c r="B1104" s="69" t="s">
        <v>57</v>
      </c>
      <c r="C1104" s="69" t="s">
        <v>1464</v>
      </c>
      <c r="D1104" s="67" t="s">
        <v>1817</v>
      </c>
      <c r="E1104" s="67" t="s">
        <v>1544</v>
      </c>
      <c r="F1104" s="67" t="s">
        <v>1821</v>
      </c>
      <c r="G1104" s="67" t="s">
        <v>1544</v>
      </c>
      <c r="H1104" s="220" t="s">
        <v>46</v>
      </c>
      <c r="I1104" s="34">
        <v>0</v>
      </c>
      <c r="J1104" s="518">
        <v>0</v>
      </c>
      <c r="K1104" s="518">
        <v>0</v>
      </c>
      <c r="L1104" s="518">
        <v>0</v>
      </c>
      <c r="M1104" s="518" t="str">
        <v>Other</v>
      </c>
      <c r="N1104" s="519" t="str">
        <v>Other</v>
      </c>
      <c r="O1104" s="22">
        <v>0</v>
      </c>
      <c r="P1104" s="145">
        <v>0</v>
      </c>
      <c r="Q1104" s="145" t="s">
        <v>49</v>
      </c>
      <c r="R1104" s="496" t="s">
        <v>47</v>
      </c>
      <c r="S1104" s="73">
        <v>0</v>
      </c>
      <c r="T1104" s="67">
        <v>0</v>
      </c>
      <c r="U1104" s="67">
        <v>0</v>
      </c>
      <c r="V1104" s="67">
        <v>0</v>
      </c>
      <c r="W1104" s="214">
        <v>0</v>
      </c>
      <c r="X1104" s="73">
        <v>0</v>
      </c>
      <c r="Y1104" s="67">
        <v>0</v>
      </c>
      <c r="Z1104" s="214">
        <v>0</v>
      </c>
      <c r="AA1104" s="73">
        <v>0</v>
      </c>
      <c r="AB1104" s="214">
        <v>0</v>
      </c>
      <c r="AC1104" s="214" t="s">
        <v>48</v>
      </c>
    </row>
    <row r="1105" spans="1:29" s="141" customFormat="1" ht="30" customHeight="1" x14ac:dyDescent="0.25">
      <c r="A1105" s="69" t="s">
        <v>56</v>
      </c>
      <c r="B1105" s="69" t="s">
        <v>57</v>
      </c>
      <c r="C1105" s="69" t="s">
        <v>1464</v>
      </c>
      <c r="D1105" s="67" t="s">
        <v>1822</v>
      </c>
      <c r="E1105" s="67" t="s">
        <v>1823</v>
      </c>
      <c r="F1105" s="67" t="s">
        <v>1824</v>
      </c>
      <c r="G1105" s="67" t="s">
        <v>1823</v>
      </c>
      <c r="H1105" s="220" t="s">
        <v>46</v>
      </c>
      <c r="I1105" s="34">
        <v>0</v>
      </c>
      <c r="J1105" s="518">
        <v>0</v>
      </c>
      <c r="K1105" s="518">
        <v>0</v>
      </c>
      <c r="L1105" s="518">
        <v>0</v>
      </c>
      <c r="M1105" s="518" t="str">
        <v>Other</v>
      </c>
      <c r="N1105" s="519" t="str">
        <v>Other</v>
      </c>
      <c r="O1105" s="22">
        <v>0</v>
      </c>
      <c r="P1105" s="145">
        <v>0</v>
      </c>
      <c r="Q1105" s="145" t="s">
        <v>49</v>
      </c>
      <c r="R1105" s="496" t="s">
        <v>47</v>
      </c>
      <c r="S1105" s="73">
        <v>0</v>
      </c>
      <c r="T1105" s="67">
        <v>0</v>
      </c>
      <c r="U1105" s="67">
        <v>0</v>
      </c>
      <c r="V1105" s="67">
        <v>0</v>
      </c>
      <c r="W1105" s="214">
        <v>0</v>
      </c>
      <c r="X1105" s="73">
        <v>0</v>
      </c>
      <c r="Y1105" s="67">
        <v>0</v>
      </c>
      <c r="Z1105" s="214">
        <v>0</v>
      </c>
      <c r="AA1105" s="73">
        <v>0</v>
      </c>
      <c r="AB1105" s="214">
        <v>0</v>
      </c>
      <c r="AC1105" s="214" t="s">
        <v>48</v>
      </c>
    </row>
    <row r="1106" spans="1:29" s="141" customFormat="1" ht="30" customHeight="1" x14ac:dyDescent="0.25">
      <c r="A1106" s="69" t="s">
        <v>56</v>
      </c>
      <c r="B1106" s="69" t="s">
        <v>57</v>
      </c>
      <c r="C1106" s="69" t="s">
        <v>1464</v>
      </c>
      <c r="D1106" s="67" t="s">
        <v>1822</v>
      </c>
      <c r="E1106" s="67" t="s">
        <v>1823</v>
      </c>
      <c r="F1106" s="67" t="s">
        <v>1825</v>
      </c>
      <c r="G1106" s="67" t="s">
        <v>1823</v>
      </c>
      <c r="H1106" s="220" t="s">
        <v>46</v>
      </c>
      <c r="I1106" s="34">
        <v>0</v>
      </c>
      <c r="J1106" s="518">
        <v>0</v>
      </c>
      <c r="K1106" s="518">
        <v>0</v>
      </c>
      <c r="L1106" s="518">
        <v>0</v>
      </c>
      <c r="M1106" s="518" t="str">
        <v>Other</v>
      </c>
      <c r="N1106" s="519" t="str">
        <v>Other</v>
      </c>
      <c r="O1106" s="22">
        <v>0</v>
      </c>
      <c r="P1106" s="145">
        <v>0</v>
      </c>
      <c r="Q1106" s="145" t="s">
        <v>49</v>
      </c>
      <c r="R1106" s="496" t="s">
        <v>47</v>
      </c>
      <c r="S1106" s="73">
        <v>0</v>
      </c>
      <c r="T1106" s="67">
        <v>0</v>
      </c>
      <c r="U1106" s="67">
        <v>0</v>
      </c>
      <c r="V1106" s="67">
        <v>0</v>
      </c>
      <c r="W1106" s="214">
        <v>0</v>
      </c>
      <c r="X1106" s="73">
        <v>0</v>
      </c>
      <c r="Y1106" s="67">
        <v>0</v>
      </c>
      <c r="Z1106" s="214">
        <v>0</v>
      </c>
      <c r="AA1106" s="73">
        <v>0</v>
      </c>
      <c r="AB1106" s="214">
        <v>0</v>
      </c>
      <c r="AC1106" s="214" t="s">
        <v>48</v>
      </c>
    </row>
    <row r="1107" spans="1:29" s="141" customFormat="1" ht="30" customHeight="1" x14ac:dyDescent="0.25">
      <c r="A1107" s="69" t="s">
        <v>56</v>
      </c>
      <c r="B1107" s="69" t="s">
        <v>57</v>
      </c>
      <c r="C1107" s="69" t="s">
        <v>1464</v>
      </c>
      <c r="D1107" s="67" t="s">
        <v>1822</v>
      </c>
      <c r="E1107" s="67" t="s">
        <v>1823</v>
      </c>
      <c r="F1107" s="67" t="s">
        <v>1826</v>
      </c>
      <c r="G1107" s="67" t="s">
        <v>1823</v>
      </c>
      <c r="H1107" s="220" t="s">
        <v>46</v>
      </c>
      <c r="I1107" s="34">
        <v>0</v>
      </c>
      <c r="J1107" s="518">
        <v>0</v>
      </c>
      <c r="K1107" s="518">
        <v>0</v>
      </c>
      <c r="L1107" s="518">
        <v>0</v>
      </c>
      <c r="M1107" s="518" t="str">
        <v>Other</v>
      </c>
      <c r="N1107" s="519" t="str">
        <v>Other</v>
      </c>
      <c r="O1107" s="22">
        <v>0</v>
      </c>
      <c r="P1107" s="145">
        <v>0</v>
      </c>
      <c r="Q1107" s="145" t="s">
        <v>49</v>
      </c>
      <c r="R1107" s="496" t="s">
        <v>47</v>
      </c>
      <c r="S1107" s="73">
        <v>0</v>
      </c>
      <c r="T1107" s="67">
        <v>0</v>
      </c>
      <c r="U1107" s="67">
        <v>0</v>
      </c>
      <c r="V1107" s="67">
        <v>0</v>
      </c>
      <c r="W1107" s="214">
        <v>0</v>
      </c>
      <c r="X1107" s="73">
        <v>0</v>
      </c>
      <c r="Y1107" s="67">
        <v>0</v>
      </c>
      <c r="Z1107" s="214">
        <v>0</v>
      </c>
      <c r="AA1107" s="73">
        <v>0</v>
      </c>
      <c r="AB1107" s="214">
        <v>0</v>
      </c>
      <c r="AC1107" s="214" t="s">
        <v>48</v>
      </c>
    </row>
    <row r="1108" spans="1:29" s="141" customFormat="1" ht="30" customHeight="1" x14ac:dyDescent="0.25">
      <c r="A1108" s="69" t="s">
        <v>56</v>
      </c>
      <c r="B1108" s="69" t="s">
        <v>57</v>
      </c>
      <c r="C1108" s="69" t="s">
        <v>1464</v>
      </c>
      <c r="D1108" s="67" t="s">
        <v>1827</v>
      </c>
      <c r="E1108" s="67" t="s">
        <v>1473</v>
      </c>
      <c r="F1108" s="67" t="s">
        <v>1828</v>
      </c>
      <c r="G1108" s="67" t="s">
        <v>1554</v>
      </c>
      <c r="H1108" s="220" t="s">
        <v>46</v>
      </c>
      <c r="I1108" s="34">
        <v>0</v>
      </c>
      <c r="J1108" s="518">
        <v>0</v>
      </c>
      <c r="K1108" s="518">
        <v>0</v>
      </c>
      <c r="L1108" s="518">
        <v>0</v>
      </c>
      <c r="M1108" s="518" t="str">
        <v>Other</v>
      </c>
      <c r="N1108" s="519" t="str">
        <v>Other</v>
      </c>
      <c r="O1108" s="22">
        <v>0</v>
      </c>
      <c r="P1108" s="145">
        <v>0</v>
      </c>
      <c r="Q1108" s="145" t="s">
        <v>49</v>
      </c>
      <c r="R1108" s="496" t="s">
        <v>47</v>
      </c>
      <c r="S1108" s="73">
        <v>0</v>
      </c>
      <c r="T1108" s="67">
        <v>0</v>
      </c>
      <c r="U1108" s="67">
        <v>0</v>
      </c>
      <c r="V1108" s="67">
        <v>0</v>
      </c>
      <c r="W1108" s="214">
        <v>0</v>
      </c>
      <c r="X1108" s="73">
        <v>0</v>
      </c>
      <c r="Y1108" s="67">
        <v>0</v>
      </c>
      <c r="Z1108" s="214">
        <v>0</v>
      </c>
      <c r="AA1108" s="73">
        <v>0</v>
      </c>
      <c r="AB1108" s="214">
        <v>0</v>
      </c>
      <c r="AC1108" s="214" t="s">
        <v>48</v>
      </c>
    </row>
    <row r="1109" spans="1:29" s="141" customFormat="1" ht="30" customHeight="1" x14ac:dyDescent="0.25">
      <c r="A1109" s="69" t="s">
        <v>56</v>
      </c>
      <c r="B1109" s="69" t="s">
        <v>57</v>
      </c>
      <c r="C1109" s="69" t="s">
        <v>1464</v>
      </c>
      <c r="D1109" s="67" t="s">
        <v>1827</v>
      </c>
      <c r="E1109" s="67" t="s">
        <v>1473</v>
      </c>
      <c r="F1109" s="67" t="s">
        <v>1829</v>
      </c>
      <c r="G1109" s="67" t="s">
        <v>1830</v>
      </c>
      <c r="H1109" s="220" t="s">
        <v>46</v>
      </c>
      <c r="I1109" s="34">
        <v>0</v>
      </c>
      <c r="J1109" s="518">
        <v>0</v>
      </c>
      <c r="K1109" s="518">
        <v>0</v>
      </c>
      <c r="L1109" s="518">
        <v>0</v>
      </c>
      <c r="M1109" s="518" t="str">
        <v>Other</v>
      </c>
      <c r="N1109" s="519" t="str">
        <v>Other</v>
      </c>
      <c r="O1109" s="22">
        <v>0</v>
      </c>
      <c r="P1109" s="145">
        <v>0</v>
      </c>
      <c r="Q1109" s="145" t="s">
        <v>49</v>
      </c>
      <c r="R1109" s="496" t="s">
        <v>47</v>
      </c>
      <c r="S1109" s="73">
        <v>0</v>
      </c>
      <c r="T1109" s="67">
        <v>0</v>
      </c>
      <c r="U1109" s="67">
        <v>0</v>
      </c>
      <c r="V1109" s="67">
        <v>0</v>
      </c>
      <c r="W1109" s="214">
        <v>0</v>
      </c>
      <c r="X1109" s="73">
        <v>0</v>
      </c>
      <c r="Y1109" s="67">
        <v>0</v>
      </c>
      <c r="Z1109" s="214">
        <v>0</v>
      </c>
      <c r="AA1109" s="73">
        <v>0</v>
      </c>
      <c r="AB1109" s="214">
        <v>0</v>
      </c>
      <c r="AC1109" s="214" t="s">
        <v>48</v>
      </c>
    </row>
    <row r="1110" spans="1:29" s="141" customFormat="1" ht="30" customHeight="1" x14ac:dyDescent="0.25">
      <c r="A1110" s="69" t="s">
        <v>56</v>
      </c>
      <c r="B1110" s="69" t="s">
        <v>57</v>
      </c>
      <c r="C1110" s="69" t="s">
        <v>1464</v>
      </c>
      <c r="D1110" s="67" t="s">
        <v>1827</v>
      </c>
      <c r="E1110" s="67" t="s">
        <v>1473</v>
      </c>
      <c r="F1110" s="67" t="s">
        <v>1831</v>
      </c>
      <c r="G1110" s="67" t="s">
        <v>1554</v>
      </c>
      <c r="H1110" s="220" t="s">
        <v>46</v>
      </c>
      <c r="I1110" s="34">
        <v>0</v>
      </c>
      <c r="J1110" s="518">
        <v>0</v>
      </c>
      <c r="K1110" s="518">
        <v>0</v>
      </c>
      <c r="L1110" s="518">
        <v>0</v>
      </c>
      <c r="M1110" s="518" t="str">
        <v>Other</v>
      </c>
      <c r="N1110" s="519" t="str">
        <v>Other</v>
      </c>
      <c r="O1110" s="22">
        <v>0</v>
      </c>
      <c r="P1110" s="145">
        <v>0</v>
      </c>
      <c r="Q1110" s="145" t="s">
        <v>49</v>
      </c>
      <c r="R1110" s="496" t="s">
        <v>47</v>
      </c>
      <c r="S1110" s="73">
        <v>0</v>
      </c>
      <c r="T1110" s="67">
        <v>0</v>
      </c>
      <c r="U1110" s="67">
        <v>0</v>
      </c>
      <c r="V1110" s="67">
        <v>0</v>
      </c>
      <c r="W1110" s="214">
        <v>0</v>
      </c>
      <c r="X1110" s="73">
        <v>0</v>
      </c>
      <c r="Y1110" s="67">
        <v>0</v>
      </c>
      <c r="Z1110" s="214">
        <v>0</v>
      </c>
      <c r="AA1110" s="73">
        <v>0</v>
      </c>
      <c r="AB1110" s="214">
        <v>0</v>
      </c>
      <c r="AC1110" s="214" t="s">
        <v>48</v>
      </c>
    </row>
    <row r="1111" spans="1:29" s="141" customFormat="1" ht="30" customHeight="1" x14ac:dyDescent="0.25">
      <c r="A1111" s="69" t="s">
        <v>56</v>
      </c>
      <c r="B1111" s="69" t="s">
        <v>57</v>
      </c>
      <c r="C1111" s="69" t="s">
        <v>1464</v>
      </c>
      <c r="D1111" s="67" t="s">
        <v>1827</v>
      </c>
      <c r="E1111" s="67" t="s">
        <v>1473</v>
      </c>
      <c r="F1111" s="67" t="s">
        <v>1832</v>
      </c>
      <c r="G1111" s="67" t="s">
        <v>1554</v>
      </c>
      <c r="H1111" s="220" t="s">
        <v>46</v>
      </c>
      <c r="I1111" s="34">
        <v>0</v>
      </c>
      <c r="J1111" s="518">
        <v>0</v>
      </c>
      <c r="K1111" s="518">
        <v>0</v>
      </c>
      <c r="L1111" s="518">
        <v>0</v>
      </c>
      <c r="M1111" s="518" t="str">
        <v>Other</v>
      </c>
      <c r="N1111" s="519" t="str">
        <v>Other</v>
      </c>
      <c r="O1111" s="22">
        <v>0</v>
      </c>
      <c r="P1111" s="145">
        <v>0</v>
      </c>
      <c r="Q1111" s="145" t="s">
        <v>49</v>
      </c>
      <c r="R1111" s="496" t="s">
        <v>47</v>
      </c>
      <c r="S1111" s="73">
        <v>0</v>
      </c>
      <c r="T1111" s="67">
        <v>0</v>
      </c>
      <c r="U1111" s="67">
        <v>0</v>
      </c>
      <c r="V1111" s="67">
        <v>0</v>
      </c>
      <c r="W1111" s="214">
        <v>0</v>
      </c>
      <c r="X1111" s="73">
        <v>0</v>
      </c>
      <c r="Y1111" s="67">
        <v>0</v>
      </c>
      <c r="Z1111" s="214">
        <v>0</v>
      </c>
      <c r="AA1111" s="73">
        <v>0</v>
      </c>
      <c r="AB1111" s="214">
        <v>0</v>
      </c>
      <c r="AC1111" s="214" t="s">
        <v>48</v>
      </c>
    </row>
    <row r="1112" spans="1:29" s="141" customFormat="1" ht="30" customHeight="1" x14ac:dyDescent="0.25">
      <c r="A1112" s="69" t="s">
        <v>56</v>
      </c>
      <c r="B1112" s="69" t="s">
        <v>57</v>
      </c>
      <c r="C1112" s="69" t="s">
        <v>1464</v>
      </c>
      <c r="D1112" s="67" t="s">
        <v>1827</v>
      </c>
      <c r="E1112" s="67" t="s">
        <v>1473</v>
      </c>
      <c r="F1112" s="67" t="s">
        <v>1833</v>
      </c>
      <c r="G1112" s="67" t="s">
        <v>1554</v>
      </c>
      <c r="H1112" s="220" t="s">
        <v>46</v>
      </c>
      <c r="I1112" s="34">
        <v>0</v>
      </c>
      <c r="J1112" s="518">
        <v>0</v>
      </c>
      <c r="K1112" s="518">
        <v>0</v>
      </c>
      <c r="L1112" s="518">
        <v>0</v>
      </c>
      <c r="M1112" s="518" t="str">
        <v>Other</v>
      </c>
      <c r="N1112" s="519" t="str">
        <v>Other</v>
      </c>
      <c r="O1112" s="22">
        <v>0</v>
      </c>
      <c r="P1112" s="145">
        <v>0</v>
      </c>
      <c r="Q1112" s="145" t="s">
        <v>49</v>
      </c>
      <c r="R1112" s="496" t="s">
        <v>47</v>
      </c>
      <c r="S1112" s="73">
        <v>0</v>
      </c>
      <c r="T1112" s="67">
        <v>0</v>
      </c>
      <c r="U1112" s="67">
        <v>0</v>
      </c>
      <c r="V1112" s="67">
        <v>0</v>
      </c>
      <c r="W1112" s="214">
        <v>0</v>
      </c>
      <c r="X1112" s="73">
        <v>0</v>
      </c>
      <c r="Y1112" s="67">
        <v>0</v>
      </c>
      <c r="Z1112" s="214">
        <v>0</v>
      </c>
      <c r="AA1112" s="73">
        <v>0</v>
      </c>
      <c r="AB1112" s="214">
        <v>0</v>
      </c>
      <c r="AC1112" s="214" t="s">
        <v>48</v>
      </c>
    </row>
    <row r="1113" spans="1:29" s="141" customFormat="1" ht="30" customHeight="1" x14ac:dyDescent="0.25">
      <c r="A1113" s="69" t="s">
        <v>56</v>
      </c>
      <c r="B1113" s="69" t="s">
        <v>57</v>
      </c>
      <c r="C1113" s="69" t="s">
        <v>1464</v>
      </c>
      <c r="D1113" s="67" t="s">
        <v>1834</v>
      </c>
      <c r="E1113" s="67" t="s">
        <v>1508</v>
      </c>
      <c r="F1113" s="67" t="s">
        <v>1835</v>
      </c>
      <c r="G1113" s="67" t="s">
        <v>1508</v>
      </c>
      <c r="H1113" s="220" t="s">
        <v>46</v>
      </c>
      <c r="I1113" s="34">
        <v>0</v>
      </c>
      <c r="J1113" s="518">
        <v>0</v>
      </c>
      <c r="K1113" s="518">
        <v>0</v>
      </c>
      <c r="L1113" s="518">
        <v>0</v>
      </c>
      <c r="M1113" s="518" t="str">
        <v>Other</v>
      </c>
      <c r="N1113" s="519" t="str">
        <v>Other</v>
      </c>
      <c r="O1113" s="22">
        <v>0</v>
      </c>
      <c r="P1113" s="145">
        <v>0</v>
      </c>
      <c r="Q1113" s="145" t="s">
        <v>49</v>
      </c>
      <c r="R1113" s="496" t="s">
        <v>47</v>
      </c>
      <c r="S1113" s="73">
        <v>0</v>
      </c>
      <c r="T1113" s="67">
        <v>0</v>
      </c>
      <c r="U1113" s="67">
        <v>0</v>
      </c>
      <c r="V1113" s="67">
        <v>0</v>
      </c>
      <c r="W1113" s="214">
        <v>0</v>
      </c>
      <c r="X1113" s="73">
        <v>0</v>
      </c>
      <c r="Y1113" s="67">
        <v>0</v>
      </c>
      <c r="Z1113" s="214">
        <v>0</v>
      </c>
      <c r="AA1113" s="73">
        <v>0</v>
      </c>
      <c r="AB1113" s="214">
        <v>0</v>
      </c>
      <c r="AC1113" s="214" t="s">
        <v>48</v>
      </c>
    </row>
    <row r="1114" spans="1:29" s="141" customFormat="1" ht="30" customHeight="1" x14ac:dyDescent="0.25">
      <c r="A1114" s="69" t="s">
        <v>56</v>
      </c>
      <c r="B1114" s="69" t="s">
        <v>57</v>
      </c>
      <c r="C1114" s="69" t="s">
        <v>1464</v>
      </c>
      <c r="D1114" s="67" t="s">
        <v>1834</v>
      </c>
      <c r="E1114" s="67" t="s">
        <v>1508</v>
      </c>
      <c r="F1114" s="67" t="s">
        <v>1836</v>
      </c>
      <c r="G1114" s="67" t="s">
        <v>1508</v>
      </c>
      <c r="H1114" s="220" t="s">
        <v>46</v>
      </c>
      <c r="I1114" s="34">
        <v>0</v>
      </c>
      <c r="J1114" s="518">
        <v>0</v>
      </c>
      <c r="K1114" s="518">
        <v>0</v>
      </c>
      <c r="L1114" s="518">
        <v>0</v>
      </c>
      <c r="M1114" s="518" t="str">
        <v>Other</v>
      </c>
      <c r="N1114" s="519" t="str">
        <v>Other</v>
      </c>
      <c r="O1114" s="22">
        <v>0</v>
      </c>
      <c r="P1114" s="145">
        <v>0</v>
      </c>
      <c r="Q1114" s="145" t="s">
        <v>49</v>
      </c>
      <c r="R1114" s="496" t="s">
        <v>47</v>
      </c>
      <c r="S1114" s="73">
        <v>0</v>
      </c>
      <c r="T1114" s="67">
        <v>0</v>
      </c>
      <c r="U1114" s="67">
        <v>0</v>
      </c>
      <c r="V1114" s="67">
        <v>0</v>
      </c>
      <c r="W1114" s="214">
        <v>0</v>
      </c>
      <c r="X1114" s="73">
        <v>0</v>
      </c>
      <c r="Y1114" s="67">
        <v>0</v>
      </c>
      <c r="Z1114" s="214">
        <v>0</v>
      </c>
      <c r="AA1114" s="73">
        <v>0</v>
      </c>
      <c r="AB1114" s="214">
        <v>0</v>
      </c>
      <c r="AC1114" s="214" t="s">
        <v>48</v>
      </c>
    </row>
    <row r="1115" spans="1:29" s="141" customFormat="1" ht="30" customHeight="1" x14ac:dyDescent="0.25">
      <c r="A1115" s="69" t="s">
        <v>56</v>
      </c>
      <c r="B1115" s="69" t="s">
        <v>57</v>
      </c>
      <c r="C1115" s="69" t="s">
        <v>1464</v>
      </c>
      <c r="D1115" s="67" t="s">
        <v>1834</v>
      </c>
      <c r="E1115" s="67" t="s">
        <v>1508</v>
      </c>
      <c r="F1115" s="67" t="s">
        <v>1837</v>
      </c>
      <c r="G1115" s="67" t="s">
        <v>1508</v>
      </c>
      <c r="H1115" s="220" t="s">
        <v>46</v>
      </c>
      <c r="I1115" s="34">
        <v>0</v>
      </c>
      <c r="J1115" s="518">
        <v>0</v>
      </c>
      <c r="K1115" s="518">
        <v>0</v>
      </c>
      <c r="L1115" s="518">
        <v>0</v>
      </c>
      <c r="M1115" s="518" t="str">
        <v>Other</v>
      </c>
      <c r="N1115" s="519" t="str">
        <v>Other</v>
      </c>
      <c r="O1115" s="22">
        <v>0</v>
      </c>
      <c r="P1115" s="145">
        <v>0</v>
      </c>
      <c r="Q1115" s="145" t="s">
        <v>49</v>
      </c>
      <c r="R1115" s="496" t="s">
        <v>47</v>
      </c>
      <c r="S1115" s="73">
        <v>0</v>
      </c>
      <c r="T1115" s="67">
        <v>0</v>
      </c>
      <c r="U1115" s="67">
        <v>0</v>
      </c>
      <c r="V1115" s="67">
        <v>0</v>
      </c>
      <c r="W1115" s="214">
        <v>0</v>
      </c>
      <c r="X1115" s="73">
        <v>0</v>
      </c>
      <c r="Y1115" s="67">
        <v>0</v>
      </c>
      <c r="Z1115" s="214">
        <v>0</v>
      </c>
      <c r="AA1115" s="73">
        <v>0</v>
      </c>
      <c r="AB1115" s="214">
        <v>0</v>
      </c>
      <c r="AC1115" s="214" t="s">
        <v>48</v>
      </c>
    </row>
    <row r="1116" spans="1:29" s="141" customFormat="1" ht="30" customHeight="1" x14ac:dyDescent="0.25">
      <c r="A1116" s="69" t="s">
        <v>56</v>
      </c>
      <c r="B1116" s="69" t="s">
        <v>57</v>
      </c>
      <c r="C1116" s="69" t="s">
        <v>1464</v>
      </c>
      <c r="D1116" s="67" t="s">
        <v>1834</v>
      </c>
      <c r="E1116" s="67" t="s">
        <v>1508</v>
      </c>
      <c r="F1116" s="67" t="s">
        <v>1838</v>
      </c>
      <c r="G1116" s="67" t="s">
        <v>1508</v>
      </c>
      <c r="H1116" s="220" t="s">
        <v>617</v>
      </c>
      <c r="I1116" s="34">
        <v>0</v>
      </c>
      <c r="J1116" s="518">
        <v>0</v>
      </c>
      <c r="K1116" s="518">
        <v>0</v>
      </c>
      <c r="L1116" s="518">
        <v>0</v>
      </c>
      <c r="M1116" s="518" t="str">
        <v>Other</v>
      </c>
      <c r="N1116" s="519" t="str">
        <v>Other</v>
      </c>
      <c r="O1116" s="22">
        <v>0</v>
      </c>
      <c r="P1116" s="145">
        <v>0</v>
      </c>
      <c r="Q1116" s="145" t="s">
        <v>49</v>
      </c>
      <c r="R1116" s="496" t="s">
        <v>47</v>
      </c>
      <c r="S1116" s="73">
        <v>0</v>
      </c>
      <c r="T1116" s="67">
        <v>0</v>
      </c>
      <c r="U1116" s="67">
        <v>0</v>
      </c>
      <c r="V1116" s="67">
        <v>0</v>
      </c>
      <c r="W1116" s="214">
        <v>0</v>
      </c>
      <c r="X1116" s="73">
        <v>0</v>
      </c>
      <c r="Y1116" s="67">
        <v>0</v>
      </c>
      <c r="Z1116" s="214">
        <v>0</v>
      </c>
      <c r="AA1116" s="73">
        <v>0</v>
      </c>
      <c r="AB1116" s="214">
        <v>0</v>
      </c>
      <c r="AC1116" s="214" t="s">
        <v>48</v>
      </c>
    </row>
    <row r="1117" spans="1:29" s="141" customFormat="1" ht="30" customHeight="1" x14ac:dyDescent="0.25">
      <c r="A1117" s="69" t="s">
        <v>56</v>
      </c>
      <c r="B1117" s="69" t="s">
        <v>57</v>
      </c>
      <c r="C1117" s="69" t="s">
        <v>1464</v>
      </c>
      <c r="D1117" s="67" t="s">
        <v>1834</v>
      </c>
      <c r="E1117" s="67" t="s">
        <v>1508</v>
      </c>
      <c r="F1117" s="67" t="s">
        <v>1839</v>
      </c>
      <c r="G1117" s="67" t="s">
        <v>1508</v>
      </c>
      <c r="H1117" s="220" t="s">
        <v>46</v>
      </c>
      <c r="I1117" s="34">
        <v>0</v>
      </c>
      <c r="J1117" s="518">
        <v>0</v>
      </c>
      <c r="K1117" s="518">
        <v>0</v>
      </c>
      <c r="L1117" s="518">
        <v>0</v>
      </c>
      <c r="M1117" s="518" t="str">
        <v>Other</v>
      </c>
      <c r="N1117" s="519" t="str">
        <v>Other</v>
      </c>
      <c r="O1117" s="22">
        <v>0</v>
      </c>
      <c r="P1117" s="145">
        <v>0</v>
      </c>
      <c r="Q1117" s="145" t="s">
        <v>49</v>
      </c>
      <c r="R1117" s="496" t="s">
        <v>47</v>
      </c>
      <c r="S1117" s="73">
        <v>0</v>
      </c>
      <c r="T1117" s="67">
        <v>0</v>
      </c>
      <c r="U1117" s="67">
        <v>0</v>
      </c>
      <c r="V1117" s="67">
        <v>0</v>
      </c>
      <c r="W1117" s="214">
        <v>0</v>
      </c>
      <c r="X1117" s="73">
        <v>0</v>
      </c>
      <c r="Y1117" s="67">
        <v>0</v>
      </c>
      <c r="Z1117" s="214">
        <v>0</v>
      </c>
      <c r="AA1117" s="73">
        <v>0</v>
      </c>
      <c r="AB1117" s="214">
        <v>0</v>
      </c>
      <c r="AC1117" s="214" t="s">
        <v>48</v>
      </c>
    </row>
    <row r="1118" spans="1:29" s="141" customFormat="1" ht="30" customHeight="1" x14ac:dyDescent="0.25">
      <c r="A1118" s="69" t="s">
        <v>56</v>
      </c>
      <c r="B1118" s="69" t="s">
        <v>57</v>
      </c>
      <c r="C1118" s="69" t="s">
        <v>1464</v>
      </c>
      <c r="D1118" s="67" t="s">
        <v>1840</v>
      </c>
      <c r="E1118" s="67" t="s">
        <v>1498</v>
      </c>
      <c r="F1118" s="67" t="s">
        <v>1841</v>
      </c>
      <c r="G1118" s="67" t="s">
        <v>1498</v>
      </c>
      <c r="H1118" s="220" t="s">
        <v>46</v>
      </c>
      <c r="I1118" s="34">
        <v>0</v>
      </c>
      <c r="J1118" s="518">
        <v>0</v>
      </c>
      <c r="K1118" s="518">
        <v>0</v>
      </c>
      <c r="L1118" s="518">
        <v>0</v>
      </c>
      <c r="M1118" s="518" t="str">
        <v>Other</v>
      </c>
      <c r="N1118" s="519" t="str">
        <v>Other</v>
      </c>
      <c r="O1118" s="22">
        <v>0</v>
      </c>
      <c r="P1118" s="145">
        <v>0</v>
      </c>
      <c r="Q1118" s="145" t="s">
        <v>49</v>
      </c>
      <c r="R1118" s="496" t="s">
        <v>47</v>
      </c>
      <c r="S1118" s="73">
        <v>0</v>
      </c>
      <c r="T1118" s="67">
        <v>0</v>
      </c>
      <c r="U1118" s="67">
        <v>0</v>
      </c>
      <c r="V1118" s="67">
        <v>0</v>
      </c>
      <c r="W1118" s="214">
        <v>0</v>
      </c>
      <c r="X1118" s="73">
        <v>0</v>
      </c>
      <c r="Y1118" s="67">
        <v>0</v>
      </c>
      <c r="Z1118" s="214">
        <v>0</v>
      </c>
      <c r="AA1118" s="73">
        <v>0</v>
      </c>
      <c r="AB1118" s="214">
        <v>0</v>
      </c>
      <c r="AC1118" s="214" t="s">
        <v>48</v>
      </c>
    </row>
    <row r="1119" spans="1:29" s="141" customFormat="1" ht="30" customHeight="1" x14ac:dyDescent="0.25">
      <c r="A1119" s="69" t="s">
        <v>56</v>
      </c>
      <c r="B1119" s="69" t="s">
        <v>57</v>
      </c>
      <c r="C1119" s="69" t="s">
        <v>1464</v>
      </c>
      <c r="D1119" s="67" t="s">
        <v>1840</v>
      </c>
      <c r="E1119" s="67" t="s">
        <v>1498</v>
      </c>
      <c r="F1119" s="67" t="s">
        <v>1842</v>
      </c>
      <c r="G1119" s="67" t="s">
        <v>1498</v>
      </c>
      <c r="H1119" s="220" t="s">
        <v>46</v>
      </c>
      <c r="I1119" s="34">
        <v>0</v>
      </c>
      <c r="J1119" s="518">
        <v>0</v>
      </c>
      <c r="K1119" s="518">
        <v>0</v>
      </c>
      <c r="L1119" s="518">
        <v>0</v>
      </c>
      <c r="M1119" s="518" t="str">
        <v>Other</v>
      </c>
      <c r="N1119" s="519" t="str">
        <v>Other</v>
      </c>
      <c r="O1119" s="22">
        <v>0</v>
      </c>
      <c r="P1119" s="145">
        <v>0</v>
      </c>
      <c r="Q1119" s="145" t="s">
        <v>49</v>
      </c>
      <c r="R1119" s="496" t="s">
        <v>47</v>
      </c>
      <c r="S1119" s="73">
        <v>0</v>
      </c>
      <c r="T1119" s="67">
        <v>0</v>
      </c>
      <c r="U1119" s="67">
        <v>0</v>
      </c>
      <c r="V1119" s="67">
        <v>0</v>
      </c>
      <c r="W1119" s="214">
        <v>0</v>
      </c>
      <c r="X1119" s="73">
        <v>0</v>
      </c>
      <c r="Y1119" s="67">
        <v>0</v>
      </c>
      <c r="Z1119" s="214">
        <v>0</v>
      </c>
      <c r="AA1119" s="73">
        <v>0</v>
      </c>
      <c r="AB1119" s="214">
        <v>0</v>
      </c>
      <c r="AC1119" s="214" t="s">
        <v>48</v>
      </c>
    </row>
    <row r="1120" spans="1:29" s="141" customFormat="1" ht="30" customHeight="1" x14ac:dyDescent="0.25">
      <c r="A1120" s="69" t="s">
        <v>56</v>
      </c>
      <c r="B1120" s="69" t="s">
        <v>57</v>
      </c>
      <c r="C1120" s="69" t="s">
        <v>1464</v>
      </c>
      <c r="D1120" s="67" t="s">
        <v>1840</v>
      </c>
      <c r="E1120" s="67" t="s">
        <v>1498</v>
      </c>
      <c r="F1120" s="67" t="s">
        <v>1843</v>
      </c>
      <c r="G1120" s="67" t="s">
        <v>1498</v>
      </c>
      <c r="H1120" s="220" t="s">
        <v>46</v>
      </c>
      <c r="I1120" s="34">
        <v>0</v>
      </c>
      <c r="J1120" s="518">
        <v>0</v>
      </c>
      <c r="K1120" s="518">
        <v>0</v>
      </c>
      <c r="L1120" s="518">
        <v>0</v>
      </c>
      <c r="M1120" s="518" t="str">
        <v>Other</v>
      </c>
      <c r="N1120" s="519" t="str">
        <v>Other</v>
      </c>
      <c r="O1120" s="22">
        <v>0</v>
      </c>
      <c r="P1120" s="145">
        <v>0</v>
      </c>
      <c r="Q1120" s="145" t="s">
        <v>49</v>
      </c>
      <c r="R1120" s="496" t="s">
        <v>47</v>
      </c>
      <c r="S1120" s="73">
        <v>0</v>
      </c>
      <c r="T1120" s="67">
        <v>0</v>
      </c>
      <c r="U1120" s="67">
        <v>0</v>
      </c>
      <c r="V1120" s="67">
        <v>0</v>
      </c>
      <c r="W1120" s="214">
        <v>0</v>
      </c>
      <c r="X1120" s="73">
        <v>0</v>
      </c>
      <c r="Y1120" s="67">
        <v>0</v>
      </c>
      <c r="Z1120" s="214">
        <v>0</v>
      </c>
      <c r="AA1120" s="73">
        <v>0</v>
      </c>
      <c r="AB1120" s="214">
        <v>0</v>
      </c>
      <c r="AC1120" s="214" t="s">
        <v>48</v>
      </c>
    </row>
    <row r="1121" spans="1:30" s="141" customFormat="1" ht="30" customHeight="1" x14ac:dyDescent="0.25">
      <c r="A1121" s="69" t="s">
        <v>56</v>
      </c>
      <c r="B1121" s="69" t="s">
        <v>57</v>
      </c>
      <c r="C1121" s="69" t="s">
        <v>1464</v>
      </c>
      <c r="D1121" s="67" t="s">
        <v>1844</v>
      </c>
      <c r="E1121" s="67" t="s">
        <v>1844</v>
      </c>
      <c r="F1121" s="67" t="s">
        <v>1845</v>
      </c>
      <c r="G1121" s="67" t="s">
        <v>1473</v>
      </c>
      <c r="H1121" s="220" t="s">
        <v>46</v>
      </c>
      <c r="I1121" s="34">
        <v>0</v>
      </c>
      <c r="J1121" s="518">
        <v>0</v>
      </c>
      <c r="K1121" s="518">
        <v>0</v>
      </c>
      <c r="L1121" s="518">
        <v>0</v>
      </c>
      <c r="M1121" s="518" t="str">
        <v>Other</v>
      </c>
      <c r="N1121" s="519" t="str">
        <v>Other</v>
      </c>
      <c r="O1121" s="22">
        <v>0</v>
      </c>
      <c r="P1121" s="145">
        <v>0</v>
      </c>
      <c r="Q1121" s="495" t="s">
        <v>49</v>
      </c>
      <c r="R1121" s="496" t="s">
        <v>47</v>
      </c>
      <c r="S1121" s="73">
        <v>0</v>
      </c>
      <c r="T1121" s="67">
        <v>0</v>
      </c>
      <c r="U1121" s="67">
        <v>0</v>
      </c>
      <c r="V1121" s="67">
        <v>0</v>
      </c>
      <c r="W1121" s="214">
        <v>0</v>
      </c>
      <c r="X1121" s="73">
        <v>0</v>
      </c>
      <c r="Y1121" s="67">
        <v>0</v>
      </c>
      <c r="Z1121" s="214">
        <v>0</v>
      </c>
      <c r="AA1121" s="73">
        <v>0</v>
      </c>
      <c r="AB1121" s="214">
        <v>0</v>
      </c>
      <c r="AC1121" s="214" t="s">
        <v>48</v>
      </c>
    </row>
    <row r="1122" spans="1:30" x14ac:dyDescent="0.25">
      <c r="A1122" s="418" t="s">
        <v>1846</v>
      </c>
      <c r="B1122" s="629"/>
      <c r="C1122" s="630"/>
      <c r="D1122" s="630"/>
      <c r="E1122" s="630"/>
      <c r="F1122" s="630"/>
      <c r="G1122" s="630"/>
      <c r="H1122" s="640"/>
      <c r="I1122" s="229">
        <f>SUM(I8:I1121)</f>
        <v>0</v>
      </c>
      <c r="J1122" s="229">
        <f t="shared" ref="J1122:AB1122" si="0">SUM(J8:J1121)</f>
        <v>0</v>
      </c>
      <c r="K1122" s="229">
        <f t="shared" si="0"/>
        <v>0</v>
      </c>
      <c r="L1122" s="229">
        <f t="shared" si="0"/>
        <v>0</v>
      </c>
      <c r="M1122" s="560"/>
      <c r="N1122" s="561"/>
      <c r="O1122" s="216">
        <f t="shared" si="0"/>
        <v>0</v>
      </c>
      <c r="P1122" s="217">
        <f t="shared" si="0"/>
        <v>0</v>
      </c>
      <c r="Q1122" s="562"/>
      <c r="R1122" s="563"/>
      <c r="S1122" s="216">
        <f t="shared" si="0"/>
        <v>0</v>
      </c>
      <c r="T1122" s="217">
        <f t="shared" si="0"/>
        <v>0</v>
      </c>
      <c r="U1122" s="217">
        <f t="shared" si="0"/>
        <v>0</v>
      </c>
      <c r="V1122" s="217">
        <f t="shared" si="0"/>
        <v>0</v>
      </c>
      <c r="W1122" s="218">
        <f t="shared" si="0"/>
        <v>0</v>
      </c>
      <c r="X1122" s="216">
        <f t="shared" si="0"/>
        <v>0</v>
      </c>
      <c r="Y1122" s="217">
        <f t="shared" si="0"/>
        <v>0</v>
      </c>
      <c r="Z1122" s="218">
        <f t="shared" si="0"/>
        <v>0</v>
      </c>
      <c r="AA1122" s="216">
        <f t="shared" si="0"/>
        <v>0</v>
      </c>
      <c r="AB1122" s="218">
        <f t="shared" si="0"/>
        <v>0</v>
      </c>
      <c r="AC1122" s="564"/>
      <c r="AD1122" s="141"/>
    </row>
    <row r="1123" spans="1:30" x14ac:dyDescent="0.25">
      <c r="D1123" s="142"/>
      <c r="E1123" s="142"/>
      <c r="F1123" s="142"/>
      <c r="G1123" s="142"/>
      <c r="H1123" s="142"/>
      <c r="O1123" s="141"/>
      <c r="P1123" s="141"/>
      <c r="Q1123" s="141"/>
      <c r="R1123" s="141"/>
      <c r="S1123" s="141"/>
      <c r="T1123" s="141"/>
      <c r="U1123" s="141"/>
      <c r="V1123" s="141"/>
      <c r="W1123" s="141"/>
      <c r="X1123" s="141"/>
      <c r="Y1123" s="141"/>
      <c r="Z1123" s="141"/>
      <c r="AA1123" s="141"/>
      <c r="AB1123" s="141"/>
      <c r="AC1123" s="141"/>
      <c r="AD1123" s="141"/>
    </row>
    <row r="1124" spans="1:30" x14ac:dyDescent="0.25">
      <c r="A1124" s="47" t="s">
        <v>1847</v>
      </c>
      <c r="C1124" s="70"/>
      <c r="D1124" s="142"/>
      <c r="E1124" s="142"/>
      <c r="F1124" s="142"/>
      <c r="G1124" s="142"/>
      <c r="H1124" s="142"/>
      <c r="O1124" s="141"/>
      <c r="P1124" s="141"/>
      <c r="Q1124" s="141"/>
      <c r="R1124" s="141"/>
      <c r="S1124" s="141"/>
      <c r="T1124" s="141"/>
      <c r="U1124" s="141"/>
      <c r="V1124" s="141"/>
      <c r="W1124" s="141"/>
      <c r="X1124" s="141"/>
      <c r="Y1124" s="141"/>
      <c r="Z1124" s="141"/>
      <c r="AA1124" s="141"/>
      <c r="AB1124" s="141"/>
      <c r="AC1124" s="141"/>
      <c r="AD1124" s="141"/>
    </row>
    <row r="1125" spans="1:30" s="141" customFormat="1" x14ac:dyDescent="0.25">
      <c r="A1125" s="212" t="s">
        <v>1848</v>
      </c>
      <c r="B1125" s="170"/>
      <c r="C1125" s="222"/>
      <c r="D1125" s="164"/>
      <c r="E1125" s="164"/>
      <c r="F1125" s="164"/>
      <c r="G1125" s="164"/>
      <c r="H1125" s="164"/>
      <c r="I1125" s="520"/>
      <c r="J1125" s="521"/>
      <c r="K1125" s="521"/>
      <c r="L1125" s="521"/>
      <c r="M1125" s="130"/>
      <c r="N1125" s="130"/>
    </row>
    <row r="1126" spans="1:30" ht="15" customHeight="1" x14ac:dyDescent="0.25">
      <c r="A1126" s="182" t="s">
        <v>1849</v>
      </c>
      <c r="B1126" s="381"/>
      <c r="C1126" s="178"/>
      <c r="D1126" s="178"/>
      <c r="E1126" s="178"/>
      <c r="F1126" s="178"/>
      <c r="G1126" s="178"/>
      <c r="H1126" s="178"/>
      <c r="I1126" s="522"/>
      <c r="J1126" s="523"/>
      <c r="K1126" s="523"/>
      <c r="L1126" s="523"/>
      <c r="M1126" s="402"/>
      <c r="N1126" s="402"/>
      <c r="O1126" s="131"/>
      <c r="P1126" s="131"/>
      <c r="Q1126" s="6"/>
      <c r="R1126" s="6"/>
      <c r="S1126" s="141"/>
      <c r="T1126" s="141"/>
      <c r="U1126" s="141"/>
      <c r="V1126" s="141"/>
      <c r="W1126" s="141"/>
      <c r="X1126" s="141"/>
      <c r="Y1126" s="141"/>
      <c r="Z1126" s="141"/>
      <c r="AA1126" s="141"/>
      <c r="AB1126" s="141"/>
      <c r="AC1126" s="141"/>
      <c r="AD1126" s="141"/>
    </row>
    <row r="1127" spans="1:30" ht="15" customHeight="1" x14ac:dyDescent="0.25">
      <c r="A1127" s="182" t="s">
        <v>1850</v>
      </c>
      <c r="B1127" s="381"/>
      <c r="C1127" s="178"/>
      <c r="D1127" s="178"/>
      <c r="E1127" s="178"/>
      <c r="F1127" s="178"/>
      <c r="G1127" s="178"/>
      <c r="H1127" s="178"/>
      <c r="I1127" s="522"/>
      <c r="J1127" s="523"/>
      <c r="K1127" s="523"/>
      <c r="L1127" s="523"/>
      <c r="M1127" s="402"/>
      <c r="N1127" s="402"/>
      <c r="O1127" s="131"/>
      <c r="P1127" s="131"/>
      <c r="Q1127" s="6"/>
      <c r="R1127" s="6"/>
      <c r="S1127" s="141"/>
      <c r="T1127" s="141"/>
      <c r="U1127" s="141"/>
      <c r="V1127" s="141"/>
      <c r="W1127" s="141"/>
      <c r="X1127" s="141"/>
      <c r="Y1127" s="141"/>
      <c r="Z1127" s="141"/>
      <c r="AA1127" s="141"/>
      <c r="AB1127" s="141"/>
      <c r="AC1127" s="141"/>
      <c r="AD1127" s="141"/>
    </row>
    <row r="1128" spans="1:30" ht="15" customHeight="1" x14ac:dyDescent="0.25">
      <c r="A1128" s="182" t="s">
        <v>1851</v>
      </c>
      <c r="B1128" s="381"/>
      <c r="C1128" s="178"/>
      <c r="D1128" s="178"/>
      <c r="E1128" s="178"/>
      <c r="F1128" s="178"/>
      <c r="G1128" s="178"/>
      <c r="H1128" s="178"/>
      <c r="I1128" s="522"/>
      <c r="J1128" s="523"/>
      <c r="K1128" s="523"/>
      <c r="L1128" s="523"/>
      <c r="M1128" s="402"/>
      <c r="N1128" s="402"/>
      <c r="O1128" s="131"/>
      <c r="P1128" s="131"/>
      <c r="Q1128" s="6"/>
      <c r="R1128" s="6"/>
      <c r="S1128" s="141"/>
      <c r="T1128" s="141"/>
      <c r="U1128" s="141"/>
      <c r="V1128" s="141"/>
      <c r="W1128" s="141"/>
      <c r="X1128" s="141"/>
      <c r="Y1128" s="141"/>
      <c r="Z1128" s="141"/>
      <c r="AA1128" s="141"/>
      <c r="AB1128" s="141"/>
      <c r="AC1128" s="141"/>
      <c r="AD1128" s="141"/>
    </row>
    <row r="1129" spans="1:30" ht="15" customHeight="1" x14ac:dyDescent="0.25">
      <c r="A1129" s="185" t="s">
        <v>1852</v>
      </c>
      <c r="B1129" s="382"/>
      <c r="C1129" s="189"/>
      <c r="D1129" s="189"/>
      <c r="E1129" s="189"/>
      <c r="F1129" s="189"/>
      <c r="G1129" s="189"/>
      <c r="H1129" s="189"/>
      <c r="I1129" s="524"/>
      <c r="J1129" s="523"/>
      <c r="K1129" s="523"/>
      <c r="L1129" s="523"/>
      <c r="M1129" s="523"/>
      <c r="N1129" s="523"/>
      <c r="O1129" s="188"/>
      <c r="P1129" s="188"/>
      <c r="Q1129" s="141"/>
      <c r="R1129" s="141"/>
      <c r="S1129" s="141"/>
      <c r="T1129" s="141"/>
      <c r="U1129" s="141"/>
      <c r="V1129" s="141"/>
      <c r="W1129" s="141"/>
      <c r="X1129" s="141"/>
      <c r="Y1129" s="141"/>
      <c r="Z1129" s="141"/>
      <c r="AA1129" s="141"/>
      <c r="AB1129" s="141"/>
      <c r="AC1129" s="141"/>
      <c r="AD1129" s="141"/>
    </row>
    <row r="1130" spans="1:30" x14ac:dyDescent="0.25">
      <c r="D1130" s="142"/>
      <c r="E1130" s="142"/>
      <c r="F1130" s="142"/>
      <c r="G1130" s="142"/>
      <c r="H1130" s="142"/>
      <c r="O1130" s="141"/>
      <c r="P1130" s="141"/>
      <c r="Q1130" s="141"/>
      <c r="R1130" s="141"/>
      <c r="S1130" s="141"/>
      <c r="T1130" s="141"/>
      <c r="U1130" s="141"/>
      <c r="V1130" s="141"/>
      <c r="W1130" s="141"/>
      <c r="X1130" s="141"/>
      <c r="Y1130" s="141"/>
      <c r="Z1130" s="141"/>
      <c r="AA1130" s="141"/>
      <c r="AB1130" s="141"/>
      <c r="AC1130" s="141"/>
      <c r="AD1130" s="141"/>
    </row>
    <row r="1131" spans="1:30" x14ac:dyDescent="0.25">
      <c r="D1131" s="142"/>
      <c r="E1131" s="142"/>
      <c r="F1131" s="142"/>
      <c r="G1131" s="142"/>
      <c r="H1131" s="142"/>
      <c r="O1131" s="141"/>
      <c r="P1131" s="141"/>
      <c r="Q1131" s="141"/>
      <c r="R1131" s="141"/>
      <c r="S1131" s="141"/>
      <c r="T1131" s="141"/>
      <c r="U1131" s="141"/>
      <c r="V1131" s="141"/>
      <c r="W1131" s="141"/>
      <c r="X1131" s="141"/>
      <c r="Y1131" s="141"/>
      <c r="Z1131" s="141"/>
      <c r="AA1131" s="141"/>
      <c r="AB1131" s="141"/>
      <c r="AC1131" s="141"/>
      <c r="AD1131" s="141"/>
    </row>
    <row r="1132" spans="1:30" x14ac:dyDescent="0.25">
      <c r="D1132" s="142"/>
      <c r="E1132" s="142"/>
      <c r="F1132" s="142"/>
      <c r="G1132" s="142"/>
      <c r="H1132" s="142"/>
      <c r="O1132" s="141"/>
      <c r="P1132" s="141"/>
      <c r="Q1132" s="141"/>
      <c r="R1132" s="141"/>
      <c r="S1132" s="141"/>
      <c r="T1132" s="141"/>
      <c r="U1132" s="141"/>
      <c r="V1132" s="141"/>
      <c r="W1132" s="141"/>
      <c r="X1132" s="141"/>
      <c r="Y1132" s="141"/>
      <c r="Z1132" s="141"/>
      <c r="AA1132" s="141"/>
      <c r="AB1132" s="141"/>
      <c r="AC1132" s="141"/>
      <c r="AD1132" s="141"/>
    </row>
    <row r="1133" spans="1:30" x14ac:dyDescent="0.25">
      <c r="D1133" s="142"/>
      <c r="E1133" s="142"/>
      <c r="F1133" s="142"/>
      <c r="G1133" s="142"/>
      <c r="H1133" s="142"/>
      <c r="O1133" s="141"/>
      <c r="P1133" s="141"/>
      <c r="Q1133" s="141"/>
      <c r="R1133" s="141"/>
      <c r="S1133" s="141"/>
      <c r="T1133" s="141"/>
      <c r="U1133" s="141"/>
      <c r="V1133" s="141"/>
      <c r="W1133" s="141"/>
      <c r="X1133" s="141"/>
      <c r="Y1133" s="141"/>
      <c r="Z1133" s="141"/>
      <c r="AA1133" s="141"/>
      <c r="AB1133" s="141"/>
      <c r="AC1133" s="141"/>
      <c r="AD1133" s="141"/>
    </row>
    <row r="1205" ht="30.75" customHeight="1" x14ac:dyDescent="0.25"/>
  </sheetData>
  <autoFilter ref="A7:AC1122" xr:uid="{00000000-0009-0000-0000-000001000000}"/>
  <mergeCells count="7">
    <mergeCell ref="A6:H6"/>
    <mergeCell ref="B1122:H1122"/>
    <mergeCell ref="AA6:AB6"/>
    <mergeCell ref="I6:N6"/>
    <mergeCell ref="O6:R6"/>
    <mergeCell ref="S6:W6"/>
    <mergeCell ref="X6:Z6"/>
  </mergeCells>
  <printOptions headings="1" gridLines="1"/>
  <pageMargins left="0.7" right="0.7" top="0.75" bottom="0.75" header="0.3" footer="0.3"/>
  <pageSetup scale="28"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FO1234"/>
  <sheetViews>
    <sheetView zoomScale="90" zoomScaleNormal="90" workbookViewId="0">
      <pane xSplit="6" topLeftCell="CU1" activePane="topRight" state="frozen"/>
      <selection pane="topRight" activeCell="DK14" sqref="DK14"/>
    </sheetView>
  </sheetViews>
  <sheetFormatPr defaultColWidth="16.42578125" defaultRowHeight="27.75" customHeight="1" x14ac:dyDescent="0.25"/>
  <cols>
    <col min="1" max="1" width="23" style="141" customWidth="1"/>
    <col min="2" max="2" width="13" customWidth="1"/>
    <col min="3" max="3" width="15.5703125" customWidth="1"/>
    <col min="7" max="7" width="19" customWidth="1"/>
    <col min="8" max="8" width="13.42578125" customWidth="1"/>
    <col min="14" max="14" width="16.42578125" style="141"/>
    <col min="16" max="16" width="14.28515625" style="568" customWidth="1"/>
    <col min="23" max="40" width="16.42578125" style="141"/>
    <col min="45" max="48" width="16.42578125" style="141"/>
    <col min="51" max="64" width="16.42578125" style="141"/>
    <col min="68" max="71" width="18.140625" customWidth="1"/>
    <col min="72" max="89" width="18.140625" style="141" customWidth="1"/>
    <col min="90" max="91" width="18.140625" customWidth="1"/>
    <col min="96" max="96" width="16.42578125" style="141"/>
    <col min="98" max="98" width="16.42578125" style="141"/>
    <col min="100" max="100" width="16.42578125" style="93"/>
  </cols>
  <sheetData>
    <row r="1" spans="1:171" ht="27.75" customHeight="1" x14ac:dyDescent="0.3">
      <c r="A1" s="1" t="s">
        <v>1856</v>
      </c>
      <c r="B1" s="1" t="s">
        <v>1857</v>
      </c>
      <c r="C1" s="157"/>
      <c r="D1" s="267" t="s">
        <v>2</v>
      </c>
      <c r="E1" s="267" t="str">
        <f>'1.Feeder Deployment Incremental'!E1</f>
        <v>National Grid</v>
      </c>
      <c r="F1" s="141"/>
      <c r="G1" s="1"/>
      <c r="H1" s="1"/>
      <c r="I1" s="141"/>
      <c r="J1" s="141"/>
      <c r="K1" s="141"/>
      <c r="L1" s="141"/>
      <c r="M1" s="141"/>
      <c r="O1" s="141"/>
      <c r="Q1" s="141"/>
      <c r="R1" s="141"/>
      <c r="S1" s="30"/>
      <c r="T1" s="31"/>
      <c r="U1" s="30"/>
      <c r="V1" s="30"/>
      <c r="W1" s="30"/>
      <c r="X1" s="30"/>
      <c r="Y1" s="30"/>
      <c r="Z1" s="30"/>
      <c r="AA1" s="30"/>
      <c r="AB1" s="30"/>
      <c r="AC1" s="30"/>
      <c r="AD1" s="30"/>
      <c r="AE1" s="30"/>
      <c r="AF1" s="30"/>
      <c r="AG1" s="30"/>
      <c r="AH1" s="30"/>
      <c r="AI1" s="30"/>
      <c r="AJ1" s="30"/>
      <c r="AK1" s="30"/>
      <c r="AL1" s="30"/>
      <c r="AM1" s="30"/>
      <c r="AN1" s="30"/>
      <c r="AO1" s="141"/>
      <c r="AP1" s="141"/>
      <c r="AQ1" s="30"/>
      <c r="AR1" s="30"/>
      <c r="AS1" s="30"/>
      <c r="AT1" s="30"/>
      <c r="AU1" s="30"/>
      <c r="AV1" s="30"/>
      <c r="AW1" s="30"/>
      <c r="AX1" s="30"/>
      <c r="AY1" s="30"/>
      <c r="AZ1" s="30"/>
      <c r="BA1" s="30"/>
      <c r="BB1" s="30"/>
      <c r="BC1" s="30"/>
      <c r="BD1" s="30"/>
      <c r="BE1" s="30"/>
      <c r="BF1" s="30"/>
      <c r="BG1" s="30"/>
      <c r="BH1" s="30"/>
      <c r="BI1" s="30"/>
      <c r="BJ1" s="30"/>
      <c r="BK1" s="30"/>
      <c r="BL1" s="30"/>
      <c r="BM1" s="30"/>
      <c r="BN1" s="30"/>
      <c r="BO1" s="30"/>
      <c r="BP1" s="30"/>
      <c r="BQ1" s="30"/>
      <c r="BR1" s="30"/>
      <c r="BS1" s="30"/>
      <c r="BT1" s="30"/>
      <c r="BU1" s="30"/>
      <c r="BV1" s="30"/>
      <c r="BW1" s="30"/>
      <c r="BX1" s="30"/>
      <c r="BY1" s="30"/>
      <c r="BZ1" s="30"/>
      <c r="CA1" s="30"/>
      <c r="CB1" s="30"/>
      <c r="CC1" s="30"/>
      <c r="CD1" s="30"/>
      <c r="CE1" s="30"/>
      <c r="CF1" s="30"/>
      <c r="CG1" s="30"/>
      <c r="CH1" s="30"/>
      <c r="CI1" s="30"/>
      <c r="CJ1" s="30"/>
      <c r="CK1" s="30"/>
      <c r="CL1" s="30"/>
      <c r="CM1" s="141"/>
      <c r="CN1" s="141"/>
      <c r="CO1" s="141"/>
      <c r="CP1" s="141"/>
      <c r="CQ1" s="141"/>
      <c r="CS1" s="141"/>
      <c r="CU1" s="141"/>
      <c r="CW1" s="141"/>
      <c r="CX1" s="141"/>
      <c r="CY1" s="141"/>
      <c r="CZ1" s="141"/>
      <c r="DA1" s="141"/>
      <c r="DB1" s="141"/>
      <c r="DC1" s="141"/>
      <c r="DD1" s="141"/>
      <c r="DE1" s="141"/>
      <c r="DF1" s="141"/>
      <c r="DG1" s="141"/>
      <c r="DH1" s="141"/>
      <c r="DI1" s="141"/>
      <c r="DJ1" s="141"/>
      <c r="DK1" s="141"/>
      <c r="DL1" s="141"/>
      <c r="DM1" s="141"/>
      <c r="DN1" s="141"/>
      <c r="DO1" s="141"/>
      <c r="DP1" s="141"/>
      <c r="DQ1" s="141"/>
      <c r="DR1" s="141"/>
      <c r="DS1" s="141"/>
      <c r="DT1" s="141"/>
      <c r="DU1" s="141"/>
      <c r="DV1" s="141"/>
      <c r="DW1" s="141"/>
      <c r="DX1" s="141"/>
      <c r="DY1" s="141"/>
      <c r="DZ1" s="141"/>
      <c r="EA1" s="141"/>
      <c r="EB1" s="141"/>
      <c r="EC1" s="141"/>
      <c r="ED1" s="141"/>
      <c r="EE1" s="141"/>
      <c r="EF1" s="141"/>
      <c r="EG1" s="141"/>
      <c r="EH1" s="141"/>
      <c r="EI1" s="141"/>
      <c r="EJ1" s="141"/>
      <c r="EK1" s="141"/>
      <c r="EL1" s="141"/>
      <c r="EM1" s="141"/>
      <c r="EN1" s="141"/>
      <c r="EO1" s="141"/>
      <c r="EP1" s="141"/>
      <c r="EQ1" s="141"/>
      <c r="ER1" s="141"/>
      <c r="ES1" s="141"/>
      <c r="ET1" s="141"/>
      <c r="EU1" s="141"/>
      <c r="EV1" s="141"/>
      <c r="EW1" s="141"/>
      <c r="EX1" s="141"/>
      <c r="EY1" s="141"/>
      <c r="EZ1" s="141"/>
      <c r="FA1" s="141"/>
      <c r="FB1" s="141"/>
      <c r="FC1" s="141"/>
      <c r="FD1" s="141"/>
      <c r="FE1" s="141"/>
      <c r="FF1" s="141"/>
      <c r="FG1" s="141"/>
      <c r="FH1" s="141"/>
      <c r="FI1" s="141"/>
      <c r="FJ1" s="141"/>
      <c r="FK1" s="141"/>
      <c r="FL1" s="141"/>
      <c r="FM1" s="141"/>
      <c r="FN1" s="141"/>
      <c r="FO1" s="141"/>
    </row>
    <row r="2" spans="1:171" ht="27.75" customHeight="1" x14ac:dyDescent="0.25">
      <c r="A2" s="2"/>
      <c r="B2" s="2"/>
      <c r="C2" s="2"/>
      <c r="D2" s="267" t="s">
        <v>4</v>
      </c>
      <c r="E2" s="284">
        <f>'1.Feeder Deployment Incremental'!E2</f>
        <v>2018</v>
      </c>
      <c r="F2" s="141"/>
      <c r="G2" s="141"/>
      <c r="H2" s="141"/>
      <c r="I2" s="141"/>
      <c r="J2" s="141"/>
      <c r="K2" s="141"/>
      <c r="L2" s="141"/>
      <c r="M2" s="141"/>
      <c r="O2" s="141"/>
      <c r="Q2" s="141"/>
      <c r="R2" s="141"/>
      <c r="S2" s="141"/>
      <c r="T2" s="141"/>
      <c r="U2" s="141"/>
      <c r="V2" s="141"/>
      <c r="AO2" s="141"/>
      <c r="AP2" s="141"/>
      <c r="AQ2" s="141"/>
      <c r="AR2" s="141"/>
      <c r="AW2" s="141"/>
      <c r="AX2" s="141"/>
      <c r="BM2" s="141"/>
      <c r="BN2" s="141"/>
      <c r="BO2" s="141"/>
      <c r="BP2" s="141"/>
      <c r="BQ2" s="141"/>
      <c r="BR2" s="141"/>
      <c r="BS2" s="141"/>
      <c r="CL2" s="141"/>
      <c r="CM2" s="141"/>
      <c r="CN2" s="141"/>
      <c r="CO2" s="141"/>
      <c r="CP2" s="141"/>
      <c r="CQ2" s="141"/>
      <c r="CS2" s="141"/>
      <c r="CU2" s="141"/>
      <c r="CW2" s="141"/>
      <c r="CX2" s="141"/>
      <c r="CY2" s="141"/>
      <c r="CZ2" s="141"/>
      <c r="DA2" s="141"/>
      <c r="DB2" s="141"/>
      <c r="DC2" s="141"/>
      <c r="DD2" s="141"/>
      <c r="DE2" s="141"/>
      <c r="DF2" s="141"/>
      <c r="DG2" s="141"/>
      <c r="DH2" s="141"/>
      <c r="DI2" s="141"/>
      <c r="DJ2" s="141"/>
      <c r="DK2" s="141"/>
      <c r="DL2" s="141"/>
      <c r="DM2" s="141"/>
      <c r="DN2" s="141"/>
      <c r="DO2" s="141"/>
      <c r="DP2" s="141"/>
      <c r="DQ2" s="141"/>
      <c r="DR2" s="141"/>
      <c r="DS2" s="141"/>
      <c r="DT2" s="141"/>
      <c r="DU2" s="141"/>
      <c r="DV2" s="141"/>
      <c r="DW2" s="141"/>
      <c r="DX2" s="141"/>
      <c r="DY2" s="141"/>
      <c r="DZ2" s="141"/>
      <c r="EA2" s="141"/>
      <c r="EB2" s="141"/>
      <c r="EC2" s="141"/>
      <c r="ED2" s="141"/>
      <c r="EE2" s="141"/>
      <c r="EF2" s="141"/>
      <c r="EG2" s="141"/>
      <c r="EH2" s="141"/>
      <c r="EI2" s="141"/>
      <c r="EJ2" s="141"/>
      <c r="EK2" s="141"/>
      <c r="EL2" s="141"/>
      <c r="EM2" s="141"/>
      <c r="EN2" s="141"/>
      <c r="EO2" s="141"/>
      <c r="EP2" s="141"/>
      <c r="EQ2" s="141"/>
      <c r="ER2" s="141"/>
      <c r="ES2" s="141"/>
      <c r="ET2" s="141"/>
      <c r="EU2" s="141"/>
      <c r="EV2" s="141"/>
      <c r="EW2" s="141"/>
      <c r="EX2" s="141"/>
      <c r="EY2" s="141"/>
      <c r="EZ2" s="141"/>
      <c r="FA2" s="141"/>
      <c r="FB2" s="141"/>
      <c r="FC2" s="141"/>
      <c r="FD2" s="141"/>
      <c r="FE2" s="141"/>
      <c r="FF2" s="141"/>
      <c r="FG2" s="141"/>
      <c r="FH2" s="141"/>
      <c r="FI2" s="141"/>
      <c r="FJ2" s="141"/>
      <c r="FK2" s="141"/>
      <c r="FL2" s="141"/>
      <c r="FM2" s="141"/>
      <c r="FN2" s="141"/>
      <c r="FO2" s="141"/>
    </row>
    <row r="3" spans="1:171" s="141" customFormat="1" ht="27.75" customHeight="1" x14ac:dyDescent="0.25">
      <c r="B3" s="2"/>
      <c r="C3" s="2"/>
      <c r="D3" s="2"/>
      <c r="E3" s="2"/>
      <c r="P3" s="568"/>
      <c r="CV3" s="93"/>
    </row>
    <row r="4" spans="1:171" ht="27.75" customHeight="1" x14ac:dyDescent="0.25">
      <c r="A4" s="199" t="s">
        <v>1858</v>
      </c>
      <c r="B4" s="170"/>
      <c r="C4" s="164"/>
      <c r="D4" s="164"/>
      <c r="E4" s="164"/>
      <c r="F4" s="165"/>
      <c r="G4" s="166"/>
      <c r="H4" s="166"/>
      <c r="I4" s="166"/>
      <c r="J4" s="166"/>
      <c r="K4" s="166"/>
      <c r="L4" s="166"/>
      <c r="M4" s="142"/>
      <c r="N4" s="142"/>
      <c r="O4" s="142"/>
      <c r="P4" s="569"/>
      <c r="Q4" s="142"/>
      <c r="R4" s="141"/>
      <c r="S4" s="141"/>
      <c r="T4" s="141"/>
      <c r="U4" s="141"/>
      <c r="V4" s="141"/>
      <c r="AO4" s="141"/>
      <c r="AP4" s="141"/>
      <c r="AQ4" s="141"/>
      <c r="AR4" s="141"/>
      <c r="AW4" s="141"/>
      <c r="AX4" s="141"/>
      <c r="BM4" s="141"/>
      <c r="BN4" s="141"/>
      <c r="BO4" s="141"/>
      <c r="BP4" s="141"/>
      <c r="BQ4" s="141"/>
      <c r="BR4" s="141"/>
      <c r="BS4" s="141"/>
      <c r="CL4" s="141"/>
      <c r="CM4" s="141"/>
      <c r="CN4" s="141"/>
      <c r="CO4" s="141"/>
      <c r="CP4" s="141"/>
      <c r="CQ4" s="141"/>
      <c r="CS4" s="141"/>
      <c r="CU4" s="141"/>
      <c r="CW4" s="141"/>
      <c r="CX4" s="141"/>
      <c r="CY4" s="141"/>
      <c r="CZ4" s="141"/>
      <c r="DA4" s="141"/>
      <c r="DB4" s="141"/>
      <c r="DC4" s="141"/>
      <c r="DD4" s="141"/>
      <c r="DE4" s="141"/>
      <c r="DF4" s="141"/>
      <c r="DG4" s="141"/>
      <c r="DH4" s="141"/>
      <c r="DI4" s="141"/>
      <c r="DJ4" s="141"/>
      <c r="DK4" s="141"/>
      <c r="DL4" s="141"/>
      <c r="DM4" s="141"/>
      <c r="DN4" s="141"/>
      <c r="DO4" s="141"/>
      <c r="DP4" s="141"/>
      <c r="DQ4" s="141"/>
      <c r="DR4" s="141"/>
      <c r="DS4" s="141"/>
      <c r="DT4" s="141"/>
      <c r="DU4" s="141"/>
      <c r="DV4" s="141"/>
      <c r="DW4" s="141"/>
      <c r="DX4" s="141"/>
      <c r="DY4" s="141"/>
      <c r="DZ4" s="141"/>
      <c r="EA4" s="141"/>
      <c r="EB4" s="141"/>
      <c r="EC4" s="141"/>
      <c r="ED4" s="141"/>
      <c r="EE4" s="141"/>
      <c r="EF4" s="141"/>
      <c r="EG4" s="141"/>
      <c r="EH4" s="141"/>
      <c r="EI4" s="141"/>
      <c r="EJ4" s="141"/>
      <c r="EK4" s="141"/>
      <c r="EL4" s="141"/>
      <c r="EM4" s="141"/>
      <c r="EN4" s="141"/>
      <c r="EO4" s="141"/>
      <c r="EP4" s="141"/>
      <c r="EQ4" s="141"/>
      <c r="ER4" s="141"/>
      <c r="ES4" s="141"/>
      <c r="ET4" s="141"/>
      <c r="EU4" s="141"/>
      <c r="EV4" s="141"/>
      <c r="EW4" s="141"/>
      <c r="EX4" s="141"/>
      <c r="EY4" s="141"/>
      <c r="EZ4" s="141"/>
      <c r="FA4" s="141"/>
      <c r="FB4" s="141"/>
      <c r="FC4" s="141"/>
      <c r="FD4" s="141"/>
      <c r="FE4" s="141"/>
      <c r="FF4" s="141"/>
      <c r="FG4" s="141"/>
      <c r="FH4" s="141"/>
      <c r="FI4" s="141"/>
      <c r="FJ4" s="141"/>
      <c r="FK4" s="141"/>
      <c r="FL4" s="141"/>
      <c r="FM4" s="141"/>
      <c r="FN4" s="141"/>
      <c r="FO4" s="141"/>
    </row>
    <row r="5" spans="1:171" ht="27.75" customHeight="1" x14ac:dyDescent="0.25">
      <c r="A5" s="182" t="s">
        <v>1859</v>
      </c>
      <c r="B5" s="176"/>
      <c r="C5" s="160"/>
      <c r="D5" s="160"/>
      <c r="E5" s="160"/>
      <c r="F5" s="161"/>
      <c r="G5" s="76"/>
      <c r="H5" s="76"/>
      <c r="I5" s="76"/>
      <c r="J5" s="76"/>
      <c r="K5" s="76"/>
      <c r="L5" s="76"/>
      <c r="M5" s="141"/>
      <c r="O5" s="141"/>
      <c r="Q5" s="141"/>
      <c r="R5" s="141"/>
      <c r="S5" s="141"/>
      <c r="T5" s="141"/>
      <c r="U5" s="141"/>
      <c r="V5" s="141"/>
      <c r="AO5" s="141"/>
      <c r="AP5" s="141"/>
      <c r="AQ5" s="141"/>
      <c r="AR5" s="141"/>
      <c r="AW5" s="141"/>
      <c r="AX5" s="141"/>
      <c r="BM5" s="141"/>
      <c r="BN5" s="141"/>
      <c r="BO5" s="141"/>
      <c r="BP5" s="141"/>
      <c r="BQ5" s="141"/>
      <c r="BR5" s="141"/>
      <c r="BS5" s="141"/>
      <c r="CL5" s="141"/>
      <c r="CM5" s="141"/>
      <c r="CN5" s="141"/>
      <c r="CO5" s="141"/>
      <c r="CP5" s="141"/>
      <c r="CQ5" s="141"/>
      <c r="CS5" s="141"/>
      <c r="CU5" s="141"/>
      <c r="CW5" s="141"/>
      <c r="CX5" s="141"/>
      <c r="CY5" s="141"/>
      <c r="CZ5" s="141"/>
      <c r="DA5" s="141"/>
      <c r="DB5" s="141"/>
      <c r="DC5" s="141"/>
      <c r="DD5" s="141"/>
      <c r="DE5" s="141"/>
      <c r="DF5" s="141"/>
      <c r="DG5" s="141"/>
      <c r="DH5" s="141"/>
      <c r="DI5" s="141"/>
      <c r="DJ5" s="141"/>
      <c r="DK5" s="141"/>
      <c r="DL5" s="141"/>
      <c r="DM5" s="141"/>
      <c r="DN5" s="141"/>
      <c r="DO5" s="141"/>
      <c r="DP5" s="141"/>
      <c r="DQ5" s="141"/>
      <c r="DR5" s="141"/>
      <c r="DS5" s="141"/>
      <c r="DT5" s="141"/>
      <c r="DU5" s="141"/>
      <c r="DV5" s="141"/>
      <c r="DW5" s="141"/>
      <c r="DX5" s="141"/>
      <c r="DY5" s="141"/>
      <c r="DZ5" s="141"/>
      <c r="EA5" s="141"/>
      <c r="EB5" s="141"/>
      <c r="EC5" s="141"/>
      <c r="ED5" s="141"/>
      <c r="EE5" s="141"/>
      <c r="EF5" s="141"/>
      <c r="EG5" s="141"/>
      <c r="EH5" s="141"/>
      <c r="EI5" s="141"/>
      <c r="EJ5" s="141"/>
      <c r="EK5" s="141"/>
      <c r="EL5" s="141"/>
      <c r="EM5" s="141"/>
      <c r="EN5" s="141"/>
      <c r="EO5" s="141"/>
      <c r="EP5" s="141"/>
      <c r="EQ5" s="141"/>
      <c r="ER5" s="141"/>
      <c r="ES5" s="141"/>
      <c r="ET5" s="141"/>
      <c r="EU5" s="141"/>
      <c r="EV5" s="141"/>
      <c r="EW5" s="141"/>
      <c r="EX5" s="141"/>
      <c r="EY5" s="141"/>
      <c r="EZ5" s="141"/>
      <c r="FA5" s="141"/>
      <c r="FB5" s="141"/>
      <c r="FC5" s="141"/>
      <c r="FD5" s="141"/>
      <c r="FE5" s="141"/>
      <c r="FF5" s="141"/>
      <c r="FG5" s="141"/>
      <c r="FH5" s="141"/>
      <c r="FI5" s="141"/>
      <c r="FJ5" s="141"/>
      <c r="FK5" s="141"/>
      <c r="FL5" s="141"/>
      <c r="FM5" s="141"/>
      <c r="FN5" s="141"/>
      <c r="FO5" s="141"/>
    </row>
    <row r="6" spans="1:171" ht="27.75" customHeight="1" x14ac:dyDescent="0.25">
      <c r="A6" s="182" t="s">
        <v>1860</v>
      </c>
      <c r="B6" s="176"/>
      <c r="C6" s="160"/>
      <c r="D6" s="160"/>
      <c r="E6" s="160"/>
      <c r="F6" s="161"/>
      <c r="G6" s="76"/>
      <c r="H6" s="76"/>
      <c r="I6" s="76"/>
      <c r="J6" s="76"/>
      <c r="K6" s="76"/>
      <c r="L6" s="76"/>
      <c r="M6" s="141"/>
      <c r="O6" s="141"/>
      <c r="Q6" s="141"/>
      <c r="R6" s="141"/>
      <c r="S6" s="141"/>
      <c r="T6" s="49"/>
      <c r="U6" s="49"/>
      <c r="V6" s="49"/>
      <c r="W6" s="49"/>
      <c r="X6" s="49"/>
      <c r="Y6" s="49"/>
      <c r="Z6" s="49"/>
      <c r="AA6" s="49"/>
      <c r="AB6" s="49"/>
      <c r="AC6" s="49"/>
      <c r="AD6" s="49"/>
      <c r="AE6" s="49"/>
      <c r="AF6" s="49"/>
      <c r="AG6" s="49"/>
      <c r="AH6" s="49"/>
      <c r="AI6" s="49"/>
      <c r="AJ6" s="49"/>
      <c r="AK6" s="49"/>
      <c r="AL6" s="49"/>
      <c r="AM6" s="49"/>
      <c r="AN6" s="49"/>
      <c r="AO6" s="141"/>
      <c r="AP6" s="141"/>
      <c r="AQ6" s="141"/>
      <c r="AR6" s="141"/>
      <c r="AW6" s="141"/>
      <c r="AX6" s="141"/>
      <c r="BM6" s="141"/>
      <c r="BN6" s="141"/>
      <c r="BO6" s="141"/>
      <c r="BP6" s="141"/>
      <c r="BQ6" s="141"/>
      <c r="BR6" s="141"/>
      <c r="BS6" s="141"/>
      <c r="CL6" s="141"/>
      <c r="CM6" s="141"/>
      <c r="CN6" s="141"/>
      <c r="CO6" s="141"/>
      <c r="CP6" s="141"/>
      <c r="CQ6" s="141"/>
      <c r="CS6" s="141"/>
      <c r="CU6" s="141"/>
      <c r="CW6" s="141"/>
      <c r="CX6" s="141"/>
      <c r="CY6" s="141"/>
      <c r="CZ6" s="141"/>
      <c r="DA6" s="141"/>
      <c r="DB6" s="141"/>
      <c r="DC6" s="141"/>
      <c r="DD6" s="141"/>
      <c r="DE6" s="141"/>
      <c r="DF6" s="141"/>
      <c r="DG6" s="141"/>
      <c r="DH6" s="141"/>
      <c r="DI6" s="141"/>
      <c r="DJ6" s="141"/>
      <c r="DK6" s="141"/>
      <c r="DL6" s="141"/>
      <c r="DM6" s="141"/>
      <c r="DN6" s="141"/>
      <c r="DO6" s="141"/>
      <c r="DP6" s="141"/>
      <c r="DQ6" s="141"/>
      <c r="DR6" s="141"/>
      <c r="DS6" s="141"/>
      <c r="DT6" s="141"/>
      <c r="DU6" s="141"/>
      <c r="DV6" s="141"/>
      <c r="DW6" s="141"/>
      <c r="DX6" s="141"/>
      <c r="DY6" s="141"/>
      <c r="DZ6" s="141"/>
      <c r="EA6" s="141"/>
      <c r="EB6" s="141"/>
      <c r="EC6" s="141"/>
      <c r="ED6" s="141"/>
      <c r="EE6" s="141"/>
      <c r="EF6" s="141"/>
      <c r="EG6" s="141"/>
      <c r="EH6" s="141"/>
      <c r="EI6" s="141"/>
      <c r="EJ6" s="141"/>
      <c r="EK6" s="141"/>
      <c r="EL6" s="141"/>
      <c r="EM6" s="141"/>
      <c r="EN6" s="141"/>
      <c r="EO6" s="141"/>
      <c r="EP6" s="141"/>
      <c r="EQ6" s="141"/>
      <c r="ER6" s="141"/>
      <c r="ES6" s="141"/>
      <c r="ET6" s="141"/>
      <c r="EU6" s="141"/>
      <c r="EV6" s="141"/>
      <c r="EW6" s="141"/>
      <c r="EX6" s="141"/>
      <c r="EY6" s="141"/>
      <c r="EZ6" s="141"/>
      <c r="FA6" s="141"/>
      <c r="FB6" s="141"/>
      <c r="FC6" s="141"/>
      <c r="FD6" s="141"/>
      <c r="FE6" s="141"/>
      <c r="FF6" s="141"/>
      <c r="FG6" s="141"/>
      <c r="FH6" s="141"/>
      <c r="FI6" s="141"/>
      <c r="FJ6" s="141"/>
      <c r="FK6" s="141"/>
      <c r="FL6" s="141"/>
      <c r="FM6" s="141"/>
      <c r="FN6" s="141"/>
      <c r="FO6" s="141"/>
    </row>
    <row r="7" spans="1:171" ht="27.75" customHeight="1" x14ac:dyDescent="0.25">
      <c r="A7" s="182" t="s">
        <v>1861</v>
      </c>
      <c r="B7" s="176"/>
      <c r="C7" s="160"/>
      <c r="D7" s="160"/>
      <c r="E7" s="160"/>
      <c r="F7" s="161"/>
      <c r="G7" s="76"/>
      <c r="H7" s="76"/>
      <c r="I7" s="76"/>
      <c r="J7" s="76"/>
      <c r="K7" s="76"/>
      <c r="L7" s="76"/>
      <c r="M7" s="141"/>
      <c r="O7" s="141"/>
      <c r="Q7" s="141"/>
      <c r="R7" s="141"/>
      <c r="S7" s="141"/>
      <c r="T7" s="49"/>
      <c r="U7" s="49"/>
      <c r="V7" s="49"/>
      <c r="W7" s="49"/>
      <c r="X7" s="49"/>
      <c r="Y7" s="49"/>
      <c r="Z7" s="49"/>
      <c r="AA7" s="49"/>
      <c r="AB7" s="49"/>
      <c r="AC7" s="49"/>
      <c r="AD7" s="49"/>
      <c r="AE7" s="49"/>
      <c r="AF7" s="49"/>
      <c r="AG7" s="49"/>
      <c r="AH7" s="49"/>
      <c r="AI7" s="49"/>
      <c r="AJ7" s="49"/>
      <c r="AK7" s="49"/>
      <c r="AL7" s="49"/>
      <c r="AM7" s="49"/>
      <c r="AN7" s="49"/>
      <c r="AO7" s="141"/>
      <c r="AP7" s="141"/>
      <c r="AQ7" s="141"/>
      <c r="AR7" s="141"/>
      <c r="AW7" s="141"/>
      <c r="AX7" s="141"/>
      <c r="BM7" s="141"/>
      <c r="BN7" s="141"/>
      <c r="BO7" s="141"/>
      <c r="BP7" s="141"/>
      <c r="BQ7" s="141"/>
      <c r="BR7" s="141"/>
      <c r="BS7" s="141"/>
      <c r="CL7" s="141"/>
      <c r="CM7" s="141"/>
      <c r="CN7" s="141"/>
      <c r="CO7" s="141"/>
      <c r="CP7" s="141"/>
      <c r="CQ7" s="141"/>
      <c r="CS7" s="141"/>
      <c r="CU7" s="141"/>
      <c r="CW7" s="141"/>
      <c r="CX7" s="141"/>
      <c r="CY7" s="141"/>
      <c r="CZ7" s="141"/>
      <c r="DA7" s="141"/>
      <c r="DB7" s="141"/>
      <c r="DC7" s="141"/>
      <c r="DD7" s="141"/>
      <c r="DE7" s="141"/>
      <c r="DF7" s="141"/>
      <c r="DG7" s="141"/>
      <c r="DH7" s="141"/>
      <c r="DI7" s="141"/>
      <c r="DJ7" s="141"/>
      <c r="DK7" s="141"/>
      <c r="DL7" s="141"/>
      <c r="DM7" s="141"/>
      <c r="DN7" s="141"/>
      <c r="DO7" s="141"/>
      <c r="DP7" s="141"/>
      <c r="DQ7" s="141"/>
      <c r="DR7" s="141"/>
      <c r="DS7" s="141"/>
      <c r="DT7" s="141"/>
      <c r="DU7" s="141"/>
      <c r="DV7" s="141"/>
      <c r="DW7" s="141"/>
      <c r="DX7" s="141"/>
      <c r="DY7" s="141"/>
      <c r="DZ7" s="141"/>
      <c r="EA7" s="141"/>
      <c r="EB7" s="141"/>
      <c r="EC7" s="141"/>
      <c r="ED7" s="141"/>
      <c r="EE7" s="141"/>
      <c r="EF7" s="141"/>
      <c r="EG7" s="141"/>
      <c r="EH7" s="141"/>
      <c r="EI7" s="141"/>
      <c r="EJ7" s="141"/>
      <c r="EK7" s="141"/>
      <c r="EL7" s="141"/>
      <c r="EM7" s="141"/>
      <c r="EN7" s="141"/>
      <c r="EO7" s="141"/>
      <c r="EP7" s="141"/>
      <c r="EQ7" s="141"/>
      <c r="ER7" s="141"/>
      <c r="ES7" s="141"/>
      <c r="ET7" s="141"/>
      <c r="EU7" s="141"/>
      <c r="EV7" s="141"/>
      <c r="EW7" s="141"/>
      <c r="EX7" s="141"/>
      <c r="EY7" s="141"/>
      <c r="EZ7" s="141"/>
      <c r="FA7" s="141"/>
      <c r="FB7" s="141"/>
      <c r="FC7" s="141"/>
      <c r="FD7" s="141"/>
      <c r="FE7" s="141"/>
      <c r="FF7" s="141"/>
      <c r="FG7" s="141"/>
      <c r="FH7" s="141"/>
      <c r="FI7" s="141"/>
      <c r="FJ7" s="141"/>
      <c r="FK7" s="141"/>
      <c r="FL7" s="141"/>
      <c r="FM7" s="141"/>
      <c r="FN7" s="141"/>
      <c r="FO7" s="141"/>
    </row>
    <row r="8" spans="1:171" ht="27.75" customHeight="1" x14ac:dyDescent="0.25">
      <c r="A8" s="182" t="s">
        <v>1862</v>
      </c>
      <c r="B8" s="176"/>
      <c r="C8" s="160"/>
      <c r="D8" s="160"/>
      <c r="E8" s="160"/>
      <c r="F8" s="161"/>
      <c r="G8" s="76"/>
      <c r="H8" s="76"/>
      <c r="I8" s="76"/>
      <c r="J8" s="76"/>
      <c r="K8" s="76"/>
      <c r="L8" s="76"/>
      <c r="M8" s="141"/>
      <c r="O8" s="141"/>
      <c r="Q8" s="141"/>
      <c r="R8" s="141"/>
      <c r="S8" s="141"/>
      <c r="T8" s="49"/>
      <c r="U8" s="49"/>
      <c r="V8" s="49"/>
      <c r="W8" s="49"/>
      <c r="X8" s="49"/>
      <c r="Y8" s="49"/>
      <c r="Z8" s="49"/>
      <c r="AA8" s="49"/>
      <c r="AB8" s="49"/>
      <c r="AC8" s="49"/>
      <c r="AD8" s="49"/>
      <c r="AE8" s="49"/>
      <c r="AF8" s="49"/>
      <c r="AG8" s="49"/>
      <c r="AH8" s="49"/>
      <c r="AI8" s="49"/>
      <c r="AJ8" s="49"/>
      <c r="AK8" s="49"/>
      <c r="AL8" s="49"/>
      <c r="AM8" s="49"/>
      <c r="AN8" s="49"/>
      <c r="AO8" s="141"/>
      <c r="AP8" s="141"/>
      <c r="AQ8" s="141"/>
      <c r="AR8" s="141"/>
      <c r="AW8" s="141"/>
      <c r="AX8" s="141"/>
      <c r="BM8" s="141"/>
      <c r="BN8" s="141"/>
      <c r="BO8" s="141"/>
      <c r="BP8" s="141"/>
      <c r="BQ8" s="141"/>
      <c r="BR8" s="141"/>
      <c r="BS8" s="141"/>
      <c r="CL8" s="141"/>
      <c r="CM8" s="141"/>
      <c r="CN8" s="141"/>
      <c r="CO8" s="141"/>
      <c r="CP8" s="141"/>
      <c r="CQ8" s="141"/>
      <c r="CS8" s="141"/>
      <c r="CU8" s="141"/>
      <c r="CW8" s="141"/>
      <c r="CX8" s="141"/>
      <c r="CY8" s="141"/>
      <c r="CZ8" s="141"/>
      <c r="DA8" s="141"/>
      <c r="DB8" s="141"/>
      <c r="DC8" s="141"/>
      <c r="DD8" s="141"/>
      <c r="DE8" s="141"/>
      <c r="DF8" s="141"/>
      <c r="DG8" s="141"/>
      <c r="DH8" s="141"/>
      <c r="DI8" s="141"/>
      <c r="DJ8" s="141"/>
      <c r="DK8" s="141"/>
      <c r="DL8" s="141"/>
      <c r="DM8" s="141"/>
      <c r="DN8" s="141"/>
      <c r="DO8" s="141"/>
      <c r="DP8" s="141"/>
      <c r="DQ8" s="141"/>
      <c r="DR8" s="141"/>
      <c r="DS8" s="141"/>
      <c r="DT8" s="141"/>
      <c r="DU8" s="141"/>
      <c r="DV8" s="141"/>
      <c r="DW8" s="141"/>
      <c r="DX8" s="141"/>
      <c r="DY8" s="141"/>
      <c r="DZ8" s="141"/>
      <c r="EA8" s="141"/>
      <c r="EB8" s="141"/>
      <c r="EC8" s="141"/>
      <c r="ED8" s="141"/>
      <c r="EE8" s="141"/>
      <c r="EF8" s="141"/>
      <c r="EG8" s="141"/>
      <c r="EH8" s="141"/>
      <c r="EI8" s="141"/>
      <c r="EJ8" s="141"/>
      <c r="EK8" s="141"/>
      <c r="EL8" s="141"/>
      <c r="EM8" s="141"/>
      <c r="EN8" s="141"/>
      <c r="EO8" s="141"/>
      <c r="EP8" s="141"/>
      <c r="EQ8" s="141"/>
      <c r="ER8" s="141"/>
      <c r="ES8" s="141"/>
      <c r="ET8" s="141"/>
      <c r="EU8" s="141"/>
      <c r="EV8" s="141"/>
      <c r="EW8" s="141"/>
      <c r="EX8" s="141"/>
      <c r="EY8" s="141"/>
      <c r="EZ8" s="141"/>
      <c r="FA8" s="141"/>
      <c r="FB8" s="141"/>
      <c r="FC8" s="141"/>
      <c r="FD8" s="141"/>
      <c r="FE8" s="141"/>
      <c r="FF8" s="141"/>
      <c r="FG8" s="141"/>
      <c r="FH8" s="141"/>
      <c r="FI8" s="141"/>
      <c r="FJ8" s="141"/>
      <c r="FK8" s="141"/>
      <c r="FL8" s="141"/>
      <c r="FM8" s="141"/>
      <c r="FN8" s="141"/>
      <c r="FO8" s="141"/>
    </row>
    <row r="9" spans="1:171" ht="27.75" customHeight="1" x14ac:dyDescent="0.25">
      <c r="A9" s="185" t="s">
        <v>1863</v>
      </c>
      <c r="B9" s="186"/>
      <c r="C9" s="162"/>
      <c r="D9" s="162"/>
      <c r="E9" s="162"/>
      <c r="F9" s="163"/>
      <c r="G9" s="76"/>
      <c r="H9" s="76"/>
      <c r="I9" s="76"/>
      <c r="J9" s="76"/>
      <c r="K9" s="76"/>
      <c r="L9" s="76"/>
      <c r="M9" s="141"/>
      <c r="O9" s="141"/>
      <c r="Q9" s="141"/>
      <c r="R9" s="141"/>
      <c r="S9" s="141"/>
      <c r="T9" s="49"/>
      <c r="U9" s="49"/>
      <c r="V9" s="49"/>
      <c r="W9" s="49"/>
      <c r="X9" s="49"/>
      <c r="Y9" s="49"/>
      <c r="Z9" s="49"/>
      <c r="AA9" s="49"/>
      <c r="AB9" s="49"/>
      <c r="AC9" s="49"/>
      <c r="AD9" s="49"/>
      <c r="AE9" s="49"/>
      <c r="AF9" s="49"/>
      <c r="AG9" s="49"/>
      <c r="AH9" s="49"/>
      <c r="AI9" s="49"/>
      <c r="AJ9" s="49"/>
      <c r="AK9" s="49"/>
      <c r="AL9" s="49"/>
      <c r="AM9" s="49"/>
      <c r="AN9" s="49"/>
      <c r="AO9" s="141"/>
      <c r="AP9" s="141"/>
      <c r="AQ9" s="141"/>
      <c r="AR9" s="141"/>
      <c r="AW9" s="141"/>
      <c r="AX9" s="141"/>
      <c r="BM9" s="141"/>
      <c r="BN9" s="141"/>
      <c r="BO9" s="141"/>
      <c r="BP9" s="141"/>
      <c r="BQ9" s="141"/>
      <c r="BR9" s="141"/>
      <c r="BS9" s="141"/>
      <c r="CL9" s="141"/>
      <c r="CM9" s="141"/>
      <c r="CN9" s="141"/>
      <c r="CO9" s="141"/>
      <c r="CP9" s="141"/>
      <c r="CQ9" s="141"/>
      <c r="CS9" s="141"/>
      <c r="CU9" s="141"/>
      <c r="CW9" s="141"/>
      <c r="CX9" s="141"/>
      <c r="CY9" s="141"/>
      <c r="CZ9" s="141"/>
      <c r="DA9" s="141"/>
      <c r="DB9" s="141"/>
      <c r="DC9" s="141"/>
      <c r="DD9" s="141"/>
      <c r="DE9" s="141"/>
      <c r="DF9" s="141"/>
      <c r="DG9" s="141"/>
      <c r="DH9" s="141"/>
      <c r="DI9" s="141"/>
      <c r="DJ9" s="141"/>
      <c r="DK9" s="141"/>
      <c r="DL9" s="141"/>
      <c r="DM9" s="141"/>
      <c r="DN9" s="141"/>
      <c r="DO9" s="141"/>
      <c r="DP9" s="141"/>
      <c r="DQ9" s="141"/>
      <c r="DR9" s="141"/>
      <c r="DS9" s="141"/>
      <c r="DT9" s="141"/>
      <c r="DU9" s="141"/>
      <c r="DV9" s="141"/>
      <c r="DW9" s="141"/>
      <c r="DX9" s="141"/>
      <c r="DY9" s="141"/>
      <c r="DZ9" s="141"/>
      <c r="EA9" s="141"/>
      <c r="EB9" s="141"/>
      <c r="EC9" s="141"/>
      <c r="ED9" s="141"/>
      <c r="EE9" s="141"/>
      <c r="EF9" s="141"/>
      <c r="EG9" s="141"/>
      <c r="EH9" s="141"/>
      <c r="EI9" s="141"/>
      <c r="EJ9" s="141"/>
      <c r="EK9" s="141"/>
      <c r="EL9" s="141"/>
      <c r="EM9" s="141"/>
      <c r="EN9" s="141"/>
      <c r="EO9" s="141"/>
      <c r="EP9" s="141"/>
      <c r="EQ9" s="141"/>
      <c r="ER9" s="141"/>
      <c r="ES9" s="141"/>
      <c r="ET9" s="141"/>
      <c r="EU9" s="141"/>
      <c r="EV9" s="141"/>
      <c r="EW9" s="141"/>
      <c r="EX9" s="141"/>
      <c r="EY9" s="141"/>
      <c r="EZ9" s="141"/>
      <c r="FA9" s="141"/>
      <c r="FB9" s="141"/>
      <c r="FC9" s="141"/>
      <c r="FD9" s="141"/>
      <c r="FE9" s="141"/>
      <c r="FF9" s="141"/>
      <c r="FG9" s="141"/>
      <c r="FH9" s="141"/>
      <c r="FI9" s="141"/>
      <c r="FJ9" s="141"/>
      <c r="FK9" s="141"/>
      <c r="FL9" s="141"/>
      <c r="FM9" s="141"/>
      <c r="FN9" s="141"/>
      <c r="FO9" s="141"/>
    </row>
    <row r="10" spans="1:171" s="600" customFormat="1" ht="27.75" customHeight="1" x14ac:dyDescent="0.25">
      <c r="P10" s="601"/>
      <c r="BP10" s="600">
        <v>0.73299999999999998</v>
      </c>
      <c r="BQ10" s="600">
        <f>BP10</f>
        <v>0.73299999999999998</v>
      </c>
      <c r="BR10" s="600">
        <v>0.4</v>
      </c>
      <c r="BS10" s="600">
        <f>BR10</f>
        <v>0.4</v>
      </c>
      <c r="BT10" s="600">
        <v>0.4</v>
      </c>
      <c r="BU10" s="600">
        <f>BT10</f>
        <v>0.4</v>
      </c>
      <c r="BV10" s="600">
        <v>0.374</v>
      </c>
      <c r="BW10" s="600">
        <f>BV10</f>
        <v>0.374</v>
      </c>
      <c r="BX10" s="600">
        <v>0.73299999999999998</v>
      </c>
      <c r="BY10" s="600">
        <f>BX10</f>
        <v>0.73299999999999998</v>
      </c>
      <c r="BZ10" s="600">
        <v>0.57599999999999996</v>
      </c>
      <c r="CA10" s="600">
        <f>BZ10</f>
        <v>0.57599999999999996</v>
      </c>
      <c r="CB10" s="600">
        <v>0.57599999999999996</v>
      </c>
      <c r="CC10" s="600">
        <f>CB10</f>
        <v>0.57599999999999996</v>
      </c>
      <c r="CD10" s="600">
        <v>0.57599999999999996</v>
      </c>
      <c r="CE10" s="600">
        <f>CD10</f>
        <v>0.57599999999999996</v>
      </c>
      <c r="CF10" s="600">
        <v>0.13400000000000001</v>
      </c>
      <c r="CG10" s="600">
        <f>CF10</f>
        <v>0.13400000000000001</v>
      </c>
      <c r="CH10" s="600">
        <v>0.13400000000000001</v>
      </c>
      <c r="CI10" s="600">
        <f>CH10</f>
        <v>0.13400000000000001</v>
      </c>
      <c r="CJ10" s="600">
        <v>0.374</v>
      </c>
      <c r="CK10" s="600">
        <f>CJ10</f>
        <v>0.374</v>
      </c>
      <c r="CV10" s="602"/>
    </row>
    <row r="11" spans="1:171" ht="27.75" customHeight="1" x14ac:dyDescent="0.25">
      <c r="A11" s="673" t="s">
        <v>1864</v>
      </c>
      <c r="B11" s="674"/>
      <c r="C11" s="674"/>
      <c r="D11" s="674"/>
      <c r="E11" s="674"/>
      <c r="F11" s="674"/>
      <c r="G11" s="674"/>
      <c r="H11" s="675"/>
      <c r="I11" s="702" t="s">
        <v>1865</v>
      </c>
      <c r="J11" s="702"/>
      <c r="K11" s="702"/>
      <c r="L11" s="702"/>
      <c r="M11" s="702"/>
      <c r="N11" s="702"/>
      <c r="O11" s="702"/>
      <c r="P11" s="703"/>
      <c r="Q11" s="693" t="s">
        <v>1866</v>
      </c>
      <c r="R11" s="694"/>
      <c r="S11" s="708" t="s">
        <v>1867</v>
      </c>
      <c r="T11" s="709"/>
      <c r="U11" s="709"/>
      <c r="V11" s="709"/>
      <c r="W11" s="709"/>
      <c r="X11" s="709"/>
      <c r="Y11" s="709"/>
      <c r="Z11" s="709"/>
      <c r="AA11" s="709"/>
      <c r="AB11" s="709"/>
      <c r="AC11" s="709"/>
      <c r="AD11" s="709"/>
      <c r="AE11" s="709"/>
      <c r="AF11" s="709"/>
      <c r="AG11" s="709"/>
      <c r="AH11" s="709"/>
      <c r="AI11" s="709"/>
      <c r="AJ11" s="709"/>
      <c r="AK11" s="709"/>
      <c r="AL11" s="709"/>
      <c r="AM11" s="709"/>
      <c r="AN11" s="709"/>
      <c r="AO11" s="709"/>
      <c r="AP11" s="709"/>
      <c r="AQ11" s="709"/>
      <c r="AR11" s="709"/>
      <c r="AS11" s="709"/>
      <c r="AT11" s="709"/>
      <c r="AU11" s="709"/>
      <c r="AV11" s="709"/>
      <c r="AW11" s="709"/>
      <c r="AX11" s="709"/>
      <c r="AY11" s="709"/>
      <c r="AZ11" s="709"/>
      <c r="BA11" s="709"/>
      <c r="BB11" s="709"/>
      <c r="BC11" s="709"/>
      <c r="BD11" s="709"/>
      <c r="BE11" s="709"/>
      <c r="BF11" s="709"/>
      <c r="BG11" s="709"/>
      <c r="BH11" s="709"/>
      <c r="BI11" s="709"/>
      <c r="BJ11" s="709"/>
      <c r="BK11" s="709"/>
      <c r="BL11" s="709"/>
      <c r="BM11" s="709"/>
      <c r="BN11" s="709"/>
      <c r="BO11" s="709"/>
      <c r="BP11" s="709"/>
      <c r="BQ11" s="709"/>
      <c r="BR11" s="709"/>
      <c r="BS11" s="709"/>
      <c r="BT11" s="709"/>
      <c r="BU11" s="709"/>
      <c r="BV11" s="709"/>
      <c r="BW11" s="709"/>
      <c r="BX11" s="709"/>
      <c r="BY11" s="709"/>
      <c r="BZ11" s="709"/>
      <c r="CA11" s="709"/>
      <c r="CB11" s="709"/>
      <c r="CC11" s="709"/>
      <c r="CD11" s="709"/>
      <c r="CE11" s="709"/>
      <c r="CF11" s="709"/>
      <c r="CG11" s="709"/>
      <c r="CH11" s="709"/>
      <c r="CI11" s="709"/>
      <c r="CJ11" s="709"/>
      <c r="CK11" s="709"/>
      <c r="CL11" s="709"/>
      <c r="CM11" s="710"/>
      <c r="CN11" s="684" t="s">
        <v>1868</v>
      </c>
      <c r="CO11" s="685"/>
      <c r="CP11" s="685"/>
      <c r="CQ11" s="685"/>
      <c r="CR11" s="685"/>
      <c r="CS11" s="685"/>
      <c r="CT11" s="685"/>
      <c r="CU11" s="686"/>
      <c r="CV11" s="657" t="s">
        <v>1869</v>
      </c>
      <c r="CW11" s="658"/>
      <c r="CX11" s="658"/>
      <c r="CY11" s="658"/>
      <c r="CZ11" s="658"/>
      <c r="DA11" s="658"/>
      <c r="DB11" s="658"/>
      <c r="DC11" s="658"/>
      <c r="DD11" s="658"/>
      <c r="DE11" s="658"/>
      <c r="DF11" s="658"/>
      <c r="DG11" s="658"/>
      <c r="DH11" s="658"/>
      <c r="DI11" s="658"/>
      <c r="DJ11" s="658"/>
      <c r="DK11" s="658"/>
      <c r="DL11" s="658"/>
      <c r="DM11" s="658"/>
      <c r="DN11" s="658"/>
      <c r="DO11" s="658"/>
      <c r="DP11" s="658"/>
      <c r="DQ11" s="658"/>
      <c r="DR11" s="658"/>
      <c r="DS11" s="658"/>
      <c r="DT11" s="658"/>
      <c r="DU11" s="658"/>
      <c r="DV11" s="659"/>
      <c r="DW11" s="642" t="s">
        <v>1870</v>
      </c>
      <c r="DX11" s="643"/>
      <c r="DY11" s="643"/>
      <c r="DZ11" s="643"/>
      <c r="EA11" s="643"/>
      <c r="EB11" s="644"/>
      <c r="EC11" s="141"/>
      <c r="ED11" s="141"/>
      <c r="EE11" s="141"/>
      <c r="EF11" s="141"/>
      <c r="EG11" s="141"/>
      <c r="EH11" s="141"/>
      <c r="EI11" s="141"/>
      <c r="EJ11" s="141"/>
      <c r="EK11" s="141"/>
      <c r="EL11" s="141"/>
      <c r="EM11" s="141"/>
      <c r="EN11" s="141"/>
      <c r="EO11" s="141"/>
      <c r="EP11" s="141"/>
      <c r="EQ11" s="141"/>
      <c r="ER11" s="141"/>
      <c r="ES11" s="141"/>
      <c r="ET11" s="141"/>
      <c r="EU11" s="141"/>
      <c r="EV11" s="141"/>
      <c r="EW11" s="141"/>
      <c r="EX11" s="141"/>
      <c r="EY11" s="141"/>
      <c r="EZ11" s="141"/>
      <c r="FA11" s="141"/>
      <c r="FB11" s="141"/>
      <c r="FC11" s="141"/>
      <c r="FD11" s="141"/>
      <c r="FE11" s="141"/>
      <c r="FF11" s="141"/>
      <c r="FG11" s="141"/>
      <c r="FH11" s="141"/>
      <c r="FI11" s="141"/>
      <c r="FJ11" s="141"/>
      <c r="FK11" s="141"/>
      <c r="FL11" s="141"/>
      <c r="FM11" s="141"/>
      <c r="FN11" s="141"/>
      <c r="FO11" s="141"/>
    </row>
    <row r="12" spans="1:171" ht="27.75" customHeight="1" x14ac:dyDescent="0.25">
      <c r="A12" s="676"/>
      <c r="B12" s="677"/>
      <c r="C12" s="677"/>
      <c r="D12" s="677"/>
      <c r="E12" s="677"/>
      <c r="F12" s="677"/>
      <c r="G12" s="677"/>
      <c r="H12" s="678"/>
      <c r="I12" s="704"/>
      <c r="J12" s="704"/>
      <c r="K12" s="704"/>
      <c r="L12" s="704"/>
      <c r="M12" s="704"/>
      <c r="N12" s="704"/>
      <c r="O12" s="704"/>
      <c r="P12" s="705"/>
      <c r="Q12" s="695"/>
      <c r="R12" s="696"/>
      <c r="S12" s="699" t="s">
        <v>1871</v>
      </c>
      <c r="T12" s="700"/>
      <c r="U12" s="700"/>
      <c r="V12" s="700"/>
      <c r="W12" s="700"/>
      <c r="X12" s="700"/>
      <c r="Y12" s="700"/>
      <c r="Z12" s="700"/>
      <c r="AA12" s="700"/>
      <c r="AB12" s="700"/>
      <c r="AC12" s="700"/>
      <c r="AD12" s="700"/>
      <c r="AE12" s="700"/>
      <c r="AF12" s="700"/>
      <c r="AG12" s="700"/>
      <c r="AH12" s="700"/>
      <c r="AI12" s="700"/>
      <c r="AJ12" s="700"/>
      <c r="AK12" s="700"/>
      <c r="AL12" s="700"/>
      <c r="AM12" s="700"/>
      <c r="AN12" s="700"/>
      <c r="AO12" s="700"/>
      <c r="AP12" s="701"/>
      <c r="AQ12" s="699" t="s">
        <v>1872</v>
      </c>
      <c r="AR12" s="700"/>
      <c r="AS12" s="700"/>
      <c r="AT12" s="700"/>
      <c r="AU12" s="700"/>
      <c r="AV12" s="700"/>
      <c r="AW12" s="700"/>
      <c r="AX12" s="700"/>
      <c r="AY12" s="700"/>
      <c r="AZ12" s="700"/>
      <c r="BA12" s="700"/>
      <c r="BB12" s="700"/>
      <c r="BC12" s="700"/>
      <c r="BD12" s="700"/>
      <c r="BE12" s="700"/>
      <c r="BF12" s="700"/>
      <c r="BG12" s="700"/>
      <c r="BH12" s="700"/>
      <c r="BI12" s="700"/>
      <c r="BJ12" s="700"/>
      <c r="BK12" s="700"/>
      <c r="BL12" s="700"/>
      <c r="BM12" s="700"/>
      <c r="BN12" s="700"/>
      <c r="BO12" s="701"/>
      <c r="BP12" s="711" t="s">
        <v>1873</v>
      </c>
      <c r="BQ12" s="712"/>
      <c r="BR12" s="712"/>
      <c r="BS12" s="712"/>
      <c r="BT12" s="712"/>
      <c r="BU12" s="712"/>
      <c r="BV12" s="712"/>
      <c r="BW12" s="712"/>
      <c r="BX12" s="712"/>
      <c r="BY12" s="712"/>
      <c r="BZ12" s="712"/>
      <c r="CA12" s="712"/>
      <c r="CB12" s="712"/>
      <c r="CC12" s="712"/>
      <c r="CD12" s="712"/>
      <c r="CE12" s="712"/>
      <c r="CF12" s="712"/>
      <c r="CG12" s="712"/>
      <c r="CH12" s="712"/>
      <c r="CI12" s="712"/>
      <c r="CJ12" s="712"/>
      <c r="CK12" s="712"/>
      <c r="CL12" s="712"/>
      <c r="CM12" s="713"/>
      <c r="CN12" s="687"/>
      <c r="CO12" s="688"/>
      <c r="CP12" s="688"/>
      <c r="CQ12" s="688"/>
      <c r="CR12" s="688"/>
      <c r="CS12" s="688"/>
      <c r="CT12" s="688"/>
      <c r="CU12" s="689"/>
      <c r="CV12" s="642" t="s">
        <v>1874</v>
      </c>
      <c r="CW12" s="660"/>
      <c r="CX12" s="660"/>
      <c r="CY12" s="660"/>
      <c r="CZ12" s="660"/>
      <c r="DA12" s="660"/>
      <c r="DB12" s="660"/>
      <c r="DC12" s="660"/>
      <c r="DD12" s="660"/>
      <c r="DE12" s="660"/>
      <c r="DF12" s="660"/>
      <c r="DG12" s="661"/>
      <c r="DH12" s="651" t="s">
        <v>1875</v>
      </c>
      <c r="DI12" s="652"/>
      <c r="DJ12" s="651" t="s">
        <v>1876</v>
      </c>
      <c r="DK12" s="652"/>
      <c r="DL12" s="653"/>
      <c r="DM12" s="651" t="s">
        <v>1877</v>
      </c>
      <c r="DN12" s="653"/>
      <c r="DO12" s="645" t="s">
        <v>1878</v>
      </c>
      <c r="DP12" s="665"/>
      <c r="DQ12" s="665"/>
      <c r="DR12" s="665"/>
      <c r="DS12" s="665"/>
      <c r="DT12" s="665"/>
      <c r="DU12" s="665"/>
      <c r="DV12" s="665"/>
      <c r="DW12" s="645" t="s">
        <v>1879</v>
      </c>
      <c r="DX12" s="648"/>
      <c r="DY12" s="648"/>
      <c r="DZ12" s="645" t="s">
        <v>3</v>
      </c>
      <c r="EA12" s="646"/>
      <c r="EB12" s="649" t="s">
        <v>1880</v>
      </c>
      <c r="EC12" s="141"/>
      <c r="ED12" s="141"/>
      <c r="EE12" s="141"/>
      <c r="EF12" s="141"/>
      <c r="EG12" s="141"/>
      <c r="EH12" s="141"/>
      <c r="EI12" s="141"/>
      <c r="EJ12" s="141"/>
      <c r="EK12" s="141"/>
      <c r="EL12" s="141"/>
      <c r="EM12" s="141"/>
      <c r="EN12" s="141"/>
      <c r="EO12" s="141"/>
      <c r="EP12" s="141"/>
      <c r="EQ12" s="141"/>
      <c r="ER12" s="141"/>
      <c r="ES12" s="141"/>
      <c r="ET12" s="141"/>
      <c r="EU12" s="141"/>
      <c r="EV12" s="141"/>
      <c r="EW12" s="141"/>
      <c r="EX12" s="141"/>
      <c r="EY12" s="141"/>
      <c r="EZ12" s="141"/>
      <c r="FA12" s="141"/>
      <c r="FB12" s="141"/>
      <c r="FC12" s="141"/>
      <c r="FD12" s="141"/>
      <c r="FE12" s="141"/>
      <c r="FF12" s="141"/>
      <c r="FG12" s="141"/>
      <c r="FH12" s="141"/>
      <c r="FI12" s="141"/>
      <c r="FJ12" s="141"/>
      <c r="FK12" s="141"/>
      <c r="FL12" s="141"/>
      <c r="FM12" s="141"/>
      <c r="FN12" s="141"/>
      <c r="FO12" s="141"/>
    </row>
    <row r="13" spans="1:171" ht="27.75" customHeight="1" x14ac:dyDescent="0.25">
      <c r="A13" s="676"/>
      <c r="B13" s="677"/>
      <c r="C13" s="677"/>
      <c r="D13" s="677"/>
      <c r="E13" s="677"/>
      <c r="F13" s="677"/>
      <c r="G13" s="677"/>
      <c r="H13" s="678"/>
      <c r="I13" s="706"/>
      <c r="J13" s="706"/>
      <c r="K13" s="706"/>
      <c r="L13" s="706"/>
      <c r="M13" s="706"/>
      <c r="N13" s="706"/>
      <c r="O13" s="706"/>
      <c r="P13" s="707"/>
      <c r="Q13" s="697"/>
      <c r="R13" s="698"/>
      <c r="S13" s="670" t="s">
        <v>1881</v>
      </c>
      <c r="T13" s="671"/>
      <c r="U13" s="672" t="s">
        <v>1882</v>
      </c>
      <c r="V13" s="671"/>
      <c r="W13" s="679" t="s">
        <v>1883</v>
      </c>
      <c r="X13" s="680"/>
      <c r="Y13" s="679" t="s">
        <v>1884</v>
      </c>
      <c r="Z13" s="680"/>
      <c r="AA13" s="679" t="s">
        <v>1885</v>
      </c>
      <c r="AB13" s="680"/>
      <c r="AC13" s="679" t="s">
        <v>1886</v>
      </c>
      <c r="AD13" s="680"/>
      <c r="AE13" s="679" t="s">
        <v>1887</v>
      </c>
      <c r="AF13" s="680"/>
      <c r="AG13" s="679" t="s">
        <v>1888</v>
      </c>
      <c r="AH13" s="680"/>
      <c r="AI13" s="682" t="s">
        <v>1889</v>
      </c>
      <c r="AJ13" s="683"/>
      <c r="AK13" s="679" t="s">
        <v>1890</v>
      </c>
      <c r="AL13" s="680"/>
      <c r="AM13" s="679" t="s">
        <v>1891</v>
      </c>
      <c r="AN13" s="680"/>
      <c r="AO13" s="669" t="s">
        <v>1892</v>
      </c>
      <c r="AP13" s="646"/>
      <c r="AQ13" s="670" t="s">
        <v>1881</v>
      </c>
      <c r="AR13" s="671"/>
      <c r="AS13" s="672" t="s">
        <v>1882</v>
      </c>
      <c r="AT13" s="681"/>
      <c r="AU13" s="679" t="s">
        <v>1893</v>
      </c>
      <c r="AV13" s="680"/>
      <c r="AW13" s="672" t="s">
        <v>1884</v>
      </c>
      <c r="AX13" s="671"/>
      <c r="AY13" s="672" t="s">
        <v>1894</v>
      </c>
      <c r="AZ13" s="681"/>
      <c r="BA13" s="679" t="s">
        <v>1895</v>
      </c>
      <c r="BB13" s="680"/>
      <c r="BC13" s="682" t="s">
        <v>1896</v>
      </c>
      <c r="BD13" s="681"/>
      <c r="BE13" s="679" t="s">
        <v>1897</v>
      </c>
      <c r="BF13" s="680"/>
      <c r="BG13" s="679" t="s">
        <v>1898</v>
      </c>
      <c r="BH13" s="680"/>
      <c r="BI13" s="679" t="s">
        <v>1890</v>
      </c>
      <c r="BJ13" s="680"/>
      <c r="BK13" s="679" t="s">
        <v>1891</v>
      </c>
      <c r="BL13" s="680"/>
      <c r="BM13" s="669" t="s">
        <v>1892</v>
      </c>
      <c r="BN13" s="648"/>
      <c r="BO13" s="167" t="s">
        <v>1899</v>
      </c>
      <c r="BP13" s="670" t="s">
        <v>1900</v>
      </c>
      <c r="BQ13" s="671"/>
      <c r="BR13" s="672" t="s">
        <v>1882</v>
      </c>
      <c r="BS13" s="671"/>
      <c r="BT13" s="679" t="s">
        <v>1901</v>
      </c>
      <c r="BU13" s="680"/>
      <c r="BV13" s="679" t="s">
        <v>1902</v>
      </c>
      <c r="BW13" s="680"/>
      <c r="BX13" s="679" t="s">
        <v>1903</v>
      </c>
      <c r="BY13" s="680"/>
      <c r="BZ13" s="679" t="s">
        <v>1904</v>
      </c>
      <c r="CA13" s="680"/>
      <c r="CB13" s="679" t="s">
        <v>1905</v>
      </c>
      <c r="CC13" s="680"/>
      <c r="CD13" s="679" t="s">
        <v>1906</v>
      </c>
      <c r="CE13" s="680"/>
      <c r="CF13" s="679" t="s">
        <v>1898</v>
      </c>
      <c r="CG13" s="680"/>
      <c r="CH13" s="679" t="s">
        <v>1890</v>
      </c>
      <c r="CI13" s="680"/>
      <c r="CJ13" s="682" t="s">
        <v>1907</v>
      </c>
      <c r="CK13" s="671"/>
      <c r="CL13" s="669" t="s">
        <v>1892</v>
      </c>
      <c r="CM13" s="648"/>
      <c r="CN13" s="690"/>
      <c r="CO13" s="691"/>
      <c r="CP13" s="691"/>
      <c r="CQ13" s="691"/>
      <c r="CR13" s="691"/>
      <c r="CS13" s="691"/>
      <c r="CT13" s="691"/>
      <c r="CU13" s="692"/>
      <c r="CV13" s="662"/>
      <c r="CW13" s="663"/>
      <c r="CX13" s="663"/>
      <c r="CY13" s="663"/>
      <c r="CZ13" s="663"/>
      <c r="DA13" s="663"/>
      <c r="DB13" s="663"/>
      <c r="DC13" s="663"/>
      <c r="DD13" s="663"/>
      <c r="DE13" s="663"/>
      <c r="DF13" s="663"/>
      <c r="DG13" s="664"/>
      <c r="DH13" s="654"/>
      <c r="DI13" s="655"/>
      <c r="DJ13" s="654"/>
      <c r="DK13" s="655"/>
      <c r="DL13" s="656"/>
      <c r="DM13" s="654"/>
      <c r="DN13" s="656"/>
      <c r="DO13" s="651" t="s">
        <v>1908</v>
      </c>
      <c r="DP13" s="652"/>
      <c r="DQ13" s="652"/>
      <c r="DR13" s="652"/>
      <c r="DS13" s="652"/>
      <c r="DT13" s="652"/>
      <c r="DU13" s="652"/>
      <c r="DV13" s="652"/>
      <c r="DW13" s="606" t="s">
        <v>1909</v>
      </c>
      <c r="DX13" s="645" t="s">
        <v>1910</v>
      </c>
      <c r="DY13" s="647"/>
      <c r="DZ13" s="645" t="s">
        <v>1911</v>
      </c>
      <c r="EA13" s="647"/>
      <c r="EB13" s="650"/>
      <c r="EC13" s="141"/>
      <c r="ED13" s="141"/>
      <c r="EE13" s="141"/>
      <c r="EF13" s="141"/>
      <c r="EG13" s="141"/>
      <c r="EH13" s="141"/>
      <c r="EI13" s="141"/>
      <c r="EJ13" s="141"/>
      <c r="EK13" s="141"/>
      <c r="EL13" s="141"/>
      <c r="EM13" s="141"/>
      <c r="EN13" s="141"/>
      <c r="EO13" s="141"/>
      <c r="EP13" s="141"/>
      <c r="EQ13" s="141"/>
      <c r="ER13" s="141"/>
      <c r="ES13" s="141"/>
      <c r="ET13" s="141"/>
      <c r="EU13" s="141"/>
      <c r="EV13" s="141"/>
      <c r="EW13" s="141"/>
      <c r="EX13" s="141"/>
      <c r="EY13" s="141"/>
      <c r="EZ13" s="141"/>
      <c r="FA13" s="141"/>
      <c r="FB13" s="141"/>
      <c r="FC13" s="141"/>
      <c r="FD13" s="141"/>
      <c r="FE13" s="141"/>
      <c r="FF13" s="141"/>
      <c r="FG13" s="141"/>
      <c r="FH13" s="141"/>
      <c r="FI13" s="141"/>
      <c r="FJ13" s="141"/>
      <c r="FK13" s="141"/>
      <c r="FL13" s="141"/>
      <c r="FM13" s="141"/>
      <c r="FN13" s="141"/>
      <c r="FO13" s="141"/>
    </row>
    <row r="14" spans="1:171" ht="82.5" customHeight="1" x14ac:dyDescent="0.25">
      <c r="A14" s="384" t="s">
        <v>2</v>
      </c>
      <c r="B14" s="385" t="s">
        <v>13</v>
      </c>
      <c r="C14" s="385" t="s">
        <v>14</v>
      </c>
      <c r="D14" s="119" t="s">
        <v>15</v>
      </c>
      <c r="E14" s="119" t="s">
        <v>16</v>
      </c>
      <c r="F14" s="119" t="s">
        <v>17</v>
      </c>
      <c r="G14" s="119" t="s">
        <v>18</v>
      </c>
      <c r="H14" s="389" t="s">
        <v>19</v>
      </c>
      <c r="I14" s="259" t="s">
        <v>1912</v>
      </c>
      <c r="J14" s="260" t="s">
        <v>1913</v>
      </c>
      <c r="K14" s="260" t="s">
        <v>1914</v>
      </c>
      <c r="L14" s="260" t="s">
        <v>1915</v>
      </c>
      <c r="M14" s="260" t="s">
        <v>1916</v>
      </c>
      <c r="N14" s="260" t="s">
        <v>1917</v>
      </c>
      <c r="O14" s="260" t="s">
        <v>1918</v>
      </c>
      <c r="P14" s="570" t="s">
        <v>1919</v>
      </c>
      <c r="Q14" s="261" t="s">
        <v>1920</v>
      </c>
      <c r="R14" s="262" t="s">
        <v>1921</v>
      </c>
      <c r="S14" s="230" t="s">
        <v>1922</v>
      </c>
      <c r="T14" s="615" t="s">
        <v>1923</v>
      </c>
      <c r="U14" s="615" t="s">
        <v>1922</v>
      </c>
      <c r="V14" s="615" t="s">
        <v>1923</v>
      </c>
      <c r="W14" s="615" t="s">
        <v>1922</v>
      </c>
      <c r="X14" s="615" t="s">
        <v>1923</v>
      </c>
      <c r="Y14" s="615" t="s">
        <v>1922</v>
      </c>
      <c r="Z14" s="615" t="s">
        <v>1923</v>
      </c>
      <c r="AA14" s="615" t="s">
        <v>1922</v>
      </c>
      <c r="AB14" s="615" t="s">
        <v>1923</v>
      </c>
      <c r="AC14" s="615" t="s">
        <v>1922</v>
      </c>
      <c r="AD14" s="615" t="s">
        <v>1923</v>
      </c>
      <c r="AE14" s="615" t="s">
        <v>1922</v>
      </c>
      <c r="AF14" s="615" t="s">
        <v>1923</v>
      </c>
      <c r="AG14" s="615" t="s">
        <v>1922</v>
      </c>
      <c r="AH14" s="615" t="s">
        <v>1923</v>
      </c>
      <c r="AI14" s="615" t="s">
        <v>1922</v>
      </c>
      <c r="AJ14" s="615" t="s">
        <v>1923</v>
      </c>
      <c r="AK14" s="615" t="s">
        <v>1922</v>
      </c>
      <c r="AL14" s="615" t="s">
        <v>1923</v>
      </c>
      <c r="AM14" s="615" t="s">
        <v>1922</v>
      </c>
      <c r="AN14" s="615" t="s">
        <v>1923</v>
      </c>
      <c r="AO14" s="615" t="s">
        <v>1924</v>
      </c>
      <c r="AP14" s="231" t="s">
        <v>1925</v>
      </c>
      <c r="AQ14" s="230" t="s">
        <v>1926</v>
      </c>
      <c r="AR14" s="615" t="s">
        <v>1927</v>
      </c>
      <c r="AS14" s="615" t="s">
        <v>1926</v>
      </c>
      <c r="AT14" s="615" t="s">
        <v>1927</v>
      </c>
      <c r="AU14" s="615" t="s">
        <v>1926</v>
      </c>
      <c r="AV14" s="615" t="s">
        <v>1927</v>
      </c>
      <c r="AW14" s="615" t="s">
        <v>1926</v>
      </c>
      <c r="AX14" s="615" t="s">
        <v>1927</v>
      </c>
      <c r="AY14" s="615" t="s">
        <v>1926</v>
      </c>
      <c r="AZ14" s="615" t="s">
        <v>1927</v>
      </c>
      <c r="BA14" s="615" t="s">
        <v>1926</v>
      </c>
      <c r="BB14" s="615" t="s">
        <v>1927</v>
      </c>
      <c r="BC14" s="615" t="s">
        <v>1926</v>
      </c>
      <c r="BD14" s="615" t="s">
        <v>1927</v>
      </c>
      <c r="BE14" s="615" t="s">
        <v>1926</v>
      </c>
      <c r="BF14" s="615" t="s">
        <v>1927</v>
      </c>
      <c r="BG14" s="615" t="s">
        <v>1926</v>
      </c>
      <c r="BH14" s="615" t="s">
        <v>1927</v>
      </c>
      <c r="BI14" s="615" t="s">
        <v>1926</v>
      </c>
      <c r="BJ14" s="615" t="s">
        <v>1927</v>
      </c>
      <c r="BK14" s="615" t="s">
        <v>1926</v>
      </c>
      <c r="BL14" s="615" t="s">
        <v>1927</v>
      </c>
      <c r="BM14" s="615" t="s">
        <v>1926</v>
      </c>
      <c r="BN14" s="615" t="s">
        <v>1928</v>
      </c>
      <c r="BO14" s="231" t="s">
        <v>1929</v>
      </c>
      <c r="BP14" s="230" t="s">
        <v>1930</v>
      </c>
      <c r="BQ14" s="615" t="s">
        <v>1931</v>
      </c>
      <c r="BR14" s="615" t="s">
        <v>1930</v>
      </c>
      <c r="BS14" s="615" t="s">
        <v>1931</v>
      </c>
      <c r="BT14" s="615" t="s">
        <v>1932</v>
      </c>
      <c r="BU14" s="615" t="s">
        <v>1931</v>
      </c>
      <c r="BV14" s="615" t="s">
        <v>1932</v>
      </c>
      <c r="BW14" s="615" t="s">
        <v>1931</v>
      </c>
      <c r="BX14" s="615" t="s">
        <v>1932</v>
      </c>
      <c r="BY14" s="615" t="s">
        <v>1931</v>
      </c>
      <c r="BZ14" s="615" t="s">
        <v>1932</v>
      </c>
      <c r="CA14" s="615" t="s">
        <v>1931</v>
      </c>
      <c r="CB14" s="615" t="s">
        <v>1932</v>
      </c>
      <c r="CC14" s="615" t="s">
        <v>1931</v>
      </c>
      <c r="CD14" s="615" t="s">
        <v>1932</v>
      </c>
      <c r="CE14" s="615" t="s">
        <v>1931</v>
      </c>
      <c r="CF14" s="615" t="s">
        <v>1932</v>
      </c>
      <c r="CG14" s="615" t="s">
        <v>1931</v>
      </c>
      <c r="CH14" s="615" t="s">
        <v>1932</v>
      </c>
      <c r="CI14" s="615" t="s">
        <v>1931</v>
      </c>
      <c r="CJ14" s="615" t="s">
        <v>1932</v>
      </c>
      <c r="CK14" s="615" t="s">
        <v>1931</v>
      </c>
      <c r="CL14" s="615" t="s">
        <v>1930</v>
      </c>
      <c r="CM14" s="231" t="s">
        <v>1931</v>
      </c>
      <c r="CN14" s="232" t="s">
        <v>1933</v>
      </c>
      <c r="CO14" s="233" t="s">
        <v>1934</v>
      </c>
      <c r="CP14" s="233" t="s">
        <v>1935</v>
      </c>
      <c r="CQ14" s="233" t="s">
        <v>1936</v>
      </c>
      <c r="CR14" s="233" t="s">
        <v>1937</v>
      </c>
      <c r="CS14" s="233" t="s">
        <v>1938</v>
      </c>
      <c r="CT14" s="234" t="s">
        <v>1939</v>
      </c>
      <c r="CU14" s="235" t="s">
        <v>1940</v>
      </c>
      <c r="CV14" s="84" t="s">
        <v>1941</v>
      </c>
      <c r="CW14" s="84" t="s">
        <v>1942</v>
      </c>
      <c r="CX14" s="84" t="s">
        <v>1943</v>
      </c>
      <c r="CY14" s="84" t="s">
        <v>1944</v>
      </c>
      <c r="CZ14" s="85" t="s">
        <v>1945</v>
      </c>
      <c r="DA14" s="84" t="s">
        <v>1946</v>
      </c>
      <c r="DB14" s="84" t="s">
        <v>1947</v>
      </c>
      <c r="DC14" s="84" t="s">
        <v>1948</v>
      </c>
      <c r="DD14" s="84" t="s">
        <v>1949</v>
      </c>
      <c r="DE14" s="623" t="s">
        <v>1950</v>
      </c>
      <c r="DF14" s="85" t="s">
        <v>1951</v>
      </c>
      <c r="DG14" s="623" t="s">
        <v>1952</v>
      </c>
      <c r="DH14" s="104" t="s">
        <v>1953</v>
      </c>
      <c r="DI14" s="608" t="s">
        <v>1954</v>
      </c>
      <c r="DJ14" s="606" t="s">
        <v>1955</v>
      </c>
      <c r="DK14" s="102" t="s">
        <v>1956</v>
      </c>
      <c r="DL14" s="608" t="s">
        <v>1957</v>
      </c>
      <c r="DM14" s="104" t="s">
        <v>1958</v>
      </c>
      <c r="DN14" s="608" t="s">
        <v>1959</v>
      </c>
      <c r="DO14" s="606" t="s">
        <v>1960</v>
      </c>
      <c r="DP14" s="102" t="s">
        <v>1961</v>
      </c>
      <c r="DQ14" s="614" t="s">
        <v>1962</v>
      </c>
      <c r="DR14" s="244" t="s">
        <v>1963</v>
      </c>
      <c r="DS14" s="606" t="s">
        <v>1964</v>
      </c>
      <c r="DT14" s="102" t="s">
        <v>1965</v>
      </c>
      <c r="DU14" s="614" t="s">
        <v>1966</v>
      </c>
      <c r="DV14" s="103" t="s">
        <v>1967</v>
      </c>
      <c r="DW14" s="609" t="s">
        <v>1968</v>
      </c>
      <c r="DX14" s="246" t="s">
        <v>1969</v>
      </c>
      <c r="DY14" s="611" t="s">
        <v>1970</v>
      </c>
      <c r="DZ14" s="104" t="s">
        <v>1971</v>
      </c>
      <c r="EA14" s="608" t="s">
        <v>1972</v>
      </c>
      <c r="EB14" s="608" t="s">
        <v>1973</v>
      </c>
      <c r="EC14" s="141"/>
      <c r="ED14" s="141"/>
      <c r="EE14" s="141"/>
      <c r="EF14" s="141"/>
      <c r="EG14" s="141"/>
      <c r="EH14" s="141"/>
      <c r="EI14" s="141"/>
      <c r="EJ14" s="141"/>
      <c r="EK14" s="141"/>
      <c r="EL14" s="141"/>
      <c r="EM14" s="141"/>
      <c r="EN14" s="141"/>
      <c r="EO14" s="141"/>
      <c r="EP14" s="141"/>
      <c r="EQ14" s="141"/>
      <c r="ER14" s="141"/>
      <c r="ES14" s="141"/>
      <c r="ET14" s="141"/>
      <c r="EU14" s="141"/>
      <c r="EV14" s="141"/>
      <c r="EW14" s="141"/>
      <c r="EX14" s="141"/>
      <c r="EY14" s="141"/>
      <c r="EZ14" s="141"/>
      <c r="FA14" s="141"/>
      <c r="FB14" s="141"/>
      <c r="FC14" s="141"/>
      <c r="FD14" s="141"/>
      <c r="FE14" s="141"/>
      <c r="FF14" s="141"/>
      <c r="FG14" s="141"/>
      <c r="FH14" s="141"/>
      <c r="FI14" s="141"/>
      <c r="FJ14" s="141"/>
      <c r="FK14" s="141"/>
      <c r="FL14" s="141"/>
      <c r="FM14" s="141"/>
      <c r="FN14" s="141"/>
      <c r="FO14" s="141"/>
    </row>
    <row r="15" spans="1:171" ht="27.75" customHeight="1" x14ac:dyDescent="0.25">
      <c r="A15" s="565" t="s">
        <v>41</v>
      </c>
      <c r="B15" s="422" t="s">
        <v>42</v>
      </c>
      <c r="C15" s="422" t="s">
        <v>43</v>
      </c>
      <c r="D15" s="106" t="s">
        <v>44</v>
      </c>
      <c r="E15" s="106" t="s">
        <v>43</v>
      </c>
      <c r="F15" s="106" t="s">
        <v>45</v>
      </c>
      <c r="G15" s="106" t="s">
        <v>43</v>
      </c>
      <c r="H15" s="107" t="s">
        <v>46</v>
      </c>
      <c r="I15" s="256" t="s">
        <v>1974</v>
      </c>
      <c r="J15" s="121" t="s">
        <v>1975</v>
      </c>
      <c r="K15" s="425">
        <v>22.86307065990918</v>
      </c>
      <c r="L15" s="425">
        <v>0.40094696886300002</v>
      </c>
      <c r="M15" s="423">
        <v>32.799999999999997</v>
      </c>
      <c r="N15" s="487">
        <v>4800480.0000000009</v>
      </c>
      <c r="O15" s="487" t="s">
        <v>1976</v>
      </c>
      <c r="P15" s="571">
        <v>1.4403734515742781</v>
      </c>
      <c r="Q15" s="108" t="s">
        <v>1977</v>
      </c>
      <c r="R15" s="257" t="s">
        <v>48</v>
      </c>
      <c r="S15" s="27"/>
      <c r="T15" s="27"/>
      <c r="U15" s="145"/>
      <c r="V15" s="145"/>
      <c r="W15" s="24"/>
      <c r="X15" s="24"/>
      <c r="Y15" s="24"/>
      <c r="Z15" s="24"/>
      <c r="AA15" s="24"/>
      <c r="AB15" s="24"/>
      <c r="AC15" s="24"/>
      <c r="AD15" s="24"/>
      <c r="AE15" s="24"/>
      <c r="AF15" s="24"/>
      <c r="AG15" s="24"/>
      <c r="AH15" s="24"/>
      <c r="AI15" s="24"/>
      <c r="AJ15" s="24"/>
      <c r="AK15" s="24"/>
      <c r="AL15" s="24"/>
      <c r="AM15" s="24"/>
      <c r="AN15" s="24"/>
      <c r="AO15" s="145">
        <f>SUM(S15,U15,W15,Y15,AA15,AC15,AE15,AG15,AI15,AK15,AM15)</f>
        <v>0</v>
      </c>
      <c r="AP15" s="14">
        <f>SUM(T15,V15,X15,Z15,AB15,AD15,AF15,AH15,AJ15,AL15,AN15)</f>
        <v>0</v>
      </c>
      <c r="AQ15" s="22"/>
      <c r="AR15" s="24"/>
      <c r="AS15" s="24"/>
      <c r="AT15" s="24"/>
      <c r="AU15" s="24"/>
      <c r="AV15" s="24"/>
      <c r="AW15" s="145"/>
      <c r="AX15" s="24"/>
      <c r="AY15" s="24"/>
      <c r="AZ15" s="24"/>
      <c r="BA15" s="24"/>
      <c r="BB15" s="24"/>
      <c r="BC15" s="24"/>
      <c r="BD15" s="24"/>
      <c r="BE15" s="24"/>
      <c r="BF15" s="24"/>
      <c r="BG15" s="24"/>
      <c r="BH15" s="24"/>
      <c r="BI15" s="24"/>
      <c r="BJ15" s="24"/>
      <c r="BK15" s="24"/>
      <c r="BL15" s="24"/>
      <c r="BM15" s="145">
        <f>SUM(AQ15,AS15,AU15,AW15,AY15,BA15,BC15,BE15,BG15,BI15,BK15)</f>
        <v>0</v>
      </c>
      <c r="BN15" s="24">
        <f>SUM(AR15,AT15,AV15,AX15,AZ15,BB15,BD15,BF15,BH15,BJ15,BL15)</f>
        <v>0</v>
      </c>
      <c r="BO15" s="509">
        <f t="shared" ref="BO15:BO78" si="0">IF(P15=0,0,BM15/1000/P15)</f>
        <v>0</v>
      </c>
      <c r="BP15" s="511">
        <v>0</v>
      </c>
      <c r="BQ15" s="512">
        <v>0</v>
      </c>
      <c r="BR15" s="513">
        <v>0</v>
      </c>
      <c r="BS15" s="512">
        <v>0</v>
      </c>
      <c r="BT15" s="512">
        <v>0</v>
      </c>
      <c r="BU15" s="512">
        <v>0</v>
      </c>
      <c r="BV15" s="512">
        <v>0</v>
      </c>
      <c r="BW15" s="512">
        <v>0</v>
      </c>
      <c r="BX15" s="512">
        <v>0</v>
      </c>
      <c r="BY15" s="512">
        <v>0</v>
      </c>
      <c r="BZ15" s="512">
        <v>0</v>
      </c>
      <c r="CA15" s="512">
        <v>0</v>
      </c>
      <c r="CB15" s="512">
        <v>0</v>
      </c>
      <c r="CC15" s="512">
        <v>0</v>
      </c>
      <c r="CD15" s="512">
        <v>0</v>
      </c>
      <c r="CE15" s="512">
        <v>0</v>
      </c>
      <c r="CF15" s="512">
        <v>0</v>
      </c>
      <c r="CG15" s="512">
        <v>0</v>
      </c>
      <c r="CH15" s="512">
        <v>0</v>
      </c>
      <c r="CI15" s="512">
        <v>0</v>
      </c>
      <c r="CJ15" s="512">
        <v>0</v>
      </c>
      <c r="CK15" s="512">
        <v>0</v>
      </c>
      <c r="CL15" s="513">
        <f>BP15+BR15+BT15+BV15+BX15+BZ15+CB15+CD15+CF15+CH15+CJ15</f>
        <v>0</v>
      </c>
      <c r="CM15" s="513">
        <f>BQ15+BS15+BU15+BW15+BY15+CA15+CC15+CE15+CG15+CI15+CK15</f>
        <v>0</v>
      </c>
      <c r="CN15" s="236"/>
      <c r="CO15" s="237"/>
      <c r="CP15" s="237"/>
      <c r="CQ15" s="237"/>
      <c r="CR15" s="237"/>
      <c r="CS15" s="237"/>
      <c r="CT15" s="237"/>
      <c r="CU15" s="238"/>
      <c r="CV15" s="603">
        <f t="shared" ref="CV15:CV78" si="1">N15</f>
        <v>4800480.0000000009</v>
      </c>
      <c r="CW15" s="11"/>
      <c r="CX15" s="604">
        <f t="shared" ref="CX15:CX78" si="2">P15</f>
        <v>1.4403734515742781</v>
      </c>
      <c r="CY15" s="143"/>
      <c r="CZ15" s="143"/>
      <c r="DA15" s="143"/>
      <c r="DB15" s="23"/>
      <c r="DC15" s="23"/>
      <c r="DD15" s="23"/>
      <c r="DE15" s="23"/>
      <c r="DF15" s="143"/>
      <c r="DG15" s="89"/>
      <c r="DH15" s="108" t="s">
        <v>46</v>
      </c>
      <c r="DI15" s="265"/>
      <c r="DJ15" s="549" t="s">
        <v>46</v>
      </c>
      <c r="DK15" s="550"/>
      <c r="DL15" s="109"/>
      <c r="DM15" s="126"/>
      <c r="DN15" s="127"/>
      <c r="DO15" s="429">
        <v>0</v>
      </c>
      <c r="DP15" s="430">
        <v>123.99321615787854</v>
      </c>
      <c r="DQ15" s="431">
        <v>0</v>
      </c>
      <c r="DR15" s="427">
        <v>0</v>
      </c>
      <c r="DS15" s="429">
        <v>0.52220166512488431</v>
      </c>
      <c r="DT15" s="431">
        <v>0.52220166512488431</v>
      </c>
      <c r="DU15" s="431">
        <v>0</v>
      </c>
      <c r="DV15" s="427">
        <v>0</v>
      </c>
      <c r="DW15" s="251"/>
      <c r="DX15" s="247"/>
      <c r="DY15" s="248"/>
      <c r="DZ15" s="462">
        <v>0</v>
      </c>
      <c r="EA15" s="463">
        <v>0</v>
      </c>
      <c r="EB15" s="61"/>
      <c r="EC15" s="141"/>
      <c r="ED15" s="141"/>
      <c r="EE15" s="141"/>
      <c r="EF15" s="141"/>
      <c r="EG15" s="141"/>
      <c r="EH15" s="141"/>
      <c r="EI15" s="141"/>
      <c r="EJ15" s="141"/>
      <c r="EK15" s="141"/>
      <c r="EL15" s="141"/>
      <c r="EM15" s="141"/>
      <c r="EN15" s="141"/>
      <c r="EO15" s="141"/>
      <c r="EP15" s="141"/>
      <c r="EQ15" s="141"/>
      <c r="ER15" s="141"/>
      <c r="ES15" s="141"/>
      <c r="ET15" s="141"/>
      <c r="EU15" s="141"/>
      <c r="EV15" s="141"/>
      <c r="EW15" s="141"/>
      <c r="EX15" s="141"/>
      <c r="EY15" s="141"/>
      <c r="EZ15" s="141"/>
      <c r="FA15" s="141"/>
      <c r="FB15" s="141"/>
      <c r="FC15" s="141"/>
      <c r="FD15" s="141"/>
      <c r="FE15" s="141"/>
      <c r="FF15" s="141"/>
      <c r="FG15" s="141"/>
      <c r="FH15" s="141"/>
      <c r="FI15" s="141"/>
      <c r="FJ15" s="141"/>
      <c r="FK15" s="141"/>
      <c r="FL15" s="141"/>
      <c r="FM15" s="141"/>
      <c r="FN15" s="141"/>
      <c r="FO15" s="141"/>
    </row>
    <row r="16" spans="1:171" ht="27.75" customHeight="1" x14ac:dyDescent="0.25">
      <c r="A16" s="566" t="s">
        <v>41</v>
      </c>
      <c r="B16" s="29" t="s">
        <v>42</v>
      </c>
      <c r="C16" s="29" t="s">
        <v>43</v>
      </c>
      <c r="D16" s="145" t="s">
        <v>44</v>
      </c>
      <c r="E16" s="145" t="s">
        <v>43</v>
      </c>
      <c r="F16" s="145" t="s">
        <v>50</v>
      </c>
      <c r="G16" s="145" t="s">
        <v>43</v>
      </c>
      <c r="H16" s="107" t="s">
        <v>46</v>
      </c>
      <c r="I16" s="20" t="s">
        <v>1978</v>
      </c>
      <c r="J16" s="145" t="s">
        <v>1975</v>
      </c>
      <c r="K16" s="426">
        <v>11.088589270055952</v>
      </c>
      <c r="L16" s="426">
        <v>86.425568002052998</v>
      </c>
      <c r="M16" s="424">
        <v>2687.9</v>
      </c>
      <c r="N16" s="487">
        <v>35530560</v>
      </c>
      <c r="O16" s="487" t="s">
        <v>1976</v>
      </c>
      <c r="P16" s="572">
        <v>10.379834079598766</v>
      </c>
      <c r="Q16" s="108" t="s">
        <v>1977</v>
      </c>
      <c r="R16" s="257" t="s">
        <v>48</v>
      </c>
      <c r="S16" s="27"/>
      <c r="T16" s="27"/>
      <c r="U16" s="145"/>
      <c r="V16" s="24"/>
      <c r="W16" s="24"/>
      <c r="X16" s="24"/>
      <c r="Y16" s="24"/>
      <c r="Z16" s="24"/>
      <c r="AA16" s="24"/>
      <c r="AB16" s="24"/>
      <c r="AC16" s="24"/>
      <c r="AD16" s="24"/>
      <c r="AE16" s="24"/>
      <c r="AF16" s="24"/>
      <c r="AG16" s="24"/>
      <c r="AH16" s="24"/>
      <c r="AI16" s="24">
        <v>20</v>
      </c>
      <c r="AJ16" s="24">
        <v>20</v>
      </c>
      <c r="AK16" s="24"/>
      <c r="AL16" s="24"/>
      <c r="AM16" s="24"/>
      <c r="AN16" s="24"/>
      <c r="AO16" s="145">
        <f t="shared" ref="AO16:AO79" si="3">SUM(S16,U16,W16,Y16,AA16,AC16,AE16,AG16,AI16,AK16,AM16)</f>
        <v>20</v>
      </c>
      <c r="AP16" s="14">
        <f t="shared" ref="AP16:AP79" si="4">SUM(T16,V16,X16,Z16,AB16,AD16,AF16,AH16,AJ16,AL16,AN16)</f>
        <v>20</v>
      </c>
      <c r="AQ16" s="22"/>
      <c r="AR16" s="24"/>
      <c r="AS16" s="24"/>
      <c r="AT16" s="24"/>
      <c r="AU16" s="24"/>
      <c r="AV16" s="24"/>
      <c r="AW16" s="145"/>
      <c r="AX16" s="24"/>
      <c r="AY16" s="24"/>
      <c r="AZ16" s="24"/>
      <c r="BA16" s="24"/>
      <c r="BB16" s="24"/>
      <c r="BC16" s="24"/>
      <c r="BD16" s="24"/>
      <c r="BE16" s="24"/>
      <c r="BF16" s="24"/>
      <c r="BG16" s="24">
        <v>159.61000000000001</v>
      </c>
      <c r="BH16" s="24">
        <v>159.61000000000001</v>
      </c>
      <c r="BI16" s="24"/>
      <c r="BJ16" s="24"/>
      <c r="BK16" s="24"/>
      <c r="BL16" s="24"/>
      <c r="BM16" s="145">
        <f t="shared" ref="BM16:BM79" si="5">SUM(AQ16,AS16,AU16,AW16,AY16,BA16,BC16,BE16,BG16,BI16,BK16)</f>
        <v>159.61000000000001</v>
      </c>
      <c r="BN16" s="24">
        <f t="shared" ref="BN16:BN79" si="6">SUM(AR16,AT16,AV16,AX16,AZ16,BB16,BD16,BF16,BH16,BJ16,BL16)</f>
        <v>159.61000000000001</v>
      </c>
      <c r="BO16" s="509">
        <f t="shared" si="0"/>
        <v>1.5376931728967459E-2</v>
      </c>
      <c r="BP16" s="511">
        <v>0</v>
      </c>
      <c r="BQ16" s="512">
        <v>0</v>
      </c>
      <c r="BR16" s="513">
        <v>0</v>
      </c>
      <c r="BS16" s="512">
        <v>0</v>
      </c>
      <c r="BT16" s="512">
        <v>0</v>
      </c>
      <c r="BU16" s="512">
        <v>0</v>
      </c>
      <c r="BV16" s="512">
        <v>0</v>
      </c>
      <c r="BW16" s="512">
        <v>0</v>
      </c>
      <c r="BX16" s="512">
        <v>0</v>
      </c>
      <c r="BY16" s="512">
        <v>0</v>
      </c>
      <c r="BZ16" s="512">
        <v>0</v>
      </c>
      <c r="CA16" s="512">
        <v>0</v>
      </c>
      <c r="CB16" s="512">
        <v>0</v>
      </c>
      <c r="CC16" s="512">
        <v>0</v>
      </c>
      <c r="CD16" s="512">
        <v>0</v>
      </c>
      <c r="CE16" s="512">
        <v>0</v>
      </c>
      <c r="CF16" s="512">
        <v>187356.60240000003</v>
      </c>
      <c r="CG16" s="512">
        <v>187356.60240000003</v>
      </c>
      <c r="CH16" s="512">
        <v>0</v>
      </c>
      <c r="CI16" s="512">
        <v>0</v>
      </c>
      <c r="CJ16" s="512">
        <v>0</v>
      </c>
      <c r="CK16" s="512">
        <v>0</v>
      </c>
      <c r="CL16" s="513">
        <f t="shared" ref="CL16:CL79" si="7">BP16+BR16+BT16+BV16+BX16+BZ16+CB16+CD16+CF16+CH16+CJ16</f>
        <v>187356.60240000003</v>
      </c>
      <c r="CM16" s="513">
        <f t="shared" ref="CM16:CM79" si="8">BQ16+BS16+BU16+BW16+BY16+CA16+CC16+CE16+CG16+CI16+CK16</f>
        <v>187356.60240000003</v>
      </c>
      <c r="CN16" s="113"/>
      <c r="CO16" s="97"/>
      <c r="CP16" s="97"/>
      <c r="CQ16" s="97"/>
      <c r="CR16" s="97"/>
      <c r="CS16" s="97"/>
      <c r="CT16" s="97"/>
      <c r="CU16" s="114"/>
      <c r="CV16" s="50">
        <f t="shared" si="1"/>
        <v>35530560</v>
      </c>
      <c r="CW16" s="11"/>
      <c r="CX16" s="604">
        <f t="shared" si="2"/>
        <v>10.379834079598766</v>
      </c>
      <c r="CY16" s="143"/>
      <c r="CZ16" s="143"/>
      <c r="DA16" s="143"/>
      <c r="DB16" s="23"/>
      <c r="DC16" s="23"/>
      <c r="DD16" s="23"/>
      <c r="DE16" s="23"/>
      <c r="DF16" s="143"/>
      <c r="DG16" s="89"/>
      <c r="DH16" s="551" t="s">
        <v>46</v>
      </c>
      <c r="DI16" s="265"/>
      <c r="DJ16" s="549" t="s">
        <v>46</v>
      </c>
      <c r="DK16" s="144"/>
      <c r="DL16" s="61"/>
      <c r="DM16" s="126"/>
      <c r="DN16" s="127"/>
      <c r="DO16" s="429">
        <v>28.0521606776623</v>
      </c>
      <c r="DP16" s="430">
        <v>533.37830102312068</v>
      </c>
      <c r="DQ16" s="431">
        <v>24.497853561557498</v>
      </c>
      <c r="DR16" s="427">
        <v>24.243115008952337</v>
      </c>
      <c r="DS16" s="429">
        <v>1.4356671616536232</v>
      </c>
      <c r="DT16" s="431">
        <v>1.2439914763302511</v>
      </c>
      <c r="DU16" s="431">
        <v>0.677032522358607</v>
      </c>
      <c r="DV16" s="427">
        <v>0.495094664750591</v>
      </c>
      <c r="DW16" s="252"/>
      <c r="DX16" s="50"/>
      <c r="DY16" s="249"/>
      <c r="DZ16" s="462">
        <v>0</v>
      </c>
      <c r="EA16" s="463">
        <v>33454</v>
      </c>
      <c r="EB16" s="61"/>
      <c r="EC16" s="141"/>
      <c r="ED16" s="141"/>
      <c r="EE16" s="141"/>
      <c r="EF16" s="141"/>
      <c r="EG16" s="141"/>
      <c r="EH16" s="141"/>
      <c r="EI16" s="141"/>
      <c r="EJ16" s="141"/>
      <c r="EK16" s="141"/>
      <c r="EL16" s="141"/>
      <c r="EM16" s="141"/>
      <c r="EN16" s="141"/>
      <c r="EO16" s="141"/>
      <c r="EP16" s="141"/>
      <c r="EQ16" s="141"/>
      <c r="ER16" s="141"/>
      <c r="ES16" s="141"/>
      <c r="ET16" s="141"/>
      <c r="EU16" s="141"/>
      <c r="EV16" s="141"/>
      <c r="EW16" s="141"/>
      <c r="EX16" s="141"/>
      <c r="EY16" s="141"/>
      <c r="EZ16" s="141"/>
      <c r="FA16" s="141"/>
      <c r="FB16" s="141"/>
      <c r="FC16" s="141"/>
      <c r="FD16" s="141"/>
      <c r="FE16" s="141"/>
      <c r="FF16" s="141"/>
      <c r="FG16" s="141"/>
      <c r="FH16" s="141"/>
      <c r="FI16" s="141"/>
      <c r="FJ16" s="141"/>
      <c r="FK16" s="141"/>
      <c r="FL16" s="141"/>
      <c r="FM16" s="141"/>
      <c r="FN16" s="141"/>
      <c r="FO16" s="141"/>
    </row>
    <row r="17" spans="1:171" ht="27.75" customHeight="1" x14ac:dyDescent="0.25">
      <c r="A17" s="566" t="s">
        <v>41</v>
      </c>
      <c r="B17" s="29" t="s">
        <v>42</v>
      </c>
      <c r="C17" s="29" t="s">
        <v>43</v>
      </c>
      <c r="D17" s="145" t="s">
        <v>44</v>
      </c>
      <c r="E17" s="145" t="s">
        <v>43</v>
      </c>
      <c r="F17" s="145" t="s">
        <v>51</v>
      </c>
      <c r="G17" s="145" t="s">
        <v>43</v>
      </c>
      <c r="H17" s="107" t="s">
        <v>46</v>
      </c>
      <c r="I17" s="20" t="s">
        <v>1978</v>
      </c>
      <c r="J17" s="145" t="s">
        <v>1975</v>
      </c>
      <c r="K17" s="426">
        <v>10.26551872629922</v>
      </c>
      <c r="L17" s="426">
        <v>13.124999972700001</v>
      </c>
      <c r="M17" s="424">
        <v>1360.4</v>
      </c>
      <c r="N17" s="487">
        <v>27261120.000000004</v>
      </c>
      <c r="O17" s="487" t="s">
        <v>1976</v>
      </c>
      <c r="P17" s="572">
        <v>8.2764315788871219</v>
      </c>
      <c r="Q17" s="108" t="s">
        <v>1977</v>
      </c>
      <c r="R17" s="257" t="s">
        <v>48</v>
      </c>
      <c r="S17" s="27"/>
      <c r="T17" s="27"/>
      <c r="U17" s="145"/>
      <c r="V17" s="24"/>
      <c r="W17" s="24"/>
      <c r="X17" s="24"/>
      <c r="Y17" s="24"/>
      <c r="Z17" s="24"/>
      <c r="AA17" s="24"/>
      <c r="AB17" s="24"/>
      <c r="AC17" s="24"/>
      <c r="AD17" s="24"/>
      <c r="AE17" s="24"/>
      <c r="AF17" s="24"/>
      <c r="AG17" s="24"/>
      <c r="AH17" s="24"/>
      <c r="AI17" s="24">
        <v>3</v>
      </c>
      <c r="AJ17" s="24">
        <v>3</v>
      </c>
      <c r="AK17" s="24">
        <v>1</v>
      </c>
      <c r="AL17" s="24">
        <v>1</v>
      </c>
      <c r="AM17" s="24"/>
      <c r="AN17" s="24"/>
      <c r="AO17" s="145">
        <f t="shared" si="3"/>
        <v>4</v>
      </c>
      <c r="AP17" s="14">
        <f t="shared" si="4"/>
        <v>4</v>
      </c>
      <c r="AQ17" s="22"/>
      <c r="AR17" s="24"/>
      <c r="AS17" s="24"/>
      <c r="AT17" s="24"/>
      <c r="AU17" s="24"/>
      <c r="AV17" s="24"/>
      <c r="AW17" s="145"/>
      <c r="AX17" s="24"/>
      <c r="AY17" s="24"/>
      <c r="AZ17" s="24"/>
      <c r="BA17" s="24"/>
      <c r="BB17" s="24"/>
      <c r="BC17" s="24"/>
      <c r="BD17" s="24"/>
      <c r="BE17" s="24"/>
      <c r="BF17" s="24"/>
      <c r="BG17" s="24">
        <v>17.38</v>
      </c>
      <c r="BH17" s="24">
        <v>17.38</v>
      </c>
      <c r="BI17" s="24">
        <v>11.4</v>
      </c>
      <c r="BJ17" s="24">
        <v>11.4</v>
      </c>
      <c r="BK17" s="24"/>
      <c r="BL17" s="24"/>
      <c r="BM17" s="145">
        <f t="shared" si="5"/>
        <v>28.78</v>
      </c>
      <c r="BN17" s="24">
        <f t="shared" si="6"/>
        <v>28.78</v>
      </c>
      <c r="BO17" s="509">
        <f t="shared" si="0"/>
        <v>3.4773440371834571E-3</v>
      </c>
      <c r="BP17" s="511">
        <v>0</v>
      </c>
      <c r="BQ17" s="512">
        <v>0</v>
      </c>
      <c r="BR17" s="513">
        <v>0</v>
      </c>
      <c r="BS17" s="512">
        <v>0</v>
      </c>
      <c r="BT17" s="512">
        <v>0</v>
      </c>
      <c r="BU17" s="512">
        <v>0</v>
      </c>
      <c r="BV17" s="512">
        <v>0</v>
      </c>
      <c r="BW17" s="512">
        <v>0</v>
      </c>
      <c r="BX17" s="512">
        <v>0</v>
      </c>
      <c r="BY17" s="512">
        <v>0</v>
      </c>
      <c r="BZ17" s="512">
        <v>0</v>
      </c>
      <c r="CA17" s="512">
        <v>0</v>
      </c>
      <c r="CB17" s="512">
        <v>0</v>
      </c>
      <c r="CC17" s="512">
        <v>0</v>
      </c>
      <c r="CD17" s="512">
        <v>0</v>
      </c>
      <c r="CE17" s="512">
        <v>0</v>
      </c>
      <c r="CF17" s="512">
        <v>20401.339199999999</v>
      </c>
      <c r="CG17" s="512">
        <v>20401.339199999999</v>
      </c>
      <c r="CH17" s="512">
        <v>13381.776000000002</v>
      </c>
      <c r="CI17" s="512">
        <v>13381.776000000002</v>
      </c>
      <c r="CJ17" s="512">
        <v>0</v>
      </c>
      <c r="CK17" s="512">
        <v>0</v>
      </c>
      <c r="CL17" s="513">
        <f t="shared" si="7"/>
        <v>33783.1152</v>
      </c>
      <c r="CM17" s="513">
        <f t="shared" si="8"/>
        <v>33783.1152</v>
      </c>
      <c r="CN17" s="113"/>
      <c r="CO17" s="97"/>
      <c r="CP17" s="97"/>
      <c r="CQ17" s="97"/>
      <c r="CR17" s="97"/>
      <c r="CS17" s="97"/>
      <c r="CT17" s="97"/>
      <c r="CU17" s="114"/>
      <c r="CV17" s="50">
        <f t="shared" si="1"/>
        <v>27261120.000000004</v>
      </c>
      <c r="CW17" s="11"/>
      <c r="CX17" s="604">
        <f t="shared" si="2"/>
        <v>8.2764315788871219</v>
      </c>
      <c r="CY17" s="143"/>
      <c r="CZ17" s="143"/>
      <c r="DA17" s="143"/>
      <c r="DB17" s="23"/>
      <c r="DC17" s="23"/>
      <c r="DD17" s="23"/>
      <c r="DE17" s="23"/>
      <c r="DF17" s="143"/>
      <c r="DG17" s="89"/>
      <c r="DH17" s="552" t="s">
        <v>46</v>
      </c>
      <c r="DI17" s="28"/>
      <c r="DJ17" s="553" t="s">
        <v>46</v>
      </c>
      <c r="DK17" s="143"/>
      <c r="DL17" s="46"/>
      <c r="DM17" s="111"/>
      <c r="DN17" s="110"/>
      <c r="DO17" s="432">
        <v>140.39043749969801</v>
      </c>
      <c r="DP17" s="433">
        <v>512.93050218513883</v>
      </c>
      <c r="DQ17" s="434">
        <v>5.6437511963108404</v>
      </c>
      <c r="DR17" s="428">
        <v>22.057578828952181</v>
      </c>
      <c r="DS17" s="432">
        <v>0.88346005101932867</v>
      </c>
      <c r="DT17" s="434">
        <v>0.61096775127353875</v>
      </c>
      <c r="DU17" s="434">
        <v>0.13993607918727111</v>
      </c>
      <c r="DV17" s="428">
        <v>-5.1554747804468892E-2</v>
      </c>
      <c r="DW17" s="252"/>
      <c r="DX17" s="50"/>
      <c r="DY17" s="249"/>
      <c r="DZ17" s="464">
        <v>5434</v>
      </c>
      <c r="EA17" s="465">
        <v>-5434</v>
      </c>
      <c r="EB17" s="46"/>
      <c r="EC17" s="141"/>
      <c r="ED17" s="141"/>
      <c r="EE17" s="141"/>
      <c r="EF17" s="141"/>
      <c r="EG17" s="141"/>
      <c r="EH17" s="141"/>
      <c r="EI17" s="141"/>
      <c r="EJ17" s="141"/>
      <c r="EK17" s="141"/>
      <c r="EL17" s="141"/>
      <c r="EM17" s="141"/>
      <c r="EN17" s="141"/>
      <c r="EO17" s="141"/>
      <c r="EP17" s="141"/>
      <c r="EQ17" s="141"/>
      <c r="ER17" s="141"/>
      <c r="ES17" s="141"/>
      <c r="ET17" s="141"/>
      <c r="EU17" s="141"/>
      <c r="EV17" s="141"/>
      <c r="EW17" s="141"/>
      <c r="EX17" s="141"/>
      <c r="EY17" s="141"/>
      <c r="EZ17" s="141"/>
      <c r="FA17" s="141"/>
      <c r="FB17" s="141"/>
      <c r="FC17" s="141"/>
      <c r="FD17" s="141"/>
      <c r="FE17" s="141"/>
      <c r="FF17" s="141"/>
      <c r="FG17" s="141"/>
      <c r="FH17" s="141"/>
      <c r="FI17" s="141"/>
      <c r="FJ17" s="141"/>
      <c r="FK17" s="141"/>
      <c r="FL17" s="141"/>
      <c r="FM17" s="141"/>
      <c r="FN17" s="141"/>
      <c r="FO17" s="141"/>
    </row>
    <row r="18" spans="1:171" ht="27.75" customHeight="1" x14ac:dyDescent="0.25">
      <c r="A18" s="566" t="s">
        <v>41</v>
      </c>
      <c r="B18" s="29" t="s">
        <v>42</v>
      </c>
      <c r="C18" s="29" t="s">
        <v>43</v>
      </c>
      <c r="D18" s="145" t="s">
        <v>44</v>
      </c>
      <c r="E18" s="145" t="s">
        <v>43</v>
      </c>
      <c r="F18" s="145" t="s">
        <v>52</v>
      </c>
      <c r="G18" s="145" t="s">
        <v>43</v>
      </c>
      <c r="H18" s="107" t="s">
        <v>46</v>
      </c>
      <c r="I18" s="20" t="s">
        <v>1978</v>
      </c>
      <c r="J18" s="145" t="s">
        <v>1975</v>
      </c>
      <c r="K18" s="426">
        <v>10.05975109036004</v>
      </c>
      <c r="L18" s="426">
        <v>25.228787826312001</v>
      </c>
      <c r="M18" s="424">
        <v>2841.1</v>
      </c>
      <c r="N18" s="487">
        <v>28627680</v>
      </c>
      <c r="O18" s="487" t="s">
        <v>1976</v>
      </c>
      <c r="P18" s="572">
        <v>8.1849792962474854</v>
      </c>
      <c r="Q18" s="108" t="s">
        <v>1977</v>
      </c>
      <c r="R18" s="257" t="s">
        <v>48</v>
      </c>
      <c r="S18" s="27"/>
      <c r="T18" s="27"/>
      <c r="U18" s="145"/>
      <c r="V18" s="24"/>
      <c r="W18" s="24"/>
      <c r="X18" s="24"/>
      <c r="Y18" s="24"/>
      <c r="Z18" s="24"/>
      <c r="AA18" s="24"/>
      <c r="AB18" s="24"/>
      <c r="AC18" s="24"/>
      <c r="AD18" s="24"/>
      <c r="AE18" s="24"/>
      <c r="AF18" s="24"/>
      <c r="AG18" s="24"/>
      <c r="AH18" s="24"/>
      <c r="AI18" s="24">
        <v>14</v>
      </c>
      <c r="AJ18" s="24">
        <v>14</v>
      </c>
      <c r="AK18" s="24"/>
      <c r="AL18" s="24"/>
      <c r="AM18" s="24">
        <v>1</v>
      </c>
      <c r="AN18" s="24">
        <v>1</v>
      </c>
      <c r="AO18" s="145">
        <f t="shared" si="3"/>
        <v>15</v>
      </c>
      <c r="AP18" s="14">
        <f t="shared" si="4"/>
        <v>15</v>
      </c>
      <c r="AQ18" s="22"/>
      <c r="AR18" s="24"/>
      <c r="AS18" s="24"/>
      <c r="AT18" s="24"/>
      <c r="AU18" s="24"/>
      <c r="AV18" s="24"/>
      <c r="AW18" s="145"/>
      <c r="AX18" s="24"/>
      <c r="AY18" s="24"/>
      <c r="AZ18" s="24"/>
      <c r="BA18" s="24"/>
      <c r="BB18" s="24"/>
      <c r="BC18" s="24"/>
      <c r="BD18" s="24"/>
      <c r="BE18" s="24"/>
      <c r="BF18" s="24"/>
      <c r="BG18" s="24">
        <v>392.94</v>
      </c>
      <c r="BH18" s="24">
        <v>392.94</v>
      </c>
      <c r="BI18" s="24"/>
      <c r="BJ18" s="24"/>
      <c r="BK18" s="24">
        <v>100</v>
      </c>
      <c r="BL18" s="24">
        <v>100</v>
      </c>
      <c r="BM18" s="145">
        <f t="shared" si="5"/>
        <v>492.94</v>
      </c>
      <c r="BN18" s="24">
        <f t="shared" si="6"/>
        <v>492.94</v>
      </c>
      <c r="BO18" s="509">
        <f t="shared" si="0"/>
        <v>6.0224953803608886E-2</v>
      </c>
      <c r="BP18" s="511">
        <v>0</v>
      </c>
      <c r="BQ18" s="512">
        <v>0</v>
      </c>
      <c r="BR18" s="513">
        <v>0</v>
      </c>
      <c r="BS18" s="512">
        <v>0</v>
      </c>
      <c r="BT18" s="512">
        <v>0</v>
      </c>
      <c r="BU18" s="512">
        <v>0</v>
      </c>
      <c r="BV18" s="512">
        <v>0</v>
      </c>
      <c r="BW18" s="512">
        <v>0</v>
      </c>
      <c r="BX18" s="512">
        <v>0</v>
      </c>
      <c r="BY18" s="512">
        <v>0</v>
      </c>
      <c r="BZ18" s="512">
        <v>0</v>
      </c>
      <c r="CA18" s="512">
        <v>0</v>
      </c>
      <c r="CB18" s="512">
        <v>0</v>
      </c>
      <c r="CC18" s="512">
        <v>0</v>
      </c>
      <c r="CD18" s="512">
        <v>0</v>
      </c>
      <c r="CE18" s="512">
        <v>0</v>
      </c>
      <c r="CF18" s="512">
        <v>461248.68960000004</v>
      </c>
      <c r="CG18" s="512">
        <v>461248.68960000004</v>
      </c>
      <c r="CH18" s="512">
        <v>0</v>
      </c>
      <c r="CI18" s="512">
        <v>0</v>
      </c>
      <c r="CJ18" s="512">
        <v>327624</v>
      </c>
      <c r="CK18" s="512">
        <v>327624</v>
      </c>
      <c r="CL18" s="513">
        <f t="shared" si="7"/>
        <v>788872.68960000004</v>
      </c>
      <c r="CM18" s="513">
        <f t="shared" si="8"/>
        <v>788872.68960000004</v>
      </c>
      <c r="CN18" s="113"/>
      <c r="CO18" s="97"/>
      <c r="CP18" s="97"/>
      <c r="CQ18" s="97"/>
      <c r="CR18" s="97"/>
      <c r="CS18" s="97"/>
      <c r="CT18" s="97"/>
      <c r="CU18" s="114"/>
      <c r="CV18" s="50">
        <f t="shared" si="1"/>
        <v>28627680</v>
      </c>
      <c r="CW18" s="11"/>
      <c r="CX18" s="604">
        <f t="shared" si="2"/>
        <v>8.1849792962474854</v>
      </c>
      <c r="CY18" s="143"/>
      <c r="CZ18" s="143"/>
      <c r="DA18" s="143"/>
      <c r="DB18" s="23"/>
      <c r="DC18" s="23"/>
      <c r="DD18" s="23"/>
      <c r="DE18" s="23"/>
      <c r="DF18" s="143"/>
      <c r="DG18" s="89"/>
      <c r="DH18" s="552" t="s">
        <v>46</v>
      </c>
      <c r="DI18" s="28"/>
      <c r="DJ18" s="553" t="s">
        <v>46</v>
      </c>
      <c r="DK18" s="143"/>
      <c r="DL18" s="46"/>
      <c r="DM18" s="111"/>
      <c r="DN18" s="110"/>
      <c r="DO18" s="432">
        <v>64.655906450713601</v>
      </c>
      <c r="DP18" s="433">
        <v>363.78332890608198</v>
      </c>
      <c r="DQ18" s="434">
        <v>3.0703685318423402</v>
      </c>
      <c r="DR18" s="428">
        <v>7.2735117260682989</v>
      </c>
      <c r="DS18" s="432">
        <v>1.3853471809215587</v>
      </c>
      <c r="DT18" s="434">
        <v>0.37093431029954882</v>
      </c>
      <c r="DU18" s="434">
        <v>0.12844555561818935</v>
      </c>
      <c r="DV18" s="428">
        <v>0.10098153861169495</v>
      </c>
      <c r="DW18" s="252"/>
      <c r="DX18" s="50"/>
      <c r="DY18" s="249"/>
      <c r="DZ18" s="464">
        <v>0</v>
      </c>
      <c r="EA18" s="465">
        <v>0</v>
      </c>
      <c r="EB18" s="46"/>
      <c r="EC18" s="141"/>
      <c r="ED18" s="141"/>
      <c r="EE18" s="141"/>
      <c r="EF18" s="141"/>
      <c r="EG18" s="141"/>
      <c r="EH18" s="141"/>
      <c r="EI18" s="141"/>
      <c r="EJ18" s="141"/>
      <c r="EK18" s="141"/>
      <c r="EL18" s="141"/>
      <c r="EM18" s="141"/>
      <c r="EN18" s="141"/>
      <c r="EO18" s="141"/>
      <c r="EP18" s="141"/>
      <c r="EQ18" s="141"/>
      <c r="ER18" s="141"/>
      <c r="ES18" s="141"/>
      <c r="ET18" s="141"/>
      <c r="EU18" s="141"/>
      <c r="EV18" s="141"/>
      <c r="EW18" s="141"/>
      <c r="EX18" s="141"/>
      <c r="EY18" s="141"/>
      <c r="EZ18" s="141"/>
      <c r="FA18" s="141"/>
      <c r="FB18" s="141"/>
      <c r="FC18" s="141"/>
      <c r="FD18" s="141"/>
      <c r="FE18" s="141"/>
      <c r="FF18" s="141"/>
      <c r="FG18" s="141"/>
      <c r="FH18" s="141"/>
      <c r="FI18" s="141"/>
      <c r="FJ18" s="141"/>
      <c r="FK18" s="141"/>
      <c r="FL18" s="141"/>
      <c r="FM18" s="141"/>
      <c r="FN18" s="141"/>
      <c r="FO18" s="141"/>
    </row>
    <row r="19" spans="1:171" ht="27.75" customHeight="1" x14ac:dyDescent="0.25">
      <c r="A19" s="566" t="s">
        <v>41</v>
      </c>
      <c r="B19" s="29" t="s">
        <v>42</v>
      </c>
      <c r="C19" s="29" t="s">
        <v>43</v>
      </c>
      <c r="D19" s="145" t="s">
        <v>44</v>
      </c>
      <c r="E19" s="145" t="s">
        <v>43</v>
      </c>
      <c r="F19" s="145" t="s">
        <v>53</v>
      </c>
      <c r="G19" s="145" t="s">
        <v>43</v>
      </c>
      <c r="H19" s="107" t="s">
        <v>46</v>
      </c>
      <c r="I19" s="20" t="s">
        <v>1978</v>
      </c>
      <c r="J19" s="145" t="s">
        <v>1975</v>
      </c>
      <c r="K19" s="426">
        <v>9.808257313101036</v>
      </c>
      <c r="L19" s="426">
        <v>31.716477206756998</v>
      </c>
      <c r="M19" s="424">
        <v>1679.5</v>
      </c>
      <c r="N19" s="487">
        <v>18501120.000000004</v>
      </c>
      <c r="O19" s="487" t="s">
        <v>1976</v>
      </c>
      <c r="P19" s="572">
        <v>5.052738615839929</v>
      </c>
      <c r="Q19" s="108" t="s">
        <v>1977</v>
      </c>
      <c r="R19" s="257" t="s">
        <v>48</v>
      </c>
      <c r="S19" s="27"/>
      <c r="T19" s="27"/>
      <c r="U19" s="145"/>
      <c r="V19" s="24"/>
      <c r="W19" s="24"/>
      <c r="X19" s="24"/>
      <c r="Y19" s="24"/>
      <c r="Z19" s="24"/>
      <c r="AA19" s="24"/>
      <c r="AB19" s="24"/>
      <c r="AC19" s="24"/>
      <c r="AD19" s="24"/>
      <c r="AE19" s="24"/>
      <c r="AF19" s="24"/>
      <c r="AG19" s="24"/>
      <c r="AH19" s="24"/>
      <c r="AI19" s="24">
        <v>7</v>
      </c>
      <c r="AJ19" s="24">
        <v>7</v>
      </c>
      <c r="AK19" s="24"/>
      <c r="AL19" s="24"/>
      <c r="AM19" s="24">
        <v>2</v>
      </c>
      <c r="AN19" s="24">
        <v>2</v>
      </c>
      <c r="AO19" s="145">
        <f t="shared" si="3"/>
        <v>9</v>
      </c>
      <c r="AP19" s="14">
        <f t="shared" si="4"/>
        <v>9</v>
      </c>
      <c r="AQ19" s="22"/>
      <c r="AR19" s="24"/>
      <c r="AS19" s="24"/>
      <c r="AT19" s="24"/>
      <c r="AU19" s="24"/>
      <c r="AV19" s="24"/>
      <c r="AW19" s="145"/>
      <c r="AX19" s="24"/>
      <c r="AY19" s="24"/>
      <c r="AZ19" s="24"/>
      <c r="BA19" s="24"/>
      <c r="BB19" s="24"/>
      <c r="BC19" s="24"/>
      <c r="BD19" s="24"/>
      <c r="BE19" s="24"/>
      <c r="BF19" s="24"/>
      <c r="BG19" s="24">
        <v>444.08</v>
      </c>
      <c r="BH19" s="24">
        <v>444.08</v>
      </c>
      <c r="BI19" s="24"/>
      <c r="BJ19" s="24"/>
      <c r="BK19" s="24">
        <v>301.2</v>
      </c>
      <c r="BL19" s="24">
        <v>301.2</v>
      </c>
      <c r="BM19" s="145">
        <f t="shared" si="5"/>
        <v>745.28</v>
      </c>
      <c r="BN19" s="24">
        <f t="shared" si="6"/>
        <v>745.28</v>
      </c>
      <c r="BO19" s="509">
        <f t="shared" si="0"/>
        <v>0.14750020863212815</v>
      </c>
      <c r="BP19" s="511">
        <v>0</v>
      </c>
      <c r="BQ19" s="512">
        <v>0</v>
      </c>
      <c r="BR19" s="513">
        <v>0</v>
      </c>
      <c r="BS19" s="512">
        <v>0</v>
      </c>
      <c r="BT19" s="512">
        <v>0</v>
      </c>
      <c r="BU19" s="512">
        <v>0</v>
      </c>
      <c r="BV19" s="512">
        <v>0</v>
      </c>
      <c r="BW19" s="512">
        <v>0</v>
      </c>
      <c r="BX19" s="512">
        <v>0</v>
      </c>
      <c r="BY19" s="512">
        <v>0</v>
      </c>
      <c r="BZ19" s="512">
        <v>0</v>
      </c>
      <c r="CA19" s="512">
        <v>0</v>
      </c>
      <c r="CB19" s="512">
        <v>0</v>
      </c>
      <c r="CC19" s="512">
        <v>0</v>
      </c>
      <c r="CD19" s="512">
        <v>0</v>
      </c>
      <c r="CE19" s="512">
        <v>0</v>
      </c>
      <c r="CF19" s="512">
        <v>521278.86719999998</v>
      </c>
      <c r="CG19" s="512">
        <v>521278.86719999998</v>
      </c>
      <c r="CH19" s="512">
        <v>0</v>
      </c>
      <c r="CI19" s="512">
        <v>0</v>
      </c>
      <c r="CJ19" s="512">
        <v>986803.48800000001</v>
      </c>
      <c r="CK19" s="512">
        <v>986803.48800000001</v>
      </c>
      <c r="CL19" s="513">
        <f t="shared" si="7"/>
        <v>1508082.3552000001</v>
      </c>
      <c r="CM19" s="513">
        <f t="shared" si="8"/>
        <v>1508082.3552000001</v>
      </c>
      <c r="CN19" s="113"/>
      <c r="CO19" s="97"/>
      <c r="CP19" s="97"/>
      <c r="CQ19" s="97"/>
      <c r="CR19" s="97"/>
      <c r="CS19" s="97"/>
      <c r="CT19" s="97"/>
      <c r="CU19" s="114"/>
      <c r="CV19" s="50">
        <f t="shared" si="1"/>
        <v>18501120.000000004</v>
      </c>
      <c r="CW19" s="11"/>
      <c r="CX19" s="604">
        <f t="shared" si="2"/>
        <v>5.052738615839929</v>
      </c>
      <c r="CY19" s="143"/>
      <c r="CZ19" s="143"/>
      <c r="DA19" s="143"/>
      <c r="DB19" s="23"/>
      <c r="DC19" s="23"/>
      <c r="DD19" s="23"/>
      <c r="DE19" s="23"/>
      <c r="DF19" s="143"/>
      <c r="DG19" s="89"/>
      <c r="DH19" s="552" t="s">
        <v>46</v>
      </c>
      <c r="DI19" s="28"/>
      <c r="DJ19" s="553" t="s">
        <v>46</v>
      </c>
      <c r="DK19" s="143"/>
      <c r="DL19" s="46"/>
      <c r="DM19" s="111"/>
      <c r="DN19" s="110"/>
      <c r="DO19" s="432">
        <v>37.370569969448702</v>
      </c>
      <c r="DP19" s="433">
        <v>296.03908154781379</v>
      </c>
      <c r="DQ19" s="434">
        <v>36.940975697372302</v>
      </c>
      <c r="DR19" s="428">
        <v>87.118930179575557</v>
      </c>
      <c r="DS19" s="432">
        <v>2.166178451178403</v>
      </c>
      <c r="DT19" s="434">
        <v>1.8836712757531651</v>
      </c>
      <c r="DU19" s="434">
        <v>1.1508530165756916</v>
      </c>
      <c r="DV19" s="428">
        <v>0.87192579341775667</v>
      </c>
      <c r="DW19" s="252"/>
      <c r="DX19" s="50"/>
      <c r="DY19" s="249"/>
      <c r="DZ19" s="464">
        <v>0</v>
      </c>
      <c r="EA19" s="465">
        <v>57191.333333333336</v>
      </c>
      <c r="EB19" s="46"/>
      <c r="EC19" s="141"/>
      <c r="ED19" s="141"/>
      <c r="EE19" s="141"/>
      <c r="EF19" s="141"/>
      <c r="EG19" s="141"/>
      <c r="EH19" s="141"/>
      <c r="EI19" s="141"/>
      <c r="EJ19" s="141"/>
      <c r="EK19" s="141"/>
      <c r="EL19" s="141"/>
      <c r="EM19" s="141"/>
      <c r="EN19" s="141"/>
      <c r="EO19" s="141"/>
      <c r="EP19" s="141"/>
      <c r="EQ19" s="141"/>
      <c r="ER19" s="141"/>
      <c r="ES19" s="141"/>
      <c r="ET19" s="141"/>
      <c r="EU19" s="141"/>
      <c r="EV19" s="141"/>
      <c r="EW19" s="141"/>
      <c r="EX19" s="141"/>
      <c r="EY19" s="141"/>
      <c r="EZ19" s="141"/>
      <c r="FA19" s="141"/>
      <c r="FB19" s="141"/>
      <c r="FC19" s="141"/>
      <c r="FD19" s="141"/>
      <c r="FE19" s="141"/>
      <c r="FF19" s="141"/>
      <c r="FG19" s="141"/>
      <c r="FH19" s="141"/>
      <c r="FI19" s="141"/>
      <c r="FJ19" s="141"/>
      <c r="FK19" s="141"/>
      <c r="FL19" s="141"/>
      <c r="FM19" s="141"/>
      <c r="FN19" s="141"/>
      <c r="FO19" s="141"/>
    </row>
    <row r="20" spans="1:171" ht="27.75" customHeight="1" x14ac:dyDescent="0.25">
      <c r="A20" s="566" t="s">
        <v>41</v>
      </c>
      <c r="B20" s="29" t="s">
        <v>42</v>
      </c>
      <c r="C20" s="29" t="s">
        <v>43</v>
      </c>
      <c r="D20" s="145" t="s">
        <v>44</v>
      </c>
      <c r="E20" s="145" t="s">
        <v>43</v>
      </c>
      <c r="F20" s="145" t="s">
        <v>54</v>
      </c>
      <c r="G20" s="145" t="s">
        <v>43</v>
      </c>
      <c r="H20" s="107" t="s">
        <v>46</v>
      </c>
      <c r="I20" s="20" t="s">
        <v>1978</v>
      </c>
      <c r="J20" s="145" t="s">
        <v>1975</v>
      </c>
      <c r="K20" s="426">
        <v>10.082614161019949</v>
      </c>
      <c r="L20" s="426">
        <v>45.106818087995997</v>
      </c>
      <c r="M20" s="424">
        <v>1606.2</v>
      </c>
      <c r="N20" s="487">
        <v>18396000</v>
      </c>
      <c r="O20" s="487" t="s">
        <v>1976</v>
      </c>
      <c r="P20" s="572">
        <v>5.6243153823376577</v>
      </c>
      <c r="Q20" s="108" t="s">
        <v>1977</v>
      </c>
      <c r="R20" s="257" t="s">
        <v>48</v>
      </c>
      <c r="S20" s="27"/>
      <c r="T20" s="27"/>
      <c r="U20" s="145"/>
      <c r="V20" s="24"/>
      <c r="W20" s="24"/>
      <c r="X20" s="24"/>
      <c r="Y20" s="24"/>
      <c r="Z20" s="24"/>
      <c r="AA20" s="24"/>
      <c r="AB20" s="24"/>
      <c r="AC20" s="24"/>
      <c r="AD20" s="24"/>
      <c r="AE20" s="24"/>
      <c r="AF20" s="24"/>
      <c r="AG20" s="24"/>
      <c r="AH20" s="24"/>
      <c r="AI20" s="24">
        <v>10</v>
      </c>
      <c r="AJ20" s="24">
        <v>10</v>
      </c>
      <c r="AK20" s="24"/>
      <c r="AL20" s="24"/>
      <c r="AM20" s="24"/>
      <c r="AN20" s="24"/>
      <c r="AO20" s="145">
        <f t="shared" si="3"/>
        <v>10</v>
      </c>
      <c r="AP20" s="14">
        <f t="shared" si="4"/>
        <v>10</v>
      </c>
      <c r="AQ20" s="22"/>
      <c r="AR20" s="24"/>
      <c r="AS20" s="24"/>
      <c r="AT20" s="24"/>
      <c r="AU20" s="24"/>
      <c r="AV20" s="24"/>
      <c r="AW20" s="145"/>
      <c r="AX20" s="24"/>
      <c r="AY20" s="24"/>
      <c r="AZ20" s="24"/>
      <c r="BA20" s="24"/>
      <c r="BB20" s="24"/>
      <c r="BC20" s="24"/>
      <c r="BD20" s="24"/>
      <c r="BE20" s="24"/>
      <c r="BF20" s="24"/>
      <c r="BG20" s="24">
        <v>74.3</v>
      </c>
      <c r="BH20" s="24">
        <v>74.3</v>
      </c>
      <c r="BI20" s="24"/>
      <c r="BJ20" s="24"/>
      <c r="BK20" s="24"/>
      <c r="BL20" s="24"/>
      <c r="BM20" s="145">
        <f t="shared" si="5"/>
        <v>74.3</v>
      </c>
      <c r="BN20" s="24">
        <f t="shared" si="6"/>
        <v>74.3</v>
      </c>
      <c r="BO20" s="509">
        <f t="shared" si="0"/>
        <v>1.3210496735892212E-2</v>
      </c>
      <c r="BP20" s="511">
        <v>0</v>
      </c>
      <c r="BQ20" s="512">
        <v>0</v>
      </c>
      <c r="BR20" s="513">
        <v>0</v>
      </c>
      <c r="BS20" s="512">
        <v>0</v>
      </c>
      <c r="BT20" s="512">
        <v>0</v>
      </c>
      <c r="BU20" s="512">
        <v>0</v>
      </c>
      <c r="BV20" s="512">
        <v>0</v>
      </c>
      <c r="BW20" s="512">
        <v>0</v>
      </c>
      <c r="BX20" s="512">
        <v>0</v>
      </c>
      <c r="BY20" s="512">
        <v>0</v>
      </c>
      <c r="BZ20" s="512">
        <v>0</v>
      </c>
      <c r="CA20" s="512">
        <v>0</v>
      </c>
      <c r="CB20" s="512">
        <v>0</v>
      </c>
      <c r="CC20" s="512">
        <v>0</v>
      </c>
      <c r="CD20" s="512">
        <v>0</v>
      </c>
      <c r="CE20" s="512">
        <v>0</v>
      </c>
      <c r="CF20" s="512">
        <v>87216.312000000005</v>
      </c>
      <c r="CG20" s="512">
        <v>87216.312000000005</v>
      </c>
      <c r="CH20" s="512">
        <v>0</v>
      </c>
      <c r="CI20" s="512">
        <v>0</v>
      </c>
      <c r="CJ20" s="512">
        <v>0</v>
      </c>
      <c r="CK20" s="512">
        <v>0</v>
      </c>
      <c r="CL20" s="513">
        <f t="shared" si="7"/>
        <v>87216.312000000005</v>
      </c>
      <c r="CM20" s="513">
        <f t="shared" si="8"/>
        <v>87216.312000000005</v>
      </c>
      <c r="CN20" s="113"/>
      <c r="CO20" s="97"/>
      <c r="CP20" s="97"/>
      <c r="CQ20" s="97"/>
      <c r="CR20" s="97"/>
      <c r="CS20" s="97"/>
      <c r="CT20" s="97"/>
      <c r="CU20" s="114"/>
      <c r="CV20" s="50">
        <f t="shared" si="1"/>
        <v>18396000</v>
      </c>
      <c r="CW20" s="11"/>
      <c r="CX20" s="604">
        <f t="shared" si="2"/>
        <v>5.6243153823376577</v>
      </c>
      <c r="CY20" s="143"/>
      <c r="CZ20" s="143"/>
      <c r="DA20" s="143"/>
      <c r="DB20" s="23"/>
      <c r="DC20" s="23"/>
      <c r="DD20" s="23"/>
      <c r="DE20" s="23"/>
      <c r="DF20" s="143"/>
      <c r="DG20" s="89"/>
      <c r="DH20" s="552" t="s">
        <v>46</v>
      </c>
      <c r="DI20" s="28"/>
      <c r="DJ20" s="553" t="s">
        <v>46</v>
      </c>
      <c r="DK20" s="143"/>
      <c r="DL20" s="46"/>
      <c r="DM20" s="111"/>
      <c r="DN20" s="110"/>
      <c r="DO20" s="432">
        <v>269.20006717507499</v>
      </c>
      <c r="DP20" s="433">
        <v>726.93182804523497</v>
      </c>
      <c r="DQ20" s="434">
        <v>12.5817036522772</v>
      </c>
      <c r="DR20" s="428">
        <v>89.036946692949371</v>
      </c>
      <c r="DS20" s="432">
        <v>1.6840596677382733</v>
      </c>
      <c r="DT20" s="434">
        <v>0.28681494341743341</v>
      </c>
      <c r="DU20" s="434">
        <v>0.64905669960971135</v>
      </c>
      <c r="DV20" s="428">
        <v>0.44294251869924439</v>
      </c>
      <c r="DW20" s="252"/>
      <c r="DX20" s="50"/>
      <c r="DY20" s="249"/>
      <c r="DZ20" s="464">
        <v>0</v>
      </c>
      <c r="EA20" s="465">
        <v>126688</v>
      </c>
      <c r="EB20" s="46"/>
      <c r="EC20" s="141"/>
      <c r="ED20" s="141"/>
      <c r="EE20" s="141"/>
      <c r="EF20" s="141"/>
      <c r="EG20" s="141"/>
      <c r="EH20" s="141"/>
      <c r="EI20" s="141"/>
      <c r="EJ20" s="141"/>
      <c r="EK20" s="141"/>
      <c r="EL20" s="141"/>
      <c r="EM20" s="141"/>
      <c r="EN20" s="141"/>
      <c r="EO20" s="141"/>
      <c r="EP20" s="141"/>
      <c r="EQ20" s="141"/>
      <c r="ER20" s="141"/>
      <c r="ES20" s="141"/>
      <c r="ET20" s="141"/>
      <c r="EU20" s="141"/>
      <c r="EV20" s="141"/>
      <c r="EW20" s="141"/>
      <c r="EX20" s="141"/>
      <c r="EY20" s="141"/>
      <c r="EZ20" s="141"/>
      <c r="FA20" s="141"/>
      <c r="FB20" s="141"/>
      <c r="FC20" s="141"/>
      <c r="FD20" s="141"/>
      <c r="FE20" s="141"/>
      <c r="FF20" s="141"/>
      <c r="FG20" s="141"/>
      <c r="FH20" s="141"/>
      <c r="FI20" s="141"/>
      <c r="FJ20" s="141"/>
      <c r="FK20" s="141"/>
      <c r="FL20" s="141"/>
      <c r="FM20" s="141"/>
      <c r="FN20" s="141"/>
      <c r="FO20" s="141"/>
    </row>
    <row r="21" spans="1:171" ht="27.75" customHeight="1" x14ac:dyDescent="0.25">
      <c r="A21" s="566" t="s">
        <v>41</v>
      </c>
      <c r="B21" s="29" t="s">
        <v>42</v>
      </c>
      <c r="C21" s="29" t="s">
        <v>43</v>
      </c>
      <c r="D21" s="145" t="s">
        <v>44</v>
      </c>
      <c r="E21" s="145" t="s">
        <v>43</v>
      </c>
      <c r="F21" s="145" t="s">
        <v>55</v>
      </c>
      <c r="G21" s="145" t="s">
        <v>43</v>
      </c>
      <c r="H21" s="107" t="s">
        <v>46</v>
      </c>
      <c r="I21" s="20" t="s">
        <v>1978</v>
      </c>
      <c r="J21" s="145" t="s">
        <v>1975</v>
      </c>
      <c r="K21" s="426">
        <v>11.065726199396043</v>
      </c>
      <c r="L21" s="426">
        <v>71.328030154667999</v>
      </c>
      <c r="M21" s="424">
        <v>3038.8</v>
      </c>
      <c r="N21" s="487">
        <v>32341920.000000004</v>
      </c>
      <c r="O21" s="487" t="s">
        <v>1976</v>
      </c>
      <c r="P21" s="572">
        <v>9.4881743238623102</v>
      </c>
      <c r="Q21" s="108" t="s">
        <v>1977</v>
      </c>
      <c r="R21" s="257" t="s">
        <v>48</v>
      </c>
      <c r="S21" s="27"/>
      <c r="T21" s="27"/>
      <c r="U21" s="145"/>
      <c r="V21" s="24"/>
      <c r="W21" s="24"/>
      <c r="X21" s="24"/>
      <c r="Y21" s="24"/>
      <c r="Z21" s="24"/>
      <c r="AA21" s="24"/>
      <c r="AB21" s="24"/>
      <c r="AC21" s="24"/>
      <c r="AD21" s="24"/>
      <c r="AE21" s="24"/>
      <c r="AF21" s="24"/>
      <c r="AG21" s="24"/>
      <c r="AH21" s="24"/>
      <c r="AI21" s="24">
        <v>16</v>
      </c>
      <c r="AJ21" s="24">
        <v>16</v>
      </c>
      <c r="AK21" s="24"/>
      <c r="AL21" s="24"/>
      <c r="AM21" s="24"/>
      <c r="AN21" s="24"/>
      <c r="AO21" s="145">
        <f t="shared" si="3"/>
        <v>16</v>
      </c>
      <c r="AP21" s="14">
        <f t="shared" si="4"/>
        <v>16</v>
      </c>
      <c r="AQ21" s="22"/>
      <c r="AR21" s="24"/>
      <c r="AS21" s="24"/>
      <c r="AT21" s="24"/>
      <c r="AU21" s="24"/>
      <c r="AV21" s="24"/>
      <c r="AW21" s="145"/>
      <c r="AX21" s="24"/>
      <c r="AY21" s="24"/>
      <c r="AZ21" s="24"/>
      <c r="BA21" s="24"/>
      <c r="BB21" s="24"/>
      <c r="BC21" s="24"/>
      <c r="BD21" s="24"/>
      <c r="BE21" s="24"/>
      <c r="BF21" s="24"/>
      <c r="BG21" s="24">
        <v>206.39</v>
      </c>
      <c r="BH21" s="24">
        <v>206.39</v>
      </c>
      <c r="BI21" s="24"/>
      <c r="BJ21" s="24"/>
      <c r="BK21" s="24"/>
      <c r="BL21" s="24"/>
      <c r="BM21" s="145">
        <f t="shared" si="5"/>
        <v>206.39</v>
      </c>
      <c r="BN21" s="24">
        <f t="shared" si="6"/>
        <v>206.39</v>
      </c>
      <c r="BO21" s="509">
        <f t="shared" si="0"/>
        <v>2.1752340645864704E-2</v>
      </c>
      <c r="BP21" s="511">
        <v>0</v>
      </c>
      <c r="BQ21" s="512">
        <v>0</v>
      </c>
      <c r="BR21" s="513">
        <v>0</v>
      </c>
      <c r="BS21" s="512">
        <v>0</v>
      </c>
      <c r="BT21" s="512">
        <v>0</v>
      </c>
      <c r="BU21" s="512">
        <v>0</v>
      </c>
      <c r="BV21" s="512">
        <v>0</v>
      </c>
      <c r="BW21" s="512">
        <v>0</v>
      </c>
      <c r="BX21" s="512">
        <v>0</v>
      </c>
      <c r="BY21" s="512">
        <v>0</v>
      </c>
      <c r="BZ21" s="512">
        <v>0</v>
      </c>
      <c r="CA21" s="512">
        <v>0</v>
      </c>
      <c r="CB21" s="512">
        <v>0</v>
      </c>
      <c r="CC21" s="512">
        <v>0</v>
      </c>
      <c r="CD21" s="512">
        <v>0</v>
      </c>
      <c r="CE21" s="512">
        <v>0</v>
      </c>
      <c r="CF21" s="512">
        <v>242268.8376</v>
      </c>
      <c r="CG21" s="512">
        <v>242268.8376</v>
      </c>
      <c r="CH21" s="512">
        <v>0</v>
      </c>
      <c r="CI21" s="512">
        <v>0</v>
      </c>
      <c r="CJ21" s="512">
        <v>0</v>
      </c>
      <c r="CK21" s="512">
        <v>0</v>
      </c>
      <c r="CL21" s="513">
        <f t="shared" si="7"/>
        <v>242268.8376</v>
      </c>
      <c r="CM21" s="513">
        <f t="shared" si="8"/>
        <v>242268.8376</v>
      </c>
      <c r="CN21" s="113"/>
      <c r="CO21" s="97"/>
      <c r="CP21" s="97"/>
      <c r="CQ21" s="97"/>
      <c r="CR21" s="97"/>
      <c r="CS21" s="97"/>
      <c r="CT21" s="97"/>
      <c r="CU21" s="114"/>
      <c r="CV21" s="50">
        <f t="shared" si="1"/>
        <v>32341920.000000004</v>
      </c>
      <c r="CW21" s="11"/>
      <c r="CX21" s="604">
        <f t="shared" si="2"/>
        <v>9.4881743238623102</v>
      </c>
      <c r="CY21" s="143"/>
      <c r="CZ21" s="143"/>
      <c r="DA21" s="143"/>
      <c r="DB21" s="23"/>
      <c r="DC21" s="23"/>
      <c r="DD21" s="23"/>
      <c r="DE21" s="23"/>
      <c r="DF21" s="143"/>
      <c r="DG21" s="89"/>
      <c r="DH21" s="552" t="s">
        <v>46</v>
      </c>
      <c r="DI21" s="28"/>
      <c r="DJ21" s="553" t="s">
        <v>46</v>
      </c>
      <c r="DK21" s="143"/>
      <c r="DL21" s="46"/>
      <c r="DM21" s="111"/>
      <c r="DN21" s="110"/>
      <c r="DO21" s="432">
        <v>28.744351583854101</v>
      </c>
      <c r="DP21" s="433">
        <v>424.77468233027344</v>
      </c>
      <c r="DQ21" s="434">
        <v>28.744351583854101</v>
      </c>
      <c r="DR21" s="428">
        <v>6.5280679242732482</v>
      </c>
      <c r="DS21" s="432">
        <v>1.331082988224557</v>
      </c>
      <c r="DT21" s="434">
        <v>1.1675130264738869</v>
      </c>
      <c r="DU21" s="434">
        <v>0.33842258116740559</v>
      </c>
      <c r="DV21" s="428">
        <v>0.17485261941673558</v>
      </c>
      <c r="DW21" s="252"/>
      <c r="DX21" s="50"/>
      <c r="DY21" s="249"/>
      <c r="DZ21" s="464">
        <v>0</v>
      </c>
      <c r="EA21" s="465">
        <v>56085</v>
      </c>
      <c r="EB21" s="46"/>
      <c r="EC21" s="141"/>
      <c r="ED21" s="141"/>
      <c r="EE21" s="141"/>
      <c r="EF21" s="141"/>
      <c r="EG21" s="141"/>
      <c r="EH21" s="141"/>
      <c r="EI21" s="141"/>
      <c r="EJ21" s="141"/>
      <c r="EK21" s="141"/>
      <c r="EL21" s="141"/>
      <c r="EM21" s="141"/>
      <c r="EN21" s="141"/>
      <c r="EO21" s="141"/>
      <c r="EP21" s="141"/>
      <c r="EQ21" s="141"/>
      <c r="ER21" s="141"/>
      <c r="ES21" s="141"/>
      <c r="ET21" s="141"/>
      <c r="EU21" s="141"/>
      <c r="EV21" s="141"/>
      <c r="EW21" s="141"/>
      <c r="EX21" s="141"/>
      <c r="EY21" s="141"/>
      <c r="EZ21" s="141"/>
      <c r="FA21" s="141"/>
      <c r="FB21" s="141"/>
      <c r="FC21" s="141"/>
      <c r="FD21" s="141"/>
      <c r="FE21" s="141"/>
      <c r="FF21" s="141"/>
      <c r="FG21" s="141"/>
      <c r="FH21" s="141"/>
      <c r="FI21" s="141"/>
      <c r="FJ21" s="141"/>
      <c r="FK21" s="141"/>
      <c r="FL21" s="141"/>
      <c r="FM21" s="141"/>
      <c r="FN21" s="141"/>
      <c r="FO21" s="141"/>
    </row>
    <row r="22" spans="1:171" s="141" customFormat="1" ht="27.75" customHeight="1" x14ac:dyDescent="0.25">
      <c r="A22" s="69" t="s">
        <v>56</v>
      </c>
      <c r="B22" s="69" t="s">
        <v>57</v>
      </c>
      <c r="C22" s="69" t="s">
        <v>58</v>
      </c>
      <c r="D22" s="67" t="s">
        <v>59</v>
      </c>
      <c r="E22" s="67" t="s">
        <v>60</v>
      </c>
      <c r="F22" s="67" t="s">
        <v>61</v>
      </c>
      <c r="G22" s="67" t="s">
        <v>60</v>
      </c>
      <c r="H22" s="107" t="s">
        <v>46</v>
      </c>
      <c r="I22" s="20" t="s">
        <v>1979</v>
      </c>
      <c r="J22" s="145" t="s">
        <v>1980</v>
      </c>
      <c r="K22" s="426">
        <v>10.44</v>
      </c>
      <c r="L22" s="426">
        <v>2.470643934255</v>
      </c>
      <c r="M22" s="424">
        <v>1</v>
      </c>
      <c r="N22" s="487">
        <v>5606400.0000000019</v>
      </c>
      <c r="O22" s="487" t="s">
        <v>1976</v>
      </c>
      <c r="P22" s="572">
        <v>1.58</v>
      </c>
      <c r="Q22" s="34" t="s">
        <v>1977</v>
      </c>
      <c r="R22" s="257" t="s">
        <v>48</v>
      </c>
      <c r="S22" s="27"/>
      <c r="T22" s="27"/>
      <c r="U22" s="145"/>
      <c r="V22" s="24"/>
      <c r="W22" s="24"/>
      <c r="X22" s="24"/>
      <c r="Y22" s="24"/>
      <c r="Z22" s="24"/>
      <c r="AA22" s="24"/>
      <c r="AB22" s="24"/>
      <c r="AC22" s="24"/>
      <c r="AD22" s="24"/>
      <c r="AE22" s="24"/>
      <c r="AF22" s="24"/>
      <c r="AG22" s="24"/>
      <c r="AH22" s="24"/>
      <c r="AI22" s="24"/>
      <c r="AJ22" s="24"/>
      <c r="AK22" s="24"/>
      <c r="AL22" s="24"/>
      <c r="AM22" s="24"/>
      <c r="AN22" s="24"/>
      <c r="AO22" s="145">
        <f t="shared" si="3"/>
        <v>0</v>
      </c>
      <c r="AP22" s="14">
        <f t="shared" si="4"/>
        <v>0</v>
      </c>
      <c r="AQ22" s="22"/>
      <c r="AR22" s="24"/>
      <c r="AS22" s="24"/>
      <c r="AT22" s="24"/>
      <c r="AU22" s="24"/>
      <c r="AV22" s="24"/>
      <c r="AW22" s="145"/>
      <c r="AX22" s="24"/>
      <c r="AY22" s="24"/>
      <c r="AZ22" s="24"/>
      <c r="BA22" s="24"/>
      <c r="BB22" s="24"/>
      <c r="BC22" s="24"/>
      <c r="BD22" s="24"/>
      <c r="BE22" s="24"/>
      <c r="BF22" s="24"/>
      <c r="BG22" s="24"/>
      <c r="BH22" s="24"/>
      <c r="BI22" s="24"/>
      <c r="BJ22" s="24"/>
      <c r="BK22" s="24"/>
      <c r="BL22" s="24"/>
      <c r="BM22" s="145">
        <f t="shared" si="5"/>
        <v>0</v>
      </c>
      <c r="BN22" s="24">
        <f t="shared" si="6"/>
        <v>0</v>
      </c>
      <c r="BO22" s="509">
        <f t="shared" si="0"/>
        <v>0</v>
      </c>
      <c r="BP22" s="511">
        <v>0</v>
      </c>
      <c r="BQ22" s="512">
        <v>0</v>
      </c>
      <c r="BR22" s="513">
        <v>0</v>
      </c>
      <c r="BS22" s="512">
        <v>0</v>
      </c>
      <c r="BT22" s="512">
        <v>0</v>
      </c>
      <c r="BU22" s="512">
        <v>0</v>
      </c>
      <c r="BV22" s="512">
        <v>0</v>
      </c>
      <c r="BW22" s="512">
        <v>0</v>
      </c>
      <c r="BX22" s="512">
        <v>0</v>
      </c>
      <c r="BY22" s="512">
        <v>0</v>
      </c>
      <c r="BZ22" s="512">
        <v>0</v>
      </c>
      <c r="CA22" s="512">
        <v>0</v>
      </c>
      <c r="CB22" s="512">
        <v>0</v>
      </c>
      <c r="CC22" s="512">
        <v>0</v>
      </c>
      <c r="CD22" s="512">
        <v>0</v>
      </c>
      <c r="CE22" s="512">
        <v>0</v>
      </c>
      <c r="CF22" s="512">
        <v>0</v>
      </c>
      <c r="CG22" s="512">
        <v>0</v>
      </c>
      <c r="CH22" s="512">
        <v>0</v>
      </c>
      <c r="CI22" s="512">
        <v>0</v>
      </c>
      <c r="CJ22" s="512">
        <v>0</v>
      </c>
      <c r="CK22" s="512">
        <v>0</v>
      </c>
      <c r="CL22" s="513">
        <f t="shared" si="7"/>
        <v>0</v>
      </c>
      <c r="CM22" s="513">
        <f t="shared" si="8"/>
        <v>0</v>
      </c>
      <c r="CN22" s="113"/>
      <c r="CO22" s="97"/>
      <c r="CP22" s="97"/>
      <c r="CQ22" s="97"/>
      <c r="CR22" s="97"/>
      <c r="CS22" s="97"/>
      <c r="CT22" s="97"/>
      <c r="CU22" s="114"/>
      <c r="CV22" s="50">
        <f t="shared" si="1"/>
        <v>5606400.0000000019</v>
      </c>
      <c r="CW22" s="11"/>
      <c r="CX22" s="604">
        <f t="shared" si="2"/>
        <v>1.58</v>
      </c>
      <c r="CY22" s="143"/>
      <c r="CZ22" s="143"/>
      <c r="DA22" s="143"/>
      <c r="DB22" s="23"/>
      <c r="DC22" s="23"/>
      <c r="DD22" s="23"/>
      <c r="DE22" s="23"/>
      <c r="DF22" s="143"/>
      <c r="DG22" s="89"/>
      <c r="DH22" s="50" t="s">
        <v>46</v>
      </c>
      <c r="DI22" s="28"/>
      <c r="DJ22" s="553" t="s">
        <v>46</v>
      </c>
      <c r="DK22" s="143"/>
      <c r="DL22" s="46"/>
      <c r="DM22" s="111"/>
      <c r="DN22" s="110"/>
      <c r="DO22" s="432">
        <v>0</v>
      </c>
      <c r="DP22" s="433">
        <v>49.333333333333336</v>
      </c>
      <c r="DQ22" s="434">
        <v>0</v>
      </c>
      <c r="DR22" s="428">
        <v>49.333333333333336</v>
      </c>
      <c r="DS22" s="432">
        <v>0</v>
      </c>
      <c r="DT22" s="434">
        <v>0.66666666666666663</v>
      </c>
      <c r="DU22" s="434">
        <v>0</v>
      </c>
      <c r="DV22" s="428">
        <v>0.66666666666666663</v>
      </c>
      <c r="DW22" s="252"/>
      <c r="DX22" s="50"/>
      <c r="DY22" s="249"/>
      <c r="DZ22" s="464">
        <v>0</v>
      </c>
      <c r="EA22" s="465">
        <v>49.333333333333336</v>
      </c>
      <c r="EB22" s="46"/>
    </row>
    <row r="23" spans="1:171" s="141" customFormat="1" ht="27.75" customHeight="1" x14ac:dyDescent="0.25">
      <c r="A23" s="69" t="s">
        <v>56</v>
      </c>
      <c r="B23" s="69" t="s">
        <v>57</v>
      </c>
      <c r="C23" s="69" t="s">
        <v>58</v>
      </c>
      <c r="D23" s="67" t="s">
        <v>62</v>
      </c>
      <c r="E23" s="67" t="s">
        <v>63</v>
      </c>
      <c r="F23" s="67" t="s">
        <v>64</v>
      </c>
      <c r="G23" s="67" t="s">
        <v>63</v>
      </c>
      <c r="H23" s="107" t="s">
        <v>46</v>
      </c>
      <c r="I23" s="20" t="s">
        <v>1979</v>
      </c>
      <c r="J23" s="145" t="s">
        <v>1981</v>
      </c>
      <c r="K23" s="426">
        <v>2.7092045911669351</v>
      </c>
      <c r="L23" s="426">
        <v>6.3693181685699995</v>
      </c>
      <c r="M23" s="424">
        <v>737</v>
      </c>
      <c r="N23" s="487">
        <v>10384089</v>
      </c>
      <c r="O23" s="487" t="s">
        <v>1982</v>
      </c>
      <c r="P23" s="572">
        <v>2.2120367273623645</v>
      </c>
      <c r="Q23" s="34" t="s">
        <v>1977</v>
      </c>
      <c r="R23" s="257" t="s">
        <v>48</v>
      </c>
      <c r="S23" s="27"/>
      <c r="T23" s="27"/>
      <c r="U23" s="145"/>
      <c r="V23" s="24"/>
      <c r="W23" s="24"/>
      <c r="X23" s="24"/>
      <c r="Y23" s="24"/>
      <c r="Z23" s="24"/>
      <c r="AA23" s="24"/>
      <c r="AB23" s="24"/>
      <c r="AC23" s="24"/>
      <c r="AD23" s="24"/>
      <c r="AE23" s="24"/>
      <c r="AF23" s="24"/>
      <c r="AG23" s="24"/>
      <c r="AH23" s="24"/>
      <c r="AI23" s="24">
        <v>5</v>
      </c>
      <c r="AJ23" s="24">
        <v>5</v>
      </c>
      <c r="AK23" s="24"/>
      <c r="AL23" s="24"/>
      <c r="AM23" s="24"/>
      <c r="AN23" s="24"/>
      <c r="AO23" s="145">
        <f t="shared" si="3"/>
        <v>5</v>
      </c>
      <c r="AP23" s="14">
        <f t="shared" si="4"/>
        <v>5</v>
      </c>
      <c r="AQ23" s="22"/>
      <c r="AR23" s="24"/>
      <c r="AS23" s="24"/>
      <c r="AT23" s="24"/>
      <c r="AU23" s="24"/>
      <c r="AV23" s="24"/>
      <c r="AW23" s="145"/>
      <c r="AX23" s="24"/>
      <c r="AY23" s="24"/>
      <c r="AZ23" s="24"/>
      <c r="BA23" s="24"/>
      <c r="BB23" s="24"/>
      <c r="BC23" s="24"/>
      <c r="BD23" s="24"/>
      <c r="BE23" s="24"/>
      <c r="BF23" s="24"/>
      <c r="BG23" s="24">
        <v>188.35</v>
      </c>
      <c r="BH23" s="24">
        <v>188.35</v>
      </c>
      <c r="BI23" s="24"/>
      <c r="BJ23" s="24"/>
      <c r="BK23" s="24"/>
      <c r="BL23" s="24"/>
      <c r="BM23" s="145">
        <f t="shared" si="5"/>
        <v>188.35</v>
      </c>
      <c r="BN23" s="24">
        <f t="shared" si="6"/>
        <v>188.35</v>
      </c>
      <c r="BO23" s="509">
        <f t="shared" si="0"/>
        <v>8.5147772489559334E-2</v>
      </c>
      <c r="BP23" s="511">
        <v>0</v>
      </c>
      <c r="BQ23" s="512">
        <v>0</v>
      </c>
      <c r="BR23" s="513">
        <v>0</v>
      </c>
      <c r="BS23" s="512">
        <v>0</v>
      </c>
      <c r="BT23" s="512">
        <v>0</v>
      </c>
      <c r="BU23" s="512">
        <v>0</v>
      </c>
      <c r="BV23" s="512">
        <v>0</v>
      </c>
      <c r="BW23" s="512">
        <v>0</v>
      </c>
      <c r="BX23" s="512">
        <v>0</v>
      </c>
      <c r="BY23" s="512">
        <v>0</v>
      </c>
      <c r="BZ23" s="512">
        <v>0</v>
      </c>
      <c r="CA23" s="512">
        <v>0</v>
      </c>
      <c r="CB23" s="512">
        <v>0</v>
      </c>
      <c r="CC23" s="512">
        <v>0</v>
      </c>
      <c r="CD23" s="512">
        <v>0</v>
      </c>
      <c r="CE23" s="512">
        <v>0</v>
      </c>
      <c r="CF23" s="512">
        <v>221092.76400000002</v>
      </c>
      <c r="CG23" s="512">
        <v>221092.76400000002</v>
      </c>
      <c r="CH23" s="512">
        <v>0</v>
      </c>
      <c r="CI23" s="512">
        <v>0</v>
      </c>
      <c r="CJ23" s="512">
        <v>0</v>
      </c>
      <c r="CK23" s="512">
        <v>0</v>
      </c>
      <c r="CL23" s="513">
        <f t="shared" si="7"/>
        <v>221092.76400000002</v>
      </c>
      <c r="CM23" s="513">
        <f t="shared" si="8"/>
        <v>221092.76400000002</v>
      </c>
      <c r="CN23" s="113"/>
      <c r="CO23" s="97"/>
      <c r="CP23" s="97"/>
      <c r="CQ23" s="97"/>
      <c r="CR23" s="97"/>
      <c r="CS23" s="97"/>
      <c r="CT23" s="97"/>
      <c r="CU23" s="114"/>
      <c r="CV23" s="50">
        <f t="shared" si="1"/>
        <v>10384089</v>
      </c>
      <c r="CW23" s="11"/>
      <c r="CX23" s="604">
        <f t="shared" si="2"/>
        <v>2.2120367273623645</v>
      </c>
      <c r="CY23" s="143"/>
      <c r="CZ23" s="143"/>
      <c r="DA23" s="143"/>
      <c r="DB23" s="23"/>
      <c r="DC23" s="23"/>
      <c r="DD23" s="23"/>
      <c r="DE23" s="23"/>
      <c r="DF23" s="143"/>
      <c r="DG23" s="89"/>
      <c r="DH23" s="50" t="s">
        <v>46</v>
      </c>
      <c r="DI23" s="28"/>
      <c r="DJ23" s="553" t="s">
        <v>46</v>
      </c>
      <c r="DK23" s="143"/>
      <c r="DL23" s="46"/>
      <c r="DM23" s="111"/>
      <c r="DN23" s="110"/>
      <c r="DO23" s="432">
        <v>38.068965517241395</v>
      </c>
      <c r="DP23" s="433">
        <v>36.018734485675836</v>
      </c>
      <c r="DQ23" s="434">
        <v>38.068965517241395</v>
      </c>
      <c r="DR23" s="428">
        <v>36.018734485675836</v>
      </c>
      <c r="DS23" s="432">
        <v>6.2408140192199008E-2</v>
      </c>
      <c r="DT23" s="434">
        <v>0.99368230746532138</v>
      </c>
      <c r="DU23" s="434">
        <v>6.2408140192199008E-2</v>
      </c>
      <c r="DV23" s="428">
        <v>0.99368230746532138</v>
      </c>
      <c r="DW23" s="252"/>
      <c r="DX23" s="50"/>
      <c r="DY23" s="249"/>
      <c r="DZ23" s="464">
        <v>0</v>
      </c>
      <c r="EA23" s="465">
        <v>21060</v>
      </c>
      <c r="EB23" s="46"/>
    </row>
    <row r="24" spans="1:171" s="141" customFormat="1" ht="27.75" customHeight="1" x14ac:dyDescent="0.25">
      <c r="A24" s="69" t="s">
        <v>56</v>
      </c>
      <c r="B24" s="69" t="s">
        <v>57</v>
      </c>
      <c r="C24" s="69" t="s">
        <v>58</v>
      </c>
      <c r="D24" s="67" t="s">
        <v>62</v>
      </c>
      <c r="E24" s="67" t="s">
        <v>63</v>
      </c>
      <c r="F24" s="67" t="s">
        <v>65</v>
      </c>
      <c r="G24" s="67" t="s">
        <v>63</v>
      </c>
      <c r="H24" s="107" t="s">
        <v>46</v>
      </c>
      <c r="I24" s="20" t="s">
        <v>1979</v>
      </c>
      <c r="J24" s="145" t="s">
        <v>1981</v>
      </c>
      <c r="K24" s="426">
        <v>2.2985007036762028</v>
      </c>
      <c r="L24" s="426">
        <v>6.8778408947850007</v>
      </c>
      <c r="M24" s="424">
        <v>1168</v>
      </c>
      <c r="N24" s="487">
        <v>9691977</v>
      </c>
      <c r="O24" s="487" t="s">
        <v>1982</v>
      </c>
      <c r="P24" s="572">
        <v>1.9478412441811892</v>
      </c>
      <c r="Q24" s="34" t="s">
        <v>1977</v>
      </c>
      <c r="R24" s="257" t="s">
        <v>48</v>
      </c>
      <c r="S24" s="27"/>
      <c r="T24" s="27"/>
      <c r="U24" s="145"/>
      <c r="V24" s="24"/>
      <c r="W24" s="24"/>
      <c r="X24" s="24"/>
      <c r="Y24" s="24"/>
      <c r="Z24" s="24"/>
      <c r="AA24" s="24"/>
      <c r="AB24" s="24"/>
      <c r="AC24" s="24"/>
      <c r="AD24" s="24"/>
      <c r="AE24" s="24"/>
      <c r="AF24" s="24"/>
      <c r="AG24" s="24"/>
      <c r="AH24" s="24"/>
      <c r="AI24" s="24">
        <v>5</v>
      </c>
      <c r="AJ24" s="24">
        <v>5</v>
      </c>
      <c r="AK24" s="24"/>
      <c r="AL24" s="24"/>
      <c r="AM24" s="24"/>
      <c r="AN24" s="24"/>
      <c r="AO24" s="145">
        <f t="shared" si="3"/>
        <v>5</v>
      </c>
      <c r="AP24" s="14">
        <f t="shared" si="4"/>
        <v>5</v>
      </c>
      <c r="AQ24" s="22"/>
      <c r="AR24" s="24"/>
      <c r="AS24" s="24"/>
      <c r="AT24" s="24"/>
      <c r="AU24" s="24"/>
      <c r="AV24" s="24"/>
      <c r="AW24" s="145"/>
      <c r="AX24" s="24"/>
      <c r="AY24" s="24"/>
      <c r="AZ24" s="24"/>
      <c r="BA24" s="24"/>
      <c r="BB24" s="24"/>
      <c r="BC24" s="24"/>
      <c r="BD24" s="24"/>
      <c r="BE24" s="24"/>
      <c r="BF24" s="24"/>
      <c r="BG24" s="24">
        <v>22.16</v>
      </c>
      <c r="BH24" s="24">
        <v>22.16</v>
      </c>
      <c r="BI24" s="24"/>
      <c r="BJ24" s="24"/>
      <c r="BK24" s="24"/>
      <c r="BL24" s="24"/>
      <c r="BM24" s="145">
        <f t="shared" si="5"/>
        <v>22.16</v>
      </c>
      <c r="BN24" s="24">
        <f t="shared" si="6"/>
        <v>22.16</v>
      </c>
      <c r="BO24" s="509">
        <f t="shared" si="0"/>
        <v>1.1376697185255137E-2</v>
      </c>
      <c r="BP24" s="511">
        <v>0</v>
      </c>
      <c r="BQ24" s="512">
        <v>0</v>
      </c>
      <c r="BR24" s="513">
        <v>0</v>
      </c>
      <c r="BS24" s="512">
        <v>0</v>
      </c>
      <c r="BT24" s="512">
        <v>0</v>
      </c>
      <c r="BU24" s="512">
        <v>0</v>
      </c>
      <c r="BV24" s="512">
        <v>0</v>
      </c>
      <c r="BW24" s="512">
        <v>0</v>
      </c>
      <c r="BX24" s="512">
        <v>0</v>
      </c>
      <c r="BY24" s="512">
        <v>0</v>
      </c>
      <c r="BZ24" s="512">
        <v>0</v>
      </c>
      <c r="CA24" s="512">
        <v>0</v>
      </c>
      <c r="CB24" s="512">
        <v>0</v>
      </c>
      <c r="CC24" s="512">
        <v>0</v>
      </c>
      <c r="CD24" s="512">
        <v>0</v>
      </c>
      <c r="CE24" s="512">
        <v>0</v>
      </c>
      <c r="CF24" s="512">
        <v>26012.294400000002</v>
      </c>
      <c r="CG24" s="512">
        <v>26012.294400000002</v>
      </c>
      <c r="CH24" s="512">
        <v>0</v>
      </c>
      <c r="CI24" s="512">
        <v>0</v>
      </c>
      <c r="CJ24" s="512">
        <v>0</v>
      </c>
      <c r="CK24" s="512">
        <v>0</v>
      </c>
      <c r="CL24" s="513">
        <f t="shared" si="7"/>
        <v>26012.294400000002</v>
      </c>
      <c r="CM24" s="513">
        <f t="shared" si="8"/>
        <v>26012.294400000002</v>
      </c>
      <c r="CN24" s="113"/>
      <c r="CO24" s="97"/>
      <c r="CP24" s="97"/>
      <c r="CQ24" s="97"/>
      <c r="CR24" s="97"/>
      <c r="CS24" s="97"/>
      <c r="CT24" s="97"/>
      <c r="CU24" s="114"/>
      <c r="CV24" s="50">
        <f t="shared" si="1"/>
        <v>9691977</v>
      </c>
      <c r="CW24" s="11"/>
      <c r="CX24" s="604">
        <f t="shared" si="2"/>
        <v>1.9478412441811892</v>
      </c>
      <c r="CY24" s="143"/>
      <c r="CZ24" s="143"/>
      <c r="DA24" s="143"/>
      <c r="DB24" s="23"/>
      <c r="DC24" s="23"/>
      <c r="DD24" s="23"/>
      <c r="DE24" s="23"/>
      <c r="DF24" s="143"/>
      <c r="DG24" s="89"/>
      <c r="DH24" s="50" t="s">
        <v>46</v>
      </c>
      <c r="DI24" s="28"/>
      <c r="DJ24" s="553" t="s">
        <v>46</v>
      </c>
      <c r="DK24" s="143"/>
      <c r="DL24" s="46"/>
      <c r="DM24" s="111"/>
      <c r="DN24" s="110"/>
      <c r="DO24" s="432">
        <v>44.188043943501093</v>
      </c>
      <c r="DP24" s="433">
        <v>4.1515463947888378</v>
      </c>
      <c r="DQ24" s="434">
        <v>44.188043943501093</v>
      </c>
      <c r="DR24" s="428">
        <v>-4.443574162629119</v>
      </c>
      <c r="DS24" s="432">
        <v>6.0778998430589072E-2</v>
      </c>
      <c r="DT24" s="434">
        <v>0.76035986150630452</v>
      </c>
      <c r="DU24" s="434">
        <v>6.0778998430589072E-2</v>
      </c>
      <c r="DV24" s="428">
        <v>0.74899067924143659</v>
      </c>
      <c r="DW24" s="252"/>
      <c r="DX24" s="50"/>
      <c r="DY24" s="249"/>
      <c r="DZ24" s="464">
        <v>47818</v>
      </c>
      <c r="EA24" s="465">
        <v>-47818</v>
      </c>
      <c r="EB24" s="46"/>
    </row>
    <row r="25" spans="1:171" s="141" customFormat="1" ht="27.75" customHeight="1" x14ac:dyDescent="0.25">
      <c r="A25" s="69" t="s">
        <v>56</v>
      </c>
      <c r="B25" s="69" t="s">
        <v>57</v>
      </c>
      <c r="C25" s="69" t="s">
        <v>58</v>
      </c>
      <c r="D25" s="67" t="s">
        <v>62</v>
      </c>
      <c r="E25" s="67" t="s">
        <v>63</v>
      </c>
      <c r="F25" s="67" t="s">
        <v>66</v>
      </c>
      <c r="G25" s="67" t="s">
        <v>63</v>
      </c>
      <c r="H25" s="107" t="s">
        <v>46</v>
      </c>
      <c r="I25" s="20" t="s">
        <v>1978</v>
      </c>
      <c r="J25" s="145" t="s">
        <v>1981</v>
      </c>
      <c r="K25" s="426">
        <v>2.1976260646433912</v>
      </c>
      <c r="L25" s="426">
        <v>8.8619317997489997</v>
      </c>
      <c r="M25" s="424">
        <v>884</v>
      </c>
      <c r="N25" s="487">
        <v>7714501</v>
      </c>
      <c r="O25" s="487" t="s">
        <v>1982</v>
      </c>
      <c r="P25" s="572">
        <v>2.072733654412287</v>
      </c>
      <c r="Q25" s="34" t="s">
        <v>1977</v>
      </c>
      <c r="R25" s="257" t="s">
        <v>48</v>
      </c>
      <c r="S25" s="27"/>
      <c r="T25" s="27"/>
      <c r="U25" s="145"/>
      <c r="V25" s="24"/>
      <c r="W25" s="24"/>
      <c r="X25" s="24"/>
      <c r="Y25" s="24"/>
      <c r="Z25" s="24"/>
      <c r="AA25" s="24"/>
      <c r="AB25" s="24"/>
      <c r="AC25" s="24"/>
      <c r="AD25" s="24"/>
      <c r="AE25" s="24">
        <v>1</v>
      </c>
      <c r="AF25" s="24">
        <v>1</v>
      </c>
      <c r="AG25" s="24"/>
      <c r="AH25" s="24"/>
      <c r="AI25" s="24">
        <v>26</v>
      </c>
      <c r="AJ25" s="24">
        <v>26</v>
      </c>
      <c r="AK25" s="24"/>
      <c r="AL25" s="24"/>
      <c r="AM25" s="24"/>
      <c r="AN25" s="24"/>
      <c r="AO25" s="145">
        <f t="shared" si="3"/>
        <v>27</v>
      </c>
      <c r="AP25" s="14">
        <f t="shared" si="4"/>
        <v>27</v>
      </c>
      <c r="AQ25" s="22"/>
      <c r="AR25" s="24"/>
      <c r="AS25" s="24"/>
      <c r="AT25" s="24"/>
      <c r="AU25" s="24"/>
      <c r="AV25" s="24"/>
      <c r="AW25" s="145"/>
      <c r="AX25" s="24"/>
      <c r="AY25" s="24"/>
      <c r="AZ25" s="24"/>
      <c r="BA25" s="24"/>
      <c r="BB25" s="24"/>
      <c r="BC25" s="24">
        <v>1200</v>
      </c>
      <c r="BD25" s="24">
        <v>1200</v>
      </c>
      <c r="BE25" s="24"/>
      <c r="BF25" s="24"/>
      <c r="BG25" s="24">
        <v>223.2</v>
      </c>
      <c r="BH25" s="24">
        <v>223.2</v>
      </c>
      <c r="BI25" s="24"/>
      <c r="BJ25" s="24"/>
      <c r="BK25" s="24"/>
      <c r="BL25" s="24"/>
      <c r="BM25" s="145">
        <f t="shared" si="5"/>
        <v>1423.2</v>
      </c>
      <c r="BN25" s="24">
        <f t="shared" si="6"/>
        <v>1423.2</v>
      </c>
      <c r="BO25" s="509">
        <f t="shared" si="0"/>
        <v>0.6866294648954987</v>
      </c>
      <c r="BP25" s="511">
        <v>0</v>
      </c>
      <c r="BQ25" s="512">
        <v>0</v>
      </c>
      <c r="BR25" s="513">
        <v>0</v>
      </c>
      <c r="BS25" s="512">
        <v>0</v>
      </c>
      <c r="BT25" s="512">
        <v>0</v>
      </c>
      <c r="BU25" s="512">
        <v>0</v>
      </c>
      <c r="BV25" s="512">
        <v>0</v>
      </c>
      <c r="BW25" s="512">
        <v>0</v>
      </c>
      <c r="BX25" s="512">
        <v>0</v>
      </c>
      <c r="BY25" s="512">
        <v>0</v>
      </c>
      <c r="BZ25" s="512">
        <v>0</v>
      </c>
      <c r="CA25" s="512">
        <v>0</v>
      </c>
      <c r="CB25" s="512">
        <v>6054912</v>
      </c>
      <c r="CC25" s="512">
        <v>6054912</v>
      </c>
      <c r="CD25" s="512">
        <v>0</v>
      </c>
      <c r="CE25" s="512">
        <v>0</v>
      </c>
      <c r="CF25" s="512">
        <v>262001.08800000002</v>
      </c>
      <c r="CG25" s="512">
        <v>262001.08800000002</v>
      </c>
      <c r="CH25" s="512">
        <v>0</v>
      </c>
      <c r="CI25" s="512">
        <v>0</v>
      </c>
      <c r="CJ25" s="512">
        <v>0</v>
      </c>
      <c r="CK25" s="512">
        <v>0</v>
      </c>
      <c r="CL25" s="513">
        <f t="shared" si="7"/>
        <v>6316913.0880000005</v>
      </c>
      <c r="CM25" s="513">
        <f t="shared" si="8"/>
        <v>6316913.0880000005</v>
      </c>
      <c r="CN25" s="113"/>
      <c r="CO25" s="97"/>
      <c r="CP25" s="97"/>
      <c r="CQ25" s="97"/>
      <c r="CR25" s="97"/>
      <c r="CS25" s="97"/>
      <c r="CT25" s="97"/>
      <c r="CU25" s="114"/>
      <c r="CV25" s="50">
        <f t="shared" si="1"/>
        <v>7714501</v>
      </c>
      <c r="CW25" s="11"/>
      <c r="CX25" s="604">
        <f t="shared" si="2"/>
        <v>2.072733654412287</v>
      </c>
      <c r="CY25" s="143"/>
      <c r="CZ25" s="143"/>
      <c r="DA25" s="143"/>
      <c r="DB25" s="23"/>
      <c r="DC25" s="23"/>
      <c r="DD25" s="23"/>
      <c r="DE25" s="23"/>
      <c r="DF25" s="143"/>
      <c r="DG25" s="89"/>
      <c r="DH25" s="50" t="s">
        <v>46</v>
      </c>
      <c r="DI25" s="28"/>
      <c r="DJ25" s="553" t="s">
        <v>46</v>
      </c>
      <c r="DK25" s="143"/>
      <c r="DL25" s="46"/>
      <c r="DM25" s="111"/>
      <c r="DN25" s="110"/>
      <c r="DO25" s="432">
        <v>132.72624434389141</v>
      </c>
      <c r="DP25" s="433">
        <v>14.805620872630442</v>
      </c>
      <c r="DQ25" s="434">
        <v>132.72624434389141</v>
      </c>
      <c r="DR25" s="428">
        <v>10.984565322209903</v>
      </c>
      <c r="DS25" s="432">
        <v>0.41968325791855204</v>
      </c>
      <c r="DT25" s="434">
        <v>0.62907179869281138</v>
      </c>
      <c r="DU25" s="434">
        <v>0.41968325791855204</v>
      </c>
      <c r="DV25" s="428">
        <v>0.60504000277821657</v>
      </c>
      <c r="DW25" s="252"/>
      <c r="DX25" s="50"/>
      <c r="DY25" s="249"/>
      <c r="DZ25" s="464">
        <v>101555</v>
      </c>
      <c r="EA25" s="465">
        <v>-85747.666666666672</v>
      </c>
      <c r="EB25" s="46"/>
    </row>
    <row r="26" spans="1:171" s="141" customFormat="1" ht="27.75" customHeight="1" x14ac:dyDescent="0.25">
      <c r="A26" s="69" t="s">
        <v>56</v>
      </c>
      <c r="B26" s="69" t="s">
        <v>57</v>
      </c>
      <c r="C26" s="69" t="s">
        <v>58</v>
      </c>
      <c r="D26" s="67" t="s">
        <v>67</v>
      </c>
      <c r="E26" s="67" t="s">
        <v>63</v>
      </c>
      <c r="F26" s="67" t="s">
        <v>68</v>
      </c>
      <c r="G26" s="67" t="s">
        <v>63</v>
      </c>
      <c r="H26" s="107" t="s">
        <v>46</v>
      </c>
      <c r="I26" s="20" t="s">
        <v>1979</v>
      </c>
      <c r="J26" s="145" t="s">
        <v>1981</v>
      </c>
      <c r="K26" s="426">
        <v>1.895002147544957</v>
      </c>
      <c r="L26" s="426">
        <v>5.3513257464450001</v>
      </c>
      <c r="M26" s="424">
        <v>431</v>
      </c>
      <c r="N26" s="487">
        <v>5857848</v>
      </c>
      <c r="O26" s="487" t="s">
        <v>1982</v>
      </c>
      <c r="P26" s="572">
        <v>1.3858253981412401</v>
      </c>
      <c r="Q26" s="34" t="s">
        <v>1977</v>
      </c>
      <c r="R26" s="257" t="s">
        <v>48</v>
      </c>
      <c r="S26" s="27"/>
      <c r="T26" s="27"/>
      <c r="U26" s="145"/>
      <c r="V26" s="24"/>
      <c r="W26" s="24"/>
      <c r="X26" s="24"/>
      <c r="Y26" s="24"/>
      <c r="Z26" s="24"/>
      <c r="AA26" s="24"/>
      <c r="AB26" s="24"/>
      <c r="AC26" s="24"/>
      <c r="AD26" s="24"/>
      <c r="AE26" s="24"/>
      <c r="AF26" s="24"/>
      <c r="AG26" s="24"/>
      <c r="AH26" s="24"/>
      <c r="AI26" s="24">
        <v>1</v>
      </c>
      <c r="AJ26" s="24">
        <v>1</v>
      </c>
      <c r="AK26" s="24"/>
      <c r="AL26" s="24"/>
      <c r="AM26" s="24"/>
      <c r="AN26" s="24"/>
      <c r="AO26" s="145">
        <f t="shared" si="3"/>
        <v>1</v>
      </c>
      <c r="AP26" s="14">
        <f t="shared" si="4"/>
        <v>1</v>
      </c>
      <c r="AQ26" s="22"/>
      <c r="AR26" s="24"/>
      <c r="AS26" s="24"/>
      <c r="AT26" s="24"/>
      <c r="AU26" s="24"/>
      <c r="AV26" s="24"/>
      <c r="AW26" s="145"/>
      <c r="AX26" s="24"/>
      <c r="AY26" s="24"/>
      <c r="AZ26" s="24"/>
      <c r="BA26" s="24"/>
      <c r="BB26" s="24"/>
      <c r="BC26" s="24"/>
      <c r="BD26" s="24"/>
      <c r="BE26" s="24"/>
      <c r="BF26" s="24"/>
      <c r="BG26" s="24">
        <v>6.4</v>
      </c>
      <c r="BH26" s="24">
        <v>6.4</v>
      </c>
      <c r="BI26" s="24"/>
      <c r="BJ26" s="24"/>
      <c r="BK26" s="24"/>
      <c r="BL26" s="24"/>
      <c r="BM26" s="145">
        <f t="shared" si="5"/>
        <v>6.4</v>
      </c>
      <c r="BN26" s="24">
        <f t="shared" si="6"/>
        <v>6.4</v>
      </c>
      <c r="BO26" s="509">
        <f t="shared" si="0"/>
        <v>4.61818639533097E-3</v>
      </c>
      <c r="BP26" s="511">
        <v>0</v>
      </c>
      <c r="BQ26" s="512">
        <v>0</v>
      </c>
      <c r="BR26" s="513">
        <v>0</v>
      </c>
      <c r="BS26" s="512">
        <v>0</v>
      </c>
      <c r="BT26" s="512">
        <v>0</v>
      </c>
      <c r="BU26" s="512">
        <v>0</v>
      </c>
      <c r="BV26" s="512">
        <v>0</v>
      </c>
      <c r="BW26" s="512">
        <v>0</v>
      </c>
      <c r="BX26" s="512">
        <v>0</v>
      </c>
      <c r="BY26" s="512">
        <v>0</v>
      </c>
      <c r="BZ26" s="512">
        <v>0</v>
      </c>
      <c r="CA26" s="512">
        <v>0</v>
      </c>
      <c r="CB26" s="512">
        <v>0</v>
      </c>
      <c r="CC26" s="512">
        <v>0</v>
      </c>
      <c r="CD26" s="512">
        <v>0</v>
      </c>
      <c r="CE26" s="512">
        <v>0</v>
      </c>
      <c r="CF26" s="512">
        <v>7512.576</v>
      </c>
      <c r="CG26" s="512">
        <v>7512.576</v>
      </c>
      <c r="CH26" s="512">
        <v>0</v>
      </c>
      <c r="CI26" s="512">
        <v>0</v>
      </c>
      <c r="CJ26" s="512">
        <v>0</v>
      </c>
      <c r="CK26" s="512">
        <v>0</v>
      </c>
      <c r="CL26" s="513">
        <f t="shared" si="7"/>
        <v>7512.576</v>
      </c>
      <c r="CM26" s="513">
        <f t="shared" si="8"/>
        <v>7512.576</v>
      </c>
      <c r="CN26" s="113"/>
      <c r="CO26" s="97"/>
      <c r="CP26" s="97"/>
      <c r="CQ26" s="97"/>
      <c r="CR26" s="97"/>
      <c r="CS26" s="97"/>
      <c r="CT26" s="97"/>
      <c r="CU26" s="114"/>
      <c r="CV26" s="50">
        <f t="shared" si="1"/>
        <v>5857848</v>
      </c>
      <c r="CW26" s="11"/>
      <c r="CX26" s="604">
        <f t="shared" si="2"/>
        <v>1.3858253981412401</v>
      </c>
      <c r="CY26" s="143"/>
      <c r="CZ26" s="143"/>
      <c r="DA26" s="143"/>
      <c r="DB26" s="23"/>
      <c r="DC26" s="23"/>
      <c r="DD26" s="23"/>
      <c r="DE26" s="23"/>
      <c r="DF26" s="143"/>
      <c r="DG26" s="89"/>
      <c r="DH26" s="50" t="s">
        <v>46</v>
      </c>
      <c r="DI26" s="28"/>
      <c r="DJ26" s="553" t="s">
        <v>46</v>
      </c>
      <c r="DK26" s="143"/>
      <c r="DL26" s="46"/>
      <c r="DM26" s="111"/>
      <c r="DN26" s="110"/>
      <c r="DO26" s="432">
        <v>141.69239698200812</v>
      </c>
      <c r="DP26" s="433">
        <v>-0.12065265145892567</v>
      </c>
      <c r="DQ26" s="434">
        <v>42.321532211259431</v>
      </c>
      <c r="DR26" s="428">
        <v>99.147687847445098</v>
      </c>
      <c r="DS26" s="432">
        <v>0.45966337782936739</v>
      </c>
      <c r="DT26" s="434">
        <v>0.439114808330614</v>
      </c>
      <c r="DU26" s="434">
        <v>0.39233894370284389</v>
      </c>
      <c r="DV26" s="428">
        <v>0.50566254342801131</v>
      </c>
      <c r="DW26" s="252"/>
      <c r="DX26" s="50"/>
      <c r="DY26" s="249"/>
      <c r="DZ26" s="464">
        <v>16167</v>
      </c>
      <c r="EA26" s="465">
        <v>33628.666666666664</v>
      </c>
      <c r="EB26" s="46"/>
    </row>
    <row r="27" spans="1:171" s="141" customFormat="1" ht="27.75" customHeight="1" x14ac:dyDescent="0.25">
      <c r="A27" s="69" t="s">
        <v>56</v>
      </c>
      <c r="B27" s="69" t="s">
        <v>57</v>
      </c>
      <c r="C27" s="69" t="s">
        <v>58</v>
      </c>
      <c r="D27" s="67" t="s">
        <v>67</v>
      </c>
      <c r="E27" s="67" t="s">
        <v>63</v>
      </c>
      <c r="F27" s="67" t="s">
        <v>69</v>
      </c>
      <c r="G27" s="67" t="s">
        <v>63</v>
      </c>
      <c r="H27" s="107" t="s">
        <v>46</v>
      </c>
      <c r="I27" s="20" t="s">
        <v>1979</v>
      </c>
      <c r="J27" s="145" t="s">
        <v>1981</v>
      </c>
      <c r="K27" s="426">
        <v>1.0807997039229795</v>
      </c>
      <c r="L27" s="426">
        <v>1.8217802992410002</v>
      </c>
      <c r="M27" s="424">
        <v>273</v>
      </c>
      <c r="N27" s="487">
        <v>4138073.9999999995</v>
      </c>
      <c r="O27" s="487" t="s">
        <v>1982</v>
      </c>
      <c r="P27" s="572">
        <v>0.89586286569615614</v>
      </c>
      <c r="Q27" s="34" t="s">
        <v>1977</v>
      </c>
      <c r="R27" s="257" t="s">
        <v>48</v>
      </c>
      <c r="S27" s="27"/>
      <c r="T27" s="27"/>
      <c r="U27" s="145"/>
      <c r="V27" s="24"/>
      <c r="W27" s="24"/>
      <c r="X27" s="24"/>
      <c r="Y27" s="24"/>
      <c r="Z27" s="24"/>
      <c r="AA27" s="24"/>
      <c r="AB27" s="24"/>
      <c r="AC27" s="24"/>
      <c r="AD27" s="24"/>
      <c r="AE27" s="24"/>
      <c r="AF27" s="24"/>
      <c r="AG27" s="24"/>
      <c r="AH27" s="24"/>
      <c r="AI27" s="24"/>
      <c r="AJ27" s="24"/>
      <c r="AK27" s="24"/>
      <c r="AL27" s="24"/>
      <c r="AM27" s="24"/>
      <c r="AN27" s="24"/>
      <c r="AO27" s="145">
        <f t="shared" si="3"/>
        <v>0</v>
      </c>
      <c r="AP27" s="14">
        <f t="shared" si="4"/>
        <v>0</v>
      </c>
      <c r="AQ27" s="22"/>
      <c r="AR27" s="24"/>
      <c r="AS27" s="24"/>
      <c r="AT27" s="24"/>
      <c r="AU27" s="24"/>
      <c r="AV27" s="24"/>
      <c r="AW27" s="145"/>
      <c r="AX27" s="24"/>
      <c r="AY27" s="24"/>
      <c r="AZ27" s="24"/>
      <c r="BA27" s="24"/>
      <c r="BB27" s="24"/>
      <c r="BC27" s="24"/>
      <c r="BD27" s="24"/>
      <c r="BE27" s="24"/>
      <c r="BF27" s="24"/>
      <c r="BG27" s="24"/>
      <c r="BH27" s="24"/>
      <c r="BI27" s="24"/>
      <c r="BJ27" s="24"/>
      <c r="BK27" s="24"/>
      <c r="BL27" s="24"/>
      <c r="BM27" s="145">
        <f t="shared" si="5"/>
        <v>0</v>
      </c>
      <c r="BN27" s="24">
        <f t="shared" si="6"/>
        <v>0</v>
      </c>
      <c r="BO27" s="509">
        <f t="shared" si="0"/>
        <v>0</v>
      </c>
      <c r="BP27" s="511">
        <v>0</v>
      </c>
      <c r="BQ27" s="512">
        <v>0</v>
      </c>
      <c r="BR27" s="513">
        <v>0</v>
      </c>
      <c r="BS27" s="512">
        <v>0</v>
      </c>
      <c r="BT27" s="512">
        <v>0</v>
      </c>
      <c r="BU27" s="512">
        <v>0</v>
      </c>
      <c r="BV27" s="512">
        <v>0</v>
      </c>
      <c r="BW27" s="512">
        <v>0</v>
      </c>
      <c r="BX27" s="512">
        <v>0</v>
      </c>
      <c r="BY27" s="512">
        <v>0</v>
      </c>
      <c r="BZ27" s="512">
        <v>0</v>
      </c>
      <c r="CA27" s="512">
        <v>0</v>
      </c>
      <c r="CB27" s="512">
        <v>0</v>
      </c>
      <c r="CC27" s="512">
        <v>0</v>
      </c>
      <c r="CD27" s="512">
        <v>0</v>
      </c>
      <c r="CE27" s="512">
        <v>0</v>
      </c>
      <c r="CF27" s="512">
        <v>0</v>
      </c>
      <c r="CG27" s="512">
        <v>0</v>
      </c>
      <c r="CH27" s="512">
        <v>0</v>
      </c>
      <c r="CI27" s="512">
        <v>0</v>
      </c>
      <c r="CJ27" s="512">
        <v>0</v>
      </c>
      <c r="CK27" s="512">
        <v>0</v>
      </c>
      <c r="CL27" s="513">
        <f t="shared" si="7"/>
        <v>0</v>
      </c>
      <c r="CM27" s="513">
        <f t="shared" si="8"/>
        <v>0</v>
      </c>
      <c r="CN27" s="113"/>
      <c r="CO27" s="97"/>
      <c r="CP27" s="97"/>
      <c r="CQ27" s="97"/>
      <c r="CR27" s="97"/>
      <c r="CS27" s="97"/>
      <c r="CT27" s="97"/>
      <c r="CU27" s="114"/>
      <c r="CV27" s="50">
        <f t="shared" si="1"/>
        <v>4138073.9999999995</v>
      </c>
      <c r="CW27" s="11"/>
      <c r="CX27" s="604">
        <f t="shared" si="2"/>
        <v>0.89586286569615614</v>
      </c>
      <c r="CY27" s="143"/>
      <c r="CZ27" s="143"/>
      <c r="DA27" s="143"/>
      <c r="DB27" s="23"/>
      <c r="DC27" s="23"/>
      <c r="DD27" s="23"/>
      <c r="DE27" s="23"/>
      <c r="DF27" s="143"/>
      <c r="DG27" s="89"/>
      <c r="DH27" s="50" t="s">
        <v>46</v>
      </c>
      <c r="DI27" s="28"/>
      <c r="DJ27" s="553" t="s">
        <v>46</v>
      </c>
      <c r="DK27" s="143"/>
      <c r="DL27" s="46"/>
      <c r="DM27" s="111"/>
      <c r="DN27" s="110"/>
      <c r="DO27" s="432">
        <v>0</v>
      </c>
      <c r="DP27" s="433">
        <v>0.53218355404989293</v>
      </c>
      <c r="DQ27" s="434">
        <v>0</v>
      </c>
      <c r="DR27" s="428">
        <v>0.53218355404989293</v>
      </c>
      <c r="DS27" s="432">
        <v>0</v>
      </c>
      <c r="DT27" s="434">
        <v>7.391438250692957E-3</v>
      </c>
      <c r="DU27" s="434">
        <v>0</v>
      </c>
      <c r="DV27" s="428">
        <v>7.391438250692957E-3</v>
      </c>
      <c r="DW27" s="252"/>
      <c r="DX27" s="50"/>
      <c r="DY27" s="249"/>
      <c r="DZ27" s="464">
        <v>0</v>
      </c>
      <c r="EA27" s="465">
        <v>0</v>
      </c>
      <c r="EB27" s="46"/>
    </row>
    <row r="28" spans="1:171" s="141" customFormat="1" ht="27.75" customHeight="1" x14ac:dyDescent="0.25">
      <c r="A28" s="69" t="s">
        <v>56</v>
      </c>
      <c r="B28" s="69" t="s">
        <v>57</v>
      </c>
      <c r="C28" s="69" t="s">
        <v>58</v>
      </c>
      <c r="D28" s="67" t="s">
        <v>67</v>
      </c>
      <c r="E28" s="67" t="s">
        <v>63</v>
      </c>
      <c r="F28" s="67" t="s">
        <v>70</v>
      </c>
      <c r="G28" s="67" t="s">
        <v>63</v>
      </c>
      <c r="H28" s="107" t="s">
        <v>46</v>
      </c>
      <c r="I28" s="20" t="s">
        <v>1979</v>
      </c>
      <c r="J28" s="145" t="s">
        <v>1981</v>
      </c>
      <c r="K28" s="426">
        <v>2.0535194374536609</v>
      </c>
      <c r="L28" s="426">
        <v>3.6481060530180005</v>
      </c>
      <c r="M28" s="424">
        <v>441</v>
      </c>
      <c r="N28" s="487">
        <v>5657770</v>
      </c>
      <c r="O28" s="487" t="s">
        <v>1982</v>
      </c>
      <c r="P28" s="572">
        <v>1.3137720845463747</v>
      </c>
      <c r="Q28" s="34" t="s">
        <v>1977</v>
      </c>
      <c r="R28" s="257" t="s">
        <v>48</v>
      </c>
      <c r="S28" s="27"/>
      <c r="T28" s="27"/>
      <c r="U28" s="145"/>
      <c r="V28" s="24"/>
      <c r="W28" s="24"/>
      <c r="X28" s="24"/>
      <c r="Y28" s="24"/>
      <c r="Z28" s="24"/>
      <c r="AA28" s="24"/>
      <c r="AB28" s="24"/>
      <c r="AC28" s="24"/>
      <c r="AD28" s="24"/>
      <c r="AE28" s="24"/>
      <c r="AF28" s="24"/>
      <c r="AG28" s="24"/>
      <c r="AH28" s="24"/>
      <c r="AI28" s="24"/>
      <c r="AJ28" s="24"/>
      <c r="AK28" s="24"/>
      <c r="AL28" s="24"/>
      <c r="AM28" s="24"/>
      <c r="AN28" s="24"/>
      <c r="AO28" s="145">
        <f t="shared" si="3"/>
        <v>0</v>
      </c>
      <c r="AP28" s="14">
        <f t="shared" si="4"/>
        <v>0</v>
      </c>
      <c r="AQ28" s="22"/>
      <c r="AR28" s="24"/>
      <c r="AS28" s="24"/>
      <c r="AT28" s="24"/>
      <c r="AU28" s="24"/>
      <c r="AV28" s="24"/>
      <c r="AW28" s="145"/>
      <c r="AX28" s="24"/>
      <c r="AY28" s="24"/>
      <c r="AZ28" s="24"/>
      <c r="BA28" s="24"/>
      <c r="BB28" s="24"/>
      <c r="BC28" s="24"/>
      <c r="BD28" s="24"/>
      <c r="BE28" s="24"/>
      <c r="BF28" s="24"/>
      <c r="BG28" s="24"/>
      <c r="BH28" s="24"/>
      <c r="BI28" s="24"/>
      <c r="BJ28" s="24"/>
      <c r="BK28" s="24"/>
      <c r="BL28" s="24"/>
      <c r="BM28" s="145">
        <f t="shared" si="5"/>
        <v>0</v>
      </c>
      <c r="BN28" s="24">
        <f t="shared" si="6"/>
        <v>0</v>
      </c>
      <c r="BO28" s="509">
        <f t="shared" si="0"/>
        <v>0</v>
      </c>
      <c r="BP28" s="511">
        <v>0</v>
      </c>
      <c r="BQ28" s="512">
        <v>0</v>
      </c>
      <c r="BR28" s="513">
        <v>0</v>
      </c>
      <c r="BS28" s="512">
        <v>0</v>
      </c>
      <c r="BT28" s="512">
        <v>0</v>
      </c>
      <c r="BU28" s="512">
        <v>0</v>
      </c>
      <c r="BV28" s="512">
        <v>0</v>
      </c>
      <c r="BW28" s="512">
        <v>0</v>
      </c>
      <c r="BX28" s="512">
        <v>0</v>
      </c>
      <c r="BY28" s="512">
        <v>0</v>
      </c>
      <c r="BZ28" s="512">
        <v>0</v>
      </c>
      <c r="CA28" s="512">
        <v>0</v>
      </c>
      <c r="CB28" s="512">
        <v>0</v>
      </c>
      <c r="CC28" s="512">
        <v>0</v>
      </c>
      <c r="CD28" s="512">
        <v>0</v>
      </c>
      <c r="CE28" s="512">
        <v>0</v>
      </c>
      <c r="CF28" s="512">
        <v>0</v>
      </c>
      <c r="CG28" s="512">
        <v>0</v>
      </c>
      <c r="CH28" s="512">
        <v>0</v>
      </c>
      <c r="CI28" s="512">
        <v>0</v>
      </c>
      <c r="CJ28" s="512">
        <v>0</v>
      </c>
      <c r="CK28" s="512">
        <v>0</v>
      </c>
      <c r="CL28" s="513">
        <f t="shared" si="7"/>
        <v>0</v>
      </c>
      <c r="CM28" s="513">
        <f t="shared" si="8"/>
        <v>0</v>
      </c>
      <c r="CN28" s="113"/>
      <c r="CO28" s="97"/>
      <c r="CP28" s="97"/>
      <c r="CQ28" s="97"/>
      <c r="CR28" s="97"/>
      <c r="CS28" s="97"/>
      <c r="CT28" s="97"/>
      <c r="CU28" s="114"/>
      <c r="CV28" s="50">
        <f t="shared" si="1"/>
        <v>5657770</v>
      </c>
      <c r="CW28" s="11"/>
      <c r="CX28" s="604">
        <f t="shared" si="2"/>
        <v>1.3137720845463747</v>
      </c>
      <c r="CY28" s="143"/>
      <c r="CZ28" s="143"/>
      <c r="DA28" s="143"/>
      <c r="DB28" s="23"/>
      <c r="DC28" s="23"/>
      <c r="DD28" s="23"/>
      <c r="DE28" s="23"/>
      <c r="DF28" s="143"/>
      <c r="DG28" s="89"/>
      <c r="DH28" s="50" t="s">
        <v>46</v>
      </c>
      <c r="DI28" s="28"/>
      <c r="DJ28" s="553" t="s">
        <v>46</v>
      </c>
      <c r="DK28" s="143"/>
      <c r="DL28" s="46"/>
      <c r="DM28" s="111"/>
      <c r="DN28" s="110"/>
      <c r="DO28" s="432">
        <v>431.47865508122368</v>
      </c>
      <c r="DP28" s="433">
        <v>-213.83823757345408</v>
      </c>
      <c r="DQ28" s="434">
        <v>431.47865508122368</v>
      </c>
      <c r="DR28" s="428">
        <v>-213.83823757345408</v>
      </c>
      <c r="DS28" s="432">
        <v>0.96108802417831429</v>
      </c>
      <c r="DT28" s="434">
        <v>-5.3852181049578007E-2</v>
      </c>
      <c r="DU28" s="434">
        <v>0.96108802417831429</v>
      </c>
      <c r="DV28" s="428">
        <v>-5.3852181049578007E-2</v>
      </c>
      <c r="DW28" s="252"/>
      <c r="DX28" s="50"/>
      <c r="DY28" s="249"/>
      <c r="DZ28" s="464">
        <v>189900</v>
      </c>
      <c r="EA28" s="465">
        <v>-122372.33333333333</v>
      </c>
      <c r="EB28" s="46"/>
    </row>
    <row r="29" spans="1:171" s="141" customFormat="1" ht="27.75" customHeight="1" x14ac:dyDescent="0.25">
      <c r="A29" s="69" t="s">
        <v>56</v>
      </c>
      <c r="B29" s="69" t="s">
        <v>57</v>
      </c>
      <c r="C29" s="69" t="s">
        <v>58</v>
      </c>
      <c r="D29" s="67" t="s">
        <v>67</v>
      </c>
      <c r="E29" s="67" t="s">
        <v>63</v>
      </c>
      <c r="F29" s="67" t="s">
        <v>71</v>
      </c>
      <c r="G29" s="67" t="s">
        <v>63</v>
      </c>
      <c r="H29" s="107" t="s">
        <v>46</v>
      </c>
      <c r="I29" s="20" t="s">
        <v>1979</v>
      </c>
      <c r="J29" s="145" t="s">
        <v>1981</v>
      </c>
      <c r="K29" s="426">
        <v>2.557892632617718</v>
      </c>
      <c r="L29" s="426">
        <v>5.7505681698570008</v>
      </c>
      <c r="M29" s="424">
        <v>1180</v>
      </c>
      <c r="N29" s="487">
        <v>10630666</v>
      </c>
      <c r="O29" s="487" t="s">
        <v>1982</v>
      </c>
      <c r="P29" s="572">
        <v>2.2816882638373959</v>
      </c>
      <c r="Q29" s="34" t="s">
        <v>1977</v>
      </c>
      <c r="R29" s="257" t="s">
        <v>48</v>
      </c>
      <c r="S29" s="27"/>
      <c r="T29" s="27"/>
      <c r="U29" s="145"/>
      <c r="V29" s="24"/>
      <c r="W29" s="24"/>
      <c r="X29" s="24"/>
      <c r="Y29" s="24"/>
      <c r="Z29" s="24"/>
      <c r="AA29" s="24"/>
      <c r="AB29" s="24"/>
      <c r="AC29" s="24"/>
      <c r="AD29" s="24"/>
      <c r="AE29" s="24"/>
      <c r="AF29" s="24"/>
      <c r="AG29" s="24"/>
      <c r="AH29" s="24"/>
      <c r="AI29" s="24"/>
      <c r="AJ29" s="24"/>
      <c r="AK29" s="24"/>
      <c r="AL29" s="24"/>
      <c r="AM29" s="24"/>
      <c r="AN29" s="24"/>
      <c r="AO29" s="145">
        <f t="shared" si="3"/>
        <v>0</v>
      </c>
      <c r="AP29" s="14">
        <f t="shared" si="4"/>
        <v>0</v>
      </c>
      <c r="AQ29" s="22"/>
      <c r="AR29" s="24"/>
      <c r="AS29" s="24"/>
      <c r="AT29" s="24"/>
      <c r="AU29" s="24"/>
      <c r="AV29" s="24"/>
      <c r="AW29" s="145"/>
      <c r="AX29" s="24"/>
      <c r="AY29" s="24"/>
      <c r="AZ29" s="24"/>
      <c r="BA29" s="24"/>
      <c r="BB29" s="24"/>
      <c r="BC29" s="24"/>
      <c r="BD29" s="24"/>
      <c r="BE29" s="24"/>
      <c r="BF29" s="24"/>
      <c r="BG29" s="24"/>
      <c r="BH29" s="24"/>
      <c r="BI29" s="24"/>
      <c r="BJ29" s="24"/>
      <c r="BK29" s="24"/>
      <c r="BL29" s="24"/>
      <c r="BM29" s="145">
        <f t="shared" si="5"/>
        <v>0</v>
      </c>
      <c r="BN29" s="24">
        <f t="shared" si="6"/>
        <v>0</v>
      </c>
      <c r="BO29" s="509">
        <f t="shared" si="0"/>
        <v>0</v>
      </c>
      <c r="BP29" s="511">
        <v>0</v>
      </c>
      <c r="BQ29" s="512">
        <v>0</v>
      </c>
      <c r="BR29" s="513">
        <v>0</v>
      </c>
      <c r="BS29" s="512">
        <v>0</v>
      </c>
      <c r="BT29" s="512">
        <v>0</v>
      </c>
      <c r="BU29" s="512">
        <v>0</v>
      </c>
      <c r="BV29" s="512">
        <v>0</v>
      </c>
      <c r="BW29" s="512">
        <v>0</v>
      </c>
      <c r="BX29" s="512">
        <v>0</v>
      </c>
      <c r="BY29" s="512">
        <v>0</v>
      </c>
      <c r="BZ29" s="512">
        <v>0</v>
      </c>
      <c r="CA29" s="512">
        <v>0</v>
      </c>
      <c r="CB29" s="512">
        <v>0</v>
      </c>
      <c r="CC29" s="512">
        <v>0</v>
      </c>
      <c r="CD29" s="512">
        <v>0</v>
      </c>
      <c r="CE29" s="512">
        <v>0</v>
      </c>
      <c r="CF29" s="512">
        <v>0</v>
      </c>
      <c r="CG29" s="512">
        <v>0</v>
      </c>
      <c r="CH29" s="512">
        <v>0</v>
      </c>
      <c r="CI29" s="512">
        <v>0</v>
      </c>
      <c r="CJ29" s="512">
        <v>0</v>
      </c>
      <c r="CK29" s="512">
        <v>0</v>
      </c>
      <c r="CL29" s="513">
        <f t="shared" si="7"/>
        <v>0</v>
      </c>
      <c r="CM29" s="513">
        <f t="shared" si="8"/>
        <v>0</v>
      </c>
      <c r="CN29" s="113"/>
      <c r="CO29" s="97"/>
      <c r="CP29" s="97"/>
      <c r="CQ29" s="97"/>
      <c r="CR29" s="97"/>
      <c r="CS29" s="97"/>
      <c r="CT29" s="97"/>
      <c r="CU29" s="114"/>
      <c r="CV29" s="50">
        <f t="shared" si="1"/>
        <v>10630666</v>
      </c>
      <c r="CW29" s="11"/>
      <c r="CX29" s="604">
        <f t="shared" si="2"/>
        <v>2.2816882638373959</v>
      </c>
      <c r="CY29" s="143"/>
      <c r="CZ29" s="143"/>
      <c r="DA29" s="143"/>
      <c r="DB29" s="23"/>
      <c r="DC29" s="23"/>
      <c r="DD29" s="23"/>
      <c r="DE29" s="23"/>
      <c r="DF29" s="143"/>
      <c r="DG29" s="89"/>
      <c r="DH29" s="50" t="s">
        <v>46</v>
      </c>
      <c r="DI29" s="28"/>
      <c r="DJ29" s="553" t="s">
        <v>46</v>
      </c>
      <c r="DK29" s="143"/>
      <c r="DL29" s="46"/>
      <c r="DM29" s="111"/>
      <c r="DN29" s="110"/>
      <c r="DO29" s="432">
        <v>275.35838395253643</v>
      </c>
      <c r="DP29" s="433">
        <v>-171.35406452454941</v>
      </c>
      <c r="DQ29" s="434">
        <v>136.84390450628658</v>
      </c>
      <c r="DR29" s="428">
        <v>-35.443181119631419</v>
      </c>
      <c r="DS29" s="432">
        <v>1.2840796722700982</v>
      </c>
      <c r="DT29" s="434">
        <v>-0.17919141827816576</v>
      </c>
      <c r="DU29" s="434">
        <v>0.2924141827941808</v>
      </c>
      <c r="DV29" s="428">
        <v>0.80365575388407495</v>
      </c>
      <c r="DW29" s="252"/>
      <c r="DX29" s="50"/>
      <c r="DY29" s="249"/>
      <c r="DZ29" s="464">
        <v>0</v>
      </c>
      <c r="EA29" s="465">
        <v>115795</v>
      </c>
      <c r="EB29" s="46"/>
    </row>
    <row r="30" spans="1:171" s="141" customFormat="1" ht="27.75" customHeight="1" x14ac:dyDescent="0.25">
      <c r="A30" s="69" t="s">
        <v>56</v>
      </c>
      <c r="B30" s="69" t="s">
        <v>57</v>
      </c>
      <c r="C30" s="69" t="s">
        <v>58</v>
      </c>
      <c r="D30" s="67" t="s">
        <v>67</v>
      </c>
      <c r="E30" s="67" t="s">
        <v>63</v>
      </c>
      <c r="F30" s="67" t="s">
        <v>72</v>
      </c>
      <c r="G30" s="67" t="s">
        <v>63</v>
      </c>
      <c r="H30" s="107" t="s">
        <v>46</v>
      </c>
      <c r="I30" s="20" t="s">
        <v>1978</v>
      </c>
      <c r="J30" s="145" t="s">
        <v>1981</v>
      </c>
      <c r="K30" s="426">
        <v>2.557892632617718</v>
      </c>
      <c r="L30" s="426">
        <v>2.8143939335400003</v>
      </c>
      <c r="M30" s="424">
        <v>607</v>
      </c>
      <c r="N30" s="487">
        <v>7095194</v>
      </c>
      <c r="O30" s="487" t="s">
        <v>1982</v>
      </c>
      <c r="P30" s="572">
        <v>1.8733861534664977</v>
      </c>
      <c r="Q30" s="34" t="s">
        <v>1977</v>
      </c>
      <c r="R30" s="257" t="s">
        <v>48</v>
      </c>
      <c r="S30" s="27"/>
      <c r="T30" s="27"/>
      <c r="U30" s="145"/>
      <c r="V30" s="24"/>
      <c r="W30" s="24"/>
      <c r="X30" s="24"/>
      <c r="Y30" s="24"/>
      <c r="Z30" s="24"/>
      <c r="AA30" s="24"/>
      <c r="AB30" s="24"/>
      <c r="AC30" s="24"/>
      <c r="AD30" s="24"/>
      <c r="AE30" s="24"/>
      <c r="AF30" s="24"/>
      <c r="AG30" s="24"/>
      <c r="AH30" s="24"/>
      <c r="AI30" s="24"/>
      <c r="AJ30" s="24"/>
      <c r="AK30" s="24"/>
      <c r="AL30" s="24"/>
      <c r="AM30" s="24"/>
      <c r="AN30" s="24"/>
      <c r="AO30" s="145">
        <f t="shared" si="3"/>
        <v>0</v>
      </c>
      <c r="AP30" s="14">
        <f t="shared" si="4"/>
        <v>0</v>
      </c>
      <c r="AQ30" s="22"/>
      <c r="AR30" s="24"/>
      <c r="AS30" s="24"/>
      <c r="AT30" s="24"/>
      <c r="AU30" s="24"/>
      <c r="AV30" s="24"/>
      <c r="AW30" s="145"/>
      <c r="AX30" s="24"/>
      <c r="AY30" s="24"/>
      <c r="AZ30" s="24"/>
      <c r="BA30" s="24"/>
      <c r="BB30" s="24"/>
      <c r="BC30" s="24"/>
      <c r="BD30" s="24"/>
      <c r="BE30" s="24"/>
      <c r="BF30" s="24"/>
      <c r="BG30" s="24"/>
      <c r="BH30" s="24"/>
      <c r="BI30" s="24"/>
      <c r="BJ30" s="24"/>
      <c r="BK30" s="24"/>
      <c r="BL30" s="24"/>
      <c r="BM30" s="145">
        <f t="shared" si="5"/>
        <v>0</v>
      </c>
      <c r="BN30" s="24">
        <f t="shared" si="6"/>
        <v>0</v>
      </c>
      <c r="BO30" s="509">
        <f t="shared" si="0"/>
        <v>0</v>
      </c>
      <c r="BP30" s="511">
        <v>0</v>
      </c>
      <c r="BQ30" s="512">
        <v>0</v>
      </c>
      <c r="BR30" s="513">
        <v>0</v>
      </c>
      <c r="BS30" s="512">
        <v>0</v>
      </c>
      <c r="BT30" s="512">
        <v>0</v>
      </c>
      <c r="BU30" s="512">
        <v>0</v>
      </c>
      <c r="BV30" s="512">
        <v>0</v>
      </c>
      <c r="BW30" s="512">
        <v>0</v>
      </c>
      <c r="BX30" s="512">
        <v>0</v>
      </c>
      <c r="BY30" s="512">
        <v>0</v>
      </c>
      <c r="BZ30" s="512">
        <v>0</v>
      </c>
      <c r="CA30" s="512">
        <v>0</v>
      </c>
      <c r="CB30" s="512">
        <v>0</v>
      </c>
      <c r="CC30" s="512">
        <v>0</v>
      </c>
      <c r="CD30" s="512">
        <v>0</v>
      </c>
      <c r="CE30" s="512">
        <v>0</v>
      </c>
      <c r="CF30" s="512">
        <v>0</v>
      </c>
      <c r="CG30" s="512">
        <v>0</v>
      </c>
      <c r="CH30" s="512">
        <v>0</v>
      </c>
      <c r="CI30" s="512">
        <v>0</v>
      </c>
      <c r="CJ30" s="512">
        <v>0</v>
      </c>
      <c r="CK30" s="512">
        <v>0</v>
      </c>
      <c r="CL30" s="513">
        <f t="shared" si="7"/>
        <v>0</v>
      </c>
      <c r="CM30" s="513">
        <f t="shared" si="8"/>
        <v>0</v>
      </c>
      <c r="CN30" s="113"/>
      <c r="CO30" s="97"/>
      <c r="CP30" s="97"/>
      <c r="CQ30" s="97"/>
      <c r="CR30" s="97"/>
      <c r="CS30" s="97"/>
      <c r="CT30" s="97"/>
      <c r="CU30" s="114"/>
      <c r="CV30" s="50">
        <f t="shared" si="1"/>
        <v>7095194</v>
      </c>
      <c r="CW30" s="11"/>
      <c r="CX30" s="604">
        <f t="shared" si="2"/>
        <v>1.8733861534664977</v>
      </c>
      <c r="CY30" s="143"/>
      <c r="CZ30" s="143"/>
      <c r="DA30" s="143"/>
      <c r="DB30" s="23"/>
      <c r="DC30" s="23"/>
      <c r="DD30" s="23"/>
      <c r="DE30" s="23"/>
      <c r="DF30" s="143"/>
      <c r="DG30" s="89"/>
      <c r="DH30" s="50" t="s">
        <v>46</v>
      </c>
      <c r="DI30" s="28"/>
      <c r="DJ30" s="553" t="s">
        <v>46</v>
      </c>
      <c r="DK30" s="143"/>
      <c r="DL30" s="46"/>
      <c r="DM30" s="111"/>
      <c r="DN30" s="110"/>
      <c r="DO30" s="432">
        <v>0</v>
      </c>
      <c r="DP30" s="433">
        <v>33.797849652356604</v>
      </c>
      <c r="DQ30" s="434">
        <v>0</v>
      </c>
      <c r="DR30" s="428">
        <v>33.092839644417019</v>
      </c>
      <c r="DS30" s="432">
        <v>0</v>
      </c>
      <c r="DT30" s="434">
        <v>8.3118873729747897E-2</v>
      </c>
      <c r="DU30" s="434">
        <v>0</v>
      </c>
      <c r="DV30" s="428">
        <v>8.2153989332699046E-2</v>
      </c>
      <c r="DW30" s="252"/>
      <c r="DX30" s="50"/>
      <c r="DY30" s="249"/>
      <c r="DZ30" s="464">
        <v>0</v>
      </c>
      <c r="EA30" s="465">
        <v>0</v>
      </c>
      <c r="EB30" s="46"/>
    </row>
    <row r="31" spans="1:171" s="141" customFormat="1" ht="27.75" customHeight="1" x14ac:dyDescent="0.25">
      <c r="A31" s="69" t="s">
        <v>56</v>
      </c>
      <c r="B31" s="69" t="s">
        <v>57</v>
      </c>
      <c r="C31" s="69" t="s">
        <v>58</v>
      </c>
      <c r="D31" s="67" t="s">
        <v>67</v>
      </c>
      <c r="E31" s="67" t="s">
        <v>63</v>
      </c>
      <c r="F31" s="67" t="s">
        <v>73</v>
      </c>
      <c r="G31" s="67" t="s">
        <v>63</v>
      </c>
      <c r="H31" s="107" t="s">
        <v>46</v>
      </c>
      <c r="I31" s="20" t="s">
        <v>1979</v>
      </c>
      <c r="J31" s="145" t="s">
        <v>1981</v>
      </c>
      <c r="K31" s="426">
        <v>2.010287449296742</v>
      </c>
      <c r="L31" s="426">
        <v>2.331249995151</v>
      </c>
      <c r="M31" s="424">
        <v>59</v>
      </c>
      <c r="N31" s="487">
        <v>1847511</v>
      </c>
      <c r="O31" s="487" t="s">
        <v>1982</v>
      </c>
      <c r="P31" s="572">
        <v>0.54039985196148976</v>
      </c>
      <c r="Q31" s="34" t="s">
        <v>1977</v>
      </c>
      <c r="R31" s="257" t="s">
        <v>48</v>
      </c>
      <c r="S31" s="27"/>
      <c r="T31" s="27"/>
      <c r="U31" s="145"/>
      <c r="V31" s="24"/>
      <c r="W31" s="24"/>
      <c r="X31" s="24"/>
      <c r="Y31" s="24"/>
      <c r="Z31" s="24"/>
      <c r="AA31" s="24"/>
      <c r="AB31" s="24"/>
      <c r="AC31" s="24"/>
      <c r="AD31" s="24"/>
      <c r="AE31" s="24"/>
      <c r="AF31" s="24"/>
      <c r="AG31" s="24"/>
      <c r="AH31" s="24"/>
      <c r="AI31" s="24"/>
      <c r="AJ31" s="24"/>
      <c r="AK31" s="24"/>
      <c r="AL31" s="24"/>
      <c r="AM31" s="24"/>
      <c r="AN31" s="24"/>
      <c r="AO31" s="145">
        <f t="shared" si="3"/>
        <v>0</v>
      </c>
      <c r="AP31" s="14">
        <f t="shared" si="4"/>
        <v>0</v>
      </c>
      <c r="AQ31" s="22"/>
      <c r="AR31" s="24"/>
      <c r="AS31" s="24"/>
      <c r="AT31" s="24"/>
      <c r="AU31" s="24"/>
      <c r="AV31" s="24"/>
      <c r="AW31" s="145"/>
      <c r="AX31" s="24"/>
      <c r="AY31" s="24"/>
      <c r="AZ31" s="24"/>
      <c r="BA31" s="24"/>
      <c r="BB31" s="24"/>
      <c r="BC31" s="24"/>
      <c r="BD31" s="24"/>
      <c r="BE31" s="24"/>
      <c r="BF31" s="24"/>
      <c r="BG31" s="24"/>
      <c r="BH31" s="24"/>
      <c r="BI31" s="24"/>
      <c r="BJ31" s="24"/>
      <c r="BK31" s="24"/>
      <c r="BL31" s="24"/>
      <c r="BM31" s="145">
        <f t="shared" si="5"/>
        <v>0</v>
      </c>
      <c r="BN31" s="24">
        <f t="shared" si="6"/>
        <v>0</v>
      </c>
      <c r="BO31" s="509">
        <f t="shared" si="0"/>
        <v>0</v>
      </c>
      <c r="BP31" s="511">
        <v>0</v>
      </c>
      <c r="BQ31" s="512">
        <v>0</v>
      </c>
      <c r="BR31" s="513">
        <v>0</v>
      </c>
      <c r="BS31" s="512">
        <v>0</v>
      </c>
      <c r="BT31" s="512">
        <v>0</v>
      </c>
      <c r="BU31" s="512">
        <v>0</v>
      </c>
      <c r="BV31" s="512">
        <v>0</v>
      </c>
      <c r="BW31" s="512">
        <v>0</v>
      </c>
      <c r="BX31" s="512">
        <v>0</v>
      </c>
      <c r="BY31" s="512">
        <v>0</v>
      </c>
      <c r="BZ31" s="512">
        <v>0</v>
      </c>
      <c r="CA31" s="512">
        <v>0</v>
      </c>
      <c r="CB31" s="512">
        <v>0</v>
      </c>
      <c r="CC31" s="512">
        <v>0</v>
      </c>
      <c r="CD31" s="512">
        <v>0</v>
      </c>
      <c r="CE31" s="512">
        <v>0</v>
      </c>
      <c r="CF31" s="512">
        <v>0</v>
      </c>
      <c r="CG31" s="512">
        <v>0</v>
      </c>
      <c r="CH31" s="512">
        <v>0</v>
      </c>
      <c r="CI31" s="512">
        <v>0</v>
      </c>
      <c r="CJ31" s="512">
        <v>0</v>
      </c>
      <c r="CK31" s="512">
        <v>0</v>
      </c>
      <c r="CL31" s="513">
        <f t="shared" si="7"/>
        <v>0</v>
      </c>
      <c r="CM31" s="513">
        <f t="shared" si="8"/>
        <v>0</v>
      </c>
      <c r="CN31" s="113"/>
      <c r="CO31" s="97"/>
      <c r="CP31" s="97"/>
      <c r="CQ31" s="97"/>
      <c r="CR31" s="97"/>
      <c r="CS31" s="97"/>
      <c r="CT31" s="97"/>
      <c r="CU31" s="114"/>
      <c r="CV31" s="50">
        <f t="shared" si="1"/>
        <v>1847511</v>
      </c>
      <c r="CW31" s="11"/>
      <c r="CX31" s="604">
        <f t="shared" si="2"/>
        <v>0.54039985196148976</v>
      </c>
      <c r="CY31" s="143"/>
      <c r="CZ31" s="143"/>
      <c r="DA31" s="143"/>
      <c r="DB31" s="23"/>
      <c r="DC31" s="23"/>
      <c r="DD31" s="23"/>
      <c r="DE31" s="23"/>
      <c r="DF31" s="143"/>
      <c r="DG31" s="89"/>
      <c r="DH31" s="50" t="s">
        <v>46</v>
      </c>
      <c r="DI31" s="28"/>
      <c r="DJ31" s="553" t="s">
        <v>46</v>
      </c>
      <c r="DK31" s="143"/>
      <c r="DL31" s="46"/>
      <c r="DM31" s="111"/>
      <c r="DN31" s="110"/>
      <c r="DO31" s="432">
        <v>0</v>
      </c>
      <c r="DP31" s="433">
        <v>0</v>
      </c>
      <c r="DQ31" s="434">
        <v>0</v>
      </c>
      <c r="DR31" s="428">
        <v>0</v>
      </c>
      <c r="DS31" s="432">
        <v>0</v>
      </c>
      <c r="DT31" s="434">
        <v>0</v>
      </c>
      <c r="DU31" s="434">
        <v>0</v>
      </c>
      <c r="DV31" s="428">
        <v>0</v>
      </c>
      <c r="DW31" s="252"/>
      <c r="DX31" s="50"/>
      <c r="DY31" s="249"/>
      <c r="DZ31" s="464">
        <v>0</v>
      </c>
      <c r="EA31" s="465">
        <v>0</v>
      </c>
      <c r="EB31" s="46"/>
    </row>
    <row r="32" spans="1:171" s="141" customFormat="1" ht="27.75" customHeight="1" x14ac:dyDescent="0.25">
      <c r="A32" s="69" t="s">
        <v>56</v>
      </c>
      <c r="B32" s="69" t="s">
        <v>57</v>
      </c>
      <c r="C32" s="69" t="s">
        <v>58</v>
      </c>
      <c r="D32" s="67" t="s">
        <v>67</v>
      </c>
      <c r="E32" s="67" t="s">
        <v>63</v>
      </c>
      <c r="F32" s="67" t="s">
        <v>74</v>
      </c>
      <c r="G32" s="67" t="s">
        <v>63</v>
      </c>
      <c r="H32" s="107" t="s">
        <v>46</v>
      </c>
      <c r="I32" s="20" t="s">
        <v>1979</v>
      </c>
      <c r="J32" s="145" t="s">
        <v>1981</v>
      </c>
      <c r="K32" s="426">
        <v>2.5362766385392583</v>
      </c>
      <c r="L32" s="426">
        <v>5.4045454433040003</v>
      </c>
      <c r="M32" s="424">
        <v>1087</v>
      </c>
      <c r="N32" s="487">
        <v>12029080</v>
      </c>
      <c r="O32" s="487" t="s">
        <v>1982</v>
      </c>
      <c r="P32" s="572">
        <v>2.1952242875235579</v>
      </c>
      <c r="Q32" s="34" t="s">
        <v>1977</v>
      </c>
      <c r="R32" s="257" t="s">
        <v>48</v>
      </c>
      <c r="S32" s="27"/>
      <c r="T32" s="27"/>
      <c r="U32" s="145"/>
      <c r="V32" s="24"/>
      <c r="W32" s="24"/>
      <c r="X32" s="24"/>
      <c r="Y32" s="24"/>
      <c r="Z32" s="24"/>
      <c r="AA32" s="24"/>
      <c r="AB32" s="24"/>
      <c r="AC32" s="24"/>
      <c r="AD32" s="24"/>
      <c r="AE32" s="24"/>
      <c r="AF32" s="24"/>
      <c r="AG32" s="24"/>
      <c r="AH32" s="24"/>
      <c r="AI32" s="24">
        <v>4</v>
      </c>
      <c r="AJ32" s="24">
        <v>4</v>
      </c>
      <c r="AK32" s="24"/>
      <c r="AL32" s="24"/>
      <c r="AM32" s="24"/>
      <c r="AN32" s="24"/>
      <c r="AO32" s="145">
        <f t="shared" si="3"/>
        <v>4</v>
      </c>
      <c r="AP32" s="14">
        <f t="shared" si="4"/>
        <v>4</v>
      </c>
      <c r="AQ32" s="22"/>
      <c r="AR32" s="24"/>
      <c r="AS32" s="24"/>
      <c r="AT32" s="24"/>
      <c r="AU32" s="24"/>
      <c r="AV32" s="24"/>
      <c r="AW32" s="145"/>
      <c r="AX32" s="24"/>
      <c r="AY32" s="24"/>
      <c r="AZ32" s="24"/>
      <c r="BA32" s="24"/>
      <c r="BB32" s="24"/>
      <c r="BC32" s="24"/>
      <c r="BD32" s="24"/>
      <c r="BE32" s="24"/>
      <c r="BF32" s="24"/>
      <c r="BG32" s="24">
        <v>26.8</v>
      </c>
      <c r="BH32" s="24">
        <v>26.8</v>
      </c>
      <c r="BI32" s="24"/>
      <c r="BJ32" s="24"/>
      <c r="BK32" s="24"/>
      <c r="BL32" s="24"/>
      <c r="BM32" s="145">
        <f t="shared" si="5"/>
        <v>26.8</v>
      </c>
      <c r="BN32" s="24">
        <f t="shared" si="6"/>
        <v>26.8</v>
      </c>
      <c r="BO32" s="509">
        <f t="shared" si="0"/>
        <v>1.2208319738587258E-2</v>
      </c>
      <c r="BP32" s="511">
        <v>0</v>
      </c>
      <c r="BQ32" s="512">
        <v>0</v>
      </c>
      <c r="BR32" s="513">
        <v>0</v>
      </c>
      <c r="BS32" s="512">
        <v>0</v>
      </c>
      <c r="BT32" s="512">
        <v>0</v>
      </c>
      <c r="BU32" s="512">
        <v>0</v>
      </c>
      <c r="BV32" s="512">
        <v>0</v>
      </c>
      <c r="BW32" s="512">
        <v>0</v>
      </c>
      <c r="BX32" s="512">
        <v>0</v>
      </c>
      <c r="BY32" s="512">
        <v>0</v>
      </c>
      <c r="BZ32" s="512">
        <v>0</v>
      </c>
      <c r="CA32" s="512">
        <v>0</v>
      </c>
      <c r="CB32" s="512">
        <v>0</v>
      </c>
      <c r="CC32" s="512">
        <v>0</v>
      </c>
      <c r="CD32" s="512">
        <v>0</v>
      </c>
      <c r="CE32" s="512">
        <v>0</v>
      </c>
      <c r="CF32" s="512">
        <v>31458.912</v>
      </c>
      <c r="CG32" s="512">
        <v>31458.912</v>
      </c>
      <c r="CH32" s="512">
        <v>0</v>
      </c>
      <c r="CI32" s="512">
        <v>0</v>
      </c>
      <c r="CJ32" s="512">
        <v>0</v>
      </c>
      <c r="CK32" s="512">
        <v>0</v>
      </c>
      <c r="CL32" s="513">
        <f t="shared" si="7"/>
        <v>31458.912</v>
      </c>
      <c r="CM32" s="513">
        <f t="shared" si="8"/>
        <v>31458.912</v>
      </c>
      <c r="CN32" s="113"/>
      <c r="CO32" s="97"/>
      <c r="CP32" s="97"/>
      <c r="CQ32" s="97"/>
      <c r="CR32" s="97"/>
      <c r="CS32" s="97"/>
      <c r="CT32" s="97"/>
      <c r="CU32" s="114"/>
      <c r="CV32" s="50">
        <f t="shared" si="1"/>
        <v>12029080</v>
      </c>
      <c r="CW32" s="11"/>
      <c r="CX32" s="604">
        <f t="shared" si="2"/>
        <v>2.1952242875235579</v>
      </c>
      <c r="CY32" s="143"/>
      <c r="CZ32" s="143"/>
      <c r="DA32" s="143"/>
      <c r="DB32" s="23"/>
      <c r="DC32" s="23"/>
      <c r="DD32" s="23"/>
      <c r="DE32" s="23"/>
      <c r="DF32" s="143"/>
      <c r="DG32" s="89"/>
      <c r="DH32" s="50" t="s">
        <v>46</v>
      </c>
      <c r="DI32" s="28"/>
      <c r="DJ32" s="553" t="s">
        <v>46</v>
      </c>
      <c r="DK32" s="143"/>
      <c r="DL32" s="46"/>
      <c r="DM32" s="111"/>
      <c r="DN32" s="110"/>
      <c r="DO32" s="432">
        <v>70.977842520892224</v>
      </c>
      <c r="DP32" s="433">
        <v>9.311216355065838</v>
      </c>
      <c r="DQ32" s="434">
        <v>69.787318868358298</v>
      </c>
      <c r="DR32" s="428">
        <v>-39.263979777022556</v>
      </c>
      <c r="DS32" s="432">
        <v>0.16284597101893689</v>
      </c>
      <c r="DT32" s="434">
        <v>0.27567020789271207</v>
      </c>
      <c r="DU32" s="434">
        <v>0.16192593728436661</v>
      </c>
      <c r="DV32" s="428">
        <v>-5.8426129129105053E-2</v>
      </c>
      <c r="DW32" s="252"/>
      <c r="DX32" s="50"/>
      <c r="DY32" s="249"/>
      <c r="DZ32" s="464">
        <v>54180</v>
      </c>
      <c r="EA32" s="465">
        <v>-54180</v>
      </c>
      <c r="EB32" s="46"/>
    </row>
    <row r="33" spans="1:132" s="141" customFormat="1" ht="27.75" customHeight="1" x14ac:dyDescent="0.25">
      <c r="A33" s="69" t="s">
        <v>56</v>
      </c>
      <c r="B33" s="69" t="s">
        <v>57</v>
      </c>
      <c r="C33" s="69" t="s">
        <v>58</v>
      </c>
      <c r="D33" s="67" t="s">
        <v>67</v>
      </c>
      <c r="E33" s="67" t="s">
        <v>63</v>
      </c>
      <c r="F33" s="67" t="s">
        <v>75</v>
      </c>
      <c r="G33" s="67" t="s">
        <v>63</v>
      </c>
      <c r="H33" s="107" t="s">
        <v>46</v>
      </c>
      <c r="I33" s="20" t="s">
        <v>1979</v>
      </c>
      <c r="J33" s="145" t="s">
        <v>1981</v>
      </c>
      <c r="K33" s="426">
        <v>2.4426073308659335</v>
      </c>
      <c r="L33" s="426">
        <v>5.0837121106380003</v>
      </c>
      <c r="M33" s="424">
        <v>484</v>
      </c>
      <c r="N33" s="487">
        <v>6055421</v>
      </c>
      <c r="O33" s="487" t="s">
        <v>1982</v>
      </c>
      <c r="P33" s="572">
        <v>1.1816743429557908</v>
      </c>
      <c r="Q33" s="34" t="s">
        <v>1977</v>
      </c>
      <c r="R33" s="257" t="s">
        <v>48</v>
      </c>
      <c r="S33" s="27"/>
      <c r="T33" s="27"/>
      <c r="U33" s="145"/>
      <c r="V33" s="24"/>
      <c r="W33" s="24"/>
      <c r="X33" s="24"/>
      <c r="Y33" s="24"/>
      <c r="Z33" s="24"/>
      <c r="AA33" s="24"/>
      <c r="AB33" s="24"/>
      <c r="AC33" s="24"/>
      <c r="AD33" s="24"/>
      <c r="AE33" s="24"/>
      <c r="AF33" s="24"/>
      <c r="AG33" s="24"/>
      <c r="AH33" s="24"/>
      <c r="AI33" s="24">
        <v>3</v>
      </c>
      <c r="AJ33" s="24">
        <v>3</v>
      </c>
      <c r="AK33" s="24"/>
      <c r="AL33" s="24"/>
      <c r="AM33" s="24"/>
      <c r="AN33" s="24"/>
      <c r="AO33" s="145">
        <f t="shared" si="3"/>
        <v>3</v>
      </c>
      <c r="AP33" s="14">
        <f t="shared" si="4"/>
        <v>3</v>
      </c>
      <c r="AQ33" s="22"/>
      <c r="AR33" s="24"/>
      <c r="AS33" s="24"/>
      <c r="AT33" s="24"/>
      <c r="AU33" s="24"/>
      <c r="AV33" s="24"/>
      <c r="AW33" s="145"/>
      <c r="AX33" s="24"/>
      <c r="AY33" s="24"/>
      <c r="AZ33" s="24"/>
      <c r="BA33" s="24"/>
      <c r="BB33" s="24"/>
      <c r="BC33" s="24"/>
      <c r="BD33" s="24"/>
      <c r="BE33" s="24"/>
      <c r="BF33" s="24"/>
      <c r="BG33" s="24">
        <v>17.600000000000001</v>
      </c>
      <c r="BH33" s="24">
        <v>17.600000000000001</v>
      </c>
      <c r="BI33" s="24"/>
      <c r="BJ33" s="24"/>
      <c r="BK33" s="24"/>
      <c r="BL33" s="24"/>
      <c r="BM33" s="145">
        <f t="shared" si="5"/>
        <v>17.600000000000001</v>
      </c>
      <c r="BN33" s="24">
        <f t="shared" si="6"/>
        <v>17.600000000000001</v>
      </c>
      <c r="BO33" s="509">
        <f t="shared" si="0"/>
        <v>1.4894120452828058E-2</v>
      </c>
      <c r="BP33" s="511">
        <v>0</v>
      </c>
      <c r="BQ33" s="512">
        <v>0</v>
      </c>
      <c r="BR33" s="513">
        <v>0</v>
      </c>
      <c r="BS33" s="512">
        <v>0</v>
      </c>
      <c r="BT33" s="512">
        <v>0</v>
      </c>
      <c r="BU33" s="512">
        <v>0</v>
      </c>
      <c r="BV33" s="512">
        <v>0</v>
      </c>
      <c r="BW33" s="512">
        <v>0</v>
      </c>
      <c r="BX33" s="512">
        <v>0</v>
      </c>
      <c r="BY33" s="512">
        <v>0</v>
      </c>
      <c r="BZ33" s="512">
        <v>0</v>
      </c>
      <c r="CA33" s="512">
        <v>0</v>
      </c>
      <c r="CB33" s="512">
        <v>0</v>
      </c>
      <c r="CC33" s="512">
        <v>0</v>
      </c>
      <c r="CD33" s="512">
        <v>0</v>
      </c>
      <c r="CE33" s="512">
        <v>0</v>
      </c>
      <c r="CF33" s="512">
        <v>20659.584000000003</v>
      </c>
      <c r="CG33" s="512">
        <v>20659.584000000003</v>
      </c>
      <c r="CH33" s="512">
        <v>0</v>
      </c>
      <c r="CI33" s="512">
        <v>0</v>
      </c>
      <c r="CJ33" s="512">
        <v>0</v>
      </c>
      <c r="CK33" s="512">
        <v>0</v>
      </c>
      <c r="CL33" s="513">
        <f t="shared" si="7"/>
        <v>20659.584000000003</v>
      </c>
      <c r="CM33" s="513">
        <f t="shared" si="8"/>
        <v>20659.584000000003</v>
      </c>
      <c r="CN33" s="113"/>
      <c r="CO33" s="97"/>
      <c r="CP33" s="97"/>
      <c r="CQ33" s="97"/>
      <c r="CR33" s="97"/>
      <c r="CS33" s="97"/>
      <c r="CT33" s="97"/>
      <c r="CU33" s="114"/>
      <c r="CV33" s="50">
        <f t="shared" si="1"/>
        <v>6055421</v>
      </c>
      <c r="CW33" s="11"/>
      <c r="CX33" s="604">
        <f t="shared" si="2"/>
        <v>1.1816743429557908</v>
      </c>
      <c r="CY33" s="143"/>
      <c r="CZ33" s="143"/>
      <c r="DA33" s="143"/>
      <c r="DB33" s="23"/>
      <c r="DC33" s="23"/>
      <c r="DD33" s="23"/>
      <c r="DE33" s="23"/>
      <c r="DF33" s="143"/>
      <c r="DG33" s="89"/>
      <c r="DH33" s="50" t="s">
        <v>46</v>
      </c>
      <c r="DI33" s="28"/>
      <c r="DJ33" s="553" t="s">
        <v>46</v>
      </c>
      <c r="DK33" s="143"/>
      <c r="DL33" s="46"/>
      <c r="DM33" s="111"/>
      <c r="DN33" s="110"/>
      <c r="DO33" s="432">
        <v>2.8827277423798843</v>
      </c>
      <c r="DP33" s="433">
        <v>598.07080173555187</v>
      </c>
      <c r="DQ33" s="434">
        <v>2.8827277423798843</v>
      </c>
      <c r="DR33" s="428">
        <v>596.07546186847321</v>
      </c>
      <c r="DS33" s="432">
        <v>4.1329429998277906E-3</v>
      </c>
      <c r="DT33" s="434">
        <v>1.6091779221658031</v>
      </c>
      <c r="DU33" s="434">
        <v>4.1329429998277906E-3</v>
      </c>
      <c r="DV33" s="428">
        <v>1.2718201458378444</v>
      </c>
      <c r="DW33" s="252"/>
      <c r="DX33" s="50"/>
      <c r="DY33" s="249"/>
      <c r="DZ33" s="464">
        <v>0</v>
      </c>
      <c r="EA33" s="465">
        <v>292730.66666666669</v>
      </c>
      <c r="EB33" s="46"/>
    </row>
    <row r="34" spans="1:132" s="141" customFormat="1" ht="27.75" customHeight="1" x14ac:dyDescent="0.25">
      <c r="A34" s="69" t="s">
        <v>56</v>
      </c>
      <c r="B34" s="69" t="s">
        <v>57</v>
      </c>
      <c r="C34" s="69" t="s">
        <v>58</v>
      </c>
      <c r="D34" s="67" t="s">
        <v>67</v>
      </c>
      <c r="E34" s="67" t="s">
        <v>63</v>
      </c>
      <c r="F34" s="67" t="s">
        <v>76</v>
      </c>
      <c r="G34" s="67" t="s">
        <v>63</v>
      </c>
      <c r="H34" s="107" t="s">
        <v>46</v>
      </c>
      <c r="I34" s="20" t="s">
        <v>1979</v>
      </c>
      <c r="J34" s="145" t="s">
        <v>1981</v>
      </c>
      <c r="K34" s="426">
        <v>2.2120367273623645</v>
      </c>
      <c r="L34" s="426">
        <v>5.0333333228640003</v>
      </c>
      <c r="M34" s="424">
        <v>1033</v>
      </c>
      <c r="N34" s="487">
        <v>9568837</v>
      </c>
      <c r="O34" s="487" t="s">
        <v>1982</v>
      </c>
      <c r="P34" s="572">
        <v>1.6067888931654961</v>
      </c>
      <c r="Q34" s="34" t="s">
        <v>1977</v>
      </c>
      <c r="R34" s="257" t="s">
        <v>48</v>
      </c>
      <c r="S34" s="27"/>
      <c r="T34" s="27"/>
      <c r="U34" s="145"/>
      <c r="V34" s="24"/>
      <c r="W34" s="24"/>
      <c r="X34" s="24"/>
      <c r="Y34" s="24"/>
      <c r="Z34" s="24"/>
      <c r="AA34" s="24"/>
      <c r="AB34" s="24"/>
      <c r="AC34" s="24"/>
      <c r="AD34" s="24"/>
      <c r="AE34" s="24"/>
      <c r="AF34" s="24"/>
      <c r="AG34" s="24"/>
      <c r="AH34" s="24"/>
      <c r="AI34" s="24">
        <v>7</v>
      </c>
      <c r="AJ34" s="24">
        <v>7</v>
      </c>
      <c r="AK34" s="24"/>
      <c r="AL34" s="24"/>
      <c r="AM34" s="24"/>
      <c r="AN34" s="24"/>
      <c r="AO34" s="145">
        <f t="shared" si="3"/>
        <v>7</v>
      </c>
      <c r="AP34" s="14">
        <f t="shared" si="4"/>
        <v>7</v>
      </c>
      <c r="AQ34" s="22"/>
      <c r="AR34" s="24"/>
      <c r="AS34" s="24"/>
      <c r="AT34" s="24"/>
      <c r="AU34" s="24"/>
      <c r="AV34" s="24"/>
      <c r="AW34" s="145"/>
      <c r="AX34" s="24"/>
      <c r="AY34" s="24"/>
      <c r="AZ34" s="24"/>
      <c r="BA34" s="24"/>
      <c r="BB34" s="24"/>
      <c r="BC34" s="24"/>
      <c r="BD34" s="24"/>
      <c r="BE34" s="24"/>
      <c r="BF34" s="24"/>
      <c r="BG34" s="24">
        <v>39.04</v>
      </c>
      <c r="BH34" s="24">
        <v>39.04</v>
      </c>
      <c r="BI34" s="24"/>
      <c r="BJ34" s="24"/>
      <c r="BK34" s="24"/>
      <c r="BL34" s="24"/>
      <c r="BM34" s="145">
        <f t="shared" si="5"/>
        <v>39.04</v>
      </c>
      <c r="BN34" s="24">
        <f t="shared" si="6"/>
        <v>39.04</v>
      </c>
      <c r="BO34" s="509">
        <f t="shared" si="0"/>
        <v>2.4296906809635855E-2</v>
      </c>
      <c r="BP34" s="511">
        <v>0</v>
      </c>
      <c r="BQ34" s="512">
        <v>0</v>
      </c>
      <c r="BR34" s="513">
        <v>0</v>
      </c>
      <c r="BS34" s="512">
        <v>0</v>
      </c>
      <c r="BT34" s="512">
        <v>0</v>
      </c>
      <c r="BU34" s="512">
        <v>0</v>
      </c>
      <c r="BV34" s="512">
        <v>0</v>
      </c>
      <c r="BW34" s="512">
        <v>0</v>
      </c>
      <c r="BX34" s="512">
        <v>0</v>
      </c>
      <c r="BY34" s="512">
        <v>0</v>
      </c>
      <c r="BZ34" s="512">
        <v>0</v>
      </c>
      <c r="CA34" s="512">
        <v>0</v>
      </c>
      <c r="CB34" s="512">
        <v>0</v>
      </c>
      <c r="CC34" s="512">
        <v>0</v>
      </c>
      <c r="CD34" s="512">
        <v>0</v>
      </c>
      <c r="CE34" s="512">
        <v>0</v>
      </c>
      <c r="CF34" s="512">
        <v>45826.713599999995</v>
      </c>
      <c r="CG34" s="512">
        <v>45826.713599999995</v>
      </c>
      <c r="CH34" s="512">
        <v>0</v>
      </c>
      <c r="CI34" s="512">
        <v>0</v>
      </c>
      <c r="CJ34" s="512">
        <v>0</v>
      </c>
      <c r="CK34" s="512">
        <v>0</v>
      </c>
      <c r="CL34" s="513">
        <f t="shared" si="7"/>
        <v>45826.713599999995</v>
      </c>
      <c r="CM34" s="513">
        <f t="shared" si="8"/>
        <v>45826.713599999995</v>
      </c>
      <c r="CN34" s="113"/>
      <c r="CO34" s="97"/>
      <c r="CP34" s="97"/>
      <c r="CQ34" s="97"/>
      <c r="CR34" s="97"/>
      <c r="CS34" s="97"/>
      <c r="CT34" s="97"/>
      <c r="CU34" s="114"/>
      <c r="CV34" s="50">
        <f t="shared" si="1"/>
        <v>9568837</v>
      </c>
      <c r="CW34" s="11"/>
      <c r="CX34" s="604">
        <f t="shared" si="2"/>
        <v>1.6067888931654961</v>
      </c>
      <c r="CY34" s="143"/>
      <c r="CZ34" s="143"/>
      <c r="DA34" s="143"/>
      <c r="DB34" s="23"/>
      <c r="DC34" s="23"/>
      <c r="DD34" s="23"/>
      <c r="DE34" s="23"/>
      <c r="DF34" s="143"/>
      <c r="DG34" s="89"/>
      <c r="DH34" s="50" t="s">
        <v>46</v>
      </c>
      <c r="DI34" s="28"/>
      <c r="DJ34" s="553" t="s">
        <v>46</v>
      </c>
      <c r="DK34" s="143"/>
      <c r="DL34" s="46"/>
      <c r="DM34" s="111"/>
      <c r="DN34" s="110"/>
      <c r="DO34" s="432">
        <v>180.40658276863505</v>
      </c>
      <c r="DP34" s="433">
        <v>-9.9617823594493302</v>
      </c>
      <c r="DQ34" s="434">
        <v>151.33397870280734</v>
      </c>
      <c r="DR34" s="428">
        <v>-120.43733122560855</v>
      </c>
      <c r="DS34" s="432">
        <v>1.2526621490803485</v>
      </c>
      <c r="DT34" s="434">
        <v>-1.0180462531445007</v>
      </c>
      <c r="DU34" s="434">
        <v>1.1790900290416264</v>
      </c>
      <c r="DV34" s="428">
        <v>-1.0110308011484292</v>
      </c>
      <c r="DW34" s="252"/>
      <c r="DX34" s="50"/>
      <c r="DY34" s="249"/>
      <c r="DZ34" s="464">
        <v>104910</v>
      </c>
      <c r="EA34" s="465">
        <v>-104910</v>
      </c>
      <c r="EB34" s="46"/>
    </row>
    <row r="35" spans="1:132" s="141" customFormat="1" ht="27.75" customHeight="1" x14ac:dyDescent="0.25">
      <c r="A35" s="69" t="s">
        <v>56</v>
      </c>
      <c r="B35" s="69" t="s">
        <v>57</v>
      </c>
      <c r="C35" s="69" t="s">
        <v>58</v>
      </c>
      <c r="D35" s="67" t="s">
        <v>67</v>
      </c>
      <c r="E35" s="67" t="s">
        <v>63</v>
      </c>
      <c r="F35" s="67" t="s">
        <v>77</v>
      </c>
      <c r="G35" s="67" t="s">
        <v>63</v>
      </c>
      <c r="H35" s="107" t="s">
        <v>46</v>
      </c>
      <c r="I35" s="20" t="s">
        <v>1979</v>
      </c>
      <c r="J35" s="145" t="s">
        <v>1981</v>
      </c>
      <c r="K35" s="426">
        <v>1.8229488339500919</v>
      </c>
      <c r="L35" s="426">
        <v>7.334280287775</v>
      </c>
      <c r="M35" s="424">
        <v>484</v>
      </c>
      <c r="N35" s="487">
        <v>5143087</v>
      </c>
      <c r="O35" s="487" t="s">
        <v>1982</v>
      </c>
      <c r="P35" s="572">
        <v>1.3041649760670619</v>
      </c>
      <c r="Q35" s="34" t="s">
        <v>1977</v>
      </c>
      <c r="R35" s="257" t="s">
        <v>48</v>
      </c>
      <c r="S35" s="27"/>
      <c r="T35" s="27"/>
      <c r="U35" s="145"/>
      <c r="V35" s="24"/>
      <c r="W35" s="24"/>
      <c r="X35" s="24"/>
      <c r="Y35" s="24"/>
      <c r="Z35" s="24"/>
      <c r="AA35" s="24"/>
      <c r="AB35" s="24"/>
      <c r="AC35" s="24"/>
      <c r="AD35" s="24"/>
      <c r="AE35" s="24"/>
      <c r="AF35" s="24"/>
      <c r="AG35" s="24"/>
      <c r="AH35" s="24"/>
      <c r="AI35" s="24">
        <v>13</v>
      </c>
      <c r="AJ35" s="24">
        <v>13</v>
      </c>
      <c r="AK35" s="24">
        <v>1</v>
      </c>
      <c r="AL35" s="24">
        <v>1</v>
      </c>
      <c r="AM35" s="24"/>
      <c r="AN35" s="24"/>
      <c r="AO35" s="145">
        <f t="shared" si="3"/>
        <v>14</v>
      </c>
      <c r="AP35" s="14">
        <f t="shared" si="4"/>
        <v>14</v>
      </c>
      <c r="AQ35" s="22"/>
      <c r="AR35" s="24"/>
      <c r="AS35" s="24"/>
      <c r="AT35" s="24"/>
      <c r="AU35" s="24"/>
      <c r="AV35" s="24"/>
      <c r="AW35" s="145"/>
      <c r="AX35" s="24"/>
      <c r="AY35" s="24"/>
      <c r="AZ35" s="24"/>
      <c r="BA35" s="24"/>
      <c r="BB35" s="24"/>
      <c r="BC35" s="24"/>
      <c r="BD35" s="24"/>
      <c r="BE35" s="24"/>
      <c r="BF35" s="24"/>
      <c r="BG35" s="24">
        <v>72.14</v>
      </c>
      <c r="BH35" s="24">
        <v>72.14</v>
      </c>
      <c r="BI35" s="24">
        <v>7.6</v>
      </c>
      <c r="BJ35" s="24">
        <v>7.6</v>
      </c>
      <c r="BK35" s="24"/>
      <c r="BL35" s="24"/>
      <c r="BM35" s="145">
        <f t="shared" si="5"/>
        <v>79.739999999999995</v>
      </c>
      <c r="BN35" s="24">
        <f t="shared" si="6"/>
        <v>79.739999999999995</v>
      </c>
      <c r="BO35" s="509">
        <f t="shared" si="0"/>
        <v>6.1142571272286374E-2</v>
      </c>
      <c r="BP35" s="511">
        <v>0</v>
      </c>
      <c r="BQ35" s="512">
        <v>0</v>
      </c>
      <c r="BR35" s="513">
        <v>0</v>
      </c>
      <c r="BS35" s="512">
        <v>0</v>
      </c>
      <c r="BT35" s="512">
        <v>0</v>
      </c>
      <c r="BU35" s="512">
        <v>0</v>
      </c>
      <c r="BV35" s="512">
        <v>0</v>
      </c>
      <c r="BW35" s="512">
        <v>0</v>
      </c>
      <c r="BX35" s="512">
        <v>0</v>
      </c>
      <c r="BY35" s="512">
        <v>0</v>
      </c>
      <c r="BZ35" s="512">
        <v>0</v>
      </c>
      <c r="CA35" s="512">
        <v>0</v>
      </c>
      <c r="CB35" s="512">
        <v>0</v>
      </c>
      <c r="CC35" s="512">
        <v>0</v>
      </c>
      <c r="CD35" s="512">
        <v>0</v>
      </c>
      <c r="CE35" s="512">
        <v>0</v>
      </c>
      <c r="CF35" s="512">
        <v>84680.817600000009</v>
      </c>
      <c r="CG35" s="512">
        <v>84680.817600000009</v>
      </c>
      <c r="CH35" s="512">
        <v>8921.1840000000011</v>
      </c>
      <c r="CI35" s="512">
        <v>8921.1840000000011</v>
      </c>
      <c r="CJ35" s="512">
        <v>0</v>
      </c>
      <c r="CK35" s="512">
        <v>0</v>
      </c>
      <c r="CL35" s="513">
        <f t="shared" si="7"/>
        <v>93602.001600000018</v>
      </c>
      <c r="CM35" s="513">
        <f t="shared" si="8"/>
        <v>93602.001600000018</v>
      </c>
      <c r="CN35" s="113"/>
      <c r="CO35" s="97"/>
      <c r="CP35" s="97"/>
      <c r="CQ35" s="97"/>
      <c r="CR35" s="97"/>
      <c r="CS35" s="97"/>
      <c r="CT35" s="97"/>
      <c r="CU35" s="114"/>
      <c r="CV35" s="50">
        <f t="shared" si="1"/>
        <v>5143087</v>
      </c>
      <c r="CW35" s="11"/>
      <c r="CX35" s="604">
        <f t="shared" si="2"/>
        <v>1.3041649760670619</v>
      </c>
      <c r="CY35" s="143"/>
      <c r="CZ35" s="143"/>
      <c r="DA35" s="143"/>
      <c r="DB35" s="23"/>
      <c r="DC35" s="23"/>
      <c r="DD35" s="23"/>
      <c r="DE35" s="23"/>
      <c r="DF35" s="143"/>
      <c r="DG35" s="89"/>
      <c r="DH35" s="50" t="s">
        <v>46</v>
      </c>
      <c r="DI35" s="28"/>
      <c r="DJ35" s="553" t="s">
        <v>46</v>
      </c>
      <c r="DK35" s="143"/>
      <c r="DL35" s="46"/>
      <c r="DM35" s="111"/>
      <c r="DN35" s="110"/>
      <c r="DO35" s="432">
        <v>415.98484587566696</v>
      </c>
      <c r="DP35" s="433">
        <v>-77.403010942091271</v>
      </c>
      <c r="DQ35" s="434">
        <v>341.81711727225735</v>
      </c>
      <c r="DR35" s="428">
        <v>-46.248933626049904</v>
      </c>
      <c r="DS35" s="432">
        <v>1.3018770449457542</v>
      </c>
      <c r="DT35" s="434">
        <v>-0.35557032983256109</v>
      </c>
      <c r="DU35" s="434">
        <v>1.26261408644739</v>
      </c>
      <c r="DV35" s="428">
        <v>-0.32874905096094653</v>
      </c>
      <c r="DW35" s="252"/>
      <c r="DX35" s="50"/>
      <c r="DY35" s="249"/>
      <c r="DZ35" s="464">
        <v>146903</v>
      </c>
      <c r="EA35" s="465">
        <v>-19879</v>
      </c>
      <c r="EB35" s="46"/>
    </row>
    <row r="36" spans="1:132" s="141" customFormat="1" ht="27.75" customHeight="1" x14ac:dyDescent="0.25">
      <c r="A36" s="69" t="s">
        <v>56</v>
      </c>
      <c r="B36" s="69" t="s">
        <v>57</v>
      </c>
      <c r="C36" s="69" t="s">
        <v>58</v>
      </c>
      <c r="D36" s="67" t="s">
        <v>67</v>
      </c>
      <c r="E36" s="67" t="s">
        <v>63</v>
      </c>
      <c r="F36" s="67" t="s">
        <v>78</v>
      </c>
      <c r="G36" s="67" t="s">
        <v>63</v>
      </c>
      <c r="H36" s="107" t="s">
        <v>46</v>
      </c>
      <c r="I36" s="20" t="s">
        <v>1978</v>
      </c>
      <c r="J36" s="145" t="s">
        <v>1981</v>
      </c>
      <c r="K36" s="426">
        <v>2.5146606444607986</v>
      </c>
      <c r="L36" s="426">
        <v>6.7814393798340005</v>
      </c>
      <c r="M36" s="424">
        <v>961</v>
      </c>
      <c r="N36" s="487">
        <v>8985622</v>
      </c>
      <c r="O36" s="487" t="s">
        <v>1982</v>
      </c>
      <c r="P36" s="572">
        <v>1.7701097373138528</v>
      </c>
      <c r="Q36" s="34" t="s">
        <v>1977</v>
      </c>
      <c r="R36" s="257" t="s">
        <v>48</v>
      </c>
      <c r="S36" s="27"/>
      <c r="T36" s="27"/>
      <c r="U36" s="145"/>
      <c r="V36" s="24"/>
      <c r="W36" s="24"/>
      <c r="X36" s="24"/>
      <c r="Y36" s="24"/>
      <c r="Z36" s="24"/>
      <c r="AA36" s="24"/>
      <c r="AB36" s="24"/>
      <c r="AC36" s="24"/>
      <c r="AD36" s="24"/>
      <c r="AE36" s="24"/>
      <c r="AF36" s="24"/>
      <c r="AG36" s="24"/>
      <c r="AH36" s="24"/>
      <c r="AI36" s="24">
        <v>32</v>
      </c>
      <c r="AJ36" s="24">
        <v>32</v>
      </c>
      <c r="AK36" s="24"/>
      <c r="AL36" s="24"/>
      <c r="AM36" s="24"/>
      <c r="AN36" s="24"/>
      <c r="AO36" s="145">
        <f t="shared" si="3"/>
        <v>32</v>
      </c>
      <c r="AP36" s="14">
        <f t="shared" si="4"/>
        <v>32</v>
      </c>
      <c r="AQ36" s="22"/>
      <c r="AR36" s="24"/>
      <c r="AS36" s="24"/>
      <c r="AT36" s="24"/>
      <c r="AU36" s="24"/>
      <c r="AV36" s="24"/>
      <c r="AW36" s="145"/>
      <c r="AX36" s="24"/>
      <c r="AY36" s="24"/>
      <c r="AZ36" s="24"/>
      <c r="BA36" s="24"/>
      <c r="BB36" s="24"/>
      <c r="BC36" s="24"/>
      <c r="BD36" s="24"/>
      <c r="BE36" s="24"/>
      <c r="BF36" s="24"/>
      <c r="BG36" s="24">
        <v>180.81</v>
      </c>
      <c r="BH36" s="24">
        <v>180.81</v>
      </c>
      <c r="BI36" s="24"/>
      <c r="BJ36" s="24"/>
      <c r="BK36" s="24"/>
      <c r="BL36" s="24"/>
      <c r="BM36" s="145">
        <f t="shared" si="5"/>
        <v>180.81</v>
      </c>
      <c r="BN36" s="24">
        <f t="shared" si="6"/>
        <v>180.81</v>
      </c>
      <c r="BO36" s="509">
        <f t="shared" si="0"/>
        <v>0.10214620946291146</v>
      </c>
      <c r="BP36" s="511">
        <v>0</v>
      </c>
      <c r="BQ36" s="512">
        <v>0</v>
      </c>
      <c r="BR36" s="513">
        <v>0</v>
      </c>
      <c r="BS36" s="512">
        <v>0</v>
      </c>
      <c r="BT36" s="512">
        <v>0</v>
      </c>
      <c r="BU36" s="512">
        <v>0</v>
      </c>
      <c r="BV36" s="512">
        <v>0</v>
      </c>
      <c r="BW36" s="512">
        <v>0</v>
      </c>
      <c r="BX36" s="512">
        <v>0</v>
      </c>
      <c r="BY36" s="512">
        <v>0</v>
      </c>
      <c r="BZ36" s="512">
        <v>0</v>
      </c>
      <c r="CA36" s="512">
        <v>0</v>
      </c>
      <c r="CB36" s="512">
        <v>0</v>
      </c>
      <c r="CC36" s="512">
        <v>0</v>
      </c>
      <c r="CD36" s="512">
        <v>0</v>
      </c>
      <c r="CE36" s="512">
        <v>0</v>
      </c>
      <c r="CF36" s="512">
        <v>212242.01040000003</v>
      </c>
      <c r="CG36" s="512">
        <v>212242.01040000003</v>
      </c>
      <c r="CH36" s="512">
        <v>0</v>
      </c>
      <c r="CI36" s="512">
        <v>0</v>
      </c>
      <c r="CJ36" s="512">
        <v>0</v>
      </c>
      <c r="CK36" s="512">
        <v>0</v>
      </c>
      <c r="CL36" s="513">
        <f t="shared" si="7"/>
        <v>212242.01040000003</v>
      </c>
      <c r="CM36" s="513">
        <f t="shared" si="8"/>
        <v>212242.01040000003</v>
      </c>
      <c r="CN36" s="113"/>
      <c r="CO36" s="97"/>
      <c r="CP36" s="97"/>
      <c r="CQ36" s="97"/>
      <c r="CR36" s="97"/>
      <c r="CS36" s="97"/>
      <c r="CT36" s="97"/>
      <c r="CU36" s="114"/>
      <c r="CV36" s="50">
        <f t="shared" si="1"/>
        <v>8985622</v>
      </c>
      <c r="CW36" s="11"/>
      <c r="CX36" s="604">
        <f t="shared" si="2"/>
        <v>1.7701097373138528</v>
      </c>
      <c r="CY36" s="143"/>
      <c r="CZ36" s="143"/>
      <c r="DA36" s="143"/>
      <c r="DB36" s="23"/>
      <c r="DC36" s="23"/>
      <c r="DD36" s="23"/>
      <c r="DE36" s="23"/>
      <c r="DF36" s="143"/>
      <c r="DG36" s="89"/>
      <c r="DH36" s="50" t="s">
        <v>46</v>
      </c>
      <c r="DI36" s="28"/>
      <c r="DJ36" s="553" t="s">
        <v>46</v>
      </c>
      <c r="DK36" s="143"/>
      <c r="DL36" s="46"/>
      <c r="DM36" s="111"/>
      <c r="DN36" s="110"/>
      <c r="DO36" s="432">
        <v>36.409918501820691</v>
      </c>
      <c r="DP36" s="433">
        <v>74.98811316151702</v>
      </c>
      <c r="DQ36" s="434">
        <v>36.409918501820691</v>
      </c>
      <c r="DR36" s="428">
        <v>74.307969641783075</v>
      </c>
      <c r="DS36" s="432">
        <v>0.38182764002080793</v>
      </c>
      <c r="DT36" s="434">
        <v>3.4213299067964387E-2</v>
      </c>
      <c r="DU36" s="434">
        <v>0.38182764002080793</v>
      </c>
      <c r="DV36" s="428">
        <v>3.3513202804728193E-2</v>
      </c>
      <c r="DW36" s="252"/>
      <c r="DX36" s="50"/>
      <c r="DY36" s="249"/>
      <c r="DZ36" s="464">
        <v>31410</v>
      </c>
      <c r="EA36" s="465">
        <v>48138</v>
      </c>
      <c r="EB36" s="46"/>
    </row>
    <row r="37" spans="1:132" s="141" customFormat="1" ht="27.75" customHeight="1" x14ac:dyDescent="0.25">
      <c r="A37" s="69" t="s">
        <v>56</v>
      </c>
      <c r="B37" s="69" t="s">
        <v>57</v>
      </c>
      <c r="C37" s="69" t="s">
        <v>58</v>
      </c>
      <c r="D37" s="67" t="s">
        <v>67</v>
      </c>
      <c r="E37" s="67" t="s">
        <v>63</v>
      </c>
      <c r="F37" s="67" t="s">
        <v>79</v>
      </c>
      <c r="G37" s="67" t="s">
        <v>63</v>
      </c>
      <c r="H37" s="107" t="s">
        <v>46</v>
      </c>
      <c r="I37" s="20" t="s">
        <v>1979</v>
      </c>
      <c r="J37" s="145" t="s">
        <v>1981</v>
      </c>
      <c r="K37" s="426">
        <v>2.1615994078459591</v>
      </c>
      <c r="L37" s="426">
        <v>3.3865530232590002</v>
      </c>
      <c r="M37" s="424">
        <v>155</v>
      </c>
      <c r="N37" s="487">
        <v>6787930</v>
      </c>
      <c r="O37" s="487" t="s">
        <v>1982</v>
      </c>
      <c r="P37" s="572">
        <v>1.4794947058145651</v>
      </c>
      <c r="Q37" s="34" t="s">
        <v>1977</v>
      </c>
      <c r="R37" s="257" t="s">
        <v>48</v>
      </c>
      <c r="S37" s="27"/>
      <c r="T37" s="27"/>
      <c r="U37" s="145"/>
      <c r="V37" s="24"/>
      <c r="W37" s="24"/>
      <c r="X37" s="24"/>
      <c r="Y37" s="24"/>
      <c r="Z37" s="24"/>
      <c r="AA37" s="24"/>
      <c r="AB37" s="24"/>
      <c r="AC37" s="24"/>
      <c r="AD37" s="24"/>
      <c r="AE37" s="24"/>
      <c r="AF37" s="24"/>
      <c r="AG37" s="24"/>
      <c r="AH37" s="24"/>
      <c r="AI37" s="24"/>
      <c r="AJ37" s="24"/>
      <c r="AK37" s="24"/>
      <c r="AL37" s="24"/>
      <c r="AM37" s="24"/>
      <c r="AN37" s="24"/>
      <c r="AO37" s="145">
        <f t="shared" si="3"/>
        <v>0</v>
      </c>
      <c r="AP37" s="14">
        <f t="shared" si="4"/>
        <v>0</v>
      </c>
      <c r="AQ37" s="22"/>
      <c r="AR37" s="24"/>
      <c r="AS37" s="24"/>
      <c r="AT37" s="24"/>
      <c r="AU37" s="24"/>
      <c r="AV37" s="24"/>
      <c r="AW37" s="145"/>
      <c r="AX37" s="24"/>
      <c r="AY37" s="24"/>
      <c r="AZ37" s="24"/>
      <c r="BA37" s="24"/>
      <c r="BB37" s="24"/>
      <c r="BC37" s="24"/>
      <c r="BD37" s="24"/>
      <c r="BE37" s="24"/>
      <c r="BF37" s="24"/>
      <c r="BG37" s="24"/>
      <c r="BH37" s="24"/>
      <c r="BI37" s="24"/>
      <c r="BJ37" s="24"/>
      <c r="BK37" s="24"/>
      <c r="BL37" s="24"/>
      <c r="BM37" s="145">
        <f t="shared" si="5"/>
        <v>0</v>
      </c>
      <c r="BN37" s="24">
        <f t="shared" si="6"/>
        <v>0</v>
      </c>
      <c r="BO37" s="509">
        <f t="shared" si="0"/>
        <v>0</v>
      </c>
      <c r="BP37" s="511">
        <v>0</v>
      </c>
      <c r="BQ37" s="512">
        <v>0</v>
      </c>
      <c r="BR37" s="513">
        <v>0</v>
      </c>
      <c r="BS37" s="512">
        <v>0</v>
      </c>
      <c r="BT37" s="512">
        <v>0</v>
      </c>
      <c r="BU37" s="512">
        <v>0</v>
      </c>
      <c r="BV37" s="512">
        <v>0</v>
      </c>
      <c r="BW37" s="512">
        <v>0</v>
      </c>
      <c r="BX37" s="512">
        <v>0</v>
      </c>
      <c r="BY37" s="512">
        <v>0</v>
      </c>
      <c r="BZ37" s="512">
        <v>0</v>
      </c>
      <c r="CA37" s="512">
        <v>0</v>
      </c>
      <c r="CB37" s="512">
        <v>0</v>
      </c>
      <c r="CC37" s="512">
        <v>0</v>
      </c>
      <c r="CD37" s="512">
        <v>0</v>
      </c>
      <c r="CE37" s="512">
        <v>0</v>
      </c>
      <c r="CF37" s="512">
        <v>0</v>
      </c>
      <c r="CG37" s="512">
        <v>0</v>
      </c>
      <c r="CH37" s="512">
        <v>0</v>
      </c>
      <c r="CI37" s="512">
        <v>0</v>
      </c>
      <c r="CJ37" s="512">
        <v>0</v>
      </c>
      <c r="CK37" s="512">
        <v>0</v>
      </c>
      <c r="CL37" s="513">
        <f t="shared" si="7"/>
        <v>0</v>
      </c>
      <c r="CM37" s="513">
        <f t="shared" si="8"/>
        <v>0</v>
      </c>
      <c r="CN37" s="113"/>
      <c r="CO37" s="97"/>
      <c r="CP37" s="97"/>
      <c r="CQ37" s="97"/>
      <c r="CR37" s="97"/>
      <c r="CS37" s="97"/>
      <c r="CT37" s="97"/>
      <c r="CU37" s="114"/>
      <c r="CV37" s="50">
        <f t="shared" si="1"/>
        <v>6787930</v>
      </c>
      <c r="CW37" s="11"/>
      <c r="CX37" s="604">
        <f t="shared" si="2"/>
        <v>1.4794947058145651</v>
      </c>
      <c r="CY37" s="143"/>
      <c r="CZ37" s="143"/>
      <c r="DA37" s="143"/>
      <c r="DB37" s="23"/>
      <c r="DC37" s="23"/>
      <c r="DD37" s="23"/>
      <c r="DE37" s="23"/>
      <c r="DF37" s="143"/>
      <c r="DG37" s="89"/>
      <c r="DH37" s="50" t="s">
        <v>46</v>
      </c>
      <c r="DI37" s="28"/>
      <c r="DJ37" s="553" t="s">
        <v>46</v>
      </c>
      <c r="DK37" s="143"/>
      <c r="DL37" s="46"/>
      <c r="DM37" s="111"/>
      <c r="DN37" s="110"/>
      <c r="DO37" s="432">
        <v>0</v>
      </c>
      <c r="DP37" s="433">
        <v>13.733229374481121</v>
      </c>
      <c r="DQ37" s="434">
        <v>0</v>
      </c>
      <c r="DR37" s="428">
        <v>13.733229374481121</v>
      </c>
      <c r="DS37" s="432">
        <v>0</v>
      </c>
      <c r="DT37" s="434">
        <v>6.9746768900938574E-2</v>
      </c>
      <c r="DU37" s="434">
        <v>0</v>
      </c>
      <c r="DV37" s="428">
        <v>6.9746768900938574E-2</v>
      </c>
      <c r="DW37" s="252"/>
      <c r="DX37" s="50"/>
      <c r="DY37" s="249"/>
      <c r="DZ37" s="464">
        <v>0</v>
      </c>
      <c r="EA37" s="465">
        <v>238.33333333333334</v>
      </c>
      <c r="EB37" s="46"/>
    </row>
    <row r="38" spans="1:132" s="141" customFormat="1" ht="27.75" customHeight="1" x14ac:dyDescent="0.25">
      <c r="A38" s="69" t="s">
        <v>56</v>
      </c>
      <c r="B38" s="69" t="s">
        <v>57</v>
      </c>
      <c r="C38" s="69" t="s">
        <v>58</v>
      </c>
      <c r="D38" s="67" t="s">
        <v>80</v>
      </c>
      <c r="E38" s="67" t="s">
        <v>63</v>
      </c>
      <c r="F38" s="67" t="s">
        <v>81</v>
      </c>
      <c r="G38" s="67" t="s">
        <v>63</v>
      </c>
      <c r="H38" s="107" t="s">
        <v>46</v>
      </c>
      <c r="I38" s="20" t="s">
        <v>1979</v>
      </c>
      <c r="J38" s="145" t="s">
        <v>1981</v>
      </c>
      <c r="K38" s="426">
        <v>2.9397751946705037</v>
      </c>
      <c r="L38" s="426">
        <v>2.9850378725790003</v>
      </c>
      <c r="M38" s="424">
        <v>265</v>
      </c>
      <c r="N38" s="487">
        <v>2067359.9999999998</v>
      </c>
      <c r="O38" s="487" t="s">
        <v>1976</v>
      </c>
      <c r="P38" s="572">
        <v>0.6004442799572105</v>
      </c>
      <c r="Q38" s="34" t="s">
        <v>48</v>
      </c>
      <c r="R38" s="257" t="s">
        <v>48</v>
      </c>
      <c r="S38" s="27"/>
      <c r="T38" s="27"/>
      <c r="U38" s="145"/>
      <c r="V38" s="24"/>
      <c r="W38" s="24"/>
      <c r="X38" s="24"/>
      <c r="Y38" s="24"/>
      <c r="Z38" s="24"/>
      <c r="AA38" s="24"/>
      <c r="AB38" s="24"/>
      <c r="AC38" s="24"/>
      <c r="AD38" s="24"/>
      <c r="AE38" s="24"/>
      <c r="AF38" s="24"/>
      <c r="AG38" s="24"/>
      <c r="AH38" s="24"/>
      <c r="AI38" s="24">
        <v>8</v>
      </c>
      <c r="AJ38" s="24">
        <v>8</v>
      </c>
      <c r="AK38" s="24"/>
      <c r="AL38" s="24"/>
      <c r="AM38" s="24"/>
      <c r="AN38" s="24"/>
      <c r="AO38" s="145">
        <f t="shared" si="3"/>
        <v>8</v>
      </c>
      <c r="AP38" s="14">
        <f t="shared" si="4"/>
        <v>8</v>
      </c>
      <c r="AQ38" s="22"/>
      <c r="AR38" s="24"/>
      <c r="AS38" s="24"/>
      <c r="AT38" s="24"/>
      <c r="AU38" s="24"/>
      <c r="AV38" s="24"/>
      <c r="AW38" s="145"/>
      <c r="AX38" s="24"/>
      <c r="AY38" s="24"/>
      <c r="AZ38" s="24"/>
      <c r="BA38" s="24"/>
      <c r="BB38" s="24"/>
      <c r="BC38" s="24"/>
      <c r="BD38" s="24"/>
      <c r="BE38" s="24"/>
      <c r="BF38" s="24"/>
      <c r="BG38" s="24">
        <v>83.22</v>
      </c>
      <c r="BH38" s="24">
        <v>83.22</v>
      </c>
      <c r="BI38" s="24"/>
      <c r="BJ38" s="24"/>
      <c r="BK38" s="24"/>
      <c r="BL38" s="24"/>
      <c r="BM38" s="145">
        <f t="shared" si="5"/>
        <v>83.22</v>
      </c>
      <c r="BN38" s="24">
        <f t="shared" si="6"/>
        <v>83.22</v>
      </c>
      <c r="BO38" s="509">
        <f t="shared" si="0"/>
        <v>0.13859737327488658</v>
      </c>
      <c r="BP38" s="511">
        <v>0</v>
      </c>
      <c r="BQ38" s="512">
        <v>0</v>
      </c>
      <c r="BR38" s="513">
        <v>0</v>
      </c>
      <c r="BS38" s="512">
        <v>0</v>
      </c>
      <c r="BT38" s="512">
        <v>0</v>
      </c>
      <c r="BU38" s="512">
        <v>0</v>
      </c>
      <c r="BV38" s="512">
        <v>0</v>
      </c>
      <c r="BW38" s="512">
        <v>0</v>
      </c>
      <c r="BX38" s="512">
        <v>0</v>
      </c>
      <c r="BY38" s="512">
        <v>0</v>
      </c>
      <c r="BZ38" s="512">
        <v>0</v>
      </c>
      <c r="CA38" s="512">
        <v>0</v>
      </c>
      <c r="CB38" s="512">
        <v>0</v>
      </c>
      <c r="CC38" s="512">
        <v>0</v>
      </c>
      <c r="CD38" s="512">
        <v>0</v>
      </c>
      <c r="CE38" s="512">
        <v>0</v>
      </c>
      <c r="CF38" s="512">
        <v>97686.964800000002</v>
      </c>
      <c r="CG38" s="512">
        <v>97686.964800000002</v>
      </c>
      <c r="CH38" s="512">
        <v>0</v>
      </c>
      <c r="CI38" s="512">
        <v>0</v>
      </c>
      <c r="CJ38" s="512">
        <v>0</v>
      </c>
      <c r="CK38" s="512">
        <v>0</v>
      </c>
      <c r="CL38" s="513">
        <f t="shared" si="7"/>
        <v>97686.964800000002</v>
      </c>
      <c r="CM38" s="513">
        <f t="shared" si="8"/>
        <v>97686.964800000002</v>
      </c>
      <c r="CN38" s="113"/>
      <c r="CO38" s="97"/>
      <c r="CP38" s="97"/>
      <c r="CQ38" s="97"/>
      <c r="CR38" s="97"/>
      <c r="CS38" s="97"/>
      <c r="CT38" s="97"/>
      <c r="CU38" s="114"/>
      <c r="CV38" s="50">
        <f t="shared" si="1"/>
        <v>2067359.9999999998</v>
      </c>
      <c r="CW38" s="11"/>
      <c r="CX38" s="604">
        <f t="shared" si="2"/>
        <v>0.6004442799572105</v>
      </c>
      <c r="CY38" s="143"/>
      <c r="CZ38" s="143"/>
      <c r="DA38" s="143"/>
      <c r="DB38" s="23"/>
      <c r="DC38" s="23"/>
      <c r="DD38" s="23"/>
      <c r="DE38" s="23"/>
      <c r="DF38" s="143"/>
      <c r="DG38" s="89"/>
      <c r="DH38" s="50" t="s">
        <v>46</v>
      </c>
      <c r="DI38" s="28"/>
      <c r="DJ38" s="553" t="s">
        <v>46</v>
      </c>
      <c r="DK38" s="143"/>
      <c r="DL38" s="46"/>
      <c r="DM38" s="111"/>
      <c r="DN38" s="110"/>
      <c r="DO38" s="432">
        <v>6.2152297042164966</v>
      </c>
      <c r="DP38" s="433">
        <v>56.460086546188862</v>
      </c>
      <c r="DQ38" s="434">
        <v>0</v>
      </c>
      <c r="DR38" s="428">
        <v>62.675316250405359</v>
      </c>
      <c r="DS38" s="432">
        <v>3.7759597230962922E-3</v>
      </c>
      <c r="DT38" s="434">
        <v>0.3192859929204323</v>
      </c>
      <c r="DU38" s="434">
        <v>0</v>
      </c>
      <c r="DV38" s="428">
        <v>0.3230619526435286</v>
      </c>
      <c r="DW38" s="252"/>
      <c r="DX38" s="50"/>
      <c r="DY38" s="249"/>
      <c r="DZ38" s="464">
        <v>0</v>
      </c>
      <c r="EA38" s="465">
        <v>14867.666666666666</v>
      </c>
      <c r="EB38" s="46"/>
    </row>
    <row r="39" spans="1:132" s="141" customFormat="1" ht="27.75" customHeight="1" x14ac:dyDescent="0.25">
      <c r="A39" s="69" t="s">
        <v>56</v>
      </c>
      <c r="B39" s="69" t="s">
        <v>57</v>
      </c>
      <c r="C39" s="69" t="s">
        <v>58</v>
      </c>
      <c r="D39" s="67" t="s">
        <v>80</v>
      </c>
      <c r="E39" s="67" t="s">
        <v>63</v>
      </c>
      <c r="F39" s="67" t="s">
        <v>82</v>
      </c>
      <c r="G39" s="67" t="s">
        <v>63</v>
      </c>
      <c r="H39" s="107" t="s">
        <v>46</v>
      </c>
      <c r="I39" s="20" t="s">
        <v>1979</v>
      </c>
      <c r="J39" s="145" t="s">
        <v>1981</v>
      </c>
      <c r="K39" s="426">
        <v>2.6947939284479623</v>
      </c>
      <c r="L39" s="426">
        <v>7.6604166507330005</v>
      </c>
      <c r="M39" s="424">
        <v>569</v>
      </c>
      <c r="N39" s="487">
        <v>8865120</v>
      </c>
      <c r="O39" s="487" t="s">
        <v>1976</v>
      </c>
      <c r="P39" s="572">
        <v>2.2816882638373959</v>
      </c>
      <c r="Q39" s="34" t="s">
        <v>48</v>
      </c>
      <c r="R39" s="257" t="s">
        <v>48</v>
      </c>
      <c r="S39" s="27"/>
      <c r="T39" s="27"/>
      <c r="U39" s="145"/>
      <c r="V39" s="24"/>
      <c r="W39" s="24"/>
      <c r="X39" s="24"/>
      <c r="Y39" s="24"/>
      <c r="Z39" s="24"/>
      <c r="AA39" s="24"/>
      <c r="AB39" s="24"/>
      <c r="AC39" s="24"/>
      <c r="AD39" s="24"/>
      <c r="AE39" s="24"/>
      <c r="AF39" s="24"/>
      <c r="AG39" s="24"/>
      <c r="AH39" s="24"/>
      <c r="AI39" s="24">
        <v>8</v>
      </c>
      <c r="AJ39" s="24">
        <v>8</v>
      </c>
      <c r="AK39" s="24"/>
      <c r="AL39" s="24"/>
      <c r="AM39" s="24"/>
      <c r="AN39" s="24"/>
      <c r="AO39" s="145">
        <f t="shared" si="3"/>
        <v>8</v>
      </c>
      <c r="AP39" s="14">
        <f t="shared" si="4"/>
        <v>8</v>
      </c>
      <c r="AQ39" s="22"/>
      <c r="AR39" s="24"/>
      <c r="AS39" s="24"/>
      <c r="AT39" s="24"/>
      <c r="AU39" s="24"/>
      <c r="AV39" s="24"/>
      <c r="AW39" s="145"/>
      <c r="AX39" s="24"/>
      <c r="AY39" s="24"/>
      <c r="AZ39" s="24"/>
      <c r="BA39" s="24"/>
      <c r="BB39" s="24"/>
      <c r="BC39" s="24"/>
      <c r="BD39" s="24"/>
      <c r="BE39" s="24"/>
      <c r="BF39" s="24"/>
      <c r="BG39" s="24">
        <v>42.48</v>
      </c>
      <c r="BH39" s="24">
        <v>42.48</v>
      </c>
      <c r="BI39" s="24"/>
      <c r="BJ39" s="24"/>
      <c r="BK39" s="24"/>
      <c r="BL39" s="24"/>
      <c r="BM39" s="145">
        <f t="shared" si="5"/>
        <v>42.48</v>
      </c>
      <c r="BN39" s="24">
        <f t="shared" si="6"/>
        <v>42.48</v>
      </c>
      <c r="BO39" s="509">
        <f t="shared" si="0"/>
        <v>1.861779309350356E-2</v>
      </c>
      <c r="BP39" s="511">
        <v>0</v>
      </c>
      <c r="BQ39" s="512">
        <v>0</v>
      </c>
      <c r="BR39" s="513">
        <v>0</v>
      </c>
      <c r="BS39" s="512">
        <v>0</v>
      </c>
      <c r="BT39" s="512">
        <v>0</v>
      </c>
      <c r="BU39" s="512">
        <v>0</v>
      </c>
      <c r="BV39" s="512">
        <v>0</v>
      </c>
      <c r="BW39" s="512">
        <v>0</v>
      </c>
      <c r="BX39" s="512">
        <v>0</v>
      </c>
      <c r="BY39" s="512">
        <v>0</v>
      </c>
      <c r="BZ39" s="512">
        <v>0</v>
      </c>
      <c r="CA39" s="512">
        <v>0</v>
      </c>
      <c r="CB39" s="512">
        <v>0</v>
      </c>
      <c r="CC39" s="512">
        <v>0</v>
      </c>
      <c r="CD39" s="512">
        <v>0</v>
      </c>
      <c r="CE39" s="512">
        <v>0</v>
      </c>
      <c r="CF39" s="512">
        <v>49864.7232</v>
      </c>
      <c r="CG39" s="512">
        <v>49864.7232</v>
      </c>
      <c r="CH39" s="512">
        <v>0</v>
      </c>
      <c r="CI39" s="512">
        <v>0</v>
      </c>
      <c r="CJ39" s="512">
        <v>0</v>
      </c>
      <c r="CK39" s="512">
        <v>0</v>
      </c>
      <c r="CL39" s="513">
        <f t="shared" si="7"/>
        <v>49864.7232</v>
      </c>
      <c r="CM39" s="513">
        <f t="shared" si="8"/>
        <v>49864.7232</v>
      </c>
      <c r="CN39" s="113"/>
      <c r="CO39" s="97"/>
      <c r="CP39" s="97"/>
      <c r="CQ39" s="97"/>
      <c r="CR39" s="97"/>
      <c r="CS39" s="97"/>
      <c r="CT39" s="97"/>
      <c r="CU39" s="114"/>
      <c r="CV39" s="50">
        <f t="shared" si="1"/>
        <v>8865120</v>
      </c>
      <c r="CW39" s="11"/>
      <c r="CX39" s="604">
        <f t="shared" si="2"/>
        <v>2.2816882638373959</v>
      </c>
      <c r="CY39" s="143"/>
      <c r="CZ39" s="143"/>
      <c r="DA39" s="143"/>
      <c r="DB39" s="23"/>
      <c r="DC39" s="23"/>
      <c r="DD39" s="23"/>
      <c r="DE39" s="23"/>
      <c r="DF39" s="143"/>
      <c r="DG39" s="89"/>
      <c r="DH39" s="50" t="s">
        <v>46</v>
      </c>
      <c r="DI39" s="28"/>
      <c r="DJ39" s="553" t="s">
        <v>46</v>
      </c>
      <c r="DK39" s="143"/>
      <c r="DL39" s="46"/>
      <c r="DM39" s="111"/>
      <c r="DN39" s="110"/>
      <c r="DO39" s="432">
        <v>81.449275362318843</v>
      </c>
      <c r="DP39" s="433">
        <v>-57.582200240317874</v>
      </c>
      <c r="DQ39" s="434">
        <v>81.449275362318843</v>
      </c>
      <c r="DR39" s="428">
        <v>-57.582200240317874</v>
      </c>
      <c r="DS39" s="432">
        <v>0.28634167764602547</v>
      </c>
      <c r="DT39" s="434">
        <v>-0.13334375136727078</v>
      </c>
      <c r="DU39" s="434">
        <v>0.28634167764602547</v>
      </c>
      <c r="DV39" s="428">
        <v>-0.13334375136727078</v>
      </c>
      <c r="DW39" s="252"/>
      <c r="DX39" s="50"/>
      <c r="DY39" s="249"/>
      <c r="DZ39" s="464">
        <v>0</v>
      </c>
      <c r="EA39" s="465">
        <v>7375</v>
      </c>
      <c r="EB39" s="46"/>
    </row>
    <row r="40" spans="1:132" s="141" customFormat="1" ht="27.75" customHeight="1" x14ac:dyDescent="0.25">
      <c r="A40" s="69" t="s">
        <v>56</v>
      </c>
      <c r="B40" s="69" t="s">
        <v>57</v>
      </c>
      <c r="C40" s="69" t="s">
        <v>58</v>
      </c>
      <c r="D40" s="67" t="s">
        <v>80</v>
      </c>
      <c r="E40" s="67" t="s">
        <v>63</v>
      </c>
      <c r="F40" s="67" t="s">
        <v>83</v>
      </c>
      <c r="G40" s="67" t="s">
        <v>63</v>
      </c>
      <c r="H40" s="107" t="s">
        <v>46</v>
      </c>
      <c r="I40" s="20" t="s">
        <v>1978</v>
      </c>
      <c r="J40" s="145" t="s">
        <v>1981</v>
      </c>
      <c r="K40" s="426">
        <v>2.0030821179372551</v>
      </c>
      <c r="L40" s="426">
        <v>5.1331439287170006</v>
      </c>
      <c r="M40" s="424">
        <v>829</v>
      </c>
      <c r="N40" s="487">
        <v>4380000</v>
      </c>
      <c r="O40" s="487" t="s">
        <v>1976</v>
      </c>
      <c r="P40" s="572">
        <v>1.22490633111271</v>
      </c>
      <c r="Q40" s="34" t="s">
        <v>48</v>
      </c>
      <c r="R40" s="257" t="s">
        <v>48</v>
      </c>
      <c r="S40" s="27"/>
      <c r="T40" s="27"/>
      <c r="U40" s="145"/>
      <c r="V40" s="24"/>
      <c r="W40" s="24"/>
      <c r="X40" s="24"/>
      <c r="Y40" s="24"/>
      <c r="Z40" s="24"/>
      <c r="AA40" s="24"/>
      <c r="AB40" s="24"/>
      <c r="AC40" s="24"/>
      <c r="AD40" s="24"/>
      <c r="AE40" s="24"/>
      <c r="AF40" s="24"/>
      <c r="AG40" s="24"/>
      <c r="AH40" s="24"/>
      <c r="AI40" s="24">
        <v>9</v>
      </c>
      <c r="AJ40" s="24">
        <v>9</v>
      </c>
      <c r="AK40" s="24"/>
      <c r="AL40" s="24"/>
      <c r="AM40" s="24"/>
      <c r="AN40" s="24"/>
      <c r="AO40" s="145">
        <f t="shared" si="3"/>
        <v>9</v>
      </c>
      <c r="AP40" s="14">
        <f t="shared" si="4"/>
        <v>9</v>
      </c>
      <c r="AQ40" s="22"/>
      <c r="AR40" s="24"/>
      <c r="AS40" s="24"/>
      <c r="AT40" s="24"/>
      <c r="AU40" s="24"/>
      <c r="AV40" s="24"/>
      <c r="AW40" s="145"/>
      <c r="AX40" s="24"/>
      <c r="AY40" s="24"/>
      <c r="AZ40" s="24"/>
      <c r="BA40" s="24"/>
      <c r="BB40" s="24"/>
      <c r="BC40" s="24"/>
      <c r="BD40" s="24"/>
      <c r="BE40" s="24"/>
      <c r="BF40" s="24"/>
      <c r="BG40" s="24">
        <v>50.35</v>
      </c>
      <c r="BH40" s="24">
        <v>50.35</v>
      </c>
      <c r="BI40" s="24"/>
      <c r="BJ40" s="24"/>
      <c r="BK40" s="24"/>
      <c r="BL40" s="24"/>
      <c r="BM40" s="145">
        <f t="shared" si="5"/>
        <v>50.35</v>
      </c>
      <c r="BN40" s="24">
        <f t="shared" si="6"/>
        <v>50.35</v>
      </c>
      <c r="BO40" s="509">
        <f t="shared" si="0"/>
        <v>4.1105183899459358E-2</v>
      </c>
      <c r="BP40" s="511">
        <v>0</v>
      </c>
      <c r="BQ40" s="512">
        <v>0</v>
      </c>
      <c r="BR40" s="513">
        <v>0</v>
      </c>
      <c r="BS40" s="512">
        <v>0</v>
      </c>
      <c r="BT40" s="512">
        <v>0</v>
      </c>
      <c r="BU40" s="512">
        <v>0</v>
      </c>
      <c r="BV40" s="512">
        <v>0</v>
      </c>
      <c r="BW40" s="512">
        <v>0</v>
      </c>
      <c r="BX40" s="512">
        <v>0</v>
      </c>
      <c r="BY40" s="512">
        <v>0</v>
      </c>
      <c r="BZ40" s="512">
        <v>0</v>
      </c>
      <c r="CA40" s="512">
        <v>0</v>
      </c>
      <c r="CB40" s="512">
        <v>0</v>
      </c>
      <c r="CC40" s="512">
        <v>0</v>
      </c>
      <c r="CD40" s="512">
        <v>0</v>
      </c>
      <c r="CE40" s="512">
        <v>0</v>
      </c>
      <c r="CF40" s="512">
        <v>59102.844000000005</v>
      </c>
      <c r="CG40" s="512">
        <v>59102.844000000005</v>
      </c>
      <c r="CH40" s="512">
        <v>0</v>
      </c>
      <c r="CI40" s="512">
        <v>0</v>
      </c>
      <c r="CJ40" s="512">
        <v>0</v>
      </c>
      <c r="CK40" s="512">
        <v>0</v>
      </c>
      <c r="CL40" s="513">
        <f t="shared" si="7"/>
        <v>59102.844000000005</v>
      </c>
      <c r="CM40" s="513">
        <f t="shared" si="8"/>
        <v>59102.844000000005</v>
      </c>
      <c r="CN40" s="113"/>
      <c r="CO40" s="97"/>
      <c r="CP40" s="97"/>
      <c r="CQ40" s="97"/>
      <c r="CR40" s="97"/>
      <c r="CS40" s="97"/>
      <c r="CT40" s="97"/>
      <c r="CU40" s="114"/>
      <c r="CV40" s="50">
        <f t="shared" si="1"/>
        <v>4380000</v>
      </c>
      <c r="CW40" s="11"/>
      <c r="CX40" s="604">
        <f t="shared" si="2"/>
        <v>1.22490633111271</v>
      </c>
      <c r="CY40" s="143"/>
      <c r="CZ40" s="143"/>
      <c r="DA40" s="143"/>
      <c r="DB40" s="23"/>
      <c r="DC40" s="23"/>
      <c r="DD40" s="23"/>
      <c r="DE40" s="23"/>
      <c r="DF40" s="143"/>
      <c r="DG40" s="89"/>
      <c r="DH40" s="50" t="s">
        <v>46</v>
      </c>
      <c r="DI40" s="28"/>
      <c r="DJ40" s="553" t="s">
        <v>46</v>
      </c>
      <c r="DK40" s="143"/>
      <c r="DL40" s="46"/>
      <c r="DM40" s="111"/>
      <c r="DN40" s="110"/>
      <c r="DO40" s="432">
        <v>255.985515992758</v>
      </c>
      <c r="DP40" s="433">
        <v>-220.33511834236035</v>
      </c>
      <c r="DQ40" s="434">
        <v>255.985515992758</v>
      </c>
      <c r="DR40" s="428">
        <v>-220.52170492894692</v>
      </c>
      <c r="DS40" s="432">
        <v>1.0054315027157514</v>
      </c>
      <c r="DT40" s="434">
        <v>-0.89531479259904134</v>
      </c>
      <c r="DU40" s="434">
        <v>1.0054315027157514</v>
      </c>
      <c r="DV40" s="428">
        <v>-0.89571519299944169</v>
      </c>
      <c r="DW40" s="252"/>
      <c r="DX40" s="50"/>
      <c r="DY40" s="249"/>
      <c r="DZ40" s="464">
        <v>212084</v>
      </c>
      <c r="EA40" s="465">
        <v>-212084</v>
      </c>
      <c r="EB40" s="46"/>
    </row>
    <row r="41" spans="1:132" s="141" customFormat="1" ht="27.75" customHeight="1" x14ac:dyDescent="0.25">
      <c r="A41" s="69" t="s">
        <v>56</v>
      </c>
      <c r="B41" s="69" t="s">
        <v>57</v>
      </c>
      <c r="C41" s="69" t="s">
        <v>58</v>
      </c>
      <c r="D41" s="67" t="s">
        <v>80</v>
      </c>
      <c r="E41" s="67" t="s">
        <v>63</v>
      </c>
      <c r="F41" s="67" t="s">
        <v>84</v>
      </c>
      <c r="G41" s="67" t="s">
        <v>63</v>
      </c>
      <c r="H41" s="107" t="s">
        <v>46</v>
      </c>
      <c r="I41" s="20" t="s">
        <v>1978</v>
      </c>
      <c r="J41" s="145" t="s">
        <v>1981</v>
      </c>
      <c r="K41" s="426">
        <v>2.6515619402910429</v>
      </c>
      <c r="L41" s="426">
        <v>0.48939393837600004</v>
      </c>
      <c r="M41" s="424">
        <v>20</v>
      </c>
      <c r="N41" s="487">
        <v>3083520.0000000005</v>
      </c>
      <c r="O41" s="487" t="s">
        <v>1976</v>
      </c>
      <c r="P41" s="572">
        <v>0.51878385788303005</v>
      </c>
      <c r="Q41" s="34" t="s">
        <v>48</v>
      </c>
      <c r="R41" s="257" t="s">
        <v>48</v>
      </c>
      <c r="S41" s="27"/>
      <c r="T41" s="27"/>
      <c r="U41" s="145"/>
      <c r="V41" s="24"/>
      <c r="W41" s="24"/>
      <c r="X41" s="24"/>
      <c r="Y41" s="24"/>
      <c r="Z41" s="24"/>
      <c r="AA41" s="24"/>
      <c r="AB41" s="24"/>
      <c r="AC41" s="24"/>
      <c r="AD41" s="24"/>
      <c r="AE41" s="24"/>
      <c r="AF41" s="24"/>
      <c r="AG41" s="24"/>
      <c r="AH41" s="24"/>
      <c r="AI41" s="24">
        <v>1</v>
      </c>
      <c r="AJ41" s="24">
        <v>1</v>
      </c>
      <c r="AK41" s="24"/>
      <c r="AL41" s="24"/>
      <c r="AM41" s="24"/>
      <c r="AN41" s="24"/>
      <c r="AO41" s="145">
        <f t="shared" si="3"/>
        <v>1</v>
      </c>
      <c r="AP41" s="14">
        <f t="shared" si="4"/>
        <v>1</v>
      </c>
      <c r="AQ41" s="22"/>
      <c r="AR41" s="24"/>
      <c r="AS41" s="24"/>
      <c r="AT41" s="24"/>
      <c r="AU41" s="24"/>
      <c r="AV41" s="24"/>
      <c r="AW41" s="145"/>
      <c r="AX41" s="24"/>
      <c r="AY41" s="24"/>
      <c r="AZ41" s="24"/>
      <c r="BA41" s="24"/>
      <c r="BB41" s="24"/>
      <c r="BC41" s="24"/>
      <c r="BD41" s="24"/>
      <c r="BE41" s="24"/>
      <c r="BF41" s="24"/>
      <c r="BG41" s="24">
        <v>120</v>
      </c>
      <c r="BH41" s="24">
        <v>120</v>
      </c>
      <c r="BI41" s="24"/>
      <c r="BJ41" s="24"/>
      <c r="BK41" s="24"/>
      <c r="BL41" s="24"/>
      <c r="BM41" s="145">
        <f t="shared" si="5"/>
        <v>120</v>
      </c>
      <c r="BN41" s="24">
        <f t="shared" si="6"/>
        <v>120</v>
      </c>
      <c r="BO41" s="509">
        <f t="shared" si="0"/>
        <v>0.23131020400225394</v>
      </c>
      <c r="BP41" s="511">
        <v>0</v>
      </c>
      <c r="BQ41" s="512">
        <v>0</v>
      </c>
      <c r="BR41" s="513">
        <v>0</v>
      </c>
      <c r="BS41" s="512">
        <v>0</v>
      </c>
      <c r="BT41" s="512">
        <v>0</v>
      </c>
      <c r="BU41" s="512">
        <v>0</v>
      </c>
      <c r="BV41" s="512">
        <v>0</v>
      </c>
      <c r="BW41" s="512">
        <v>0</v>
      </c>
      <c r="BX41" s="512">
        <v>0</v>
      </c>
      <c r="BY41" s="512">
        <v>0</v>
      </c>
      <c r="BZ41" s="512">
        <v>0</v>
      </c>
      <c r="CA41" s="512">
        <v>0</v>
      </c>
      <c r="CB41" s="512">
        <v>0</v>
      </c>
      <c r="CC41" s="512">
        <v>0</v>
      </c>
      <c r="CD41" s="512">
        <v>0</v>
      </c>
      <c r="CE41" s="512">
        <v>0</v>
      </c>
      <c r="CF41" s="512">
        <v>140860.80000000002</v>
      </c>
      <c r="CG41" s="512">
        <v>140860.80000000002</v>
      </c>
      <c r="CH41" s="512">
        <v>0</v>
      </c>
      <c r="CI41" s="512">
        <v>0</v>
      </c>
      <c r="CJ41" s="512">
        <v>0</v>
      </c>
      <c r="CK41" s="512">
        <v>0</v>
      </c>
      <c r="CL41" s="513">
        <f t="shared" si="7"/>
        <v>140860.80000000002</v>
      </c>
      <c r="CM41" s="513">
        <f t="shared" si="8"/>
        <v>140860.80000000002</v>
      </c>
      <c r="CN41" s="113"/>
      <c r="CO41" s="97"/>
      <c r="CP41" s="97"/>
      <c r="CQ41" s="97"/>
      <c r="CR41" s="97"/>
      <c r="CS41" s="97"/>
      <c r="CT41" s="97"/>
      <c r="CU41" s="114"/>
      <c r="CV41" s="50">
        <f t="shared" si="1"/>
        <v>3083520.0000000005</v>
      </c>
      <c r="CW41" s="11"/>
      <c r="CX41" s="604">
        <f t="shared" si="2"/>
        <v>0.51878385788303005</v>
      </c>
      <c r="CY41" s="143"/>
      <c r="CZ41" s="143"/>
      <c r="DA41" s="143"/>
      <c r="DB41" s="23"/>
      <c r="DC41" s="23"/>
      <c r="DD41" s="23"/>
      <c r="DE41" s="23"/>
      <c r="DF41" s="143"/>
      <c r="DG41" s="89"/>
      <c r="DH41" s="50" t="s">
        <v>46</v>
      </c>
      <c r="DI41" s="28"/>
      <c r="DJ41" s="553" t="s">
        <v>46</v>
      </c>
      <c r="DK41" s="143"/>
      <c r="DL41" s="46"/>
      <c r="DM41" s="111"/>
      <c r="DN41" s="110"/>
      <c r="DO41" s="432">
        <v>0</v>
      </c>
      <c r="DP41" s="433">
        <v>156.45161290322554</v>
      </c>
      <c r="DQ41" s="434">
        <v>0</v>
      </c>
      <c r="DR41" s="428">
        <v>156.45161290322554</v>
      </c>
      <c r="DS41" s="432">
        <v>0</v>
      </c>
      <c r="DT41" s="434">
        <v>0.32258064516128981</v>
      </c>
      <c r="DU41" s="434">
        <v>0</v>
      </c>
      <c r="DV41" s="428">
        <v>0.32258064516128981</v>
      </c>
      <c r="DW41" s="252"/>
      <c r="DX41" s="50"/>
      <c r="DY41" s="249"/>
      <c r="DZ41" s="464">
        <v>0</v>
      </c>
      <c r="EA41" s="465">
        <v>0</v>
      </c>
      <c r="EB41" s="46"/>
    </row>
    <row r="42" spans="1:132" s="141" customFormat="1" ht="27.75" customHeight="1" x14ac:dyDescent="0.25">
      <c r="A42" s="69" t="s">
        <v>56</v>
      </c>
      <c r="B42" s="69" t="s">
        <v>57</v>
      </c>
      <c r="C42" s="69" t="s">
        <v>58</v>
      </c>
      <c r="D42" s="67" t="s">
        <v>85</v>
      </c>
      <c r="E42" s="67" t="s">
        <v>63</v>
      </c>
      <c r="F42" s="67" t="s">
        <v>86</v>
      </c>
      <c r="G42" s="67" t="s">
        <v>63</v>
      </c>
      <c r="H42" s="107" t="s">
        <v>46</v>
      </c>
      <c r="I42" s="20" t="s">
        <v>1978</v>
      </c>
      <c r="J42" s="145" t="s">
        <v>1981</v>
      </c>
      <c r="K42" s="426">
        <v>2.3345273604736358</v>
      </c>
      <c r="L42" s="426">
        <v>2.2647727225619998</v>
      </c>
      <c r="M42" s="424">
        <v>346</v>
      </c>
      <c r="N42" s="487">
        <v>3398880</v>
      </c>
      <c r="O42" s="487" t="s">
        <v>1976</v>
      </c>
      <c r="P42" s="572">
        <v>0.93429129961341517</v>
      </c>
      <c r="Q42" s="34" t="s">
        <v>48</v>
      </c>
      <c r="R42" s="257" t="s">
        <v>48</v>
      </c>
      <c r="S42" s="27"/>
      <c r="T42" s="27"/>
      <c r="U42" s="145"/>
      <c r="V42" s="24"/>
      <c r="W42" s="24"/>
      <c r="X42" s="24"/>
      <c r="Y42" s="24"/>
      <c r="Z42" s="24"/>
      <c r="AA42" s="24"/>
      <c r="AB42" s="24"/>
      <c r="AC42" s="24"/>
      <c r="AD42" s="24"/>
      <c r="AE42" s="24"/>
      <c r="AF42" s="24"/>
      <c r="AG42" s="24"/>
      <c r="AH42" s="24"/>
      <c r="AI42" s="24">
        <v>5</v>
      </c>
      <c r="AJ42" s="24">
        <v>5</v>
      </c>
      <c r="AK42" s="24"/>
      <c r="AL42" s="24"/>
      <c r="AM42" s="24"/>
      <c r="AN42" s="24"/>
      <c r="AO42" s="145">
        <f t="shared" si="3"/>
        <v>5</v>
      </c>
      <c r="AP42" s="14">
        <f t="shared" si="4"/>
        <v>5</v>
      </c>
      <c r="AQ42" s="22"/>
      <c r="AR42" s="24"/>
      <c r="AS42" s="24"/>
      <c r="AT42" s="24"/>
      <c r="AU42" s="24"/>
      <c r="AV42" s="24"/>
      <c r="AW42" s="145"/>
      <c r="AX42" s="24"/>
      <c r="AY42" s="24"/>
      <c r="AZ42" s="24"/>
      <c r="BA42" s="24"/>
      <c r="BB42" s="24"/>
      <c r="BC42" s="24"/>
      <c r="BD42" s="24"/>
      <c r="BE42" s="24"/>
      <c r="BF42" s="24"/>
      <c r="BG42" s="24">
        <v>26.18</v>
      </c>
      <c r="BH42" s="24">
        <v>26.18</v>
      </c>
      <c r="BI42" s="24"/>
      <c r="BJ42" s="24"/>
      <c r="BK42" s="24"/>
      <c r="BL42" s="24"/>
      <c r="BM42" s="145">
        <f t="shared" si="5"/>
        <v>26.18</v>
      </c>
      <c r="BN42" s="24">
        <f t="shared" si="6"/>
        <v>26.18</v>
      </c>
      <c r="BO42" s="509">
        <f t="shared" si="0"/>
        <v>2.8021239211831025E-2</v>
      </c>
      <c r="BP42" s="511">
        <v>0</v>
      </c>
      <c r="BQ42" s="512">
        <v>0</v>
      </c>
      <c r="BR42" s="513">
        <v>0</v>
      </c>
      <c r="BS42" s="512">
        <v>0</v>
      </c>
      <c r="BT42" s="512">
        <v>0</v>
      </c>
      <c r="BU42" s="512">
        <v>0</v>
      </c>
      <c r="BV42" s="512">
        <v>0</v>
      </c>
      <c r="BW42" s="512">
        <v>0</v>
      </c>
      <c r="BX42" s="512">
        <v>0</v>
      </c>
      <c r="BY42" s="512">
        <v>0</v>
      </c>
      <c r="BZ42" s="512">
        <v>0</v>
      </c>
      <c r="CA42" s="512">
        <v>0</v>
      </c>
      <c r="CB42" s="512">
        <v>0</v>
      </c>
      <c r="CC42" s="512">
        <v>0</v>
      </c>
      <c r="CD42" s="512">
        <v>0</v>
      </c>
      <c r="CE42" s="512">
        <v>0</v>
      </c>
      <c r="CF42" s="512">
        <v>30731.1312</v>
      </c>
      <c r="CG42" s="512">
        <v>30731.1312</v>
      </c>
      <c r="CH42" s="512">
        <v>0</v>
      </c>
      <c r="CI42" s="512">
        <v>0</v>
      </c>
      <c r="CJ42" s="512">
        <v>0</v>
      </c>
      <c r="CK42" s="512">
        <v>0</v>
      </c>
      <c r="CL42" s="513">
        <f t="shared" si="7"/>
        <v>30731.1312</v>
      </c>
      <c r="CM42" s="513">
        <f t="shared" si="8"/>
        <v>30731.1312</v>
      </c>
      <c r="CN42" s="113"/>
      <c r="CO42" s="97"/>
      <c r="CP42" s="97"/>
      <c r="CQ42" s="97"/>
      <c r="CR42" s="97"/>
      <c r="CS42" s="97"/>
      <c r="CT42" s="97"/>
      <c r="CU42" s="114"/>
      <c r="CV42" s="50">
        <f t="shared" si="1"/>
        <v>3398880</v>
      </c>
      <c r="CW42" s="11"/>
      <c r="CX42" s="604">
        <f t="shared" si="2"/>
        <v>0.93429129961341517</v>
      </c>
      <c r="CY42" s="143"/>
      <c r="CZ42" s="143"/>
      <c r="DA42" s="143"/>
      <c r="DB42" s="23"/>
      <c r="DC42" s="23"/>
      <c r="DD42" s="23"/>
      <c r="DE42" s="23"/>
      <c r="DF42" s="143"/>
      <c r="DG42" s="89"/>
      <c r="DH42" s="50" t="s">
        <v>46</v>
      </c>
      <c r="DI42" s="28"/>
      <c r="DJ42" s="553" t="s">
        <v>46</v>
      </c>
      <c r="DK42" s="143"/>
      <c r="DL42" s="46"/>
      <c r="DM42" s="111"/>
      <c r="DN42" s="110"/>
      <c r="DO42" s="432">
        <v>3.0086788813886178</v>
      </c>
      <c r="DP42" s="433">
        <v>44.549715393986958</v>
      </c>
      <c r="DQ42" s="434">
        <v>0</v>
      </c>
      <c r="DR42" s="428">
        <v>47.452123332340626</v>
      </c>
      <c r="DS42" s="432">
        <v>2.8929604628736712E-3</v>
      </c>
      <c r="DT42" s="434">
        <v>0.68489005943215109</v>
      </c>
      <c r="DU42" s="434">
        <v>0</v>
      </c>
      <c r="DV42" s="428">
        <v>0.68682562401182701</v>
      </c>
      <c r="DW42" s="252"/>
      <c r="DX42" s="50"/>
      <c r="DY42" s="249"/>
      <c r="DZ42" s="464">
        <v>0</v>
      </c>
      <c r="EA42" s="465">
        <v>15624</v>
      </c>
      <c r="EB42" s="46"/>
    </row>
    <row r="43" spans="1:132" s="141" customFormat="1" ht="27.75" customHeight="1" x14ac:dyDescent="0.25">
      <c r="A43" s="69" t="s">
        <v>56</v>
      </c>
      <c r="B43" s="69" t="s">
        <v>57</v>
      </c>
      <c r="C43" s="69" t="s">
        <v>58</v>
      </c>
      <c r="D43" s="67" t="s">
        <v>85</v>
      </c>
      <c r="E43" s="67" t="s">
        <v>63</v>
      </c>
      <c r="F43" s="67" t="s">
        <v>87</v>
      </c>
      <c r="G43" s="67" t="s">
        <v>63</v>
      </c>
      <c r="H43" s="107" t="s">
        <v>46</v>
      </c>
      <c r="I43" s="20" t="s">
        <v>1978</v>
      </c>
      <c r="J43" s="145" t="s">
        <v>1981</v>
      </c>
      <c r="K43" s="426">
        <v>2.4281966681469602</v>
      </c>
      <c r="L43" s="426">
        <v>4.2933712031910005</v>
      </c>
      <c r="M43" s="424">
        <v>890</v>
      </c>
      <c r="N43" s="487">
        <v>4660320.0000000009</v>
      </c>
      <c r="O43" s="487" t="s">
        <v>1976</v>
      </c>
      <c r="P43" s="572">
        <v>1.4530751574964451</v>
      </c>
      <c r="Q43" s="34" t="s">
        <v>48</v>
      </c>
      <c r="R43" s="257" t="s">
        <v>48</v>
      </c>
      <c r="S43" s="27"/>
      <c r="T43" s="27"/>
      <c r="U43" s="145"/>
      <c r="V43" s="24"/>
      <c r="W43" s="24"/>
      <c r="X43" s="24"/>
      <c r="Y43" s="24"/>
      <c r="Z43" s="24"/>
      <c r="AA43" s="24"/>
      <c r="AB43" s="24"/>
      <c r="AC43" s="24"/>
      <c r="AD43" s="24"/>
      <c r="AE43" s="24"/>
      <c r="AF43" s="24"/>
      <c r="AG43" s="24"/>
      <c r="AH43" s="24"/>
      <c r="AI43" s="24">
        <v>22</v>
      </c>
      <c r="AJ43" s="24">
        <v>22</v>
      </c>
      <c r="AK43" s="24"/>
      <c r="AL43" s="24"/>
      <c r="AM43" s="24"/>
      <c r="AN43" s="24"/>
      <c r="AO43" s="145">
        <f t="shared" si="3"/>
        <v>22</v>
      </c>
      <c r="AP43" s="14">
        <f t="shared" si="4"/>
        <v>22</v>
      </c>
      <c r="AQ43" s="22"/>
      <c r="AR43" s="24"/>
      <c r="AS43" s="24"/>
      <c r="AT43" s="24"/>
      <c r="AU43" s="24"/>
      <c r="AV43" s="24"/>
      <c r="AW43" s="145"/>
      <c r="AX43" s="24"/>
      <c r="AY43" s="24"/>
      <c r="AZ43" s="24"/>
      <c r="BA43" s="24"/>
      <c r="BB43" s="24"/>
      <c r="BC43" s="24"/>
      <c r="BD43" s="24"/>
      <c r="BE43" s="24"/>
      <c r="BF43" s="24"/>
      <c r="BG43" s="24">
        <v>146.62</v>
      </c>
      <c r="BH43" s="24">
        <v>146.62</v>
      </c>
      <c r="BI43" s="24"/>
      <c r="BJ43" s="24"/>
      <c r="BK43" s="24"/>
      <c r="BL43" s="24"/>
      <c r="BM43" s="145">
        <f t="shared" si="5"/>
        <v>146.62</v>
      </c>
      <c r="BN43" s="24">
        <f t="shared" si="6"/>
        <v>146.62</v>
      </c>
      <c r="BO43" s="509">
        <f t="shared" si="0"/>
        <v>0.10090324594951909</v>
      </c>
      <c r="BP43" s="511">
        <v>0</v>
      </c>
      <c r="BQ43" s="512">
        <v>0</v>
      </c>
      <c r="BR43" s="513">
        <v>0</v>
      </c>
      <c r="BS43" s="512">
        <v>0</v>
      </c>
      <c r="BT43" s="512">
        <v>0</v>
      </c>
      <c r="BU43" s="512">
        <v>0</v>
      </c>
      <c r="BV43" s="512">
        <v>0</v>
      </c>
      <c r="BW43" s="512">
        <v>0</v>
      </c>
      <c r="BX43" s="512">
        <v>0</v>
      </c>
      <c r="BY43" s="512">
        <v>0</v>
      </c>
      <c r="BZ43" s="512">
        <v>0</v>
      </c>
      <c r="CA43" s="512">
        <v>0</v>
      </c>
      <c r="CB43" s="512">
        <v>0</v>
      </c>
      <c r="CC43" s="512">
        <v>0</v>
      </c>
      <c r="CD43" s="512">
        <v>0</v>
      </c>
      <c r="CE43" s="512">
        <v>0</v>
      </c>
      <c r="CF43" s="512">
        <v>172108.42079999999</v>
      </c>
      <c r="CG43" s="512">
        <v>172108.42079999999</v>
      </c>
      <c r="CH43" s="512">
        <v>0</v>
      </c>
      <c r="CI43" s="512">
        <v>0</v>
      </c>
      <c r="CJ43" s="512">
        <v>0</v>
      </c>
      <c r="CK43" s="512">
        <v>0</v>
      </c>
      <c r="CL43" s="513">
        <f t="shared" si="7"/>
        <v>172108.42079999999</v>
      </c>
      <c r="CM43" s="513">
        <f t="shared" si="8"/>
        <v>172108.42079999999</v>
      </c>
      <c r="CN43" s="113"/>
      <c r="CO43" s="97"/>
      <c r="CP43" s="97"/>
      <c r="CQ43" s="97"/>
      <c r="CR43" s="97"/>
      <c r="CS43" s="97"/>
      <c r="CT43" s="97"/>
      <c r="CU43" s="114"/>
      <c r="CV43" s="50">
        <f t="shared" si="1"/>
        <v>4660320.0000000009</v>
      </c>
      <c r="CW43" s="11"/>
      <c r="CX43" s="604">
        <f t="shared" si="2"/>
        <v>1.4530751574964451</v>
      </c>
      <c r="CY43" s="143"/>
      <c r="CZ43" s="143"/>
      <c r="DA43" s="143"/>
      <c r="DB43" s="23"/>
      <c r="DC43" s="23"/>
      <c r="DD43" s="23"/>
      <c r="DE43" s="23"/>
      <c r="DF43" s="143"/>
      <c r="DG43" s="89"/>
      <c r="DH43" s="50" t="s">
        <v>46</v>
      </c>
      <c r="DI43" s="28"/>
      <c r="DJ43" s="553" t="s">
        <v>46</v>
      </c>
      <c r="DK43" s="143"/>
      <c r="DL43" s="46"/>
      <c r="DM43" s="111"/>
      <c r="DN43" s="110"/>
      <c r="DO43" s="432">
        <v>104.90474852486653</v>
      </c>
      <c r="DP43" s="433">
        <v>-56.954665410355865</v>
      </c>
      <c r="DQ43" s="434">
        <v>104.90474852486653</v>
      </c>
      <c r="DR43" s="428">
        <v>-57.450861365078453</v>
      </c>
      <c r="DS43" s="432">
        <v>0</v>
      </c>
      <c r="DT43" s="434">
        <v>0.6905408745537196</v>
      </c>
      <c r="DU43" s="434">
        <v>0</v>
      </c>
      <c r="DV43" s="428">
        <v>0.69016974818519117</v>
      </c>
      <c r="DW43" s="252"/>
      <c r="DX43" s="50"/>
      <c r="DY43" s="249"/>
      <c r="DZ43" s="464">
        <v>93339</v>
      </c>
      <c r="EA43" s="465">
        <v>-52979</v>
      </c>
      <c r="EB43" s="46"/>
    </row>
    <row r="44" spans="1:132" s="141" customFormat="1" ht="27.75" customHeight="1" x14ac:dyDescent="0.25">
      <c r="A44" s="69" t="s">
        <v>56</v>
      </c>
      <c r="B44" s="69" t="s">
        <v>57</v>
      </c>
      <c r="C44" s="69" t="s">
        <v>58</v>
      </c>
      <c r="D44" s="67" t="s">
        <v>88</v>
      </c>
      <c r="E44" s="67" t="s">
        <v>63</v>
      </c>
      <c r="F44" s="67" t="s">
        <v>89</v>
      </c>
      <c r="G44" s="67" t="s">
        <v>63</v>
      </c>
      <c r="H44" s="107" t="s">
        <v>46</v>
      </c>
      <c r="I44" s="20" t="s">
        <v>1978</v>
      </c>
      <c r="J44" s="145" t="s">
        <v>1981</v>
      </c>
      <c r="K44" s="426">
        <v>2.5939192894151506</v>
      </c>
      <c r="L44" s="426">
        <v>3.8511363556260001</v>
      </c>
      <c r="M44" s="424">
        <v>581</v>
      </c>
      <c r="N44" s="487">
        <v>4134719.9999999995</v>
      </c>
      <c r="O44" s="487" t="s">
        <v>1976</v>
      </c>
      <c r="P44" s="572">
        <v>1.1552547946376712</v>
      </c>
      <c r="Q44" s="34" t="s">
        <v>48</v>
      </c>
      <c r="R44" s="257" t="s">
        <v>48</v>
      </c>
      <c r="S44" s="27"/>
      <c r="T44" s="27"/>
      <c r="U44" s="145"/>
      <c r="V44" s="24"/>
      <c r="W44" s="24"/>
      <c r="X44" s="24"/>
      <c r="Y44" s="24"/>
      <c r="Z44" s="24"/>
      <c r="AA44" s="24"/>
      <c r="AB44" s="24"/>
      <c r="AC44" s="24"/>
      <c r="AD44" s="24"/>
      <c r="AE44" s="24"/>
      <c r="AF44" s="24"/>
      <c r="AG44" s="24"/>
      <c r="AH44" s="24"/>
      <c r="AI44" s="24">
        <v>22</v>
      </c>
      <c r="AJ44" s="24">
        <v>22</v>
      </c>
      <c r="AK44" s="24"/>
      <c r="AL44" s="24"/>
      <c r="AM44" s="24"/>
      <c r="AN44" s="24"/>
      <c r="AO44" s="145">
        <f t="shared" si="3"/>
        <v>22</v>
      </c>
      <c r="AP44" s="14">
        <f t="shared" si="4"/>
        <v>22</v>
      </c>
      <c r="AQ44" s="22"/>
      <c r="AR44" s="24"/>
      <c r="AS44" s="24"/>
      <c r="AT44" s="24"/>
      <c r="AU44" s="24"/>
      <c r="AV44" s="24"/>
      <c r="AW44" s="145"/>
      <c r="AX44" s="24"/>
      <c r="AY44" s="24"/>
      <c r="AZ44" s="24"/>
      <c r="BA44" s="24"/>
      <c r="BB44" s="24"/>
      <c r="BC44" s="24"/>
      <c r="BD44" s="24"/>
      <c r="BE44" s="24"/>
      <c r="BF44" s="24"/>
      <c r="BG44" s="24">
        <v>113.48</v>
      </c>
      <c r="BH44" s="24">
        <v>113.48</v>
      </c>
      <c r="BI44" s="24"/>
      <c r="BJ44" s="24"/>
      <c r="BK44" s="24"/>
      <c r="BL44" s="24"/>
      <c r="BM44" s="145">
        <f t="shared" si="5"/>
        <v>113.48</v>
      </c>
      <c r="BN44" s="24">
        <f t="shared" si="6"/>
        <v>113.48</v>
      </c>
      <c r="BO44" s="509">
        <f t="shared" si="0"/>
        <v>9.8229412703360677E-2</v>
      </c>
      <c r="BP44" s="511">
        <v>0</v>
      </c>
      <c r="BQ44" s="512">
        <v>0</v>
      </c>
      <c r="BR44" s="513">
        <v>0</v>
      </c>
      <c r="BS44" s="512">
        <v>0</v>
      </c>
      <c r="BT44" s="512">
        <v>0</v>
      </c>
      <c r="BU44" s="512">
        <v>0</v>
      </c>
      <c r="BV44" s="512">
        <v>0</v>
      </c>
      <c r="BW44" s="512">
        <v>0</v>
      </c>
      <c r="BX44" s="512">
        <v>0</v>
      </c>
      <c r="BY44" s="512">
        <v>0</v>
      </c>
      <c r="BZ44" s="512">
        <v>0</v>
      </c>
      <c r="CA44" s="512">
        <v>0</v>
      </c>
      <c r="CB44" s="512">
        <v>0</v>
      </c>
      <c r="CC44" s="512">
        <v>0</v>
      </c>
      <c r="CD44" s="512">
        <v>0</v>
      </c>
      <c r="CE44" s="512">
        <v>0</v>
      </c>
      <c r="CF44" s="512">
        <v>133207.36320000002</v>
      </c>
      <c r="CG44" s="512">
        <v>133207.36320000002</v>
      </c>
      <c r="CH44" s="512">
        <v>0</v>
      </c>
      <c r="CI44" s="512">
        <v>0</v>
      </c>
      <c r="CJ44" s="512">
        <v>0</v>
      </c>
      <c r="CK44" s="512">
        <v>0</v>
      </c>
      <c r="CL44" s="513">
        <f t="shared" si="7"/>
        <v>133207.36320000002</v>
      </c>
      <c r="CM44" s="513">
        <f t="shared" si="8"/>
        <v>133207.36320000002</v>
      </c>
      <c r="CN44" s="113"/>
      <c r="CO44" s="97"/>
      <c r="CP44" s="97"/>
      <c r="CQ44" s="97"/>
      <c r="CR44" s="97"/>
      <c r="CS44" s="97"/>
      <c r="CT44" s="97"/>
      <c r="CU44" s="114"/>
      <c r="CV44" s="50">
        <f t="shared" si="1"/>
        <v>4134719.9999999995</v>
      </c>
      <c r="CW44" s="11"/>
      <c r="CX44" s="604">
        <f t="shared" si="2"/>
        <v>1.1552547946376712</v>
      </c>
      <c r="CY44" s="143"/>
      <c r="CZ44" s="143"/>
      <c r="DA44" s="143"/>
      <c r="DB44" s="23"/>
      <c r="DC44" s="23"/>
      <c r="DD44" s="23"/>
      <c r="DE44" s="23"/>
      <c r="DF44" s="143"/>
      <c r="DG44" s="89"/>
      <c r="DH44" s="50" t="s">
        <v>46</v>
      </c>
      <c r="DI44" s="28"/>
      <c r="DJ44" s="553" t="s">
        <v>46</v>
      </c>
      <c r="DK44" s="143"/>
      <c r="DL44" s="46"/>
      <c r="DM44" s="111"/>
      <c r="DN44" s="110"/>
      <c r="DO44" s="432">
        <v>266.53229974160206</v>
      </c>
      <c r="DP44" s="433">
        <v>-262.02604820528961</v>
      </c>
      <c r="DQ44" s="434">
        <v>263.97071490094748</v>
      </c>
      <c r="DR44" s="428">
        <v>-260.57757133782002</v>
      </c>
      <c r="DS44" s="432">
        <v>1.0284237726098191</v>
      </c>
      <c r="DT44" s="434">
        <v>-1.0153015361242963</v>
      </c>
      <c r="DU44" s="434">
        <v>1.0267011197243756</v>
      </c>
      <c r="DV44" s="428">
        <v>-1.0141494152599626</v>
      </c>
      <c r="DW44" s="252"/>
      <c r="DX44" s="50"/>
      <c r="DY44" s="249"/>
      <c r="DZ44" s="464">
        <v>151375</v>
      </c>
      <c r="EA44" s="465">
        <v>-151375</v>
      </c>
      <c r="EB44" s="46"/>
    </row>
    <row r="45" spans="1:132" s="141" customFormat="1" ht="27.75" customHeight="1" x14ac:dyDescent="0.25">
      <c r="A45" s="69" t="s">
        <v>56</v>
      </c>
      <c r="B45" s="69" t="s">
        <v>57</v>
      </c>
      <c r="C45" s="69" t="s">
        <v>58</v>
      </c>
      <c r="D45" s="67" t="s">
        <v>88</v>
      </c>
      <c r="E45" s="67" t="s">
        <v>63</v>
      </c>
      <c r="F45" s="67" t="s">
        <v>90</v>
      </c>
      <c r="G45" s="67" t="s">
        <v>63</v>
      </c>
      <c r="H45" s="107" t="s">
        <v>46</v>
      </c>
      <c r="I45" s="20" t="s">
        <v>1978</v>
      </c>
      <c r="J45" s="145" t="s">
        <v>1981</v>
      </c>
      <c r="K45" s="426">
        <v>2.9397751946705037</v>
      </c>
      <c r="L45" s="426">
        <v>5.0784090803459998</v>
      </c>
      <c r="M45" s="424">
        <v>438</v>
      </c>
      <c r="N45" s="487">
        <v>4485120</v>
      </c>
      <c r="O45" s="487" t="s">
        <v>1976</v>
      </c>
      <c r="P45" s="572">
        <v>1.008746390328114</v>
      </c>
      <c r="Q45" s="34" t="s">
        <v>48</v>
      </c>
      <c r="R45" s="257" t="s">
        <v>48</v>
      </c>
      <c r="S45" s="27"/>
      <c r="T45" s="27"/>
      <c r="U45" s="145"/>
      <c r="V45" s="24"/>
      <c r="W45" s="24"/>
      <c r="X45" s="24"/>
      <c r="Y45" s="24"/>
      <c r="Z45" s="24"/>
      <c r="AA45" s="24"/>
      <c r="AB45" s="24"/>
      <c r="AC45" s="24"/>
      <c r="AD45" s="24"/>
      <c r="AE45" s="24"/>
      <c r="AF45" s="24"/>
      <c r="AG45" s="24"/>
      <c r="AH45" s="24"/>
      <c r="AI45" s="24">
        <v>18</v>
      </c>
      <c r="AJ45" s="24">
        <v>18</v>
      </c>
      <c r="AK45" s="24"/>
      <c r="AL45" s="24"/>
      <c r="AM45" s="24"/>
      <c r="AN45" s="24"/>
      <c r="AO45" s="145">
        <f t="shared" si="3"/>
        <v>18</v>
      </c>
      <c r="AP45" s="14">
        <f t="shared" si="4"/>
        <v>18</v>
      </c>
      <c r="AQ45" s="22"/>
      <c r="AR45" s="24"/>
      <c r="AS45" s="24"/>
      <c r="AT45" s="24"/>
      <c r="AU45" s="24"/>
      <c r="AV45" s="24"/>
      <c r="AW45" s="145"/>
      <c r="AX45" s="24"/>
      <c r="AY45" s="24"/>
      <c r="AZ45" s="24"/>
      <c r="BA45" s="24"/>
      <c r="BB45" s="24"/>
      <c r="BC45" s="24"/>
      <c r="BD45" s="24"/>
      <c r="BE45" s="24"/>
      <c r="BF45" s="24"/>
      <c r="BG45" s="24">
        <v>346.05</v>
      </c>
      <c r="BH45" s="24">
        <v>346.05</v>
      </c>
      <c r="BI45" s="24"/>
      <c r="BJ45" s="24"/>
      <c r="BK45" s="24"/>
      <c r="BL45" s="24"/>
      <c r="BM45" s="145">
        <f t="shared" si="5"/>
        <v>346.05</v>
      </c>
      <c r="BN45" s="24">
        <f t="shared" si="6"/>
        <v>346.05</v>
      </c>
      <c r="BO45" s="509">
        <f t="shared" si="0"/>
        <v>0.34304955469277137</v>
      </c>
      <c r="BP45" s="511">
        <v>0</v>
      </c>
      <c r="BQ45" s="512">
        <v>0</v>
      </c>
      <c r="BR45" s="513">
        <v>0</v>
      </c>
      <c r="BS45" s="512">
        <v>0</v>
      </c>
      <c r="BT45" s="512">
        <v>0</v>
      </c>
      <c r="BU45" s="512">
        <v>0</v>
      </c>
      <c r="BV45" s="512">
        <v>0</v>
      </c>
      <c r="BW45" s="512">
        <v>0</v>
      </c>
      <c r="BX45" s="512">
        <v>0</v>
      </c>
      <c r="BY45" s="512">
        <v>0</v>
      </c>
      <c r="BZ45" s="512">
        <v>0</v>
      </c>
      <c r="CA45" s="512">
        <v>0</v>
      </c>
      <c r="CB45" s="512">
        <v>0</v>
      </c>
      <c r="CC45" s="512">
        <v>0</v>
      </c>
      <c r="CD45" s="512">
        <v>0</v>
      </c>
      <c r="CE45" s="512">
        <v>0</v>
      </c>
      <c r="CF45" s="512">
        <v>406207.33200000005</v>
      </c>
      <c r="CG45" s="512">
        <v>406207.33200000005</v>
      </c>
      <c r="CH45" s="512">
        <v>0</v>
      </c>
      <c r="CI45" s="512">
        <v>0</v>
      </c>
      <c r="CJ45" s="512">
        <v>0</v>
      </c>
      <c r="CK45" s="512">
        <v>0</v>
      </c>
      <c r="CL45" s="513">
        <f t="shared" si="7"/>
        <v>406207.33200000005</v>
      </c>
      <c r="CM45" s="513">
        <f t="shared" si="8"/>
        <v>406207.33200000005</v>
      </c>
      <c r="CN45" s="113"/>
      <c r="CO45" s="97"/>
      <c r="CP45" s="97"/>
      <c r="CQ45" s="97"/>
      <c r="CR45" s="97"/>
      <c r="CS45" s="97"/>
      <c r="CT45" s="97"/>
      <c r="CU45" s="114"/>
      <c r="CV45" s="50">
        <f t="shared" si="1"/>
        <v>4485120</v>
      </c>
      <c r="CW45" s="11"/>
      <c r="CX45" s="604">
        <f t="shared" si="2"/>
        <v>1.008746390328114</v>
      </c>
      <c r="CY45" s="143"/>
      <c r="CZ45" s="143"/>
      <c r="DA45" s="143"/>
      <c r="DB45" s="23"/>
      <c r="DC45" s="23"/>
      <c r="DD45" s="23"/>
      <c r="DE45" s="23"/>
      <c r="DF45" s="143"/>
      <c r="DG45" s="89"/>
      <c r="DH45" s="50" t="s">
        <v>46</v>
      </c>
      <c r="DI45" s="28"/>
      <c r="DJ45" s="553" t="s">
        <v>46</v>
      </c>
      <c r="DK45" s="143"/>
      <c r="DL45" s="46"/>
      <c r="DM45" s="111"/>
      <c r="DN45" s="110"/>
      <c r="DO45" s="432">
        <v>47.915492957746515</v>
      </c>
      <c r="DP45" s="433">
        <v>-20.751875605937752</v>
      </c>
      <c r="DQ45" s="434">
        <v>47.915492957746515</v>
      </c>
      <c r="DR45" s="428">
        <v>-20.751875605937752</v>
      </c>
      <c r="DS45" s="432">
        <v>0.24438523030072345</v>
      </c>
      <c r="DT45" s="434">
        <v>-0.15452346238978687</v>
      </c>
      <c r="DU45" s="434">
        <v>0.24438523030072345</v>
      </c>
      <c r="DV45" s="428">
        <v>-0.15452346238978687</v>
      </c>
      <c r="DW45" s="252"/>
      <c r="DX45" s="50"/>
      <c r="DY45" s="249"/>
      <c r="DZ45" s="464">
        <v>8125</v>
      </c>
      <c r="EA45" s="465">
        <v>-1695.666666666667</v>
      </c>
      <c r="EB45" s="46"/>
    </row>
    <row r="46" spans="1:132" s="141" customFormat="1" ht="27.75" customHeight="1" x14ac:dyDescent="0.25">
      <c r="A46" s="69" t="s">
        <v>56</v>
      </c>
      <c r="B46" s="69" t="s">
        <v>57</v>
      </c>
      <c r="C46" s="69" t="s">
        <v>58</v>
      </c>
      <c r="D46" s="67" t="s">
        <v>91</v>
      </c>
      <c r="E46" s="67" t="s">
        <v>63</v>
      </c>
      <c r="F46" s="67" t="s">
        <v>92</v>
      </c>
      <c r="G46" s="67" t="s">
        <v>63</v>
      </c>
      <c r="H46" s="107" t="s">
        <v>46</v>
      </c>
      <c r="I46" s="20" t="s">
        <v>1979</v>
      </c>
      <c r="J46" s="145" t="s">
        <v>1981</v>
      </c>
      <c r="K46" s="426">
        <v>2.9397751946705037</v>
      </c>
      <c r="L46" s="426">
        <v>5.8653408968910004</v>
      </c>
      <c r="M46" s="424">
        <v>818</v>
      </c>
      <c r="N46" s="487">
        <v>6657600</v>
      </c>
      <c r="O46" s="487" t="s">
        <v>1976</v>
      </c>
      <c r="P46" s="572">
        <v>1.7460919661155665</v>
      </c>
      <c r="Q46" s="34" t="s">
        <v>48</v>
      </c>
      <c r="R46" s="257" t="s">
        <v>48</v>
      </c>
      <c r="S46" s="27"/>
      <c r="T46" s="27"/>
      <c r="U46" s="145"/>
      <c r="V46" s="24"/>
      <c r="W46" s="24"/>
      <c r="X46" s="24"/>
      <c r="Y46" s="24"/>
      <c r="Z46" s="24"/>
      <c r="AA46" s="24"/>
      <c r="AB46" s="24"/>
      <c r="AC46" s="24"/>
      <c r="AD46" s="24"/>
      <c r="AE46" s="24"/>
      <c r="AF46" s="24"/>
      <c r="AG46" s="24"/>
      <c r="AH46" s="24"/>
      <c r="AI46" s="24">
        <v>18</v>
      </c>
      <c r="AJ46" s="24">
        <v>18</v>
      </c>
      <c r="AK46" s="24"/>
      <c r="AL46" s="24"/>
      <c r="AM46" s="24"/>
      <c r="AN46" s="24"/>
      <c r="AO46" s="145">
        <f t="shared" si="3"/>
        <v>18</v>
      </c>
      <c r="AP46" s="14">
        <f t="shared" si="4"/>
        <v>18</v>
      </c>
      <c r="AQ46" s="22"/>
      <c r="AR46" s="24"/>
      <c r="AS46" s="24"/>
      <c r="AT46" s="24"/>
      <c r="AU46" s="24"/>
      <c r="AV46" s="24"/>
      <c r="AW46" s="145"/>
      <c r="AX46" s="24"/>
      <c r="AY46" s="24"/>
      <c r="AZ46" s="24"/>
      <c r="BA46" s="24"/>
      <c r="BB46" s="24"/>
      <c r="BC46" s="24"/>
      <c r="BD46" s="24"/>
      <c r="BE46" s="24"/>
      <c r="BF46" s="24"/>
      <c r="BG46" s="24">
        <v>141.41</v>
      </c>
      <c r="BH46" s="24">
        <v>141.41</v>
      </c>
      <c r="BI46" s="24"/>
      <c r="BJ46" s="24"/>
      <c r="BK46" s="24"/>
      <c r="BL46" s="24"/>
      <c r="BM46" s="145">
        <f t="shared" si="5"/>
        <v>141.41</v>
      </c>
      <c r="BN46" s="24">
        <f t="shared" si="6"/>
        <v>141.41</v>
      </c>
      <c r="BO46" s="509">
        <f t="shared" si="0"/>
        <v>8.0986570435111135E-2</v>
      </c>
      <c r="BP46" s="511">
        <v>0</v>
      </c>
      <c r="BQ46" s="512">
        <v>0</v>
      </c>
      <c r="BR46" s="513">
        <v>0</v>
      </c>
      <c r="BS46" s="512">
        <v>0</v>
      </c>
      <c r="BT46" s="512">
        <v>0</v>
      </c>
      <c r="BU46" s="512">
        <v>0</v>
      </c>
      <c r="BV46" s="512">
        <v>0</v>
      </c>
      <c r="BW46" s="512">
        <v>0</v>
      </c>
      <c r="BX46" s="512">
        <v>0</v>
      </c>
      <c r="BY46" s="512">
        <v>0</v>
      </c>
      <c r="BZ46" s="512">
        <v>0</v>
      </c>
      <c r="CA46" s="512">
        <v>0</v>
      </c>
      <c r="CB46" s="512">
        <v>0</v>
      </c>
      <c r="CC46" s="512">
        <v>0</v>
      </c>
      <c r="CD46" s="512">
        <v>0</v>
      </c>
      <c r="CE46" s="512">
        <v>0</v>
      </c>
      <c r="CF46" s="512">
        <v>165992.7144</v>
      </c>
      <c r="CG46" s="512">
        <v>165992.7144</v>
      </c>
      <c r="CH46" s="512">
        <v>0</v>
      </c>
      <c r="CI46" s="512">
        <v>0</v>
      </c>
      <c r="CJ46" s="512">
        <v>0</v>
      </c>
      <c r="CK46" s="512">
        <v>0</v>
      </c>
      <c r="CL46" s="513">
        <f t="shared" si="7"/>
        <v>165992.7144</v>
      </c>
      <c r="CM46" s="513">
        <f t="shared" si="8"/>
        <v>165992.7144</v>
      </c>
      <c r="CN46" s="113"/>
      <c r="CO46" s="97"/>
      <c r="CP46" s="97"/>
      <c r="CQ46" s="97"/>
      <c r="CR46" s="97"/>
      <c r="CS46" s="97"/>
      <c r="CT46" s="97"/>
      <c r="CU46" s="114"/>
      <c r="CV46" s="50">
        <f t="shared" si="1"/>
        <v>6657600</v>
      </c>
      <c r="CW46" s="11"/>
      <c r="CX46" s="604">
        <f t="shared" si="2"/>
        <v>1.7460919661155665</v>
      </c>
      <c r="CY46" s="143"/>
      <c r="CZ46" s="143"/>
      <c r="DA46" s="143"/>
      <c r="DB46" s="23"/>
      <c r="DC46" s="23"/>
      <c r="DD46" s="23"/>
      <c r="DE46" s="23"/>
      <c r="DF46" s="143"/>
      <c r="DG46" s="89"/>
      <c r="DH46" s="50" t="s">
        <v>46</v>
      </c>
      <c r="DI46" s="28"/>
      <c r="DJ46" s="553" t="s">
        <v>46</v>
      </c>
      <c r="DK46" s="143"/>
      <c r="DL46" s="46"/>
      <c r="DM46" s="111"/>
      <c r="DN46" s="110"/>
      <c r="DO46" s="432">
        <v>138.46642893530304</v>
      </c>
      <c r="DP46" s="433">
        <v>-106.79978940480191</v>
      </c>
      <c r="DQ46" s="434">
        <v>138.46642893530304</v>
      </c>
      <c r="DR46" s="428">
        <v>-106.79978940480191</v>
      </c>
      <c r="DS46" s="432">
        <v>1.3705552725420269</v>
      </c>
      <c r="DT46" s="434">
        <v>-0.94770010580163211</v>
      </c>
      <c r="DU46" s="434">
        <v>1.3705552725420269</v>
      </c>
      <c r="DV46" s="428">
        <v>-0.94770010580163211</v>
      </c>
      <c r="DW46" s="252"/>
      <c r="DX46" s="50"/>
      <c r="DY46" s="249"/>
      <c r="DZ46" s="464">
        <v>0</v>
      </c>
      <c r="EA46" s="465">
        <v>16960</v>
      </c>
      <c r="EB46" s="46"/>
    </row>
    <row r="47" spans="1:132" s="141" customFormat="1" ht="27.75" customHeight="1" x14ac:dyDescent="0.25">
      <c r="A47" s="69" t="s">
        <v>56</v>
      </c>
      <c r="B47" s="69" t="s">
        <v>57</v>
      </c>
      <c r="C47" s="69" t="s">
        <v>58</v>
      </c>
      <c r="D47" s="67" t="s">
        <v>93</v>
      </c>
      <c r="E47" s="67" t="s">
        <v>63</v>
      </c>
      <c r="F47" s="67" t="s">
        <v>94</v>
      </c>
      <c r="G47" s="67" t="s">
        <v>63</v>
      </c>
      <c r="H47" s="107" t="s">
        <v>46</v>
      </c>
      <c r="I47" s="20" t="s">
        <v>1978</v>
      </c>
      <c r="J47" s="145" t="s">
        <v>1981</v>
      </c>
      <c r="K47" s="426">
        <v>2.0174927806562279</v>
      </c>
      <c r="L47" s="426">
        <v>3.7530302952240002</v>
      </c>
      <c r="M47" s="424">
        <v>226</v>
      </c>
      <c r="N47" s="487">
        <v>3328800</v>
      </c>
      <c r="O47" s="487" t="s">
        <v>1976</v>
      </c>
      <c r="P47" s="572">
        <v>0.52839096636234528</v>
      </c>
      <c r="Q47" s="34" t="s">
        <v>48</v>
      </c>
      <c r="R47" s="257" t="s">
        <v>48</v>
      </c>
      <c r="S47" s="27"/>
      <c r="T47" s="27"/>
      <c r="U47" s="145"/>
      <c r="V47" s="24"/>
      <c r="W47" s="24"/>
      <c r="X47" s="24"/>
      <c r="Y47" s="24"/>
      <c r="Z47" s="24"/>
      <c r="AA47" s="24"/>
      <c r="AB47" s="24"/>
      <c r="AC47" s="24"/>
      <c r="AD47" s="24"/>
      <c r="AE47" s="24"/>
      <c r="AF47" s="24"/>
      <c r="AG47" s="24"/>
      <c r="AH47" s="24"/>
      <c r="AI47" s="24">
        <v>5</v>
      </c>
      <c r="AJ47" s="24">
        <v>5</v>
      </c>
      <c r="AK47" s="24"/>
      <c r="AL47" s="24"/>
      <c r="AM47" s="24"/>
      <c r="AN47" s="24"/>
      <c r="AO47" s="145">
        <f t="shared" si="3"/>
        <v>5</v>
      </c>
      <c r="AP47" s="14">
        <f t="shared" si="4"/>
        <v>5</v>
      </c>
      <c r="AQ47" s="22"/>
      <c r="AR47" s="24"/>
      <c r="AS47" s="24"/>
      <c r="AT47" s="24"/>
      <c r="AU47" s="24"/>
      <c r="AV47" s="24"/>
      <c r="AW47" s="145"/>
      <c r="AX47" s="24"/>
      <c r="AY47" s="24"/>
      <c r="AZ47" s="24"/>
      <c r="BA47" s="24"/>
      <c r="BB47" s="24"/>
      <c r="BC47" s="24"/>
      <c r="BD47" s="24"/>
      <c r="BE47" s="24"/>
      <c r="BF47" s="24"/>
      <c r="BG47" s="24">
        <v>25.8</v>
      </c>
      <c r="BH47" s="24">
        <v>25.8</v>
      </c>
      <c r="BI47" s="24"/>
      <c r="BJ47" s="24"/>
      <c r="BK47" s="24"/>
      <c r="BL47" s="24"/>
      <c r="BM47" s="145">
        <f t="shared" si="5"/>
        <v>25.8</v>
      </c>
      <c r="BN47" s="24">
        <f t="shared" si="6"/>
        <v>25.8</v>
      </c>
      <c r="BO47" s="509">
        <f t="shared" si="0"/>
        <v>4.8827481244839439E-2</v>
      </c>
      <c r="BP47" s="511">
        <v>0</v>
      </c>
      <c r="BQ47" s="512">
        <v>0</v>
      </c>
      <c r="BR47" s="513">
        <v>0</v>
      </c>
      <c r="BS47" s="512">
        <v>0</v>
      </c>
      <c r="BT47" s="512">
        <v>0</v>
      </c>
      <c r="BU47" s="512">
        <v>0</v>
      </c>
      <c r="BV47" s="512">
        <v>0</v>
      </c>
      <c r="BW47" s="512">
        <v>0</v>
      </c>
      <c r="BX47" s="512">
        <v>0</v>
      </c>
      <c r="BY47" s="512">
        <v>0</v>
      </c>
      <c r="BZ47" s="512">
        <v>0</v>
      </c>
      <c r="CA47" s="512">
        <v>0</v>
      </c>
      <c r="CB47" s="512">
        <v>0</v>
      </c>
      <c r="CC47" s="512">
        <v>0</v>
      </c>
      <c r="CD47" s="512">
        <v>0</v>
      </c>
      <c r="CE47" s="512">
        <v>0</v>
      </c>
      <c r="CF47" s="512">
        <v>30285.072</v>
      </c>
      <c r="CG47" s="512">
        <v>30285.072</v>
      </c>
      <c r="CH47" s="512">
        <v>0</v>
      </c>
      <c r="CI47" s="512">
        <v>0</v>
      </c>
      <c r="CJ47" s="512">
        <v>0</v>
      </c>
      <c r="CK47" s="512">
        <v>0</v>
      </c>
      <c r="CL47" s="513">
        <f t="shared" si="7"/>
        <v>30285.072</v>
      </c>
      <c r="CM47" s="513">
        <f t="shared" si="8"/>
        <v>30285.072</v>
      </c>
      <c r="CN47" s="113"/>
      <c r="CO47" s="97"/>
      <c r="CP47" s="97"/>
      <c r="CQ47" s="97"/>
      <c r="CR47" s="97"/>
      <c r="CS47" s="97"/>
      <c r="CT47" s="97"/>
      <c r="CU47" s="114"/>
      <c r="CV47" s="50">
        <f t="shared" si="1"/>
        <v>3328800</v>
      </c>
      <c r="CW47" s="11"/>
      <c r="CX47" s="604">
        <f t="shared" si="2"/>
        <v>0.52839096636234528</v>
      </c>
      <c r="CY47" s="143"/>
      <c r="CZ47" s="143"/>
      <c r="DA47" s="143"/>
      <c r="DB47" s="23"/>
      <c r="DC47" s="23"/>
      <c r="DD47" s="23"/>
      <c r="DE47" s="23"/>
      <c r="DF47" s="143"/>
      <c r="DG47" s="89"/>
      <c r="DH47" s="50" t="s">
        <v>46</v>
      </c>
      <c r="DI47" s="28"/>
      <c r="DJ47" s="553" t="s">
        <v>46</v>
      </c>
      <c r="DK47" s="143"/>
      <c r="DL47" s="46"/>
      <c r="DM47" s="111"/>
      <c r="DN47" s="110"/>
      <c r="DO47" s="432">
        <v>116.90808416389812</v>
      </c>
      <c r="DP47" s="433">
        <v>-68.079931482424271</v>
      </c>
      <c r="DQ47" s="434">
        <v>107.43300110741971</v>
      </c>
      <c r="DR47" s="428">
        <v>-58.776780067582315</v>
      </c>
      <c r="DS47" s="432">
        <v>2.4451827242524917</v>
      </c>
      <c r="DT47" s="434">
        <v>-1.3803267570622624</v>
      </c>
      <c r="DU47" s="434">
        <v>2.272425249169435</v>
      </c>
      <c r="DV47" s="428">
        <v>-1.2096407475410906</v>
      </c>
      <c r="DW47" s="252"/>
      <c r="DX47" s="50"/>
      <c r="DY47" s="249"/>
      <c r="DZ47" s="464">
        <v>15964</v>
      </c>
      <c r="EA47" s="465">
        <v>-7876</v>
      </c>
      <c r="EB47" s="46"/>
    </row>
    <row r="48" spans="1:132" s="141" customFormat="1" ht="27.75" customHeight="1" x14ac:dyDescent="0.25">
      <c r="A48" s="69" t="s">
        <v>56</v>
      </c>
      <c r="B48" s="69" t="s">
        <v>57</v>
      </c>
      <c r="C48" s="69" t="s">
        <v>58</v>
      </c>
      <c r="D48" s="67" t="s">
        <v>93</v>
      </c>
      <c r="E48" s="67" t="s">
        <v>63</v>
      </c>
      <c r="F48" s="67" t="s">
        <v>95</v>
      </c>
      <c r="G48" s="67" t="s">
        <v>63</v>
      </c>
      <c r="H48" s="107" t="s">
        <v>46</v>
      </c>
      <c r="I48" s="20" t="s">
        <v>1978</v>
      </c>
      <c r="J48" s="145" t="s">
        <v>1981</v>
      </c>
      <c r="K48" s="426">
        <v>2.0030821179372551</v>
      </c>
      <c r="L48" s="426">
        <v>3.997916658351</v>
      </c>
      <c r="M48" s="424">
        <v>194</v>
      </c>
      <c r="N48" s="487">
        <v>3048480.0000000005</v>
      </c>
      <c r="O48" s="487" t="s">
        <v>1976</v>
      </c>
      <c r="P48" s="572">
        <v>0.82621132922111729</v>
      </c>
      <c r="Q48" s="34" t="s">
        <v>48</v>
      </c>
      <c r="R48" s="257" t="s">
        <v>48</v>
      </c>
      <c r="S48" s="27"/>
      <c r="T48" s="27"/>
      <c r="U48" s="145"/>
      <c r="V48" s="24"/>
      <c r="W48" s="24"/>
      <c r="X48" s="24"/>
      <c r="Y48" s="24"/>
      <c r="Z48" s="24"/>
      <c r="AA48" s="24"/>
      <c r="AB48" s="24"/>
      <c r="AC48" s="24"/>
      <c r="AD48" s="24"/>
      <c r="AE48" s="24"/>
      <c r="AF48" s="24"/>
      <c r="AG48" s="24"/>
      <c r="AH48" s="24"/>
      <c r="AI48" s="24">
        <v>3</v>
      </c>
      <c r="AJ48" s="24">
        <v>3</v>
      </c>
      <c r="AK48" s="24"/>
      <c r="AL48" s="24"/>
      <c r="AM48" s="24"/>
      <c r="AN48" s="24"/>
      <c r="AO48" s="145">
        <f t="shared" si="3"/>
        <v>3</v>
      </c>
      <c r="AP48" s="14">
        <f t="shared" si="4"/>
        <v>3</v>
      </c>
      <c r="AQ48" s="22"/>
      <c r="AR48" s="24"/>
      <c r="AS48" s="24"/>
      <c r="AT48" s="24"/>
      <c r="AU48" s="24"/>
      <c r="AV48" s="24"/>
      <c r="AW48" s="145"/>
      <c r="AX48" s="24"/>
      <c r="AY48" s="24"/>
      <c r="AZ48" s="24"/>
      <c r="BA48" s="24"/>
      <c r="BB48" s="24"/>
      <c r="BC48" s="24"/>
      <c r="BD48" s="24"/>
      <c r="BE48" s="24"/>
      <c r="BF48" s="24"/>
      <c r="BG48" s="24">
        <v>39.6</v>
      </c>
      <c r="BH48" s="24">
        <v>39.6</v>
      </c>
      <c r="BI48" s="24"/>
      <c r="BJ48" s="24"/>
      <c r="BK48" s="24"/>
      <c r="BL48" s="24"/>
      <c r="BM48" s="145">
        <f t="shared" si="5"/>
        <v>39.6</v>
      </c>
      <c r="BN48" s="24">
        <f t="shared" si="6"/>
        <v>39.6</v>
      </c>
      <c r="BO48" s="509">
        <f t="shared" si="0"/>
        <v>4.7929625992095222E-2</v>
      </c>
      <c r="BP48" s="511">
        <v>0</v>
      </c>
      <c r="BQ48" s="512">
        <v>0</v>
      </c>
      <c r="BR48" s="513">
        <v>0</v>
      </c>
      <c r="BS48" s="512">
        <v>0</v>
      </c>
      <c r="BT48" s="512">
        <v>0</v>
      </c>
      <c r="BU48" s="512">
        <v>0</v>
      </c>
      <c r="BV48" s="512">
        <v>0</v>
      </c>
      <c r="BW48" s="512">
        <v>0</v>
      </c>
      <c r="BX48" s="512">
        <v>0</v>
      </c>
      <c r="BY48" s="512">
        <v>0</v>
      </c>
      <c r="BZ48" s="512">
        <v>0</v>
      </c>
      <c r="CA48" s="512">
        <v>0</v>
      </c>
      <c r="CB48" s="512">
        <v>0</v>
      </c>
      <c r="CC48" s="512">
        <v>0</v>
      </c>
      <c r="CD48" s="512">
        <v>0</v>
      </c>
      <c r="CE48" s="512">
        <v>0</v>
      </c>
      <c r="CF48" s="512">
        <v>46484.064000000006</v>
      </c>
      <c r="CG48" s="512">
        <v>46484.064000000006</v>
      </c>
      <c r="CH48" s="512">
        <v>0</v>
      </c>
      <c r="CI48" s="512">
        <v>0</v>
      </c>
      <c r="CJ48" s="512">
        <v>0</v>
      </c>
      <c r="CK48" s="512">
        <v>0</v>
      </c>
      <c r="CL48" s="513">
        <f t="shared" si="7"/>
        <v>46484.064000000006</v>
      </c>
      <c r="CM48" s="513">
        <f t="shared" si="8"/>
        <v>46484.064000000006</v>
      </c>
      <c r="CN48" s="113"/>
      <c r="CO48" s="97"/>
      <c r="CP48" s="97"/>
      <c r="CQ48" s="97"/>
      <c r="CR48" s="97"/>
      <c r="CS48" s="97"/>
      <c r="CT48" s="97"/>
      <c r="CU48" s="114"/>
      <c r="CV48" s="50">
        <f t="shared" si="1"/>
        <v>3048480.0000000005</v>
      </c>
      <c r="CW48" s="11"/>
      <c r="CX48" s="604">
        <f t="shared" si="2"/>
        <v>0.82621132922111729</v>
      </c>
      <c r="CY48" s="143"/>
      <c r="CZ48" s="143"/>
      <c r="DA48" s="143"/>
      <c r="DB48" s="23"/>
      <c r="DC48" s="23"/>
      <c r="DD48" s="23"/>
      <c r="DE48" s="23"/>
      <c r="DF48" s="143"/>
      <c r="DG48" s="89"/>
      <c r="DH48" s="50" t="s">
        <v>46</v>
      </c>
      <c r="DI48" s="28"/>
      <c r="DJ48" s="553" t="s">
        <v>46</v>
      </c>
      <c r="DK48" s="143"/>
      <c r="DL48" s="46"/>
      <c r="DM48" s="111"/>
      <c r="DN48" s="110"/>
      <c r="DO48" s="432">
        <v>77.086058519793326</v>
      </c>
      <c r="DP48" s="433">
        <v>-20.807624645780031</v>
      </c>
      <c r="DQ48" s="434">
        <v>77.086058519793326</v>
      </c>
      <c r="DR48" s="428">
        <v>-24.291220725882297</v>
      </c>
      <c r="DS48" s="432">
        <v>2.0808950086058484</v>
      </c>
      <c r="DT48" s="434">
        <v>-1.208673269270589</v>
      </c>
      <c r="DU48" s="434">
        <v>2.0808950086058484</v>
      </c>
      <c r="DV48" s="428">
        <v>-1.220603392832583</v>
      </c>
      <c r="DW48" s="252"/>
      <c r="DX48" s="50"/>
      <c r="DY48" s="249"/>
      <c r="DZ48" s="464">
        <v>12804</v>
      </c>
      <c r="EA48" s="465">
        <v>-9879</v>
      </c>
      <c r="EB48" s="46"/>
    </row>
    <row r="49" spans="1:132" s="141" customFormat="1" ht="27.75" customHeight="1" x14ac:dyDescent="0.25">
      <c r="A49" s="69" t="s">
        <v>56</v>
      </c>
      <c r="B49" s="69" t="s">
        <v>57</v>
      </c>
      <c r="C49" s="69" t="s">
        <v>58</v>
      </c>
      <c r="D49" s="67" t="s">
        <v>93</v>
      </c>
      <c r="E49" s="67" t="s">
        <v>63</v>
      </c>
      <c r="F49" s="67" t="s">
        <v>96</v>
      </c>
      <c r="G49" s="67" t="s">
        <v>63</v>
      </c>
      <c r="H49" s="107" t="s">
        <v>46</v>
      </c>
      <c r="I49" s="20" t="s">
        <v>1983</v>
      </c>
      <c r="J49" s="145" t="s">
        <v>1981</v>
      </c>
      <c r="K49" s="426">
        <v>2.6371512775720696</v>
      </c>
      <c r="L49" s="426">
        <v>7.878787862400001E-2</v>
      </c>
      <c r="M49" s="424">
        <v>1</v>
      </c>
      <c r="N49" s="487">
        <v>5220960</v>
      </c>
      <c r="O49" s="487" t="s">
        <v>1976</v>
      </c>
      <c r="P49" s="572">
        <v>2.1135638654493798</v>
      </c>
      <c r="Q49" s="34" t="s">
        <v>48</v>
      </c>
      <c r="R49" s="257" t="s">
        <v>48</v>
      </c>
      <c r="S49" s="27"/>
      <c r="T49" s="27"/>
      <c r="U49" s="145"/>
      <c r="V49" s="24"/>
      <c r="W49" s="24"/>
      <c r="X49" s="24"/>
      <c r="Y49" s="24"/>
      <c r="Z49" s="24"/>
      <c r="AA49" s="24"/>
      <c r="AB49" s="24"/>
      <c r="AC49" s="24"/>
      <c r="AD49" s="24"/>
      <c r="AE49" s="24">
        <v>1</v>
      </c>
      <c r="AF49" s="24">
        <v>1</v>
      </c>
      <c r="AG49" s="24"/>
      <c r="AH49" s="24"/>
      <c r="AI49" s="24"/>
      <c r="AJ49" s="24"/>
      <c r="AK49" s="24"/>
      <c r="AL49" s="24"/>
      <c r="AM49" s="24"/>
      <c r="AN49" s="24"/>
      <c r="AO49" s="145">
        <f t="shared" si="3"/>
        <v>1</v>
      </c>
      <c r="AP49" s="14">
        <f t="shared" si="4"/>
        <v>1</v>
      </c>
      <c r="AQ49" s="22"/>
      <c r="AR49" s="24"/>
      <c r="AS49" s="24"/>
      <c r="AT49" s="24"/>
      <c r="AU49" s="24"/>
      <c r="AV49" s="24"/>
      <c r="AW49" s="145"/>
      <c r="AX49" s="24"/>
      <c r="AY49" s="24"/>
      <c r="AZ49" s="24"/>
      <c r="BA49" s="24"/>
      <c r="BB49" s="24"/>
      <c r="BC49" s="24">
        <v>170</v>
      </c>
      <c r="BD49" s="24">
        <v>170</v>
      </c>
      <c r="BE49" s="24"/>
      <c r="BF49" s="24"/>
      <c r="BG49" s="24"/>
      <c r="BH49" s="24"/>
      <c r="BI49" s="24"/>
      <c r="BJ49" s="24"/>
      <c r="BK49" s="24"/>
      <c r="BL49" s="24"/>
      <c r="BM49" s="145">
        <f t="shared" si="5"/>
        <v>170</v>
      </c>
      <c r="BN49" s="24">
        <f t="shared" si="6"/>
        <v>170</v>
      </c>
      <c r="BO49" s="509">
        <f t="shared" si="0"/>
        <v>8.0432866391692934E-2</v>
      </c>
      <c r="BP49" s="511">
        <v>0</v>
      </c>
      <c r="BQ49" s="512">
        <v>0</v>
      </c>
      <c r="BR49" s="513">
        <v>0</v>
      </c>
      <c r="BS49" s="512">
        <v>0</v>
      </c>
      <c r="BT49" s="512">
        <v>0</v>
      </c>
      <c r="BU49" s="512">
        <v>0</v>
      </c>
      <c r="BV49" s="512">
        <v>0</v>
      </c>
      <c r="BW49" s="512">
        <v>0</v>
      </c>
      <c r="BX49" s="512">
        <v>0</v>
      </c>
      <c r="BY49" s="512">
        <v>0</v>
      </c>
      <c r="BZ49" s="512">
        <v>0</v>
      </c>
      <c r="CA49" s="512">
        <v>0</v>
      </c>
      <c r="CB49" s="512">
        <v>857779.19999999995</v>
      </c>
      <c r="CC49" s="512">
        <v>857779.19999999995</v>
      </c>
      <c r="CD49" s="512">
        <v>0</v>
      </c>
      <c r="CE49" s="512">
        <v>0</v>
      </c>
      <c r="CF49" s="512">
        <v>0</v>
      </c>
      <c r="CG49" s="512">
        <v>0</v>
      </c>
      <c r="CH49" s="512">
        <v>0</v>
      </c>
      <c r="CI49" s="512">
        <v>0</v>
      </c>
      <c r="CJ49" s="512">
        <v>0</v>
      </c>
      <c r="CK49" s="512">
        <v>0</v>
      </c>
      <c r="CL49" s="513">
        <f t="shared" si="7"/>
        <v>857779.19999999995</v>
      </c>
      <c r="CM49" s="513">
        <f t="shared" si="8"/>
        <v>857779.19999999995</v>
      </c>
      <c r="CN49" s="113"/>
      <c r="CO49" s="97"/>
      <c r="CP49" s="97"/>
      <c r="CQ49" s="97"/>
      <c r="CR49" s="97"/>
      <c r="CS49" s="97"/>
      <c r="CT49" s="97"/>
      <c r="CU49" s="114"/>
      <c r="CV49" s="50">
        <f t="shared" si="1"/>
        <v>5220960</v>
      </c>
      <c r="CW49" s="11"/>
      <c r="CX49" s="604">
        <f t="shared" si="2"/>
        <v>2.1135638654493798</v>
      </c>
      <c r="CY49" s="143"/>
      <c r="CZ49" s="143"/>
      <c r="DA49" s="143"/>
      <c r="DB49" s="23"/>
      <c r="DC49" s="23"/>
      <c r="DD49" s="23"/>
      <c r="DE49" s="23"/>
      <c r="DF49" s="143"/>
      <c r="DG49" s="89"/>
      <c r="DH49" s="50" t="s">
        <v>46</v>
      </c>
      <c r="DI49" s="28"/>
      <c r="DJ49" s="553" t="s">
        <v>46</v>
      </c>
      <c r="DK49" s="143"/>
      <c r="DL49" s="46"/>
      <c r="DM49" s="111"/>
      <c r="DN49" s="110"/>
      <c r="DO49" s="432">
        <v>66</v>
      </c>
      <c r="DP49" s="433">
        <v>-51</v>
      </c>
      <c r="DQ49" s="434">
        <v>66</v>
      </c>
      <c r="DR49" s="428">
        <v>-51</v>
      </c>
      <c r="DS49" s="432">
        <v>2</v>
      </c>
      <c r="DT49" s="434">
        <v>-1.3333333333333335</v>
      </c>
      <c r="DU49" s="434">
        <v>2</v>
      </c>
      <c r="DV49" s="428">
        <v>-1.3333333333333335</v>
      </c>
      <c r="DW49" s="252"/>
      <c r="DX49" s="50"/>
      <c r="DY49" s="249"/>
      <c r="DZ49" s="464">
        <v>66</v>
      </c>
      <c r="EA49" s="465">
        <v>-51</v>
      </c>
      <c r="EB49" s="46"/>
    </row>
    <row r="50" spans="1:132" s="141" customFormat="1" ht="27.75" customHeight="1" x14ac:dyDescent="0.25">
      <c r="A50" s="69" t="s">
        <v>56</v>
      </c>
      <c r="B50" s="69" t="s">
        <v>57</v>
      </c>
      <c r="C50" s="69" t="s">
        <v>58</v>
      </c>
      <c r="D50" s="67" t="s">
        <v>97</v>
      </c>
      <c r="E50" s="67" t="s">
        <v>63</v>
      </c>
      <c r="F50" s="67" t="s">
        <v>98</v>
      </c>
      <c r="G50" s="67" t="s">
        <v>63</v>
      </c>
      <c r="H50" s="107" t="s">
        <v>46</v>
      </c>
      <c r="I50" s="20" t="s">
        <v>1978</v>
      </c>
      <c r="J50" s="145" t="s">
        <v>1981</v>
      </c>
      <c r="K50" s="426">
        <v>2.0967514256105799</v>
      </c>
      <c r="L50" s="426">
        <v>4.8337121111580004</v>
      </c>
      <c r="M50" s="424">
        <v>879</v>
      </c>
      <c r="N50" s="556">
        <v>4931674.6383378301</v>
      </c>
      <c r="O50" s="487" t="s">
        <v>1976</v>
      </c>
      <c r="P50" s="572">
        <v>1.4074413922196998</v>
      </c>
      <c r="Q50" s="34" t="s">
        <v>48</v>
      </c>
      <c r="R50" s="257" t="s">
        <v>48</v>
      </c>
      <c r="S50" s="27"/>
      <c r="T50" s="27"/>
      <c r="U50" s="145"/>
      <c r="V50" s="24"/>
      <c r="W50" s="24"/>
      <c r="X50" s="24"/>
      <c r="Y50" s="24"/>
      <c r="Z50" s="24"/>
      <c r="AA50" s="24"/>
      <c r="AB50" s="24"/>
      <c r="AC50" s="24"/>
      <c r="AD50" s="24"/>
      <c r="AE50" s="24"/>
      <c r="AF50" s="24"/>
      <c r="AG50" s="24"/>
      <c r="AH50" s="24"/>
      <c r="AI50" s="24">
        <v>18</v>
      </c>
      <c r="AJ50" s="24">
        <v>18</v>
      </c>
      <c r="AK50" s="24">
        <v>1</v>
      </c>
      <c r="AL50" s="24">
        <v>1</v>
      </c>
      <c r="AM50" s="24"/>
      <c r="AN50" s="24"/>
      <c r="AO50" s="145">
        <f t="shared" si="3"/>
        <v>19</v>
      </c>
      <c r="AP50" s="14">
        <f t="shared" si="4"/>
        <v>19</v>
      </c>
      <c r="AQ50" s="22"/>
      <c r="AR50" s="24"/>
      <c r="AS50" s="24"/>
      <c r="AT50" s="24"/>
      <c r="AU50" s="24"/>
      <c r="AV50" s="24"/>
      <c r="AW50" s="145"/>
      <c r="AX50" s="24"/>
      <c r="AY50" s="24"/>
      <c r="AZ50" s="24"/>
      <c r="BA50" s="24"/>
      <c r="BB50" s="24"/>
      <c r="BC50" s="24"/>
      <c r="BD50" s="24"/>
      <c r="BE50" s="24"/>
      <c r="BF50" s="24"/>
      <c r="BG50" s="24">
        <v>130.22</v>
      </c>
      <c r="BH50" s="24">
        <v>130.22</v>
      </c>
      <c r="BI50" s="24">
        <v>7.6</v>
      </c>
      <c r="BJ50" s="24">
        <v>7.6</v>
      </c>
      <c r="BK50" s="24"/>
      <c r="BL50" s="24"/>
      <c r="BM50" s="145">
        <f t="shared" si="5"/>
        <v>137.82</v>
      </c>
      <c r="BN50" s="24">
        <f t="shared" si="6"/>
        <v>137.82</v>
      </c>
      <c r="BO50" s="509">
        <f t="shared" si="0"/>
        <v>9.7922372300449215E-2</v>
      </c>
      <c r="BP50" s="511">
        <v>0</v>
      </c>
      <c r="BQ50" s="512">
        <v>0</v>
      </c>
      <c r="BR50" s="513">
        <v>0</v>
      </c>
      <c r="BS50" s="512">
        <v>0</v>
      </c>
      <c r="BT50" s="512">
        <v>0</v>
      </c>
      <c r="BU50" s="512">
        <v>0</v>
      </c>
      <c r="BV50" s="512">
        <v>0</v>
      </c>
      <c r="BW50" s="512">
        <v>0</v>
      </c>
      <c r="BX50" s="512">
        <v>0</v>
      </c>
      <c r="BY50" s="512">
        <v>0</v>
      </c>
      <c r="BZ50" s="512">
        <v>0</v>
      </c>
      <c r="CA50" s="512">
        <v>0</v>
      </c>
      <c r="CB50" s="512">
        <v>0</v>
      </c>
      <c r="CC50" s="512">
        <v>0</v>
      </c>
      <c r="CD50" s="512">
        <v>0</v>
      </c>
      <c r="CE50" s="512">
        <v>0</v>
      </c>
      <c r="CF50" s="512">
        <v>152857.4448</v>
      </c>
      <c r="CG50" s="512">
        <v>152857.4448</v>
      </c>
      <c r="CH50" s="512">
        <v>8921.1840000000011</v>
      </c>
      <c r="CI50" s="512">
        <v>8921.1840000000011</v>
      </c>
      <c r="CJ50" s="512">
        <v>0</v>
      </c>
      <c r="CK50" s="512">
        <v>0</v>
      </c>
      <c r="CL50" s="513">
        <f t="shared" si="7"/>
        <v>161778.62880000001</v>
      </c>
      <c r="CM50" s="513">
        <f t="shared" si="8"/>
        <v>161778.62880000001</v>
      </c>
      <c r="CN50" s="113"/>
      <c r="CO50" s="97"/>
      <c r="CP50" s="97"/>
      <c r="CQ50" s="97"/>
      <c r="CR50" s="97"/>
      <c r="CS50" s="97"/>
      <c r="CT50" s="97"/>
      <c r="CU50" s="114"/>
      <c r="CV50" s="50">
        <f t="shared" si="1"/>
        <v>4931674.6383378301</v>
      </c>
      <c r="CW50" s="11"/>
      <c r="CX50" s="604">
        <f t="shared" si="2"/>
        <v>1.4074413922196998</v>
      </c>
      <c r="CY50" s="143"/>
      <c r="CZ50" s="143"/>
      <c r="DA50" s="143"/>
      <c r="DB50" s="23"/>
      <c r="DC50" s="23"/>
      <c r="DD50" s="23"/>
      <c r="DE50" s="23"/>
      <c r="DF50" s="143"/>
      <c r="DG50" s="89"/>
      <c r="DH50" s="50" t="s">
        <v>46</v>
      </c>
      <c r="DI50" s="28"/>
      <c r="DJ50" s="553" t="s">
        <v>46</v>
      </c>
      <c r="DK50" s="143"/>
      <c r="DL50" s="46"/>
      <c r="DM50" s="111"/>
      <c r="DN50" s="110"/>
      <c r="DO50" s="432">
        <v>20.78961334344201</v>
      </c>
      <c r="DP50" s="433">
        <v>-9.5431310173710333</v>
      </c>
      <c r="DQ50" s="434">
        <v>20.336997725549665</v>
      </c>
      <c r="DR50" s="428">
        <v>-9.5307743753468461</v>
      </c>
      <c r="DS50" s="432">
        <v>9.4389689158453402E-2</v>
      </c>
      <c r="DT50" s="434">
        <v>-1.8995365772140366E-2</v>
      </c>
      <c r="DU50" s="434">
        <v>9.3252463987869627E-2</v>
      </c>
      <c r="DV50" s="428">
        <v>-2.2174405070852263E-2</v>
      </c>
      <c r="DW50" s="252"/>
      <c r="DX50" s="50"/>
      <c r="DY50" s="249"/>
      <c r="DZ50" s="464">
        <v>0</v>
      </c>
      <c r="EA50" s="465">
        <v>0</v>
      </c>
      <c r="EB50" s="46"/>
    </row>
    <row r="51" spans="1:132" s="141" customFormat="1" ht="27.75" customHeight="1" x14ac:dyDescent="0.25">
      <c r="A51" s="69" t="s">
        <v>56</v>
      </c>
      <c r="B51" s="69" t="s">
        <v>57</v>
      </c>
      <c r="C51" s="69" t="s">
        <v>58</v>
      </c>
      <c r="D51" s="67" t="s">
        <v>99</v>
      </c>
      <c r="E51" s="67" t="s">
        <v>63</v>
      </c>
      <c r="F51" s="67" t="s">
        <v>100</v>
      </c>
      <c r="G51" s="67" t="s">
        <v>63</v>
      </c>
      <c r="H51" s="107" t="s">
        <v>46</v>
      </c>
      <c r="I51" s="20" t="s">
        <v>1978</v>
      </c>
      <c r="J51" s="145" t="s">
        <v>1981</v>
      </c>
      <c r="K51" s="426">
        <v>2.2480633841597975</v>
      </c>
      <c r="L51" s="426">
        <v>0.76969696809600008</v>
      </c>
      <c r="M51" s="424">
        <v>101</v>
      </c>
      <c r="N51" s="487">
        <v>1681920</v>
      </c>
      <c r="O51" s="487" t="s">
        <v>1976</v>
      </c>
      <c r="P51" s="572">
        <v>0.2401777119828841</v>
      </c>
      <c r="Q51" s="34" t="s">
        <v>48</v>
      </c>
      <c r="R51" s="257" t="s">
        <v>48</v>
      </c>
      <c r="S51" s="27"/>
      <c r="T51" s="27"/>
      <c r="U51" s="145"/>
      <c r="V51" s="24"/>
      <c r="W51" s="24"/>
      <c r="X51" s="24"/>
      <c r="Y51" s="24"/>
      <c r="Z51" s="24"/>
      <c r="AA51" s="24"/>
      <c r="AB51" s="24"/>
      <c r="AC51" s="24"/>
      <c r="AD51" s="24"/>
      <c r="AE51" s="24"/>
      <c r="AF51" s="24"/>
      <c r="AG51" s="24"/>
      <c r="AH51" s="24"/>
      <c r="AI51" s="24"/>
      <c r="AJ51" s="24"/>
      <c r="AK51" s="24"/>
      <c r="AL51" s="24"/>
      <c r="AM51" s="24"/>
      <c r="AN51" s="24"/>
      <c r="AO51" s="145">
        <f t="shared" si="3"/>
        <v>0</v>
      </c>
      <c r="AP51" s="14">
        <f t="shared" si="4"/>
        <v>0</v>
      </c>
      <c r="AQ51" s="22"/>
      <c r="AR51" s="24"/>
      <c r="AS51" s="24"/>
      <c r="AT51" s="24"/>
      <c r="AU51" s="24"/>
      <c r="AV51" s="24"/>
      <c r="AW51" s="145"/>
      <c r="AX51" s="24"/>
      <c r="AY51" s="24"/>
      <c r="AZ51" s="24"/>
      <c r="BA51" s="24"/>
      <c r="BB51" s="24"/>
      <c r="BC51" s="24"/>
      <c r="BD51" s="24"/>
      <c r="BE51" s="24"/>
      <c r="BF51" s="24"/>
      <c r="BG51" s="24"/>
      <c r="BH51" s="24"/>
      <c r="BI51" s="24"/>
      <c r="BJ51" s="24"/>
      <c r="BK51" s="24"/>
      <c r="BL51" s="24"/>
      <c r="BM51" s="145">
        <f t="shared" si="5"/>
        <v>0</v>
      </c>
      <c r="BN51" s="24">
        <f t="shared" si="6"/>
        <v>0</v>
      </c>
      <c r="BO51" s="509">
        <f t="shared" si="0"/>
        <v>0</v>
      </c>
      <c r="BP51" s="511">
        <v>0</v>
      </c>
      <c r="BQ51" s="512">
        <v>0</v>
      </c>
      <c r="BR51" s="513">
        <v>0</v>
      </c>
      <c r="BS51" s="512">
        <v>0</v>
      </c>
      <c r="BT51" s="512">
        <v>0</v>
      </c>
      <c r="BU51" s="512">
        <v>0</v>
      </c>
      <c r="BV51" s="512">
        <v>0</v>
      </c>
      <c r="BW51" s="512">
        <v>0</v>
      </c>
      <c r="BX51" s="512">
        <v>0</v>
      </c>
      <c r="BY51" s="512">
        <v>0</v>
      </c>
      <c r="BZ51" s="512">
        <v>0</v>
      </c>
      <c r="CA51" s="512">
        <v>0</v>
      </c>
      <c r="CB51" s="512">
        <v>0</v>
      </c>
      <c r="CC51" s="512">
        <v>0</v>
      </c>
      <c r="CD51" s="512">
        <v>0</v>
      </c>
      <c r="CE51" s="512">
        <v>0</v>
      </c>
      <c r="CF51" s="512">
        <v>0</v>
      </c>
      <c r="CG51" s="512">
        <v>0</v>
      </c>
      <c r="CH51" s="512">
        <v>0</v>
      </c>
      <c r="CI51" s="512">
        <v>0</v>
      </c>
      <c r="CJ51" s="512">
        <v>0</v>
      </c>
      <c r="CK51" s="512">
        <v>0</v>
      </c>
      <c r="CL51" s="513">
        <f t="shared" si="7"/>
        <v>0</v>
      </c>
      <c r="CM51" s="513">
        <f t="shared" si="8"/>
        <v>0</v>
      </c>
      <c r="CN51" s="113"/>
      <c r="CO51" s="97"/>
      <c r="CP51" s="97"/>
      <c r="CQ51" s="97"/>
      <c r="CR51" s="97"/>
      <c r="CS51" s="97"/>
      <c r="CT51" s="97"/>
      <c r="CU51" s="114"/>
      <c r="CV51" s="50">
        <f t="shared" si="1"/>
        <v>1681920</v>
      </c>
      <c r="CW51" s="11"/>
      <c r="CX51" s="604">
        <f t="shared" si="2"/>
        <v>0.2401777119828841</v>
      </c>
      <c r="CY51" s="143"/>
      <c r="CZ51" s="143"/>
      <c r="DA51" s="143"/>
      <c r="DB51" s="23"/>
      <c r="DC51" s="23"/>
      <c r="DD51" s="23"/>
      <c r="DE51" s="23"/>
      <c r="DF51" s="143"/>
      <c r="DG51" s="89"/>
      <c r="DH51" s="50" t="s">
        <v>46</v>
      </c>
      <c r="DI51" s="28"/>
      <c r="DJ51" s="553" t="s">
        <v>46</v>
      </c>
      <c r="DK51" s="143"/>
      <c r="DL51" s="46"/>
      <c r="DM51" s="111"/>
      <c r="DN51" s="110"/>
      <c r="DO51" s="432">
        <v>0</v>
      </c>
      <c r="DP51" s="433">
        <v>67.72737740968762</v>
      </c>
      <c r="DQ51" s="434">
        <v>0</v>
      </c>
      <c r="DR51" s="428">
        <v>67.72737740968762</v>
      </c>
      <c r="DS51" s="432">
        <v>0</v>
      </c>
      <c r="DT51" s="434">
        <v>0.55734807093784344</v>
      </c>
      <c r="DU51" s="434">
        <v>0</v>
      </c>
      <c r="DV51" s="428">
        <v>0.55734807093784344</v>
      </c>
      <c r="DW51" s="252"/>
      <c r="DX51" s="50"/>
      <c r="DY51" s="249"/>
      <c r="DZ51" s="464">
        <v>0</v>
      </c>
      <c r="EA51" s="465">
        <v>0</v>
      </c>
      <c r="EB51" s="46"/>
    </row>
    <row r="52" spans="1:132" s="141" customFormat="1" ht="27.75" customHeight="1" x14ac:dyDescent="0.25">
      <c r="A52" s="69" t="s">
        <v>56</v>
      </c>
      <c r="B52" s="69" t="s">
        <v>57</v>
      </c>
      <c r="C52" s="69" t="s">
        <v>58</v>
      </c>
      <c r="D52" s="67" t="s">
        <v>99</v>
      </c>
      <c r="E52" s="67" t="s">
        <v>63</v>
      </c>
      <c r="F52" s="67" t="s">
        <v>101</v>
      </c>
      <c r="G52" s="67" t="s">
        <v>63</v>
      </c>
      <c r="H52" s="107" t="s">
        <v>46</v>
      </c>
      <c r="I52" s="20" t="s">
        <v>1978</v>
      </c>
      <c r="J52" s="145" t="s">
        <v>1981</v>
      </c>
      <c r="K52" s="426">
        <v>2.6947939284479623</v>
      </c>
      <c r="L52" s="426">
        <v>6.2725378657409996</v>
      </c>
      <c r="M52" s="424">
        <v>694</v>
      </c>
      <c r="N52" s="487">
        <v>4520160</v>
      </c>
      <c r="O52" s="487" t="s">
        <v>1976</v>
      </c>
      <c r="P52" s="572">
        <v>1.2008885599144168</v>
      </c>
      <c r="Q52" s="34" t="s">
        <v>48</v>
      </c>
      <c r="R52" s="257" t="s">
        <v>48</v>
      </c>
      <c r="S52" s="27"/>
      <c r="T52" s="27"/>
      <c r="U52" s="145"/>
      <c r="V52" s="24"/>
      <c r="W52" s="24"/>
      <c r="X52" s="24"/>
      <c r="Y52" s="24"/>
      <c r="Z52" s="24"/>
      <c r="AA52" s="24"/>
      <c r="AB52" s="24"/>
      <c r="AC52" s="24"/>
      <c r="AD52" s="24"/>
      <c r="AE52" s="24"/>
      <c r="AF52" s="24"/>
      <c r="AG52" s="24"/>
      <c r="AH52" s="24"/>
      <c r="AI52" s="24">
        <v>19</v>
      </c>
      <c r="AJ52" s="24">
        <v>19</v>
      </c>
      <c r="AK52" s="24"/>
      <c r="AL52" s="24"/>
      <c r="AM52" s="24"/>
      <c r="AN52" s="24"/>
      <c r="AO52" s="145">
        <f t="shared" si="3"/>
        <v>19</v>
      </c>
      <c r="AP52" s="14">
        <f t="shared" si="4"/>
        <v>19</v>
      </c>
      <c r="AQ52" s="22"/>
      <c r="AR52" s="24"/>
      <c r="AS52" s="24"/>
      <c r="AT52" s="24"/>
      <c r="AU52" s="24"/>
      <c r="AV52" s="24"/>
      <c r="AW52" s="145"/>
      <c r="AX52" s="24"/>
      <c r="AY52" s="24"/>
      <c r="AZ52" s="24"/>
      <c r="BA52" s="24"/>
      <c r="BB52" s="24"/>
      <c r="BC52" s="24"/>
      <c r="BD52" s="24"/>
      <c r="BE52" s="24"/>
      <c r="BF52" s="24"/>
      <c r="BG52" s="24">
        <v>196.59</v>
      </c>
      <c r="BH52" s="24">
        <v>196.59</v>
      </c>
      <c r="BI52" s="24"/>
      <c r="BJ52" s="24"/>
      <c r="BK52" s="24"/>
      <c r="BL52" s="24"/>
      <c r="BM52" s="145">
        <f t="shared" si="5"/>
        <v>196.59</v>
      </c>
      <c r="BN52" s="24">
        <f t="shared" si="6"/>
        <v>196.59</v>
      </c>
      <c r="BO52" s="509">
        <f t="shared" si="0"/>
        <v>0.16370378281729181</v>
      </c>
      <c r="BP52" s="511">
        <v>0</v>
      </c>
      <c r="BQ52" s="512">
        <v>0</v>
      </c>
      <c r="BR52" s="513">
        <v>0</v>
      </c>
      <c r="BS52" s="512">
        <v>0</v>
      </c>
      <c r="BT52" s="512">
        <v>0</v>
      </c>
      <c r="BU52" s="512">
        <v>0</v>
      </c>
      <c r="BV52" s="512">
        <v>0</v>
      </c>
      <c r="BW52" s="512">
        <v>0</v>
      </c>
      <c r="BX52" s="512">
        <v>0</v>
      </c>
      <c r="BY52" s="512">
        <v>0</v>
      </c>
      <c r="BZ52" s="512">
        <v>0</v>
      </c>
      <c r="CA52" s="512">
        <v>0</v>
      </c>
      <c r="CB52" s="512">
        <v>0</v>
      </c>
      <c r="CC52" s="512">
        <v>0</v>
      </c>
      <c r="CD52" s="512">
        <v>0</v>
      </c>
      <c r="CE52" s="512">
        <v>0</v>
      </c>
      <c r="CF52" s="512">
        <v>230765.20560000004</v>
      </c>
      <c r="CG52" s="512">
        <v>230765.20560000004</v>
      </c>
      <c r="CH52" s="512">
        <v>0</v>
      </c>
      <c r="CI52" s="512">
        <v>0</v>
      </c>
      <c r="CJ52" s="512">
        <v>0</v>
      </c>
      <c r="CK52" s="512">
        <v>0</v>
      </c>
      <c r="CL52" s="513">
        <f t="shared" si="7"/>
        <v>230765.20560000004</v>
      </c>
      <c r="CM52" s="513">
        <f t="shared" si="8"/>
        <v>230765.20560000004</v>
      </c>
      <c r="CN52" s="113"/>
      <c r="CO52" s="97"/>
      <c r="CP52" s="97"/>
      <c r="CQ52" s="97"/>
      <c r="CR52" s="97"/>
      <c r="CS52" s="97"/>
      <c r="CT52" s="97"/>
      <c r="CU52" s="114"/>
      <c r="CV52" s="50">
        <f t="shared" si="1"/>
        <v>4520160</v>
      </c>
      <c r="CW52" s="11"/>
      <c r="CX52" s="604">
        <f t="shared" si="2"/>
        <v>1.2008885599144168</v>
      </c>
      <c r="CY52" s="143"/>
      <c r="CZ52" s="143"/>
      <c r="DA52" s="143"/>
      <c r="DB52" s="23"/>
      <c r="DC52" s="23"/>
      <c r="DD52" s="23"/>
      <c r="DE52" s="23"/>
      <c r="DF52" s="143"/>
      <c r="DG52" s="89"/>
      <c r="DH52" s="50" t="s">
        <v>46</v>
      </c>
      <c r="DI52" s="28"/>
      <c r="DJ52" s="553" t="s">
        <v>46</v>
      </c>
      <c r="DK52" s="143"/>
      <c r="DL52" s="46"/>
      <c r="DM52" s="111"/>
      <c r="DN52" s="110"/>
      <c r="DO52" s="432">
        <v>49.084363374534959</v>
      </c>
      <c r="DP52" s="433">
        <v>71.36357774303255</v>
      </c>
      <c r="DQ52" s="434">
        <v>14.822512900516013</v>
      </c>
      <c r="DR52" s="428">
        <v>105.62542821705149</v>
      </c>
      <c r="DS52" s="432">
        <v>0.12960518420736825</v>
      </c>
      <c r="DT52" s="434">
        <v>0.61048726264467001</v>
      </c>
      <c r="DU52" s="434">
        <v>9.6483859354374132E-2</v>
      </c>
      <c r="DV52" s="428">
        <v>0.64360858749766414</v>
      </c>
      <c r="DW52" s="252"/>
      <c r="DX52" s="50"/>
      <c r="DY52" s="249"/>
      <c r="DZ52" s="464">
        <v>0</v>
      </c>
      <c r="EA52" s="465">
        <v>0</v>
      </c>
      <c r="EB52" s="46"/>
    </row>
    <row r="53" spans="1:132" s="141" customFormat="1" ht="27.75" customHeight="1" x14ac:dyDescent="0.25">
      <c r="A53" s="69" t="s">
        <v>56</v>
      </c>
      <c r="B53" s="69" t="s">
        <v>57</v>
      </c>
      <c r="C53" s="69" t="s">
        <v>58</v>
      </c>
      <c r="D53" s="67" t="s">
        <v>99</v>
      </c>
      <c r="E53" s="67" t="s">
        <v>63</v>
      </c>
      <c r="F53" s="67" t="s">
        <v>102</v>
      </c>
      <c r="G53" s="67" t="s">
        <v>63</v>
      </c>
      <c r="H53" s="107" t="s">
        <v>46</v>
      </c>
      <c r="I53" s="20" t="s">
        <v>1978</v>
      </c>
      <c r="J53" s="145" t="s">
        <v>1981</v>
      </c>
      <c r="K53" s="426">
        <v>2.7236152538859084</v>
      </c>
      <c r="L53" s="426">
        <v>5.8223484727380006</v>
      </c>
      <c r="M53" s="424">
        <v>713</v>
      </c>
      <c r="N53" s="487">
        <v>5466240.0000000009</v>
      </c>
      <c r="O53" s="487" t="s">
        <v>1976</v>
      </c>
      <c r="P53" s="572">
        <v>1.6524226584422415</v>
      </c>
      <c r="Q53" s="34" t="s">
        <v>48</v>
      </c>
      <c r="R53" s="257" t="s">
        <v>48</v>
      </c>
      <c r="S53" s="27"/>
      <c r="T53" s="27"/>
      <c r="U53" s="145"/>
      <c r="V53" s="24"/>
      <c r="W53" s="24"/>
      <c r="X53" s="24"/>
      <c r="Y53" s="24"/>
      <c r="Z53" s="24"/>
      <c r="AA53" s="24"/>
      <c r="AB53" s="24"/>
      <c r="AC53" s="24"/>
      <c r="AD53" s="24"/>
      <c r="AE53" s="24"/>
      <c r="AF53" s="24"/>
      <c r="AG53" s="24"/>
      <c r="AH53" s="24"/>
      <c r="AI53" s="24">
        <v>16</v>
      </c>
      <c r="AJ53" s="24">
        <v>16</v>
      </c>
      <c r="AK53" s="24"/>
      <c r="AL53" s="24"/>
      <c r="AM53" s="24"/>
      <c r="AN53" s="24"/>
      <c r="AO53" s="145">
        <f t="shared" si="3"/>
        <v>16</v>
      </c>
      <c r="AP53" s="14">
        <f t="shared" si="4"/>
        <v>16</v>
      </c>
      <c r="AQ53" s="22"/>
      <c r="AR53" s="24"/>
      <c r="AS53" s="24"/>
      <c r="AT53" s="24"/>
      <c r="AU53" s="24"/>
      <c r="AV53" s="24"/>
      <c r="AW53" s="145"/>
      <c r="AX53" s="24"/>
      <c r="AY53" s="24"/>
      <c r="AZ53" s="24"/>
      <c r="BA53" s="24"/>
      <c r="BB53" s="24"/>
      <c r="BC53" s="24"/>
      <c r="BD53" s="24"/>
      <c r="BE53" s="24"/>
      <c r="BF53" s="24"/>
      <c r="BG53" s="24">
        <v>85.17</v>
      </c>
      <c r="BH53" s="24">
        <v>85.17</v>
      </c>
      <c r="BI53" s="24"/>
      <c r="BJ53" s="24"/>
      <c r="BK53" s="24"/>
      <c r="BL53" s="24"/>
      <c r="BM53" s="145">
        <f t="shared" si="5"/>
        <v>85.17</v>
      </c>
      <c r="BN53" s="24">
        <f t="shared" si="6"/>
        <v>85.17</v>
      </c>
      <c r="BO53" s="509">
        <f t="shared" si="0"/>
        <v>5.1542503102862784E-2</v>
      </c>
      <c r="BP53" s="511">
        <v>0</v>
      </c>
      <c r="BQ53" s="512">
        <v>0</v>
      </c>
      <c r="BR53" s="513">
        <v>0</v>
      </c>
      <c r="BS53" s="512">
        <v>0</v>
      </c>
      <c r="BT53" s="512">
        <v>0</v>
      </c>
      <c r="BU53" s="512">
        <v>0</v>
      </c>
      <c r="BV53" s="512">
        <v>0</v>
      </c>
      <c r="BW53" s="512">
        <v>0</v>
      </c>
      <c r="BX53" s="512">
        <v>0</v>
      </c>
      <c r="BY53" s="512">
        <v>0</v>
      </c>
      <c r="BZ53" s="512">
        <v>0</v>
      </c>
      <c r="CA53" s="512">
        <v>0</v>
      </c>
      <c r="CB53" s="512">
        <v>0</v>
      </c>
      <c r="CC53" s="512">
        <v>0</v>
      </c>
      <c r="CD53" s="512">
        <v>0</v>
      </c>
      <c r="CE53" s="512">
        <v>0</v>
      </c>
      <c r="CF53" s="512">
        <v>99975.952800000014</v>
      </c>
      <c r="CG53" s="512">
        <v>99975.952800000014</v>
      </c>
      <c r="CH53" s="512">
        <v>0</v>
      </c>
      <c r="CI53" s="512">
        <v>0</v>
      </c>
      <c r="CJ53" s="512">
        <v>0</v>
      </c>
      <c r="CK53" s="512">
        <v>0</v>
      </c>
      <c r="CL53" s="513">
        <f t="shared" si="7"/>
        <v>99975.952800000014</v>
      </c>
      <c r="CM53" s="513">
        <f t="shared" si="8"/>
        <v>99975.952800000014</v>
      </c>
      <c r="CN53" s="113"/>
      <c r="CO53" s="97"/>
      <c r="CP53" s="97"/>
      <c r="CQ53" s="97"/>
      <c r="CR53" s="97"/>
      <c r="CS53" s="97"/>
      <c r="CT53" s="97"/>
      <c r="CU53" s="114"/>
      <c r="CV53" s="50">
        <f t="shared" si="1"/>
        <v>5466240.0000000009</v>
      </c>
      <c r="CW53" s="11"/>
      <c r="CX53" s="604">
        <f t="shared" si="2"/>
        <v>1.6524226584422415</v>
      </c>
      <c r="CY53" s="143"/>
      <c r="CZ53" s="143"/>
      <c r="DA53" s="143"/>
      <c r="DB53" s="23"/>
      <c r="DC53" s="23"/>
      <c r="DD53" s="23"/>
      <c r="DE53" s="23"/>
      <c r="DF53" s="143"/>
      <c r="DG53" s="89"/>
      <c r="DH53" s="50" t="s">
        <v>46</v>
      </c>
      <c r="DI53" s="28"/>
      <c r="DJ53" s="553" t="s">
        <v>46</v>
      </c>
      <c r="DK53" s="143"/>
      <c r="DL53" s="46"/>
      <c r="DM53" s="111"/>
      <c r="DN53" s="110"/>
      <c r="DO53" s="432">
        <v>25.327408793264723</v>
      </c>
      <c r="DP53" s="433">
        <v>-19.350648192944249</v>
      </c>
      <c r="DQ53" s="434">
        <v>25.327408793264723</v>
      </c>
      <c r="DR53" s="428">
        <v>-20.741234485264645</v>
      </c>
      <c r="DS53" s="432">
        <v>0.13891487371375111</v>
      </c>
      <c r="DT53" s="434">
        <v>-0.12529491450507269</v>
      </c>
      <c r="DU53" s="434">
        <v>0.13891487371375111</v>
      </c>
      <c r="DV53" s="428">
        <v>-0.12623864459826603</v>
      </c>
      <c r="DW53" s="252"/>
      <c r="DX53" s="50"/>
      <c r="DY53" s="249"/>
      <c r="DZ53" s="464">
        <v>0</v>
      </c>
      <c r="EA53" s="465">
        <v>0</v>
      </c>
      <c r="EB53" s="46"/>
    </row>
    <row r="54" spans="1:132" s="141" customFormat="1" ht="27.75" customHeight="1" x14ac:dyDescent="0.25">
      <c r="A54" s="69" t="s">
        <v>56</v>
      </c>
      <c r="B54" s="69" t="s">
        <v>57</v>
      </c>
      <c r="C54" s="69" t="s">
        <v>58</v>
      </c>
      <c r="D54" s="67" t="s">
        <v>99</v>
      </c>
      <c r="E54" s="67" t="s">
        <v>63</v>
      </c>
      <c r="F54" s="67" t="s">
        <v>103</v>
      </c>
      <c r="G54" s="67" t="s">
        <v>63</v>
      </c>
      <c r="H54" s="107" t="s">
        <v>46</v>
      </c>
      <c r="I54" s="20" t="s">
        <v>1978</v>
      </c>
      <c r="J54" s="145" t="s">
        <v>1981</v>
      </c>
      <c r="K54" s="426">
        <v>2.7668472420428274</v>
      </c>
      <c r="L54" s="426">
        <v>3.9007575676439998</v>
      </c>
      <c r="M54" s="424">
        <v>418</v>
      </c>
      <c r="N54" s="487">
        <v>4695360.0000000009</v>
      </c>
      <c r="O54" s="487" t="s">
        <v>1976</v>
      </c>
      <c r="P54" s="572">
        <v>0.749354461386599</v>
      </c>
      <c r="Q54" s="34" t="s">
        <v>48</v>
      </c>
      <c r="R54" s="257" t="s">
        <v>48</v>
      </c>
      <c r="S54" s="27"/>
      <c r="T54" s="27"/>
      <c r="U54" s="145"/>
      <c r="V54" s="24"/>
      <c r="W54" s="24"/>
      <c r="X54" s="24"/>
      <c r="Y54" s="24"/>
      <c r="Z54" s="24"/>
      <c r="AA54" s="24"/>
      <c r="AB54" s="24"/>
      <c r="AC54" s="24"/>
      <c r="AD54" s="24"/>
      <c r="AE54" s="24"/>
      <c r="AF54" s="24"/>
      <c r="AG54" s="24"/>
      <c r="AH54" s="24"/>
      <c r="AI54" s="24">
        <v>8</v>
      </c>
      <c r="AJ54" s="24">
        <v>8</v>
      </c>
      <c r="AK54" s="24"/>
      <c r="AL54" s="24"/>
      <c r="AM54" s="24"/>
      <c r="AN54" s="24"/>
      <c r="AO54" s="145">
        <f t="shared" si="3"/>
        <v>8</v>
      </c>
      <c r="AP54" s="14">
        <f t="shared" si="4"/>
        <v>8</v>
      </c>
      <c r="AQ54" s="22"/>
      <c r="AR54" s="24"/>
      <c r="AS54" s="24"/>
      <c r="AT54" s="24"/>
      <c r="AU54" s="24"/>
      <c r="AV54" s="24"/>
      <c r="AW54" s="145"/>
      <c r="AX54" s="24"/>
      <c r="AY54" s="24"/>
      <c r="AZ54" s="24"/>
      <c r="BA54" s="24"/>
      <c r="BB54" s="24"/>
      <c r="BC54" s="24"/>
      <c r="BD54" s="24"/>
      <c r="BE54" s="24"/>
      <c r="BF54" s="24"/>
      <c r="BG54" s="24">
        <v>48.78</v>
      </c>
      <c r="BH54" s="24">
        <v>48.78</v>
      </c>
      <c r="BI54" s="24"/>
      <c r="BJ54" s="24"/>
      <c r="BK54" s="24"/>
      <c r="BL54" s="24"/>
      <c r="BM54" s="145">
        <f t="shared" si="5"/>
        <v>48.78</v>
      </c>
      <c r="BN54" s="24">
        <f t="shared" si="6"/>
        <v>48.78</v>
      </c>
      <c r="BO54" s="509">
        <f t="shared" si="0"/>
        <v>6.5096029334018923E-2</v>
      </c>
      <c r="BP54" s="511">
        <v>0</v>
      </c>
      <c r="BQ54" s="512">
        <v>0</v>
      </c>
      <c r="BR54" s="513">
        <v>0</v>
      </c>
      <c r="BS54" s="512">
        <v>0</v>
      </c>
      <c r="BT54" s="512">
        <v>0</v>
      </c>
      <c r="BU54" s="512">
        <v>0</v>
      </c>
      <c r="BV54" s="512">
        <v>0</v>
      </c>
      <c r="BW54" s="512">
        <v>0</v>
      </c>
      <c r="BX54" s="512">
        <v>0</v>
      </c>
      <c r="BY54" s="512">
        <v>0</v>
      </c>
      <c r="BZ54" s="512">
        <v>0</v>
      </c>
      <c r="CA54" s="512">
        <v>0</v>
      </c>
      <c r="CB54" s="512">
        <v>0</v>
      </c>
      <c r="CC54" s="512">
        <v>0</v>
      </c>
      <c r="CD54" s="512">
        <v>0</v>
      </c>
      <c r="CE54" s="512">
        <v>0</v>
      </c>
      <c r="CF54" s="512">
        <v>57259.915200000003</v>
      </c>
      <c r="CG54" s="512">
        <v>57259.915200000003</v>
      </c>
      <c r="CH54" s="512">
        <v>0</v>
      </c>
      <c r="CI54" s="512">
        <v>0</v>
      </c>
      <c r="CJ54" s="512">
        <v>0</v>
      </c>
      <c r="CK54" s="512">
        <v>0</v>
      </c>
      <c r="CL54" s="513">
        <f t="shared" si="7"/>
        <v>57259.915200000003</v>
      </c>
      <c r="CM54" s="513">
        <f t="shared" si="8"/>
        <v>57259.915200000003</v>
      </c>
      <c r="CN54" s="113"/>
      <c r="CO54" s="97"/>
      <c r="CP54" s="97"/>
      <c r="CQ54" s="97"/>
      <c r="CR54" s="97"/>
      <c r="CS54" s="97"/>
      <c r="CT54" s="97"/>
      <c r="CU54" s="114"/>
      <c r="CV54" s="50">
        <f t="shared" si="1"/>
        <v>4695360.0000000009</v>
      </c>
      <c r="CW54" s="11"/>
      <c r="CX54" s="604">
        <f t="shared" si="2"/>
        <v>0.749354461386599</v>
      </c>
      <c r="CY54" s="143"/>
      <c r="CZ54" s="143"/>
      <c r="DA54" s="143"/>
      <c r="DB54" s="23"/>
      <c r="DC54" s="23"/>
      <c r="DD54" s="23"/>
      <c r="DE54" s="23"/>
      <c r="DF54" s="143"/>
      <c r="DG54" s="89"/>
      <c r="DH54" s="50" t="s">
        <v>46</v>
      </c>
      <c r="DI54" s="28"/>
      <c r="DJ54" s="553" t="s">
        <v>46</v>
      </c>
      <c r="DK54" s="143"/>
      <c r="DL54" s="46"/>
      <c r="DM54" s="111"/>
      <c r="DN54" s="110"/>
      <c r="DO54" s="432">
        <v>1038.6677303550068</v>
      </c>
      <c r="DP54" s="433">
        <v>-880.72984720938223</v>
      </c>
      <c r="DQ54" s="434">
        <v>1038.6677303550068</v>
      </c>
      <c r="DR54" s="428">
        <v>-880.72984720938223</v>
      </c>
      <c r="DS54" s="432">
        <v>3.8149182289589185</v>
      </c>
      <c r="DT54" s="434">
        <v>-3.390859932102205</v>
      </c>
      <c r="DU54" s="434">
        <v>3.8149182289589185</v>
      </c>
      <c r="DV54" s="428">
        <v>-3.390859932102205</v>
      </c>
      <c r="DW54" s="252"/>
      <c r="DX54" s="50"/>
      <c r="DY54" s="249"/>
      <c r="DZ54" s="464">
        <v>354873</v>
      </c>
      <c r="EA54" s="465">
        <v>-322627</v>
      </c>
      <c r="EB54" s="46"/>
    </row>
    <row r="55" spans="1:132" s="141" customFormat="1" ht="27.75" customHeight="1" x14ac:dyDescent="0.25">
      <c r="A55" s="69" t="s">
        <v>56</v>
      </c>
      <c r="B55" s="69" t="s">
        <v>57</v>
      </c>
      <c r="C55" s="69" t="s">
        <v>58</v>
      </c>
      <c r="D55" s="67" t="s">
        <v>99</v>
      </c>
      <c r="E55" s="67" t="s">
        <v>63</v>
      </c>
      <c r="F55" s="67" t="s">
        <v>104</v>
      </c>
      <c r="G55" s="67" t="s">
        <v>63</v>
      </c>
      <c r="H55" s="107" t="s">
        <v>46</v>
      </c>
      <c r="I55" s="20" t="s">
        <v>1978</v>
      </c>
      <c r="J55" s="145" t="s">
        <v>1981</v>
      </c>
      <c r="K55" s="426">
        <v>2.3705540172710684</v>
      </c>
      <c r="L55" s="426">
        <v>2.0106060564240003</v>
      </c>
      <c r="M55" s="424">
        <v>97</v>
      </c>
      <c r="N55" s="487">
        <v>2452799.9999999995</v>
      </c>
      <c r="O55" s="487" t="s">
        <v>1976</v>
      </c>
      <c r="P55" s="572">
        <v>0.72053313594865287</v>
      </c>
      <c r="Q55" s="34" t="s">
        <v>48</v>
      </c>
      <c r="R55" s="257" t="s">
        <v>48</v>
      </c>
      <c r="S55" s="27"/>
      <c r="T55" s="27"/>
      <c r="U55" s="145"/>
      <c r="V55" s="24"/>
      <c r="W55" s="24"/>
      <c r="X55" s="24"/>
      <c r="Y55" s="24"/>
      <c r="Z55" s="24"/>
      <c r="AA55" s="24"/>
      <c r="AB55" s="24"/>
      <c r="AC55" s="24"/>
      <c r="AD55" s="24"/>
      <c r="AE55" s="24"/>
      <c r="AF55" s="24"/>
      <c r="AG55" s="24"/>
      <c r="AH55" s="24"/>
      <c r="AI55" s="24">
        <v>4</v>
      </c>
      <c r="AJ55" s="24">
        <v>4</v>
      </c>
      <c r="AK55" s="24"/>
      <c r="AL55" s="24"/>
      <c r="AM55" s="24"/>
      <c r="AN55" s="24"/>
      <c r="AO55" s="145">
        <f t="shared" si="3"/>
        <v>4</v>
      </c>
      <c r="AP55" s="14">
        <f t="shared" si="4"/>
        <v>4</v>
      </c>
      <c r="AQ55" s="22"/>
      <c r="AR55" s="24"/>
      <c r="AS55" s="24"/>
      <c r="AT55" s="24"/>
      <c r="AU55" s="24"/>
      <c r="AV55" s="24"/>
      <c r="AW55" s="145"/>
      <c r="AX55" s="24"/>
      <c r="AY55" s="24"/>
      <c r="AZ55" s="24"/>
      <c r="BA55" s="24"/>
      <c r="BB55" s="24"/>
      <c r="BC55" s="24"/>
      <c r="BD55" s="24"/>
      <c r="BE55" s="24"/>
      <c r="BF55" s="24"/>
      <c r="BG55" s="24">
        <v>25.45</v>
      </c>
      <c r="BH55" s="24">
        <v>25.45</v>
      </c>
      <c r="BI55" s="24"/>
      <c r="BJ55" s="24"/>
      <c r="BK55" s="24"/>
      <c r="BL55" s="24"/>
      <c r="BM55" s="145">
        <f t="shared" si="5"/>
        <v>25.45</v>
      </c>
      <c r="BN55" s="24">
        <f t="shared" si="6"/>
        <v>25.45</v>
      </c>
      <c r="BO55" s="509">
        <f t="shared" si="0"/>
        <v>3.5321068151144178E-2</v>
      </c>
      <c r="BP55" s="511">
        <v>0</v>
      </c>
      <c r="BQ55" s="512">
        <v>0</v>
      </c>
      <c r="BR55" s="513">
        <v>0</v>
      </c>
      <c r="BS55" s="512">
        <v>0</v>
      </c>
      <c r="BT55" s="512">
        <v>0</v>
      </c>
      <c r="BU55" s="512">
        <v>0</v>
      </c>
      <c r="BV55" s="512">
        <v>0</v>
      </c>
      <c r="BW55" s="512">
        <v>0</v>
      </c>
      <c r="BX55" s="512">
        <v>0</v>
      </c>
      <c r="BY55" s="512">
        <v>0</v>
      </c>
      <c r="BZ55" s="512">
        <v>0</v>
      </c>
      <c r="CA55" s="512">
        <v>0</v>
      </c>
      <c r="CB55" s="512">
        <v>0</v>
      </c>
      <c r="CC55" s="512">
        <v>0</v>
      </c>
      <c r="CD55" s="512">
        <v>0</v>
      </c>
      <c r="CE55" s="512">
        <v>0</v>
      </c>
      <c r="CF55" s="512">
        <v>29874.228000000003</v>
      </c>
      <c r="CG55" s="512">
        <v>29874.228000000003</v>
      </c>
      <c r="CH55" s="512">
        <v>0</v>
      </c>
      <c r="CI55" s="512">
        <v>0</v>
      </c>
      <c r="CJ55" s="512">
        <v>0</v>
      </c>
      <c r="CK55" s="512">
        <v>0</v>
      </c>
      <c r="CL55" s="513">
        <f t="shared" si="7"/>
        <v>29874.228000000003</v>
      </c>
      <c r="CM55" s="513">
        <f t="shared" si="8"/>
        <v>29874.228000000003</v>
      </c>
      <c r="CN55" s="113"/>
      <c r="CO55" s="97"/>
      <c r="CP55" s="97"/>
      <c r="CQ55" s="97"/>
      <c r="CR55" s="97"/>
      <c r="CS55" s="97"/>
      <c r="CT55" s="97"/>
      <c r="CU55" s="114"/>
      <c r="CV55" s="50">
        <f t="shared" si="1"/>
        <v>2452799.9999999995</v>
      </c>
      <c r="CW55" s="11"/>
      <c r="CX55" s="604">
        <f t="shared" si="2"/>
        <v>0.72053313594865287</v>
      </c>
      <c r="CY55" s="143"/>
      <c r="CZ55" s="143"/>
      <c r="DA55" s="143"/>
      <c r="DB55" s="23"/>
      <c r="DC55" s="23"/>
      <c r="DD55" s="23"/>
      <c r="DE55" s="23"/>
      <c r="DF55" s="143"/>
      <c r="DG55" s="89"/>
      <c r="DH55" s="50" t="s">
        <v>46</v>
      </c>
      <c r="DI55" s="28"/>
      <c r="DJ55" s="553" t="s">
        <v>46</v>
      </c>
      <c r="DK55" s="143"/>
      <c r="DL55" s="46"/>
      <c r="DM55" s="111"/>
      <c r="DN55" s="110"/>
      <c r="DO55" s="432">
        <v>888.38341968911914</v>
      </c>
      <c r="DP55" s="433">
        <v>-888.26477562132254</v>
      </c>
      <c r="DQ55" s="434">
        <v>888.38341968911914</v>
      </c>
      <c r="DR55" s="428">
        <v>-888.26477562132254</v>
      </c>
      <c r="DS55" s="432">
        <v>2.6735751295336789</v>
      </c>
      <c r="DT55" s="434">
        <v>-2.6701852990252042</v>
      </c>
      <c r="DU55" s="434">
        <v>2.6735751295336789</v>
      </c>
      <c r="DV55" s="428">
        <v>-2.6701852990252042</v>
      </c>
      <c r="DW55" s="252"/>
      <c r="DX55" s="50"/>
      <c r="DY55" s="249"/>
      <c r="DZ55" s="464">
        <v>81600</v>
      </c>
      <c r="EA55" s="465">
        <v>-81600</v>
      </c>
      <c r="EB55" s="46"/>
    </row>
    <row r="56" spans="1:132" s="141" customFormat="1" ht="27.75" customHeight="1" x14ac:dyDescent="0.25">
      <c r="A56" s="69" t="s">
        <v>56</v>
      </c>
      <c r="B56" s="69" t="s">
        <v>57</v>
      </c>
      <c r="C56" s="69" t="s">
        <v>58</v>
      </c>
      <c r="D56" s="67" t="s">
        <v>105</v>
      </c>
      <c r="E56" s="67" t="s">
        <v>106</v>
      </c>
      <c r="F56" s="67" t="s">
        <v>107</v>
      </c>
      <c r="G56" s="67" t="s">
        <v>108</v>
      </c>
      <c r="H56" s="107" t="s">
        <v>46</v>
      </c>
      <c r="I56" s="20" t="s">
        <v>1979</v>
      </c>
      <c r="J56" s="145" t="s">
        <v>1984</v>
      </c>
      <c r="K56" s="426">
        <v>11.783834464214101</v>
      </c>
      <c r="L56" s="426">
        <v>17.856628750736999</v>
      </c>
      <c r="M56" s="424">
        <v>1176</v>
      </c>
      <c r="N56" s="487">
        <v>36686880.000000007</v>
      </c>
      <c r="O56" s="487" t="s">
        <v>1976</v>
      </c>
      <c r="P56" s="572">
        <v>9.7043342646469046</v>
      </c>
      <c r="Q56" s="34" t="s">
        <v>1977</v>
      </c>
      <c r="R56" s="257" t="s">
        <v>48</v>
      </c>
      <c r="S56" s="27"/>
      <c r="T56" s="27"/>
      <c r="U56" s="145"/>
      <c r="V56" s="24"/>
      <c r="W56" s="24"/>
      <c r="X56" s="24"/>
      <c r="Y56" s="24"/>
      <c r="Z56" s="24"/>
      <c r="AA56" s="24"/>
      <c r="AB56" s="24"/>
      <c r="AC56" s="24"/>
      <c r="AD56" s="24"/>
      <c r="AE56" s="24"/>
      <c r="AF56" s="24"/>
      <c r="AG56" s="24"/>
      <c r="AH56" s="24"/>
      <c r="AI56" s="24">
        <v>60</v>
      </c>
      <c r="AJ56" s="24">
        <v>59</v>
      </c>
      <c r="AK56" s="24">
        <v>1</v>
      </c>
      <c r="AL56" s="24">
        <v>1</v>
      </c>
      <c r="AM56" s="24"/>
      <c r="AN56" s="24"/>
      <c r="AO56" s="145">
        <f t="shared" si="3"/>
        <v>61</v>
      </c>
      <c r="AP56" s="14">
        <f t="shared" si="4"/>
        <v>60</v>
      </c>
      <c r="AQ56" s="22"/>
      <c r="AR56" s="24"/>
      <c r="AS56" s="24"/>
      <c r="AT56" s="24"/>
      <c r="AU56" s="24"/>
      <c r="AV56" s="24"/>
      <c r="AW56" s="145"/>
      <c r="AX56" s="24"/>
      <c r="AY56" s="24"/>
      <c r="AZ56" s="24"/>
      <c r="BA56" s="24"/>
      <c r="BB56" s="24"/>
      <c r="BC56" s="24"/>
      <c r="BD56" s="24"/>
      <c r="BE56" s="24"/>
      <c r="BF56" s="24"/>
      <c r="BG56" s="24">
        <v>5232.07</v>
      </c>
      <c r="BH56" s="24">
        <v>4240.2700000000004</v>
      </c>
      <c r="BI56" s="24">
        <v>0</v>
      </c>
      <c r="BJ56" s="24">
        <v>0</v>
      </c>
      <c r="BK56" s="24"/>
      <c r="BL56" s="24"/>
      <c r="BM56" s="145">
        <f t="shared" si="5"/>
        <v>5232.07</v>
      </c>
      <c r="BN56" s="24">
        <f t="shared" si="6"/>
        <v>4240.2700000000004</v>
      </c>
      <c r="BO56" s="509">
        <f t="shared" si="0"/>
        <v>0.53914775164542106</v>
      </c>
      <c r="BP56" s="511">
        <v>0</v>
      </c>
      <c r="BQ56" s="512">
        <v>0</v>
      </c>
      <c r="BR56" s="513">
        <v>0</v>
      </c>
      <c r="BS56" s="512">
        <v>0</v>
      </c>
      <c r="BT56" s="512">
        <v>0</v>
      </c>
      <c r="BU56" s="512">
        <v>0</v>
      </c>
      <c r="BV56" s="512">
        <v>0</v>
      </c>
      <c r="BW56" s="512">
        <v>0</v>
      </c>
      <c r="BX56" s="512">
        <v>0</v>
      </c>
      <c r="BY56" s="512">
        <v>0</v>
      </c>
      <c r="BZ56" s="512">
        <v>0</v>
      </c>
      <c r="CA56" s="512">
        <v>0</v>
      </c>
      <c r="CB56" s="512">
        <v>0</v>
      </c>
      <c r="CC56" s="512">
        <v>0</v>
      </c>
      <c r="CD56" s="512">
        <v>0</v>
      </c>
      <c r="CE56" s="512">
        <v>0</v>
      </c>
      <c r="CF56" s="512">
        <v>6141613.0488</v>
      </c>
      <c r="CG56" s="512">
        <v>4977398.5368000008</v>
      </c>
      <c r="CH56" s="512">
        <v>0</v>
      </c>
      <c r="CI56" s="512">
        <v>0</v>
      </c>
      <c r="CJ56" s="512">
        <v>0</v>
      </c>
      <c r="CK56" s="512">
        <v>0</v>
      </c>
      <c r="CL56" s="513">
        <f t="shared" si="7"/>
        <v>6141613.0488</v>
      </c>
      <c r="CM56" s="513">
        <f t="shared" si="8"/>
        <v>4977398.5368000008</v>
      </c>
      <c r="CN56" s="113"/>
      <c r="CO56" s="97"/>
      <c r="CP56" s="97"/>
      <c r="CQ56" s="97"/>
      <c r="CR56" s="97"/>
      <c r="CS56" s="97"/>
      <c r="CT56" s="97"/>
      <c r="CU56" s="114"/>
      <c r="CV56" s="50">
        <f t="shared" si="1"/>
        <v>36686880.000000007</v>
      </c>
      <c r="CW56" s="11"/>
      <c r="CX56" s="604">
        <f t="shared" si="2"/>
        <v>9.7043342646469046</v>
      </c>
      <c r="CY56" s="143"/>
      <c r="CZ56" s="143"/>
      <c r="DA56" s="143"/>
      <c r="DB56" s="23"/>
      <c r="DC56" s="23"/>
      <c r="DD56" s="23"/>
      <c r="DE56" s="23"/>
      <c r="DF56" s="143"/>
      <c r="DG56" s="89"/>
      <c r="DH56" s="50" t="s">
        <v>46</v>
      </c>
      <c r="DI56" s="28"/>
      <c r="DJ56" s="553" t="s">
        <v>46</v>
      </c>
      <c r="DK56" s="143"/>
      <c r="DL56" s="46"/>
      <c r="DM56" s="111"/>
      <c r="DN56" s="110"/>
      <c r="DO56" s="432">
        <v>645.43586109142632</v>
      </c>
      <c r="DP56" s="433">
        <v>-372.08666833571846</v>
      </c>
      <c r="DQ56" s="434">
        <v>301.38540042523118</v>
      </c>
      <c r="DR56" s="428">
        <v>-185.89084970743227</v>
      </c>
      <c r="DS56" s="432">
        <v>3.3440113394755584</v>
      </c>
      <c r="DT56" s="434">
        <v>-2.3392126565242153</v>
      </c>
      <c r="DU56" s="434">
        <v>2.8286321757618786</v>
      </c>
      <c r="DV56" s="428">
        <v>-1.943355405161133</v>
      </c>
      <c r="DW56" s="252"/>
      <c r="DX56" s="50"/>
      <c r="DY56" s="249"/>
      <c r="DZ56" s="464">
        <v>342774</v>
      </c>
      <c r="EA56" s="465">
        <v>-223023.66666666669</v>
      </c>
      <c r="EB56" s="46"/>
    </row>
    <row r="57" spans="1:132" s="141" customFormat="1" ht="27.75" customHeight="1" x14ac:dyDescent="0.25">
      <c r="A57" s="69" t="s">
        <v>56</v>
      </c>
      <c r="B57" s="69" t="s">
        <v>57</v>
      </c>
      <c r="C57" s="69" t="s">
        <v>58</v>
      </c>
      <c r="D57" s="67" t="s">
        <v>105</v>
      </c>
      <c r="E57" s="67" t="s">
        <v>106</v>
      </c>
      <c r="F57" s="67" t="s">
        <v>109</v>
      </c>
      <c r="G57" s="67" t="s">
        <v>110</v>
      </c>
      <c r="H57" s="107" t="s">
        <v>46</v>
      </c>
      <c r="I57" s="20" t="s">
        <v>1978</v>
      </c>
      <c r="J57" s="145" t="s">
        <v>1984</v>
      </c>
      <c r="K57" s="426">
        <v>11.783834464214101</v>
      </c>
      <c r="L57" s="426">
        <v>108.065530078254</v>
      </c>
      <c r="M57" s="424">
        <v>3340</v>
      </c>
      <c r="N57" s="487">
        <v>36651840.000000007</v>
      </c>
      <c r="O57" s="487" t="s">
        <v>1976</v>
      </c>
      <c r="P57" s="572">
        <v>9.9274224086617675</v>
      </c>
      <c r="Q57" s="34" t="s">
        <v>48</v>
      </c>
      <c r="R57" s="257" t="s">
        <v>48</v>
      </c>
      <c r="S57" s="27"/>
      <c r="T57" s="27"/>
      <c r="U57" s="145"/>
      <c r="V57" s="24"/>
      <c r="W57" s="24"/>
      <c r="X57" s="24"/>
      <c r="Y57" s="24"/>
      <c r="Z57" s="24"/>
      <c r="AA57" s="24"/>
      <c r="AB57" s="24"/>
      <c r="AC57" s="24"/>
      <c r="AD57" s="24"/>
      <c r="AE57" s="24"/>
      <c r="AF57" s="24"/>
      <c r="AG57" s="24"/>
      <c r="AH57" s="24"/>
      <c r="AI57" s="24">
        <v>218</v>
      </c>
      <c r="AJ57" s="24">
        <v>218</v>
      </c>
      <c r="AK57" s="24">
        <v>1</v>
      </c>
      <c r="AL57" s="24">
        <v>1</v>
      </c>
      <c r="AM57" s="24"/>
      <c r="AN57" s="24"/>
      <c r="AO57" s="145">
        <f t="shared" si="3"/>
        <v>219</v>
      </c>
      <c r="AP57" s="14">
        <f t="shared" si="4"/>
        <v>219</v>
      </c>
      <c r="AQ57" s="22"/>
      <c r="AR57" s="24"/>
      <c r="AS57" s="24"/>
      <c r="AT57" s="24"/>
      <c r="AU57" s="24"/>
      <c r="AV57" s="24"/>
      <c r="AW57" s="145"/>
      <c r="AX57" s="24"/>
      <c r="AY57" s="24"/>
      <c r="AZ57" s="24"/>
      <c r="BA57" s="24"/>
      <c r="BB57" s="24"/>
      <c r="BC57" s="24"/>
      <c r="BD57" s="24"/>
      <c r="BE57" s="24"/>
      <c r="BF57" s="24"/>
      <c r="BG57" s="24">
        <v>2916.0129999999999</v>
      </c>
      <c r="BH57" s="24">
        <v>2916.0129999999999</v>
      </c>
      <c r="BI57" s="24">
        <v>12</v>
      </c>
      <c r="BJ57" s="24">
        <v>12</v>
      </c>
      <c r="BK57" s="24"/>
      <c r="BL57" s="24"/>
      <c r="BM57" s="145">
        <f t="shared" si="5"/>
        <v>2928.0129999999999</v>
      </c>
      <c r="BN57" s="24">
        <f t="shared" si="6"/>
        <v>2928.0129999999999</v>
      </c>
      <c r="BO57" s="509">
        <f t="shared" si="0"/>
        <v>0.29494191739492032</v>
      </c>
      <c r="BP57" s="511">
        <v>0</v>
      </c>
      <c r="BQ57" s="512">
        <v>0</v>
      </c>
      <c r="BR57" s="513">
        <v>0</v>
      </c>
      <c r="BS57" s="512">
        <v>0</v>
      </c>
      <c r="BT57" s="512">
        <v>0</v>
      </c>
      <c r="BU57" s="512">
        <v>0</v>
      </c>
      <c r="BV57" s="512">
        <v>0</v>
      </c>
      <c r="BW57" s="512">
        <v>0</v>
      </c>
      <c r="BX57" s="512">
        <v>0</v>
      </c>
      <c r="BY57" s="512">
        <v>0</v>
      </c>
      <c r="BZ57" s="512">
        <v>0</v>
      </c>
      <c r="CA57" s="512">
        <v>0</v>
      </c>
      <c r="CB57" s="512">
        <v>0</v>
      </c>
      <c r="CC57" s="512">
        <v>0</v>
      </c>
      <c r="CD57" s="512">
        <v>0</v>
      </c>
      <c r="CE57" s="512">
        <v>0</v>
      </c>
      <c r="CF57" s="512">
        <v>3422932.69992</v>
      </c>
      <c r="CG57" s="512">
        <v>3422932.69992</v>
      </c>
      <c r="CH57" s="512">
        <v>14086.080000000002</v>
      </c>
      <c r="CI57" s="512">
        <v>14086.080000000002</v>
      </c>
      <c r="CJ57" s="512">
        <v>0</v>
      </c>
      <c r="CK57" s="512">
        <v>0</v>
      </c>
      <c r="CL57" s="513">
        <f t="shared" si="7"/>
        <v>3437018.7799200001</v>
      </c>
      <c r="CM57" s="513">
        <f t="shared" si="8"/>
        <v>3437018.7799200001</v>
      </c>
      <c r="CN57" s="113"/>
      <c r="CO57" s="97"/>
      <c r="CP57" s="97"/>
      <c r="CQ57" s="97"/>
      <c r="CR57" s="97"/>
      <c r="CS57" s="97"/>
      <c r="CT57" s="97"/>
      <c r="CU57" s="114"/>
      <c r="CV57" s="50">
        <f t="shared" si="1"/>
        <v>36651840.000000007</v>
      </c>
      <c r="CW57" s="11"/>
      <c r="CX57" s="604">
        <f t="shared" si="2"/>
        <v>9.9274224086617675</v>
      </c>
      <c r="CY57" s="143"/>
      <c r="CZ57" s="143"/>
      <c r="DA57" s="143"/>
      <c r="DB57" s="23"/>
      <c r="DC57" s="23"/>
      <c r="DD57" s="23"/>
      <c r="DE57" s="23"/>
      <c r="DF57" s="143"/>
      <c r="DG57" s="89"/>
      <c r="DH57" s="50" t="s">
        <v>46</v>
      </c>
      <c r="DI57" s="28"/>
      <c r="DJ57" s="553" t="s">
        <v>46</v>
      </c>
      <c r="DK57" s="143"/>
      <c r="DL57" s="46"/>
      <c r="DM57" s="111"/>
      <c r="DN57" s="110"/>
      <c r="DO57" s="432">
        <v>453.20375268227002</v>
      </c>
      <c r="DP57" s="433">
        <v>-115.93201028866702</v>
      </c>
      <c r="DQ57" s="434">
        <v>174.95334098507928</v>
      </c>
      <c r="DR57" s="428">
        <v>130.37445604312106</v>
      </c>
      <c r="DS57" s="432">
        <v>1.4713309047357668</v>
      </c>
      <c r="DT57" s="434">
        <v>0.29288199484501698</v>
      </c>
      <c r="DU57" s="434">
        <v>1.1282000099805392</v>
      </c>
      <c r="DV57" s="428">
        <v>0.61649007712396142</v>
      </c>
      <c r="DW57" s="252"/>
      <c r="DX57" s="50"/>
      <c r="DY57" s="249"/>
      <c r="DZ57" s="464">
        <v>353387</v>
      </c>
      <c r="EA57" s="465">
        <v>309896.66666666663</v>
      </c>
      <c r="EB57" s="46"/>
    </row>
    <row r="58" spans="1:132" s="141" customFormat="1" ht="27.75" customHeight="1" x14ac:dyDescent="0.25">
      <c r="A58" s="69" t="s">
        <v>56</v>
      </c>
      <c r="B58" s="69" t="s">
        <v>57</v>
      </c>
      <c r="C58" s="69" t="s">
        <v>58</v>
      </c>
      <c r="D58" s="67" t="s">
        <v>105</v>
      </c>
      <c r="E58" s="67" t="s">
        <v>106</v>
      </c>
      <c r="F58" s="67" t="s">
        <v>111</v>
      </c>
      <c r="G58" s="67" t="s">
        <v>106</v>
      </c>
      <c r="H58" s="107" t="s">
        <v>46</v>
      </c>
      <c r="I58" s="20" t="s">
        <v>1978</v>
      </c>
      <c r="J58" s="145" t="s">
        <v>1984</v>
      </c>
      <c r="K58" s="426">
        <v>11.783834464214101</v>
      </c>
      <c r="L58" s="426">
        <v>19.517045413950001</v>
      </c>
      <c r="M58" s="424">
        <v>1380</v>
      </c>
      <c r="N58" s="487">
        <v>40120800</v>
      </c>
      <c r="O58" s="487" t="s">
        <v>1976</v>
      </c>
      <c r="P58" s="572">
        <v>10.995058526447233</v>
      </c>
      <c r="Q58" s="34" t="s">
        <v>48</v>
      </c>
      <c r="R58" s="257" t="s">
        <v>48</v>
      </c>
      <c r="S58" s="27"/>
      <c r="T58" s="27"/>
      <c r="U58" s="145"/>
      <c r="V58" s="24"/>
      <c r="W58" s="24"/>
      <c r="X58" s="24"/>
      <c r="Y58" s="24"/>
      <c r="Z58" s="24"/>
      <c r="AA58" s="24"/>
      <c r="AB58" s="24"/>
      <c r="AC58" s="24"/>
      <c r="AD58" s="24"/>
      <c r="AE58" s="24"/>
      <c r="AF58" s="24"/>
      <c r="AG58" s="24"/>
      <c r="AH58" s="24"/>
      <c r="AI58" s="24">
        <v>71</v>
      </c>
      <c r="AJ58" s="24">
        <v>71</v>
      </c>
      <c r="AK58" s="24"/>
      <c r="AL58" s="24"/>
      <c r="AM58" s="24"/>
      <c r="AN58" s="24"/>
      <c r="AO58" s="145">
        <f t="shared" si="3"/>
        <v>71</v>
      </c>
      <c r="AP58" s="14">
        <f t="shared" si="4"/>
        <v>71</v>
      </c>
      <c r="AQ58" s="22"/>
      <c r="AR58" s="24"/>
      <c r="AS58" s="24"/>
      <c r="AT58" s="24"/>
      <c r="AU58" s="24"/>
      <c r="AV58" s="24"/>
      <c r="AW58" s="145"/>
      <c r="AX58" s="24"/>
      <c r="AY58" s="24"/>
      <c r="AZ58" s="24"/>
      <c r="BA58" s="24"/>
      <c r="BB58" s="24"/>
      <c r="BC58" s="24"/>
      <c r="BD58" s="24"/>
      <c r="BE58" s="24"/>
      <c r="BF58" s="24"/>
      <c r="BG58" s="24">
        <v>477.98500000000001</v>
      </c>
      <c r="BH58" s="24">
        <v>477.98500000000001</v>
      </c>
      <c r="BI58" s="24"/>
      <c r="BJ58" s="24"/>
      <c r="BK58" s="24"/>
      <c r="BL58" s="24"/>
      <c r="BM58" s="145">
        <f t="shared" si="5"/>
        <v>477.98500000000001</v>
      </c>
      <c r="BN58" s="24">
        <f t="shared" si="6"/>
        <v>477.98500000000001</v>
      </c>
      <c r="BO58" s="509">
        <f t="shared" si="0"/>
        <v>4.3472710840989803E-2</v>
      </c>
      <c r="BP58" s="511">
        <v>0</v>
      </c>
      <c r="BQ58" s="512">
        <v>0</v>
      </c>
      <c r="BR58" s="513">
        <v>0</v>
      </c>
      <c r="BS58" s="512">
        <v>0</v>
      </c>
      <c r="BT58" s="512">
        <v>0</v>
      </c>
      <c r="BU58" s="512">
        <v>0</v>
      </c>
      <c r="BV58" s="512">
        <v>0</v>
      </c>
      <c r="BW58" s="512">
        <v>0</v>
      </c>
      <c r="BX58" s="512">
        <v>0</v>
      </c>
      <c r="BY58" s="512">
        <v>0</v>
      </c>
      <c r="BZ58" s="512">
        <v>0</v>
      </c>
      <c r="CA58" s="512">
        <v>0</v>
      </c>
      <c r="CB58" s="512">
        <v>0</v>
      </c>
      <c r="CC58" s="512">
        <v>0</v>
      </c>
      <c r="CD58" s="512">
        <v>0</v>
      </c>
      <c r="CE58" s="512">
        <v>0</v>
      </c>
      <c r="CF58" s="512">
        <v>561077.91240000003</v>
      </c>
      <c r="CG58" s="512">
        <v>561077.91240000003</v>
      </c>
      <c r="CH58" s="512">
        <v>0</v>
      </c>
      <c r="CI58" s="512">
        <v>0</v>
      </c>
      <c r="CJ58" s="512">
        <v>0</v>
      </c>
      <c r="CK58" s="512">
        <v>0</v>
      </c>
      <c r="CL58" s="513">
        <f t="shared" si="7"/>
        <v>561077.91240000003</v>
      </c>
      <c r="CM58" s="513">
        <f t="shared" si="8"/>
        <v>561077.91240000003</v>
      </c>
      <c r="CN58" s="113"/>
      <c r="CO58" s="97"/>
      <c r="CP58" s="97"/>
      <c r="CQ58" s="97"/>
      <c r="CR58" s="97"/>
      <c r="CS58" s="97"/>
      <c r="CT58" s="97"/>
      <c r="CU58" s="114"/>
      <c r="CV58" s="50">
        <f t="shared" si="1"/>
        <v>40120800</v>
      </c>
      <c r="CW58" s="11"/>
      <c r="CX58" s="604">
        <f t="shared" si="2"/>
        <v>10.995058526447233</v>
      </c>
      <c r="CY58" s="143"/>
      <c r="CZ58" s="143"/>
      <c r="DA58" s="143"/>
      <c r="DB58" s="23"/>
      <c r="DC58" s="23"/>
      <c r="DD58" s="23"/>
      <c r="DE58" s="23"/>
      <c r="DF58" s="143"/>
      <c r="DG58" s="89"/>
      <c r="DH58" s="50" t="s">
        <v>46</v>
      </c>
      <c r="DI58" s="28"/>
      <c r="DJ58" s="553" t="s">
        <v>46</v>
      </c>
      <c r="DK58" s="143"/>
      <c r="DL58" s="46"/>
      <c r="DM58" s="111"/>
      <c r="DN58" s="110"/>
      <c r="DO58" s="432">
        <v>631.08679108534159</v>
      </c>
      <c r="DP58" s="433">
        <v>-485.35410463041444</v>
      </c>
      <c r="DQ58" s="434">
        <v>41.614785287189711</v>
      </c>
      <c r="DR58" s="428">
        <v>103.08105330199496</v>
      </c>
      <c r="DS58" s="432">
        <v>1.3915564413843087</v>
      </c>
      <c r="DT58" s="434">
        <v>-0.59191622539967448</v>
      </c>
      <c r="DU58" s="434">
        <v>0.3906504801594492</v>
      </c>
      <c r="DV58" s="428">
        <v>0.40826007511741419</v>
      </c>
      <c r="DW58" s="252"/>
      <c r="DX58" s="50"/>
      <c r="DY58" s="249"/>
      <c r="DZ58" s="464">
        <v>41262</v>
      </c>
      <c r="EA58" s="465">
        <v>135947.33333333334</v>
      </c>
      <c r="EB58" s="46"/>
    </row>
    <row r="59" spans="1:132" s="141" customFormat="1" ht="27.75" customHeight="1" x14ac:dyDescent="0.25">
      <c r="A59" s="69" t="s">
        <v>56</v>
      </c>
      <c r="B59" s="69" t="s">
        <v>57</v>
      </c>
      <c r="C59" s="69" t="s">
        <v>58</v>
      </c>
      <c r="D59" s="67" t="s">
        <v>105</v>
      </c>
      <c r="E59" s="67" t="s">
        <v>106</v>
      </c>
      <c r="F59" s="67" t="s">
        <v>112</v>
      </c>
      <c r="G59" s="67" t="s">
        <v>113</v>
      </c>
      <c r="H59" s="107" t="s">
        <v>46</v>
      </c>
      <c r="I59" s="20" t="s">
        <v>1979</v>
      </c>
      <c r="J59" s="145" t="s">
        <v>1984</v>
      </c>
      <c r="K59" s="426">
        <v>8.8199491223022353</v>
      </c>
      <c r="L59" s="426">
        <v>16.548674208003</v>
      </c>
      <c r="M59" s="424">
        <v>556</v>
      </c>
      <c r="N59" s="487">
        <v>21269280.000000004</v>
      </c>
      <c r="O59" s="487" t="s">
        <v>1976</v>
      </c>
      <c r="P59" s="572">
        <v>5.258506251779111</v>
      </c>
      <c r="Q59" s="34" t="s">
        <v>1977</v>
      </c>
      <c r="R59" s="257" t="s">
        <v>48</v>
      </c>
      <c r="S59" s="27"/>
      <c r="T59" s="27"/>
      <c r="U59" s="145"/>
      <c r="V59" s="24"/>
      <c r="W59" s="24"/>
      <c r="X59" s="24"/>
      <c r="Y59" s="24"/>
      <c r="Z59" s="24"/>
      <c r="AA59" s="24"/>
      <c r="AB59" s="24"/>
      <c r="AC59" s="24"/>
      <c r="AD59" s="24"/>
      <c r="AE59" s="24">
        <v>1</v>
      </c>
      <c r="AF59" s="24">
        <v>1</v>
      </c>
      <c r="AG59" s="24"/>
      <c r="AH59" s="24"/>
      <c r="AI59" s="24">
        <v>38</v>
      </c>
      <c r="AJ59" s="24">
        <v>37</v>
      </c>
      <c r="AK59" s="24"/>
      <c r="AL59" s="24"/>
      <c r="AM59" s="24"/>
      <c r="AN59" s="24"/>
      <c r="AO59" s="145">
        <f t="shared" si="3"/>
        <v>39</v>
      </c>
      <c r="AP59" s="14">
        <f t="shared" si="4"/>
        <v>38</v>
      </c>
      <c r="AQ59" s="22"/>
      <c r="AR59" s="24"/>
      <c r="AS59" s="24"/>
      <c r="AT59" s="24"/>
      <c r="AU59" s="24"/>
      <c r="AV59" s="24"/>
      <c r="AW59" s="145"/>
      <c r="AX59" s="24"/>
      <c r="AY59" s="24"/>
      <c r="AZ59" s="24"/>
      <c r="BA59" s="24"/>
      <c r="BB59" s="24"/>
      <c r="BC59" s="24">
        <v>5600</v>
      </c>
      <c r="BD59" s="24">
        <v>5600</v>
      </c>
      <c r="BE59" s="24"/>
      <c r="BF59" s="24"/>
      <c r="BG59" s="24">
        <v>259.43</v>
      </c>
      <c r="BH59" s="24">
        <v>259.43</v>
      </c>
      <c r="BI59" s="24"/>
      <c r="BJ59" s="24"/>
      <c r="BK59" s="24"/>
      <c r="BL59" s="24"/>
      <c r="BM59" s="145">
        <f t="shared" si="5"/>
        <v>5859.43</v>
      </c>
      <c r="BN59" s="24">
        <f t="shared" si="6"/>
        <v>5859.43</v>
      </c>
      <c r="BO59" s="509">
        <f t="shared" si="0"/>
        <v>1.1142765111323352</v>
      </c>
      <c r="BP59" s="511">
        <v>0</v>
      </c>
      <c r="BQ59" s="512">
        <v>0</v>
      </c>
      <c r="BR59" s="513">
        <v>0</v>
      </c>
      <c r="BS59" s="512">
        <v>0</v>
      </c>
      <c r="BT59" s="512">
        <v>0</v>
      </c>
      <c r="BU59" s="512">
        <v>0</v>
      </c>
      <c r="BV59" s="512">
        <v>0</v>
      </c>
      <c r="BW59" s="512">
        <v>0</v>
      </c>
      <c r="BX59" s="512">
        <v>0</v>
      </c>
      <c r="BY59" s="512">
        <v>0</v>
      </c>
      <c r="BZ59" s="512">
        <v>0</v>
      </c>
      <c r="CA59" s="512">
        <v>0</v>
      </c>
      <c r="CB59" s="512">
        <v>28256255.999999996</v>
      </c>
      <c r="CC59" s="512">
        <v>28256255.999999996</v>
      </c>
      <c r="CD59" s="512">
        <v>0</v>
      </c>
      <c r="CE59" s="512">
        <v>0</v>
      </c>
      <c r="CF59" s="512">
        <v>304529.31120000005</v>
      </c>
      <c r="CG59" s="512">
        <v>304529.31120000005</v>
      </c>
      <c r="CH59" s="512">
        <v>0</v>
      </c>
      <c r="CI59" s="512">
        <v>0</v>
      </c>
      <c r="CJ59" s="512">
        <v>0</v>
      </c>
      <c r="CK59" s="512">
        <v>0</v>
      </c>
      <c r="CL59" s="513">
        <f t="shared" si="7"/>
        <v>28560785.311199997</v>
      </c>
      <c r="CM59" s="513">
        <f t="shared" si="8"/>
        <v>28560785.311199997</v>
      </c>
      <c r="CN59" s="113"/>
      <c r="CO59" s="97"/>
      <c r="CP59" s="97"/>
      <c r="CQ59" s="97"/>
      <c r="CR59" s="97"/>
      <c r="CS59" s="97"/>
      <c r="CT59" s="97"/>
      <c r="CU59" s="114"/>
      <c r="CV59" s="50">
        <f t="shared" si="1"/>
        <v>21269280.000000004</v>
      </c>
      <c r="CW59" s="11"/>
      <c r="CX59" s="604">
        <f t="shared" si="2"/>
        <v>5.258506251779111</v>
      </c>
      <c r="CY59" s="143"/>
      <c r="CZ59" s="143"/>
      <c r="DA59" s="143"/>
      <c r="DB59" s="23"/>
      <c r="DC59" s="23"/>
      <c r="DD59" s="23"/>
      <c r="DE59" s="23"/>
      <c r="DF59" s="143"/>
      <c r="DG59" s="89"/>
      <c r="DH59" s="50" t="s">
        <v>46</v>
      </c>
      <c r="DI59" s="28"/>
      <c r="DJ59" s="553" t="s">
        <v>46</v>
      </c>
      <c r="DK59" s="143"/>
      <c r="DL59" s="46"/>
      <c r="DM59" s="111"/>
      <c r="DN59" s="110"/>
      <c r="DO59" s="432">
        <v>589.78417266187046</v>
      </c>
      <c r="DP59" s="433">
        <v>-418.58839682253938</v>
      </c>
      <c r="DQ59" s="434">
        <v>2.593525179856115</v>
      </c>
      <c r="DR59" s="428">
        <v>155.64541395558118</v>
      </c>
      <c r="DS59" s="432">
        <v>0.32913669064748202</v>
      </c>
      <c r="DT59" s="434">
        <v>0.30262635753132178</v>
      </c>
      <c r="DU59" s="434">
        <v>2.5179856115107913E-2</v>
      </c>
      <c r="DV59" s="428">
        <v>0.56492910211500902</v>
      </c>
      <c r="DW59" s="252"/>
      <c r="DX59" s="50"/>
      <c r="DY59" s="249"/>
      <c r="DZ59" s="464">
        <v>0</v>
      </c>
      <c r="EA59" s="465">
        <v>60256.333333333336</v>
      </c>
      <c r="EB59" s="46"/>
    </row>
    <row r="60" spans="1:132" s="141" customFormat="1" ht="27.75" customHeight="1" x14ac:dyDescent="0.25">
      <c r="A60" s="69" t="s">
        <v>56</v>
      </c>
      <c r="B60" s="69" t="s">
        <v>57</v>
      </c>
      <c r="C60" s="69" t="s">
        <v>58</v>
      </c>
      <c r="D60" s="67" t="s">
        <v>114</v>
      </c>
      <c r="E60" s="67" t="s">
        <v>115</v>
      </c>
      <c r="F60" s="67" t="s">
        <v>116</v>
      </c>
      <c r="G60" s="67" t="s">
        <v>115</v>
      </c>
      <c r="H60" s="107" t="s">
        <v>46</v>
      </c>
      <c r="I60" s="20" t="s">
        <v>1979</v>
      </c>
      <c r="J60" s="145" t="s">
        <v>1984</v>
      </c>
      <c r="K60" s="426">
        <v>12.190173583669758</v>
      </c>
      <c r="L60" s="426">
        <v>9.9604166459489996</v>
      </c>
      <c r="M60" s="424">
        <v>2061</v>
      </c>
      <c r="N60" s="487">
        <v>23449323</v>
      </c>
      <c r="O60" s="487" t="s">
        <v>1982</v>
      </c>
      <c r="P60" s="572">
        <v>4.2546096037121899</v>
      </c>
      <c r="Q60" s="34" t="s">
        <v>1977</v>
      </c>
      <c r="R60" s="257" t="s">
        <v>48</v>
      </c>
      <c r="S60" s="27"/>
      <c r="T60" s="27"/>
      <c r="U60" s="145"/>
      <c r="V60" s="24"/>
      <c r="W60" s="24"/>
      <c r="X60" s="24"/>
      <c r="Y60" s="24"/>
      <c r="Z60" s="24"/>
      <c r="AA60" s="24"/>
      <c r="AB60" s="24"/>
      <c r="AC60" s="24"/>
      <c r="AD60" s="24"/>
      <c r="AE60" s="24"/>
      <c r="AF60" s="24"/>
      <c r="AG60" s="24"/>
      <c r="AH60" s="24"/>
      <c r="AI60" s="24">
        <v>37</v>
      </c>
      <c r="AJ60" s="24">
        <v>37</v>
      </c>
      <c r="AK60" s="24"/>
      <c r="AL60" s="24"/>
      <c r="AM60" s="24"/>
      <c r="AN60" s="24"/>
      <c r="AO60" s="145">
        <f t="shared" si="3"/>
        <v>37</v>
      </c>
      <c r="AP60" s="14">
        <f t="shared" si="4"/>
        <v>37</v>
      </c>
      <c r="AQ60" s="22"/>
      <c r="AR60" s="24"/>
      <c r="AS60" s="24"/>
      <c r="AT60" s="24"/>
      <c r="AU60" s="24"/>
      <c r="AV60" s="24"/>
      <c r="AW60" s="145"/>
      <c r="AX60" s="24"/>
      <c r="AY60" s="24"/>
      <c r="AZ60" s="24"/>
      <c r="BA60" s="24"/>
      <c r="BB60" s="24"/>
      <c r="BC60" s="24"/>
      <c r="BD60" s="24"/>
      <c r="BE60" s="24"/>
      <c r="BF60" s="24"/>
      <c r="BG60" s="24">
        <v>234.08</v>
      </c>
      <c r="BH60" s="24">
        <v>234.08</v>
      </c>
      <c r="BI60" s="24"/>
      <c r="BJ60" s="24"/>
      <c r="BK60" s="24"/>
      <c r="BL60" s="24"/>
      <c r="BM60" s="145">
        <f t="shared" si="5"/>
        <v>234.08</v>
      </c>
      <c r="BN60" s="24">
        <f t="shared" si="6"/>
        <v>234.08</v>
      </c>
      <c r="BO60" s="509">
        <f t="shared" si="0"/>
        <v>5.5017973869039088E-2</v>
      </c>
      <c r="BP60" s="511">
        <v>0</v>
      </c>
      <c r="BQ60" s="512">
        <v>0</v>
      </c>
      <c r="BR60" s="513">
        <v>0</v>
      </c>
      <c r="BS60" s="512">
        <v>0</v>
      </c>
      <c r="BT60" s="512">
        <v>0</v>
      </c>
      <c r="BU60" s="512">
        <v>0</v>
      </c>
      <c r="BV60" s="512">
        <v>0</v>
      </c>
      <c r="BW60" s="512">
        <v>0</v>
      </c>
      <c r="BX60" s="512">
        <v>0</v>
      </c>
      <c r="BY60" s="512">
        <v>0</v>
      </c>
      <c r="BZ60" s="512">
        <v>0</v>
      </c>
      <c r="CA60" s="512">
        <v>0</v>
      </c>
      <c r="CB60" s="512">
        <v>0</v>
      </c>
      <c r="CC60" s="512">
        <v>0</v>
      </c>
      <c r="CD60" s="512">
        <v>0</v>
      </c>
      <c r="CE60" s="512">
        <v>0</v>
      </c>
      <c r="CF60" s="512">
        <v>274772.46720000001</v>
      </c>
      <c r="CG60" s="512">
        <v>274772.46720000001</v>
      </c>
      <c r="CH60" s="512">
        <v>0</v>
      </c>
      <c r="CI60" s="512">
        <v>0</v>
      </c>
      <c r="CJ60" s="512">
        <v>0</v>
      </c>
      <c r="CK60" s="512">
        <v>0</v>
      </c>
      <c r="CL60" s="513">
        <f t="shared" si="7"/>
        <v>274772.46720000001</v>
      </c>
      <c r="CM60" s="513">
        <f t="shared" si="8"/>
        <v>274772.46720000001</v>
      </c>
      <c r="CN60" s="113"/>
      <c r="CO60" s="97"/>
      <c r="CP60" s="97"/>
      <c r="CQ60" s="97"/>
      <c r="CR60" s="97"/>
      <c r="CS60" s="97"/>
      <c r="CT60" s="97"/>
      <c r="CU60" s="114"/>
      <c r="CV60" s="50">
        <f t="shared" si="1"/>
        <v>23449323</v>
      </c>
      <c r="CW60" s="11"/>
      <c r="CX60" s="604">
        <f t="shared" si="2"/>
        <v>4.2546096037121899</v>
      </c>
      <c r="CY60" s="143"/>
      <c r="CZ60" s="143"/>
      <c r="DA60" s="143"/>
      <c r="DB60" s="23"/>
      <c r="DC60" s="23"/>
      <c r="DD60" s="23"/>
      <c r="DE60" s="23"/>
      <c r="DF60" s="143"/>
      <c r="DG60" s="89"/>
      <c r="DH60" s="50" t="s">
        <v>46</v>
      </c>
      <c r="DI60" s="28"/>
      <c r="DJ60" s="553" t="s">
        <v>46</v>
      </c>
      <c r="DK60" s="143"/>
      <c r="DL60" s="46"/>
      <c r="DM60" s="111"/>
      <c r="DN60" s="110"/>
      <c r="DO60" s="432">
        <v>7.1191458383887403</v>
      </c>
      <c r="DP60" s="433">
        <v>45.411092116813563</v>
      </c>
      <c r="DQ60" s="434">
        <v>7.1191458383887403</v>
      </c>
      <c r="DR60" s="428">
        <v>45.411092116813563</v>
      </c>
      <c r="DS60" s="432">
        <v>9.1725309390924534E-2</v>
      </c>
      <c r="DT60" s="434">
        <v>0.37380742446859005</v>
      </c>
      <c r="DU60" s="434">
        <v>9.1725309390924534E-2</v>
      </c>
      <c r="DV60" s="428">
        <v>0.37380742446859005</v>
      </c>
      <c r="DW60" s="252"/>
      <c r="DX60" s="50"/>
      <c r="DY60" s="249"/>
      <c r="DZ60" s="464">
        <v>0</v>
      </c>
      <c r="EA60" s="465">
        <v>89025.333333333328</v>
      </c>
      <c r="EB60" s="46"/>
    </row>
    <row r="61" spans="1:132" s="141" customFormat="1" ht="27.75" customHeight="1" x14ac:dyDescent="0.25">
      <c r="A61" s="69" t="s">
        <v>56</v>
      </c>
      <c r="B61" s="69" t="s">
        <v>57</v>
      </c>
      <c r="C61" s="69" t="s">
        <v>58</v>
      </c>
      <c r="D61" s="67" t="s">
        <v>114</v>
      </c>
      <c r="E61" s="67" t="s">
        <v>115</v>
      </c>
      <c r="F61" s="67" t="s">
        <v>117</v>
      </c>
      <c r="G61" s="67" t="s">
        <v>115</v>
      </c>
      <c r="H61" s="107" t="s">
        <v>46</v>
      </c>
      <c r="I61" s="20" t="s">
        <v>1978</v>
      </c>
      <c r="J61" s="145" t="s">
        <v>1984</v>
      </c>
      <c r="K61" s="426">
        <v>11.783834464214101</v>
      </c>
      <c r="L61" s="426">
        <v>33.256060536888</v>
      </c>
      <c r="M61" s="424">
        <v>3594</v>
      </c>
      <c r="N61" s="487">
        <v>45465161</v>
      </c>
      <c r="O61" s="487" t="s">
        <v>1982</v>
      </c>
      <c r="P61" s="572">
        <v>9.9911618783803107</v>
      </c>
      <c r="Q61" s="34" t="s">
        <v>1977</v>
      </c>
      <c r="R61" s="257" t="s">
        <v>48</v>
      </c>
      <c r="S61" s="27"/>
      <c r="T61" s="27"/>
      <c r="U61" s="145"/>
      <c r="V61" s="24"/>
      <c r="W61" s="24"/>
      <c r="X61" s="24"/>
      <c r="Y61" s="24"/>
      <c r="Z61" s="24"/>
      <c r="AA61" s="24"/>
      <c r="AB61" s="24"/>
      <c r="AC61" s="24"/>
      <c r="AD61" s="24"/>
      <c r="AE61" s="24"/>
      <c r="AF61" s="24"/>
      <c r="AG61" s="24"/>
      <c r="AH61" s="24"/>
      <c r="AI61" s="24">
        <v>138</v>
      </c>
      <c r="AJ61" s="24">
        <v>138</v>
      </c>
      <c r="AK61" s="24">
        <v>1</v>
      </c>
      <c r="AL61" s="24">
        <v>1</v>
      </c>
      <c r="AM61" s="24"/>
      <c r="AN61" s="24"/>
      <c r="AO61" s="145">
        <f t="shared" si="3"/>
        <v>139</v>
      </c>
      <c r="AP61" s="14">
        <f t="shared" si="4"/>
        <v>139</v>
      </c>
      <c r="AQ61" s="22"/>
      <c r="AR61" s="24"/>
      <c r="AS61" s="24"/>
      <c r="AT61" s="24"/>
      <c r="AU61" s="24"/>
      <c r="AV61" s="24"/>
      <c r="AW61" s="145"/>
      <c r="AX61" s="24"/>
      <c r="AY61" s="24"/>
      <c r="AZ61" s="24"/>
      <c r="BA61" s="24"/>
      <c r="BB61" s="24"/>
      <c r="BC61" s="24"/>
      <c r="BD61" s="24"/>
      <c r="BE61" s="24"/>
      <c r="BF61" s="24"/>
      <c r="BG61" s="24">
        <v>943.48</v>
      </c>
      <c r="BH61" s="24">
        <v>943.48</v>
      </c>
      <c r="BI61" s="24">
        <v>7.6</v>
      </c>
      <c r="BJ61" s="24">
        <v>7.6</v>
      </c>
      <c r="BK61" s="24"/>
      <c r="BL61" s="24"/>
      <c r="BM61" s="145">
        <f t="shared" si="5"/>
        <v>951.08</v>
      </c>
      <c r="BN61" s="24">
        <f t="shared" si="6"/>
        <v>951.08</v>
      </c>
      <c r="BO61" s="509">
        <f t="shared" si="0"/>
        <v>9.51921319639535E-2</v>
      </c>
      <c r="BP61" s="511">
        <v>0</v>
      </c>
      <c r="BQ61" s="512">
        <v>0</v>
      </c>
      <c r="BR61" s="513">
        <v>0</v>
      </c>
      <c r="BS61" s="512">
        <v>0</v>
      </c>
      <c r="BT61" s="512">
        <v>0</v>
      </c>
      <c r="BU61" s="512">
        <v>0</v>
      </c>
      <c r="BV61" s="512">
        <v>0</v>
      </c>
      <c r="BW61" s="512">
        <v>0</v>
      </c>
      <c r="BX61" s="512">
        <v>0</v>
      </c>
      <c r="BY61" s="512">
        <v>0</v>
      </c>
      <c r="BZ61" s="512">
        <v>0</v>
      </c>
      <c r="CA61" s="512">
        <v>0</v>
      </c>
      <c r="CB61" s="512">
        <v>0</v>
      </c>
      <c r="CC61" s="512">
        <v>0</v>
      </c>
      <c r="CD61" s="512">
        <v>0</v>
      </c>
      <c r="CE61" s="512">
        <v>0</v>
      </c>
      <c r="CF61" s="512">
        <v>1107494.5632</v>
      </c>
      <c r="CG61" s="512">
        <v>1107494.5632</v>
      </c>
      <c r="CH61" s="512">
        <v>8921.1840000000011</v>
      </c>
      <c r="CI61" s="512">
        <v>8921.1840000000011</v>
      </c>
      <c r="CJ61" s="512">
        <v>0</v>
      </c>
      <c r="CK61" s="512">
        <v>0</v>
      </c>
      <c r="CL61" s="513">
        <f t="shared" si="7"/>
        <v>1116415.7471999999</v>
      </c>
      <c r="CM61" s="513">
        <f t="shared" si="8"/>
        <v>1116415.7471999999</v>
      </c>
      <c r="CN61" s="113"/>
      <c r="CO61" s="97"/>
      <c r="CP61" s="97"/>
      <c r="CQ61" s="97"/>
      <c r="CR61" s="97"/>
      <c r="CS61" s="97"/>
      <c r="CT61" s="97"/>
      <c r="CU61" s="114"/>
      <c r="CV61" s="50">
        <f t="shared" si="1"/>
        <v>45465161</v>
      </c>
      <c r="CW61" s="11"/>
      <c r="CX61" s="604">
        <f t="shared" si="2"/>
        <v>9.9911618783803107</v>
      </c>
      <c r="CY61" s="143"/>
      <c r="CZ61" s="143"/>
      <c r="DA61" s="143"/>
      <c r="DB61" s="23"/>
      <c r="DC61" s="23"/>
      <c r="DD61" s="23"/>
      <c r="DE61" s="23"/>
      <c r="DF61" s="143"/>
      <c r="DG61" s="89"/>
      <c r="DH61" s="50" t="s">
        <v>46</v>
      </c>
      <c r="DI61" s="28"/>
      <c r="DJ61" s="553" t="s">
        <v>46</v>
      </c>
      <c r="DK61" s="143"/>
      <c r="DL61" s="46"/>
      <c r="DM61" s="111"/>
      <c r="DN61" s="110"/>
      <c r="DO61" s="432">
        <v>51.204229271007236</v>
      </c>
      <c r="DP61" s="433">
        <v>58.208340116501489</v>
      </c>
      <c r="DQ61" s="434">
        <v>42.814134668892599</v>
      </c>
      <c r="DR61" s="428">
        <v>66.547027129876852</v>
      </c>
      <c r="DS61" s="432">
        <v>0.69782971619365608</v>
      </c>
      <c r="DT61" s="434">
        <v>0.53049793023337199</v>
      </c>
      <c r="DU61" s="434">
        <v>0.52476349471341122</v>
      </c>
      <c r="DV61" s="428">
        <v>0.70224600841260942</v>
      </c>
      <c r="DW61" s="252"/>
      <c r="DX61" s="50"/>
      <c r="DY61" s="249"/>
      <c r="DZ61" s="464">
        <v>16432</v>
      </c>
      <c r="EA61" s="465">
        <v>245657</v>
      </c>
      <c r="EB61" s="46"/>
    </row>
    <row r="62" spans="1:132" s="141" customFormat="1" ht="27.75" customHeight="1" x14ac:dyDescent="0.25">
      <c r="A62" s="69" t="s">
        <v>56</v>
      </c>
      <c r="B62" s="69" t="s">
        <v>57</v>
      </c>
      <c r="C62" s="69" t="s">
        <v>58</v>
      </c>
      <c r="D62" s="67" t="s">
        <v>114</v>
      </c>
      <c r="E62" s="67" t="s">
        <v>115</v>
      </c>
      <c r="F62" s="67" t="s">
        <v>118</v>
      </c>
      <c r="G62" s="67" t="s">
        <v>119</v>
      </c>
      <c r="H62" s="107" t="s">
        <v>46</v>
      </c>
      <c r="I62" s="20" t="s">
        <v>1979</v>
      </c>
      <c r="J62" s="145" t="s">
        <v>1984</v>
      </c>
      <c r="K62" s="426">
        <v>12.190173583669758</v>
      </c>
      <c r="L62" s="426">
        <v>11.680871187825002</v>
      </c>
      <c r="M62" s="424">
        <v>680</v>
      </c>
      <c r="N62" s="487">
        <v>29910960</v>
      </c>
      <c r="O62" s="487" t="s">
        <v>1982</v>
      </c>
      <c r="P62" s="572">
        <v>6.9635370667499057</v>
      </c>
      <c r="Q62" s="34" t="s">
        <v>1977</v>
      </c>
      <c r="R62" s="257" t="s">
        <v>48</v>
      </c>
      <c r="S62" s="27"/>
      <c r="T62" s="27"/>
      <c r="U62" s="145"/>
      <c r="V62" s="24"/>
      <c r="W62" s="24"/>
      <c r="X62" s="24"/>
      <c r="Y62" s="24"/>
      <c r="Z62" s="24"/>
      <c r="AA62" s="24"/>
      <c r="AB62" s="24"/>
      <c r="AC62" s="24"/>
      <c r="AD62" s="24"/>
      <c r="AE62" s="24"/>
      <c r="AF62" s="24"/>
      <c r="AG62" s="24"/>
      <c r="AH62" s="24"/>
      <c r="AI62" s="24">
        <v>41</v>
      </c>
      <c r="AJ62" s="24">
        <v>41</v>
      </c>
      <c r="AK62" s="24"/>
      <c r="AL62" s="24"/>
      <c r="AM62" s="24"/>
      <c r="AN62" s="24"/>
      <c r="AO62" s="145">
        <f t="shared" si="3"/>
        <v>41</v>
      </c>
      <c r="AP62" s="14">
        <f t="shared" si="4"/>
        <v>41</v>
      </c>
      <c r="AQ62" s="22"/>
      <c r="AR62" s="24"/>
      <c r="AS62" s="24"/>
      <c r="AT62" s="24"/>
      <c r="AU62" s="24"/>
      <c r="AV62" s="24"/>
      <c r="AW62" s="145"/>
      <c r="AX62" s="24"/>
      <c r="AY62" s="24"/>
      <c r="AZ62" s="24"/>
      <c r="BA62" s="24"/>
      <c r="BB62" s="24"/>
      <c r="BC62" s="24"/>
      <c r="BD62" s="24"/>
      <c r="BE62" s="24"/>
      <c r="BF62" s="24"/>
      <c r="BG62" s="24">
        <v>2205.09</v>
      </c>
      <c r="BH62" s="24">
        <v>2205.09</v>
      </c>
      <c r="BI62" s="24"/>
      <c r="BJ62" s="24"/>
      <c r="BK62" s="24"/>
      <c r="BL62" s="24"/>
      <c r="BM62" s="145">
        <f t="shared" si="5"/>
        <v>2205.09</v>
      </c>
      <c r="BN62" s="24">
        <f t="shared" si="6"/>
        <v>2205.09</v>
      </c>
      <c r="BO62" s="509">
        <f t="shared" si="0"/>
        <v>0.31666234829553119</v>
      </c>
      <c r="BP62" s="511">
        <v>0</v>
      </c>
      <c r="BQ62" s="512">
        <v>0</v>
      </c>
      <c r="BR62" s="513">
        <v>0</v>
      </c>
      <c r="BS62" s="512">
        <v>0</v>
      </c>
      <c r="BT62" s="512">
        <v>0</v>
      </c>
      <c r="BU62" s="512">
        <v>0</v>
      </c>
      <c r="BV62" s="512">
        <v>0</v>
      </c>
      <c r="BW62" s="512">
        <v>0</v>
      </c>
      <c r="BX62" s="512">
        <v>0</v>
      </c>
      <c r="BY62" s="512">
        <v>0</v>
      </c>
      <c r="BZ62" s="512">
        <v>0</v>
      </c>
      <c r="CA62" s="512">
        <v>0</v>
      </c>
      <c r="CB62" s="512">
        <v>0</v>
      </c>
      <c r="CC62" s="512">
        <v>0</v>
      </c>
      <c r="CD62" s="512">
        <v>0</v>
      </c>
      <c r="CE62" s="512">
        <v>0</v>
      </c>
      <c r="CF62" s="512">
        <v>2588422.8456000006</v>
      </c>
      <c r="CG62" s="512">
        <v>2588422.8456000006</v>
      </c>
      <c r="CH62" s="512">
        <v>0</v>
      </c>
      <c r="CI62" s="512">
        <v>0</v>
      </c>
      <c r="CJ62" s="512">
        <v>0</v>
      </c>
      <c r="CK62" s="512">
        <v>0</v>
      </c>
      <c r="CL62" s="513">
        <f t="shared" si="7"/>
        <v>2588422.8456000006</v>
      </c>
      <c r="CM62" s="513">
        <f t="shared" si="8"/>
        <v>2588422.8456000006</v>
      </c>
      <c r="CN62" s="113"/>
      <c r="CO62" s="97"/>
      <c r="CP62" s="97"/>
      <c r="CQ62" s="97"/>
      <c r="CR62" s="97"/>
      <c r="CS62" s="97"/>
      <c r="CT62" s="97"/>
      <c r="CU62" s="114"/>
      <c r="CV62" s="50">
        <f t="shared" si="1"/>
        <v>29910960</v>
      </c>
      <c r="CW62" s="11"/>
      <c r="CX62" s="604">
        <f t="shared" si="2"/>
        <v>6.9635370667499057</v>
      </c>
      <c r="CY62" s="143"/>
      <c r="CZ62" s="143"/>
      <c r="DA62" s="143"/>
      <c r="DB62" s="23"/>
      <c r="DC62" s="23"/>
      <c r="DD62" s="23"/>
      <c r="DE62" s="23"/>
      <c r="DF62" s="143"/>
      <c r="DG62" s="89"/>
      <c r="DH62" s="50" t="s">
        <v>46</v>
      </c>
      <c r="DI62" s="28"/>
      <c r="DJ62" s="553" t="s">
        <v>46</v>
      </c>
      <c r="DK62" s="143"/>
      <c r="DL62" s="46"/>
      <c r="DM62" s="111"/>
      <c r="DN62" s="110"/>
      <c r="DO62" s="432">
        <v>45.178720274577124</v>
      </c>
      <c r="DP62" s="433">
        <v>9.7539970973897283</v>
      </c>
      <c r="DQ62" s="434">
        <v>45.178720274577124</v>
      </c>
      <c r="DR62" s="428">
        <v>-18.71087190406428</v>
      </c>
      <c r="DS62" s="432">
        <v>0.68104927678352567</v>
      </c>
      <c r="DT62" s="434">
        <v>-0.25503725979306435</v>
      </c>
      <c r="DU62" s="434">
        <v>0.68104927678352567</v>
      </c>
      <c r="DV62" s="428">
        <v>-0.27851671790723137</v>
      </c>
      <c r="DW62" s="252"/>
      <c r="DX62" s="50"/>
      <c r="DY62" s="249"/>
      <c r="DZ62" s="464">
        <v>0</v>
      </c>
      <c r="EA62" s="465">
        <v>9601</v>
      </c>
      <c r="EB62" s="46"/>
    </row>
    <row r="63" spans="1:132" s="141" customFormat="1" ht="27.75" customHeight="1" x14ac:dyDescent="0.25">
      <c r="A63" s="69" t="s">
        <v>56</v>
      </c>
      <c r="B63" s="69" t="s">
        <v>57</v>
      </c>
      <c r="C63" s="69" t="s">
        <v>58</v>
      </c>
      <c r="D63" s="67" t="s">
        <v>114</v>
      </c>
      <c r="E63" s="67" t="s">
        <v>115</v>
      </c>
      <c r="F63" s="67" t="s">
        <v>120</v>
      </c>
      <c r="G63" s="67" t="s">
        <v>115</v>
      </c>
      <c r="H63" s="107" t="s">
        <v>46</v>
      </c>
      <c r="I63" s="20" t="s">
        <v>1979</v>
      </c>
      <c r="J63" s="145" t="s">
        <v>1984</v>
      </c>
      <c r="K63" s="426">
        <v>11.783834464214101</v>
      </c>
      <c r="L63" s="426">
        <v>8.6356060426439996</v>
      </c>
      <c r="M63" s="424">
        <v>1422</v>
      </c>
      <c r="N63" s="487">
        <v>35960744</v>
      </c>
      <c r="O63" s="487" t="s">
        <v>1982</v>
      </c>
      <c r="P63" s="572">
        <v>7.5132899930722683</v>
      </c>
      <c r="Q63" s="34" t="s">
        <v>1977</v>
      </c>
      <c r="R63" s="257" t="s">
        <v>48</v>
      </c>
      <c r="S63" s="27"/>
      <c r="T63" s="27"/>
      <c r="U63" s="145"/>
      <c r="V63" s="24"/>
      <c r="W63" s="24"/>
      <c r="X63" s="24"/>
      <c r="Y63" s="24"/>
      <c r="Z63" s="24"/>
      <c r="AA63" s="24"/>
      <c r="AB63" s="24"/>
      <c r="AC63" s="24"/>
      <c r="AD63" s="24"/>
      <c r="AE63" s="24"/>
      <c r="AF63" s="24"/>
      <c r="AG63" s="24"/>
      <c r="AH63" s="24"/>
      <c r="AI63" s="24">
        <v>13</v>
      </c>
      <c r="AJ63" s="24">
        <v>13</v>
      </c>
      <c r="AK63" s="24"/>
      <c r="AL63" s="24"/>
      <c r="AM63" s="24"/>
      <c r="AN63" s="24"/>
      <c r="AO63" s="145">
        <f t="shared" si="3"/>
        <v>13</v>
      </c>
      <c r="AP63" s="14">
        <f t="shared" si="4"/>
        <v>13</v>
      </c>
      <c r="AQ63" s="22"/>
      <c r="AR63" s="24"/>
      <c r="AS63" s="24"/>
      <c r="AT63" s="24"/>
      <c r="AU63" s="24"/>
      <c r="AV63" s="24"/>
      <c r="AW63" s="145"/>
      <c r="AX63" s="24"/>
      <c r="AY63" s="24"/>
      <c r="AZ63" s="24"/>
      <c r="BA63" s="24"/>
      <c r="BB63" s="24"/>
      <c r="BC63" s="24"/>
      <c r="BD63" s="24"/>
      <c r="BE63" s="24"/>
      <c r="BF63" s="24"/>
      <c r="BG63" s="24">
        <v>95.65</v>
      </c>
      <c r="BH63" s="24">
        <v>95.65</v>
      </c>
      <c r="BI63" s="24"/>
      <c r="BJ63" s="24"/>
      <c r="BK63" s="24"/>
      <c r="BL63" s="24"/>
      <c r="BM63" s="145">
        <f t="shared" si="5"/>
        <v>95.65</v>
      </c>
      <c r="BN63" s="24">
        <f t="shared" si="6"/>
        <v>95.65</v>
      </c>
      <c r="BO63" s="509">
        <f t="shared" si="0"/>
        <v>1.2730774412833178E-2</v>
      </c>
      <c r="BP63" s="511">
        <v>0</v>
      </c>
      <c r="BQ63" s="512">
        <v>0</v>
      </c>
      <c r="BR63" s="513">
        <v>0</v>
      </c>
      <c r="BS63" s="512">
        <v>0</v>
      </c>
      <c r="BT63" s="512">
        <v>0</v>
      </c>
      <c r="BU63" s="512">
        <v>0</v>
      </c>
      <c r="BV63" s="512">
        <v>0</v>
      </c>
      <c r="BW63" s="512">
        <v>0</v>
      </c>
      <c r="BX63" s="512">
        <v>0</v>
      </c>
      <c r="BY63" s="512">
        <v>0</v>
      </c>
      <c r="BZ63" s="512">
        <v>0</v>
      </c>
      <c r="CA63" s="512">
        <v>0</v>
      </c>
      <c r="CB63" s="512">
        <v>0</v>
      </c>
      <c r="CC63" s="512">
        <v>0</v>
      </c>
      <c r="CD63" s="512">
        <v>0</v>
      </c>
      <c r="CE63" s="512">
        <v>0</v>
      </c>
      <c r="CF63" s="512">
        <v>112277.796</v>
      </c>
      <c r="CG63" s="512">
        <v>112277.796</v>
      </c>
      <c r="CH63" s="512">
        <v>0</v>
      </c>
      <c r="CI63" s="512">
        <v>0</v>
      </c>
      <c r="CJ63" s="512">
        <v>0</v>
      </c>
      <c r="CK63" s="512">
        <v>0</v>
      </c>
      <c r="CL63" s="513">
        <f t="shared" si="7"/>
        <v>112277.796</v>
      </c>
      <c r="CM63" s="513">
        <f t="shared" si="8"/>
        <v>112277.796</v>
      </c>
      <c r="CN63" s="113"/>
      <c r="CO63" s="97"/>
      <c r="CP63" s="97"/>
      <c r="CQ63" s="97"/>
      <c r="CR63" s="97"/>
      <c r="CS63" s="97"/>
      <c r="CT63" s="97"/>
      <c r="CU63" s="114"/>
      <c r="CV63" s="50">
        <f t="shared" si="1"/>
        <v>35960744</v>
      </c>
      <c r="CW63" s="11"/>
      <c r="CX63" s="604">
        <f t="shared" si="2"/>
        <v>7.5132899930722683</v>
      </c>
      <c r="CY63" s="143"/>
      <c r="CZ63" s="143"/>
      <c r="DA63" s="143"/>
      <c r="DB63" s="23"/>
      <c r="DC63" s="23"/>
      <c r="DD63" s="23"/>
      <c r="DE63" s="23"/>
      <c r="DF63" s="143"/>
      <c r="DG63" s="89"/>
      <c r="DH63" s="50" t="s">
        <v>46</v>
      </c>
      <c r="DI63" s="28"/>
      <c r="DJ63" s="553" t="s">
        <v>46</v>
      </c>
      <c r="DK63" s="143"/>
      <c r="DL63" s="46"/>
      <c r="DM63" s="111"/>
      <c r="DN63" s="110"/>
      <c r="DO63" s="432">
        <v>11.536459554513455</v>
      </c>
      <c r="DP63" s="433">
        <v>18.386747146002016</v>
      </c>
      <c r="DQ63" s="434">
        <v>11.536459554513455</v>
      </c>
      <c r="DR63" s="428">
        <v>18.386747146002016</v>
      </c>
      <c r="DS63" s="432">
        <v>0.19765533411488817</v>
      </c>
      <c r="DT63" s="434">
        <v>0.16801043975433266</v>
      </c>
      <c r="DU63" s="434">
        <v>0.19765533411488817</v>
      </c>
      <c r="DV63" s="428">
        <v>0.16801043975433266</v>
      </c>
      <c r="DW63" s="252"/>
      <c r="DX63" s="50"/>
      <c r="DY63" s="249"/>
      <c r="DZ63" s="464">
        <v>1716</v>
      </c>
      <c r="EA63" s="465">
        <v>37773.666666666664</v>
      </c>
      <c r="EB63" s="46"/>
    </row>
    <row r="64" spans="1:132" s="141" customFormat="1" ht="27.75" customHeight="1" x14ac:dyDescent="0.25">
      <c r="A64" s="69" t="s">
        <v>56</v>
      </c>
      <c r="B64" s="69" t="s">
        <v>57</v>
      </c>
      <c r="C64" s="69" t="s">
        <v>58</v>
      </c>
      <c r="D64" s="67" t="s">
        <v>114</v>
      </c>
      <c r="E64" s="67" t="s">
        <v>115</v>
      </c>
      <c r="F64" s="67" t="s">
        <v>121</v>
      </c>
      <c r="G64" s="67" t="s">
        <v>115</v>
      </c>
      <c r="H64" s="107" t="s">
        <v>46</v>
      </c>
      <c r="I64" s="20" t="s">
        <v>1978</v>
      </c>
      <c r="J64" s="145" t="s">
        <v>1984</v>
      </c>
      <c r="K64" s="426">
        <v>11.783834464214101</v>
      </c>
      <c r="L64" s="426">
        <v>31.502840843565</v>
      </c>
      <c r="M64" s="424">
        <v>2683</v>
      </c>
      <c r="N64" s="487">
        <v>24023707</v>
      </c>
      <c r="O64" s="487" t="s">
        <v>1982</v>
      </c>
      <c r="P64" s="572">
        <v>6.70061175416095</v>
      </c>
      <c r="Q64" s="34" t="s">
        <v>1977</v>
      </c>
      <c r="R64" s="257" t="s">
        <v>48</v>
      </c>
      <c r="S64" s="27"/>
      <c r="T64" s="27"/>
      <c r="U64" s="145"/>
      <c r="V64" s="24"/>
      <c r="W64" s="24"/>
      <c r="X64" s="24"/>
      <c r="Y64" s="24"/>
      <c r="Z64" s="24"/>
      <c r="AA64" s="24"/>
      <c r="AB64" s="24"/>
      <c r="AC64" s="24"/>
      <c r="AD64" s="24"/>
      <c r="AE64" s="24">
        <v>1</v>
      </c>
      <c r="AF64" s="24">
        <v>1</v>
      </c>
      <c r="AG64" s="24"/>
      <c r="AH64" s="24"/>
      <c r="AI64" s="24">
        <v>166</v>
      </c>
      <c r="AJ64" s="24">
        <v>166</v>
      </c>
      <c r="AK64" s="24"/>
      <c r="AL64" s="24"/>
      <c r="AM64" s="24"/>
      <c r="AN64" s="24"/>
      <c r="AO64" s="145">
        <f t="shared" si="3"/>
        <v>167</v>
      </c>
      <c r="AP64" s="14">
        <f t="shared" si="4"/>
        <v>167</v>
      </c>
      <c r="AQ64" s="22"/>
      <c r="AR64" s="24"/>
      <c r="AS64" s="24"/>
      <c r="AT64" s="24"/>
      <c r="AU64" s="24"/>
      <c r="AV64" s="24"/>
      <c r="AW64" s="145"/>
      <c r="AX64" s="24"/>
      <c r="AY64" s="24"/>
      <c r="AZ64" s="24"/>
      <c r="BA64" s="24"/>
      <c r="BB64" s="24"/>
      <c r="BC64" s="24">
        <v>1.2</v>
      </c>
      <c r="BD64" s="24">
        <v>1.2</v>
      </c>
      <c r="BE64" s="24"/>
      <c r="BF64" s="24"/>
      <c r="BG64" s="24">
        <v>2139.86</v>
      </c>
      <c r="BH64" s="24">
        <v>2139.86</v>
      </c>
      <c r="BI64" s="24"/>
      <c r="BJ64" s="24"/>
      <c r="BK64" s="24"/>
      <c r="BL64" s="24"/>
      <c r="BM64" s="145">
        <f t="shared" si="5"/>
        <v>2141.06</v>
      </c>
      <c r="BN64" s="24">
        <f t="shared" si="6"/>
        <v>2141.06</v>
      </c>
      <c r="BO64" s="509">
        <f t="shared" si="0"/>
        <v>0.31953201865045283</v>
      </c>
      <c r="BP64" s="511">
        <v>0</v>
      </c>
      <c r="BQ64" s="512">
        <v>0</v>
      </c>
      <c r="BR64" s="513">
        <v>0</v>
      </c>
      <c r="BS64" s="512">
        <v>0</v>
      </c>
      <c r="BT64" s="512">
        <v>0</v>
      </c>
      <c r="BU64" s="512">
        <v>0</v>
      </c>
      <c r="BV64" s="512">
        <v>0</v>
      </c>
      <c r="BW64" s="512">
        <v>0</v>
      </c>
      <c r="BX64" s="512">
        <v>0</v>
      </c>
      <c r="BY64" s="512">
        <v>0</v>
      </c>
      <c r="BZ64" s="512">
        <v>0</v>
      </c>
      <c r="CA64" s="512">
        <v>0</v>
      </c>
      <c r="CB64" s="512">
        <v>6054.9119999999994</v>
      </c>
      <c r="CC64" s="512">
        <v>6054.9119999999994</v>
      </c>
      <c r="CD64" s="512">
        <v>0</v>
      </c>
      <c r="CE64" s="512">
        <v>0</v>
      </c>
      <c r="CF64" s="512">
        <v>2511853.2624000004</v>
      </c>
      <c r="CG64" s="512">
        <v>2511853.2624000004</v>
      </c>
      <c r="CH64" s="512">
        <v>0</v>
      </c>
      <c r="CI64" s="512">
        <v>0</v>
      </c>
      <c r="CJ64" s="512">
        <v>0</v>
      </c>
      <c r="CK64" s="512">
        <v>0</v>
      </c>
      <c r="CL64" s="513">
        <f t="shared" si="7"/>
        <v>2517908.1744000004</v>
      </c>
      <c r="CM64" s="513">
        <f t="shared" si="8"/>
        <v>2517908.1744000004</v>
      </c>
      <c r="CN64" s="113"/>
      <c r="CO64" s="97"/>
      <c r="CP64" s="97"/>
      <c r="CQ64" s="97"/>
      <c r="CR64" s="97"/>
      <c r="CS64" s="97"/>
      <c r="CT64" s="97"/>
      <c r="CU64" s="114"/>
      <c r="CV64" s="50">
        <f t="shared" si="1"/>
        <v>24023707</v>
      </c>
      <c r="CW64" s="11"/>
      <c r="CX64" s="604">
        <f t="shared" si="2"/>
        <v>6.70061175416095</v>
      </c>
      <c r="CY64" s="143"/>
      <c r="CZ64" s="143"/>
      <c r="DA64" s="143"/>
      <c r="DB64" s="23"/>
      <c r="DC64" s="23"/>
      <c r="DD64" s="23"/>
      <c r="DE64" s="23"/>
      <c r="DF64" s="143"/>
      <c r="DG64" s="89"/>
      <c r="DH64" s="50" t="s">
        <v>46</v>
      </c>
      <c r="DI64" s="28"/>
      <c r="DJ64" s="553" t="s">
        <v>46</v>
      </c>
      <c r="DK64" s="143"/>
      <c r="DL64" s="46"/>
      <c r="DM64" s="111"/>
      <c r="DN64" s="110"/>
      <c r="DO64" s="432">
        <v>69.815301463050972</v>
      </c>
      <c r="DP64" s="433">
        <v>13.794421827482935</v>
      </c>
      <c r="DQ64" s="434">
        <v>58.265585686329324</v>
      </c>
      <c r="DR64" s="428">
        <v>24.25336958980413</v>
      </c>
      <c r="DS64" s="432">
        <v>1.2218805330351319</v>
      </c>
      <c r="DT64" s="434">
        <v>-0.62536151500576176</v>
      </c>
      <c r="DU64" s="434">
        <v>1.1719317864131955</v>
      </c>
      <c r="DV64" s="428">
        <v>-0.58239576643848023</v>
      </c>
      <c r="DW64" s="252"/>
      <c r="DX64" s="50"/>
      <c r="DY64" s="249"/>
      <c r="DZ64" s="464">
        <v>107231</v>
      </c>
      <c r="EA64" s="465">
        <v>33636.666666666657</v>
      </c>
      <c r="EB64" s="46"/>
    </row>
    <row r="65" spans="1:132" s="141" customFormat="1" ht="27.75" customHeight="1" x14ac:dyDescent="0.25">
      <c r="A65" s="69" t="s">
        <v>56</v>
      </c>
      <c r="B65" s="69" t="s">
        <v>57</v>
      </c>
      <c r="C65" s="69" t="s">
        <v>58</v>
      </c>
      <c r="D65" s="67" t="s">
        <v>122</v>
      </c>
      <c r="E65" s="67" t="s">
        <v>123</v>
      </c>
      <c r="F65" s="67" t="s">
        <v>124</v>
      </c>
      <c r="G65" s="67" t="s">
        <v>125</v>
      </c>
      <c r="H65" s="107" t="s">
        <v>46</v>
      </c>
      <c r="I65" s="20" t="s">
        <v>1978</v>
      </c>
      <c r="J65" s="145" t="s">
        <v>1975</v>
      </c>
      <c r="K65" s="426">
        <v>7.887759377668667</v>
      </c>
      <c r="L65" s="426">
        <v>63.282007444131004</v>
      </c>
      <c r="M65" s="424">
        <v>1821</v>
      </c>
      <c r="N65" s="487">
        <v>21374399.999999996</v>
      </c>
      <c r="O65" s="487" t="s">
        <v>1976</v>
      </c>
      <c r="P65" s="572">
        <v>6.0129875835561144</v>
      </c>
      <c r="Q65" s="34" t="s">
        <v>1977</v>
      </c>
      <c r="R65" s="257" t="s">
        <v>48</v>
      </c>
      <c r="S65" s="27"/>
      <c r="T65" s="27"/>
      <c r="U65" s="145"/>
      <c r="V65" s="24"/>
      <c r="W65" s="24"/>
      <c r="X65" s="24"/>
      <c r="Y65" s="24"/>
      <c r="Z65" s="24"/>
      <c r="AA65" s="24"/>
      <c r="AB65" s="24"/>
      <c r="AC65" s="24"/>
      <c r="AD65" s="24"/>
      <c r="AE65" s="24"/>
      <c r="AF65" s="24"/>
      <c r="AG65" s="24"/>
      <c r="AH65" s="24"/>
      <c r="AI65" s="24">
        <v>142</v>
      </c>
      <c r="AJ65" s="24">
        <v>142</v>
      </c>
      <c r="AK65" s="24">
        <v>1</v>
      </c>
      <c r="AL65" s="24">
        <v>1</v>
      </c>
      <c r="AM65" s="24"/>
      <c r="AN65" s="24"/>
      <c r="AO65" s="145">
        <f t="shared" si="3"/>
        <v>143</v>
      </c>
      <c r="AP65" s="14">
        <f t="shared" si="4"/>
        <v>143</v>
      </c>
      <c r="AQ65" s="22"/>
      <c r="AR65" s="24"/>
      <c r="AS65" s="24"/>
      <c r="AT65" s="24"/>
      <c r="AU65" s="24"/>
      <c r="AV65" s="24"/>
      <c r="AW65" s="145"/>
      <c r="AX65" s="24"/>
      <c r="AY65" s="24"/>
      <c r="AZ65" s="24"/>
      <c r="BA65" s="24"/>
      <c r="BB65" s="24"/>
      <c r="BC65" s="24"/>
      <c r="BD65" s="24"/>
      <c r="BE65" s="24"/>
      <c r="BF65" s="24"/>
      <c r="BG65" s="24">
        <v>4168.6899999999996</v>
      </c>
      <c r="BH65" s="24">
        <v>4168.6899999999996</v>
      </c>
      <c r="BI65" s="24">
        <v>7.6</v>
      </c>
      <c r="BJ65" s="24">
        <v>7.6</v>
      </c>
      <c r="BK65" s="24"/>
      <c r="BL65" s="24"/>
      <c r="BM65" s="145">
        <f t="shared" si="5"/>
        <v>4176.29</v>
      </c>
      <c r="BN65" s="24">
        <f t="shared" si="6"/>
        <v>4176.29</v>
      </c>
      <c r="BO65" s="509">
        <f t="shared" si="0"/>
        <v>0.69454492329586992</v>
      </c>
      <c r="BP65" s="511">
        <v>0</v>
      </c>
      <c r="BQ65" s="512">
        <v>0</v>
      </c>
      <c r="BR65" s="513">
        <v>0</v>
      </c>
      <c r="BS65" s="512">
        <v>0</v>
      </c>
      <c r="BT65" s="512">
        <v>0</v>
      </c>
      <c r="BU65" s="512">
        <v>0</v>
      </c>
      <c r="BV65" s="512">
        <v>0</v>
      </c>
      <c r="BW65" s="512">
        <v>0</v>
      </c>
      <c r="BX65" s="512">
        <v>0</v>
      </c>
      <c r="BY65" s="512">
        <v>0</v>
      </c>
      <c r="BZ65" s="512">
        <v>0</v>
      </c>
      <c r="CA65" s="512">
        <v>0</v>
      </c>
      <c r="CB65" s="512">
        <v>0</v>
      </c>
      <c r="CC65" s="512">
        <v>0</v>
      </c>
      <c r="CD65" s="512">
        <v>0</v>
      </c>
      <c r="CE65" s="512">
        <v>0</v>
      </c>
      <c r="CF65" s="512">
        <v>4893375.0696</v>
      </c>
      <c r="CG65" s="512">
        <v>4893375.0696</v>
      </c>
      <c r="CH65" s="512">
        <v>8921.1840000000011</v>
      </c>
      <c r="CI65" s="512">
        <v>8921.1840000000011</v>
      </c>
      <c r="CJ65" s="512">
        <v>0</v>
      </c>
      <c r="CK65" s="512">
        <v>0</v>
      </c>
      <c r="CL65" s="513">
        <f t="shared" si="7"/>
        <v>4902296.2536000004</v>
      </c>
      <c r="CM65" s="513">
        <f t="shared" si="8"/>
        <v>4902296.2536000004</v>
      </c>
      <c r="CN65" s="113"/>
      <c r="CO65" s="97"/>
      <c r="CP65" s="97"/>
      <c r="CQ65" s="97"/>
      <c r="CR65" s="97"/>
      <c r="CS65" s="97"/>
      <c r="CT65" s="97"/>
      <c r="CU65" s="114"/>
      <c r="CV65" s="50">
        <f t="shared" si="1"/>
        <v>21374399.999999996</v>
      </c>
      <c r="CW65" s="11"/>
      <c r="CX65" s="604">
        <f t="shared" si="2"/>
        <v>6.0129875835561144</v>
      </c>
      <c r="CY65" s="143"/>
      <c r="CZ65" s="143"/>
      <c r="DA65" s="143"/>
      <c r="DB65" s="23"/>
      <c r="DC65" s="23"/>
      <c r="DD65" s="23"/>
      <c r="DE65" s="23"/>
      <c r="DF65" s="143"/>
      <c r="DG65" s="89"/>
      <c r="DH65" s="50" t="s">
        <v>46</v>
      </c>
      <c r="DI65" s="28"/>
      <c r="DJ65" s="553" t="s">
        <v>46</v>
      </c>
      <c r="DK65" s="143"/>
      <c r="DL65" s="46"/>
      <c r="DM65" s="111"/>
      <c r="DN65" s="110"/>
      <c r="DO65" s="432">
        <v>595.53720823798733</v>
      </c>
      <c r="DP65" s="433">
        <v>-240.77027047400736</v>
      </c>
      <c r="DQ65" s="434">
        <v>110.20997711670501</v>
      </c>
      <c r="DR65" s="428">
        <v>-27.612765392758732</v>
      </c>
      <c r="DS65" s="432">
        <v>1.2351487414187665</v>
      </c>
      <c r="DT65" s="434">
        <v>-0.53659876250685634</v>
      </c>
      <c r="DU65" s="434">
        <v>0.71066361556064206</v>
      </c>
      <c r="DV65" s="428">
        <v>-0.14272889354385254</v>
      </c>
      <c r="DW65" s="252"/>
      <c r="DX65" s="50"/>
      <c r="DY65" s="249"/>
      <c r="DZ65" s="464">
        <v>0</v>
      </c>
      <c r="EA65" s="465">
        <v>42587.666666666664</v>
      </c>
      <c r="EB65" s="46"/>
    </row>
    <row r="66" spans="1:132" s="141" customFormat="1" ht="27.75" customHeight="1" x14ac:dyDescent="0.25">
      <c r="A66" s="69" t="s">
        <v>56</v>
      </c>
      <c r="B66" s="69" t="s">
        <v>57</v>
      </c>
      <c r="C66" s="69" t="s">
        <v>58</v>
      </c>
      <c r="D66" s="67" t="s">
        <v>126</v>
      </c>
      <c r="E66" s="67" t="s">
        <v>127</v>
      </c>
      <c r="F66" s="67" t="s">
        <v>128</v>
      </c>
      <c r="G66" s="67" t="s">
        <v>127</v>
      </c>
      <c r="H66" s="107" t="s">
        <v>46</v>
      </c>
      <c r="I66" s="20" t="s">
        <v>1979</v>
      </c>
      <c r="J66" s="145" t="s">
        <v>1984</v>
      </c>
      <c r="K66" s="426">
        <v>11.783834464214101</v>
      </c>
      <c r="L66" s="426">
        <v>10.337499978498</v>
      </c>
      <c r="M66" s="424">
        <v>1111</v>
      </c>
      <c r="N66" s="487">
        <v>29643840.000000004</v>
      </c>
      <c r="O66" s="487" t="s">
        <v>1976</v>
      </c>
      <c r="P66" s="572">
        <v>7.3698761862055644</v>
      </c>
      <c r="Q66" s="34" t="s">
        <v>1977</v>
      </c>
      <c r="R66" s="257" t="s">
        <v>48</v>
      </c>
      <c r="S66" s="27"/>
      <c r="T66" s="27"/>
      <c r="U66" s="145"/>
      <c r="V66" s="24"/>
      <c r="W66" s="24"/>
      <c r="X66" s="24"/>
      <c r="Y66" s="24">
        <v>1</v>
      </c>
      <c r="Z66" s="24">
        <v>1</v>
      </c>
      <c r="AA66" s="24"/>
      <c r="AB66" s="24"/>
      <c r="AC66" s="24"/>
      <c r="AD66" s="24"/>
      <c r="AE66" s="24"/>
      <c r="AF66" s="24"/>
      <c r="AG66" s="24"/>
      <c r="AH66" s="24"/>
      <c r="AI66" s="24">
        <v>30</v>
      </c>
      <c r="AJ66" s="24">
        <v>30</v>
      </c>
      <c r="AK66" s="24"/>
      <c r="AL66" s="24"/>
      <c r="AM66" s="24"/>
      <c r="AN66" s="24"/>
      <c r="AO66" s="145">
        <f t="shared" si="3"/>
        <v>31</v>
      </c>
      <c r="AP66" s="14">
        <f t="shared" si="4"/>
        <v>31</v>
      </c>
      <c r="AQ66" s="22"/>
      <c r="AR66" s="24"/>
      <c r="AS66" s="24"/>
      <c r="AT66" s="24"/>
      <c r="AU66" s="24"/>
      <c r="AV66" s="24"/>
      <c r="AW66" s="145">
        <v>690</v>
      </c>
      <c r="AX66" s="24">
        <v>690</v>
      </c>
      <c r="AY66" s="24"/>
      <c r="AZ66" s="24"/>
      <c r="BA66" s="24"/>
      <c r="BB66" s="24"/>
      <c r="BC66" s="24"/>
      <c r="BD66" s="24"/>
      <c r="BE66" s="24"/>
      <c r="BF66" s="24"/>
      <c r="BG66" s="24">
        <v>172.55</v>
      </c>
      <c r="BH66" s="24">
        <v>172.55</v>
      </c>
      <c r="BI66" s="24"/>
      <c r="BJ66" s="24"/>
      <c r="BK66" s="24"/>
      <c r="BL66" s="24"/>
      <c r="BM66" s="145">
        <f t="shared" si="5"/>
        <v>862.55</v>
      </c>
      <c r="BN66" s="24">
        <f t="shared" si="6"/>
        <v>862.55</v>
      </c>
      <c r="BO66" s="509">
        <f t="shared" si="0"/>
        <v>0.11703724434536128</v>
      </c>
      <c r="BP66" s="511">
        <v>0</v>
      </c>
      <c r="BQ66" s="512">
        <v>0</v>
      </c>
      <c r="BR66" s="513">
        <v>0</v>
      </c>
      <c r="BS66" s="512">
        <v>0</v>
      </c>
      <c r="BT66" s="512">
        <v>0</v>
      </c>
      <c r="BU66" s="512">
        <v>0</v>
      </c>
      <c r="BV66" s="512">
        <v>2260605.6</v>
      </c>
      <c r="BW66" s="512">
        <v>2260605.6</v>
      </c>
      <c r="BX66" s="512">
        <v>0</v>
      </c>
      <c r="BY66" s="512">
        <v>0</v>
      </c>
      <c r="BZ66" s="512">
        <v>0</v>
      </c>
      <c r="CA66" s="512">
        <v>0</v>
      </c>
      <c r="CB66" s="512">
        <v>0</v>
      </c>
      <c r="CC66" s="512">
        <v>0</v>
      </c>
      <c r="CD66" s="512">
        <v>0</v>
      </c>
      <c r="CE66" s="512">
        <v>0</v>
      </c>
      <c r="CF66" s="512">
        <v>202546.092</v>
      </c>
      <c r="CG66" s="512">
        <v>202546.092</v>
      </c>
      <c r="CH66" s="512">
        <v>0</v>
      </c>
      <c r="CI66" s="512">
        <v>0</v>
      </c>
      <c r="CJ66" s="512">
        <v>0</v>
      </c>
      <c r="CK66" s="512">
        <v>0</v>
      </c>
      <c r="CL66" s="513">
        <f t="shared" si="7"/>
        <v>2463151.6920000003</v>
      </c>
      <c r="CM66" s="513">
        <f t="shared" si="8"/>
        <v>2463151.6920000003</v>
      </c>
      <c r="CN66" s="113"/>
      <c r="CO66" s="97"/>
      <c r="CP66" s="97"/>
      <c r="CQ66" s="97"/>
      <c r="CR66" s="97"/>
      <c r="CS66" s="97"/>
      <c r="CT66" s="97"/>
      <c r="CU66" s="114"/>
      <c r="CV66" s="50">
        <f t="shared" si="1"/>
        <v>29643840.000000004</v>
      </c>
      <c r="CW66" s="11"/>
      <c r="CX66" s="604">
        <f t="shared" si="2"/>
        <v>7.3698761862055644</v>
      </c>
      <c r="CY66" s="143"/>
      <c r="CZ66" s="143"/>
      <c r="DA66" s="143"/>
      <c r="DB66" s="23"/>
      <c r="DC66" s="23"/>
      <c r="DD66" s="23"/>
      <c r="DE66" s="23"/>
      <c r="DF66" s="143"/>
      <c r="DG66" s="89"/>
      <c r="DH66" s="50" t="s">
        <v>46</v>
      </c>
      <c r="DI66" s="28"/>
      <c r="DJ66" s="553" t="s">
        <v>46</v>
      </c>
      <c r="DK66" s="143"/>
      <c r="DL66" s="46"/>
      <c r="DM66" s="111"/>
      <c r="DN66" s="110"/>
      <c r="DO66" s="432">
        <v>31.777094427360776</v>
      </c>
      <c r="DP66" s="433">
        <v>-20.193941571714191</v>
      </c>
      <c r="DQ66" s="434">
        <v>31.33788344708627</v>
      </c>
      <c r="DR66" s="428">
        <v>-20.088496131825622</v>
      </c>
      <c r="DS66" s="432">
        <v>1.9764494112352866</v>
      </c>
      <c r="DT66" s="434">
        <v>-1.8403902604262252</v>
      </c>
      <c r="DU66" s="434">
        <v>1.9755493887347242</v>
      </c>
      <c r="DV66" s="428">
        <v>-1.8397953252569113</v>
      </c>
      <c r="DW66" s="252"/>
      <c r="DX66" s="50"/>
      <c r="DY66" s="249"/>
      <c r="DZ66" s="464">
        <v>33891</v>
      </c>
      <c r="EA66" s="465">
        <v>-32290.666666666668</v>
      </c>
      <c r="EB66" s="46"/>
    </row>
    <row r="67" spans="1:132" s="141" customFormat="1" ht="27.75" customHeight="1" x14ac:dyDescent="0.25">
      <c r="A67" s="69" t="s">
        <v>56</v>
      </c>
      <c r="B67" s="69" t="s">
        <v>57</v>
      </c>
      <c r="C67" s="69" t="s">
        <v>58</v>
      </c>
      <c r="D67" s="67" t="s">
        <v>126</v>
      </c>
      <c r="E67" s="67" t="s">
        <v>127</v>
      </c>
      <c r="F67" s="67" t="s">
        <v>129</v>
      </c>
      <c r="G67" s="67" t="s">
        <v>127</v>
      </c>
      <c r="H67" s="107" t="s">
        <v>46</v>
      </c>
      <c r="I67" s="20" t="s">
        <v>1979</v>
      </c>
      <c r="J67" s="145" t="s">
        <v>1984</v>
      </c>
      <c r="K67" s="426">
        <v>11.783834464214101</v>
      </c>
      <c r="L67" s="426">
        <v>10.103598463833</v>
      </c>
      <c r="M67" s="424">
        <v>1079</v>
      </c>
      <c r="N67" s="487">
        <v>19552320.000000004</v>
      </c>
      <c r="O67" s="487" t="s">
        <v>1976</v>
      </c>
      <c r="P67" s="572">
        <v>5.5134641306532348</v>
      </c>
      <c r="Q67" s="34" t="s">
        <v>1977</v>
      </c>
      <c r="R67" s="257" t="s">
        <v>48</v>
      </c>
      <c r="S67" s="27"/>
      <c r="T67" s="27"/>
      <c r="U67" s="145"/>
      <c r="V67" s="24"/>
      <c r="W67" s="24"/>
      <c r="X67" s="24"/>
      <c r="Y67" s="24"/>
      <c r="Z67" s="24"/>
      <c r="AA67" s="24"/>
      <c r="AB67" s="24"/>
      <c r="AC67" s="24"/>
      <c r="AD67" s="24"/>
      <c r="AE67" s="24"/>
      <c r="AF67" s="24"/>
      <c r="AG67" s="24"/>
      <c r="AH67" s="24"/>
      <c r="AI67" s="24">
        <v>17</v>
      </c>
      <c r="AJ67" s="24">
        <v>17</v>
      </c>
      <c r="AK67" s="24">
        <v>1</v>
      </c>
      <c r="AL67" s="24">
        <v>1</v>
      </c>
      <c r="AM67" s="24"/>
      <c r="AN67" s="24"/>
      <c r="AO67" s="145">
        <f t="shared" si="3"/>
        <v>18</v>
      </c>
      <c r="AP67" s="14">
        <f t="shared" si="4"/>
        <v>18</v>
      </c>
      <c r="AQ67" s="22"/>
      <c r="AR67" s="24"/>
      <c r="AS67" s="24"/>
      <c r="AT67" s="24"/>
      <c r="AU67" s="24"/>
      <c r="AV67" s="24"/>
      <c r="AW67" s="145"/>
      <c r="AX67" s="24"/>
      <c r="AY67" s="24"/>
      <c r="AZ67" s="24"/>
      <c r="BA67" s="24"/>
      <c r="BB67" s="24"/>
      <c r="BC67" s="24"/>
      <c r="BD67" s="24"/>
      <c r="BE67" s="24"/>
      <c r="BF67" s="24"/>
      <c r="BG67" s="24">
        <v>288.48</v>
      </c>
      <c r="BH67" s="24">
        <v>288.48</v>
      </c>
      <c r="BI67" s="24">
        <v>7.6</v>
      </c>
      <c r="BJ67" s="24">
        <v>7.6</v>
      </c>
      <c r="BK67" s="24"/>
      <c r="BL67" s="24"/>
      <c r="BM67" s="145">
        <f t="shared" si="5"/>
        <v>296.08000000000004</v>
      </c>
      <c r="BN67" s="24">
        <f t="shared" si="6"/>
        <v>296.08000000000004</v>
      </c>
      <c r="BO67" s="509">
        <f t="shared" si="0"/>
        <v>5.3701265299593147E-2</v>
      </c>
      <c r="BP67" s="511">
        <v>0</v>
      </c>
      <c r="BQ67" s="512">
        <v>0</v>
      </c>
      <c r="BR67" s="513">
        <v>0</v>
      </c>
      <c r="BS67" s="512">
        <v>0</v>
      </c>
      <c r="BT67" s="512">
        <v>0</v>
      </c>
      <c r="BU67" s="512">
        <v>0</v>
      </c>
      <c r="BV67" s="512">
        <v>0</v>
      </c>
      <c r="BW67" s="512">
        <v>0</v>
      </c>
      <c r="BX67" s="512">
        <v>0</v>
      </c>
      <c r="BY67" s="512">
        <v>0</v>
      </c>
      <c r="BZ67" s="512">
        <v>0</v>
      </c>
      <c r="CA67" s="512">
        <v>0</v>
      </c>
      <c r="CB67" s="512">
        <v>0</v>
      </c>
      <c r="CC67" s="512">
        <v>0</v>
      </c>
      <c r="CD67" s="512">
        <v>0</v>
      </c>
      <c r="CE67" s="512">
        <v>0</v>
      </c>
      <c r="CF67" s="512">
        <v>338629.36320000008</v>
      </c>
      <c r="CG67" s="512">
        <v>338629.36320000008</v>
      </c>
      <c r="CH67" s="512">
        <v>8921.1840000000011</v>
      </c>
      <c r="CI67" s="512">
        <v>8921.1840000000011</v>
      </c>
      <c r="CJ67" s="512">
        <v>0</v>
      </c>
      <c r="CK67" s="512">
        <v>0</v>
      </c>
      <c r="CL67" s="513">
        <f t="shared" si="7"/>
        <v>347550.54720000009</v>
      </c>
      <c r="CM67" s="513">
        <f t="shared" si="8"/>
        <v>347550.54720000009</v>
      </c>
      <c r="CN67" s="113"/>
      <c r="CO67" s="97"/>
      <c r="CP67" s="97"/>
      <c r="CQ67" s="97"/>
      <c r="CR67" s="97"/>
      <c r="CS67" s="97"/>
      <c r="CT67" s="97"/>
      <c r="CU67" s="114"/>
      <c r="CV67" s="50">
        <f t="shared" si="1"/>
        <v>19552320.000000004</v>
      </c>
      <c r="CW67" s="11"/>
      <c r="CX67" s="604">
        <f t="shared" si="2"/>
        <v>5.5134641306532348</v>
      </c>
      <c r="CY67" s="143"/>
      <c r="CZ67" s="143"/>
      <c r="DA67" s="143"/>
      <c r="DB67" s="23"/>
      <c r="DC67" s="23"/>
      <c r="DD67" s="23"/>
      <c r="DE67" s="23"/>
      <c r="DF67" s="143"/>
      <c r="DG67" s="89"/>
      <c r="DH67" s="50" t="s">
        <v>46</v>
      </c>
      <c r="DI67" s="28"/>
      <c r="DJ67" s="553" t="s">
        <v>46</v>
      </c>
      <c r="DK67" s="143"/>
      <c r="DL67" s="46"/>
      <c r="DM67" s="111"/>
      <c r="DN67" s="110"/>
      <c r="DO67" s="432">
        <v>3.5513325608342989</v>
      </c>
      <c r="DP67" s="433">
        <v>58.706777996722344</v>
      </c>
      <c r="DQ67" s="434">
        <v>3.5513325608342989</v>
      </c>
      <c r="DR67" s="428">
        <v>57.817957405097289</v>
      </c>
      <c r="DS67" s="432">
        <v>1.0206257242178447</v>
      </c>
      <c r="DT67" s="434">
        <v>-0.63686419471068079</v>
      </c>
      <c r="DU67" s="434">
        <v>1.0206257242178447</v>
      </c>
      <c r="DV67" s="428">
        <v>-0.63717153239796476</v>
      </c>
      <c r="DW67" s="252"/>
      <c r="DX67" s="50"/>
      <c r="DY67" s="249"/>
      <c r="DZ67" s="464">
        <v>1078</v>
      </c>
      <c r="EA67" s="465">
        <v>58457.333333333336</v>
      </c>
      <c r="EB67" s="46"/>
    </row>
    <row r="68" spans="1:132" s="141" customFormat="1" ht="27.75" customHeight="1" x14ac:dyDescent="0.25">
      <c r="A68" s="69" t="s">
        <v>56</v>
      </c>
      <c r="B68" s="69" t="s">
        <v>57</v>
      </c>
      <c r="C68" s="69" t="s">
        <v>58</v>
      </c>
      <c r="D68" s="67" t="s">
        <v>126</v>
      </c>
      <c r="E68" s="67" t="s">
        <v>127</v>
      </c>
      <c r="F68" s="67" t="s">
        <v>130</v>
      </c>
      <c r="G68" s="67" t="s">
        <v>131</v>
      </c>
      <c r="H68" s="107" t="s">
        <v>46</v>
      </c>
      <c r="I68" s="20" t="s">
        <v>1978</v>
      </c>
      <c r="J68" s="145" t="s">
        <v>1984</v>
      </c>
      <c r="K68" s="426">
        <v>11.783834464214101</v>
      </c>
      <c r="L68" s="426">
        <v>22.554924195510001</v>
      </c>
      <c r="M68" s="424">
        <v>1706</v>
      </c>
      <c r="N68" s="487">
        <v>20603520</v>
      </c>
      <c r="O68" s="487" t="s">
        <v>1976</v>
      </c>
      <c r="P68" s="572">
        <v>5.2903759866383711</v>
      </c>
      <c r="Q68" s="34" t="s">
        <v>1977</v>
      </c>
      <c r="R68" s="257" t="s">
        <v>48</v>
      </c>
      <c r="S68" s="27"/>
      <c r="T68" s="27"/>
      <c r="U68" s="145"/>
      <c r="V68" s="24"/>
      <c r="W68" s="24"/>
      <c r="X68" s="24"/>
      <c r="Y68" s="24"/>
      <c r="Z68" s="24"/>
      <c r="AA68" s="24"/>
      <c r="AB68" s="24"/>
      <c r="AC68" s="24"/>
      <c r="AD68" s="24"/>
      <c r="AE68" s="24"/>
      <c r="AF68" s="24"/>
      <c r="AG68" s="24"/>
      <c r="AH68" s="24"/>
      <c r="AI68" s="24">
        <v>100</v>
      </c>
      <c r="AJ68" s="24">
        <v>100</v>
      </c>
      <c r="AK68" s="24"/>
      <c r="AL68" s="24"/>
      <c r="AM68" s="24"/>
      <c r="AN68" s="24"/>
      <c r="AO68" s="145">
        <f t="shared" si="3"/>
        <v>100</v>
      </c>
      <c r="AP68" s="14">
        <f t="shared" si="4"/>
        <v>100</v>
      </c>
      <c r="AQ68" s="22"/>
      <c r="AR68" s="24"/>
      <c r="AS68" s="24"/>
      <c r="AT68" s="24"/>
      <c r="AU68" s="24"/>
      <c r="AV68" s="24"/>
      <c r="AW68" s="145"/>
      <c r="AX68" s="24"/>
      <c r="AY68" s="24"/>
      <c r="AZ68" s="24"/>
      <c r="BA68" s="24"/>
      <c r="BB68" s="24"/>
      <c r="BC68" s="24"/>
      <c r="BD68" s="24"/>
      <c r="BE68" s="24"/>
      <c r="BF68" s="24"/>
      <c r="BG68" s="24">
        <v>3602.02</v>
      </c>
      <c r="BH68" s="24">
        <v>3602.02</v>
      </c>
      <c r="BI68" s="24"/>
      <c r="BJ68" s="24"/>
      <c r="BK68" s="24"/>
      <c r="BL68" s="24"/>
      <c r="BM68" s="145">
        <f t="shared" si="5"/>
        <v>3602.02</v>
      </c>
      <c r="BN68" s="24">
        <f t="shared" si="6"/>
        <v>3602.02</v>
      </c>
      <c r="BO68" s="509">
        <f t="shared" si="0"/>
        <v>0.68086276081273533</v>
      </c>
      <c r="BP68" s="511">
        <v>0</v>
      </c>
      <c r="BQ68" s="512">
        <v>0</v>
      </c>
      <c r="BR68" s="513">
        <v>0</v>
      </c>
      <c r="BS68" s="512">
        <v>0</v>
      </c>
      <c r="BT68" s="512">
        <v>0</v>
      </c>
      <c r="BU68" s="512">
        <v>0</v>
      </c>
      <c r="BV68" s="512">
        <v>0</v>
      </c>
      <c r="BW68" s="512">
        <v>0</v>
      </c>
      <c r="BX68" s="512">
        <v>0</v>
      </c>
      <c r="BY68" s="512">
        <v>0</v>
      </c>
      <c r="BZ68" s="512">
        <v>0</v>
      </c>
      <c r="CA68" s="512">
        <v>0</v>
      </c>
      <c r="CB68" s="512">
        <v>0</v>
      </c>
      <c r="CC68" s="512">
        <v>0</v>
      </c>
      <c r="CD68" s="512">
        <v>0</v>
      </c>
      <c r="CE68" s="512">
        <v>0</v>
      </c>
      <c r="CF68" s="512">
        <v>4228195.1568</v>
      </c>
      <c r="CG68" s="512">
        <v>4228195.1568</v>
      </c>
      <c r="CH68" s="512">
        <v>0</v>
      </c>
      <c r="CI68" s="512">
        <v>0</v>
      </c>
      <c r="CJ68" s="512">
        <v>0</v>
      </c>
      <c r="CK68" s="512">
        <v>0</v>
      </c>
      <c r="CL68" s="513">
        <f t="shared" si="7"/>
        <v>4228195.1568</v>
      </c>
      <c r="CM68" s="513">
        <f t="shared" si="8"/>
        <v>4228195.1568</v>
      </c>
      <c r="CN68" s="113"/>
      <c r="CO68" s="97"/>
      <c r="CP68" s="97"/>
      <c r="CQ68" s="97"/>
      <c r="CR68" s="97"/>
      <c r="CS68" s="97"/>
      <c r="CT68" s="97"/>
      <c r="CU68" s="114"/>
      <c r="CV68" s="50">
        <f t="shared" si="1"/>
        <v>20603520</v>
      </c>
      <c r="CW68" s="11"/>
      <c r="CX68" s="604">
        <f t="shared" si="2"/>
        <v>5.2903759866383711</v>
      </c>
      <c r="CY68" s="143"/>
      <c r="CZ68" s="143"/>
      <c r="DA68" s="143"/>
      <c r="DB68" s="23"/>
      <c r="DC68" s="23"/>
      <c r="DD68" s="23"/>
      <c r="DE68" s="23"/>
      <c r="DF68" s="143"/>
      <c r="DG68" s="89"/>
      <c r="DH68" s="50" t="s">
        <v>46</v>
      </c>
      <c r="DI68" s="28"/>
      <c r="DJ68" s="553" t="s">
        <v>46</v>
      </c>
      <c r="DK68" s="143"/>
      <c r="DL68" s="46"/>
      <c r="DM68" s="111"/>
      <c r="DN68" s="110"/>
      <c r="DO68" s="432">
        <v>61.003713113152124</v>
      </c>
      <c r="DP68" s="433">
        <v>38.564731633312341</v>
      </c>
      <c r="DQ68" s="434">
        <v>60.578659370724921</v>
      </c>
      <c r="DR68" s="428">
        <v>38.989785375739544</v>
      </c>
      <c r="DS68" s="432">
        <v>0.22278678913425792</v>
      </c>
      <c r="DT68" s="434">
        <v>0.41977185829154767</v>
      </c>
      <c r="DU68" s="434">
        <v>0.22161422708618289</v>
      </c>
      <c r="DV68" s="428">
        <v>0.4209444203396227</v>
      </c>
      <c r="DW68" s="252"/>
      <c r="DX68" s="50"/>
      <c r="DY68" s="249"/>
      <c r="DZ68" s="464">
        <v>76353</v>
      </c>
      <c r="EA68" s="465">
        <v>66789.666666666657</v>
      </c>
      <c r="EB68" s="46"/>
    </row>
    <row r="69" spans="1:132" s="141" customFormat="1" ht="27.75" customHeight="1" x14ac:dyDescent="0.25">
      <c r="A69" s="69" t="s">
        <v>56</v>
      </c>
      <c r="B69" s="69" t="s">
        <v>57</v>
      </c>
      <c r="C69" s="69" t="s">
        <v>58</v>
      </c>
      <c r="D69" s="67" t="s">
        <v>126</v>
      </c>
      <c r="E69" s="67" t="s">
        <v>127</v>
      </c>
      <c r="F69" s="67" t="s">
        <v>132</v>
      </c>
      <c r="G69" s="67" t="s">
        <v>133</v>
      </c>
      <c r="H69" s="107" t="s">
        <v>46</v>
      </c>
      <c r="I69" s="20" t="s">
        <v>1978</v>
      </c>
      <c r="J69" s="145" t="s">
        <v>1984</v>
      </c>
      <c r="K69" s="426">
        <v>11.783834464214101</v>
      </c>
      <c r="L69" s="426">
        <v>18.739204506477002</v>
      </c>
      <c r="M69" s="424">
        <v>1307</v>
      </c>
      <c r="N69" s="487">
        <v>22048914</v>
      </c>
      <c r="O69" s="487" t="s">
        <v>1982</v>
      </c>
      <c r="P69" s="572">
        <v>4.8601345660382611</v>
      </c>
      <c r="Q69" s="34" t="s">
        <v>1977</v>
      </c>
      <c r="R69" s="257" t="s">
        <v>48</v>
      </c>
      <c r="S69" s="27"/>
      <c r="T69" s="27"/>
      <c r="U69" s="145"/>
      <c r="V69" s="24"/>
      <c r="W69" s="24"/>
      <c r="X69" s="24"/>
      <c r="Y69" s="24"/>
      <c r="Z69" s="24"/>
      <c r="AA69" s="24"/>
      <c r="AB69" s="24"/>
      <c r="AC69" s="24"/>
      <c r="AD69" s="24"/>
      <c r="AE69" s="24"/>
      <c r="AF69" s="24"/>
      <c r="AG69" s="24"/>
      <c r="AH69" s="24"/>
      <c r="AI69" s="24">
        <v>74</v>
      </c>
      <c r="AJ69" s="24">
        <v>74</v>
      </c>
      <c r="AK69" s="24">
        <v>1</v>
      </c>
      <c r="AL69" s="24">
        <v>1</v>
      </c>
      <c r="AM69" s="24"/>
      <c r="AN69" s="24"/>
      <c r="AO69" s="145">
        <f t="shared" si="3"/>
        <v>75</v>
      </c>
      <c r="AP69" s="14">
        <f t="shared" si="4"/>
        <v>75</v>
      </c>
      <c r="AQ69" s="22"/>
      <c r="AR69" s="24"/>
      <c r="AS69" s="24"/>
      <c r="AT69" s="24"/>
      <c r="AU69" s="24"/>
      <c r="AV69" s="24"/>
      <c r="AW69" s="145"/>
      <c r="AX69" s="24"/>
      <c r="AY69" s="24"/>
      <c r="AZ69" s="24"/>
      <c r="BA69" s="24"/>
      <c r="BB69" s="24"/>
      <c r="BC69" s="24"/>
      <c r="BD69" s="24"/>
      <c r="BE69" s="24"/>
      <c r="BF69" s="24"/>
      <c r="BG69" s="24">
        <v>535.37</v>
      </c>
      <c r="BH69" s="24">
        <v>535.37</v>
      </c>
      <c r="BI69" s="24">
        <v>10</v>
      </c>
      <c r="BJ69" s="24">
        <v>10</v>
      </c>
      <c r="BK69" s="24"/>
      <c r="BL69" s="24"/>
      <c r="BM69" s="145">
        <f t="shared" si="5"/>
        <v>545.37</v>
      </c>
      <c r="BN69" s="24">
        <f t="shared" si="6"/>
        <v>545.37</v>
      </c>
      <c r="BO69" s="509">
        <f t="shared" si="0"/>
        <v>0.11221294237631745</v>
      </c>
      <c r="BP69" s="511">
        <v>0</v>
      </c>
      <c r="BQ69" s="512">
        <v>0</v>
      </c>
      <c r="BR69" s="513">
        <v>0</v>
      </c>
      <c r="BS69" s="512">
        <v>0</v>
      </c>
      <c r="BT69" s="512">
        <v>0</v>
      </c>
      <c r="BU69" s="512">
        <v>0</v>
      </c>
      <c r="BV69" s="512">
        <v>0</v>
      </c>
      <c r="BW69" s="512">
        <v>0</v>
      </c>
      <c r="BX69" s="512">
        <v>0</v>
      </c>
      <c r="BY69" s="512">
        <v>0</v>
      </c>
      <c r="BZ69" s="512">
        <v>0</v>
      </c>
      <c r="CA69" s="512">
        <v>0</v>
      </c>
      <c r="CB69" s="512">
        <v>0</v>
      </c>
      <c r="CC69" s="512">
        <v>0</v>
      </c>
      <c r="CD69" s="512">
        <v>0</v>
      </c>
      <c r="CE69" s="512">
        <v>0</v>
      </c>
      <c r="CF69" s="512">
        <v>628438.72080000001</v>
      </c>
      <c r="CG69" s="512">
        <v>628438.72080000001</v>
      </c>
      <c r="CH69" s="512">
        <v>11738.400000000001</v>
      </c>
      <c r="CI69" s="512">
        <v>11738.400000000001</v>
      </c>
      <c r="CJ69" s="512">
        <v>0</v>
      </c>
      <c r="CK69" s="512">
        <v>0</v>
      </c>
      <c r="CL69" s="513">
        <f t="shared" si="7"/>
        <v>640177.12080000003</v>
      </c>
      <c r="CM69" s="513">
        <f t="shared" si="8"/>
        <v>640177.12080000003</v>
      </c>
      <c r="CN69" s="113"/>
      <c r="CO69" s="97"/>
      <c r="CP69" s="97"/>
      <c r="CQ69" s="97"/>
      <c r="CR69" s="97"/>
      <c r="CS69" s="97"/>
      <c r="CT69" s="97"/>
      <c r="CU69" s="114"/>
      <c r="CV69" s="50">
        <f t="shared" si="1"/>
        <v>22048914</v>
      </c>
      <c r="CW69" s="11"/>
      <c r="CX69" s="604">
        <f t="shared" si="2"/>
        <v>4.8601345660382611</v>
      </c>
      <c r="CY69" s="143"/>
      <c r="CZ69" s="143"/>
      <c r="DA69" s="143"/>
      <c r="DB69" s="23"/>
      <c r="DC69" s="23"/>
      <c r="DD69" s="23"/>
      <c r="DE69" s="23"/>
      <c r="DF69" s="143"/>
      <c r="DG69" s="89"/>
      <c r="DH69" s="50" t="s">
        <v>46</v>
      </c>
      <c r="DI69" s="28"/>
      <c r="DJ69" s="553" t="s">
        <v>46</v>
      </c>
      <c r="DK69" s="143"/>
      <c r="DL69" s="46"/>
      <c r="DM69" s="111"/>
      <c r="DN69" s="110"/>
      <c r="DO69" s="432">
        <v>104.98565142529175</v>
      </c>
      <c r="DP69" s="433">
        <v>59.334874017863328</v>
      </c>
      <c r="DQ69" s="434">
        <v>15.432944327530132</v>
      </c>
      <c r="DR69" s="428">
        <v>148.3554962217423</v>
      </c>
      <c r="DS69" s="432">
        <v>0.48440788215037306</v>
      </c>
      <c r="DT69" s="434">
        <v>1.4517734233630937</v>
      </c>
      <c r="DU69" s="434">
        <v>0.15458197819016645</v>
      </c>
      <c r="DV69" s="428">
        <v>1.7813496394331629</v>
      </c>
      <c r="DW69" s="252"/>
      <c r="DX69" s="50"/>
      <c r="DY69" s="249"/>
      <c r="DZ69" s="464">
        <v>0</v>
      </c>
      <c r="EA69" s="465">
        <v>197148.33333333334</v>
      </c>
      <c r="EB69" s="46"/>
    </row>
    <row r="70" spans="1:132" s="141" customFormat="1" ht="27.75" customHeight="1" x14ac:dyDescent="0.25">
      <c r="A70" s="69" t="s">
        <v>56</v>
      </c>
      <c r="B70" s="69" t="s">
        <v>57</v>
      </c>
      <c r="C70" s="69" t="s">
        <v>58</v>
      </c>
      <c r="D70" s="67" t="s">
        <v>126</v>
      </c>
      <c r="E70" s="67" t="s">
        <v>127</v>
      </c>
      <c r="F70" s="67" t="s">
        <v>134</v>
      </c>
      <c r="G70" s="67" t="s">
        <v>135</v>
      </c>
      <c r="H70" s="107" t="s">
        <v>46</v>
      </c>
      <c r="I70" s="20" t="s">
        <v>1978</v>
      </c>
      <c r="J70" s="145" t="s">
        <v>1984</v>
      </c>
      <c r="K70" s="426">
        <v>11.783834464214101</v>
      </c>
      <c r="L70" s="426">
        <v>18.797727233628002</v>
      </c>
      <c r="M70" s="424">
        <v>3094</v>
      </c>
      <c r="N70" s="487">
        <v>25032067</v>
      </c>
      <c r="O70" s="487" t="s">
        <v>1982</v>
      </c>
      <c r="P70" s="572">
        <v>6.1349239604089467</v>
      </c>
      <c r="Q70" s="34" t="s">
        <v>1977</v>
      </c>
      <c r="R70" s="257" t="s">
        <v>48</v>
      </c>
      <c r="S70" s="27"/>
      <c r="T70" s="27"/>
      <c r="U70" s="145"/>
      <c r="V70" s="24"/>
      <c r="W70" s="24"/>
      <c r="X70" s="24"/>
      <c r="Y70" s="24"/>
      <c r="Z70" s="24"/>
      <c r="AA70" s="24"/>
      <c r="AB70" s="24"/>
      <c r="AC70" s="24"/>
      <c r="AD70" s="24"/>
      <c r="AE70" s="24"/>
      <c r="AF70" s="24"/>
      <c r="AG70" s="24"/>
      <c r="AH70" s="24"/>
      <c r="AI70" s="24">
        <v>74</v>
      </c>
      <c r="AJ70" s="24">
        <v>74</v>
      </c>
      <c r="AK70" s="24"/>
      <c r="AL70" s="24"/>
      <c r="AM70" s="24"/>
      <c r="AN70" s="24"/>
      <c r="AO70" s="145">
        <f t="shared" si="3"/>
        <v>74</v>
      </c>
      <c r="AP70" s="14">
        <f t="shared" si="4"/>
        <v>74</v>
      </c>
      <c r="AQ70" s="22"/>
      <c r="AR70" s="24"/>
      <c r="AS70" s="24"/>
      <c r="AT70" s="24"/>
      <c r="AU70" s="24"/>
      <c r="AV70" s="24"/>
      <c r="AW70" s="145"/>
      <c r="AX70" s="24"/>
      <c r="AY70" s="24"/>
      <c r="AZ70" s="24"/>
      <c r="BA70" s="24"/>
      <c r="BB70" s="24"/>
      <c r="BC70" s="24"/>
      <c r="BD70" s="24"/>
      <c r="BE70" s="24"/>
      <c r="BF70" s="24"/>
      <c r="BG70" s="24">
        <v>534.1</v>
      </c>
      <c r="BH70" s="24">
        <v>534.1</v>
      </c>
      <c r="BI70" s="24"/>
      <c r="BJ70" s="24"/>
      <c r="BK70" s="24"/>
      <c r="BL70" s="24"/>
      <c r="BM70" s="145">
        <f t="shared" si="5"/>
        <v>534.1</v>
      </c>
      <c r="BN70" s="24">
        <f t="shared" si="6"/>
        <v>534.1</v>
      </c>
      <c r="BO70" s="509">
        <f t="shared" si="0"/>
        <v>8.7058943753297563E-2</v>
      </c>
      <c r="BP70" s="511">
        <v>0</v>
      </c>
      <c r="BQ70" s="512">
        <v>0</v>
      </c>
      <c r="BR70" s="513">
        <v>0</v>
      </c>
      <c r="BS70" s="512">
        <v>0</v>
      </c>
      <c r="BT70" s="512">
        <v>0</v>
      </c>
      <c r="BU70" s="512">
        <v>0</v>
      </c>
      <c r="BV70" s="512">
        <v>0</v>
      </c>
      <c r="BW70" s="512">
        <v>0</v>
      </c>
      <c r="BX70" s="512">
        <v>0</v>
      </c>
      <c r="BY70" s="512">
        <v>0</v>
      </c>
      <c r="BZ70" s="512">
        <v>0</v>
      </c>
      <c r="CA70" s="512">
        <v>0</v>
      </c>
      <c r="CB70" s="512">
        <v>0</v>
      </c>
      <c r="CC70" s="512">
        <v>0</v>
      </c>
      <c r="CD70" s="512">
        <v>0</v>
      </c>
      <c r="CE70" s="512">
        <v>0</v>
      </c>
      <c r="CF70" s="512">
        <v>626947.94400000002</v>
      </c>
      <c r="CG70" s="512">
        <v>626947.94400000002</v>
      </c>
      <c r="CH70" s="512">
        <v>0</v>
      </c>
      <c r="CI70" s="512">
        <v>0</v>
      </c>
      <c r="CJ70" s="512">
        <v>0</v>
      </c>
      <c r="CK70" s="512">
        <v>0</v>
      </c>
      <c r="CL70" s="513">
        <f t="shared" si="7"/>
        <v>626947.94400000002</v>
      </c>
      <c r="CM70" s="513">
        <f t="shared" si="8"/>
        <v>626947.94400000002</v>
      </c>
      <c r="CN70" s="113"/>
      <c r="CO70" s="97"/>
      <c r="CP70" s="97"/>
      <c r="CQ70" s="97"/>
      <c r="CR70" s="97"/>
      <c r="CS70" s="97"/>
      <c r="CT70" s="97"/>
      <c r="CU70" s="114"/>
      <c r="CV70" s="50">
        <f t="shared" si="1"/>
        <v>25032067</v>
      </c>
      <c r="CW70" s="11"/>
      <c r="CX70" s="604">
        <f t="shared" si="2"/>
        <v>6.1349239604089467</v>
      </c>
      <c r="CY70" s="143"/>
      <c r="CZ70" s="143"/>
      <c r="DA70" s="143"/>
      <c r="DB70" s="23"/>
      <c r="DC70" s="23"/>
      <c r="DD70" s="23"/>
      <c r="DE70" s="23"/>
      <c r="DF70" s="143"/>
      <c r="DG70" s="89"/>
      <c r="DH70" s="50" t="s">
        <v>46</v>
      </c>
      <c r="DI70" s="28"/>
      <c r="DJ70" s="553" t="s">
        <v>46</v>
      </c>
      <c r="DK70" s="143"/>
      <c r="DL70" s="46"/>
      <c r="DM70" s="111"/>
      <c r="DN70" s="110"/>
      <c r="DO70" s="432">
        <v>80.61275724598633</v>
      </c>
      <c r="DP70" s="433">
        <v>-10.624937603859678</v>
      </c>
      <c r="DQ70" s="434">
        <v>24.992996444348641</v>
      </c>
      <c r="DR70" s="428">
        <v>42.044761246584777</v>
      </c>
      <c r="DS70" s="432">
        <v>0.14384225837732986</v>
      </c>
      <c r="DT70" s="434">
        <v>0.32522697400663636</v>
      </c>
      <c r="DU70" s="434">
        <v>8.9214524296950662E-2</v>
      </c>
      <c r="DV70" s="428">
        <v>0.37888503723639877</v>
      </c>
      <c r="DW70" s="252"/>
      <c r="DX70" s="50"/>
      <c r="DY70" s="249"/>
      <c r="DZ70" s="464">
        <v>66368</v>
      </c>
      <c r="EA70" s="465">
        <v>56140.333333333328</v>
      </c>
      <c r="EB70" s="46"/>
    </row>
    <row r="71" spans="1:132" s="141" customFormat="1" ht="27.75" customHeight="1" x14ac:dyDescent="0.25">
      <c r="A71" s="69" t="s">
        <v>56</v>
      </c>
      <c r="B71" s="69" t="s">
        <v>57</v>
      </c>
      <c r="C71" s="69" t="s">
        <v>58</v>
      </c>
      <c r="D71" s="67" t="s">
        <v>126</v>
      </c>
      <c r="E71" s="67" t="s">
        <v>127</v>
      </c>
      <c r="F71" s="67" t="s">
        <v>136</v>
      </c>
      <c r="G71" s="67" t="s">
        <v>137</v>
      </c>
      <c r="H71" s="107" t="s">
        <v>46</v>
      </c>
      <c r="I71" s="20" t="s">
        <v>1978</v>
      </c>
      <c r="J71" s="145" t="s">
        <v>1984</v>
      </c>
      <c r="K71" s="426">
        <v>11.783834464214101</v>
      </c>
      <c r="L71" s="426">
        <v>49.125757473576002</v>
      </c>
      <c r="M71" s="424">
        <v>1379</v>
      </c>
      <c r="N71" s="487">
        <v>20077920.000000004</v>
      </c>
      <c r="O71" s="487" t="s">
        <v>1976</v>
      </c>
      <c r="P71" s="572">
        <v>5.8799660815348247</v>
      </c>
      <c r="Q71" s="34" t="s">
        <v>1977</v>
      </c>
      <c r="R71" s="257" t="s">
        <v>48</v>
      </c>
      <c r="S71" s="27"/>
      <c r="T71" s="27"/>
      <c r="U71" s="145"/>
      <c r="V71" s="24"/>
      <c r="W71" s="24"/>
      <c r="X71" s="24"/>
      <c r="Y71" s="24"/>
      <c r="Z71" s="24"/>
      <c r="AA71" s="24"/>
      <c r="AB71" s="24"/>
      <c r="AC71" s="24"/>
      <c r="AD71" s="24"/>
      <c r="AE71" s="24"/>
      <c r="AF71" s="24"/>
      <c r="AG71" s="24">
        <v>1</v>
      </c>
      <c r="AH71" s="24">
        <v>1</v>
      </c>
      <c r="AI71" s="24">
        <v>91</v>
      </c>
      <c r="AJ71" s="24">
        <v>91</v>
      </c>
      <c r="AK71" s="24"/>
      <c r="AL71" s="24"/>
      <c r="AM71" s="24"/>
      <c r="AN71" s="24"/>
      <c r="AO71" s="145">
        <f t="shared" si="3"/>
        <v>92</v>
      </c>
      <c r="AP71" s="14">
        <f t="shared" si="4"/>
        <v>92</v>
      </c>
      <c r="AQ71" s="22"/>
      <c r="AR71" s="24"/>
      <c r="AS71" s="24"/>
      <c r="AT71" s="24"/>
      <c r="AU71" s="24"/>
      <c r="AV71" s="24"/>
      <c r="AW71" s="145"/>
      <c r="AX71" s="24"/>
      <c r="AY71" s="24"/>
      <c r="AZ71" s="24"/>
      <c r="BA71" s="24"/>
      <c r="BB71" s="24"/>
      <c r="BC71" s="24"/>
      <c r="BD71" s="24"/>
      <c r="BE71" s="24">
        <v>5</v>
      </c>
      <c r="BF71" s="24">
        <v>5</v>
      </c>
      <c r="BG71" s="24">
        <v>1611.615</v>
      </c>
      <c r="BH71" s="24">
        <v>1611.615</v>
      </c>
      <c r="BI71" s="24"/>
      <c r="BJ71" s="24"/>
      <c r="BK71" s="24"/>
      <c r="BL71" s="24"/>
      <c r="BM71" s="145">
        <f t="shared" si="5"/>
        <v>1616.615</v>
      </c>
      <c r="BN71" s="24">
        <f t="shared" si="6"/>
        <v>1616.615</v>
      </c>
      <c r="BO71" s="509">
        <f t="shared" si="0"/>
        <v>0.27493610976375243</v>
      </c>
      <c r="BP71" s="511">
        <v>0</v>
      </c>
      <c r="BQ71" s="512">
        <v>0</v>
      </c>
      <c r="BR71" s="513">
        <v>0</v>
      </c>
      <c r="BS71" s="512">
        <v>0</v>
      </c>
      <c r="BT71" s="512">
        <v>0</v>
      </c>
      <c r="BU71" s="512">
        <v>0</v>
      </c>
      <c r="BV71" s="512">
        <v>0</v>
      </c>
      <c r="BW71" s="512">
        <v>0</v>
      </c>
      <c r="BX71" s="512">
        <v>0</v>
      </c>
      <c r="BY71" s="512">
        <v>0</v>
      </c>
      <c r="BZ71" s="512">
        <v>0</v>
      </c>
      <c r="CA71" s="512">
        <v>0</v>
      </c>
      <c r="CB71" s="512">
        <v>0</v>
      </c>
      <c r="CC71" s="512">
        <v>0</v>
      </c>
      <c r="CD71" s="512">
        <v>25228.799999999999</v>
      </c>
      <c r="CE71" s="512">
        <v>25228.799999999999</v>
      </c>
      <c r="CF71" s="512">
        <v>1891778.1516000002</v>
      </c>
      <c r="CG71" s="512">
        <v>1891778.1516000002</v>
      </c>
      <c r="CH71" s="512">
        <v>0</v>
      </c>
      <c r="CI71" s="512">
        <v>0</v>
      </c>
      <c r="CJ71" s="512">
        <v>0</v>
      </c>
      <c r="CK71" s="512">
        <v>0</v>
      </c>
      <c r="CL71" s="513">
        <f t="shared" si="7"/>
        <v>1917006.9516000003</v>
      </c>
      <c r="CM71" s="513">
        <f t="shared" si="8"/>
        <v>1917006.9516000003</v>
      </c>
      <c r="CN71" s="113"/>
      <c r="CO71" s="97"/>
      <c r="CP71" s="97"/>
      <c r="CQ71" s="97"/>
      <c r="CR71" s="97"/>
      <c r="CS71" s="97"/>
      <c r="CT71" s="97"/>
      <c r="CU71" s="114"/>
      <c r="CV71" s="50">
        <f t="shared" si="1"/>
        <v>20077920.000000004</v>
      </c>
      <c r="CW71" s="11"/>
      <c r="CX71" s="604">
        <f t="shared" si="2"/>
        <v>5.8799660815348247</v>
      </c>
      <c r="CY71" s="143"/>
      <c r="CZ71" s="143"/>
      <c r="DA71" s="143"/>
      <c r="DB71" s="23"/>
      <c r="DC71" s="23"/>
      <c r="DD71" s="23"/>
      <c r="DE71" s="23"/>
      <c r="DF71" s="143"/>
      <c r="DG71" s="89"/>
      <c r="DH71" s="50" t="s">
        <v>46</v>
      </c>
      <c r="DI71" s="28"/>
      <c r="DJ71" s="553" t="s">
        <v>46</v>
      </c>
      <c r="DK71" s="143"/>
      <c r="DL71" s="46"/>
      <c r="DM71" s="111"/>
      <c r="DN71" s="110"/>
      <c r="DO71" s="432">
        <v>1156.6356879569789</v>
      </c>
      <c r="DP71" s="433">
        <v>-1035.2944319244004</v>
      </c>
      <c r="DQ71" s="434">
        <v>347.89558281467242</v>
      </c>
      <c r="DR71" s="428">
        <v>-241.02069560810531</v>
      </c>
      <c r="DS71" s="432">
        <v>3.4102362680524583</v>
      </c>
      <c r="DT71" s="434">
        <v>-2.8511005996197647</v>
      </c>
      <c r="DU71" s="434">
        <v>3.2543356094023883</v>
      </c>
      <c r="DV71" s="428">
        <v>-2.7103401742782078</v>
      </c>
      <c r="DW71" s="252"/>
      <c r="DX71" s="50"/>
      <c r="DY71" s="249"/>
      <c r="DZ71" s="464">
        <v>417392</v>
      </c>
      <c r="EA71" s="465">
        <v>-317063.33333333331</v>
      </c>
      <c r="EB71" s="46"/>
    </row>
    <row r="72" spans="1:132" s="141" customFormat="1" ht="27.75" customHeight="1" x14ac:dyDescent="0.25">
      <c r="A72" s="69" t="s">
        <v>56</v>
      </c>
      <c r="B72" s="69" t="s">
        <v>57</v>
      </c>
      <c r="C72" s="69" t="s">
        <v>58</v>
      </c>
      <c r="D72" s="67" t="s">
        <v>138</v>
      </c>
      <c r="E72" s="67" t="s">
        <v>115</v>
      </c>
      <c r="F72" s="67" t="s">
        <v>139</v>
      </c>
      <c r="G72" s="67" t="s">
        <v>115</v>
      </c>
      <c r="H72" s="107" t="s">
        <v>46</v>
      </c>
      <c r="I72" s="20" t="s">
        <v>1978</v>
      </c>
      <c r="J72" s="145" t="s">
        <v>1984</v>
      </c>
      <c r="K72" s="426">
        <v>10.158477986391464</v>
      </c>
      <c r="L72" s="426">
        <v>3.4320075686190004</v>
      </c>
      <c r="M72" s="424">
        <v>273</v>
      </c>
      <c r="N72" s="487">
        <v>27611520</v>
      </c>
      <c r="O72" s="487" t="s">
        <v>1976</v>
      </c>
      <c r="P72" s="572">
        <v>6.3580121044238345</v>
      </c>
      <c r="Q72" s="34" t="s">
        <v>1977</v>
      </c>
      <c r="R72" s="257" t="s">
        <v>48</v>
      </c>
      <c r="S72" s="27"/>
      <c r="T72" s="27"/>
      <c r="U72" s="145"/>
      <c r="V72" s="24"/>
      <c r="W72" s="24"/>
      <c r="X72" s="24"/>
      <c r="Y72" s="24"/>
      <c r="Z72" s="24"/>
      <c r="AA72" s="24"/>
      <c r="AB72" s="24"/>
      <c r="AC72" s="24"/>
      <c r="AD72" s="24"/>
      <c r="AE72" s="24"/>
      <c r="AF72" s="24"/>
      <c r="AG72" s="24"/>
      <c r="AH72" s="24"/>
      <c r="AI72" s="24">
        <v>1</v>
      </c>
      <c r="AJ72" s="24">
        <v>1</v>
      </c>
      <c r="AK72" s="24"/>
      <c r="AL72" s="24"/>
      <c r="AM72" s="24"/>
      <c r="AN72" s="24"/>
      <c r="AO72" s="145">
        <f t="shared" si="3"/>
        <v>1</v>
      </c>
      <c r="AP72" s="14">
        <f t="shared" si="4"/>
        <v>1</v>
      </c>
      <c r="AQ72" s="22"/>
      <c r="AR72" s="24"/>
      <c r="AS72" s="24"/>
      <c r="AT72" s="24"/>
      <c r="AU72" s="24"/>
      <c r="AV72" s="24"/>
      <c r="AW72" s="145"/>
      <c r="AX72" s="24"/>
      <c r="AY72" s="24"/>
      <c r="AZ72" s="24"/>
      <c r="BA72" s="24"/>
      <c r="BB72" s="24"/>
      <c r="BC72" s="24"/>
      <c r="BD72" s="24"/>
      <c r="BE72" s="24"/>
      <c r="BF72" s="24"/>
      <c r="BG72" s="24">
        <v>7.53</v>
      </c>
      <c r="BH72" s="24">
        <v>7.53</v>
      </c>
      <c r="BI72" s="24"/>
      <c r="BJ72" s="24"/>
      <c r="BK72" s="24"/>
      <c r="BL72" s="24"/>
      <c r="BM72" s="145">
        <f t="shared" si="5"/>
        <v>7.53</v>
      </c>
      <c r="BN72" s="24">
        <f t="shared" si="6"/>
        <v>7.53</v>
      </c>
      <c r="BO72" s="509">
        <f t="shared" si="0"/>
        <v>1.1843324417015043E-3</v>
      </c>
      <c r="BP72" s="511">
        <v>0</v>
      </c>
      <c r="BQ72" s="512">
        <v>0</v>
      </c>
      <c r="BR72" s="513">
        <v>0</v>
      </c>
      <c r="BS72" s="512">
        <v>0</v>
      </c>
      <c r="BT72" s="512">
        <v>0</v>
      </c>
      <c r="BU72" s="512">
        <v>0</v>
      </c>
      <c r="BV72" s="512">
        <v>0</v>
      </c>
      <c r="BW72" s="512">
        <v>0</v>
      </c>
      <c r="BX72" s="512">
        <v>0</v>
      </c>
      <c r="BY72" s="512">
        <v>0</v>
      </c>
      <c r="BZ72" s="512">
        <v>0</v>
      </c>
      <c r="CA72" s="512">
        <v>0</v>
      </c>
      <c r="CB72" s="512">
        <v>0</v>
      </c>
      <c r="CC72" s="512">
        <v>0</v>
      </c>
      <c r="CD72" s="512">
        <v>0</v>
      </c>
      <c r="CE72" s="512">
        <v>0</v>
      </c>
      <c r="CF72" s="512">
        <v>8839.0152000000016</v>
      </c>
      <c r="CG72" s="512">
        <v>8839.0152000000016</v>
      </c>
      <c r="CH72" s="512">
        <v>0</v>
      </c>
      <c r="CI72" s="512">
        <v>0</v>
      </c>
      <c r="CJ72" s="512">
        <v>0</v>
      </c>
      <c r="CK72" s="512">
        <v>0</v>
      </c>
      <c r="CL72" s="513">
        <f t="shared" si="7"/>
        <v>8839.0152000000016</v>
      </c>
      <c r="CM72" s="513">
        <f t="shared" si="8"/>
        <v>8839.0152000000016</v>
      </c>
      <c r="CN72" s="113"/>
      <c r="CO72" s="97"/>
      <c r="CP72" s="97"/>
      <c r="CQ72" s="97"/>
      <c r="CR72" s="97"/>
      <c r="CS72" s="97"/>
      <c r="CT72" s="97"/>
      <c r="CU72" s="114"/>
      <c r="CV72" s="50">
        <f t="shared" si="1"/>
        <v>27611520</v>
      </c>
      <c r="CW72" s="11"/>
      <c r="CX72" s="604">
        <f t="shared" si="2"/>
        <v>6.3580121044238345</v>
      </c>
      <c r="CY72" s="143"/>
      <c r="CZ72" s="143"/>
      <c r="DA72" s="143"/>
      <c r="DB72" s="23"/>
      <c r="DC72" s="23"/>
      <c r="DD72" s="23"/>
      <c r="DE72" s="23"/>
      <c r="DF72" s="143"/>
      <c r="DG72" s="89"/>
      <c r="DH72" s="50" t="s">
        <v>46</v>
      </c>
      <c r="DI72" s="28"/>
      <c r="DJ72" s="553" t="s">
        <v>46</v>
      </c>
      <c r="DK72" s="143"/>
      <c r="DL72" s="46"/>
      <c r="DM72" s="111"/>
      <c r="DN72" s="110"/>
      <c r="DO72" s="432">
        <v>3.8520330174258688</v>
      </c>
      <c r="DP72" s="433">
        <v>55.873880875679959</v>
      </c>
      <c r="DQ72" s="434">
        <v>3.8520330174258688</v>
      </c>
      <c r="DR72" s="428">
        <v>55.873880875679959</v>
      </c>
      <c r="DS72" s="432">
        <v>5.1360440232344914E-2</v>
      </c>
      <c r="DT72" s="434">
        <v>1.0543376615064899</v>
      </c>
      <c r="DU72" s="434">
        <v>5.1360440232344914E-2</v>
      </c>
      <c r="DV72" s="428">
        <v>1.0543376615064899</v>
      </c>
      <c r="DW72" s="252"/>
      <c r="DX72" s="50"/>
      <c r="DY72" s="249"/>
      <c r="DZ72" s="464">
        <v>0</v>
      </c>
      <c r="EA72" s="465">
        <v>7138.666666666667</v>
      </c>
      <c r="EB72" s="46"/>
    </row>
    <row r="73" spans="1:132" s="141" customFormat="1" ht="27.75" customHeight="1" x14ac:dyDescent="0.25">
      <c r="A73" s="69" t="s">
        <v>56</v>
      </c>
      <c r="B73" s="69" t="s">
        <v>57</v>
      </c>
      <c r="C73" s="69" t="s">
        <v>58</v>
      </c>
      <c r="D73" s="67" t="s">
        <v>138</v>
      </c>
      <c r="E73" s="67" t="s">
        <v>115</v>
      </c>
      <c r="F73" s="67" t="s">
        <v>140</v>
      </c>
      <c r="G73" s="67" t="s">
        <v>141</v>
      </c>
      <c r="H73" s="107" t="s">
        <v>46</v>
      </c>
      <c r="I73" s="20" t="s">
        <v>1979</v>
      </c>
      <c r="J73" s="145" t="s">
        <v>1984</v>
      </c>
      <c r="K73" s="426">
        <v>11.783834464214101</v>
      </c>
      <c r="L73" s="426">
        <v>22.803598437417001</v>
      </c>
      <c r="M73" s="424">
        <v>2537</v>
      </c>
      <c r="N73" s="487">
        <v>39467893</v>
      </c>
      <c r="O73" s="487" t="s">
        <v>1982</v>
      </c>
      <c r="P73" s="572">
        <v>8.9075908931652066</v>
      </c>
      <c r="Q73" s="34" t="s">
        <v>1977</v>
      </c>
      <c r="R73" s="257" t="s">
        <v>48</v>
      </c>
      <c r="S73" s="27"/>
      <c r="T73" s="27"/>
      <c r="U73" s="145"/>
      <c r="V73" s="24"/>
      <c r="W73" s="24"/>
      <c r="X73" s="24"/>
      <c r="Y73" s="24"/>
      <c r="Z73" s="24"/>
      <c r="AA73" s="24"/>
      <c r="AB73" s="24"/>
      <c r="AC73" s="24"/>
      <c r="AD73" s="24"/>
      <c r="AE73" s="24">
        <v>1</v>
      </c>
      <c r="AF73" s="24">
        <v>1</v>
      </c>
      <c r="AG73" s="24"/>
      <c r="AH73" s="24"/>
      <c r="AI73" s="24">
        <v>134</v>
      </c>
      <c r="AJ73" s="24">
        <v>134</v>
      </c>
      <c r="AK73" s="24"/>
      <c r="AL73" s="24"/>
      <c r="AM73" s="24"/>
      <c r="AN73" s="24"/>
      <c r="AO73" s="145">
        <f t="shared" si="3"/>
        <v>135</v>
      </c>
      <c r="AP73" s="14">
        <f t="shared" si="4"/>
        <v>135</v>
      </c>
      <c r="AQ73" s="22"/>
      <c r="AR73" s="24"/>
      <c r="AS73" s="24"/>
      <c r="AT73" s="24"/>
      <c r="AU73" s="24"/>
      <c r="AV73" s="24"/>
      <c r="AW73" s="145"/>
      <c r="AX73" s="24"/>
      <c r="AY73" s="24"/>
      <c r="AZ73" s="24"/>
      <c r="BA73" s="24"/>
      <c r="BB73" s="24"/>
      <c r="BC73" s="24">
        <v>1.2</v>
      </c>
      <c r="BD73" s="24">
        <v>1.2</v>
      </c>
      <c r="BE73" s="24"/>
      <c r="BF73" s="24"/>
      <c r="BG73" s="24">
        <v>3117.26</v>
      </c>
      <c r="BH73" s="24">
        <v>3117.26</v>
      </c>
      <c r="BI73" s="24"/>
      <c r="BJ73" s="24"/>
      <c r="BK73" s="24"/>
      <c r="BL73" s="24"/>
      <c r="BM73" s="145">
        <f t="shared" si="5"/>
        <v>3118.46</v>
      </c>
      <c r="BN73" s="24">
        <f t="shared" si="6"/>
        <v>3118.46</v>
      </c>
      <c r="BO73" s="509">
        <f t="shared" si="0"/>
        <v>0.35009016886853145</v>
      </c>
      <c r="BP73" s="511">
        <v>0</v>
      </c>
      <c r="BQ73" s="512">
        <v>0</v>
      </c>
      <c r="BR73" s="513">
        <v>0</v>
      </c>
      <c r="BS73" s="512">
        <v>0</v>
      </c>
      <c r="BT73" s="512">
        <v>0</v>
      </c>
      <c r="BU73" s="512">
        <v>0</v>
      </c>
      <c r="BV73" s="512">
        <v>0</v>
      </c>
      <c r="BW73" s="512">
        <v>0</v>
      </c>
      <c r="BX73" s="512">
        <v>0</v>
      </c>
      <c r="BY73" s="512">
        <v>0</v>
      </c>
      <c r="BZ73" s="512">
        <v>0</v>
      </c>
      <c r="CA73" s="512">
        <v>0</v>
      </c>
      <c r="CB73" s="512">
        <v>6054.9119999999994</v>
      </c>
      <c r="CC73" s="512">
        <v>6054.9119999999994</v>
      </c>
      <c r="CD73" s="512">
        <v>0</v>
      </c>
      <c r="CE73" s="512">
        <v>0</v>
      </c>
      <c r="CF73" s="512">
        <v>3659164.4784000004</v>
      </c>
      <c r="CG73" s="512">
        <v>3659164.4784000004</v>
      </c>
      <c r="CH73" s="512">
        <v>0</v>
      </c>
      <c r="CI73" s="512">
        <v>0</v>
      </c>
      <c r="CJ73" s="512">
        <v>0</v>
      </c>
      <c r="CK73" s="512">
        <v>0</v>
      </c>
      <c r="CL73" s="513">
        <f t="shared" si="7"/>
        <v>3665219.3904000004</v>
      </c>
      <c r="CM73" s="513">
        <f t="shared" si="8"/>
        <v>3665219.3904000004</v>
      </c>
      <c r="CN73" s="113"/>
      <c r="CO73" s="97"/>
      <c r="CP73" s="97"/>
      <c r="CQ73" s="97"/>
      <c r="CR73" s="97"/>
      <c r="CS73" s="97"/>
      <c r="CT73" s="97"/>
      <c r="CU73" s="114"/>
      <c r="CV73" s="50">
        <f t="shared" si="1"/>
        <v>39467893</v>
      </c>
      <c r="CW73" s="11"/>
      <c r="CX73" s="604">
        <f t="shared" si="2"/>
        <v>8.9075908931652066</v>
      </c>
      <c r="CY73" s="143"/>
      <c r="CZ73" s="143"/>
      <c r="DA73" s="143"/>
      <c r="DB73" s="23"/>
      <c r="DC73" s="23"/>
      <c r="DD73" s="23"/>
      <c r="DE73" s="23"/>
      <c r="DF73" s="143"/>
      <c r="DG73" s="89"/>
      <c r="DH73" s="50" t="s">
        <v>46</v>
      </c>
      <c r="DI73" s="28"/>
      <c r="DJ73" s="553" t="s">
        <v>46</v>
      </c>
      <c r="DK73" s="143"/>
      <c r="DL73" s="46"/>
      <c r="DM73" s="111"/>
      <c r="DN73" s="110"/>
      <c r="DO73" s="432">
        <v>163.833388082255</v>
      </c>
      <c r="DP73" s="433">
        <v>-40.926553149315453</v>
      </c>
      <c r="DQ73" s="434">
        <v>142.71138558570416</v>
      </c>
      <c r="DR73" s="428">
        <v>-19.804550652764618</v>
      </c>
      <c r="DS73" s="432">
        <v>0.73871624728992935</v>
      </c>
      <c r="DT73" s="434">
        <v>-0.14182835106000391</v>
      </c>
      <c r="DU73" s="434">
        <v>0.62124696143486058</v>
      </c>
      <c r="DV73" s="428">
        <v>-2.4359065204935137E-2</v>
      </c>
      <c r="DW73" s="252"/>
      <c r="DX73" s="50"/>
      <c r="DY73" s="249"/>
      <c r="DZ73" s="464">
        <v>261535</v>
      </c>
      <c r="EA73" s="465">
        <v>-192265</v>
      </c>
      <c r="EB73" s="46"/>
    </row>
    <row r="74" spans="1:132" s="141" customFormat="1" ht="27.75" customHeight="1" x14ac:dyDescent="0.25">
      <c r="A74" s="69" t="s">
        <v>56</v>
      </c>
      <c r="B74" s="69" t="s">
        <v>57</v>
      </c>
      <c r="C74" s="69" t="s">
        <v>58</v>
      </c>
      <c r="D74" s="67" t="s">
        <v>138</v>
      </c>
      <c r="E74" s="67" t="s">
        <v>115</v>
      </c>
      <c r="F74" s="67" t="s">
        <v>142</v>
      </c>
      <c r="G74" s="67" t="s">
        <v>115</v>
      </c>
      <c r="H74" s="107" t="s">
        <v>46</v>
      </c>
      <c r="I74" s="20" t="s">
        <v>1978</v>
      </c>
      <c r="J74" s="145" t="s">
        <v>1984</v>
      </c>
      <c r="K74" s="426">
        <v>11.783834464214101</v>
      </c>
      <c r="L74" s="426">
        <v>6.5907196832609998</v>
      </c>
      <c r="M74" s="424">
        <v>473</v>
      </c>
      <c r="N74" s="487">
        <v>26807645</v>
      </c>
      <c r="O74" s="487" t="s">
        <v>1982</v>
      </c>
      <c r="P74" s="572">
        <v>6.5014259112905384</v>
      </c>
      <c r="Q74" s="34" t="s">
        <v>1977</v>
      </c>
      <c r="R74" s="257" t="s">
        <v>48</v>
      </c>
      <c r="S74" s="27"/>
      <c r="T74" s="27"/>
      <c r="U74" s="145"/>
      <c r="V74" s="24"/>
      <c r="W74" s="24"/>
      <c r="X74" s="24"/>
      <c r="Y74" s="24"/>
      <c r="Z74" s="24"/>
      <c r="AA74" s="24"/>
      <c r="AB74" s="24"/>
      <c r="AC74" s="24"/>
      <c r="AD74" s="24"/>
      <c r="AE74" s="24"/>
      <c r="AF74" s="24"/>
      <c r="AG74" s="24"/>
      <c r="AH74" s="24"/>
      <c r="AI74" s="24">
        <v>12</v>
      </c>
      <c r="AJ74" s="24">
        <v>12</v>
      </c>
      <c r="AK74" s="24"/>
      <c r="AL74" s="24"/>
      <c r="AM74" s="24"/>
      <c r="AN74" s="24"/>
      <c r="AO74" s="145">
        <f t="shared" si="3"/>
        <v>12</v>
      </c>
      <c r="AP74" s="14">
        <f t="shared" si="4"/>
        <v>12</v>
      </c>
      <c r="AQ74" s="22"/>
      <c r="AR74" s="24"/>
      <c r="AS74" s="24"/>
      <c r="AT74" s="24"/>
      <c r="AU74" s="24"/>
      <c r="AV74" s="24"/>
      <c r="AW74" s="145"/>
      <c r="AX74" s="24"/>
      <c r="AY74" s="24"/>
      <c r="AZ74" s="24"/>
      <c r="BA74" s="24"/>
      <c r="BB74" s="24"/>
      <c r="BC74" s="24"/>
      <c r="BD74" s="24"/>
      <c r="BE74" s="24"/>
      <c r="BF74" s="24"/>
      <c r="BG74" s="24">
        <v>339.41</v>
      </c>
      <c r="BH74" s="24">
        <v>339.41</v>
      </c>
      <c r="BI74" s="24"/>
      <c r="BJ74" s="24"/>
      <c r="BK74" s="24"/>
      <c r="BL74" s="24"/>
      <c r="BM74" s="145">
        <f t="shared" si="5"/>
        <v>339.41</v>
      </c>
      <c r="BN74" s="24">
        <f t="shared" si="6"/>
        <v>339.41</v>
      </c>
      <c r="BO74" s="509">
        <f t="shared" si="0"/>
        <v>5.2205470712289773E-2</v>
      </c>
      <c r="BP74" s="511">
        <v>0</v>
      </c>
      <c r="BQ74" s="512">
        <v>0</v>
      </c>
      <c r="BR74" s="513">
        <v>0</v>
      </c>
      <c r="BS74" s="512">
        <v>0</v>
      </c>
      <c r="BT74" s="512">
        <v>0</v>
      </c>
      <c r="BU74" s="512">
        <v>0</v>
      </c>
      <c r="BV74" s="512">
        <v>0</v>
      </c>
      <c r="BW74" s="512">
        <v>0</v>
      </c>
      <c r="BX74" s="512">
        <v>0</v>
      </c>
      <c r="BY74" s="512">
        <v>0</v>
      </c>
      <c r="BZ74" s="512">
        <v>0</v>
      </c>
      <c r="CA74" s="512">
        <v>0</v>
      </c>
      <c r="CB74" s="512">
        <v>0</v>
      </c>
      <c r="CC74" s="512">
        <v>0</v>
      </c>
      <c r="CD74" s="512">
        <v>0</v>
      </c>
      <c r="CE74" s="512">
        <v>0</v>
      </c>
      <c r="CF74" s="512">
        <v>398413.03440000006</v>
      </c>
      <c r="CG74" s="512">
        <v>398413.03440000006</v>
      </c>
      <c r="CH74" s="512">
        <v>0</v>
      </c>
      <c r="CI74" s="512">
        <v>0</v>
      </c>
      <c r="CJ74" s="512">
        <v>0</v>
      </c>
      <c r="CK74" s="512">
        <v>0</v>
      </c>
      <c r="CL74" s="513">
        <f t="shared" si="7"/>
        <v>398413.03440000006</v>
      </c>
      <c r="CM74" s="513">
        <f t="shared" si="8"/>
        <v>398413.03440000006</v>
      </c>
      <c r="CN74" s="113"/>
      <c r="CO74" s="97"/>
      <c r="CP74" s="97"/>
      <c r="CQ74" s="97"/>
      <c r="CR74" s="97"/>
      <c r="CS74" s="97"/>
      <c r="CT74" s="97"/>
      <c r="CU74" s="114"/>
      <c r="CV74" s="50">
        <f t="shared" si="1"/>
        <v>26807645</v>
      </c>
      <c r="CW74" s="11"/>
      <c r="CX74" s="604">
        <f t="shared" si="2"/>
        <v>6.5014259112905384</v>
      </c>
      <c r="CY74" s="143"/>
      <c r="CZ74" s="143"/>
      <c r="DA74" s="143"/>
      <c r="DB74" s="23"/>
      <c r="DC74" s="23"/>
      <c r="DD74" s="23"/>
      <c r="DE74" s="23"/>
      <c r="DF74" s="143"/>
      <c r="DG74" s="89"/>
      <c r="DH74" s="50" t="s">
        <v>46</v>
      </c>
      <c r="DI74" s="28"/>
      <c r="DJ74" s="553" t="s">
        <v>46</v>
      </c>
      <c r="DK74" s="143"/>
      <c r="DL74" s="46"/>
      <c r="DM74" s="111"/>
      <c r="DN74" s="110"/>
      <c r="DO74" s="432">
        <v>0.81578020429728715</v>
      </c>
      <c r="DP74" s="433">
        <v>140.85201840248553</v>
      </c>
      <c r="DQ74" s="434">
        <v>0.81578020429728715</v>
      </c>
      <c r="DR74" s="428">
        <v>140.85201840248553</v>
      </c>
      <c r="DS74" s="432">
        <v>2.1134202183867544E-3</v>
      </c>
      <c r="DT74" s="434">
        <v>1.2339046423170716</v>
      </c>
      <c r="DU74" s="434">
        <v>2.1134202183867544E-3</v>
      </c>
      <c r="DV74" s="428">
        <v>1.2339046423170716</v>
      </c>
      <c r="DW74" s="252"/>
      <c r="DX74" s="50"/>
      <c r="DY74" s="249"/>
      <c r="DZ74" s="464">
        <v>0</v>
      </c>
      <c r="EA74" s="465">
        <v>54173.666666666664</v>
      </c>
      <c r="EB74" s="46"/>
    </row>
    <row r="75" spans="1:132" s="141" customFormat="1" ht="27.75" customHeight="1" x14ac:dyDescent="0.25">
      <c r="A75" s="69" t="s">
        <v>56</v>
      </c>
      <c r="B75" s="69" t="s">
        <v>57</v>
      </c>
      <c r="C75" s="69" t="s">
        <v>58</v>
      </c>
      <c r="D75" s="67" t="s">
        <v>138</v>
      </c>
      <c r="E75" s="67" t="s">
        <v>115</v>
      </c>
      <c r="F75" s="67" t="s">
        <v>143</v>
      </c>
      <c r="G75" s="67" t="s">
        <v>144</v>
      </c>
      <c r="H75" s="107" t="s">
        <v>46</v>
      </c>
      <c r="I75" s="20" t="s">
        <v>1978</v>
      </c>
      <c r="J75" s="145" t="s">
        <v>1984</v>
      </c>
      <c r="K75" s="426">
        <v>11.783834464214101</v>
      </c>
      <c r="L75" s="426">
        <v>17.744318144910004</v>
      </c>
      <c r="M75" s="424">
        <v>1407</v>
      </c>
      <c r="N75" s="487">
        <v>34554667</v>
      </c>
      <c r="O75" s="487" t="s">
        <v>1982</v>
      </c>
      <c r="P75" s="572">
        <v>7.6646712336537792</v>
      </c>
      <c r="Q75" s="34" t="s">
        <v>1977</v>
      </c>
      <c r="R75" s="257" t="s">
        <v>48</v>
      </c>
      <c r="S75" s="27"/>
      <c r="T75" s="27"/>
      <c r="U75" s="145"/>
      <c r="V75" s="24"/>
      <c r="W75" s="24"/>
      <c r="X75" s="24"/>
      <c r="Y75" s="24"/>
      <c r="Z75" s="24"/>
      <c r="AA75" s="24"/>
      <c r="AB75" s="24"/>
      <c r="AC75" s="24"/>
      <c r="AD75" s="24"/>
      <c r="AE75" s="24"/>
      <c r="AF75" s="24"/>
      <c r="AG75" s="24"/>
      <c r="AH75" s="24"/>
      <c r="AI75" s="24">
        <v>41</v>
      </c>
      <c r="AJ75" s="24">
        <v>41</v>
      </c>
      <c r="AK75" s="24"/>
      <c r="AL75" s="24"/>
      <c r="AM75" s="24"/>
      <c r="AN75" s="24"/>
      <c r="AO75" s="145">
        <f t="shared" si="3"/>
        <v>41</v>
      </c>
      <c r="AP75" s="14">
        <f t="shared" si="4"/>
        <v>41</v>
      </c>
      <c r="AQ75" s="22"/>
      <c r="AR75" s="24"/>
      <c r="AS75" s="24"/>
      <c r="AT75" s="24"/>
      <c r="AU75" s="24"/>
      <c r="AV75" s="24"/>
      <c r="AW75" s="145"/>
      <c r="AX75" s="24"/>
      <c r="AY75" s="24"/>
      <c r="AZ75" s="24"/>
      <c r="BA75" s="24"/>
      <c r="BB75" s="24"/>
      <c r="BC75" s="24"/>
      <c r="BD75" s="24"/>
      <c r="BE75" s="24"/>
      <c r="BF75" s="24"/>
      <c r="BG75" s="24">
        <v>772.14</v>
      </c>
      <c r="BH75" s="24">
        <v>772.14</v>
      </c>
      <c r="BI75" s="24"/>
      <c r="BJ75" s="24"/>
      <c r="BK75" s="24"/>
      <c r="BL75" s="24"/>
      <c r="BM75" s="145">
        <f t="shared" si="5"/>
        <v>772.14</v>
      </c>
      <c r="BN75" s="24">
        <f t="shared" si="6"/>
        <v>772.14</v>
      </c>
      <c r="BO75" s="509">
        <f t="shared" si="0"/>
        <v>0.10074013306790169</v>
      </c>
      <c r="BP75" s="511">
        <v>0</v>
      </c>
      <c r="BQ75" s="512">
        <v>0</v>
      </c>
      <c r="BR75" s="513">
        <v>0</v>
      </c>
      <c r="BS75" s="512">
        <v>0</v>
      </c>
      <c r="BT75" s="512">
        <v>0</v>
      </c>
      <c r="BU75" s="512">
        <v>0</v>
      </c>
      <c r="BV75" s="512">
        <v>0</v>
      </c>
      <c r="BW75" s="512">
        <v>0</v>
      </c>
      <c r="BX75" s="512">
        <v>0</v>
      </c>
      <c r="BY75" s="512">
        <v>0</v>
      </c>
      <c r="BZ75" s="512">
        <v>0</v>
      </c>
      <c r="CA75" s="512">
        <v>0</v>
      </c>
      <c r="CB75" s="512">
        <v>0</v>
      </c>
      <c r="CC75" s="512">
        <v>0</v>
      </c>
      <c r="CD75" s="512">
        <v>0</v>
      </c>
      <c r="CE75" s="512">
        <v>0</v>
      </c>
      <c r="CF75" s="512">
        <v>906368.81759999995</v>
      </c>
      <c r="CG75" s="512">
        <v>906368.81759999995</v>
      </c>
      <c r="CH75" s="512">
        <v>0</v>
      </c>
      <c r="CI75" s="512">
        <v>0</v>
      </c>
      <c r="CJ75" s="512">
        <v>0</v>
      </c>
      <c r="CK75" s="512">
        <v>0</v>
      </c>
      <c r="CL75" s="513">
        <f t="shared" si="7"/>
        <v>906368.81759999995</v>
      </c>
      <c r="CM75" s="513">
        <f t="shared" si="8"/>
        <v>906368.81759999995</v>
      </c>
      <c r="CN75" s="113"/>
      <c r="CO75" s="97"/>
      <c r="CP75" s="97"/>
      <c r="CQ75" s="97"/>
      <c r="CR75" s="97"/>
      <c r="CS75" s="97"/>
      <c r="CT75" s="97"/>
      <c r="CU75" s="114"/>
      <c r="CV75" s="50">
        <f t="shared" si="1"/>
        <v>34554667</v>
      </c>
      <c r="CW75" s="11"/>
      <c r="CX75" s="604">
        <f t="shared" si="2"/>
        <v>7.6646712336537792</v>
      </c>
      <c r="CY75" s="143"/>
      <c r="CZ75" s="143"/>
      <c r="DA75" s="143"/>
      <c r="DB75" s="23"/>
      <c r="DC75" s="23"/>
      <c r="DD75" s="23"/>
      <c r="DE75" s="23"/>
      <c r="DF75" s="143"/>
      <c r="DG75" s="89"/>
      <c r="DH75" s="50" t="s">
        <v>46</v>
      </c>
      <c r="DI75" s="28"/>
      <c r="DJ75" s="553" t="s">
        <v>46</v>
      </c>
      <c r="DK75" s="143"/>
      <c r="DL75" s="46"/>
      <c r="DM75" s="111"/>
      <c r="DN75" s="110"/>
      <c r="DO75" s="432">
        <v>118.70679542626961</v>
      </c>
      <c r="DP75" s="433">
        <v>-80.717925236485286</v>
      </c>
      <c r="DQ75" s="434">
        <v>118.70679542626961</v>
      </c>
      <c r="DR75" s="428">
        <v>-80.717925236485286</v>
      </c>
      <c r="DS75" s="432">
        <v>0.40381539190710442</v>
      </c>
      <c r="DT75" s="434">
        <v>-0.10815371012433228</v>
      </c>
      <c r="DU75" s="434">
        <v>0.40381539190710442</v>
      </c>
      <c r="DV75" s="428">
        <v>-0.10815371012433228</v>
      </c>
      <c r="DW75" s="252"/>
      <c r="DX75" s="50"/>
      <c r="DY75" s="249"/>
      <c r="DZ75" s="464">
        <v>142435</v>
      </c>
      <c r="EA75" s="465">
        <v>-99002.333333333343</v>
      </c>
      <c r="EB75" s="46"/>
    </row>
    <row r="76" spans="1:132" s="141" customFormat="1" ht="27.75" customHeight="1" x14ac:dyDescent="0.25">
      <c r="A76" s="69" t="s">
        <v>56</v>
      </c>
      <c r="B76" s="69" t="s">
        <v>57</v>
      </c>
      <c r="C76" s="69" t="s">
        <v>58</v>
      </c>
      <c r="D76" s="67" t="s">
        <v>138</v>
      </c>
      <c r="E76" s="67" t="s">
        <v>115</v>
      </c>
      <c r="F76" s="67" t="s">
        <v>145</v>
      </c>
      <c r="G76" s="67" t="s">
        <v>141</v>
      </c>
      <c r="H76" s="107" t="s">
        <v>46</v>
      </c>
      <c r="I76" s="20" t="s">
        <v>1978</v>
      </c>
      <c r="J76" s="145" t="s">
        <v>1984</v>
      </c>
      <c r="K76" s="426">
        <v>10.158477986391464</v>
      </c>
      <c r="L76" s="426">
        <v>14.585984818146001</v>
      </c>
      <c r="M76" s="424">
        <v>721</v>
      </c>
      <c r="N76" s="487">
        <v>41847761</v>
      </c>
      <c r="O76" s="487" t="s">
        <v>1982</v>
      </c>
      <c r="P76" s="572">
        <v>5.7046825398088377</v>
      </c>
      <c r="Q76" s="34" t="s">
        <v>1977</v>
      </c>
      <c r="R76" s="257" t="s">
        <v>48</v>
      </c>
      <c r="S76" s="27"/>
      <c r="T76" s="27"/>
      <c r="U76" s="145"/>
      <c r="V76" s="24"/>
      <c r="W76" s="24"/>
      <c r="X76" s="24"/>
      <c r="Y76" s="24"/>
      <c r="Z76" s="24"/>
      <c r="AA76" s="24"/>
      <c r="AB76" s="24"/>
      <c r="AC76" s="24"/>
      <c r="AD76" s="24"/>
      <c r="AE76" s="24"/>
      <c r="AF76" s="24"/>
      <c r="AG76" s="24"/>
      <c r="AH76" s="24"/>
      <c r="AI76" s="24">
        <v>68</v>
      </c>
      <c r="AJ76" s="24">
        <v>68</v>
      </c>
      <c r="AK76" s="24"/>
      <c r="AL76" s="24"/>
      <c r="AM76" s="24"/>
      <c r="AN76" s="24"/>
      <c r="AO76" s="145">
        <f t="shared" si="3"/>
        <v>68</v>
      </c>
      <c r="AP76" s="14">
        <f t="shared" si="4"/>
        <v>68</v>
      </c>
      <c r="AQ76" s="22"/>
      <c r="AR76" s="24"/>
      <c r="AS76" s="24"/>
      <c r="AT76" s="24"/>
      <c r="AU76" s="24"/>
      <c r="AV76" s="24"/>
      <c r="AW76" s="145"/>
      <c r="AX76" s="24"/>
      <c r="AY76" s="24"/>
      <c r="AZ76" s="24"/>
      <c r="BA76" s="24"/>
      <c r="BB76" s="24"/>
      <c r="BC76" s="24"/>
      <c r="BD76" s="24"/>
      <c r="BE76" s="24"/>
      <c r="BF76" s="24"/>
      <c r="BG76" s="24">
        <v>463.43</v>
      </c>
      <c r="BH76" s="24">
        <v>463.43</v>
      </c>
      <c r="BI76" s="24"/>
      <c r="BJ76" s="24"/>
      <c r="BK76" s="24"/>
      <c r="BL76" s="24"/>
      <c r="BM76" s="145">
        <f t="shared" si="5"/>
        <v>463.43</v>
      </c>
      <c r="BN76" s="24">
        <f t="shared" si="6"/>
        <v>463.43</v>
      </c>
      <c r="BO76" s="509">
        <f t="shared" si="0"/>
        <v>8.1236772908230823E-2</v>
      </c>
      <c r="BP76" s="511">
        <v>0</v>
      </c>
      <c r="BQ76" s="512">
        <v>0</v>
      </c>
      <c r="BR76" s="513">
        <v>0</v>
      </c>
      <c r="BS76" s="512">
        <v>0</v>
      </c>
      <c r="BT76" s="512">
        <v>0</v>
      </c>
      <c r="BU76" s="512">
        <v>0</v>
      </c>
      <c r="BV76" s="512">
        <v>0</v>
      </c>
      <c r="BW76" s="512">
        <v>0</v>
      </c>
      <c r="BX76" s="512">
        <v>0</v>
      </c>
      <c r="BY76" s="512">
        <v>0</v>
      </c>
      <c r="BZ76" s="512">
        <v>0</v>
      </c>
      <c r="CA76" s="512">
        <v>0</v>
      </c>
      <c r="CB76" s="512">
        <v>0</v>
      </c>
      <c r="CC76" s="512">
        <v>0</v>
      </c>
      <c r="CD76" s="512">
        <v>0</v>
      </c>
      <c r="CE76" s="512">
        <v>0</v>
      </c>
      <c r="CF76" s="512">
        <v>543992.6712000001</v>
      </c>
      <c r="CG76" s="512">
        <v>543992.6712000001</v>
      </c>
      <c r="CH76" s="512">
        <v>0</v>
      </c>
      <c r="CI76" s="512">
        <v>0</v>
      </c>
      <c r="CJ76" s="512">
        <v>0</v>
      </c>
      <c r="CK76" s="512">
        <v>0</v>
      </c>
      <c r="CL76" s="513">
        <f t="shared" si="7"/>
        <v>543992.6712000001</v>
      </c>
      <c r="CM76" s="513">
        <f t="shared" si="8"/>
        <v>543992.6712000001</v>
      </c>
      <c r="CN76" s="113"/>
      <c r="CO76" s="97"/>
      <c r="CP76" s="97"/>
      <c r="CQ76" s="97"/>
      <c r="CR76" s="97"/>
      <c r="CS76" s="97"/>
      <c r="CT76" s="97"/>
      <c r="CU76" s="114"/>
      <c r="CV76" s="50">
        <f t="shared" si="1"/>
        <v>41847761</v>
      </c>
      <c r="CW76" s="11"/>
      <c r="CX76" s="604">
        <f t="shared" si="2"/>
        <v>5.7046825398088377</v>
      </c>
      <c r="CY76" s="143"/>
      <c r="CZ76" s="143"/>
      <c r="DA76" s="143"/>
      <c r="DB76" s="23"/>
      <c r="DC76" s="23"/>
      <c r="DD76" s="23"/>
      <c r="DE76" s="23"/>
      <c r="DF76" s="143"/>
      <c r="DG76" s="89"/>
      <c r="DH76" s="50" t="s">
        <v>46</v>
      </c>
      <c r="DI76" s="28"/>
      <c r="DJ76" s="553" t="s">
        <v>46</v>
      </c>
      <c r="DK76" s="143"/>
      <c r="DL76" s="46"/>
      <c r="DM76" s="111"/>
      <c r="DN76" s="110"/>
      <c r="DO76" s="432">
        <v>16.156192236598898</v>
      </c>
      <c r="DP76" s="433">
        <v>16.107012415948624</v>
      </c>
      <c r="DQ76" s="434">
        <v>16.053604436229211</v>
      </c>
      <c r="DR76" s="428">
        <v>13.771139431044638</v>
      </c>
      <c r="DS76" s="432">
        <v>0.15665434380776347</v>
      </c>
      <c r="DT76" s="434">
        <v>0.17068654559531851</v>
      </c>
      <c r="DU76" s="434">
        <v>0.1552680221811461</v>
      </c>
      <c r="DV76" s="428">
        <v>0.17128955183958</v>
      </c>
      <c r="DW76" s="252"/>
      <c r="DX76" s="50"/>
      <c r="DY76" s="249"/>
      <c r="DZ76" s="464">
        <v>239</v>
      </c>
      <c r="EA76" s="465">
        <v>11495.333333333334</v>
      </c>
      <c r="EB76" s="46"/>
    </row>
    <row r="77" spans="1:132" s="141" customFormat="1" ht="27.75" customHeight="1" x14ac:dyDescent="0.25">
      <c r="A77" s="69" t="s">
        <v>56</v>
      </c>
      <c r="B77" s="69" t="s">
        <v>57</v>
      </c>
      <c r="C77" s="69" t="s">
        <v>58</v>
      </c>
      <c r="D77" s="67" t="s">
        <v>138</v>
      </c>
      <c r="E77" s="67" t="s">
        <v>115</v>
      </c>
      <c r="F77" s="67" t="s">
        <v>146</v>
      </c>
      <c r="G77" s="67" t="s">
        <v>115</v>
      </c>
      <c r="H77" s="107" t="s">
        <v>46</v>
      </c>
      <c r="I77" s="20" t="s">
        <v>1979</v>
      </c>
      <c r="J77" s="145" t="s">
        <v>1984</v>
      </c>
      <c r="K77" s="426">
        <v>9.2023859406134445</v>
      </c>
      <c r="L77" s="426">
        <v>9.2721590716229993</v>
      </c>
      <c r="M77" s="424">
        <v>1356</v>
      </c>
      <c r="N77" s="487">
        <v>27209036</v>
      </c>
      <c r="O77" s="487" t="s">
        <v>1982</v>
      </c>
      <c r="P77" s="572">
        <v>5.1708644809161175</v>
      </c>
      <c r="Q77" s="34" t="s">
        <v>1977</v>
      </c>
      <c r="R77" s="257" t="s">
        <v>48</v>
      </c>
      <c r="S77" s="27"/>
      <c r="T77" s="27"/>
      <c r="U77" s="145"/>
      <c r="V77" s="24"/>
      <c r="W77" s="24"/>
      <c r="X77" s="24"/>
      <c r="Y77" s="24"/>
      <c r="Z77" s="24"/>
      <c r="AA77" s="24"/>
      <c r="AB77" s="24"/>
      <c r="AC77" s="24"/>
      <c r="AD77" s="24"/>
      <c r="AE77" s="24"/>
      <c r="AF77" s="24"/>
      <c r="AG77" s="24"/>
      <c r="AH77" s="24"/>
      <c r="AI77" s="24">
        <v>28</v>
      </c>
      <c r="AJ77" s="24">
        <v>28</v>
      </c>
      <c r="AK77" s="24"/>
      <c r="AL77" s="24"/>
      <c r="AM77" s="24"/>
      <c r="AN77" s="24"/>
      <c r="AO77" s="145">
        <f t="shared" si="3"/>
        <v>28</v>
      </c>
      <c r="AP77" s="14">
        <f t="shared" si="4"/>
        <v>28</v>
      </c>
      <c r="AQ77" s="22"/>
      <c r="AR77" s="24"/>
      <c r="AS77" s="24"/>
      <c r="AT77" s="24"/>
      <c r="AU77" s="24"/>
      <c r="AV77" s="24"/>
      <c r="AW77" s="145"/>
      <c r="AX77" s="24"/>
      <c r="AY77" s="24"/>
      <c r="AZ77" s="24"/>
      <c r="BA77" s="24"/>
      <c r="BB77" s="24"/>
      <c r="BC77" s="24"/>
      <c r="BD77" s="24"/>
      <c r="BE77" s="24"/>
      <c r="BF77" s="24"/>
      <c r="BG77" s="24">
        <v>172.81</v>
      </c>
      <c r="BH77" s="24">
        <v>172.81</v>
      </c>
      <c r="BI77" s="24"/>
      <c r="BJ77" s="24"/>
      <c r="BK77" s="24"/>
      <c r="BL77" s="24"/>
      <c r="BM77" s="145">
        <f t="shared" si="5"/>
        <v>172.81</v>
      </c>
      <c r="BN77" s="24">
        <f t="shared" si="6"/>
        <v>172.81</v>
      </c>
      <c r="BO77" s="509">
        <f t="shared" si="0"/>
        <v>3.3419943732384064E-2</v>
      </c>
      <c r="BP77" s="511">
        <v>0</v>
      </c>
      <c r="BQ77" s="512">
        <v>0</v>
      </c>
      <c r="BR77" s="513">
        <v>0</v>
      </c>
      <c r="BS77" s="512">
        <v>0</v>
      </c>
      <c r="BT77" s="512">
        <v>0</v>
      </c>
      <c r="BU77" s="512">
        <v>0</v>
      </c>
      <c r="BV77" s="512">
        <v>0</v>
      </c>
      <c r="BW77" s="512">
        <v>0</v>
      </c>
      <c r="BX77" s="512">
        <v>0</v>
      </c>
      <c r="BY77" s="512">
        <v>0</v>
      </c>
      <c r="BZ77" s="512">
        <v>0</v>
      </c>
      <c r="CA77" s="512">
        <v>0</v>
      </c>
      <c r="CB77" s="512">
        <v>0</v>
      </c>
      <c r="CC77" s="512">
        <v>0</v>
      </c>
      <c r="CD77" s="512">
        <v>0</v>
      </c>
      <c r="CE77" s="512">
        <v>0</v>
      </c>
      <c r="CF77" s="512">
        <v>202851.29040000003</v>
      </c>
      <c r="CG77" s="512">
        <v>202851.29040000003</v>
      </c>
      <c r="CH77" s="512">
        <v>0</v>
      </c>
      <c r="CI77" s="512">
        <v>0</v>
      </c>
      <c r="CJ77" s="512">
        <v>0</v>
      </c>
      <c r="CK77" s="512">
        <v>0</v>
      </c>
      <c r="CL77" s="513">
        <f t="shared" si="7"/>
        <v>202851.29040000003</v>
      </c>
      <c r="CM77" s="513">
        <f t="shared" si="8"/>
        <v>202851.29040000003</v>
      </c>
      <c r="CN77" s="113"/>
      <c r="CO77" s="97"/>
      <c r="CP77" s="97"/>
      <c r="CQ77" s="97"/>
      <c r="CR77" s="97"/>
      <c r="CS77" s="97"/>
      <c r="CT77" s="97"/>
      <c r="CU77" s="114"/>
      <c r="CV77" s="50">
        <f t="shared" si="1"/>
        <v>27209036</v>
      </c>
      <c r="CW77" s="11"/>
      <c r="CX77" s="604">
        <f t="shared" si="2"/>
        <v>5.1708644809161175</v>
      </c>
      <c r="CY77" s="143"/>
      <c r="CZ77" s="143"/>
      <c r="DA77" s="143"/>
      <c r="DB77" s="23"/>
      <c r="DC77" s="23"/>
      <c r="DD77" s="23"/>
      <c r="DE77" s="23"/>
      <c r="DF77" s="143"/>
      <c r="DG77" s="89"/>
      <c r="DH77" s="50" t="s">
        <v>46</v>
      </c>
      <c r="DI77" s="28"/>
      <c r="DJ77" s="553" t="s">
        <v>46</v>
      </c>
      <c r="DK77" s="143"/>
      <c r="DL77" s="46"/>
      <c r="DM77" s="111"/>
      <c r="DN77" s="110"/>
      <c r="DO77" s="432">
        <v>1.5150211955520023</v>
      </c>
      <c r="DP77" s="433">
        <v>113.38611790580885</v>
      </c>
      <c r="DQ77" s="434">
        <v>1.5150211955520023</v>
      </c>
      <c r="DR77" s="428">
        <v>113.38611790580885</v>
      </c>
      <c r="DS77" s="432">
        <v>1.8430914787737254E-2</v>
      </c>
      <c r="DT77" s="434">
        <v>0.36187870932877986</v>
      </c>
      <c r="DU77" s="434">
        <v>1.8430914787737254E-2</v>
      </c>
      <c r="DV77" s="428">
        <v>0.36187870932877986</v>
      </c>
      <c r="DW77" s="252"/>
      <c r="DX77" s="50"/>
      <c r="DY77" s="249"/>
      <c r="DZ77" s="464">
        <v>0</v>
      </c>
      <c r="EA77" s="465">
        <v>9773.3333333333339</v>
      </c>
      <c r="EB77" s="46"/>
    </row>
    <row r="78" spans="1:132" s="141" customFormat="1" ht="27.75" customHeight="1" x14ac:dyDescent="0.25">
      <c r="A78" s="69" t="s">
        <v>56</v>
      </c>
      <c r="B78" s="69" t="s">
        <v>57</v>
      </c>
      <c r="C78" s="69" t="s">
        <v>58</v>
      </c>
      <c r="D78" s="67" t="s">
        <v>147</v>
      </c>
      <c r="E78" s="67" t="s">
        <v>148</v>
      </c>
      <c r="F78" s="67" t="s">
        <v>149</v>
      </c>
      <c r="G78" s="67" t="s">
        <v>150</v>
      </c>
      <c r="H78" s="107" t="s">
        <v>46</v>
      </c>
      <c r="I78" s="20" t="s">
        <v>1979</v>
      </c>
      <c r="J78" s="145" t="s">
        <v>1984</v>
      </c>
      <c r="K78" s="426">
        <v>7.1945926444796022</v>
      </c>
      <c r="L78" s="426">
        <v>38.206249920531</v>
      </c>
      <c r="M78" s="424">
        <v>2178</v>
      </c>
      <c r="N78" s="487">
        <v>29038100</v>
      </c>
      <c r="O78" s="487" t="s">
        <v>1982</v>
      </c>
      <c r="P78" s="572">
        <v>6.4376864415719943</v>
      </c>
      <c r="Q78" s="34" t="s">
        <v>1977</v>
      </c>
      <c r="R78" s="257" t="s">
        <v>48</v>
      </c>
      <c r="S78" s="27"/>
      <c r="T78" s="27"/>
      <c r="U78" s="145"/>
      <c r="V78" s="24"/>
      <c r="W78" s="24"/>
      <c r="X78" s="24"/>
      <c r="Y78" s="24"/>
      <c r="Z78" s="24"/>
      <c r="AA78" s="24"/>
      <c r="AB78" s="24"/>
      <c r="AC78" s="24"/>
      <c r="AD78" s="24"/>
      <c r="AE78" s="24"/>
      <c r="AF78" s="24"/>
      <c r="AG78" s="24"/>
      <c r="AH78" s="24"/>
      <c r="AI78" s="24">
        <v>103</v>
      </c>
      <c r="AJ78" s="24">
        <v>102</v>
      </c>
      <c r="AK78" s="24">
        <v>1</v>
      </c>
      <c r="AL78" s="24">
        <v>1</v>
      </c>
      <c r="AM78" s="24"/>
      <c r="AN78" s="24"/>
      <c r="AO78" s="145">
        <f t="shared" si="3"/>
        <v>104</v>
      </c>
      <c r="AP78" s="14">
        <f t="shared" si="4"/>
        <v>103</v>
      </c>
      <c r="AQ78" s="22"/>
      <c r="AR78" s="24"/>
      <c r="AS78" s="24"/>
      <c r="AT78" s="24"/>
      <c r="AU78" s="24"/>
      <c r="AV78" s="24"/>
      <c r="AW78" s="145"/>
      <c r="AX78" s="24"/>
      <c r="AY78" s="24"/>
      <c r="AZ78" s="24"/>
      <c r="BA78" s="24"/>
      <c r="BB78" s="24"/>
      <c r="BC78" s="24"/>
      <c r="BD78" s="24"/>
      <c r="BE78" s="24"/>
      <c r="BF78" s="24"/>
      <c r="BG78" s="24">
        <v>5959.79</v>
      </c>
      <c r="BH78" s="24">
        <v>5309.99</v>
      </c>
      <c r="BI78" s="24">
        <v>7.6</v>
      </c>
      <c r="BJ78" s="24">
        <v>7.6</v>
      </c>
      <c r="BK78" s="24"/>
      <c r="BL78" s="24"/>
      <c r="BM78" s="145">
        <f t="shared" si="5"/>
        <v>5967.39</v>
      </c>
      <c r="BN78" s="24">
        <f t="shared" si="6"/>
        <v>5317.59</v>
      </c>
      <c r="BO78" s="509">
        <f t="shared" si="0"/>
        <v>0.92694635785070101</v>
      </c>
      <c r="BP78" s="511">
        <v>0</v>
      </c>
      <c r="BQ78" s="512">
        <v>0</v>
      </c>
      <c r="BR78" s="513">
        <v>0</v>
      </c>
      <c r="BS78" s="512">
        <v>0</v>
      </c>
      <c r="BT78" s="512">
        <v>0</v>
      </c>
      <c r="BU78" s="512">
        <v>0</v>
      </c>
      <c r="BV78" s="512">
        <v>0</v>
      </c>
      <c r="BW78" s="512">
        <v>0</v>
      </c>
      <c r="BX78" s="512">
        <v>0</v>
      </c>
      <c r="BY78" s="512">
        <v>0</v>
      </c>
      <c r="BZ78" s="512">
        <v>0</v>
      </c>
      <c r="CA78" s="512">
        <v>0</v>
      </c>
      <c r="CB78" s="512">
        <v>0</v>
      </c>
      <c r="CC78" s="512">
        <v>0</v>
      </c>
      <c r="CD78" s="512">
        <v>0</v>
      </c>
      <c r="CE78" s="512">
        <v>0</v>
      </c>
      <c r="CF78" s="512">
        <v>6995839.8936000001</v>
      </c>
      <c r="CG78" s="512">
        <v>6233078.6616000002</v>
      </c>
      <c r="CH78" s="512">
        <v>8921.1840000000011</v>
      </c>
      <c r="CI78" s="512">
        <v>8921.1840000000011</v>
      </c>
      <c r="CJ78" s="512">
        <v>0</v>
      </c>
      <c r="CK78" s="512">
        <v>0</v>
      </c>
      <c r="CL78" s="513">
        <f t="shared" si="7"/>
        <v>7004761.0776000004</v>
      </c>
      <c r="CM78" s="513">
        <f t="shared" si="8"/>
        <v>6241999.8456000006</v>
      </c>
      <c r="CN78" s="113"/>
      <c r="CO78" s="97"/>
      <c r="CP78" s="97"/>
      <c r="CQ78" s="97"/>
      <c r="CR78" s="97"/>
      <c r="CS78" s="97"/>
      <c r="CT78" s="97"/>
      <c r="CU78" s="114"/>
      <c r="CV78" s="50">
        <f t="shared" si="1"/>
        <v>29038100</v>
      </c>
      <c r="CW78" s="11"/>
      <c r="CX78" s="604">
        <f t="shared" si="2"/>
        <v>6.4376864415719943</v>
      </c>
      <c r="CY78" s="143"/>
      <c r="CZ78" s="143"/>
      <c r="DA78" s="143"/>
      <c r="DB78" s="23"/>
      <c r="DC78" s="23"/>
      <c r="DD78" s="23"/>
      <c r="DE78" s="23"/>
      <c r="DF78" s="143"/>
      <c r="DG78" s="89"/>
      <c r="DH78" s="50" t="s">
        <v>46</v>
      </c>
      <c r="DI78" s="28"/>
      <c r="DJ78" s="553" t="s">
        <v>46</v>
      </c>
      <c r="DK78" s="143"/>
      <c r="DL78" s="46"/>
      <c r="DM78" s="111"/>
      <c r="DN78" s="110"/>
      <c r="DO78" s="432">
        <v>99.807935111145284</v>
      </c>
      <c r="DP78" s="433">
        <v>-23.548279894197478</v>
      </c>
      <c r="DQ78" s="434">
        <v>99.665149022458749</v>
      </c>
      <c r="DR78" s="428">
        <v>-23.757582172787437</v>
      </c>
      <c r="DS78" s="432">
        <v>1.6698167348968922</v>
      </c>
      <c r="DT78" s="434">
        <v>-0.96925154424563997</v>
      </c>
      <c r="DU78" s="434">
        <v>1.6693576156406653</v>
      </c>
      <c r="DV78" s="428">
        <v>-0.9690992558105691</v>
      </c>
      <c r="DW78" s="252"/>
      <c r="DX78" s="50"/>
      <c r="DY78" s="249"/>
      <c r="DZ78" s="464">
        <v>157284</v>
      </c>
      <c r="EA78" s="465">
        <v>-103144.66666666666</v>
      </c>
      <c r="EB78" s="46"/>
    </row>
    <row r="79" spans="1:132" s="141" customFormat="1" ht="27.75" customHeight="1" x14ac:dyDescent="0.25">
      <c r="A79" s="69" t="s">
        <v>56</v>
      </c>
      <c r="B79" s="69" t="s">
        <v>57</v>
      </c>
      <c r="C79" s="69" t="s">
        <v>58</v>
      </c>
      <c r="D79" s="67" t="s">
        <v>147</v>
      </c>
      <c r="E79" s="67" t="s">
        <v>148</v>
      </c>
      <c r="F79" s="67" t="s">
        <v>151</v>
      </c>
      <c r="G79" s="67" t="s">
        <v>152</v>
      </c>
      <c r="H79" s="107" t="s">
        <v>46</v>
      </c>
      <c r="I79" s="20" t="s">
        <v>1979</v>
      </c>
      <c r="J79" s="145" t="s">
        <v>1984</v>
      </c>
      <c r="K79" s="426">
        <v>7.9594662811020189</v>
      </c>
      <c r="L79" s="426">
        <v>51.878977164818998</v>
      </c>
      <c r="M79" s="424">
        <v>2115</v>
      </c>
      <c r="N79" s="487">
        <v>20984978</v>
      </c>
      <c r="O79" s="487" t="s">
        <v>1982</v>
      </c>
      <c r="P79" s="572">
        <v>6.9396347656054553</v>
      </c>
      <c r="Q79" s="34" t="s">
        <v>1977</v>
      </c>
      <c r="R79" s="257" t="s">
        <v>48</v>
      </c>
      <c r="S79" s="27"/>
      <c r="T79" s="27"/>
      <c r="U79" s="145"/>
      <c r="V79" s="24"/>
      <c r="W79" s="24"/>
      <c r="X79" s="24"/>
      <c r="Y79" s="24"/>
      <c r="Z79" s="24"/>
      <c r="AA79" s="24"/>
      <c r="AB79" s="24"/>
      <c r="AC79" s="24"/>
      <c r="AD79" s="24"/>
      <c r="AE79" s="24"/>
      <c r="AF79" s="24"/>
      <c r="AG79" s="24"/>
      <c r="AH79" s="24"/>
      <c r="AI79" s="24"/>
      <c r="AJ79" s="24"/>
      <c r="AK79" s="24"/>
      <c r="AL79" s="24"/>
      <c r="AM79" s="24"/>
      <c r="AN79" s="24"/>
      <c r="AO79" s="145">
        <f t="shared" si="3"/>
        <v>0</v>
      </c>
      <c r="AP79" s="14">
        <f t="shared" si="4"/>
        <v>0</v>
      </c>
      <c r="AQ79" s="22"/>
      <c r="AR79" s="24"/>
      <c r="AS79" s="24"/>
      <c r="AT79" s="24"/>
      <c r="AU79" s="24"/>
      <c r="AV79" s="24"/>
      <c r="AW79" s="145"/>
      <c r="AX79" s="24"/>
      <c r="AY79" s="24"/>
      <c r="AZ79" s="24"/>
      <c r="BA79" s="24"/>
      <c r="BB79" s="24"/>
      <c r="BC79" s="24"/>
      <c r="BD79" s="24"/>
      <c r="BE79" s="24"/>
      <c r="BF79" s="24"/>
      <c r="BG79" s="24"/>
      <c r="BH79" s="24"/>
      <c r="BI79" s="24"/>
      <c r="BJ79" s="24"/>
      <c r="BK79" s="24"/>
      <c r="BL79" s="24"/>
      <c r="BM79" s="145">
        <f t="shared" si="5"/>
        <v>0</v>
      </c>
      <c r="BN79" s="24">
        <f t="shared" si="6"/>
        <v>0</v>
      </c>
      <c r="BO79" s="509">
        <f t="shared" ref="BO79:BO142" si="9">IF(P79=0,0,BM79/1000/P79)</f>
        <v>0</v>
      </c>
      <c r="BP79" s="511">
        <v>0</v>
      </c>
      <c r="BQ79" s="512">
        <v>0</v>
      </c>
      <c r="BR79" s="513">
        <v>0</v>
      </c>
      <c r="BS79" s="512">
        <v>0</v>
      </c>
      <c r="BT79" s="512">
        <v>0</v>
      </c>
      <c r="BU79" s="512">
        <v>0</v>
      </c>
      <c r="BV79" s="512">
        <v>0</v>
      </c>
      <c r="BW79" s="512">
        <v>0</v>
      </c>
      <c r="BX79" s="512">
        <v>0</v>
      </c>
      <c r="BY79" s="512">
        <v>0</v>
      </c>
      <c r="BZ79" s="512">
        <v>0</v>
      </c>
      <c r="CA79" s="512">
        <v>0</v>
      </c>
      <c r="CB79" s="512">
        <v>0</v>
      </c>
      <c r="CC79" s="512">
        <v>0</v>
      </c>
      <c r="CD79" s="512">
        <v>0</v>
      </c>
      <c r="CE79" s="512">
        <v>0</v>
      </c>
      <c r="CF79" s="512">
        <v>0</v>
      </c>
      <c r="CG79" s="512">
        <v>0</v>
      </c>
      <c r="CH79" s="512">
        <v>0</v>
      </c>
      <c r="CI79" s="512">
        <v>0</v>
      </c>
      <c r="CJ79" s="512">
        <v>0</v>
      </c>
      <c r="CK79" s="512">
        <v>0</v>
      </c>
      <c r="CL79" s="513">
        <f t="shared" si="7"/>
        <v>0</v>
      </c>
      <c r="CM79" s="513">
        <f t="shared" si="8"/>
        <v>0</v>
      </c>
      <c r="CN79" s="113"/>
      <c r="CO79" s="97"/>
      <c r="CP79" s="97"/>
      <c r="CQ79" s="97"/>
      <c r="CR79" s="97"/>
      <c r="CS79" s="97"/>
      <c r="CT79" s="97"/>
      <c r="CU79" s="114"/>
      <c r="CV79" s="50">
        <f t="shared" ref="CV79:CV142" si="10">N79</f>
        <v>20984978</v>
      </c>
      <c r="CW79" s="11"/>
      <c r="CX79" s="604">
        <f t="shared" ref="CX79:CX142" si="11">P79</f>
        <v>6.9396347656054553</v>
      </c>
      <c r="CY79" s="143"/>
      <c r="CZ79" s="143"/>
      <c r="DA79" s="143"/>
      <c r="DB79" s="23"/>
      <c r="DC79" s="23"/>
      <c r="DD79" s="23"/>
      <c r="DE79" s="23"/>
      <c r="DF79" s="143"/>
      <c r="DG79" s="89"/>
      <c r="DH79" s="50" t="s">
        <v>46</v>
      </c>
      <c r="DI79" s="28"/>
      <c r="DJ79" s="553" t="s">
        <v>46</v>
      </c>
      <c r="DK79" s="143"/>
      <c r="DL79" s="46"/>
      <c r="DM79" s="111"/>
      <c r="DN79" s="110"/>
      <c r="DO79" s="432">
        <v>168.5381886970915</v>
      </c>
      <c r="DP79" s="433">
        <v>9.0669190471726324</v>
      </c>
      <c r="DQ79" s="434">
        <v>168.42468668716009</v>
      </c>
      <c r="DR79" s="428">
        <v>5.8467528967444764</v>
      </c>
      <c r="DS79" s="432">
        <v>1.9243319933790495</v>
      </c>
      <c r="DT79" s="434">
        <v>-0.21427219934561736</v>
      </c>
      <c r="DU79" s="434">
        <v>1.9224402932135256</v>
      </c>
      <c r="DV79" s="428">
        <v>-0.21604208395207403</v>
      </c>
      <c r="DW79" s="252"/>
      <c r="DX79" s="50"/>
      <c r="DY79" s="249"/>
      <c r="DZ79" s="464">
        <v>288794</v>
      </c>
      <c r="EA79" s="465">
        <v>-78308</v>
      </c>
      <c r="EB79" s="46"/>
    </row>
    <row r="80" spans="1:132" s="141" customFormat="1" ht="27.75" customHeight="1" x14ac:dyDescent="0.25">
      <c r="A80" s="69" t="s">
        <v>56</v>
      </c>
      <c r="B80" s="69" t="s">
        <v>57</v>
      </c>
      <c r="C80" s="69" t="s">
        <v>58</v>
      </c>
      <c r="D80" s="67" t="s">
        <v>153</v>
      </c>
      <c r="E80" s="67" t="s">
        <v>154</v>
      </c>
      <c r="F80" s="67" t="s">
        <v>155</v>
      </c>
      <c r="G80" s="67" t="s">
        <v>156</v>
      </c>
      <c r="H80" s="107" t="s">
        <v>46</v>
      </c>
      <c r="I80" s="20" t="s">
        <v>1978</v>
      </c>
      <c r="J80" s="145" t="s">
        <v>1984</v>
      </c>
      <c r="K80" s="426">
        <v>10.158477986391464</v>
      </c>
      <c r="L80" s="426">
        <v>63.948863503350005</v>
      </c>
      <c r="M80" s="424">
        <v>1729</v>
      </c>
      <c r="N80" s="487">
        <v>28592230</v>
      </c>
      <c r="O80" s="487" t="s">
        <v>1982</v>
      </c>
      <c r="P80" s="572">
        <v>10.867579587010148</v>
      </c>
      <c r="Q80" s="34" t="s">
        <v>1977</v>
      </c>
      <c r="R80" s="257" t="s">
        <v>48</v>
      </c>
      <c r="S80" s="27"/>
      <c r="T80" s="27"/>
      <c r="U80" s="145">
        <v>1</v>
      </c>
      <c r="V80" s="24">
        <v>1</v>
      </c>
      <c r="W80" s="24"/>
      <c r="X80" s="24"/>
      <c r="Y80" s="24"/>
      <c r="Z80" s="24"/>
      <c r="AA80" s="24"/>
      <c r="AB80" s="24"/>
      <c r="AC80" s="24"/>
      <c r="AD80" s="24"/>
      <c r="AE80" s="24"/>
      <c r="AF80" s="24"/>
      <c r="AG80" s="24"/>
      <c r="AH80" s="24"/>
      <c r="AI80" s="24">
        <v>112</v>
      </c>
      <c r="AJ80" s="24">
        <v>112</v>
      </c>
      <c r="AK80" s="24"/>
      <c r="AL80" s="24"/>
      <c r="AM80" s="24"/>
      <c r="AN80" s="24"/>
      <c r="AO80" s="145">
        <f t="shared" ref="AO80:AO143" si="12">SUM(S80,U80,W80,Y80,AA80,AC80,AE80,AG80,AI80,AK80,AM80)</f>
        <v>113</v>
      </c>
      <c r="AP80" s="14">
        <f t="shared" ref="AP80:AP143" si="13">SUM(T80,V80,X80,Z80,AB80,AD80,AF80,AH80,AJ80,AL80,AN80)</f>
        <v>113</v>
      </c>
      <c r="AQ80" s="22"/>
      <c r="AR80" s="24"/>
      <c r="AS80" s="24">
        <v>5</v>
      </c>
      <c r="AT80" s="24">
        <v>5</v>
      </c>
      <c r="AU80" s="24"/>
      <c r="AV80" s="24"/>
      <c r="AW80" s="145"/>
      <c r="AX80" s="24"/>
      <c r="AY80" s="24"/>
      <c r="AZ80" s="24"/>
      <c r="BA80" s="24"/>
      <c r="BB80" s="24"/>
      <c r="BC80" s="24"/>
      <c r="BD80" s="24"/>
      <c r="BE80" s="24"/>
      <c r="BF80" s="24"/>
      <c r="BG80" s="24">
        <v>7877.88</v>
      </c>
      <c r="BH80" s="24">
        <v>7877.88</v>
      </c>
      <c r="BI80" s="24"/>
      <c r="BJ80" s="24"/>
      <c r="BK80" s="24"/>
      <c r="BL80" s="24"/>
      <c r="BM80" s="145">
        <f t="shared" ref="BM80:BM143" si="14">SUM(AQ80,AS80,AU80,AW80,AY80,BA80,BC80,BE80,BG80,BI80,BK80)</f>
        <v>7882.88</v>
      </c>
      <c r="BN80" s="24">
        <f t="shared" ref="BN80:BN143" si="15">SUM(AR80,AT80,AV80,AX80,AZ80,BB80,BD80,BF80,BH80,BJ80,BL80)</f>
        <v>7882.88</v>
      </c>
      <c r="BO80" s="509">
        <f t="shared" si="9"/>
        <v>0.72535746684775015</v>
      </c>
      <c r="BP80" s="511">
        <v>0</v>
      </c>
      <c r="BQ80" s="512">
        <v>0</v>
      </c>
      <c r="BR80" s="513">
        <v>17520</v>
      </c>
      <c r="BS80" s="512">
        <v>17520</v>
      </c>
      <c r="BT80" s="512">
        <v>0</v>
      </c>
      <c r="BU80" s="512">
        <v>0</v>
      </c>
      <c r="BV80" s="512">
        <v>0</v>
      </c>
      <c r="BW80" s="512">
        <v>0</v>
      </c>
      <c r="BX80" s="512">
        <v>0</v>
      </c>
      <c r="BY80" s="512">
        <v>0</v>
      </c>
      <c r="BZ80" s="512">
        <v>0</v>
      </c>
      <c r="CA80" s="512">
        <v>0</v>
      </c>
      <c r="CB80" s="512">
        <v>0</v>
      </c>
      <c r="CC80" s="512">
        <v>0</v>
      </c>
      <c r="CD80" s="512">
        <v>0</v>
      </c>
      <c r="CE80" s="512">
        <v>0</v>
      </c>
      <c r="CF80" s="512">
        <v>9247370.6591999996</v>
      </c>
      <c r="CG80" s="512">
        <v>9247370.6591999996</v>
      </c>
      <c r="CH80" s="512">
        <v>0</v>
      </c>
      <c r="CI80" s="512">
        <v>0</v>
      </c>
      <c r="CJ80" s="512">
        <v>0</v>
      </c>
      <c r="CK80" s="512">
        <v>0</v>
      </c>
      <c r="CL80" s="513">
        <f t="shared" ref="CL80:CL143" si="16">BP80+BR80+BT80+BV80+BX80+BZ80+CB80+CD80+CF80+CH80+CJ80</f>
        <v>9264890.6591999996</v>
      </c>
      <c r="CM80" s="513">
        <f t="shared" ref="CM80:CM143" si="17">BQ80+BS80+BU80+BW80+BY80+CA80+CC80+CE80+CG80+CI80+CK80</f>
        <v>9264890.6591999996</v>
      </c>
      <c r="CN80" s="113"/>
      <c r="CO80" s="97"/>
      <c r="CP80" s="97"/>
      <c r="CQ80" s="97"/>
      <c r="CR80" s="97"/>
      <c r="CS80" s="97"/>
      <c r="CT80" s="97"/>
      <c r="CU80" s="114"/>
      <c r="CV80" s="50">
        <f t="shared" si="10"/>
        <v>28592230</v>
      </c>
      <c r="CW80" s="11"/>
      <c r="CX80" s="604">
        <f t="shared" si="11"/>
        <v>10.867579587010148</v>
      </c>
      <c r="CY80" s="143"/>
      <c r="CZ80" s="143"/>
      <c r="DA80" s="143"/>
      <c r="DB80" s="23"/>
      <c r="DC80" s="23"/>
      <c r="DD80" s="23"/>
      <c r="DE80" s="23"/>
      <c r="DF80" s="143"/>
      <c r="DG80" s="89"/>
      <c r="DH80" s="50" t="s">
        <v>46</v>
      </c>
      <c r="DI80" s="28"/>
      <c r="DJ80" s="553" t="s">
        <v>46</v>
      </c>
      <c r="DK80" s="143"/>
      <c r="DL80" s="46"/>
      <c r="DM80" s="111"/>
      <c r="DN80" s="110"/>
      <c r="DO80" s="432">
        <v>1516.8142258204423</v>
      </c>
      <c r="DP80" s="433">
        <v>-1324.0196630088587</v>
      </c>
      <c r="DQ80" s="434">
        <v>315.138354778083</v>
      </c>
      <c r="DR80" s="428">
        <v>-123.62716479430364</v>
      </c>
      <c r="DS80" s="432">
        <v>4.0017348561515105</v>
      </c>
      <c r="DT80" s="434">
        <v>-2.5840139660592323</v>
      </c>
      <c r="DU80" s="434">
        <v>1.6966893161775336</v>
      </c>
      <c r="DV80" s="428">
        <v>-0.28212798374718262</v>
      </c>
      <c r="DW80" s="252"/>
      <c r="DX80" s="50"/>
      <c r="DY80" s="249"/>
      <c r="DZ80" s="464">
        <v>386872</v>
      </c>
      <c r="EA80" s="465">
        <v>-161967.33333333334</v>
      </c>
      <c r="EB80" s="46"/>
    </row>
    <row r="81" spans="1:132" s="141" customFormat="1" ht="27.75" customHeight="1" x14ac:dyDescent="0.25">
      <c r="A81" s="69" t="s">
        <v>56</v>
      </c>
      <c r="B81" s="69" t="s">
        <v>57</v>
      </c>
      <c r="C81" s="69" t="s">
        <v>58</v>
      </c>
      <c r="D81" s="67" t="s">
        <v>153</v>
      </c>
      <c r="E81" s="67" t="s">
        <v>154</v>
      </c>
      <c r="F81" s="67" t="s">
        <v>157</v>
      </c>
      <c r="G81" s="67" t="s">
        <v>158</v>
      </c>
      <c r="H81" s="107" t="s">
        <v>46</v>
      </c>
      <c r="I81" s="20" t="s">
        <v>1979</v>
      </c>
      <c r="J81" s="145" t="s">
        <v>1984</v>
      </c>
      <c r="K81" s="426">
        <v>11.592616055058496</v>
      </c>
      <c r="L81" s="426">
        <v>24.829545402899999</v>
      </c>
      <c r="M81" s="424">
        <v>1652</v>
      </c>
      <c r="N81" s="487">
        <v>36792000</v>
      </c>
      <c r="O81" s="487" t="s">
        <v>1976</v>
      </c>
      <c r="P81" s="572">
        <v>10.086771082958114</v>
      </c>
      <c r="Q81" s="34" t="s">
        <v>1977</v>
      </c>
      <c r="R81" s="257" t="s">
        <v>48</v>
      </c>
      <c r="S81" s="27"/>
      <c r="T81" s="27"/>
      <c r="U81" s="145"/>
      <c r="V81" s="24"/>
      <c r="W81" s="24"/>
      <c r="X81" s="24"/>
      <c r="Y81" s="24"/>
      <c r="Z81" s="24"/>
      <c r="AA81" s="24"/>
      <c r="AB81" s="24"/>
      <c r="AC81" s="24"/>
      <c r="AD81" s="24"/>
      <c r="AE81" s="24"/>
      <c r="AF81" s="24"/>
      <c r="AG81" s="24"/>
      <c r="AH81" s="24"/>
      <c r="AI81" s="24">
        <v>82</v>
      </c>
      <c r="AJ81" s="24">
        <v>82</v>
      </c>
      <c r="AK81" s="24"/>
      <c r="AL81" s="24"/>
      <c r="AM81" s="24"/>
      <c r="AN81" s="24"/>
      <c r="AO81" s="145">
        <f t="shared" si="12"/>
        <v>82</v>
      </c>
      <c r="AP81" s="14">
        <f t="shared" si="13"/>
        <v>82</v>
      </c>
      <c r="AQ81" s="22"/>
      <c r="AR81" s="24"/>
      <c r="AS81" s="24"/>
      <c r="AT81" s="24"/>
      <c r="AU81" s="24"/>
      <c r="AV81" s="24"/>
      <c r="AW81" s="145"/>
      <c r="AX81" s="24"/>
      <c r="AY81" s="24"/>
      <c r="AZ81" s="24"/>
      <c r="BA81" s="24"/>
      <c r="BB81" s="24"/>
      <c r="BC81" s="24"/>
      <c r="BD81" s="24"/>
      <c r="BE81" s="24"/>
      <c r="BF81" s="24"/>
      <c r="BG81" s="24">
        <v>3898.32</v>
      </c>
      <c r="BH81" s="24">
        <v>3898.32</v>
      </c>
      <c r="BI81" s="24"/>
      <c r="BJ81" s="24"/>
      <c r="BK81" s="24"/>
      <c r="BL81" s="24"/>
      <c r="BM81" s="145">
        <f t="shared" si="14"/>
        <v>3898.32</v>
      </c>
      <c r="BN81" s="24">
        <f t="shared" si="15"/>
        <v>3898.32</v>
      </c>
      <c r="BO81" s="509">
        <f t="shared" si="9"/>
        <v>0.38647848433740328</v>
      </c>
      <c r="BP81" s="511">
        <v>0</v>
      </c>
      <c r="BQ81" s="512">
        <v>0</v>
      </c>
      <c r="BR81" s="513">
        <v>0</v>
      </c>
      <c r="BS81" s="512">
        <v>0</v>
      </c>
      <c r="BT81" s="512">
        <v>0</v>
      </c>
      <c r="BU81" s="512">
        <v>0</v>
      </c>
      <c r="BV81" s="512">
        <v>0</v>
      </c>
      <c r="BW81" s="512">
        <v>0</v>
      </c>
      <c r="BX81" s="512">
        <v>0</v>
      </c>
      <c r="BY81" s="512">
        <v>0</v>
      </c>
      <c r="BZ81" s="512">
        <v>0</v>
      </c>
      <c r="CA81" s="512">
        <v>0</v>
      </c>
      <c r="CB81" s="512">
        <v>0</v>
      </c>
      <c r="CC81" s="512">
        <v>0</v>
      </c>
      <c r="CD81" s="512">
        <v>0</v>
      </c>
      <c r="CE81" s="512">
        <v>0</v>
      </c>
      <c r="CF81" s="512">
        <v>4576003.9488000004</v>
      </c>
      <c r="CG81" s="512">
        <v>4576003.9488000004</v>
      </c>
      <c r="CH81" s="512">
        <v>0</v>
      </c>
      <c r="CI81" s="512">
        <v>0</v>
      </c>
      <c r="CJ81" s="512">
        <v>0</v>
      </c>
      <c r="CK81" s="512">
        <v>0</v>
      </c>
      <c r="CL81" s="513">
        <f t="shared" si="16"/>
        <v>4576003.9488000004</v>
      </c>
      <c r="CM81" s="513">
        <f t="shared" si="17"/>
        <v>4576003.9488000004</v>
      </c>
      <c r="CN81" s="113"/>
      <c r="CO81" s="97"/>
      <c r="CP81" s="97"/>
      <c r="CQ81" s="97"/>
      <c r="CR81" s="97"/>
      <c r="CS81" s="97"/>
      <c r="CT81" s="97"/>
      <c r="CU81" s="114"/>
      <c r="CV81" s="50">
        <f t="shared" si="10"/>
        <v>36792000</v>
      </c>
      <c r="CW81" s="11"/>
      <c r="CX81" s="604">
        <f t="shared" si="11"/>
        <v>10.086771082958114</v>
      </c>
      <c r="CY81" s="143"/>
      <c r="CZ81" s="143"/>
      <c r="DA81" s="143"/>
      <c r="DB81" s="23"/>
      <c r="DC81" s="23"/>
      <c r="DD81" s="23"/>
      <c r="DE81" s="23"/>
      <c r="DF81" s="143"/>
      <c r="DG81" s="89"/>
      <c r="DH81" s="50" t="s">
        <v>46</v>
      </c>
      <c r="DI81" s="28"/>
      <c r="DJ81" s="553" t="s">
        <v>46</v>
      </c>
      <c r="DK81" s="143"/>
      <c r="DL81" s="46"/>
      <c r="DM81" s="111"/>
      <c r="DN81" s="110"/>
      <c r="DO81" s="432">
        <v>46.149747729566002</v>
      </c>
      <c r="DP81" s="433">
        <v>0.97154938586550799</v>
      </c>
      <c r="DQ81" s="434">
        <v>46.149747729566002</v>
      </c>
      <c r="DR81" s="428">
        <v>0.97154938586550799</v>
      </c>
      <c r="DS81" s="432">
        <v>0.42199798183652792</v>
      </c>
      <c r="DT81" s="434">
        <v>0.16180844822185581</v>
      </c>
      <c r="DU81" s="434">
        <v>0.42199798183652792</v>
      </c>
      <c r="DV81" s="428">
        <v>0.16180844822185581</v>
      </c>
      <c r="DW81" s="252"/>
      <c r="DX81" s="50"/>
      <c r="DY81" s="249"/>
      <c r="DZ81" s="464">
        <v>63958</v>
      </c>
      <c r="EA81" s="465">
        <v>-8365.6666666666642</v>
      </c>
      <c r="EB81" s="46"/>
    </row>
    <row r="82" spans="1:132" s="141" customFormat="1" ht="27.75" customHeight="1" x14ac:dyDescent="0.25">
      <c r="A82" s="69" t="s">
        <v>56</v>
      </c>
      <c r="B82" s="69" t="s">
        <v>57</v>
      </c>
      <c r="C82" s="69" t="s">
        <v>58</v>
      </c>
      <c r="D82" s="67" t="s">
        <v>153</v>
      </c>
      <c r="E82" s="67" t="s">
        <v>154</v>
      </c>
      <c r="F82" s="67" t="s">
        <v>159</v>
      </c>
      <c r="G82" s="67" t="s">
        <v>160</v>
      </c>
      <c r="H82" s="107" t="s">
        <v>46</v>
      </c>
      <c r="I82" s="20" t="s">
        <v>1978</v>
      </c>
      <c r="J82" s="145" t="s">
        <v>1984</v>
      </c>
      <c r="K82" s="426">
        <v>11.783834464214101</v>
      </c>
      <c r="L82" s="426">
        <v>10.284659069517001</v>
      </c>
      <c r="M82" s="424">
        <v>530</v>
      </c>
      <c r="N82" s="487">
        <v>38719200.000000007</v>
      </c>
      <c r="O82" s="487" t="s">
        <v>1976</v>
      </c>
      <c r="P82" s="572">
        <v>9.8318132040839661</v>
      </c>
      <c r="Q82" s="34" t="s">
        <v>1977</v>
      </c>
      <c r="R82" s="257" t="s">
        <v>48</v>
      </c>
      <c r="S82" s="27"/>
      <c r="T82" s="27"/>
      <c r="U82" s="145"/>
      <c r="V82" s="24"/>
      <c r="W82" s="24"/>
      <c r="X82" s="24"/>
      <c r="Y82" s="24"/>
      <c r="Z82" s="24"/>
      <c r="AA82" s="24"/>
      <c r="AB82" s="24"/>
      <c r="AC82" s="24"/>
      <c r="AD82" s="24"/>
      <c r="AE82" s="24"/>
      <c r="AF82" s="24"/>
      <c r="AG82" s="24"/>
      <c r="AH82" s="24"/>
      <c r="AI82" s="24">
        <v>65</v>
      </c>
      <c r="AJ82" s="24">
        <v>65</v>
      </c>
      <c r="AK82" s="24">
        <v>1</v>
      </c>
      <c r="AL82" s="24">
        <v>1</v>
      </c>
      <c r="AM82" s="24"/>
      <c r="AN82" s="24"/>
      <c r="AO82" s="145">
        <f t="shared" si="12"/>
        <v>66</v>
      </c>
      <c r="AP82" s="14">
        <f t="shared" si="13"/>
        <v>66</v>
      </c>
      <c r="AQ82" s="22"/>
      <c r="AR82" s="24"/>
      <c r="AS82" s="24"/>
      <c r="AT82" s="24"/>
      <c r="AU82" s="24"/>
      <c r="AV82" s="24"/>
      <c r="AW82" s="145"/>
      <c r="AX82" s="24"/>
      <c r="AY82" s="24"/>
      <c r="AZ82" s="24"/>
      <c r="BA82" s="24"/>
      <c r="BB82" s="24"/>
      <c r="BC82" s="24"/>
      <c r="BD82" s="24"/>
      <c r="BE82" s="24"/>
      <c r="BF82" s="24"/>
      <c r="BG82" s="24">
        <v>478.46</v>
      </c>
      <c r="BH82" s="24">
        <v>478.46</v>
      </c>
      <c r="BI82" s="24">
        <v>6.6</v>
      </c>
      <c r="BJ82" s="24">
        <v>6.6</v>
      </c>
      <c r="BK82" s="24"/>
      <c r="BL82" s="24"/>
      <c r="BM82" s="145">
        <f t="shared" si="14"/>
        <v>485.06</v>
      </c>
      <c r="BN82" s="24">
        <f t="shared" si="15"/>
        <v>485.06</v>
      </c>
      <c r="BO82" s="509">
        <f t="shared" si="9"/>
        <v>4.9335762379874588E-2</v>
      </c>
      <c r="BP82" s="511">
        <v>0</v>
      </c>
      <c r="BQ82" s="512">
        <v>0</v>
      </c>
      <c r="BR82" s="513">
        <v>0</v>
      </c>
      <c r="BS82" s="512">
        <v>0</v>
      </c>
      <c r="BT82" s="512">
        <v>0</v>
      </c>
      <c r="BU82" s="512">
        <v>0</v>
      </c>
      <c r="BV82" s="512">
        <v>0</v>
      </c>
      <c r="BW82" s="512">
        <v>0</v>
      </c>
      <c r="BX82" s="512">
        <v>0</v>
      </c>
      <c r="BY82" s="512">
        <v>0</v>
      </c>
      <c r="BZ82" s="512">
        <v>0</v>
      </c>
      <c r="CA82" s="512">
        <v>0</v>
      </c>
      <c r="CB82" s="512">
        <v>0</v>
      </c>
      <c r="CC82" s="512">
        <v>0</v>
      </c>
      <c r="CD82" s="512">
        <v>0</v>
      </c>
      <c r="CE82" s="512">
        <v>0</v>
      </c>
      <c r="CF82" s="512">
        <v>561635.48639999994</v>
      </c>
      <c r="CG82" s="512">
        <v>561635.48639999994</v>
      </c>
      <c r="CH82" s="512">
        <v>7747.3440000000001</v>
      </c>
      <c r="CI82" s="512">
        <v>7747.3440000000001</v>
      </c>
      <c r="CJ82" s="512">
        <v>0</v>
      </c>
      <c r="CK82" s="512">
        <v>0</v>
      </c>
      <c r="CL82" s="513">
        <f t="shared" si="16"/>
        <v>569382.83039999998</v>
      </c>
      <c r="CM82" s="513">
        <f t="shared" si="17"/>
        <v>569382.83039999998</v>
      </c>
      <c r="CN82" s="113"/>
      <c r="CO82" s="97"/>
      <c r="CP82" s="97"/>
      <c r="CQ82" s="97"/>
      <c r="CR82" s="97"/>
      <c r="CS82" s="97"/>
      <c r="CT82" s="97"/>
      <c r="CU82" s="114"/>
      <c r="CV82" s="50">
        <f t="shared" si="10"/>
        <v>38719200.000000007</v>
      </c>
      <c r="CW82" s="11"/>
      <c r="CX82" s="604">
        <f t="shared" si="11"/>
        <v>9.8318132040839661</v>
      </c>
      <c r="CY82" s="143"/>
      <c r="CZ82" s="143"/>
      <c r="DA82" s="143"/>
      <c r="DB82" s="23"/>
      <c r="DC82" s="23"/>
      <c r="DD82" s="23"/>
      <c r="DE82" s="23"/>
      <c r="DF82" s="143"/>
      <c r="DG82" s="89"/>
      <c r="DH82" s="50" t="s">
        <v>46</v>
      </c>
      <c r="DI82" s="28"/>
      <c r="DJ82" s="553" t="s">
        <v>46</v>
      </c>
      <c r="DK82" s="143"/>
      <c r="DL82" s="46"/>
      <c r="DM82" s="111"/>
      <c r="DN82" s="110"/>
      <c r="DO82" s="432">
        <v>113.02781706742103</v>
      </c>
      <c r="DP82" s="433">
        <v>143.03426887423922</v>
      </c>
      <c r="DQ82" s="434">
        <v>111.7039132484677</v>
      </c>
      <c r="DR82" s="428">
        <v>-51.398041308704116</v>
      </c>
      <c r="DS82" s="432">
        <v>1.5747289014615746</v>
      </c>
      <c r="DT82" s="434">
        <v>-0.71105016397742327</v>
      </c>
      <c r="DU82" s="434">
        <v>1.5728429985855727</v>
      </c>
      <c r="DV82" s="428">
        <v>-0.91236041536370294</v>
      </c>
      <c r="DW82" s="252"/>
      <c r="DX82" s="50"/>
      <c r="DY82" s="249"/>
      <c r="DZ82" s="464">
        <v>48832</v>
      </c>
      <c r="EA82" s="465">
        <v>-31676.333333333332</v>
      </c>
      <c r="EB82" s="46"/>
    </row>
    <row r="83" spans="1:132" s="141" customFormat="1" ht="27.75" customHeight="1" x14ac:dyDescent="0.25">
      <c r="A83" s="69" t="s">
        <v>56</v>
      </c>
      <c r="B83" s="69" t="s">
        <v>57</v>
      </c>
      <c r="C83" s="69" t="s">
        <v>58</v>
      </c>
      <c r="D83" s="67" t="s">
        <v>161</v>
      </c>
      <c r="E83" s="67" t="s">
        <v>162</v>
      </c>
      <c r="F83" s="67" t="s">
        <v>163</v>
      </c>
      <c r="G83" s="67" t="s">
        <v>164</v>
      </c>
      <c r="H83" s="107" t="s">
        <v>46</v>
      </c>
      <c r="I83" s="20" t="s">
        <v>1978</v>
      </c>
      <c r="J83" s="145" t="s">
        <v>1975</v>
      </c>
      <c r="K83" s="426">
        <v>13.992199243864418</v>
      </c>
      <c r="L83" s="426">
        <v>45.467992329669002</v>
      </c>
      <c r="M83" s="424">
        <v>1619</v>
      </c>
      <c r="N83" s="487">
        <v>17975520</v>
      </c>
      <c r="O83" s="487" t="s">
        <v>1976</v>
      </c>
      <c r="P83" s="572">
        <v>5.5709682174645216</v>
      </c>
      <c r="Q83" s="34" t="s">
        <v>1977</v>
      </c>
      <c r="R83" s="257" t="s">
        <v>48</v>
      </c>
      <c r="S83" s="27"/>
      <c r="T83" s="27"/>
      <c r="U83" s="145"/>
      <c r="V83" s="24"/>
      <c r="W83" s="24"/>
      <c r="X83" s="24"/>
      <c r="Y83" s="24"/>
      <c r="Z83" s="24"/>
      <c r="AA83" s="24"/>
      <c r="AB83" s="24"/>
      <c r="AC83" s="24"/>
      <c r="AD83" s="24"/>
      <c r="AE83" s="24"/>
      <c r="AF83" s="24"/>
      <c r="AG83" s="24"/>
      <c r="AH83" s="24"/>
      <c r="AI83" s="24">
        <v>108</v>
      </c>
      <c r="AJ83" s="24">
        <v>108</v>
      </c>
      <c r="AK83" s="24"/>
      <c r="AL83" s="24"/>
      <c r="AM83" s="24"/>
      <c r="AN83" s="24"/>
      <c r="AO83" s="145">
        <f t="shared" si="12"/>
        <v>108</v>
      </c>
      <c r="AP83" s="14">
        <f t="shared" si="13"/>
        <v>108</v>
      </c>
      <c r="AQ83" s="22"/>
      <c r="AR83" s="24"/>
      <c r="AS83" s="24"/>
      <c r="AT83" s="24"/>
      <c r="AU83" s="24"/>
      <c r="AV83" s="24"/>
      <c r="AW83" s="145"/>
      <c r="AX83" s="24"/>
      <c r="AY83" s="24"/>
      <c r="AZ83" s="24"/>
      <c r="BA83" s="24"/>
      <c r="BB83" s="24"/>
      <c r="BC83" s="24"/>
      <c r="BD83" s="24"/>
      <c r="BE83" s="24"/>
      <c r="BF83" s="24"/>
      <c r="BG83" s="24">
        <v>1904.75</v>
      </c>
      <c r="BH83" s="24">
        <v>1904.75</v>
      </c>
      <c r="BI83" s="24"/>
      <c r="BJ83" s="24"/>
      <c r="BK83" s="24"/>
      <c r="BL83" s="24"/>
      <c r="BM83" s="145">
        <f t="shared" si="14"/>
        <v>1904.75</v>
      </c>
      <c r="BN83" s="24">
        <f t="shared" si="15"/>
        <v>1904.75</v>
      </c>
      <c r="BO83" s="509">
        <f t="shared" si="9"/>
        <v>0.34190645604991377</v>
      </c>
      <c r="BP83" s="511">
        <v>0</v>
      </c>
      <c r="BQ83" s="512">
        <v>0</v>
      </c>
      <c r="BR83" s="513">
        <v>0</v>
      </c>
      <c r="BS83" s="512">
        <v>0</v>
      </c>
      <c r="BT83" s="512">
        <v>0</v>
      </c>
      <c r="BU83" s="512">
        <v>0</v>
      </c>
      <c r="BV83" s="512">
        <v>0</v>
      </c>
      <c r="BW83" s="512">
        <v>0</v>
      </c>
      <c r="BX83" s="512">
        <v>0</v>
      </c>
      <c r="BY83" s="512">
        <v>0</v>
      </c>
      <c r="BZ83" s="512">
        <v>0</v>
      </c>
      <c r="CA83" s="512">
        <v>0</v>
      </c>
      <c r="CB83" s="512">
        <v>0</v>
      </c>
      <c r="CC83" s="512">
        <v>0</v>
      </c>
      <c r="CD83" s="512">
        <v>0</v>
      </c>
      <c r="CE83" s="512">
        <v>0</v>
      </c>
      <c r="CF83" s="512">
        <v>2235871.7400000002</v>
      </c>
      <c r="CG83" s="512">
        <v>2235871.7400000002</v>
      </c>
      <c r="CH83" s="512">
        <v>0</v>
      </c>
      <c r="CI83" s="512">
        <v>0</v>
      </c>
      <c r="CJ83" s="512">
        <v>0</v>
      </c>
      <c r="CK83" s="512">
        <v>0</v>
      </c>
      <c r="CL83" s="513">
        <f t="shared" si="16"/>
        <v>2235871.7400000002</v>
      </c>
      <c r="CM83" s="513">
        <f t="shared" si="17"/>
        <v>2235871.7400000002</v>
      </c>
      <c r="CN83" s="113"/>
      <c r="CO83" s="97"/>
      <c r="CP83" s="97"/>
      <c r="CQ83" s="97"/>
      <c r="CR83" s="97"/>
      <c r="CS83" s="97"/>
      <c r="CT83" s="97"/>
      <c r="CU83" s="114"/>
      <c r="CV83" s="50">
        <f t="shared" si="10"/>
        <v>17975520</v>
      </c>
      <c r="CW83" s="11"/>
      <c r="CX83" s="604">
        <f t="shared" si="11"/>
        <v>5.5709682174645216</v>
      </c>
      <c r="CY83" s="143"/>
      <c r="CZ83" s="143"/>
      <c r="DA83" s="143"/>
      <c r="DB83" s="23"/>
      <c r="DC83" s="23"/>
      <c r="DD83" s="23"/>
      <c r="DE83" s="23"/>
      <c r="DF83" s="143"/>
      <c r="DG83" s="89"/>
      <c r="DH83" s="50" t="s">
        <v>46</v>
      </c>
      <c r="DI83" s="28"/>
      <c r="DJ83" s="553" t="s">
        <v>46</v>
      </c>
      <c r="DK83" s="143"/>
      <c r="DL83" s="46"/>
      <c r="DM83" s="111"/>
      <c r="DN83" s="110"/>
      <c r="DO83" s="432">
        <v>173.4816187828236</v>
      </c>
      <c r="DP83" s="433">
        <v>-19.188234003804496</v>
      </c>
      <c r="DQ83" s="434">
        <v>164.16187828236022</v>
      </c>
      <c r="DR83" s="428">
        <v>-49.003041936681214</v>
      </c>
      <c r="DS83" s="432">
        <v>1.3290083410565339</v>
      </c>
      <c r="DT83" s="434">
        <v>-0.60378906246478503</v>
      </c>
      <c r="DU83" s="434">
        <v>1.3018226753166513</v>
      </c>
      <c r="DV83" s="428">
        <v>-0.59216759905953276</v>
      </c>
      <c r="DW83" s="252"/>
      <c r="DX83" s="50"/>
      <c r="DY83" s="249"/>
      <c r="DZ83" s="464">
        <v>91767</v>
      </c>
      <c r="EA83" s="465">
        <v>-35176.666666666664</v>
      </c>
      <c r="EB83" s="46"/>
    </row>
    <row r="84" spans="1:132" s="141" customFormat="1" ht="27.75" customHeight="1" x14ac:dyDescent="0.25">
      <c r="A84" s="69" t="s">
        <v>56</v>
      </c>
      <c r="B84" s="69" t="s">
        <v>57</v>
      </c>
      <c r="C84" s="69" t="s">
        <v>58</v>
      </c>
      <c r="D84" s="67" t="s">
        <v>161</v>
      </c>
      <c r="E84" s="67" t="s">
        <v>162</v>
      </c>
      <c r="F84" s="67" t="s">
        <v>165</v>
      </c>
      <c r="G84" s="67" t="s">
        <v>162</v>
      </c>
      <c r="H84" s="107" t="s">
        <v>46</v>
      </c>
      <c r="I84" s="20" t="s">
        <v>1979</v>
      </c>
      <c r="J84" s="145" t="s">
        <v>1975</v>
      </c>
      <c r="K84" s="426">
        <v>13.992199243864418</v>
      </c>
      <c r="L84" s="426">
        <v>70.921780155513005</v>
      </c>
      <c r="M84" s="424">
        <v>3098</v>
      </c>
      <c r="N84" s="487">
        <v>28557600.000000004</v>
      </c>
      <c r="O84" s="487" t="s">
        <v>1976</v>
      </c>
      <c r="P84" s="572">
        <v>8.2230844140139876</v>
      </c>
      <c r="Q84" s="34" t="s">
        <v>1977</v>
      </c>
      <c r="R84" s="257" t="s">
        <v>48</v>
      </c>
      <c r="S84" s="27"/>
      <c r="T84" s="27"/>
      <c r="U84" s="145"/>
      <c r="V84" s="24"/>
      <c r="W84" s="24"/>
      <c r="X84" s="24"/>
      <c r="Y84" s="24">
        <v>1</v>
      </c>
      <c r="Z84" s="24">
        <v>1</v>
      </c>
      <c r="AA84" s="24"/>
      <c r="AB84" s="24"/>
      <c r="AC84" s="24"/>
      <c r="AD84" s="24"/>
      <c r="AE84" s="24"/>
      <c r="AF84" s="24"/>
      <c r="AG84" s="24"/>
      <c r="AH84" s="24"/>
      <c r="AI84" s="24">
        <v>156</v>
      </c>
      <c r="AJ84" s="24">
        <v>156</v>
      </c>
      <c r="AK84" s="24"/>
      <c r="AL84" s="24"/>
      <c r="AM84" s="24"/>
      <c r="AN84" s="24"/>
      <c r="AO84" s="145">
        <f t="shared" si="12"/>
        <v>157</v>
      </c>
      <c r="AP84" s="14">
        <f t="shared" si="13"/>
        <v>157</v>
      </c>
      <c r="AQ84" s="22"/>
      <c r="AR84" s="24"/>
      <c r="AS84" s="24"/>
      <c r="AT84" s="24"/>
      <c r="AU84" s="24"/>
      <c r="AV84" s="24"/>
      <c r="AW84" s="145">
        <v>1920</v>
      </c>
      <c r="AX84" s="24">
        <v>1920</v>
      </c>
      <c r="AY84" s="24"/>
      <c r="AZ84" s="24"/>
      <c r="BA84" s="24"/>
      <c r="BB84" s="24"/>
      <c r="BC84" s="24"/>
      <c r="BD84" s="24"/>
      <c r="BE84" s="24"/>
      <c r="BF84" s="24"/>
      <c r="BG84" s="24">
        <v>1107.21</v>
      </c>
      <c r="BH84" s="24">
        <v>1107.21</v>
      </c>
      <c r="BI84" s="24"/>
      <c r="BJ84" s="24"/>
      <c r="BK84" s="24"/>
      <c r="BL84" s="24"/>
      <c r="BM84" s="145">
        <f t="shared" si="14"/>
        <v>3027.21</v>
      </c>
      <c r="BN84" s="24">
        <f t="shared" si="15"/>
        <v>3027.21</v>
      </c>
      <c r="BO84" s="509">
        <f t="shared" si="9"/>
        <v>0.36813558606317509</v>
      </c>
      <c r="BP84" s="511">
        <v>0</v>
      </c>
      <c r="BQ84" s="512">
        <v>0</v>
      </c>
      <c r="BR84" s="513">
        <v>0</v>
      </c>
      <c r="BS84" s="512">
        <v>0</v>
      </c>
      <c r="BT84" s="512">
        <v>0</v>
      </c>
      <c r="BU84" s="512">
        <v>0</v>
      </c>
      <c r="BV84" s="512">
        <v>6290380.7999999998</v>
      </c>
      <c r="BW84" s="512">
        <v>6290380.7999999998</v>
      </c>
      <c r="BX84" s="512">
        <v>0</v>
      </c>
      <c r="BY84" s="512">
        <v>0</v>
      </c>
      <c r="BZ84" s="512">
        <v>0</v>
      </c>
      <c r="CA84" s="512">
        <v>0</v>
      </c>
      <c r="CB84" s="512">
        <v>0</v>
      </c>
      <c r="CC84" s="512">
        <v>0</v>
      </c>
      <c r="CD84" s="512">
        <v>0</v>
      </c>
      <c r="CE84" s="512">
        <v>0</v>
      </c>
      <c r="CF84" s="512">
        <v>1299687.3864</v>
      </c>
      <c r="CG84" s="512">
        <v>1299687.3864</v>
      </c>
      <c r="CH84" s="512">
        <v>0</v>
      </c>
      <c r="CI84" s="512">
        <v>0</v>
      </c>
      <c r="CJ84" s="512">
        <v>0</v>
      </c>
      <c r="CK84" s="512">
        <v>0</v>
      </c>
      <c r="CL84" s="513">
        <f t="shared" si="16"/>
        <v>7590068.1864</v>
      </c>
      <c r="CM84" s="513">
        <f t="shared" si="17"/>
        <v>7590068.1864</v>
      </c>
      <c r="CN84" s="113"/>
      <c r="CO84" s="97"/>
      <c r="CP84" s="97"/>
      <c r="CQ84" s="97"/>
      <c r="CR84" s="97"/>
      <c r="CS84" s="97"/>
      <c r="CT84" s="97"/>
      <c r="CU84" s="114"/>
      <c r="CV84" s="50">
        <f t="shared" si="10"/>
        <v>28557600.000000004</v>
      </c>
      <c r="CW84" s="11"/>
      <c r="CX84" s="604">
        <f t="shared" si="11"/>
        <v>8.2230844140139876</v>
      </c>
      <c r="CY84" s="143"/>
      <c r="CZ84" s="143"/>
      <c r="DA84" s="143"/>
      <c r="DB84" s="23"/>
      <c r="DC84" s="23"/>
      <c r="DD84" s="23"/>
      <c r="DE84" s="23"/>
      <c r="DF84" s="143"/>
      <c r="DG84" s="89"/>
      <c r="DH84" s="50" t="s">
        <v>46</v>
      </c>
      <c r="DI84" s="28"/>
      <c r="DJ84" s="553" t="s">
        <v>46</v>
      </c>
      <c r="DK84" s="143"/>
      <c r="DL84" s="46"/>
      <c r="DM84" s="111"/>
      <c r="DN84" s="110"/>
      <c r="DO84" s="432">
        <v>301.89572235673933</v>
      </c>
      <c r="DP84" s="433">
        <v>-106.81782285427536</v>
      </c>
      <c r="DQ84" s="434">
        <v>287.89443099273609</v>
      </c>
      <c r="DR84" s="428">
        <v>-205.57877855947436</v>
      </c>
      <c r="DS84" s="432">
        <v>2.3241323648103309</v>
      </c>
      <c r="DT84" s="434">
        <v>-1.7670048534317697</v>
      </c>
      <c r="DU84" s="434">
        <v>2.3138014527845034</v>
      </c>
      <c r="DV84" s="428">
        <v>-1.863878759761217</v>
      </c>
      <c r="DW84" s="252"/>
      <c r="DX84" s="50"/>
      <c r="DY84" s="249"/>
      <c r="DZ84" s="464">
        <v>452021</v>
      </c>
      <c r="EA84" s="465">
        <v>-376889</v>
      </c>
      <c r="EB84" s="46"/>
    </row>
    <row r="85" spans="1:132" s="141" customFormat="1" ht="27.75" customHeight="1" x14ac:dyDescent="0.25">
      <c r="A85" s="69" t="s">
        <v>56</v>
      </c>
      <c r="B85" s="69" t="s">
        <v>57</v>
      </c>
      <c r="C85" s="69" t="s">
        <v>58</v>
      </c>
      <c r="D85" s="67" t="s">
        <v>166</v>
      </c>
      <c r="E85" s="67" t="s">
        <v>167</v>
      </c>
      <c r="F85" s="67" t="s">
        <v>168</v>
      </c>
      <c r="G85" s="67" t="s">
        <v>169</v>
      </c>
      <c r="H85" s="107" t="s">
        <v>46</v>
      </c>
      <c r="I85" s="20" t="s">
        <v>1978</v>
      </c>
      <c r="J85" s="145" t="s">
        <v>1984</v>
      </c>
      <c r="K85" s="426">
        <v>11.783834464214101</v>
      </c>
      <c r="L85" s="426">
        <v>37.863825678819005</v>
      </c>
      <c r="M85" s="424">
        <v>1464</v>
      </c>
      <c r="N85" s="487">
        <v>31511933</v>
      </c>
      <c r="O85" s="487" t="s">
        <v>1982</v>
      </c>
      <c r="P85" s="572">
        <v>6.9954068016091657</v>
      </c>
      <c r="Q85" s="34" t="s">
        <v>1977</v>
      </c>
      <c r="R85" s="257" t="s">
        <v>48</v>
      </c>
      <c r="S85" s="27"/>
      <c r="T85" s="27"/>
      <c r="U85" s="145"/>
      <c r="V85" s="24"/>
      <c r="W85" s="24"/>
      <c r="X85" s="24"/>
      <c r="Y85" s="24"/>
      <c r="Z85" s="24"/>
      <c r="AA85" s="24"/>
      <c r="AB85" s="24"/>
      <c r="AC85" s="24"/>
      <c r="AD85" s="24"/>
      <c r="AE85" s="24"/>
      <c r="AF85" s="24"/>
      <c r="AG85" s="24"/>
      <c r="AH85" s="24"/>
      <c r="AI85" s="24">
        <v>61</v>
      </c>
      <c r="AJ85" s="24">
        <v>61</v>
      </c>
      <c r="AK85" s="24"/>
      <c r="AL85" s="24"/>
      <c r="AM85" s="24"/>
      <c r="AN85" s="24"/>
      <c r="AO85" s="145">
        <f t="shared" si="12"/>
        <v>61</v>
      </c>
      <c r="AP85" s="14">
        <f t="shared" si="13"/>
        <v>61</v>
      </c>
      <c r="AQ85" s="22"/>
      <c r="AR85" s="24"/>
      <c r="AS85" s="24"/>
      <c r="AT85" s="24"/>
      <c r="AU85" s="24"/>
      <c r="AV85" s="24"/>
      <c r="AW85" s="145"/>
      <c r="AX85" s="24"/>
      <c r="AY85" s="24"/>
      <c r="AZ85" s="24"/>
      <c r="BA85" s="24"/>
      <c r="BB85" s="24"/>
      <c r="BC85" s="24"/>
      <c r="BD85" s="24"/>
      <c r="BE85" s="24"/>
      <c r="BF85" s="24"/>
      <c r="BG85" s="24">
        <v>7305.21</v>
      </c>
      <c r="BH85" s="24">
        <v>7305.21</v>
      </c>
      <c r="BI85" s="24"/>
      <c r="BJ85" s="24"/>
      <c r="BK85" s="24"/>
      <c r="BL85" s="24"/>
      <c r="BM85" s="145">
        <f t="shared" si="14"/>
        <v>7305.21</v>
      </c>
      <c r="BN85" s="24">
        <f t="shared" si="15"/>
        <v>7305.21</v>
      </c>
      <c r="BO85" s="509">
        <f t="shared" si="9"/>
        <v>1.044286659400504</v>
      </c>
      <c r="BP85" s="511">
        <v>0</v>
      </c>
      <c r="BQ85" s="512">
        <v>0</v>
      </c>
      <c r="BR85" s="513">
        <v>0</v>
      </c>
      <c r="BS85" s="512">
        <v>0</v>
      </c>
      <c r="BT85" s="512">
        <v>0</v>
      </c>
      <c r="BU85" s="512">
        <v>0</v>
      </c>
      <c r="BV85" s="512">
        <v>0</v>
      </c>
      <c r="BW85" s="512">
        <v>0</v>
      </c>
      <c r="BX85" s="512">
        <v>0</v>
      </c>
      <c r="BY85" s="512">
        <v>0</v>
      </c>
      <c r="BZ85" s="512">
        <v>0</v>
      </c>
      <c r="CA85" s="512">
        <v>0</v>
      </c>
      <c r="CB85" s="512">
        <v>0</v>
      </c>
      <c r="CC85" s="512">
        <v>0</v>
      </c>
      <c r="CD85" s="512">
        <v>0</v>
      </c>
      <c r="CE85" s="512">
        <v>0</v>
      </c>
      <c r="CF85" s="512">
        <v>8575147.7064000014</v>
      </c>
      <c r="CG85" s="512">
        <v>8575147.7064000014</v>
      </c>
      <c r="CH85" s="512">
        <v>0</v>
      </c>
      <c r="CI85" s="512">
        <v>0</v>
      </c>
      <c r="CJ85" s="512">
        <v>0</v>
      </c>
      <c r="CK85" s="512">
        <v>0</v>
      </c>
      <c r="CL85" s="513">
        <f t="shared" si="16"/>
        <v>8575147.7064000014</v>
      </c>
      <c r="CM85" s="513">
        <f t="shared" si="17"/>
        <v>8575147.7064000014</v>
      </c>
      <c r="CN85" s="113"/>
      <c r="CO85" s="97"/>
      <c r="CP85" s="97"/>
      <c r="CQ85" s="97"/>
      <c r="CR85" s="97"/>
      <c r="CS85" s="97"/>
      <c r="CT85" s="97"/>
      <c r="CU85" s="114"/>
      <c r="CV85" s="50">
        <f t="shared" si="10"/>
        <v>31511933</v>
      </c>
      <c r="CW85" s="11"/>
      <c r="CX85" s="604">
        <f t="shared" si="11"/>
        <v>6.9954068016091657</v>
      </c>
      <c r="CY85" s="143"/>
      <c r="CZ85" s="143"/>
      <c r="DA85" s="143"/>
      <c r="DB85" s="23"/>
      <c r="DC85" s="23"/>
      <c r="DD85" s="23"/>
      <c r="DE85" s="23"/>
      <c r="DF85" s="143"/>
      <c r="DG85" s="89"/>
      <c r="DH85" s="50" t="s">
        <v>46</v>
      </c>
      <c r="DI85" s="28"/>
      <c r="DJ85" s="553" t="s">
        <v>46</v>
      </c>
      <c r="DK85" s="143"/>
      <c r="DL85" s="46"/>
      <c r="DM85" s="111"/>
      <c r="DN85" s="110"/>
      <c r="DO85" s="432">
        <v>211.15791870659274</v>
      </c>
      <c r="DP85" s="433">
        <v>-57.461927335531612</v>
      </c>
      <c r="DQ85" s="434">
        <v>78.735739496755272</v>
      </c>
      <c r="DR85" s="428">
        <v>-38.602092072149617</v>
      </c>
      <c r="DS85" s="432">
        <v>0.83889331663440925</v>
      </c>
      <c r="DT85" s="434">
        <v>-0.49348356219921219</v>
      </c>
      <c r="DU85" s="434">
        <v>0.63258567687578415</v>
      </c>
      <c r="DV85" s="428">
        <v>-0.46276630620398296</v>
      </c>
      <c r="DW85" s="252"/>
      <c r="DX85" s="50"/>
      <c r="DY85" s="249"/>
      <c r="DZ85" s="464">
        <v>99985</v>
      </c>
      <c r="EA85" s="465">
        <v>-99985</v>
      </c>
      <c r="EB85" s="46"/>
    </row>
    <row r="86" spans="1:132" s="141" customFormat="1" ht="27.75" customHeight="1" x14ac:dyDescent="0.25">
      <c r="A86" s="69" t="s">
        <v>56</v>
      </c>
      <c r="B86" s="69" t="s">
        <v>57</v>
      </c>
      <c r="C86" s="69" t="s">
        <v>58</v>
      </c>
      <c r="D86" s="67" t="s">
        <v>166</v>
      </c>
      <c r="E86" s="67" t="s">
        <v>167</v>
      </c>
      <c r="F86" s="67" t="s">
        <v>170</v>
      </c>
      <c r="G86" s="67" t="s">
        <v>171</v>
      </c>
      <c r="H86" s="107" t="s">
        <v>46</v>
      </c>
      <c r="I86" s="20" t="s">
        <v>1979</v>
      </c>
      <c r="J86" s="145" t="s">
        <v>1984</v>
      </c>
      <c r="K86" s="426">
        <v>11.783834464214101</v>
      </c>
      <c r="L86" s="426">
        <v>46.094886267759001</v>
      </c>
      <c r="M86" s="424">
        <v>1938</v>
      </c>
      <c r="N86" s="487">
        <v>46262137</v>
      </c>
      <c r="O86" s="487" t="s">
        <v>1982</v>
      </c>
      <c r="P86" s="572">
        <v>8.931493194309656</v>
      </c>
      <c r="Q86" s="34" t="s">
        <v>1977</v>
      </c>
      <c r="R86" s="257" t="s">
        <v>48</v>
      </c>
      <c r="S86" s="27"/>
      <c r="T86" s="27"/>
      <c r="U86" s="145"/>
      <c r="V86" s="24"/>
      <c r="W86" s="24"/>
      <c r="X86" s="24"/>
      <c r="Y86" s="24"/>
      <c r="Z86" s="24"/>
      <c r="AA86" s="24"/>
      <c r="AB86" s="24"/>
      <c r="AC86" s="24"/>
      <c r="AD86" s="24"/>
      <c r="AE86" s="24"/>
      <c r="AF86" s="24"/>
      <c r="AG86" s="24"/>
      <c r="AH86" s="24"/>
      <c r="AI86" s="24">
        <v>120</v>
      </c>
      <c r="AJ86" s="24">
        <v>117</v>
      </c>
      <c r="AK86" s="24">
        <v>1</v>
      </c>
      <c r="AL86" s="24">
        <v>1</v>
      </c>
      <c r="AM86" s="24"/>
      <c r="AN86" s="24"/>
      <c r="AO86" s="145">
        <f t="shared" si="12"/>
        <v>121</v>
      </c>
      <c r="AP86" s="14">
        <f t="shared" si="13"/>
        <v>118</v>
      </c>
      <c r="AQ86" s="22"/>
      <c r="AR86" s="24"/>
      <c r="AS86" s="24"/>
      <c r="AT86" s="24"/>
      <c r="AU86" s="24"/>
      <c r="AV86" s="24"/>
      <c r="AW86" s="145"/>
      <c r="AX86" s="24"/>
      <c r="AY86" s="24"/>
      <c r="AZ86" s="24"/>
      <c r="BA86" s="24"/>
      <c r="BB86" s="24"/>
      <c r="BC86" s="24"/>
      <c r="BD86" s="24"/>
      <c r="BE86" s="24"/>
      <c r="BF86" s="24"/>
      <c r="BG86" s="24">
        <v>4687.32</v>
      </c>
      <c r="BH86" s="24">
        <v>2195.62</v>
      </c>
      <c r="BI86" s="24">
        <v>1000</v>
      </c>
      <c r="BJ86" s="24">
        <v>1000</v>
      </c>
      <c r="BK86" s="24"/>
      <c r="BL86" s="24"/>
      <c r="BM86" s="145">
        <f t="shared" si="14"/>
        <v>5687.32</v>
      </c>
      <c r="BN86" s="24">
        <f t="shared" si="15"/>
        <v>3195.62</v>
      </c>
      <c r="BO86" s="509">
        <f t="shared" si="9"/>
        <v>0.636771464330673</v>
      </c>
      <c r="BP86" s="511">
        <v>0</v>
      </c>
      <c r="BQ86" s="512">
        <v>0</v>
      </c>
      <c r="BR86" s="513">
        <v>0</v>
      </c>
      <c r="BS86" s="512">
        <v>0</v>
      </c>
      <c r="BT86" s="512">
        <v>0</v>
      </c>
      <c r="BU86" s="512">
        <v>0</v>
      </c>
      <c r="BV86" s="512">
        <v>0</v>
      </c>
      <c r="BW86" s="512">
        <v>0</v>
      </c>
      <c r="BX86" s="512">
        <v>0</v>
      </c>
      <c r="BY86" s="512">
        <v>0</v>
      </c>
      <c r="BZ86" s="512">
        <v>0</v>
      </c>
      <c r="CA86" s="512">
        <v>0</v>
      </c>
      <c r="CB86" s="512">
        <v>0</v>
      </c>
      <c r="CC86" s="512">
        <v>0</v>
      </c>
      <c r="CD86" s="512">
        <v>0</v>
      </c>
      <c r="CE86" s="512">
        <v>0</v>
      </c>
      <c r="CF86" s="512">
        <v>5502163.7088000001</v>
      </c>
      <c r="CG86" s="512">
        <v>2577306.5808000001</v>
      </c>
      <c r="CH86" s="512">
        <v>1173840</v>
      </c>
      <c r="CI86" s="512">
        <v>1173840</v>
      </c>
      <c r="CJ86" s="512">
        <v>0</v>
      </c>
      <c r="CK86" s="512">
        <v>0</v>
      </c>
      <c r="CL86" s="513">
        <f t="shared" si="16"/>
        <v>6676003.7088000001</v>
      </c>
      <c r="CM86" s="513">
        <f t="shared" si="17"/>
        <v>3751146.5808000001</v>
      </c>
      <c r="CN86" s="113"/>
      <c r="CO86" s="97"/>
      <c r="CP86" s="97"/>
      <c r="CQ86" s="97"/>
      <c r="CR86" s="97"/>
      <c r="CS86" s="97"/>
      <c r="CT86" s="97"/>
      <c r="CU86" s="114"/>
      <c r="CV86" s="50">
        <f t="shared" si="10"/>
        <v>46262137</v>
      </c>
      <c r="CW86" s="11"/>
      <c r="CX86" s="604">
        <f t="shared" si="11"/>
        <v>8.931493194309656</v>
      </c>
      <c r="CY86" s="143"/>
      <c r="CZ86" s="143"/>
      <c r="DA86" s="143"/>
      <c r="DB86" s="23"/>
      <c r="DC86" s="23"/>
      <c r="DD86" s="23"/>
      <c r="DE86" s="23"/>
      <c r="DF86" s="143"/>
      <c r="DG86" s="89"/>
      <c r="DH86" s="50" t="s">
        <v>46</v>
      </c>
      <c r="DI86" s="28"/>
      <c r="DJ86" s="553" t="s">
        <v>46</v>
      </c>
      <c r="DK86" s="143"/>
      <c r="DL86" s="46"/>
      <c r="DM86" s="111"/>
      <c r="DN86" s="110"/>
      <c r="DO86" s="432">
        <v>207.65814023472731</v>
      </c>
      <c r="DP86" s="433">
        <v>-146.79859552313414</v>
      </c>
      <c r="DQ86" s="434">
        <v>144.46326469197345</v>
      </c>
      <c r="DR86" s="428">
        <v>-83.687094139735365</v>
      </c>
      <c r="DS86" s="432">
        <v>1.6069816430935875</v>
      </c>
      <c r="DT86" s="434">
        <v>-1.3332359674089576</v>
      </c>
      <c r="DU86" s="434">
        <v>1.2412192081165878</v>
      </c>
      <c r="DV86" s="428">
        <v>-0.96907688165032502</v>
      </c>
      <c r="DW86" s="252"/>
      <c r="DX86" s="50"/>
      <c r="DY86" s="249"/>
      <c r="DZ86" s="464">
        <v>156265</v>
      </c>
      <c r="EA86" s="465">
        <v>-133589</v>
      </c>
      <c r="EB86" s="46"/>
    </row>
    <row r="87" spans="1:132" s="141" customFormat="1" ht="27.75" customHeight="1" x14ac:dyDescent="0.25">
      <c r="A87" s="69" t="s">
        <v>56</v>
      </c>
      <c r="B87" s="69" t="s">
        <v>57</v>
      </c>
      <c r="C87" s="69" t="s">
        <v>58</v>
      </c>
      <c r="D87" s="67" t="s">
        <v>172</v>
      </c>
      <c r="E87" s="67" t="s">
        <v>63</v>
      </c>
      <c r="F87" s="67" t="s">
        <v>173</v>
      </c>
      <c r="G87" s="67" t="s">
        <v>63</v>
      </c>
      <c r="H87" s="107" t="s">
        <v>46</v>
      </c>
      <c r="I87" s="20" t="s">
        <v>1978</v>
      </c>
      <c r="J87" s="145" t="s">
        <v>1984</v>
      </c>
      <c r="K87" s="426">
        <v>9.7521388669358071</v>
      </c>
      <c r="L87" s="426">
        <v>15.722727240024001</v>
      </c>
      <c r="M87" s="424">
        <v>873</v>
      </c>
      <c r="N87" s="487">
        <v>20077920.000000004</v>
      </c>
      <c r="O87" s="487" t="s">
        <v>1976</v>
      </c>
      <c r="P87" s="572">
        <v>6.4137841404275431</v>
      </c>
      <c r="Q87" s="34" t="s">
        <v>1977</v>
      </c>
      <c r="R87" s="257" t="s">
        <v>48</v>
      </c>
      <c r="S87" s="27"/>
      <c r="T87" s="27"/>
      <c r="U87" s="145"/>
      <c r="V87" s="24"/>
      <c r="W87" s="24"/>
      <c r="X87" s="24"/>
      <c r="Y87" s="24"/>
      <c r="Z87" s="24"/>
      <c r="AA87" s="24"/>
      <c r="AB87" s="24"/>
      <c r="AC87" s="24"/>
      <c r="AD87" s="24"/>
      <c r="AE87" s="24"/>
      <c r="AF87" s="24"/>
      <c r="AG87" s="24"/>
      <c r="AH87" s="24"/>
      <c r="AI87" s="24">
        <v>30</v>
      </c>
      <c r="AJ87" s="24">
        <v>30</v>
      </c>
      <c r="AK87" s="24"/>
      <c r="AL87" s="24"/>
      <c r="AM87" s="24"/>
      <c r="AN87" s="24"/>
      <c r="AO87" s="145">
        <f t="shared" si="12"/>
        <v>30</v>
      </c>
      <c r="AP87" s="14">
        <f t="shared" si="13"/>
        <v>30</v>
      </c>
      <c r="AQ87" s="22"/>
      <c r="AR87" s="24"/>
      <c r="AS87" s="24"/>
      <c r="AT87" s="24"/>
      <c r="AU87" s="24"/>
      <c r="AV87" s="24"/>
      <c r="AW87" s="145"/>
      <c r="AX87" s="24"/>
      <c r="AY87" s="24"/>
      <c r="AZ87" s="24"/>
      <c r="BA87" s="24"/>
      <c r="BB87" s="24"/>
      <c r="BC87" s="24"/>
      <c r="BD87" s="24"/>
      <c r="BE87" s="24"/>
      <c r="BF87" s="24"/>
      <c r="BG87" s="24">
        <v>182.51</v>
      </c>
      <c r="BH87" s="24">
        <v>182.51</v>
      </c>
      <c r="BI87" s="24"/>
      <c r="BJ87" s="24"/>
      <c r="BK87" s="24"/>
      <c r="BL87" s="24"/>
      <c r="BM87" s="145">
        <f t="shared" si="14"/>
        <v>182.51</v>
      </c>
      <c r="BN87" s="24">
        <f t="shared" si="15"/>
        <v>182.51</v>
      </c>
      <c r="BO87" s="509">
        <f t="shared" si="9"/>
        <v>2.845589998104206E-2</v>
      </c>
      <c r="BP87" s="511">
        <v>0</v>
      </c>
      <c r="BQ87" s="512">
        <v>0</v>
      </c>
      <c r="BR87" s="513">
        <v>0</v>
      </c>
      <c r="BS87" s="512">
        <v>0</v>
      </c>
      <c r="BT87" s="512">
        <v>0</v>
      </c>
      <c r="BU87" s="512">
        <v>0</v>
      </c>
      <c r="BV87" s="512">
        <v>0</v>
      </c>
      <c r="BW87" s="512">
        <v>0</v>
      </c>
      <c r="BX87" s="512">
        <v>0</v>
      </c>
      <c r="BY87" s="512">
        <v>0</v>
      </c>
      <c r="BZ87" s="512">
        <v>0</v>
      </c>
      <c r="CA87" s="512">
        <v>0</v>
      </c>
      <c r="CB87" s="512">
        <v>0</v>
      </c>
      <c r="CC87" s="512">
        <v>0</v>
      </c>
      <c r="CD87" s="512">
        <v>0</v>
      </c>
      <c r="CE87" s="512">
        <v>0</v>
      </c>
      <c r="CF87" s="512">
        <v>214237.53839999999</v>
      </c>
      <c r="CG87" s="512">
        <v>214237.53839999999</v>
      </c>
      <c r="CH87" s="512">
        <v>0</v>
      </c>
      <c r="CI87" s="512">
        <v>0</v>
      </c>
      <c r="CJ87" s="512">
        <v>0</v>
      </c>
      <c r="CK87" s="512">
        <v>0</v>
      </c>
      <c r="CL87" s="513">
        <f t="shared" si="16"/>
        <v>214237.53839999999</v>
      </c>
      <c r="CM87" s="513">
        <f t="shared" si="17"/>
        <v>214237.53839999999</v>
      </c>
      <c r="CN87" s="113"/>
      <c r="CO87" s="97"/>
      <c r="CP87" s="97"/>
      <c r="CQ87" s="97"/>
      <c r="CR87" s="97"/>
      <c r="CS87" s="97"/>
      <c r="CT87" s="97"/>
      <c r="CU87" s="114"/>
      <c r="CV87" s="50">
        <f t="shared" si="10"/>
        <v>20077920.000000004</v>
      </c>
      <c r="CW87" s="11"/>
      <c r="CX87" s="604">
        <f t="shared" si="11"/>
        <v>6.4137841404275431</v>
      </c>
      <c r="CY87" s="143"/>
      <c r="CZ87" s="143"/>
      <c r="DA87" s="143"/>
      <c r="DB87" s="23"/>
      <c r="DC87" s="23"/>
      <c r="DD87" s="23"/>
      <c r="DE87" s="23"/>
      <c r="DF87" s="143"/>
      <c r="DG87" s="89"/>
      <c r="DH87" s="50" t="s">
        <v>46</v>
      </c>
      <c r="DI87" s="28"/>
      <c r="DJ87" s="553" t="s">
        <v>46</v>
      </c>
      <c r="DK87" s="143"/>
      <c r="DL87" s="46"/>
      <c r="DM87" s="111"/>
      <c r="DN87" s="110"/>
      <c r="DO87" s="432">
        <v>41.016956920256661</v>
      </c>
      <c r="DP87" s="433">
        <v>8.5249718028407457</v>
      </c>
      <c r="DQ87" s="434">
        <v>41.016956920256661</v>
      </c>
      <c r="DR87" s="428">
        <v>8.5249718028407457</v>
      </c>
      <c r="DS87" s="432">
        <v>0.62969752520623312</v>
      </c>
      <c r="DT87" s="434">
        <v>-0.37463500586370124</v>
      </c>
      <c r="DU87" s="434">
        <v>0.62969752520623312</v>
      </c>
      <c r="DV87" s="428">
        <v>-0.37463500586370124</v>
      </c>
      <c r="DW87" s="252"/>
      <c r="DX87" s="50"/>
      <c r="DY87" s="249"/>
      <c r="DZ87" s="464">
        <v>23993</v>
      </c>
      <c r="EA87" s="465">
        <v>-21945.666666666668</v>
      </c>
      <c r="EB87" s="46"/>
    </row>
    <row r="88" spans="1:132" s="141" customFormat="1" ht="27.75" customHeight="1" x14ac:dyDescent="0.25">
      <c r="A88" s="69" t="s">
        <v>56</v>
      </c>
      <c r="B88" s="69" t="s">
        <v>57</v>
      </c>
      <c r="C88" s="69" t="s">
        <v>58</v>
      </c>
      <c r="D88" s="67" t="s">
        <v>172</v>
      </c>
      <c r="E88" s="67" t="s">
        <v>63</v>
      </c>
      <c r="F88" s="67" t="s">
        <v>174</v>
      </c>
      <c r="G88" s="67" t="s">
        <v>63</v>
      </c>
      <c r="H88" s="107" t="s">
        <v>46</v>
      </c>
      <c r="I88" s="20" t="s">
        <v>1978</v>
      </c>
      <c r="J88" s="145" t="s">
        <v>1984</v>
      </c>
      <c r="K88" s="426">
        <v>11.783834464214101</v>
      </c>
      <c r="L88" s="426">
        <v>16.359848450819999</v>
      </c>
      <c r="M88" s="424">
        <v>1228</v>
      </c>
      <c r="N88" s="487">
        <v>24563040</v>
      </c>
      <c r="O88" s="487" t="s">
        <v>1976</v>
      </c>
      <c r="P88" s="572">
        <v>7.2662995479129533</v>
      </c>
      <c r="Q88" s="34" t="s">
        <v>1977</v>
      </c>
      <c r="R88" s="257" t="s">
        <v>48</v>
      </c>
      <c r="S88" s="27"/>
      <c r="T88" s="27"/>
      <c r="U88" s="145"/>
      <c r="V88" s="24"/>
      <c r="W88" s="24"/>
      <c r="X88" s="24"/>
      <c r="Y88" s="24"/>
      <c r="Z88" s="24"/>
      <c r="AA88" s="24"/>
      <c r="AB88" s="24"/>
      <c r="AC88" s="24"/>
      <c r="AD88" s="24"/>
      <c r="AE88" s="24"/>
      <c r="AF88" s="24"/>
      <c r="AG88" s="24"/>
      <c r="AH88" s="24"/>
      <c r="AI88" s="24">
        <v>35</v>
      </c>
      <c r="AJ88" s="24">
        <v>35</v>
      </c>
      <c r="AK88" s="24"/>
      <c r="AL88" s="24"/>
      <c r="AM88" s="24"/>
      <c r="AN88" s="24"/>
      <c r="AO88" s="145">
        <f t="shared" si="12"/>
        <v>35</v>
      </c>
      <c r="AP88" s="14">
        <f t="shared" si="13"/>
        <v>35</v>
      </c>
      <c r="AQ88" s="22"/>
      <c r="AR88" s="24"/>
      <c r="AS88" s="24"/>
      <c r="AT88" s="24"/>
      <c r="AU88" s="24"/>
      <c r="AV88" s="24"/>
      <c r="AW88" s="145"/>
      <c r="AX88" s="24"/>
      <c r="AY88" s="24"/>
      <c r="AZ88" s="24"/>
      <c r="BA88" s="24"/>
      <c r="BB88" s="24"/>
      <c r="BC88" s="24"/>
      <c r="BD88" s="24"/>
      <c r="BE88" s="24"/>
      <c r="BF88" s="24"/>
      <c r="BG88" s="24">
        <v>311.83</v>
      </c>
      <c r="BH88" s="24">
        <v>311.83</v>
      </c>
      <c r="BI88" s="24"/>
      <c r="BJ88" s="24"/>
      <c r="BK88" s="24"/>
      <c r="BL88" s="24"/>
      <c r="BM88" s="145">
        <f t="shared" si="14"/>
        <v>311.83</v>
      </c>
      <c r="BN88" s="24">
        <f t="shared" si="15"/>
        <v>311.83</v>
      </c>
      <c r="BO88" s="509">
        <f t="shared" si="9"/>
        <v>4.2914553404224121E-2</v>
      </c>
      <c r="BP88" s="511">
        <v>0</v>
      </c>
      <c r="BQ88" s="512">
        <v>0</v>
      </c>
      <c r="BR88" s="513">
        <v>0</v>
      </c>
      <c r="BS88" s="512">
        <v>0</v>
      </c>
      <c r="BT88" s="512">
        <v>0</v>
      </c>
      <c r="BU88" s="512">
        <v>0</v>
      </c>
      <c r="BV88" s="512">
        <v>0</v>
      </c>
      <c r="BW88" s="512">
        <v>0</v>
      </c>
      <c r="BX88" s="512">
        <v>0</v>
      </c>
      <c r="BY88" s="512">
        <v>0</v>
      </c>
      <c r="BZ88" s="512">
        <v>0</v>
      </c>
      <c r="CA88" s="512">
        <v>0</v>
      </c>
      <c r="CB88" s="512">
        <v>0</v>
      </c>
      <c r="CC88" s="512">
        <v>0</v>
      </c>
      <c r="CD88" s="512">
        <v>0</v>
      </c>
      <c r="CE88" s="512">
        <v>0</v>
      </c>
      <c r="CF88" s="512">
        <v>366038.52720000001</v>
      </c>
      <c r="CG88" s="512">
        <v>366038.52720000001</v>
      </c>
      <c r="CH88" s="512">
        <v>0</v>
      </c>
      <c r="CI88" s="512">
        <v>0</v>
      </c>
      <c r="CJ88" s="512">
        <v>0</v>
      </c>
      <c r="CK88" s="512">
        <v>0</v>
      </c>
      <c r="CL88" s="513">
        <f t="shared" si="16"/>
        <v>366038.52720000001</v>
      </c>
      <c r="CM88" s="513">
        <f t="shared" si="17"/>
        <v>366038.52720000001</v>
      </c>
      <c r="CN88" s="113"/>
      <c r="CO88" s="97"/>
      <c r="CP88" s="97"/>
      <c r="CQ88" s="97"/>
      <c r="CR88" s="97"/>
      <c r="CS88" s="97"/>
      <c r="CT88" s="97"/>
      <c r="CU88" s="114"/>
      <c r="CV88" s="50">
        <f t="shared" si="10"/>
        <v>24563040</v>
      </c>
      <c r="CW88" s="11"/>
      <c r="CX88" s="604">
        <f t="shared" si="11"/>
        <v>7.2662995479129533</v>
      </c>
      <c r="CY88" s="143"/>
      <c r="CZ88" s="143"/>
      <c r="DA88" s="143"/>
      <c r="DB88" s="23"/>
      <c r="DC88" s="23"/>
      <c r="DD88" s="23"/>
      <c r="DE88" s="23"/>
      <c r="DF88" s="143"/>
      <c r="DG88" s="89"/>
      <c r="DH88" s="50" t="s">
        <v>46</v>
      </c>
      <c r="DI88" s="28"/>
      <c r="DJ88" s="553" t="s">
        <v>46</v>
      </c>
      <c r="DK88" s="143"/>
      <c r="DL88" s="46"/>
      <c r="DM88" s="111"/>
      <c r="DN88" s="110"/>
      <c r="DO88" s="432">
        <v>89.66272912423625</v>
      </c>
      <c r="DP88" s="433">
        <v>-49.06427018567522</v>
      </c>
      <c r="DQ88" s="434">
        <v>73.019144602851327</v>
      </c>
      <c r="DR88" s="428">
        <v>-38.839862969613087</v>
      </c>
      <c r="DS88" s="432">
        <v>2.1963340122199591</v>
      </c>
      <c r="DT88" s="434">
        <v>-0.89485539225257793</v>
      </c>
      <c r="DU88" s="434">
        <v>2.1841140529531566</v>
      </c>
      <c r="DV88" s="428">
        <v>-0.89358690352548664</v>
      </c>
      <c r="DW88" s="252"/>
      <c r="DX88" s="50"/>
      <c r="DY88" s="249"/>
      <c r="DZ88" s="464">
        <v>54061</v>
      </c>
      <c r="EA88" s="465">
        <v>-26195</v>
      </c>
      <c r="EB88" s="46"/>
    </row>
    <row r="89" spans="1:132" s="141" customFormat="1" ht="27.75" customHeight="1" x14ac:dyDescent="0.25">
      <c r="A89" s="69" t="s">
        <v>56</v>
      </c>
      <c r="B89" s="69" t="s">
        <v>57</v>
      </c>
      <c r="C89" s="69" t="s">
        <v>58</v>
      </c>
      <c r="D89" s="67" t="s">
        <v>172</v>
      </c>
      <c r="E89" s="67" t="s">
        <v>63</v>
      </c>
      <c r="F89" s="67" t="s">
        <v>175</v>
      </c>
      <c r="G89" s="67" t="s">
        <v>176</v>
      </c>
      <c r="H89" s="107" t="s">
        <v>46</v>
      </c>
      <c r="I89" s="20" t="s">
        <v>1979</v>
      </c>
      <c r="J89" s="145" t="s">
        <v>1984</v>
      </c>
      <c r="K89" s="426">
        <v>8.0028518225810696</v>
      </c>
      <c r="L89" s="426">
        <v>15.991666633404</v>
      </c>
      <c r="M89" s="424">
        <v>1302</v>
      </c>
      <c r="N89" s="487">
        <v>26630400</v>
      </c>
      <c r="O89" s="487" t="s">
        <v>1976</v>
      </c>
      <c r="P89" s="572">
        <v>7.2184949456240526</v>
      </c>
      <c r="Q89" s="34" t="s">
        <v>1977</v>
      </c>
      <c r="R89" s="257" t="s">
        <v>48</v>
      </c>
      <c r="S89" s="27"/>
      <c r="T89" s="27"/>
      <c r="U89" s="145"/>
      <c r="V89" s="24"/>
      <c r="W89" s="24"/>
      <c r="X89" s="24"/>
      <c r="Y89" s="24"/>
      <c r="Z89" s="24"/>
      <c r="AA89" s="24"/>
      <c r="AB89" s="24"/>
      <c r="AC89" s="24"/>
      <c r="AD89" s="24"/>
      <c r="AE89" s="24"/>
      <c r="AF89" s="24"/>
      <c r="AG89" s="24"/>
      <c r="AH89" s="24"/>
      <c r="AI89" s="24">
        <v>58</v>
      </c>
      <c r="AJ89" s="24">
        <v>58</v>
      </c>
      <c r="AK89" s="24"/>
      <c r="AL89" s="24"/>
      <c r="AM89" s="24"/>
      <c r="AN89" s="24"/>
      <c r="AO89" s="145">
        <f t="shared" si="12"/>
        <v>58</v>
      </c>
      <c r="AP89" s="14">
        <f t="shared" si="13"/>
        <v>58</v>
      </c>
      <c r="AQ89" s="22"/>
      <c r="AR89" s="24"/>
      <c r="AS89" s="24"/>
      <c r="AT89" s="24"/>
      <c r="AU89" s="24"/>
      <c r="AV89" s="24"/>
      <c r="AW89" s="145"/>
      <c r="AX89" s="24"/>
      <c r="AY89" s="24"/>
      <c r="AZ89" s="24"/>
      <c r="BA89" s="24"/>
      <c r="BB89" s="24"/>
      <c r="BC89" s="24"/>
      <c r="BD89" s="24"/>
      <c r="BE89" s="24"/>
      <c r="BF89" s="24"/>
      <c r="BG89" s="24">
        <v>347.13</v>
      </c>
      <c r="BH89" s="24">
        <v>347.13</v>
      </c>
      <c r="BI89" s="24"/>
      <c r="BJ89" s="24"/>
      <c r="BK89" s="24"/>
      <c r="BL89" s="24"/>
      <c r="BM89" s="145">
        <f t="shared" si="14"/>
        <v>347.13</v>
      </c>
      <c r="BN89" s="24">
        <f t="shared" si="15"/>
        <v>347.13</v>
      </c>
      <c r="BO89" s="509">
        <f t="shared" si="9"/>
        <v>4.8088971816823783E-2</v>
      </c>
      <c r="BP89" s="511">
        <v>0</v>
      </c>
      <c r="BQ89" s="512">
        <v>0</v>
      </c>
      <c r="BR89" s="513">
        <v>0</v>
      </c>
      <c r="BS89" s="512">
        <v>0</v>
      </c>
      <c r="BT89" s="512">
        <v>0</v>
      </c>
      <c r="BU89" s="512">
        <v>0</v>
      </c>
      <c r="BV89" s="512">
        <v>0</v>
      </c>
      <c r="BW89" s="512">
        <v>0</v>
      </c>
      <c r="BX89" s="512">
        <v>0</v>
      </c>
      <c r="BY89" s="512">
        <v>0</v>
      </c>
      <c r="BZ89" s="512">
        <v>0</v>
      </c>
      <c r="CA89" s="512">
        <v>0</v>
      </c>
      <c r="CB89" s="512">
        <v>0</v>
      </c>
      <c r="CC89" s="512">
        <v>0</v>
      </c>
      <c r="CD89" s="512">
        <v>0</v>
      </c>
      <c r="CE89" s="512">
        <v>0</v>
      </c>
      <c r="CF89" s="512">
        <v>407475.07919999998</v>
      </c>
      <c r="CG89" s="512">
        <v>407475.07919999998</v>
      </c>
      <c r="CH89" s="512">
        <v>0</v>
      </c>
      <c r="CI89" s="512">
        <v>0</v>
      </c>
      <c r="CJ89" s="512">
        <v>0</v>
      </c>
      <c r="CK89" s="512">
        <v>0</v>
      </c>
      <c r="CL89" s="513">
        <f t="shared" si="16"/>
        <v>407475.07919999998</v>
      </c>
      <c r="CM89" s="513">
        <f t="shared" si="17"/>
        <v>407475.07919999998</v>
      </c>
      <c r="CN89" s="113"/>
      <c r="CO89" s="97"/>
      <c r="CP89" s="97"/>
      <c r="CQ89" s="97"/>
      <c r="CR89" s="97"/>
      <c r="CS89" s="97"/>
      <c r="CT89" s="97"/>
      <c r="CU89" s="114"/>
      <c r="CV89" s="50">
        <f t="shared" si="10"/>
        <v>26630400</v>
      </c>
      <c r="CW89" s="11"/>
      <c r="CX89" s="604">
        <f t="shared" si="11"/>
        <v>7.2184949456240526</v>
      </c>
      <c r="CY89" s="143"/>
      <c r="CZ89" s="143"/>
      <c r="DA89" s="143"/>
      <c r="DB89" s="23"/>
      <c r="DC89" s="23"/>
      <c r="DD89" s="23"/>
      <c r="DE89" s="23"/>
      <c r="DF89" s="143"/>
      <c r="DG89" s="89"/>
      <c r="DH89" s="50" t="s">
        <v>46</v>
      </c>
      <c r="DI89" s="28"/>
      <c r="DJ89" s="553" t="s">
        <v>46</v>
      </c>
      <c r="DK89" s="143"/>
      <c r="DL89" s="46"/>
      <c r="DM89" s="111"/>
      <c r="DN89" s="110"/>
      <c r="DO89" s="432">
        <v>100.26448185367703</v>
      </c>
      <c r="DP89" s="433">
        <v>35.319086203776507</v>
      </c>
      <c r="DQ89" s="434">
        <v>86.585418933623288</v>
      </c>
      <c r="DR89" s="428">
        <v>48.998149123830245</v>
      </c>
      <c r="DS89" s="432">
        <v>1.1475388849772743</v>
      </c>
      <c r="DT89" s="434">
        <v>-0.24875932283408819</v>
      </c>
      <c r="DU89" s="434">
        <v>1.0607437752032234</v>
      </c>
      <c r="DV89" s="428">
        <v>-0.16196421306003728</v>
      </c>
      <c r="DW89" s="252"/>
      <c r="DX89" s="50"/>
      <c r="DY89" s="249"/>
      <c r="DZ89" s="464">
        <v>105350</v>
      </c>
      <c r="EA89" s="465">
        <v>62005.666666666657</v>
      </c>
      <c r="EB89" s="46"/>
    </row>
    <row r="90" spans="1:132" s="141" customFormat="1" ht="27.75" customHeight="1" x14ac:dyDescent="0.25">
      <c r="A90" s="69" t="s">
        <v>56</v>
      </c>
      <c r="B90" s="69" t="s">
        <v>57</v>
      </c>
      <c r="C90" s="69" t="s">
        <v>58</v>
      </c>
      <c r="D90" s="67" t="s">
        <v>172</v>
      </c>
      <c r="E90" s="67" t="s">
        <v>63</v>
      </c>
      <c r="F90" s="67" t="s">
        <v>177</v>
      </c>
      <c r="G90" s="67" t="s">
        <v>63</v>
      </c>
      <c r="H90" s="107" t="s">
        <v>46</v>
      </c>
      <c r="I90" s="20" t="s">
        <v>1978</v>
      </c>
      <c r="J90" s="145" t="s">
        <v>1984</v>
      </c>
      <c r="K90" s="426">
        <v>9.7521388669358071</v>
      </c>
      <c r="L90" s="426">
        <v>7.5418560449190002</v>
      </c>
      <c r="M90" s="424">
        <v>1046</v>
      </c>
      <c r="N90" s="487">
        <v>23371680</v>
      </c>
      <c r="O90" s="487" t="s">
        <v>1976</v>
      </c>
      <c r="P90" s="572">
        <v>1.8643794892671397</v>
      </c>
      <c r="Q90" s="34" t="s">
        <v>1977</v>
      </c>
      <c r="R90" s="257" t="s">
        <v>48</v>
      </c>
      <c r="S90" s="27"/>
      <c r="T90" s="27"/>
      <c r="U90" s="145"/>
      <c r="V90" s="24"/>
      <c r="W90" s="24"/>
      <c r="X90" s="24"/>
      <c r="Y90" s="24"/>
      <c r="Z90" s="24"/>
      <c r="AA90" s="24"/>
      <c r="AB90" s="24"/>
      <c r="AC90" s="24"/>
      <c r="AD90" s="24"/>
      <c r="AE90" s="24"/>
      <c r="AF90" s="24"/>
      <c r="AG90" s="24"/>
      <c r="AH90" s="24"/>
      <c r="AI90" s="24">
        <v>23</v>
      </c>
      <c r="AJ90" s="24">
        <v>23</v>
      </c>
      <c r="AK90" s="24"/>
      <c r="AL90" s="24"/>
      <c r="AM90" s="24"/>
      <c r="AN90" s="24"/>
      <c r="AO90" s="145">
        <f t="shared" si="12"/>
        <v>23</v>
      </c>
      <c r="AP90" s="14">
        <f t="shared" si="13"/>
        <v>23</v>
      </c>
      <c r="AQ90" s="22"/>
      <c r="AR90" s="24"/>
      <c r="AS90" s="24"/>
      <c r="AT90" s="24"/>
      <c r="AU90" s="24"/>
      <c r="AV90" s="24"/>
      <c r="AW90" s="145"/>
      <c r="AX90" s="24"/>
      <c r="AY90" s="24"/>
      <c r="AZ90" s="24"/>
      <c r="BA90" s="24"/>
      <c r="BB90" s="24"/>
      <c r="BC90" s="24"/>
      <c r="BD90" s="24"/>
      <c r="BE90" s="24"/>
      <c r="BF90" s="24"/>
      <c r="BG90" s="24">
        <v>128.1</v>
      </c>
      <c r="BH90" s="24"/>
      <c r="BI90" s="24"/>
      <c r="BJ90" s="24"/>
      <c r="BK90" s="24"/>
      <c r="BL90" s="24"/>
      <c r="BM90" s="145">
        <f t="shared" si="14"/>
        <v>128.1</v>
      </c>
      <c r="BN90" s="24">
        <f t="shared" si="15"/>
        <v>0</v>
      </c>
      <c r="BO90" s="509">
        <f t="shared" si="9"/>
        <v>6.8709187554060802E-2</v>
      </c>
      <c r="BP90" s="511">
        <v>0</v>
      </c>
      <c r="BQ90" s="512">
        <v>0</v>
      </c>
      <c r="BR90" s="513">
        <v>0</v>
      </c>
      <c r="BS90" s="512">
        <v>0</v>
      </c>
      <c r="BT90" s="512">
        <v>0</v>
      </c>
      <c r="BU90" s="512">
        <v>0</v>
      </c>
      <c r="BV90" s="512">
        <v>0</v>
      </c>
      <c r="BW90" s="512">
        <v>0</v>
      </c>
      <c r="BX90" s="512">
        <v>0</v>
      </c>
      <c r="BY90" s="512">
        <v>0</v>
      </c>
      <c r="BZ90" s="512">
        <v>0</v>
      </c>
      <c r="CA90" s="512">
        <v>0</v>
      </c>
      <c r="CB90" s="512">
        <v>0</v>
      </c>
      <c r="CC90" s="512">
        <v>0</v>
      </c>
      <c r="CD90" s="512">
        <v>0</v>
      </c>
      <c r="CE90" s="512">
        <v>0</v>
      </c>
      <c r="CF90" s="512">
        <v>150368.90400000001</v>
      </c>
      <c r="CG90" s="512">
        <v>0</v>
      </c>
      <c r="CH90" s="512">
        <v>0</v>
      </c>
      <c r="CI90" s="512">
        <v>0</v>
      </c>
      <c r="CJ90" s="512">
        <v>0</v>
      </c>
      <c r="CK90" s="512">
        <v>0</v>
      </c>
      <c r="CL90" s="513">
        <f t="shared" si="16"/>
        <v>150368.90400000001</v>
      </c>
      <c r="CM90" s="513">
        <f t="shared" si="17"/>
        <v>0</v>
      </c>
      <c r="CN90" s="113"/>
      <c r="CO90" s="97"/>
      <c r="CP90" s="97"/>
      <c r="CQ90" s="97"/>
      <c r="CR90" s="97"/>
      <c r="CS90" s="97"/>
      <c r="CT90" s="97"/>
      <c r="CU90" s="114"/>
      <c r="CV90" s="50">
        <f t="shared" si="10"/>
        <v>23371680</v>
      </c>
      <c r="CW90" s="11"/>
      <c r="CX90" s="604">
        <f t="shared" si="11"/>
        <v>1.8643794892671397</v>
      </c>
      <c r="CY90" s="143"/>
      <c r="CZ90" s="143"/>
      <c r="DA90" s="143"/>
      <c r="DB90" s="23"/>
      <c r="DC90" s="23"/>
      <c r="DD90" s="23"/>
      <c r="DE90" s="23"/>
      <c r="DF90" s="143"/>
      <c r="DG90" s="89"/>
      <c r="DH90" s="50" t="s">
        <v>46</v>
      </c>
      <c r="DI90" s="28"/>
      <c r="DJ90" s="553" t="s">
        <v>46</v>
      </c>
      <c r="DK90" s="143"/>
      <c r="DL90" s="46"/>
      <c r="DM90" s="111"/>
      <c r="DN90" s="110"/>
      <c r="DO90" s="432">
        <v>10.937325794377603</v>
      </c>
      <c r="DP90" s="433">
        <v>16.877668754175829</v>
      </c>
      <c r="DQ90" s="434">
        <v>9.2964880146531517</v>
      </c>
      <c r="DR90" s="428">
        <v>7.8146418377808136</v>
      </c>
      <c r="DS90" s="432">
        <v>0.12996734888906544</v>
      </c>
      <c r="DT90" s="434">
        <v>-9.9445269745187664E-3</v>
      </c>
      <c r="DU90" s="434">
        <v>0.12901170661782232</v>
      </c>
      <c r="DV90" s="428">
        <v>-1.3730843132106735E-2</v>
      </c>
      <c r="DW90" s="252"/>
      <c r="DX90" s="50"/>
      <c r="DY90" s="249"/>
      <c r="DZ90" s="464">
        <v>0</v>
      </c>
      <c r="EA90" s="465">
        <v>0</v>
      </c>
      <c r="EB90" s="46"/>
    </row>
    <row r="91" spans="1:132" s="141" customFormat="1" ht="27.75" customHeight="1" x14ac:dyDescent="0.25">
      <c r="A91" s="69" t="s">
        <v>56</v>
      </c>
      <c r="B91" s="69" t="s">
        <v>57</v>
      </c>
      <c r="C91" s="69" t="s">
        <v>58</v>
      </c>
      <c r="D91" s="67" t="s">
        <v>178</v>
      </c>
      <c r="E91" s="67" t="s">
        <v>63</v>
      </c>
      <c r="F91" s="67" t="s">
        <v>179</v>
      </c>
      <c r="G91" s="67" t="s">
        <v>63</v>
      </c>
      <c r="H91" s="107" t="s">
        <v>46</v>
      </c>
      <c r="I91" s="20" t="s">
        <v>1978</v>
      </c>
      <c r="J91" s="145" t="s">
        <v>1984</v>
      </c>
      <c r="K91" s="426">
        <v>8.8199491223022353</v>
      </c>
      <c r="L91" s="426">
        <v>11.218749976665</v>
      </c>
      <c r="M91" s="424">
        <v>848</v>
      </c>
      <c r="N91" s="487">
        <v>18045600.000000004</v>
      </c>
      <c r="O91" s="487" t="s">
        <v>1976</v>
      </c>
      <c r="P91" s="572">
        <v>4.4856651814418624</v>
      </c>
      <c r="Q91" s="34" t="s">
        <v>1977</v>
      </c>
      <c r="R91" s="257" t="s">
        <v>48</v>
      </c>
      <c r="S91" s="27"/>
      <c r="T91" s="27"/>
      <c r="U91" s="145"/>
      <c r="V91" s="24"/>
      <c r="W91" s="24"/>
      <c r="X91" s="24"/>
      <c r="Y91" s="24"/>
      <c r="Z91" s="24"/>
      <c r="AA91" s="24"/>
      <c r="AB91" s="24"/>
      <c r="AC91" s="24"/>
      <c r="AD91" s="24"/>
      <c r="AE91" s="24"/>
      <c r="AF91" s="24"/>
      <c r="AG91" s="24"/>
      <c r="AH91" s="24"/>
      <c r="AI91" s="24">
        <v>43</v>
      </c>
      <c r="AJ91" s="24">
        <v>43</v>
      </c>
      <c r="AK91" s="24"/>
      <c r="AL91" s="24"/>
      <c r="AM91" s="24"/>
      <c r="AN91" s="24"/>
      <c r="AO91" s="145">
        <f t="shared" si="12"/>
        <v>43</v>
      </c>
      <c r="AP91" s="14">
        <f t="shared" si="13"/>
        <v>43</v>
      </c>
      <c r="AQ91" s="22"/>
      <c r="AR91" s="24"/>
      <c r="AS91" s="24"/>
      <c r="AT91" s="24"/>
      <c r="AU91" s="24"/>
      <c r="AV91" s="24"/>
      <c r="AW91" s="145"/>
      <c r="AX91" s="24"/>
      <c r="AY91" s="24"/>
      <c r="AZ91" s="24"/>
      <c r="BA91" s="24"/>
      <c r="BB91" s="24"/>
      <c r="BC91" s="24"/>
      <c r="BD91" s="24"/>
      <c r="BE91" s="24"/>
      <c r="BF91" s="24"/>
      <c r="BG91" s="24">
        <v>255.67</v>
      </c>
      <c r="BH91" s="24">
        <v>255.67</v>
      </c>
      <c r="BI91" s="24"/>
      <c r="BJ91" s="24"/>
      <c r="BK91" s="24"/>
      <c r="BL91" s="24"/>
      <c r="BM91" s="145">
        <f t="shared" si="14"/>
        <v>255.67</v>
      </c>
      <c r="BN91" s="24">
        <f t="shared" si="15"/>
        <v>255.67</v>
      </c>
      <c r="BO91" s="509">
        <f t="shared" si="9"/>
        <v>5.6997120752070488E-2</v>
      </c>
      <c r="BP91" s="511">
        <v>0</v>
      </c>
      <c r="BQ91" s="512">
        <v>0</v>
      </c>
      <c r="BR91" s="513">
        <v>0</v>
      </c>
      <c r="BS91" s="512">
        <v>0</v>
      </c>
      <c r="BT91" s="512">
        <v>0</v>
      </c>
      <c r="BU91" s="512">
        <v>0</v>
      </c>
      <c r="BV91" s="512">
        <v>0</v>
      </c>
      <c r="BW91" s="512">
        <v>0</v>
      </c>
      <c r="BX91" s="512">
        <v>0</v>
      </c>
      <c r="BY91" s="512">
        <v>0</v>
      </c>
      <c r="BZ91" s="512">
        <v>0</v>
      </c>
      <c r="CA91" s="512">
        <v>0</v>
      </c>
      <c r="CB91" s="512">
        <v>0</v>
      </c>
      <c r="CC91" s="512">
        <v>0</v>
      </c>
      <c r="CD91" s="512">
        <v>0</v>
      </c>
      <c r="CE91" s="512">
        <v>0</v>
      </c>
      <c r="CF91" s="512">
        <v>300115.6728</v>
      </c>
      <c r="CG91" s="512">
        <v>300115.6728</v>
      </c>
      <c r="CH91" s="512">
        <v>0</v>
      </c>
      <c r="CI91" s="512">
        <v>0</v>
      </c>
      <c r="CJ91" s="512">
        <v>0</v>
      </c>
      <c r="CK91" s="512">
        <v>0</v>
      </c>
      <c r="CL91" s="513">
        <f t="shared" si="16"/>
        <v>300115.6728</v>
      </c>
      <c r="CM91" s="513">
        <f t="shared" si="17"/>
        <v>300115.6728</v>
      </c>
      <c r="CN91" s="113"/>
      <c r="CO91" s="97"/>
      <c r="CP91" s="97"/>
      <c r="CQ91" s="97"/>
      <c r="CR91" s="97"/>
      <c r="CS91" s="97"/>
      <c r="CT91" s="97"/>
      <c r="CU91" s="114"/>
      <c r="CV91" s="50">
        <f t="shared" si="10"/>
        <v>18045600.000000004</v>
      </c>
      <c r="CW91" s="11"/>
      <c r="CX91" s="604">
        <f t="shared" si="11"/>
        <v>4.4856651814418624</v>
      </c>
      <c r="CY91" s="143"/>
      <c r="CZ91" s="143"/>
      <c r="DA91" s="143"/>
      <c r="DB91" s="23"/>
      <c r="DC91" s="23"/>
      <c r="DD91" s="23"/>
      <c r="DE91" s="23"/>
      <c r="DF91" s="143"/>
      <c r="DG91" s="89"/>
      <c r="DH91" s="50" t="s">
        <v>46</v>
      </c>
      <c r="DI91" s="28"/>
      <c r="DJ91" s="553" t="s">
        <v>46</v>
      </c>
      <c r="DK91" s="143"/>
      <c r="DL91" s="46"/>
      <c r="DM91" s="111"/>
      <c r="DN91" s="110"/>
      <c r="DO91" s="432">
        <v>3.6697139486877028</v>
      </c>
      <c r="DP91" s="433">
        <v>58.94731314983165</v>
      </c>
      <c r="DQ91" s="434">
        <v>3.6697139486877028</v>
      </c>
      <c r="DR91" s="428">
        <v>16.537102404803459</v>
      </c>
      <c r="DS91" s="432">
        <v>4.9542907696844586E-2</v>
      </c>
      <c r="DT91" s="434">
        <v>0.65091242466460331</v>
      </c>
      <c r="DU91" s="434">
        <v>4.9542907696844586E-2</v>
      </c>
      <c r="DV91" s="428">
        <v>0.61371048541457851</v>
      </c>
      <c r="DW91" s="252"/>
      <c r="DX91" s="50"/>
      <c r="DY91" s="249"/>
      <c r="DZ91" s="464">
        <v>0</v>
      </c>
      <c r="EA91" s="465">
        <v>10419.666666666666</v>
      </c>
      <c r="EB91" s="46"/>
    </row>
    <row r="92" spans="1:132" s="141" customFormat="1" ht="27.75" customHeight="1" x14ac:dyDescent="0.25">
      <c r="A92" s="69" t="s">
        <v>56</v>
      </c>
      <c r="B92" s="69" t="s">
        <v>57</v>
      </c>
      <c r="C92" s="69" t="s">
        <v>58</v>
      </c>
      <c r="D92" s="67" t="s">
        <v>178</v>
      </c>
      <c r="E92" s="67" t="s">
        <v>63</v>
      </c>
      <c r="F92" s="67" t="s">
        <v>180</v>
      </c>
      <c r="G92" s="67" t="s">
        <v>181</v>
      </c>
      <c r="H92" s="107" t="s">
        <v>46</v>
      </c>
      <c r="I92" s="20" t="s">
        <v>1978</v>
      </c>
      <c r="J92" s="145" t="s">
        <v>1984</v>
      </c>
      <c r="K92" s="426">
        <v>9.8716503726580598</v>
      </c>
      <c r="L92" s="426">
        <v>28.788446909817004</v>
      </c>
      <c r="M92" s="424">
        <v>2665</v>
      </c>
      <c r="N92" s="487">
        <v>45401654</v>
      </c>
      <c r="O92" s="487" t="s">
        <v>1982</v>
      </c>
      <c r="P92" s="572">
        <v>8.1188149553983404</v>
      </c>
      <c r="Q92" s="34" t="s">
        <v>1977</v>
      </c>
      <c r="R92" s="257" t="s">
        <v>48</v>
      </c>
      <c r="S92" s="27"/>
      <c r="T92" s="27"/>
      <c r="U92" s="145"/>
      <c r="V92" s="24"/>
      <c r="W92" s="24"/>
      <c r="X92" s="24"/>
      <c r="Y92" s="24"/>
      <c r="Z92" s="24"/>
      <c r="AA92" s="24"/>
      <c r="AB92" s="24"/>
      <c r="AC92" s="24"/>
      <c r="AD92" s="24"/>
      <c r="AE92" s="24">
        <v>1</v>
      </c>
      <c r="AF92" s="24">
        <v>1</v>
      </c>
      <c r="AG92" s="24"/>
      <c r="AH92" s="24"/>
      <c r="AI92" s="24">
        <v>166</v>
      </c>
      <c r="AJ92" s="24">
        <v>166</v>
      </c>
      <c r="AK92" s="24"/>
      <c r="AL92" s="24"/>
      <c r="AM92" s="24"/>
      <c r="AN92" s="24"/>
      <c r="AO92" s="145">
        <f t="shared" si="12"/>
        <v>167</v>
      </c>
      <c r="AP92" s="14">
        <f t="shared" si="13"/>
        <v>167</v>
      </c>
      <c r="AQ92" s="22"/>
      <c r="AR92" s="24"/>
      <c r="AS92" s="24"/>
      <c r="AT92" s="24"/>
      <c r="AU92" s="24"/>
      <c r="AV92" s="24"/>
      <c r="AW92" s="145"/>
      <c r="AX92" s="24"/>
      <c r="AY92" s="24"/>
      <c r="AZ92" s="24"/>
      <c r="BA92" s="24"/>
      <c r="BB92" s="24"/>
      <c r="BC92" s="24">
        <v>1.2</v>
      </c>
      <c r="BD92" s="24">
        <v>1.2</v>
      </c>
      <c r="BE92" s="24"/>
      <c r="BF92" s="24"/>
      <c r="BG92" s="24">
        <v>1916.44</v>
      </c>
      <c r="BH92" s="24">
        <v>1916.44</v>
      </c>
      <c r="BI92" s="24"/>
      <c r="BJ92" s="24"/>
      <c r="BK92" s="24"/>
      <c r="BL92" s="24"/>
      <c r="BM92" s="145">
        <f t="shared" si="14"/>
        <v>1917.64</v>
      </c>
      <c r="BN92" s="24">
        <f t="shared" si="15"/>
        <v>1917.64</v>
      </c>
      <c r="BO92" s="509">
        <f t="shared" si="9"/>
        <v>0.23619703251457014</v>
      </c>
      <c r="BP92" s="511">
        <v>0</v>
      </c>
      <c r="BQ92" s="512">
        <v>0</v>
      </c>
      <c r="BR92" s="513">
        <v>0</v>
      </c>
      <c r="BS92" s="512">
        <v>0</v>
      </c>
      <c r="BT92" s="512">
        <v>0</v>
      </c>
      <c r="BU92" s="512">
        <v>0</v>
      </c>
      <c r="BV92" s="512">
        <v>0</v>
      </c>
      <c r="BW92" s="512">
        <v>0</v>
      </c>
      <c r="BX92" s="512">
        <v>0</v>
      </c>
      <c r="BY92" s="512">
        <v>0</v>
      </c>
      <c r="BZ92" s="512">
        <v>0</v>
      </c>
      <c r="CA92" s="512">
        <v>0</v>
      </c>
      <c r="CB92" s="512">
        <v>6054.9119999999994</v>
      </c>
      <c r="CC92" s="512">
        <v>6054.9119999999994</v>
      </c>
      <c r="CD92" s="512">
        <v>0</v>
      </c>
      <c r="CE92" s="512">
        <v>0</v>
      </c>
      <c r="CF92" s="512">
        <v>2249593.9296000004</v>
      </c>
      <c r="CG92" s="512">
        <v>2249593.9296000004</v>
      </c>
      <c r="CH92" s="512">
        <v>0</v>
      </c>
      <c r="CI92" s="512">
        <v>0</v>
      </c>
      <c r="CJ92" s="512">
        <v>0</v>
      </c>
      <c r="CK92" s="512">
        <v>0</v>
      </c>
      <c r="CL92" s="513">
        <f t="shared" si="16"/>
        <v>2255648.8416000004</v>
      </c>
      <c r="CM92" s="513">
        <f t="shared" si="17"/>
        <v>2255648.8416000004</v>
      </c>
      <c r="CN92" s="113"/>
      <c r="CO92" s="97"/>
      <c r="CP92" s="97"/>
      <c r="CQ92" s="97"/>
      <c r="CR92" s="97"/>
      <c r="CS92" s="97"/>
      <c r="CT92" s="97"/>
      <c r="CU92" s="114"/>
      <c r="CV92" s="50">
        <f t="shared" si="10"/>
        <v>45401654</v>
      </c>
      <c r="CW92" s="11"/>
      <c r="CX92" s="604">
        <f t="shared" si="11"/>
        <v>8.1188149553983404</v>
      </c>
      <c r="CY92" s="143"/>
      <c r="CZ92" s="143"/>
      <c r="DA92" s="143"/>
      <c r="DB92" s="23"/>
      <c r="DC92" s="23"/>
      <c r="DD92" s="23"/>
      <c r="DE92" s="23"/>
      <c r="DF92" s="143"/>
      <c r="DG92" s="89"/>
      <c r="DH92" s="50" t="s">
        <v>46</v>
      </c>
      <c r="DI92" s="28"/>
      <c r="DJ92" s="553" t="s">
        <v>46</v>
      </c>
      <c r="DK92" s="143"/>
      <c r="DL92" s="46"/>
      <c r="DM92" s="111"/>
      <c r="DN92" s="110"/>
      <c r="DO92" s="432">
        <v>25.936573465941077</v>
      </c>
      <c r="DP92" s="433">
        <v>128.34661293778839</v>
      </c>
      <c r="DQ92" s="434">
        <v>25.936573465941077</v>
      </c>
      <c r="DR92" s="428">
        <v>42.55570044246933</v>
      </c>
      <c r="DS92" s="432">
        <v>1.0561080878213549</v>
      </c>
      <c r="DT92" s="434">
        <v>0.14658181073538623</v>
      </c>
      <c r="DU92" s="434">
        <v>1.0561080878213549</v>
      </c>
      <c r="DV92" s="428">
        <v>2.8619009586965172E-2</v>
      </c>
      <c r="DW92" s="252"/>
      <c r="DX92" s="50"/>
      <c r="DY92" s="249"/>
      <c r="DZ92" s="464">
        <v>47546</v>
      </c>
      <c r="EA92" s="465">
        <v>37387.666666666672</v>
      </c>
      <c r="EB92" s="46"/>
    </row>
    <row r="93" spans="1:132" s="141" customFormat="1" ht="27.75" customHeight="1" x14ac:dyDescent="0.25">
      <c r="A93" s="69" t="s">
        <v>56</v>
      </c>
      <c r="B93" s="69" t="s">
        <v>57</v>
      </c>
      <c r="C93" s="69" t="s">
        <v>58</v>
      </c>
      <c r="D93" s="67" t="s">
        <v>178</v>
      </c>
      <c r="E93" s="67" t="s">
        <v>63</v>
      </c>
      <c r="F93" s="67" t="s">
        <v>182</v>
      </c>
      <c r="G93" s="67" t="s">
        <v>63</v>
      </c>
      <c r="H93" s="107" t="s">
        <v>46</v>
      </c>
      <c r="I93" s="20" t="s">
        <v>1978</v>
      </c>
      <c r="J93" s="145" t="s">
        <v>1984</v>
      </c>
      <c r="K93" s="426">
        <v>8.8199491223022353</v>
      </c>
      <c r="L93" s="426">
        <v>19.214962081245002</v>
      </c>
      <c r="M93" s="424">
        <v>2358</v>
      </c>
      <c r="N93" s="487">
        <v>15907584</v>
      </c>
      <c r="O93" s="487" t="s">
        <v>1982</v>
      </c>
      <c r="P93" s="572">
        <v>6.3819144055682857</v>
      </c>
      <c r="Q93" s="34" t="s">
        <v>1977</v>
      </c>
      <c r="R93" s="257" t="s">
        <v>48</v>
      </c>
      <c r="S93" s="27"/>
      <c r="T93" s="27"/>
      <c r="U93" s="145"/>
      <c r="V93" s="24"/>
      <c r="W93" s="24"/>
      <c r="X93" s="24"/>
      <c r="Y93" s="24"/>
      <c r="Z93" s="24"/>
      <c r="AA93" s="24"/>
      <c r="AB93" s="24"/>
      <c r="AC93" s="24"/>
      <c r="AD93" s="24"/>
      <c r="AE93" s="24"/>
      <c r="AF93" s="24"/>
      <c r="AG93" s="24"/>
      <c r="AH93" s="24"/>
      <c r="AI93" s="24">
        <v>107</v>
      </c>
      <c r="AJ93" s="24">
        <v>107</v>
      </c>
      <c r="AK93" s="24"/>
      <c r="AL93" s="24"/>
      <c r="AM93" s="24"/>
      <c r="AN93" s="24"/>
      <c r="AO93" s="145">
        <f t="shared" si="12"/>
        <v>107</v>
      </c>
      <c r="AP93" s="14">
        <f t="shared" si="13"/>
        <v>107</v>
      </c>
      <c r="AQ93" s="22"/>
      <c r="AR93" s="24"/>
      <c r="AS93" s="24"/>
      <c r="AT93" s="24"/>
      <c r="AU93" s="24"/>
      <c r="AV93" s="24"/>
      <c r="AW93" s="145"/>
      <c r="AX93" s="24"/>
      <c r="AY93" s="24"/>
      <c r="AZ93" s="24"/>
      <c r="BA93" s="24"/>
      <c r="BB93" s="24"/>
      <c r="BC93" s="24"/>
      <c r="BD93" s="24"/>
      <c r="BE93" s="24"/>
      <c r="BF93" s="24"/>
      <c r="BG93" s="24">
        <v>711.82</v>
      </c>
      <c r="BH93" s="24">
        <v>711.82</v>
      </c>
      <c r="BI93" s="24"/>
      <c r="BJ93" s="24"/>
      <c r="BK93" s="24"/>
      <c r="BL93" s="24"/>
      <c r="BM93" s="145">
        <f t="shared" si="14"/>
        <v>711.82</v>
      </c>
      <c r="BN93" s="24">
        <f t="shared" si="15"/>
        <v>711.82</v>
      </c>
      <c r="BO93" s="509">
        <f t="shared" si="9"/>
        <v>0.11153706470568295</v>
      </c>
      <c r="BP93" s="511">
        <v>0</v>
      </c>
      <c r="BQ93" s="512">
        <v>0</v>
      </c>
      <c r="BR93" s="513">
        <v>0</v>
      </c>
      <c r="BS93" s="512">
        <v>0</v>
      </c>
      <c r="BT93" s="512">
        <v>0</v>
      </c>
      <c r="BU93" s="512">
        <v>0</v>
      </c>
      <c r="BV93" s="512">
        <v>0</v>
      </c>
      <c r="BW93" s="512">
        <v>0</v>
      </c>
      <c r="BX93" s="512">
        <v>0</v>
      </c>
      <c r="BY93" s="512">
        <v>0</v>
      </c>
      <c r="BZ93" s="512">
        <v>0</v>
      </c>
      <c r="CA93" s="512">
        <v>0</v>
      </c>
      <c r="CB93" s="512">
        <v>0</v>
      </c>
      <c r="CC93" s="512">
        <v>0</v>
      </c>
      <c r="CD93" s="512">
        <v>0</v>
      </c>
      <c r="CE93" s="512">
        <v>0</v>
      </c>
      <c r="CF93" s="512">
        <v>835562.7888000001</v>
      </c>
      <c r="CG93" s="512">
        <v>835562.7888000001</v>
      </c>
      <c r="CH93" s="512">
        <v>0</v>
      </c>
      <c r="CI93" s="512">
        <v>0</v>
      </c>
      <c r="CJ93" s="512">
        <v>0</v>
      </c>
      <c r="CK93" s="512">
        <v>0</v>
      </c>
      <c r="CL93" s="513">
        <f t="shared" si="16"/>
        <v>835562.7888000001</v>
      </c>
      <c r="CM93" s="513">
        <f t="shared" si="17"/>
        <v>835562.7888000001</v>
      </c>
      <c r="CN93" s="113"/>
      <c r="CO93" s="97"/>
      <c r="CP93" s="97"/>
      <c r="CQ93" s="97"/>
      <c r="CR93" s="97"/>
      <c r="CS93" s="97"/>
      <c r="CT93" s="97"/>
      <c r="CU93" s="114"/>
      <c r="CV93" s="50">
        <f t="shared" si="10"/>
        <v>15907584</v>
      </c>
      <c r="CW93" s="11"/>
      <c r="CX93" s="604">
        <f t="shared" si="11"/>
        <v>6.3819144055682857</v>
      </c>
      <c r="CY93" s="143"/>
      <c r="CZ93" s="143"/>
      <c r="DA93" s="143"/>
      <c r="DB93" s="23"/>
      <c r="DC93" s="23"/>
      <c r="DD93" s="23"/>
      <c r="DE93" s="23"/>
      <c r="DF93" s="143"/>
      <c r="DG93" s="89"/>
      <c r="DH93" s="50" t="s">
        <v>46</v>
      </c>
      <c r="DI93" s="28"/>
      <c r="DJ93" s="553" t="s">
        <v>46</v>
      </c>
      <c r="DK93" s="143"/>
      <c r="DL93" s="46"/>
      <c r="DM93" s="111"/>
      <c r="DN93" s="110"/>
      <c r="DO93" s="432">
        <v>106.52104165930517</v>
      </c>
      <c r="DP93" s="433">
        <v>-44.183842731833217</v>
      </c>
      <c r="DQ93" s="434">
        <v>105.71965654923838</v>
      </c>
      <c r="DR93" s="428">
        <v>-47.792890692632561</v>
      </c>
      <c r="DS93" s="432">
        <v>1.4823504469806699</v>
      </c>
      <c r="DT93" s="434">
        <v>-0.13982089544623943</v>
      </c>
      <c r="DU93" s="434">
        <v>1.4734461679799278</v>
      </c>
      <c r="DV93" s="428">
        <v>-0.13302572780657695</v>
      </c>
      <c r="DW93" s="252"/>
      <c r="DX93" s="50"/>
      <c r="DY93" s="249"/>
      <c r="DZ93" s="464">
        <v>152136</v>
      </c>
      <c r="EA93" s="465">
        <v>-59372.666666666672</v>
      </c>
      <c r="EB93" s="46"/>
    </row>
    <row r="94" spans="1:132" s="141" customFormat="1" ht="27.75" customHeight="1" x14ac:dyDescent="0.25">
      <c r="A94" s="69" t="s">
        <v>56</v>
      </c>
      <c r="B94" s="69" t="s">
        <v>57</v>
      </c>
      <c r="C94" s="69" t="s">
        <v>58</v>
      </c>
      <c r="D94" s="67" t="s">
        <v>178</v>
      </c>
      <c r="E94" s="67" t="s">
        <v>63</v>
      </c>
      <c r="F94" s="67" t="s">
        <v>183</v>
      </c>
      <c r="G94" s="67" t="s">
        <v>63</v>
      </c>
      <c r="H94" s="107" t="s">
        <v>46</v>
      </c>
      <c r="I94" s="20" t="s">
        <v>1978</v>
      </c>
      <c r="J94" s="145" t="s">
        <v>1984</v>
      </c>
      <c r="K94" s="426">
        <v>8.4136100028465783</v>
      </c>
      <c r="L94" s="426">
        <v>8.7035984667449995</v>
      </c>
      <c r="M94" s="424">
        <v>222</v>
      </c>
      <c r="N94" s="487">
        <v>21514560</v>
      </c>
      <c r="O94" s="487" t="s">
        <v>1976</v>
      </c>
      <c r="P94" s="572">
        <v>6.2225657312719402</v>
      </c>
      <c r="Q94" s="34" t="s">
        <v>1977</v>
      </c>
      <c r="R94" s="257" t="s">
        <v>48</v>
      </c>
      <c r="S94" s="27"/>
      <c r="T94" s="27"/>
      <c r="U94" s="145"/>
      <c r="V94" s="24"/>
      <c r="W94" s="24"/>
      <c r="X94" s="24"/>
      <c r="Y94" s="24"/>
      <c r="Z94" s="24"/>
      <c r="AA94" s="24"/>
      <c r="AB94" s="24"/>
      <c r="AC94" s="24"/>
      <c r="AD94" s="24"/>
      <c r="AE94" s="24"/>
      <c r="AF94" s="24"/>
      <c r="AG94" s="24"/>
      <c r="AH94" s="24"/>
      <c r="AI94" s="24">
        <v>6</v>
      </c>
      <c r="AJ94" s="24">
        <v>6</v>
      </c>
      <c r="AK94" s="24"/>
      <c r="AL94" s="24"/>
      <c r="AM94" s="24"/>
      <c r="AN94" s="24"/>
      <c r="AO94" s="145">
        <f t="shared" si="12"/>
        <v>6</v>
      </c>
      <c r="AP94" s="14">
        <f t="shared" si="13"/>
        <v>6</v>
      </c>
      <c r="AQ94" s="22"/>
      <c r="AR94" s="24"/>
      <c r="AS94" s="24"/>
      <c r="AT94" s="24"/>
      <c r="AU94" s="24"/>
      <c r="AV94" s="24"/>
      <c r="AW94" s="145"/>
      <c r="AX94" s="24"/>
      <c r="AY94" s="24"/>
      <c r="AZ94" s="24"/>
      <c r="BA94" s="24"/>
      <c r="BB94" s="24"/>
      <c r="BC94" s="24"/>
      <c r="BD94" s="24"/>
      <c r="BE94" s="24"/>
      <c r="BF94" s="24"/>
      <c r="BG94" s="24">
        <v>382.12</v>
      </c>
      <c r="BH94" s="24">
        <v>382.12</v>
      </c>
      <c r="BI94" s="24"/>
      <c r="BJ94" s="24"/>
      <c r="BK94" s="24"/>
      <c r="BL94" s="24"/>
      <c r="BM94" s="145">
        <f t="shared" si="14"/>
        <v>382.12</v>
      </c>
      <c r="BN94" s="24">
        <f t="shared" si="15"/>
        <v>382.12</v>
      </c>
      <c r="BO94" s="509">
        <f t="shared" si="9"/>
        <v>6.1408752675705648E-2</v>
      </c>
      <c r="BP94" s="511">
        <v>0</v>
      </c>
      <c r="BQ94" s="512">
        <v>0</v>
      </c>
      <c r="BR94" s="513">
        <v>0</v>
      </c>
      <c r="BS94" s="512">
        <v>0</v>
      </c>
      <c r="BT94" s="512">
        <v>0</v>
      </c>
      <c r="BU94" s="512">
        <v>0</v>
      </c>
      <c r="BV94" s="512">
        <v>0</v>
      </c>
      <c r="BW94" s="512">
        <v>0</v>
      </c>
      <c r="BX94" s="512">
        <v>0</v>
      </c>
      <c r="BY94" s="512">
        <v>0</v>
      </c>
      <c r="BZ94" s="512">
        <v>0</v>
      </c>
      <c r="CA94" s="512">
        <v>0</v>
      </c>
      <c r="CB94" s="512">
        <v>0</v>
      </c>
      <c r="CC94" s="512">
        <v>0</v>
      </c>
      <c r="CD94" s="512">
        <v>0</v>
      </c>
      <c r="CE94" s="512">
        <v>0</v>
      </c>
      <c r="CF94" s="512">
        <v>448547.74080000003</v>
      </c>
      <c r="CG94" s="512">
        <v>448547.74080000003</v>
      </c>
      <c r="CH94" s="512">
        <v>0</v>
      </c>
      <c r="CI94" s="512">
        <v>0</v>
      </c>
      <c r="CJ94" s="512">
        <v>0</v>
      </c>
      <c r="CK94" s="512">
        <v>0</v>
      </c>
      <c r="CL94" s="513">
        <f t="shared" si="16"/>
        <v>448547.74080000003</v>
      </c>
      <c r="CM94" s="513">
        <f t="shared" si="17"/>
        <v>448547.74080000003</v>
      </c>
      <c r="CN94" s="113"/>
      <c r="CO94" s="97"/>
      <c r="CP94" s="97"/>
      <c r="CQ94" s="97"/>
      <c r="CR94" s="97"/>
      <c r="CS94" s="97"/>
      <c r="CT94" s="97"/>
      <c r="CU94" s="114"/>
      <c r="CV94" s="50">
        <f t="shared" si="10"/>
        <v>21514560</v>
      </c>
      <c r="CW94" s="11"/>
      <c r="CX94" s="604">
        <f t="shared" si="11"/>
        <v>6.2225657312719402</v>
      </c>
      <c r="CY94" s="143"/>
      <c r="CZ94" s="143"/>
      <c r="DA94" s="143"/>
      <c r="DB94" s="23"/>
      <c r="DC94" s="23"/>
      <c r="DD94" s="23"/>
      <c r="DE94" s="23"/>
      <c r="DF94" s="143"/>
      <c r="DG94" s="89"/>
      <c r="DH94" s="50" t="s">
        <v>46</v>
      </c>
      <c r="DI94" s="28"/>
      <c r="DJ94" s="553" t="s">
        <v>46</v>
      </c>
      <c r="DK94" s="143"/>
      <c r="DL94" s="46"/>
      <c r="DM94" s="111"/>
      <c r="DN94" s="110"/>
      <c r="DO94" s="432">
        <v>1.3067968456627843</v>
      </c>
      <c r="DP94" s="433">
        <v>98.087406484459336</v>
      </c>
      <c r="DQ94" s="434">
        <v>1.3067968456627843</v>
      </c>
      <c r="DR94" s="428">
        <v>98.087406484459336</v>
      </c>
      <c r="DS94" s="432">
        <v>2.2530980097634212E-2</v>
      </c>
      <c r="DT94" s="434">
        <v>0.70163068442920928</v>
      </c>
      <c r="DU94" s="434">
        <v>2.2530980097634212E-2</v>
      </c>
      <c r="DV94" s="428">
        <v>0.70163068442920928</v>
      </c>
      <c r="DW94" s="252"/>
      <c r="DX94" s="50"/>
      <c r="DY94" s="249"/>
      <c r="DZ94" s="464">
        <v>0</v>
      </c>
      <c r="EA94" s="465">
        <v>18852.666666666668</v>
      </c>
      <c r="EB94" s="46"/>
    </row>
    <row r="95" spans="1:132" s="141" customFormat="1" ht="27.75" customHeight="1" x14ac:dyDescent="0.25">
      <c r="A95" s="69" t="s">
        <v>56</v>
      </c>
      <c r="B95" s="69" t="s">
        <v>57</v>
      </c>
      <c r="C95" s="69" t="s">
        <v>58</v>
      </c>
      <c r="D95" s="67" t="s">
        <v>178</v>
      </c>
      <c r="E95" s="67" t="s">
        <v>63</v>
      </c>
      <c r="F95" s="67" t="s">
        <v>184</v>
      </c>
      <c r="G95" s="67" t="s">
        <v>63</v>
      </c>
      <c r="H95" s="107" t="s">
        <v>46</v>
      </c>
      <c r="I95" s="20" t="s">
        <v>1978</v>
      </c>
      <c r="J95" s="145" t="s">
        <v>1984</v>
      </c>
      <c r="K95" s="426">
        <v>10.612621708136027</v>
      </c>
      <c r="L95" s="426">
        <v>11.270643915951</v>
      </c>
      <c r="M95" s="424">
        <v>1680</v>
      </c>
      <c r="N95" s="487">
        <v>20666734</v>
      </c>
      <c r="O95" s="487" t="s">
        <v>1982</v>
      </c>
      <c r="P95" s="572">
        <v>4.6848510243122989</v>
      </c>
      <c r="Q95" s="34" t="s">
        <v>1977</v>
      </c>
      <c r="R95" s="257" t="s">
        <v>48</v>
      </c>
      <c r="S95" s="27"/>
      <c r="T95" s="27"/>
      <c r="U95" s="145"/>
      <c r="V95" s="24"/>
      <c r="W95" s="24"/>
      <c r="X95" s="24"/>
      <c r="Y95" s="24"/>
      <c r="Z95" s="24"/>
      <c r="AA95" s="24"/>
      <c r="AB95" s="24"/>
      <c r="AC95" s="24"/>
      <c r="AD95" s="24"/>
      <c r="AE95" s="24"/>
      <c r="AF95" s="24"/>
      <c r="AG95" s="24"/>
      <c r="AH95" s="24"/>
      <c r="AI95" s="24">
        <v>76</v>
      </c>
      <c r="AJ95" s="24">
        <v>76</v>
      </c>
      <c r="AK95" s="24"/>
      <c r="AL95" s="24"/>
      <c r="AM95" s="24"/>
      <c r="AN95" s="24"/>
      <c r="AO95" s="145">
        <f t="shared" si="12"/>
        <v>76</v>
      </c>
      <c r="AP95" s="14">
        <f t="shared" si="13"/>
        <v>76</v>
      </c>
      <c r="AQ95" s="22"/>
      <c r="AR95" s="24"/>
      <c r="AS95" s="24"/>
      <c r="AT95" s="24"/>
      <c r="AU95" s="24"/>
      <c r="AV95" s="24"/>
      <c r="AW95" s="145"/>
      <c r="AX95" s="24"/>
      <c r="AY95" s="24"/>
      <c r="AZ95" s="24"/>
      <c r="BA95" s="24"/>
      <c r="BB95" s="24"/>
      <c r="BC95" s="24"/>
      <c r="BD95" s="24"/>
      <c r="BE95" s="24"/>
      <c r="BF95" s="24"/>
      <c r="BG95" s="24">
        <v>421.14</v>
      </c>
      <c r="BH95" s="24">
        <v>421.14</v>
      </c>
      <c r="BI95" s="24"/>
      <c r="BJ95" s="24"/>
      <c r="BK95" s="24"/>
      <c r="BL95" s="24"/>
      <c r="BM95" s="145">
        <f t="shared" si="14"/>
        <v>421.14</v>
      </c>
      <c r="BN95" s="24">
        <f t="shared" si="15"/>
        <v>421.14</v>
      </c>
      <c r="BO95" s="509">
        <f t="shared" si="9"/>
        <v>8.9894000431277349E-2</v>
      </c>
      <c r="BP95" s="511">
        <v>0</v>
      </c>
      <c r="BQ95" s="512">
        <v>0</v>
      </c>
      <c r="BR95" s="513">
        <v>0</v>
      </c>
      <c r="BS95" s="512">
        <v>0</v>
      </c>
      <c r="BT95" s="512">
        <v>0</v>
      </c>
      <c r="BU95" s="512">
        <v>0</v>
      </c>
      <c r="BV95" s="512">
        <v>0</v>
      </c>
      <c r="BW95" s="512">
        <v>0</v>
      </c>
      <c r="BX95" s="512">
        <v>0</v>
      </c>
      <c r="BY95" s="512">
        <v>0</v>
      </c>
      <c r="BZ95" s="512">
        <v>0</v>
      </c>
      <c r="CA95" s="512">
        <v>0</v>
      </c>
      <c r="CB95" s="512">
        <v>0</v>
      </c>
      <c r="CC95" s="512">
        <v>0</v>
      </c>
      <c r="CD95" s="512">
        <v>0</v>
      </c>
      <c r="CE95" s="512">
        <v>0</v>
      </c>
      <c r="CF95" s="512">
        <v>494350.97760000004</v>
      </c>
      <c r="CG95" s="512">
        <v>494350.97760000004</v>
      </c>
      <c r="CH95" s="512">
        <v>0</v>
      </c>
      <c r="CI95" s="512">
        <v>0</v>
      </c>
      <c r="CJ95" s="512">
        <v>0</v>
      </c>
      <c r="CK95" s="512">
        <v>0</v>
      </c>
      <c r="CL95" s="513">
        <f t="shared" si="16"/>
        <v>494350.97760000004</v>
      </c>
      <c r="CM95" s="513">
        <f t="shared" si="17"/>
        <v>494350.97760000004</v>
      </c>
      <c r="CN95" s="113"/>
      <c r="CO95" s="97"/>
      <c r="CP95" s="97"/>
      <c r="CQ95" s="97"/>
      <c r="CR95" s="97"/>
      <c r="CS95" s="97"/>
      <c r="CT95" s="97"/>
      <c r="CU95" s="114"/>
      <c r="CV95" s="50">
        <f t="shared" si="10"/>
        <v>20666734</v>
      </c>
      <c r="CW95" s="11"/>
      <c r="CX95" s="604">
        <f t="shared" si="11"/>
        <v>4.6848510243122989</v>
      </c>
      <c r="CY95" s="143"/>
      <c r="CZ95" s="143"/>
      <c r="DA95" s="143"/>
      <c r="DB95" s="23"/>
      <c r="DC95" s="23"/>
      <c r="DD95" s="23"/>
      <c r="DE95" s="23"/>
      <c r="DF95" s="143"/>
      <c r="DG95" s="89"/>
      <c r="DH95" s="50" t="s">
        <v>46</v>
      </c>
      <c r="DI95" s="28"/>
      <c r="DJ95" s="553" t="s">
        <v>46</v>
      </c>
      <c r="DK95" s="143"/>
      <c r="DL95" s="46"/>
      <c r="DM95" s="111"/>
      <c r="DN95" s="110"/>
      <c r="DO95" s="432">
        <v>43.257848534444278</v>
      </c>
      <c r="DP95" s="433">
        <v>11.121689214906063</v>
      </c>
      <c r="DQ95" s="434">
        <v>43.257848534444278</v>
      </c>
      <c r="DR95" s="428">
        <v>10.936696387087899</v>
      </c>
      <c r="DS95" s="432">
        <v>1.3093289689034371</v>
      </c>
      <c r="DT95" s="434">
        <v>-0.93090055347776701</v>
      </c>
      <c r="DU95" s="434">
        <v>1.3093289689034371</v>
      </c>
      <c r="DV95" s="428">
        <v>-0.93109840676955113</v>
      </c>
      <c r="DW95" s="252"/>
      <c r="DX95" s="50"/>
      <c r="DY95" s="249"/>
      <c r="DZ95" s="464">
        <v>18904</v>
      </c>
      <c r="EA95" s="465">
        <v>30036</v>
      </c>
      <c r="EB95" s="46"/>
    </row>
    <row r="96" spans="1:132" s="141" customFormat="1" ht="27.75" customHeight="1" x14ac:dyDescent="0.25">
      <c r="A96" s="69" t="s">
        <v>56</v>
      </c>
      <c r="B96" s="69" t="s">
        <v>57</v>
      </c>
      <c r="C96" s="69" t="s">
        <v>58</v>
      </c>
      <c r="D96" s="67" t="s">
        <v>185</v>
      </c>
      <c r="E96" s="67" t="s">
        <v>186</v>
      </c>
      <c r="F96" s="67" t="s">
        <v>187</v>
      </c>
      <c r="G96" s="67" t="s">
        <v>186</v>
      </c>
      <c r="H96" s="107" t="s">
        <v>46</v>
      </c>
      <c r="I96" s="20" t="s">
        <v>1979</v>
      </c>
      <c r="J96" s="145" t="s">
        <v>1984</v>
      </c>
      <c r="K96" s="426">
        <v>11.759932163069649</v>
      </c>
      <c r="L96" s="426">
        <v>26.127651460806</v>
      </c>
      <c r="M96" s="424">
        <v>2002</v>
      </c>
      <c r="N96" s="487">
        <v>26630400</v>
      </c>
      <c r="O96" s="487" t="s">
        <v>1976</v>
      </c>
      <c r="P96" s="572">
        <v>7.059146271327708</v>
      </c>
      <c r="Q96" s="34" t="s">
        <v>48</v>
      </c>
      <c r="R96" s="257" t="s">
        <v>48</v>
      </c>
      <c r="S96" s="27"/>
      <c r="T96" s="27"/>
      <c r="U96" s="145"/>
      <c r="V96" s="24"/>
      <c r="W96" s="24"/>
      <c r="X96" s="24"/>
      <c r="Y96" s="24"/>
      <c r="Z96" s="24"/>
      <c r="AA96" s="24"/>
      <c r="AB96" s="24"/>
      <c r="AC96" s="24"/>
      <c r="AD96" s="24"/>
      <c r="AE96" s="24"/>
      <c r="AF96" s="24"/>
      <c r="AG96" s="24"/>
      <c r="AH96" s="24"/>
      <c r="AI96" s="24">
        <v>114</v>
      </c>
      <c r="AJ96" s="24">
        <v>114</v>
      </c>
      <c r="AK96" s="24"/>
      <c r="AL96" s="24"/>
      <c r="AM96" s="24"/>
      <c r="AN96" s="24"/>
      <c r="AO96" s="145">
        <f t="shared" si="12"/>
        <v>114</v>
      </c>
      <c r="AP96" s="14">
        <f t="shared" si="13"/>
        <v>114</v>
      </c>
      <c r="AQ96" s="22"/>
      <c r="AR96" s="24"/>
      <c r="AS96" s="24"/>
      <c r="AT96" s="24"/>
      <c r="AU96" s="24"/>
      <c r="AV96" s="24"/>
      <c r="AW96" s="145"/>
      <c r="AX96" s="24"/>
      <c r="AY96" s="24"/>
      <c r="AZ96" s="24"/>
      <c r="BA96" s="24"/>
      <c r="BB96" s="24"/>
      <c r="BC96" s="24"/>
      <c r="BD96" s="24"/>
      <c r="BE96" s="24"/>
      <c r="BF96" s="24"/>
      <c r="BG96" s="24">
        <v>1002.23</v>
      </c>
      <c r="BH96" s="24">
        <v>1002.23</v>
      </c>
      <c r="BI96" s="24"/>
      <c r="BJ96" s="24"/>
      <c r="BK96" s="24"/>
      <c r="BL96" s="24"/>
      <c r="BM96" s="145">
        <f t="shared" si="14"/>
        <v>1002.23</v>
      </c>
      <c r="BN96" s="24">
        <f t="shared" si="15"/>
        <v>1002.23</v>
      </c>
      <c r="BO96" s="509">
        <f t="shared" si="9"/>
        <v>0.14197609193491001</v>
      </c>
      <c r="BP96" s="511">
        <v>0</v>
      </c>
      <c r="BQ96" s="512">
        <v>0</v>
      </c>
      <c r="BR96" s="513">
        <v>0</v>
      </c>
      <c r="BS96" s="512">
        <v>0</v>
      </c>
      <c r="BT96" s="512">
        <v>0</v>
      </c>
      <c r="BU96" s="512">
        <v>0</v>
      </c>
      <c r="BV96" s="512">
        <v>0</v>
      </c>
      <c r="BW96" s="512">
        <v>0</v>
      </c>
      <c r="BX96" s="512">
        <v>0</v>
      </c>
      <c r="BY96" s="512">
        <v>0</v>
      </c>
      <c r="BZ96" s="512">
        <v>0</v>
      </c>
      <c r="CA96" s="512">
        <v>0</v>
      </c>
      <c r="CB96" s="512">
        <v>0</v>
      </c>
      <c r="CC96" s="512">
        <v>0</v>
      </c>
      <c r="CD96" s="512">
        <v>0</v>
      </c>
      <c r="CE96" s="512">
        <v>0</v>
      </c>
      <c r="CF96" s="512">
        <v>1176457.6632000001</v>
      </c>
      <c r="CG96" s="512">
        <v>1176457.6632000001</v>
      </c>
      <c r="CH96" s="512">
        <v>0</v>
      </c>
      <c r="CI96" s="512">
        <v>0</v>
      </c>
      <c r="CJ96" s="512">
        <v>0</v>
      </c>
      <c r="CK96" s="512">
        <v>0</v>
      </c>
      <c r="CL96" s="513">
        <f t="shared" si="16"/>
        <v>1176457.6632000001</v>
      </c>
      <c r="CM96" s="513">
        <f t="shared" si="17"/>
        <v>1176457.6632000001</v>
      </c>
      <c r="CN96" s="113"/>
      <c r="CO96" s="97"/>
      <c r="CP96" s="97"/>
      <c r="CQ96" s="97"/>
      <c r="CR96" s="97"/>
      <c r="CS96" s="97"/>
      <c r="CT96" s="97"/>
      <c r="CU96" s="114"/>
      <c r="CV96" s="50">
        <f t="shared" si="10"/>
        <v>26630400</v>
      </c>
      <c r="CW96" s="11"/>
      <c r="CX96" s="604">
        <f t="shared" si="11"/>
        <v>7.059146271327708</v>
      </c>
      <c r="CY96" s="143"/>
      <c r="CZ96" s="143"/>
      <c r="DA96" s="143"/>
      <c r="DB96" s="23"/>
      <c r="DC96" s="23"/>
      <c r="DD96" s="23"/>
      <c r="DE96" s="23"/>
      <c r="DF96" s="143"/>
      <c r="DG96" s="89"/>
      <c r="DH96" s="50" t="s">
        <v>46</v>
      </c>
      <c r="DI96" s="28"/>
      <c r="DJ96" s="553" t="s">
        <v>46</v>
      </c>
      <c r="DK96" s="143"/>
      <c r="DL96" s="46"/>
      <c r="DM96" s="111"/>
      <c r="DN96" s="110"/>
      <c r="DO96" s="432">
        <v>38.861995753715497</v>
      </c>
      <c r="DP96" s="433">
        <v>42.249778846238563</v>
      </c>
      <c r="DQ96" s="434">
        <v>37.098538778568752</v>
      </c>
      <c r="DR96" s="428">
        <v>42.636672210123137</v>
      </c>
      <c r="DS96" s="432">
        <v>0.2587735731235169</v>
      </c>
      <c r="DT96" s="434">
        <v>8.9720554402681951E-2</v>
      </c>
      <c r="DU96" s="434">
        <v>0.25727488447608343</v>
      </c>
      <c r="DV96" s="428">
        <v>8.8876440891390573E-2</v>
      </c>
      <c r="DW96" s="252"/>
      <c r="DX96" s="50"/>
      <c r="DY96" s="249"/>
      <c r="DZ96" s="464">
        <v>9457</v>
      </c>
      <c r="EA96" s="465">
        <v>34628</v>
      </c>
      <c r="EB96" s="46"/>
    </row>
    <row r="97" spans="1:132" s="141" customFormat="1" ht="27.75" customHeight="1" x14ac:dyDescent="0.25">
      <c r="A97" s="69" t="s">
        <v>56</v>
      </c>
      <c r="B97" s="69" t="s">
        <v>57</v>
      </c>
      <c r="C97" s="69" t="s">
        <v>58</v>
      </c>
      <c r="D97" s="67" t="s">
        <v>185</v>
      </c>
      <c r="E97" s="67" t="s">
        <v>186</v>
      </c>
      <c r="F97" s="67" t="s">
        <v>188</v>
      </c>
      <c r="G97" s="67" t="s">
        <v>189</v>
      </c>
      <c r="H97" s="107" t="s">
        <v>46</v>
      </c>
      <c r="I97" s="20" t="s">
        <v>1978</v>
      </c>
      <c r="J97" s="145" t="s">
        <v>1984</v>
      </c>
      <c r="K97" s="426">
        <v>11.592616055058496</v>
      </c>
      <c r="L97" s="426">
        <v>29.670454483740002</v>
      </c>
      <c r="M97" s="424">
        <v>1773</v>
      </c>
      <c r="N97" s="487">
        <v>30940320</v>
      </c>
      <c r="O97" s="487" t="s">
        <v>1976</v>
      </c>
      <c r="P97" s="572">
        <v>6.9555696330350978</v>
      </c>
      <c r="Q97" s="34" t="s">
        <v>1977</v>
      </c>
      <c r="R97" s="257" t="s">
        <v>48</v>
      </c>
      <c r="S97" s="27"/>
      <c r="T97" s="27"/>
      <c r="U97" s="145"/>
      <c r="V97" s="24"/>
      <c r="W97" s="24"/>
      <c r="X97" s="24"/>
      <c r="Y97" s="24"/>
      <c r="Z97" s="24"/>
      <c r="AA97" s="24"/>
      <c r="AB97" s="24"/>
      <c r="AC97" s="24"/>
      <c r="AD97" s="24"/>
      <c r="AE97" s="24">
        <v>1</v>
      </c>
      <c r="AF97" s="24">
        <v>1</v>
      </c>
      <c r="AG97" s="24"/>
      <c r="AH97" s="24"/>
      <c r="AI97" s="24">
        <v>68</v>
      </c>
      <c r="AJ97" s="24">
        <v>67</v>
      </c>
      <c r="AK97" s="24"/>
      <c r="AL97" s="24"/>
      <c r="AM97" s="24"/>
      <c r="AN97" s="24"/>
      <c r="AO97" s="145">
        <f t="shared" si="12"/>
        <v>69</v>
      </c>
      <c r="AP97" s="14">
        <f t="shared" si="13"/>
        <v>68</v>
      </c>
      <c r="AQ97" s="22"/>
      <c r="AR97" s="24"/>
      <c r="AS97" s="24"/>
      <c r="AT97" s="24"/>
      <c r="AU97" s="24"/>
      <c r="AV97" s="24"/>
      <c r="AW97" s="145"/>
      <c r="AX97" s="24"/>
      <c r="AY97" s="24"/>
      <c r="AZ97" s="24"/>
      <c r="BA97" s="24"/>
      <c r="BB97" s="24"/>
      <c r="BC97" s="24">
        <v>1.2</v>
      </c>
      <c r="BD97" s="24">
        <v>1.2</v>
      </c>
      <c r="BE97" s="24"/>
      <c r="BF97" s="24"/>
      <c r="BG97" s="24">
        <v>1468.595</v>
      </c>
      <c r="BH97" s="24">
        <v>818.79499999999996</v>
      </c>
      <c r="BI97" s="24"/>
      <c r="BJ97" s="24"/>
      <c r="BK97" s="24"/>
      <c r="BL97" s="24"/>
      <c r="BM97" s="145">
        <f t="shared" si="14"/>
        <v>1469.7950000000001</v>
      </c>
      <c r="BN97" s="24">
        <f t="shared" si="15"/>
        <v>819.995</v>
      </c>
      <c r="BO97" s="509">
        <f t="shared" si="9"/>
        <v>0.2113119525134633</v>
      </c>
      <c r="BP97" s="511">
        <v>0</v>
      </c>
      <c r="BQ97" s="512">
        <v>0</v>
      </c>
      <c r="BR97" s="513">
        <v>0</v>
      </c>
      <c r="BS97" s="512">
        <v>0</v>
      </c>
      <c r="BT97" s="512">
        <v>0</v>
      </c>
      <c r="BU97" s="512">
        <v>0</v>
      </c>
      <c r="BV97" s="512">
        <v>0</v>
      </c>
      <c r="BW97" s="512">
        <v>0</v>
      </c>
      <c r="BX97" s="512">
        <v>0</v>
      </c>
      <c r="BY97" s="512">
        <v>0</v>
      </c>
      <c r="BZ97" s="512">
        <v>0</v>
      </c>
      <c r="CA97" s="512">
        <v>0</v>
      </c>
      <c r="CB97" s="512">
        <v>6054.9119999999994</v>
      </c>
      <c r="CC97" s="512">
        <v>6054.9119999999994</v>
      </c>
      <c r="CD97" s="512">
        <v>0</v>
      </c>
      <c r="CE97" s="512">
        <v>0</v>
      </c>
      <c r="CF97" s="512">
        <v>1723895.5548000003</v>
      </c>
      <c r="CG97" s="512">
        <v>961134.32279999997</v>
      </c>
      <c r="CH97" s="512">
        <v>0</v>
      </c>
      <c r="CI97" s="512">
        <v>0</v>
      </c>
      <c r="CJ97" s="512">
        <v>0</v>
      </c>
      <c r="CK97" s="512">
        <v>0</v>
      </c>
      <c r="CL97" s="513">
        <f t="shared" si="16"/>
        <v>1729950.4668000003</v>
      </c>
      <c r="CM97" s="513">
        <f t="shared" si="17"/>
        <v>967189.23479999998</v>
      </c>
      <c r="CN97" s="113"/>
      <c r="CO97" s="97"/>
      <c r="CP97" s="97"/>
      <c r="CQ97" s="97"/>
      <c r="CR97" s="97"/>
      <c r="CS97" s="97"/>
      <c r="CT97" s="97"/>
      <c r="CU97" s="114"/>
      <c r="CV97" s="50">
        <f t="shared" si="10"/>
        <v>30940320</v>
      </c>
      <c r="CW97" s="11"/>
      <c r="CX97" s="604">
        <f t="shared" si="11"/>
        <v>6.9555696330350978</v>
      </c>
      <c r="CY97" s="143"/>
      <c r="CZ97" s="143"/>
      <c r="DA97" s="143"/>
      <c r="DB97" s="23"/>
      <c r="DC97" s="23"/>
      <c r="DD97" s="23"/>
      <c r="DE97" s="23"/>
      <c r="DF97" s="143"/>
      <c r="DG97" s="89"/>
      <c r="DH97" s="50" t="s">
        <v>46</v>
      </c>
      <c r="DI97" s="28"/>
      <c r="DJ97" s="553" t="s">
        <v>46</v>
      </c>
      <c r="DK97" s="143"/>
      <c r="DL97" s="46"/>
      <c r="DM97" s="111"/>
      <c r="DN97" s="110"/>
      <c r="DO97" s="432">
        <v>137.91794727195827</v>
      </c>
      <c r="DP97" s="433">
        <v>-70.088742164654136</v>
      </c>
      <c r="DQ97" s="434">
        <v>134.05611165938248</v>
      </c>
      <c r="DR97" s="428">
        <v>-66.243997172110156</v>
      </c>
      <c r="DS97" s="432">
        <v>1.3743127026645989</v>
      </c>
      <c r="DT97" s="434">
        <v>-0.49947057801551265</v>
      </c>
      <c r="DU97" s="434">
        <v>1.3681094036373889</v>
      </c>
      <c r="DV97" s="428">
        <v>-0.4934660071282071</v>
      </c>
      <c r="DW97" s="252"/>
      <c r="DX97" s="50"/>
      <c r="DY97" s="249"/>
      <c r="DZ97" s="464">
        <v>116480</v>
      </c>
      <c r="EA97" s="465">
        <v>-76854</v>
      </c>
      <c r="EB97" s="46"/>
    </row>
    <row r="98" spans="1:132" s="141" customFormat="1" ht="27.75" customHeight="1" x14ac:dyDescent="0.25">
      <c r="A98" s="69" t="s">
        <v>56</v>
      </c>
      <c r="B98" s="69" t="s">
        <v>57</v>
      </c>
      <c r="C98" s="69" t="s">
        <v>58</v>
      </c>
      <c r="D98" s="67" t="s">
        <v>185</v>
      </c>
      <c r="E98" s="67" t="s">
        <v>186</v>
      </c>
      <c r="F98" s="67" t="s">
        <v>190</v>
      </c>
      <c r="G98" s="67" t="s">
        <v>191</v>
      </c>
      <c r="H98" s="107" t="s">
        <v>46</v>
      </c>
      <c r="I98" s="20" t="s">
        <v>1978</v>
      </c>
      <c r="J98" s="145" t="s">
        <v>1984</v>
      </c>
      <c r="K98" s="426">
        <v>8.8199491223022353</v>
      </c>
      <c r="L98" s="426">
        <v>23.362878739284</v>
      </c>
      <c r="M98" s="424">
        <v>1119</v>
      </c>
      <c r="N98" s="487">
        <v>24492960.000000004</v>
      </c>
      <c r="O98" s="487" t="s">
        <v>1976</v>
      </c>
      <c r="P98" s="572">
        <v>6.3819144055682857</v>
      </c>
      <c r="Q98" s="34" t="s">
        <v>48</v>
      </c>
      <c r="R98" s="257" t="s">
        <v>48</v>
      </c>
      <c r="S98" s="27"/>
      <c r="T98" s="27"/>
      <c r="U98" s="145"/>
      <c r="V98" s="24"/>
      <c r="W98" s="24"/>
      <c r="X98" s="24"/>
      <c r="Y98" s="24"/>
      <c r="Z98" s="24"/>
      <c r="AA98" s="24"/>
      <c r="AB98" s="24"/>
      <c r="AC98" s="24"/>
      <c r="AD98" s="24"/>
      <c r="AE98" s="24"/>
      <c r="AF98" s="24"/>
      <c r="AG98" s="24"/>
      <c r="AH98" s="24"/>
      <c r="AI98" s="24">
        <v>83</v>
      </c>
      <c r="AJ98" s="24">
        <v>83</v>
      </c>
      <c r="AK98" s="24"/>
      <c r="AL98" s="24"/>
      <c r="AM98" s="24"/>
      <c r="AN98" s="24"/>
      <c r="AO98" s="145">
        <f t="shared" si="12"/>
        <v>83</v>
      </c>
      <c r="AP98" s="14">
        <f t="shared" si="13"/>
        <v>83</v>
      </c>
      <c r="AQ98" s="22"/>
      <c r="AR98" s="24"/>
      <c r="AS98" s="24"/>
      <c r="AT98" s="24"/>
      <c r="AU98" s="24"/>
      <c r="AV98" s="24"/>
      <c r="AW98" s="145"/>
      <c r="AX98" s="24"/>
      <c r="AY98" s="24"/>
      <c r="AZ98" s="24"/>
      <c r="BA98" s="24"/>
      <c r="BB98" s="24"/>
      <c r="BC98" s="24"/>
      <c r="BD98" s="24"/>
      <c r="BE98" s="24"/>
      <c r="BF98" s="24"/>
      <c r="BG98" s="24">
        <v>577.72</v>
      </c>
      <c r="BH98" s="24">
        <v>577.72</v>
      </c>
      <c r="BI98" s="24"/>
      <c r="BJ98" s="24"/>
      <c r="BK98" s="24"/>
      <c r="BL98" s="24"/>
      <c r="BM98" s="145">
        <f t="shared" si="14"/>
        <v>577.72</v>
      </c>
      <c r="BN98" s="24">
        <f t="shared" si="15"/>
        <v>577.72</v>
      </c>
      <c r="BO98" s="509">
        <f t="shared" si="9"/>
        <v>9.0524561015098134E-2</v>
      </c>
      <c r="BP98" s="511">
        <v>0</v>
      </c>
      <c r="BQ98" s="512">
        <v>0</v>
      </c>
      <c r="BR98" s="513">
        <v>0</v>
      </c>
      <c r="BS98" s="512">
        <v>0</v>
      </c>
      <c r="BT98" s="512">
        <v>0</v>
      </c>
      <c r="BU98" s="512">
        <v>0</v>
      </c>
      <c r="BV98" s="512">
        <v>0</v>
      </c>
      <c r="BW98" s="512">
        <v>0</v>
      </c>
      <c r="BX98" s="512">
        <v>0</v>
      </c>
      <c r="BY98" s="512">
        <v>0</v>
      </c>
      <c r="BZ98" s="512">
        <v>0</v>
      </c>
      <c r="CA98" s="512">
        <v>0</v>
      </c>
      <c r="CB98" s="512">
        <v>0</v>
      </c>
      <c r="CC98" s="512">
        <v>0</v>
      </c>
      <c r="CD98" s="512">
        <v>0</v>
      </c>
      <c r="CE98" s="512">
        <v>0</v>
      </c>
      <c r="CF98" s="512">
        <v>678150.84480000008</v>
      </c>
      <c r="CG98" s="512">
        <v>678150.84480000008</v>
      </c>
      <c r="CH98" s="512">
        <v>0</v>
      </c>
      <c r="CI98" s="512">
        <v>0</v>
      </c>
      <c r="CJ98" s="512">
        <v>0</v>
      </c>
      <c r="CK98" s="512">
        <v>0</v>
      </c>
      <c r="CL98" s="513">
        <f t="shared" si="16"/>
        <v>678150.84480000008</v>
      </c>
      <c r="CM98" s="513">
        <f t="shared" si="17"/>
        <v>678150.84480000008</v>
      </c>
      <c r="CN98" s="113"/>
      <c r="CO98" s="97"/>
      <c r="CP98" s="97"/>
      <c r="CQ98" s="97"/>
      <c r="CR98" s="97"/>
      <c r="CS98" s="97"/>
      <c r="CT98" s="97"/>
      <c r="CU98" s="114"/>
      <c r="CV98" s="50">
        <f t="shared" si="10"/>
        <v>24492960.000000004</v>
      </c>
      <c r="CW98" s="11"/>
      <c r="CX98" s="604">
        <f t="shared" si="11"/>
        <v>6.3819144055682857</v>
      </c>
      <c r="CY98" s="143"/>
      <c r="CZ98" s="143"/>
      <c r="DA98" s="143"/>
      <c r="DB98" s="23"/>
      <c r="DC98" s="23"/>
      <c r="DD98" s="23"/>
      <c r="DE98" s="23"/>
      <c r="DF98" s="143"/>
      <c r="DG98" s="89"/>
      <c r="DH98" s="50" t="s">
        <v>46</v>
      </c>
      <c r="DI98" s="28"/>
      <c r="DJ98" s="553" t="s">
        <v>46</v>
      </c>
      <c r="DK98" s="143"/>
      <c r="DL98" s="46"/>
      <c r="DM98" s="111"/>
      <c r="DN98" s="110"/>
      <c r="DO98" s="432">
        <v>88.847167423509006</v>
      </c>
      <c r="DP98" s="433">
        <v>-31.688402030052885</v>
      </c>
      <c r="DQ98" s="434">
        <v>87.500930544181983</v>
      </c>
      <c r="DR98" s="428">
        <v>-30.342165150725862</v>
      </c>
      <c r="DS98" s="432">
        <v>0.76736395444055461</v>
      </c>
      <c r="DT98" s="434">
        <v>-0.42923939111092219</v>
      </c>
      <c r="DU98" s="434">
        <v>0.76647063202560639</v>
      </c>
      <c r="DV98" s="428">
        <v>-0.42834606869597397</v>
      </c>
      <c r="DW98" s="252"/>
      <c r="DX98" s="50"/>
      <c r="DY98" s="249"/>
      <c r="DZ98" s="464">
        <v>1341</v>
      </c>
      <c r="EA98" s="465">
        <v>1613</v>
      </c>
      <c r="EB98" s="46"/>
    </row>
    <row r="99" spans="1:132" s="141" customFormat="1" ht="27.75" customHeight="1" x14ac:dyDescent="0.25">
      <c r="A99" s="69" t="s">
        <v>56</v>
      </c>
      <c r="B99" s="69" t="s">
        <v>57</v>
      </c>
      <c r="C99" s="69" t="s">
        <v>58</v>
      </c>
      <c r="D99" s="67" t="s">
        <v>185</v>
      </c>
      <c r="E99" s="67" t="s">
        <v>186</v>
      </c>
      <c r="F99" s="67" t="s">
        <v>192</v>
      </c>
      <c r="G99" s="67" t="s">
        <v>186</v>
      </c>
      <c r="H99" s="107" t="s">
        <v>46</v>
      </c>
      <c r="I99" s="20" t="s">
        <v>1978</v>
      </c>
      <c r="J99" s="145" t="s">
        <v>1984</v>
      </c>
      <c r="K99" s="426">
        <v>8.8199491223022353</v>
      </c>
      <c r="L99" s="426">
        <v>3.633143931837</v>
      </c>
      <c r="M99" s="424">
        <v>249</v>
      </c>
      <c r="N99" s="487">
        <v>15803040</v>
      </c>
      <c r="O99" s="487" t="s">
        <v>1976</v>
      </c>
      <c r="P99" s="572">
        <v>3.8323356168268896</v>
      </c>
      <c r="Q99" s="34" t="s">
        <v>48</v>
      </c>
      <c r="R99" s="257" t="s">
        <v>48</v>
      </c>
      <c r="S99" s="27"/>
      <c r="T99" s="27"/>
      <c r="U99" s="145"/>
      <c r="V99" s="24"/>
      <c r="W99" s="24"/>
      <c r="X99" s="24"/>
      <c r="Y99" s="24"/>
      <c r="Z99" s="24"/>
      <c r="AA99" s="24"/>
      <c r="AB99" s="24"/>
      <c r="AC99" s="24"/>
      <c r="AD99" s="24"/>
      <c r="AE99" s="24"/>
      <c r="AF99" s="24"/>
      <c r="AG99" s="24"/>
      <c r="AH99" s="24"/>
      <c r="AI99" s="24">
        <v>4</v>
      </c>
      <c r="AJ99" s="24">
        <v>4</v>
      </c>
      <c r="AK99" s="24"/>
      <c r="AL99" s="24"/>
      <c r="AM99" s="24"/>
      <c r="AN99" s="24"/>
      <c r="AO99" s="145">
        <f t="shared" si="12"/>
        <v>4</v>
      </c>
      <c r="AP99" s="14">
        <f t="shared" si="13"/>
        <v>4</v>
      </c>
      <c r="AQ99" s="22"/>
      <c r="AR99" s="24"/>
      <c r="AS99" s="24"/>
      <c r="AT99" s="24"/>
      <c r="AU99" s="24"/>
      <c r="AV99" s="24"/>
      <c r="AW99" s="145"/>
      <c r="AX99" s="24"/>
      <c r="AY99" s="24"/>
      <c r="AZ99" s="24"/>
      <c r="BA99" s="24"/>
      <c r="BB99" s="24"/>
      <c r="BC99" s="24"/>
      <c r="BD99" s="24"/>
      <c r="BE99" s="24"/>
      <c r="BF99" s="24"/>
      <c r="BG99" s="24">
        <v>28.8</v>
      </c>
      <c r="BH99" s="24">
        <v>28.8</v>
      </c>
      <c r="BI99" s="24"/>
      <c r="BJ99" s="24"/>
      <c r="BK99" s="24"/>
      <c r="BL99" s="24"/>
      <c r="BM99" s="145">
        <f t="shared" si="14"/>
        <v>28.8</v>
      </c>
      <c r="BN99" s="24">
        <f t="shared" si="15"/>
        <v>28.8</v>
      </c>
      <c r="BO99" s="509">
        <f t="shared" si="9"/>
        <v>7.5149994362565566E-3</v>
      </c>
      <c r="BP99" s="511">
        <v>0</v>
      </c>
      <c r="BQ99" s="512">
        <v>0</v>
      </c>
      <c r="BR99" s="513">
        <v>0</v>
      </c>
      <c r="BS99" s="512">
        <v>0</v>
      </c>
      <c r="BT99" s="512">
        <v>0</v>
      </c>
      <c r="BU99" s="512">
        <v>0</v>
      </c>
      <c r="BV99" s="512">
        <v>0</v>
      </c>
      <c r="BW99" s="512">
        <v>0</v>
      </c>
      <c r="BX99" s="512">
        <v>0</v>
      </c>
      <c r="BY99" s="512">
        <v>0</v>
      </c>
      <c r="BZ99" s="512">
        <v>0</v>
      </c>
      <c r="CA99" s="512">
        <v>0</v>
      </c>
      <c r="CB99" s="512">
        <v>0</v>
      </c>
      <c r="CC99" s="512">
        <v>0</v>
      </c>
      <c r="CD99" s="512">
        <v>0</v>
      </c>
      <c r="CE99" s="512">
        <v>0</v>
      </c>
      <c r="CF99" s="512">
        <v>33806.592000000004</v>
      </c>
      <c r="CG99" s="512">
        <v>33806.592000000004</v>
      </c>
      <c r="CH99" s="512">
        <v>0</v>
      </c>
      <c r="CI99" s="512">
        <v>0</v>
      </c>
      <c r="CJ99" s="512">
        <v>0</v>
      </c>
      <c r="CK99" s="512">
        <v>0</v>
      </c>
      <c r="CL99" s="513">
        <f t="shared" si="16"/>
        <v>33806.592000000004</v>
      </c>
      <c r="CM99" s="513">
        <f t="shared" si="17"/>
        <v>33806.592000000004</v>
      </c>
      <c r="CN99" s="113"/>
      <c r="CO99" s="97"/>
      <c r="CP99" s="97"/>
      <c r="CQ99" s="97"/>
      <c r="CR99" s="97"/>
      <c r="CS99" s="97"/>
      <c r="CT99" s="97"/>
      <c r="CU99" s="114"/>
      <c r="CV99" s="50">
        <f t="shared" si="10"/>
        <v>15803040</v>
      </c>
      <c r="CW99" s="11"/>
      <c r="CX99" s="604">
        <f t="shared" si="11"/>
        <v>3.8323356168268896</v>
      </c>
      <c r="CY99" s="143"/>
      <c r="CZ99" s="143"/>
      <c r="DA99" s="143"/>
      <c r="DB99" s="23"/>
      <c r="DC99" s="23"/>
      <c r="DD99" s="23"/>
      <c r="DE99" s="23"/>
      <c r="DF99" s="143"/>
      <c r="DG99" s="89"/>
      <c r="DH99" s="50" t="s">
        <v>46</v>
      </c>
      <c r="DI99" s="28"/>
      <c r="DJ99" s="553" t="s">
        <v>46</v>
      </c>
      <c r="DK99" s="143"/>
      <c r="DL99" s="46"/>
      <c r="DM99" s="111"/>
      <c r="DN99" s="110"/>
      <c r="DO99" s="432">
        <v>0</v>
      </c>
      <c r="DP99" s="433">
        <v>4.6902012537116526</v>
      </c>
      <c r="DQ99" s="434">
        <v>0</v>
      </c>
      <c r="DR99" s="428">
        <v>4.6902012537116526</v>
      </c>
      <c r="DS99" s="432">
        <v>0</v>
      </c>
      <c r="DT99" s="434">
        <v>4.3549983503794187E-2</v>
      </c>
      <c r="DU99" s="434">
        <v>0</v>
      </c>
      <c r="DV99" s="428">
        <v>4.3549983503794187E-2</v>
      </c>
      <c r="DW99" s="252"/>
      <c r="DX99" s="50"/>
      <c r="DY99" s="249"/>
      <c r="DZ99" s="464">
        <v>0</v>
      </c>
      <c r="EA99" s="465">
        <v>1184.6666666666667</v>
      </c>
      <c r="EB99" s="46"/>
    </row>
    <row r="100" spans="1:132" s="141" customFormat="1" ht="27.75" customHeight="1" x14ac:dyDescent="0.25">
      <c r="A100" s="69" t="s">
        <v>56</v>
      </c>
      <c r="B100" s="69" t="s">
        <v>57</v>
      </c>
      <c r="C100" s="69" t="s">
        <v>58</v>
      </c>
      <c r="D100" s="67" t="s">
        <v>193</v>
      </c>
      <c r="E100" s="67" t="s">
        <v>63</v>
      </c>
      <c r="F100" s="67" t="s">
        <v>194</v>
      </c>
      <c r="G100" s="67" t="s">
        <v>63</v>
      </c>
      <c r="H100" s="107" t="s">
        <v>46</v>
      </c>
      <c r="I100" s="20" t="s">
        <v>1978</v>
      </c>
      <c r="J100" s="145" t="s">
        <v>1984</v>
      </c>
      <c r="K100" s="426">
        <v>11.783834464214101</v>
      </c>
      <c r="L100" s="426">
        <v>22.112689347945</v>
      </c>
      <c r="M100" s="424">
        <v>2926</v>
      </c>
      <c r="N100" s="487">
        <v>36056159.999999993</v>
      </c>
      <c r="O100" s="487" t="s">
        <v>1976</v>
      </c>
      <c r="P100" s="572">
        <v>9.6883993972172622</v>
      </c>
      <c r="Q100" s="34" t="s">
        <v>1977</v>
      </c>
      <c r="R100" s="257" t="s">
        <v>48</v>
      </c>
      <c r="S100" s="27"/>
      <c r="T100" s="27"/>
      <c r="U100" s="145"/>
      <c r="V100" s="24"/>
      <c r="W100" s="24"/>
      <c r="X100" s="24"/>
      <c r="Y100" s="24"/>
      <c r="Z100" s="24"/>
      <c r="AA100" s="24"/>
      <c r="AB100" s="24"/>
      <c r="AC100" s="24"/>
      <c r="AD100" s="24"/>
      <c r="AE100" s="24"/>
      <c r="AF100" s="24"/>
      <c r="AG100" s="24"/>
      <c r="AH100" s="24"/>
      <c r="AI100" s="24">
        <v>81</v>
      </c>
      <c r="AJ100" s="24">
        <v>81</v>
      </c>
      <c r="AK100" s="24"/>
      <c r="AL100" s="24"/>
      <c r="AM100" s="24"/>
      <c r="AN100" s="24"/>
      <c r="AO100" s="145">
        <f t="shared" si="12"/>
        <v>81</v>
      </c>
      <c r="AP100" s="14">
        <f t="shared" si="13"/>
        <v>81</v>
      </c>
      <c r="AQ100" s="22"/>
      <c r="AR100" s="24"/>
      <c r="AS100" s="24"/>
      <c r="AT100" s="24"/>
      <c r="AU100" s="24"/>
      <c r="AV100" s="24"/>
      <c r="AW100" s="145"/>
      <c r="AX100" s="24"/>
      <c r="AY100" s="24"/>
      <c r="AZ100" s="24"/>
      <c r="BA100" s="24"/>
      <c r="BB100" s="24"/>
      <c r="BC100" s="24"/>
      <c r="BD100" s="24"/>
      <c r="BE100" s="24"/>
      <c r="BF100" s="24"/>
      <c r="BG100" s="24">
        <v>757.27</v>
      </c>
      <c r="BH100" s="24">
        <v>757.27</v>
      </c>
      <c r="BI100" s="24"/>
      <c r="BJ100" s="24"/>
      <c r="BK100" s="24"/>
      <c r="BL100" s="24"/>
      <c r="BM100" s="145">
        <f t="shared" si="14"/>
        <v>757.27</v>
      </c>
      <c r="BN100" s="24">
        <f t="shared" si="15"/>
        <v>757.27</v>
      </c>
      <c r="BO100" s="509">
        <f t="shared" si="9"/>
        <v>7.8162549762090305E-2</v>
      </c>
      <c r="BP100" s="511">
        <v>0</v>
      </c>
      <c r="BQ100" s="512">
        <v>0</v>
      </c>
      <c r="BR100" s="513">
        <v>0</v>
      </c>
      <c r="BS100" s="512">
        <v>0</v>
      </c>
      <c r="BT100" s="512">
        <v>0</v>
      </c>
      <c r="BU100" s="512">
        <v>0</v>
      </c>
      <c r="BV100" s="512">
        <v>0</v>
      </c>
      <c r="BW100" s="512">
        <v>0</v>
      </c>
      <c r="BX100" s="512">
        <v>0</v>
      </c>
      <c r="BY100" s="512">
        <v>0</v>
      </c>
      <c r="BZ100" s="512">
        <v>0</v>
      </c>
      <c r="CA100" s="512">
        <v>0</v>
      </c>
      <c r="CB100" s="512">
        <v>0</v>
      </c>
      <c r="CC100" s="512">
        <v>0</v>
      </c>
      <c r="CD100" s="512">
        <v>0</v>
      </c>
      <c r="CE100" s="512">
        <v>0</v>
      </c>
      <c r="CF100" s="512">
        <v>888913.81680000003</v>
      </c>
      <c r="CG100" s="512">
        <v>888913.81680000003</v>
      </c>
      <c r="CH100" s="512">
        <v>0</v>
      </c>
      <c r="CI100" s="512">
        <v>0</v>
      </c>
      <c r="CJ100" s="512">
        <v>0</v>
      </c>
      <c r="CK100" s="512">
        <v>0</v>
      </c>
      <c r="CL100" s="513">
        <f t="shared" si="16"/>
        <v>888913.81680000003</v>
      </c>
      <c r="CM100" s="513">
        <f t="shared" si="17"/>
        <v>888913.81680000003</v>
      </c>
      <c r="CN100" s="113"/>
      <c r="CO100" s="97"/>
      <c r="CP100" s="97"/>
      <c r="CQ100" s="97"/>
      <c r="CR100" s="97"/>
      <c r="CS100" s="97"/>
      <c r="CT100" s="97"/>
      <c r="CU100" s="114"/>
      <c r="CV100" s="50">
        <f t="shared" si="10"/>
        <v>36056159.999999993</v>
      </c>
      <c r="CW100" s="11"/>
      <c r="CX100" s="604">
        <f t="shared" si="11"/>
        <v>9.6883993972172622</v>
      </c>
      <c r="CY100" s="143"/>
      <c r="CZ100" s="143"/>
      <c r="DA100" s="143"/>
      <c r="DB100" s="23"/>
      <c r="DC100" s="23"/>
      <c r="DD100" s="23"/>
      <c r="DE100" s="23"/>
      <c r="DF100" s="143"/>
      <c r="DG100" s="89"/>
      <c r="DH100" s="50" t="s">
        <v>46</v>
      </c>
      <c r="DI100" s="28"/>
      <c r="DJ100" s="553" t="s">
        <v>46</v>
      </c>
      <c r="DK100" s="143"/>
      <c r="DL100" s="46"/>
      <c r="DM100" s="111"/>
      <c r="DN100" s="110"/>
      <c r="DO100" s="432">
        <v>35.354500669191516</v>
      </c>
      <c r="DP100" s="433">
        <v>73.169116272969802</v>
      </c>
      <c r="DQ100" s="434">
        <v>15.438676424523717</v>
      </c>
      <c r="DR100" s="428">
        <v>84.53439240557914</v>
      </c>
      <c r="DS100" s="432">
        <v>1.123558390523107</v>
      </c>
      <c r="DT100" s="434">
        <v>-0.15678689897402875</v>
      </c>
      <c r="DU100" s="434">
        <v>1.0664920124156378</v>
      </c>
      <c r="DV100" s="428">
        <v>-0.1088292429975769</v>
      </c>
      <c r="DW100" s="252"/>
      <c r="DX100" s="50"/>
      <c r="DY100" s="249"/>
      <c r="DZ100" s="464">
        <v>8721</v>
      </c>
      <c r="EA100" s="465">
        <v>218465</v>
      </c>
      <c r="EB100" s="46"/>
    </row>
    <row r="101" spans="1:132" s="141" customFormat="1" ht="27.75" customHeight="1" x14ac:dyDescent="0.25">
      <c r="A101" s="69" t="s">
        <v>56</v>
      </c>
      <c r="B101" s="69" t="s">
        <v>57</v>
      </c>
      <c r="C101" s="69" t="s">
        <v>58</v>
      </c>
      <c r="D101" s="67" t="s">
        <v>193</v>
      </c>
      <c r="E101" s="67" t="s">
        <v>63</v>
      </c>
      <c r="F101" s="67" t="s">
        <v>195</v>
      </c>
      <c r="G101" s="67" t="s">
        <v>63</v>
      </c>
      <c r="H101" s="107" t="s">
        <v>46</v>
      </c>
      <c r="I101" s="20" t="s">
        <v>1978</v>
      </c>
      <c r="J101" s="145" t="s">
        <v>1984</v>
      </c>
      <c r="K101" s="426">
        <v>11.783834464214101</v>
      </c>
      <c r="L101" s="426">
        <v>9.2685605867820016</v>
      </c>
      <c r="M101" s="424">
        <v>962</v>
      </c>
      <c r="N101" s="487">
        <v>35986079.999999993</v>
      </c>
      <c r="O101" s="487" t="s">
        <v>1976</v>
      </c>
      <c r="P101" s="572">
        <v>9.250190542902347</v>
      </c>
      <c r="Q101" s="34" t="s">
        <v>1977</v>
      </c>
      <c r="R101" s="257" t="s">
        <v>48</v>
      </c>
      <c r="S101" s="27"/>
      <c r="T101" s="27"/>
      <c r="U101" s="145"/>
      <c r="V101" s="24"/>
      <c r="W101" s="24"/>
      <c r="X101" s="24"/>
      <c r="Y101" s="24"/>
      <c r="Z101" s="24"/>
      <c r="AA101" s="24"/>
      <c r="AB101" s="24"/>
      <c r="AC101" s="24"/>
      <c r="AD101" s="24"/>
      <c r="AE101" s="24">
        <v>2</v>
      </c>
      <c r="AF101" s="24">
        <v>2</v>
      </c>
      <c r="AG101" s="24"/>
      <c r="AH101" s="24"/>
      <c r="AI101" s="24">
        <v>18</v>
      </c>
      <c r="AJ101" s="24">
        <v>18</v>
      </c>
      <c r="AK101" s="24"/>
      <c r="AL101" s="24"/>
      <c r="AM101" s="24"/>
      <c r="AN101" s="24"/>
      <c r="AO101" s="145">
        <f t="shared" si="12"/>
        <v>20</v>
      </c>
      <c r="AP101" s="14">
        <f t="shared" si="13"/>
        <v>20</v>
      </c>
      <c r="AQ101" s="22"/>
      <c r="AR101" s="24"/>
      <c r="AS101" s="24"/>
      <c r="AT101" s="24"/>
      <c r="AU101" s="24"/>
      <c r="AV101" s="24"/>
      <c r="AW101" s="145"/>
      <c r="AX101" s="24"/>
      <c r="AY101" s="24"/>
      <c r="AZ101" s="24"/>
      <c r="BA101" s="24"/>
      <c r="BB101" s="24"/>
      <c r="BC101" s="24">
        <v>150</v>
      </c>
      <c r="BD101" s="24">
        <v>150</v>
      </c>
      <c r="BE101" s="24"/>
      <c r="BF101" s="24"/>
      <c r="BG101" s="24">
        <v>107.96</v>
      </c>
      <c r="BH101" s="24">
        <v>107.96</v>
      </c>
      <c r="BI101" s="24"/>
      <c r="BJ101" s="24"/>
      <c r="BK101" s="24"/>
      <c r="BL101" s="24"/>
      <c r="BM101" s="145">
        <f t="shared" si="14"/>
        <v>257.95999999999998</v>
      </c>
      <c r="BN101" s="24">
        <f t="shared" si="15"/>
        <v>257.95999999999998</v>
      </c>
      <c r="BO101" s="509">
        <f t="shared" si="9"/>
        <v>2.788699311690743E-2</v>
      </c>
      <c r="BP101" s="511">
        <v>0</v>
      </c>
      <c r="BQ101" s="512">
        <v>0</v>
      </c>
      <c r="BR101" s="513">
        <v>0</v>
      </c>
      <c r="BS101" s="512">
        <v>0</v>
      </c>
      <c r="BT101" s="512">
        <v>0</v>
      </c>
      <c r="BU101" s="512">
        <v>0</v>
      </c>
      <c r="BV101" s="512">
        <v>0</v>
      </c>
      <c r="BW101" s="512">
        <v>0</v>
      </c>
      <c r="BX101" s="512">
        <v>0</v>
      </c>
      <c r="BY101" s="512">
        <v>0</v>
      </c>
      <c r="BZ101" s="512">
        <v>0</v>
      </c>
      <c r="CA101" s="512">
        <v>0</v>
      </c>
      <c r="CB101" s="512">
        <v>756864</v>
      </c>
      <c r="CC101" s="512">
        <v>756864</v>
      </c>
      <c r="CD101" s="512">
        <v>0</v>
      </c>
      <c r="CE101" s="512">
        <v>0</v>
      </c>
      <c r="CF101" s="512">
        <v>126727.76640000001</v>
      </c>
      <c r="CG101" s="512">
        <v>126727.76640000001</v>
      </c>
      <c r="CH101" s="512">
        <v>0</v>
      </c>
      <c r="CI101" s="512">
        <v>0</v>
      </c>
      <c r="CJ101" s="512">
        <v>0</v>
      </c>
      <c r="CK101" s="512">
        <v>0</v>
      </c>
      <c r="CL101" s="513">
        <f t="shared" si="16"/>
        <v>883591.76639999996</v>
      </c>
      <c r="CM101" s="513">
        <f t="shared" si="17"/>
        <v>883591.76639999996</v>
      </c>
      <c r="CN101" s="113"/>
      <c r="CO101" s="97"/>
      <c r="CP101" s="97"/>
      <c r="CQ101" s="97"/>
      <c r="CR101" s="97"/>
      <c r="CS101" s="97"/>
      <c r="CT101" s="97"/>
      <c r="CU101" s="114"/>
      <c r="CV101" s="50">
        <f t="shared" si="10"/>
        <v>35986079.999999993</v>
      </c>
      <c r="CW101" s="11"/>
      <c r="CX101" s="604">
        <f t="shared" si="11"/>
        <v>9.250190542902347</v>
      </c>
      <c r="CY101" s="143"/>
      <c r="CZ101" s="143"/>
      <c r="DA101" s="143"/>
      <c r="DB101" s="23"/>
      <c r="DC101" s="23"/>
      <c r="DD101" s="23"/>
      <c r="DE101" s="23"/>
      <c r="DF101" s="143"/>
      <c r="DG101" s="89"/>
      <c r="DH101" s="50" t="s">
        <v>46</v>
      </c>
      <c r="DI101" s="28"/>
      <c r="DJ101" s="553" t="s">
        <v>46</v>
      </c>
      <c r="DK101" s="143"/>
      <c r="DL101" s="46"/>
      <c r="DM101" s="111"/>
      <c r="DN101" s="110"/>
      <c r="DO101" s="432">
        <v>16.26017668456608</v>
      </c>
      <c r="DP101" s="433">
        <v>36.168531638491089</v>
      </c>
      <c r="DQ101" s="434">
        <v>16.26017668456608</v>
      </c>
      <c r="DR101" s="428">
        <v>36.168531638491089</v>
      </c>
      <c r="DS101" s="432">
        <v>1.1307812229343492</v>
      </c>
      <c r="DT101" s="434">
        <v>9.0994540071071217E-2</v>
      </c>
      <c r="DU101" s="434">
        <v>1.1307812229343492</v>
      </c>
      <c r="DV101" s="428">
        <v>9.0994540071071217E-2</v>
      </c>
      <c r="DW101" s="252"/>
      <c r="DX101" s="50"/>
      <c r="DY101" s="249"/>
      <c r="DZ101" s="464">
        <v>0</v>
      </c>
      <c r="EA101" s="465">
        <v>33007.666666666664</v>
      </c>
      <c r="EB101" s="46"/>
    </row>
    <row r="102" spans="1:132" s="141" customFormat="1" ht="27.75" customHeight="1" x14ac:dyDescent="0.25">
      <c r="A102" s="69" t="s">
        <v>56</v>
      </c>
      <c r="B102" s="69" t="s">
        <v>57</v>
      </c>
      <c r="C102" s="69" t="s">
        <v>58</v>
      </c>
      <c r="D102" s="67" t="s">
        <v>193</v>
      </c>
      <c r="E102" s="67" t="s">
        <v>63</v>
      </c>
      <c r="F102" s="67" t="s">
        <v>196</v>
      </c>
      <c r="G102" s="67" t="s">
        <v>63</v>
      </c>
      <c r="H102" s="107" t="s">
        <v>46</v>
      </c>
      <c r="I102" s="20" t="s">
        <v>1983</v>
      </c>
      <c r="J102" s="145" t="s">
        <v>1984</v>
      </c>
      <c r="K102" s="426">
        <v>11.783834464214101</v>
      </c>
      <c r="L102" s="426">
        <v>3.9276515069819999</v>
      </c>
      <c r="M102" s="424">
        <v>4</v>
      </c>
      <c r="N102" s="487">
        <v>47321133</v>
      </c>
      <c r="O102" s="487" t="s">
        <v>1982</v>
      </c>
      <c r="P102" s="572">
        <v>9.2103533743282533</v>
      </c>
      <c r="Q102" s="34" t="s">
        <v>1977</v>
      </c>
      <c r="R102" s="257" t="s">
        <v>48</v>
      </c>
      <c r="S102" s="27"/>
      <c r="T102" s="27"/>
      <c r="U102" s="145"/>
      <c r="V102" s="24"/>
      <c r="W102" s="24"/>
      <c r="X102" s="24"/>
      <c r="Y102" s="24"/>
      <c r="Z102" s="24"/>
      <c r="AA102" s="24"/>
      <c r="AB102" s="24"/>
      <c r="AC102" s="24"/>
      <c r="AD102" s="24"/>
      <c r="AE102" s="24"/>
      <c r="AF102" s="24"/>
      <c r="AG102" s="24"/>
      <c r="AH102" s="24"/>
      <c r="AI102" s="24"/>
      <c r="AJ102" s="24"/>
      <c r="AK102" s="24"/>
      <c r="AL102" s="24"/>
      <c r="AM102" s="24"/>
      <c r="AN102" s="24"/>
      <c r="AO102" s="145">
        <f t="shared" si="12"/>
        <v>0</v>
      </c>
      <c r="AP102" s="14">
        <f t="shared" si="13"/>
        <v>0</v>
      </c>
      <c r="AQ102" s="22"/>
      <c r="AR102" s="24"/>
      <c r="AS102" s="24"/>
      <c r="AT102" s="24"/>
      <c r="AU102" s="24"/>
      <c r="AV102" s="24"/>
      <c r="AW102" s="145"/>
      <c r="AX102" s="24"/>
      <c r="AY102" s="24"/>
      <c r="AZ102" s="24"/>
      <c r="BA102" s="24"/>
      <c r="BB102" s="24"/>
      <c r="BC102" s="24"/>
      <c r="BD102" s="24"/>
      <c r="BE102" s="24"/>
      <c r="BF102" s="24"/>
      <c r="BG102" s="24"/>
      <c r="BH102" s="24"/>
      <c r="BI102" s="24"/>
      <c r="BJ102" s="24"/>
      <c r="BK102" s="24"/>
      <c r="BL102" s="24"/>
      <c r="BM102" s="145">
        <f t="shared" si="14"/>
        <v>0</v>
      </c>
      <c r="BN102" s="24">
        <f t="shared" si="15"/>
        <v>0</v>
      </c>
      <c r="BO102" s="509">
        <f t="shared" si="9"/>
        <v>0</v>
      </c>
      <c r="BP102" s="511">
        <v>0</v>
      </c>
      <c r="BQ102" s="512">
        <v>0</v>
      </c>
      <c r="BR102" s="513">
        <v>0</v>
      </c>
      <c r="BS102" s="512">
        <v>0</v>
      </c>
      <c r="BT102" s="512">
        <v>0</v>
      </c>
      <c r="BU102" s="512">
        <v>0</v>
      </c>
      <c r="BV102" s="512">
        <v>0</v>
      </c>
      <c r="BW102" s="512">
        <v>0</v>
      </c>
      <c r="BX102" s="512">
        <v>0</v>
      </c>
      <c r="BY102" s="512">
        <v>0</v>
      </c>
      <c r="BZ102" s="512">
        <v>0</v>
      </c>
      <c r="CA102" s="512">
        <v>0</v>
      </c>
      <c r="CB102" s="512">
        <v>0</v>
      </c>
      <c r="CC102" s="512">
        <v>0</v>
      </c>
      <c r="CD102" s="512">
        <v>0</v>
      </c>
      <c r="CE102" s="512">
        <v>0</v>
      </c>
      <c r="CF102" s="512">
        <v>0</v>
      </c>
      <c r="CG102" s="512">
        <v>0</v>
      </c>
      <c r="CH102" s="512">
        <v>0</v>
      </c>
      <c r="CI102" s="512">
        <v>0</v>
      </c>
      <c r="CJ102" s="512">
        <v>0</v>
      </c>
      <c r="CK102" s="512">
        <v>0</v>
      </c>
      <c r="CL102" s="513">
        <f t="shared" si="16"/>
        <v>0</v>
      </c>
      <c r="CM102" s="513">
        <f t="shared" si="17"/>
        <v>0</v>
      </c>
      <c r="CN102" s="113"/>
      <c r="CO102" s="97"/>
      <c r="CP102" s="97"/>
      <c r="CQ102" s="97"/>
      <c r="CR102" s="97"/>
      <c r="CS102" s="97"/>
      <c r="CT102" s="97"/>
      <c r="CU102" s="114"/>
      <c r="CV102" s="50">
        <f t="shared" si="10"/>
        <v>47321133</v>
      </c>
      <c r="CW102" s="11"/>
      <c r="CX102" s="604">
        <f t="shared" si="11"/>
        <v>9.2103533743282533</v>
      </c>
      <c r="CY102" s="143"/>
      <c r="CZ102" s="143"/>
      <c r="DA102" s="143"/>
      <c r="DB102" s="23"/>
      <c r="DC102" s="23"/>
      <c r="DD102" s="23"/>
      <c r="DE102" s="23"/>
      <c r="DF102" s="143"/>
      <c r="DG102" s="89"/>
      <c r="DH102" s="50" t="s">
        <v>46</v>
      </c>
      <c r="DI102" s="28"/>
      <c r="DJ102" s="553" t="s">
        <v>46</v>
      </c>
      <c r="DK102" s="143"/>
      <c r="DL102" s="46"/>
      <c r="DM102" s="111"/>
      <c r="DN102" s="110"/>
      <c r="DO102" s="432">
        <v>0</v>
      </c>
      <c r="DP102" s="433">
        <v>201.55072463768133</v>
      </c>
      <c r="DQ102" s="434">
        <v>0</v>
      </c>
      <c r="DR102" s="428">
        <v>201.55072463768133</v>
      </c>
      <c r="DS102" s="432">
        <v>0</v>
      </c>
      <c r="DT102" s="434">
        <v>1.289855072463769</v>
      </c>
      <c r="DU102" s="434">
        <v>0</v>
      </c>
      <c r="DV102" s="428">
        <v>1.289855072463769</v>
      </c>
      <c r="DW102" s="252"/>
      <c r="DX102" s="50"/>
      <c r="DY102" s="249"/>
      <c r="DZ102" s="464">
        <v>0</v>
      </c>
      <c r="EA102" s="465">
        <v>679.33333333333337</v>
      </c>
      <c r="EB102" s="46"/>
    </row>
    <row r="103" spans="1:132" s="141" customFormat="1" ht="27.75" customHeight="1" x14ac:dyDescent="0.25">
      <c r="A103" s="69" t="s">
        <v>56</v>
      </c>
      <c r="B103" s="69" t="s">
        <v>57</v>
      </c>
      <c r="C103" s="69" t="s">
        <v>58</v>
      </c>
      <c r="D103" s="67" t="s">
        <v>193</v>
      </c>
      <c r="E103" s="67" t="s">
        <v>63</v>
      </c>
      <c r="F103" s="67" t="s">
        <v>197</v>
      </c>
      <c r="G103" s="67" t="s">
        <v>63</v>
      </c>
      <c r="H103" s="107" t="s">
        <v>46</v>
      </c>
      <c r="I103" s="20" t="s">
        <v>1978</v>
      </c>
      <c r="J103" s="145" t="s">
        <v>1984</v>
      </c>
      <c r="K103" s="426">
        <v>11.783834464214101</v>
      </c>
      <c r="L103" s="426">
        <v>10.040151494268001</v>
      </c>
      <c r="M103" s="424">
        <v>388</v>
      </c>
      <c r="N103" s="487">
        <v>35201757</v>
      </c>
      <c r="O103" s="487" t="s">
        <v>1982</v>
      </c>
      <c r="P103" s="572">
        <v>6.8599604284572964</v>
      </c>
      <c r="Q103" s="34" t="s">
        <v>1977</v>
      </c>
      <c r="R103" s="257" t="s">
        <v>48</v>
      </c>
      <c r="S103" s="27"/>
      <c r="T103" s="27"/>
      <c r="U103" s="145"/>
      <c r="V103" s="24"/>
      <c r="W103" s="24"/>
      <c r="X103" s="24"/>
      <c r="Y103" s="24"/>
      <c r="Z103" s="24"/>
      <c r="AA103" s="24"/>
      <c r="AB103" s="24"/>
      <c r="AC103" s="24"/>
      <c r="AD103" s="24"/>
      <c r="AE103" s="24">
        <v>1</v>
      </c>
      <c r="AF103" s="24">
        <v>1</v>
      </c>
      <c r="AG103" s="24"/>
      <c r="AH103" s="24"/>
      <c r="AI103" s="24">
        <v>20</v>
      </c>
      <c r="AJ103" s="24">
        <v>20</v>
      </c>
      <c r="AK103" s="24"/>
      <c r="AL103" s="24"/>
      <c r="AM103" s="24"/>
      <c r="AN103" s="24"/>
      <c r="AO103" s="145">
        <f t="shared" si="12"/>
        <v>21</v>
      </c>
      <c r="AP103" s="14">
        <f t="shared" si="13"/>
        <v>21</v>
      </c>
      <c r="AQ103" s="22"/>
      <c r="AR103" s="24"/>
      <c r="AS103" s="24"/>
      <c r="AT103" s="24"/>
      <c r="AU103" s="24"/>
      <c r="AV103" s="24"/>
      <c r="AW103" s="145"/>
      <c r="AX103" s="24"/>
      <c r="AY103" s="24"/>
      <c r="AZ103" s="24"/>
      <c r="BA103" s="24"/>
      <c r="BB103" s="24"/>
      <c r="BC103" s="24">
        <v>300</v>
      </c>
      <c r="BD103" s="24">
        <v>300</v>
      </c>
      <c r="BE103" s="24"/>
      <c r="BF103" s="24"/>
      <c r="BG103" s="24">
        <v>280.85000000000002</v>
      </c>
      <c r="BH103" s="24">
        <v>280.85000000000002</v>
      </c>
      <c r="BI103" s="24"/>
      <c r="BJ103" s="24"/>
      <c r="BK103" s="24"/>
      <c r="BL103" s="24"/>
      <c r="BM103" s="145">
        <f t="shared" si="14"/>
        <v>580.85</v>
      </c>
      <c r="BN103" s="24">
        <f t="shared" si="15"/>
        <v>580.85</v>
      </c>
      <c r="BO103" s="509">
        <f t="shared" si="9"/>
        <v>8.4672500090590838E-2</v>
      </c>
      <c r="BP103" s="511">
        <v>0</v>
      </c>
      <c r="BQ103" s="512">
        <v>0</v>
      </c>
      <c r="BR103" s="513">
        <v>0</v>
      </c>
      <c r="BS103" s="512">
        <v>0</v>
      </c>
      <c r="BT103" s="512">
        <v>0</v>
      </c>
      <c r="BU103" s="512">
        <v>0</v>
      </c>
      <c r="BV103" s="512">
        <v>0</v>
      </c>
      <c r="BW103" s="512">
        <v>0</v>
      </c>
      <c r="BX103" s="512">
        <v>0</v>
      </c>
      <c r="BY103" s="512">
        <v>0</v>
      </c>
      <c r="BZ103" s="512">
        <v>0</v>
      </c>
      <c r="CA103" s="512">
        <v>0</v>
      </c>
      <c r="CB103" s="512">
        <v>1513728</v>
      </c>
      <c r="CC103" s="512">
        <v>1513728</v>
      </c>
      <c r="CD103" s="512">
        <v>0</v>
      </c>
      <c r="CE103" s="512">
        <v>0</v>
      </c>
      <c r="CF103" s="512">
        <v>329672.96400000004</v>
      </c>
      <c r="CG103" s="512">
        <v>329672.96400000004</v>
      </c>
      <c r="CH103" s="512">
        <v>0</v>
      </c>
      <c r="CI103" s="512">
        <v>0</v>
      </c>
      <c r="CJ103" s="512">
        <v>0</v>
      </c>
      <c r="CK103" s="512">
        <v>0</v>
      </c>
      <c r="CL103" s="513">
        <f t="shared" si="16"/>
        <v>1843400.9640000002</v>
      </c>
      <c r="CM103" s="513">
        <f t="shared" si="17"/>
        <v>1843400.9640000002</v>
      </c>
      <c r="CN103" s="113"/>
      <c r="CO103" s="97"/>
      <c r="CP103" s="97"/>
      <c r="CQ103" s="97"/>
      <c r="CR103" s="97"/>
      <c r="CS103" s="97"/>
      <c r="CT103" s="97"/>
      <c r="CU103" s="114"/>
      <c r="CV103" s="50">
        <f t="shared" si="10"/>
        <v>35201757</v>
      </c>
      <c r="CW103" s="11"/>
      <c r="CX103" s="604">
        <f t="shared" si="11"/>
        <v>6.8599604284572964</v>
      </c>
      <c r="CY103" s="143"/>
      <c r="CZ103" s="143"/>
      <c r="DA103" s="143"/>
      <c r="DB103" s="23"/>
      <c r="DC103" s="23"/>
      <c r="DD103" s="23"/>
      <c r="DE103" s="23"/>
      <c r="DF103" s="143"/>
      <c r="DG103" s="89"/>
      <c r="DH103" s="50" t="s">
        <v>46</v>
      </c>
      <c r="DI103" s="28"/>
      <c r="DJ103" s="553" t="s">
        <v>46</v>
      </c>
      <c r="DK103" s="143"/>
      <c r="DL103" s="46"/>
      <c r="DM103" s="111"/>
      <c r="DN103" s="110"/>
      <c r="DO103" s="432">
        <v>19.806825499034126</v>
      </c>
      <c r="DP103" s="433">
        <v>-2.4663342336082721</v>
      </c>
      <c r="DQ103" s="434">
        <v>19.806825499034126</v>
      </c>
      <c r="DR103" s="428">
        <v>-2.4663342336082721</v>
      </c>
      <c r="DS103" s="432">
        <v>1.4732775273663876</v>
      </c>
      <c r="DT103" s="434">
        <v>-1.1948092009454274</v>
      </c>
      <c r="DU103" s="434">
        <v>1.4732775273663876</v>
      </c>
      <c r="DV103" s="428">
        <v>-1.1948092009454274</v>
      </c>
      <c r="DW103" s="252"/>
      <c r="DX103" s="50"/>
      <c r="DY103" s="249"/>
      <c r="DZ103" s="464">
        <v>7456</v>
      </c>
      <c r="EA103" s="465">
        <v>-4519.3333333333339</v>
      </c>
      <c r="EB103" s="46"/>
    </row>
    <row r="104" spans="1:132" s="141" customFormat="1" ht="27.75" customHeight="1" x14ac:dyDescent="0.25">
      <c r="A104" s="69" t="s">
        <v>56</v>
      </c>
      <c r="B104" s="69" t="s">
        <v>57</v>
      </c>
      <c r="C104" s="69" t="s">
        <v>58</v>
      </c>
      <c r="D104" s="67" t="s">
        <v>193</v>
      </c>
      <c r="E104" s="67" t="s">
        <v>63</v>
      </c>
      <c r="F104" s="67" t="s">
        <v>198</v>
      </c>
      <c r="G104" s="67" t="s">
        <v>199</v>
      </c>
      <c r="H104" s="107" t="s">
        <v>46</v>
      </c>
      <c r="I104" s="20" t="s">
        <v>1978</v>
      </c>
      <c r="J104" s="145" t="s">
        <v>1984</v>
      </c>
      <c r="K104" s="426">
        <v>12.668219606558768</v>
      </c>
      <c r="L104" s="426">
        <v>26.365340854251002</v>
      </c>
      <c r="M104" s="424">
        <v>2764</v>
      </c>
      <c r="N104" s="487">
        <v>43800000</v>
      </c>
      <c r="O104" s="487" t="s">
        <v>1976</v>
      </c>
      <c r="P104" s="572">
        <v>9.3378323137653148</v>
      </c>
      <c r="Q104" s="34" t="s">
        <v>1977</v>
      </c>
      <c r="R104" s="257" t="s">
        <v>48</v>
      </c>
      <c r="S104" s="27"/>
      <c r="T104" s="27"/>
      <c r="U104" s="145"/>
      <c r="V104" s="24"/>
      <c r="W104" s="24"/>
      <c r="X104" s="24"/>
      <c r="Y104" s="24"/>
      <c r="Z104" s="24"/>
      <c r="AA104" s="24"/>
      <c r="AB104" s="24"/>
      <c r="AC104" s="24"/>
      <c r="AD104" s="24"/>
      <c r="AE104" s="24"/>
      <c r="AF104" s="24"/>
      <c r="AG104" s="24"/>
      <c r="AH104" s="24"/>
      <c r="AI104" s="24">
        <v>65</v>
      </c>
      <c r="AJ104" s="24">
        <v>65</v>
      </c>
      <c r="AK104" s="24"/>
      <c r="AL104" s="24"/>
      <c r="AM104" s="24"/>
      <c r="AN104" s="24"/>
      <c r="AO104" s="145">
        <f t="shared" si="12"/>
        <v>65</v>
      </c>
      <c r="AP104" s="14">
        <f t="shared" si="13"/>
        <v>65</v>
      </c>
      <c r="AQ104" s="22"/>
      <c r="AR104" s="24"/>
      <c r="AS104" s="24"/>
      <c r="AT104" s="24"/>
      <c r="AU104" s="24"/>
      <c r="AV104" s="24"/>
      <c r="AW104" s="145"/>
      <c r="AX104" s="24"/>
      <c r="AY104" s="24"/>
      <c r="AZ104" s="24"/>
      <c r="BA104" s="24"/>
      <c r="BB104" s="24"/>
      <c r="BC104" s="24"/>
      <c r="BD104" s="24"/>
      <c r="BE104" s="24"/>
      <c r="BF104" s="24"/>
      <c r="BG104" s="24">
        <v>1972.845</v>
      </c>
      <c r="BH104" s="24">
        <v>1972.845</v>
      </c>
      <c r="BI104" s="24"/>
      <c r="BJ104" s="24"/>
      <c r="BK104" s="24"/>
      <c r="BL104" s="24"/>
      <c r="BM104" s="145">
        <f t="shared" si="14"/>
        <v>1972.845</v>
      </c>
      <c r="BN104" s="24">
        <f t="shared" si="15"/>
        <v>1972.845</v>
      </c>
      <c r="BO104" s="509">
        <f t="shared" si="9"/>
        <v>0.21127440863247685</v>
      </c>
      <c r="BP104" s="511">
        <v>0</v>
      </c>
      <c r="BQ104" s="512">
        <v>0</v>
      </c>
      <c r="BR104" s="513">
        <v>0</v>
      </c>
      <c r="BS104" s="512">
        <v>0</v>
      </c>
      <c r="BT104" s="512">
        <v>0</v>
      </c>
      <c r="BU104" s="512">
        <v>0</v>
      </c>
      <c r="BV104" s="512">
        <v>0</v>
      </c>
      <c r="BW104" s="512">
        <v>0</v>
      </c>
      <c r="BX104" s="512">
        <v>0</v>
      </c>
      <c r="BY104" s="512">
        <v>0</v>
      </c>
      <c r="BZ104" s="512">
        <v>0</v>
      </c>
      <c r="CA104" s="512">
        <v>0</v>
      </c>
      <c r="CB104" s="512">
        <v>0</v>
      </c>
      <c r="CC104" s="512">
        <v>0</v>
      </c>
      <c r="CD104" s="512">
        <v>0</v>
      </c>
      <c r="CE104" s="512">
        <v>0</v>
      </c>
      <c r="CF104" s="512">
        <v>2315804.3747999999</v>
      </c>
      <c r="CG104" s="512">
        <v>2315804.3747999999</v>
      </c>
      <c r="CH104" s="512">
        <v>0</v>
      </c>
      <c r="CI104" s="512">
        <v>0</v>
      </c>
      <c r="CJ104" s="512">
        <v>0</v>
      </c>
      <c r="CK104" s="512">
        <v>0</v>
      </c>
      <c r="CL104" s="513">
        <f t="shared" si="16"/>
        <v>2315804.3747999999</v>
      </c>
      <c r="CM104" s="513">
        <f t="shared" si="17"/>
        <v>2315804.3747999999</v>
      </c>
      <c r="CN104" s="113"/>
      <c r="CO104" s="97"/>
      <c r="CP104" s="97"/>
      <c r="CQ104" s="97"/>
      <c r="CR104" s="97"/>
      <c r="CS104" s="97"/>
      <c r="CT104" s="97"/>
      <c r="CU104" s="114"/>
      <c r="CV104" s="50">
        <f t="shared" si="10"/>
        <v>43800000</v>
      </c>
      <c r="CW104" s="11"/>
      <c r="CX104" s="604">
        <f t="shared" si="11"/>
        <v>9.3378323137653148</v>
      </c>
      <c r="CY104" s="143"/>
      <c r="CZ104" s="143"/>
      <c r="DA104" s="143"/>
      <c r="DB104" s="23"/>
      <c r="DC104" s="23"/>
      <c r="DD104" s="23"/>
      <c r="DE104" s="23"/>
      <c r="DF104" s="143"/>
      <c r="DG104" s="89"/>
      <c r="DH104" s="50" t="s">
        <v>46</v>
      </c>
      <c r="DI104" s="28"/>
      <c r="DJ104" s="553" t="s">
        <v>46</v>
      </c>
      <c r="DK104" s="143"/>
      <c r="DL104" s="46"/>
      <c r="DM104" s="111"/>
      <c r="DN104" s="110"/>
      <c r="DO104" s="432">
        <v>163.94272450486821</v>
      </c>
      <c r="DP104" s="433">
        <v>-105.2064247273652</v>
      </c>
      <c r="DQ104" s="434">
        <v>136.38067102764279</v>
      </c>
      <c r="DR104" s="428">
        <v>-101.05352628540919</v>
      </c>
      <c r="DS104" s="432">
        <v>1.4541946763934506</v>
      </c>
      <c r="DT104" s="434">
        <v>-0.81853198705201591</v>
      </c>
      <c r="DU104" s="434">
        <v>1.4375546378078539</v>
      </c>
      <c r="DV104" s="428">
        <v>-0.89902537184927978</v>
      </c>
      <c r="DW104" s="252"/>
      <c r="DX104" s="50"/>
      <c r="DY104" s="249"/>
      <c r="DZ104" s="464">
        <v>148098</v>
      </c>
      <c r="EA104" s="465">
        <v>-114579.66666666666</v>
      </c>
      <c r="EB104" s="46"/>
    </row>
    <row r="105" spans="1:132" s="141" customFormat="1" ht="27.75" customHeight="1" x14ac:dyDescent="0.25">
      <c r="A105" s="69" t="s">
        <v>56</v>
      </c>
      <c r="B105" s="69" t="s">
        <v>57</v>
      </c>
      <c r="C105" s="69" t="s">
        <v>58</v>
      </c>
      <c r="D105" s="67" t="s">
        <v>200</v>
      </c>
      <c r="E105" s="67" t="s">
        <v>63</v>
      </c>
      <c r="F105" s="67" t="s">
        <v>201</v>
      </c>
      <c r="G105" s="67" t="s">
        <v>63</v>
      </c>
      <c r="H105" s="107" t="s">
        <v>46</v>
      </c>
      <c r="I105" s="20" t="s">
        <v>1979</v>
      </c>
      <c r="J105" s="145" t="s">
        <v>1981</v>
      </c>
      <c r="K105" s="426">
        <v>2.9397751946705037</v>
      </c>
      <c r="L105" s="426">
        <v>4.2795454456440005</v>
      </c>
      <c r="M105" s="424">
        <v>454</v>
      </c>
      <c r="N105" s="487">
        <v>6809234</v>
      </c>
      <c r="O105" s="487" t="s">
        <v>1982</v>
      </c>
      <c r="P105" s="572">
        <v>1.6692350982810413</v>
      </c>
      <c r="Q105" s="34" t="s">
        <v>1977</v>
      </c>
      <c r="R105" s="257" t="s">
        <v>48</v>
      </c>
      <c r="S105" s="27"/>
      <c r="T105" s="27"/>
      <c r="U105" s="145"/>
      <c r="V105" s="24"/>
      <c r="W105" s="24"/>
      <c r="X105" s="24"/>
      <c r="Y105" s="24"/>
      <c r="Z105" s="24"/>
      <c r="AA105" s="24"/>
      <c r="AB105" s="24"/>
      <c r="AC105" s="24"/>
      <c r="AD105" s="24"/>
      <c r="AE105" s="24"/>
      <c r="AF105" s="24"/>
      <c r="AG105" s="24"/>
      <c r="AH105" s="24"/>
      <c r="AI105" s="24">
        <v>3</v>
      </c>
      <c r="AJ105" s="24">
        <v>3</v>
      </c>
      <c r="AK105" s="24"/>
      <c r="AL105" s="24"/>
      <c r="AM105" s="24"/>
      <c r="AN105" s="24"/>
      <c r="AO105" s="145">
        <f t="shared" si="12"/>
        <v>3</v>
      </c>
      <c r="AP105" s="14">
        <f t="shared" si="13"/>
        <v>3</v>
      </c>
      <c r="AQ105" s="22"/>
      <c r="AR105" s="24"/>
      <c r="AS105" s="24"/>
      <c r="AT105" s="24"/>
      <c r="AU105" s="24"/>
      <c r="AV105" s="24"/>
      <c r="AW105" s="145"/>
      <c r="AX105" s="24"/>
      <c r="AY105" s="24"/>
      <c r="AZ105" s="24"/>
      <c r="BA105" s="24"/>
      <c r="BB105" s="24"/>
      <c r="BC105" s="24"/>
      <c r="BD105" s="24"/>
      <c r="BE105" s="24"/>
      <c r="BF105" s="24"/>
      <c r="BG105" s="24">
        <v>36.25</v>
      </c>
      <c r="BH105" s="24">
        <v>36.25</v>
      </c>
      <c r="BI105" s="24"/>
      <c r="BJ105" s="24"/>
      <c r="BK105" s="24"/>
      <c r="BL105" s="24"/>
      <c r="BM105" s="145">
        <f t="shared" si="14"/>
        <v>36.25</v>
      </c>
      <c r="BN105" s="24">
        <f t="shared" si="15"/>
        <v>36.25</v>
      </c>
      <c r="BO105" s="509">
        <f t="shared" si="9"/>
        <v>2.1716533541218861E-2</v>
      </c>
      <c r="BP105" s="511">
        <v>0</v>
      </c>
      <c r="BQ105" s="512">
        <v>0</v>
      </c>
      <c r="BR105" s="513">
        <v>0</v>
      </c>
      <c r="BS105" s="512">
        <v>0</v>
      </c>
      <c r="BT105" s="512">
        <v>0</v>
      </c>
      <c r="BU105" s="512">
        <v>0</v>
      </c>
      <c r="BV105" s="512">
        <v>0</v>
      </c>
      <c r="BW105" s="512">
        <v>0</v>
      </c>
      <c r="BX105" s="512">
        <v>0</v>
      </c>
      <c r="BY105" s="512">
        <v>0</v>
      </c>
      <c r="BZ105" s="512">
        <v>0</v>
      </c>
      <c r="CA105" s="512">
        <v>0</v>
      </c>
      <c r="CB105" s="512">
        <v>0</v>
      </c>
      <c r="CC105" s="512">
        <v>0</v>
      </c>
      <c r="CD105" s="512">
        <v>0</v>
      </c>
      <c r="CE105" s="512">
        <v>0</v>
      </c>
      <c r="CF105" s="512">
        <v>42551.700000000004</v>
      </c>
      <c r="CG105" s="512">
        <v>42551.700000000004</v>
      </c>
      <c r="CH105" s="512">
        <v>0</v>
      </c>
      <c r="CI105" s="512">
        <v>0</v>
      </c>
      <c r="CJ105" s="512">
        <v>0</v>
      </c>
      <c r="CK105" s="512">
        <v>0</v>
      </c>
      <c r="CL105" s="513">
        <f t="shared" si="16"/>
        <v>42551.700000000004</v>
      </c>
      <c r="CM105" s="513">
        <f t="shared" si="17"/>
        <v>42551.700000000004</v>
      </c>
      <c r="CN105" s="113"/>
      <c r="CO105" s="97"/>
      <c r="CP105" s="97"/>
      <c r="CQ105" s="97"/>
      <c r="CR105" s="97"/>
      <c r="CS105" s="97"/>
      <c r="CT105" s="97"/>
      <c r="CU105" s="114"/>
      <c r="CV105" s="50">
        <f t="shared" si="10"/>
        <v>6809234</v>
      </c>
      <c r="CW105" s="11"/>
      <c r="CX105" s="604">
        <f t="shared" si="11"/>
        <v>1.6692350982810413</v>
      </c>
      <c r="CY105" s="143"/>
      <c r="CZ105" s="143"/>
      <c r="DA105" s="143"/>
      <c r="DB105" s="23"/>
      <c r="DC105" s="23"/>
      <c r="DD105" s="23"/>
      <c r="DE105" s="23"/>
      <c r="DF105" s="143"/>
      <c r="DG105" s="89"/>
      <c r="DH105" s="50" t="s">
        <v>46</v>
      </c>
      <c r="DI105" s="28"/>
      <c r="DJ105" s="553" t="s">
        <v>46</v>
      </c>
      <c r="DK105" s="143"/>
      <c r="DL105" s="46"/>
      <c r="DM105" s="111"/>
      <c r="DN105" s="110"/>
      <c r="DO105" s="432">
        <v>152.27077600440288</v>
      </c>
      <c r="DP105" s="433">
        <v>-96.725778000904086</v>
      </c>
      <c r="DQ105" s="434">
        <v>152.27077600440288</v>
      </c>
      <c r="DR105" s="428">
        <v>-96.725778000904086</v>
      </c>
      <c r="DS105" s="432">
        <v>1.039075399009356</v>
      </c>
      <c r="DT105" s="434">
        <v>-0.68106463825504049</v>
      </c>
      <c r="DU105" s="434">
        <v>1.039075399009356</v>
      </c>
      <c r="DV105" s="428">
        <v>-0.68106463825504049</v>
      </c>
      <c r="DW105" s="252"/>
      <c r="DX105" s="50"/>
      <c r="DY105" s="249"/>
      <c r="DZ105" s="464">
        <v>67281</v>
      </c>
      <c r="EA105" s="465">
        <v>-47211.666666666672</v>
      </c>
      <c r="EB105" s="46"/>
    </row>
    <row r="106" spans="1:132" s="141" customFormat="1" ht="27.75" customHeight="1" x14ac:dyDescent="0.25">
      <c r="A106" s="69" t="s">
        <v>56</v>
      </c>
      <c r="B106" s="69" t="s">
        <v>57</v>
      </c>
      <c r="C106" s="69" t="s">
        <v>58</v>
      </c>
      <c r="D106" s="67" t="s">
        <v>200</v>
      </c>
      <c r="E106" s="67" t="s">
        <v>63</v>
      </c>
      <c r="F106" s="67" t="s">
        <v>202</v>
      </c>
      <c r="G106" s="67" t="s">
        <v>63</v>
      </c>
      <c r="H106" s="107" t="s">
        <v>46</v>
      </c>
      <c r="I106" s="20" t="s">
        <v>1978</v>
      </c>
      <c r="J106" s="145" t="s">
        <v>1981</v>
      </c>
      <c r="K106" s="426">
        <v>2.9109538692325576</v>
      </c>
      <c r="L106" s="426">
        <v>9.325757556360001</v>
      </c>
      <c r="M106" s="424">
        <v>1067</v>
      </c>
      <c r="N106" s="487">
        <v>9113864</v>
      </c>
      <c r="O106" s="487" t="s">
        <v>1982</v>
      </c>
      <c r="P106" s="572">
        <v>2.1327780824080129</v>
      </c>
      <c r="Q106" s="34" t="s">
        <v>1977</v>
      </c>
      <c r="R106" s="257" t="s">
        <v>48</v>
      </c>
      <c r="S106" s="27"/>
      <c r="T106" s="27"/>
      <c r="U106" s="145"/>
      <c r="V106" s="24"/>
      <c r="W106" s="24"/>
      <c r="X106" s="24"/>
      <c r="Y106" s="24"/>
      <c r="Z106" s="24"/>
      <c r="AA106" s="24"/>
      <c r="AB106" s="24"/>
      <c r="AC106" s="24"/>
      <c r="AD106" s="24"/>
      <c r="AE106" s="24"/>
      <c r="AF106" s="24"/>
      <c r="AG106" s="24"/>
      <c r="AH106" s="24"/>
      <c r="AI106" s="24">
        <v>20</v>
      </c>
      <c r="AJ106" s="24">
        <v>20</v>
      </c>
      <c r="AK106" s="24"/>
      <c r="AL106" s="24"/>
      <c r="AM106" s="24"/>
      <c r="AN106" s="24"/>
      <c r="AO106" s="145">
        <f t="shared" si="12"/>
        <v>20</v>
      </c>
      <c r="AP106" s="14">
        <f t="shared" si="13"/>
        <v>20</v>
      </c>
      <c r="AQ106" s="22"/>
      <c r="AR106" s="24"/>
      <c r="AS106" s="24"/>
      <c r="AT106" s="24"/>
      <c r="AU106" s="24"/>
      <c r="AV106" s="24"/>
      <c r="AW106" s="145"/>
      <c r="AX106" s="24"/>
      <c r="AY106" s="24"/>
      <c r="AZ106" s="24"/>
      <c r="BA106" s="24"/>
      <c r="BB106" s="24"/>
      <c r="BC106" s="24"/>
      <c r="BD106" s="24"/>
      <c r="BE106" s="24"/>
      <c r="BF106" s="24"/>
      <c r="BG106" s="24">
        <v>122.61</v>
      </c>
      <c r="BH106" s="24">
        <v>122.61</v>
      </c>
      <c r="BI106" s="24"/>
      <c r="BJ106" s="24"/>
      <c r="BK106" s="24"/>
      <c r="BL106" s="24"/>
      <c r="BM106" s="145">
        <f t="shared" si="14"/>
        <v>122.61</v>
      </c>
      <c r="BN106" s="24">
        <f t="shared" si="15"/>
        <v>122.61</v>
      </c>
      <c r="BO106" s="509">
        <f t="shared" si="9"/>
        <v>5.7488400228479085E-2</v>
      </c>
      <c r="BP106" s="511">
        <v>0</v>
      </c>
      <c r="BQ106" s="512">
        <v>0</v>
      </c>
      <c r="BR106" s="513">
        <v>0</v>
      </c>
      <c r="BS106" s="512">
        <v>0</v>
      </c>
      <c r="BT106" s="512">
        <v>0</v>
      </c>
      <c r="BU106" s="512">
        <v>0</v>
      </c>
      <c r="BV106" s="512">
        <v>0</v>
      </c>
      <c r="BW106" s="512">
        <v>0</v>
      </c>
      <c r="BX106" s="512">
        <v>0</v>
      </c>
      <c r="BY106" s="512">
        <v>0</v>
      </c>
      <c r="BZ106" s="512">
        <v>0</v>
      </c>
      <c r="CA106" s="512">
        <v>0</v>
      </c>
      <c r="CB106" s="512">
        <v>0</v>
      </c>
      <c r="CC106" s="512">
        <v>0</v>
      </c>
      <c r="CD106" s="512">
        <v>0</v>
      </c>
      <c r="CE106" s="512">
        <v>0</v>
      </c>
      <c r="CF106" s="512">
        <v>143924.52240000002</v>
      </c>
      <c r="CG106" s="512">
        <v>143924.52240000002</v>
      </c>
      <c r="CH106" s="512">
        <v>0</v>
      </c>
      <c r="CI106" s="512">
        <v>0</v>
      </c>
      <c r="CJ106" s="512">
        <v>0</v>
      </c>
      <c r="CK106" s="512">
        <v>0</v>
      </c>
      <c r="CL106" s="513">
        <f t="shared" si="16"/>
        <v>143924.52240000002</v>
      </c>
      <c r="CM106" s="513">
        <f t="shared" si="17"/>
        <v>143924.52240000002</v>
      </c>
      <c r="CN106" s="113"/>
      <c r="CO106" s="97"/>
      <c r="CP106" s="97"/>
      <c r="CQ106" s="97"/>
      <c r="CR106" s="97"/>
      <c r="CS106" s="97"/>
      <c r="CT106" s="97"/>
      <c r="CU106" s="114"/>
      <c r="CV106" s="50">
        <f t="shared" si="10"/>
        <v>9113864</v>
      </c>
      <c r="CW106" s="11"/>
      <c r="CX106" s="604">
        <f t="shared" si="11"/>
        <v>2.1327780824080129</v>
      </c>
      <c r="CY106" s="143"/>
      <c r="CZ106" s="143"/>
      <c r="DA106" s="143"/>
      <c r="DB106" s="23"/>
      <c r="DC106" s="23"/>
      <c r="DD106" s="23"/>
      <c r="DE106" s="23"/>
      <c r="DF106" s="143"/>
      <c r="DG106" s="89"/>
      <c r="DH106" s="50" t="s">
        <v>46</v>
      </c>
      <c r="DI106" s="28"/>
      <c r="DJ106" s="553" t="s">
        <v>46</v>
      </c>
      <c r="DK106" s="143"/>
      <c r="DL106" s="46"/>
      <c r="DM106" s="111"/>
      <c r="DN106" s="110"/>
      <c r="DO106" s="432">
        <v>41.291774080149992</v>
      </c>
      <c r="DP106" s="433">
        <v>89.249265875575958</v>
      </c>
      <c r="DQ106" s="434">
        <v>25.805483946566675</v>
      </c>
      <c r="DR106" s="428">
        <v>100.00884434088539</v>
      </c>
      <c r="DS106" s="432">
        <v>8.8118115772205297E-2</v>
      </c>
      <c r="DT106" s="434">
        <v>0.29996983627874368</v>
      </c>
      <c r="DU106" s="434">
        <v>7.4994141082727908E-2</v>
      </c>
      <c r="DV106" s="428">
        <v>0.30537924973389124</v>
      </c>
      <c r="DW106" s="252"/>
      <c r="DX106" s="50"/>
      <c r="DY106" s="249"/>
      <c r="DZ106" s="464">
        <v>0</v>
      </c>
      <c r="EA106" s="465">
        <v>63571.666666666664</v>
      </c>
      <c r="EB106" s="46"/>
    </row>
    <row r="107" spans="1:132" s="141" customFormat="1" ht="27.75" customHeight="1" x14ac:dyDescent="0.25">
      <c r="A107" s="69" t="s">
        <v>56</v>
      </c>
      <c r="B107" s="69" t="s">
        <v>57</v>
      </c>
      <c r="C107" s="69" t="s">
        <v>58</v>
      </c>
      <c r="D107" s="67" t="s">
        <v>200</v>
      </c>
      <c r="E107" s="67" t="s">
        <v>63</v>
      </c>
      <c r="F107" s="67" t="s">
        <v>203</v>
      </c>
      <c r="G107" s="67" t="s">
        <v>63</v>
      </c>
      <c r="H107" s="107" t="s">
        <v>46</v>
      </c>
      <c r="I107" s="20" t="s">
        <v>1978</v>
      </c>
      <c r="J107" s="145" t="s">
        <v>1981</v>
      </c>
      <c r="K107" s="426">
        <v>2.9397751946705037</v>
      </c>
      <c r="L107" s="426">
        <v>8.5051136186730005</v>
      </c>
      <c r="M107" s="424">
        <v>1253</v>
      </c>
      <c r="N107" s="487">
        <v>10791224</v>
      </c>
      <c r="O107" s="487" t="s">
        <v>1982</v>
      </c>
      <c r="P107" s="572">
        <v>2.389768234229694</v>
      </c>
      <c r="Q107" s="34" t="s">
        <v>1977</v>
      </c>
      <c r="R107" s="257" t="s">
        <v>48</v>
      </c>
      <c r="S107" s="27"/>
      <c r="T107" s="27"/>
      <c r="U107" s="145"/>
      <c r="V107" s="24"/>
      <c r="W107" s="24"/>
      <c r="X107" s="24"/>
      <c r="Y107" s="24"/>
      <c r="Z107" s="24"/>
      <c r="AA107" s="24"/>
      <c r="AB107" s="24"/>
      <c r="AC107" s="24"/>
      <c r="AD107" s="24"/>
      <c r="AE107" s="24"/>
      <c r="AF107" s="24"/>
      <c r="AG107" s="24"/>
      <c r="AH107" s="24"/>
      <c r="AI107" s="24">
        <v>28</v>
      </c>
      <c r="AJ107" s="24">
        <v>28</v>
      </c>
      <c r="AK107" s="24"/>
      <c r="AL107" s="24"/>
      <c r="AM107" s="24"/>
      <c r="AN107" s="24"/>
      <c r="AO107" s="145">
        <f t="shared" si="12"/>
        <v>28</v>
      </c>
      <c r="AP107" s="14">
        <f t="shared" si="13"/>
        <v>28</v>
      </c>
      <c r="AQ107" s="22"/>
      <c r="AR107" s="24"/>
      <c r="AS107" s="24"/>
      <c r="AT107" s="24"/>
      <c r="AU107" s="24"/>
      <c r="AV107" s="24"/>
      <c r="AW107" s="145"/>
      <c r="AX107" s="24"/>
      <c r="AY107" s="24"/>
      <c r="AZ107" s="24"/>
      <c r="BA107" s="24"/>
      <c r="BB107" s="24"/>
      <c r="BC107" s="24"/>
      <c r="BD107" s="24"/>
      <c r="BE107" s="24"/>
      <c r="BF107" s="24"/>
      <c r="BG107" s="24">
        <v>140.69999999999999</v>
      </c>
      <c r="BH107" s="24">
        <v>140.69999999999999</v>
      </c>
      <c r="BI107" s="24"/>
      <c r="BJ107" s="24"/>
      <c r="BK107" s="24"/>
      <c r="BL107" s="24"/>
      <c r="BM107" s="145">
        <f t="shared" si="14"/>
        <v>140.69999999999999</v>
      </c>
      <c r="BN107" s="24">
        <f t="shared" si="15"/>
        <v>140.69999999999999</v>
      </c>
      <c r="BO107" s="509">
        <f t="shared" si="9"/>
        <v>5.8876002276995923E-2</v>
      </c>
      <c r="BP107" s="511">
        <v>0</v>
      </c>
      <c r="BQ107" s="512">
        <v>0</v>
      </c>
      <c r="BR107" s="513">
        <v>0</v>
      </c>
      <c r="BS107" s="512">
        <v>0</v>
      </c>
      <c r="BT107" s="512">
        <v>0</v>
      </c>
      <c r="BU107" s="512">
        <v>0</v>
      </c>
      <c r="BV107" s="512">
        <v>0</v>
      </c>
      <c r="BW107" s="512">
        <v>0</v>
      </c>
      <c r="BX107" s="512">
        <v>0</v>
      </c>
      <c r="BY107" s="512">
        <v>0</v>
      </c>
      <c r="BZ107" s="512">
        <v>0</v>
      </c>
      <c r="CA107" s="512">
        <v>0</v>
      </c>
      <c r="CB107" s="512">
        <v>0</v>
      </c>
      <c r="CC107" s="512">
        <v>0</v>
      </c>
      <c r="CD107" s="512">
        <v>0</v>
      </c>
      <c r="CE107" s="512">
        <v>0</v>
      </c>
      <c r="CF107" s="512">
        <v>165159.288</v>
      </c>
      <c r="CG107" s="512">
        <v>165159.288</v>
      </c>
      <c r="CH107" s="512">
        <v>0</v>
      </c>
      <c r="CI107" s="512">
        <v>0</v>
      </c>
      <c r="CJ107" s="512">
        <v>0</v>
      </c>
      <c r="CK107" s="512">
        <v>0</v>
      </c>
      <c r="CL107" s="513">
        <f t="shared" si="16"/>
        <v>165159.288</v>
      </c>
      <c r="CM107" s="513">
        <f t="shared" si="17"/>
        <v>165159.288</v>
      </c>
      <c r="CN107" s="113"/>
      <c r="CO107" s="97"/>
      <c r="CP107" s="97"/>
      <c r="CQ107" s="97"/>
      <c r="CR107" s="97"/>
      <c r="CS107" s="97"/>
      <c r="CT107" s="97"/>
      <c r="CU107" s="114"/>
      <c r="CV107" s="50">
        <f t="shared" si="10"/>
        <v>10791224</v>
      </c>
      <c r="CW107" s="11"/>
      <c r="CX107" s="604">
        <f t="shared" si="11"/>
        <v>2.389768234229694</v>
      </c>
      <c r="CY107" s="143"/>
      <c r="CZ107" s="143"/>
      <c r="DA107" s="143"/>
      <c r="DB107" s="23"/>
      <c r="DC107" s="23"/>
      <c r="DD107" s="23"/>
      <c r="DE107" s="23"/>
      <c r="DF107" s="143"/>
      <c r="DG107" s="89"/>
      <c r="DH107" s="50" t="s">
        <v>46</v>
      </c>
      <c r="DI107" s="28"/>
      <c r="DJ107" s="553" t="s">
        <v>46</v>
      </c>
      <c r="DK107" s="143"/>
      <c r="DL107" s="46"/>
      <c r="DM107" s="111"/>
      <c r="DN107" s="110"/>
      <c r="DO107" s="432">
        <v>11.577813248204309</v>
      </c>
      <c r="DP107" s="433">
        <v>140.28513592372883</v>
      </c>
      <c r="DQ107" s="434">
        <v>11.577813248204309</v>
      </c>
      <c r="DR107" s="428">
        <v>74.266816279794824</v>
      </c>
      <c r="DS107" s="432">
        <v>9.65682362330407E-2</v>
      </c>
      <c r="DT107" s="434">
        <v>0.55369157209553999</v>
      </c>
      <c r="DU107" s="434">
        <v>9.65682362330407E-2</v>
      </c>
      <c r="DV107" s="428">
        <v>0.50509954298289139</v>
      </c>
      <c r="DW107" s="252"/>
      <c r="DX107" s="50"/>
      <c r="DY107" s="249"/>
      <c r="DZ107" s="464">
        <v>0</v>
      </c>
      <c r="EA107" s="465">
        <v>25396.333333333332</v>
      </c>
      <c r="EB107" s="46"/>
    </row>
    <row r="108" spans="1:132" s="141" customFormat="1" ht="27.75" customHeight="1" x14ac:dyDescent="0.25">
      <c r="A108" s="69" t="s">
        <v>56</v>
      </c>
      <c r="B108" s="69" t="s">
        <v>57</v>
      </c>
      <c r="C108" s="69" t="s">
        <v>58</v>
      </c>
      <c r="D108" s="67" t="s">
        <v>200</v>
      </c>
      <c r="E108" s="67" t="s">
        <v>63</v>
      </c>
      <c r="F108" s="67" t="s">
        <v>204</v>
      </c>
      <c r="G108" s="67" t="s">
        <v>63</v>
      </c>
      <c r="H108" s="107" t="s">
        <v>46</v>
      </c>
      <c r="I108" s="20" t="s">
        <v>1978</v>
      </c>
      <c r="J108" s="145" t="s">
        <v>1981</v>
      </c>
      <c r="K108" s="426">
        <v>2.9397751946705037</v>
      </c>
      <c r="L108" s="426">
        <v>5.3420454434340003</v>
      </c>
      <c r="M108" s="424">
        <v>791</v>
      </c>
      <c r="N108" s="487">
        <v>7867422</v>
      </c>
      <c r="O108" s="487" t="s">
        <v>1982</v>
      </c>
      <c r="P108" s="572">
        <v>1.950243021301016</v>
      </c>
      <c r="Q108" s="34" t="s">
        <v>1977</v>
      </c>
      <c r="R108" s="257" t="s">
        <v>48</v>
      </c>
      <c r="S108" s="27"/>
      <c r="T108" s="27"/>
      <c r="U108" s="145"/>
      <c r="V108" s="24"/>
      <c r="W108" s="24"/>
      <c r="X108" s="24"/>
      <c r="Y108" s="24"/>
      <c r="Z108" s="24"/>
      <c r="AA108" s="24"/>
      <c r="AB108" s="24"/>
      <c r="AC108" s="24"/>
      <c r="AD108" s="24"/>
      <c r="AE108" s="24"/>
      <c r="AF108" s="24"/>
      <c r="AG108" s="24"/>
      <c r="AH108" s="24"/>
      <c r="AI108" s="24">
        <v>16</v>
      </c>
      <c r="AJ108" s="24">
        <v>16</v>
      </c>
      <c r="AK108" s="24"/>
      <c r="AL108" s="24"/>
      <c r="AM108" s="24"/>
      <c r="AN108" s="24"/>
      <c r="AO108" s="145">
        <f t="shared" si="12"/>
        <v>16</v>
      </c>
      <c r="AP108" s="14">
        <f t="shared" si="13"/>
        <v>16</v>
      </c>
      <c r="AQ108" s="22"/>
      <c r="AR108" s="24"/>
      <c r="AS108" s="24"/>
      <c r="AT108" s="24"/>
      <c r="AU108" s="24"/>
      <c r="AV108" s="24"/>
      <c r="AW108" s="145"/>
      <c r="AX108" s="24"/>
      <c r="AY108" s="24"/>
      <c r="AZ108" s="24"/>
      <c r="BA108" s="24"/>
      <c r="BB108" s="24"/>
      <c r="BC108" s="24"/>
      <c r="BD108" s="24"/>
      <c r="BE108" s="24"/>
      <c r="BF108" s="24"/>
      <c r="BG108" s="24">
        <v>94.58</v>
      </c>
      <c r="BH108" s="24">
        <v>94.58</v>
      </c>
      <c r="BI108" s="24"/>
      <c r="BJ108" s="24"/>
      <c r="BK108" s="24"/>
      <c r="BL108" s="24"/>
      <c r="BM108" s="145">
        <f t="shared" si="14"/>
        <v>94.58</v>
      </c>
      <c r="BN108" s="24">
        <f t="shared" si="15"/>
        <v>94.58</v>
      </c>
      <c r="BO108" s="509">
        <f t="shared" si="9"/>
        <v>4.8496520160295327E-2</v>
      </c>
      <c r="BP108" s="511">
        <v>0</v>
      </c>
      <c r="BQ108" s="512">
        <v>0</v>
      </c>
      <c r="BR108" s="513">
        <v>0</v>
      </c>
      <c r="BS108" s="512">
        <v>0</v>
      </c>
      <c r="BT108" s="512">
        <v>0</v>
      </c>
      <c r="BU108" s="512">
        <v>0</v>
      </c>
      <c r="BV108" s="512">
        <v>0</v>
      </c>
      <c r="BW108" s="512">
        <v>0</v>
      </c>
      <c r="BX108" s="512">
        <v>0</v>
      </c>
      <c r="BY108" s="512">
        <v>0</v>
      </c>
      <c r="BZ108" s="512">
        <v>0</v>
      </c>
      <c r="CA108" s="512">
        <v>0</v>
      </c>
      <c r="CB108" s="512">
        <v>0</v>
      </c>
      <c r="CC108" s="512">
        <v>0</v>
      </c>
      <c r="CD108" s="512">
        <v>0</v>
      </c>
      <c r="CE108" s="512">
        <v>0</v>
      </c>
      <c r="CF108" s="512">
        <v>111021.78719999999</v>
      </c>
      <c r="CG108" s="512">
        <v>111021.78719999999</v>
      </c>
      <c r="CH108" s="512">
        <v>0</v>
      </c>
      <c r="CI108" s="512">
        <v>0</v>
      </c>
      <c r="CJ108" s="512">
        <v>0</v>
      </c>
      <c r="CK108" s="512">
        <v>0</v>
      </c>
      <c r="CL108" s="513">
        <f t="shared" si="16"/>
        <v>111021.78719999999</v>
      </c>
      <c r="CM108" s="513">
        <f t="shared" si="17"/>
        <v>111021.78719999999</v>
      </c>
      <c r="CN108" s="113"/>
      <c r="CO108" s="97"/>
      <c r="CP108" s="97"/>
      <c r="CQ108" s="97"/>
      <c r="CR108" s="97"/>
      <c r="CS108" s="97"/>
      <c r="CT108" s="97"/>
      <c r="CU108" s="114"/>
      <c r="CV108" s="50">
        <f t="shared" si="10"/>
        <v>7867422</v>
      </c>
      <c r="CW108" s="11"/>
      <c r="CX108" s="604">
        <f t="shared" si="11"/>
        <v>1.950243021301016</v>
      </c>
      <c r="CY108" s="143"/>
      <c r="CZ108" s="143"/>
      <c r="DA108" s="143"/>
      <c r="DB108" s="23"/>
      <c r="DC108" s="23"/>
      <c r="DD108" s="23"/>
      <c r="DE108" s="23"/>
      <c r="DF108" s="143"/>
      <c r="DG108" s="89"/>
      <c r="DH108" s="50" t="s">
        <v>46</v>
      </c>
      <c r="DI108" s="28"/>
      <c r="DJ108" s="553" t="s">
        <v>46</v>
      </c>
      <c r="DK108" s="143"/>
      <c r="DL108" s="46"/>
      <c r="DM108" s="111"/>
      <c r="DN108" s="110"/>
      <c r="DO108" s="432">
        <v>191.11846543001678</v>
      </c>
      <c r="DP108" s="433">
        <v>-146.52246315777251</v>
      </c>
      <c r="DQ108" s="434">
        <v>186.42242833052271</v>
      </c>
      <c r="DR108" s="428">
        <v>-162.70887236025706</v>
      </c>
      <c r="DS108" s="432">
        <v>1.0383642495784144</v>
      </c>
      <c r="DT108" s="434">
        <v>-0.94440334304352835</v>
      </c>
      <c r="DU108" s="434">
        <v>1.0345699831365931</v>
      </c>
      <c r="DV108" s="428">
        <v>-0.94907378933051878</v>
      </c>
      <c r="DW108" s="252"/>
      <c r="DX108" s="50"/>
      <c r="DY108" s="249"/>
      <c r="DZ108" s="464">
        <v>141545</v>
      </c>
      <c r="EA108" s="465">
        <v>-141545</v>
      </c>
      <c r="EB108" s="46"/>
    </row>
    <row r="109" spans="1:132" s="141" customFormat="1" ht="27.75" customHeight="1" x14ac:dyDescent="0.25">
      <c r="A109" s="69" t="s">
        <v>56</v>
      </c>
      <c r="B109" s="69" t="s">
        <v>57</v>
      </c>
      <c r="C109" s="69" t="s">
        <v>58</v>
      </c>
      <c r="D109" s="67" t="s">
        <v>200</v>
      </c>
      <c r="E109" s="67" t="s">
        <v>63</v>
      </c>
      <c r="F109" s="67" t="s">
        <v>205</v>
      </c>
      <c r="G109" s="67" t="s">
        <v>63</v>
      </c>
      <c r="H109" s="107" t="s">
        <v>46</v>
      </c>
      <c r="I109" s="20" t="s">
        <v>1978</v>
      </c>
      <c r="J109" s="145" t="s">
        <v>1981</v>
      </c>
      <c r="K109" s="426">
        <v>2.6443566089315564</v>
      </c>
      <c r="L109" s="426">
        <v>4.957386353325</v>
      </c>
      <c r="M109" s="424">
        <v>266</v>
      </c>
      <c r="N109" s="487">
        <v>2242560</v>
      </c>
      <c r="O109" s="487" t="s">
        <v>1976</v>
      </c>
      <c r="P109" s="572">
        <v>0.64127449099430112</v>
      </c>
      <c r="Q109" s="34" t="s">
        <v>1977</v>
      </c>
      <c r="R109" s="257" t="s">
        <v>48</v>
      </c>
      <c r="S109" s="27"/>
      <c r="T109" s="27"/>
      <c r="U109" s="145"/>
      <c r="V109" s="24"/>
      <c r="W109" s="24"/>
      <c r="X109" s="24"/>
      <c r="Y109" s="24"/>
      <c r="Z109" s="24"/>
      <c r="AA109" s="24"/>
      <c r="AB109" s="24"/>
      <c r="AC109" s="24"/>
      <c r="AD109" s="24"/>
      <c r="AE109" s="24"/>
      <c r="AF109" s="24"/>
      <c r="AG109" s="24"/>
      <c r="AH109" s="24"/>
      <c r="AI109" s="24">
        <v>3</v>
      </c>
      <c r="AJ109" s="24">
        <v>3</v>
      </c>
      <c r="AK109" s="24"/>
      <c r="AL109" s="24"/>
      <c r="AM109" s="24"/>
      <c r="AN109" s="24"/>
      <c r="AO109" s="145">
        <f t="shared" si="12"/>
        <v>3</v>
      </c>
      <c r="AP109" s="14">
        <f t="shared" si="13"/>
        <v>3</v>
      </c>
      <c r="AQ109" s="22"/>
      <c r="AR109" s="24"/>
      <c r="AS109" s="24"/>
      <c r="AT109" s="24"/>
      <c r="AU109" s="24"/>
      <c r="AV109" s="24"/>
      <c r="AW109" s="145"/>
      <c r="AX109" s="24"/>
      <c r="AY109" s="24"/>
      <c r="AZ109" s="24"/>
      <c r="BA109" s="24"/>
      <c r="BB109" s="24"/>
      <c r="BC109" s="24"/>
      <c r="BD109" s="24"/>
      <c r="BE109" s="24"/>
      <c r="BF109" s="24"/>
      <c r="BG109" s="24">
        <v>17.27</v>
      </c>
      <c r="BH109" s="24">
        <v>17.27</v>
      </c>
      <c r="BI109" s="24"/>
      <c r="BJ109" s="24"/>
      <c r="BK109" s="24"/>
      <c r="BL109" s="24"/>
      <c r="BM109" s="145">
        <f t="shared" si="14"/>
        <v>17.27</v>
      </c>
      <c r="BN109" s="24">
        <f t="shared" si="15"/>
        <v>17.27</v>
      </c>
      <c r="BO109" s="509">
        <f t="shared" si="9"/>
        <v>2.6930745324397248E-2</v>
      </c>
      <c r="BP109" s="511">
        <v>0</v>
      </c>
      <c r="BQ109" s="512">
        <v>0</v>
      </c>
      <c r="BR109" s="513">
        <v>0</v>
      </c>
      <c r="BS109" s="512">
        <v>0</v>
      </c>
      <c r="BT109" s="512">
        <v>0</v>
      </c>
      <c r="BU109" s="512">
        <v>0</v>
      </c>
      <c r="BV109" s="512">
        <v>0</v>
      </c>
      <c r="BW109" s="512">
        <v>0</v>
      </c>
      <c r="BX109" s="512">
        <v>0</v>
      </c>
      <c r="BY109" s="512">
        <v>0</v>
      </c>
      <c r="BZ109" s="512">
        <v>0</v>
      </c>
      <c r="CA109" s="512">
        <v>0</v>
      </c>
      <c r="CB109" s="512">
        <v>0</v>
      </c>
      <c r="CC109" s="512">
        <v>0</v>
      </c>
      <c r="CD109" s="512">
        <v>0</v>
      </c>
      <c r="CE109" s="512">
        <v>0</v>
      </c>
      <c r="CF109" s="512">
        <v>20272.216799999998</v>
      </c>
      <c r="CG109" s="512">
        <v>20272.216799999998</v>
      </c>
      <c r="CH109" s="512">
        <v>0</v>
      </c>
      <c r="CI109" s="512">
        <v>0</v>
      </c>
      <c r="CJ109" s="512">
        <v>0</v>
      </c>
      <c r="CK109" s="512">
        <v>0</v>
      </c>
      <c r="CL109" s="513">
        <f t="shared" si="16"/>
        <v>20272.216799999998</v>
      </c>
      <c r="CM109" s="513">
        <f t="shared" si="17"/>
        <v>20272.216799999998</v>
      </c>
      <c r="CN109" s="113"/>
      <c r="CO109" s="97"/>
      <c r="CP109" s="97"/>
      <c r="CQ109" s="97"/>
      <c r="CR109" s="97"/>
      <c r="CS109" s="97"/>
      <c r="CT109" s="97"/>
      <c r="CU109" s="114"/>
      <c r="CV109" s="50">
        <f t="shared" si="10"/>
        <v>2242560</v>
      </c>
      <c r="CW109" s="11"/>
      <c r="CX109" s="604">
        <f t="shared" si="11"/>
        <v>0.64127449099430112</v>
      </c>
      <c r="CY109" s="143"/>
      <c r="CZ109" s="143"/>
      <c r="DA109" s="143"/>
      <c r="DB109" s="23"/>
      <c r="DC109" s="23"/>
      <c r="DD109" s="23"/>
      <c r="DE109" s="23"/>
      <c r="DF109" s="143"/>
      <c r="DG109" s="89"/>
      <c r="DH109" s="50" t="s">
        <v>46</v>
      </c>
      <c r="DI109" s="28"/>
      <c r="DJ109" s="553" t="s">
        <v>46</v>
      </c>
      <c r="DK109" s="143"/>
      <c r="DL109" s="46"/>
      <c r="DM109" s="111"/>
      <c r="DN109" s="110"/>
      <c r="DO109" s="432">
        <v>64.007518796992485</v>
      </c>
      <c r="DP109" s="433">
        <v>-42.750083902204381</v>
      </c>
      <c r="DQ109" s="434">
        <v>55.849624060150376</v>
      </c>
      <c r="DR109" s="428">
        <v>-34.592189165362271</v>
      </c>
      <c r="DS109" s="432">
        <v>0.18421052631578946</v>
      </c>
      <c r="DT109" s="434">
        <v>-8.8884844026554985E-2</v>
      </c>
      <c r="DU109" s="434">
        <v>0.14661654135338345</v>
      </c>
      <c r="DV109" s="428">
        <v>-5.1290859064148972E-2</v>
      </c>
      <c r="DW109" s="252"/>
      <c r="DX109" s="50"/>
      <c r="DY109" s="249"/>
      <c r="DZ109" s="464">
        <v>0</v>
      </c>
      <c r="EA109" s="465">
        <v>0</v>
      </c>
      <c r="EB109" s="46"/>
    </row>
    <row r="110" spans="1:132" s="141" customFormat="1" ht="27.75" customHeight="1" x14ac:dyDescent="0.25">
      <c r="A110" s="69" t="s">
        <v>56</v>
      </c>
      <c r="B110" s="69" t="s">
        <v>57</v>
      </c>
      <c r="C110" s="69" t="s">
        <v>58</v>
      </c>
      <c r="D110" s="67" t="s">
        <v>200</v>
      </c>
      <c r="E110" s="67" t="s">
        <v>63</v>
      </c>
      <c r="F110" s="67" t="s">
        <v>206</v>
      </c>
      <c r="G110" s="67" t="s">
        <v>63</v>
      </c>
      <c r="H110" s="107" t="s">
        <v>46</v>
      </c>
      <c r="I110" s="20" t="s">
        <v>1979</v>
      </c>
      <c r="J110" s="145" t="s">
        <v>1981</v>
      </c>
      <c r="K110" s="426">
        <v>2.8821325437946115</v>
      </c>
      <c r="L110" s="426">
        <v>4.719507565941</v>
      </c>
      <c r="M110" s="424">
        <v>637</v>
      </c>
      <c r="N110" s="487">
        <v>6067068</v>
      </c>
      <c r="O110" s="487" t="s">
        <v>1982</v>
      </c>
      <c r="P110" s="572">
        <v>1.1744690115963043</v>
      </c>
      <c r="Q110" s="34" t="s">
        <v>1977</v>
      </c>
      <c r="R110" s="257" t="s">
        <v>48</v>
      </c>
      <c r="S110" s="27"/>
      <c r="T110" s="27"/>
      <c r="U110" s="145"/>
      <c r="V110" s="24"/>
      <c r="W110" s="24"/>
      <c r="X110" s="24"/>
      <c r="Y110" s="24"/>
      <c r="Z110" s="24"/>
      <c r="AA110" s="24"/>
      <c r="AB110" s="24"/>
      <c r="AC110" s="24"/>
      <c r="AD110" s="24"/>
      <c r="AE110" s="24"/>
      <c r="AF110" s="24"/>
      <c r="AG110" s="24"/>
      <c r="AH110" s="24"/>
      <c r="AI110" s="24">
        <v>5</v>
      </c>
      <c r="AJ110" s="24">
        <v>5</v>
      </c>
      <c r="AK110" s="24"/>
      <c r="AL110" s="24"/>
      <c r="AM110" s="24"/>
      <c r="AN110" s="24"/>
      <c r="AO110" s="145">
        <f t="shared" si="12"/>
        <v>5</v>
      </c>
      <c r="AP110" s="14">
        <f t="shared" si="13"/>
        <v>5</v>
      </c>
      <c r="AQ110" s="22"/>
      <c r="AR110" s="24"/>
      <c r="AS110" s="24"/>
      <c r="AT110" s="24"/>
      <c r="AU110" s="24"/>
      <c r="AV110" s="24"/>
      <c r="AW110" s="145"/>
      <c r="AX110" s="24"/>
      <c r="AY110" s="24"/>
      <c r="AZ110" s="24"/>
      <c r="BA110" s="24"/>
      <c r="BB110" s="24"/>
      <c r="BC110" s="24"/>
      <c r="BD110" s="24"/>
      <c r="BE110" s="24"/>
      <c r="BF110" s="24"/>
      <c r="BG110" s="24">
        <v>23.05</v>
      </c>
      <c r="BH110" s="24">
        <v>23.05</v>
      </c>
      <c r="BI110" s="24"/>
      <c r="BJ110" s="24"/>
      <c r="BK110" s="24"/>
      <c r="BL110" s="24"/>
      <c r="BM110" s="145">
        <f t="shared" si="14"/>
        <v>23.05</v>
      </c>
      <c r="BN110" s="24">
        <f t="shared" si="15"/>
        <v>23.05</v>
      </c>
      <c r="BO110" s="509">
        <f t="shared" si="9"/>
        <v>1.9625890315037864E-2</v>
      </c>
      <c r="BP110" s="511">
        <v>0</v>
      </c>
      <c r="BQ110" s="512">
        <v>0</v>
      </c>
      <c r="BR110" s="513">
        <v>0</v>
      </c>
      <c r="BS110" s="512">
        <v>0</v>
      </c>
      <c r="BT110" s="512">
        <v>0</v>
      </c>
      <c r="BU110" s="512">
        <v>0</v>
      </c>
      <c r="BV110" s="512">
        <v>0</v>
      </c>
      <c r="BW110" s="512">
        <v>0</v>
      </c>
      <c r="BX110" s="512">
        <v>0</v>
      </c>
      <c r="BY110" s="512">
        <v>0</v>
      </c>
      <c r="BZ110" s="512">
        <v>0</v>
      </c>
      <c r="CA110" s="512">
        <v>0</v>
      </c>
      <c r="CB110" s="512">
        <v>0</v>
      </c>
      <c r="CC110" s="512">
        <v>0</v>
      </c>
      <c r="CD110" s="512">
        <v>0</v>
      </c>
      <c r="CE110" s="512">
        <v>0</v>
      </c>
      <c r="CF110" s="512">
        <v>27057.012000000002</v>
      </c>
      <c r="CG110" s="512">
        <v>27057.012000000002</v>
      </c>
      <c r="CH110" s="512">
        <v>0</v>
      </c>
      <c r="CI110" s="512">
        <v>0</v>
      </c>
      <c r="CJ110" s="512">
        <v>0</v>
      </c>
      <c r="CK110" s="512">
        <v>0</v>
      </c>
      <c r="CL110" s="513">
        <f t="shared" si="16"/>
        <v>27057.012000000002</v>
      </c>
      <c r="CM110" s="513">
        <f t="shared" si="17"/>
        <v>27057.012000000002</v>
      </c>
      <c r="CN110" s="113"/>
      <c r="CO110" s="97"/>
      <c r="CP110" s="97"/>
      <c r="CQ110" s="97"/>
      <c r="CR110" s="97"/>
      <c r="CS110" s="97"/>
      <c r="CT110" s="97"/>
      <c r="CU110" s="114"/>
      <c r="CV110" s="50">
        <f t="shared" si="10"/>
        <v>6067068</v>
      </c>
      <c r="CW110" s="11"/>
      <c r="CX110" s="604">
        <f t="shared" si="11"/>
        <v>1.1744690115963043</v>
      </c>
      <c r="CY110" s="143"/>
      <c r="CZ110" s="143"/>
      <c r="DA110" s="143"/>
      <c r="DB110" s="23"/>
      <c r="DC110" s="23"/>
      <c r="DD110" s="23"/>
      <c r="DE110" s="23"/>
      <c r="DF110" s="143"/>
      <c r="DG110" s="89"/>
      <c r="DH110" s="50" t="s">
        <v>46</v>
      </c>
      <c r="DI110" s="28"/>
      <c r="DJ110" s="553" t="s">
        <v>46</v>
      </c>
      <c r="DK110" s="143"/>
      <c r="DL110" s="46"/>
      <c r="DM110" s="111"/>
      <c r="DN110" s="110"/>
      <c r="DO110" s="432">
        <v>14.370486656200942</v>
      </c>
      <c r="DP110" s="433">
        <v>152.79188091872356</v>
      </c>
      <c r="DQ110" s="434">
        <v>8.8178963893249609</v>
      </c>
      <c r="DR110" s="428">
        <v>158.34447118559953</v>
      </c>
      <c r="DS110" s="432">
        <v>5.3375196232339092E-2</v>
      </c>
      <c r="DT110" s="434">
        <v>1.3735467366928185</v>
      </c>
      <c r="DU110" s="434">
        <v>5.0235478806907381E-2</v>
      </c>
      <c r="DV110" s="428">
        <v>1.37668645411825</v>
      </c>
      <c r="DW110" s="252"/>
      <c r="DX110" s="50"/>
      <c r="DY110" s="249"/>
      <c r="DZ110" s="464">
        <v>0</v>
      </c>
      <c r="EA110" s="465">
        <v>90906.333333333328</v>
      </c>
      <c r="EB110" s="46"/>
    </row>
    <row r="111" spans="1:132" s="141" customFormat="1" ht="27.75" customHeight="1" x14ac:dyDescent="0.25">
      <c r="A111" s="69" t="s">
        <v>56</v>
      </c>
      <c r="B111" s="69" t="s">
        <v>57</v>
      </c>
      <c r="C111" s="69" t="s">
        <v>58</v>
      </c>
      <c r="D111" s="67" t="s">
        <v>207</v>
      </c>
      <c r="E111" s="67" t="s">
        <v>208</v>
      </c>
      <c r="F111" s="67" t="s">
        <v>209</v>
      </c>
      <c r="G111" s="67" t="s">
        <v>210</v>
      </c>
      <c r="H111" s="107" t="s">
        <v>46</v>
      </c>
      <c r="I111" s="20" t="s">
        <v>1978</v>
      </c>
      <c r="J111" s="145" t="s">
        <v>1984</v>
      </c>
      <c r="K111" s="426">
        <v>11.234081537891738</v>
      </c>
      <c r="L111" s="426">
        <v>44.351515059264003</v>
      </c>
      <c r="M111" s="424">
        <v>2194</v>
      </c>
      <c r="N111" s="487">
        <v>40821600</v>
      </c>
      <c r="O111" s="487" t="s">
        <v>1976</v>
      </c>
      <c r="P111" s="572">
        <v>11.600583488773305</v>
      </c>
      <c r="Q111" s="34" t="s">
        <v>1977</v>
      </c>
      <c r="R111" s="257" t="s">
        <v>48</v>
      </c>
      <c r="S111" s="27"/>
      <c r="T111" s="27"/>
      <c r="U111" s="145"/>
      <c r="V111" s="24"/>
      <c r="W111" s="24"/>
      <c r="X111" s="24"/>
      <c r="Y111" s="24"/>
      <c r="Z111" s="24"/>
      <c r="AA111" s="24"/>
      <c r="AB111" s="24"/>
      <c r="AC111" s="24"/>
      <c r="AD111" s="24"/>
      <c r="AE111" s="24"/>
      <c r="AF111" s="24"/>
      <c r="AG111" s="24"/>
      <c r="AH111" s="24"/>
      <c r="AI111" s="24">
        <v>157</v>
      </c>
      <c r="AJ111" s="24">
        <v>157</v>
      </c>
      <c r="AK111" s="24"/>
      <c r="AL111" s="24"/>
      <c r="AM111" s="24"/>
      <c r="AN111" s="24"/>
      <c r="AO111" s="145">
        <f t="shared" si="12"/>
        <v>157</v>
      </c>
      <c r="AP111" s="14">
        <f t="shared" si="13"/>
        <v>157</v>
      </c>
      <c r="AQ111" s="22"/>
      <c r="AR111" s="24"/>
      <c r="AS111" s="24"/>
      <c r="AT111" s="24"/>
      <c r="AU111" s="24"/>
      <c r="AV111" s="24"/>
      <c r="AW111" s="145"/>
      <c r="AX111" s="24"/>
      <c r="AY111" s="24"/>
      <c r="AZ111" s="24"/>
      <c r="BA111" s="24"/>
      <c r="BB111" s="24"/>
      <c r="BC111" s="24"/>
      <c r="BD111" s="24"/>
      <c r="BE111" s="24"/>
      <c r="BF111" s="24"/>
      <c r="BG111" s="24">
        <v>5304.71</v>
      </c>
      <c r="BH111" s="24">
        <v>5304.71</v>
      </c>
      <c r="BI111" s="24"/>
      <c r="BJ111" s="24"/>
      <c r="BK111" s="24"/>
      <c r="BL111" s="24"/>
      <c r="BM111" s="145">
        <f t="shared" si="14"/>
        <v>5304.71</v>
      </c>
      <c r="BN111" s="24">
        <f t="shared" si="15"/>
        <v>5304.71</v>
      </c>
      <c r="BO111" s="509">
        <f t="shared" si="9"/>
        <v>0.45727958469793684</v>
      </c>
      <c r="BP111" s="511">
        <v>0</v>
      </c>
      <c r="BQ111" s="512">
        <v>0</v>
      </c>
      <c r="BR111" s="513">
        <v>0</v>
      </c>
      <c r="BS111" s="512">
        <v>0</v>
      </c>
      <c r="BT111" s="512">
        <v>0</v>
      </c>
      <c r="BU111" s="512">
        <v>0</v>
      </c>
      <c r="BV111" s="512">
        <v>0</v>
      </c>
      <c r="BW111" s="512">
        <v>0</v>
      </c>
      <c r="BX111" s="512">
        <v>0</v>
      </c>
      <c r="BY111" s="512">
        <v>0</v>
      </c>
      <c r="BZ111" s="512">
        <v>0</v>
      </c>
      <c r="CA111" s="512">
        <v>0</v>
      </c>
      <c r="CB111" s="512">
        <v>0</v>
      </c>
      <c r="CC111" s="512">
        <v>0</v>
      </c>
      <c r="CD111" s="512">
        <v>0</v>
      </c>
      <c r="CE111" s="512">
        <v>0</v>
      </c>
      <c r="CF111" s="512">
        <v>6226880.7864000006</v>
      </c>
      <c r="CG111" s="512">
        <v>6226880.7864000006</v>
      </c>
      <c r="CH111" s="512">
        <v>0</v>
      </c>
      <c r="CI111" s="512">
        <v>0</v>
      </c>
      <c r="CJ111" s="512">
        <v>0</v>
      </c>
      <c r="CK111" s="512">
        <v>0</v>
      </c>
      <c r="CL111" s="513">
        <f t="shared" si="16"/>
        <v>6226880.7864000006</v>
      </c>
      <c r="CM111" s="513">
        <f t="shared" si="17"/>
        <v>6226880.7864000006</v>
      </c>
      <c r="CN111" s="113"/>
      <c r="CO111" s="97"/>
      <c r="CP111" s="97"/>
      <c r="CQ111" s="97"/>
      <c r="CR111" s="97"/>
      <c r="CS111" s="97"/>
      <c r="CT111" s="97"/>
      <c r="CU111" s="114"/>
      <c r="CV111" s="50">
        <f t="shared" si="10"/>
        <v>40821600</v>
      </c>
      <c r="CW111" s="11"/>
      <c r="CX111" s="604">
        <f t="shared" si="11"/>
        <v>11.600583488773305</v>
      </c>
      <c r="CY111" s="143"/>
      <c r="CZ111" s="143"/>
      <c r="DA111" s="143"/>
      <c r="DB111" s="23"/>
      <c r="DC111" s="23"/>
      <c r="DD111" s="23"/>
      <c r="DE111" s="23"/>
      <c r="DF111" s="143"/>
      <c r="DG111" s="89"/>
      <c r="DH111" s="50" t="s">
        <v>46</v>
      </c>
      <c r="DI111" s="28"/>
      <c r="DJ111" s="553" t="s">
        <v>46</v>
      </c>
      <c r="DK111" s="143"/>
      <c r="DL111" s="46"/>
      <c r="DM111" s="111"/>
      <c r="DN111" s="110"/>
      <c r="DO111" s="432">
        <v>1459.5010256020687</v>
      </c>
      <c r="DP111" s="433">
        <v>-1231.7711062953281</v>
      </c>
      <c r="DQ111" s="434">
        <v>153.57912330015978</v>
      </c>
      <c r="DR111" s="428">
        <v>33.695542948723698</v>
      </c>
      <c r="DS111" s="432">
        <v>3.0927600091164678</v>
      </c>
      <c r="DT111" s="434">
        <v>-1.4555925280402289</v>
      </c>
      <c r="DU111" s="434">
        <v>2.0935956848742721</v>
      </c>
      <c r="DV111" s="428">
        <v>-0.64093984338338439</v>
      </c>
      <c r="DW111" s="252"/>
      <c r="DX111" s="50"/>
      <c r="DY111" s="249"/>
      <c r="DZ111" s="464">
        <v>315903</v>
      </c>
      <c r="EA111" s="465">
        <v>60801.333333333314</v>
      </c>
      <c r="EB111" s="46"/>
    </row>
    <row r="112" spans="1:132" s="141" customFormat="1" ht="27.75" customHeight="1" x14ac:dyDescent="0.25">
      <c r="A112" s="69" t="s">
        <v>56</v>
      </c>
      <c r="B112" s="69" t="s">
        <v>57</v>
      </c>
      <c r="C112" s="69" t="s">
        <v>58</v>
      </c>
      <c r="D112" s="67" t="s">
        <v>207</v>
      </c>
      <c r="E112" s="67" t="s">
        <v>208</v>
      </c>
      <c r="F112" s="67" t="s">
        <v>211</v>
      </c>
      <c r="G112" s="67" t="s">
        <v>212</v>
      </c>
      <c r="H112" s="107" t="s">
        <v>46</v>
      </c>
      <c r="I112" s="20" t="s">
        <v>1978</v>
      </c>
      <c r="J112" s="145" t="s">
        <v>1984</v>
      </c>
      <c r="K112" s="426">
        <v>12.668219606558768</v>
      </c>
      <c r="L112" s="426">
        <v>75.025189237887005</v>
      </c>
      <c r="M112" s="424">
        <v>4161</v>
      </c>
      <c r="N112" s="487">
        <v>44465760</v>
      </c>
      <c r="O112" s="487" t="s">
        <v>1976</v>
      </c>
      <c r="P112" s="572">
        <v>12.126434113951214</v>
      </c>
      <c r="Q112" s="34" t="s">
        <v>1977</v>
      </c>
      <c r="R112" s="257" t="s">
        <v>48</v>
      </c>
      <c r="S112" s="27"/>
      <c r="T112" s="27"/>
      <c r="U112" s="145"/>
      <c r="V112" s="24"/>
      <c r="W112" s="24"/>
      <c r="X112" s="24"/>
      <c r="Y112" s="24"/>
      <c r="Z112" s="24"/>
      <c r="AA112" s="24"/>
      <c r="AB112" s="24"/>
      <c r="AC112" s="24"/>
      <c r="AD112" s="24"/>
      <c r="AE112" s="24"/>
      <c r="AF112" s="24"/>
      <c r="AG112" s="24"/>
      <c r="AH112" s="24"/>
      <c r="AI112" s="24">
        <v>272</v>
      </c>
      <c r="AJ112" s="24">
        <v>271</v>
      </c>
      <c r="AK112" s="24"/>
      <c r="AL112" s="24"/>
      <c r="AM112" s="24"/>
      <c r="AN112" s="24"/>
      <c r="AO112" s="145">
        <f t="shared" si="12"/>
        <v>272</v>
      </c>
      <c r="AP112" s="14">
        <f t="shared" si="13"/>
        <v>271</v>
      </c>
      <c r="AQ112" s="22"/>
      <c r="AR112" s="24"/>
      <c r="AS112" s="24"/>
      <c r="AT112" s="24"/>
      <c r="AU112" s="24"/>
      <c r="AV112" s="24"/>
      <c r="AW112" s="145"/>
      <c r="AX112" s="24"/>
      <c r="AY112" s="24"/>
      <c r="AZ112" s="24"/>
      <c r="BA112" s="24"/>
      <c r="BB112" s="24"/>
      <c r="BC112" s="24"/>
      <c r="BD112" s="24"/>
      <c r="BE112" s="24"/>
      <c r="BF112" s="24"/>
      <c r="BG112" s="24">
        <v>6318.2830000000004</v>
      </c>
      <c r="BH112" s="24">
        <v>5668.4830000000002</v>
      </c>
      <c r="BI112" s="24"/>
      <c r="BJ112" s="24"/>
      <c r="BK112" s="24"/>
      <c r="BL112" s="24"/>
      <c r="BM112" s="145">
        <f t="shared" si="14"/>
        <v>6318.2830000000004</v>
      </c>
      <c r="BN112" s="24">
        <f t="shared" si="15"/>
        <v>5668.4830000000002</v>
      </c>
      <c r="BO112" s="509">
        <f t="shared" si="9"/>
        <v>0.52103387860170247</v>
      </c>
      <c r="BP112" s="511">
        <v>0</v>
      </c>
      <c r="BQ112" s="512">
        <v>0</v>
      </c>
      <c r="BR112" s="513">
        <v>0</v>
      </c>
      <c r="BS112" s="512">
        <v>0</v>
      </c>
      <c r="BT112" s="512">
        <v>0</v>
      </c>
      <c r="BU112" s="512">
        <v>0</v>
      </c>
      <c r="BV112" s="512">
        <v>0</v>
      </c>
      <c r="BW112" s="512">
        <v>0</v>
      </c>
      <c r="BX112" s="512">
        <v>0</v>
      </c>
      <c r="BY112" s="512">
        <v>0</v>
      </c>
      <c r="BZ112" s="512">
        <v>0</v>
      </c>
      <c r="CA112" s="512">
        <v>0</v>
      </c>
      <c r="CB112" s="512">
        <v>0</v>
      </c>
      <c r="CC112" s="512">
        <v>0</v>
      </c>
      <c r="CD112" s="512">
        <v>0</v>
      </c>
      <c r="CE112" s="512">
        <v>0</v>
      </c>
      <c r="CF112" s="512">
        <v>7416653.3167200014</v>
      </c>
      <c r="CG112" s="512">
        <v>6653892.0847199997</v>
      </c>
      <c r="CH112" s="512">
        <v>0</v>
      </c>
      <c r="CI112" s="512">
        <v>0</v>
      </c>
      <c r="CJ112" s="512">
        <v>0</v>
      </c>
      <c r="CK112" s="512">
        <v>0</v>
      </c>
      <c r="CL112" s="513">
        <f t="shared" si="16"/>
        <v>7416653.3167200014</v>
      </c>
      <c r="CM112" s="513">
        <f t="shared" si="17"/>
        <v>6653892.0847199997</v>
      </c>
      <c r="CN112" s="113"/>
      <c r="CO112" s="97"/>
      <c r="CP112" s="97"/>
      <c r="CQ112" s="97"/>
      <c r="CR112" s="97"/>
      <c r="CS112" s="97"/>
      <c r="CT112" s="97"/>
      <c r="CU112" s="114"/>
      <c r="CV112" s="50">
        <f t="shared" si="10"/>
        <v>44465760</v>
      </c>
      <c r="CW112" s="11"/>
      <c r="CX112" s="604">
        <f t="shared" si="11"/>
        <v>12.126434113951214</v>
      </c>
      <c r="CY112" s="143"/>
      <c r="CZ112" s="143"/>
      <c r="DA112" s="143"/>
      <c r="DB112" s="23"/>
      <c r="DC112" s="23"/>
      <c r="DD112" s="23"/>
      <c r="DE112" s="23"/>
      <c r="DF112" s="143"/>
      <c r="DG112" s="89"/>
      <c r="DH112" s="50" t="s">
        <v>46</v>
      </c>
      <c r="DI112" s="28"/>
      <c r="DJ112" s="553" t="s">
        <v>46</v>
      </c>
      <c r="DK112" s="143"/>
      <c r="DL112" s="46"/>
      <c r="DM112" s="111"/>
      <c r="DN112" s="110"/>
      <c r="DO112" s="432">
        <v>1271.6498367747483</v>
      </c>
      <c r="DP112" s="433">
        <v>-1113.7825222112779</v>
      </c>
      <c r="DQ112" s="434">
        <v>213.96318920109735</v>
      </c>
      <c r="DR112" s="428">
        <v>-81.469397817051544</v>
      </c>
      <c r="DS112" s="432">
        <v>3.5028339107968973</v>
      </c>
      <c r="DT112" s="434">
        <v>-2.6847960875353305</v>
      </c>
      <c r="DU112" s="434">
        <v>2.0894434319360702</v>
      </c>
      <c r="DV112" s="428">
        <v>-1.3145589276124152</v>
      </c>
      <c r="DW112" s="252"/>
      <c r="DX112" s="50"/>
      <c r="DY112" s="249"/>
      <c r="DZ112" s="464">
        <v>800635</v>
      </c>
      <c r="EA112" s="465">
        <v>-514132.33333333331</v>
      </c>
      <c r="EB112" s="46"/>
    </row>
    <row r="113" spans="1:132" s="141" customFormat="1" ht="27.75" customHeight="1" x14ac:dyDescent="0.25">
      <c r="A113" s="69" t="s">
        <v>56</v>
      </c>
      <c r="B113" s="69" t="s">
        <v>57</v>
      </c>
      <c r="C113" s="69" t="s">
        <v>58</v>
      </c>
      <c r="D113" s="67" t="s">
        <v>207</v>
      </c>
      <c r="E113" s="67" t="s">
        <v>208</v>
      </c>
      <c r="F113" s="67" t="s">
        <v>213</v>
      </c>
      <c r="G113" s="67" t="s">
        <v>214</v>
      </c>
      <c r="H113" s="107" t="s">
        <v>46</v>
      </c>
      <c r="I113" s="20" t="s">
        <v>1978</v>
      </c>
      <c r="J113" s="145" t="s">
        <v>1984</v>
      </c>
      <c r="K113" s="426">
        <v>12.668219606558768</v>
      </c>
      <c r="L113" s="426">
        <v>41.008901429853005</v>
      </c>
      <c r="M113" s="424">
        <v>2980</v>
      </c>
      <c r="N113" s="487">
        <v>50492640</v>
      </c>
      <c r="O113" s="487" t="s">
        <v>1976</v>
      </c>
      <c r="P113" s="572">
        <v>11.688225259636297</v>
      </c>
      <c r="Q113" s="34" t="s">
        <v>1977</v>
      </c>
      <c r="R113" s="257" t="s">
        <v>48</v>
      </c>
      <c r="S113" s="27"/>
      <c r="T113" s="27"/>
      <c r="U113" s="145"/>
      <c r="V113" s="24"/>
      <c r="W113" s="24"/>
      <c r="X113" s="24"/>
      <c r="Y113" s="24"/>
      <c r="Z113" s="24"/>
      <c r="AA113" s="24"/>
      <c r="AB113" s="24"/>
      <c r="AC113" s="24"/>
      <c r="AD113" s="24"/>
      <c r="AE113" s="24"/>
      <c r="AF113" s="24"/>
      <c r="AG113" s="24"/>
      <c r="AH113" s="24"/>
      <c r="AI113" s="24">
        <v>202</v>
      </c>
      <c r="AJ113" s="24">
        <v>202</v>
      </c>
      <c r="AK113" s="24">
        <v>1</v>
      </c>
      <c r="AL113" s="24">
        <v>1</v>
      </c>
      <c r="AM113" s="24"/>
      <c r="AN113" s="24"/>
      <c r="AO113" s="145">
        <f t="shared" si="12"/>
        <v>203</v>
      </c>
      <c r="AP113" s="14">
        <f t="shared" si="13"/>
        <v>203</v>
      </c>
      <c r="AQ113" s="22"/>
      <c r="AR113" s="24"/>
      <c r="AS113" s="24"/>
      <c r="AT113" s="24"/>
      <c r="AU113" s="24"/>
      <c r="AV113" s="24"/>
      <c r="AW113" s="145"/>
      <c r="AX113" s="24"/>
      <c r="AY113" s="24"/>
      <c r="AZ113" s="24"/>
      <c r="BA113" s="24"/>
      <c r="BB113" s="24"/>
      <c r="BC113" s="24"/>
      <c r="BD113" s="24"/>
      <c r="BE113" s="24"/>
      <c r="BF113" s="24"/>
      <c r="BG113" s="24">
        <v>1364.2349999999999</v>
      </c>
      <c r="BH113" s="24">
        <v>1364.2349999999999</v>
      </c>
      <c r="BI113" s="24">
        <v>7.6</v>
      </c>
      <c r="BJ113" s="24">
        <v>7.6</v>
      </c>
      <c r="BK113" s="24"/>
      <c r="BL113" s="24"/>
      <c r="BM113" s="145">
        <f t="shared" si="14"/>
        <v>1371.8349999999998</v>
      </c>
      <c r="BN113" s="24">
        <f t="shared" si="15"/>
        <v>1371.8349999999998</v>
      </c>
      <c r="BO113" s="509">
        <f t="shared" si="9"/>
        <v>0.11736897343495306</v>
      </c>
      <c r="BP113" s="511">
        <v>0</v>
      </c>
      <c r="BQ113" s="512">
        <v>0</v>
      </c>
      <c r="BR113" s="513">
        <v>0</v>
      </c>
      <c r="BS113" s="512">
        <v>0</v>
      </c>
      <c r="BT113" s="512">
        <v>0</v>
      </c>
      <c r="BU113" s="512">
        <v>0</v>
      </c>
      <c r="BV113" s="512">
        <v>0</v>
      </c>
      <c r="BW113" s="512">
        <v>0</v>
      </c>
      <c r="BX113" s="512">
        <v>0</v>
      </c>
      <c r="BY113" s="512">
        <v>0</v>
      </c>
      <c r="BZ113" s="512">
        <v>0</v>
      </c>
      <c r="CA113" s="512">
        <v>0</v>
      </c>
      <c r="CB113" s="512">
        <v>0</v>
      </c>
      <c r="CC113" s="512">
        <v>0</v>
      </c>
      <c r="CD113" s="512">
        <v>0</v>
      </c>
      <c r="CE113" s="512">
        <v>0</v>
      </c>
      <c r="CF113" s="512">
        <v>1601393.6124</v>
      </c>
      <c r="CG113" s="512">
        <v>1601393.6124</v>
      </c>
      <c r="CH113" s="512">
        <v>8921.1840000000011</v>
      </c>
      <c r="CI113" s="512">
        <v>8921.1840000000011</v>
      </c>
      <c r="CJ113" s="512">
        <v>0</v>
      </c>
      <c r="CK113" s="512">
        <v>0</v>
      </c>
      <c r="CL113" s="513">
        <f t="shared" si="16"/>
        <v>1610314.7963999999</v>
      </c>
      <c r="CM113" s="513">
        <f t="shared" si="17"/>
        <v>1610314.7963999999</v>
      </c>
      <c r="CN113" s="113"/>
      <c r="CO113" s="97"/>
      <c r="CP113" s="97"/>
      <c r="CQ113" s="97"/>
      <c r="CR113" s="97"/>
      <c r="CS113" s="97"/>
      <c r="CT113" s="97"/>
      <c r="CU113" s="114"/>
      <c r="CV113" s="50">
        <f t="shared" si="10"/>
        <v>50492640</v>
      </c>
      <c r="CW113" s="11"/>
      <c r="CX113" s="604">
        <f t="shared" si="11"/>
        <v>11.688225259636297</v>
      </c>
      <c r="CY113" s="143"/>
      <c r="CZ113" s="143"/>
      <c r="DA113" s="143"/>
      <c r="DB113" s="23"/>
      <c r="DC113" s="23"/>
      <c r="DD113" s="23"/>
      <c r="DE113" s="23"/>
      <c r="DF113" s="143"/>
      <c r="DG113" s="89"/>
      <c r="DH113" s="50" t="s">
        <v>46</v>
      </c>
      <c r="DI113" s="28"/>
      <c r="DJ113" s="553" t="s">
        <v>46</v>
      </c>
      <c r="DK113" s="143"/>
      <c r="DL113" s="46"/>
      <c r="DM113" s="111"/>
      <c r="DN113" s="110"/>
      <c r="DO113" s="432">
        <v>1725.9721996923527</v>
      </c>
      <c r="DP113" s="433">
        <v>-1595.2930252515587</v>
      </c>
      <c r="DQ113" s="434">
        <v>246.65126555726502</v>
      </c>
      <c r="DR113" s="428">
        <v>-115.97209111647098</v>
      </c>
      <c r="DS113" s="432">
        <v>3.2105160117466127</v>
      </c>
      <c r="DT113" s="434">
        <v>-2.0402027697217591</v>
      </c>
      <c r="DU113" s="434">
        <v>2.610767724793738</v>
      </c>
      <c r="DV113" s="428">
        <v>-1.4404544827688841</v>
      </c>
      <c r="DW113" s="252"/>
      <c r="DX113" s="50"/>
      <c r="DY113" s="249"/>
      <c r="DZ113" s="464">
        <v>669430</v>
      </c>
      <c r="EA113" s="465">
        <v>-406819.66666666669</v>
      </c>
      <c r="EB113" s="46"/>
    </row>
    <row r="114" spans="1:132" s="141" customFormat="1" ht="27.75" customHeight="1" x14ac:dyDescent="0.25">
      <c r="A114" s="69" t="s">
        <v>56</v>
      </c>
      <c r="B114" s="69" t="s">
        <v>57</v>
      </c>
      <c r="C114" s="69" t="s">
        <v>58</v>
      </c>
      <c r="D114" s="67" t="s">
        <v>207</v>
      </c>
      <c r="E114" s="67" t="s">
        <v>208</v>
      </c>
      <c r="F114" s="67" t="s">
        <v>215</v>
      </c>
      <c r="G114" s="67" t="s">
        <v>210</v>
      </c>
      <c r="H114" s="107" t="s">
        <v>46</v>
      </c>
      <c r="I114" s="20" t="s">
        <v>1978</v>
      </c>
      <c r="J114" s="145" t="s">
        <v>1984</v>
      </c>
      <c r="K114" s="426">
        <v>10.158477986391464</v>
      </c>
      <c r="L114" s="426">
        <v>36.575946893619005</v>
      </c>
      <c r="M114" s="424">
        <v>2941</v>
      </c>
      <c r="N114" s="487">
        <v>30975360</v>
      </c>
      <c r="O114" s="487" t="s">
        <v>1976</v>
      </c>
      <c r="P114" s="572">
        <v>7.632801498794521</v>
      </c>
      <c r="Q114" s="34" t="s">
        <v>1977</v>
      </c>
      <c r="R114" s="257" t="s">
        <v>48</v>
      </c>
      <c r="S114" s="27"/>
      <c r="T114" s="27"/>
      <c r="U114" s="145"/>
      <c r="V114" s="24"/>
      <c r="W114" s="24"/>
      <c r="X114" s="24"/>
      <c r="Y114" s="24"/>
      <c r="Z114" s="24"/>
      <c r="AA114" s="24"/>
      <c r="AB114" s="24"/>
      <c r="AC114" s="24"/>
      <c r="AD114" s="24"/>
      <c r="AE114" s="24"/>
      <c r="AF114" s="24"/>
      <c r="AG114" s="24"/>
      <c r="AH114" s="24"/>
      <c r="AI114" s="24">
        <v>140</v>
      </c>
      <c r="AJ114" s="24">
        <v>140</v>
      </c>
      <c r="AK114" s="24"/>
      <c r="AL114" s="24"/>
      <c r="AM114" s="24"/>
      <c r="AN114" s="24"/>
      <c r="AO114" s="145">
        <f t="shared" si="12"/>
        <v>140</v>
      </c>
      <c r="AP114" s="14">
        <f t="shared" si="13"/>
        <v>140</v>
      </c>
      <c r="AQ114" s="22"/>
      <c r="AR114" s="24"/>
      <c r="AS114" s="24"/>
      <c r="AT114" s="24"/>
      <c r="AU114" s="24"/>
      <c r="AV114" s="24"/>
      <c r="AW114" s="145"/>
      <c r="AX114" s="24"/>
      <c r="AY114" s="24"/>
      <c r="AZ114" s="24"/>
      <c r="BA114" s="24"/>
      <c r="BB114" s="24"/>
      <c r="BC114" s="24"/>
      <c r="BD114" s="24"/>
      <c r="BE114" s="24"/>
      <c r="BF114" s="24"/>
      <c r="BG114" s="24">
        <v>1341.48</v>
      </c>
      <c r="BH114" s="24">
        <v>1341.48</v>
      </c>
      <c r="BI114" s="24"/>
      <c r="BJ114" s="24"/>
      <c r="BK114" s="24"/>
      <c r="BL114" s="24"/>
      <c r="BM114" s="145">
        <f t="shared" si="14"/>
        <v>1341.48</v>
      </c>
      <c r="BN114" s="24">
        <f t="shared" si="15"/>
        <v>1341.48</v>
      </c>
      <c r="BO114" s="509">
        <f t="shared" si="9"/>
        <v>0.17575198309714529</v>
      </c>
      <c r="BP114" s="511">
        <v>0</v>
      </c>
      <c r="BQ114" s="512">
        <v>0</v>
      </c>
      <c r="BR114" s="513">
        <v>0</v>
      </c>
      <c r="BS114" s="512">
        <v>0</v>
      </c>
      <c r="BT114" s="512">
        <v>0</v>
      </c>
      <c r="BU114" s="512">
        <v>0</v>
      </c>
      <c r="BV114" s="512">
        <v>0</v>
      </c>
      <c r="BW114" s="512">
        <v>0</v>
      </c>
      <c r="BX114" s="512">
        <v>0</v>
      </c>
      <c r="BY114" s="512">
        <v>0</v>
      </c>
      <c r="BZ114" s="512">
        <v>0</v>
      </c>
      <c r="CA114" s="512">
        <v>0</v>
      </c>
      <c r="CB114" s="512">
        <v>0</v>
      </c>
      <c r="CC114" s="512">
        <v>0</v>
      </c>
      <c r="CD114" s="512">
        <v>0</v>
      </c>
      <c r="CE114" s="512">
        <v>0</v>
      </c>
      <c r="CF114" s="512">
        <v>1574682.8832000003</v>
      </c>
      <c r="CG114" s="512">
        <v>1574682.8832000003</v>
      </c>
      <c r="CH114" s="512">
        <v>0</v>
      </c>
      <c r="CI114" s="512">
        <v>0</v>
      </c>
      <c r="CJ114" s="512">
        <v>0</v>
      </c>
      <c r="CK114" s="512">
        <v>0</v>
      </c>
      <c r="CL114" s="513">
        <f t="shared" si="16"/>
        <v>1574682.8832000003</v>
      </c>
      <c r="CM114" s="513">
        <f t="shared" si="17"/>
        <v>1574682.8832000003</v>
      </c>
      <c r="CN114" s="113"/>
      <c r="CO114" s="97"/>
      <c r="CP114" s="97"/>
      <c r="CQ114" s="97"/>
      <c r="CR114" s="97"/>
      <c r="CS114" s="97"/>
      <c r="CT114" s="97"/>
      <c r="CU114" s="114"/>
      <c r="CV114" s="50">
        <f t="shared" si="10"/>
        <v>30975360</v>
      </c>
      <c r="CW114" s="11"/>
      <c r="CX114" s="604">
        <f t="shared" si="11"/>
        <v>7.632801498794521</v>
      </c>
      <c r="CY114" s="143"/>
      <c r="CZ114" s="143"/>
      <c r="DA114" s="143"/>
      <c r="DB114" s="23"/>
      <c r="DC114" s="23"/>
      <c r="DD114" s="23"/>
      <c r="DE114" s="23"/>
      <c r="DF114" s="143"/>
      <c r="DG114" s="89"/>
      <c r="DH114" s="50" t="s">
        <v>46</v>
      </c>
      <c r="DI114" s="28"/>
      <c r="DJ114" s="553" t="s">
        <v>46</v>
      </c>
      <c r="DK114" s="143"/>
      <c r="DL114" s="46"/>
      <c r="DM114" s="111"/>
      <c r="DN114" s="110"/>
      <c r="DO114" s="432">
        <v>1196.9390496160479</v>
      </c>
      <c r="DP114" s="433">
        <v>-1031.6710020614644</v>
      </c>
      <c r="DQ114" s="434">
        <v>212.18928338669892</v>
      </c>
      <c r="DR114" s="428">
        <v>-143.8829857046149</v>
      </c>
      <c r="DS114" s="432">
        <v>4.2119520557649208</v>
      </c>
      <c r="DT114" s="434">
        <v>-3.2962087747113178</v>
      </c>
      <c r="DU114" s="434">
        <v>3.1772406562579656</v>
      </c>
      <c r="DV114" s="428">
        <v>-2.5959451566969669</v>
      </c>
      <c r="DW114" s="252"/>
      <c r="DX114" s="50"/>
      <c r="DY114" s="249"/>
      <c r="DZ114" s="464">
        <v>490189</v>
      </c>
      <c r="EA114" s="465">
        <v>-396355</v>
      </c>
      <c r="EB114" s="46"/>
    </row>
    <row r="115" spans="1:132" s="141" customFormat="1" ht="27.75" customHeight="1" x14ac:dyDescent="0.25">
      <c r="A115" s="69" t="s">
        <v>56</v>
      </c>
      <c r="B115" s="69" t="s">
        <v>57</v>
      </c>
      <c r="C115" s="69" t="s">
        <v>58</v>
      </c>
      <c r="D115" s="67" t="s">
        <v>207</v>
      </c>
      <c r="E115" s="67" t="s">
        <v>208</v>
      </c>
      <c r="F115" s="67" t="s">
        <v>216</v>
      </c>
      <c r="G115" s="67" t="s">
        <v>217</v>
      </c>
      <c r="H115" s="107" t="s">
        <v>46</v>
      </c>
      <c r="I115" s="20" t="s">
        <v>1979</v>
      </c>
      <c r="J115" s="145" t="s">
        <v>1984</v>
      </c>
      <c r="K115" s="426">
        <v>13.982846169503546</v>
      </c>
      <c r="L115" s="426">
        <v>55.018181703744006</v>
      </c>
      <c r="M115" s="424">
        <v>3571</v>
      </c>
      <c r="N115" s="487">
        <v>45096479.999999993</v>
      </c>
      <c r="O115" s="487" t="s">
        <v>1976</v>
      </c>
      <c r="P115" s="572">
        <v>11.042863128736135</v>
      </c>
      <c r="Q115" s="34" t="s">
        <v>1977</v>
      </c>
      <c r="R115" s="257" t="s">
        <v>48</v>
      </c>
      <c r="S115" s="27"/>
      <c r="T115" s="27"/>
      <c r="U115" s="145"/>
      <c r="V115" s="24"/>
      <c r="W115" s="24"/>
      <c r="X115" s="24"/>
      <c r="Y115" s="24"/>
      <c r="Z115" s="24"/>
      <c r="AA115" s="24"/>
      <c r="AB115" s="24"/>
      <c r="AC115" s="24"/>
      <c r="AD115" s="24"/>
      <c r="AE115" s="24"/>
      <c r="AF115" s="24"/>
      <c r="AG115" s="24"/>
      <c r="AH115" s="24"/>
      <c r="AI115" s="24">
        <v>181</v>
      </c>
      <c r="AJ115" s="24">
        <v>181</v>
      </c>
      <c r="AK115" s="24"/>
      <c r="AL115" s="24"/>
      <c r="AM115" s="24"/>
      <c r="AN115" s="24"/>
      <c r="AO115" s="145">
        <f t="shared" si="12"/>
        <v>181</v>
      </c>
      <c r="AP115" s="14">
        <f t="shared" si="13"/>
        <v>181</v>
      </c>
      <c r="AQ115" s="22"/>
      <c r="AR115" s="24"/>
      <c r="AS115" s="24"/>
      <c r="AT115" s="24"/>
      <c r="AU115" s="24"/>
      <c r="AV115" s="24"/>
      <c r="AW115" s="145"/>
      <c r="AX115" s="24"/>
      <c r="AY115" s="24"/>
      <c r="AZ115" s="24"/>
      <c r="BA115" s="24"/>
      <c r="BB115" s="24"/>
      <c r="BC115" s="24"/>
      <c r="BD115" s="24"/>
      <c r="BE115" s="24"/>
      <c r="BF115" s="24"/>
      <c r="BG115" s="24">
        <v>5080.4250000000002</v>
      </c>
      <c r="BH115" s="24">
        <v>5080.4250000000002</v>
      </c>
      <c r="BI115" s="24"/>
      <c r="BJ115" s="24"/>
      <c r="BK115" s="24"/>
      <c r="BL115" s="24"/>
      <c r="BM115" s="145">
        <f t="shared" si="14"/>
        <v>5080.4250000000002</v>
      </c>
      <c r="BN115" s="24">
        <f t="shared" si="15"/>
        <v>5080.4250000000002</v>
      </c>
      <c r="BO115" s="509">
        <f t="shared" si="9"/>
        <v>0.46006411025592953</v>
      </c>
      <c r="BP115" s="511">
        <v>0</v>
      </c>
      <c r="BQ115" s="512">
        <v>0</v>
      </c>
      <c r="BR115" s="513">
        <v>0</v>
      </c>
      <c r="BS115" s="512">
        <v>0</v>
      </c>
      <c r="BT115" s="512">
        <v>0</v>
      </c>
      <c r="BU115" s="512">
        <v>0</v>
      </c>
      <c r="BV115" s="512">
        <v>0</v>
      </c>
      <c r="BW115" s="512">
        <v>0</v>
      </c>
      <c r="BX115" s="512">
        <v>0</v>
      </c>
      <c r="BY115" s="512">
        <v>0</v>
      </c>
      <c r="BZ115" s="512">
        <v>0</v>
      </c>
      <c r="CA115" s="512">
        <v>0</v>
      </c>
      <c r="CB115" s="512">
        <v>0</v>
      </c>
      <c r="CC115" s="512">
        <v>0</v>
      </c>
      <c r="CD115" s="512">
        <v>0</v>
      </c>
      <c r="CE115" s="512">
        <v>0</v>
      </c>
      <c r="CF115" s="512">
        <v>5963606.0820000004</v>
      </c>
      <c r="CG115" s="512">
        <v>5963606.0820000004</v>
      </c>
      <c r="CH115" s="512">
        <v>0</v>
      </c>
      <c r="CI115" s="512">
        <v>0</v>
      </c>
      <c r="CJ115" s="512">
        <v>0</v>
      </c>
      <c r="CK115" s="512">
        <v>0</v>
      </c>
      <c r="CL115" s="513">
        <f t="shared" si="16"/>
        <v>5963606.0820000004</v>
      </c>
      <c r="CM115" s="513">
        <f t="shared" si="17"/>
        <v>5963606.0820000004</v>
      </c>
      <c r="CN115" s="113"/>
      <c r="CO115" s="97"/>
      <c r="CP115" s="97"/>
      <c r="CQ115" s="97"/>
      <c r="CR115" s="97"/>
      <c r="CS115" s="97"/>
      <c r="CT115" s="97"/>
      <c r="CU115" s="114"/>
      <c r="CV115" s="50">
        <f t="shared" si="10"/>
        <v>45096479.999999993</v>
      </c>
      <c r="CW115" s="11"/>
      <c r="CX115" s="604">
        <f t="shared" si="11"/>
        <v>11.042863128736135</v>
      </c>
      <c r="CY115" s="143"/>
      <c r="CZ115" s="143"/>
      <c r="DA115" s="143"/>
      <c r="DB115" s="23"/>
      <c r="DC115" s="23"/>
      <c r="DD115" s="23"/>
      <c r="DE115" s="23"/>
      <c r="DF115" s="143"/>
      <c r="DG115" s="89"/>
      <c r="DH115" s="50" t="s">
        <v>46</v>
      </c>
      <c r="DI115" s="28"/>
      <c r="DJ115" s="553" t="s">
        <v>46</v>
      </c>
      <c r="DK115" s="143"/>
      <c r="DL115" s="46"/>
      <c r="DM115" s="111"/>
      <c r="DN115" s="110"/>
      <c r="DO115" s="432">
        <v>1043.069361463778</v>
      </c>
      <c r="DP115" s="433">
        <v>-632.13837604548303</v>
      </c>
      <c r="DQ115" s="434">
        <v>77.488330843913289</v>
      </c>
      <c r="DR115" s="428">
        <v>150.22283030257375</v>
      </c>
      <c r="DS115" s="432">
        <v>2.3116131441374139</v>
      </c>
      <c r="DT115" s="434">
        <v>0.15707169772169216</v>
      </c>
      <c r="DU115" s="434">
        <v>1.2608289768483931</v>
      </c>
      <c r="DV115" s="428">
        <v>0.81122455058925325</v>
      </c>
      <c r="DW115" s="252"/>
      <c r="DX115" s="50"/>
      <c r="DY115" s="249"/>
      <c r="DZ115" s="464">
        <v>192960</v>
      </c>
      <c r="EA115" s="465">
        <v>390353</v>
      </c>
      <c r="EB115" s="46"/>
    </row>
    <row r="116" spans="1:132" s="141" customFormat="1" ht="27.75" customHeight="1" x14ac:dyDescent="0.25">
      <c r="A116" s="69" t="s">
        <v>56</v>
      </c>
      <c r="B116" s="69" t="s">
        <v>57</v>
      </c>
      <c r="C116" s="69" t="s">
        <v>58</v>
      </c>
      <c r="D116" s="67" t="s">
        <v>207</v>
      </c>
      <c r="E116" s="67" t="s">
        <v>208</v>
      </c>
      <c r="F116" s="67" t="s">
        <v>218</v>
      </c>
      <c r="G116" s="67" t="s">
        <v>212</v>
      </c>
      <c r="H116" s="107" t="s">
        <v>46</v>
      </c>
      <c r="I116" s="20" t="s">
        <v>1979</v>
      </c>
      <c r="J116" s="145" t="s">
        <v>1984</v>
      </c>
      <c r="K116" s="426">
        <v>12.668219606558768</v>
      </c>
      <c r="L116" s="426">
        <v>81.839961950985</v>
      </c>
      <c r="M116" s="424">
        <v>2644</v>
      </c>
      <c r="N116" s="487">
        <v>49967040.000000007</v>
      </c>
      <c r="O116" s="487" t="s">
        <v>1976</v>
      </c>
      <c r="P116" s="572">
        <v>13.066591292299593</v>
      </c>
      <c r="Q116" s="34" t="s">
        <v>1977</v>
      </c>
      <c r="R116" s="257" t="s">
        <v>48</v>
      </c>
      <c r="S116" s="27"/>
      <c r="T116" s="27"/>
      <c r="U116" s="145"/>
      <c r="V116" s="24"/>
      <c r="W116" s="24"/>
      <c r="X116" s="24"/>
      <c r="Y116" s="24"/>
      <c r="Z116" s="24"/>
      <c r="AA116" s="24"/>
      <c r="AB116" s="24"/>
      <c r="AC116" s="24"/>
      <c r="AD116" s="24"/>
      <c r="AE116" s="24">
        <v>1</v>
      </c>
      <c r="AF116" s="24">
        <v>1</v>
      </c>
      <c r="AG116" s="24"/>
      <c r="AH116" s="24"/>
      <c r="AI116" s="24">
        <v>135</v>
      </c>
      <c r="AJ116" s="24">
        <v>135</v>
      </c>
      <c r="AK116" s="24"/>
      <c r="AL116" s="24"/>
      <c r="AM116" s="24">
        <v>1</v>
      </c>
      <c r="AN116" s="24">
        <v>1</v>
      </c>
      <c r="AO116" s="145">
        <f t="shared" si="12"/>
        <v>137</v>
      </c>
      <c r="AP116" s="14">
        <f t="shared" si="13"/>
        <v>137</v>
      </c>
      <c r="AQ116" s="22"/>
      <c r="AR116" s="24"/>
      <c r="AS116" s="24"/>
      <c r="AT116" s="24"/>
      <c r="AU116" s="24"/>
      <c r="AV116" s="24"/>
      <c r="AW116" s="145"/>
      <c r="AX116" s="24"/>
      <c r="AY116" s="24"/>
      <c r="AZ116" s="24"/>
      <c r="BA116" s="24"/>
      <c r="BB116" s="24"/>
      <c r="BC116" s="24">
        <v>143</v>
      </c>
      <c r="BD116" s="24">
        <v>143</v>
      </c>
      <c r="BE116" s="24"/>
      <c r="BF116" s="24"/>
      <c r="BG116" s="24">
        <v>3964.99</v>
      </c>
      <c r="BH116" s="24">
        <v>3964.99</v>
      </c>
      <c r="BI116" s="24"/>
      <c r="BJ116" s="24"/>
      <c r="BK116" s="24">
        <v>6.6</v>
      </c>
      <c r="BL116" s="24">
        <v>6.6</v>
      </c>
      <c r="BM116" s="145">
        <f t="shared" si="14"/>
        <v>4114.59</v>
      </c>
      <c r="BN116" s="24">
        <f t="shared" si="15"/>
        <v>4114.59</v>
      </c>
      <c r="BO116" s="509">
        <f t="shared" si="9"/>
        <v>0.3148939082853851</v>
      </c>
      <c r="BP116" s="511">
        <v>0</v>
      </c>
      <c r="BQ116" s="512">
        <v>0</v>
      </c>
      <c r="BR116" s="513">
        <v>0</v>
      </c>
      <c r="BS116" s="512">
        <v>0</v>
      </c>
      <c r="BT116" s="512">
        <v>0</v>
      </c>
      <c r="BU116" s="512">
        <v>0</v>
      </c>
      <c r="BV116" s="512">
        <v>0</v>
      </c>
      <c r="BW116" s="512">
        <v>0</v>
      </c>
      <c r="BX116" s="512">
        <v>0</v>
      </c>
      <c r="BY116" s="512">
        <v>0</v>
      </c>
      <c r="BZ116" s="512">
        <v>0</v>
      </c>
      <c r="CA116" s="512">
        <v>0</v>
      </c>
      <c r="CB116" s="512">
        <v>721543.67999999993</v>
      </c>
      <c r="CC116" s="512">
        <v>721543.67999999993</v>
      </c>
      <c r="CD116" s="512">
        <v>0</v>
      </c>
      <c r="CE116" s="512">
        <v>0</v>
      </c>
      <c r="CF116" s="512">
        <v>4654263.8616000004</v>
      </c>
      <c r="CG116" s="512">
        <v>4654263.8616000004</v>
      </c>
      <c r="CH116" s="512">
        <v>0</v>
      </c>
      <c r="CI116" s="512">
        <v>0</v>
      </c>
      <c r="CJ116" s="512">
        <v>21623.184000000001</v>
      </c>
      <c r="CK116" s="512">
        <v>21623.184000000001</v>
      </c>
      <c r="CL116" s="513">
        <f t="shared" si="16"/>
        <v>5397430.7256000005</v>
      </c>
      <c r="CM116" s="513">
        <f t="shared" si="17"/>
        <v>5397430.7256000005</v>
      </c>
      <c r="CN116" s="113"/>
      <c r="CO116" s="97"/>
      <c r="CP116" s="97"/>
      <c r="CQ116" s="97"/>
      <c r="CR116" s="97"/>
      <c r="CS116" s="97"/>
      <c r="CT116" s="97"/>
      <c r="CU116" s="114"/>
      <c r="CV116" s="50">
        <f t="shared" si="10"/>
        <v>49967040.000000007</v>
      </c>
      <c r="CW116" s="11"/>
      <c r="CX116" s="604">
        <f t="shared" si="11"/>
        <v>13.066591292299593</v>
      </c>
      <c r="CY116" s="143"/>
      <c r="CZ116" s="143"/>
      <c r="DA116" s="143"/>
      <c r="DB116" s="23"/>
      <c r="DC116" s="23"/>
      <c r="DD116" s="23"/>
      <c r="DE116" s="23"/>
      <c r="DF116" s="143"/>
      <c r="DG116" s="89"/>
      <c r="DH116" s="50" t="s">
        <v>46</v>
      </c>
      <c r="DI116" s="28"/>
      <c r="DJ116" s="553" t="s">
        <v>46</v>
      </c>
      <c r="DK116" s="143"/>
      <c r="DL116" s="46"/>
      <c r="DM116" s="111"/>
      <c r="DN116" s="110"/>
      <c r="DO116" s="432">
        <v>978.49487850231776</v>
      </c>
      <c r="DP116" s="433">
        <v>-669.54913025198914</v>
      </c>
      <c r="DQ116" s="434">
        <v>229.95417441457371</v>
      </c>
      <c r="DR116" s="428">
        <v>-73.266387324784148</v>
      </c>
      <c r="DS116" s="432">
        <v>2.1689936651013295</v>
      </c>
      <c r="DT116" s="434">
        <v>-0.59640246525589746</v>
      </c>
      <c r="DU116" s="434">
        <v>1.7839831069368739</v>
      </c>
      <c r="DV116" s="428">
        <v>-0.36836393644646881</v>
      </c>
      <c r="DW116" s="252"/>
      <c r="DX116" s="50"/>
      <c r="DY116" s="249"/>
      <c r="DZ116" s="464">
        <v>94711</v>
      </c>
      <c r="EA116" s="465">
        <v>99276.666666666657</v>
      </c>
      <c r="EB116" s="46"/>
    </row>
    <row r="117" spans="1:132" s="141" customFormat="1" ht="27.75" customHeight="1" x14ac:dyDescent="0.25">
      <c r="A117" s="69" t="s">
        <v>56</v>
      </c>
      <c r="B117" s="69" t="s">
        <v>57</v>
      </c>
      <c r="C117" s="69" t="s">
        <v>58</v>
      </c>
      <c r="D117" s="67" t="s">
        <v>219</v>
      </c>
      <c r="E117" s="67" t="s">
        <v>63</v>
      </c>
      <c r="F117" s="67" t="s">
        <v>220</v>
      </c>
      <c r="G117" s="67" t="s">
        <v>63</v>
      </c>
      <c r="H117" s="107" t="s">
        <v>46</v>
      </c>
      <c r="I117" s="20" t="s">
        <v>1979</v>
      </c>
      <c r="J117" s="145" t="s">
        <v>1981</v>
      </c>
      <c r="K117" s="426">
        <v>2.5939192894151506</v>
      </c>
      <c r="L117" s="426">
        <v>5.9369318058330007</v>
      </c>
      <c r="M117" s="424">
        <v>826</v>
      </c>
      <c r="N117" s="487">
        <v>7673760</v>
      </c>
      <c r="O117" s="487" t="s">
        <v>1976</v>
      </c>
      <c r="P117" s="572">
        <v>1.7412884118759067</v>
      </c>
      <c r="Q117" s="34" t="s">
        <v>48</v>
      </c>
      <c r="R117" s="257" t="s">
        <v>48</v>
      </c>
      <c r="S117" s="27"/>
      <c r="T117" s="27"/>
      <c r="U117" s="145"/>
      <c r="V117" s="24"/>
      <c r="W117" s="24"/>
      <c r="X117" s="24"/>
      <c r="Y117" s="24"/>
      <c r="Z117" s="24"/>
      <c r="AA117" s="24"/>
      <c r="AB117" s="24"/>
      <c r="AC117" s="24"/>
      <c r="AD117" s="24"/>
      <c r="AE117" s="24"/>
      <c r="AF117" s="24"/>
      <c r="AG117" s="24"/>
      <c r="AH117" s="24"/>
      <c r="AI117" s="24">
        <v>1</v>
      </c>
      <c r="AJ117" s="24">
        <v>1</v>
      </c>
      <c r="AK117" s="24"/>
      <c r="AL117" s="24"/>
      <c r="AM117" s="24"/>
      <c r="AN117" s="24"/>
      <c r="AO117" s="145">
        <f t="shared" si="12"/>
        <v>1</v>
      </c>
      <c r="AP117" s="14">
        <f t="shared" si="13"/>
        <v>1</v>
      </c>
      <c r="AQ117" s="22"/>
      <c r="AR117" s="24"/>
      <c r="AS117" s="24"/>
      <c r="AT117" s="24"/>
      <c r="AU117" s="24"/>
      <c r="AV117" s="24"/>
      <c r="AW117" s="145"/>
      <c r="AX117" s="24"/>
      <c r="AY117" s="24"/>
      <c r="AZ117" s="24"/>
      <c r="BA117" s="24"/>
      <c r="BB117" s="24"/>
      <c r="BC117" s="24"/>
      <c r="BD117" s="24"/>
      <c r="BE117" s="24"/>
      <c r="BF117" s="24"/>
      <c r="BG117" s="24">
        <v>10</v>
      </c>
      <c r="BH117" s="24">
        <v>10</v>
      </c>
      <c r="BI117" s="24"/>
      <c r="BJ117" s="24"/>
      <c r="BK117" s="24"/>
      <c r="BL117" s="24"/>
      <c r="BM117" s="145">
        <f t="shared" si="14"/>
        <v>10</v>
      </c>
      <c r="BN117" s="24">
        <f t="shared" si="15"/>
        <v>10</v>
      </c>
      <c r="BO117" s="509">
        <f t="shared" si="9"/>
        <v>5.7428740304008019E-3</v>
      </c>
      <c r="BP117" s="511">
        <v>0</v>
      </c>
      <c r="BQ117" s="512">
        <v>0</v>
      </c>
      <c r="BR117" s="513">
        <v>0</v>
      </c>
      <c r="BS117" s="512">
        <v>0</v>
      </c>
      <c r="BT117" s="512">
        <v>0</v>
      </c>
      <c r="BU117" s="512">
        <v>0</v>
      </c>
      <c r="BV117" s="512">
        <v>0</v>
      </c>
      <c r="BW117" s="512">
        <v>0</v>
      </c>
      <c r="BX117" s="512">
        <v>0</v>
      </c>
      <c r="BY117" s="512">
        <v>0</v>
      </c>
      <c r="BZ117" s="512">
        <v>0</v>
      </c>
      <c r="CA117" s="512">
        <v>0</v>
      </c>
      <c r="CB117" s="512">
        <v>0</v>
      </c>
      <c r="CC117" s="512">
        <v>0</v>
      </c>
      <c r="CD117" s="512">
        <v>0</v>
      </c>
      <c r="CE117" s="512">
        <v>0</v>
      </c>
      <c r="CF117" s="512">
        <v>11738.400000000001</v>
      </c>
      <c r="CG117" s="512">
        <v>11738.400000000001</v>
      </c>
      <c r="CH117" s="512">
        <v>0</v>
      </c>
      <c r="CI117" s="512">
        <v>0</v>
      </c>
      <c r="CJ117" s="512">
        <v>0</v>
      </c>
      <c r="CK117" s="512">
        <v>0</v>
      </c>
      <c r="CL117" s="513">
        <f t="shared" si="16"/>
        <v>11738.400000000001</v>
      </c>
      <c r="CM117" s="513">
        <f t="shared" si="17"/>
        <v>11738.400000000001</v>
      </c>
      <c r="CN117" s="113"/>
      <c r="CO117" s="97"/>
      <c r="CP117" s="97"/>
      <c r="CQ117" s="97"/>
      <c r="CR117" s="97"/>
      <c r="CS117" s="97"/>
      <c r="CT117" s="97"/>
      <c r="CU117" s="114"/>
      <c r="CV117" s="50">
        <f t="shared" si="10"/>
        <v>7673760</v>
      </c>
      <c r="CW117" s="11"/>
      <c r="CX117" s="604">
        <f t="shared" si="11"/>
        <v>1.7412884118759067</v>
      </c>
      <c r="CY117" s="143"/>
      <c r="CZ117" s="143"/>
      <c r="DA117" s="143"/>
      <c r="DB117" s="23"/>
      <c r="DC117" s="23"/>
      <c r="DD117" s="23"/>
      <c r="DE117" s="23"/>
      <c r="DF117" s="143"/>
      <c r="DG117" s="89"/>
      <c r="DH117" s="50" t="s">
        <v>46</v>
      </c>
      <c r="DI117" s="28"/>
      <c r="DJ117" s="553" t="s">
        <v>46</v>
      </c>
      <c r="DK117" s="143"/>
      <c r="DL117" s="46"/>
      <c r="DM117" s="111"/>
      <c r="DN117" s="110"/>
      <c r="DO117" s="432">
        <v>250.12545381202108</v>
      </c>
      <c r="DP117" s="433">
        <v>-80.970237275648714</v>
      </c>
      <c r="DQ117" s="434">
        <v>250.12545381202108</v>
      </c>
      <c r="DR117" s="428">
        <v>-84.65542628618374</v>
      </c>
      <c r="DS117" s="432">
        <v>2.062121823315854</v>
      </c>
      <c r="DT117" s="434">
        <v>5.5595526091909875E-2</v>
      </c>
      <c r="DU117" s="434">
        <v>2.062121823315854</v>
      </c>
      <c r="DV117" s="428">
        <v>5.352983718465909E-2</v>
      </c>
      <c r="DW117" s="252"/>
      <c r="DX117" s="50"/>
      <c r="DY117" s="249"/>
      <c r="DZ117" s="464">
        <v>193974</v>
      </c>
      <c r="EA117" s="465">
        <v>-147879.66666666666</v>
      </c>
      <c r="EB117" s="46"/>
    </row>
    <row r="118" spans="1:132" s="141" customFormat="1" ht="27.75" customHeight="1" x14ac:dyDescent="0.25">
      <c r="A118" s="69" t="s">
        <v>56</v>
      </c>
      <c r="B118" s="69" t="s">
        <v>57</v>
      </c>
      <c r="C118" s="69" t="s">
        <v>58</v>
      </c>
      <c r="D118" s="67" t="s">
        <v>219</v>
      </c>
      <c r="E118" s="67" t="s">
        <v>63</v>
      </c>
      <c r="F118" s="67" t="s">
        <v>221</v>
      </c>
      <c r="G118" s="67" t="s">
        <v>63</v>
      </c>
      <c r="H118" s="107" t="s">
        <v>46</v>
      </c>
      <c r="I118" s="20" t="s">
        <v>1979</v>
      </c>
      <c r="J118" s="145" t="s">
        <v>1981</v>
      </c>
      <c r="K118" s="426">
        <v>2.4137860054279878</v>
      </c>
      <c r="L118" s="426">
        <v>3.0075757513200001</v>
      </c>
      <c r="M118" s="424">
        <v>301</v>
      </c>
      <c r="N118" s="487">
        <v>4555200</v>
      </c>
      <c r="O118" s="487" t="s">
        <v>1976</v>
      </c>
      <c r="P118" s="572">
        <v>0.72053313594865287</v>
      </c>
      <c r="Q118" s="34" t="s">
        <v>48</v>
      </c>
      <c r="R118" s="257" t="s">
        <v>48</v>
      </c>
      <c r="S118" s="27"/>
      <c r="T118" s="27"/>
      <c r="U118" s="145"/>
      <c r="V118" s="24"/>
      <c r="W118" s="24"/>
      <c r="X118" s="24"/>
      <c r="Y118" s="24"/>
      <c r="Z118" s="24"/>
      <c r="AA118" s="24"/>
      <c r="AB118" s="24"/>
      <c r="AC118" s="24"/>
      <c r="AD118" s="24"/>
      <c r="AE118" s="24"/>
      <c r="AF118" s="24"/>
      <c r="AG118" s="24"/>
      <c r="AH118" s="24"/>
      <c r="AI118" s="24">
        <v>4</v>
      </c>
      <c r="AJ118" s="24">
        <v>4</v>
      </c>
      <c r="AK118" s="24"/>
      <c r="AL118" s="24"/>
      <c r="AM118" s="24"/>
      <c r="AN118" s="24"/>
      <c r="AO118" s="145">
        <f t="shared" si="12"/>
        <v>4</v>
      </c>
      <c r="AP118" s="14">
        <f t="shared" si="13"/>
        <v>4</v>
      </c>
      <c r="AQ118" s="22"/>
      <c r="AR118" s="24"/>
      <c r="AS118" s="24"/>
      <c r="AT118" s="24"/>
      <c r="AU118" s="24"/>
      <c r="AV118" s="24"/>
      <c r="AW118" s="145"/>
      <c r="AX118" s="24"/>
      <c r="AY118" s="24"/>
      <c r="AZ118" s="24"/>
      <c r="BA118" s="24"/>
      <c r="BB118" s="24"/>
      <c r="BC118" s="24"/>
      <c r="BD118" s="24"/>
      <c r="BE118" s="24"/>
      <c r="BF118" s="24"/>
      <c r="BG118" s="24">
        <v>28.98</v>
      </c>
      <c r="BH118" s="24">
        <v>28.98</v>
      </c>
      <c r="BI118" s="24"/>
      <c r="BJ118" s="24"/>
      <c r="BK118" s="24"/>
      <c r="BL118" s="24"/>
      <c r="BM118" s="145">
        <f t="shared" si="14"/>
        <v>28.98</v>
      </c>
      <c r="BN118" s="24">
        <f t="shared" si="15"/>
        <v>28.98</v>
      </c>
      <c r="BO118" s="509">
        <f t="shared" si="9"/>
        <v>4.0220218271911912E-2</v>
      </c>
      <c r="BP118" s="511">
        <v>0</v>
      </c>
      <c r="BQ118" s="512">
        <v>0</v>
      </c>
      <c r="BR118" s="513">
        <v>0</v>
      </c>
      <c r="BS118" s="512">
        <v>0</v>
      </c>
      <c r="BT118" s="512">
        <v>0</v>
      </c>
      <c r="BU118" s="512">
        <v>0</v>
      </c>
      <c r="BV118" s="512">
        <v>0</v>
      </c>
      <c r="BW118" s="512">
        <v>0</v>
      </c>
      <c r="BX118" s="512">
        <v>0</v>
      </c>
      <c r="BY118" s="512">
        <v>0</v>
      </c>
      <c r="BZ118" s="512">
        <v>0</v>
      </c>
      <c r="CA118" s="512">
        <v>0</v>
      </c>
      <c r="CB118" s="512">
        <v>0</v>
      </c>
      <c r="CC118" s="512">
        <v>0</v>
      </c>
      <c r="CD118" s="512">
        <v>0</v>
      </c>
      <c r="CE118" s="512">
        <v>0</v>
      </c>
      <c r="CF118" s="512">
        <v>34017.883200000004</v>
      </c>
      <c r="CG118" s="512">
        <v>34017.883200000004</v>
      </c>
      <c r="CH118" s="512">
        <v>0</v>
      </c>
      <c r="CI118" s="512">
        <v>0</v>
      </c>
      <c r="CJ118" s="512">
        <v>0</v>
      </c>
      <c r="CK118" s="512">
        <v>0</v>
      </c>
      <c r="CL118" s="513">
        <f t="shared" si="16"/>
        <v>34017.883200000004</v>
      </c>
      <c r="CM118" s="513">
        <f t="shared" si="17"/>
        <v>34017.883200000004</v>
      </c>
      <c r="CN118" s="113"/>
      <c r="CO118" s="97"/>
      <c r="CP118" s="97"/>
      <c r="CQ118" s="97"/>
      <c r="CR118" s="97"/>
      <c r="CS118" s="97"/>
      <c r="CT118" s="97"/>
      <c r="CU118" s="114"/>
      <c r="CV118" s="50">
        <f t="shared" si="10"/>
        <v>4555200</v>
      </c>
      <c r="CW118" s="11"/>
      <c r="CX118" s="604">
        <f t="shared" si="11"/>
        <v>0.72053313594865287</v>
      </c>
      <c r="CY118" s="143"/>
      <c r="CZ118" s="143"/>
      <c r="DA118" s="143"/>
      <c r="DB118" s="23"/>
      <c r="DC118" s="23"/>
      <c r="DD118" s="23"/>
      <c r="DE118" s="23"/>
      <c r="DF118" s="143"/>
      <c r="DG118" s="89"/>
      <c r="DH118" s="50" t="s">
        <v>46</v>
      </c>
      <c r="DI118" s="28"/>
      <c r="DJ118" s="553" t="s">
        <v>46</v>
      </c>
      <c r="DK118" s="143"/>
      <c r="DL118" s="46"/>
      <c r="DM118" s="111"/>
      <c r="DN118" s="110"/>
      <c r="DO118" s="432">
        <v>57.566804979253114</v>
      </c>
      <c r="DP118" s="433">
        <v>91.853854058398753</v>
      </c>
      <c r="DQ118" s="434">
        <v>32.849792531120329</v>
      </c>
      <c r="DR118" s="428">
        <v>116.57086650653153</v>
      </c>
      <c r="DS118" s="432">
        <v>0.27551867219917014</v>
      </c>
      <c r="DT118" s="434">
        <v>1.2770486067533318</v>
      </c>
      <c r="DU118" s="434">
        <v>0.21908713692946058</v>
      </c>
      <c r="DV118" s="428">
        <v>1.3334801420230411</v>
      </c>
      <c r="DW118" s="252"/>
      <c r="DX118" s="50"/>
      <c r="DY118" s="249"/>
      <c r="DZ118" s="464">
        <v>0</v>
      </c>
      <c r="EA118" s="465">
        <v>13389.333333333334</v>
      </c>
      <c r="EB118" s="46"/>
    </row>
    <row r="119" spans="1:132" s="141" customFormat="1" ht="27.75" customHeight="1" x14ac:dyDescent="0.25">
      <c r="A119" s="69" t="s">
        <v>56</v>
      </c>
      <c r="B119" s="69" t="s">
        <v>57</v>
      </c>
      <c r="C119" s="69" t="s">
        <v>58</v>
      </c>
      <c r="D119" s="67" t="s">
        <v>219</v>
      </c>
      <c r="E119" s="67" t="s">
        <v>63</v>
      </c>
      <c r="F119" s="67" t="s">
        <v>222</v>
      </c>
      <c r="G119" s="67" t="s">
        <v>63</v>
      </c>
      <c r="H119" s="107" t="s">
        <v>46</v>
      </c>
      <c r="I119" s="20" t="s">
        <v>1979</v>
      </c>
      <c r="J119" s="145" t="s">
        <v>1981</v>
      </c>
      <c r="K119" s="426">
        <v>2.7884632361212871</v>
      </c>
      <c r="L119" s="426">
        <v>3.9166666585200005</v>
      </c>
      <c r="M119" s="424">
        <v>823</v>
      </c>
      <c r="N119" s="487">
        <v>8129280</v>
      </c>
      <c r="O119" s="487" t="s">
        <v>1976</v>
      </c>
      <c r="P119" s="572">
        <v>1.4050396150998734</v>
      </c>
      <c r="Q119" s="34" t="s">
        <v>48</v>
      </c>
      <c r="R119" s="257" t="s">
        <v>48</v>
      </c>
      <c r="S119" s="27"/>
      <c r="T119" s="27"/>
      <c r="U119" s="145"/>
      <c r="V119" s="24"/>
      <c r="W119" s="24"/>
      <c r="X119" s="24"/>
      <c r="Y119" s="24"/>
      <c r="Z119" s="24"/>
      <c r="AA119" s="24"/>
      <c r="AB119" s="24"/>
      <c r="AC119" s="24"/>
      <c r="AD119" s="24"/>
      <c r="AE119" s="24"/>
      <c r="AF119" s="24"/>
      <c r="AG119" s="24"/>
      <c r="AH119" s="24"/>
      <c r="AI119" s="24">
        <v>3</v>
      </c>
      <c r="AJ119" s="24">
        <v>3</v>
      </c>
      <c r="AK119" s="24"/>
      <c r="AL119" s="24"/>
      <c r="AM119" s="24"/>
      <c r="AN119" s="24"/>
      <c r="AO119" s="145">
        <f t="shared" si="12"/>
        <v>3</v>
      </c>
      <c r="AP119" s="14">
        <f t="shared" si="13"/>
        <v>3</v>
      </c>
      <c r="AQ119" s="22"/>
      <c r="AR119" s="24"/>
      <c r="AS119" s="24"/>
      <c r="AT119" s="24"/>
      <c r="AU119" s="24"/>
      <c r="AV119" s="24"/>
      <c r="AW119" s="145"/>
      <c r="AX119" s="24"/>
      <c r="AY119" s="24"/>
      <c r="AZ119" s="24"/>
      <c r="BA119" s="24"/>
      <c r="BB119" s="24"/>
      <c r="BC119" s="24"/>
      <c r="BD119" s="24"/>
      <c r="BE119" s="24"/>
      <c r="BF119" s="24"/>
      <c r="BG119" s="24">
        <v>24.85</v>
      </c>
      <c r="BH119" s="24">
        <v>24.85</v>
      </c>
      <c r="BI119" s="24"/>
      <c r="BJ119" s="24"/>
      <c r="BK119" s="24"/>
      <c r="BL119" s="24"/>
      <c r="BM119" s="145">
        <f t="shared" si="14"/>
        <v>24.85</v>
      </c>
      <c r="BN119" s="24">
        <f t="shared" si="15"/>
        <v>24.85</v>
      </c>
      <c r="BO119" s="509">
        <f t="shared" si="9"/>
        <v>1.7686334059864642E-2</v>
      </c>
      <c r="BP119" s="511">
        <v>0</v>
      </c>
      <c r="BQ119" s="512">
        <v>0</v>
      </c>
      <c r="BR119" s="513">
        <v>0</v>
      </c>
      <c r="BS119" s="512">
        <v>0</v>
      </c>
      <c r="BT119" s="512">
        <v>0</v>
      </c>
      <c r="BU119" s="512">
        <v>0</v>
      </c>
      <c r="BV119" s="512">
        <v>0</v>
      </c>
      <c r="BW119" s="512">
        <v>0</v>
      </c>
      <c r="BX119" s="512">
        <v>0</v>
      </c>
      <c r="BY119" s="512">
        <v>0</v>
      </c>
      <c r="BZ119" s="512">
        <v>0</v>
      </c>
      <c r="CA119" s="512">
        <v>0</v>
      </c>
      <c r="CB119" s="512">
        <v>0</v>
      </c>
      <c r="CC119" s="512">
        <v>0</v>
      </c>
      <c r="CD119" s="512">
        <v>0</v>
      </c>
      <c r="CE119" s="512">
        <v>0</v>
      </c>
      <c r="CF119" s="512">
        <v>29169.924000000003</v>
      </c>
      <c r="CG119" s="512">
        <v>29169.924000000003</v>
      </c>
      <c r="CH119" s="512">
        <v>0</v>
      </c>
      <c r="CI119" s="512">
        <v>0</v>
      </c>
      <c r="CJ119" s="512">
        <v>0</v>
      </c>
      <c r="CK119" s="512">
        <v>0</v>
      </c>
      <c r="CL119" s="513">
        <f t="shared" si="16"/>
        <v>29169.924000000003</v>
      </c>
      <c r="CM119" s="513">
        <f t="shared" si="17"/>
        <v>29169.924000000003</v>
      </c>
      <c r="CN119" s="113"/>
      <c r="CO119" s="97"/>
      <c r="CP119" s="97"/>
      <c r="CQ119" s="97"/>
      <c r="CR119" s="97"/>
      <c r="CS119" s="97"/>
      <c r="CT119" s="97"/>
      <c r="CU119" s="114"/>
      <c r="CV119" s="50">
        <f t="shared" si="10"/>
        <v>8129280</v>
      </c>
      <c r="CW119" s="11"/>
      <c r="CX119" s="604">
        <f t="shared" si="11"/>
        <v>1.4050396150998734</v>
      </c>
      <c r="CY119" s="143"/>
      <c r="CZ119" s="143"/>
      <c r="DA119" s="143"/>
      <c r="DB119" s="23"/>
      <c r="DC119" s="23"/>
      <c r="DD119" s="23"/>
      <c r="DE119" s="23"/>
      <c r="DF119" s="143"/>
      <c r="DG119" s="89"/>
      <c r="DH119" s="50" t="s">
        <v>46</v>
      </c>
      <c r="DI119" s="28"/>
      <c r="DJ119" s="553" t="s">
        <v>46</v>
      </c>
      <c r="DK119" s="143"/>
      <c r="DL119" s="46"/>
      <c r="DM119" s="111"/>
      <c r="DN119" s="110"/>
      <c r="DO119" s="432">
        <v>48.967095271843696</v>
      </c>
      <c r="DP119" s="433">
        <v>310.9793929795369</v>
      </c>
      <c r="DQ119" s="434">
        <v>48.967095271843696</v>
      </c>
      <c r="DR119" s="428">
        <v>310.9793929795369</v>
      </c>
      <c r="DS119" s="432">
        <v>0.27457730079983811</v>
      </c>
      <c r="DT119" s="434">
        <v>1.4669070227377903</v>
      </c>
      <c r="DU119" s="434">
        <v>0.27457730079983811</v>
      </c>
      <c r="DV119" s="428">
        <v>1.4669070227377903</v>
      </c>
      <c r="DW119" s="252"/>
      <c r="DX119" s="50"/>
      <c r="DY119" s="249"/>
      <c r="DZ119" s="464">
        <v>0</v>
      </c>
      <c r="EA119" s="465">
        <v>178907</v>
      </c>
      <c r="EB119" s="46"/>
    </row>
    <row r="120" spans="1:132" s="141" customFormat="1" ht="27.75" customHeight="1" x14ac:dyDescent="0.25">
      <c r="A120" s="69" t="s">
        <v>56</v>
      </c>
      <c r="B120" s="69" t="s">
        <v>57</v>
      </c>
      <c r="C120" s="69" t="s">
        <v>58</v>
      </c>
      <c r="D120" s="67" t="s">
        <v>219</v>
      </c>
      <c r="E120" s="67" t="s">
        <v>63</v>
      </c>
      <c r="F120" s="67" t="s">
        <v>223</v>
      </c>
      <c r="G120" s="67" t="s">
        <v>63</v>
      </c>
      <c r="H120" s="107" t="s">
        <v>46</v>
      </c>
      <c r="I120" s="20" t="s">
        <v>1979</v>
      </c>
      <c r="J120" s="145" t="s">
        <v>1981</v>
      </c>
      <c r="K120" s="426">
        <v>2.8172845615592328</v>
      </c>
      <c r="L120" s="426">
        <v>5.8013257455090006</v>
      </c>
      <c r="M120" s="424">
        <v>1228</v>
      </c>
      <c r="N120" s="487">
        <v>9145440</v>
      </c>
      <c r="O120" s="487" t="s">
        <v>1976</v>
      </c>
      <c r="P120" s="572">
        <v>2.2696793782382572</v>
      </c>
      <c r="Q120" s="34" t="s">
        <v>48</v>
      </c>
      <c r="R120" s="257" t="s">
        <v>48</v>
      </c>
      <c r="S120" s="27"/>
      <c r="T120" s="27"/>
      <c r="U120" s="145"/>
      <c r="V120" s="24"/>
      <c r="W120" s="24"/>
      <c r="X120" s="24"/>
      <c r="Y120" s="24"/>
      <c r="Z120" s="24"/>
      <c r="AA120" s="24"/>
      <c r="AB120" s="24"/>
      <c r="AC120" s="24"/>
      <c r="AD120" s="24"/>
      <c r="AE120" s="24">
        <v>2</v>
      </c>
      <c r="AF120" s="24">
        <v>2</v>
      </c>
      <c r="AG120" s="24"/>
      <c r="AH120" s="24"/>
      <c r="AI120" s="24">
        <v>3</v>
      </c>
      <c r="AJ120" s="24">
        <v>3</v>
      </c>
      <c r="AK120" s="24"/>
      <c r="AL120" s="24"/>
      <c r="AM120" s="24"/>
      <c r="AN120" s="24"/>
      <c r="AO120" s="145">
        <f t="shared" si="12"/>
        <v>5</v>
      </c>
      <c r="AP120" s="14">
        <f t="shared" si="13"/>
        <v>5</v>
      </c>
      <c r="AQ120" s="22"/>
      <c r="AR120" s="24"/>
      <c r="AS120" s="24"/>
      <c r="AT120" s="24"/>
      <c r="AU120" s="24"/>
      <c r="AV120" s="24"/>
      <c r="AW120" s="145"/>
      <c r="AX120" s="24"/>
      <c r="AY120" s="24"/>
      <c r="AZ120" s="24"/>
      <c r="BA120" s="24"/>
      <c r="BB120" s="24"/>
      <c r="BC120" s="24">
        <v>61.2</v>
      </c>
      <c r="BD120" s="24">
        <v>61.2</v>
      </c>
      <c r="BE120" s="24"/>
      <c r="BF120" s="24"/>
      <c r="BG120" s="24">
        <v>18.559999999999999</v>
      </c>
      <c r="BH120" s="24">
        <v>18.559999999999999</v>
      </c>
      <c r="BI120" s="24"/>
      <c r="BJ120" s="24"/>
      <c r="BK120" s="24"/>
      <c r="BL120" s="24"/>
      <c r="BM120" s="145">
        <f t="shared" si="14"/>
        <v>79.760000000000005</v>
      </c>
      <c r="BN120" s="24">
        <f t="shared" si="15"/>
        <v>79.760000000000005</v>
      </c>
      <c r="BO120" s="509">
        <f t="shared" si="9"/>
        <v>3.5141527373751945E-2</v>
      </c>
      <c r="BP120" s="511">
        <v>0</v>
      </c>
      <c r="BQ120" s="512">
        <v>0</v>
      </c>
      <c r="BR120" s="513">
        <v>0</v>
      </c>
      <c r="BS120" s="512">
        <v>0</v>
      </c>
      <c r="BT120" s="512">
        <v>0</v>
      </c>
      <c r="BU120" s="512">
        <v>0</v>
      </c>
      <c r="BV120" s="512">
        <v>0</v>
      </c>
      <c r="BW120" s="512">
        <v>0</v>
      </c>
      <c r="BX120" s="512">
        <v>0</v>
      </c>
      <c r="BY120" s="512">
        <v>0</v>
      </c>
      <c r="BZ120" s="512">
        <v>0</v>
      </c>
      <c r="CA120" s="512">
        <v>0</v>
      </c>
      <c r="CB120" s="512">
        <v>308800.51199999999</v>
      </c>
      <c r="CC120" s="512">
        <v>308800.51199999999</v>
      </c>
      <c r="CD120" s="512">
        <v>0</v>
      </c>
      <c r="CE120" s="512">
        <v>0</v>
      </c>
      <c r="CF120" s="512">
        <v>21786.470399999998</v>
      </c>
      <c r="CG120" s="512">
        <v>21786.470399999998</v>
      </c>
      <c r="CH120" s="512">
        <v>0</v>
      </c>
      <c r="CI120" s="512">
        <v>0</v>
      </c>
      <c r="CJ120" s="512">
        <v>0</v>
      </c>
      <c r="CK120" s="512">
        <v>0</v>
      </c>
      <c r="CL120" s="513">
        <f t="shared" si="16"/>
        <v>330586.98239999998</v>
      </c>
      <c r="CM120" s="513">
        <f t="shared" si="17"/>
        <v>330586.98239999998</v>
      </c>
      <c r="CN120" s="113"/>
      <c r="CO120" s="97"/>
      <c r="CP120" s="97"/>
      <c r="CQ120" s="97"/>
      <c r="CR120" s="97"/>
      <c r="CS120" s="97"/>
      <c r="CT120" s="97"/>
      <c r="CU120" s="114"/>
      <c r="CV120" s="50">
        <f t="shared" si="10"/>
        <v>9145440</v>
      </c>
      <c r="CW120" s="11"/>
      <c r="CX120" s="604">
        <f t="shared" si="11"/>
        <v>2.2696793782382572</v>
      </c>
      <c r="CY120" s="143"/>
      <c r="CZ120" s="143"/>
      <c r="DA120" s="143"/>
      <c r="DB120" s="23"/>
      <c r="DC120" s="23"/>
      <c r="DD120" s="23"/>
      <c r="DE120" s="23"/>
      <c r="DF120" s="143"/>
      <c r="DG120" s="89"/>
      <c r="DH120" s="50" t="s">
        <v>46</v>
      </c>
      <c r="DI120" s="28"/>
      <c r="DJ120" s="553" t="s">
        <v>46</v>
      </c>
      <c r="DK120" s="143"/>
      <c r="DL120" s="46"/>
      <c r="DM120" s="111"/>
      <c r="DN120" s="110"/>
      <c r="DO120" s="432">
        <v>8.8738127544097933E-2</v>
      </c>
      <c r="DP120" s="433">
        <v>144.06501436982236</v>
      </c>
      <c r="DQ120" s="434">
        <v>8.8738127544097933E-2</v>
      </c>
      <c r="DR120" s="428">
        <v>144.06501436982236</v>
      </c>
      <c r="DS120" s="432">
        <v>8.1411126187245803E-4</v>
      </c>
      <c r="DT120" s="434">
        <v>1.5983043743106702</v>
      </c>
      <c r="DU120" s="434">
        <v>8.1411126187245803E-4</v>
      </c>
      <c r="DV120" s="428">
        <v>1.5983043743106702</v>
      </c>
      <c r="DW120" s="252"/>
      <c r="DX120" s="50"/>
      <c r="DY120" s="249"/>
      <c r="DZ120" s="464">
        <v>0</v>
      </c>
      <c r="EA120" s="465">
        <v>0</v>
      </c>
      <c r="EB120" s="46"/>
    </row>
    <row r="121" spans="1:132" s="141" customFormat="1" ht="27.75" customHeight="1" x14ac:dyDescent="0.25">
      <c r="A121" s="69" t="s">
        <v>56</v>
      </c>
      <c r="B121" s="69" t="s">
        <v>57</v>
      </c>
      <c r="C121" s="69" t="s">
        <v>58</v>
      </c>
      <c r="D121" s="67" t="s">
        <v>219</v>
      </c>
      <c r="E121" s="67" t="s">
        <v>63</v>
      </c>
      <c r="F121" s="67" t="s">
        <v>224</v>
      </c>
      <c r="G121" s="67" t="s">
        <v>63</v>
      </c>
      <c r="H121" s="107" t="s">
        <v>46</v>
      </c>
      <c r="I121" s="20" t="s">
        <v>1979</v>
      </c>
      <c r="J121" s="145" t="s">
        <v>1981</v>
      </c>
      <c r="K121" s="426">
        <v>2.8461058869971789</v>
      </c>
      <c r="L121" s="426">
        <v>4.3335227182590002</v>
      </c>
      <c r="M121" s="424">
        <v>1141</v>
      </c>
      <c r="N121" s="487">
        <v>7533599.9999999991</v>
      </c>
      <c r="O121" s="487" t="s">
        <v>1976</v>
      </c>
      <c r="P121" s="572">
        <v>1.8853950390656371</v>
      </c>
      <c r="Q121" s="34" t="s">
        <v>48</v>
      </c>
      <c r="R121" s="257" t="s">
        <v>48</v>
      </c>
      <c r="S121" s="27"/>
      <c r="T121" s="27"/>
      <c r="U121" s="145"/>
      <c r="V121" s="24"/>
      <c r="W121" s="24"/>
      <c r="X121" s="24"/>
      <c r="Y121" s="24"/>
      <c r="Z121" s="24"/>
      <c r="AA121" s="24"/>
      <c r="AB121" s="24"/>
      <c r="AC121" s="24"/>
      <c r="AD121" s="24"/>
      <c r="AE121" s="24"/>
      <c r="AF121" s="24"/>
      <c r="AG121" s="24"/>
      <c r="AH121" s="24"/>
      <c r="AI121" s="24">
        <v>2</v>
      </c>
      <c r="AJ121" s="24">
        <v>2</v>
      </c>
      <c r="AK121" s="24"/>
      <c r="AL121" s="24"/>
      <c r="AM121" s="24"/>
      <c r="AN121" s="24"/>
      <c r="AO121" s="145">
        <f t="shared" si="12"/>
        <v>2</v>
      </c>
      <c r="AP121" s="14">
        <f t="shared" si="13"/>
        <v>2</v>
      </c>
      <c r="AQ121" s="22"/>
      <c r="AR121" s="24"/>
      <c r="AS121" s="24"/>
      <c r="AT121" s="24"/>
      <c r="AU121" s="24"/>
      <c r="AV121" s="24"/>
      <c r="AW121" s="145"/>
      <c r="AX121" s="24"/>
      <c r="AY121" s="24"/>
      <c r="AZ121" s="24"/>
      <c r="BA121" s="24"/>
      <c r="BB121" s="24"/>
      <c r="BC121" s="24"/>
      <c r="BD121" s="24"/>
      <c r="BE121" s="24"/>
      <c r="BF121" s="24"/>
      <c r="BG121" s="24">
        <v>23.4</v>
      </c>
      <c r="BH121" s="24">
        <v>23.4</v>
      </c>
      <c r="BI121" s="24"/>
      <c r="BJ121" s="24"/>
      <c r="BK121" s="24"/>
      <c r="BL121" s="24"/>
      <c r="BM121" s="145">
        <f t="shared" si="14"/>
        <v>23.4</v>
      </c>
      <c r="BN121" s="24">
        <f t="shared" si="15"/>
        <v>23.4</v>
      </c>
      <c r="BO121" s="509">
        <f t="shared" si="9"/>
        <v>1.2411192092452176E-2</v>
      </c>
      <c r="BP121" s="511">
        <v>0</v>
      </c>
      <c r="BQ121" s="512">
        <v>0</v>
      </c>
      <c r="BR121" s="513">
        <v>0</v>
      </c>
      <c r="BS121" s="512">
        <v>0</v>
      </c>
      <c r="BT121" s="512">
        <v>0</v>
      </c>
      <c r="BU121" s="512">
        <v>0</v>
      </c>
      <c r="BV121" s="512">
        <v>0</v>
      </c>
      <c r="BW121" s="512">
        <v>0</v>
      </c>
      <c r="BX121" s="512">
        <v>0</v>
      </c>
      <c r="BY121" s="512">
        <v>0</v>
      </c>
      <c r="BZ121" s="512">
        <v>0</v>
      </c>
      <c r="CA121" s="512">
        <v>0</v>
      </c>
      <c r="CB121" s="512">
        <v>0</v>
      </c>
      <c r="CC121" s="512">
        <v>0</v>
      </c>
      <c r="CD121" s="512">
        <v>0</v>
      </c>
      <c r="CE121" s="512">
        <v>0</v>
      </c>
      <c r="CF121" s="512">
        <v>27467.856000000003</v>
      </c>
      <c r="CG121" s="512">
        <v>27467.856000000003</v>
      </c>
      <c r="CH121" s="512">
        <v>0</v>
      </c>
      <c r="CI121" s="512">
        <v>0</v>
      </c>
      <c r="CJ121" s="512">
        <v>0</v>
      </c>
      <c r="CK121" s="512">
        <v>0</v>
      </c>
      <c r="CL121" s="513">
        <f t="shared" si="16"/>
        <v>27467.856000000003</v>
      </c>
      <c r="CM121" s="513">
        <f t="shared" si="17"/>
        <v>27467.856000000003</v>
      </c>
      <c r="CN121" s="113"/>
      <c r="CO121" s="97"/>
      <c r="CP121" s="97"/>
      <c r="CQ121" s="97"/>
      <c r="CR121" s="97"/>
      <c r="CS121" s="97"/>
      <c r="CT121" s="97"/>
      <c r="CU121" s="114"/>
      <c r="CV121" s="50">
        <f t="shared" si="10"/>
        <v>7533599.9999999991</v>
      </c>
      <c r="CW121" s="11"/>
      <c r="CX121" s="604">
        <f t="shared" si="11"/>
        <v>1.8853950390656371</v>
      </c>
      <c r="CY121" s="143"/>
      <c r="CZ121" s="143"/>
      <c r="DA121" s="143"/>
      <c r="DB121" s="23"/>
      <c r="DC121" s="23"/>
      <c r="DD121" s="23"/>
      <c r="DE121" s="23"/>
      <c r="DF121" s="143"/>
      <c r="DG121" s="89"/>
      <c r="DH121" s="50" t="s">
        <v>46</v>
      </c>
      <c r="DI121" s="28"/>
      <c r="DJ121" s="553" t="s">
        <v>46</v>
      </c>
      <c r="DK121" s="143"/>
      <c r="DL121" s="46"/>
      <c r="DM121" s="111"/>
      <c r="DN121" s="110"/>
      <c r="DO121" s="432">
        <v>596.29036734097883</v>
      </c>
      <c r="DP121" s="433">
        <v>-25.848998585868117</v>
      </c>
      <c r="DQ121" s="434">
        <v>596.29036734097883</v>
      </c>
      <c r="DR121" s="428">
        <v>-25.848998585868117</v>
      </c>
      <c r="DS121" s="432">
        <v>1.1848389688161869</v>
      </c>
      <c r="DT121" s="434">
        <v>0.85902415969550461</v>
      </c>
      <c r="DU121" s="434">
        <v>1.1848389688161869</v>
      </c>
      <c r="DV121" s="428">
        <v>0.85902415969550461</v>
      </c>
      <c r="DW121" s="252"/>
      <c r="DX121" s="50"/>
      <c r="DY121" s="249"/>
      <c r="DZ121" s="464">
        <v>669206</v>
      </c>
      <c r="EA121" s="465">
        <v>-2813.3333333333721</v>
      </c>
      <c r="EB121" s="46"/>
    </row>
    <row r="122" spans="1:132" s="141" customFormat="1" ht="27.75" customHeight="1" x14ac:dyDescent="0.25">
      <c r="A122" s="69" t="s">
        <v>56</v>
      </c>
      <c r="B122" s="69" t="s">
        <v>57</v>
      </c>
      <c r="C122" s="69" t="s">
        <v>58</v>
      </c>
      <c r="D122" s="67" t="s">
        <v>219</v>
      </c>
      <c r="E122" s="67" t="s">
        <v>63</v>
      </c>
      <c r="F122" s="67" t="s">
        <v>225</v>
      </c>
      <c r="G122" s="67" t="s">
        <v>63</v>
      </c>
      <c r="H122" s="107" t="s">
        <v>46</v>
      </c>
      <c r="I122" s="20" t="s">
        <v>1979</v>
      </c>
      <c r="J122" s="145" t="s">
        <v>1981</v>
      </c>
      <c r="K122" s="426">
        <v>2.7380259166048808</v>
      </c>
      <c r="L122" s="426">
        <v>3.936553022115</v>
      </c>
      <c r="M122" s="424">
        <v>680</v>
      </c>
      <c r="N122" s="487">
        <v>5886720</v>
      </c>
      <c r="O122" s="487" t="s">
        <v>1976</v>
      </c>
      <c r="P122" s="572">
        <v>1.5731640134878899</v>
      </c>
      <c r="Q122" s="34" t="s">
        <v>48</v>
      </c>
      <c r="R122" s="257" t="s">
        <v>48</v>
      </c>
      <c r="S122" s="27"/>
      <c r="T122" s="27"/>
      <c r="U122" s="145"/>
      <c r="V122" s="24"/>
      <c r="W122" s="24"/>
      <c r="X122" s="24"/>
      <c r="Y122" s="24"/>
      <c r="Z122" s="24"/>
      <c r="AA122" s="24"/>
      <c r="AB122" s="24"/>
      <c r="AC122" s="24"/>
      <c r="AD122" s="24"/>
      <c r="AE122" s="24"/>
      <c r="AF122" s="24"/>
      <c r="AG122" s="24"/>
      <c r="AH122" s="24"/>
      <c r="AI122" s="24">
        <v>6</v>
      </c>
      <c r="AJ122" s="24">
        <v>6</v>
      </c>
      <c r="AK122" s="24"/>
      <c r="AL122" s="24"/>
      <c r="AM122" s="24"/>
      <c r="AN122" s="24"/>
      <c r="AO122" s="145">
        <f t="shared" si="12"/>
        <v>6</v>
      </c>
      <c r="AP122" s="14">
        <f t="shared" si="13"/>
        <v>6</v>
      </c>
      <c r="AQ122" s="22"/>
      <c r="AR122" s="24"/>
      <c r="AS122" s="24"/>
      <c r="AT122" s="24"/>
      <c r="AU122" s="24"/>
      <c r="AV122" s="24"/>
      <c r="AW122" s="145"/>
      <c r="AX122" s="24"/>
      <c r="AY122" s="24"/>
      <c r="AZ122" s="24"/>
      <c r="BA122" s="24"/>
      <c r="BB122" s="24"/>
      <c r="BC122" s="24"/>
      <c r="BD122" s="24"/>
      <c r="BE122" s="24"/>
      <c r="BF122" s="24"/>
      <c r="BG122" s="24">
        <v>35.564999999999998</v>
      </c>
      <c r="BH122" s="24">
        <v>35.564999999999998</v>
      </c>
      <c r="BI122" s="24"/>
      <c r="BJ122" s="24"/>
      <c r="BK122" s="24"/>
      <c r="BL122" s="24"/>
      <c r="BM122" s="145">
        <f t="shared" si="14"/>
        <v>35.564999999999998</v>
      </c>
      <c r="BN122" s="24">
        <f t="shared" si="15"/>
        <v>35.564999999999998</v>
      </c>
      <c r="BO122" s="509">
        <f t="shared" si="9"/>
        <v>2.2607305846736352E-2</v>
      </c>
      <c r="BP122" s="511">
        <v>0</v>
      </c>
      <c r="BQ122" s="512">
        <v>0</v>
      </c>
      <c r="BR122" s="513">
        <v>0</v>
      </c>
      <c r="BS122" s="512">
        <v>0</v>
      </c>
      <c r="BT122" s="512">
        <v>0</v>
      </c>
      <c r="BU122" s="512">
        <v>0</v>
      </c>
      <c r="BV122" s="512">
        <v>0</v>
      </c>
      <c r="BW122" s="512">
        <v>0</v>
      </c>
      <c r="BX122" s="512">
        <v>0</v>
      </c>
      <c r="BY122" s="512">
        <v>0</v>
      </c>
      <c r="BZ122" s="512">
        <v>0</v>
      </c>
      <c r="CA122" s="512">
        <v>0</v>
      </c>
      <c r="CB122" s="512">
        <v>0</v>
      </c>
      <c r="CC122" s="512">
        <v>0</v>
      </c>
      <c r="CD122" s="512">
        <v>0</v>
      </c>
      <c r="CE122" s="512">
        <v>0</v>
      </c>
      <c r="CF122" s="512">
        <v>41747.619599999998</v>
      </c>
      <c r="CG122" s="512">
        <v>41747.619599999998</v>
      </c>
      <c r="CH122" s="512">
        <v>0</v>
      </c>
      <c r="CI122" s="512">
        <v>0</v>
      </c>
      <c r="CJ122" s="512">
        <v>0</v>
      </c>
      <c r="CK122" s="512">
        <v>0</v>
      </c>
      <c r="CL122" s="513">
        <f t="shared" si="16"/>
        <v>41747.619599999998</v>
      </c>
      <c r="CM122" s="513">
        <f t="shared" si="17"/>
        <v>41747.619599999998</v>
      </c>
      <c r="CN122" s="113"/>
      <c r="CO122" s="97"/>
      <c r="CP122" s="97"/>
      <c r="CQ122" s="97"/>
      <c r="CR122" s="97"/>
      <c r="CS122" s="97"/>
      <c r="CT122" s="97"/>
      <c r="CU122" s="114"/>
      <c r="CV122" s="50">
        <f t="shared" si="10"/>
        <v>5886720</v>
      </c>
      <c r="CW122" s="11"/>
      <c r="CX122" s="604">
        <f t="shared" si="11"/>
        <v>1.5731640134878899</v>
      </c>
      <c r="CY122" s="143"/>
      <c r="CZ122" s="143"/>
      <c r="DA122" s="143"/>
      <c r="DB122" s="23"/>
      <c r="DC122" s="23"/>
      <c r="DD122" s="23"/>
      <c r="DE122" s="23"/>
      <c r="DF122" s="143"/>
      <c r="DG122" s="89"/>
      <c r="DH122" s="50" t="s">
        <v>46</v>
      </c>
      <c r="DI122" s="28"/>
      <c r="DJ122" s="553" t="s">
        <v>46</v>
      </c>
      <c r="DK122" s="143"/>
      <c r="DL122" s="46"/>
      <c r="DM122" s="111"/>
      <c r="DN122" s="110"/>
      <c r="DO122" s="432">
        <v>101.82058823529412</v>
      </c>
      <c r="DP122" s="433">
        <v>-0.70384976269963317</v>
      </c>
      <c r="DQ122" s="434">
        <v>101.82058823529412</v>
      </c>
      <c r="DR122" s="428">
        <v>-42.880320350934944</v>
      </c>
      <c r="DS122" s="432">
        <v>0.14705882352941177</v>
      </c>
      <c r="DT122" s="434">
        <v>0.6160754702642669</v>
      </c>
      <c r="DU122" s="434">
        <v>0.14705882352941177</v>
      </c>
      <c r="DV122" s="428">
        <v>0.5439054257758833</v>
      </c>
      <c r="DW122" s="252"/>
      <c r="DX122" s="50"/>
      <c r="DY122" s="249"/>
      <c r="DZ122" s="464">
        <v>0</v>
      </c>
      <c r="EA122" s="465">
        <v>0</v>
      </c>
      <c r="EB122" s="46"/>
    </row>
    <row r="123" spans="1:132" s="141" customFormat="1" ht="27.75" customHeight="1" x14ac:dyDescent="0.25">
      <c r="A123" s="69" t="s">
        <v>56</v>
      </c>
      <c r="B123" s="69" t="s">
        <v>57</v>
      </c>
      <c r="C123" s="69" t="s">
        <v>58</v>
      </c>
      <c r="D123" s="67" t="s">
        <v>226</v>
      </c>
      <c r="E123" s="67" t="s">
        <v>227</v>
      </c>
      <c r="F123" s="67" t="s">
        <v>228</v>
      </c>
      <c r="G123" s="67" t="s">
        <v>229</v>
      </c>
      <c r="H123" s="107" t="s">
        <v>46</v>
      </c>
      <c r="I123" s="20" t="s">
        <v>1978</v>
      </c>
      <c r="J123" s="145" t="s">
        <v>1975</v>
      </c>
      <c r="K123" s="426">
        <v>10.745643210157313</v>
      </c>
      <c r="L123" s="426">
        <v>61.723484720099997</v>
      </c>
      <c r="M123" s="424">
        <v>2610</v>
      </c>
      <c r="N123" s="487">
        <v>37508880</v>
      </c>
      <c r="O123" s="487" t="s">
        <v>1982</v>
      </c>
      <c r="P123" s="572">
        <v>8.8480083453848515</v>
      </c>
      <c r="Q123" s="34" t="s">
        <v>1977</v>
      </c>
      <c r="R123" s="257" t="s">
        <v>48</v>
      </c>
      <c r="S123" s="27"/>
      <c r="T123" s="27"/>
      <c r="U123" s="145"/>
      <c r="V123" s="24"/>
      <c r="W123" s="24"/>
      <c r="X123" s="24"/>
      <c r="Y123" s="24"/>
      <c r="Z123" s="24"/>
      <c r="AA123" s="24"/>
      <c r="AB123" s="24"/>
      <c r="AC123" s="24"/>
      <c r="AD123" s="24"/>
      <c r="AE123" s="24"/>
      <c r="AF123" s="24"/>
      <c r="AG123" s="24"/>
      <c r="AH123" s="24"/>
      <c r="AI123" s="24">
        <v>171</v>
      </c>
      <c r="AJ123" s="24">
        <v>170</v>
      </c>
      <c r="AK123" s="24"/>
      <c r="AL123" s="24"/>
      <c r="AM123" s="24"/>
      <c r="AN123" s="24"/>
      <c r="AO123" s="145">
        <f t="shared" si="12"/>
        <v>171</v>
      </c>
      <c r="AP123" s="14">
        <f t="shared" si="13"/>
        <v>170</v>
      </c>
      <c r="AQ123" s="22"/>
      <c r="AR123" s="24"/>
      <c r="AS123" s="24"/>
      <c r="AT123" s="24"/>
      <c r="AU123" s="24"/>
      <c r="AV123" s="24"/>
      <c r="AW123" s="145"/>
      <c r="AX123" s="24"/>
      <c r="AY123" s="24"/>
      <c r="AZ123" s="24"/>
      <c r="BA123" s="24"/>
      <c r="BB123" s="24"/>
      <c r="BC123" s="24"/>
      <c r="BD123" s="24"/>
      <c r="BE123" s="24"/>
      <c r="BF123" s="24"/>
      <c r="BG123" s="24">
        <v>12118</v>
      </c>
      <c r="BH123" s="24">
        <v>11469</v>
      </c>
      <c r="BI123" s="24"/>
      <c r="BJ123" s="24"/>
      <c r="BK123" s="24"/>
      <c r="BL123" s="24"/>
      <c r="BM123" s="145">
        <f t="shared" si="14"/>
        <v>12118</v>
      </c>
      <c r="BN123" s="24">
        <f t="shared" si="15"/>
        <v>11469</v>
      </c>
      <c r="BO123" s="509">
        <f t="shared" si="9"/>
        <v>1.3695737534335382</v>
      </c>
      <c r="BP123" s="511">
        <v>0</v>
      </c>
      <c r="BQ123" s="512">
        <v>0</v>
      </c>
      <c r="BR123" s="513">
        <v>0</v>
      </c>
      <c r="BS123" s="512">
        <v>0</v>
      </c>
      <c r="BT123" s="512">
        <v>0</v>
      </c>
      <c r="BU123" s="512">
        <v>0</v>
      </c>
      <c r="BV123" s="512">
        <v>0</v>
      </c>
      <c r="BW123" s="512">
        <v>0</v>
      </c>
      <c r="BX123" s="512">
        <v>0</v>
      </c>
      <c r="BY123" s="512">
        <v>0</v>
      </c>
      <c r="BZ123" s="512">
        <v>0</v>
      </c>
      <c r="CA123" s="512">
        <v>0</v>
      </c>
      <c r="CB123" s="512">
        <v>0</v>
      </c>
      <c r="CC123" s="512">
        <v>0</v>
      </c>
      <c r="CD123" s="512">
        <v>0</v>
      </c>
      <c r="CE123" s="512">
        <v>0</v>
      </c>
      <c r="CF123" s="512">
        <v>14224593.120000001</v>
      </c>
      <c r="CG123" s="512">
        <v>13462770.960000001</v>
      </c>
      <c r="CH123" s="512">
        <v>0</v>
      </c>
      <c r="CI123" s="512">
        <v>0</v>
      </c>
      <c r="CJ123" s="512">
        <v>0</v>
      </c>
      <c r="CK123" s="512">
        <v>0</v>
      </c>
      <c r="CL123" s="513">
        <f t="shared" si="16"/>
        <v>14224593.120000001</v>
      </c>
      <c r="CM123" s="513">
        <f t="shared" si="17"/>
        <v>13462770.960000001</v>
      </c>
      <c r="CN123" s="113"/>
      <c r="CO123" s="97"/>
      <c r="CP123" s="97"/>
      <c r="CQ123" s="97"/>
      <c r="CR123" s="97"/>
      <c r="CS123" s="97"/>
      <c r="CT123" s="97"/>
      <c r="CU123" s="114"/>
      <c r="CV123" s="50">
        <f t="shared" si="10"/>
        <v>37508880</v>
      </c>
      <c r="CW123" s="11"/>
      <c r="CX123" s="604">
        <f t="shared" si="11"/>
        <v>8.8480083453848515</v>
      </c>
      <c r="CY123" s="143"/>
      <c r="CZ123" s="143"/>
      <c r="DA123" s="143"/>
      <c r="DB123" s="23"/>
      <c r="DC123" s="23"/>
      <c r="DD123" s="23"/>
      <c r="DE123" s="23"/>
      <c r="DF123" s="143"/>
      <c r="DG123" s="89"/>
      <c r="DH123" s="50" t="s">
        <v>46</v>
      </c>
      <c r="DI123" s="28"/>
      <c r="DJ123" s="553" t="s">
        <v>46</v>
      </c>
      <c r="DK123" s="143"/>
      <c r="DL123" s="46"/>
      <c r="DM123" s="111"/>
      <c r="DN123" s="110"/>
      <c r="DO123" s="432">
        <v>107.00166006895685</v>
      </c>
      <c r="DP123" s="433">
        <v>146.72949676090877</v>
      </c>
      <c r="DQ123" s="434">
        <v>85.890180053633117</v>
      </c>
      <c r="DR123" s="428">
        <v>41.954993314138662</v>
      </c>
      <c r="DS123" s="432">
        <v>0.89950197931298803</v>
      </c>
      <c r="DT123" s="434">
        <v>0.24397587847184365</v>
      </c>
      <c r="DU123" s="434">
        <v>0.8374409398544258</v>
      </c>
      <c r="DV123" s="428">
        <v>3.8742367075778716E-2</v>
      </c>
      <c r="DW123" s="252"/>
      <c r="DX123" s="50"/>
      <c r="DY123" s="249"/>
      <c r="DZ123" s="464">
        <v>61148</v>
      </c>
      <c r="EA123" s="465">
        <v>170674.66666666666</v>
      </c>
      <c r="EB123" s="46"/>
    </row>
    <row r="124" spans="1:132" s="141" customFormat="1" ht="27.75" customHeight="1" x14ac:dyDescent="0.25">
      <c r="A124" s="69" t="s">
        <v>56</v>
      </c>
      <c r="B124" s="69" t="s">
        <v>57</v>
      </c>
      <c r="C124" s="69" t="s">
        <v>58</v>
      </c>
      <c r="D124" s="67" t="s">
        <v>226</v>
      </c>
      <c r="E124" s="67" t="s">
        <v>227</v>
      </c>
      <c r="F124" s="67" t="s">
        <v>230</v>
      </c>
      <c r="G124" s="67" t="s">
        <v>231</v>
      </c>
      <c r="H124" s="107" t="s">
        <v>46</v>
      </c>
      <c r="I124" s="20" t="s">
        <v>1978</v>
      </c>
      <c r="J124" s="145" t="s">
        <v>1975</v>
      </c>
      <c r="K124" s="426">
        <v>10.745643210157313</v>
      </c>
      <c r="L124" s="426">
        <v>24.483333282408001</v>
      </c>
      <c r="M124" s="424">
        <v>1576</v>
      </c>
      <c r="N124" s="487">
        <v>29604063</v>
      </c>
      <c r="O124" s="487" t="s">
        <v>1982</v>
      </c>
      <c r="P124" s="572">
        <v>6.531217185180707</v>
      </c>
      <c r="Q124" s="34" t="s">
        <v>1977</v>
      </c>
      <c r="R124" s="257" t="s">
        <v>48</v>
      </c>
      <c r="S124" s="27"/>
      <c r="T124" s="27"/>
      <c r="U124" s="145"/>
      <c r="V124" s="24"/>
      <c r="W124" s="24"/>
      <c r="X124" s="24"/>
      <c r="Y124" s="24"/>
      <c r="Z124" s="24"/>
      <c r="AA124" s="24"/>
      <c r="AB124" s="24"/>
      <c r="AC124" s="24"/>
      <c r="AD124" s="24"/>
      <c r="AE124" s="24"/>
      <c r="AF124" s="24"/>
      <c r="AG124" s="24"/>
      <c r="AH124" s="24"/>
      <c r="AI124" s="24">
        <v>73</v>
      </c>
      <c r="AJ124" s="24">
        <v>73</v>
      </c>
      <c r="AK124" s="24"/>
      <c r="AL124" s="24"/>
      <c r="AM124" s="24"/>
      <c r="AN124" s="24"/>
      <c r="AO124" s="145">
        <f t="shared" si="12"/>
        <v>73</v>
      </c>
      <c r="AP124" s="14">
        <f t="shared" si="13"/>
        <v>73</v>
      </c>
      <c r="AQ124" s="22"/>
      <c r="AR124" s="24"/>
      <c r="AS124" s="24"/>
      <c r="AT124" s="24"/>
      <c r="AU124" s="24"/>
      <c r="AV124" s="24"/>
      <c r="AW124" s="145"/>
      <c r="AX124" s="24"/>
      <c r="AY124" s="24"/>
      <c r="AZ124" s="24"/>
      <c r="BA124" s="24"/>
      <c r="BB124" s="24"/>
      <c r="BC124" s="24"/>
      <c r="BD124" s="24"/>
      <c r="BE124" s="24"/>
      <c r="BF124" s="24"/>
      <c r="BG124" s="24">
        <v>11332.19</v>
      </c>
      <c r="BH124" s="24">
        <v>11332.19</v>
      </c>
      <c r="BI124" s="24"/>
      <c r="BJ124" s="24"/>
      <c r="BK124" s="24"/>
      <c r="BL124" s="24"/>
      <c r="BM124" s="145">
        <f t="shared" si="14"/>
        <v>11332.19</v>
      </c>
      <c r="BN124" s="24">
        <f t="shared" si="15"/>
        <v>11332.19</v>
      </c>
      <c r="BO124" s="509">
        <f t="shared" si="9"/>
        <v>1.7350808706396523</v>
      </c>
      <c r="BP124" s="511">
        <v>0</v>
      </c>
      <c r="BQ124" s="512">
        <v>0</v>
      </c>
      <c r="BR124" s="513">
        <v>0</v>
      </c>
      <c r="BS124" s="512">
        <v>0</v>
      </c>
      <c r="BT124" s="512">
        <v>0</v>
      </c>
      <c r="BU124" s="512">
        <v>0</v>
      </c>
      <c r="BV124" s="512">
        <v>0</v>
      </c>
      <c r="BW124" s="512">
        <v>0</v>
      </c>
      <c r="BX124" s="512">
        <v>0</v>
      </c>
      <c r="BY124" s="512">
        <v>0</v>
      </c>
      <c r="BZ124" s="512">
        <v>0</v>
      </c>
      <c r="CA124" s="512">
        <v>0</v>
      </c>
      <c r="CB124" s="512">
        <v>0</v>
      </c>
      <c r="CC124" s="512">
        <v>0</v>
      </c>
      <c r="CD124" s="512">
        <v>0</v>
      </c>
      <c r="CE124" s="512">
        <v>0</v>
      </c>
      <c r="CF124" s="512">
        <v>13302177.909600001</v>
      </c>
      <c r="CG124" s="512">
        <v>13302177.909600001</v>
      </c>
      <c r="CH124" s="512">
        <v>0</v>
      </c>
      <c r="CI124" s="512">
        <v>0</v>
      </c>
      <c r="CJ124" s="512">
        <v>0</v>
      </c>
      <c r="CK124" s="512">
        <v>0</v>
      </c>
      <c r="CL124" s="513">
        <f t="shared" si="16"/>
        <v>13302177.909600001</v>
      </c>
      <c r="CM124" s="513">
        <f t="shared" si="17"/>
        <v>13302177.909600001</v>
      </c>
      <c r="CN124" s="113"/>
      <c r="CO124" s="97"/>
      <c r="CP124" s="97"/>
      <c r="CQ124" s="97"/>
      <c r="CR124" s="97"/>
      <c r="CS124" s="97"/>
      <c r="CT124" s="97"/>
      <c r="CU124" s="114"/>
      <c r="CV124" s="50">
        <f t="shared" si="10"/>
        <v>29604063</v>
      </c>
      <c r="CW124" s="11"/>
      <c r="CX124" s="604">
        <f t="shared" si="11"/>
        <v>6.531217185180707</v>
      </c>
      <c r="CY124" s="143"/>
      <c r="CZ124" s="143"/>
      <c r="DA124" s="143"/>
      <c r="DB124" s="23"/>
      <c r="DC124" s="23"/>
      <c r="DD124" s="23"/>
      <c r="DE124" s="23"/>
      <c r="DF124" s="143"/>
      <c r="DG124" s="89"/>
      <c r="DH124" s="50" t="s">
        <v>46</v>
      </c>
      <c r="DI124" s="28"/>
      <c r="DJ124" s="553" t="s">
        <v>46</v>
      </c>
      <c r="DK124" s="143"/>
      <c r="DL124" s="46"/>
      <c r="DM124" s="111"/>
      <c r="DN124" s="110"/>
      <c r="DO124" s="432">
        <v>5.2097746747064422</v>
      </c>
      <c r="DP124" s="433">
        <v>72.718418240377076</v>
      </c>
      <c r="DQ124" s="434">
        <v>5.2097746747064422</v>
      </c>
      <c r="DR124" s="428">
        <v>66.982436675579521</v>
      </c>
      <c r="DS124" s="432">
        <v>4.5065058711520153E-2</v>
      </c>
      <c r="DT124" s="434">
        <v>0.80843714906007547</v>
      </c>
      <c r="DU124" s="434">
        <v>4.5065058711520153E-2</v>
      </c>
      <c r="DV124" s="428">
        <v>0.80646194879671551</v>
      </c>
      <c r="DW124" s="252"/>
      <c r="DX124" s="50"/>
      <c r="DY124" s="249"/>
      <c r="DZ124" s="464">
        <v>0</v>
      </c>
      <c r="EA124" s="465">
        <v>50317</v>
      </c>
      <c r="EB124" s="46"/>
    </row>
    <row r="125" spans="1:132" s="141" customFormat="1" ht="27.75" customHeight="1" x14ac:dyDescent="0.25">
      <c r="A125" s="69" t="s">
        <v>56</v>
      </c>
      <c r="B125" s="69" t="s">
        <v>57</v>
      </c>
      <c r="C125" s="69" t="s">
        <v>58</v>
      </c>
      <c r="D125" s="67" t="s">
        <v>226</v>
      </c>
      <c r="E125" s="67" t="s">
        <v>227</v>
      </c>
      <c r="F125" s="67" t="s">
        <v>232</v>
      </c>
      <c r="G125" s="67" t="s">
        <v>233</v>
      </c>
      <c r="H125" s="107" t="s">
        <v>46</v>
      </c>
      <c r="I125" s="20" t="s">
        <v>1978</v>
      </c>
      <c r="J125" s="145" t="s">
        <v>1975</v>
      </c>
      <c r="K125" s="426">
        <v>11.797344460513136</v>
      </c>
      <c r="L125" s="426">
        <v>66.73617410361301</v>
      </c>
      <c r="M125" s="424">
        <v>2653</v>
      </c>
      <c r="N125" s="487">
        <v>38657960</v>
      </c>
      <c r="O125" s="487" t="s">
        <v>1982</v>
      </c>
      <c r="P125" s="572">
        <v>8.4974412619328952</v>
      </c>
      <c r="Q125" s="34" t="s">
        <v>1977</v>
      </c>
      <c r="R125" s="257" t="s">
        <v>48</v>
      </c>
      <c r="S125" s="27"/>
      <c r="T125" s="27"/>
      <c r="U125" s="145"/>
      <c r="V125" s="24"/>
      <c r="W125" s="24"/>
      <c r="X125" s="24"/>
      <c r="Y125" s="24"/>
      <c r="Z125" s="24"/>
      <c r="AA125" s="24"/>
      <c r="AB125" s="24"/>
      <c r="AC125" s="24"/>
      <c r="AD125" s="24"/>
      <c r="AE125" s="24"/>
      <c r="AF125" s="24"/>
      <c r="AG125" s="24"/>
      <c r="AH125" s="24"/>
      <c r="AI125" s="24">
        <v>173</v>
      </c>
      <c r="AJ125" s="24">
        <v>172</v>
      </c>
      <c r="AK125" s="24"/>
      <c r="AL125" s="24"/>
      <c r="AM125" s="24"/>
      <c r="AN125" s="24"/>
      <c r="AO125" s="145">
        <f t="shared" si="12"/>
        <v>173</v>
      </c>
      <c r="AP125" s="14">
        <f t="shared" si="13"/>
        <v>172</v>
      </c>
      <c r="AQ125" s="22"/>
      <c r="AR125" s="24"/>
      <c r="AS125" s="24"/>
      <c r="AT125" s="24"/>
      <c r="AU125" s="24"/>
      <c r="AV125" s="24"/>
      <c r="AW125" s="145"/>
      <c r="AX125" s="24"/>
      <c r="AY125" s="24"/>
      <c r="AZ125" s="24"/>
      <c r="BA125" s="24"/>
      <c r="BB125" s="24"/>
      <c r="BC125" s="24"/>
      <c r="BD125" s="24"/>
      <c r="BE125" s="24"/>
      <c r="BF125" s="24"/>
      <c r="BG125" s="24">
        <v>4324.4350000000004</v>
      </c>
      <c r="BH125" s="24">
        <v>3675.4349999999999</v>
      </c>
      <c r="BI125" s="24"/>
      <c r="BJ125" s="24"/>
      <c r="BK125" s="24"/>
      <c r="BL125" s="24"/>
      <c r="BM125" s="145">
        <f t="shared" si="14"/>
        <v>4324.4350000000004</v>
      </c>
      <c r="BN125" s="24">
        <f t="shared" si="15"/>
        <v>3675.4349999999999</v>
      </c>
      <c r="BO125" s="509">
        <f t="shared" si="9"/>
        <v>0.50891025506380849</v>
      </c>
      <c r="BP125" s="511">
        <v>0</v>
      </c>
      <c r="BQ125" s="512">
        <v>0</v>
      </c>
      <c r="BR125" s="513">
        <v>0</v>
      </c>
      <c r="BS125" s="512">
        <v>0</v>
      </c>
      <c r="BT125" s="512">
        <v>0</v>
      </c>
      <c r="BU125" s="512">
        <v>0</v>
      </c>
      <c r="BV125" s="512">
        <v>0</v>
      </c>
      <c r="BW125" s="512">
        <v>0</v>
      </c>
      <c r="BX125" s="512">
        <v>0</v>
      </c>
      <c r="BY125" s="512">
        <v>0</v>
      </c>
      <c r="BZ125" s="512">
        <v>0</v>
      </c>
      <c r="CA125" s="512">
        <v>0</v>
      </c>
      <c r="CB125" s="512">
        <v>0</v>
      </c>
      <c r="CC125" s="512">
        <v>0</v>
      </c>
      <c r="CD125" s="512">
        <v>0</v>
      </c>
      <c r="CE125" s="512">
        <v>0</v>
      </c>
      <c r="CF125" s="512">
        <v>5076194.7804000005</v>
      </c>
      <c r="CG125" s="512">
        <v>4314372.6204000004</v>
      </c>
      <c r="CH125" s="512">
        <v>0</v>
      </c>
      <c r="CI125" s="512">
        <v>0</v>
      </c>
      <c r="CJ125" s="512">
        <v>0</v>
      </c>
      <c r="CK125" s="512">
        <v>0</v>
      </c>
      <c r="CL125" s="513">
        <f t="shared" si="16"/>
        <v>5076194.7804000005</v>
      </c>
      <c r="CM125" s="513">
        <f t="shared" si="17"/>
        <v>4314372.6204000004</v>
      </c>
      <c r="CN125" s="113"/>
      <c r="CO125" s="97"/>
      <c r="CP125" s="97"/>
      <c r="CQ125" s="97"/>
      <c r="CR125" s="97"/>
      <c r="CS125" s="97"/>
      <c r="CT125" s="97"/>
      <c r="CU125" s="114"/>
      <c r="CV125" s="50">
        <f t="shared" si="10"/>
        <v>38657960</v>
      </c>
      <c r="CW125" s="11"/>
      <c r="CX125" s="604">
        <f t="shared" si="11"/>
        <v>8.4974412619328952</v>
      </c>
      <c r="CY125" s="143"/>
      <c r="CZ125" s="143"/>
      <c r="DA125" s="143"/>
      <c r="DB125" s="23"/>
      <c r="DC125" s="23"/>
      <c r="DD125" s="23"/>
      <c r="DE125" s="23"/>
      <c r="DF125" s="143"/>
      <c r="DG125" s="89"/>
      <c r="DH125" s="50" t="s">
        <v>46</v>
      </c>
      <c r="DI125" s="28"/>
      <c r="DJ125" s="553" t="s">
        <v>46</v>
      </c>
      <c r="DK125" s="143"/>
      <c r="DL125" s="46"/>
      <c r="DM125" s="111"/>
      <c r="DN125" s="110"/>
      <c r="DO125" s="432">
        <v>989.03715802368447</v>
      </c>
      <c r="DP125" s="433">
        <v>-852.72168340161079</v>
      </c>
      <c r="DQ125" s="434">
        <v>119.49530420579845</v>
      </c>
      <c r="DR125" s="428">
        <v>-18.868359543939803</v>
      </c>
      <c r="DS125" s="432">
        <v>2.2189276627823</v>
      </c>
      <c r="DT125" s="434">
        <v>-1.348070510570087</v>
      </c>
      <c r="DU125" s="434">
        <v>0.50808807362502817</v>
      </c>
      <c r="DV125" s="428">
        <v>0.33039799832715466</v>
      </c>
      <c r="DW125" s="252"/>
      <c r="DX125" s="50"/>
      <c r="DY125" s="249"/>
      <c r="DZ125" s="464">
        <v>109680</v>
      </c>
      <c r="EA125" s="465">
        <v>9043.6666666666715</v>
      </c>
      <c r="EB125" s="46"/>
    </row>
    <row r="126" spans="1:132" s="141" customFormat="1" ht="27.75" customHeight="1" x14ac:dyDescent="0.25">
      <c r="A126" s="69" t="s">
        <v>56</v>
      </c>
      <c r="B126" s="69" t="s">
        <v>57</v>
      </c>
      <c r="C126" s="69" t="s">
        <v>58</v>
      </c>
      <c r="D126" s="67" t="s">
        <v>226</v>
      </c>
      <c r="E126" s="67" t="s">
        <v>227</v>
      </c>
      <c r="F126" s="67" t="s">
        <v>234</v>
      </c>
      <c r="G126" s="67" t="s">
        <v>235</v>
      </c>
      <c r="H126" s="107" t="s">
        <v>46</v>
      </c>
      <c r="I126" s="20" t="s">
        <v>1979</v>
      </c>
      <c r="J126" s="145" t="s">
        <v>1975</v>
      </c>
      <c r="K126" s="426">
        <v>10.745643210157313</v>
      </c>
      <c r="L126" s="426">
        <v>54.770833219410001</v>
      </c>
      <c r="M126" s="424">
        <v>3193</v>
      </c>
      <c r="N126" s="487">
        <v>39442040</v>
      </c>
      <c r="O126" s="487" t="s">
        <v>1982</v>
      </c>
      <c r="P126" s="572">
        <v>9.1833333817301721</v>
      </c>
      <c r="Q126" s="34" t="s">
        <v>1977</v>
      </c>
      <c r="R126" s="257" t="s">
        <v>48</v>
      </c>
      <c r="S126" s="27"/>
      <c r="T126" s="27"/>
      <c r="U126" s="145"/>
      <c r="V126" s="24"/>
      <c r="W126" s="24"/>
      <c r="X126" s="24"/>
      <c r="Y126" s="24"/>
      <c r="Z126" s="24"/>
      <c r="AA126" s="24"/>
      <c r="AB126" s="24"/>
      <c r="AC126" s="24"/>
      <c r="AD126" s="24"/>
      <c r="AE126" s="24"/>
      <c r="AF126" s="24"/>
      <c r="AG126" s="24"/>
      <c r="AH126" s="24"/>
      <c r="AI126" s="24">
        <v>177</v>
      </c>
      <c r="AJ126" s="24">
        <v>177</v>
      </c>
      <c r="AK126" s="24"/>
      <c r="AL126" s="24"/>
      <c r="AM126" s="24"/>
      <c r="AN126" s="24"/>
      <c r="AO126" s="145">
        <f t="shared" si="12"/>
        <v>177</v>
      </c>
      <c r="AP126" s="14">
        <f t="shared" si="13"/>
        <v>177</v>
      </c>
      <c r="AQ126" s="22"/>
      <c r="AR126" s="24"/>
      <c r="AS126" s="24"/>
      <c r="AT126" s="24"/>
      <c r="AU126" s="24"/>
      <c r="AV126" s="24"/>
      <c r="AW126" s="145"/>
      <c r="AX126" s="24"/>
      <c r="AY126" s="24"/>
      <c r="AZ126" s="24"/>
      <c r="BA126" s="24"/>
      <c r="BB126" s="24"/>
      <c r="BC126" s="24"/>
      <c r="BD126" s="24"/>
      <c r="BE126" s="24"/>
      <c r="BF126" s="24"/>
      <c r="BG126" s="24">
        <v>4336.8249999999998</v>
      </c>
      <c r="BH126" s="24">
        <v>4336.8249999999998</v>
      </c>
      <c r="BI126" s="24"/>
      <c r="BJ126" s="24"/>
      <c r="BK126" s="24"/>
      <c r="BL126" s="24"/>
      <c r="BM126" s="145">
        <f t="shared" si="14"/>
        <v>4336.8249999999998</v>
      </c>
      <c r="BN126" s="24">
        <f t="shared" si="15"/>
        <v>4336.8249999999998</v>
      </c>
      <c r="BO126" s="509">
        <f t="shared" si="9"/>
        <v>0.47224954379070216</v>
      </c>
      <c r="BP126" s="511">
        <v>0</v>
      </c>
      <c r="BQ126" s="512">
        <v>0</v>
      </c>
      <c r="BR126" s="513">
        <v>0</v>
      </c>
      <c r="BS126" s="512">
        <v>0</v>
      </c>
      <c r="BT126" s="512">
        <v>0</v>
      </c>
      <c r="BU126" s="512">
        <v>0</v>
      </c>
      <c r="BV126" s="512">
        <v>0</v>
      </c>
      <c r="BW126" s="512">
        <v>0</v>
      </c>
      <c r="BX126" s="512">
        <v>0</v>
      </c>
      <c r="BY126" s="512">
        <v>0</v>
      </c>
      <c r="BZ126" s="512">
        <v>0</v>
      </c>
      <c r="CA126" s="512">
        <v>0</v>
      </c>
      <c r="CB126" s="512">
        <v>0</v>
      </c>
      <c r="CC126" s="512">
        <v>0</v>
      </c>
      <c r="CD126" s="512">
        <v>0</v>
      </c>
      <c r="CE126" s="512">
        <v>0</v>
      </c>
      <c r="CF126" s="512">
        <v>5090738.6580000008</v>
      </c>
      <c r="CG126" s="512">
        <v>5090738.6580000008</v>
      </c>
      <c r="CH126" s="512">
        <v>0</v>
      </c>
      <c r="CI126" s="512">
        <v>0</v>
      </c>
      <c r="CJ126" s="512">
        <v>0</v>
      </c>
      <c r="CK126" s="512">
        <v>0</v>
      </c>
      <c r="CL126" s="513">
        <f t="shared" si="16"/>
        <v>5090738.6580000008</v>
      </c>
      <c r="CM126" s="513">
        <f t="shared" si="17"/>
        <v>5090738.6580000008</v>
      </c>
      <c r="CN126" s="113"/>
      <c r="CO126" s="97"/>
      <c r="CP126" s="97"/>
      <c r="CQ126" s="97"/>
      <c r="CR126" s="97"/>
      <c r="CS126" s="97"/>
      <c r="CT126" s="97"/>
      <c r="CU126" s="114"/>
      <c r="CV126" s="50">
        <f t="shared" si="10"/>
        <v>39442040</v>
      </c>
      <c r="CW126" s="11"/>
      <c r="CX126" s="604">
        <f t="shared" si="11"/>
        <v>9.1833333817301721</v>
      </c>
      <c r="CY126" s="143"/>
      <c r="CZ126" s="143"/>
      <c r="DA126" s="143"/>
      <c r="DB126" s="23"/>
      <c r="DC126" s="23"/>
      <c r="DD126" s="23"/>
      <c r="DE126" s="23"/>
      <c r="DF126" s="143"/>
      <c r="DG126" s="89"/>
      <c r="DH126" s="50" t="s">
        <v>46</v>
      </c>
      <c r="DI126" s="28"/>
      <c r="DJ126" s="553" t="s">
        <v>46</v>
      </c>
      <c r="DK126" s="143"/>
      <c r="DL126" s="46"/>
      <c r="DM126" s="111"/>
      <c r="DN126" s="110"/>
      <c r="DO126" s="432">
        <v>749.20992874481249</v>
      </c>
      <c r="DP126" s="433">
        <v>-626.2173926121626</v>
      </c>
      <c r="DQ126" s="434">
        <v>22.080651476000313</v>
      </c>
      <c r="DR126" s="428">
        <v>1.3237078321660398</v>
      </c>
      <c r="DS126" s="432">
        <v>1.28008769869235</v>
      </c>
      <c r="DT126" s="434">
        <v>-0.90517678047377292</v>
      </c>
      <c r="DU126" s="434">
        <v>0.13405371544906428</v>
      </c>
      <c r="DV126" s="428">
        <v>0.13120509709334213</v>
      </c>
      <c r="DW126" s="252"/>
      <c r="DX126" s="50"/>
      <c r="DY126" s="249"/>
      <c r="DZ126" s="464">
        <v>29448</v>
      </c>
      <c r="EA126" s="465">
        <v>4260.6666666666642</v>
      </c>
      <c r="EB126" s="46"/>
    </row>
    <row r="127" spans="1:132" s="141" customFormat="1" ht="27.75" customHeight="1" x14ac:dyDescent="0.25">
      <c r="A127" s="69" t="s">
        <v>56</v>
      </c>
      <c r="B127" s="69" t="s">
        <v>57</v>
      </c>
      <c r="C127" s="69" t="s">
        <v>58</v>
      </c>
      <c r="D127" s="67" t="s">
        <v>236</v>
      </c>
      <c r="E127" s="67" t="s">
        <v>237</v>
      </c>
      <c r="F127" s="67" t="s">
        <v>238</v>
      </c>
      <c r="G127" s="67" t="s">
        <v>239</v>
      </c>
      <c r="H127" s="107" t="s">
        <v>46</v>
      </c>
      <c r="I127" s="20" t="s">
        <v>1979</v>
      </c>
      <c r="J127" s="145" t="s">
        <v>1975</v>
      </c>
      <c r="K127" s="426">
        <v>9.5567635358420358</v>
      </c>
      <c r="L127" s="426">
        <v>21.095833289453999</v>
      </c>
      <c r="M127" s="424">
        <v>907</v>
      </c>
      <c r="N127" s="487">
        <v>14398780</v>
      </c>
      <c r="O127" s="487" t="s">
        <v>1982</v>
      </c>
      <c r="P127" s="572">
        <v>3.1932088688339664</v>
      </c>
      <c r="Q127" s="34" t="s">
        <v>1977</v>
      </c>
      <c r="R127" s="257" t="s">
        <v>48</v>
      </c>
      <c r="S127" s="27"/>
      <c r="T127" s="27"/>
      <c r="U127" s="145"/>
      <c r="V127" s="24"/>
      <c r="W127" s="24"/>
      <c r="X127" s="24"/>
      <c r="Y127" s="24"/>
      <c r="Z127" s="24"/>
      <c r="AA127" s="24"/>
      <c r="AB127" s="24"/>
      <c r="AC127" s="24"/>
      <c r="AD127" s="24"/>
      <c r="AE127" s="24"/>
      <c r="AF127" s="24"/>
      <c r="AG127" s="24"/>
      <c r="AH127" s="24"/>
      <c r="AI127" s="24">
        <v>32</v>
      </c>
      <c r="AJ127" s="24">
        <v>32</v>
      </c>
      <c r="AK127" s="24"/>
      <c r="AL127" s="24"/>
      <c r="AM127" s="24"/>
      <c r="AN127" s="24"/>
      <c r="AO127" s="145">
        <f t="shared" si="12"/>
        <v>32</v>
      </c>
      <c r="AP127" s="14">
        <f t="shared" si="13"/>
        <v>32</v>
      </c>
      <c r="AQ127" s="22"/>
      <c r="AR127" s="24"/>
      <c r="AS127" s="24"/>
      <c r="AT127" s="24"/>
      <c r="AU127" s="24"/>
      <c r="AV127" s="24"/>
      <c r="AW127" s="145"/>
      <c r="AX127" s="24"/>
      <c r="AY127" s="24"/>
      <c r="AZ127" s="24"/>
      <c r="BA127" s="24"/>
      <c r="BB127" s="24"/>
      <c r="BC127" s="24"/>
      <c r="BD127" s="24"/>
      <c r="BE127" s="24"/>
      <c r="BF127" s="24"/>
      <c r="BG127" s="24">
        <v>1709.91</v>
      </c>
      <c r="BH127" s="24">
        <v>1709.91</v>
      </c>
      <c r="BI127" s="24"/>
      <c r="BJ127" s="24"/>
      <c r="BK127" s="24"/>
      <c r="BL127" s="24"/>
      <c r="BM127" s="145">
        <f t="shared" si="14"/>
        <v>1709.91</v>
      </c>
      <c r="BN127" s="24">
        <f t="shared" si="15"/>
        <v>1709.91</v>
      </c>
      <c r="BO127" s="509">
        <f t="shared" si="9"/>
        <v>0.53548329289978192</v>
      </c>
      <c r="BP127" s="511">
        <v>0</v>
      </c>
      <c r="BQ127" s="512">
        <v>0</v>
      </c>
      <c r="BR127" s="513">
        <v>0</v>
      </c>
      <c r="BS127" s="512">
        <v>0</v>
      </c>
      <c r="BT127" s="512">
        <v>0</v>
      </c>
      <c r="BU127" s="512">
        <v>0</v>
      </c>
      <c r="BV127" s="512">
        <v>0</v>
      </c>
      <c r="BW127" s="512">
        <v>0</v>
      </c>
      <c r="BX127" s="512">
        <v>0</v>
      </c>
      <c r="BY127" s="512">
        <v>0</v>
      </c>
      <c r="BZ127" s="512">
        <v>0</v>
      </c>
      <c r="CA127" s="512">
        <v>0</v>
      </c>
      <c r="CB127" s="512">
        <v>0</v>
      </c>
      <c r="CC127" s="512">
        <v>0</v>
      </c>
      <c r="CD127" s="512">
        <v>0</v>
      </c>
      <c r="CE127" s="512">
        <v>0</v>
      </c>
      <c r="CF127" s="512">
        <v>2007160.7544000002</v>
      </c>
      <c r="CG127" s="512">
        <v>2007160.7544000002</v>
      </c>
      <c r="CH127" s="512">
        <v>0</v>
      </c>
      <c r="CI127" s="512">
        <v>0</v>
      </c>
      <c r="CJ127" s="512">
        <v>0</v>
      </c>
      <c r="CK127" s="512">
        <v>0</v>
      </c>
      <c r="CL127" s="513">
        <f t="shared" si="16"/>
        <v>2007160.7544000002</v>
      </c>
      <c r="CM127" s="513">
        <f t="shared" si="17"/>
        <v>2007160.7544000002</v>
      </c>
      <c r="CN127" s="113"/>
      <c r="CO127" s="97"/>
      <c r="CP127" s="97"/>
      <c r="CQ127" s="97"/>
      <c r="CR127" s="97"/>
      <c r="CS127" s="97"/>
      <c r="CT127" s="97"/>
      <c r="CU127" s="114"/>
      <c r="CV127" s="50">
        <f t="shared" si="10"/>
        <v>14398780</v>
      </c>
      <c r="CW127" s="11"/>
      <c r="CX127" s="604">
        <f t="shared" si="11"/>
        <v>3.1932088688339664</v>
      </c>
      <c r="CY127" s="143"/>
      <c r="CZ127" s="143"/>
      <c r="DA127" s="143"/>
      <c r="DB127" s="23"/>
      <c r="DC127" s="23"/>
      <c r="DD127" s="23"/>
      <c r="DE127" s="23"/>
      <c r="DF127" s="143"/>
      <c r="DG127" s="89"/>
      <c r="DH127" s="50" t="s">
        <v>46</v>
      </c>
      <c r="DI127" s="28"/>
      <c r="DJ127" s="553" t="s">
        <v>46</v>
      </c>
      <c r="DK127" s="143"/>
      <c r="DL127" s="46"/>
      <c r="DM127" s="111"/>
      <c r="DN127" s="110"/>
      <c r="DO127" s="432">
        <v>172.52674140782949</v>
      </c>
      <c r="DP127" s="433">
        <v>-39.621558711614881</v>
      </c>
      <c r="DQ127" s="434">
        <v>129.2993934938431</v>
      </c>
      <c r="DR127" s="428">
        <v>-91.416793524147096</v>
      </c>
      <c r="DS127" s="432">
        <v>0.63848557250505444</v>
      </c>
      <c r="DT127" s="434">
        <v>-0.32996224322864315</v>
      </c>
      <c r="DU127" s="434">
        <v>0.57783495680941022</v>
      </c>
      <c r="DV127" s="428">
        <v>-0.34563202572638074</v>
      </c>
      <c r="DW127" s="252"/>
      <c r="DX127" s="50"/>
      <c r="DY127" s="249"/>
      <c r="DZ127" s="464">
        <v>0</v>
      </c>
      <c r="EA127" s="465">
        <v>0</v>
      </c>
      <c r="EB127" s="46"/>
    </row>
    <row r="128" spans="1:132" s="141" customFormat="1" ht="27.75" customHeight="1" x14ac:dyDescent="0.25">
      <c r="A128" s="69" t="s">
        <v>56</v>
      </c>
      <c r="B128" s="69" t="s">
        <v>57</v>
      </c>
      <c r="C128" s="69" t="s">
        <v>58</v>
      </c>
      <c r="D128" s="67" t="s">
        <v>236</v>
      </c>
      <c r="E128" s="67" t="s">
        <v>237</v>
      </c>
      <c r="F128" s="67" t="s">
        <v>240</v>
      </c>
      <c r="G128" s="67" t="s">
        <v>241</v>
      </c>
      <c r="H128" s="107" t="s">
        <v>46</v>
      </c>
      <c r="I128" s="20" t="s">
        <v>1979</v>
      </c>
      <c r="J128" s="145" t="s">
        <v>1975</v>
      </c>
      <c r="K128" s="426">
        <v>9.9911618783803107</v>
      </c>
      <c r="L128" s="426">
        <v>28.162689335361001</v>
      </c>
      <c r="M128" s="424">
        <v>1120</v>
      </c>
      <c r="N128" s="487">
        <v>25227992</v>
      </c>
      <c r="O128" s="487" t="s">
        <v>1982</v>
      </c>
      <c r="P128" s="572">
        <v>4.9460442860936773</v>
      </c>
      <c r="Q128" s="34" t="s">
        <v>1977</v>
      </c>
      <c r="R128" s="257" t="s">
        <v>48</v>
      </c>
      <c r="S128" s="27"/>
      <c r="T128" s="27"/>
      <c r="U128" s="145"/>
      <c r="V128" s="24"/>
      <c r="W128" s="24"/>
      <c r="X128" s="24"/>
      <c r="Y128" s="24"/>
      <c r="Z128" s="24"/>
      <c r="AA128" s="24"/>
      <c r="AB128" s="24"/>
      <c r="AC128" s="24"/>
      <c r="AD128" s="24"/>
      <c r="AE128" s="24"/>
      <c r="AF128" s="24"/>
      <c r="AG128" s="24"/>
      <c r="AH128" s="24"/>
      <c r="AI128" s="24">
        <v>31</v>
      </c>
      <c r="AJ128" s="24">
        <v>31</v>
      </c>
      <c r="AK128" s="24"/>
      <c r="AL128" s="24"/>
      <c r="AM128" s="24"/>
      <c r="AN128" s="24"/>
      <c r="AO128" s="145">
        <f t="shared" si="12"/>
        <v>31</v>
      </c>
      <c r="AP128" s="14">
        <f t="shared" si="13"/>
        <v>31</v>
      </c>
      <c r="AQ128" s="22"/>
      <c r="AR128" s="24"/>
      <c r="AS128" s="24"/>
      <c r="AT128" s="24"/>
      <c r="AU128" s="24"/>
      <c r="AV128" s="24"/>
      <c r="AW128" s="145"/>
      <c r="AX128" s="24"/>
      <c r="AY128" s="24"/>
      <c r="AZ128" s="24"/>
      <c r="BA128" s="24"/>
      <c r="BB128" s="24"/>
      <c r="BC128" s="24"/>
      <c r="BD128" s="24"/>
      <c r="BE128" s="24"/>
      <c r="BF128" s="24"/>
      <c r="BG128" s="24">
        <v>1121.99</v>
      </c>
      <c r="BH128" s="24">
        <v>1121.99</v>
      </c>
      <c r="BI128" s="24"/>
      <c r="BJ128" s="24"/>
      <c r="BK128" s="24"/>
      <c r="BL128" s="24"/>
      <c r="BM128" s="145">
        <f t="shared" si="14"/>
        <v>1121.99</v>
      </c>
      <c r="BN128" s="24">
        <f t="shared" si="15"/>
        <v>1121.99</v>
      </c>
      <c r="BO128" s="509">
        <f t="shared" si="9"/>
        <v>0.22684592678528834</v>
      </c>
      <c r="BP128" s="511">
        <v>0</v>
      </c>
      <c r="BQ128" s="512">
        <v>0</v>
      </c>
      <c r="BR128" s="513">
        <v>0</v>
      </c>
      <c r="BS128" s="512">
        <v>0</v>
      </c>
      <c r="BT128" s="512">
        <v>0</v>
      </c>
      <c r="BU128" s="512">
        <v>0</v>
      </c>
      <c r="BV128" s="512">
        <v>0</v>
      </c>
      <c r="BW128" s="512">
        <v>0</v>
      </c>
      <c r="BX128" s="512">
        <v>0</v>
      </c>
      <c r="BY128" s="512">
        <v>0</v>
      </c>
      <c r="BZ128" s="512">
        <v>0</v>
      </c>
      <c r="CA128" s="512">
        <v>0</v>
      </c>
      <c r="CB128" s="512">
        <v>0</v>
      </c>
      <c r="CC128" s="512">
        <v>0</v>
      </c>
      <c r="CD128" s="512">
        <v>0</v>
      </c>
      <c r="CE128" s="512">
        <v>0</v>
      </c>
      <c r="CF128" s="512">
        <v>1317036.7416000001</v>
      </c>
      <c r="CG128" s="512">
        <v>1317036.7416000001</v>
      </c>
      <c r="CH128" s="512">
        <v>0</v>
      </c>
      <c r="CI128" s="512">
        <v>0</v>
      </c>
      <c r="CJ128" s="512">
        <v>0</v>
      </c>
      <c r="CK128" s="512">
        <v>0</v>
      </c>
      <c r="CL128" s="513">
        <f t="shared" si="16"/>
        <v>1317036.7416000001</v>
      </c>
      <c r="CM128" s="513">
        <f t="shared" si="17"/>
        <v>1317036.7416000001</v>
      </c>
      <c r="CN128" s="113"/>
      <c r="CO128" s="97"/>
      <c r="CP128" s="97"/>
      <c r="CQ128" s="97"/>
      <c r="CR128" s="97"/>
      <c r="CS128" s="97"/>
      <c r="CT128" s="97"/>
      <c r="CU128" s="114"/>
      <c r="CV128" s="50">
        <f t="shared" si="10"/>
        <v>25227992</v>
      </c>
      <c r="CW128" s="11"/>
      <c r="CX128" s="604">
        <f t="shared" si="11"/>
        <v>4.9460442860936773</v>
      </c>
      <c r="CY128" s="143"/>
      <c r="CZ128" s="143"/>
      <c r="DA128" s="143"/>
      <c r="DB128" s="23"/>
      <c r="DC128" s="23"/>
      <c r="DD128" s="23"/>
      <c r="DE128" s="23"/>
      <c r="DF128" s="143"/>
      <c r="DG128" s="89"/>
      <c r="DH128" s="50" t="s">
        <v>46</v>
      </c>
      <c r="DI128" s="28"/>
      <c r="DJ128" s="553" t="s">
        <v>46</v>
      </c>
      <c r="DK128" s="143"/>
      <c r="DL128" s="46"/>
      <c r="DM128" s="111"/>
      <c r="DN128" s="110"/>
      <c r="DO128" s="432">
        <v>197.72445106066303</v>
      </c>
      <c r="DP128" s="433">
        <v>-131.57697084486529</v>
      </c>
      <c r="DQ128" s="434">
        <v>142.24666914774883</v>
      </c>
      <c r="DR128" s="428">
        <v>-83.616035343256357</v>
      </c>
      <c r="DS128" s="432">
        <v>0.86282098995162138</v>
      </c>
      <c r="DT128" s="434">
        <v>-0.26283936615617631</v>
      </c>
      <c r="DU128" s="434">
        <v>0.69400818756978244</v>
      </c>
      <c r="DV128" s="428">
        <v>-0.10622440683867351</v>
      </c>
      <c r="DW128" s="252"/>
      <c r="DX128" s="50"/>
      <c r="DY128" s="249"/>
      <c r="DZ128" s="464">
        <v>42874</v>
      </c>
      <c r="EA128" s="465">
        <v>-30378.666666666664</v>
      </c>
      <c r="EB128" s="46"/>
    </row>
    <row r="129" spans="1:132" s="141" customFormat="1" ht="27.75" customHeight="1" x14ac:dyDescent="0.25">
      <c r="A129" s="69" t="s">
        <v>56</v>
      </c>
      <c r="B129" s="69" t="s">
        <v>57</v>
      </c>
      <c r="C129" s="69" t="s">
        <v>58</v>
      </c>
      <c r="D129" s="67" t="s">
        <v>242</v>
      </c>
      <c r="E129" s="67" t="s">
        <v>243</v>
      </c>
      <c r="F129" s="67" t="s">
        <v>244</v>
      </c>
      <c r="G129" s="67" t="s">
        <v>243</v>
      </c>
      <c r="H129" s="107" t="s">
        <v>46</v>
      </c>
      <c r="I129" s="20" t="s">
        <v>1979</v>
      </c>
      <c r="J129" s="145" t="s">
        <v>1975</v>
      </c>
      <c r="K129" s="426">
        <v>11.408672259294679</v>
      </c>
      <c r="L129" s="426">
        <v>27.396780246045001</v>
      </c>
      <c r="M129" s="424">
        <v>1625</v>
      </c>
      <c r="N129" s="487">
        <v>31891450</v>
      </c>
      <c r="O129" s="487" t="s">
        <v>1982</v>
      </c>
      <c r="P129" s="572">
        <v>7.3466667053841412</v>
      </c>
      <c r="Q129" s="34" t="s">
        <v>1977</v>
      </c>
      <c r="R129" s="257" t="s">
        <v>48</v>
      </c>
      <c r="S129" s="27"/>
      <c r="T129" s="27"/>
      <c r="U129" s="145"/>
      <c r="V129" s="24"/>
      <c r="W129" s="24"/>
      <c r="X129" s="24"/>
      <c r="Y129" s="24"/>
      <c r="Z129" s="24"/>
      <c r="AA129" s="24"/>
      <c r="AB129" s="24"/>
      <c r="AC129" s="24"/>
      <c r="AD129" s="24"/>
      <c r="AE129" s="24"/>
      <c r="AF129" s="24"/>
      <c r="AG129" s="24"/>
      <c r="AH129" s="24"/>
      <c r="AI129" s="24">
        <v>115</v>
      </c>
      <c r="AJ129" s="24">
        <v>115</v>
      </c>
      <c r="AK129" s="24"/>
      <c r="AL129" s="24"/>
      <c r="AM129" s="24"/>
      <c r="AN129" s="24"/>
      <c r="AO129" s="145">
        <f t="shared" si="12"/>
        <v>115</v>
      </c>
      <c r="AP129" s="14">
        <f t="shared" si="13"/>
        <v>115</v>
      </c>
      <c r="AQ129" s="22"/>
      <c r="AR129" s="24"/>
      <c r="AS129" s="24"/>
      <c r="AT129" s="24"/>
      <c r="AU129" s="24"/>
      <c r="AV129" s="24"/>
      <c r="AW129" s="145"/>
      <c r="AX129" s="24"/>
      <c r="AY129" s="24"/>
      <c r="AZ129" s="24"/>
      <c r="BA129" s="24"/>
      <c r="BB129" s="24"/>
      <c r="BC129" s="24"/>
      <c r="BD129" s="24"/>
      <c r="BE129" s="24"/>
      <c r="BF129" s="24"/>
      <c r="BG129" s="24">
        <v>1055.29</v>
      </c>
      <c r="BH129" s="24">
        <v>1055.29</v>
      </c>
      <c r="BI129" s="24"/>
      <c r="BJ129" s="24"/>
      <c r="BK129" s="24"/>
      <c r="BL129" s="24"/>
      <c r="BM129" s="145">
        <f t="shared" si="14"/>
        <v>1055.29</v>
      </c>
      <c r="BN129" s="24">
        <f t="shared" si="15"/>
        <v>1055.29</v>
      </c>
      <c r="BO129" s="509">
        <f t="shared" si="9"/>
        <v>0.14364201376205227</v>
      </c>
      <c r="BP129" s="511">
        <v>0</v>
      </c>
      <c r="BQ129" s="512">
        <v>0</v>
      </c>
      <c r="BR129" s="513">
        <v>0</v>
      </c>
      <c r="BS129" s="512">
        <v>0</v>
      </c>
      <c r="BT129" s="512">
        <v>0</v>
      </c>
      <c r="BU129" s="512">
        <v>0</v>
      </c>
      <c r="BV129" s="512">
        <v>0</v>
      </c>
      <c r="BW129" s="512">
        <v>0</v>
      </c>
      <c r="BX129" s="512">
        <v>0</v>
      </c>
      <c r="BY129" s="512">
        <v>0</v>
      </c>
      <c r="BZ129" s="512">
        <v>0</v>
      </c>
      <c r="CA129" s="512">
        <v>0</v>
      </c>
      <c r="CB129" s="512">
        <v>0</v>
      </c>
      <c r="CC129" s="512">
        <v>0</v>
      </c>
      <c r="CD129" s="512">
        <v>0</v>
      </c>
      <c r="CE129" s="512">
        <v>0</v>
      </c>
      <c r="CF129" s="512">
        <v>1238741.6136</v>
      </c>
      <c r="CG129" s="512">
        <v>1238741.6136</v>
      </c>
      <c r="CH129" s="512">
        <v>0</v>
      </c>
      <c r="CI129" s="512">
        <v>0</v>
      </c>
      <c r="CJ129" s="512">
        <v>0</v>
      </c>
      <c r="CK129" s="512">
        <v>0</v>
      </c>
      <c r="CL129" s="513">
        <f t="shared" si="16"/>
        <v>1238741.6136</v>
      </c>
      <c r="CM129" s="513">
        <f t="shared" si="17"/>
        <v>1238741.6136</v>
      </c>
      <c r="CN129" s="113"/>
      <c r="CO129" s="97"/>
      <c r="CP129" s="97"/>
      <c r="CQ129" s="97"/>
      <c r="CR129" s="97"/>
      <c r="CS129" s="97"/>
      <c r="CT129" s="97"/>
      <c r="CU129" s="114"/>
      <c r="CV129" s="50">
        <f t="shared" si="10"/>
        <v>31891450</v>
      </c>
      <c r="CW129" s="11"/>
      <c r="CX129" s="604">
        <f t="shared" si="11"/>
        <v>7.3466667053841412</v>
      </c>
      <c r="CY129" s="143"/>
      <c r="CZ129" s="143"/>
      <c r="DA129" s="143"/>
      <c r="DB129" s="23"/>
      <c r="DC129" s="23"/>
      <c r="DD129" s="23"/>
      <c r="DE129" s="23"/>
      <c r="DF129" s="143"/>
      <c r="DG129" s="89"/>
      <c r="DH129" s="50" t="s">
        <v>46</v>
      </c>
      <c r="DI129" s="28"/>
      <c r="DJ129" s="553" t="s">
        <v>46</v>
      </c>
      <c r="DK129" s="143"/>
      <c r="DL129" s="46"/>
      <c r="DM129" s="111"/>
      <c r="DN129" s="110"/>
      <c r="DO129" s="432">
        <v>164.42965545529154</v>
      </c>
      <c r="DP129" s="433">
        <v>-74.594011020940968</v>
      </c>
      <c r="DQ129" s="434">
        <v>25.367104183757228</v>
      </c>
      <c r="DR129" s="428">
        <v>0.77304707521361493</v>
      </c>
      <c r="DS129" s="432">
        <v>0.67739950779327451</v>
      </c>
      <c r="DT129" s="434">
        <v>-0.46253695499908276</v>
      </c>
      <c r="DU129" s="434">
        <v>0.21472518457752299</v>
      </c>
      <c r="DV129" s="428">
        <v>-4.621854216190438E-2</v>
      </c>
      <c r="DW129" s="252"/>
      <c r="DX129" s="50"/>
      <c r="DY129" s="249"/>
      <c r="DZ129" s="464">
        <v>0</v>
      </c>
      <c r="EA129" s="465">
        <v>0</v>
      </c>
      <c r="EB129" s="46"/>
    </row>
    <row r="130" spans="1:132" s="141" customFormat="1" ht="27.75" customHeight="1" x14ac:dyDescent="0.25">
      <c r="A130" s="69" t="s">
        <v>56</v>
      </c>
      <c r="B130" s="69" t="s">
        <v>57</v>
      </c>
      <c r="C130" s="69" t="s">
        <v>58</v>
      </c>
      <c r="D130" s="67" t="s">
        <v>242</v>
      </c>
      <c r="E130" s="67" t="s">
        <v>243</v>
      </c>
      <c r="F130" s="67" t="s">
        <v>245</v>
      </c>
      <c r="G130" s="67" t="s">
        <v>246</v>
      </c>
      <c r="H130" s="107" t="s">
        <v>46</v>
      </c>
      <c r="I130" s="20" t="s">
        <v>1979</v>
      </c>
      <c r="J130" s="145" t="s">
        <v>1975</v>
      </c>
      <c r="K130" s="426">
        <v>11.408672259294679</v>
      </c>
      <c r="L130" s="426">
        <v>33.691855990527003</v>
      </c>
      <c r="M130" s="424">
        <v>3307</v>
      </c>
      <c r="N130" s="487">
        <v>46293056</v>
      </c>
      <c r="O130" s="487" t="s">
        <v>1982</v>
      </c>
      <c r="P130" s="572">
        <v>9.4119640883292632</v>
      </c>
      <c r="Q130" s="34" t="s">
        <v>1977</v>
      </c>
      <c r="R130" s="257" t="s">
        <v>48</v>
      </c>
      <c r="S130" s="27"/>
      <c r="T130" s="27"/>
      <c r="U130" s="145"/>
      <c r="V130" s="24"/>
      <c r="W130" s="24"/>
      <c r="X130" s="24"/>
      <c r="Y130" s="24"/>
      <c r="Z130" s="24"/>
      <c r="AA130" s="24"/>
      <c r="AB130" s="24"/>
      <c r="AC130" s="24"/>
      <c r="AD130" s="24"/>
      <c r="AE130" s="24"/>
      <c r="AF130" s="24"/>
      <c r="AG130" s="24"/>
      <c r="AH130" s="24"/>
      <c r="AI130" s="24">
        <v>118</v>
      </c>
      <c r="AJ130" s="24">
        <v>118</v>
      </c>
      <c r="AK130" s="24"/>
      <c r="AL130" s="24"/>
      <c r="AM130" s="24"/>
      <c r="AN130" s="24"/>
      <c r="AO130" s="145">
        <f t="shared" si="12"/>
        <v>118</v>
      </c>
      <c r="AP130" s="14">
        <f t="shared" si="13"/>
        <v>118</v>
      </c>
      <c r="AQ130" s="22"/>
      <c r="AR130" s="24"/>
      <c r="AS130" s="24"/>
      <c r="AT130" s="24"/>
      <c r="AU130" s="24"/>
      <c r="AV130" s="24"/>
      <c r="AW130" s="145"/>
      <c r="AX130" s="24"/>
      <c r="AY130" s="24"/>
      <c r="AZ130" s="24"/>
      <c r="BA130" s="24"/>
      <c r="BB130" s="24"/>
      <c r="BC130" s="24"/>
      <c r="BD130" s="24"/>
      <c r="BE130" s="24"/>
      <c r="BF130" s="24"/>
      <c r="BG130" s="24">
        <v>1590.45</v>
      </c>
      <c r="BH130" s="24">
        <v>1590.45</v>
      </c>
      <c r="BI130" s="24"/>
      <c r="BJ130" s="24"/>
      <c r="BK130" s="24"/>
      <c r="BL130" s="24"/>
      <c r="BM130" s="145">
        <f t="shared" si="14"/>
        <v>1590.45</v>
      </c>
      <c r="BN130" s="24">
        <f t="shared" si="15"/>
        <v>1590.45</v>
      </c>
      <c r="BO130" s="509">
        <f t="shared" si="9"/>
        <v>0.16898173272591865</v>
      </c>
      <c r="BP130" s="511">
        <v>0</v>
      </c>
      <c r="BQ130" s="512">
        <v>0</v>
      </c>
      <c r="BR130" s="513">
        <v>0</v>
      </c>
      <c r="BS130" s="512">
        <v>0</v>
      </c>
      <c r="BT130" s="512">
        <v>0</v>
      </c>
      <c r="BU130" s="512">
        <v>0</v>
      </c>
      <c r="BV130" s="512">
        <v>0</v>
      </c>
      <c r="BW130" s="512">
        <v>0</v>
      </c>
      <c r="BX130" s="512">
        <v>0</v>
      </c>
      <c r="BY130" s="512">
        <v>0</v>
      </c>
      <c r="BZ130" s="512">
        <v>0</v>
      </c>
      <c r="CA130" s="512">
        <v>0</v>
      </c>
      <c r="CB130" s="512">
        <v>0</v>
      </c>
      <c r="CC130" s="512">
        <v>0</v>
      </c>
      <c r="CD130" s="512">
        <v>0</v>
      </c>
      <c r="CE130" s="512">
        <v>0</v>
      </c>
      <c r="CF130" s="512">
        <v>1866933.8280000002</v>
      </c>
      <c r="CG130" s="512">
        <v>1866933.8280000002</v>
      </c>
      <c r="CH130" s="512">
        <v>0</v>
      </c>
      <c r="CI130" s="512">
        <v>0</v>
      </c>
      <c r="CJ130" s="512">
        <v>0</v>
      </c>
      <c r="CK130" s="512">
        <v>0</v>
      </c>
      <c r="CL130" s="513">
        <f t="shared" si="16"/>
        <v>1866933.8280000002</v>
      </c>
      <c r="CM130" s="513">
        <f t="shared" si="17"/>
        <v>1866933.8280000002</v>
      </c>
      <c r="CN130" s="113"/>
      <c r="CO130" s="97"/>
      <c r="CP130" s="97"/>
      <c r="CQ130" s="97"/>
      <c r="CR130" s="97"/>
      <c r="CS130" s="97"/>
      <c r="CT130" s="97"/>
      <c r="CU130" s="114"/>
      <c r="CV130" s="50">
        <f t="shared" si="10"/>
        <v>46293056</v>
      </c>
      <c r="CW130" s="11"/>
      <c r="CX130" s="604">
        <f t="shared" si="11"/>
        <v>9.4119640883292632</v>
      </c>
      <c r="CY130" s="143"/>
      <c r="CZ130" s="143"/>
      <c r="DA130" s="143"/>
      <c r="DB130" s="23"/>
      <c r="DC130" s="23"/>
      <c r="DD130" s="23"/>
      <c r="DE130" s="23"/>
      <c r="DF130" s="143"/>
      <c r="DG130" s="89"/>
      <c r="DH130" s="50" t="s">
        <v>46</v>
      </c>
      <c r="DI130" s="28"/>
      <c r="DJ130" s="553" t="s">
        <v>46</v>
      </c>
      <c r="DK130" s="143"/>
      <c r="DL130" s="46"/>
      <c r="DM130" s="111"/>
      <c r="DN130" s="110"/>
      <c r="DO130" s="432">
        <v>311.42664180232885</v>
      </c>
      <c r="DP130" s="433">
        <v>-189.13167413799874</v>
      </c>
      <c r="DQ130" s="434">
        <v>292.9246509752536</v>
      </c>
      <c r="DR130" s="428">
        <v>-170.6296833109235</v>
      </c>
      <c r="DS130" s="432">
        <v>1.5546595433697914</v>
      </c>
      <c r="DT130" s="434">
        <v>-0.50718872632497125</v>
      </c>
      <c r="DU130" s="434">
        <v>1.5050652688876585</v>
      </c>
      <c r="DV130" s="428">
        <v>-0.45759445184283831</v>
      </c>
      <c r="DW130" s="252"/>
      <c r="DX130" s="50"/>
      <c r="DY130" s="249"/>
      <c r="DZ130" s="464">
        <v>953767</v>
      </c>
      <c r="EA130" s="465">
        <v>-642143</v>
      </c>
      <c r="EB130" s="46"/>
    </row>
    <row r="131" spans="1:132" s="141" customFormat="1" ht="27.75" customHeight="1" x14ac:dyDescent="0.25">
      <c r="A131" s="69" t="s">
        <v>56</v>
      </c>
      <c r="B131" s="69" t="s">
        <v>57</v>
      </c>
      <c r="C131" s="69" t="s">
        <v>58</v>
      </c>
      <c r="D131" s="67" t="s">
        <v>242</v>
      </c>
      <c r="E131" s="67" t="s">
        <v>243</v>
      </c>
      <c r="F131" s="67" t="s">
        <v>247</v>
      </c>
      <c r="G131" s="67" t="s">
        <v>248</v>
      </c>
      <c r="H131" s="107" t="s">
        <v>46</v>
      </c>
      <c r="I131" s="20" t="s">
        <v>1979</v>
      </c>
      <c r="J131" s="145" t="s">
        <v>1975</v>
      </c>
      <c r="K131" s="426">
        <v>11.660166036553681</v>
      </c>
      <c r="L131" s="426">
        <v>9.5450757377219997</v>
      </c>
      <c r="M131" s="424">
        <v>234</v>
      </c>
      <c r="N131" s="487">
        <v>48731234</v>
      </c>
      <c r="O131" s="487" t="s">
        <v>1982</v>
      </c>
      <c r="P131" s="572">
        <v>10.867579587010153</v>
      </c>
      <c r="Q131" s="34" t="s">
        <v>1977</v>
      </c>
      <c r="R131" s="257" t="s">
        <v>48</v>
      </c>
      <c r="S131" s="27"/>
      <c r="T131" s="27"/>
      <c r="U131" s="145"/>
      <c r="V131" s="24"/>
      <c r="W131" s="24"/>
      <c r="X131" s="24"/>
      <c r="Y131" s="24"/>
      <c r="Z131" s="24"/>
      <c r="AA131" s="24"/>
      <c r="AB131" s="24"/>
      <c r="AC131" s="24"/>
      <c r="AD131" s="24"/>
      <c r="AE131" s="24">
        <v>2</v>
      </c>
      <c r="AF131" s="24">
        <v>2</v>
      </c>
      <c r="AG131" s="24"/>
      <c r="AH131" s="24"/>
      <c r="AI131" s="24">
        <v>25</v>
      </c>
      <c r="AJ131" s="24">
        <v>25</v>
      </c>
      <c r="AK131" s="24"/>
      <c r="AL131" s="24"/>
      <c r="AM131" s="24"/>
      <c r="AN131" s="24"/>
      <c r="AO131" s="145">
        <f t="shared" si="12"/>
        <v>27</v>
      </c>
      <c r="AP131" s="14">
        <f t="shared" si="13"/>
        <v>27</v>
      </c>
      <c r="AQ131" s="22"/>
      <c r="AR131" s="24"/>
      <c r="AS131" s="24"/>
      <c r="AT131" s="24"/>
      <c r="AU131" s="24"/>
      <c r="AV131" s="24"/>
      <c r="AW131" s="145"/>
      <c r="AX131" s="24"/>
      <c r="AY131" s="24"/>
      <c r="AZ131" s="24"/>
      <c r="BA131" s="24"/>
      <c r="BB131" s="24"/>
      <c r="BC131" s="24">
        <v>1300</v>
      </c>
      <c r="BD131" s="24">
        <v>1300</v>
      </c>
      <c r="BE131" s="24"/>
      <c r="BF131" s="24"/>
      <c r="BG131" s="24">
        <v>1565.38</v>
      </c>
      <c r="BH131" s="24">
        <v>1565.38</v>
      </c>
      <c r="BI131" s="24"/>
      <c r="BJ131" s="24"/>
      <c r="BK131" s="24"/>
      <c r="BL131" s="24"/>
      <c r="BM131" s="145">
        <f t="shared" si="14"/>
        <v>2865.38</v>
      </c>
      <c r="BN131" s="24">
        <f t="shared" si="15"/>
        <v>2865.38</v>
      </c>
      <c r="BO131" s="509">
        <f t="shared" si="9"/>
        <v>0.26366312545113024</v>
      </c>
      <c r="BP131" s="511">
        <v>0</v>
      </c>
      <c r="BQ131" s="512">
        <v>0</v>
      </c>
      <c r="BR131" s="513">
        <v>0</v>
      </c>
      <c r="BS131" s="512">
        <v>0</v>
      </c>
      <c r="BT131" s="512">
        <v>0</v>
      </c>
      <c r="BU131" s="512">
        <v>0</v>
      </c>
      <c r="BV131" s="512">
        <v>0</v>
      </c>
      <c r="BW131" s="512">
        <v>0</v>
      </c>
      <c r="BX131" s="512">
        <v>0</v>
      </c>
      <c r="BY131" s="512">
        <v>0</v>
      </c>
      <c r="BZ131" s="512">
        <v>0</v>
      </c>
      <c r="CA131" s="512">
        <v>0</v>
      </c>
      <c r="CB131" s="512">
        <v>6559487.9999999991</v>
      </c>
      <c r="CC131" s="512">
        <v>6559487.9999999991</v>
      </c>
      <c r="CD131" s="512">
        <v>0</v>
      </c>
      <c r="CE131" s="512">
        <v>0</v>
      </c>
      <c r="CF131" s="512">
        <v>1837505.6592000001</v>
      </c>
      <c r="CG131" s="512">
        <v>1837505.6592000001</v>
      </c>
      <c r="CH131" s="512">
        <v>0</v>
      </c>
      <c r="CI131" s="512">
        <v>0</v>
      </c>
      <c r="CJ131" s="512">
        <v>0</v>
      </c>
      <c r="CK131" s="512">
        <v>0</v>
      </c>
      <c r="CL131" s="513">
        <f t="shared" si="16"/>
        <v>8396993.6591999996</v>
      </c>
      <c r="CM131" s="513">
        <f t="shared" si="17"/>
        <v>8396993.6591999996</v>
      </c>
      <c r="CN131" s="113"/>
      <c r="CO131" s="97"/>
      <c r="CP131" s="97"/>
      <c r="CQ131" s="97"/>
      <c r="CR131" s="97"/>
      <c r="CS131" s="97"/>
      <c r="CT131" s="97"/>
      <c r="CU131" s="114"/>
      <c r="CV131" s="50">
        <f t="shared" si="10"/>
        <v>48731234</v>
      </c>
      <c r="CW131" s="11"/>
      <c r="CX131" s="604">
        <f t="shared" si="11"/>
        <v>10.867579587010153</v>
      </c>
      <c r="CY131" s="143"/>
      <c r="CZ131" s="143"/>
      <c r="DA131" s="143"/>
      <c r="DB131" s="23"/>
      <c r="DC131" s="23"/>
      <c r="DD131" s="23"/>
      <c r="DE131" s="23"/>
      <c r="DF131" s="143"/>
      <c r="DG131" s="89"/>
      <c r="DH131" s="50" t="s">
        <v>46</v>
      </c>
      <c r="DI131" s="28"/>
      <c r="DJ131" s="553" t="s">
        <v>46</v>
      </c>
      <c r="DK131" s="143"/>
      <c r="DL131" s="46"/>
      <c r="DM131" s="111"/>
      <c r="DN131" s="110"/>
      <c r="DO131" s="432">
        <v>46.31751694612921</v>
      </c>
      <c r="DP131" s="433">
        <v>293.44361226125403</v>
      </c>
      <c r="DQ131" s="434">
        <v>39.668926150553034</v>
      </c>
      <c r="DR131" s="428">
        <v>-13.197699223300049</v>
      </c>
      <c r="DS131" s="432">
        <v>0.47092400998929784</v>
      </c>
      <c r="DT131" s="434">
        <v>0.16606477032195799</v>
      </c>
      <c r="DU131" s="434">
        <v>0.46664288262575876</v>
      </c>
      <c r="DV131" s="428">
        <v>1.8337211474856507E-2</v>
      </c>
      <c r="DW131" s="252"/>
      <c r="DX131" s="50"/>
      <c r="DY131" s="249"/>
      <c r="DZ131" s="464">
        <v>0</v>
      </c>
      <c r="EA131" s="465">
        <v>3373.3333333333335</v>
      </c>
      <c r="EB131" s="46"/>
    </row>
    <row r="132" spans="1:132" s="141" customFormat="1" ht="27.75" customHeight="1" x14ac:dyDescent="0.25">
      <c r="A132" s="69" t="s">
        <v>56</v>
      </c>
      <c r="B132" s="69" t="s">
        <v>57</v>
      </c>
      <c r="C132" s="69" t="s">
        <v>58</v>
      </c>
      <c r="D132" s="67" t="s">
        <v>242</v>
      </c>
      <c r="E132" s="67" t="s">
        <v>243</v>
      </c>
      <c r="F132" s="67" t="s">
        <v>249</v>
      </c>
      <c r="G132" s="67" t="s">
        <v>250</v>
      </c>
      <c r="H132" s="107" t="s">
        <v>46</v>
      </c>
      <c r="I132" s="20" t="s">
        <v>1979</v>
      </c>
      <c r="J132" s="145" t="s">
        <v>1975</v>
      </c>
      <c r="K132" s="426">
        <v>11.660166036553681</v>
      </c>
      <c r="L132" s="426">
        <v>66.324621074166004</v>
      </c>
      <c r="M132" s="424">
        <v>3086</v>
      </c>
      <c r="N132" s="487">
        <v>42535942</v>
      </c>
      <c r="O132" s="487" t="s">
        <v>1982</v>
      </c>
      <c r="P132" s="572">
        <v>8.7489350391918954</v>
      </c>
      <c r="Q132" s="34" t="s">
        <v>1977</v>
      </c>
      <c r="R132" s="257" t="s">
        <v>48</v>
      </c>
      <c r="S132" s="27"/>
      <c r="T132" s="27"/>
      <c r="U132" s="145"/>
      <c r="V132" s="24"/>
      <c r="W132" s="24"/>
      <c r="X132" s="24"/>
      <c r="Y132" s="24"/>
      <c r="Z132" s="24"/>
      <c r="AA132" s="24"/>
      <c r="AB132" s="24"/>
      <c r="AC132" s="24"/>
      <c r="AD132" s="24"/>
      <c r="AE132" s="24"/>
      <c r="AF132" s="24"/>
      <c r="AG132" s="24"/>
      <c r="AH132" s="24"/>
      <c r="AI132" s="24">
        <v>175</v>
      </c>
      <c r="AJ132" s="24">
        <v>175</v>
      </c>
      <c r="AK132" s="24">
        <v>1</v>
      </c>
      <c r="AL132" s="24">
        <v>1</v>
      </c>
      <c r="AM132" s="24"/>
      <c r="AN132" s="24"/>
      <c r="AO132" s="145">
        <f t="shared" si="12"/>
        <v>176</v>
      </c>
      <c r="AP132" s="14">
        <f t="shared" si="13"/>
        <v>176</v>
      </c>
      <c r="AQ132" s="22"/>
      <c r="AR132" s="24"/>
      <c r="AS132" s="24"/>
      <c r="AT132" s="24"/>
      <c r="AU132" s="24"/>
      <c r="AV132" s="24"/>
      <c r="AW132" s="145"/>
      <c r="AX132" s="24"/>
      <c r="AY132" s="24"/>
      <c r="AZ132" s="24"/>
      <c r="BA132" s="24"/>
      <c r="BB132" s="24"/>
      <c r="BC132" s="24"/>
      <c r="BD132" s="24"/>
      <c r="BE132" s="24"/>
      <c r="BF132" s="24"/>
      <c r="BG132" s="24">
        <v>2415.9699999999998</v>
      </c>
      <c r="BH132" s="24">
        <v>2415.9699999999998</v>
      </c>
      <c r="BI132" s="24">
        <v>3.6</v>
      </c>
      <c r="BJ132" s="24">
        <v>3.6</v>
      </c>
      <c r="BK132" s="24"/>
      <c r="BL132" s="24"/>
      <c r="BM132" s="145">
        <f t="shared" si="14"/>
        <v>2419.5699999999997</v>
      </c>
      <c r="BN132" s="24">
        <f t="shared" si="15"/>
        <v>2419.5699999999997</v>
      </c>
      <c r="BO132" s="509">
        <f t="shared" si="9"/>
        <v>0.27655594528491162</v>
      </c>
      <c r="BP132" s="511">
        <v>0</v>
      </c>
      <c r="BQ132" s="512">
        <v>0</v>
      </c>
      <c r="BR132" s="513">
        <v>0</v>
      </c>
      <c r="BS132" s="512">
        <v>0</v>
      </c>
      <c r="BT132" s="512">
        <v>0</v>
      </c>
      <c r="BU132" s="512">
        <v>0</v>
      </c>
      <c r="BV132" s="512">
        <v>0</v>
      </c>
      <c r="BW132" s="512">
        <v>0</v>
      </c>
      <c r="BX132" s="512">
        <v>0</v>
      </c>
      <c r="BY132" s="512">
        <v>0</v>
      </c>
      <c r="BZ132" s="512">
        <v>0</v>
      </c>
      <c r="CA132" s="512">
        <v>0</v>
      </c>
      <c r="CB132" s="512">
        <v>0</v>
      </c>
      <c r="CC132" s="512">
        <v>0</v>
      </c>
      <c r="CD132" s="512">
        <v>0</v>
      </c>
      <c r="CE132" s="512">
        <v>0</v>
      </c>
      <c r="CF132" s="512">
        <v>2835962.2248</v>
      </c>
      <c r="CG132" s="512">
        <v>2835962.2248</v>
      </c>
      <c r="CH132" s="512">
        <v>4225.8240000000005</v>
      </c>
      <c r="CI132" s="512">
        <v>4225.8240000000005</v>
      </c>
      <c r="CJ132" s="512">
        <v>0</v>
      </c>
      <c r="CK132" s="512">
        <v>0</v>
      </c>
      <c r="CL132" s="513">
        <f t="shared" si="16"/>
        <v>2840188.0488</v>
      </c>
      <c r="CM132" s="513">
        <f t="shared" si="17"/>
        <v>2840188.0488</v>
      </c>
      <c r="CN132" s="113"/>
      <c r="CO132" s="97"/>
      <c r="CP132" s="97"/>
      <c r="CQ132" s="97"/>
      <c r="CR132" s="97"/>
      <c r="CS132" s="97"/>
      <c r="CT132" s="97"/>
      <c r="CU132" s="114"/>
      <c r="CV132" s="50">
        <f t="shared" si="10"/>
        <v>42535942</v>
      </c>
      <c r="CW132" s="11"/>
      <c r="CX132" s="604">
        <f t="shared" si="11"/>
        <v>8.7489350391918954</v>
      </c>
      <c r="CY132" s="143"/>
      <c r="CZ132" s="143"/>
      <c r="DA132" s="143"/>
      <c r="DB132" s="23"/>
      <c r="DC132" s="23"/>
      <c r="DD132" s="23"/>
      <c r="DE132" s="23"/>
      <c r="DF132" s="143"/>
      <c r="DG132" s="89"/>
      <c r="DH132" s="50" t="s">
        <v>46</v>
      </c>
      <c r="DI132" s="28"/>
      <c r="DJ132" s="553" t="s">
        <v>46</v>
      </c>
      <c r="DK132" s="143"/>
      <c r="DL132" s="46"/>
      <c r="DM132" s="111"/>
      <c r="DN132" s="110"/>
      <c r="DO132" s="432">
        <v>486.9039053637984</v>
      </c>
      <c r="DP132" s="433">
        <v>-286.16549648476621</v>
      </c>
      <c r="DQ132" s="434">
        <v>237.72549019607843</v>
      </c>
      <c r="DR132" s="428">
        <v>-62.834636342526068</v>
      </c>
      <c r="DS132" s="432">
        <v>2.2874736671528115</v>
      </c>
      <c r="DT132" s="434">
        <v>-0.65676964986375275</v>
      </c>
      <c r="DU132" s="434">
        <v>1.8327661643169664</v>
      </c>
      <c r="DV132" s="428">
        <v>-0.22569870779989065</v>
      </c>
      <c r="DW132" s="252"/>
      <c r="DX132" s="50"/>
      <c r="DY132" s="249"/>
      <c r="DZ132" s="464">
        <v>571216</v>
      </c>
      <c r="EA132" s="465">
        <v>-433544</v>
      </c>
      <c r="EB132" s="46"/>
    </row>
    <row r="133" spans="1:132" s="141" customFormat="1" ht="27.75" customHeight="1" x14ac:dyDescent="0.25">
      <c r="A133" s="69" t="s">
        <v>56</v>
      </c>
      <c r="B133" s="69" t="s">
        <v>57</v>
      </c>
      <c r="C133" s="69" t="s">
        <v>58</v>
      </c>
      <c r="D133" s="67" t="s">
        <v>242</v>
      </c>
      <c r="E133" s="67" t="s">
        <v>243</v>
      </c>
      <c r="F133" s="67" t="s">
        <v>251</v>
      </c>
      <c r="G133" s="67" t="s">
        <v>246</v>
      </c>
      <c r="H133" s="107" t="s">
        <v>46</v>
      </c>
      <c r="I133" s="20" t="s">
        <v>1979</v>
      </c>
      <c r="J133" s="145" t="s">
        <v>1975</v>
      </c>
      <c r="K133" s="426">
        <v>11.705892177873498</v>
      </c>
      <c r="L133" s="426">
        <v>23.174052982100999</v>
      </c>
      <c r="M133" s="424">
        <v>3199</v>
      </c>
      <c r="N133" s="487">
        <v>49864687</v>
      </c>
      <c r="O133" s="487" t="s">
        <v>1982</v>
      </c>
      <c r="P133" s="572">
        <v>10.006403925486902</v>
      </c>
      <c r="Q133" s="34" t="s">
        <v>1977</v>
      </c>
      <c r="R133" s="257" t="s">
        <v>48</v>
      </c>
      <c r="S133" s="27"/>
      <c r="T133" s="27"/>
      <c r="U133" s="145"/>
      <c r="V133" s="24"/>
      <c r="W133" s="24"/>
      <c r="X133" s="24"/>
      <c r="Y133" s="24"/>
      <c r="Z133" s="24"/>
      <c r="AA133" s="24"/>
      <c r="AB133" s="24"/>
      <c r="AC133" s="24"/>
      <c r="AD133" s="24"/>
      <c r="AE133" s="24"/>
      <c r="AF133" s="24"/>
      <c r="AG133" s="24"/>
      <c r="AH133" s="24"/>
      <c r="AI133" s="24">
        <v>73</v>
      </c>
      <c r="AJ133" s="24">
        <v>73</v>
      </c>
      <c r="AK133" s="24"/>
      <c r="AL133" s="24"/>
      <c r="AM133" s="24"/>
      <c r="AN133" s="24"/>
      <c r="AO133" s="145">
        <f t="shared" si="12"/>
        <v>73</v>
      </c>
      <c r="AP133" s="14">
        <f t="shared" si="13"/>
        <v>73</v>
      </c>
      <c r="AQ133" s="22"/>
      <c r="AR133" s="24"/>
      <c r="AS133" s="24"/>
      <c r="AT133" s="24"/>
      <c r="AU133" s="24"/>
      <c r="AV133" s="24"/>
      <c r="AW133" s="145"/>
      <c r="AX133" s="24"/>
      <c r="AY133" s="24"/>
      <c r="AZ133" s="24"/>
      <c r="BA133" s="24"/>
      <c r="BB133" s="24"/>
      <c r="BC133" s="24"/>
      <c r="BD133" s="24"/>
      <c r="BE133" s="24"/>
      <c r="BF133" s="24"/>
      <c r="BG133" s="24">
        <v>527.51</v>
      </c>
      <c r="BH133" s="24">
        <v>527.51</v>
      </c>
      <c r="BI133" s="24"/>
      <c r="BJ133" s="24"/>
      <c r="BK133" s="24"/>
      <c r="BL133" s="24"/>
      <c r="BM133" s="145">
        <f t="shared" si="14"/>
        <v>527.51</v>
      </c>
      <c r="BN133" s="24">
        <f t="shared" si="15"/>
        <v>527.51</v>
      </c>
      <c r="BO133" s="509">
        <f t="shared" si="9"/>
        <v>5.271724027214221E-2</v>
      </c>
      <c r="BP133" s="511">
        <v>0</v>
      </c>
      <c r="BQ133" s="512">
        <v>0</v>
      </c>
      <c r="BR133" s="513">
        <v>0</v>
      </c>
      <c r="BS133" s="512">
        <v>0</v>
      </c>
      <c r="BT133" s="512">
        <v>0</v>
      </c>
      <c r="BU133" s="512">
        <v>0</v>
      </c>
      <c r="BV133" s="512">
        <v>0</v>
      </c>
      <c r="BW133" s="512">
        <v>0</v>
      </c>
      <c r="BX133" s="512">
        <v>0</v>
      </c>
      <c r="BY133" s="512">
        <v>0</v>
      </c>
      <c r="BZ133" s="512">
        <v>0</v>
      </c>
      <c r="CA133" s="512">
        <v>0</v>
      </c>
      <c r="CB133" s="512">
        <v>0</v>
      </c>
      <c r="CC133" s="512">
        <v>0</v>
      </c>
      <c r="CD133" s="512">
        <v>0</v>
      </c>
      <c r="CE133" s="512">
        <v>0</v>
      </c>
      <c r="CF133" s="512">
        <v>619212.33840000001</v>
      </c>
      <c r="CG133" s="512">
        <v>619212.33840000001</v>
      </c>
      <c r="CH133" s="512">
        <v>0</v>
      </c>
      <c r="CI133" s="512">
        <v>0</v>
      </c>
      <c r="CJ133" s="512">
        <v>0</v>
      </c>
      <c r="CK133" s="512">
        <v>0</v>
      </c>
      <c r="CL133" s="513">
        <f t="shared" si="16"/>
        <v>619212.33840000001</v>
      </c>
      <c r="CM133" s="513">
        <f t="shared" si="17"/>
        <v>619212.33840000001</v>
      </c>
      <c r="CN133" s="113"/>
      <c r="CO133" s="97"/>
      <c r="CP133" s="97"/>
      <c r="CQ133" s="97"/>
      <c r="CR133" s="97"/>
      <c r="CS133" s="97"/>
      <c r="CT133" s="97"/>
      <c r="CU133" s="114"/>
      <c r="CV133" s="50">
        <f t="shared" si="10"/>
        <v>49864687</v>
      </c>
      <c r="CW133" s="11"/>
      <c r="CX133" s="604">
        <f t="shared" si="11"/>
        <v>10.006403925486902</v>
      </c>
      <c r="CY133" s="143"/>
      <c r="CZ133" s="143"/>
      <c r="DA133" s="143"/>
      <c r="DB133" s="23"/>
      <c r="DC133" s="23"/>
      <c r="DD133" s="23"/>
      <c r="DE133" s="23"/>
      <c r="DF133" s="143"/>
      <c r="DG133" s="89"/>
      <c r="DH133" s="50" t="s">
        <v>46</v>
      </c>
      <c r="DI133" s="28"/>
      <c r="DJ133" s="553" t="s">
        <v>46</v>
      </c>
      <c r="DK133" s="143"/>
      <c r="DL133" s="46"/>
      <c r="DM133" s="111"/>
      <c r="DN133" s="110"/>
      <c r="DO133" s="432">
        <v>39.934661977334898</v>
      </c>
      <c r="DP133" s="433">
        <v>17.146417983346097</v>
      </c>
      <c r="DQ133" s="434">
        <v>36.768425166080497</v>
      </c>
      <c r="DR133" s="428">
        <v>-20.115555550312198</v>
      </c>
      <c r="DS133" s="432">
        <v>0.38014849550605706</v>
      </c>
      <c r="DT133" s="434">
        <v>-0.18701481392913305</v>
      </c>
      <c r="DU133" s="434">
        <v>0.36826885502149276</v>
      </c>
      <c r="DV133" s="428">
        <v>-0.22006923141325049</v>
      </c>
      <c r="DW133" s="252"/>
      <c r="DX133" s="50"/>
      <c r="DY133" s="249"/>
      <c r="DZ133" s="464">
        <v>48272</v>
      </c>
      <c r="EA133" s="465">
        <v>-48272</v>
      </c>
      <c r="EB133" s="46"/>
    </row>
    <row r="134" spans="1:132" s="141" customFormat="1" ht="27.75" customHeight="1" x14ac:dyDescent="0.25">
      <c r="A134" s="69" t="s">
        <v>56</v>
      </c>
      <c r="B134" s="69" t="s">
        <v>57</v>
      </c>
      <c r="C134" s="69" t="s">
        <v>58</v>
      </c>
      <c r="D134" s="67" t="s">
        <v>242</v>
      </c>
      <c r="E134" s="67" t="s">
        <v>243</v>
      </c>
      <c r="F134" s="67" t="s">
        <v>252</v>
      </c>
      <c r="G134" s="67" t="s">
        <v>248</v>
      </c>
      <c r="H134" s="107" t="s">
        <v>46</v>
      </c>
      <c r="I134" s="20" t="s">
        <v>1978</v>
      </c>
      <c r="J134" s="145" t="s">
        <v>1975</v>
      </c>
      <c r="K134" s="426">
        <v>8.8480083453848515</v>
      </c>
      <c r="L134" s="426">
        <v>13.362878760084</v>
      </c>
      <c r="M134" s="424">
        <v>2179</v>
      </c>
      <c r="N134" s="487">
        <v>26155081</v>
      </c>
      <c r="O134" s="487" t="s">
        <v>1982</v>
      </c>
      <c r="P134" s="572">
        <v>5.0908437336064285</v>
      </c>
      <c r="Q134" s="34" t="s">
        <v>1977</v>
      </c>
      <c r="R134" s="257" t="s">
        <v>48</v>
      </c>
      <c r="S134" s="27"/>
      <c r="T134" s="27"/>
      <c r="U134" s="145"/>
      <c r="V134" s="24"/>
      <c r="W134" s="24"/>
      <c r="X134" s="24"/>
      <c r="Y134" s="24"/>
      <c r="Z134" s="24"/>
      <c r="AA134" s="24"/>
      <c r="AB134" s="24"/>
      <c r="AC134" s="24"/>
      <c r="AD134" s="24"/>
      <c r="AE134" s="24"/>
      <c r="AF134" s="24"/>
      <c r="AG134" s="24"/>
      <c r="AH134" s="24"/>
      <c r="AI134" s="24">
        <v>30</v>
      </c>
      <c r="AJ134" s="24">
        <v>30</v>
      </c>
      <c r="AK134" s="24"/>
      <c r="AL134" s="24"/>
      <c r="AM134" s="24"/>
      <c r="AN134" s="24"/>
      <c r="AO134" s="145">
        <f t="shared" si="12"/>
        <v>30</v>
      </c>
      <c r="AP134" s="14">
        <f t="shared" si="13"/>
        <v>30</v>
      </c>
      <c r="AQ134" s="22"/>
      <c r="AR134" s="24"/>
      <c r="AS134" s="24"/>
      <c r="AT134" s="24"/>
      <c r="AU134" s="24"/>
      <c r="AV134" s="24"/>
      <c r="AW134" s="145"/>
      <c r="AX134" s="24"/>
      <c r="AY134" s="24"/>
      <c r="AZ134" s="24"/>
      <c r="BA134" s="24"/>
      <c r="BB134" s="24"/>
      <c r="BC134" s="24"/>
      <c r="BD134" s="24"/>
      <c r="BE134" s="24"/>
      <c r="BF134" s="24"/>
      <c r="BG134" s="24">
        <v>489.69</v>
      </c>
      <c r="BH134" s="24">
        <v>489.69</v>
      </c>
      <c r="BI134" s="24"/>
      <c r="BJ134" s="24"/>
      <c r="BK134" s="24"/>
      <c r="BL134" s="24"/>
      <c r="BM134" s="145">
        <f t="shared" si="14"/>
        <v>489.69</v>
      </c>
      <c r="BN134" s="24">
        <f t="shared" si="15"/>
        <v>489.69</v>
      </c>
      <c r="BO134" s="509">
        <f t="shared" si="9"/>
        <v>9.6190342038469212E-2</v>
      </c>
      <c r="BP134" s="511">
        <v>0</v>
      </c>
      <c r="BQ134" s="512">
        <v>0</v>
      </c>
      <c r="BR134" s="513">
        <v>0</v>
      </c>
      <c r="BS134" s="512">
        <v>0</v>
      </c>
      <c r="BT134" s="512">
        <v>0</v>
      </c>
      <c r="BU134" s="512">
        <v>0</v>
      </c>
      <c r="BV134" s="512">
        <v>0</v>
      </c>
      <c r="BW134" s="512">
        <v>0</v>
      </c>
      <c r="BX134" s="512">
        <v>0</v>
      </c>
      <c r="BY134" s="512">
        <v>0</v>
      </c>
      <c r="BZ134" s="512">
        <v>0</v>
      </c>
      <c r="CA134" s="512">
        <v>0</v>
      </c>
      <c r="CB134" s="512">
        <v>0</v>
      </c>
      <c r="CC134" s="512">
        <v>0</v>
      </c>
      <c r="CD134" s="512">
        <v>0</v>
      </c>
      <c r="CE134" s="512">
        <v>0</v>
      </c>
      <c r="CF134" s="512">
        <v>574817.70960000006</v>
      </c>
      <c r="CG134" s="512">
        <v>574817.70960000006</v>
      </c>
      <c r="CH134" s="512">
        <v>0</v>
      </c>
      <c r="CI134" s="512">
        <v>0</v>
      </c>
      <c r="CJ134" s="512">
        <v>0</v>
      </c>
      <c r="CK134" s="512">
        <v>0</v>
      </c>
      <c r="CL134" s="513">
        <f t="shared" si="16"/>
        <v>574817.70960000006</v>
      </c>
      <c r="CM134" s="513">
        <f t="shared" si="17"/>
        <v>574817.70960000006</v>
      </c>
      <c r="CN134" s="113"/>
      <c r="CO134" s="97"/>
      <c r="CP134" s="97"/>
      <c r="CQ134" s="97"/>
      <c r="CR134" s="97"/>
      <c r="CS134" s="97"/>
      <c r="CT134" s="97"/>
      <c r="CU134" s="114"/>
      <c r="CV134" s="50">
        <f t="shared" si="10"/>
        <v>26155081</v>
      </c>
      <c r="CW134" s="11"/>
      <c r="CX134" s="604">
        <f t="shared" si="11"/>
        <v>5.0908437336064285</v>
      </c>
      <c r="CY134" s="143"/>
      <c r="CZ134" s="143"/>
      <c r="DA134" s="143"/>
      <c r="DB134" s="23"/>
      <c r="DC134" s="23"/>
      <c r="DD134" s="23"/>
      <c r="DE134" s="23"/>
      <c r="DF134" s="143"/>
      <c r="DG134" s="89"/>
      <c r="DH134" s="50" t="s">
        <v>46</v>
      </c>
      <c r="DI134" s="28"/>
      <c r="DJ134" s="553" t="s">
        <v>46</v>
      </c>
      <c r="DK134" s="143"/>
      <c r="DL134" s="46"/>
      <c r="DM134" s="111"/>
      <c r="DN134" s="110"/>
      <c r="DO134" s="432">
        <v>10.478317399617573</v>
      </c>
      <c r="DP134" s="433">
        <v>240.37498292270726</v>
      </c>
      <c r="DQ134" s="434">
        <v>10.477858508604189</v>
      </c>
      <c r="DR134" s="428">
        <v>39.796095766748692</v>
      </c>
      <c r="DS134" s="432">
        <v>6.2868068833651911E-2</v>
      </c>
      <c r="DT134" s="434">
        <v>0.96818449915499161</v>
      </c>
      <c r="DU134" s="434">
        <v>6.2409177820267586E-2</v>
      </c>
      <c r="DV134" s="428">
        <v>0.63671845392689297</v>
      </c>
      <c r="DW134" s="252"/>
      <c r="DX134" s="50"/>
      <c r="DY134" s="249"/>
      <c r="DZ134" s="464">
        <v>0</v>
      </c>
      <c r="EA134" s="465">
        <v>94792</v>
      </c>
      <c r="EB134" s="46"/>
    </row>
    <row r="135" spans="1:132" s="141" customFormat="1" ht="27.75" customHeight="1" x14ac:dyDescent="0.25">
      <c r="A135" s="69" t="s">
        <v>56</v>
      </c>
      <c r="B135" s="69" t="s">
        <v>57</v>
      </c>
      <c r="C135" s="69" t="s">
        <v>58</v>
      </c>
      <c r="D135" s="67" t="s">
        <v>253</v>
      </c>
      <c r="E135" s="67" t="s">
        <v>254</v>
      </c>
      <c r="F135" s="67" t="s">
        <v>255</v>
      </c>
      <c r="G135" s="67" t="s">
        <v>254</v>
      </c>
      <c r="H135" s="107" t="s">
        <v>46</v>
      </c>
      <c r="I135" s="20" t="s">
        <v>1979</v>
      </c>
      <c r="J135" s="145" t="s">
        <v>1975</v>
      </c>
      <c r="K135" s="426">
        <v>11.774481389853227</v>
      </c>
      <c r="L135" s="426">
        <v>18.052840871541001</v>
      </c>
      <c r="M135" s="424">
        <v>2730</v>
      </c>
      <c r="N135" s="487">
        <v>33042720</v>
      </c>
      <c r="O135" s="487" t="s">
        <v>1976</v>
      </c>
      <c r="P135" s="572">
        <v>8.3373997673135332</v>
      </c>
      <c r="Q135" s="34" t="s">
        <v>1977</v>
      </c>
      <c r="R135" s="257" t="s">
        <v>48</v>
      </c>
      <c r="S135" s="27"/>
      <c r="T135" s="27"/>
      <c r="U135" s="145"/>
      <c r="V135" s="24"/>
      <c r="W135" s="24"/>
      <c r="X135" s="24"/>
      <c r="Y135" s="24"/>
      <c r="Z135" s="24"/>
      <c r="AA135" s="24"/>
      <c r="AB135" s="24"/>
      <c r="AC135" s="24"/>
      <c r="AD135" s="24"/>
      <c r="AE135" s="24"/>
      <c r="AF135" s="24"/>
      <c r="AG135" s="24"/>
      <c r="AH135" s="24"/>
      <c r="AI135" s="24">
        <v>36</v>
      </c>
      <c r="AJ135" s="24">
        <v>36</v>
      </c>
      <c r="AK135" s="24"/>
      <c r="AL135" s="24"/>
      <c r="AM135" s="24"/>
      <c r="AN135" s="24"/>
      <c r="AO135" s="145">
        <f t="shared" si="12"/>
        <v>36</v>
      </c>
      <c r="AP135" s="14">
        <f t="shared" si="13"/>
        <v>36</v>
      </c>
      <c r="AQ135" s="22"/>
      <c r="AR135" s="24"/>
      <c r="AS135" s="24"/>
      <c r="AT135" s="24"/>
      <c r="AU135" s="24"/>
      <c r="AV135" s="24"/>
      <c r="AW135" s="145"/>
      <c r="AX135" s="24"/>
      <c r="AY135" s="24"/>
      <c r="AZ135" s="24"/>
      <c r="BA135" s="24"/>
      <c r="BB135" s="24"/>
      <c r="BC135" s="24"/>
      <c r="BD135" s="24"/>
      <c r="BE135" s="24"/>
      <c r="BF135" s="24"/>
      <c r="BG135" s="24">
        <v>1695.27</v>
      </c>
      <c r="BH135" s="24">
        <v>1695.27</v>
      </c>
      <c r="BI135" s="24"/>
      <c r="BJ135" s="24"/>
      <c r="BK135" s="24"/>
      <c r="BL135" s="24"/>
      <c r="BM135" s="145">
        <f t="shared" si="14"/>
        <v>1695.27</v>
      </c>
      <c r="BN135" s="24">
        <f t="shared" si="15"/>
        <v>1695.27</v>
      </c>
      <c r="BO135" s="509">
        <f t="shared" si="9"/>
        <v>0.20333317908615145</v>
      </c>
      <c r="BP135" s="511">
        <v>0</v>
      </c>
      <c r="BQ135" s="512">
        <v>0</v>
      </c>
      <c r="BR135" s="513">
        <v>0</v>
      </c>
      <c r="BS135" s="512">
        <v>0</v>
      </c>
      <c r="BT135" s="512">
        <v>0</v>
      </c>
      <c r="BU135" s="512">
        <v>0</v>
      </c>
      <c r="BV135" s="512">
        <v>0</v>
      </c>
      <c r="BW135" s="512">
        <v>0</v>
      </c>
      <c r="BX135" s="512">
        <v>0</v>
      </c>
      <c r="BY135" s="512">
        <v>0</v>
      </c>
      <c r="BZ135" s="512">
        <v>0</v>
      </c>
      <c r="CA135" s="512">
        <v>0</v>
      </c>
      <c r="CB135" s="512">
        <v>0</v>
      </c>
      <c r="CC135" s="512">
        <v>0</v>
      </c>
      <c r="CD135" s="512">
        <v>0</v>
      </c>
      <c r="CE135" s="512">
        <v>0</v>
      </c>
      <c r="CF135" s="512">
        <v>1989975.7368000001</v>
      </c>
      <c r="CG135" s="512">
        <v>1989975.7368000001</v>
      </c>
      <c r="CH135" s="512">
        <v>0</v>
      </c>
      <c r="CI135" s="512">
        <v>0</v>
      </c>
      <c r="CJ135" s="512">
        <v>0</v>
      </c>
      <c r="CK135" s="512">
        <v>0</v>
      </c>
      <c r="CL135" s="513">
        <f t="shared" si="16"/>
        <v>1989975.7368000001</v>
      </c>
      <c r="CM135" s="513">
        <f t="shared" si="17"/>
        <v>1989975.7368000001</v>
      </c>
      <c r="CN135" s="113"/>
      <c r="CO135" s="97"/>
      <c r="CP135" s="97"/>
      <c r="CQ135" s="97"/>
      <c r="CR135" s="97"/>
      <c r="CS135" s="97"/>
      <c r="CT135" s="97"/>
      <c r="CU135" s="114"/>
      <c r="CV135" s="50">
        <f t="shared" si="10"/>
        <v>33042720</v>
      </c>
      <c r="CW135" s="11"/>
      <c r="CX135" s="604">
        <f t="shared" si="11"/>
        <v>8.3373997673135332</v>
      </c>
      <c r="CY135" s="143"/>
      <c r="CZ135" s="143"/>
      <c r="DA135" s="143"/>
      <c r="DB135" s="23"/>
      <c r="DC135" s="23"/>
      <c r="DD135" s="23"/>
      <c r="DE135" s="23"/>
      <c r="DF135" s="143"/>
      <c r="DG135" s="89"/>
      <c r="DH135" s="50" t="s">
        <v>46</v>
      </c>
      <c r="DI135" s="28"/>
      <c r="DJ135" s="553" t="s">
        <v>46</v>
      </c>
      <c r="DK135" s="143"/>
      <c r="DL135" s="46"/>
      <c r="DM135" s="111"/>
      <c r="DN135" s="110"/>
      <c r="DO135" s="432">
        <v>120.49203150760212</v>
      </c>
      <c r="DP135" s="433">
        <v>-43.986684650693007</v>
      </c>
      <c r="DQ135" s="434">
        <v>83.72925444220553</v>
      </c>
      <c r="DR135" s="428">
        <v>-7.2239075852964163</v>
      </c>
      <c r="DS135" s="432">
        <v>1.4317640593515295</v>
      </c>
      <c r="DT135" s="434">
        <v>-1.0671679977557271</v>
      </c>
      <c r="DU135" s="434">
        <v>1.0199670269280088</v>
      </c>
      <c r="DV135" s="428">
        <v>-0.6553709653322064</v>
      </c>
      <c r="DW135" s="252"/>
      <c r="DX135" s="50"/>
      <c r="DY135" s="249"/>
      <c r="DZ135" s="464">
        <v>213932</v>
      </c>
      <c r="EA135" s="465">
        <v>-75985.666666666657</v>
      </c>
      <c r="EB135" s="46"/>
    </row>
    <row r="136" spans="1:132" s="141" customFormat="1" ht="27.75" customHeight="1" x14ac:dyDescent="0.25">
      <c r="A136" s="69" t="s">
        <v>56</v>
      </c>
      <c r="B136" s="69" t="s">
        <v>57</v>
      </c>
      <c r="C136" s="69" t="s">
        <v>58</v>
      </c>
      <c r="D136" s="67" t="s">
        <v>253</v>
      </c>
      <c r="E136" s="67" t="s">
        <v>254</v>
      </c>
      <c r="F136" s="67" t="s">
        <v>256</v>
      </c>
      <c r="G136" s="67" t="s">
        <v>257</v>
      </c>
      <c r="H136" s="107" t="s">
        <v>46</v>
      </c>
      <c r="I136" s="20" t="s">
        <v>1979</v>
      </c>
      <c r="J136" s="145" t="s">
        <v>1975</v>
      </c>
      <c r="K136" s="426">
        <v>10.745643210157313</v>
      </c>
      <c r="L136" s="426">
        <v>52.960795344387002</v>
      </c>
      <c r="M136" s="424">
        <v>2941</v>
      </c>
      <c r="N136" s="487">
        <v>37632960</v>
      </c>
      <c r="O136" s="487" t="s">
        <v>1976</v>
      </c>
      <c r="P136" s="572">
        <v>8.1697372491408711</v>
      </c>
      <c r="Q136" s="34" t="s">
        <v>1977</v>
      </c>
      <c r="R136" s="257" t="s">
        <v>48</v>
      </c>
      <c r="S136" s="27"/>
      <c r="T136" s="27"/>
      <c r="U136" s="145"/>
      <c r="V136" s="24"/>
      <c r="W136" s="24"/>
      <c r="X136" s="24"/>
      <c r="Y136" s="24"/>
      <c r="Z136" s="24"/>
      <c r="AA136" s="24"/>
      <c r="AB136" s="24"/>
      <c r="AC136" s="24"/>
      <c r="AD136" s="24"/>
      <c r="AE136" s="24"/>
      <c r="AF136" s="24"/>
      <c r="AG136" s="24"/>
      <c r="AH136" s="24"/>
      <c r="AI136" s="24">
        <v>122</v>
      </c>
      <c r="AJ136" s="24">
        <v>120</v>
      </c>
      <c r="AK136" s="24">
        <v>1</v>
      </c>
      <c r="AL136" s="24">
        <v>1</v>
      </c>
      <c r="AM136" s="24"/>
      <c r="AN136" s="24"/>
      <c r="AO136" s="145">
        <f t="shared" si="12"/>
        <v>123</v>
      </c>
      <c r="AP136" s="14">
        <f t="shared" si="13"/>
        <v>121</v>
      </c>
      <c r="AQ136" s="22"/>
      <c r="AR136" s="24"/>
      <c r="AS136" s="24"/>
      <c r="AT136" s="24"/>
      <c r="AU136" s="24"/>
      <c r="AV136" s="24"/>
      <c r="AW136" s="145"/>
      <c r="AX136" s="24"/>
      <c r="AY136" s="24"/>
      <c r="AZ136" s="24"/>
      <c r="BA136" s="24"/>
      <c r="BB136" s="24"/>
      <c r="BC136" s="24"/>
      <c r="BD136" s="24"/>
      <c r="BE136" s="24"/>
      <c r="BF136" s="24"/>
      <c r="BG136" s="24">
        <v>3097.62</v>
      </c>
      <c r="BH136" s="24">
        <v>1114.02</v>
      </c>
      <c r="BI136" s="24">
        <v>7.6</v>
      </c>
      <c r="BJ136" s="24">
        <v>7.6</v>
      </c>
      <c r="BK136" s="24"/>
      <c r="BL136" s="24"/>
      <c r="BM136" s="145">
        <f t="shared" si="14"/>
        <v>3105.22</v>
      </c>
      <c r="BN136" s="24">
        <f t="shared" si="15"/>
        <v>1121.6199999999999</v>
      </c>
      <c r="BO136" s="509">
        <f t="shared" si="9"/>
        <v>0.38008811119678843</v>
      </c>
      <c r="BP136" s="511">
        <v>0</v>
      </c>
      <c r="BQ136" s="512">
        <v>0</v>
      </c>
      <c r="BR136" s="513">
        <v>0</v>
      </c>
      <c r="BS136" s="512">
        <v>0</v>
      </c>
      <c r="BT136" s="512">
        <v>0</v>
      </c>
      <c r="BU136" s="512">
        <v>0</v>
      </c>
      <c r="BV136" s="512">
        <v>0</v>
      </c>
      <c r="BW136" s="512">
        <v>0</v>
      </c>
      <c r="BX136" s="512">
        <v>0</v>
      </c>
      <c r="BY136" s="512">
        <v>0</v>
      </c>
      <c r="BZ136" s="512">
        <v>0</v>
      </c>
      <c r="CA136" s="512">
        <v>0</v>
      </c>
      <c r="CB136" s="512">
        <v>0</v>
      </c>
      <c r="CC136" s="512">
        <v>0</v>
      </c>
      <c r="CD136" s="512">
        <v>0</v>
      </c>
      <c r="CE136" s="512">
        <v>0</v>
      </c>
      <c r="CF136" s="512">
        <v>3636110.2608000003</v>
      </c>
      <c r="CG136" s="512">
        <v>1307681.2368000001</v>
      </c>
      <c r="CH136" s="512">
        <v>8921.1840000000011</v>
      </c>
      <c r="CI136" s="512">
        <v>8921.1840000000011</v>
      </c>
      <c r="CJ136" s="512">
        <v>0</v>
      </c>
      <c r="CK136" s="512">
        <v>0</v>
      </c>
      <c r="CL136" s="513">
        <f t="shared" si="16"/>
        <v>3645031.4448000002</v>
      </c>
      <c r="CM136" s="513">
        <f t="shared" si="17"/>
        <v>1316602.4208</v>
      </c>
      <c r="CN136" s="113"/>
      <c r="CO136" s="97"/>
      <c r="CP136" s="97"/>
      <c r="CQ136" s="97"/>
      <c r="CR136" s="97"/>
      <c r="CS136" s="97"/>
      <c r="CT136" s="97"/>
      <c r="CU136" s="114"/>
      <c r="CV136" s="50">
        <f t="shared" si="10"/>
        <v>37632960</v>
      </c>
      <c r="CW136" s="11"/>
      <c r="CX136" s="604">
        <f t="shared" si="11"/>
        <v>8.1697372491408711</v>
      </c>
      <c r="CY136" s="143"/>
      <c r="CZ136" s="143"/>
      <c r="DA136" s="143"/>
      <c r="DB136" s="23"/>
      <c r="DC136" s="23"/>
      <c r="DD136" s="23"/>
      <c r="DE136" s="23"/>
      <c r="DF136" s="143"/>
      <c r="DG136" s="89"/>
      <c r="DH136" s="50" t="s">
        <v>46</v>
      </c>
      <c r="DI136" s="28"/>
      <c r="DJ136" s="553" t="s">
        <v>46</v>
      </c>
      <c r="DK136" s="143"/>
      <c r="DL136" s="46"/>
      <c r="DM136" s="111"/>
      <c r="DN136" s="110"/>
      <c r="DO136" s="432">
        <v>344.97832431360365</v>
      </c>
      <c r="DP136" s="433">
        <v>-178.30700756103502</v>
      </c>
      <c r="DQ136" s="434">
        <v>118.878304479642</v>
      </c>
      <c r="DR136" s="428">
        <v>38.937321564229251</v>
      </c>
      <c r="DS136" s="432">
        <v>1.0703538945399951</v>
      </c>
      <c r="DT136" s="434">
        <v>0.6662386364259878</v>
      </c>
      <c r="DU136" s="434">
        <v>0.78746493638965331</v>
      </c>
      <c r="DV136" s="428">
        <v>0.93599299346845433</v>
      </c>
      <c r="DW136" s="252"/>
      <c r="DX136" s="50"/>
      <c r="DY136" s="249"/>
      <c r="DZ136" s="464">
        <v>215536</v>
      </c>
      <c r="EA136" s="465">
        <v>56695</v>
      </c>
      <c r="EB136" s="46"/>
    </row>
    <row r="137" spans="1:132" s="141" customFormat="1" ht="27.75" customHeight="1" x14ac:dyDescent="0.25">
      <c r="A137" s="69" t="s">
        <v>56</v>
      </c>
      <c r="B137" s="69" t="s">
        <v>57</v>
      </c>
      <c r="C137" s="69" t="s">
        <v>58</v>
      </c>
      <c r="D137" s="67" t="s">
        <v>253</v>
      </c>
      <c r="E137" s="67" t="s">
        <v>254</v>
      </c>
      <c r="F137" s="67" t="s">
        <v>258</v>
      </c>
      <c r="G137" s="67" t="s">
        <v>259</v>
      </c>
      <c r="H137" s="107" t="s">
        <v>46</v>
      </c>
      <c r="I137" s="20" t="s">
        <v>1979</v>
      </c>
      <c r="J137" s="145" t="s">
        <v>1975</v>
      </c>
      <c r="K137" s="426">
        <v>11.774481389853227</v>
      </c>
      <c r="L137" s="426">
        <v>51.357765044691</v>
      </c>
      <c r="M137" s="424">
        <v>2929</v>
      </c>
      <c r="N137" s="487">
        <v>35320320</v>
      </c>
      <c r="O137" s="487" t="s">
        <v>1976</v>
      </c>
      <c r="P137" s="572">
        <v>9.1833333817301721</v>
      </c>
      <c r="Q137" s="34" t="s">
        <v>1977</v>
      </c>
      <c r="R137" s="257" t="s">
        <v>48</v>
      </c>
      <c r="S137" s="27"/>
      <c r="T137" s="27"/>
      <c r="U137" s="145"/>
      <c r="V137" s="24"/>
      <c r="W137" s="24"/>
      <c r="X137" s="24"/>
      <c r="Y137" s="24">
        <v>1</v>
      </c>
      <c r="Z137" s="24">
        <v>1</v>
      </c>
      <c r="AA137" s="24"/>
      <c r="AB137" s="24"/>
      <c r="AC137" s="24"/>
      <c r="AD137" s="24"/>
      <c r="AE137" s="24"/>
      <c r="AF137" s="24"/>
      <c r="AG137" s="24"/>
      <c r="AH137" s="24"/>
      <c r="AI137" s="24">
        <v>109</v>
      </c>
      <c r="AJ137" s="24">
        <v>109</v>
      </c>
      <c r="AK137" s="24"/>
      <c r="AL137" s="24"/>
      <c r="AM137" s="24"/>
      <c r="AN137" s="24"/>
      <c r="AO137" s="145">
        <f t="shared" si="12"/>
        <v>110</v>
      </c>
      <c r="AP137" s="14">
        <f t="shared" si="13"/>
        <v>110</v>
      </c>
      <c r="AQ137" s="22"/>
      <c r="AR137" s="24"/>
      <c r="AS137" s="24"/>
      <c r="AT137" s="24"/>
      <c r="AU137" s="24"/>
      <c r="AV137" s="24"/>
      <c r="AW137" s="145">
        <v>324</v>
      </c>
      <c r="AX137" s="24">
        <v>324</v>
      </c>
      <c r="AY137" s="24"/>
      <c r="AZ137" s="24"/>
      <c r="BA137" s="24"/>
      <c r="BB137" s="24"/>
      <c r="BC137" s="24"/>
      <c r="BD137" s="24"/>
      <c r="BE137" s="24"/>
      <c r="BF137" s="24"/>
      <c r="BG137" s="24">
        <v>11613.47</v>
      </c>
      <c r="BH137" s="24">
        <v>11613.47</v>
      </c>
      <c r="BI137" s="24"/>
      <c r="BJ137" s="24"/>
      <c r="BK137" s="24"/>
      <c r="BL137" s="24"/>
      <c r="BM137" s="145">
        <f t="shared" si="14"/>
        <v>11937.47</v>
      </c>
      <c r="BN137" s="24">
        <f t="shared" si="15"/>
        <v>11937.47</v>
      </c>
      <c r="BO137" s="509">
        <f t="shared" si="9"/>
        <v>1.299905982260108</v>
      </c>
      <c r="BP137" s="511">
        <v>0</v>
      </c>
      <c r="BQ137" s="512">
        <v>0</v>
      </c>
      <c r="BR137" s="513">
        <v>0</v>
      </c>
      <c r="BS137" s="512">
        <v>0</v>
      </c>
      <c r="BT137" s="512">
        <v>0</v>
      </c>
      <c r="BU137" s="512">
        <v>0</v>
      </c>
      <c r="BV137" s="512">
        <v>1061501.76</v>
      </c>
      <c r="BW137" s="512">
        <v>1061501.76</v>
      </c>
      <c r="BX137" s="512">
        <v>0</v>
      </c>
      <c r="BY137" s="512">
        <v>0</v>
      </c>
      <c r="BZ137" s="512">
        <v>0</v>
      </c>
      <c r="CA137" s="512">
        <v>0</v>
      </c>
      <c r="CB137" s="512">
        <v>0</v>
      </c>
      <c r="CC137" s="512">
        <v>0</v>
      </c>
      <c r="CD137" s="512">
        <v>0</v>
      </c>
      <c r="CE137" s="512">
        <v>0</v>
      </c>
      <c r="CF137" s="512">
        <v>13632355.624799998</v>
      </c>
      <c r="CG137" s="512">
        <v>13632355.624799998</v>
      </c>
      <c r="CH137" s="512">
        <v>0</v>
      </c>
      <c r="CI137" s="512">
        <v>0</v>
      </c>
      <c r="CJ137" s="512">
        <v>0</v>
      </c>
      <c r="CK137" s="512">
        <v>0</v>
      </c>
      <c r="CL137" s="513">
        <f t="shared" si="16"/>
        <v>14693857.384799998</v>
      </c>
      <c r="CM137" s="513">
        <f t="shared" si="17"/>
        <v>14693857.384799998</v>
      </c>
      <c r="CN137" s="113"/>
      <c r="CO137" s="97"/>
      <c r="CP137" s="97"/>
      <c r="CQ137" s="97"/>
      <c r="CR137" s="97"/>
      <c r="CS137" s="97"/>
      <c r="CT137" s="97"/>
      <c r="CU137" s="114"/>
      <c r="CV137" s="50">
        <f t="shared" si="10"/>
        <v>35320320</v>
      </c>
      <c r="CW137" s="11"/>
      <c r="CX137" s="604">
        <f t="shared" si="11"/>
        <v>9.1833333817301721</v>
      </c>
      <c r="CY137" s="143"/>
      <c r="CZ137" s="143"/>
      <c r="DA137" s="143"/>
      <c r="DB137" s="23"/>
      <c r="DC137" s="23"/>
      <c r="DD137" s="23"/>
      <c r="DE137" s="23"/>
      <c r="DF137" s="143"/>
      <c r="DG137" s="89"/>
      <c r="DH137" s="50" t="s">
        <v>46</v>
      </c>
      <c r="DI137" s="28"/>
      <c r="DJ137" s="553" t="s">
        <v>46</v>
      </c>
      <c r="DK137" s="143"/>
      <c r="DL137" s="46"/>
      <c r="DM137" s="111"/>
      <c r="DN137" s="110"/>
      <c r="DO137" s="432">
        <v>470.76781242886352</v>
      </c>
      <c r="DP137" s="433">
        <v>-300.83087739779739</v>
      </c>
      <c r="DQ137" s="434">
        <v>65.919075802412848</v>
      </c>
      <c r="DR137" s="428">
        <v>73.068410436741416</v>
      </c>
      <c r="DS137" s="432">
        <v>1.5365353972228528</v>
      </c>
      <c r="DT137" s="434">
        <v>-0.60922891272835034</v>
      </c>
      <c r="DU137" s="434">
        <v>0.47359435465513261</v>
      </c>
      <c r="DV137" s="428">
        <v>0.4333774065858142</v>
      </c>
      <c r="DW137" s="252"/>
      <c r="DX137" s="50"/>
      <c r="DY137" s="249"/>
      <c r="DZ137" s="464">
        <v>2730</v>
      </c>
      <c r="EA137" s="465">
        <v>91038</v>
      </c>
      <c r="EB137" s="46"/>
    </row>
    <row r="138" spans="1:132" s="141" customFormat="1" ht="27.75" customHeight="1" x14ac:dyDescent="0.25">
      <c r="A138" s="69" t="s">
        <v>56</v>
      </c>
      <c r="B138" s="69" t="s">
        <v>57</v>
      </c>
      <c r="C138" s="69" t="s">
        <v>58</v>
      </c>
      <c r="D138" s="67" t="s">
        <v>253</v>
      </c>
      <c r="E138" s="67" t="s">
        <v>254</v>
      </c>
      <c r="F138" s="67" t="s">
        <v>260</v>
      </c>
      <c r="G138" s="67" t="s">
        <v>261</v>
      </c>
      <c r="H138" s="107" t="s">
        <v>46</v>
      </c>
      <c r="I138" s="20" t="s">
        <v>1979</v>
      </c>
      <c r="J138" s="145" t="s">
        <v>1975</v>
      </c>
      <c r="K138" s="426">
        <v>9.7168050304614013</v>
      </c>
      <c r="L138" s="426">
        <v>23.809090859568002</v>
      </c>
      <c r="M138" s="424">
        <v>1878</v>
      </c>
      <c r="N138" s="487">
        <v>23021280.000000004</v>
      </c>
      <c r="O138" s="487" t="s">
        <v>1976</v>
      </c>
      <c r="P138" s="572">
        <v>5.6624205001041581</v>
      </c>
      <c r="Q138" s="34" t="s">
        <v>1977</v>
      </c>
      <c r="R138" s="257" t="s">
        <v>48</v>
      </c>
      <c r="S138" s="27"/>
      <c r="T138" s="27"/>
      <c r="U138" s="145"/>
      <c r="V138" s="24"/>
      <c r="W138" s="24"/>
      <c r="X138" s="24"/>
      <c r="Y138" s="24"/>
      <c r="Z138" s="24"/>
      <c r="AA138" s="24">
        <v>1</v>
      </c>
      <c r="AB138" s="24">
        <v>1</v>
      </c>
      <c r="AC138" s="24"/>
      <c r="AD138" s="24"/>
      <c r="AE138" s="24"/>
      <c r="AF138" s="24"/>
      <c r="AG138" s="24"/>
      <c r="AH138" s="24"/>
      <c r="AI138" s="24">
        <v>59</v>
      </c>
      <c r="AJ138" s="24">
        <v>58</v>
      </c>
      <c r="AK138" s="24"/>
      <c r="AL138" s="24"/>
      <c r="AM138" s="24">
        <v>1</v>
      </c>
      <c r="AN138" s="24">
        <v>1</v>
      </c>
      <c r="AO138" s="145">
        <f t="shared" si="12"/>
        <v>61</v>
      </c>
      <c r="AP138" s="14">
        <f t="shared" si="13"/>
        <v>60</v>
      </c>
      <c r="AQ138" s="22"/>
      <c r="AR138" s="24"/>
      <c r="AS138" s="24"/>
      <c r="AT138" s="24"/>
      <c r="AU138" s="24"/>
      <c r="AV138" s="24"/>
      <c r="AW138" s="145"/>
      <c r="AX138" s="24"/>
      <c r="AY138" s="24">
        <v>1600</v>
      </c>
      <c r="AZ138" s="24">
        <v>1600</v>
      </c>
      <c r="BA138" s="24"/>
      <c r="BB138" s="24"/>
      <c r="BC138" s="24"/>
      <c r="BD138" s="24"/>
      <c r="BE138" s="24"/>
      <c r="BF138" s="24"/>
      <c r="BG138" s="24">
        <v>6371.3</v>
      </c>
      <c r="BH138" s="24">
        <v>5571.1</v>
      </c>
      <c r="BI138" s="24"/>
      <c r="BJ138" s="24"/>
      <c r="BK138" s="24">
        <v>100</v>
      </c>
      <c r="BL138" s="24">
        <v>100</v>
      </c>
      <c r="BM138" s="145">
        <f t="shared" si="14"/>
        <v>8071.3</v>
      </c>
      <c r="BN138" s="24">
        <f t="shared" si="15"/>
        <v>7271.1</v>
      </c>
      <c r="BO138" s="509">
        <f t="shared" si="9"/>
        <v>1.4254151559128347</v>
      </c>
      <c r="BP138" s="511">
        <v>0</v>
      </c>
      <c r="BQ138" s="512">
        <v>0</v>
      </c>
      <c r="BR138" s="513">
        <v>0</v>
      </c>
      <c r="BS138" s="512">
        <v>0</v>
      </c>
      <c r="BT138" s="512">
        <v>0</v>
      </c>
      <c r="BU138" s="512">
        <v>0</v>
      </c>
      <c r="BV138" s="512">
        <v>0</v>
      </c>
      <c r="BW138" s="512">
        <v>0</v>
      </c>
      <c r="BX138" s="512">
        <v>10273728</v>
      </c>
      <c r="BY138" s="512">
        <v>10273728</v>
      </c>
      <c r="BZ138" s="512">
        <v>0</v>
      </c>
      <c r="CA138" s="512">
        <v>0</v>
      </c>
      <c r="CB138" s="512">
        <v>0</v>
      </c>
      <c r="CC138" s="512">
        <v>0</v>
      </c>
      <c r="CD138" s="512">
        <v>0</v>
      </c>
      <c r="CE138" s="512">
        <v>0</v>
      </c>
      <c r="CF138" s="512">
        <v>7478886.7920000004</v>
      </c>
      <c r="CG138" s="512">
        <v>6539580.0240000002</v>
      </c>
      <c r="CH138" s="512">
        <v>0</v>
      </c>
      <c r="CI138" s="512">
        <v>0</v>
      </c>
      <c r="CJ138" s="512">
        <v>327624</v>
      </c>
      <c r="CK138" s="512">
        <v>327624</v>
      </c>
      <c r="CL138" s="513">
        <f t="shared" si="16"/>
        <v>18080238.791999999</v>
      </c>
      <c r="CM138" s="513">
        <f t="shared" si="17"/>
        <v>17140932.024</v>
      </c>
      <c r="CN138" s="113"/>
      <c r="CO138" s="97"/>
      <c r="CP138" s="97"/>
      <c r="CQ138" s="97"/>
      <c r="CR138" s="97"/>
      <c r="CS138" s="97"/>
      <c r="CT138" s="97"/>
      <c r="CU138" s="114"/>
      <c r="CV138" s="50">
        <f t="shared" si="10"/>
        <v>23021280.000000004</v>
      </c>
      <c r="CW138" s="11"/>
      <c r="CX138" s="604">
        <f t="shared" si="11"/>
        <v>5.6624205001041581</v>
      </c>
      <c r="CY138" s="143"/>
      <c r="CZ138" s="143"/>
      <c r="DA138" s="143"/>
      <c r="DB138" s="23"/>
      <c r="DC138" s="23"/>
      <c r="DD138" s="23"/>
      <c r="DE138" s="23"/>
      <c r="DF138" s="143"/>
      <c r="DG138" s="89"/>
      <c r="DH138" s="50" t="s">
        <v>46</v>
      </c>
      <c r="DI138" s="28"/>
      <c r="DJ138" s="553" t="s">
        <v>46</v>
      </c>
      <c r="DK138" s="143"/>
      <c r="DL138" s="46"/>
      <c r="DM138" s="111"/>
      <c r="DN138" s="110"/>
      <c r="DO138" s="432">
        <v>42.76484687083888</v>
      </c>
      <c r="DP138" s="433">
        <v>-3.2307261180879365</v>
      </c>
      <c r="DQ138" s="434">
        <v>28.5762982689747</v>
      </c>
      <c r="DR138" s="428">
        <v>-9.3697262268890995</v>
      </c>
      <c r="DS138" s="432">
        <v>1.2005326231691078</v>
      </c>
      <c r="DT138" s="434">
        <v>-0.69392853637053653</v>
      </c>
      <c r="DU138" s="434">
        <v>1.174434087882823</v>
      </c>
      <c r="DV138" s="428">
        <v>-0.67794939214545624</v>
      </c>
      <c r="DW138" s="252"/>
      <c r="DX138" s="50"/>
      <c r="DY138" s="249"/>
      <c r="DZ138" s="464">
        <v>21019</v>
      </c>
      <c r="EA138" s="465">
        <v>-20880.333333333332</v>
      </c>
      <c r="EB138" s="46"/>
    </row>
    <row r="139" spans="1:132" s="141" customFormat="1" ht="27.75" customHeight="1" x14ac:dyDescent="0.25">
      <c r="A139" s="69" t="s">
        <v>56</v>
      </c>
      <c r="B139" s="69" t="s">
        <v>57</v>
      </c>
      <c r="C139" s="69" t="s">
        <v>58</v>
      </c>
      <c r="D139" s="67" t="s">
        <v>253</v>
      </c>
      <c r="E139" s="67" t="s">
        <v>254</v>
      </c>
      <c r="F139" s="67" t="s">
        <v>262</v>
      </c>
      <c r="G139" s="67" t="s">
        <v>257</v>
      </c>
      <c r="H139" s="107" t="s">
        <v>46</v>
      </c>
      <c r="I139" s="20" t="s">
        <v>1979</v>
      </c>
      <c r="J139" s="145" t="s">
        <v>1975</v>
      </c>
      <c r="K139" s="426">
        <v>13.717842395945507</v>
      </c>
      <c r="L139" s="426">
        <v>2.8420454486339999</v>
      </c>
      <c r="M139" s="424">
        <v>1</v>
      </c>
      <c r="N139" s="487">
        <v>11265517</v>
      </c>
      <c r="O139" s="487" t="s">
        <v>1982</v>
      </c>
      <c r="P139" s="572">
        <v>2.6902213143159646</v>
      </c>
      <c r="Q139" s="34" t="s">
        <v>1977</v>
      </c>
      <c r="R139" s="257" t="s">
        <v>48</v>
      </c>
      <c r="S139" s="27"/>
      <c r="T139" s="27"/>
      <c r="U139" s="145"/>
      <c r="V139" s="24"/>
      <c r="W139" s="24"/>
      <c r="X139" s="24"/>
      <c r="Y139" s="24"/>
      <c r="Z139" s="24"/>
      <c r="AA139" s="24"/>
      <c r="AB139" s="24"/>
      <c r="AC139" s="24"/>
      <c r="AD139" s="24"/>
      <c r="AE139" s="24">
        <v>1</v>
      </c>
      <c r="AF139" s="24">
        <v>1</v>
      </c>
      <c r="AG139" s="24"/>
      <c r="AH139" s="24"/>
      <c r="AI139" s="24"/>
      <c r="AJ139" s="24"/>
      <c r="AK139" s="24"/>
      <c r="AL139" s="24"/>
      <c r="AM139" s="24"/>
      <c r="AN139" s="24"/>
      <c r="AO139" s="145">
        <f t="shared" si="12"/>
        <v>1</v>
      </c>
      <c r="AP139" s="14">
        <f t="shared" si="13"/>
        <v>1</v>
      </c>
      <c r="AQ139" s="22"/>
      <c r="AR139" s="24"/>
      <c r="AS139" s="24"/>
      <c r="AT139" s="24"/>
      <c r="AU139" s="24"/>
      <c r="AV139" s="24"/>
      <c r="AW139" s="145"/>
      <c r="AX139" s="24"/>
      <c r="AY139" s="24"/>
      <c r="AZ139" s="24"/>
      <c r="BA139" s="24"/>
      <c r="BB139" s="24"/>
      <c r="BC139" s="24">
        <v>1126</v>
      </c>
      <c r="BD139" s="24">
        <v>1126</v>
      </c>
      <c r="BE139" s="24"/>
      <c r="BF139" s="24"/>
      <c r="BG139" s="24"/>
      <c r="BH139" s="24"/>
      <c r="BI139" s="24"/>
      <c r="BJ139" s="24"/>
      <c r="BK139" s="24"/>
      <c r="BL139" s="24"/>
      <c r="BM139" s="145">
        <f t="shared" si="14"/>
        <v>1126</v>
      </c>
      <c r="BN139" s="24">
        <f t="shared" si="15"/>
        <v>1126</v>
      </c>
      <c r="BO139" s="509">
        <f t="shared" si="9"/>
        <v>0.4185529249984048</v>
      </c>
      <c r="BP139" s="511">
        <v>0</v>
      </c>
      <c r="BQ139" s="512">
        <v>0</v>
      </c>
      <c r="BR139" s="513">
        <v>0</v>
      </c>
      <c r="BS139" s="512">
        <v>0</v>
      </c>
      <c r="BT139" s="512">
        <v>0</v>
      </c>
      <c r="BU139" s="512">
        <v>0</v>
      </c>
      <c r="BV139" s="512">
        <v>0</v>
      </c>
      <c r="BW139" s="512">
        <v>0</v>
      </c>
      <c r="BX139" s="512">
        <v>0</v>
      </c>
      <c r="BY139" s="512">
        <v>0</v>
      </c>
      <c r="BZ139" s="512">
        <v>0</v>
      </c>
      <c r="CA139" s="512">
        <v>0</v>
      </c>
      <c r="CB139" s="512">
        <v>5681525.7599999998</v>
      </c>
      <c r="CC139" s="512">
        <v>5681525.7599999998</v>
      </c>
      <c r="CD139" s="512">
        <v>0</v>
      </c>
      <c r="CE139" s="512">
        <v>0</v>
      </c>
      <c r="CF139" s="512">
        <v>0</v>
      </c>
      <c r="CG139" s="512">
        <v>0</v>
      </c>
      <c r="CH139" s="512">
        <v>0</v>
      </c>
      <c r="CI139" s="512">
        <v>0</v>
      </c>
      <c r="CJ139" s="512">
        <v>0</v>
      </c>
      <c r="CK139" s="512">
        <v>0</v>
      </c>
      <c r="CL139" s="513">
        <f t="shared" si="16"/>
        <v>5681525.7599999998</v>
      </c>
      <c r="CM139" s="513">
        <f t="shared" si="17"/>
        <v>5681525.7599999998</v>
      </c>
      <c r="CN139" s="113"/>
      <c r="CO139" s="97"/>
      <c r="CP139" s="97"/>
      <c r="CQ139" s="97"/>
      <c r="CR139" s="97"/>
      <c r="CS139" s="97"/>
      <c r="CT139" s="97"/>
      <c r="CU139" s="114"/>
      <c r="CV139" s="50">
        <f t="shared" si="10"/>
        <v>11265517</v>
      </c>
      <c r="CW139" s="11"/>
      <c r="CX139" s="604">
        <f t="shared" si="11"/>
        <v>2.6902213143159646</v>
      </c>
      <c r="CY139" s="143"/>
      <c r="CZ139" s="143"/>
      <c r="DA139" s="143"/>
      <c r="DB139" s="23"/>
      <c r="DC139" s="23"/>
      <c r="DD139" s="23"/>
      <c r="DE139" s="23"/>
      <c r="DF139" s="143"/>
      <c r="DG139" s="89"/>
      <c r="DH139" s="50" t="s">
        <v>46</v>
      </c>
      <c r="DI139" s="28"/>
      <c r="DJ139" s="553" t="s">
        <v>46</v>
      </c>
      <c r="DK139" s="143"/>
      <c r="DL139" s="46"/>
      <c r="DM139" s="111"/>
      <c r="DN139" s="110"/>
      <c r="DO139" s="432">
        <v>1928</v>
      </c>
      <c r="DP139" s="433">
        <v>-1850.3333333333333</v>
      </c>
      <c r="DQ139" s="434">
        <v>0</v>
      </c>
      <c r="DR139" s="428">
        <v>77.666666666666671</v>
      </c>
      <c r="DS139" s="432">
        <v>1</v>
      </c>
      <c r="DT139" s="434">
        <v>-0.66666666666666674</v>
      </c>
      <c r="DU139" s="434">
        <v>0</v>
      </c>
      <c r="DV139" s="428">
        <v>0.33333333333333331</v>
      </c>
      <c r="DW139" s="252"/>
      <c r="DX139" s="50"/>
      <c r="DY139" s="249"/>
      <c r="DZ139" s="464">
        <v>0</v>
      </c>
      <c r="EA139" s="465">
        <v>0</v>
      </c>
      <c r="EB139" s="46"/>
    </row>
    <row r="140" spans="1:132" s="141" customFormat="1" ht="27.75" customHeight="1" x14ac:dyDescent="0.25">
      <c r="A140" s="69" t="s">
        <v>56</v>
      </c>
      <c r="B140" s="69" t="s">
        <v>57</v>
      </c>
      <c r="C140" s="69" t="s">
        <v>58</v>
      </c>
      <c r="D140" s="67" t="s">
        <v>253</v>
      </c>
      <c r="E140" s="67" t="s">
        <v>254</v>
      </c>
      <c r="F140" s="67" t="s">
        <v>263</v>
      </c>
      <c r="G140" s="67" t="s">
        <v>257</v>
      </c>
      <c r="H140" s="107" t="s">
        <v>46</v>
      </c>
      <c r="I140" s="20" t="s">
        <v>1979</v>
      </c>
      <c r="J140" s="145" t="s">
        <v>1975</v>
      </c>
      <c r="K140" s="426">
        <v>7.2018672578713909</v>
      </c>
      <c r="L140" s="426">
        <v>10.239583312035002</v>
      </c>
      <c r="M140" s="424">
        <v>316</v>
      </c>
      <c r="N140" s="487">
        <v>2865909</v>
      </c>
      <c r="O140" s="487" t="s">
        <v>1982</v>
      </c>
      <c r="P140" s="572">
        <v>1.0288381796959132</v>
      </c>
      <c r="Q140" s="34" t="s">
        <v>1977</v>
      </c>
      <c r="R140" s="257" t="s">
        <v>48</v>
      </c>
      <c r="S140" s="27"/>
      <c r="T140" s="27"/>
      <c r="U140" s="145"/>
      <c r="V140" s="24"/>
      <c r="W140" s="24"/>
      <c r="X140" s="24"/>
      <c r="Y140" s="24"/>
      <c r="Z140" s="24"/>
      <c r="AA140" s="24"/>
      <c r="AB140" s="24"/>
      <c r="AC140" s="24"/>
      <c r="AD140" s="24"/>
      <c r="AE140" s="24"/>
      <c r="AF140" s="24"/>
      <c r="AG140" s="24"/>
      <c r="AH140" s="24"/>
      <c r="AI140" s="24">
        <v>31</v>
      </c>
      <c r="AJ140" s="24">
        <v>31</v>
      </c>
      <c r="AK140" s="24"/>
      <c r="AL140" s="24"/>
      <c r="AM140" s="24"/>
      <c r="AN140" s="24"/>
      <c r="AO140" s="145">
        <f t="shared" si="12"/>
        <v>31</v>
      </c>
      <c r="AP140" s="14">
        <f t="shared" si="13"/>
        <v>31</v>
      </c>
      <c r="AQ140" s="22"/>
      <c r="AR140" s="24"/>
      <c r="AS140" s="24"/>
      <c r="AT140" s="24"/>
      <c r="AU140" s="24"/>
      <c r="AV140" s="24"/>
      <c r="AW140" s="145"/>
      <c r="AX140" s="24"/>
      <c r="AY140" s="24"/>
      <c r="AZ140" s="24"/>
      <c r="BA140" s="24"/>
      <c r="BB140" s="24"/>
      <c r="BC140" s="24"/>
      <c r="BD140" s="24"/>
      <c r="BE140" s="24"/>
      <c r="BF140" s="24"/>
      <c r="BG140" s="24">
        <v>221.95</v>
      </c>
      <c r="BH140" s="24">
        <v>221.95</v>
      </c>
      <c r="BI140" s="24"/>
      <c r="BJ140" s="24"/>
      <c r="BK140" s="24"/>
      <c r="BL140" s="24"/>
      <c r="BM140" s="145">
        <f t="shared" si="14"/>
        <v>221.95</v>
      </c>
      <c r="BN140" s="24">
        <f t="shared" si="15"/>
        <v>221.95</v>
      </c>
      <c r="BO140" s="509">
        <f t="shared" si="9"/>
        <v>0.21572877482598893</v>
      </c>
      <c r="BP140" s="511">
        <v>0</v>
      </c>
      <c r="BQ140" s="512">
        <v>0</v>
      </c>
      <c r="BR140" s="513">
        <v>0</v>
      </c>
      <c r="BS140" s="512">
        <v>0</v>
      </c>
      <c r="BT140" s="512">
        <v>0</v>
      </c>
      <c r="BU140" s="512">
        <v>0</v>
      </c>
      <c r="BV140" s="512">
        <v>0</v>
      </c>
      <c r="BW140" s="512">
        <v>0</v>
      </c>
      <c r="BX140" s="512">
        <v>0</v>
      </c>
      <c r="BY140" s="512">
        <v>0</v>
      </c>
      <c r="BZ140" s="512">
        <v>0</v>
      </c>
      <c r="CA140" s="512">
        <v>0</v>
      </c>
      <c r="CB140" s="512">
        <v>0</v>
      </c>
      <c r="CC140" s="512">
        <v>0</v>
      </c>
      <c r="CD140" s="512">
        <v>0</v>
      </c>
      <c r="CE140" s="512">
        <v>0</v>
      </c>
      <c r="CF140" s="512">
        <v>260533.78800000003</v>
      </c>
      <c r="CG140" s="512">
        <v>260533.78800000003</v>
      </c>
      <c r="CH140" s="512">
        <v>0</v>
      </c>
      <c r="CI140" s="512">
        <v>0</v>
      </c>
      <c r="CJ140" s="512">
        <v>0</v>
      </c>
      <c r="CK140" s="512">
        <v>0</v>
      </c>
      <c r="CL140" s="513">
        <f t="shared" si="16"/>
        <v>260533.78800000003</v>
      </c>
      <c r="CM140" s="513">
        <f t="shared" si="17"/>
        <v>260533.78800000003</v>
      </c>
      <c r="CN140" s="113"/>
      <c r="CO140" s="97"/>
      <c r="CP140" s="97"/>
      <c r="CQ140" s="97"/>
      <c r="CR140" s="97"/>
      <c r="CS140" s="97"/>
      <c r="CT140" s="97"/>
      <c r="CU140" s="114"/>
      <c r="CV140" s="50">
        <f t="shared" si="10"/>
        <v>2865909</v>
      </c>
      <c r="CW140" s="11"/>
      <c r="CX140" s="604">
        <f t="shared" si="11"/>
        <v>1.0288381796959132</v>
      </c>
      <c r="CY140" s="143"/>
      <c r="CZ140" s="143"/>
      <c r="DA140" s="143"/>
      <c r="DB140" s="23"/>
      <c r="DC140" s="23"/>
      <c r="DD140" s="23"/>
      <c r="DE140" s="23"/>
      <c r="DF140" s="143"/>
      <c r="DG140" s="89"/>
      <c r="DH140" s="50" t="s">
        <v>46</v>
      </c>
      <c r="DI140" s="28"/>
      <c r="DJ140" s="553" t="s">
        <v>46</v>
      </c>
      <c r="DK140" s="143"/>
      <c r="DL140" s="46"/>
      <c r="DM140" s="111"/>
      <c r="DN140" s="110"/>
      <c r="DO140" s="432">
        <v>356.11410459587955</v>
      </c>
      <c r="DP140" s="433">
        <v>-218.08894961280677</v>
      </c>
      <c r="DQ140" s="434">
        <v>311.61331220285263</v>
      </c>
      <c r="DR140" s="428">
        <v>-177.11292012810438</v>
      </c>
      <c r="DS140" s="432">
        <v>4.063391442155309</v>
      </c>
      <c r="DT140" s="434">
        <v>-2.6045500225576319</v>
      </c>
      <c r="DU140" s="434">
        <v>3.1061806656101427</v>
      </c>
      <c r="DV140" s="428">
        <v>-1.6494467275720015</v>
      </c>
      <c r="DW140" s="252"/>
      <c r="DX140" s="50"/>
      <c r="DY140" s="249"/>
      <c r="DZ140" s="464">
        <v>0</v>
      </c>
      <c r="EA140" s="465">
        <v>11095</v>
      </c>
      <c r="EB140" s="46"/>
    </row>
    <row r="141" spans="1:132" s="141" customFormat="1" ht="27.75" customHeight="1" x14ac:dyDescent="0.25">
      <c r="A141" s="69" t="s">
        <v>56</v>
      </c>
      <c r="B141" s="69" t="s">
        <v>57</v>
      </c>
      <c r="C141" s="69" t="s">
        <v>58</v>
      </c>
      <c r="D141" s="67" t="s">
        <v>264</v>
      </c>
      <c r="E141" s="67" t="s">
        <v>265</v>
      </c>
      <c r="F141" s="67" t="s">
        <v>266</v>
      </c>
      <c r="G141" s="67" t="s">
        <v>267</v>
      </c>
      <c r="H141" s="107" t="s">
        <v>46</v>
      </c>
      <c r="I141" s="20" t="s">
        <v>1979</v>
      </c>
      <c r="J141" s="145" t="s">
        <v>1975</v>
      </c>
      <c r="K141" s="426">
        <v>11.271493835335225</v>
      </c>
      <c r="L141" s="426">
        <v>65.239204409756994</v>
      </c>
      <c r="M141" s="424">
        <v>2564</v>
      </c>
      <c r="N141" s="487">
        <v>29678880.000000004</v>
      </c>
      <c r="O141" s="487" t="s">
        <v>1976</v>
      </c>
      <c r="P141" s="572">
        <v>8.1926003198007802</v>
      </c>
      <c r="Q141" s="34" t="s">
        <v>1977</v>
      </c>
      <c r="R141" s="257" t="s">
        <v>48</v>
      </c>
      <c r="S141" s="27"/>
      <c r="T141" s="27"/>
      <c r="U141" s="145"/>
      <c r="V141" s="24"/>
      <c r="W141" s="24"/>
      <c r="X141" s="24"/>
      <c r="Y141" s="24"/>
      <c r="Z141" s="24"/>
      <c r="AA141" s="24"/>
      <c r="AB141" s="24"/>
      <c r="AC141" s="24"/>
      <c r="AD141" s="24"/>
      <c r="AE141" s="24"/>
      <c r="AF141" s="24"/>
      <c r="AG141" s="24"/>
      <c r="AH141" s="24"/>
      <c r="AI141" s="24">
        <v>122</v>
      </c>
      <c r="AJ141" s="24">
        <v>122</v>
      </c>
      <c r="AK141" s="24">
        <v>2</v>
      </c>
      <c r="AL141" s="24">
        <v>2</v>
      </c>
      <c r="AM141" s="24"/>
      <c r="AN141" s="24"/>
      <c r="AO141" s="145">
        <f t="shared" si="12"/>
        <v>124</v>
      </c>
      <c r="AP141" s="14">
        <f t="shared" si="13"/>
        <v>124</v>
      </c>
      <c r="AQ141" s="22"/>
      <c r="AR141" s="24"/>
      <c r="AS141" s="24"/>
      <c r="AT141" s="24"/>
      <c r="AU141" s="24"/>
      <c r="AV141" s="24"/>
      <c r="AW141" s="145"/>
      <c r="AX141" s="24"/>
      <c r="AY141" s="24"/>
      <c r="AZ141" s="24"/>
      <c r="BA141" s="24"/>
      <c r="BB141" s="24"/>
      <c r="BC141" s="24"/>
      <c r="BD141" s="24"/>
      <c r="BE141" s="24"/>
      <c r="BF141" s="24"/>
      <c r="BG141" s="24">
        <v>8881.42</v>
      </c>
      <c r="BH141" s="24">
        <v>8881.42</v>
      </c>
      <c r="BI141" s="24">
        <v>7.6</v>
      </c>
      <c r="BJ141" s="24">
        <v>7.6</v>
      </c>
      <c r="BK141" s="24"/>
      <c r="BL141" s="24"/>
      <c r="BM141" s="145">
        <f t="shared" si="14"/>
        <v>8889.02</v>
      </c>
      <c r="BN141" s="24">
        <f t="shared" si="15"/>
        <v>8889.02</v>
      </c>
      <c r="BO141" s="509">
        <f t="shared" si="9"/>
        <v>1.0850059386536941</v>
      </c>
      <c r="BP141" s="511">
        <v>0</v>
      </c>
      <c r="BQ141" s="512">
        <v>0</v>
      </c>
      <c r="BR141" s="513">
        <v>0</v>
      </c>
      <c r="BS141" s="512">
        <v>0</v>
      </c>
      <c r="BT141" s="512">
        <v>0</v>
      </c>
      <c r="BU141" s="512">
        <v>0</v>
      </c>
      <c r="BV141" s="512">
        <v>0</v>
      </c>
      <c r="BW141" s="512">
        <v>0</v>
      </c>
      <c r="BX141" s="512">
        <v>0</v>
      </c>
      <c r="BY141" s="512">
        <v>0</v>
      </c>
      <c r="BZ141" s="512">
        <v>0</v>
      </c>
      <c r="CA141" s="512">
        <v>0</v>
      </c>
      <c r="CB141" s="512">
        <v>0</v>
      </c>
      <c r="CC141" s="512">
        <v>0</v>
      </c>
      <c r="CD141" s="512">
        <v>0</v>
      </c>
      <c r="CE141" s="512">
        <v>0</v>
      </c>
      <c r="CF141" s="512">
        <v>10425366.052800002</v>
      </c>
      <c r="CG141" s="512">
        <v>10425366.052800002</v>
      </c>
      <c r="CH141" s="512">
        <v>8921.1840000000011</v>
      </c>
      <c r="CI141" s="512">
        <v>8921.1840000000011</v>
      </c>
      <c r="CJ141" s="512">
        <v>0</v>
      </c>
      <c r="CK141" s="512">
        <v>0</v>
      </c>
      <c r="CL141" s="513">
        <f t="shared" si="16"/>
        <v>10434287.236800002</v>
      </c>
      <c r="CM141" s="513">
        <f t="shared" si="17"/>
        <v>10434287.236800002</v>
      </c>
      <c r="CN141" s="113"/>
      <c r="CO141" s="97"/>
      <c r="CP141" s="97"/>
      <c r="CQ141" s="97"/>
      <c r="CR141" s="97"/>
      <c r="CS141" s="97"/>
      <c r="CT141" s="97"/>
      <c r="CU141" s="114"/>
      <c r="CV141" s="50">
        <f t="shared" si="10"/>
        <v>29678880.000000004</v>
      </c>
      <c r="CW141" s="11"/>
      <c r="CX141" s="604">
        <f t="shared" si="11"/>
        <v>8.1926003198007802</v>
      </c>
      <c r="CY141" s="143"/>
      <c r="CZ141" s="143"/>
      <c r="DA141" s="143"/>
      <c r="DB141" s="23"/>
      <c r="DC141" s="23"/>
      <c r="DD141" s="23"/>
      <c r="DE141" s="23"/>
      <c r="DF141" s="143"/>
      <c r="DG141" s="89"/>
      <c r="DH141" s="50" t="s">
        <v>46</v>
      </c>
      <c r="DI141" s="28"/>
      <c r="DJ141" s="553" t="s">
        <v>46</v>
      </c>
      <c r="DK141" s="143"/>
      <c r="DL141" s="46"/>
      <c r="DM141" s="111"/>
      <c r="DN141" s="110"/>
      <c r="DO141" s="432">
        <v>109.74085990055572</v>
      </c>
      <c r="DP141" s="433">
        <v>120.84046490235256</v>
      </c>
      <c r="DQ141" s="434">
        <v>89.634785999805018</v>
      </c>
      <c r="DR141" s="428">
        <v>83.568881486707141</v>
      </c>
      <c r="DS141" s="432">
        <v>0.89265867212635275</v>
      </c>
      <c r="DT141" s="434">
        <v>0.62211151842381884</v>
      </c>
      <c r="DU141" s="434">
        <v>0.60953495174027494</v>
      </c>
      <c r="DV141" s="428">
        <v>0.84488844065164981</v>
      </c>
      <c r="DW141" s="252"/>
      <c r="DX141" s="50"/>
      <c r="DY141" s="249"/>
      <c r="DZ141" s="464">
        <v>72396</v>
      </c>
      <c r="EA141" s="465">
        <v>166451.66666666666</v>
      </c>
      <c r="EB141" s="46"/>
    </row>
    <row r="142" spans="1:132" s="141" customFormat="1" ht="27.75" customHeight="1" x14ac:dyDescent="0.25">
      <c r="A142" s="69" t="s">
        <v>56</v>
      </c>
      <c r="B142" s="69" t="s">
        <v>57</v>
      </c>
      <c r="C142" s="69" t="s">
        <v>58</v>
      </c>
      <c r="D142" s="67" t="s">
        <v>264</v>
      </c>
      <c r="E142" s="67" t="s">
        <v>265</v>
      </c>
      <c r="F142" s="67" t="s">
        <v>268</v>
      </c>
      <c r="G142" s="67" t="s">
        <v>261</v>
      </c>
      <c r="H142" s="107" t="s">
        <v>46</v>
      </c>
      <c r="I142" s="20" t="s">
        <v>1979</v>
      </c>
      <c r="J142" s="145" t="s">
        <v>1975</v>
      </c>
      <c r="K142" s="426">
        <v>11.111452340715861</v>
      </c>
      <c r="L142" s="426">
        <v>56.232196852734006</v>
      </c>
      <c r="M142" s="424">
        <v>1728</v>
      </c>
      <c r="N142" s="487">
        <v>30565320</v>
      </c>
      <c r="O142" s="487" t="s">
        <v>1982</v>
      </c>
      <c r="P142" s="572">
        <v>7.2018672578713909</v>
      </c>
      <c r="Q142" s="34" t="s">
        <v>1977</v>
      </c>
      <c r="R142" s="257" t="s">
        <v>48</v>
      </c>
      <c r="S142" s="27"/>
      <c r="T142" s="27"/>
      <c r="U142" s="145"/>
      <c r="V142" s="24"/>
      <c r="W142" s="24"/>
      <c r="X142" s="24"/>
      <c r="Y142" s="24"/>
      <c r="Z142" s="24"/>
      <c r="AA142" s="24"/>
      <c r="AB142" s="24"/>
      <c r="AC142" s="24"/>
      <c r="AD142" s="24"/>
      <c r="AE142" s="24"/>
      <c r="AF142" s="24"/>
      <c r="AG142" s="24"/>
      <c r="AH142" s="24"/>
      <c r="AI142" s="24">
        <v>116</v>
      </c>
      <c r="AJ142" s="24">
        <v>116</v>
      </c>
      <c r="AK142" s="24">
        <v>1</v>
      </c>
      <c r="AL142" s="24">
        <v>1</v>
      </c>
      <c r="AM142" s="24">
        <v>1</v>
      </c>
      <c r="AN142" s="24">
        <v>1</v>
      </c>
      <c r="AO142" s="145">
        <f t="shared" si="12"/>
        <v>118</v>
      </c>
      <c r="AP142" s="14">
        <f t="shared" si="13"/>
        <v>118</v>
      </c>
      <c r="AQ142" s="22"/>
      <c r="AR142" s="24"/>
      <c r="AS142" s="24"/>
      <c r="AT142" s="24"/>
      <c r="AU142" s="24"/>
      <c r="AV142" s="24"/>
      <c r="AW142" s="145"/>
      <c r="AX142" s="24"/>
      <c r="AY142" s="24"/>
      <c r="AZ142" s="24"/>
      <c r="BA142" s="24"/>
      <c r="BB142" s="24"/>
      <c r="BC142" s="24"/>
      <c r="BD142" s="24"/>
      <c r="BE142" s="24"/>
      <c r="BF142" s="24"/>
      <c r="BG142" s="24">
        <v>8867.1450000000004</v>
      </c>
      <c r="BH142" s="24">
        <v>8867.1450000000004</v>
      </c>
      <c r="BI142" s="24">
        <v>7.6</v>
      </c>
      <c r="BJ142" s="24">
        <v>7.6</v>
      </c>
      <c r="BK142" s="24">
        <v>6.75</v>
      </c>
      <c r="BL142" s="24">
        <v>6.75</v>
      </c>
      <c r="BM142" s="145">
        <f t="shared" si="14"/>
        <v>8881.4950000000008</v>
      </c>
      <c r="BN142" s="24">
        <f t="shared" si="15"/>
        <v>8881.4950000000008</v>
      </c>
      <c r="BO142" s="509">
        <f t="shared" si="9"/>
        <v>1.2332211469591912</v>
      </c>
      <c r="BP142" s="511">
        <v>0</v>
      </c>
      <c r="BQ142" s="512">
        <v>0</v>
      </c>
      <c r="BR142" s="513">
        <v>0</v>
      </c>
      <c r="BS142" s="512">
        <v>0</v>
      </c>
      <c r="BT142" s="512">
        <v>0</v>
      </c>
      <c r="BU142" s="512">
        <v>0</v>
      </c>
      <c r="BV142" s="512">
        <v>0</v>
      </c>
      <c r="BW142" s="512">
        <v>0</v>
      </c>
      <c r="BX142" s="512">
        <v>0</v>
      </c>
      <c r="BY142" s="512">
        <v>0</v>
      </c>
      <c r="BZ142" s="512">
        <v>0</v>
      </c>
      <c r="CA142" s="512">
        <v>0</v>
      </c>
      <c r="CB142" s="512">
        <v>0</v>
      </c>
      <c r="CC142" s="512">
        <v>0</v>
      </c>
      <c r="CD142" s="512">
        <v>0</v>
      </c>
      <c r="CE142" s="512">
        <v>0</v>
      </c>
      <c r="CF142" s="512">
        <v>10408609.486800002</v>
      </c>
      <c r="CG142" s="512">
        <v>10408609.486800002</v>
      </c>
      <c r="CH142" s="512">
        <v>8921.1840000000011</v>
      </c>
      <c r="CI142" s="512">
        <v>8921.1840000000011</v>
      </c>
      <c r="CJ142" s="512">
        <v>22114.62</v>
      </c>
      <c r="CK142" s="512">
        <v>22114.62</v>
      </c>
      <c r="CL142" s="513">
        <f t="shared" si="16"/>
        <v>10439645.290800001</v>
      </c>
      <c r="CM142" s="513">
        <f t="shared" si="17"/>
        <v>10439645.290800001</v>
      </c>
      <c r="CN142" s="113"/>
      <c r="CO142" s="97"/>
      <c r="CP142" s="97"/>
      <c r="CQ142" s="97"/>
      <c r="CR142" s="97"/>
      <c r="CS142" s="97"/>
      <c r="CT142" s="97"/>
      <c r="CU142" s="114"/>
      <c r="CV142" s="50">
        <f t="shared" si="10"/>
        <v>30565320</v>
      </c>
      <c r="CW142" s="11"/>
      <c r="CX142" s="604">
        <f t="shared" si="11"/>
        <v>7.2018672578713909</v>
      </c>
      <c r="CY142" s="143"/>
      <c r="CZ142" s="143"/>
      <c r="DA142" s="143"/>
      <c r="DB142" s="23"/>
      <c r="DC142" s="23"/>
      <c r="DD142" s="23"/>
      <c r="DE142" s="23"/>
      <c r="DF142" s="143"/>
      <c r="DG142" s="89"/>
      <c r="DH142" s="50" t="s">
        <v>46</v>
      </c>
      <c r="DI142" s="28"/>
      <c r="DJ142" s="553" t="s">
        <v>46</v>
      </c>
      <c r="DK142" s="143"/>
      <c r="DL142" s="46"/>
      <c r="DM142" s="111"/>
      <c r="DN142" s="110"/>
      <c r="DO142" s="432">
        <v>267.29493487698988</v>
      </c>
      <c r="DP142" s="433">
        <v>-82.57261991617969</v>
      </c>
      <c r="DQ142" s="434">
        <v>77.317510853835017</v>
      </c>
      <c r="DR142" s="428">
        <v>20.483542741140397</v>
      </c>
      <c r="DS142" s="432">
        <v>1.8477568740955137</v>
      </c>
      <c r="DT142" s="434">
        <v>-0.69040940946087548</v>
      </c>
      <c r="DU142" s="434">
        <v>0.87756874095513748</v>
      </c>
      <c r="DV142" s="428">
        <v>0.23973229303527555</v>
      </c>
      <c r="DW142" s="252"/>
      <c r="DX142" s="50"/>
      <c r="DY142" s="249"/>
      <c r="DZ142" s="464">
        <v>4949</v>
      </c>
      <c r="EA142" s="465">
        <v>26416.333333333332</v>
      </c>
      <c r="EB142" s="46"/>
    </row>
    <row r="143" spans="1:132" s="141" customFormat="1" ht="27.75" customHeight="1" x14ac:dyDescent="0.25">
      <c r="A143" s="69" t="s">
        <v>56</v>
      </c>
      <c r="B143" s="69" t="s">
        <v>57</v>
      </c>
      <c r="C143" s="69" t="s">
        <v>58</v>
      </c>
      <c r="D143" s="67" t="s">
        <v>264</v>
      </c>
      <c r="E143" s="67" t="s">
        <v>265</v>
      </c>
      <c r="F143" s="67" t="s">
        <v>269</v>
      </c>
      <c r="G143" s="67" t="s">
        <v>270</v>
      </c>
      <c r="H143" s="107" t="s">
        <v>46</v>
      </c>
      <c r="I143" s="20" t="s">
        <v>1978</v>
      </c>
      <c r="J143" s="145" t="s">
        <v>1975</v>
      </c>
      <c r="K143" s="426">
        <v>11.68302910721359</v>
      </c>
      <c r="L143" s="426">
        <v>20.151325715661002</v>
      </c>
      <c r="M143" s="424">
        <v>580</v>
      </c>
      <c r="N143" s="487">
        <v>36038747</v>
      </c>
      <c r="O143" s="487" t="s">
        <v>1982</v>
      </c>
      <c r="P143" s="572">
        <v>6.5921853736071379</v>
      </c>
      <c r="Q143" s="34" t="s">
        <v>1977</v>
      </c>
      <c r="R143" s="257" t="s">
        <v>48</v>
      </c>
      <c r="S143" s="27"/>
      <c r="T143" s="27"/>
      <c r="U143" s="145"/>
      <c r="V143" s="24"/>
      <c r="W143" s="24"/>
      <c r="X143" s="24"/>
      <c r="Y143" s="24"/>
      <c r="Z143" s="24"/>
      <c r="AA143" s="24"/>
      <c r="AB143" s="24"/>
      <c r="AC143" s="24"/>
      <c r="AD143" s="24"/>
      <c r="AE143" s="24"/>
      <c r="AF143" s="24"/>
      <c r="AG143" s="24"/>
      <c r="AH143" s="24"/>
      <c r="AI143" s="24">
        <v>19</v>
      </c>
      <c r="AJ143" s="24">
        <v>19</v>
      </c>
      <c r="AK143" s="24"/>
      <c r="AL143" s="24"/>
      <c r="AM143" s="24"/>
      <c r="AN143" s="24"/>
      <c r="AO143" s="145">
        <f t="shared" si="12"/>
        <v>19</v>
      </c>
      <c r="AP143" s="14">
        <f t="shared" si="13"/>
        <v>19</v>
      </c>
      <c r="AQ143" s="22"/>
      <c r="AR143" s="24"/>
      <c r="AS143" s="24"/>
      <c r="AT143" s="24"/>
      <c r="AU143" s="24"/>
      <c r="AV143" s="24"/>
      <c r="AW143" s="145"/>
      <c r="AX143" s="24"/>
      <c r="AY143" s="24"/>
      <c r="AZ143" s="24"/>
      <c r="BA143" s="24"/>
      <c r="BB143" s="24"/>
      <c r="BC143" s="24"/>
      <c r="BD143" s="24"/>
      <c r="BE143" s="24"/>
      <c r="BF143" s="24"/>
      <c r="BG143" s="24">
        <v>2281.13</v>
      </c>
      <c r="BH143" s="24">
        <v>2281.13</v>
      </c>
      <c r="BI143" s="24"/>
      <c r="BJ143" s="24"/>
      <c r="BK143" s="24"/>
      <c r="BL143" s="24"/>
      <c r="BM143" s="145">
        <f t="shared" si="14"/>
        <v>2281.13</v>
      </c>
      <c r="BN143" s="24">
        <f t="shared" si="15"/>
        <v>2281.13</v>
      </c>
      <c r="BO143" s="509">
        <f t="shared" ref="BO143:BO206" si="18">IF(P143=0,0,BM143/1000/P143)</f>
        <v>0.34603547544837965</v>
      </c>
      <c r="BP143" s="511">
        <v>0</v>
      </c>
      <c r="BQ143" s="512">
        <v>0</v>
      </c>
      <c r="BR143" s="513">
        <v>0</v>
      </c>
      <c r="BS143" s="512">
        <v>0</v>
      </c>
      <c r="BT143" s="512">
        <v>0</v>
      </c>
      <c r="BU143" s="512">
        <v>0</v>
      </c>
      <c r="BV143" s="512">
        <v>0</v>
      </c>
      <c r="BW143" s="512">
        <v>0</v>
      </c>
      <c r="BX143" s="512">
        <v>0</v>
      </c>
      <c r="BY143" s="512">
        <v>0</v>
      </c>
      <c r="BZ143" s="512">
        <v>0</v>
      </c>
      <c r="CA143" s="512">
        <v>0</v>
      </c>
      <c r="CB143" s="512">
        <v>0</v>
      </c>
      <c r="CC143" s="512">
        <v>0</v>
      </c>
      <c r="CD143" s="512">
        <v>0</v>
      </c>
      <c r="CE143" s="512">
        <v>0</v>
      </c>
      <c r="CF143" s="512">
        <v>2677681.6392000001</v>
      </c>
      <c r="CG143" s="512">
        <v>2677681.6392000001</v>
      </c>
      <c r="CH143" s="512">
        <v>0</v>
      </c>
      <c r="CI143" s="512">
        <v>0</v>
      </c>
      <c r="CJ143" s="512">
        <v>0</v>
      </c>
      <c r="CK143" s="512">
        <v>0</v>
      </c>
      <c r="CL143" s="513">
        <f t="shared" si="16"/>
        <v>2677681.6392000001</v>
      </c>
      <c r="CM143" s="513">
        <f t="shared" si="17"/>
        <v>2677681.6392000001</v>
      </c>
      <c r="CN143" s="113"/>
      <c r="CO143" s="97"/>
      <c r="CP143" s="97"/>
      <c r="CQ143" s="97"/>
      <c r="CR143" s="97"/>
      <c r="CS143" s="97"/>
      <c r="CT143" s="97"/>
      <c r="CU143" s="114"/>
      <c r="CV143" s="50">
        <f t="shared" ref="CV143:CV206" si="19">N143</f>
        <v>36038747</v>
      </c>
      <c r="CW143" s="11"/>
      <c r="CX143" s="604">
        <f t="shared" ref="CX143:CX206" si="20">P143</f>
        <v>6.5921853736071379</v>
      </c>
      <c r="CY143" s="143"/>
      <c r="CZ143" s="143"/>
      <c r="DA143" s="143"/>
      <c r="DB143" s="23"/>
      <c r="DC143" s="23"/>
      <c r="DD143" s="23"/>
      <c r="DE143" s="23"/>
      <c r="DF143" s="143"/>
      <c r="DG143" s="89"/>
      <c r="DH143" s="50" t="s">
        <v>46</v>
      </c>
      <c r="DI143" s="28"/>
      <c r="DJ143" s="553" t="s">
        <v>46</v>
      </c>
      <c r="DK143" s="143"/>
      <c r="DL143" s="46"/>
      <c r="DM143" s="111"/>
      <c r="DN143" s="110"/>
      <c r="DO143" s="432">
        <v>246.6360241309967</v>
      </c>
      <c r="DP143" s="433">
        <v>-165.51571333223063</v>
      </c>
      <c r="DQ143" s="434">
        <v>202.72967538063764</v>
      </c>
      <c r="DR143" s="428">
        <v>-144.31616631848522</v>
      </c>
      <c r="DS143" s="432">
        <v>1.6012640045963795</v>
      </c>
      <c r="DT143" s="434">
        <v>-1.1267381695370444</v>
      </c>
      <c r="DU143" s="434">
        <v>1.3168629704108008</v>
      </c>
      <c r="DV143" s="428">
        <v>-0.87706940742093042</v>
      </c>
      <c r="DW143" s="252"/>
      <c r="DX143" s="50"/>
      <c r="DY143" s="249"/>
      <c r="DZ143" s="464">
        <v>10760</v>
      </c>
      <c r="EA143" s="465">
        <v>1076</v>
      </c>
      <c r="EB143" s="46"/>
    </row>
    <row r="144" spans="1:132" s="141" customFormat="1" ht="27.75" customHeight="1" x14ac:dyDescent="0.25">
      <c r="A144" s="69" t="s">
        <v>56</v>
      </c>
      <c r="B144" s="69" t="s">
        <v>57</v>
      </c>
      <c r="C144" s="69" t="s">
        <v>58</v>
      </c>
      <c r="D144" s="67" t="s">
        <v>271</v>
      </c>
      <c r="E144" s="67" t="s">
        <v>63</v>
      </c>
      <c r="F144" s="67" t="s">
        <v>272</v>
      </c>
      <c r="G144" s="67" t="s">
        <v>63</v>
      </c>
      <c r="H144" s="107" t="s">
        <v>46</v>
      </c>
      <c r="I144" s="20" t="s">
        <v>1979</v>
      </c>
      <c r="J144" s="145" t="s">
        <v>1981</v>
      </c>
      <c r="K144" s="426">
        <v>2.6299459462125832</v>
      </c>
      <c r="L144" s="426">
        <v>8.3386363462919988</v>
      </c>
      <c r="M144" s="424">
        <v>1017</v>
      </c>
      <c r="N144" s="487">
        <v>7919039.9999999991</v>
      </c>
      <c r="O144" s="487" t="s">
        <v>1976</v>
      </c>
      <c r="P144" s="572">
        <v>2.2192420587218509</v>
      </c>
      <c r="Q144" s="34" t="s">
        <v>48</v>
      </c>
      <c r="R144" s="257" t="s">
        <v>48</v>
      </c>
      <c r="S144" s="27"/>
      <c r="T144" s="27"/>
      <c r="U144" s="145"/>
      <c r="V144" s="24"/>
      <c r="W144" s="24"/>
      <c r="X144" s="24"/>
      <c r="Y144" s="24"/>
      <c r="Z144" s="24"/>
      <c r="AA144" s="24"/>
      <c r="AB144" s="24"/>
      <c r="AC144" s="24"/>
      <c r="AD144" s="24"/>
      <c r="AE144" s="24">
        <v>1</v>
      </c>
      <c r="AF144" s="24">
        <v>1</v>
      </c>
      <c r="AG144" s="24"/>
      <c r="AH144" s="24"/>
      <c r="AI144" s="24">
        <v>4</v>
      </c>
      <c r="AJ144" s="24">
        <v>4</v>
      </c>
      <c r="AK144" s="24"/>
      <c r="AL144" s="24"/>
      <c r="AM144" s="24"/>
      <c r="AN144" s="24"/>
      <c r="AO144" s="145">
        <f t="shared" ref="AO144:AO207" si="21">SUM(S144,U144,W144,Y144,AA144,AC144,AE144,AG144,AI144,AK144,AM144)</f>
        <v>5</v>
      </c>
      <c r="AP144" s="14">
        <f t="shared" ref="AP144:AP207" si="22">SUM(T144,V144,X144,Z144,AB144,AD144,AF144,AH144,AJ144,AL144,AN144)</f>
        <v>5</v>
      </c>
      <c r="AQ144" s="22"/>
      <c r="AR144" s="24"/>
      <c r="AS144" s="24"/>
      <c r="AT144" s="24"/>
      <c r="AU144" s="24"/>
      <c r="AV144" s="24"/>
      <c r="AW144" s="145"/>
      <c r="AX144" s="24"/>
      <c r="AY144" s="24"/>
      <c r="AZ144" s="24"/>
      <c r="BA144" s="24"/>
      <c r="BB144" s="24"/>
      <c r="BC144" s="24">
        <v>75</v>
      </c>
      <c r="BD144" s="24">
        <v>75</v>
      </c>
      <c r="BE144" s="24"/>
      <c r="BF144" s="24"/>
      <c r="BG144" s="24">
        <v>160.9</v>
      </c>
      <c r="BH144" s="24">
        <v>160.9</v>
      </c>
      <c r="BI144" s="24"/>
      <c r="BJ144" s="24"/>
      <c r="BK144" s="24"/>
      <c r="BL144" s="24"/>
      <c r="BM144" s="145">
        <f t="shared" ref="BM144:BM207" si="23">SUM(AQ144,AS144,AU144,AW144,AY144,BA144,BC144,BE144,BG144,BI144,BK144)</f>
        <v>235.9</v>
      </c>
      <c r="BN144" s="24">
        <f t="shared" ref="BN144:BN207" si="24">SUM(AR144,AT144,AV144,AX144,AZ144,BB144,BD144,BF144,BH144,BJ144,BL144)</f>
        <v>235.9</v>
      </c>
      <c r="BO144" s="509">
        <f t="shared" si="18"/>
        <v>0.1062975528392176</v>
      </c>
      <c r="BP144" s="511">
        <v>0</v>
      </c>
      <c r="BQ144" s="512">
        <v>0</v>
      </c>
      <c r="BR144" s="513">
        <v>0</v>
      </c>
      <c r="BS144" s="512">
        <v>0</v>
      </c>
      <c r="BT144" s="512">
        <v>0</v>
      </c>
      <c r="BU144" s="512">
        <v>0</v>
      </c>
      <c r="BV144" s="512">
        <v>0</v>
      </c>
      <c r="BW144" s="512">
        <v>0</v>
      </c>
      <c r="BX144" s="512">
        <v>0</v>
      </c>
      <c r="BY144" s="512">
        <v>0</v>
      </c>
      <c r="BZ144" s="512">
        <v>0</v>
      </c>
      <c r="CA144" s="512">
        <v>0</v>
      </c>
      <c r="CB144" s="512">
        <v>378432</v>
      </c>
      <c r="CC144" s="512">
        <v>378432</v>
      </c>
      <c r="CD144" s="512">
        <v>0</v>
      </c>
      <c r="CE144" s="512">
        <v>0</v>
      </c>
      <c r="CF144" s="512">
        <v>188870.856</v>
      </c>
      <c r="CG144" s="512">
        <v>188870.856</v>
      </c>
      <c r="CH144" s="512">
        <v>0</v>
      </c>
      <c r="CI144" s="512">
        <v>0</v>
      </c>
      <c r="CJ144" s="512">
        <v>0</v>
      </c>
      <c r="CK144" s="512">
        <v>0</v>
      </c>
      <c r="CL144" s="513">
        <f t="shared" ref="CL144:CL207" si="25">BP144+BR144+BT144+BV144+BX144+BZ144+CB144+CD144+CF144+CH144+CJ144</f>
        <v>567302.85600000003</v>
      </c>
      <c r="CM144" s="513">
        <f t="shared" ref="CM144:CM207" si="26">BQ144+BS144+BU144+BW144+BY144+CA144+CC144+CE144+CG144+CI144+CK144</f>
        <v>567302.85600000003</v>
      </c>
      <c r="CN144" s="113"/>
      <c r="CO144" s="97"/>
      <c r="CP144" s="97"/>
      <c r="CQ144" s="97"/>
      <c r="CR144" s="97"/>
      <c r="CS144" s="97"/>
      <c r="CT144" s="97"/>
      <c r="CU144" s="114"/>
      <c r="CV144" s="50">
        <f t="shared" si="19"/>
        <v>7919039.9999999991</v>
      </c>
      <c r="CW144" s="11"/>
      <c r="CX144" s="604">
        <f t="shared" si="20"/>
        <v>2.2192420587218509</v>
      </c>
      <c r="CY144" s="143"/>
      <c r="CZ144" s="143"/>
      <c r="DA144" s="143"/>
      <c r="DB144" s="23"/>
      <c r="DC144" s="23"/>
      <c r="DD144" s="23"/>
      <c r="DE144" s="23"/>
      <c r="DF144" s="143"/>
      <c r="DG144" s="89"/>
      <c r="DH144" s="50" t="s">
        <v>46</v>
      </c>
      <c r="DI144" s="28"/>
      <c r="DJ144" s="553" t="s">
        <v>46</v>
      </c>
      <c r="DK144" s="143"/>
      <c r="DL144" s="46"/>
      <c r="DM144" s="111"/>
      <c r="DN144" s="110"/>
      <c r="DO144" s="432">
        <v>86.561479441274813</v>
      </c>
      <c r="DP144" s="433">
        <v>-9.0205439363517996</v>
      </c>
      <c r="DQ144" s="434">
        <v>86.561479441274813</v>
      </c>
      <c r="DR144" s="428">
        <v>-9.0205439363517996</v>
      </c>
      <c r="DS144" s="432">
        <v>1.3350383631713549</v>
      </c>
      <c r="DT144" s="434">
        <v>-0.67901817195881431</v>
      </c>
      <c r="DU144" s="434">
        <v>1.3350383631713549</v>
      </c>
      <c r="DV144" s="428">
        <v>-0.67901817195881431</v>
      </c>
      <c r="DW144" s="252"/>
      <c r="DX144" s="50"/>
      <c r="DY144" s="249"/>
      <c r="DZ144" s="464">
        <v>47222</v>
      </c>
      <c r="EA144" s="465">
        <v>13280.333333333336</v>
      </c>
      <c r="EB144" s="46"/>
    </row>
    <row r="145" spans="1:132" s="141" customFormat="1" ht="27.75" customHeight="1" x14ac:dyDescent="0.25">
      <c r="A145" s="69" t="s">
        <v>56</v>
      </c>
      <c r="B145" s="69" t="s">
        <v>57</v>
      </c>
      <c r="C145" s="69" t="s">
        <v>58</v>
      </c>
      <c r="D145" s="67" t="s">
        <v>271</v>
      </c>
      <c r="E145" s="67" t="s">
        <v>63</v>
      </c>
      <c r="F145" s="67" t="s">
        <v>273</v>
      </c>
      <c r="G145" s="67" t="s">
        <v>63</v>
      </c>
      <c r="H145" s="107" t="s">
        <v>46</v>
      </c>
      <c r="I145" s="20" t="s">
        <v>1979</v>
      </c>
      <c r="J145" s="145" t="s">
        <v>1981</v>
      </c>
      <c r="K145" s="426">
        <v>2.3345273604736358</v>
      </c>
      <c r="L145" s="426">
        <v>4.5918560510550002</v>
      </c>
      <c r="M145" s="424">
        <v>519</v>
      </c>
      <c r="N145" s="487">
        <v>4274880</v>
      </c>
      <c r="O145" s="487" t="s">
        <v>1976</v>
      </c>
      <c r="P145" s="572">
        <v>0.96071084793153472</v>
      </c>
      <c r="Q145" s="34" t="s">
        <v>48</v>
      </c>
      <c r="R145" s="257" t="s">
        <v>48</v>
      </c>
      <c r="S145" s="27"/>
      <c r="T145" s="27"/>
      <c r="U145" s="145"/>
      <c r="V145" s="24"/>
      <c r="W145" s="24"/>
      <c r="X145" s="24"/>
      <c r="Y145" s="24"/>
      <c r="Z145" s="24"/>
      <c r="AA145" s="24"/>
      <c r="AB145" s="24"/>
      <c r="AC145" s="24"/>
      <c r="AD145" s="24"/>
      <c r="AE145" s="24"/>
      <c r="AF145" s="24"/>
      <c r="AG145" s="24"/>
      <c r="AH145" s="24"/>
      <c r="AI145" s="24">
        <v>2</v>
      </c>
      <c r="AJ145" s="24">
        <v>2</v>
      </c>
      <c r="AK145" s="24"/>
      <c r="AL145" s="24"/>
      <c r="AM145" s="24"/>
      <c r="AN145" s="24"/>
      <c r="AO145" s="145">
        <f t="shared" si="21"/>
        <v>2</v>
      </c>
      <c r="AP145" s="14">
        <f t="shared" si="22"/>
        <v>2</v>
      </c>
      <c r="AQ145" s="22"/>
      <c r="AR145" s="24"/>
      <c r="AS145" s="24"/>
      <c r="AT145" s="24"/>
      <c r="AU145" s="24"/>
      <c r="AV145" s="24"/>
      <c r="AW145" s="145"/>
      <c r="AX145" s="24"/>
      <c r="AY145" s="24"/>
      <c r="AZ145" s="24"/>
      <c r="BA145" s="24"/>
      <c r="BB145" s="24"/>
      <c r="BC145" s="24"/>
      <c r="BD145" s="24"/>
      <c r="BE145" s="24"/>
      <c r="BF145" s="24"/>
      <c r="BG145" s="24">
        <v>67.599999999999994</v>
      </c>
      <c r="BH145" s="24">
        <v>67.599999999999994</v>
      </c>
      <c r="BI145" s="24"/>
      <c r="BJ145" s="24"/>
      <c r="BK145" s="24"/>
      <c r="BL145" s="24"/>
      <c r="BM145" s="145">
        <f t="shared" si="23"/>
        <v>67.599999999999994</v>
      </c>
      <c r="BN145" s="24">
        <f t="shared" si="24"/>
        <v>67.599999999999994</v>
      </c>
      <c r="BO145" s="509">
        <f t="shared" si="18"/>
        <v>7.0364564057485826E-2</v>
      </c>
      <c r="BP145" s="511">
        <v>0</v>
      </c>
      <c r="BQ145" s="512">
        <v>0</v>
      </c>
      <c r="BR145" s="513">
        <v>0</v>
      </c>
      <c r="BS145" s="512">
        <v>0</v>
      </c>
      <c r="BT145" s="512">
        <v>0</v>
      </c>
      <c r="BU145" s="512">
        <v>0</v>
      </c>
      <c r="BV145" s="512">
        <v>0</v>
      </c>
      <c r="BW145" s="512">
        <v>0</v>
      </c>
      <c r="BX145" s="512">
        <v>0</v>
      </c>
      <c r="BY145" s="512">
        <v>0</v>
      </c>
      <c r="BZ145" s="512">
        <v>0</v>
      </c>
      <c r="CA145" s="512">
        <v>0</v>
      </c>
      <c r="CB145" s="512">
        <v>0</v>
      </c>
      <c r="CC145" s="512">
        <v>0</v>
      </c>
      <c r="CD145" s="512">
        <v>0</v>
      </c>
      <c r="CE145" s="512">
        <v>0</v>
      </c>
      <c r="CF145" s="512">
        <v>79351.584000000003</v>
      </c>
      <c r="CG145" s="512">
        <v>79351.584000000003</v>
      </c>
      <c r="CH145" s="512">
        <v>0</v>
      </c>
      <c r="CI145" s="512">
        <v>0</v>
      </c>
      <c r="CJ145" s="512">
        <v>0</v>
      </c>
      <c r="CK145" s="512">
        <v>0</v>
      </c>
      <c r="CL145" s="513">
        <f t="shared" si="25"/>
        <v>79351.584000000003</v>
      </c>
      <c r="CM145" s="513">
        <f t="shared" si="26"/>
        <v>79351.584000000003</v>
      </c>
      <c r="CN145" s="113"/>
      <c r="CO145" s="97"/>
      <c r="CP145" s="97"/>
      <c r="CQ145" s="97"/>
      <c r="CR145" s="97"/>
      <c r="CS145" s="97"/>
      <c r="CT145" s="97"/>
      <c r="CU145" s="114"/>
      <c r="CV145" s="50">
        <f t="shared" si="19"/>
        <v>4274880</v>
      </c>
      <c r="CW145" s="11"/>
      <c r="CX145" s="604">
        <f t="shared" si="20"/>
        <v>0.96071084793153472</v>
      </c>
      <c r="CY145" s="143"/>
      <c r="CZ145" s="143"/>
      <c r="DA145" s="143"/>
      <c r="DB145" s="23"/>
      <c r="DC145" s="23"/>
      <c r="DD145" s="23"/>
      <c r="DE145" s="23"/>
      <c r="DF145" s="143"/>
      <c r="DG145" s="89"/>
      <c r="DH145" s="50" t="s">
        <v>46</v>
      </c>
      <c r="DI145" s="28"/>
      <c r="DJ145" s="553" t="s">
        <v>46</v>
      </c>
      <c r="DK145" s="143"/>
      <c r="DL145" s="46"/>
      <c r="DM145" s="111"/>
      <c r="DN145" s="110"/>
      <c r="DO145" s="432">
        <v>297.03420587762952</v>
      </c>
      <c r="DP145" s="433">
        <v>-139.17535578204743</v>
      </c>
      <c r="DQ145" s="434">
        <v>297.03420587762952</v>
      </c>
      <c r="DR145" s="428">
        <v>-139.17535578204743</v>
      </c>
      <c r="DS145" s="432">
        <v>1.1196402762164759</v>
      </c>
      <c r="DT145" s="434">
        <v>-0.43637915495865298</v>
      </c>
      <c r="DU145" s="434">
        <v>1.1196402762164759</v>
      </c>
      <c r="DV145" s="428">
        <v>-0.43637915495865298</v>
      </c>
      <c r="DW145" s="252"/>
      <c r="DX145" s="50"/>
      <c r="DY145" s="249"/>
      <c r="DZ145" s="464">
        <v>149401</v>
      </c>
      <c r="EA145" s="465">
        <v>-68451</v>
      </c>
      <c r="EB145" s="46"/>
    </row>
    <row r="146" spans="1:132" s="141" customFormat="1" ht="27.75" customHeight="1" x14ac:dyDescent="0.25">
      <c r="A146" s="69" t="s">
        <v>56</v>
      </c>
      <c r="B146" s="69" t="s">
        <v>57</v>
      </c>
      <c r="C146" s="69" t="s">
        <v>58</v>
      </c>
      <c r="D146" s="67" t="s">
        <v>271</v>
      </c>
      <c r="E146" s="67" t="s">
        <v>63</v>
      </c>
      <c r="F146" s="67" t="s">
        <v>274</v>
      </c>
      <c r="G146" s="67" t="s">
        <v>63</v>
      </c>
      <c r="H146" s="107" t="s">
        <v>46</v>
      </c>
      <c r="I146" s="20" t="s">
        <v>1978</v>
      </c>
      <c r="J146" s="145" t="s">
        <v>1981</v>
      </c>
      <c r="K146" s="426">
        <v>2.7092045911669351</v>
      </c>
      <c r="L146" s="426">
        <v>1.9662878746980001</v>
      </c>
      <c r="M146" s="424">
        <v>375</v>
      </c>
      <c r="N146" s="487">
        <v>1927200.0000000002</v>
      </c>
      <c r="O146" s="487" t="s">
        <v>1976</v>
      </c>
      <c r="P146" s="572">
        <v>0.45633765276747995</v>
      </c>
      <c r="Q146" s="34" t="s">
        <v>48</v>
      </c>
      <c r="R146" s="257" t="s">
        <v>48</v>
      </c>
      <c r="S146" s="27"/>
      <c r="T146" s="27"/>
      <c r="U146" s="145"/>
      <c r="V146" s="24"/>
      <c r="W146" s="24"/>
      <c r="X146" s="24"/>
      <c r="Y146" s="24"/>
      <c r="Z146" s="24"/>
      <c r="AA146" s="24"/>
      <c r="AB146" s="24"/>
      <c r="AC146" s="24"/>
      <c r="AD146" s="24"/>
      <c r="AE146" s="24"/>
      <c r="AF146" s="24"/>
      <c r="AG146" s="24"/>
      <c r="AH146" s="24"/>
      <c r="AI146" s="24">
        <v>2</v>
      </c>
      <c r="AJ146" s="24">
        <v>2</v>
      </c>
      <c r="AK146" s="24"/>
      <c r="AL146" s="24"/>
      <c r="AM146" s="24"/>
      <c r="AN146" s="24"/>
      <c r="AO146" s="145">
        <f t="shared" si="21"/>
        <v>2</v>
      </c>
      <c r="AP146" s="14">
        <f t="shared" si="22"/>
        <v>2</v>
      </c>
      <c r="AQ146" s="22"/>
      <c r="AR146" s="24"/>
      <c r="AS146" s="24"/>
      <c r="AT146" s="24"/>
      <c r="AU146" s="24"/>
      <c r="AV146" s="24"/>
      <c r="AW146" s="145"/>
      <c r="AX146" s="24"/>
      <c r="AY146" s="24"/>
      <c r="AZ146" s="24"/>
      <c r="BA146" s="24"/>
      <c r="BB146" s="24"/>
      <c r="BC146" s="24"/>
      <c r="BD146" s="24"/>
      <c r="BE146" s="24"/>
      <c r="BF146" s="24"/>
      <c r="BG146" s="24">
        <v>10.3</v>
      </c>
      <c r="BH146" s="24">
        <v>10.3</v>
      </c>
      <c r="BI146" s="24"/>
      <c r="BJ146" s="24"/>
      <c r="BK146" s="24"/>
      <c r="BL146" s="24"/>
      <c r="BM146" s="145">
        <f t="shared" si="23"/>
        <v>10.3</v>
      </c>
      <c r="BN146" s="24">
        <f t="shared" si="24"/>
        <v>10.3</v>
      </c>
      <c r="BO146" s="509">
        <f t="shared" si="18"/>
        <v>2.2571006222114685E-2</v>
      </c>
      <c r="BP146" s="511">
        <v>0</v>
      </c>
      <c r="BQ146" s="512">
        <v>0</v>
      </c>
      <c r="BR146" s="513">
        <v>0</v>
      </c>
      <c r="BS146" s="512">
        <v>0</v>
      </c>
      <c r="BT146" s="512">
        <v>0</v>
      </c>
      <c r="BU146" s="512">
        <v>0</v>
      </c>
      <c r="BV146" s="512">
        <v>0</v>
      </c>
      <c r="BW146" s="512">
        <v>0</v>
      </c>
      <c r="BX146" s="512">
        <v>0</v>
      </c>
      <c r="BY146" s="512">
        <v>0</v>
      </c>
      <c r="BZ146" s="512">
        <v>0</v>
      </c>
      <c r="CA146" s="512">
        <v>0</v>
      </c>
      <c r="CB146" s="512">
        <v>0</v>
      </c>
      <c r="CC146" s="512">
        <v>0</v>
      </c>
      <c r="CD146" s="512">
        <v>0</v>
      </c>
      <c r="CE146" s="512">
        <v>0</v>
      </c>
      <c r="CF146" s="512">
        <v>12090.552000000001</v>
      </c>
      <c r="CG146" s="512">
        <v>12090.552000000001</v>
      </c>
      <c r="CH146" s="512">
        <v>0</v>
      </c>
      <c r="CI146" s="512">
        <v>0</v>
      </c>
      <c r="CJ146" s="512">
        <v>0</v>
      </c>
      <c r="CK146" s="512">
        <v>0</v>
      </c>
      <c r="CL146" s="513">
        <f t="shared" si="25"/>
        <v>12090.552000000001</v>
      </c>
      <c r="CM146" s="513">
        <f t="shared" si="26"/>
        <v>12090.552000000001</v>
      </c>
      <c r="CN146" s="113"/>
      <c r="CO146" s="97"/>
      <c r="CP146" s="97"/>
      <c r="CQ146" s="97"/>
      <c r="CR146" s="97"/>
      <c r="CS146" s="97"/>
      <c r="CT146" s="97"/>
      <c r="CU146" s="114"/>
      <c r="CV146" s="50">
        <f t="shared" si="19"/>
        <v>1927200.0000000002</v>
      </c>
      <c r="CW146" s="11"/>
      <c r="CX146" s="604">
        <f t="shared" si="20"/>
        <v>0.45633765276747995</v>
      </c>
      <c r="CY146" s="143"/>
      <c r="CZ146" s="143"/>
      <c r="DA146" s="143"/>
      <c r="DB146" s="23"/>
      <c r="DC146" s="23"/>
      <c r="DD146" s="23"/>
      <c r="DE146" s="23"/>
      <c r="DF146" s="143"/>
      <c r="DG146" s="89"/>
      <c r="DH146" s="50" t="s">
        <v>46</v>
      </c>
      <c r="DI146" s="28"/>
      <c r="DJ146" s="553" t="s">
        <v>46</v>
      </c>
      <c r="DK146" s="143"/>
      <c r="DL146" s="46"/>
      <c r="DM146" s="111"/>
      <c r="DN146" s="110"/>
      <c r="DO146" s="432">
        <v>31.382973994220908</v>
      </c>
      <c r="DP146" s="433">
        <v>104.58014095243614</v>
      </c>
      <c r="DQ146" s="434">
        <v>31.382973994220908</v>
      </c>
      <c r="DR146" s="428">
        <v>104.58014095243614</v>
      </c>
      <c r="DS146" s="432">
        <v>0.29606579239831043</v>
      </c>
      <c r="DT146" s="434">
        <v>0.46554640442582818</v>
      </c>
      <c r="DU146" s="434">
        <v>0.29606579239831043</v>
      </c>
      <c r="DV146" s="428">
        <v>0.46554640442582818</v>
      </c>
      <c r="DW146" s="252"/>
      <c r="DX146" s="50"/>
      <c r="DY146" s="249"/>
      <c r="DZ146" s="464">
        <v>0</v>
      </c>
      <c r="EA146" s="465">
        <v>39981</v>
      </c>
      <c r="EB146" s="46"/>
    </row>
    <row r="147" spans="1:132" s="141" customFormat="1" ht="27.75" customHeight="1" x14ac:dyDescent="0.25">
      <c r="A147" s="69" t="s">
        <v>56</v>
      </c>
      <c r="B147" s="69" t="s">
        <v>57</v>
      </c>
      <c r="C147" s="69" t="s">
        <v>58</v>
      </c>
      <c r="D147" s="67" t="s">
        <v>271</v>
      </c>
      <c r="E147" s="67" t="s">
        <v>63</v>
      </c>
      <c r="F147" s="67" t="s">
        <v>275</v>
      </c>
      <c r="G147" s="67" t="s">
        <v>63</v>
      </c>
      <c r="H147" s="107" t="s">
        <v>46</v>
      </c>
      <c r="I147" s="20" t="s">
        <v>1979</v>
      </c>
      <c r="J147" s="145" t="s">
        <v>1981</v>
      </c>
      <c r="K147" s="426">
        <v>2.3777593486305544</v>
      </c>
      <c r="L147" s="426">
        <v>3.9210227191170004</v>
      </c>
      <c r="M147" s="424">
        <v>1099</v>
      </c>
      <c r="N147" s="487">
        <v>5291040.0000000009</v>
      </c>
      <c r="O147" s="487" t="s">
        <v>1976</v>
      </c>
      <c r="P147" s="572">
        <v>1.3449951871041474</v>
      </c>
      <c r="Q147" s="34" t="s">
        <v>48</v>
      </c>
      <c r="R147" s="257" t="s">
        <v>48</v>
      </c>
      <c r="S147" s="27"/>
      <c r="T147" s="27"/>
      <c r="U147" s="145"/>
      <c r="V147" s="24"/>
      <c r="W147" s="24"/>
      <c r="X147" s="24"/>
      <c r="Y147" s="24"/>
      <c r="Z147" s="24"/>
      <c r="AA147" s="24"/>
      <c r="AB147" s="24"/>
      <c r="AC147" s="24"/>
      <c r="AD147" s="24"/>
      <c r="AE147" s="24"/>
      <c r="AF147" s="24"/>
      <c r="AG147" s="24"/>
      <c r="AH147" s="24"/>
      <c r="AI147" s="24">
        <v>3</v>
      </c>
      <c r="AJ147" s="24">
        <v>3</v>
      </c>
      <c r="AK147" s="24"/>
      <c r="AL147" s="24"/>
      <c r="AM147" s="24"/>
      <c r="AN147" s="24"/>
      <c r="AO147" s="145">
        <f t="shared" si="21"/>
        <v>3</v>
      </c>
      <c r="AP147" s="14">
        <f t="shared" si="22"/>
        <v>3</v>
      </c>
      <c r="AQ147" s="22"/>
      <c r="AR147" s="24"/>
      <c r="AS147" s="24"/>
      <c r="AT147" s="24"/>
      <c r="AU147" s="24"/>
      <c r="AV147" s="24"/>
      <c r="AW147" s="145"/>
      <c r="AX147" s="24"/>
      <c r="AY147" s="24"/>
      <c r="AZ147" s="24"/>
      <c r="BA147" s="24"/>
      <c r="BB147" s="24"/>
      <c r="BC147" s="24"/>
      <c r="BD147" s="24"/>
      <c r="BE147" s="24"/>
      <c r="BF147" s="24"/>
      <c r="BG147" s="24">
        <v>23.6</v>
      </c>
      <c r="BH147" s="24">
        <v>23.6</v>
      </c>
      <c r="BI147" s="24"/>
      <c r="BJ147" s="24"/>
      <c r="BK147" s="24"/>
      <c r="BL147" s="24"/>
      <c r="BM147" s="145">
        <f t="shared" si="23"/>
        <v>23.6</v>
      </c>
      <c r="BN147" s="24">
        <f t="shared" si="24"/>
        <v>23.6</v>
      </c>
      <c r="BO147" s="509">
        <f t="shared" si="18"/>
        <v>1.7546531189313895E-2</v>
      </c>
      <c r="BP147" s="511">
        <v>0</v>
      </c>
      <c r="BQ147" s="512">
        <v>0</v>
      </c>
      <c r="BR147" s="513">
        <v>0</v>
      </c>
      <c r="BS147" s="512">
        <v>0</v>
      </c>
      <c r="BT147" s="512">
        <v>0</v>
      </c>
      <c r="BU147" s="512">
        <v>0</v>
      </c>
      <c r="BV147" s="512">
        <v>0</v>
      </c>
      <c r="BW147" s="512">
        <v>0</v>
      </c>
      <c r="BX147" s="512">
        <v>0</v>
      </c>
      <c r="BY147" s="512">
        <v>0</v>
      </c>
      <c r="BZ147" s="512">
        <v>0</v>
      </c>
      <c r="CA147" s="512">
        <v>0</v>
      </c>
      <c r="CB147" s="512">
        <v>0</v>
      </c>
      <c r="CC147" s="512">
        <v>0</v>
      </c>
      <c r="CD147" s="512">
        <v>0</v>
      </c>
      <c r="CE147" s="512">
        <v>0</v>
      </c>
      <c r="CF147" s="512">
        <v>27702.624000000003</v>
      </c>
      <c r="CG147" s="512">
        <v>27702.624000000003</v>
      </c>
      <c r="CH147" s="512">
        <v>0</v>
      </c>
      <c r="CI147" s="512">
        <v>0</v>
      </c>
      <c r="CJ147" s="512">
        <v>0</v>
      </c>
      <c r="CK147" s="512">
        <v>0</v>
      </c>
      <c r="CL147" s="513">
        <f t="shared" si="25"/>
        <v>27702.624000000003</v>
      </c>
      <c r="CM147" s="513">
        <f t="shared" si="26"/>
        <v>27702.624000000003</v>
      </c>
      <c r="CN147" s="113"/>
      <c r="CO147" s="97"/>
      <c r="CP147" s="97"/>
      <c r="CQ147" s="97"/>
      <c r="CR147" s="97"/>
      <c r="CS147" s="97"/>
      <c r="CT147" s="97"/>
      <c r="CU147" s="114"/>
      <c r="CV147" s="50">
        <f t="shared" si="19"/>
        <v>5291040.0000000009</v>
      </c>
      <c r="CW147" s="11"/>
      <c r="CX147" s="604">
        <f t="shared" si="20"/>
        <v>1.3449951871041474</v>
      </c>
      <c r="CY147" s="143"/>
      <c r="CZ147" s="143"/>
      <c r="DA147" s="143"/>
      <c r="DB147" s="23"/>
      <c r="DC147" s="23"/>
      <c r="DD147" s="23"/>
      <c r="DE147" s="23"/>
      <c r="DF147" s="143"/>
      <c r="DG147" s="89"/>
      <c r="DH147" s="50" t="s">
        <v>46</v>
      </c>
      <c r="DI147" s="28"/>
      <c r="DJ147" s="553" t="s">
        <v>46</v>
      </c>
      <c r="DK147" s="143"/>
      <c r="DL147" s="46"/>
      <c r="DM147" s="111"/>
      <c r="DN147" s="110"/>
      <c r="DO147" s="432">
        <v>0</v>
      </c>
      <c r="DP147" s="433">
        <v>132.4778645564578</v>
      </c>
      <c r="DQ147" s="434">
        <v>0</v>
      </c>
      <c r="DR147" s="428">
        <v>132.4778645564578</v>
      </c>
      <c r="DS147" s="432">
        <v>0</v>
      </c>
      <c r="DT147" s="434">
        <v>0.9422306686803027</v>
      </c>
      <c r="DU147" s="434">
        <v>0</v>
      </c>
      <c r="DV147" s="428">
        <v>0.9422306686803027</v>
      </c>
      <c r="DW147" s="252"/>
      <c r="DX147" s="50"/>
      <c r="DY147" s="249"/>
      <c r="DZ147" s="464">
        <v>0</v>
      </c>
      <c r="EA147" s="465">
        <v>12792</v>
      </c>
      <c r="EB147" s="46"/>
    </row>
    <row r="148" spans="1:132" s="141" customFormat="1" ht="27.75" customHeight="1" x14ac:dyDescent="0.25">
      <c r="A148" s="69" t="s">
        <v>56</v>
      </c>
      <c r="B148" s="69" t="s">
        <v>57</v>
      </c>
      <c r="C148" s="69" t="s">
        <v>58</v>
      </c>
      <c r="D148" s="67" t="s">
        <v>271</v>
      </c>
      <c r="E148" s="67" t="s">
        <v>63</v>
      </c>
      <c r="F148" s="67" t="s">
        <v>276</v>
      </c>
      <c r="G148" s="67" t="s">
        <v>63</v>
      </c>
      <c r="H148" s="107" t="s">
        <v>46</v>
      </c>
      <c r="I148" s="20" t="s">
        <v>1979</v>
      </c>
      <c r="J148" s="145" t="s">
        <v>1981</v>
      </c>
      <c r="K148" s="426">
        <v>1.9814661238587956</v>
      </c>
      <c r="L148" s="426">
        <v>2.0749999956840002</v>
      </c>
      <c r="M148" s="424">
        <v>324</v>
      </c>
      <c r="N148" s="487">
        <v>2172480</v>
      </c>
      <c r="O148" s="487" t="s">
        <v>1976</v>
      </c>
      <c r="P148" s="572">
        <v>0.86463976313838364</v>
      </c>
      <c r="Q148" s="34" t="s">
        <v>48</v>
      </c>
      <c r="R148" s="257" t="s">
        <v>48</v>
      </c>
      <c r="S148" s="27"/>
      <c r="T148" s="27"/>
      <c r="U148" s="145"/>
      <c r="V148" s="24"/>
      <c r="W148" s="24"/>
      <c r="X148" s="24"/>
      <c r="Y148" s="24"/>
      <c r="Z148" s="24"/>
      <c r="AA148" s="24"/>
      <c r="AB148" s="24"/>
      <c r="AC148" s="24"/>
      <c r="AD148" s="24"/>
      <c r="AE148" s="24"/>
      <c r="AF148" s="24"/>
      <c r="AG148" s="24"/>
      <c r="AH148" s="24"/>
      <c r="AI148" s="24">
        <v>1</v>
      </c>
      <c r="AJ148" s="24">
        <v>1</v>
      </c>
      <c r="AK148" s="24"/>
      <c r="AL148" s="24"/>
      <c r="AM148" s="24"/>
      <c r="AN148" s="24"/>
      <c r="AO148" s="145">
        <f t="shared" si="21"/>
        <v>1</v>
      </c>
      <c r="AP148" s="14">
        <f t="shared" si="22"/>
        <v>1</v>
      </c>
      <c r="AQ148" s="22"/>
      <c r="AR148" s="24"/>
      <c r="AS148" s="24"/>
      <c r="AT148" s="24"/>
      <c r="AU148" s="24"/>
      <c r="AV148" s="24"/>
      <c r="AW148" s="145"/>
      <c r="AX148" s="24"/>
      <c r="AY148" s="24"/>
      <c r="AZ148" s="24"/>
      <c r="BA148" s="24"/>
      <c r="BB148" s="24"/>
      <c r="BC148" s="24"/>
      <c r="BD148" s="24"/>
      <c r="BE148" s="24"/>
      <c r="BF148" s="24"/>
      <c r="BG148" s="24">
        <v>7.6</v>
      </c>
      <c r="BH148" s="24">
        <v>7.6</v>
      </c>
      <c r="BI148" s="24"/>
      <c r="BJ148" s="24"/>
      <c r="BK148" s="24"/>
      <c r="BL148" s="24"/>
      <c r="BM148" s="145">
        <f t="shared" si="23"/>
        <v>7.6</v>
      </c>
      <c r="BN148" s="24">
        <f t="shared" si="24"/>
        <v>7.6</v>
      </c>
      <c r="BO148" s="509">
        <f t="shared" si="18"/>
        <v>8.7897877520856475E-3</v>
      </c>
      <c r="BP148" s="511">
        <v>0</v>
      </c>
      <c r="BQ148" s="512">
        <v>0</v>
      </c>
      <c r="BR148" s="513">
        <v>0</v>
      </c>
      <c r="BS148" s="512">
        <v>0</v>
      </c>
      <c r="BT148" s="512">
        <v>0</v>
      </c>
      <c r="BU148" s="512">
        <v>0</v>
      </c>
      <c r="BV148" s="512">
        <v>0</v>
      </c>
      <c r="BW148" s="512">
        <v>0</v>
      </c>
      <c r="BX148" s="512">
        <v>0</v>
      </c>
      <c r="BY148" s="512">
        <v>0</v>
      </c>
      <c r="BZ148" s="512">
        <v>0</v>
      </c>
      <c r="CA148" s="512">
        <v>0</v>
      </c>
      <c r="CB148" s="512">
        <v>0</v>
      </c>
      <c r="CC148" s="512">
        <v>0</v>
      </c>
      <c r="CD148" s="512">
        <v>0</v>
      </c>
      <c r="CE148" s="512">
        <v>0</v>
      </c>
      <c r="CF148" s="512">
        <v>8921.1840000000011</v>
      </c>
      <c r="CG148" s="512">
        <v>8921.1840000000011</v>
      </c>
      <c r="CH148" s="512">
        <v>0</v>
      </c>
      <c r="CI148" s="512">
        <v>0</v>
      </c>
      <c r="CJ148" s="512">
        <v>0</v>
      </c>
      <c r="CK148" s="512">
        <v>0</v>
      </c>
      <c r="CL148" s="513">
        <f t="shared" si="25"/>
        <v>8921.1840000000011</v>
      </c>
      <c r="CM148" s="513">
        <f t="shared" si="26"/>
        <v>8921.1840000000011</v>
      </c>
      <c r="CN148" s="113"/>
      <c r="CO148" s="97"/>
      <c r="CP148" s="97"/>
      <c r="CQ148" s="97"/>
      <c r="CR148" s="97"/>
      <c r="CS148" s="97"/>
      <c r="CT148" s="97"/>
      <c r="CU148" s="114"/>
      <c r="CV148" s="50">
        <f t="shared" si="19"/>
        <v>2172480</v>
      </c>
      <c r="CW148" s="11"/>
      <c r="CX148" s="604">
        <f t="shared" si="20"/>
        <v>0.86463976313838364</v>
      </c>
      <c r="CY148" s="143"/>
      <c r="CZ148" s="143"/>
      <c r="DA148" s="143"/>
      <c r="DB148" s="23"/>
      <c r="DC148" s="23"/>
      <c r="DD148" s="23"/>
      <c r="DE148" s="23"/>
      <c r="DF148" s="143"/>
      <c r="DG148" s="89"/>
      <c r="DH148" s="50" t="s">
        <v>46</v>
      </c>
      <c r="DI148" s="28"/>
      <c r="DJ148" s="553" t="s">
        <v>46</v>
      </c>
      <c r="DK148" s="143"/>
      <c r="DL148" s="46"/>
      <c r="DM148" s="111"/>
      <c r="DN148" s="110"/>
      <c r="DO148" s="432">
        <v>244.99742930591233</v>
      </c>
      <c r="DP148" s="433">
        <v>-39.551186115934257</v>
      </c>
      <c r="DQ148" s="434">
        <v>244.99742930591233</v>
      </c>
      <c r="DR148" s="428">
        <v>-151.01757913799696</v>
      </c>
      <c r="DS148" s="432">
        <v>0.6786632390745494</v>
      </c>
      <c r="DT148" s="434">
        <v>-0.28208842688158231</v>
      </c>
      <c r="DU148" s="434">
        <v>0.6786632390745494</v>
      </c>
      <c r="DV148" s="428">
        <v>-0.31389961210477374</v>
      </c>
      <c r="DW148" s="252"/>
      <c r="DX148" s="50"/>
      <c r="DY148" s="249"/>
      <c r="DZ148" s="464">
        <v>79420</v>
      </c>
      <c r="EA148" s="465">
        <v>-52445</v>
      </c>
      <c r="EB148" s="46"/>
    </row>
    <row r="149" spans="1:132" s="141" customFormat="1" ht="27.75" customHeight="1" x14ac:dyDescent="0.25">
      <c r="A149" s="69" t="s">
        <v>56</v>
      </c>
      <c r="B149" s="69" t="s">
        <v>57</v>
      </c>
      <c r="C149" s="69" t="s">
        <v>58</v>
      </c>
      <c r="D149" s="67" t="s">
        <v>271</v>
      </c>
      <c r="E149" s="67" t="s">
        <v>63</v>
      </c>
      <c r="F149" s="67" t="s">
        <v>277</v>
      </c>
      <c r="G149" s="67" t="s">
        <v>63</v>
      </c>
      <c r="H149" s="107" t="s">
        <v>46</v>
      </c>
      <c r="I149" s="20" t="s">
        <v>1979</v>
      </c>
      <c r="J149" s="145" t="s">
        <v>1981</v>
      </c>
      <c r="K149" s="426">
        <v>2.7092045911669351</v>
      </c>
      <c r="L149" s="426">
        <v>3.0077651452590004</v>
      </c>
      <c r="M149" s="424">
        <v>279</v>
      </c>
      <c r="N149" s="487">
        <v>1927200.0000000002</v>
      </c>
      <c r="O149" s="487" t="s">
        <v>1976</v>
      </c>
      <c r="P149" s="572">
        <v>0.86463976313838364</v>
      </c>
      <c r="Q149" s="34" t="s">
        <v>48</v>
      </c>
      <c r="R149" s="257" t="s">
        <v>48</v>
      </c>
      <c r="S149" s="27"/>
      <c r="T149" s="27"/>
      <c r="U149" s="145"/>
      <c r="V149" s="24"/>
      <c r="W149" s="24"/>
      <c r="X149" s="24"/>
      <c r="Y149" s="24"/>
      <c r="Z149" s="24"/>
      <c r="AA149" s="24"/>
      <c r="AB149" s="24"/>
      <c r="AC149" s="24"/>
      <c r="AD149" s="24"/>
      <c r="AE149" s="24"/>
      <c r="AF149" s="24"/>
      <c r="AG149" s="24"/>
      <c r="AH149" s="24"/>
      <c r="AI149" s="24">
        <v>4</v>
      </c>
      <c r="AJ149" s="24">
        <v>4</v>
      </c>
      <c r="AK149" s="24"/>
      <c r="AL149" s="24"/>
      <c r="AM149" s="24"/>
      <c r="AN149" s="24"/>
      <c r="AO149" s="145">
        <f t="shared" si="21"/>
        <v>4</v>
      </c>
      <c r="AP149" s="14">
        <f t="shared" si="22"/>
        <v>4</v>
      </c>
      <c r="AQ149" s="22"/>
      <c r="AR149" s="24"/>
      <c r="AS149" s="24"/>
      <c r="AT149" s="24"/>
      <c r="AU149" s="24"/>
      <c r="AV149" s="24"/>
      <c r="AW149" s="145"/>
      <c r="AX149" s="24"/>
      <c r="AY149" s="24"/>
      <c r="AZ149" s="24"/>
      <c r="BA149" s="24"/>
      <c r="BB149" s="24"/>
      <c r="BC149" s="24"/>
      <c r="BD149" s="24"/>
      <c r="BE149" s="24"/>
      <c r="BF149" s="24"/>
      <c r="BG149" s="24">
        <v>28.52</v>
      </c>
      <c r="BH149" s="24">
        <v>28.52</v>
      </c>
      <c r="BI149" s="24"/>
      <c r="BJ149" s="24"/>
      <c r="BK149" s="24"/>
      <c r="BL149" s="24"/>
      <c r="BM149" s="145">
        <f t="shared" si="23"/>
        <v>28.52</v>
      </c>
      <c r="BN149" s="24">
        <f t="shared" si="24"/>
        <v>28.52</v>
      </c>
      <c r="BO149" s="509">
        <f t="shared" si="18"/>
        <v>3.2984835090721407E-2</v>
      </c>
      <c r="BP149" s="511">
        <v>0</v>
      </c>
      <c r="BQ149" s="512">
        <v>0</v>
      </c>
      <c r="BR149" s="513">
        <v>0</v>
      </c>
      <c r="BS149" s="512">
        <v>0</v>
      </c>
      <c r="BT149" s="512">
        <v>0</v>
      </c>
      <c r="BU149" s="512">
        <v>0</v>
      </c>
      <c r="BV149" s="512">
        <v>0</v>
      </c>
      <c r="BW149" s="512">
        <v>0</v>
      </c>
      <c r="BX149" s="512">
        <v>0</v>
      </c>
      <c r="BY149" s="512">
        <v>0</v>
      </c>
      <c r="BZ149" s="512">
        <v>0</v>
      </c>
      <c r="CA149" s="512">
        <v>0</v>
      </c>
      <c r="CB149" s="512">
        <v>0</v>
      </c>
      <c r="CC149" s="512">
        <v>0</v>
      </c>
      <c r="CD149" s="512">
        <v>0</v>
      </c>
      <c r="CE149" s="512">
        <v>0</v>
      </c>
      <c r="CF149" s="512">
        <v>33477.916799999999</v>
      </c>
      <c r="CG149" s="512">
        <v>33477.916799999999</v>
      </c>
      <c r="CH149" s="512">
        <v>0</v>
      </c>
      <c r="CI149" s="512">
        <v>0</v>
      </c>
      <c r="CJ149" s="512">
        <v>0</v>
      </c>
      <c r="CK149" s="512">
        <v>0</v>
      </c>
      <c r="CL149" s="513">
        <f t="shared" si="25"/>
        <v>33477.916799999999</v>
      </c>
      <c r="CM149" s="513">
        <f t="shared" si="26"/>
        <v>33477.916799999999</v>
      </c>
      <c r="CN149" s="113"/>
      <c r="CO149" s="97"/>
      <c r="CP149" s="97"/>
      <c r="CQ149" s="97"/>
      <c r="CR149" s="97"/>
      <c r="CS149" s="97"/>
      <c r="CT149" s="97"/>
      <c r="CU149" s="114"/>
      <c r="CV149" s="50">
        <f t="shared" si="19"/>
        <v>1927200.0000000002</v>
      </c>
      <c r="CW149" s="11"/>
      <c r="CX149" s="604">
        <f t="shared" si="20"/>
        <v>0.86463976313838364</v>
      </c>
      <c r="CY149" s="143"/>
      <c r="CZ149" s="143"/>
      <c r="DA149" s="143"/>
      <c r="DB149" s="23"/>
      <c r="DC149" s="23"/>
      <c r="DD149" s="23"/>
      <c r="DE149" s="23"/>
      <c r="DF149" s="143"/>
      <c r="DG149" s="89"/>
      <c r="DH149" s="50" t="s">
        <v>46</v>
      </c>
      <c r="DI149" s="28"/>
      <c r="DJ149" s="553" t="s">
        <v>46</v>
      </c>
      <c r="DK149" s="143"/>
      <c r="DL149" s="46"/>
      <c r="DM149" s="111"/>
      <c r="DN149" s="110"/>
      <c r="DO149" s="432">
        <v>89.181818181818073</v>
      </c>
      <c r="DP149" s="433">
        <v>66.145651938029545</v>
      </c>
      <c r="DQ149" s="434">
        <v>35.526315789473635</v>
      </c>
      <c r="DR149" s="428">
        <v>119.80115433037398</v>
      </c>
      <c r="DS149" s="432">
        <v>1.245215311004783</v>
      </c>
      <c r="DT149" s="434">
        <v>0.10438454712502043</v>
      </c>
      <c r="DU149" s="434">
        <v>0.98684210526315663</v>
      </c>
      <c r="DV149" s="428">
        <v>0.3627577528666468</v>
      </c>
      <c r="DW149" s="252"/>
      <c r="DX149" s="50"/>
      <c r="DY149" s="249"/>
      <c r="DZ149" s="464">
        <v>9900</v>
      </c>
      <c r="EA149" s="465">
        <v>24956</v>
      </c>
      <c r="EB149" s="46"/>
    </row>
    <row r="150" spans="1:132" s="141" customFormat="1" ht="27.75" customHeight="1" x14ac:dyDescent="0.25">
      <c r="A150" s="69" t="s">
        <v>56</v>
      </c>
      <c r="B150" s="69" t="s">
        <v>57</v>
      </c>
      <c r="C150" s="69" t="s">
        <v>58</v>
      </c>
      <c r="D150" s="67" t="s">
        <v>59</v>
      </c>
      <c r="E150" s="67" t="s">
        <v>60</v>
      </c>
      <c r="F150" s="67" t="s">
        <v>278</v>
      </c>
      <c r="G150" s="67" t="s">
        <v>279</v>
      </c>
      <c r="H150" s="107" t="s">
        <v>46</v>
      </c>
      <c r="I150" s="20" t="s">
        <v>1979</v>
      </c>
      <c r="J150" s="145" t="s">
        <v>1975</v>
      </c>
      <c r="K150" s="426">
        <v>6.8589211979727533</v>
      </c>
      <c r="L150" s="426">
        <v>38.602651434858004</v>
      </c>
      <c r="M150" s="424">
        <v>1711</v>
      </c>
      <c r="N150" s="487">
        <v>20568480.000000004</v>
      </c>
      <c r="O150" s="487" t="s">
        <v>1976</v>
      </c>
      <c r="P150" s="572">
        <v>4.1991839778699704</v>
      </c>
      <c r="Q150" s="34" t="s">
        <v>1977</v>
      </c>
      <c r="R150" s="257" t="s">
        <v>48</v>
      </c>
      <c r="S150" s="27"/>
      <c r="T150" s="27"/>
      <c r="U150" s="145"/>
      <c r="V150" s="24"/>
      <c r="W150" s="24"/>
      <c r="X150" s="24"/>
      <c r="Y150" s="24"/>
      <c r="Z150" s="24"/>
      <c r="AA150" s="24"/>
      <c r="AB150" s="24"/>
      <c r="AC150" s="24"/>
      <c r="AD150" s="24"/>
      <c r="AE150" s="24"/>
      <c r="AF150" s="24"/>
      <c r="AG150" s="24"/>
      <c r="AH150" s="24"/>
      <c r="AI150" s="24">
        <v>66</v>
      </c>
      <c r="AJ150" s="24">
        <v>66</v>
      </c>
      <c r="AK150" s="24"/>
      <c r="AL150" s="24"/>
      <c r="AM150" s="24">
        <v>2</v>
      </c>
      <c r="AN150" s="24">
        <v>2</v>
      </c>
      <c r="AO150" s="145">
        <f t="shared" si="21"/>
        <v>68</v>
      </c>
      <c r="AP150" s="14">
        <f t="shared" si="22"/>
        <v>68</v>
      </c>
      <c r="AQ150" s="22"/>
      <c r="AR150" s="24"/>
      <c r="AS150" s="24"/>
      <c r="AT150" s="24"/>
      <c r="AU150" s="24"/>
      <c r="AV150" s="24"/>
      <c r="AW150" s="145"/>
      <c r="AX150" s="24"/>
      <c r="AY150" s="24"/>
      <c r="AZ150" s="24"/>
      <c r="BA150" s="24"/>
      <c r="BB150" s="24"/>
      <c r="BC150" s="24"/>
      <c r="BD150" s="24"/>
      <c r="BE150" s="24"/>
      <c r="BF150" s="24"/>
      <c r="BG150" s="24">
        <v>5564.88</v>
      </c>
      <c r="BH150" s="24">
        <v>5564.88</v>
      </c>
      <c r="BI150" s="24"/>
      <c r="BJ150" s="24"/>
      <c r="BK150" s="24">
        <v>9</v>
      </c>
      <c r="BL150" s="24">
        <v>9</v>
      </c>
      <c r="BM150" s="145">
        <f t="shared" si="23"/>
        <v>5573.88</v>
      </c>
      <c r="BN150" s="24">
        <f t="shared" si="24"/>
        <v>5573.88</v>
      </c>
      <c r="BO150" s="509">
        <f t="shared" si="18"/>
        <v>1.3273721821608164</v>
      </c>
      <c r="BP150" s="511">
        <v>0</v>
      </c>
      <c r="BQ150" s="512">
        <v>0</v>
      </c>
      <c r="BR150" s="513">
        <v>0</v>
      </c>
      <c r="BS150" s="512">
        <v>0</v>
      </c>
      <c r="BT150" s="512">
        <v>0</v>
      </c>
      <c r="BU150" s="512">
        <v>0</v>
      </c>
      <c r="BV150" s="512">
        <v>0</v>
      </c>
      <c r="BW150" s="512">
        <v>0</v>
      </c>
      <c r="BX150" s="512">
        <v>0</v>
      </c>
      <c r="BY150" s="512">
        <v>0</v>
      </c>
      <c r="BZ150" s="512">
        <v>0</v>
      </c>
      <c r="CA150" s="512">
        <v>0</v>
      </c>
      <c r="CB150" s="512">
        <v>0</v>
      </c>
      <c r="CC150" s="512">
        <v>0</v>
      </c>
      <c r="CD150" s="512">
        <v>0</v>
      </c>
      <c r="CE150" s="512">
        <v>0</v>
      </c>
      <c r="CF150" s="512">
        <v>6532278.7392000007</v>
      </c>
      <c r="CG150" s="512">
        <v>6532278.7392000007</v>
      </c>
      <c r="CH150" s="512">
        <v>0</v>
      </c>
      <c r="CI150" s="512">
        <v>0</v>
      </c>
      <c r="CJ150" s="512">
        <v>29486.16</v>
      </c>
      <c r="CK150" s="512">
        <v>29486.16</v>
      </c>
      <c r="CL150" s="513">
        <f t="shared" si="25"/>
        <v>6561764.8992000008</v>
      </c>
      <c r="CM150" s="513">
        <f t="shared" si="26"/>
        <v>6561764.8992000008</v>
      </c>
      <c r="CN150" s="113"/>
      <c r="CO150" s="97"/>
      <c r="CP150" s="97"/>
      <c r="CQ150" s="97"/>
      <c r="CR150" s="97"/>
      <c r="CS150" s="97"/>
      <c r="CT150" s="97"/>
      <c r="CU150" s="114"/>
      <c r="CV150" s="50">
        <f t="shared" si="19"/>
        <v>20568480.000000004</v>
      </c>
      <c r="CW150" s="11"/>
      <c r="CX150" s="604">
        <f t="shared" si="20"/>
        <v>4.1991839778699704</v>
      </c>
      <c r="CY150" s="143"/>
      <c r="CZ150" s="143"/>
      <c r="DA150" s="143"/>
      <c r="DB150" s="23"/>
      <c r="DC150" s="23"/>
      <c r="DD150" s="23"/>
      <c r="DE150" s="23"/>
      <c r="DF150" s="143"/>
      <c r="DG150" s="89"/>
      <c r="DH150" s="50" t="s">
        <v>46</v>
      </c>
      <c r="DI150" s="28"/>
      <c r="DJ150" s="553" t="s">
        <v>46</v>
      </c>
      <c r="DK150" s="143"/>
      <c r="DL150" s="46"/>
      <c r="DM150" s="111"/>
      <c r="DN150" s="110"/>
      <c r="DO150" s="432">
        <v>202.98348677480638</v>
      </c>
      <c r="DP150" s="433">
        <v>-106.423448317702</v>
      </c>
      <c r="DQ150" s="434">
        <v>47.00920648838229</v>
      </c>
      <c r="DR150" s="428">
        <v>29.094443435471774</v>
      </c>
      <c r="DS150" s="432">
        <v>0.62954844366505913</v>
      </c>
      <c r="DT150" s="434">
        <v>0.1776207194325562</v>
      </c>
      <c r="DU150" s="434">
        <v>0.40040917726143505</v>
      </c>
      <c r="DV150" s="428">
        <v>0.35870279137335942</v>
      </c>
      <c r="DW150" s="252"/>
      <c r="DX150" s="50"/>
      <c r="DY150" s="249"/>
      <c r="DZ150" s="464">
        <v>31104</v>
      </c>
      <c r="EA150" s="465">
        <v>20009.666666666664</v>
      </c>
      <c r="EB150" s="46"/>
    </row>
    <row r="151" spans="1:132" s="141" customFormat="1" ht="27.75" customHeight="1" x14ac:dyDescent="0.25">
      <c r="A151" s="69" t="s">
        <v>56</v>
      </c>
      <c r="B151" s="69" t="s">
        <v>57</v>
      </c>
      <c r="C151" s="69" t="s">
        <v>58</v>
      </c>
      <c r="D151" s="67" t="s">
        <v>59</v>
      </c>
      <c r="E151" s="67" t="s">
        <v>60</v>
      </c>
      <c r="F151" s="67" t="s">
        <v>280</v>
      </c>
      <c r="G151" s="67" t="s">
        <v>281</v>
      </c>
      <c r="H151" s="107" t="s">
        <v>46</v>
      </c>
      <c r="I151" s="20" t="s">
        <v>1979</v>
      </c>
      <c r="J151" s="145" t="s">
        <v>1975</v>
      </c>
      <c r="K151" s="426">
        <v>10.882821634116768</v>
      </c>
      <c r="L151" s="426">
        <v>119.546022478617</v>
      </c>
      <c r="M151" s="424">
        <v>4047</v>
      </c>
      <c r="N151" s="487">
        <v>34374240.000000007</v>
      </c>
      <c r="O151" s="487" t="s">
        <v>1976</v>
      </c>
      <c r="P151" s="572">
        <v>9.4195851118825811</v>
      </c>
      <c r="Q151" s="34" t="s">
        <v>1977</v>
      </c>
      <c r="R151" s="257" t="s">
        <v>48</v>
      </c>
      <c r="S151" s="27"/>
      <c r="T151" s="27"/>
      <c r="U151" s="145"/>
      <c r="V151" s="24"/>
      <c r="W151" s="24"/>
      <c r="X151" s="24"/>
      <c r="Y151" s="24"/>
      <c r="Z151" s="24"/>
      <c r="AA151" s="24"/>
      <c r="AB151" s="24"/>
      <c r="AC151" s="24"/>
      <c r="AD151" s="24"/>
      <c r="AE151" s="24"/>
      <c r="AF151" s="24"/>
      <c r="AG151" s="24"/>
      <c r="AH151" s="24"/>
      <c r="AI151" s="24">
        <v>199</v>
      </c>
      <c r="AJ151" s="24">
        <v>199</v>
      </c>
      <c r="AK151" s="24"/>
      <c r="AL151" s="24"/>
      <c r="AM151" s="24">
        <v>1</v>
      </c>
      <c r="AN151" s="24">
        <v>1</v>
      </c>
      <c r="AO151" s="145">
        <f t="shared" si="21"/>
        <v>200</v>
      </c>
      <c r="AP151" s="14">
        <f t="shared" si="22"/>
        <v>200</v>
      </c>
      <c r="AQ151" s="22"/>
      <c r="AR151" s="24"/>
      <c r="AS151" s="24"/>
      <c r="AT151" s="24"/>
      <c r="AU151" s="24"/>
      <c r="AV151" s="24"/>
      <c r="AW151" s="145"/>
      <c r="AX151" s="24"/>
      <c r="AY151" s="24"/>
      <c r="AZ151" s="24"/>
      <c r="BA151" s="24"/>
      <c r="BB151" s="24"/>
      <c r="BC151" s="24"/>
      <c r="BD151" s="24"/>
      <c r="BE151" s="24"/>
      <c r="BF151" s="24"/>
      <c r="BG151" s="24">
        <v>9210.5499999999993</v>
      </c>
      <c r="BH151" s="24">
        <v>9210.5499999999993</v>
      </c>
      <c r="BI151" s="24"/>
      <c r="BJ151" s="24"/>
      <c r="BK151" s="24">
        <v>10</v>
      </c>
      <c r="BL151" s="24">
        <v>10</v>
      </c>
      <c r="BM151" s="145">
        <f t="shared" si="23"/>
        <v>9220.5499999999993</v>
      </c>
      <c r="BN151" s="24">
        <f t="shared" si="24"/>
        <v>9220.5499999999993</v>
      </c>
      <c r="BO151" s="509">
        <f t="shared" si="18"/>
        <v>0.97887007659907399</v>
      </c>
      <c r="BP151" s="511">
        <v>0</v>
      </c>
      <c r="BQ151" s="512">
        <v>0</v>
      </c>
      <c r="BR151" s="513">
        <v>0</v>
      </c>
      <c r="BS151" s="512">
        <v>0</v>
      </c>
      <c r="BT151" s="512">
        <v>0</v>
      </c>
      <c r="BU151" s="512">
        <v>0</v>
      </c>
      <c r="BV151" s="512">
        <v>0</v>
      </c>
      <c r="BW151" s="512">
        <v>0</v>
      </c>
      <c r="BX151" s="512">
        <v>0</v>
      </c>
      <c r="BY151" s="512">
        <v>0</v>
      </c>
      <c r="BZ151" s="512">
        <v>0</v>
      </c>
      <c r="CA151" s="512">
        <v>0</v>
      </c>
      <c r="CB151" s="512">
        <v>0</v>
      </c>
      <c r="CC151" s="512">
        <v>0</v>
      </c>
      <c r="CD151" s="512">
        <v>0</v>
      </c>
      <c r="CE151" s="512">
        <v>0</v>
      </c>
      <c r="CF151" s="512">
        <v>10811712.012</v>
      </c>
      <c r="CG151" s="512">
        <v>10811712.012</v>
      </c>
      <c r="CH151" s="512">
        <v>0</v>
      </c>
      <c r="CI151" s="512">
        <v>0</v>
      </c>
      <c r="CJ151" s="512">
        <v>32762.400000000001</v>
      </c>
      <c r="CK151" s="512">
        <v>32762.400000000001</v>
      </c>
      <c r="CL151" s="513">
        <f t="shared" si="25"/>
        <v>10844474.412</v>
      </c>
      <c r="CM151" s="513">
        <f t="shared" si="26"/>
        <v>10844474.412</v>
      </c>
      <c r="CN151" s="113"/>
      <c r="CO151" s="97"/>
      <c r="CP151" s="97"/>
      <c r="CQ151" s="97"/>
      <c r="CR151" s="97"/>
      <c r="CS151" s="97"/>
      <c r="CT151" s="97"/>
      <c r="CU151" s="114"/>
      <c r="CV151" s="50">
        <f t="shared" si="19"/>
        <v>34374240.000000007</v>
      </c>
      <c r="CW151" s="11"/>
      <c r="CX151" s="604">
        <f t="shared" si="20"/>
        <v>9.4195851118825811</v>
      </c>
      <c r="CY151" s="143"/>
      <c r="CZ151" s="143"/>
      <c r="DA151" s="143"/>
      <c r="DB151" s="23"/>
      <c r="DC151" s="23"/>
      <c r="DD151" s="23"/>
      <c r="DE151" s="23"/>
      <c r="DF151" s="143"/>
      <c r="DG151" s="89"/>
      <c r="DH151" s="50" t="s">
        <v>46</v>
      </c>
      <c r="DI151" s="28"/>
      <c r="DJ151" s="553" t="s">
        <v>46</v>
      </c>
      <c r="DK151" s="143"/>
      <c r="DL151" s="46"/>
      <c r="DM151" s="111"/>
      <c r="DN151" s="110"/>
      <c r="DO151" s="432">
        <v>197.69270372124649</v>
      </c>
      <c r="DP151" s="433">
        <v>20.585378979237589</v>
      </c>
      <c r="DQ151" s="434">
        <v>170.48110545933827</v>
      </c>
      <c r="DR151" s="428">
        <v>-12.580110297924847</v>
      </c>
      <c r="DS151" s="432">
        <v>1.6399019749171126</v>
      </c>
      <c r="DT151" s="434">
        <v>-0.15624463757449769</v>
      </c>
      <c r="DU151" s="434">
        <v>1.5393232974319913</v>
      </c>
      <c r="DV151" s="428">
        <v>-0.13550016988077518</v>
      </c>
      <c r="DW151" s="252"/>
      <c r="DX151" s="50"/>
      <c r="DY151" s="249"/>
      <c r="DZ151" s="464">
        <v>240731</v>
      </c>
      <c r="EA151" s="465">
        <v>185211</v>
      </c>
      <c r="EB151" s="46"/>
    </row>
    <row r="152" spans="1:132" s="141" customFormat="1" ht="27.75" customHeight="1" x14ac:dyDescent="0.25">
      <c r="A152" s="69" t="s">
        <v>56</v>
      </c>
      <c r="B152" s="69" t="s">
        <v>57</v>
      </c>
      <c r="C152" s="69" t="s">
        <v>58</v>
      </c>
      <c r="D152" s="67" t="s">
        <v>282</v>
      </c>
      <c r="E152" s="67" t="s">
        <v>283</v>
      </c>
      <c r="F152" s="67" t="s">
        <v>284</v>
      </c>
      <c r="G152" s="67" t="s">
        <v>285</v>
      </c>
      <c r="H152" s="107" t="s">
        <v>46</v>
      </c>
      <c r="I152" s="20" t="s">
        <v>1979</v>
      </c>
      <c r="J152" s="145" t="s">
        <v>1984</v>
      </c>
      <c r="K152" s="426">
        <v>11.797344460513136</v>
      </c>
      <c r="L152" s="426">
        <v>90.481249811799003</v>
      </c>
      <c r="M152" s="424">
        <v>4728</v>
      </c>
      <c r="N152" s="487">
        <v>34899840.000000007</v>
      </c>
      <c r="O152" s="487" t="s">
        <v>1976</v>
      </c>
      <c r="P152" s="572">
        <v>10.113098255233151</v>
      </c>
      <c r="Q152" s="34" t="s">
        <v>1977</v>
      </c>
      <c r="R152" s="257" t="s">
        <v>48</v>
      </c>
      <c r="S152" s="27"/>
      <c r="T152" s="27"/>
      <c r="U152" s="145"/>
      <c r="V152" s="24"/>
      <c r="W152" s="24"/>
      <c r="X152" s="24"/>
      <c r="Y152" s="24"/>
      <c r="Z152" s="24"/>
      <c r="AA152" s="24"/>
      <c r="AB152" s="24"/>
      <c r="AC152" s="24"/>
      <c r="AD152" s="24"/>
      <c r="AE152" s="24"/>
      <c r="AF152" s="24"/>
      <c r="AG152" s="24"/>
      <c r="AH152" s="24"/>
      <c r="AI152" s="24">
        <v>182</v>
      </c>
      <c r="AJ152" s="24">
        <v>182</v>
      </c>
      <c r="AK152" s="24"/>
      <c r="AL152" s="24"/>
      <c r="AM152" s="24"/>
      <c r="AN152" s="24"/>
      <c r="AO152" s="145">
        <f t="shared" si="21"/>
        <v>182</v>
      </c>
      <c r="AP152" s="14">
        <f t="shared" si="22"/>
        <v>182</v>
      </c>
      <c r="AQ152" s="22"/>
      <c r="AR152" s="24"/>
      <c r="AS152" s="24"/>
      <c r="AT152" s="24"/>
      <c r="AU152" s="24"/>
      <c r="AV152" s="24"/>
      <c r="AW152" s="145"/>
      <c r="AX152" s="24"/>
      <c r="AY152" s="24"/>
      <c r="AZ152" s="24"/>
      <c r="BA152" s="24"/>
      <c r="BB152" s="24"/>
      <c r="BC152" s="24"/>
      <c r="BD152" s="24"/>
      <c r="BE152" s="24"/>
      <c r="BF152" s="24"/>
      <c r="BG152" s="24">
        <v>12774.605</v>
      </c>
      <c r="BH152" s="24">
        <v>12774.605</v>
      </c>
      <c r="BI152" s="24"/>
      <c r="BJ152" s="24"/>
      <c r="BK152" s="24"/>
      <c r="BL152" s="24"/>
      <c r="BM152" s="145">
        <f t="shared" si="23"/>
        <v>12774.605</v>
      </c>
      <c r="BN152" s="24">
        <f t="shared" si="24"/>
        <v>12774.605</v>
      </c>
      <c r="BO152" s="509">
        <f t="shared" si="18"/>
        <v>1.2631742199666278</v>
      </c>
      <c r="BP152" s="511">
        <v>0</v>
      </c>
      <c r="BQ152" s="512">
        <v>0</v>
      </c>
      <c r="BR152" s="513">
        <v>0</v>
      </c>
      <c r="BS152" s="512">
        <v>0</v>
      </c>
      <c r="BT152" s="512">
        <v>0</v>
      </c>
      <c r="BU152" s="512">
        <v>0</v>
      </c>
      <c r="BV152" s="512">
        <v>0</v>
      </c>
      <c r="BW152" s="512">
        <v>0</v>
      </c>
      <c r="BX152" s="512">
        <v>0</v>
      </c>
      <c r="BY152" s="512">
        <v>0</v>
      </c>
      <c r="BZ152" s="512">
        <v>0</v>
      </c>
      <c r="CA152" s="512">
        <v>0</v>
      </c>
      <c r="CB152" s="512">
        <v>0</v>
      </c>
      <c r="CC152" s="512">
        <v>0</v>
      </c>
      <c r="CD152" s="512">
        <v>0</v>
      </c>
      <c r="CE152" s="512">
        <v>0</v>
      </c>
      <c r="CF152" s="512">
        <v>14995342.3332</v>
      </c>
      <c r="CG152" s="512">
        <v>14995342.3332</v>
      </c>
      <c r="CH152" s="512">
        <v>0</v>
      </c>
      <c r="CI152" s="512">
        <v>0</v>
      </c>
      <c r="CJ152" s="512">
        <v>0</v>
      </c>
      <c r="CK152" s="512">
        <v>0</v>
      </c>
      <c r="CL152" s="513">
        <f t="shared" si="25"/>
        <v>14995342.3332</v>
      </c>
      <c r="CM152" s="513">
        <f t="shared" si="26"/>
        <v>14995342.3332</v>
      </c>
      <c r="CN152" s="113"/>
      <c r="CO152" s="97"/>
      <c r="CP152" s="97"/>
      <c r="CQ152" s="97"/>
      <c r="CR152" s="97"/>
      <c r="CS152" s="97"/>
      <c r="CT152" s="97"/>
      <c r="CU152" s="114"/>
      <c r="CV152" s="50">
        <f t="shared" si="19"/>
        <v>34899840.000000007</v>
      </c>
      <c r="CW152" s="11"/>
      <c r="CX152" s="604">
        <f t="shared" si="20"/>
        <v>10.113098255233151</v>
      </c>
      <c r="CY152" s="143"/>
      <c r="CZ152" s="143"/>
      <c r="DA152" s="143"/>
      <c r="DB152" s="23"/>
      <c r="DC152" s="23"/>
      <c r="DD152" s="23"/>
      <c r="DE152" s="23"/>
      <c r="DF152" s="143"/>
      <c r="DG152" s="89"/>
      <c r="DH152" s="50" t="s">
        <v>46</v>
      </c>
      <c r="DI152" s="28"/>
      <c r="DJ152" s="553" t="s">
        <v>46</v>
      </c>
      <c r="DK152" s="143"/>
      <c r="DL152" s="46"/>
      <c r="DM152" s="111"/>
      <c r="DN152" s="110"/>
      <c r="DO152" s="432">
        <v>293.35911446399001</v>
      </c>
      <c r="DP152" s="433">
        <v>79.881271498865715</v>
      </c>
      <c r="DQ152" s="434">
        <v>208.07903549899544</v>
      </c>
      <c r="DR152" s="428">
        <v>-66.107859220119366</v>
      </c>
      <c r="DS152" s="432">
        <v>2.1804914160820688</v>
      </c>
      <c r="DT152" s="434">
        <v>-0.59519314037623894</v>
      </c>
      <c r="DU152" s="434">
        <v>1.9941481298692154</v>
      </c>
      <c r="DV152" s="428">
        <v>-0.74308509210704288</v>
      </c>
      <c r="DW152" s="252"/>
      <c r="DX152" s="50"/>
      <c r="DY152" s="249"/>
      <c r="DZ152" s="464">
        <v>606024</v>
      </c>
      <c r="EA152" s="465">
        <v>-309679</v>
      </c>
      <c r="EB152" s="46"/>
    </row>
    <row r="153" spans="1:132" s="141" customFormat="1" ht="27.75" customHeight="1" x14ac:dyDescent="0.25">
      <c r="A153" s="69" t="s">
        <v>56</v>
      </c>
      <c r="B153" s="69" t="s">
        <v>57</v>
      </c>
      <c r="C153" s="69" t="s">
        <v>58</v>
      </c>
      <c r="D153" s="67" t="s">
        <v>282</v>
      </c>
      <c r="E153" s="67" t="s">
        <v>283</v>
      </c>
      <c r="F153" s="67" t="s">
        <v>286</v>
      </c>
      <c r="G153" s="67" t="s">
        <v>287</v>
      </c>
      <c r="H153" s="107" t="s">
        <v>46</v>
      </c>
      <c r="I153" s="20" t="s">
        <v>1979</v>
      </c>
      <c r="J153" s="145" t="s">
        <v>1984</v>
      </c>
      <c r="K153" s="426">
        <v>11.797344460513136</v>
      </c>
      <c r="L153" s="426">
        <v>33.464962051604999</v>
      </c>
      <c r="M153" s="424">
        <v>1292</v>
      </c>
      <c r="N153" s="487">
        <v>24422880</v>
      </c>
      <c r="O153" s="487" t="s">
        <v>1976</v>
      </c>
      <c r="P153" s="572">
        <v>6.2873444314750238</v>
      </c>
      <c r="Q153" s="34" t="s">
        <v>48</v>
      </c>
      <c r="R153" s="257" t="s">
        <v>48</v>
      </c>
      <c r="S153" s="27"/>
      <c r="T153" s="27"/>
      <c r="U153" s="145"/>
      <c r="V153" s="24"/>
      <c r="W153" s="24"/>
      <c r="X153" s="24"/>
      <c r="Y153" s="24"/>
      <c r="Z153" s="24"/>
      <c r="AA153" s="24"/>
      <c r="AB153" s="24"/>
      <c r="AC153" s="24"/>
      <c r="AD153" s="24"/>
      <c r="AE153" s="24"/>
      <c r="AF153" s="24"/>
      <c r="AG153" s="24"/>
      <c r="AH153" s="24"/>
      <c r="AI153" s="24">
        <v>49</v>
      </c>
      <c r="AJ153" s="24">
        <v>49</v>
      </c>
      <c r="AK153" s="24"/>
      <c r="AL153" s="24"/>
      <c r="AM153" s="24"/>
      <c r="AN153" s="24"/>
      <c r="AO153" s="145">
        <f t="shared" si="21"/>
        <v>49</v>
      </c>
      <c r="AP153" s="14">
        <f t="shared" si="22"/>
        <v>49</v>
      </c>
      <c r="AQ153" s="22"/>
      <c r="AR153" s="24"/>
      <c r="AS153" s="24"/>
      <c r="AT153" s="24"/>
      <c r="AU153" s="24"/>
      <c r="AV153" s="24"/>
      <c r="AW153" s="145"/>
      <c r="AX153" s="24"/>
      <c r="AY153" s="24"/>
      <c r="AZ153" s="24"/>
      <c r="BA153" s="24"/>
      <c r="BB153" s="24"/>
      <c r="BC153" s="24"/>
      <c r="BD153" s="24"/>
      <c r="BE153" s="24"/>
      <c r="BF153" s="24"/>
      <c r="BG153" s="24">
        <v>9604.2199999999993</v>
      </c>
      <c r="BH153" s="24">
        <v>9604.2199999999993</v>
      </c>
      <c r="BI153" s="24"/>
      <c r="BJ153" s="24"/>
      <c r="BK153" s="24"/>
      <c r="BL153" s="24"/>
      <c r="BM153" s="145">
        <f t="shared" si="23"/>
        <v>9604.2199999999993</v>
      </c>
      <c r="BN153" s="24">
        <f t="shared" si="24"/>
        <v>9604.2199999999993</v>
      </c>
      <c r="BO153" s="509">
        <f t="shared" si="18"/>
        <v>1.5275479345334402</v>
      </c>
      <c r="BP153" s="511">
        <v>0</v>
      </c>
      <c r="BQ153" s="512">
        <v>0</v>
      </c>
      <c r="BR153" s="513">
        <v>0</v>
      </c>
      <c r="BS153" s="512">
        <v>0</v>
      </c>
      <c r="BT153" s="512">
        <v>0</v>
      </c>
      <c r="BU153" s="512">
        <v>0</v>
      </c>
      <c r="BV153" s="512">
        <v>0</v>
      </c>
      <c r="BW153" s="512">
        <v>0</v>
      </c>
      <c r="BX153" s="512">
        <v>0</v>
      </c>
      <c r="BY153" s="512">
        <v>0</v>
      </c>
      <c r="BZ153" s="512">
        <v>0</v>
      </c>
      <c r="CA153" s="512">
        <v>0</v>
      </c>
      <c r="CB153" s="512">
        <v>0</v>
      </c>
      <c r="CC153" s="512">
        <v>0</v>
      </c>
      <c r="CD153" s="512">
        <v>0</v>
      </c>
      <c r="CE153" s="512">
        <v>0</v>
      </c>
      <c r="CF153" s="512">
        <v>11273817.604799999</v>
      </c>
      <c r="CG153" s="512">
        <v>11273817.604799999</v>
      </c>
      <c r="CH153" s="512">
        <v>0</v>
      </c>
      <c r="CI153" s="512">
        <v>0</v>
      </c>
      <c r="CJ153" s="512">
        <v>0</v>
      </c>
      <c r="CK153" s="512">
        <v>0</v>
      </c>
      <c r="CL153" s="513">
        <f t="shared" si="25"/>
        <v>11273817.604799999</v>
      </c>
      <c r="CM153" s="513">
        <f t="shared" si="26"/>
        <v>11273817.604799999</v>
      </c>
      <c r="CN153" s="113"/>
      <c r="CO153" s="97"/>
      <c r="CP153" s="97"/>
      <c r="CQ153" s="97"/>
      <c r="CR153" s="97"/>
      <c r="CS153" s="97"/>
      <c r="CT153" s="97"/>
      <c r="CU153" s="114"/>
      <c r="CV153" s="50">
        <f t="shared" si="19"/>
        <v>24422880</v>
      </c>
      <c r="CW153" s="11"/>
      <c r="CX153" s="604">
        <f t="shared" si="20"/>
        <v>6.2873444314750238</v>
      </c>
      <c r="CY153" s="143"/>
      <c r="CZ153" s="143"/>
      <c r="DA153" s="143"/>
      <c r="DB153" s="23"/>
      <c r="DC153" s="23"/>
      <c r="DD153" s="23"/>
      <c r="DE153" s="23"/>
      <c r="DF153" s="143"/>
      <c r="DG153" s="89"/>
      <c r="DH153" s="50" t="s">
        <v>46</v>
      </c>
      <c r="DI153" s="28"/>
      <c r="DJ153" s="553" t="s">
        <v>46</v>
      </c>
      <c r="DK153" s="143"/>
      <c r="DL153" s="46"/>
      <c r="DM153" s="111"/>
      <c r="DN153" s="110"/>
      <c r="DO153" s="432">
        <v>142.27676038173882</v>
      </c>
      <c r="DP153" s="433">
        <v>192.99910251517241</v>
      </c>
      <c r="DQ153" s="434">
        <v>85.76192932679929</v>
      </c>
      <c r="DR153" s="428">
        <v>110.48357305240837</v>
      </c>
      <c r="DS153" s="432">
        <v>0.55867939128192046</v>
      </c>
      <c r="DT153" s="434">
        <v>0.35291671505462818</v>
      </c>
      <c r="DU153" s="434">
        <v>0.37761155532628415</v>
      </c>
      <c r="DV153" s="428">
        <v>0.43959634871607617</v>
      </c>
      <c r="DW153" s="252"/>
      <c r="DX153" s="50"/>
      <c r="DY153" s="249"/>
      <c r="DZ153" s="464">
        <v>0</v>
      </c>
      <c r="EA153" s="465">
        <v>41339</v>
      </c>
      <c r="EB153" s="46"/>
    </row>
    <row r="154" spans="1:132" s="141" customFormat="1" ht="27.75" customHeight="1" x14ac:dyDescent="0.25">
      <c r="A154" s="69" t="s">
        <v>56</v>
      </c>
      <c r="B154" s="69" t="s">
        <v>57</v>
      </c>
      <c r="C154" s="69" t="s">
        <v>58</v>
      </c>
      <c r="D154" s="67" t="s">
        <v>288</v>
      </c>
      <c r="E154" s="67" t="s">
        <v>289</v>
      </c>
      <c r="F154" s="67" t="s">
        <v>290</v>
      </c>
      <c r="G154" s="67" t="s">
        <v>291</v>
      </c>
      <c r="H154" s="107" t="s">
        <v>46</v>
      </c>
      <c r="I154" s="20" t="s">
        <v>1978</v>
      </c>
      <c r="J154" s="145" t="s">
        <v>1984</v>
      </c>
      <c r="K154" s="426">
        <v>12.668219606558768</v>
      </c>
      <c r="L154" s="426">
        <v>99.894507367977013</v>
      </c>
      <c r="M154" s="424">
        <v>3528</v>
      </c>
      <c r="N154" s="487">
        <v>30730080</v>
      </c>
      <c r="O154" s="487" t="s">
        <v>1976</v>
      </c>
      <c r="P154" s="572">
        <v>8.971330362883748</v>
      </c>
      <c r="Q154" s="34" t="s">
        <v>1977</v>
      </c>
      <c r="R154" s="257" t="s">
        <v>48</v>
      </c>
      <c r="S154" s="27">
        <v>2</v>
      </c>
      <c r="T154" s="27">
        <v>2</v>
      </c>
      <c r="U154" s="145"/>
      <c r="V154" s="24"/>
      <c r="W154" s="24"/>
      <c r="X154" s="24"/>
      <c r="Y154" s="24"/>
      <c r="Z154" s="24"/>
      <c r="AA154" s="24"/>
      <c r="AB154" s="24"/>
      <c r="AC154" s="24"/>
      <c r="AD154" s="24"/>
      <c r="AE154" s="24"/>
      <c r="AF154" s="24"/>
      <c r="AG154" s="24"/>
      <c r="AH154" s="24"/>
      <c r="AI154" s="24">
        <v>373</v>
      </c>
      <c r="AJ154" s="24">
        <v>373</v>
      </c>
      <c r="AK154" s="24"/>
      <c r="AL154" s="24"/>
      <c r="AM154" s="24"/>
      <c r="AN154" s="24"/>
      <c r="AO154" s="145">
        <f t="shared" si="21"/>
        <v>375</v>
      </c>
      <c r="AP154" s="14">
        <f t="shared" si="22"/>
        <v>375</v>
      </c>
      <c r="AQ154" s="22">
        <v>600</v>
      </c>
      <c r="AR154" s="24">
        <v>600</v>
      </c>
      <c r="AS154" s="24"/>
      <c r="AT154" s="24"/>
      <c r="AU154" s="24"/>
      <c r="AV154" s="24"/>
      <c r="AW154" s="145"/>
      <c r="AX154" s="24"/>
      <c r="AY154" s="24"/>
      <c r="AZ154" s="24"/>
      <c r="BA154" s="24"/>
      <c r="BB154" s="24"/>
      <c r="BC154" s="24"/>
      <c r="BD154" s="24"/>
      <c r="BE154" s="24"/>
      <c r="BF154" s="24"/>
      <c r="BG154" s="24">
        <v>16499.654999999999</v>
      </c>
      <c r="BH154" s="24">
        <v>16499.654999999999</v>
      </c>
      <c r="BI154" s="24"/>
      <c r="BJ154" s="24"/>
      <c r="BK154" s="24"/>
      <c r="BL154" s="24"/>
      <c r="BM154" s="145">
        <f t="shared" si="23"/>
        <v>17099.654999999999</v>
      </c>
      <c r="BN154" s="24">
        <f t="shared" si="24"/>
        <v>17099.654999999999</v>
      </c>
      <c r="BO154" s="509">
        <f t="shared" si="18"/>
        <v>1.906033364989524</v>
      </c>
      <c r="BP154" s="511">
        <v>3852648</v>
      </c>
      <c r="BQ154" s="512">
        <v>3852648</v>
      </c>
      <c r="BR154" s="513">
        <v>0</v>
      </c>
      <c r="BS154" s="512">
        <v>0</v>
      </c>
      <c r="BT154" s="512">
        <v>0</v>
      </c>
      <c r="BU154" s="512">
        <v>0</v>
      </c>
      <c r="BV154" s="512">
        <v>0</v>
      </c>
      <c r="BW154" s="512">
        <v>0</v>
      </c>
      <c r="BX154" s="512">
        <v>0</v>
      </c>
      <c r="BY154" s="512">
        <v>0</v>
      </c>
      <c r="BZ154" s="512">
        <v>0</v>
      </c>
      <c r="CA154" s="512">
        <v>0</v>
      </c>
      <c r="CB154" s="512">
        <v>0</v>
      </c>
      <c r="CC154" s="512">
        <v>0</v>
      </c>
      <c r="CD154" s="512">
        <v>0</v>
      </c>
      <c r="CE154" s="512">
        <v>0</v>
      </c>
      <c r="CF154" s="512">
        <v>19367955.025199998</v>
      </c>
      <c r="CG154" s="512">
        <v>19367955.025199998</v>
      </c>
      <c r="CH154" s="512">
        <v>0</v>
      </c>
      <c r="CI154" s="512">
        <v>0</v>
      </c>
      <c r="CJ154" s="512">
        <v>0</v>
      </c>
      <c r="CK154" s="512">
        <v>0</v>
      </c>
      <c r="CL154" s="513">
        <f t="shared" si="25"/>
        <v>23220603.025199998</v>
      </c>
      <c r="CM154" s="513">
        <f t="shared" si="26"/>
        <v>23220603.025199998</v>
      </c>
      <c r="CN154" s="113"/>
      <c r="CO154" s="97"/>
      <c r="CP154" s="97"/>
      <c r="CQ154" s="97"/>
      <c r="CR154" s="97"/>
      <c r="CS154" s="97"/>
      <c r="CT154" s="97"/>
      <c r="CU154" s="114"/>
      <c r="CV154" s="50">
        <f t="shared" si="19"/>
        <v>30730080</v>
      </c>
      <c r="CW154" s="11"/>
      <c r="CX154" s="604">
        <f t="shared" si="20"/>
        <v>8.971330362883748</v>
      </c>
      <c r="CY154" s="143"/>
      <c r="CZ154" s="143"/>
      <c r="DA154" s="143"/>
      <c r="DB154" s="23"/>
      <c r="DC154" s="23"/>
      <c r="DD154" s="23"/>
      <c r="DE154" s="23"/>
      <c r="DF154" s="143"/>
      <c r="DG154" s="89"/>
      <c r="DH154" s="50" t="s">
        <v>46</v>
      </c>
      <c r="DI154" s="28"/>
      <c r="DJ154" s="553" t="s">
        <v>46</v>
      </c>
      <c r="DK154" s="143"/>
      <c r="DL154" s="46"/>
      <c r="DM154" s="111"/>
      <c r="DN154" s="110"/>
      <c r="DO154" s="432">
        <v>147.24541138119199</v>
      </c>
      <c r="DP154" s="433">
        <v>-72.225566472696457</v>
      </c>
      <c r="DQ154" s="434">
        <v>137.5233505775636</v>
      </c>
      <c r="DR154" s="428">
        <v>-69.475423605867107</v>
      </c>
      <c r="DS154" s="432">
        <v>0.70951739777478562</v>
      </c>
      <c r="DT154" s="434">
        <v>-0.3340353068084988</v>
      </c>
      <c r="DU154" s="434">
        <v>0.68769045425554531</v>
      </c>
      <c r="DV154" s="428">
        <v>-0.32214524104241304</v>
      </c>
      <c r="DW154" s="252"/>
      <c r="DX154" s="50"/>
      <c r="DY154" s="249"/>
      <c r="DZ154" s="464">
        <v>306492</v>
      </c>
      <c r="EA154" s="465">
        <v>-239586</v>
      </c>
      <c r="EB154" s="46"/>
    </row>
    <row r="155" spans="1:132" s="141" customFormat="1" ht="27.75" customHeight="1" x14ac:dyDescent="0.25">
      <c r="A155" s="69" t="s">
        <v>56</v>
      </c>
      <c r="B155" s="69" t="s">
        <v>57</v>
      </c>
      <c r="C155" s="69" t="s">
        <v>58</v>
      </c>
      <c r="D155" s="67" t="s">
        <v>292</v>
      </c>
      <c r="E155" s="67" t="s">
        <v>293</v>
      </c>
      <c r="F155" s="67" t="s">
        <v>294</v>
      </c>
      <c r="G155" s="67" t="s">
        <v>295</v>
      </c>
      <c r="H155" s="107" t="s">
        <v>46</v>
      </c>
      <c r="I155" s="20" t="s">
        <v>1979</v>
      </c>
      <c r="J155" s="145" t="s">
        <v>1984</v>
      </c>
      <c r="K155" s="426">
        <v>11.831639066503</v>
      </c>
      <c r="L155" s="426">
        <v>68.855113493145012</v>
      </c>
      <c r="M155" s="424">
        <v>3345</v>
      </c>
      <c r="N155" s="487">
        <v>26455200</v>
      </c>
      <c r="O155" s="487" t="s">
        <v>1976</v>
      </c>
      <c r="P155" s="572">
        <v>7.2503646804833126</v>
      </c>
      <c r="Q155" s="34" t="s">
        <v>1977</v>
      </c>
      <c r="R155" s="257" t="s">
        <v>48</v>
      </c>
      <c r="S155" s="27"/>
      <c r="T155" s="27"/>
      <c r="U155" s="145"/>
      <c r="V155" s="24"/>
      <c r="W155" s="24"/>
      <c r="X155" s="24"/>
      <c r="Y155" s="24"/>
      <c r="Z155" s="24"/>
      <c r="AA155" s="24"/>
      <c r="AB155" s="24"/>
      <c r="AC155" s="24"/>
      <c r="AD155" s="24"/>
      <c r="AE155" s="24"/>
      <c r="AF155" s="24"/>
      <c r="AG155" s="24"/>
      <c r="AH155" s="24"/>
      <c r="AI155" s="24">
        <v>161</v>
      </c>
      <c r="AJ155" s="24">
        <v>161</v>
      </c>
      <c r="AK155" s="24">
        <v>1</v>
      </c>
      <c r="AL155" s="24">
        <v>1</v>
      </c>
      <c r="AM155" s="24"/>
      <c r="AN155" s="24"/>
      <c r="AO155" s="145">
        <f t="shared" si="21"/>
        <v>162</v>
      </c>
      <c r="AP155" s="14">
        <f t="shared" si="22"/>
        <v>162</v>
      </c>
      <c r="AQ155" s="22"/>
      <c r="AR155" s="24"/>
      <c r="AS155" s="24"/>
      <c r="AT155" s="24"/>
      <c r="AU155" s="24"/>
      <c r="AV155" s="24"/>
      <c r="AW155" s="145"/>
      <c r="AX155" s="24"/>
      <c r="AY155" s="24"/>
      <c r="AZ155" s="24"/>
      <c r="BA155" s="24"/>
      <c r="BB155" s="24"/>
      <c r="BC155" s="24"/>
      <c r="BD155" s="24"/>
      <c r="BE155" s="24"/>
      <c r="BF155" s="24"/>
      <c r="BG155" s="24">
        <v>6902.27</v>
      </c>
      <c r="BH155" s="24">
        <v>6902.27</v>
      </c>
      <c r="BI155" s="24">
        <v>7.6</v>
      </c>
      <c r="BJ155" s="24">
        <v>7.6</v>
      </c>
      <c r="BK155" s="24"/>
      <c r="BL155" s="24"/>
      <c r="BM155" s="145">
        <f t="shared" si="23"/>
        <v>6909.8700000000008</v>
      </c>
      <c r="BN155" s="24">
        <f t="shared" si="24"/>
        <v>6909.8700000000008</v>
      </c>
      <c r="BO155" s="509">
        <f t="shared" si="18"/>
        <v>0.95303757873036887</v>
      </c>
      <c r="BP155" s="511">
        <v>0</v>
      </c>
      <c r="BQ155" s="512">
        <v>0</v>
      </c>
      <c r="BR155" s="513">
        <v>0</v>
      </c>
      <c r="BS155" s="512">
        <v>0</v>
      </c>
      <c r="BT155" s="512">
        <v>0</v>
      </c>
      <c r="BU155" s="512">
        <v>0</v>
      </c>
      <c r="BV155" s="512">
        <v>0</v>
      </c>
      <c r="BW155" s="512">
        <v>0</v>
      </c>
      <c r="BX155" s="512">
        <v>0</v>
      </c>
      <c r="BY155" s="512">
        <v>0</v>
      </c>
      <c r="BZ155" s="512">
        <v>0</v>
      </c>
      <c r="CA155" s="512">
        <v>0</v>
      </c>
      <c r="CB155" s="512">
        <v>0</v>
      </c>
      <c r="CC155" s="512">
        <v>0</v>
      </c>
      <c r="CD155" s="512">
        <v>0</v>
      </c>
      <c r="CE155" s="512">
        <v>0</v>
      </c>
      <c r="CF155" s="512">
        <v>8102160.6168000009</v>
      </c>
      <c r="CG155" s="512">
        <v>8102160.6168000009</v>
      </c>
      <c r="CH155" s="512">
        <v>8921.1840000000011</v>
      </c>
      <c r="CI155" s="512">
        <v>8921.1840000000011</v>
      </c>
      <c r="CJ155" s="512">
        <v>0</v>
      </c>
      <c r="CK155" s="512">
        <v>0</v>
      </c>
      <c r="CL155" s="513">
        <f t="shared" si="25"/>
        <v>8111081.8008000012</v>
      </c>
      <c r="CM155" s="513">
        <f t="shared" si="26"/>
        <v>8111081.8008000012</v>
      </c>
      <c r="CN155" s="113"/>
      <c r="CO155" s="97"/>
      <c r="CP155" s="97"/>
      <c r="CQ155" s="97"/>
      <c r="CR155" s="97"/>
      <c r="CS155" s="97"/>
      <c r="CT155" s="97"/>
      <c r="CU155" s="114"/>
      <c r="CV155" s="50">
        <f t="shared" si="19"/>
        <v>26455200</v>
      </c>
      <c r="CW155" s="11"/>
      <c r="CX155" s="604">
        <f t="shared" si="20"/>
        <v>7.2503646804833126</v>
      </c>
      <c r="CY155" s="143"/>
      <c r="CZ155" s="143"/>
      <c r="DA155" s="143"/>
      <c r="DB155" s="23"/>
      <c r="DC155" s="23"/>
      <c r="DD155" s="23"/>
      <c r="DE155" s="23"/>
      <c r="DF155" s="143"/>
      <c r="DG155" s="89"/>
      <c r="DH155" s="50" t="s">
        <v>46</v>
      </c>
      <c r="DI155" s="28"/>
      <c r="DJ155" s="553" t="s">
        <v>46</v>
      </c>
      <c r="DK155" s="143"/>
      <c r="DL155" s="46"/>
      <c r="DM155" s="111"/>
      <c r="DN155" s="110"/>
      <c r="DO155" s="432">
        <v>125.40934346580305</v>
      </c>
      <c r="DP155" s="433">
        <v>87.304962697774997</v>
      </c>
      <c r="DQ155" s="434">
        <v>89.052647315310921</v>
      </c>
      <c r="DR155" s="428">
        <v>19.877597151609123</v>
      </c>
      <c r="DS155" s="432">
        <v>0.72834184626884346</v>
      </c>
      <c r="DT155" s="434">
        <v>6.7662362132887899E-2</v>
      </c>
      <c r="DU155" s="434">
        <v>0.37433661392799339</v>
      </c>
      <c r="DV155" s="428">
        <v>8.6429118920290315E-2</v>
      </c>
      <c r="DW155" s="252"/>
      <c r="DX155" s="50"/>
      <c r="DY155" s="249"/>
      <c r="DZ155" s="464">
        <v>42739</v>
      </c>
      <c r="EA155" s="465">
        <v>149990.66666666666</v>
      </c>
      <c r="EB155" s="46"/>
    </row>
    <row r="156" spans="1:132" s="141" customFormat="1" ht="27.75" customHeight="1" x14ac:dyDescent="0.25">
      <c r="A156" s="69" t="s">
        <v>56</v>
      </c>
      <c r="B156" s="69" t="s">
        <v>57</v>
      </c>
      <c r="C156" s="69" t="s">
        <v>58</v>
      </c>
      <c r="D156" s="67" t="s">
        <v>292</v>
      </c>
      <c r="E156" s="67" t="s">
        <v>293</v>
      </c>
      <c r="F156" s="67" t="s">
        <v>296</v>
      </c>
      <c r="G156" s="67" t="s">
        <v>293</v>
      </c>
      <c r="H156" s="107" t="s">
        <v>46</v>
      </c>
      <c r="I156" s="20" t="s">
        <v>1979</v>
      </c>
      <c r="J156" s="145" t="s">
        <v>1984</v>
      </c>
      <c r="K156" s="426">
        <v>8.8199491223022353</v>
      </c>
      <c r="L156" s="426">
        <v>9.0848484659520015</v>
      </c>
      <c r="M156" s="424">
        <v>535</v>
      </c>
      <c r="N156" s="487">
        <v>20953920.000000004</v>
      </c>
      <c r="O156" s="487" t="s">
        <v>1976</v>
      </c>
      <c r="P156" s="572">
        <v>1.1154407200743552</v>
      </c>
      <c r="Q156" s="34" t="s">
        <v>48</v>
      </c>
      <c r="R156" s="257" t="s">
        <v>48</v>
      </c>
      <c r="S156" s="27"/>
      <c r="T156" s="27"/>
      <c r="U156" s="145"/>
      <c r="V156" s="24"/>
      <c r="W156" s="24"/>
      <c r="X156" s="24"/>
      <c r="Y156" s="24"/>
      <c r="Z156" s="24"/>
      <c r="AA156" s="24"/>
      <c r="AB156" s="24"/>
      <c r="AC156" s="24"/>
      <c r="AD156" s="24"/>
      <c r="AE156" s="24"/>
      <c r="AF156" s="24"/>
      <c r="AG156" s="24"/>
      <c r="AH156" s="24"/>
      <c r="AI156" s="24">
        <v>23</v>
      </c>
      <c r="AJ156" s="24">
        <v>23</v>
      </c>
      <c r="AK156" s="24"/>
      <c r="AL156" s="24"/>
      <c r="AM156" s="24"/>
      <c r="AN156" s="24"/>
      <c r="AO156" s="145">
        <f t="shared" si="21"/>
        <v>23</v>
      </c>
      <c r="AP156" s="14">
        <f t="shared" si="22"/>
        <v>23</v>
      </c>
      <c r="AQ156" s="22"/>
      <c r="AR156" s="24"/>
      <c r="AS156" s="24"/>
      <c r="AT156" s="24"/>
      <c r="AU156" s="24"/>
      <c r="AV156" s="24"/>
      <c r="AW156" s="145"/>
      <c r="AX156" s="24"/>
      <c r="AY156" s="24"/>
      <c r="AZ156" s="24"/>
      <c r="BA156" s="24"/>
      <c r="BB156" s="24"/>
      <c r="BC156" s="24"/>
      <c r="BD156" s="24"/>
      <c r="BE156" s="24"/>
      <c r="BF156" s="24"/>
      <c r="BG156" s="24">
        <v>1124.1300000000001</v>
      </c>
      <c r="BH156" s="24">
        <v>1124.1300000000001</v>
      </c>
      <c r="BI156" s="24"/>
      <c r="BJ156" s="24"/>
      <c r="BK156" s="24"/>
      <c r="BL156" s="24"/>
      <c r="BM156" s="145">
        <f t="shared" si="23"/>
        <v>1124.1300000000001</v>
      </c>
      <c r="BN156" s="24">
        <f t="shared" si="24"/>
        <v>1124.1300000000001</v>
      </c>
      <c r="BO156" s="509">
        <f t="shared" si="18"/>
        <v>1.0077899970561104</v>
      </c>
      <c r="BP156" s="511">
        <v>0</v>
      </c>
      <c r="BQ156" s="512">
        <v>0</v>
      </c>
      <c r="BR156" s="513">
        <v>0</v>
      </c>
      <c r="BS156" s="512">
        <v>0</v>
      </c>
      <c r="BT156" s="512">
        <v>0</v>
      </c>
      <c r="BU156" s="512">
        <v>0</v>
      </c>
      <c r="BV156" s="512">
        <v>0</v>
      </c>
      <c r="BW156" s="512">
        <v>0</v>
      </c>
      <c r="BX156" s="512">
        <v>0</v>
      </c>
      <c r="BY156" s="512">
        <v>0</v>
      </c>
      <c r="BZ156" s="512">
        <v>0</v>
      </c>
      <c r="CA156" s="512">
        <v>0</v>
      </c>
      <c r="CB156" s="512">
        <v>0</v>
      </c>
      <c r="CC156" s="512">
        <v>0</v>
      </c>
      <c r="CD156" s="512">
        <v>0</v>
      </c>
      <c r="CE156" s="512">
        <v>0</v>
      </c>
      <c r="CF156" s="512">
        <v>1319548.7592000002</v>
      </c>
      <c r="CG156" s="512">
        <v>1319548.7592000002</v>
      </c>
      <c r="CH156" s="512">
        <v>0</v>
      </c>
      <c r="CI156" s="512">
        <v>0</v>
      </c>
      <c r="CJ156" s="512">
        <v>0</v>
      </c>
      <c r="CK156" s="512">
        <v>0</v>
      </c>
      <c r="CL156" s="513">
        <f t="shared" si="25"/>
        <v>1319548.7592000002</v>
      </c>
      <c r="CM156" s="513">
        <f t="shared" si="26"/>
        <v>1319548.7592000002</v>
      </c>
      <c r="CN156" s="113"/>
      <c r="CO156" s="97"/>
      <c r="CP156" s="97"/>
      <c r="CQ156" s="97"/>
      <c r="CR156" s="97"/>
      <c r="CS156" s="97"/>
      <c r="CT156" s="97"/>
      <c r="CU156" s="114"/>
      <c r="CV156" s="50">
        <f t="shared" si="19"/>
        <v>20953920.000000004</v>
      </c>
      <c r="CW156" s="11"/>
      <c r="CX156" s="604">
        <f t="shared" si="20"/>
        <v>1.1154407200743552</v>
      </c>
      <c r="CY156" s="143"/>
      <c r="CZ156" s="143"/>
      <c r="DA156" s="143"/>
      <c r="DB156" s="23"/>
      <c r="DC156" s="23"/>
      <c r="DD156" s="23"/>
      <c r="DE156" s="23"/>
      <c r="DF156" s="143"/>
      <c r="DG156" s="89"/>
      <c r="DH156" s="50" t="s">
        <v>46</v>
      </c>
      <c r="DI156" s="28"/>
      <c r="DJ156" s="553" t="s">
        <v>46</v>
      </c>
      <c r="DK156" s="143"/>
      <c r="DL156" s="46"/>
      <c r="DM156" s="111"/>
      <c r="DN156" s="110"/>
      <c r="DO156" s="432">
        <v>27.402678293366538</v>
      </c>
      <c r="DP156" s="433">
        <v>-13.616365283497393</v>
      </c>
      <c r="DQ156" s="434">
        <v>27.402678293366538</v>
      </c>
      <c r="DR156" s="428">
        <v>-13.616365283497393</v>
      </c>
      <c r="DS156" s="432">
        <v>0.25599501712862022</v>
      </c>
      <c r="DT156" s="434">
        <v>-0.12893983671250833</v>
      </c>
      <c r="DU156" s="434">
        <v>0.25599501712862022</v>
      </c>
      <c r="DV156" s="428">
        <v>-0.12893983671250833</v>
      </c>
      <c r="DW156" s="252"/>
      <c r="DX156" s="50"/>
      <c r="DY156" s="249"/>
      <c r="DZ156" s="464">
        <v>0</v>
      </c>
      <c r="EA156" s="465">
        <v>0</v>
      </c>
      <c r="EB156" s="46"/>
    </row>
    <row r="157" spans="1:132" s="141" customFormat="1" ht="27.75" customHeight="1" x14ac:dyDescent="0.25">
      <c r="A157" s="69" t="s">
        <v>56</v>
      </c>
      <c r="B157" s="69" t="s">
        <v>57</v>
      </c>
      <c r="C157" s="69" t="s">
        <v>58</v>
      </c>
      <c r="D157" s="67" t="s">
        <v>297</v>
      </c>
      <c r="E157" s="67" t="s">
        <v>298</v>
      </c>
      <c r="F157" s="67" t="s">
        <v>299</v>
      </c>
      <c r="G157" s="67" t="s">
        <v>300</v>
      </c>
      <c r="H157" s="107" t="s">
        <v>46</v>
      </c>
      <c r="I157" s="20" t="s">
        <v>1979</v>
      </c>
      <c r="J157" s="145" t="s">
        <v>1984</v>
      </c>
      <c r="K157" s="426">
        <v>12.30968508939201</v>
      </c>
      <c r="L157" s="426">
        <v>50.628219591662997</v>
      </c>
      <c r="M157" s="424">
        <v>3733</v>
      </c>
      <c r="N157" s="487">
        <v>31220640</v>
      </c>
      <c r="O157" s="487" t="s">
        <v>1976</v>
      </c>
      <c r="P157" s="572">
        <v>8.4375123039910278</v>
      </c>
      <c r="Q157" s="34" t="s">
        <v>48</v>
      </c>
      <c r="R157" s="257" t="s">
        <v>48</v>
      </c>
      <c r="S157" s="27"/>
      <c r="T157" s="27"/>
      <c r="U157" s="145"/>
      <c r="V157" s="24"/>
      <c r="W157" s="24"/>
      <c r="X157" s="24"/>
      <c r="Y157" s="24"/>
      <c r="Z157" s="24"/>
      <c r="AA157" s="24">
        <v>1</v>
      </c>
      <c r="AB157" s="24">
        <v>1</v>
      </c>
      <c r="AC157" s="24"/>
      <c r="AD157" s="24"/>
      <c r="AE157" s="24"/>
      <c r="AF157" s="24"/>
      <c r="AG157" s="24"/>
      <c r="AH157" s="24"/>
      <c r="AI157" s="24">
        <v>207</v>
      </c>
      <c r="AJ157" s="24">
        <v>207</v>
      </c>
      <c r="AK157" s="24"/>
      <c r="AL157" s="24"/>
      <c r="AM157" s="24"/>
      <c r="AN157" s="24"/>
      <c r="AO157" s="145">
        <f t="shared" si="21"/>
        <v>208</v>
      </c>
      <c r="AP157" s="14">
        <f t="shared" si="22"/>
        <v>208</v>
      </c>
      <c r="AQ157" s="22"/>
      <c r="AR157" s="24"/>
      <c r="AS157" s="24"/>
      <c r="AT157" s="24"/>
      <c r="AU157" s="24"/>
      <c r="AV157" s="24"/>
      <c r="AW157" s="145"/>
      <c r="AX157" s="24"/>
      <c r="AY157" s="24">
        <v>1620</v>
      </c>
      <c r="AZ157" s="24">
        <v>1620</v>
      </c>
      <c r="BA157" s="24"/>
      <c r="BB157" s="24"/>
      <c r="BC157" s="24"/>
      <c r="BD157" s="24"/>
      <c r="BE157" s="24"/>
      <c r="BF157" s="24"/>
      <c r="BG157" s="24">
        <v>3226.0250000000001</v>
      </c>
      <c r="BH157" s="24">
        <v>3226.0250000000001</v>
      </c>
      <c r="BI157" s="24"/>
      <c r="BJ157" s="24"/>
      <c r="BK157" s="24"/>
      <c r="BL157" s="24"/>
      <c r="BM157" s="145">
        <f t="shared" si="23"/>
        <v>4846.0249999999996</v>
      </c>
      <c r="BN157" s="24">
        <f t="shared" si="24"/>
        <v>4846.0249999999996</v>
      </c>
      <c r="BO157" s="509">
        <f t="shared" si="18"/>
        <v>0.57434286616776631</v>
      </c>
      <c r="BP157" s="511">
        <v>0</v>
      </c>
      <c r="BQ157" s="512">
        <v>0</v>
      </c>
      <c r="BR157" s="513">
        <v>0</v>
      </c>
      <c r="BS157" s="512">
        <v>0</v>
      </c>
      <c r="BT157" s="512">
        <v>0</v>
      </c>
      <c r="BU157" s="512">
        <v>0</v>
      </c>
      <c r="BV157" s="512">
        <v>0</v>
      </c>
      <c r="BW157" s="512">
        <v>0</v>
      </c>
      <c r="BX157" s="512">
        <v>10402149.6</v>
      </c>
      <c r="BY157" s="512">
        <v>10402149.6</v>
      </c>
      <c r="BZ157" s="512">
        <v>0</v>
      </c>
      <c r="CA157" s="512">
        <v>0</v>
      </c>
      <c r="CB157" s="512">
        <v>0</v>
      </c>
      <c r="CC157" s="512">
        <v>0</v>
      </c>
      <c r="CD157" s="512">
        <v>0</v>
      </c>
      <c r="CE157" s="512">
        <v>0</v>
      </c>
      <c r="CF157" s="512">
        <v>3786837.1860000002</v>
      </c>
      <c r="CG157" s="512">
        <v>3786837.1860000002</v>
      </c>
      <c r="CH157" s="512">
        <v>0</v>
      </c>
      <c r="CI157" s="512">
        <v>0</v>
      </c>
      <c r="CJ157" s="512">
        <v>0</v>
      </c>
      <c r="CK157" s="512">
        <v>0</v>
      </c>
      <c r="CL157" s="513">
        <f t="shared" si="25"/>
        <v>14188986.786</v>
      </c>
      <c r="CM157" s="513">
        <f t="shared" si="26"/>
        <v>14188986.786</v>
      </c>
      <c r="CN157" s="113"/>
      <c r="CO157" s="97"/>
      <c r="CP157" s="97"/>
      <c r="CQ157" s="97"/>
      <c r="CR157" s="97"/>
      <c r="CS157" s="97"/>
      <c r="CT157" s="97"/>
      <c r="CU157" s="114"/>
      <c r="CV157" s="50">
        <f t="shared" si="19"/>
        <v>31220640</v>
      </c>
      <c r="CW157" s="11"/>
      <c r="CX157" s="604">
        <f t="shared" si="20"/>
        <v>8.4375123039910278</v>
      </c>
      <c r="CY157" s="143"/>
      <c r="CZ157" s="143"/>
      <c r="DA157" s="143"/>
      <c r="DB157" s="23"/>
      <c r="DC157" s="23"/>
      <c r="DD157" s="23"/>
      <c r="DE157" s="23"/>
      <c r="DF157" s="143"/>
      <c r="DG157" s="89"/>
      <c r="DH157" s="50" t="s">
        <v>46</v>
      </c>
      <c r="DI157" s="28"/>
      <c r="DJ157" s="553" t="s">
        <v>46</v>
      </c>
      <c r="DK157" s="143"/>
      <c r="DL157" s="46"/>
      <c r="DM157" s="111"/>
      <c r="DN157" s="110"/>
      <c r="DO157" s="432">
        <v>291.06289096657025</v>
      </c>
      <c r="DP157" s="433">
        <v>-282.29271255728412</v>
      </c>
      <c r="DQ157" s="434">
        <v>291.06289096657025</v>
      </c>
      <c r="DR157" s="428">
        <v>-282.57335748108596</v>
      </c>
      <c r="DS157" s="432">
        <v>3.0168830295284859</v>
      </c>
      <c r="DT157" s="434">
        <v>-2.9904774735639221</v>
      </c>
      <c r="DU157" s="434">
        <v>3.0168830295284859</v>
      </c>
      <c r="DV157" s="428">
        <v>-2.9905756354820063</v>
      </c>
      <c r="DW157" s="252"/>
      <c r="DX157" s="50"/>
      <c r="DY157" s="249"/>
      <c r="DZ157" s="464">
        <v>990270</v>
      </c>
      <c r="EA157" s="465">
        <v>-990270</v>
      </c>
      <c r="EB157" s="46"/>
    </row>
    <row r="158" spans="1:132" s="141" customFormat="1" ht="27.75" customHeight="1" x14ac:dyDescent="0.25">
      <c r="A158" s="69" t="s">
        <v>56</v>
      </c>
      <c r="B158" s="69" t="s">
        <v>57</v>
      </c>
      <c r="C158" s="69" t="s">
        <v>58</v>
      </c>
      <c r="D158" s="67" t="s">
        <v>297</v>
      </c>
      <c r="E158" s="67" t="s">
        <v>298</v>
      </c>
      <c r="F158" s="67" t="s">
        <v>301</v>
      </c>
      <c r="G158" s="67" t="s">
        <v>298</v>
      </c>
      <c r="H158" s="107" t="s">
        <v>46</v>
      </c>
      <c r="I158" s="20" t="s">
        <v>1979</v>
      </c>
      <c r="J158" s="145" t="s">
        <v>1984</v>
      </c>
      <c r="K158" s="426">
        <v>12.668219606558768</v>
      </c>
      <c r="L158" s="426">
        <v>86.697158910579006</v>
      </c>
      <c r="M158" s="424">
        <v>1752</v>
      </c>
      <c r="N158" s="487">
        <v>24633120.000000004</v>
      </c>
      <c r="O158" s="487" t="s">
        <v>1976</v>
      </c>
      <c r="P158" s="572">
        <v>4.3741211094344425</v>
      </c>
      <c r="Q158" s="34" t="s">
        <v>48</v>
      </c>
      <c r="R158" s="257" t="s">
        <v>48</v>
      </c>
      <c r="S158" s="27"/>
      <c r="T158" s="27"/>
      <c r="U158" s="145"/>
      <c r="V158" s="24"/>
      <c r="W158" s="24"/>
      <c r="X158" s="24"/>
      <c r="Y158" s="24"/>
      <c r="Z158" s="24"/>
      <c r="AA158" s="24"/>
      <c r="AB158" s="24"/>
      <c r="AC158" s="24"/>
      <c r="AD158" s="24"/>
      <c r="AE158" s="24"/>
      <c r="AF158" s="24"/>
      <c r="AG158" s="24"/>
      <c r="AH158" s="24"/>
      <c r="AI158" s="24">
        <v>6</v>
      </c>
      <c r="AJ158" s="24">
        <v>6</v>
      </c>
      <c r="AK158" s="24">
        <v>1</v>
      </c>
      <c r="AL158" s="24">
        <v>1</v>
      </c>
      <c r="AM158" s="24"/>
      <c r="AN158" s="24"/>
      <c r="AO158" s="145">
        <f t="shared" si="21"/>
        <v>7</v>
      </c>
      <c r="AP158" s="14">
        <f t="shared" si="22"/>
        <v>7</v>
      </c>
      <c r="AQ158" s="22"/>
      <c r="AR158" s="24"/>
      <c r="AS158" s="24"/>
      <c r="AT158" s="24"/>
      <c r="AU158" s="24"/>
      <c r="AV158" s="24"/>
      <c r="AW158" s="145"/>
      <c r="AX158" s="24"/>
      <c r="AY158" s="24"/>
      <c r="AZ158" s="24"/>
      <c r="BA158" s="24"/>
      <c r="BB158" s="24"/>
      <c r="BC158" s="24"/>
      <c r="BD158" s="24"/>
      <c r="BE158" s="24"/>
      <c r="BF158" s="24"/>
      <c r="BG158" s="24">
        <v>49.45</v>
      </c>
      <c r="BH158" s="24">
        <v>49.45</v>
      </c>
      <c r="BI158" s="24">
        <v>7.6</v>
      </c>
      <c r="BJ158" s="24">
        <v>7.6</v>
      </c>
      <c r="BK158" s="24"/>
      <c r="BL158" s="24"/>
      <c r="BM158" s="145">
        <f t="shared" si="23"/>
        <v>57.050000000000004</v>
      </c>
      <c r="BN158" s="24">
        <f t="shared" si="24"/>
        <v>57.050000000000004</v>
      </c>
      <c r="BO158" s="509">
        <f t="shared" si="18"/>
        <v>1.3042620122463038E-2</v>
      </c>
      <c r="BP158" s="511">
        <v>0</v>
      </c>
      <c r="BQ158" s="512">
        <v>0</v>
      </c>
      <c r="BR158" s="513">
        <v>0</v>
      </c>
      <c r="BS158" s="512">
        <v>0</v>
      </c>
      <c r="BT158" s="512">
        <v>0</v>
      </c>
      <c r="BU158" s="512">
        <v>0</v>
      </c>
      <c r="BV158" s="512">
        <v>0</v>
      </c>
      <c r="BW158" s="512">
        <v>0</v>
      </c>
      <c r="BX158" s="512">
        <v>0</v>
      </c>
      <c r="BY158" s="512">
        <v>0</v>
      </c>
      <c r="BZ158" s="512">
        <v>0</v>
      </c>
      <c r="CA158" s="512">
        <v>0</v>
      </c>
      <c r="CB158" s="512">
        <v>0</v>
      </c>
      <c r="CC158" s="512">
        <v>0</v>
      </c>
      <c r="CD158" s="512">
        <v>0</v>
      </c>
      <c r="CE158" s="512">
        <v>0</v>
      </c>
      <c r="CF158" s="512">
        <v>58046.388000000006</v>
      </c>
      <c r="CG158" s="512">
        <v>58046.388000000006</v>
      </c>
      <c r="CH158" s="512">
        <v>8921.1840000000011</v>
      </c>
      <c r="CI158" s="512">
        <v>8921.1840000000011</v>
      </c>
      <c r="CJ158" s="512">
        <v>0</v>
      </c>
      <c r="CK158" s="512">
        <v>0</v>
      </c>
      <c r="CL158" s="513">
        <f t="shared" si="25"/>
        <v>66967.572000000015</v>
      </c>
      <c r="CM158" s="513">
        <f t="shared" si="26"/>
        <v>66967.572000000015</v>
      </c>
      <c r="CN158" s="113"/>
      <c r="CO158" s="97"/>
      <c r="CP158" s="97"/>
      <c r="CQ158" s="97"/>
      <c r="CR158" s="97"/>
      <c r="CS158" s="97"/>
      <c r="CT158" s="97"/>
      <c r="CU158" s="114"/>
      <c r="CV158" s="50">
        <f t="shared" si="19"/>
        <v>24633120.000000004</v>
      </c>
      <c r="CW158" s="11"/>
      <c r="CX158" s="604">
        <f t="shared" si="20"/>
        <v>4.3741211094344425</v>
      </c>
      <c r="CY158" s="143"/>
      <c r="CZ158" s="143"/>
      <c r="DA158" s="143"/>
      <c r="DB158" s="23"/>
      <c r="DC158" s="23"/>
      <c r="DD158" s="23"/>
      <c r="DE158" s="23"/>
      <c r="DF158" s="143"/>
      <c r="DG158" s="89"/>
      <c r="DH158" s="50" t="s">
        <v>46</v>
      </c>
      <c r="DI158" s="28"/>
      <c r="DJ158" s="553" t="s">
        <v>46</v>
      </c>
      <c r="DK158" s="143"/>
      <c r="DL158" s="46"/>
      <c r="DM158" s="111"/>
      <c r="DN158" s="110"/>
      <c r="DO158" s="432">
        <v>1.9834522111269615</v>
      </c>
      <c r="DP158" s="433">
        <v>32.697708038315305</v>
      </c>
      <c r="DQ158" s="434">
        <v>1.9834522111269615</v>
      </c>
      <c r="DR158" s="428">
        <v>2.2909341954180449</v>
      </c>
      <c r="DS158" s="432">
        <v>1.4835948644793153E-2</v>
      </c>
      <c r="DT158" s="434">
        <v>0.11308898985283286</v>
      </c>
      <c r="DU158" s="434">
        <v>1.4835948644793153E-2</v>
      </c>
      <c r="DV158" s="428">
        <v>1.4685191008505157E-2</v>
      </c>
      <c r="DW158" s="252"/>
      <c r="DX158" s="50"/>
      <c r="DY158" s="249"/>
      <c r="DZ158" s="464">
        <v>0</v>
      </c>
      <c r="EA158" s="465">
        <v>0</v>
      </c>
      <c r="EB158" s="46"/>
    </row>
    <row r="159" spans="1:132" s="141" customFormat="1" ht="27.75" customHeight="1" x14ac:dyDescent="0.25">
      <c r="A159" s="69" t="s">
        <v>56</v>
      </c>
      <c r="B159" s="69" t="s">
        <v>57</v>
      </c>
      <c r="C159" s="69" t="s">
        <v>58</v>
      </c>
      <c r="D159" s="67" t="s">
        <v>297</v>
      </c>
      <c r="E159" s="67" t="s">
        <v>298</v>
      </c>
      <c r="F159" s="67" t="s">
        <v>302</v>
      </c>
      <c r="G159" s="67" t="s">
        <v>303</v>
      </c>
      <c r="H159" s="107" t="s">
        <v>46</v>
      </c>
      <c r="I159" s="20" t="s">
        <v>1979</v>
      </c>
      <c r="J159" s="145" t="s">
        <v>1984</v>
      </c>
      <c r="K159" s="426">
        <v>12.668219606558768</v>
      </c>
      <c r="L159" s="426">
        <v>20.831439350610001</v>
      </c>
      <c r="M159" s="424">
        <v>747</v>
      </c>
      <c r="N159" s="487">
        <v>13560480</v>
      </c>
      <c r="O159" s="487" t="s">
        <v>1976</v>
      </c>
      <c r="P159" s="572">
        <v>4.2625770374269987</v>
      </c>
      <c r="Q159" s="34" t="s">
        <v>48</v>
      </c>
      <c r="R159" s="257" t="s">
        <v>48</v>
      </c>
      <c r="S159" s="27"/>
      <c r="T159" s="27"/>
      <c r="U159" s="145"/>
      <c r="V159" s="24"/>
      <c r="W159" s="24"/>
      <c r="X159" s="24"/>
      <c r="Y159" s="24"/>
      <c r="Z159" s="24"/>
      <c r="AA159" s="24"/>
      <c r="AB159" s="24"/>
      <c r="AC159" s="24"/>
      <c r="AD159" s="24"/>
      <c r="AE159" s="24"/>
      <c r="AF159" s="24"/>
      <c r="AG159" s="24"/>
      <c r="AH159" s="24"/>
      <c r="AI159" s="24">
        <v>30</v>
      </c>
      <c r="AJ159" s="24">
        <v>30</v>
      </c>
      <c r="AK159" s="24"/>
      <c r="AL159" s="24"/>
      <c r="AM159" s="24">
        <v>1</v>
      </c>
      <c r="AN159" s="24">
        <v>1</v>
      </c>
      <c r="AO159" s="145">
        <f t="shared" si="21"/>
        <v>31</v>
      </c>
      <c r="AP159" s="14">
        <f t="shared" si="22"/>
        <v>31</v>
      </c>
      <c r="AQ159" s="22"/>
      <c r="AR159" s="24"/>
      <c r="AS159" s="24"/>
      <c r="AT159" s="24"/>
      <c r="AU159" s="24"/>
      <c r="AV159" s="24"/>
      <c r="AW159" s="145"/>
      <c r="AX159" s="24"/>
      <c r="AY159" s="24"/>
      <c r="AZ159" s="24"/>
      <c r="BA159" s="24"/>
      <c r="BB159" s="24"/>
      <c r="BC159" s="24"/>
      <c r="BD159" s="24"/>
      <c r="BE159" s="24"/>
      <c r="BF159" s="24"/>
      <c r="BG159" s="24">
        <v>371.07100000000003</v>
      </c>
      <c r="BH159" s="24">
        <v>371.07100000000003</v>
      </c>
      <c r="BI159" s="24"/>
      <c r="BJ159" s="24"/>
      <c r="BK159" s="24">
        <v>3300</v>
      </c>
      <c r="BL159" s="24">
        <v>3300</v>
      </c>
      <c r="BM159" s="145">
        <f t="shared" si="23"/>
        <v>3671.0709999999999</v>
      </c>
      <c r="BN159" s="24">
        <f t="shared" si="24"/>
        <v>3671.0709999999999</v>
      </c>
      <c r="BO159" s="509">
        <f t="shared" si="18"/>
        <v>0.86123276313052932</v>
      </c>
      <c r="BP159" s="511">
        <v>0</v>
      </c>
      <c r="BQ159" s="512">
        <v>0</v>
      </c>
      <c r="BR159" s="513">
        <v>0</v>
      </c>
      <c r="BS159" s="512">
        <v>0</v>
      </c>
      <c r="BT159" s="512">
        <v>0</v>
      </c>
      <c r="BU159" s="512">
        <v>0</v>
      </c>
      <c r="BV159" s="512">
        <v>0</v>
      </c>
      <c r="BW159" s="512">
        <v>0</v>
      </c>
      <c r="BX159" s="512">
        <v>0</v>
      </c>
      <c r="BY159" s="512">
        <v>0</v>
      </c>
      <c r="BZ159" s="512">
        <v>0</v>
      </c>
      <c r="CA159" s="512">
        <v>0</v>
      </c>
      <c r="CB159" s="512">
        <v>0</v>
      </c>
      <c r="CC159" s="512">
        <v>0</v>
      </c>
      <c r="CD159" s="512">
        <v>0</v>
      </c>
      <c r="CE159" s="512">
        <v>0</v>
      </c>
      <c r="CF159" s="512">
        <v>435577.98264000006</v>
      </c>
      <c r="CG159" s="512">
        <v>435577.98264000006</v>
      </c>
      <c r="CH159" s="512">
        <v>0</v>
      </c>
      <c r="CI159" s="512">
        <v>0</v>
      </c>
      <c r="CJ159" s="512">
        <v>10811592</v>
      </c>
      <c r="CK159" s="512">
        <v>10811592</v>
      </c>
      <c r="CL159" s="513">
        <f t="shared" si="25"/>
        <v>11247169.98264</v>
      </c>
      <c r="CM159" s="513">
        <f t="shared" si="26"/>
        <v>11247169.98264</v>
      </c>
      <c r="CN159" s="113"/>
      <c r="CO159" s="97"/>
      <c r="CP159" s="97"/>
      <c r="CQ159" s="97"/>
      <c r="CR159" s="97"/>
      <c r="CS159" s="97"/>
      <c r="CT159" s="97"/>
      <c r="CU159" s="114"/>
      <c r="CV159" s="50">
        <f t="shared" si="19"/>
        <v>13560480</v>
      </c>
      <c r="CW159" s="11"/>
      <c r="CX159" s="604">
        <f t="shared" si="20"/>
        <v>4.2625770374269987</v>
      </c>
      <c r="CY159" s="143"/>
      <c r="CZ159" s="143"/>
      <c r="DA159" s="143"/>
      <c r="DB159" s="23"/>
      <c r="DC159" s="23"/>
      <c r="DD159" s="23"/>
      <c r="DE159" s="23"/>
      <c r="DF159" s="143"/>
      <c r="DG159" s="89"/>
      <c r="DH159" s="50" t="s">
        <v>46</v>
      </c>
      <c r="DI159" s="28"/>
      <c r="DJ159" s="553" t="s">
        <v>46</v>
      </c>
      <c r="DK159" s="143"/>
      <c r="DL159" s="46"/>
      <c r="DM159" s="111"/>
      <c r="DN159" s="110"/>
      <c r="DO159" s="432">
        <v>47.942100538599618</v>
      </c>
      <c r="DP159" s="433">
        <v>-0.49586331726692379</v>
      </c>
      <c r="DQ159" s="434">
        <v>47.942100538599618</v>
      </c>
      <c r="DR159" s="428">
        <v>-0.68455650608327545</v>
      </c>
      <c r="DS159" s="432">
        <v>0.13599640933572704</v>
      </c>
      <c r="DT159" s="434">
        <v>0.26405285781540011</v>
      </c>
      <c r="DU159" s="434">
        <v>0.13599640933572704</v>
      </c>
      <c r="DV159" s="428">
        <v>0.26306751479286039</v>
      </c>
      <c r="DW159" s="252"/>
      <c r="DX159" s="50"/>
      <c r="DY159" s="249"/>
      <c r="DZ159" s="464">
        <v>0</v>
      </c>
      <c r="EA159" s="465">
        <v>23704.666666666668</v>
      </c>
      <c r="EB159" s="46"/>
    </row>
    <row r="160" spans="1:132" s="141" customFormat="1" ht="27.75" customHeight="1" x14ac:dyDescent="0.25">
      <c r="A160" s="69" t="s">
        <v>56</v>
      </c>
      <c r="B160" s="69" t="s">
        <v>57</v>
      </c>
      <c r="C160" s="69" t="s">
        <v>58</v>
      </c>
      <c r="D160" s="67" t="s">
        <v>297</v>
      </c>
      <c r="E160" s="67" t="s">
        <v>298</v>
      </c>
      <c r="F160" s="67" t="s">
        <v>304</v>
      </c>
      <c r="G160" s="67" t="s">
        <v>298</v>
      </c>
      <c r="H160" s="107" t="s">
        <v>46</v>
      </c>
      <c r="I160" s="20" t="s">
        <v>1978</v>
      </c>
      <c r="J160" s="145" t="s">
        <v>1984</v>
      </c>
      <c r="K160" s="426">
        <v>10.158477986391464</v>
      </c>
      <c r="L160" s="426">
        <v>24.368560555374</v>
      </c>
      <c r="M160" s="424">
        <v>1830</v>
      </c>
      <c r="N160" s="487">
        <v>27751680</v>
      </c>
      <c r="O160" s="487" t="s">
        <v>1976</v>
      </c>
      <c r="P160" s="572">
        <v>6.2464680324163897</v>
      </c>
      <c r="Q160" s="34" t="s">
        <v>48</v>
      </c>
      <c r="R160" s="257" t="s">
        <v>48</v>
      </c>
      <c r="S160" s="27"/>
      <c r="T160" s="27"/>
      <c r="U160" s="145"/>
      <c r="V160" s="24"/>
      <c r="W160" s="24"/>
      <c r="X160" s="24"/>
      <c r="Y160" s="24"/>
      <c r="Z160" s="24"/>
      <c r="AA160" s="24"/>
      <c r="AB160" s="24"/>
      <c r="AC160" s="24"/>
      <c r="AD160" s="24"/>
      <c r="AE160" s="24"/>
      <c r="AF160" s="24"/>
      <c r="AG160" s="24"/>
      <c r="AH160" s="24"/>
      <c r="AI160" s="24">
        <v>67</v>
      </c>
      <c r="AJ160" s="24">
        <v>67</v>
      </c>
      <c r="AK160" s="24"/>
      <c r="AL160" s="24"/>
      <c r="AM160" s="24">
        <v>1</v>
      </c>
      <c r="AN160" s="24">
        <v>1</v>
      </c>
      <c r="AO160" s="145">
        <f t="shared" si="21"/>
        <v>68</v>
      </c>
      <c r="AP160" s="14">
        <f t="shared" si="22"/>
        <v>68</v>
      </c>
      <c r="AQ160" s="22"/>
      <c r="AR160" s="24"/>
      <c r="AS160" s="24"/>
      <c r="AT160" s="24"/>
      <c r="AU160" s="24"/>
      <c r="AV160" s="24"/>
      <c r="AW160" s="145"/>
      <c r="AX160" s="24"/>
      <c r="AY160" s="24"/>
      <c r="AZ160" s="24"/>
      <c r="BA160" s="24"/>
      <c r="BB160" s="24"/>
      <c r="BC160" s="24"/>
      <c r="BD160" s="24"/>
      <c r="BE160" s="24"/>
      <c r="BF160" s="24"/>
      <c r="BG160" s="24">
        <v>439.66</v>
      </c>
      <c r="BH160" s="24">
        <v>439.66</v>
      </c>
      <c r="BI160" s="24"/>
      <c r="BJ160" s="24"/>
      <c r="BK160" s="24">
        <v>3300</v>
      </c>
      <c r="BL160" s="24">
        <v>3300</v>
      </c>
      <c r="BM160" s="145">
        <f t="shared" si="23"/>
        <v>3739.66</v>
      </c>
      <c r="BN160" s="24">
        <f t="shared" si="24"/>
        <v>3739.66</v>
      </c>
      <c r="BO160" s="509">
        <f t="shared" si="18"/>
        <v>0.59868392515463598</v>
      </c>
      <c r="BP160" s="511">
        <v>0</v>
      </c>
      <c r="BQ160" s="512">
        <v>0</v>
      </c>
      <c r="BR160" s="513">
        <v>0</v>
      </c>
      <c r="BS160" s="512">
        <v>0</v>
      </c>
      <c r="BT160" s="512">
        <v>0</v>
      </c>
      <c r="BU160" s="512">
        <v>0</v>
      </c>
      <c r="BV160" s="512">
        <v>0</v>
      </c>
      <c r="BW160" s="512">
        <v>0</v>
      </c>
      <c r="BX160" s="512">
        <v>0</v>
      </c>
      <c r="BY160" s="512">
        <v>0</v>
      </c>
      <c r="BZ160" s="512">
        <v>0</v>
      </c>
      <c r="CA160" s="512">
        <v>0</v>
      </c>
      <c r="CB160" s="512">
        <v>0</v>
      </c>
      <c r="CC160" s="512">
        <v>0</v>
      </c>
      <c r="CD160" s="512">
        <v>0</v>
      </c>
      <c r="CE160" s="512">
        <v>0</v>
      </c>
      <c r="CF160" s="512">
        <v>516090.49440000003</v>
      </c>
      <c r="CG160" s="512">
        <v>516090.49440000003</v>
      </c>
      <c r="CH160" s="512">
        <v>0</v>
      </c>
      <c r="CI160" s="512">
        <v>0</v>
      </c>
      <c r="CJ160" s="512">
        <v>10811592</v>
      </c>
      <c r="CK160" s="512">
        <v>10811592</v>
      </c>
      <c r="CL160" s="513">
        <f t="shared" si="25"/>
        <v>11327682.4944</v>
      </c>
      <c r="CM160" s="513">
        <f t="shared" si="26"/>
        <v>11327682.4944</v>
      </c>
      <c r="CN160" s="113"/>
      <c r="CO160" s="97"/>
      <c r="CP160" s="97"/>
      <c r="CQ160" s="97"/>
      <c r="CR160" s="97"/>
      <c r="CS160" s="97"/>
      <c r="CT160" s="97"/>
      <c r="CU160" s="114"/>
      <c r="CV160" s="50">
        <f t="shared" si="19"/>
        <v>27751680</v>
      </c>
      <c r="CW160" s="11"/>
      <c r="CX160" s="604">
        <f t="shared" si="20"/>
        <v>6.2464680324163897</v>
      </c>
      <c r="CY160" s="143"/>
      <c r="CZ160" s="143"/>
      <c r="DA160" s="143"/>
      <c r="DB160" s="23"/>
      <c r="DC160" s="23"/>
      <c r="DD160" s="23"/>
      <c r="DE160" s="23"/>
      <c r="DF160" s="143"/>
      <c r="DG160" s="89"/>
      <c r="DH160" s="50" t="s">
        <v>46</v>
      </c>
      <c r="DI160" s="28"/>
      <c r="DJ160" s="553" t="s">
        <v>46</v>
      </c>
      <c r="DK160" s="143"/>
      <c r="DL160" s="46"/>
      <c r="DM160" s="111"/>
      <c r="DN160" s="110"/>
      <c r="DO160" s="432">
        <v>73.764061358656079</v>
      </c>
      <c r="DP160" s="433">
        <v>-22.645831503966519</v>
      </c>
      <c r="DQ160" s="434">
        <v>73.764061358656079</v>
      </c>
      <c r="DR160" s="428">
        <v>-29.01835462153587</v>
      </c>
      <c r="DS160" s="432">
        <v>0.74561723886048348</v>
      </c>
      <c r="DT160" s="434">
        <v>-0.31188760433824653</v>
      </c>
      <c r="DU160" s="434">
        <v>0.74561723886048348</v>
      </c>
      <c r="DV160" s="428">
        <v>-0.31386911028276437</v>
      </c>
      <c r="DW160" s="252"/>
      <c r="DX160" s="50"/>
      <c r="DY160" s="249"/>
      <c r="DZ160" s="464">
        <v>99066</v>
      </c>
      <c r="EA160" s="465">
        <v>-43636</v>
      </c>
      <c r="EB160" s="46"/>
    </row>
    <row r="161" spans="1:132" s="141" customFormat="1" ht="27.75" customHeight="1" x14ac:dyDescent="0.25">
      <c r="A161" s="69" t="s">
        <v>56</v>
      </c>
      <c r="B161" s="69" t="s">
        <v>57</v>
      </c>
      <c r="C161" s="69" t="s">
        <v>58</v>
      </c>
      <c r="D161" s="67" t="s">
        <v>305</v>
      </c>
      <c r="E161" s="67" t="s">
        <v>293</v>
      </c>
      <c r="F161" s="67" t="s">
        <v>306</v>
      </c>
      <c r="G161" s="67" t="s">
        <v>307</v>
      </c>
      <c r="H161" s="107" t="s">
        <v>46</v>
      </c>
      <c r="I161" s="20" t="s">
        <v>1979</v>
      </c>
      <c r="J161" s="145" t="s">
        <v>1984</v>
      </c>
      <c r="K161" s="426">
        <v>11.377495344758442</v>
      </c>
      <c r="L161" s="426">
        <v>84.290719521645002</v>
      </c>
      <c r="M161" s="424">
        <v>1885</v>
      </c>
      <c r="N161" s="487">
        <v>33659412</v>
      </c>
      <c r="O161" s="487" t="s">
        <v>1982</v>
      </c>
      <c r="P161" s="572">
        <v>5.9596404186829854</v>
      </c>
      <c r="Q161" s="34" t="s">
        <v>1977</v>
      </c>
      <c r="R161" s="257" t="s">
        <v>48</v>
      </c>
      <c r="S161" s="27"/>
      <c r="T161" s="27"/>
      <c r="U161" s="145"/>
      <c r="V161" s="24"/>
      <c r="W161" s="24"/>
      <c r="X161" s="24"/>
      <c r="Y161" s="24"/>
      <c r="Z161" s="24"/>
      <c r="AA161" s="24"/>
      <c r="AB161" s="24"/>
      <c r="AC161" s="24"/>
      <c r="AD161" s="24"/>
      <c r="AE161" s="24"/>
      <c r="AF161" s="24"/>
      <c r="AG161" s="24"/>
      <c r="AH161" s="24"/>
      <c r="AI161" s="24">
        <v>136</v>
      </c>
      <c r="AJ161" s="24">
        <v>136</v>
      </c>
      <c r="AK161" s="24">
        <v>2</v>
      </c>
      <c r="AL161" s="24">
        <v>2</v>
      </c>
      <c r="AM161" s="24"/>
      <c r="AN161" s="24"/>
      <c r="AO161" s="145">
        <f t="shared" si="21"/>
        <v>138</v>
      </c>
      <c r="AP161" s="14">
        <f t="shared" si="22"/>
        <v>138</v>
      </c>
      <c r="AQ161" s="22"/>
      <c r="AR161" s="24"/>
      <c r="AS161" s="24"/>
      <c r="AT161" s="24"/>
      <c r="AU161" s="24"/>
      <c r="AV161" s="24"/>
      <c r="AW161" s="145"/>
      <c r="AX161" s="24"/>
      <c r="AY161" s="24"/>
      <c r="AZ161" s="24"/>
      <c r="BA161" s="24"/>
      <c r="BB161" s="24"/>
      <c r="BC161" s="24"/>
      <c r="BD161" s="24"/>
      <c r="BE161" s="24"/>
      <c r="BF161" s="24"/>
      <c r="BG161" s="24">
        <v>2946.7649999999999</v>
      </c>
      <c r="BH161" s="24">
        <v>2946.7649999999999</v>
      </c>
      <c r="BI161" s="24">
        <v>16.600000000000001</v>
      </c>
      <c r="BJ161" s="24">
        <v>16.600000000000001</v>
      </c>
      <c r="BK161" s="24"/>
      <c r="BL161" s="24"/>
      <c r="BM161" s="145">
        <f t="shared" si="23"/>
        <v>2963.3649999999998</v>
      </c>
      <c r="BN161" s="24">
        <f t="shared" si="24"/>
        <v>2963.3649999999998</v>
      </c>
      <c r="BO161" s="509">
        <f t="shared" si="18"/>
        <v>0.49723889225096413</v>
      </c>
      <c r="BP161" s="511">
        <v>0</v>
      </c>
      <c r="BQ161" s="512">
        <v>0</v>
      </c>
      <c r="BR161" s="513">
        <v>0</v>
      </c>
      <c r="BS161" s="512">
        <v>0</v>
      </c>
      <c r="BT161" s="512">
        <v>0</v>
      </c>
      <c r="BU161" s="512">
        <v>0</v>
      </c>
      <c r="BV161" s="512">
        <v>0</v>
      </c>
      <c r="BW161" s="512">
        <v>0</v>
      </c>
      <c r="BX161" s="512">
        <v>0</v>
      </c>
      <c r="BY161" s="512">
        <v>0</v>
      </c>
      <c r="BZ161" s="512">
        <v>0</v>
      </c>
      <c r="CA161" s="512">
        <v>0</v>
      </c>
      <c r="CB161" s="512">
        <v>0</v>
      </c>
      <c r="CC161" s="512">
        <v>0</v>
      </c>
      <c r="CD161" s="512">
        <v>0</v>
      </c>
      <c r="CE161" s="512">
        <v>0</v>
      </c>
      <c r="CF161" s="512">
        <v>3459030.6275999998</v>
      </c>
      <c r="CG161" s="512">
        <v>3459030.6275999998</v>
      </c>
      <c r="CH161" s="512">
        <v>19485.744000000002</v>
      </c>
      <c r="CI161" s="512">
        <v>19485.744000000002</v>
      </c>
      <c r="CJ161" s="512">
        <v>0</v>
      </c>
      <c r="CK161" s="512">
        <v>0</v>
      </c>
      <c r="CL161" s="513">
        <f t="shared" si="25"/>
        <v>3478516.3715999997</v>
      </c>
      <c r="CM161" s="513">
        <f t="shared" si="26"/>
        <v>3478516.3715999997</v>
      </c>
      <c r="CN161" s="113"/>
      <c r="CO161" s="97"/>
      <c r="CP161" s="97"/>
      <c r="CQ161" s="97"/>
      <c r="CR161" s="97"/>
      <c r="CS161" s="97"/>
      <c r="CT161" s="97"/>
      <c r="CU161" s="114"/>
      <c r="CV161" s="50">
        <f t="shared" si="19"/>
        <v>33659412</v>
      </c>
      <c r="CW161" s="11"/>
      <c r="CX161" s="604">
        <f t="shared" si="20"/>
        <v>5.9596404186829854</v>
      </c>
      <c r="CY161" s="143"/>
      <c r="CZ161" s="143"/>
      <c r="DA161" s="143"/>
      <c r="DB161" s="23"/>
      <c r="DC161" s="23"/>
      <c r="DD161" s="23"/>
      <c r="DE161" s="23"/>
      <c r="DF161" s="143"/>
      <c r="DG161" s="89"/>
      <c r="DH161" s="50" t="s">
        <v>46</v>
      </c>
      <c r="DI161" s="28"/>
      <c r="DJ161" s="553" t="s">
        <v>46</v>
      </c>
      <c r="DK161" s="143"/>
      <c r="DL161" s="46"/>
      <c r="DM161" s="111"/>
      <c r="DN161" s="110"/>
      <c r="DO161" s="432">
        <v>537.64043155288198</v>
      </c>
      <c r="DP161" s="433">
        <v>-315.93061487264072</v>
      </c>
      <c r="DQ161" s="434">
        <v>355.51220374955722</v>
      </c>
      <c r="DR161" s="428">
        <v>-139.5280289386765</v>
      </c>
      <c r="DS161" s="432">
        <v>2.6169083834453439</v>
      </c>
      <c r="DT161" s="434">
        <v>-1.4242311988640588</v>
      </c>
      <c r="DU161" s="434">
        <v>1.6018747789175778</v>
      </c>
      <c r="DV161" s="428">
        <v>-0.41153183329578225</v>
      </c>
      <c r="DW161" s="252"/>
      <c r="DX161" s="50"/>
      <c r="DY161" s="249"/>
      <c r="DZ161" s="464">
        <v>134972</v>
      </c>
      <c r="EA161" s="465">
        <v>96545.333333333343</v>
      </c>
      <c r="EB161" s="46"/>
    </row>
    <row r="162" spans="1:132" s="141" customFormat="1" ht="27.75" customHeight="1" x14ac:dyDescent="0.25">
      <c r="A162" s="69" t="s">
        <v>56</v>
      </c>
      <c r="B162" s="69" t="s">
        <v>57</v>
      </c>
      <c r="C162" s="69" t="s">
        <v>58</v>
      </c>
      <c r="D162" s="67" t="s">
        <v>305</v>
      </c>
      <c r="E162" s="67" t="s">
        <v>293</v>
      </c>
      <c r="F162" s="67" t="s">
        <v>308</v>
      </c>
      <c r="G162" s="67" t="s">
        <v>309</v>
      </c>
      <c r="H162" s="107" t="s">
        <v>46</v>
      </c>
      <c r="I162" s="20" t="s">
        <v>1979</v>
      </c>
      <c r="J162" s="145" t="s">
        <v>1984</v>
      </c>
      <c r="K162" s="426">
        <v>9.2023859406134445</v>
      </c>
      <c r="L162" s="426">
        <v>26.863446913821001</v>
      </c>
      <c r="M162" s="424">
        <v>806</v>
      </c>
      <c r="N162" s="487">
        <v>21549600.000000004</v>
      </c>
      <c r="O162" s="487" t="s">
        <v>1976</v>
      </c>
      <c r="P162" s="572">
        <v>3.9757494236935931</v>
      </c>
      <c r="Q162" s="34" t="s">
        <v>1977</v>
      </c>
      <c r="R162" s="257" t="s">
        <v>48</v>
      </c>
      <c r="S162" s="27"/>
      <c r="T162" s="27"/>
      <c r="U162" s="145"/>
      <c r="V162" s="24"/>
      <c r="W162" s="24"/>
      <c r="X162" s="24"/>
      <c r="Y162" s="24"/>
      <c r="Z162" s="24"/>
      <c r="AA162" s="24"/>
      <c r="AB162" s="24"/>
      <c r="AC162" s="24"/>
      <c r="AD162" s="24"/>
      <c r="AE162" s="24"/>
      <c r="AF162" s="24"/>
      <c r="AG162" s="24"/>
      <c r="AH162" s="24"/>
      <c r="AI162" s="24">
        <v>42</v>
      </c>
      <c r="AJ162" s="24">
        <v>42</v>
      </c>
      <c r="AK162" s="24"/>
      <c r="AL162" s="24"/>
      <c r="AM162" s="24"/>
      <c r="AN162" s="24"/>
      <c r="AO162" s="145">
        <f t="shared" si="21"/>
        <v>42</v>
      </c>
      <c r="AP162" s="14">
        <f t="shared" si="22"/>
        <v>42</v>
      </c>
      <c r="AQ162" s="22"/>
      <c r="AR162" s="24"/>
      <c r="AS162" s="24"/>
      <c r="AT162" s="24"/>
      <c r="AU162" s="24"/>
      <c r="AV162" s="24"/>
      <c r="AW162" s="145"/>
      <c r="AX162" s="24"/>
      <c r="AY162" s="24"/>
      <c r="AZ162" s="24"/>
      <c r="BA162" s="24"/>
      <c r="BB162" s="24"/>
      <c r="BC162" s="24"/>
      <c r="BD162" s="24"/>
      <c r="BE162" s="24"/>
      <c r="BF162" s="24"/>
      <c r="BG162" s="24">
        <v>309.79000000000002</v>
      </c>
      <c r="BH162" s="24">
        <v>309.79000000000002</v>
      </c>
      <c r="BI162" s="24"/>
      <c r="BJ162" s="24"/>
      <c r="BK162" s="24"/>
      <c r="BL162" s="24"/>
      <c r="BM162" s="145">
        <f t="shared" si="23"/>
        <v>309.79000000000002</v>
      </c>
      <c r="BN162" s="24">
        <f t="shared" si="24"/>
        <v>309.79000000000002</v>
      </c>
      <c r="BO162" s="509">
        <f t="shared" si="18"/>
        <v>7.7919900623967295E-2</v>
      </c>
      <c r="BP162" s="511">
        <v>0</v>
      </c>
      <c r="BQ162" s="512">
        <v>0</v>
      </c>
      <c r="BR162" s="513">
        <v>0</v>
      </c>
      <c r="BS162" s="512">
        <v>0</v>
      </c>
      <c r="BT162" s="512">
        <v>0</v>
      </c>
      <c r="BU162" s="512">
        <v>0</v>
      </c>
      <c r="BV162" s="512">
        <v>0</v>
      </c>
      <c r="BW162" s="512">
        <v>0</v>
      </c>
      <c r="BX162" s="512">
        <v>0</v>
      </c>
      <c r="BY162" s="512">
        <v>0</v>
      </c>
      <c r="BZ162" s="512">
        <v>0</v>
      </c>
      <c r="CA162" s="512">
        <v>0</v>
      </c>
      <c r="CB162" s="512">
        <v>0</v>
      </c>
      <c r="CC162" s="512">
        <v>0</v>
      </c>
      <c r="CD162" s="512">
        <v>0</v>
      </c>
      <c r="CE162" s="512">
        <v>0</v>
      </c>
      <c r="CF162" s="512">
        <v>363643.89360000007</v>
      </c>
      <c r="CG162" s="512">
        <v>363643.89360000007</v>
      </c>
      <c r="CH162" s="512">
        <v>0</v>
      </c>
      <c r="CI162" s="512">
        <v>0</v>
      </c>
      <c r="CJ162" s="512">
        <v>0</v>
      </c>
      <c r="CK162" s="512">
        <v>0</v>
      </c>
      <c r="CL162" s="513">
        <f t="shared" si="25"/>
        <v>363643.89360000007</v>
      </c>
      <c r="CM162" s="513">
        <f t="shared" si="26"/>
        <v>363643.89360000007</v>
      </c>
      <c r="CN162" s="113"/>
      <c r="CO162" s="97"/>
      <c r="CP162" s="97"/>
      <c r="CQ162" s="97"/>
      <c r="CR162" s="97"/>
      <c r="CS162" s="97"/>
      <c r="CT162" s="97"/>
      <c r="CU162" s="114"/>
      <c r="CV162" s="50">
        <f t="shared" si="19"/>
        <v>21549600.000000004</v>
      </c>
      <c r="CW162" s="11"/>
      <c r="CX162" s="604">
        <f t="shared" si="20"/>
        <v>3.9757494236935931</v>
      </c>
      <c r="CY162" s="143"/>
      <c r="CZ162" s="143"/>
      <c r="DA162" s="143"/>
      <c r="DB162" s="23"/>
      <c r="DC162" s="23"/>
      <c r="DD162" s="23"/>
      <c r="DE162" s="23"/>
      <c r="DF162" s="143"/>
      <c r="DG162" s="89"/>
      <c r="DH162" s="50" t="s">
        <v>46</v>
      </c>
      <c r="DI162" s="28"/>
      <c r="DJ162" s="553" t="s">
        <v>46</v>
      </c>
      <c r="DK162" s="143"/>
      <c r="DL162" s="46"/>
      <c r="DM162" s="111"/>
      <c r="DN162" s="110"/>
      <c r="DO162" s="432">
        <v>23.167321613236822</v>
      </c>
      <c r="DP162" s="433">
        <v>151.8988206261395</v>
      </c>
      <c r="DQ162" s="434">
        <v>19.980558428128241</v>
      </c>
      <c r="DR162" s="428">
        <v>120.40111526008505</v>
      </c>
      <c r="DS162" s="432">
        <v>0.1997931747673217</v>
      </c>
      <c r="DT162" s="434">
        <v>1.1571245032405482</v>
      </c>
      <c r="DU162" s="434">
        <v>0.17745604963805592</v>
      </c>
      <c r="DV162" s="428">
        <v>1.1439969365997085</v>
      </c>
      <c r="DW162" s="252"/>
      <c r="DX162" s="50"/>
      <c r="DY162" s="249"/>
      <c r="DZ162" s="464">
        <v>4211</v>
      </c>
      <c r="EA162" s="465">
        <v>45909.333333333336</v>
      </c>
      <c r="EB162" s="46"/>
    </row>
    <row r="163" spans="1:132" s="141" customFormat="1" ht="27.75" customHeight="1" x14ac:dyDescent="0.25">
      <c r="A163" s="69" t="s">
        <v>56</v>
      </c>
      <c r="B163" s="69" t="s">
        <v>57</v>
      </c>
      <c r="C163" s="69" t="s">
        <v>58</v>
      </c>
      <c r="D163" s="67" t="s">
        <v>310</v>
      </c>
      <c r="E163" s="67" t="s">
        <v>311</v>
      </c>
      <c r="F163" s="67" t="s">
        <v>312</v>
      </c>
      <c r="G163" s="67" t="s">
        <v>313</v>
      </c>
      <c r="H163" s="107" t="s">
        <v>46</v>
      </c>
      <c r="I163" s="20" t="s">
        <v>1979</v>
      </c>
      <c r="J163" s="145" t="s">
        <v>1984</v>
      </c>
      <c r="K163" s="426">
        <v>11.783834464214101</v>
      </c>
      <c r="L163" s="426">
        <v>28.321780244121001</v>
      </c>
      <c r="M163" s="424">
        <v>840</v>
      </c>
      <c r="N163" s="487">
        <v>29354684</v>
      </c>
      <c r="O163" s="487" t="s">
        <v>1982</v>
      </c>
      <c r="P163" s="572">
        <v>5.3142782877828214</v>
      </c>
      <c r="Q163" s="34" t="s">
        <v>1977</v>
      </c>
      <c r="R163" s="257" t="s">
        <v>48</v>
      </c>
      <c r="S163" s="27"/>
      <c r="T163" s="27"/>
      <c r="U163" s="145"/>
      <c r="V163" s="24"/>
      <c r="W163" s="24"/>
      <c r="X163" s="24"/>
      <c r="Y163" s="24"/>
      <c r="Z163" s="24"/>
      <c r="AA163" s="24"/>
      <c r="AB163" s="24"/>
      <c r="AC163" s="24"/>
      <c r="AD163" s="24"/>
      <c r="AE163" s="24"/>
      <c r="AF163" s="24"/>
      <c r="AG163" s="24"/>
      <c r="AH163" s="24"/>
      <c r="AI163" s="24">
        <v>55</v>
      </c>
      <c r="AJ163" s="24">
        <v>55</v>
      </c>
      <c r="AK163" s="24"/>
      <c r="AL163" s="24"/>
      <c r="AM163" s="24"/>
      <c r="AN163" s="24"/>
      <c r="AO163" s="145">
        <f t="shared" si="21"/>
        <v>55</v>
      </c>
      <c r="AP163" s="14">
        <f t="shared" si="22"/>
        <v>55</v>
      </c>
      <c r="AQ163" s="22"/>
      <c r="AR163" s="24"/>
      <c r="AS163" s="24"/>
      <c r="AT163" s="24"/>
      <c r="AU163" s="24"/>
      <c r="AV163" s="24"/>
      <c r="AW163" s="145"/>
      <c r="AX163" s="24"/>
      <c r="AY163" s="24"/>
      <c r="AZ163" s="24"/>
      <c r="BA163" s="24"/>
      <c r="BB163" s="24"/>
      <c r="BC163" s="24"/>
      <c r="BD163" s="24"/>
      <c r="BE163" s="24"/>
      <c r="BF163" s="24"/>
      <c r="BG163" s="24">
        <v>2914.05</v>
      </c>
      <c r="BH163" s="24">
        <v>2914.05</v>
      </c>
      <c r="BI163" s="24"/>
      <c r="BJ163" s="24"/>
      <c r="BK163" s="24"/>
      <c r="BL163" s="24"/>
      <c r="BM163" s="145">
        <f t="shared" si="23"/>
        <v>2914.05</v>
      </c>
      <c r="BN163" s="24">
        <f t="shared" si="24"/>
        <v>2914.05</v>
      </c>
      <c r="BO163" s="509">
        <f t="shared" si="18"/>
        <v>0.54834350822372446</v>
      </c>
      <c r="BP163" s="511">
        <v>0</v>
      </c>
      <c r="BQ163" s="512">
        <v>0</v>
      </c>
      <c r="BR163" s="513">
        <v>0</v>
      </c>
      <c r="BS163" s="512">
        <v>0</v>
      </c>
      <c r="BT163" s="512">
        <v>0</v>
      </c>
      <c r="BU163" s="512">
        <v>0</v>
      </c>
      <c r="BV163" s="512">
        <v>0</v>
      </c>
      <c r="BW163" s="512">
        <v>0</v>
      </c>
      <c r="BX163" s="512">
        <v>0</v>
      </c>
      <c r="BY163" s="512">
        <v>0</v>
      </c>
      <c r="BZ163" s="512">
        <v>0</v>
      </c>
      <c r="CA163" s="512">
        <v>0</v>
      </c>
      <c r="CB163" s="512">
        <v>0</v>
      </c>
      <c r="CC163" s="512">
        <v>0</v>
      </c>
      <c r="CD163" s="512">
        <v>0</v>
      </c>
      <c r="CE163" s="512">
        <v>0</v>
      </c>
      <c r="CF163" s="512">
        <v>3420628.452</v>
      </c>
      <c r="CG163" s="512">
        <v>3420628.452</v>
      </c>
      <c r="CH163" s="512">
        <v>0</v>
      </c>
      <c r="CI163" s="512">
        <v>0</v>
      </c>
      <c r="CJ163" s="512">
        <v>0</v>
      </c>
      <c r="CK163" s="512">
        <v>0</v>
      </c>
      <c r="CL163" s="513">
        <f t="shared" si="25"/>
        <v>3420628.452</v>
      </c>
      <c r="CM163" s="513">
        <f t="shared" si="26"/>
        <v>3420628.452</v>
      </c>
      <c r="CN163" s="113"/>
      <c r="CO163" s="97"/>
      <c r="CP163" s="97"/>
      <c r="CQ163" s="97"/>
      <c r="CR163" s="97"/>
      <c r="CS163" s="97"/>
      <c r="CT163" s="97"/>
      <c r="CU163" s="114"/>
      <c r="CV163" s="50">
        <f t="shared" si="19"/>
        <v>29354684</v>
      </c>
      <c r="CW163" s="11"/>
      <c r="CX163" s="604">
        <f t="shared" si="20"/>
        <v>5.3142782877828214</v>
      </c>
      <c r="CY163" s="143"/>
      <c r="CZ163" s="143"/>
      <c r="DA163" s="143"/>
      <c r="DB163" s="23"/>
      <c r="DC163" s="23"/>
      <c r="DD163" s="23"/>
      <c r="DE163" s="23"/>
      <c r="DF163" s="143"/>
      <c r="DG163" s="89"/>
      <c r="DH163" s="50" t="s">
        <v>46</v>
      </c>
      <c r="DI163" s="28"/>
      <c r="DJ163" s="553" t="s">
        <v>46</v>
      </c>
      <c r="DK163" s="143"/>
      <c r="DL163" s="46"/>
      <c r="DM163" s="111"/>
      <c r="DN163" s="110"/>
      <c r="DO163" s="432">
        <v>197.88209606986894</v>
      </c>
      <c r="DP163" s="433">
        <v>35.053327473426918</v>
      </c>
      <c r="DQ163" s="434">
        <v>197.65343390234213</v>
      </c>
      <c r="DR163" s="428">
        <v>-107.04706802998865</v>
      </c>
      <c r="DS163" s="432">
        <v>0.79078999603017042</v>
      </c>
      <c r="DT163" s="434">
        <v>-0.20957827925942762</v>
      </c>
      <c r="DU163" s="434">
        <v>0.78602620087336217</v>
      </c>
      <c r="DV163" s="428">
        <v>-0.33611435280275076</v>
      </c>
      <c r="DW163" s="252"/>
      <c r="DX163" s="50"/>
      <c r="DY163" s="249"/>
      <c r="DZ163" s="464">
        <v>121114</v>
      </c>
      <c r="EA163" s="465">
        <v>-84574</v>
      </c>
      <c r="EB163" s="46"/>
    </row>
    <row r="164" spans="1:132" s="141" customFormat="1" ht="27.75" customHeight="1" x14ac:dyDescent="0.25">
      <c r="A164" s="69" t="s">
        <v>56</v>
      </c>
      <c r="B164" s="69" t="s">
        <v>57</v>
      </c>
      <c r="C164" s="69" t="s">
        <v>58</v>
      </c>
      <c r="D164" s="67" t="s">
        <v>314</v>
      </c>
      <c r="E164" s="67" t="s">
        <v>315</v>
      </c>
      <c r="F164" s="67" t="s">
        <v>316</v>
      </c>
      <c r="G164" s="67" t="s">
        <v>315</v>
      </c>
      <c r="H164" s="107" t="s">
        <v>46</v>
      </c>
      <c r="I164" s="20" t="s">
        <v>1979</v>
      </c>
      <c r="J164" s="145" t="s">
        <v>1984</v>
      </c>
      <c r="K164" s="426">
        <v>12.668219606558768</v>
      </c>
      <c r="L164" s="426">
        <v>62.057196840618005</v>
      </c>
      <c r="M164" s="424">
        <v>2426</v>
      </c>
      <c r="N164" s="487">
        <v>16994399.999999996</v>
      </c>
      <c r="O164" s="487" t="s">
        <v>1976</v>
      </c>
      <c r="P164" s="572">
        <v>4.8521671323234523</v>
      </c>
      <c r="Q164" s="34" t="s">
        <v>1977</v>
      </c>
      <c r="R164" s="257" t="s">
        <v>48</v>
      </c>
      <c r="S164" s="27"/>
      <c r="T164" s="27"/>
      <c r="U164" s="145"/>
      <c r="V164" s="24"/>
      <c r="W164" s="24"/>
      <c r="X164" s="24"/>
      <c r="Y164" s="24">
        <v>1</v>
      </c>
      <c r="Z164" s="24">
        <v>1</v>
      </c>
      <c r="AA164" s="24"/>
      <c r="AB164" s="24"/>
      <c r="AC164" s="24"/>
      <c r="AD164" s="24"/>
      <c r="AE164" s="24"/>
      <c r="AF164" s="24"/>
      <c r="AG164" s="24"/>
      <c r="AH164" s="24"/>
      <c r="AI164" s="24">
        <v>119</v>
      </c>
      <c r="AJ164" s="24">
        <v>119</v>
      </c>
      <c r="AK164" s="24">
        <v>1</v>
      </c>
      <c r="AL164" s="24">
        <v>1</v>
      </c>
      <c r="AM164" s="24"/>
      <c r="AN164" s="24"/>
      <c r="AO164" s="145">
        <f t="shared" si="21"/>
        <v>121</v>
      </c>
      <c r="AP164" s="14">
        <f t="shared" si="22"/>
        <v>121</v>
      </c>
      <c r="AQ164" s="22"/>
      <c r="AR164" s="24"/>
      <c r="AS164" s="24"/>
      <c r="AT164" s="24"/>
      <c r="AU164" s="24"/>
      <c r="AV164" s="24"/>
      <c r="AW164" s="145">
        <v>200</v>
      </c>
      <c r="AX164" s="24">
        <v>200</v>
      </c>
      <c r="AY164" s="24"/>
      <c r="AZ164" s="24"/>
      <c r="BA164" s="24"/>
      <c r="BB164" s="24"/>
      <c r="BC164" s="24"/>
      <c r="BD164" s="24"/>
      <c r="BE164" s="24"/>
      <c r="BF164" s="24"/>
      <c r="BG164" s="24">
        <v>6100.15</v>
      </c>
      <c r="BH164" s="24">
        <v>6100.15</v>
      </c>
      <c r="BI164" s="24">
        <v>7.6</v>
      </c>
      <c r="BJ164" s="24">
        <v>7.6</v>
      </c>
      <c r="BK164" s="24"/>
      <c r="BL164" s="24"/>
      <c r="BM164" s="145">
        <f t="shared" si="23"/>
        <v>6307.75</v>
      </c>
      <c r="BN164" s="24">
        <f t="shared" si="24"/>
        <v>6307.75</v>
      </c>
      <c r="BO164" s="509">
        <f t="shared" si="18"/>
        <v>1.2999861356753275</v>
      </c>
      <c r="BP164" s="511">
        <v>0</v>
      </c>
      <c r="BQ164" s="512">
        <v>0</v>
      </c>
      <c r="BR164" s="513">
        <v>0</v>
      </c>
      <c r="BS164" s="512">
        <v>0</v>
      </c>
      <c r="BT164" s="512">
        <v>0</v>
      </c>
      <c r="BU164" s="512">
        <v>0</v>
      </c>
      <c r="BV164" s="512">
        <v>655248</v>
      </c>
      <c r="BW164" s="512">
        <v>655248</v>
      </c>
      <c r="BX164" s="512">
        <v>0</v>
      </c>
      <c r="BY164" s="512">
        <v>0</v>
      </c>
      <c r="BZ164" s="512">
        <v>0</v>
      </c>
      <c r="CA164" s="512">
        <v>0</v>
      </c>
      <c r="CB164" s="512">
        <v>0</v>
      </c>
      <c r="CC164" s="512">
        <v>0</v>
      </c>
      <c r="CD164" s="512">
        <v>0</v>
      </c>
      <c r="CE164" s="512">
        <v>0</v>
      </c>
      <c r="CF164" s="512">
        <v>7160600.0760000004</v>
      </c>
      <c r="CG164" s="512">
        <v>7160600.0760000004</v>
      </c>
      <c r="CH164" s="512">
        <v>8921.1840000000011</v>
      </c>
      <c r="CI164" s="512">
        <v>8921.1840000000011</v>
      </c>
      <c r="CJ164" s="512">
        <v>0</v>
      </c>
      <c r="CK164" s="512">
        <v>0</v>
      </c>
      <c r="CL164" s="513">
        <f t="shared" si="25"/>
        <v>7824769.2600000007</v>
      </c>
      <c r="CM164" s="513">
        <f t="shared" si="26"/>
        <v>7824769.2600000007</v>
      </c>
      <c r="CN164" s="113"/>
      <c r="CO164" s="97"/>
      <c r="CP164" s="97"/>
      <c r="CQ164" s="97"/>
      <c r="CR164" s="97"/>
      <c r="CS164" s="97"/>
      <c r="CT164" s="97"/>
      <c r="CU164" s="114"/>
      <c r="CV164" s="50">
        <f t="shared" si="19"/>
        <v>16994399.999999996</v>
      </c>
      <c r="CW164" s="11"/>
      <c r="CX164" s="604">
        <f t="shared" si="20"/>
        <v>4.8521671323234523</v>
      </c>
      <c r="CY164" s="143"/>
      <c r="CZ164" s="143"/>
      <c r="DA164" s="143"/>
      <c r="DB164" s="23"/>
      <c r="DC164" s="23"/>
      <c r="DD164" s="23"/>
      <c r="DE164" s="23"/>
      <c r="DF164" s="143"/>
      <c r="DG164" s="89"/>
      <c r="DH164" s="50" t="s">
        <v>46</v>
      </c>
      <c r="DI164" s="28"/>
      <c r="DJ164" s="553" t="s">
        <v>46</v>
      </c>
      <c r="DK164" s="143"/>
      <c r="DL164" s="46"/>
      <c r="DM164" s="111"/>
      <c r="DN164" s="110"/>
      <c r="DO164" s="432">
        <v>97.070147715561802</v>
      </c>
      <c r="DP164" s="433">
        <v>12.35780928515176</v>
      </c>
      <c r="DQ164" s="434">
        <v>88.607901064926267</v>
      </c>
      <c r="DR164" s="428">
        <v>-17.83365968506493</v>
      </c>
      <c r="DS164" s="432">
        <v>1.3776709034696</v>
      </c>
      <c r="DT164" s="434">
        <v>-0.71996516096590468</v>
      </c>
      <c r="DU164" s="434">
        <v>1.3459292339402287</v>
      </c>
      <c r="DV164" s="428">
        <v>-0.72705625627630754</v>
      </c>
      <c r="DW164" s="252"/>
      <c r="DX164" s="50"/>
      <c r="DY164" s="249"/>
      <c r="DZ164" s="464">
        <v>86759</v>
      </c>
      <c r="EA164" s="465">
        <v>-86759</v>
      </c>
      <c r="EB164" s="46"/>
    </row>
    <row r="165" spans="1:132" s="141" customFormat="1" ht="27.75" customHeight="1" x14ac:dyDescent="0.25">
      <c r="A165" s="69" t="s">
        <v>56</v>
      </c>
      <c r="B165" s="69" t="s">
        <v>57</v>
      </c>
      <c r="C165" s="69" t="s">
        <v>58</v>
      </c>
      <c r="D165" s="67" t="s">
        <v>314</v>
      </c>
      <c r="E165" s="67" t="s">
        <v>315</v>
      </c>
      <c r="F165" s="67" t="s">
        <v>317</v>
      </c>
      <c r="G165" s="67" t="s">
        <v>315</v>
      </c>
      <c r="H165" s="107" t="s">
        <v>46</v>
      </c>
      <c r="I165" s="20" t="s">
        <v>1979</v>
      </c>
      <c r="J165" s="145" t="s">
        <v>1984</v>
      </c>
      <c r="K165" s="426">
        <v>10.158477986391464</v>
      </c>
      <c r="L165" s="426">
        <v>38.622348404514</v>
      </c>
      <c r="M165" s="424">
        <v>1675</v>
      </c>
      <c r="N165" s="487">
        <v>11598240</v>
      </c>
      <c r="O165" s="487" t="s">
        <v>1976</v>
      </c>
      <c r="P165" s="572">
        <v>3.3144524253637879</v>
      </c>
      <c r="Q165" s="34" t="s">
        <v>1977</v>
      </c>
      <c r="R165" s="257" t="s">
        <v>48</v>
      </c>
      <c r="S165" s="27"/>
      <c r="T165" s="27"/>
      <c r="U165" s="145"/>
      <c r="V165" s="24"/>
      <c r="W165" s="24"/>
      <c r="X165" s="24"/>
      <c r="Y165" s="24"/>
      <c r="Z165" s="24"/>
      <c r="AA165" s="24"/>
      <c r="AB165" s="24"/>
      <c r="AC165" s="24"/>
      <c r="AD165" s="24"/>
      <c r="AE165" s="24"/>
      <c r="AF165" s="24"/>
      <c r="AG165" s="24"/>
      <c r="AH165" s="24"/>
      <c r="AI165" s="24">
        <v>85</v>
      </c>
      <c r="AJ165" s="24">
        <v>85</v>
      </c>
      <c r="AK165" s="24"/>
      <c r="AL165" s="24"/>
      <c r="AM165" s="24"/>
      <c r="AN165" s="24"/>
      <c r="AO165" s="145">
        <f t="shared" si="21"/>
        <v>85</v>
      </c>
      <c r="AP165" s="14">
        <f t="shared" si="22"/>
        <v>85</v>
      </c>
      <c r="AQ165" s="22"/>
      <c r="AR165" s="24"/>
      <c r="AS165" s="24"/>
      <c r="AT165" s="24"/>
      <c r="AU165" s="24"/>
      <c r="AV165" s="24"/>
      <c r="AW165" s="145"/>
      <c r="AX165" s="24"/>
      <c r="AY165" s="24"/>
      <c r="AZ165" s="24"/>
      <c r="BA165" s="24"/>
      <c r="BB165" s="24"/>
      <c r="BC165" s="24"/>
      <c r="BD165" s="24"/>
      <c r="BE165" s="24"/>
      <c r="BF165" s="24"/>
      <c r="BG165" s="24">
        <v>2480.08</v>
      </c>
      <c r="BH165" s="24">
        <v>2480.08</v>
      </c>
      <c r="BI165" s="24"/>
      <c r="BJ165" s="24"/>
      <c r="BK165" s="24"/>
      <c r="BL165" s="24"/>
      <c r="BM165" s="145">
        <f t="shared" si="23"/>
        <v>2480.08</v>
      </c>
      <c r="BN165" s="24">
        <f t="shared" si="24"/>
        <v>2480.08</v>
      </c>
      <c r="BO165" s="509">
        <f t="shared" si="18"/>
        <v>0.74826236183727735</v>
      </c>
      <c r="BP165" s="511">
        <v>0</v>
      </c>
      <c r="BQ165" s="512">
        <v>0</v>
      </c>
      <c r="BR165" s="513">
        <v>0</v>
      </c>
      <c r="BS165" s="512">
        <v>0</v>
      </c>
      <c r="BT165" s="512">
        <v>0</v>
      </c>
      <c r="BU165" s="512">
        <v>0</v>
      </c>
      <c r="BV165" s="512">
        <v>0</v>
      </c>
      <c r="BW165" s="512">
        <v>0</v>
      </c>
      <c r="BX165" s="512">
        <v>0</v>
      </c>
      <c r="BY165" s="512">
        <v>0</v>
      </c>
      <c r="BZ165" s="512">
        <v>0</v>
      </c>
      <c r="CA165" s="512">
        <v>0</v>
      </c>
      <c r="CB165" s="512">
        <v>0</v>
      </c>
      <c r="CC165" s="512">
        <v>0</v>
      </c>
      <c r="CD165" s="512">
        <v>0</v>
      </c>
      <c r="CE165" s="512">
        <v>0</v>
      </c>
      <c r="CF165" s="512">
        <v>2911217.1072000004</v>
      </c>
      <c r="CG165" s="512">
        <v>2911217.1072000004</v>
      </c>
      <c r="CH165" s="512">
        <v>0</v>
      </c>
      <c r="CI165" s="512">
        <v>0</v>
      </c>
      <c r="CJ165" s="512">
        <v>0</v>
      </c>
      <c r="CK165" s="512">
        <v>0</v>
      </c>
      <c r="CL165" s="513">
        <f t="shared" si="25"/>
        <v>2911217.1072000004</v>
      </c>
      <c r="CM165" s="513">
        <f t="shared" si="26"/>
        <v>2911217.1072000004</v>
      </c>
      <c r="CN165" s="113"/>
      <c r="CO165" s="97"/>
      <c r="CP165" s="97"/>
      <c r="CQ165" s="97"/>
      <c r="CR165" s="97"/>
      <c r="CS165" s="97"/>
      <c r="CT165" s="97"/>
      <c r="CU165" s="114"/>
      <c r="CV165" s="50">
        <f t="shared" si="19"/>
        <v>11598240</v>
      </c>
      <c r="CW165" s="11"/>
      <c r="CX165" s="604">
        <f t="shared" si="20"/>
        <v>3.3144524253637879</v>
      </c>
      <c r="CY165" s="143"/>
      <c r="CZ165" s="143"/>
      <c r="DA165" s="143"/>
      <c r="DB165" s="23"/>
      <c r="DC165" s="23"/>
      <c r="DD165" s="23"/>
      <c r="DE165" s="23"/>
      <c r="DF165" s="143"/>
      <c r="DG165" s="89"/>
      <c r="DH165" s="50" t="s">
        <v>46</v>
      </c>
      <c r="DI165" s="28"/>
      <c r="DJ165" s="553" t="s">
        <v>46</v>
      </c>
      <c r="DK165" s="143"/>
      <c r="DL165" s="46"/>
      <c r="DM165" s="111"/>
      <c r="DN165" s="110"/>
      <c r="DO165" s="432">
        <v>140.19817937621249</v>
      </c>
      <c r="DP165" s="433">
        <v>32.367018143006646</v>
      </c>
      <c r="DQ165" s="434">
        <v>132.58737501865394</v>
      </c>
      <c r="DR165" s="428">
        <v>39.065833727509869</v>
      </c>
      <c r="DS165" s="432">
        <v>0.72108640501417698</v>
      </c>
      <c r="DT165" s="434">
        <v>0.2749534801860567</v>
      </c>
      <c r="DU165" s="434">
        <v>0.64647067601850472</v>
      </c>
      <c r="DV165" s="428">
        <v>0.34876728456264328</v>
      </c>
      <c r="DW165" s="252"/>
      <c r="DX165" s="50"/>
      <c r="DY165" s="249"/>
      <c r="DZ165" s="464">
        <v>19656</v>
      </c>
      <c r="EA165" s="465">
        <v>109832.66666666667</v>
      </c>
      <c r="EB165" s="46"/>
    </row>
    <row r="166" spans="1:132" s="141" customFormat="1" ht="27.75" customHeight="1" x14ac:dyDescent="0.25">
      <c r="A166" s="69" t="s">
        <v>56</v>
      </c>
      <c r="B166" s="69" t="s">
        <v>57</v>
      </c>
      <c r="C166" s="69" t="s">
        <v>58</v>
      </c>
      <c r="D166" s="67" t="s">
        <v>318</v>
      </c>
      <c r="E166" s="67" t="s">
        <v>63</v>
      </c>
      <c r="F166" s="67" t="s">
        <v>319</v>
      </c>
      <c r="G166" s="67" t="s">
        <v>63</v>
      </c>
      <c r="H166" s="107" t="s">
        <v>46</v>
      </c>
      <c r="I166" s="20" t="s">
        <v>1979</v>
      </c>
      <c r="J166" s="145" t="s">
        <v>1981</v>
      </c>
      <c r="K166" s="426">
        <v>2.1832154019244183</v>
      </c>
      <c r="L166" s="426">
        <v>3.7128787801560001</v>
      </c>
      <c r="M166" s="424">
        <v>451</v>
      </c>
      <c r="N166" s="487">
        <v>3223680.0000000005</v>
      </c>
      <c r="O166" s="487" t="s">
        <v>1976</v>
      </c>
      <c r="P166" s="572">
        <v>1.0759961496833192</v>
      </c>
      <c r="Q166" s="34" t="s">
        <v>48</v>
      </c>
      <c r="R166" s="257" t="s">
        <v>48</v>
      </c>
      <c r="S166" s="27"/>
      <c r="T166" s="27"/>
      <c r="U166" s="145"/>
      <c r="V166" s="24"/>
      <c r="W166" s="24"/>
      <c r="X166" s="24"/>
      <c r="Y166" s="24"/>
      <c r="Z166" s="24"/>
      <c r="AA166" s="24"/>
      <c r="AB166" s="24"/>
      <c r="AC166" s="24"/>
      <c r="AD166" s="24"/>
      <c r="AE166" s="24"/>
      <c r="AF166" s="24"/>
      <c r="AG166" s="24"/>
      <c r="AH166" s="24"/>
      <c r="AI166" s="24">
        <v>2</v>
      </c>
      <c r="AJ166" s="24">
        <v>2</v>
      </c>
      <c r="AK166" s="24"/>
      <c r="AL166" s="24"/>
      <c r="AM166" s="24"/>
      <c r="AN166" s="24"/>
      <c r="AO166" s="145">
        <f t="shared" si="21"/>
        <v>2</v>
      </c>
      <c r="AP166" s="14">
        <f t="shared" si="22"/>
        <v>2</v>
      </c>
      <c r="AQ166" s="22"/>
      <c r="AR166" s="24"/>
      <c r="AS166" s="24"/>
      <c r="AT166" s="24"/>
      <c r="AU166" s="24"/>
      <c r="AV166" s="24"/>
      <c r="AW166" s="145"/>
      <c r="AX166" s="24"/>
      <c r="AY166" s="24"/>
      <c r="AZ166" s="24"/>
      <c r="BA166" s="24"/>
      <c r="BB166" s="24"/>
      <c r="BC166" s="24"/>
      <c r="BD166" s="24"/>
      <c r="BE166" s="24"/>
      <c r="BF166" s="24"/>
      <c r="BG166" s="24">
        <v>13.1</v>
      </c>
      <c r="BH166" s="24">
        <v>13.1</v>
      </c>
      <c r="BI166" s="24"/>
      <c r="BJ166" s="24"/>
      <c r="BK166" s="24"/>
      <c r="BL166" s="24"/>
      <c r="BM166" s="145">
        <f t="shared" si="23"/>
        <v>13.1</v>
      </c>
      <c r="BN166" s="24">
        <f t="shared" si="24"/>
        <v>13.1</v>
      </c>
      <c r="BO166" s="509">
        <f t="shared" si="18"/>
        <v>1.217476475529723E-2</v>
      </c>
      <c r="BP166" s="511">
        <v>0</v>
      </c>
      <c r="BQ166" s="512">
        <v>0</v>
      </c>
      <c r="BR166" s="513">
        <v>0</v>
      </c>
      <c r="BS166" s="512">
        <v>0</v>
      </c>
      <c r="BT166" s="512">
        <v>0</v>
      </c>
      <c r="BU166" s="512">
        <v>0</v>
      </c>
      <c r="BV166" s="512">
        <v>0</v>
      </c>
      <c r="BW166" s="512">
        <v>0</v>
      </c>
      <c r="BX166" s="512">
        <v>0</v>
      </c>
      <c r="BY166" s="512">
        <v>0</v>
      </c>
      <c r="BZ166" s="512">
        <v>0</v>
      </c>
      <c r="CA166" s="512">
        <v>0</v>
      </c>
      <c r="CB166" s="512">
        <v>0</v>
      </c>
      <c r="CC166" s="512">
        <v>0</v>
      </c>
      <c r="CD166" s="512">
        <v>0</v>
      </c>
      <c r="CE166" s="512">
        <v>0</v>
      </c>
      <c r="CF166" s="512">
        <v>15377.304</v>
      </c>
      <c r="CG166" s="512">
        <v>15377.304</v>
      </c>
      <c r="CH166" s="512">
        <v>0</v>
      </c>
      <c r="CI166" s="512">
        <v>0</v>
      </c>
      <c r="CJ166" s="512">
        <v>0</v>
      </c>
      <c r="CK166" s="512">
        <v>0</v>
      </c>
      <c r="CL166" s="513">
        <f t="shared" si="25"/>
        <v>15377.304</v>
      </c>
      <c r="CM166" s="513">
        <f t="shared" si="26"/>
        <v>15377.304</v>
      </c>
      <c r="CN166" s="113"/>
      <c r="CO166" s="97"/>
      <c r="CP166" s="97"/>
      <c r="CQ166" s="97"/>
      <c r="CR166" s="97"/>
      <c r="CS166" s="97"/>
      <c r="CT166" s="97"/>
      <c r="CU166" s="114"/>
      <c r="CV166" s="50">
        <f t="shared" si="19"/>
        <v>3223680.0000000005</v>
      </c>
      <c r="CW166" s="11"/>
      <c r="CX166" s="604">
        <f t="shared" si="20"/>
        <v>1.0759961496833192</v>
      </c>
      <c r="CY166" s="143"/>
      <c r="CZ166" s="143"/>
      <c r="DA166" s="143"/>
      <c r="DB166" s="23"/>
      <c r="DC166" s="23"/>
      <c r="DD166" s="23"/>
      <c r="DE166" s="23"/>
      <c r="DF166" s="143"/>
      <c r="DG166" s="89"/>
      <c r="DH166" s="50" t="s">
        <v>46</v>
      </c>
      <c r="DI166" s="28"/>
      <c r="DJ166" s="553" t="s">
        <v>46</v>
      </c>
      <c r="DK166" s="143"/>
      <c r="DL166" s="46"/>
      <c r="DM166" s="111"/>
      <c r="DN166" s="110"/>
      <c r="DO166" s="432">
        <v>0</v>
      </c>
      <c r="DP166" s="433">
        <v>28.507005253940431</v>
      </c>
      <c r="DQ166" s="434">
        <v>0</v>
      </c>
      <c r="DR166" s="428">
        <v>28.507005253940431</v>
      </c>
      <c r="DS166" s="432">
        <v>0</v>
      </c>
      <c r="DT166" s="434">
        <v>0.33537653239929915</v>
      </c>
      <c r="DU166" s="434">
        <v>0</v>
      </c>
      <c r="DV166" s="428">
        <v>0.33537653239929915</v>
      </c>
      <c r="DW166" s="252"/>
      <c r="DX166" s="50"/>
      <c r="DY166" s="249"/>
      <c r="DZ166" s="464">
        <v>0</v>
      </c>
      <c r="EA166" s="465">
        <v>0</v>
      </c>
      <c r="EB166" s="46"/>
    </row>
    <row r="167" spans="1:132" s="141" customFormat="1" ht="27.75" customHeight="1" x14ac:dyDescent="0.25">
      <c r="A167" s="69" t="s">
        <v>56</v>
      </c>
      <c r="B167" s="69" t="s">
        <v>57</v>
      </c>
      <c r="C167" s="69" t="s">
        <v>58</v>
      </c>
      <c r="D167" s="67" t="s">
        <v>318</v>
      </c>
      <c r="E167" s="67" t="s">
        <v>63</v>
      </c>
      <c r="F167" s="67" t="s">
        <v>320</v>
      </c>
      <c r="G167" s="67" t="s">
        <v>63</v>
      </c>
      <c r="H167" s="107" t="s">
        <v>46</v>
      </c>
      <c r="I167" s="20" t="s">
        <v>1978</v>
      </c>
      <c r="J167" s="145" t="s">
        <v>1981</v>
      </c>
      <c r="K167" s="426">
        <v>2.2768847095977431</v>
      </c>
      <c r="L167" s="426">
        <v>1.4744318151150002</v>
      </c>
      <c r="M167" s="424">
        <v>90</v>
      </c>
      <c r="N167" s="487">
        <v>630719.99999999988</v>
      </c>
      <c r="O167" s="487" t="s">
        <v>1976</v>
      </c>
      <c r="P167" s="572">
        <v>0.44913232140799347</v>
      </c>
      <c r="Q167" s="34" t="s">
        <v>48</v>
      </c>
      <c r="R167" s="257" t="s">
        <v>48</v>
      </c>
      <c r="S167" s="27"/>
      <c r="T167" s="27"/>
      <c r="U167" s="145"/>
      <c r="V167" s="24"/>
      <c r="W167" s="24"/>
      <c r="X167" s="24"/>
      <c r="Y167" s="24"/>
      <c r="Z167" s="24"/>
      <c r="AA167" s="24"/>
      <c r="AB167" s="24"/>
      <c r="AC167" s="24"/>
      <c r="AD167" s="24"/>
      <c r="AE167" s="24"/>
      <c r="AF167" s="24"/>
      <c r="AG167" s="24"/>
      <c r="AH167" s="24"/>
      <c r="AI167" s="24">
        <v>2</v>
      </c>
      <c r="AJ167" s="24">
        <v>2</v>
      </c>
      <c r="AK167" s="24"/>
      <c r="AL167" s="24"/>
      <c r="AM167" s="24"/>
      <c r="AN167" s="24"/>
      <c r="AO167" s="145">
        <f t="shared" si="21"/>
        <v>2</v>
      </c>
      <c r="AP167" s="14">
        <f t="shared" si="22"/>
        <v>2</v>
      </c>
      <c r="AQ167" s="22"/>
      <c r="AR167" s="24"/>
      <c r="AS167" s="24"/>
      <c r="AT167" s="24"/>
      <c r="AU167" s="24"/>
      <c r="AV167" s="24"/>
      <c r="AW167" s="145"/>
      <c r="AX167" s="24"/>
      <c r="AY167" s="24"/>
      <c r="AZ167" s="24"/>
      <c r="BA167" s="24"/>
      <c r="BB167" s="24"/>
      <c r="BC167" s="24"/>
      <c r="BD167" s="24"/>
      <c r="BE167" s="24"/>
      <c r="BF167" s="24"/>
      <c r="BG167" s="24">
        <v>7.2</v>
      </c>
      <c r="BH167" s="24">
        <v>7.2</v>
      </c>
      <c r="BI167" s="24"/>
      <c r="BJ167" s="24"/>
      <c r="BK167" s="24"/>
      <c r="BL167" s="24"/>
      <c r="BM167" s="145">
        <f t="shared" si="23"/>
        <v>7.2</v>
      </c>
      <c r="BN167" s="24">
        <f t="shared" si="24"/>
        <v>7.2</v>
      </c>
      <c r="BO167" s="509">
        <f t="shared" si="18"/>
        <v>1.6030910395022524E-2</v>
      </c>
      <c r="BP167" s="511">
        <v>0</v>
      </c>
      <c r="BQ167" s="512">
        <v>0</v>
      </c>
      <c r="BR167" s="513">
        <v>0</v>
      </c>
      <c r="BS167" s="512">
        <v>0</v>
      </c>
      <c r="BT167" s="512">
        <v>0</v>
      </c>
      <c r="BU167" s="512">
        <v>0</v>
      </c>
      <c r="BV167" s="512">
        <v>0</v>
      </c>
      <c r="BW167" s="512">
        <v>0</v>
      </c>
      <c r="BX167" s="512">
        <v>0</v>
      </c>
      <c r="BY167" s="512">
        <v>0</v>
      </c>
      <c r="BZ167" s="512">
        <v>0</v>
      </c>
      <c r="CA167" s="512">
        <v>0</v>
      </c>
      <c r="CB167" s="512">
        <v>0</v>
      </c>
      <c r="CC167" s="512">
        <v>0</v>
      </c>
      <c r="CD167" s="512">
        <v>0</v>
      </c>
      <c r="CE167" s="512">
        <v>0</v>
      </c>
      <c r="CF167" s="512">
        <v>8451.648000000001</v>
      </c>
      <c r="CG167" s="512">
        <v>8451.648000000001</v>
      </c>
      <c r="CH167" s="512">
        <v>0</v>
      </c>
      <c r="CI167" s="512">
        <v>0</v>
      </c>
      <c r="CJ167" s="512">
        <v>0</v>
      </c>
      <c r="CK167" s="512">
        <v>0</v>
      </c>
      <c r="CL167" s="513">
        <f t="shared" si="25"/>
        <v>8451.648000000001</v>
      </c>
      <c r="CM167" s="513">
        <f t="shared" si="26"/>
        <v>8451.648000000001</v>
      </c>
      <c r="CN167" s="113"/>
      <c r="CO167" s="97"/>
      <c r="CP167" s="97"/>
      <c r="CQ167" s="97"/>
      <c r="CR167" s="97"/>
      <c r="CS167" s="97"/>
      <c r="CT167" s="97"/>
      <c r="CU167" s="114"/>
      <c r="CV167" s="50">
        <f t="shared" si="19"/>
        <v>630719.99999999988</v>
      </c>
      <c r="CW167" s="11"/>
      <c r="CX167" s="604">
        <f t="shared" si="20"/>
        <v>0.44913232140799347</v>
      </c>
      <c r="CY167" s="143"/>
      <c r="CZ167" s="143"/>
      <c r="DA167" s="143"/>
      <c r="DB167" s="23"/>
      <c r="DC167" s="23"/>
      <c r="DD167" s="23"/>
      <c r="DE167" s="23"/>
      <c r="DF167" s="143"/>
      <c r="DG167" s="89"/>
      <c r="DH167" s="50" t="s">
        <v>46</v>
      </c>
      <c r="DI167" s="28"/>
      <c r="DJ167" s="553" t="s">
        <v>46</v>
      </c>
      <c r="DK167" s="143"/>
      <c r="DL167" s="46"/>
      <c r="DM167" s="111"/>
      <c r="DN167" s="110"/>
      <c r="DO167" s="432">
        <v>890.73684210526312</v>
      </c>
      <c r="DP167" s="433">
        <v>-560.82645270756143</v>
      </c>
      <c r="DQ167" s="434">
        <v>890.73684210526312</v>
      </c>
      <c r="DR167" s="428">
        <v>-560.82645270756143</v>
      </c>
      <c r="DS167" s="432">
        <v>1.9944598337950139</v>
      </c>
      <c r="DT167" s="434">
        <v>0.37137295285912053</v>
      </c>
      <c r="DU167" s="434">
        <v>1.9944598337950139</v>
      </c>
      <c r="DV167" s="428">
        <v>0.37137295285912053</v>
      </c>
      <c r="DW167" s="252"/>
      <c r="DX167" s="50"/>
      <c r="DY167" s="249"/>
      <c r="DZ167" s="464">
        <v>80389</v>
      </c>
      <c r="EA167" s="465">
        <v>-63058.333333333328</v>
      </c>
      <c r="EB167" s="46"/>
    </row>
    <row r="168" spans="1:132" s="141" customFormat="1" ht="27.75" customHeight="1" x14ac:dyDescent="0.25">
      <c r="A168" s="69" t="s">
        <v>56</v>
      </c>
      <c r="B168" s="69" t="s">
        <v>57</v>
      </c>
      <c r="C168" s="69" t="s">
        <v>58</v>
      </c>
      <c r="D168" s="67" t="s">
        <v>318</v>
      </c>
      <c r="E168" s="67" t="s">
        <v>63</v>
      </c>
      <c r="F168" s="67" t="s">
        <v>321</v>
      </c>
      <c r="G168" s="67" t="s">
        <v>63</v>
      </c>
      <c r="H168" s="107" t="s">
        <v>46</v>
      </c>
      <c r="I168" s="20" t="s">
        <v>1979</v>
      </c>
      <c r="J168" s="145" t="s">
        <v>1981</v>
      </c>
      <c r="K168" s="426">
        <v>2.2336527214408242</v>
      </c>
      <c r="L168" s="426">
        <v>3.5473484774700004</v>
      </c>
      <c r="M168" s="424">
        <v>183</v>
      </c>
      <c r="N168" s="487">
        <v>1051200</v>
      </c>
      <c r="O168" s="487" t="s">
        <v>1976</v>
      </c>
      <c r="P168" s="572">
        <v>0.44432876716833553</v>
      </c>
      <c r="Q168" s="34" t="s">
        <v>48</v>
      </c>
      <c r="R168" s="257" t="s">
        <v>48</v>
      </c>
      <c r="S168" s="27"/>
      <c r="T168" s="27"/>
      <c r="U168" s="145"/>
      <c r="V168" s="24"/>
      <c r="W168" s="24"/>
      <c r="X168" s="24"/>
      <c r="Y168" s="24"/>
      <c r="Z168" s="24"/>
      <c r="AA168" s="24"/>
      <c r="AB168" s="24"/>
      <c r="AC168" s="24"/>
      <c r="AD168" s="24"/>
      <c r="AE168" s="24"/>
      <c r="AF168" s="24"/>
      <c r="AG168" s="24"/>
      <c r="AH168" s="24"/>
      <c r="AI168" s="24">
        <v>7</v>
      </c>
      <c r="AJ168" s="24">
        <v>7</v>
      </c>
      <c r="AK168" s="24"/>
      <c r="AL168" s="24"/>
      <c r="AM168" s="24"/>
      <c r="AN168" s="24"/>
      <c r="AO168" s="145">
        <f t="shared" si="21"/>
        <v>7</v>
      </c>
      <c r="AP168" s="14">
        <f t="shared" si="22"/>
        <v>7</v>
      </c>
      <c r="AQ168" s="22"/>
      <c r="AR168" s="24"/>
      <c r="AS168" s="24"/>
      <c r="AT168" s="24"/>
      <c r="AU168" s="24"/>
      <c r="AV168" s="24"/>
      <c r="AW168" s="145"/>
      <c r="AX168" s="24"/>
      <c r="AY168" s="24"/>
      <c r="AZ168" s="24"/>
      <c r="BA168" s="24"/>
      <c r="BB168" s="24"/>
      <c r="BC168" s="24"/>
      <c r="BD168" s="24"/>
      <c r="BE168" s="24"/>
      <c r="BF168" s="24"/>
      <c r="BG168" s="24">
        <v>22.87</v>
      </c>
      <c r="BH168" s="24">
        <v>22.87</v>
      </c>
      <c r="BI168" s="24"/>
      <c r="BJ168" s="24"/>
      <c r="BK168" s="24"/>
      <c r="BL168" s="24"/>
      <c r="BM168" s="145">
        <f t="shared" si="23"/>
        <v>22.87</v>
      </c>
      <c r="BN168" s="24">
        <f t="shared" si="24"/>
        <v>22.87</v>
      </c>
      <c r="BO168" s="509">
        <f t="shared" si="18"/>
        <v>5.1470896529496192E-2</v>
      </c>
      <c r="BP168" s="511">
        <v>0</v>
      </c>
      <c r="BQ168" s="512">
        <v>0</v>
      </c>
      <c r="BR168" s="513">
        <v>0</v>
      </c>
      <c r="BS168" s="512">
        <v>0</v>
      </c>
      <c r="BT168" s="512">
        <v>0</v>
      </c>
      <c r="BU168" s="512">
        <v>0</v>
      </c>
      <c r="BV168" s="512">
        <v>0</v>
      </c>
      <c r="BW168" s="512">
        <v>0</v>
      </c>
      <c r="BX168" s="512">
        <v>0</v>
      </c>
      <c r="BY168" s="512">
        <v>0</v>
      </c>
      <c r="BZ168" s="512">
        <v>0</v>
      </c>
      <c r="CA168" s="512">
        <v>0</v>
      </c>
      <c r="CB168" s="512">
        <v>0</v>
      </c>
      <c r="CC168" s="512">
        <v>0</v>
      </c>
      <c r="CD168" s="512">
        <v>0</v>
      </c>
      <c r="CE168" s="512">
        <v>0</v>
      </c>
      <c r="CF168" s="512">
        <v>26845.720800000003</v>
      </c>
      <c r="CG168" s="512">
        <v>26845.720800000003</v>
      </c>
      <c r="CH168" s="512">
        <v>0</v>
      </c>
      <c r="CI168" s="512">
        <v>0</v>
      </c>
      <c r="CJ168" s="512">
        <v>0</v>
      </c>
      <c r="CK168" s="512">
        <v>0</v>
      </c>
      <c r="CL168" s="513">
        <f t="shared" si="25"/>
        <v>26845.720800000003</v>
      </c>
      <c r="CM168" s="513">
        <f t="shared" si="26"/>
        <v>26845.720800000003</v>
      </c>
      <c r="CN168" s="113"/>
      <c r="CO168" s="97"/>
      <c r="CP168" s="97"/>
      <c r="CQ168" s="97"/>
      <c r="CR168" s="97"/>
      <c r="CS168" s="97"/>
      <c r="CT168" s="97"/>
      <c r="CU168" s="114"/>
      <c r="CV168" s="50">
        <f t="shared" si="19"/>
        <v>1051200</v>
      </c>
      <c r="CW168" s="11"/>
      <c r="CX168" s="604">
        <f t="shared" si="20"/>
        <v>0.44432876716833553</v>
      </c>
      <c r="CY168" s="143"/>
      <c r="CZ168" s="143"/>
      <c r="DA168" s="143"/>
      <c r="DB168" s="23"/>
      <c r="DC168" s="23"/>
      <c r="DD168" s="23"/>
      <c r="DE168" s="23"/>
      <c r="DF168" s="143"/>
      <c r="DG168" s="89"/>
      <c r="DH168" s="50" t="s">
        <v>46</v>
      </c>
      <c r="DI168" s="28"/>
      <c r="DJ168" s="553" t="s">
        <v>46</v>
      </c>
      <c r="DK168" s="143"/>
      <c r="DL168" s="46"/>
      <c r="DM168" s="111"/>
      <c r="DN168" s="110"/>
      <c r="DO168" s="432">
        <v>0</v>
      </c>
      <c r="DP168" s="433">
        <v>258.5224555290543</v>
      </c>
      <c r="DQ168" s="434">
        <v>0</v>
      </c>
      <c r="DR168" s="428">
        <v>194.54233804148097</v>
      </c>
      <c r="DS168" s="432">
        <v>0</v>
      </c>
      <c r="DT168" s="434">
        <v>2.2264363790279411</v>
      </c>
      <c r="DU168" s="434">
        <v>0</v>
      </c>
      <c r="DV168" s="428">
        <v>2.1920938575638655</v>
      </c>
      <c r="DW168" s="252"/>
      <c r="DX168" s="50"/>
      <c r="DY168" s="249"/>
      <c r="DZ168" s="464">
        <v>0</v>
      </c>
      <c r="EA168" s="465">
        <v>12591</v>
      </c>
      <c r="EB168" s="46"/>
    </row>
    <row r="169" spans="1:132" s="141" customFormat="1" ht="27.75" customHeight="1" x14ac:dyDescent="0.25">
      <c r="A169" s="69" t="s">
        <v>56</v>
      </c>
      <c r="B169" s="69" t="s">
        <v>57</v>
      </c>
      <c r="C169" s="69" t="s">
        <v>58</v>
      </c>
      <c r="D169" s="67" t="s">
        <v>318</v>
      </c>
      <c r="E169" s="67" t="s">
        <v>63</v>
      </c>
      <c r="F169" s="67" t="s">
        <v>322</v>
      </c>
      <c r="G169" s="67" t="s">
        <v>323</v>
      </c>
      <c r="H169" s="107" t="s">
        <v>46</v>
      </c>
      <c r="I169" s="20" t="s">
        <v>1978</v>
      </c>
      <c r="J169" s="145" t="s">
        <v>1981</v>
      </c>
      <c r="K169" s="426">
        <v>1.7004582008388209</v>
      </c>
      <c r="L169" s="426">
        <v>4.1124999914459996</v>
      </c>
      <c r="M169" s="424">
        <v>178</v>
      </c>
      <c r="N169" s="487">
        <v>2417759.9999999995</v>
      </c>
      <c r="O169" s="487" t="s">
        <v>1976</v>
      </c>
      <c r="P169" s="572">
        <v>0.72293491306847935</v>
      </c>
      <c r="Q169" s="34" t="s">
        <v>48</v>
      </c>
      <c r="R169" s="257" t="s">
        <v>48</v>
      </c>
      <c r="S169" s="27"/>
      <c r="T169" s="27"/>
      <c r="U169" s="145"/>
      <c r="V169" s="24"/>
      <c r="W169" s="24"/>
      <c r="X169" s="24"/>
      <c r="Y169" s="24"/>
      <c r="Z169" s="24"/>
      <c r="AA169" s="24"/>
      <c r="AB169" s="24"/>
      <c r="AC169" s="24"/>
      <c r="AD169" s="24"/>
      <c r="AE169" s="24"/>
      <c r="AF169" s="24"/>
      <c r="AG169" s="24"/>
      <c r="AH169" s="24"/>
      <c r="AI169" s="24">
        <v>3</v>
      </c>
      <c r="AJ169" s="24">
        <v>3</v>
      </c>
      <c r="AK169" s="24"/>
      <c r="AL169" s="24"/>
      <c r="AM169" s="24"/>
      <c r="AN169" s="24"/>
      <c r="AO169" s="145">
        <f t="shared" si="21"/>
        <v>3</v>
      </c>
      <c r="AP169" s="14">
        <f t="shared" si="22"/>
        <v>3</v>
      </c>
      <c r="AQ169" s="22"/>
      <c r="AR169" s="24"/>
      <c r="AS169" s="24"/>
      <c r="AT169" s="24"/>
      <c r="AU169" s="24"/>
      <c r="AV169" s="24"/>
      <c r="AW169" s="145"/>
      <c r="AX169" s="24"/>
      <c r="AY169" s="24"/>
      <c r="AZ169" s="24"/>
      <c r="BA169" s="24"/>
      <c r="BB169" s="24"/>
      <c r="BC169" s="24"/>
      <c r="BD169" s="24"/>
      <c r="BE169" s="24"/>
      <c r="BF169" s="24"/>
      <c r="BG169" s="24">
        <v>12.66</v>
      </c>
      <c r="BH169" s="24">
        <v>12.66</v>
      </c>
      <c r="BI169" s="24"/>
      <c r="BJ169" s="24"/>
      <c r="BK169" s="24"/>
      <c r="BL169" s="24"/>
      <c r="BM169" s="145">
        <f t="shared" si="23"/>
        <v>12.66</v>
      </c>
      <c r="BN169" s="24">
        <f t="shared" si="24"/>
        <v>12.66</v>
      </c>
      <c r="BO169" s="509">
        <f t="shared" si="18"/>
        <v>1.7511949929579336E-2</v>
      </c>
      <c r="BP169" s="511">
        <v>0</v>
      </c>
      <c r="BQ169" s="512">
        <v>0</v>
      </c>
      <c r="BR169" s="513">
        <v>0</v>
      </c>
      <c r="BS169" s="512">
        <v>0</v>
      </c>
      <c r="BT169" s="512">
        <v>0</v>
      </c>
      <c r="BU169" s="512">
        <v>0</v>
      </c>
      <c r="BV169" s="512">
        <v>0</v>
      </c>
      <c r="BW169" s="512">
        <v>0</v>
      </c>
      <c r="BX169" s="512">
        <v>0</v>
      </c>
      <c r="BY169" s="512">
        <v>0</v>
      </c>
      <c r="BZ169" s="512">
        <v>0</v>
      </c>
      <c r="CA169" s="512">
        <v>0</v>
      </c>
      <c r="CB169" s="512">
        <v>0</v>
      </c>
      <c r="CC169" s="512">
        <v>0</v>
      </c>
      <c r="CD169" s="512">
        <v>0</v>
      </c>
      <c r="CE169" s="512">
        <v>0</v>
      </c>
      <c r="CF169" s="512">
        <v>14860.814400000001</v>
      </c>
      <c r="CG169" s="512">
        <v>14860.814400000001</v>
      </c>
      <c r="CH169" s="512">
        <v>0</v>
      </c>
      <c r="CI169" s="512">
        <v>0</v>
      </c>
      <c r="CJ169" s="512">
        <v>0</v>
      </c>
      <c r="CK169" s="512">
        <v>0</v>
      </c>
      <c r="CL169" s="513">
        <f t="shared" si="25"/>
        <v>14860.814400000001</v>
      </c>
      <c r="CM169" s="513">
        <f t="shared" si="26"/>
        <v>14860.814400000001</v>
      </c>
      <c r="CN169" s="113"/>
      <c r="CO169" s="97"/>
      <c r="CP169" s="97"/>
      <c r="CQ169" s="97"/>
      <c r="CR169" s="97"/>
      <c r="CS169" s="97"/>
      <c r="CT169" s="97"/>
      <c r="CU169" s="114"/>
      <c r="CV169" s="50">
        <f t="shared" si="19"/>
        <v>2417759.9999999995</v>
      </c>
      <c r="CW169" s="11"/>
      <c r="CX169" s="604">
        <f t="shared" si="20"/>
        <v>0.72293491306847935</v>
      </c>
      <c r="CY169" s="143"/>
      <c r="CZ169" s="143"/>
      <c r="DA169" s="143"/>
      <c r="DB169" s="23"/>
      <c r="DC169" s="23"/>
      <c r="DD169" s="23"/>
      <c r="DE169" s="23"/>
      <c r="DF169" s="143"/>
      <c r="DG169" s="89"/>
      <c r="DH169" s="50" t="s">
        <v>46</v>
      </c>
      <c r="DI169" s="28"/>
      <c r="DJ169" s="553" t="s">
        <v>46</v>
      </c>
      <c r="DK169" s="143"/>
      <c r="DL169" s="46"/>
      <c r="DM169" s="111"/>
      <c r="DN169" s="110"/>
      <c r="DO169" s="432">
        <v>4.387096774193548</v>
      </c>
      <c r="DP169" s="433">
        <v>139.39261331796322</v>
      </c>
      <c r="DQ169" s="434">
        <v>0.7405329593267882</v>
      </c>
      <c r="DR169" s="428">
        <v>130.40387205597855</v>
      </c>
      <c r="DS169" s="432">
        <v>1.1220196353436185E-2</v>
      </c>
      <c r="DT169" s="434">
        <v>1.3514413651632795</v>
      </c>
      <c r="DU169" s="434">
        <v>5.6100981767180924E-3</v>
      </c>
      <c r="DV169" s="428">
        <v>1.3477361396324987</v>
      </c>
      <c r="DW169" s="252"/>
      <c r="DX169" s="50"/>
      <c r="DY169" s="249"/>
      <c r="DZ169" s="464">
        <v>0</v>
      </c>
      <c r="EA169" s="465">
        <v>0</v>
      </c>
      <c r="EB169" s="46"/>
    </row>
    <row r="170" spans="1:132" s="141" customFormat="1" ht="27.75" customHeight="1" x14ac:dyDescent="0.25">
      <c r="A170" s="69" t="s">
        <v>56</v>
      </c>
      <c r="B170" s="69" t="s">
        <v>57</v>
      </c>
      <c r="C170" s="69" t="s">
        <v>58</v>
      </c>
      <c r="D170" s="67" t="s">
        <v>318</v>
      </c>
      <c r="E170" s="67" t="s">
        <v>63</v>
      </c>
      <c r="F170" s="67" t="s">
        <v>324</v>
      </c>
      <c r="G170" s="67" t="s">
        <v>63</v>
      </c>
      <c r="H170" s="107" t="s">
        <v>46</v>
      </c>
      <c r="I170" s="20" t="s">
        <v>1978</v>
      </c>
      <c r="J170" s="145" t="s">
        <v>1981</v>
      </c>
      <c r="K170" s="426">
        <v>1.9598501297803359</v>
      </c>
      <c r="L170" s="426">
        <v>2.1471590864430001</v>
      </c>
      <c r="M170" s="424">
        <v>293</v>
      </c>
      <c r="N170" s="487">
        <v>2487839.9999999995</v>
      </c>
      <c r="O170" s="487" t="s">
        <v>1976</v>
      </c>
      <c r="P170" s="572">
        <v>0.85503265465906342</v>
      </c>
      <c r="Q170" s="34" t="s">
        <v>48</v>
      </c>
      <c r="R170" s="257" t="s">
        <v>48</v>
      </c>
      <c r="S170" s="27"/>
      <c r="T170" s="27"/>
      <c r="U170" s="145"/>
      <c r="V170" s="24"/>
      <c r="W170" s="24"/>
      <c r="X170" s="24"/>
      <c r="Y170" s="24"/>
      <c r="Z170" s="24"/>
      <c r="AA170" s="24"/>
      <c r="AB170" s="24"/>
      <c r="AC170" s="24"/>
      <c r="AD170" s="24"/>
      <c r="AE170" s="24"/>
      <c r="AF170" s="24"/>
      <c r="AG170" s="24"/>
      <c r="AH170" s="24"/>
      <c r="AI170" s="24">
        <v>3</v>
      </c>
      <c r="AJ170" s="24">
        <v>3</v>
      </c>
      <c r="AK170" s="24"/>
      <c r="AL170" s="24"/>
      <c r="AM170" s="24"/>
      <c r="AN170" s="24"/>
      <c r="AO170" s="145">
        <f t="shared" si="21"/>
        <v>3</v>
      </c>
      <c r="AP170" s="14">
        <f t="shared" si="22"/>
        <v>3</v>
      </c>
      <c r="AQ170" s="22"/>
      <c r="AR170" s="24"/>
      <c r="AS170" s="24"/>
      <c r="AT170" s="24"/>
      <c r="AU170" s="24"/>
      <c r="AV170" s="24"/>
      <c r="AW170" s="145"/>
      <c r="AX170" s="24"/>
      <c r="AY170" s="24"/>
      <c r="AZ170" s="24"/>
      <c r="BA170" s="24"/>
      <c r="BB170" s="24"/>
      <c r="BC170" s="24"/>
      <c r="BD170" s="24"/>
      <c r="BE170" s="24"/>
      <c r="BF170" s="24"/>
      <c r="BG170" s="24">
        <v>19.8</v>
      </c>
      <c r="BH170" s="24">
        <v>19.8</v>
      </c>
      <c r="BI170" s="24"/>
      <c r="BJ170" s="24"/>
      <c r="BK170" s="24"/>
      <c r="BL170" s="24"/>
      <c r="BM170" s="145">
        <f t="shared" si="23"/>
        <v>19.8</v>
      </c>
      <c r="BN170" s="24">
        <f t="shared" si="24"/>
        <v>19.8</v>
      </c>
      <c r="BO170" s="509">
        <f t="shared" si="18"/>
        <v>2.3157010310787571E-2</v>
      </c>
      <c r="BP170" s="511">
        <v>0</v>
      </c>
      <c r="BQ170" s="512">
        <v>0</v>
      </c>
      <c r="BR170" s="513">
        <v>0</v>
      </c>
      <c r="BS170" s="512">
        <v>0</v>
      </c>
      <c r="BT170" s="512">
        <v>0</v>
      </c>
      <c r="BU170" s="512">
        <v>0</v>
      </c>
      <c r="BV170" s="512">
        <v>0</v>
      </c>
      <c r="BW170" s="512">
        <v>0</v>
      </c>
      <c r="BX170" s="512">
        <v>0</v>
      </c>
      <c r="BY170" s="512">
        <v>0</v>
      </c>
      <c r="BZ170" s="512">
        <v>0</v>
      </c>
      <c r="CA170" s="512">
        <v>0</v>
      </c>
      <c r="CB170" s="512">
        <v>0</v>
      </c>
      <c r="CC170" s="512">
        <v>0</v>
      </c>
      <c r="CD170" s="512">
        <v>0</v>
      </c>
      <c r="CE170" s="512">
        <v>0</v>
      </c>
      <c r="CF170" s="512">
        <v>23242.032000000003</v>
      </c>
      <c r="CG170" s="512">
        <v>23242.032000000003</v>
      </c>
      <c r="CH170" s="512">
        <v>0</v>
      </c>
      <c r="CI170" s="512">
        <v>0</v>
      </c>
      <c r="CJ170" s="512">
        <v>0</v>
      </c>
      <c r="CK170" s="512">
        <v>0</v>
      </c>
      <c r="CL170" s="513">
        <f t="shared" si="25"/>
        <v>23242.032000000003</v>
      </c>
      <c r="CM170" s="513">
        <f t="shared" si="26"/>
        <v>23242.032000000003</v>
      </c>
      <c r="CN170" s="113"/>
      <c r="CO170" s="97"/>
      <c r="CP170" s="97"/>
      <c r="CQ170" s="97"/>
      <c r="CR170" s="97"/>
      <c r="CS170" s="97"/>
      <c r="CT170" s="97"/>
      <c r="CU170" s="114"/>
      <c r="CV170" s="50">
        <f t="shared" si="19"/>
        <v>2487839.9999999995</v>
      </c>
      <c r="CW170" s="11"/>
      <c r="CX170" s="604">
        <f t="shared" si="20"/>
        <v>0.85503265465906342</v>
      </c>
      <c r="CY170" s="143"/>
      <c r="CZ170" s="143"/>
      <c r="DA170" s="143"/>
      <c r="DB170" s="23"/>
      <c r="DC170" s="23"/>
      <c r="DD170" s="23"/>
      <c r="DE170" s="23"/>
      <c r="DF170" s="143"/>
      <c r="DG170" s="89"/>
      <c r="DH170" s="50" t="s">
        <v>46</v>
      </c>
      <c r="DI170" s="28"/>
      <c r="DJ170" s="553" t="s">
        <v>46</v>
      </c>
      <c r="DK170" s="143"/>
      <c r="DL170" s="46"/>
      <c r="DM170" s="111"/>
      <c r="DN170" s="110"/>
      <c r="DO170" s="432">
        <v>0.24538483385401844</v>
      </c>
      <c r="DP170" s="433">
        <v>31.420400606759006</v>
      </c>
      <c r="DQ170" s="434">
        <v>0.24538483385401844</v>
      </c>
      <c r="DR170" s="428">
        <v>31.294845051203453</v>
      </c>
      <c r="DS170" s="432">
        <v>3.4081226924169228E-3</v>
      </c>
      <c r="DT170" s="434">
        <v>0.37336881404246769</v>
      </c>
      <c r="DU170" s="434">
        <v>3.4081226924169228E-3</v>
      </c>
      <c r="DV170" s="428">
        <v>0.37225770293135657</v>
      </c>
      <c r="DW170" s="252"/>
      <c r="DX170" s="50"/>
      <c r="DY170" s="249"/>
      <c r="DZ170" s="464">
        <v>0</v>
      </c>
      <c r="EA170" s="465">
        <v>0</v>
      </c>
      <c r="EB170" s="46"/>
    </row>
    <row r="171" spans="1:132" s="141" customFormat="1" ht="27.75" customHeight="1" x14ac:dyDescent="0.25">
      <c r="A171" s="69" t="s">
        <v>56</v>
      </c>
      <c r="B171" s="69" t="s">
        <v>57</v>
      </c>
      <c r="C171" s="69" t="s">
        <v>58</v>
      </c>
      <c r="D171" s="67" t="s">
        <v>318</v>
      </c>
      <c r="E171" s="67" t="s">
        <v>63</v>
      </c>
      <c r="F171" s="67" t="s">
        <v>325</v>
      </c>
      <c r="G171" s="67" t="s">
        <v>63</v>
      </c>
      <c r="H171" s="107" t="s">
        <v>46</v>
      </c>
      <c r="I171" s="20" t="s">
        <v>1979</v>
      </c>
      <c r="J171" s="145" t="s">
        <v>1981</v>
      </c>
      <c r="K171" s="426">
        <v>2.2264473900813377</v>
      </c>
      <c r="L171" s="426">
        <v>4.16856059739</v>
      </c>
      <c r="M171" s="424">
        <v>410</v>
      </c>
      <c r="N171" s="487">
        <v>3644160.0000000005</v>
      </c>
      <c r="O171" s="487" t="s">
        <v>1976</v>
      </c>
      <c r="P171" s="572">
        <v>0.89346108857632967</v>
      </c>
      <c r="Q171" s="34" t="s">
        <v>48</v>
      </c>
      <c r="R171" s="257" t="s">
        <v>48</v>
      </c>
      <c r="S171" s="27"/>
      <c r="T171" s="27"/>
      <c r="U171" s="145"/>
      <c r="V171" s="24"/>
      <c r="W171" s="24"/>
      <c r="X171" s="24"/>
      <c r="Y171" s="24"/>
      <c r="Z171" s="24"/>
      <c r="AA171" s="24"/>
      <c r="AB171" s="24"/>
      <c r="AC171" s="24"/>
      <c r="AD171" s="24"/>
      <c r="AE171" s="24">
        <v>1</v>
      </c>
      <c r="AF171" s="24">
        <v>1</v>
      </c>
      <c r="AG171" s="24"/>
      <c r="AH171" s="24"/>
      <c r="AI171" s="24">
        <v>7</v>
      </c>
      <c r="AJ171" s="24">
        <v>7</v>
      </c>
      <c r="AK171" s="24"/>
      <c r="AL171" s="24"/>
      <c r="AM171" s="24"/>
      <c r="AN171" s="24"/>
      <c r="AO171" s="145">
        <f t="shared" si="21"/>
        <v>8</v>
      </c>
      <c r="AP171" s="14">
        <f t="shared" si="22"/>
        <v>8</v>
      </c>
      <c r="AQ171" s="22"/>
      <c r="AR171" s="24"/>
      <c r="AS171" s="24"/>
      <c r="AT171" s="24"/>
      <c r="AU171" s="24"/>
      <c r="AV171" s="24"/>
      <c r="AW171" s="145"/>
      <c r="AX171" s="24"/>
      <c r="AY171" s="24"/>
      <c r="AZ171" s="24"/>
      <c r="BA171" s="24"/>
      <c r="BB171" s="24"/>
      <c r="BC171" s="24">
        <v>1.2</v>
      </c>
      <c r="BD171" s="24">
        <v>1.2</v>
      </c>
      <c r="BE171" s="24"/>
      <c r="BF171" s="24"/>
      <c r="BG171" s="24">
        <v>35.68</v>
      </c>
      <c r="BH171" s="24">
        <v>35.68</v>
      </c>
      <c r="BI171" s="24"/>
      <c r="BJ171" s="24"/>
      <c r="BK171" s="24"/>
      <c r="BL171" s="24"/>
      <c r="BM171" s="145">
        <f t="shared" si="23"/>
        <v>36.880000000000003</v>
      </c>
      <c r="BN171" s="24">
        <f t="shared" si="24"/>
        <v>36.880000000000003</v>
      </c>
      <c r="BO171" s="509">
        <f t="shared" si="18"/>
        <v>4.1277678985176411E-2</v>
      </c>
      <c r="BP171" s="511">
        <v>0</v>
      </c>
      <c r="BQ171" s="512">
        <v>0</v>
      </c>
      <c r="BR171" s="513">
        <v>0</v>
      </c>
      <c r="BS171" s="512">
        <v>0</v>
      </c>
      <c r="BT171" s="512">
        <v>0</v>
      </c>
      <c r="BU171" s="512">
        <v>0</v>
      </c>
      <c r="BV171" s="512">
        <v>0</v>
      </c>
      <c r="BW171" s="512">
        <v>0</v>
      </c>
      <c r="BX171" s="512">
        <v>0</v>
      </c>
      <c r="BY171" s="512">
        <v>0</v>
      </c>
      <c r="BZ171" s="512">
        <v>0</v>
      </c>
      <c r="CA171" s="512">
        <v>0</v>
      </c>
      <c r="CB171" s="512">
        <v>6054.9119999999994</v>
      </c>
      <c r="CC171" s="512">
        <v>6054.9119999999994</v>
      </c>
      <c r="CD171" s="512">
        <v>0</v>
      </c>
      <c r="CE171" s="512">
        <v>0</v>
      </c>
      <c r="CF171" s="512">
        <v>41882.611199999999</v>
      </c>
      <c r="CG171" s="512">
        <v>41882.611199999999</v>
      </c>
      <c r="CH171" s="512">
        <v>0</v>
      </c>
      <c r="CI171" s="512">
        <v>0</v>
      </c>
      <c r="CJ171" s="512">
        <v>0</v>
      </c>
      <c r="CK171" s="512">
        <v>0</v>
      </c>
      <c r="CL171" s="513">
        <f t="shared" si="25"/>
        <v>47937.523199999996</v>
      </c>
      <c r="CM171" s="513">
        <f t="shared" si="26"/>
        <v>47937.523199999996</v>
      </c>
      <c r="CN171" s="113"/>
      <c r="CO171" s="97"/>
      <c r="CP171" s="97"/>
      <c r="CQ171" s="97"/>
      <c r="CR171" s="97"/>
      <c r="CS171" s="97"/>
      <c r="CT171" s="97"/>
      <c r="CU171" s="114"/>
      <c r="CV171" s="50">
        <f t="shared" si="19"/>
        <v>3644160.0000000005</v>
      </c>
      <c r="CW171" s="11"/>
      <c r="CX171" s="604">
        <f t="shared" si="20"/>
        <v>0.89346108857632967</v>
      </c>
      <c r="CY171" s="143"/>
      <c r="CZ171" s="143"/>
      <c r="DA171" s="143"/>
      <c r="DB171" s="23"/>
      <c r="DC171" s="23"/>
      <c r="DD171" s="23"/>
      <c r="DE171" s="23"/>
      <c r="DF171" s="143"/>
      <c r="DG171" s="89"/>
      <c r="DH171" s="50" t="s">
        <v>46</v>
      </c>
      <c r="DI171" s="28"/>
      <c r="DJ171" s="553" t="s">
        <v>46</v>
      </c>
      <c r="DK171" s="143"/>
      <c r="DL171" s="46"/>
      <c r="DM171" s="111"/>
      <c r="DN171" s="110"/>
      <c r="DO171" s="432">
        <v>0</v>
      </c>
      <c r="DP171" s="433">
        <v>396.56305352341292</v>
      </c>
      <c r="DQ171" s="434">
        <v>0</v>
      </c>
      <c r="DR171" s="428">
        <v>396.56305352341292</v>
      </c>
      <c r="DS171" s="432">
        <v>0</v>
      </c>
      <c r="DT171" s="434">
        <v>2.4934207656417313</v>
      </c>
      <c r="DU171" s="434">
        <v>0</v>
      </c>
      <c r="DV171" s="428">
        <v>2.4934207656417313</v>
      </c>
      <c r="DW171" s="252"/>
      <c r="DX171" s="50"/>
      <c r="DY171" s="249"/>
      <c r="DZ171" s="464">
        <v>0</v>
      </c>
      <c r="EA171" s="465">
        <v>109206.66666666667</v>
      </c>
      <c r="EB171" s="46"/>
    </row>
    <row r="172" spans="1:132" s="141" customFormat="1" ht="27.75" customHeight="1" x14ac:dyDescent="0.25">
      <c r="A172" s="69" t="s">
        <v>56</v>
      </c>
      <c r="B172" s="69" t="s">
        <v>57</v>
      </c>
      <c r="C172" s="69" t="s">
        <v>58</v>
      </c>
      <c r="D172" s="67" t="s">
        <v>318</v>
      </c>
      <c r="E172" s="67" t="s">
        <v>63</v>
      </c>
      <c r="F172" s="67" t="s">
        <v>326</v>
      </c>
      <c r="G172" s="67" t="s">
        <v>63</v>
      </c>
      <c r="H172" s="107" t="s">
        <v>46</v>
      </c>
      <c r="I172" s="20" t="s">
        <v>1979</v>
      </c>
      <c r="J172" s="145" t="s">
        <v>1981</v>
      </c>
      <c r="K172" s="426">
        <v>2.2336527214408242</v>
      </c>
      <c r="L172" s="426">
        <v>5.3178030192420005</v>
      </c>
      <c r="M172" s="424">
        <v>1015</v>
      </c>
      <c r="N172" s="487">
        <v>3854400.0000000005</v>
      </c>
      <c r="O172" s="487" t="s">
        <v>1976</v>
      </c>
      <c r="P172" s="572">
        <v>1.3954325066205531</v>
      </c>
      <c r="Q172" s="34" t="s">
        <v>48</v>
      </c>
      <c r="R172" s="257" t="s">
        <v>48</v>
      </c>
      <c r="S172" s="27"/>
      <c r="T172" s="27"/>
      <c r="U172" s="145"/>
      <c r="V172" s="24"/>
      <c r="W172" s="24"/>
      <c r="X172" s="24"/>
      <c r="Y172" s="24"/>
      <c r="Z172" s="24"/>
      <c r="AA172" s="24"/>
      <c r="AB172" s="24"/>
      <c r="AC172" s="24"/>
      <c r="AD172" s="24"/>
      <c r="AE172" s="24">
        <v>2</v>
      </c>
      <c r="AF172" s="24">
        <v>2</v>
      </c>
      <c r="AG172" s="24"/>
      <c r="AH172" s="24"/>
      <c r="AI172" s="24">
        <v>8</v>
      </c>
      <c r="AJ172" s="24">
        <v>8</v>
      </c>
      <c r="AK172" s="24"/>
      <c r="AL172" s="24"/>
      <c r="AM172" s="24"/>
      <c r="AN172" s="24"/>
      <c r="AO172" s="145">
        <f t="shared" si="21"/>
        <v>10</v>
      </c>
      <c r="AP172" s="14">
        <f t="shared" si="22"/>
        <v>10</v>
      </c>
      <c r="AQ172" s="22"/>
      <c r="AR172" s="24"/>
      <c r="AS172" s="24"/>
      <c r="AT172" s="24"/>
      <c r="AU172" s="24"/>
      <c r="AV172" s="24"/>
      <c r="AW172" s="145"/>
      <c r="AX172" s="24"/>
      <c r="AY172" s="24"/>
      <c r="AZ172" s="24"/>
      <c r="BA172" s="24"/>
      <c r="BB172" s="24"/>
      <c r="BC172" s="24">
        <v>2.4</v>
      </c>
      <c r="BD172" s="24">
        <v>2.4</v>
      </c>
      <c r="BE172" s="24"/>
      <c r="BF172" s="24"/>
      <c r="BG172" s="24">
        <v>27.92</v>
      </c>
      <c r="BH172" s="24">
        <v>27.92</v>
      </c>
      <c r="BI172" s="24"/>
      <c r="BJ172" s="24"/>
      <c r="BK172" s="24"/>
      <c r="BL172" s="24"/>
      <c r="BM172" s="145">
        <f t="shared" si="23"/>
        <v>30.32</v>
      </c>
      <c r="BN172" s="24">
        <f t="shared" si="24"/>
        <v>30.32</v>
      </c>
      <c r="BO172" s="509">
        <f t="shared" si="18"/>
        <v>2.172803045374708E-2</v>
      </c>
      <c r="BP172" s="511">
        <v>0</v>
      </c>
      <c r="BQ172" s="512">
        <v>0</v>
      </c>
      <c r="BR172" s="513">
        <v>0</v>
      </c>
      <c r="BS172" s="512">
        <v>0</v>
      </c>
      <c r="BT172" s="512">
        <v>0</v>
      </c>
      <c r="BU172" s="512">
        <v>0</v>
      </c>
      <c r="BV172" s="512">
        <v>0</v>
      </c>
      <c r="BW172" s="512">
        <v>0</v>
      </c>
      <c r="BX172" s="512">
        <v>0</v>
      </c>
      <c r="BY172" s="512">
        <v>0</v>
      </c>
      <c r="BZ172" s="512">
        <v>0</v>
      </c>
      <c r="CA172" s="512">
        <v>0</v>
      </c>
      <c r="CB172" s="512">
        <v>12109.823999999999</v>
      </c>
      <c r="CC172" s="512">
        <v>12109.823999999999</v>
      </c>
      <c r="CD172" s="512">
        <v>0</v>
      </c>
      <c r="CE172" s="512">
        <v>0</v>
      </c>
      <c r="CF172" s="512">
        <v>32773.612800000003</v>
      </c>
      <c r="CG172" s="512">
        <v>32773.612800000003</v>
      </c>
      <c r="CH172" s="512">
        <v>0</v>
      </c>
      <c r="CI172" s="512">
        <v>0</v>
      </c>
      <c r="CJ172" s="512">
        <v>0</v>
      </c>
      <c r="CK172" s="512">
        <v>0</v>
      </c>
      <c r="CL172" s="513">
        <f t="shared" si="25"/>
        <v>44883.436800000003</v>
      </c>
      <c r="CM172" s="513">
        <f t="shared" si="26"/>
        <v>44883.436800000003</v>
      </c>
      <c r="CN172" s="113"/>
      <c r="CO172" s="97"/>
      <c r="CP172" s="97"/>
      <c r="CQ172" s="97"/>
      <c r="CR172" s="97"/>
      <c r="CS172" s="97"/>
      <c r="CT172" s="97"/>
      <c r="CU172" s="114"/>
      <c r="CV172" s="50">
        <f t="shared" si="19"/>
        <v>3854400.0000000005</v>
      </c>
      <c r="CW172" s="11"/>
      <c r="CX172" s="604">
        <f t="shared" si="20"/>
        <v>1.3954325066205531</v>
      </c>
      <c r="CY172" s="143"/>
      <c r="CZ172" s="143"/>
      <c r="DA172" s="143"/>
      <c r="DB172" s="23"/>
      <c r="DC172" s="23"/>
      <c r="DD172" s="23"/>
      <c r="DE172" s="23"/>
      <c r="DF172" s="143"/>
      <c r="DG172" s="89"/>
      <c r="DH172" s="50" t="s">
        <v>46</v>
      </c>
      <c r="DI172" s="28"/>
      <c r="DJ172" s="553" t="s">
        <v>46</v>
      </c>
      <c r="DK172" s="143"/>
      <c r="DL172" s="46"/>
      <c r="DM172" s="111"/>
      <c r="DN172" s="110"/>
      <c r="DO172" s="432">
        <v>8.7407042600344749</v>
      </c>
      <c r="DP172" s="433">
        <v>139.06844405864146</v>
      </c>
      <c r="DQ172" s="434">
        <v>8.7407042600344749</v>
      </c>
      <c r="DR172" s="428">
        <v>139.06844405864146</v>
      </c>
      <c r="DS172" s="432">
        <v>0.12410736271854222</v>
      </c>
      <c r="DT172" s="434">
        <v>1.339854367806389</v>
      </c>
      <c r="DU172" s="434">
        <v>0.12410736271854222</v>
      </c>
      <c r="DV172" s="428">
        <v>1.339854367806389</v>
      </c>
      <c r="DW172" s="252"/>
      <c r="DX172" s="50"/>
      <c r="DY172" s="249"/>
      <c r="DZ172" s="464">
        <v>0</v>
      </c>
      <c r="EA172" s="465">
        <v>0</v>
      </c>
      <c r="EB172" s="46"/>
    </row>
    <row r="173" spans="1:132" s="141" customFormat="1" ht="27.75" customHeight="1" x14ac:dyDescent="0.25">
      <c r="A173" s="69" t="s">
        <v>56</v>
      </c>
      <c r="B173" s="69" t="s">
        <v>57</v>
      </c>
      <c r="C173" s="69" t="s">
        <v>58</v>
      </c>
      <c r="D173" s="67" t="s">
        <v>318</v>
      </c>
      <c r="E173" s="67" t="s">
        <v>63</v>
      </c>
      <c r="F173" s="67" t="s">
        <v>327</v>
      </c>
      <c r="G173" s="67" t="s">
        <v>63</v>
      </c>
      <c r="H173" s="107" t="s">
        <v>46</v>
      </c>
      <c r="I173" s="20" t="s">
        <v>1979</v>
      </c>
      <c r="J173" s="145" t="s">
        <v>1981</v>
      </c>
      <c r="K173" s="426">
        <v>2.9397751946705037</v>
      </c>
      <c r="L173" s="426">
        <v>4.4924242330800004</v>
      </c>
      <c r="M173" s="424">
        <v>1062</v>
      </c>
      <c r="N173" s="487">
        <v>5851680</v>
      </c>
      <c r="O173" s="487" t="s">
        <v>1976</v>
      </c>
      <c r="P173" s="572">
        <v>1.5227266939714841</v>
      </c>
      <c r="Q173" s="34" t="s">
        <v>48</v>
      </c>
      <c r="R173" s="257" t="s">
        <v>48</v>
      </c>
      <c r="S173" s="27"/>
      <c r="T173" s="27"/>
      <c r="U173" s="145"/>
      <c r="V173" s="24"/>
      <c r="W173" s="24"/>
      <c r="X173" s="24"/>
      <c r="Y173" s="24"/>
      <c r="Z173" s="24"/>
      <c r="AA173" s="24"/>
      <c r="AB173" s="24"/>
      <c r="AC173" s="24"/>
      <c r="AD173" s="24"/>
      <c r="AE173" s="24">
        <v>2</v>
      </c>
      <c r="AF173" s="24">
        <v>2</v>
      </c>
      <c r="AG173" s="24"/>
      <c r="AH173" s="24"/>
      <c r="AI173" s="24">
        <v>4</v>
      </c>
      <c r="AJ173" s="24">
        <v>4</v>
      </c>
      <c r="AK173" s="24"/>
      <c r="AL173" s="24"/>
      <c r="AM173" s="24"/>
      <c r="AN173" s="24"/>
      <c r="AO173" s="145">
        <f t="shared" si="21"/>
        <v>6</v>
      </c>
      <c r="AP173" s="14">
        <f t="shared" si="22"/>
        <v>6</v>
      </c>
      <c r="AQ173" s="22"/>
      <c r="AR173" s="24"/>
      <c r="AS173" s="24"/>
      <c r="AT173" s="24"/>
      <c r="AU173" s="24"/>
      <c r="AV173" s="24"/>
      <c r="AW173" s="145"/>
      <c r="AX173" s="24"/>
      <c r="AY173" s="24"/>
      <c r="AZ173" s="24"/>
      <c r="BA173" s="24"/>
      <c r="BB173" s="24"/>
      <c r="BC173" s="24">
        <v>76.2</v>
      </c>
      <c r="BD173" s="24">
        <v>76.2</v>
      </c>
      <c r="BE173" s="24"/>
      <c r="BF173" s="24"/>
      <c r="BG173" s="24">
        <v>18.66</v>
      </c>
      <c r="BH173" s="24">
        <v>18.66</v>
      </c>
      <c r="BI173" s="24"/>
      <c r="BJ173" s="24"/>
      <c r="BK173" s="24"/>
      <c r="BL173" s="24"/>
      <c r="BM173" s="145">
        <f t="shared" si="23"/>
        <v>94.86</v>
      </c>
      <c r="BN173" s="24">
        <f t="shared" si="24"/>
        <v>94.86</v>
      </c>
      <c r="BO173" s="509">
        <f t="shared" si="18"/>
        <v>6.2296143080405229E-2</v>
      </c>
      <c r="BP173" s="511">
        <v>0</v>
      </c>
      <c r="BQ173" s="512">
        <v>0</v>
      </c>
      <c r="BR173" s="513">
        <v>0</v>
      </c>
      <c r="BS173" s="512">
        <v>0</v>
      </c>
      <c r="BT173" s="512">
        <v>0</v>
      </c>
      <c r="BU173" s="512">
        <v>0</v>
      </c>
      <c r="BV173" s="512">
        <v>0</v>
      </c>
      <c r="BW173" s="512">
        <v>0</v>
      </c>
      <c r="BX173" s="512">
        <v>0</v>
      </c>
      <c r="BY173" s="512">
        <v>0</v>
      </c>
      <c r="BZ173" s="512">
        <v>0</v>
      </c>
      <c r="CA173" s="512">
        <v>0</v>
      </c>
      <c r="CB173" s="512">
        <v>384486.91199999995</v>
      </c>
      <c r="CC173" s="512">
        <v>384486.91199999995</v>
      </c>
      <c r="CD173" s="512">
        <v>0</v>
      </c>
      <c r="CE173" s="512">
        <v>0</v>
      </c>
      <c r="CF173" s="512">
        <v>21903.854400000004</v>
      </c>
      <c r="CG173" s="512">
        <v>21903.854400000004</v>
      </c>
      <c r="CH173" s="512">
        <v>0</v>
      </c>
      <c r="CI173" s="512">
        <v>0</v>
      </c>
      <c r="CJ173" s="512">
        <v>0</v>
      </c>
      <c r="CK173" s="512">
        <v>0</v>
      </c>
      <c r="CL173" s="513">
        <f t="shared" si="25"/>
        <v>406390.76639999996</v>
      </c>
      <c r="CM173" s="513">
        <f t="shared" si="26"/>
        <v>406390.76639999996</v>
      </c>
      <c r="CN173" s="113"/>
      <c r="CO173" s="97"/>
      <c r="CP173" s="97"/>
      <c r="CQ173" s="97"/>
      <c r="CR173" s="97"/>
      <c r="CS173" s="97"/>
      <c r="CT173" s="97"/>
      <c r="CU173" s="114"/>
      <c r="CV173" s="50">
        <f t="shared" si="19"/>
        <v>5851680</v>
      </c>
      <c r="CW173" s="11"/>
      <c r="CX173" s="604">
        <f t="shared" si="20"/>
        <v>1.5227266939714841</v>
      </c>
      <c r="CY173" s="143"/>
      <c r="CZ173" s="143"/>
      <c r="DA173" s="143"/>
      <c r="DB173" s="23"/>
      <c r="DC173" s="23"/>
      <c r="DD173" s="23"/>
      <c r="DE173" s="23"/>
      <c r="DF173" s="143"/>
      <c r="DG173" s="89"/>
      <c r="DH173" s="50" t="s">
        <v>46</v>
      </c>
      <c r="DI173" s="28"/>
      <c r="DJ173" s="553" t="s">
        <v>46</v>
      </c>
      <c r="DK173" s="143"/>
      <c r="DL173" s="46"/>
      <c r="DM173" s="111"/>
      <c r="DN173" s="110"/>
      <c r="DO173" s="432">
        <v>10.70567932224666</v>
      </c>
      <c r="DP173" s="433">
        <v>179.71228645531912</v>
      </c>
      <c r="DQ173" s="434">
        <v>9.7172889865077181</v>
      </c>
      <c r="DR173" s="428">
        <v>132.69519974325925</v>
      </c>
      <c r="DS173" s="432">
        <v>0.12896140571070011</v>
      </c>
      <c r="DT173" s="434">
        <v>0.50007992966049608</v>
      </c>
      <c r="DU173" s="434">
        <v>0.12425478506432419</v>
      </c>
      <c r="DV173" s="428">
        <v>0.47164899164992002</v>
      </c>
      <c r="DW173" s="252"/>
      <c r="DX173" s="50"/>
      <c r="DY173" s="249"/>
      <c r="DZ173" s="464">
        <v>0</v>
      </c>
      <c r="EA173" s="465">
        <v>0</v>
      </c>
      <c r="EB173" s="46"/>
    </row>
    <row r="174" spans="1:132" s="141" customFormat="1" ht="27.75" customHeight="1" x14ac:dyDescent="0.25">
      <c r="A174" s="69" t="s">
        <v>56</v>
      </c>
      <c r="B174" s="69" t="s">
        <v>57</v>
      </c>
      <c r="C174" s="69" t="s">
        <v>58</v>
      </c>
      <c r="D174" s="67" t="s">
        <v>318</v>
      </c>
      <c r="E174" s="67" t="s">
        <v>63</v>
      </c>
      <c r="F174" s="67" t="s">
        <v>328</v>
      </c>
      <c r="G174" s="67" t="s">
        <v>63</v>
      </c>
      <c r="H174" s="107" t="s">
        <v>46</v>
      </c>
      <c r="I174" s="20" t="s">
        <v>1979</v>
      </c>
      <c r="J174" s="145" t="s">
        <v>1981</v>
      </c>
      <c r="K174" s="426">
        <v>2.9397751946705037</v>
      </c>
      <c r="L174" s="426">
        <v>5.1126893833050007</v>
      </c>
      <c r="M174" s="424">
        <v>701</v>
      </c>
      <c r="N174" s="487">
        <v>4695360.0000000009</v>
      </c>
      <c r="O174" s="487" t="s">
        <v>1976</v>
      </c>
      <c r="P174" s="572">
        <v>1.8974039246647834</v>
      </c>
      <c r="Q174" s="34" t="s">
        <v>48</v>
      </c>
      <c r="R174" s="257" t="s">
        <v>48</v>
      </c>
      <c r="S174" s="27"/>
      <c r="T174" s="27"/>
      <c r="U174" s="145"/>
      <c r="V174" s="24"/>
      <c r="W174" s="24"/>
      <c r="X174" s="24"/>
      <c r="Y174" s="24"/>
      <c r="Z174" s="24"/>
      <c r="AA174" s="24"/>
      <c r="AB174" s="24"/>
      <c r="AC174" s="24"/>
      <c r="AD174" s="24"/>
      <c r="AE174" s="24"/>
      <c r="AF174" s="24"/>
      <c r="AG174" s="24"/>
      <c r="AH174" s="24"/>
      <c r="AI174" s="24">
        <v>1</v>
      </c>
      <c r="AJ174" s="24">
        <v>1</v>
      </c>
      <c r="AK174" s="24"/>
      <c r="AL174" s="24"/>
      <c r="AM174" s="24"/>
      <c r="AN174" s="24"/>
      <c r="AO174" s="145">
        <f t="shared" si="21"/>
        <v>1</v>
      </c>
      <c r="AP174" s="14">
        <f t="shared" si="22"/>
        <v>1</v>
      </c>
      <c r="AQ174" s="22"/>
      <c r="AR174" s="24"/>
      <c r="AS174" s="24"/>
      <c r="AT174" s="24"/>
      <c r="AU174" s="24"/>
      <c r="AV174" s="24"/>
      <c r="AW174" s="145"/>
      <c r="AX174" s="24"/>
      <c r="AY174" s="24"/>
      <c r="AZ174" s="24"/>
      <c r="BA174" s="24"/>
      <c r="BB174" s="24"/>
      <c r="BC174" s="24"/>
      <c r="BD174" s="24"/>
      <c r="BE174" s="24"/>
      <c r="BF174" s="24"/>
      <c r="BG174" s="24">
        <v>7.6</v>
      </c>
      <c r="BH174" s="24">
        <v>7.6</v>
      </c>
      <c r="BI174" s="24"/>
      <c r="BJ174" s="24"/>
      <c r="BK174" s="24"/>
      <c r="BL174" s="24"/>
      <c r="BM174" s="145">
        <f t="shared" si="23"/>
        <v>7.6</v>
      </c>
      <c r="BN174" s="24">
        <f t="shared" si="24"/>
        <v>7.6</v>
      </c>
      <c r="BO174" s="509">
        <f t="shared" si="18"/>
        <v>4.005472899684605E-3</v>
      </c>
      <c r="BP174" s="511">
        <v>0</v>
      </c>
      <c r="BQ174" s="512">
        <v>0</v>
      </c>
      <c r="BR174" s="513">
        <v>0</v>
      </c>
      <c r="BS174" s="512">
        <v>0</v>
      </c>
      <c r="BT174" s="512">
        <v>0</v>
      </c>
      <c r="BU174" s="512">
        <v>0</v>
      </c>
      <c r="BV174" s="512">
        <v>0</v>
      </c>
      <c r="BW174" s="512">
        <v>0</v>
      </c>
      <c r="BX174" s="512">
        <v>0</v>
      </c>
      <c r="BY174" s="512">
        <v>0</v>
      </c>
      <c r="BZ174" s="512">
        <v>0</v>
      </c>
      <c r="CA174" s="512">
        <v>0</v>
      </c>
      <c r="CB174" s="512">
        <v>0</v>
      </c>
      <c r="CC174" s="512">
        <v>0</v>
      </c>
      <c r="CD174" s="512">
        <v>0</v>
      </c>
      <c r="CE174" s="512">
        <v>0</v>
      </c>
      <c r="CF174" s="512">
        <v>8921.1840000000011</v>
      </c>
      <c r="CG174" s="512">
        <v>8921.1840000000011</v>
      </c>
      <c r="CH174" s="512">
        <v>0</v>
      </c>
      <c r="CI174" s="512">
        <v>0</v>
      </c>
      <c r="CJ174" s="512">
        <v>0</v>
      </c>
      <c r="CK174" s="512">
        <v>0</v>
      </c>
      <c r="CL174" s="513">
        <f t="shared" si="25"/>
        <v>8921.1840000000011</v>
      </c>
      <c r="CM174" s="513">
        <f t="shared" si="26"/>
        <v>8921.1840000000011</v>
      </c>
      <c r="CN174" s="113"/>
      <c r="CO174" s="97"/>
      <c r="CP174" s="97"/>
      <c r="CQ174" s="97"/>
      <c r="CR174" s="97"/>
      <c r="CS174" s="97"/>
      <c r="CT174" s="97"/>
      <c r="CU174" s="114"/>
      <c r="CV174" s="50">
        <f t="shared" si="19"/>
        <v>4695360.0000000009</v>
      </c>
      <c r="CW174" s="11"/>
      <c r="CX174" s="604">
        <f t="shared" si="20"/>
        <v>1.8974039246647834</v>
      </c>
      <c r="CY174" s="143"/>
      <c r="CZ174" s="143"/>
      <c r="DA174" s="143"/>
      <c r="DB174" s="23"/>
      <c r="DC174" s="23"/>
      <c r="DD174" s="23"/>
      <c r="DE174" s="23"/>
      <c r="DF174" s="143"/>
      <c r="DG174" s="89"/>
      <c r="DH174" s="50" t="s">
        <v>46</v>
      </c>
      <c r="DI174" s="28"/>
      <c r="DJ174" s="553" t="s">
        <v>46</v>
      </c>
      <c r="DK174" s="143"/>
      <c r="DL174" s="46"/>
      <c r="DM174" s="111"/>
      <c r="DN174" s="110"/>
      <c r="DO174" s="432">
        <v>0</v>
      </c>
      <c r="DP174" s="433">
        <v>125.58872323058995</v>
      </c>
      <c r="DQ174" s="434">
        <v>0</v>
      </c>
      <c r="DR174" s="428">
        <v>125.58872323058995</v>
      </c>
      <c r="DS174" s="432">
        <v>0</v>
      </c>
      <c r="DT174" s="434">
        <v>1.0550747524064492</v>
      </c>
      <c r="DU174" s="434">
        <v>0</v>
      </c>
      <c r="DV174" s="428">
        <v>1.0550747524064492</v>
      </c>
      <c r="DW174" s="252"/>
      <c r="DX174" s="50"/>
      <c r="DY174" s="249"/>
      <c r="DZ174" s="464">
        <v>0</v>
      </c>
      <c r="EA174" s="465">
        <v>61918.333333333336</v>
      </c>
      <c r="EB174" s="46"/>
    </row>
    <row r="175" spans="1:132" s="141" customFormat="1" ht="27.75" customHeight="1" x14ac:dyDescent="0.25">
      <c r="A175" s="69" t="s">
        <v>56</v>
      </c>
      <c r="B175" s="69" t="s">
        <v>57</v>
      </c>
      <c r="C175" s="69" t="s">
        <v>58</v>
      </c>
      <c r="D175" s="67" t="s">
        <v>318</v>
      </c>
      <c r="E175" s="67" t="s">
        <v>63</v>
      </c>
      <c r="F175" s="67" t="s">
        <v>329</v>
      </c>
      <c r="G175" s="67" t="s">
        <v>323</v>
      </c>
      <c r="H175" s="107" t="s">
        <v>46</v>
      </c>
      <c r="I175" s="20" t="s">
        <v>1979</v>
      </c>
      <c r="J175" s="145" t="s">
        <v>1984</v>
      </c>
      <c r="K175" s="426">
        <v>7.2662995479129533</v>
      </c>
      <c r="L175" s="426">
        <v>15.661552997727</v>
      </c>
      <c r="M175" s="424">
        <v>1496</v>
      </c>
      <c r="N175" s="487">
        <v>25684320.000000004</v>
      </c>
      <c r="O175" s="487" t="s">
        <v>1976</v>
      </c>
      <c r="P175" s="572">
        <v>4.3342839408603506</v>
      </c>
      <c r="Q175" s="34" t="s">
        <v>1977</v>
      </c>
      <c r="R175" s="257" t="s">
        <v>48</v>
      </c>
      <c r="S175" s="27"/>
      <c r="T175" s="27"/>
      <c r="U175" s="145"/>
      <c r="V175" s="24"/>
      <c r="W175" s="24"/>
      <c r="X175" s="24"/>
      <c r="Y175" s="24"/>
      <c r="Z175" s="24"/>
      <c r="AA175" s="24"/>
      <c r="AB175" s="24"/>
      <c r="AC175" s="24"/>
      <c r="AD175" s="24"/>
      <c r="AE175" s="24">
        <v>1</v>
      </c>
      <c r="AF175" s="24">
        <v>1</v>
      </c>
      <c r="AG175" s="24"/>
      <c r="AH175" s="24"/>
      <c r="AI175" s="24">
        <v>49</v>
      </c>
      <c r="AJ175" s="24">
        <v>49</v>
      </c>
      <c r="AK175" s="24"/>
      <c r="AL175" s="24"/>
      <c r="AM175" s="24"/>
      <c r="AN175" s="24"/>
      <c r="AO175" s="145">
        <f t="shared" si="21"/>
        <v>50</v>
      </c>
      <c r="AP175" s="14">
        <f t="shared" si="22"/>
        <v>50</v>
      </c>
      <c r="AQ175" s="22"/>
      <c r="AR175" s="24"/>
      <c r="AS175" s="24"/>
      <c r="AT175" s="24"/>
      <c r="AU175" s="24"/>
      <c r="AV175" s="24"/>
      <c r="AW175" s="145"/>
      <c r="AX175" s="24"/>
      <c r="AY175" s="24"/>
      <c r="AZ175" s="24"/>
      <c r="BA175" s="24"/>
      <c r="BB175" s="24"/>
      <c r="BC175" s="24">
        <v>1.2</v>
      </c>
      <c r="BD175" s="24">
        <v>1.2</v>
      </c>
      <c r="BE175" s="24"/>
      <c r="BF175" s="24"/>
      <c r="BG175" s="24">
        <v>292.04000000000002</v>
      </c>
      <c r="BH175" s="24">
        <v>292.04000000000002</v>
      </c>
      <c r="BI175" s="24"/>
      <c r="BJ175" s="24"/>
      <c r="BK175" s="24"/>
      <c r="BL175" s="24"/>
      <c r="BM175" s="145">
        <f t="shared" si="23"/>
        <v>293.24</v>
      </c>
      <c r="BN175" s="24">
        <f t="shared" si="24"/>
        <v>293.24</v>
      </c>
      <c r="BO175" s="509">
        <f t="shared" si="18"/>
        <v>6.7655927484481362E-2</v>
      </c>
      <c r="BP175" s="511">
        <v>0</v>
      </c>
      <c r="BQ175" s="512">
        <v>0</v>
      </c>
      <c r="BR175" s="513">
        <v>0</v>
      </c>
      <c r="BS175" s="512">
        <v>0</v>
      </c>
      <c r="BT175" s="512">
        <v>0</v>
      </c>
      <c r="BU175" s="512">
        <v>0</v>
      </c>
      <c r="BV175" s="512">
        <v>0</v>
      </c>
      <c r="BW175" s="512">
        <v>0</v>
      </c>
      <c r="BX175" s="512">
        <v>0</v>
      </c>
      <c r="BY175" s="512">
        <v>0</v>
      </c>
      <c r="BZ175" s="512">
        <v>0</v>
      </c>
      <c r="CA175" s="512">
        <v>0</v>
      </c>
      <c r="CB175" s="512">
        <v>6054.9119999999994</v>
      </c>
      <c r="CC175" s="512">
        <v>6054.9119999999994</v>
      </c>
      <c r="CD175" s="512">
        <v>0</v>
      </c>
      <c r="CE175" s="512">
        <v>0</v>
      </c>
      <c r="CF175" s="512">
        <v>342808.23360000009</v>
      </c>
      <c r="CG175" s="512">
        <v>342808.23360000009</v>
      </c>
      <c r="CH175" s="512">
        <v>0</v>
      </c>
      <c r="CI175" s="512">
        <v>0</v>
      </c>
      <c r="CJ175" s="512">
        <v>0</v>
      </c>
      <c r="CK175" s="512">
        <v>0</v>
      </c>
      <c r="CL175" s="513">
        <f t="shared" si="25"/>
        <v>348863.14560000011</v>
      </c>
      <c r="CM175" s="513">
        <f t="shared" si="26"/>
        <v>348863.14560000011</v>
      </c>
      <c r="CN175" s="113"/>
      <c r="CO175" s="97"/>
      <c r="CP175" s="97"/>
      <c r="CQ175" s="97"/>
      <c r="CR175" s="97"/>
      <c r="CS175" s="97"/>
      <c r="CT175" s="97"/>
      <c r="CU175" s="114"/>
      <c r="CV175" s="50">
        <f t="shared" si="19"/>
        <v>25684320.000000004</v>
      </c>
      <c r="CW175" s="11"/>
      <c r="CX175" s="604">
        <f t="shared" si="20"/>
        <v>4.3342839408603506</v>
      </c>
      <c r="CY175" s="143"/>
      <c r="CZ175" s="143"/>
      <c r="DA175" s="143"/>
      <c r="DB175" s="23"/>
      <c r="DC175" s="23"/>
      <c r="DD175" s="23"/>
      <c r="DE175" s="23"/>
      <c r="DF175" s="143"/>
      <c r="DG175" s="89"/>
      <c r="DH175" s="50" t="s">
        <v>46</v>
      </c>
      <c r="DI175" s="28"/>
      <c r="DJ175" s="553" t="s">
        <v>46</v>
      </c>
      <c r="DK175" s="143"/>
      <c r="DL175" s="46"/>
      <c r="DM175" s="111"/>
      <c r="DN175" s="110"/>
      <c r="DO175" s="432">
        <v>8.6357763421697662</v>
      </c>
      <c r="DP175" s="433">
        <v>22.828684679827184</v>
      </c>
      <c r="DQ175" s="434">
        <v>6.4404098908443004</v>
      </c>
      <c r="DR175" s="428">
        <v>24.994365287728733</v>
      </c>
      <c r="DS175" s="432">
        <v>0.16573847182000481</v>
      </c>
      <c r="DT175" s="434">
        <v>0.18605894329931358</v>
      </c>
      <c r="DU175" s="434">
        <v>0.15504566718645613</v>
      </c>
      <c r="DV175" s="428">
        <v>0.19652854610260728</v>
      </c>
      <c r="DW175" s="252"/>
      <c r="DX175" s="50"/>
      <c r="DY175" s="249"/>
      <c r="DZ175" s="464">
        <v>0</v>
      </c>
      <c r="EA175" s="465">
        <v>21106.666666666668</v>
      </c>
      <c r="EB175" s="46"/>
    </row>
    <row r="176" spans="1:132" s="141" customFormat="1" ht="27.75" customHeight="1" x14ac:dyDescent="0.25">
      <c r="A176" s="69" t="s">
        <v>56</v>
      </c>
      <c r="B176" s="69" t="s">
        <v>57</v>
      </c>
      <c r="C176" s="69" t="s">
        <v>58</v>
      </c>
      <c r="D176" s="67" t="s">
        <v>318</v>
      </c>
      <c r="E176" s="67" t="s">
        <v>63</v>
      </c>
      <c r="F176" s="67" t="s">
        <v>330</v>
      </c>
      <c r="G176" s="67" t="s">
        <v>63</v>
      </c>
      <c r="H176" s="107" t="s">
        <v>46</v>
      </c>
      <c r="I176" s="20" t="s">
        <v>1978</v>
      </c>
      <c r="J176" s="145" t="s">
        <v>1984</v>
      </c>
      <c r="K176" s="426">
        <v>11.783834464214101</v>
      </c>
      <c r="L176" s="426">
        <v>23.910227222993999</v>
      </c>
      <c r="M176" s="424">
        <v>2865</v>
      </c>
      <c r="N176" s="487">
        <v>32447040</v>
      </c>
      <c r="O176" s="487" t="s">
        <v>1976</v>
      </c>
      <c r="P176" s="572">
        <v>6.9794719341795481</v>
      </c>
      <c r="Q176" s="34" t="s">
        <v>1977</v>
      </c>
      <c r="R176" s="257" t="s">
        <v>48</v>
      </c>
      <c r="S176" s="27"/>
      <c r="T176" s="27"/>
      <c r="U176" s="145"/>
      <c r="V176" s="24"/>
      <c r="W176" s="24"/>
      <c r="X176" s="24"/>
      <c r="Y176" s="24"/>
      <c r="Z176" s="24"/>
      <c r="AA176" s="24"/>
      <c r="AB176" s="24"/>
      <c r="AC176" s="24"/>
      <c r="AD176" s="24"/>
      <c r="AE176" s="24"/>
      <c r="AF176" s="24"/>
      <c r="AG176" s="24"/>
      <c r="AH176" s="24"/>
      <c r="AI176" s="24">
        <v>116</v>
      </c>
      <c r="AJ176" s="24">
        <v>116</v>
      </c>
      <c r="AK176" s="24"/>
      <c r="AL176" s="24"/>
      <c r="AM176" s="24"/>
      <c r="AN176" s="24"/>
      <c r="AO176" s="145">
        <f t="shared" si="21"/>
        <v>116</v>
      </c>
      <c r="AP176" s="14">
        <f t="shared" si="22"/>
        <v>116</v>
      </c>
      <c r="AQ176" s="22"/>
      <c r="AR176" s="24"/>
      <c r="AS176" s="24"/>
      <c r="AT176" s="24"/>
      <c r="AU176" s="24"/>
      <c r="AV176" s="24"/>
      <c r="AW176" s="145"/>
      <c r="AX176" s="24"/>
      <c r="AY176" s="24"/>
      <c r="AZ176" s="24"/>
      <c r="BA176" s="24"/>
      <c r="BB176" s="24"/>
      <c r="BC176" s="24"/>
      <c r="BD176" s="24"/>
      <c r="BE176" s="24"/>
      <c r="BF176" s="24"/>
      <c r="BG176" s="24">
        <v>693.65</v>
      </c>
      <c r="BH176" s="24">
        <v>693.65</v>
      </c>
      <c r="BI176" s="24"/>
      <c r="BJ176" s="24"/>
      <c r="BK176" s="24"/>
      <c r="BL176" s="24"/>
      <c r="BM176" s="145">
        <f t="shared" si="23"/>
        <v>693.65</v>
      </c>
      <c r="BN176" s="24">
        <f t="shared" si="24"/>
        <v>693.65</v>
      </c>
      <c r="BO176" s="509">
        <f t="shared" si="18"/>
        <v>9.9384309664329928E-2</v>
      </c>
      <c r="BP176" s="511">
        <v>0</v>
      </c>
      <c r="BQ176" s="512">
        <v>0</v>
      </c>
      <c r="BR176" s="513">
        <v>0</v>
      </c>
      <c r="BS176" s="512">
        <v>0</v>
      </c>
      <c r="BT176" s="512">
        <v>0</v>
      </c>
      <c r="BU176" s="512">
        <v>0</v>
      </c>
      <c r="BV176" s="512">
        <v>0</v>
      </c>
      <c r="BW176" s="512">
        <v>0</v>
      </c>
      <c r="BX176" s="512">
        <v>0</v>
      </c>
      <c r="BY176" s="512">
        <v>0</v>
      </c>
      <c r="BZ176" s="512">
        <v>0</v>
      </c>
      <c r="CA176" s="512">
        <v>0</v>
      </c>
      <c r="CB176" s="512">
        <v>0</v>
      </c>
      <c r="CC176" s="512">
        <v>0</v>
      </c>
      <c r="CD176" s="512">
        <v>0</v>
      </c>
      <c r="CE176" s="512">
        <v>0</v>
      </c>
      <c r="CF176" s="512">
        <v>814234.11600000004</v>
      </c>
      <c r="CG176" s="512">
        <v>814234.11600000004</v>
      </c>
      <c r="CH176" s="512">
        <v>0</v>
      </c>
      <c r="CI176" s="512">
        <v>0</v>
      </c>
      <c r="CJ176" s="512">
        <v>0</v>
      </c>
      <c r="CK176" s="512">
        <v>0</v>
      </c>
      <c r="CL176" s="513">
        <f t="shared" si="25"/>
        <v>814234.11600000004</v>
      </c>
      <c r="CM176" s="513">
        <f t="shared" si="26"/>
        <v>814234.11600000004</v>
      </c>
      <c r="CN176" s="113"/>
      <c r="CO176" s="97"/>
      <c r="CP176" s="97"/>
      <c r="CQ176" s="97"/>
      <c r="CR176" s="97"/>
      <c r="CS176" s="97"/>
      <c r="CT176" s="97"/>
      <c r="CU176" s="114"/>
      <c r="CV176" s="50">
        <f t="shared" si="19"/>
        <v>32447040</v>
      </c>
      <c r="CW176" s="11"/>
      <c r="CX176" s="604">
        <f t="shared" si="20"/>
        <v>6.9794719341795481</v>
      </c>
      <c r="CY176" s="143"/>
      <c r="CZ176" s="143"/>
      <c r="DA176" s="143"/>
      <c r="DB176" s="23"/>
      <c r="DC176" s="23"/>
      <c r="DD176" s="23"/>
      <c r="DE176" s="23"/>
      <c r="DF176" s="143"/>
      <c r="DG176" s="89"/>
      <c r="DH176" s="50" t="s">
        <v>46</v>
      </c>
      <c r="DI176" s="28"/>
      <c r="DJ176" s="553" t="s">
        <v>46</v>
      </c>
      <c r="DK176" s="143"/>
      <c r="DL176" s="46"/>
      <c r="DM176" s="111"/>
      <c r="DN176" s="110"/>
      <c r="DO176" s="432">
        <v>77.532179729533127</v>
      </c>
      <c r="DP176" s="433">
        <v>-7.9497463668332387</v>
      </c>
      <c r="DQ176" s="434">
        <v>77.476690417333046</v>
      </c>
      <c r="DR176" s="428">
        <v>-7.8942570546331581</v>
      </c>
      <c r="DS176" s="432">
        <v>1.2514759342736643</v>
      </c>
      <c r="DT176" s="434">
        <v>-0.10679999825158748</v>
      </c>
      <c r="DU176" s="434">
        <v>1.2511269448887581</v>
      </c>
      <c r="DV176" s="428">
        <v>-0.10645100886668124</v>
      </c>
      <c r="DW176" s="252"/>
      <c r="DX176" s="50"/>
      <c r="DY176" s="249"/>
      <c r="DZ176" s="464">
        <v>165021</v>
      </c>
      <c r="EA176" s="465">
        <v>-102829</v>
      </c>
      <c r="EB176" s="46"/>
    </row>
    <row r="177" spans="1:132" s="141" customFormat="1" ht="27.75" customHeight="1" x14ac:dyDescent="0.25">
      <c r="A177" s="69" t="s">
        <v>56</v>
      </c>
      <c r="B177" s="69" t="s">
        <v>57</v>
      </c>
      <c r="C177" s="69" t="s">
        <v>58</v>
      </c>
      <c r="D177" s="67" t="s">
        <v>331</v>
      </c>
      <c r="E177" s="67" t="s">
        <v>63</v>
      </c>
      <c r="F177" s="67" t="s">
        <v>332</v>
      </c>
      <c r="G177" s="67" t="s">
        <v>333</v>
      </c>
      <c r="H177" s="107" t="s">
        <v>46</v>
      </c>
      <c r="I177" s="20" t="s">
        <v>1979</v>
      </c>
      <c r="J177" s="145" t="s">
        <v>1981</v>
      </c>
      <c r="K177" s="426">
        <v>2.9397751946705037</v>
      </c>
      <c r="L177" s="426">
        <v>6.0263257450410004</v>
      </c>
      <c r="M177" s="424">
        <v>705</v>
      </c>
      <c r="N177" s="487">
        <v>4134719.9999999995</v>
      </c>
      <c r="O177" s="487" t="s">
        <v>1976</v>
      </c>
      <c r="P177" s="572">
        <v>1.2969596447075753</v>
      </c>
      <c r="Q177" s="34" t="s">
        <v>48</v>
      </c>
      <c r="R177" s="257" t="s">
        <v>48</v>
      </c>
      <c r="S177" s="27"/>
      <c r="T177" s="27"/>
      <c r="U177" s="145"/>
      <c r="V177" s="24"/>
      <c r="W177" s="24"/>
      <c r="X177" s="24"/>
      <c r="Y177" s="24"/>
      <c r="Z177" s="24"/>
      <c r="AA177" s="24"/>
      <c r="AB177" s="24"/>
      <c r="AC177" s="24"/>
      <c r="AD177" s="24"/>
      <c r="AE177" s="24"/>
      <c r="AF177" s="24"/>
      <c r="AG177" s="24"/>
      <c r="AH177" s="24"/>
      <c r="AI177" s="24">
        <v>27</v>
      </c>
      <c r="AJ177" s="24">
        <v>27</v>
      </c>
      <c r="AK177" s="24"/>
      <c r="AL177" s="24"/>
      <c r="AM177" s="24"/>
      <c r="AN177" s="24"/>
      <c r="AO177" s="145">
        <f t="shared" si="21"/>
        <v>27</v>
      </c>
      <c r="AP177" s="14">
        <f t="shared" si="22"/>
        <v>27</v>
      </c>
      <c r="AQ177" s="22"/>
      <c r="AR177" s="24"/>
      <c r="AS177" s="24"/>
      <c r="AT177" s="24"/>
      <c r="AU177" s="24"/>
      <c r="AV177" s="24"/>
      <c r="AW177" s="145"/>
      <c r="AX177" s="24"/>
      <c r="AY177" s="24"/>
      <c r="AZ177" s="24"/>
      <c r="BA177" s="24"/>
      <c r="BB177" s="24"/>
      <c r="BC177" s="24"/>
      <c r="BD177" s="24"/>
      <c r="BE177" s="24"/>
      <c r="BF177" s="24"/>
      <c r="BG177" s="24">
        <v>170.98</v>
      </c>
      <c r="BH177" s="24">
        <v>170.98</v>
      </c>
      <c r="BI177" s="24"/>
      <c r="BJ177" s="24"/>
      <c r="BK177" s="24"/>
      <c r="BL177" s="24"/>
      <c r="BM177" s="145">
        <f t="shared" si="23"/>
        <v>170.98</v>
      </c>
      <c r="BN177" s="24">
        <f t="shared" si="24"/>
        <v>170.98</v>
      </c>
      <c r="BO177" s="509">
        <f t="shared" si="18"/>
        <v>0.13183139560101792</v>
      </c>
      <c r="BP177" s="511">
        <v>0</v>
      </c>
      <c r="BQ177" s="512">
        <v>0</v>
      </c>
      <c r="BR177" s="513">
        <v>0</v>
      </c>
      <c r="BS177" s="512">
        <v>0</v>
      </c>
      <c r="BT177" s="512">
        <v>0</v>
      </c>
      <c r="BU177" s="512">
        <v>0</v>
      </c>
      <c r="BV177" s="512">
        <v>0</v>
      </c>
      <c r="BW177" s="512">
        <v>0</v>
      </c>
      <c r="BX177" s="512">
        <v>0</v>
      </c>
      <c r="BY177" s="512">
        <v>0</v>
      </c>
      <c r="BZ177" s="512">
        <v>0</v>
      </c>
      <c r="CA177" s="512">
        <v>0</v>
      </c>
      <c r="CB177" s="512">
        <v>0</v>
      </c>
      <c r="CC177" s="512">
        <v>0</v>
      </c>
      <c r="CD177" s="512">
        <v>0</v>
      </c>
      <c r="CE177" s="512">
        <v>0</v>
      </c>
      <c r="CF177" s="512">
        <v>200703.16319999998</v>
      </c>
      <c r="CG177" s="512">
        <v>200703.16319999998</v>
      </c>
      <c r="CH177" s="512">
        <v>0</v>
      </c>
      <c r="CI177" s="512">
        <v>0</v>
      </c>
      <c r="CJ177" s="512">
        <v>0</v>
      </c>
      <c r="CK177" s="512">
        <v>0</v>
      </c>
      <c r="CL177" s="513">
        <f t="shared" si="25"/>
        <v>200703.16319999998</v>
      </c>
      <c r="CM177" s="513">
        <f t="shared" si="26"/>
        <v>200703.16319999998</v>
      </c>
      <c r="CN177" s="113"/>
      <c r="CO177" s="97"/>
      <c r="CP177" s="97"/>
      <c r="CQ177" s="97"/>
      <c r="CR177" s="97"/>
      <c r="CS177" s="97"/>
      <c r="CT177" s="97"/>
      <c r="CU177" s="114"/>
      <c r="CV177" s="50">
        <f t="shared" si="19"/>
        <v>4134719.9999999995</v>
      </c>
      <c r="CW177" s="11"/>
      <c r="CX177" s="604">
        <f t="shared" si="20"/>
        <v>1.2969596447075753</v>
      </c>
      <c r="CY177" s="143"/>
      <c r="CZ177" s="143"/>
      <c r="DA177" s="143"/>
      <c r="DB177" s="23"/>
      <c r="DC177" s="23"/>
      <c r="DD177" s="23"/>
      <c r="DE177" s="23"/>
      <c r="DF177" s="143"/>
      <c r="DG177" s="89"/>
      <c r="DH177" s="50" t="s">
        <v>46</v>
      </c>
      <c r="DI177" s="28"/>
      <c r="DJ177" s="553" t="s">
        <v>46</v>
      </c>
      <c r="DK177" s="143"/>
      <c r="DL177" s="46"/>
      <c r="DM177" s="111"/>
      <c r="DN177" s="110"/>
      <c r="DO177" s="432">
        <v>7.712866603595077</v>
      </c>
      <c r="DP177" s="433">
        <v>165.91285791670731</v>
      </c>
      <c r="DQ177" s="434">
        <v>7.712866603595077</v>
      </c>
      <c r="DR177" s="428">
        <v>165.35164422742119</v>
      </c>
      <c r="DS177" s="432">
        <v>8.6565752128666004E-2</v>
      </c>
      <c r="DT177" s="434">
        <v>1.0887515289368475</v>
      </c>
      <c r="DU177" s="434">
        <v>8.6565752128666004E-2</v>
      </c>
      <c r="DV177" s="428">
        <v>1.0882811067329194</v>
      </c>
      <c r="DW177" s="252"/>
      <c r="DX177" s="50"/>
      <c r="DY177" s="249"/>
      <c r="DZ177" s="464">
        <v>0</v>
      </c>
      <c r="EA177" s="465">
        <v>118799.66666666667</v>
      </c>
      <c r="EB177" s="46"/>
    </row>
    <row r="178" spans="1:132" s="141" customFormat="1" ht="27.75" customHeight="1" x14ac:dyDescent="0.25">
      <c r="A178" s="69" t="s">
        <v>56</v>
      </c>
      <c r="B178" s="69" t="s">
        <v>57</v>
      </c>
      <c r="C178" s="69" t="s">
        <v>58</v>
      </c>
      <c r="D178" s="67" t="s">
        <v>331</v>
      </c>
      <c r="E178" s="67" t="s">
        <v>63</v>
      </c>
      <c r="F178" s="67" t="s">
        <v>334</v>
      </c>
      <c r="G178" s="67" t="s">
        <v>63</v>
      </c>
      <c r="H178" s="107" t="s">
        <v>46</v>
      </c>
      <c r="I178" s="20" t="s">
        <v>1978</v>
      </c>
      <c r="J178" s="145" t="s">
        <v>1981</v>
      </c>
      <c r="K178" s="426">
        <v>2.9397751946705037</v>
      </c>
      <c r="L178" s="426">
        <v>5.3714015039790004</v>
      </c>
      <c r="M178" s="424">
        <v>832</v>
      </c>
      <c r="N178" s="487">
        <v>5466240.0000000009</v>
      </c>
      <c r="O178" s="487" t="s">
        <v>1976</v>
      </c>
      <c r="P178" s="572">
        <v>1.4891018142938781</v>
      </c>
      <c r="Q178" s="34" t="s">
        <v>48</v>
      </c>
      <c r="R178" s="257" t="s">
        <v>48</v>
      </c>
      <c r="S178" s="27"/>
      <c r="T178" s="27"/>
      <c r="U178" s="145"/>
      <c r="V178" s="24"/>
      <c r="W178" s="24"/>
      <c r="X178" s="24"/>
      <c r="Y178" s="24"/>
      <c r="Z178" s="24"/>
      <c r="AA178" s="24"/>
      <c r="AB178" s="24"/>
      <c r="AC178" s="24"/>
      <c r="AD178" s="24"/>
      <c r="AE178" s="24"/>
      <c r="AF178" s="24"/>
      <c r="AG178" s="24"/>
      <c r="AH178" s="24"/>
      <c r="AI178" s="24">
        <v>32</v>
      </c>
      <c r="AJ178" s="24">
        <v>32</v>
      </c>
      <c r="AK178" s="24"/>
      <c r="AL178" s="24"/>
      <c r="AM178" s="24"/>
      <c r="AN178" s="24"/>
      <c r="AO178" s="145">
        <f t="shared" si="21"/>
        <v>32</v>
      </c>
      <c r="AP178" s="14">
        <f t="shared" si="22"/>
        <v>32</v>
      </c>
      <c r="AQ178" s="22"/>
      <c r="AR178" s="24"/>
      <c r="AS178" s="24"/>
      <c r="AT178" s="24"/>
      <c r="AU178" s="24"/>
      <c r="AV178" s="24"/>
      <c r="AW178" s="145"/>
      <c r="AX178" s="24"/>
      <c r="AY178" s="24"/>
      <c r="AZ178" s="24"/>
      <c r="BA178" s="24"/>
      <c r="BB178" s="24"/>
      <c r="BC178" s="24"/>
      <c r="BD178" s="24"/>
      <c r="BE178" s="24"/>
      <c r="BF178" s="24"/>
      <c r="BG178" s="24">
        <v>205.995</v>
      </c>
      <c r="BH178" s="24">
        <v>205.995</v>
      </c>
      <c r="BI178" s="24"/>
      <c r="BJ178" s="24"/>
      <c r="BK178" s="24"/>
      <c r="BL178" s="24"/>
      <c r="BM178" s="145">
        <f t="shared" si="23"/>
        <v>205.995</v>
      </c>
      <c r="BN178" s="24">
        <f t="shared" si="24"/>
        <v>205.995</v>
      </c>
      <c r="BO178" s="509">
        <f t="shared" si="18"/>
        <v>0.1383350675035484</v>
      </c>
      <c r="BP178" s="511">
        <v>0</v>
      </c>
      <c r="BQ178" s="512">
        <v>0</v>
      </c>
      <c r="BR178" s="513">
        <v>0</v>
      </c>
      <c r="BS178" s="512">
        <v>0</v>
      </c>
      <c r="BT178" s="512">
        <v>0</v>
      </c>
      <c r="BU178" s="512">
        <v>0</v>
      </c>
      <c r="BV178" s="512">
        <v>0</v>
      </c>
      <c r="BW178" s="512">
        <v>0</v>
      </c>
      <c r="BX178" s="512">
        <v>0</v>
      </c>
      <c r="BY178" s="512">
        <v>0</v>
      </c>
      <c r="BZ178" s="512">
        <v>0</v>
      </c>
      <c r="CA178" s="512">
        <v>0</v>
      </c>
      <c r="CB178" s="512">
        <v>0</v>
      </c>
      <c r="CC178" s="512">
        <v>0</v>
      </c>
      <c r="CD178" s="512">
        <v>0</v>
      </c>
      <c r="CE178" s="512">
        <v>0</v>
      </c>
      <c r="CF178" s="512">
        <v>241805.17080000002</v>
      </c>
      <c r="CG178" s="512">
        <v>241805.17080000002</v>
      </c>
      <c r="CH178" s="512">
        <v>0</v>
      </c>
      <c r="CI178" s="512">
        <v>0</v>
      </c>
      <c r="CJ178" s="512">
        <v>0</v>
      </c>
      <c r="CK178" s="512">
        <v>0</v>
      </c>
      <c r="CL178" s="513">
        <f t="shared" si="25"/>
        <v>241805.17080000002</v>
      </c>
      <c r="CM178" s="513">
        <f t="shared" si="26"/>
        <v>241805.17080000002</v>
      </c>
      <c r="CN178" s="113"/>
      <c r="CO178" s="97"/>
      <c r="CP178" s="97"/>
      <c r="CQ178" s="97"/>
      <c r="CR178" s="97"/>
      <c r="CS178" s="97"/>
      <c r="CT178" s="97"/>
      <c r="CU178" s="114"/>
      <c r="CV178" s="50">
        <f t="shared" si="19"/>
        <v>5466240.0000000009</v>
      </c>
      <c r="CW178" s="11"/>
      <c r="CX178" s="604">
        <f t="shared" si="20"/>
        <v>1.4891018142938781</v>
      </c>
      <c r="CY178" s="143"/>
      <c r="CZ178" s="143"/>
      <c r="DA178" s="143"/>
      <c r="DB178" s="23"/>
      <c r="DC178" s="23"/>
      <c r="DD178" s="23"/>
      <c r="DE178" s="23"/>
      <c r="DF178" s="143"/>
      <c r="DG178" s="89"/>
      <c r="DH178" s="50" t="s">
        <v>46</v>
      </c>
      <c r="DI178" s="28"/>
      <c r="DJ178" s="553" t="s">
        <v>46</v>
      </c>
      <c r="DK178" s="143"/>
      <c r="DL178" s="46"/>
      <c r="DM178" s="111"/>
      <c r="DN178" s="110"/>
      <c r="DO178" s="432">
        <v>0</v>
      </c>
      <c r="DP178" s="433">
        <v>280.20818918812472</v>
      </c>
      <c r="DQ178" s="434">
        <v>0</v>
      </c>
      <c r="DR178" s="428">
        <v>278.67053524102198</v>
      </c>
      <c r="DS178" s="432">
        <v>0</v>
      </c>
      <c r="DT178" s="434">
        <v>1.8437097896956118</v>
      </c>
      <c r="DU178" s="434">
        <v>0</v>
      </c>
      <c r="DV178" s="428">
        <v>1.8429021983368397</v>
      </c>
      <c r="DW178" s="252"/>
      <c r="DX178" s="50"/>
      <c r="DY178" s="249"/>
      <c r="DZ178" s="464">
        <v>0</v>
      </c>
      <c r="EA178" s="465">
        <v>224926.66666666666</v>
      </c>
      <c r="EB178" s="46"/>
    </row>
    <row r="179" spans="1:132" s="141" customFormat="1" ht="27.75" customHeight="1" x14ac:dyDescent="0.25">
      <c r="A179" s="69" t="s">
        <v>56</v>
      </c>
      <c r="B179" s="69" t="s">
        <v>57</v>
      </c>
      <c r="C179" s="69" t="s">
        <v>58</v>
      </c>
      <c r="D179" s="67" t="s">
        <v>335</v>
      </c>
      <c r="E179" s="67" t="s">
        <v>63</v>
      </c>
      <c r="F179" s="67" t="s">
        <v>336</v>
      </c>
      <c r="G179" s="67" t="s">
        <v>63</v>
      </c>
      <c r="H179" s="107" t="s">
        <v>46</v>
      </c>
      <c r="I179" s="20" t="s">
        <v>1979</v>
      </c>
      <c r="J179" s="145" t="s">
        <v>1981</v>
      </c>
      <c r="K179" s="426">
        <v>2.9253645319515309</v>
      </c>
      <c r="L179" s="426">
        <v>4.4323863544170008</v>
      </c>
      <c r="M179" s="424">
        <v>382</v>
      </c>
      <c r="N179" s="487">
        <v>3013440</v>
      </c>
      <c r="O179" s="487" t="s">
        <v>1976</v>
      </c>
      <c r="P179" s="572">
        <v>0.84062199194009035</v>
      </c>
      <c r="Q179" s="34" t="s">
        <v>1977</v>
      </c>
      <c r="R179" s="257" t="s">
        <v>48</v>
      </c>
      <c r="S179" s="27"/>
      <c r="T179" s="27"/>
      <c r="U179" s="145"/>
      <c r="V179" s="24"/>
      <c r="W179" s="24"/>
      <c r="X179" s="24"/>
      <c r="Y179" s="24"/>
      <c r="Z179" s="24"/>
      <c r="AA179" s="24"/>
      <c r="AB179" s="24"/>
      <c r="AC179" s="24"/>
      <c r="AD179" s="24"/>
      <c r="AE179" s="24"/>
      <c r="AF179" s="24"/>
      <c r="AG179" s="24"/>
      <c r="AH179" s="24"/>
      <c r="AI179" s="24">
        <v>2</v>
      </c>
      <c r="AJ179" s="24">
        <v>2</v>
      </c>
      <c r="AK179" s="24"/>
      <c r="AL179" s="24"/>
      <c r="AM179" s="24"/>
      <c r="AN179" s="24"/>
      <c r="AO179" s="145">
        <f t="shared" si="21"/>
        <v>2</v>
      </c>
      <c r="AP179" s="14">
        <f t="shared" si="22"/>
        <v>2</v>
      </c>
      <c r="AQ179" s="22"/>
      <c r="AR179" s="24"/>
      <c r="AS179" s="24"/>
      <c r="AT179" s="24"/>
      <c r="AU179" s="24"/>
      <c r="AV179" s="24"/>
      <c r="AW179" s="145"/>
      <c r="AX179" s="24"/>
      <c r="AY179" s="24"/>
      <c r="AZ179" s="24"/>
      <c r="BA179" s="24"/>
      <c r="BB179" s="24"/>
      <c r="BC179" s="24"/>
      <c r="BD179" s="24"/>
      <c r="BE179" s="24"/>
      <c r="BF179" s="24"/>
      <c r="BG179" s="24">
        <v>315</v>
      </c>
      <c r="BH179" s="24">
        <v>315</v>
      </c>
      <c r="BI179" s="24"/>
      <c r="BJ179" s="24"/>
      <c r="BK179" s="24"/>
      <c r="BL179" s="24"/>
      <c r="BM179" s="145">
        <f t="shared" si="23"/>
        <v>315</v>
      </c>
      <c r="BN179" s="24">
        <f t="shared" si="24"/>
        <v>315</v>
      </c>
      <c r="BO179" s="509">
        <f t="shared" si="18"/>
        <v>0.37472253048365345</v>
      </c>
      <c r="BP179" s="511">
        <v>0</v>
      </c>
      <c r="BQ179" s="512">
        <v>0</v>
      </c>
      <c r="BR179" s="513">
        <v>0</v>
      </c>
      <c r="BS179" s="512">
        <v>0</v>
      </c>
      <c r="BT179" s="512">
        <v>0</v>
      </c>
      <c r="BU179" s="512">
        <v>0</v>
      </c>
      <c r="BV179" s="512">
        <v>0</v>
      </c>
      <c r="BW179" s="512">
        <v>0</v>
      </c>
      <c r="BX179" s="512">
        <v>0</v>
      </c>
      <c r="BY179" s="512">
        <v>0</v>
      </c>
      <c r="BZ179" s="512">
        <v>0</v>
      </c>
      <c r="CA179" s="512">
        <v>0</v>
      </c>
      <c r="CB179" s="512">
        <v>0</v>
      </c>
      <c r="CC179" s="512">
        <v>0</v>
      </c>
      <c r="CD179" s="512">
        <v>0</v>
      </c>
      <c r="CE179" s="512">
        <v>0</v>
      </c>
      <c r="CF179" s="512">
        <v>369759.60000000003</v>
      </c>
      <c r="CG179" s="512">
        <v>369759.60000000003</v>
      </c>
      <c r="CH179" s="512">
        <v>0</v>
      </c>
      <c r="CI179" s="512">
        <v>0</v>
      </c>
      <c r="CJ179" s="512">
        <v>0</v>
      </c>
      <c r="CK179" s="512">
        <v>0</v>
      </c>
      <c r="CL179" s="513">
        <f t="shared" si="25"/>
        <v>369759.60000000003</v>
      </c>
      <c r="CM179" s="513">
        <f t="shared" si="26"/>
        <v>369759.60000000003</v>
      </c>
      <c r="CN179" s="113"/>
      <c r="CO179" s="97"/>
      <c r="CP179" s="97"/>
      <c r="CQ179" s="97"/>
      <c r="CR179" s="97"/>
      <c r="CS179" s="97"/>
      <c r="CT179" s="97"/>
      <c r="CU179" s="114"/>
      <c r="CV179" s="50">
        <f t="shared" si="19"/>
        <v>3013440</v>
      </c>
      <c r="CW179" s="11"/>
      <c r="CX179" s="604">
        <f t="shared" si="20"/>
        <v>0.84062199194009035</v>
      </c>
      <c r="CY179" s="143"/>
      <c r="CZ179" s="143"/>
      <c r="DA179" s="143"/>
      <c r="DB179" s="23"/>
      <c r="DC179" s="23"/>
      <c r="DD179" s="23"/>
      <c r="DE179" s="23"/>
      <c r="DF179" s="143"/>
      <c r="DG179" s="89"/>
      <c r="DH179" s="50" t="s">
        <v>46</v>
      </c>
      <c r="DI179" s="28"/>
      <c r="DJ179" s="553" t="s">
        <v>46</v>
      </c>
      <c r="DK179" s="143"/>
      <c r="DL179" s="46"/>
      <c r="DM179" s="111"/>
      <c r="DN179" s="110"/>
      <c r="DO179" s="432">
        <v>66.312758996728519</v>
      </c>
      <c r="DP179" s="433">
        <v>8.9952230299747384</v>
      </c>
      <c r="DQ179" s="434">
        <v>47.42682660850604</v>
      </c>
      <c r="DR179" s="428">
        <v>-12.776626181114864</v>
      </c>
      <c r="DS179" s="432">
        <v>0.35070883315158158</v>
      </c>
      <c r="DT179" s="434">
        <v>-0.16509656503711975</v>
      </c>
      <c r="DU179" s="434">
        <v>0.24340239912759021</v>
      </c>
      <c r="DV179" s="428">
        <v>-8.7884713988192836E-2</v>
      </c>
      <c r="DW179" s="252"/>
      <c r="DX179" s="50"/>
      <c r="DY179" s="249"/>
      <c r="DZ179" s="464">
        <v>0</v>
      </c>
      <c r="EA179" s="465">
        <v>0</v>
      </c>
      <c r="EB179" s="46"/>
    </row>
    <row r="180" spans="1:132" s="141" customFormat="1" ht="27.75" customHeight="1" x14ac:dyDescent="0.25">
      <c r="A180" s="69" t="s">
        <v>56</v>
      </c>
      <c r="B180" s="69" t="s">
        <v>57</v>
      </c>
      <c r="C180" s="69" t="s">
        <v>58</v>
      </c>
      <c r="D180" s="67" t="s">
        <v>335</v>
      </c>
      <c r="E180" s="67" t="s">
        <v>63</v>
      </c>
      <c r="F180" s="67" t="s">
        <v>337</v>
      </c>
      <c r="G180" s="67" t="s">
        <v>63</v>
      </c>
      <c r="H180" s="107" t="s">
        <v>46</v>
      </c>
      <c r="I180" s="20" t="s">
        <v>1979</v>
      </c>
      <c r="J180" s="145" t="s">
        <v>1981</v>
      </c>
      <c r="K180" s="426">
        <v>2.4714286563038796</v>
      </c>
      <c r="L180" s="426">
        <v>5.7520833213690006</v>
      </c>
      <c r="M180" s="424">
        <v>1422</v>
      </c>
      <c r="N180" s="487">
        <v>7323360</v>
      </c>
      <c r="O180" s="487" t="s">
        <v>1976</v>
      </c>
      <c r="P180" s="572">
        <v>1.8541719365078646</v>
      </c>
      <c r="Q180" s="34" t="s">
        <v>1977</v>
      </c>
      <c r="R180" s="257" t="s">
        <v>48</v>
      </c>
      <c r="S180" s="27"/>
      <c r="T180" s="27"/>
      <c r="U180" s="145"/>
      <c r="V180" s="24"/>
      <c r="W180" s="24"/>
      <c r="X180" s="24"/>
      <c r="Y180" s="24"/>
      <c r="Z180" s="24"/>
      <c r="AA180" s="24"/>
      <c r="AB180" s="24"/>
      <c r="AC180" s="24"/>
      <c r="AD180" s="24"/>
      <c r="AE180" s="24"/>
      <c r="AF180" s="24"/>
      <c r="AG180" s="24"/>
      <c r="AH180" s="24"/>
      <c r="AI180" s="24">
        <v>7</v>
      </c>
      <c r="AJ180" s="24">
        <v>7</v>
      </c>
      <c r="AK180" s="24"/>
      <c r="AL180" s="24"/>
      <c r="AM180" s="24"/>
      <c r="AN180" s="24"/>
      <c r="AO180" s="145">
        <f t="shared" si="21"/>
        <v>7</v>
      </c>
      <c r="AP180" s="14">
        <f t="shared" si="22"/>
        <v>7</v>
      </c>
      <c r="AQ180" s="22"/>
      <c r="AR180" s="24"/>
      <c r="AS180" s="24"/>
      <c r="AT180" s="24"/>
      <c r="AU180" s="24"/>
      <c r="AV180" s="24"/>
      <c r="AW180" s="145"/>
      <c r="AX180" s="24"/>
      <c r="AY180" s="24"/>
      <c r="AZ180" s="24"/>
      <c r="BA180" s="24"/>
      <c r="BB180" s="24"/>
      <c r="BC180" s="24"/>
      <c r="BD180" s="24"/>
      <c r="BE180" s="24"/>
      <c r="BF180" s="24"/>
      <c r="BG180" s="24">
        <v>41.64</v>
      </c>
      <c r="BH180" s="24">
        <v>41.64</v>
      </c>
      <c r="BI180" s="24"/>
      <c r="BJ180" s="24"/>
      <c r="BK180" s="24"/>
      <c r="BL180" s="24"/>
      <c r="BM180" s="145">
        <f t="shared" si="23"/>
        <v>41.64</v>
      </c>
      <c r="BN180" s="24">
        <f t="shared" si="24"/>
        <v>41.64</v>
      </c>
      <c r="BO180" s="509">
        <f t="shared" si="18"/>
        <v>2.2457464262146318E-2</v>
      </c>
      <c r="BP180" s="511">
        <v>0</v>
      </c>
      <c r="BQ180" s="512">
        <v>0</v>
      </c>
      <c r="BR180" s="513">
        <v>0</v>
      </c>
      <c r="BS180" s="512">
        <v>0</v>
      </c>
      <c r="BT180" s="512">
        <v>0</v>
      </c>
      <c r="BU180" s="512">
        <v>0</v>
      </c>
      <c r="BV180" s="512">
        <v>0</v>
      </c>
      <c r="BW180" s="512">
        <v>0</v>
      </c>
      <c r="BX180" s="512">
        <v>0</v>
      </c>
      <c r="BY180" s="512">
        <v>0</v>
      </c>
      <c r="BZ180" s="512">
        <v>0</v>
      </c>
      <c r="CA180" s="512">
        <v>0</v>
      </c>
      <c r="CB180" s="512">
        <v>0</v>
      </c>
      <c r="CC180" s="512">
        <v>0</v>
      </c>
      <c r="CD180" s="512">
        <v>0</v>
      </c>
      <c r="CE180" s="512">
        <v>0</v>
      </c>
      <c r="CF180" s="512">
        <v>48878.697600000007</v>
      </c>
      <c r="CG180" s="512">
        <v>48878.697600000007</v>
      </c>
      <c r="CH180" s="512">
        <v>0</v>
      </c>
      <c r="CI180" s="512">
        <v>0</v>
      </c>
      <c r="CJ180" s="512">
        <v>0</v>
      </c>
      <c r="CK180" s="512">
        <v>0</v>
      </c>
      <c r="CL180" s="513">
        <f t="shared" si="25"/>
        <v>48878.697600000007</v>
      </c>
      <c r="CM180" s="513">
        <f t="shared" si="26"/>
        <v>48878.697600000007</v>
      </c>
      <c r="CN180" s="113"/>
      <c r="CO180" s="97"/>
      <c r="CP180" s="97"/>
      <c r="CQ180" s="97"/>
      <c r="CR180" s="97"/>
      <c r="CS180" s="97"/>
      <c r="CT180" s="97"/>
      <c r="CU180" s="114"/>
      <c r="CV180" s="50">
        <f t="shared" si="19"/>
        <v>7323360</v>
      </c>
      <c r="CW180" s="11"/>
      <c r="CX180" s="604">
        <f t="shared" si="20"/>
        <v>1.8541719365078646</v>
      </c>
      <c r="CY180" s="143"/>
      <c r="CZ180" s="143"/>
      <c r="DA180" s="143"/>
      <c r="DB180" s="23"/>
      <c r="DC180" s="23"/>
      <c r="DD180" s="23"/>
      <c r="DE180" s="23"/>
      <c r="DF180" s="143"/>
      <c r="DG180" s="89"/>
      <c r="DH180" s="50" t="s">
        <v>46</v>
      </c>
      <c r="DI180" s="28"/>
      <c r="DJ180" s="553" t="s">
        <v>46</v>
      </c>
      <c r="DK180" s="143"/>
      <c r="DL180" s="46"/>
      <c r="DM180" s="111"/>
      <c r="DN180" s="110"/>
      <c r="DO180" s="432">
        <v>125.15240328253195</v>
      </c>
      <c r="DP180" s="433">
        <v>-37.57812862436468</v>
      </c>
      <c r="DQ180" s="434">
        <v>125.15240328253195</v>
      </c>
      <c r="DR180" s="428">
        <v>-116.80728945084094</v>
      </c>
      <c r="DS180" s="432">
        <v>0.36576787807737315</v>
      </c>
      <c r="DT180" s="434">
        <v>-0.23395468250578846</v>
      </c>
      <c r="DU180" s="434">
        <v>0.36576787807737315</v>
      </c>
      <c r="DV180" s="428">
        <v>-0.32193013289734612</v>
      </c>
      <c r="DW180" s="252"/>
      <c r="DX180" s="50"/>
      <c r="DY180" s="249"/>
      <c r="DZ180" s="464">
        <v>0</v>
      </c>
      <c r="EA180" s="465">
        <v>0</v>
      </c>
      <c r="EB180" s="46"/>
    </row>
    <row r="181" spans="1:132" s="141" customFormat="1" ht="27.75" customHeight="1" x14ac:dyDescent="0.25">
      <c r="A181" s="69" t="s">
        <v>56</v>
      </c>
      <c r="B181" s="69" t="s">
        <v>57</v>
      </c>
      <c r="C181" s="69" t="s">
        <v>58</v>
      </c>
      <c r="D181" s="67" t="s">
        <v>335</v>
      </c>
      <c r="E181" s="67" t="s">
        <v>63</v>
      </c>
      <c r="F181" s="67" t="s">
        <v>338</v>
      </c>
      <c r="G181" s="67" t="s">
        <v>63</v>
      </c>
      <c r="H181" s="107" t="s">
        <v>46</v>
      </c>
      <c r="I181" s="20" t="s">
        <v>1979</v>
      </c>
      <c r="J181" s="145" t="s">
        <v>1981</v>
      </c>
      <c r="K181" s="426">
        <v>1.9598501297803359</v>
      </c>
      <c r="L181" s="426">
        <v>1.1952651490290001</v>
      </c>
      <c r="M181" s="424">
        <v>344</v>
      </c>
      <c r="N181" s="487">
        <v>2032320</v>
      </c>
      <c r="O181" s="487" t="s">
        <v>1976</v>
      </c>
      <c r="P181" s="572">
        <v>0.5259891892425167</v>
      </c>
      <c r="Q181" s="34" t="s">
        <v>1977</v>
      </c>
      <c r="R181" s="257" t="s">
        <v>48</v>
      </c>
      <c r="S181" s="27"/>
      <c r="T181" s="27"/>
      <c r="U181" s="145"/>
      <c r="V181" s="24"/>
      <c r="W181" s="24"/>
      <c r="X181" s="24"/>
      <c r="Y181" s="24"/>
      <c r="Z181" s="24"/>
      <c r="AA181" s="24"/>
      <c r="AB181" s="24"/>
      <c r="AC181" s="24"/>
      <c r="AD181" s="24"/>
      <c r="AE181" s="24"/>
      <c r="AF181" s="24"/>
      <c r="AG181" s="24"/>
      <c r="AH181" s="24"/>
      <c r="AI181" s="24">
        <v>5</v>
      </c>
      <c r="AJ181" s="24">
        <v>5</v>
      </c>
      <c r="AK181" s="24"/>
      <c r="AL181" s="24"/>
      <c r="AM181" s="24"/>
      <c r="AN181" s="24"/>
      <c r="AO181" s="145">
        <f t="shared" si="21"/>
        <v>5</v>
      </c>
      <c r="AP181" s="14">
        <f t="shared" si="22"/>
        <v>5</v>
      </c>
      <c r="AQ181" s="22"/>
      <c r="AR181" s="24"/>
      <c r="AS181" s="24"/>
      <c r="AT181" s="24"/>
      <c r="AU181" s="24"/>
      <c r="AV181" s="24"/>
      <c r="AW181" s="145"/>
      <c r="AX181" s="24"/>
      <c r="AY181" s="24"/>
      <c r="AZ181" s="24"/>
      <c r="BA181" s="24"/>
      <c r="BB181" s="24"/>
      <c r="BC181" s="24"/>
      <c r="BD181" s="24"/>
      <c r="BE181" s="24"/>
      <c r="BF181" s="24"/>
      <c r="BG181" s="24">
        <v>171.2</v>
      </c>
      <c r="BH181" s="24">
        <v>171.2</v>
      </c>
      <c r="BI181" s="24"/>
      <c r="BJ181" s="24"/>
      <c r="BK181" s="24"/>
      <c r="BL181" s="24"/>
      <c r="BM181" s="145">
        <f t="shared" si="23"/>
        <v>171.2</v>
      </c>
      <c r="BN181" s="24">
        <f t="shared" si="24"/>
        <v>171.2</v>
      </c>
      <c r="BO181" s="509">
        <f t="shared" si="18"/>
        <v>0.32548197472755508</v>
      </c>
      <c r="BP181" s="511">
        <v>0</v>
      </c>
      <c r="BQ181" s="512">
        <v>0</v>
      </c>
      <c r="BR181" s="513">
        <v>0</v>
      </c>
      <c r="BS181" s="512">
        <v>0</v>
      </c>
      <c r="BT181" s="512">
        <v>0</v>
      </c>
      <c r="BU181" s="512">
        <v>0</v>
      </c>
      <c r="BV181" s="512">
        <v>0</v>
      </c>
      <c r="BW181" s="512">
        <v>0</v>
      </c>
      <c r="BX181" s="512">
        <v>0</v>
      </c>
      <c r="BY181" s="512">
        <v>0</v>
      </c>
      <c r="BZ181" s="512">
        <v>0</v>
      </c>
      <c r="CA181" s="512">
        <v>0</v>
      </c>
      <c r="CB181" s="512">
        <v>0</v>
      </c>
      <c r="CC181" s="512">
        <v>0</v>
      </c>
      <c r="CD181" s="512">
        <v>0</v>
      </c>
      <c r="CE181" s="512">
        <v>0</v>
      </c>
      <c r="CF181" s="512">
        <v>200961.40800000002</v>
      </c>
      <c r="CG181" s="512">
        <v>200961.40800000002</v>
      </c>
      <c r="CH181" s="512">
        <v>0</v>
      </c>
      <c r="CI181" s="512">
        <v>0</v>
      </c>
      <c r="CJ181" s="512">
        <v>0</v>
      </c>
      <c r="CK181" s="512">
        <v>0</v>
      </c>
      <c r="CL181" s="513">
        <f t="shared" si="25"/>
        <v>200961.40800000002</v>
      </c>
      <c r="CM181" s="513">
        <f t="shared" si="26"/>
        <v>200961.40800000002</v>
      </c>
      <c r="CN181" s="113"/>
      <c r="CO181" s="97"/>
      <c r="CP181" s="97"/>
      <c r="CQ181" s="97"/>
      <c r="CR181" s="97"/>
      <c r="CS181" s="97"/>
      <c r="CT181" s="97"/>
      <c r="CU181" s="114"/>
      <c r="CV181" s="50">
        <f t="shared" si="19"/>
        <v>2032320</v>
      </c>
      <c r="CW181" s="11"/>
      <c r="CX181" s="604">
        <f t="shared" si="20"/>
        <v>0.5259891892425167</v>
      </c>
      <c r="CY181" s="143"/>
      <c r="CZ181" s="143"/>
      <c r="DA181" s="143"/>
      <c r="DB181" s="23"/>
      <c r="DC181" s="23"/>
      <c r="DD181" s="23"/>
      <c r="DE181" s="23"/>
      <c r="DF181" s="143"/>
      <c r="DG181" s="89"/>
      <c r="DH181" s="50" t="s">
        <v>46</v>
      </c>
      <c r="DI181" s="28"/>
      <c r="DJ181" s="553" t="s">
        <v>46</v>
      </c>
      <c r="DK181" s="143"/>
      <c r="DL181" s="46"/>
      <c r="DM181" s="111"/>
      <c r="DN181" s="110"/>
      <c r="DO181" s="432">
        <v>39.802325581395351</v>
      </c>
      <c r="DP181" s="433">
        <v>-33.048082038959926</v>
      </c>
      <c r="DQ181" s="434">
        <v>39.802325581395351</v>
      </c>
      <c r="DR181" s="428">
        <v>-33.048082038959926</v>
      </c>
      <c r="DS181" s="432">
        <v>0.12209302325581395</v>
      </c>
      <c r="DT181" s="434">
        <v>-8.3716639491976302E-2</v>
      </c>
      <c r="DU181" s="434">
        <v>0.12209302325581395</v>
      </c>
      <c r="DV181" s="428">
        <v>-8.3716639491976302E-2</v>
      </c>
      <c r="DW181" s="252"/>
      <c r="DX181" s="50"/>
      <c r="DY181" s="249"/>
      <c r="DZ181" s="464">
        <v>0</v>
      </c>
      <c r="EA181" s="465">
        <v>0</v>
      </c>
      <c r="EB181" s="46"/>
    </row>
    <row r="182" spans="1:132" s="141" customFormat="1" ht="27.75" customHeight="1" x14ac:dyDescent="0.25">
      <c r="A182" s="69" t="s">
        <v>56</v>
      </c>
      <c r="B182" s="69" t="s">
        <v>57</v>
      </c>
      <c r="C182" s="69" t="s">
        <v>58</v>
      </c>
      <c r="D182" s="67" t="s">
        <v>335</v>
      </c>
      <c r="E182" s="67" t="s">
        <v>63</v>
      </c>
      <c r="F182" s="67" t="s">
        <v>339</v>
      </c>
      <c r="G182" s="67" t="s">
        <v>189</v>
      </c>
      <c r="H182" s="107" t="s">
        <v>46</v>
      </c>
      <c r="I182" s="20" t="s">
        <v>1978</v>
      </c>
      <c r="J182" s="145" t="s">
        <v>1984</v>
      </c>
      <c r="K182" s="426">
        <v>11.329690742469539</v>
      </c>
      <c r="L182" s="426">
        <v>26.944507519713003</v>
      </c>
      <c r="M182" s="424">
        <v>3528</v>
      </c>
      <c r="N182" s="487">
        <v>16328640.000000002</v>
      </c>
      <c r="O182" s="487" t="s">
        <v>1976</v>
      </c>
      <c r="P182" s="572">
        <v>9.8477480715136085</v>
      </c>
      <c r="Q182" s="34" t="s">
        <v>1977</v>
      </c>
      <c r="R182" s="257" t="s">
        <v>48</v>
      </c>
      <c r="S182" s="27"/>
      <c r="T182" s="27"/>
      <c r="U182" s="145"/>
      <c r="V182" s="24"/>
      <c r="W182" s="24"/>
      <c r="X182" s="24"/>
      <c r="Y182" s="24"/>
      <c r="Z182" s="24"/>
      <c r="AA182" s="24"/>
      <c r="AB182" s="24"/>
      <c r="AC182" s="24"/>
      <c r="AD182" s="24"/>
      <c r="AE182" s="24"/>
      <c r="AF182" s="24"/>
      <c r="AG182" s="24"/>
      <c r="AH182" s="24"/>
      <c r="AI182" s="24">
        <v>94</v>
      </c>
      <c r="AJ182" s="24">
        <v>94</v>
      </c>
      <c r="AK182" s="24">
        <v>2</v>
      </c>
      <c r="AL182" s="24">
        <v>2</v>
      </c>
      <c r="AM182" s="24">
        <v>1</v>
      </c>
      <c r="AN182" s="24">
        <v>1</v>
      </c>
      <c r="AO182" s="145">
        <f t="shared" si="21"/>
        <v>97</v>
      </c>
      <c r="AP182" s="14">
        <f t="shared" si="22"/>
        <v>97</v>
      </c>
      <c r="AQ182" s="22"/>
      <c r="AR182" s="24"/>
      <c r="AS182" s="24"/>
      <c r="AT182" s="24"/>
      <c r="AU182" s="24"/>
      <c r="AV182" s="24"/>
      <c r="AW182" s="145"/>
      <c r="AX182" s="24"/>
      <c r="AY182" s="24"/>
      <c r="AZ182" s="24"/>
      <c r="BA182" s="24"/>
      <c r="BB182" s="24"/>
      <c r="BC182" s="24"/>
      <c r="BD182" s="24"/>
      <c r="BE182" s="24"/>
      <c r="BF182" s="24"/>
      <c r="BG182" s="24">
        <v>748.97</v>
      </c>
      <c r="BH182" s="24">
        <v>748.97</v>
      </c>
      <c r="BI182" s="24">
        <v>15.2</v>
      </c>
      <c r="BJ182" s="24">
        <v>15.2</v>
      </c>
      <c r="BK182" s="24">
        <v>600</v>
      </c>
      <c r="BL182" s="24">
        <v>600</v>
      </c>
      <c r="BM182" s="145">
        <f t="shared" si="23"/>
        <v>1364.17</v>
      </c>
      <c r="BN182" s="24">
        <f t="shared" si="24"/>
        <v>1364.17</v>
      </c>
      <c r="BO182" s="509">
        <f t="shared" si="18"/>
        <v>0.13852608637969815</v>
      </c>
      <c r="BP182" s="511">
        <v>0</v>
      </c>
      <c r="BQ182" s="512">
        <v>0</v>
      </c>
      <c r="BR182" s="513">
        <v>0</v>
      </c>
      <c r="BS182" s="512">
        <v>0</v>
      </c>
      <c r="BT182" s="512">
        <v>0</v>
      </c>
      <c r="BU182" s="512">
        <v>0</v>
      </c>
      <c r="BV182" s="512">
        <v>0</v>
      </c>
      <c r="BW182" s="512">
        <v>0</v>
      </c>
      <c r="BX182" s="512">
        <v>0</v>
      </c>
      <c r="BY182" s="512">
        <v>0</v>
      </c>
      <c r="BZ182" s="512">
        <v>0</v>
      </c>
      <c r="CA182" s="512">
        <v>0</v>
      </c>
      <c r="CB182" s="512">
        <v>0</v>
      </c>
      <c r="CC182" s="512">
        <v>0</v>
      </c>
      <c r="CD182" s="512">
        <v>0</v>
      </c>
      <c r="CE182" s="512">
        <v>0</v>
      </c>
      <c r="CF182" s="512">
        <v>879170.94480000006</v>
      </c>
      <c r="CG182" s="512">
        <v>879170.94480000006</v>
      </c>
      <c r="CH182" s="512">
        <v>17842.368000000002</v>
      </c>
      <c r="CI182" s="512">
        <v>17842.368000000002</v>
      </c>
      <c r="CJ182" s="512">
        <v>1965744</v>
      </c>
      <c r="CK182" s="512">
        <v>1965744</v>
      </c>
      <c r="CL182" s="513">
        <f t="shared" si="25"/>
        <v>2862757.3128</v>
      </c>
      <c r="CM182" s="513">
        <f t="shared" si="26"/>
        <v>2862757.3128</v>
      </c>
      <c r="CN182" s="113"/>
      <c r="CO182" s="97"/>
      <c r="CP182" s="97"/>
      <c r="CQ182" s="97"/>
      <c r="CR182" s="97"/>
      <c r="CS182" s="97"/>
      <c r="CT182" s="97"/>
      <c r="CU182" s="114"/>
      <c r="CV182" s="50">
        <f t="shared" si="19"/>
        <v>16328640.000000002</v>
      </c>
      <c r="CW182" s="11"/>
      <c r="CX182" s="604">
        <f t="shared" si="20"/>
        <v>9.8477480715136085</v>
      </c>
      <c r="CY182" s="143"/>
      <c r="CZ182" s="143"/>
      <c r="DA182" s="143"/>
      <c r="DB182" s="23"/>
      <c r="DC182" s="23"/>
      <c r="DD182" s="23"/>
      <c r="DE182" s="23"/>
      <c r="DF182" s="143"/>
      <c r="DG182" s="89"/>
      <c r="DH182" s="50" t="s">
        <v>46</v>
      </c>
      <c r="DI182" s="28"/>
      <c r="DJ182" s="553" t="s">
        <v>46</v>
      </c>
      <c r="DK182" s="143"/>
      <c r="DL182" s="46"/>
      <c r="DM182" s="111"/>
      <c r="DN182" s="110"/>
      <c r="DO182" s="432">
        <v>327.50271649265397</v>
      </c>
      <c r="DP182" s="433">
        <v>-275.29686686217354</v>
      </c>
      <c r="DQ182" s="434">
        <v>177.7481929418436</v>
      </c>
      <c r="DR182" s="428">
        <v>-128.08231625339496</v>
      </c>
      <c r="DS182" s="432">
        <v>0.52695233145934761</v>
      </c>
      <c r="DT182" s="434">
        <v>-0.22485687880618122</v>
      </c>
      <c r="DU182" s="434">
        <v>0.25086219114659636</v>
      </c>
      <c r="DV182" s="428">
        <v>4.2584683539244605E-2</v>
      </c>
      <c r="DW182" s="252"/>
      <c r="DX182" s="50"/>
      <c r="DY182" s="249"/>
      <c r="DZ182" s="464">
        <v>0</v>
      </c>
      <c r="EA182" s="465">
        <v>113769</v>
      </c>
      <c r="EB182" s="46"/>
    </row>
    <row r="183" spans="1:132" s="141" customFormat="1" ht="27.75" customHeight="1" x14ac:dyDescent="0.25">
      <c r="A183" s="69" t="s">
        <v>56</v>
      </c>
      <c r="B183" s="69" t="s">
        <v>57</v>
      </c>
      <c r="C183" s="69" t="s">
        <v>58</v>
      </c>
      <c r="D183" s="67" t="s">
        <v>335</v>
      </c>
      <c r="E183" s="67" t="s">
        <v>63</v>
      </c>
      <c r="F183" s="67" t="s">
        <v>340</v>
      </c>
      <c r="G183" s="67" t="s">
        <v>214</v>
      </c>
      <c r="H183" s="107" t="s">
        <v>46</v>
      </c>
      <c r="I183" s="20" t="s">
        <v>1978</v>
      </c>
      <c r="J183" s="145" t="s">
        <v>1984</v>
      </c>
      <c r="K183" s="426">
        <v>12.596512703125416</v>
      </c>
      <c r="L183" s="426">
        <v>14.37878784888</v>
      </c>
      <c r="M183" s="424">
        <v>835</v>
      </c>
      <c r="N183" s="487">
        <v>16714079.999999998</v>
      </c>
      <c r="O183" s="487" t="s">
        <v>1976</v>
      </c>
      <c r="P183" s="572">
        <v>6.4217515741423528</v>
      </c>
      <c r="Q183" s="34" t="s">
        <v>1977</v>
      </c>
      <c r="R183" s="257" t="s">
        <v>48</v>
      </c>
      <c r="S183" s="27"/>
      <c r="T183" s="27"/>
      <c r="U183" s="145"/>
      <c r="V183" s="24"/>
      <c r="W183" s="24"/>
      <c r="X183" s="24"/>
      <c r="Y183" s="24"/>
      <c r="Z183" s="24"/>
      <c r="AA183" s="24"/>
      <c r="AB183" s="24"/>
      <c r="AC183" s="24"/>
      <c r="AD183" s="24"/>
      <c r="AE183" s="24"/>
      <c r="AF183" s="24"/>
      <c r="AG183" s="24"/>
      <c r="AH183" s="24"/>
      <c r="AI183" s="24">
        <v>23</v>
      </c>
      <c r="AJ183" s="24">
        <v>23</v>
      </c>
      <c r="AK183" s="24"/>
      <c r="AL183" s="24"/>
      <c r="AM183" s="24">
        <v>1</v>
      </c>
      <c r="AN183" s="24">
        <v>1</v>
      </c>
      <c r="AO183" s="145">
        <f t="shared" si="21"/>
        <v>24</v>
      </c>
      <c r="AP183" s="14">
        <f t="shared" si="22"/>
        <v>24</v>
      </c>
      <c r="AQ183" s="22"/>
      <c r="AR183" s="24"/>
      <c r="AS183" s="24"/>
      <c r="AT183" s="24"/>
      <c r="AU183" s="24"/>
      <c r="AV183" s="24"/>
      <c r="AW183" s="145"/>
      <c r="AX183" s="24"/>
      <c r="AY183" s="24"/>
      <c r="AZ183" s="24"/>
      <c r="BA183" s="24"/>
      <c r="BB183" s="24"/>
      <c r="BC183" s="24"/>
      <c r="BD183" s="24"/>
      <c r="BE183" s="24"/>
      <c r="BF183" s="24"/>
      <c r="BG183" s="24">
        <v>9422.1299999999992</v>
      </c>
      <c r="BH183" s="24">
        <v>9422.1299999999992</v>
      </c>
      <c r="BI183" s="24"/>
      <c r="BJ183" s="24"/>
      <c r="BK183" s="24">
        <v>28.8</v>
      </c>
      <c r="BL183" s="24">
        <v>28.8</v>
      </c>
      <c r="BM183" s="145">
        <f t="shared" si="23"/>
        <v>9450.9299999999985</v>
      </c>
      <c r="BN183" s="24">
        <f t="shared" si="24"/>
        <v>9450.9299999999985</v>
      </c>
      <c r="BO183" s="509">
        <f t="shared" si="18"/>
        <v>1.4717059498307052</v>
      </c>
      <c r="BP183" s="511">
        <v>0</v>
      </c>
      <c r="BQ183" s="512">
        <v>0</v>
      </c>
      <c r="BR183" s="513">
        <v>0</v>
      </c>
      <c r="BS183" s="512">
        <v>0</v>
      </c>
      <c r="BT183" s="512">
        <v>0</v>
      </c>
      <c r="BU183" s="512">
        <v>0</v>
      </c>
      <c r="BV183" s="512">
        <v>0</v>
      </c>
      <c r="BW183" s="512">
        <v>0</v>
      </c>
      <c r="BX183" s="512">
        <v>0</v>
      </c>
      <c r="BY183" s="512">
        <v>0</v>
      </c>
      <c r="BZ183" s="512">
        <v>0</v>
      </c>
      <c r="CA183" s="512">
        <v>0</v>
      </c>
      <c r="CB183" s="512">
        <v>0</v>
      </c>
      <c r="CC183" s="512">
        <v>0</v>
      </c>
      <c r="CD183" s="512">
        <v>0</v>
      </c>
      <c r="CE183" s="512">
        <v>0</v>
      </c>
      <c r="CF183" s="512">
        <v>11060073.0792</v>
      </c>
      <c r="CG183" s="512">
        <v>11060073.0792</v>
      </c>
      <c r="CH183" s="512">
        <v>0</v>
      </c>
      <c r="CI183" s="512">
        <v>0</v>
      </c>
      <c r="CJ183" s="512">
        <v>94355.712</v>
      </c>
      <c r="CK183" s="512">
        <v>94355.712</v>
      </c>
      <c r="CL183" s="513">
        <f t="shared" si="25"/>
        <v>11154428.791199999</v>
      </c>
      <c r="CM183" s="513">
        <f t="shared" si="26"/>
        <v>11154428.791199999</v>
      </c>
      <c r="CN183" s="113"/>
      <c r="CO183" s="97"/>
      <c r="CP183" s="97"/>
      <c r="CQ183" s="97"/>
      <c r="CR183" s="97"/>
      <c r="CS183" s="97"/>
      <c r="CT183" s="97"/>
      <c r="CU183" s="114"/>
      <c r="CV183" s="50">
        <f t="shared" si="19"/>
        <v>16714079.999999998</v>
      </c>
      <c r="CW183" s="11"/>
      <c r="CX183" s="604">
        <f t="shared" si="20"/>
        <v>6.4217515741423528</v>
      </c>
      <c r="CY183" s="143"/>
      <c r="CZ183" s="143"/>
      <c r="DA183" s="143"/>
      <c r="DB183" s="23"/>
      <c r="DC183" s="23"/>
      <c r="DD183" s="23"/>
      <c r="DE183" s="23"/>
      <c r="DF183" s="143"/>
      <c r="DG183" s="89"/>
      <c r="DH183" s="50" t="s">
        <v>46</v>
      </c>
      <c r="DI183" s="28"/>
      <c r="DJ183" s="553" t="s">
        <v>46</v>
      </c>
      <c r="DK183" s="143"/>
      <c r="DL183" s="46"/>
      <c r="DM183" s="111"/>
      <c r="DN183" s="110"/>
      <c r="DO183" s="432">
        <v>209.17435590173756</v>
      </c>
      <c r="DP183" s="433">
        <v>-88.746706304367436</v>
      </c>
      <c r="DQ183" s="434">
        <v>209.17435590173756</v>
      </c>
      <c r="DR183" s="428">
        <v>-88.746706304367436</v>
      </c>
      <c r="DS183" s="432">
        <v>1.0317555422408629</v>
      </c>
      <c r="DT183" s="434">
        <v>-0.14174409438566415</v>
      </c>
      <c r="DU183" s="434">
        <v>1.0317555422408629</v>
      </c>
      <c r="DV183" s="428">
        <v>-0.14174409438566415</v>
      </c>
      <c r="DW183" s="252"/>
      <c r="DX183" s="50"/>
      <c r="DY183" s="249"/>
      <c r="DZ183" s="464">
        <v>165198</v>
      </c>
      <c r="EA183" s="465">
        <v>-21765.333333333343</v>
      </c>
      <c r="EB183" s="46"/>
    </row>
    <row r="184" spans="1:132" s="141" customFormat="1" ht="27.75" customHeight="1" x14ac:dyDescent="0.25">
      <c r="A184" s="69" t="s">
        <v>56</v>
      </c>
      <c r="B184" s="69" t="s">
        <v>57</v>
      </c>
      <c r="C184" s="69" t="s">
        <v>58</v>
      </c>
      <c r="D184" s="67" t="s">
        <v>341</v>
      </c>
      <c r="E184" s="67" t="s">
        <v>63</v>
      </c>
      <c r="F184" s="67" t="s">
        <v>342</v>
      </c>
      <c r="G184" s="67" t="s">
        <v>63</v>
      </c>
      <c r="H184" s="107" t="s">
        <v>46</v>
      </c>
      <c r="I184" s="20" t="s">
        <v>1983</v>
      </c>
      <c r="J184" s="145" t="s">
        <v>1981</v>
      </c>
      <c r="K184" s="426">
        <v>1.5563515736490903</v>
      </c>
      <c r="L184" s="426">
        <v>3.0571969633380003</v>
      </c>
      <c r="M184" s="424">
        <v>46</v>
      </c>
      <c r="N184" s="487">
        <v>5010719.9999999991</v>
      </c>
      <c r="O184" s="487" t="s">
        <v>1976</v>
      </c>
      <c r="P184" s="572">
        <v>1.0807997039229795</v>
      </c>
      <c r="Q184" s="34" t="s">
        <v>1977</v>
      </c>
      <c r="R184" s="257" t="s">
        <v>48</v>
      </c>
      <c r="S184" s="27"/>
      <c r="T184" s="27"/>
      <c r="U184" s="145"/>
      <c r="V184" s="24"/>
      <c r="W184" s="24"/>
      <c r="X184" s="24"/>
      <c r="Y184" s="24"/>
      <c r="Z184" s="24"/>
      <c r="AA184" s="24"/>
      <c r="AB184" s="24"/>
      <c r="AC184" s="24"/>
      <c r="AD184" s="24"/>
      <c r="AE184" s="24"/>
      <c r="AF184" s="24"/>
      <c r="AG184" s="24"/>
      <c r="AH184" s="24"/>
      <c r="AI184" s="24"/>
      <c r="AJ184" s="24"/>
      <c r="AK184" s="24"/>
      <c r="AL184" s="24"/>
      <c r="AM184" s="24"/>
      <c r="AN184" s="24"/>
      <c r="AO184" s="145">
        <f t="shared" si="21"/>
        <v>0</v>
      </c>
      <c r="AP184" s="14">
        <f t="shared" si="22"/>
        <v>0</v>
      </c>
      <c r="AQ184" s="22"/>
      <c r="AR184" s="24"/>
      <c r="AS184" s="24"/>
      <c r="AT184" s="24"/>
      <c r="AU184" s="24"/>
      <c r="AV184" s="24"/>
      <c r="AW184" s="145"/>
      <c r="AX184" s="24"/>
      <c r="AY184" s="24"/>
      <c r="AZ184" s="24"/>
      <c r="BA184" s="24"/>
      <c r="BB184" s="24"/>
      <c r="BC184" s="24"/>
      <c r="BD184" s="24"/>
      <c r="BE184" s="24"/>
      <c r="BF184" s="24"/>
      <c r="BG184" s="24"/>
      <c r="BH184" s="24"/>
      <c r="BI184" s="24"/>
      <c r="BJ184" s="24"/>
      <c r="BK184" s="24"/>
      <c r="BL184" s="24"/>
      <c r="BM184" s="145">
        <f t="shared" si="23"/>
        <v>0</v>
      </c>
      <c r="BN184" s="24">
        <f t="shared" si="24"/>
        <v>0</v>
      </c>
      <c r="BO184" s="509">
        <f t="shared" si="18"/>
        <v>0</v>
      </c>
      <c r="BP184" s="511">
        <v>0</v>
      </c>
      <c r="BQ184" s="512">
        <v>0</v>
      </c>
      <c r="BR184" s="513">
        <v>0</v>
      </c>
      <c r="BS184" s="512">
        <v>0</v>
      </c>
      <c r="BT184" s="512">
        <v>0</v>
      </c>
      <c r="BU184" s="512">
        <v>0</v>
      </c>
      <c r="BV184" s="512">
        <v>0</v>
      </c>
      <c r="BW184" s="512">
        <v>0</v>
      </c>
      <c r="BX184" s="512">
        <v>0</v>
      </c>
      <c r="BY184" s="512">
        <v>0</v>
      </c>
      <c r="BZ184" s="512">
        <v>0</v>
      </c>
      <c r="CA184" s="512">
        <v>0</v>
      </c>
      <c r="CB184" s="512">
        <v>0</v>
      </c>
      <c r="CC184" s="512">
        <v>0</v>
      </c>
      <c r="CD184" s="512">
        <v>0</v>
      </c>
      <c r="CE184" s="512">
        <v>0</v>
      </c>
      <c r="CF184" s="512">
        <v>0</v>
      </c>
      <c r="CG184" s="512">
        <v>0</v>
      </c>
      <c r="CH184" s="512">
        <v>0</v>
      </c>
      <c r="CI184" s="512">
        <v>0</v>
      </c>
      <c r="CJ184" s="512">
        <v>0</v>
      </c>
      <c r="CK184" s="512">
        <v>0</v>
      </c>
      <c r="CL184" s="513">
        <f t="shared" si="25"/>
        <v>0</v>
      </c>
      <c r="CM184" s="513">
        <f t="shared" si="26"/>
        <v>0</v>
      </c>
      <c r="CN184" s="113"/>
      <c r="CO184" s="97"/>
      <c r="CP184" s="97"/>
      <c r="CQ184" s="97"/>
      <c r="CR184" s="97"/>
      <c r="CS184" s="97"/>
      <c r="CT184" s="97"/>
      <c r="CU184" s="114"/>
      <c r="CV184" s="50">
        <f t="shared" si="19"/>
        <v>5010719.9999999991</v>
      </c>
      <c r="CW184" s="11"/>
      <c r="CX184" s="604">
        <f t="shared" si="20"/>
        <v>1.0807997039229795</v>
      </c>
      <c r="CY184" s="143"/>
      <c r="CZ184" s="143"/>
      <c r="DA184" s="143"/>
      <c r="DB184" s="23"/>
      <c r="DC184" s="23"/>
      <c r="DD184" s="23"/>
      <c r="DE184" s="23"/>
      <c r="DF184" s="143"/>
      <c r="DG184" s="89"/>
      <c r="DH184" s="50" t="s">
        <v>46</v>
      </c>
      <c r="DI184" s="28"/>
      <c r="DJ184" s="553" t="s">
        <v>46</v>
      </c>
      <c r="DK184" s="143"/>
      <c r="DL184" s="46"/>
      <c r="DM184" s="111"/>
      <c r="DN184" s="110"/>
      <c r="DO184" s="432">
        <v>33.245901639344261</v>
      </c>
      <c r="DP184" s="433">
        <v>196.32623265322178</v>
      </c>
      <c r="DQ184" s="434">
        <v>33.245901639344261</v>
      </c>
      <c r="DR184" s="428">
        <v>196.32623265322178</v>
      </c>
      <c r="DS184" s="432">
        <v>0.15300546448087432</v>
      </c>
      <c r="DT184" s="434">
        <v>1.4293446554232028</v>
      </c>
      <c r="DU184" s="434">
        <v>0.15300546448087432</v>
      </c>
      <c r="DV184" s="428">
        <v>1.4293446554232028</v>
      </c>
      <c r="DW184" s="252"/>
      <c r="DX184" s="50"/>
      <c r="DY184" s="249"/>
      <c r="DZ184" s="464">
        <v>0</v>
      </c>
      <c r="EA184" s="465">
        <v>8016</v>
      </c>
      <c r="EB184" s="46"/>
    </row>
    <row r="185" spans="1:132" s="141" customFormat="1" ht="27.75" customHeight="1" x14ac:dyDescent="0.25">
      <c r="A185" s="69" t="s">
        <v>56</v>
      </c>
      <c r="B185" s="69" t="s">
        <v>57</v>
      </c>
      <c r="C185" s="69" t="s">
        <v>58</v>
      </c>
      <c r="D185" s="67" t="s">
        <v>341</v>
      </c>
      <c r="E185" s="67" t="s">
        <v>63</v>
      </c>
      <c r="F185" s="67" t="s">
        <v>343</v>
      </c>
      <c r="G185" s="67" t="s">
        <v>63</v>
      </c>
      <c r="H185" s="107" t="s">
        <v>46</v>
      </c>
      <c r="I185" s="20" t="s">
        <v>1979</v>
      </c>
      <c r="J185" s="145" t="s">
        <v>1981</v>
      </c>
      <c r="K185" s="426">
        <v>2.4498126622254199</v>
      </c>
      <c r="L185" s="426">
        <v>3.2801136295409998</v>
      </c>
      <c r="M185" s="424">
        <v>446</v>
      </c>
      <c r="N185" s="487">
        <v>8724960.0000000019</v>
      </c>
      <c r="O185" s="487" t="s">
        <v>1976</v>
      </c>
      <c r="P185" s="572">
        <v>1.4674858202154184</v>
      </c>
      <c r="Q185" s="34" t="s">
        <v>1977</v>
      </c>
      <c r="R185" s="257" t="s">
        <v>48</v>
      </c>
      <c r="S185" s="27"/>
      <c r="T185" s="27"/>
      <c r="U185" s="145"/>
      <c r="V185" s="24"/>
      <c r="W185" s="24"/>
      <c r="X185" s="24"/>
      <c r="Y185" s="24"/>
      <c r="Z185" s="24"/>
      <c r="AA185" s="24"/>
      <c r="AB185" s="24"/>
      <c r="AC185" s="24"/>
      <c r="AD185" s="24"/>
      <c r="AE185" s="24"/>
      <c r="AF185" s="24"/>
      <c r="AG185" s="24"/>
      <c r="AH185" s="24"/>
      <c r="AI185" s="24">
        <v>2</v>
      </c>
      <c r="AJ185" s="24">
        <v>2</v>
      </c>
      <c r="AK185" s="24"/>
      <c r="AL185" s="24"/>
      <c r="AM185" s="24"/>
      <c r="AN185" s="24"/>
      <c r="AO185" s="145">
        <f t="shared" si="21"/>
        <v>2</v>
      </c>
      <c r="AP185" s="14">
        <f t="shared" si="22"/>
        <v>2</v>
      </c>
      <c r="AQ185" s="22"/>
      <c r="AR185" s="24"/>
      <c r="AS185" s="24"/>
      <c r="AT185" s="24"/>
      <c r="AU185" s="24"/>
      <c r="AV185" s="24"/>
      <c r="AW185" s="145"/>
      <c r="AX185" s="24"/>
      <c r="AY185" s="24"/>
      <c r="AZ185" s="24"/>
      <c r="BA185" s="24"/>
      <c r="BB185" s="24"/>
      <c r="BC185" s="24"/>
      <c r="BD185" s="24"/>
      <c r="BE185" s="24"/>
      <c r="BF185" s="24"/>
      <c r="BG185" s="24">
        <v>8.6</v>
      </c>
      <c r="BH185" s="24">
        <v>8.6</v>
      </c>
      <c r="BI185" s="24"/>
      <c r="BJ185" s="24"/>
      <c r="BK185" s="24"/>
      <c r="BL185" s="24"/>
      <c r="BM185" s="145">
        <f t="shared" si="23"/>
        <v>8.6</v>
      </c>
      <c r="BN185" s="24">
        <f t="shared" si="24"/>
        <v>8.6</v>
      </c>
      <c r="BO185" s="509">
        <f t="shared" si="18"/>
        <v>5.8603632699752899E-3</v>
      </c>
      <c r="BP185" s="511">
        <v>0</v>
      </c>
      <c r="BQ185" s="512">
        <v>0</v>
      </c>
      <c r="BR185" s="513">
        <v>0</v>
      </c>
      <c r="BS185" s="512">
        <v>0</v>
      </c>
      <c r="BT185" s="512">
        <v>0</v>
      </c>
      <c r="BU185" s="512">
        <v>0</v>
      </c>
      <c r="BV185" s="512">
        <v>0</v>
      </c>
      <c r="BW185" s="512">
        <v>0</v>
      </c>
      <c r="BX185" s="512">
        <v>0</v>
      </c>
      <c r="BY185" s="512">
        <v>0</v>
      </c>
      <c r="BZ185" s="512">
        <v>0</v>
      </c>
      <c r="CA185" s="512">
        <v>0</v>
      </c>
      <c r="CB185" s="512">
        <v>0</v>
      </c>
      <c r="CC185" s="512">
        <v>0</v>
      </c>
      <c r="CD185" s="512">
        <v>0</v>
      </c>
      <c r="CE185" s="512">
        <v>0</v>
      </c>
      <c r="CF185" s="512">
        <v>10095.024000000001</v>
      </c>
      <c r="CG185" s="512">
        <v>10095.024000000001</v>
      </c>
      <c r="CH185" s="512">
        <v>0</v>
      </c>
      <c r="CI185" s="512">
        <v>0</v>
      </c>
      <c r="CJ185" s="512">
        <v>0</v>
      </c>
      <c r="CK185" s="512">
        <v>0</v>
      </c>
      <c r="CL185" s="513">
        <f t="shared" si="25"/>
        <v>10095.024000000001</v>
      </c>
      <c r="CM185" s="513">
        <f t="shared" si="26"/>
        <v>10095.024000000001</v>
      </c>
      <c r="CN185" s="113"/>
      <c r="CO185" s="97"/>
      <c r="CP185" s="97"/>
      <c r="CQ185" s="97"/>
      <c r="CR185" s="97"/>
      <c r="CS185" s="97"/>
      <c r="CT185" s="97"/>
      <c r="CU185" s="114"/>
      <c r="CV185" s="50">
        <f t="shared" si="19"/>
        <v>8724960.0000000019</v>
      </c>
      <c r="CW185" s="11"/>
      <c r="CX185" s="604">
        <f t="shared" si="20"/>
        <v>1.4674858202154184</v>
      </c>
      <c r="CY185" s="143"/>
      <c r="CZ185" s="143"/>
      <c r="DA185" s="143"/>
      <c r="DB185" s="23"/>
      <c r="DC185" s="23"/>
      <c r="DD185" s="23"/>
      <c r="DE185" s="23"/>
      <c r="DF185" s="143"/>
      <c r="DG185" s="89"/>
      <c r="DH185" s="50" t="s">
        <v>46</v>
      </c>
      <c r="DI185" s="28"/>
      <c r="DJ185" s="553" t="s">
        <v>46</v>
      </c>
      <c r="DK185" s="143"/>
      <c r="DL185" s="46"/>
      <c r="DM185" s="111"/>
      <c r="DN185" s="110"/>
      <c r="DO185" s="432">
        <v>16.111339435830388</v>
      </c>
      <c r="DP185" s="433">
        <v>35.291297758560717</v>
      </c>
      <c r="DQ185" s="434">
        <v>12.791331963385028</v>
      </c>
      <c r="DR185" s="428">
        <v>38.611305231006078</v>
      </c>
      <c r="DS185" s="432">
        <v>4.2592938539136968E-2</v>
      </c>
      <c r="DT185" s="434">
        <v>0.7377463165989977</v>
      </c>
      <c r="DU185" s="434">
        <v>4.0351204931813968E-2</v>
      </c>
      <c r="DV185" s="428">
        <v>0.73998805020632064</v>
      </c>
      <c r="DW185" s="252"/>
      <c r="DX185" s="50"/>
      <c r="DY185" s="249"/>
      <c r="DZ185" s="464">
        <v>0</v>
      </c>
      <c r="EA185" s="465">
        <v>0</v>
      </c>
      <c r="EB185" s="46"/>
    </row>
    <row r="186" spans="1:132" s="141" customFormat="1" ht="27.75" customHeight="1" x14ac:dyDescent="0.25">
      <c r="A186" s="69" t="s">
        <v>56</v>
      </c>
      <c r="B186" s="69" t="s">
        <v>57</v>
      </c>
      <c r="C186" s="69" t="s">
        <v>58</v>
      </c>
      <c r="D186" s="67" t="s">
        <v>341</v>
      </c>
      <c r="E186" s="67" t="s">
        <v>63</v>
      </c>
      <c r="F186" s="67" t="s">
        <v>344</v>
      </c>
      <c r="G186" s="67" t="s">
        <v>63</v>
      </c>
      <c r="H186" s="107" t="s">
        <v>46</v>
      </c>
      <c r="I186" s="20" t="s">
        <v>1978</v>
      </c>
      <c r="J186" s="145" t="s">
        <v>1981</v>
      </c>
      <c r="K186" s="426">
        <v>2.1327780824080129</v>
      </c>
      <c r="L186" s="426">
        <v>4.3556818091220002</v>
      </c>
      <c r="M186" s="424">
        <v>294</v>
      </c>
      <c r="N186" s="487">
        <v>5185920</v>
      </c>
      <c r="O186" s="487" t="s">
        <v>1976</v>
      </c>
      <c r="P186" s="572">
        <v>1.5731640134878899</v>
      </c>
      <c r="Q186" s="34" t="s">
        <v>1977</v>
      </c>
      <c r="R186" s="257" t="s">
        <v>48</v>
      </c>
      <c r="S186" s="27"/>
      <c r="T186" s="27"/>
      <c r="U186" s="145"/>
      <c r="V186" s="24"/>
      <c r="W186" s="24"/>
      <c r="X186" s="24"/>
      <c r="Y186" s="24"/>
      <c r="Z186" s="24"/>
      <c r="AA186" s="24"/>
      <c r="AB186" s="24"/>
      <c r="AC186" s="24"/>
      <c r="AD186" s="24"/>
      <c r="AE186" s="24"/>
      <c r="AF186" s="24"/>
      <c r="AG186" s="24"/>
      <c r="AH186" s="24"/>
      <c r="AI186" s="24">
        <v>6</v>
      </c>
      <c r="AJ186" s="24">
        <v>6</v>
      </c>
      <c r="AK186" s="24"/>
      <c r="AL186" s="24"/>
      <c r="AM186" s="24"/>
      <c r="AN186" s="24"/>
      <c r="AO186" s="145">
        <f t="shared" si="21"/>
        <v>6</v>
      </c>
      <c r="AP186" s="14">
        <f t="shared" si="22"/>
        <v>6</v>
      </c>
      <c r="AQ186" s="22"/>
      <c r="AR186" s="24"/>
      <c r="AS186" s="24"/>
      <c r="AT186" s="24"/>
      <c r="AU186" s="24"/>
      <c r="AV186" s="24"/>
      <c r="AW186" s="145"/>
      <c r="AX186" s="24"/>
      <c r="AY186" s="24"/>
      <c r="AZ186" s="24"/>
      <c r="BA186" s="24"/>
      <c r="BB186" s="24"/>
      <c r="BC186" s="24"/>
      <c r="BD186" s="24"/>
      <c r="BE186" s="24"/>
      <c r="BF186" s="24"/>
      <c r="BG186" s="24">
        <v>40.049999999999997</v>
      </c>
      <c r="BH186" s="24">
        <v>40.049999999999997</v>
      </c>
      <c r="BI186" s="24"/>
      <c r="BJ186" s="24"/>
      <c r="BK186" s="24"/>
      <c r="BL186" s="24"/>
      <c r="BM186" s="145">
        <f t="shared" si="23"/>
        <v>40.049999999999997</v>
      </c>
      <c r="BN186" s="24">
        <f t="shared" si="24"/>
        <v>40.049999999999997</v>
      </c>
      <c r="BO186" s="509">
        <f t="shared" si="18"/>
        <v>2.5458248254232835E-2</v>
      </c>
      <c r="BP186" s="511">
        <v>0</v>
      </c>
      <c r="BQ186" s="512">
        <v>0</v>
      </c>
      <c r="BR186" s="513">
        <v>0</v>
      </c>
      <c r="BS186" s="512">
        <v>0</v>
      </c>
      <c r="BT186" s="512">
        <v>0</v>
      </c>
      <c r="BU186" s="512">
        <v>0</v>
      </c>
      <c r="BV186" s="512">
        <v>0</v>
      </c>
      <c r="BW186" s="512">
        <v>0</v>
      </c>
      <c r="BX186" s="512">
        <v>0</v>
      </c>
      <c r="BY186" s="512">
        <v>0</v>
      </c>
      <c r="BZ186" s="512">
        <v>0</v>
      </c>
      <c r="CA186" s="512">
        <v>0</v>
      </c>
      <c r="CB186" s="512">
        <v>0</v>
      </c>
      <c r="CC186" s="512">
        <v>0</v>
      </c>
      <c r="CD186" s="512">
        <v>0</v>
      </c>
      <c r="CE186" s="512">
        <v>0</v>
      </c>
      <c r="CF186" s="512">
        <v>47012.292000000001</v>
      </c>
      <c r="CG186" s="512">
        <v>47012.292000000001</v>
      </c>
      <c r="CH186" s="512">
        <v>0</v>
      </c>
      <c r="CI186" s="512">
        <v>0</v>
      </c>
      <c r="CJ186" s="512">
        <v>0</v>
      </c>
      <c r="CK186" s="512">
        <v>0</v>
      </c>
      <c r="CL186" s="513">
        <f t="shared" si="25"/>
        <v>47012.292000000001</v>
      </c>
      <c r="CM186" s="513">
        <f t="shared" si="26"/>
        <v>47012.292000000001</v>
      </c>
      <c r="CN186" s="113"/>
      <c r="CO186" s="97"/>
      <c r="CP186" s="97"/>
      <c r="CQ186" s="97"/>
      <c r="CR186" s="97"/>
      <c r="CS186" s="97"/>
      <c r="CT186" s="97"/>
      <c r="CU186" s="114"/>
      <c r="CV186" s="50">
        <f t="shared" si="19"/>
        <v>5185920</v>
      </c>
      <c r="CW186" s="11"/>
      <c r="CX186" s="604">
        <f t="shared" si="20"/>
        <v>1.5731640134878899</v>
      </c>
      <c r="CY186" s="143"/>
      <c r="CZ186" s="143"/>
      <c r="DA186" s="143"/>
      <c r="DB186" s="23"/>
      <c r="DC186" s="23"/>
      <c r="DD186" s="23"/>
      <c r="DE186" s="23"/>
      <c r="DF186" s="143"/>
      <c r="DG186" s="89"/>
      <c r="DH186" s="50" t="s">
        <v>46</v>
      </c>
      <c r="DI186" s="28"/>
      <c r="DJ186" s="553" t="s">
        <v>46</v>
      </c>
      <c r="DK186" s="143"/>
      <c r="DL186" s="46"/>
      <c r="DM186" s="111"/>
      <c r="DN186" s="110"/>
      <c r="DO186" s="432">
        <v>123.87404255319149</v>
      </c>
      <c r="DP186" s="433">
        <v>71.039723740186815</v>
      </c>
      <c r="DQ186" s="434">
        <v>123.87404255319149</v>
      </c>
      <c r="DR186" s="428">
        <v>71.039723740186815</v>
      </c>
      <c r="DS186" s="432">
        <v>0.85446808510638295</v>
      </c>
      <c r="DT186" s="434">
        <v>0.96777440644245105</v>
      </c>
      <c r="DU186" s="434">
        <v>0.85446808510638295</v>
      </c>
      <c r="DV186" s="428">
        <v>0.96777440644245105</v>
      </c>
      <c r="DW186" s="252"/>
      <c r="DX186" s="50"/>
      <c r="DY186" s="249"/>
      <c r="DZ186" s="464">
        <v>0</v>
      </c>
      <c r="EA186" s="465">
        <v>41894.333333333336</v>
      </c>
      <c r="EB186" s="46"/>
    </row>
    <row r="187" spans="1:132" s="141" customFormat="1" ht="27.75" customHeight="1" x14ac:dyDescent="0.25">
      <c r="A187" s="69" t="s">
        <v>56</v>
      </c>
      <c r="B187" s="69" t="s">
        <v>57</v>
      </c>
      <c r="C187" s="69" t="s">
        <v>58</v>
      </c>
      <c r="D187" s="67" t="s">
        <v>341</v>
      </c>
      <c r="E187" s="67" t="s">
        <v>63</v>
      </c>
      <c r="F187" s="67" t="s">
        <v>345</v>
      </c>
      <c r="G187" s="67" t="s">
        <v>63</v>
      </c>
      <c r="H187" s="107" t="s">
        <v>46</v>
      </c>
      <c r="I187" s="20" t="s">
        <v>1979</v>
      </c>
      <c r="J187" s="145" t="s">
        <v>1981</v>
      </c>
      <c r="K187" s="426">
        <v>2.1976260646433912</v>
      </c>
      <c r="L187" s="426">
        <v>4.963446959373</v>
      </c>
      <c r="M187" s="424">
        <v>986</v>
      </c>
      <c r="N187" s="487">
        <v>7183200</v>
      </c>
      <c r="O187" s="487" t="s">
        <v>1976</v>
      </c>
      <c r="P187" s="572">
        <v>1.9190199187432428</v>
      </c>
      <c r="Q187" s="34" t="s">
        <v>1977</v>
      </c>
      <c r="R187" s="257" t="s">
        <v>48</v>
      </c>
      <c r="S187" s="27"/>
      <c r="T187" s="27"/>
      <c r="U187" s="145"/>
      <c r="V187" s="24"/>
      <c r="W187" s="24"/>
      <c r="X187" s="24"/>
      <c r="Y187" s="24"/>
      <c r="Z187" s="24"/>
      <c r="AA187" s="24"/>
      <c r="AB187" s="24"/>
      <c r="AC187" s="24"/>
      <c r="AD187" s="24"/>
      <c r="AE187" s="24"/>
      <c r="AF187" s="24"/>
      <c r="AG187" s="24"/>
      <c r="AH187" s="24"/>
      <c r="AI187" s="24">
        <v>4</v>
      </c>
      <c r="AJ187" s="24">
        <v>4</v>
      </c>
      <c r="AK187" s="24"/>
      <c r="AL187" s="24"/>
      <c r="AM187" s="24"/>
      <c r="AN187" s="24"/>
      <c r="AO187" s="145">
        <f t="shared" si="21"/>
        <v>4</v>
      </c>
      <c r="AP187" s="14">
        <f t="shared" si="22"/>
        <v>4</v>
      </c>
      <c r="AQ187" s="22"/>
      <c r="AR187" s="24"/>
      <c r="AS187" s="24"/>
      <c r="AT187" s="24"/>
      <c r="AU187" s="24"/>
      <c r="AV187" s="24"/>
      <c r="AW187" s="145"/>
      <c r="AX187" s="24"/>
      <c r="AY187" s="24"/>
      <c r="AZ187" s="24"/>
      <c r="BA187" s="24"/>
      <c r="BB187" s="24"/>
      <c r="BC187" s="24"/>
      <c r="BD187" s="24"/>
      <c r="BE187" s="24"/>
      <c r="BF187" s="24"/>
      <c r="BG187" s="24">
        <v>59.05</v>
      </c>
      <c r="BH187" s="24">
        <v>59.05</v>
      </c>
      <c r="BI187" s="24"/>
      <c r="BJ187" s="24"/>
      <c r="BK187" s="24"/>
      <c r="BL187" s="24"/>
      <c r="BM187" s="145">
        <f t="shared" si="23"/>
        <v>59.05</v>
      </c>
      <c r="BN187" s="24">
        <f t="shared" si="24"/>
        <v>59.05</v>
      </c>
      <c r="BO187" s="509">
        <f t="shared" si="18"/>
        <v>3.0770915623779229E-2</v>
      </c>
      <c r="BP187" s="511">
        <v>0</v>
      </c>
      <c r="BQ187" s="512">
        <v>0</v>
      </c>
      <c r="BR187" s="513">
        <v>0</v>
      </c>
      <c r="BS187" s="512">
        <v>0</v>
      </c>
      <c r="BT187" s="512">
        <v>0</v>
      </c>
      <c r="BU187" s="512">
        <v>0</v>
      </c>
      <c r="BV187" s="512">
        <v>0</v>
      </c>
      <c r="BW187" s="512">
        <v>0</v>
      </c>
      <c r="BX187" s="512">
        <v>0</v>
      </c>
      <c r="BY187" s="512">
        <v>0</v>
      </c>
      <c r="BZ187" s="512">
        <v>0</v>
      </c>
      <c r="CA187" s="512">
        <v>0</v>
      </c>
      <c r="CB187" s="512">
        <v>0</v>
      </c>
      <c r="CC187" s="512">
        <v>0</v>
      </c>
      <c r="CD187" s="512">
        <v>0</v>
      </c>
      <c r="CE187" s="512">
        <v>0</v>
      </c>
      <c r="CF187" s="512">
        <v>69315.252000000008</v>
      </c>
      <c r="CG187" s="512">
        <v>69315.252000000008</v>
      </c>
      <c r="CH187" s="512">
        <v>0</v>
      </c>
      <c r="CI187" s="512">
        <v>0</v>
      </c>
      <c r="CJ187" s="512">
        <v>0</v>
      </c>
      <c r="CK187" s="512">
        <v>0</v>
      </c>
      <c r="CL187" s="513">
        <f t="shared" si="25"/>
        <v>69315.252000000008</v>
      </c>
      <c r="CM187" s="513">
        <f t="shared" si="26"/>
        <v>69315.252000000008</v>
      </c>
      <c r="CN187" s="113"/>
      <c r="CO187" s="97"/>
      <c r="CP187" s="97"/>
      <c r="CQ187" s="97"/>
      <c r="CR187" s="97"/>
      <c r="CS187" s="97"/>
      <c r="CT187" s="97"/>
      <c r="CU187" s="114"/>
      <c r="CV187" s="50">
        <f t="shared" si="19"/>
        <v>7183200</v>
      </c>
      <c r="CW187" s="11"/>
      <c r="CX187" s="604">
        <f t="shared" si="20"/>
        <v>1.9190199187432428</v>
      </c>
      <c r="CY187" s="143"/>
      <c r="CZ187" s="143"/>
      <c r="DA187" s="143"/>
      <c r="DB187" s="23"/>
      <c r="DC187" s="23"/>
      <c r="DD187" s="23"/>
      <c r="DE187" s="23"/>
      <c r="DF187" s="143"/>
      <c r="DG187" s="89"/>
      <c r="DH187" s="50" t="s">
        <v>46</v>
      </c>
      <c r="DI187" s="28"/>
      <c r="DJ187" s="553" t="s">
        <v>46</v>
      </c>
      <c r="DK187" s="143"/>
      <c r="DL187" s="46"/>
      <c r="DM187" s="111"/>
      <c r="DN187" s="110"/>
      <c r="DO187" s="432">
        <v>1.4053231939163497</v>
      </c>
      <c r="DP187" s="433">
        <v>352.76048094599577</v>
      </c>
      <c r="DQ187" s="434">
        <v>1.4053231939163497</v>
      </c>
      <c r="DR187" s="428">
        <v>352.76048094599577</v>
      </c>
      <c r="DS187" s="432">
        <v>3.3460076045627375E-2</v>
      </c>
      <c r="DT187" s="434">
        <v>1.3728059953115592</v>
      </c>
      <c r="DU187" s="434">
        <v>3.3460076045627375E-2</v>
      </c>
      <c r="DV187" s="428">
        <v>1.3728059953115592</v>
      </c>
      <c r="DW187" s="252"/>
      <c r="DX187" s="50"/>
      <c r="DY187" s="249"/>
      <c r="DZ187" s="464">
        <v>0</v>
      </c>
      <c r="EA187" s="465">
        <v>313804.66666666669</v>
      </c>
      <c r="EB187" s="46"/>
    </row>
    <row r="188" spans="1:132" s="141" customFormat="1" ht="27.75" customHeight="1" x14ac:dyDescent="0.25">
      <c r="A188" s="69" t="s">
        <v>56</v>
      </c>
      <c r="B188" s="69" t="s">
        <v>57</v>
      </c>
      <c r="C188" s="69" t="s">
        <v>58</v>
      </c>
      <c r="D188" s="67" t="s">
        <v>341</v>
      </c>
      <c r="E188" s="67" t="s">
        <v>63</v>
      </c>
      <c r="F188" s="67" t="s">
        <v>346</v>
      </c>
      <c r="G188" s="67" t="s">
        <v>63</v>
      </c>
      <c r="H188" s="107" t="s">
        <v>46</v>
      </c>
      <c r="I188" s="20" t="s">
        <v>1979</v>
      </c>
      <c r="J188" s="145" t="s">
        <v>1981</v>
      </c>
      <c r="K188" s="426">
        <v>1.9742607924993092</v>
      </c>
      <c r="L188" s="426">
        <v>4.7147727174660004</v>
      </c>
      <c r="M188" s="424">
        <v>779</v>
      </c>
      <c r="N188" s="487">
        <v>5010719.9999999991</v>
      </c>
      <c r="O188" s="487" t="s">
        <v>1976</v>
      </c>
      <c r="P188" s="572">
        <v>1.3978342837403868</v>
      </c>
      <c r="Q188" s="34" t="s">
        <v>1977</v>
      </c>
      <c r="R188" s="257" t="s">
        <v>48</v>
      </c>
      <c r="S188" s="27"/>
      <c r="T188" s="27"/>
      <c r="U188" s="145"/>
      <c r="V188" s="24"/>
      <c r="W188" s="24"/>
      <c r="X188" s="24"/>
      <c r="Y188" s="24"/>
      <c r="Z188" s="24"/>
      <c r="AA188" s="24"/>
      <c r="AB188" s="24"/>
      <c r="AC188" s="24"/>
      <c r="AD188" s="24"/>
      <c r="AE188" s="24"/>
      <c r="AF188" s="24"/>
      <c r="AG188" s="24"/>
      <c r="AH188" s="24"/>
      <c r="AI188" s="24">
        <v>2</v>
      </c>
      <c r="AJ188" s="24">
        <v>2</v>
      </c>
      <c r="AK188" s="24"/>
      <c r="AL188" s="24"/>
      <c r="AM188" s="24"/>
      <c r="AN188" s="24"/>
      <c r="AO188" s="145">
        <f t="shared" si="21"/>
        <v>2</v>
      </c>
      <c r="AP188" s="14">
        <f t="shared" si="22"/>
        <v>2</v>
      </c>
      <c r="AQ188" s="22"/>
      <c r="AR188" s="24"/>
      <c r="AS188" s="24"/>
      <c r="AT188" s="24"/>
      <c r="AU188" s="24"/>
      <c r="AV188" s="24"/>
      <c r="AW188" s="145"/>
      <c r="AX188" s="24"/>
      <c r="AY188" s="24"/>
      <c r="AZ188" s="24"/>
      <c r="BA188" s="24"/>
      <c r="BB188" s="24"/>
      <c r="BC188" s="24"/>
      <c r="BD188" s="24"/>
      <c r="BE188" s="24"/>
      <c r="BF188" s="24"/>
      <c r="BG188" s="24">
        <v>15.85</v>
      </c>
      <c r="BH188" s="24">
        <v>15.85</v>
      </c>
      <c r="BI188" s="24"/>
      <c r="BJ188" s="24"/>
      <c r="BK188" s="24"/>
      <c r="BL188" s="24"/>
      <c r="BM188" s="145">
        <f t="shared" si="23"/>
        <v>15.85</v>
      </c>
      <c r="BN188" s="24">
        <f t="shared" si="24"/>
        <v>15.85</v>
      </c>
      <c r="BO188" s="509">
        <f t="shared" si="18"/>
        <v>1.1338969278667189E-2</v>
      </c>
      <c r="BP188" s="511">
        <v>0</v>
      </c>
      <c r="BQ188" s="512">
        <v>0</v>
      </c>
      <c r="BR188" s="513">
        <v>0</v>
      </c>
      <c r="BS188" s="512">
        <v>0</v>
      </c>
      <c r="BT188" s="512">
        <v>0</v>
      </c>
      <c r="BU188" s="512">
        <v>0</v>
      </c>
      <c r="BV188" s="512">
        <v>0</v>
      </c>
      <c r="BW188" s="512">
        <v>0</v>
      </c>
      <c r="BX188" s="512">
        <v>0</v>
      </c>
      <c r="BY188" s="512">
        <v>0</v>
      </c>
      <c r="BZ188" s="512">
        <v>0</v>
      </c>
      <c r="CA188" s="512">
        <v>0</v>
      </c>
      <c r="CB188" s="512">
        <v>0</v>
      </c>
      <c r="CC188" s="512">
        <v>0</v>
      </c>
      <c r="CD188" s="512">
        <v>0</v>
      </c>
      <c r="CE188" s="512">
        <v>0</v>
      </c>
      <c r="CF188" s="512">
        <v>18605.364000000001</v>
      </c>
      <c r="CG188" s="512">
        <v>18605.364000000001</v>
      </c>
      <c r="CH188" s="512">
        <v>0</v>
      </c>
      <c r="CI188" s="512">
        <v>0</v>
      </c>
      <c r="CJ188" s="512">
        <v>0</v>
      </c>
      <c r="CK188" s="512">
        <v>0</v>
      </c>
      <c r="CL188" s="513">
        <f t="shared" si="25"/>
        <v>18605.364000000001</v>
      </c>
      <c r="CM188" s="513">
        <f t="shared" si="26"/>
        <v>18605.364000000001</v>
      </c>
      <c r="CN188" s="113"/>
      <c r="CO188" s="97"/>
      <c r="CP188" s="97"/>
      <c r="CQ188" s="97"/>
      <c r="CR188" s="97"/>
      <c r="CS188" s="97"/>
      <c r="CT188" s="97"/>
      <c r="CU188" s="114"/>
      <c r="CV188" s="50">
        <f t="shared" si="19"/>
        <v>5010719.9999999991</v>
      </c>
      <c r="CW188" s="11"/>
      <c r="CX188" s="604">
        <f t="shared" si="20"/>
        <v>1.3978342837403868</v>
      </c>
      <c r="CY188" s="143"/>
      <c r="CZ188" s="143"/>
      <c r="DA188" s="143"/>
      <c r="DB188" s="23"/>
      <c r="DC188" s="23"/>
      <c r="DD188" s="23"/>
      <c r="DE188" s="23"/>
      <c r="DF188" s="143"/>
      <c r="DG188" s="89"/>
      <c r="DH188" s="50" t="s">
        <v>46</v>
      </c>
      <c r="DI188" s="28"/>
      <c r="DJ188" s="553" t="s">
        <v>46</v>
      </c>
      <c r="DK188" s="143"/>
      <c r="DL188" s="46"/>
      <c r="DM188" s="111"/>
      <c r="DN188" s="110"/>
      <c r="DO188" s="432">
        <v>134.25874799357945</v>
      </c>
      <c r="DP188" s="433">
        <v>93.566984833731141</v>
      </c>
      <c r="DQ188" s="434">
        <v>134.25874799357945</v>
      </c>
      <c r="DR188" s="428">
        <v>93.566984833731141</v>
      </c>
      <c r="DS188" s="432">
        <v>0.15666131621187801</v>
      </c>
      <c r="DT188" s="434">
        <v>1.4879058996716965</v>
      </c>
      <c r="DU188" s="434">
        <v>0.15666131621187801</v>
      </c>
      <c r="DV188" s="428">
        <v>1.4879058996716965</v>
      </c>
      <c r="DW188" s="252"/>
      <c r="DX188" s="50"/>
      <c r="DY188" s="249"/>
      <c r="DZ188" s="464">
        <v>0</v>
      </c>
      <c r="EA188" s="465">
        <v>111833</v>
      </c>
      <c r="EB188" s="46"/>
    </row>
    <row r="189" spans="1:132" s="141" customFormat="1" ht="27.75" customHeight="1" x14ac:dyDescent="0.25">
      <c r="A189" s="69" t="s">
        <v>56</v>
      </c>
      <c r="B189" s="69" t="s">
        <v>57</v>
      </c>
      <c r="C189" s="69" t="s">
        <v>58</v>
      </c>
      <c r="D189" s="67" t="s">
        <v>341</v>
      </c>
      <c r="E189" s="67" t="s">
        <v>63</v>
      </c>
      <c r="F189" s="67" t="s">
        <v>347</v>
      </c>
      <c r="G189" s="67" t="s">
        <v>63</v>
      </c>
      <c r="H189" s="107" t="s">
        <v>46</v>
      </c>
      <c r="I189" s="20" t="s">
        <v>1979</v>
      </c>
      <c r="J189" s="145" t="s">
        <v>1981</v>
      </c>
      <c r="K189" s="426">
        <v>1.7653061830741996</v>
      </c>
      <c r="L189" s="426">
        <v>2.8850378727870001</v>
      </c>
      <c r="M189" s="424">
        <v>518</v>
      </c>
      <c r="N189" s="487">
        <v>4169760</v>
      </c>
      <c r="O189" s="487" t="s">
        <v>1976</v>
      </c>
      <c r="P189" s="572">
        <v>1.1984867827945904</v>
      </c>
      <c r="Q189" s="34" t="s">
        <v>1977</v>
      </c>
      <c r="R189" s="257" t="s">
        <v>48</v>
      </c>
      <c r="S189" s="27"/>
      <c r="T189" s="27"/>
      <c r="U189" s="145"/>
      <c r="V189" s="24"/>
      <c r="W189" s="24"/>
      <c r="X189" s="24"/>
      <c r="Y189" s="24"/>
      <c r="Z189" s="24"/>
      <c r="AA189" s="24"/>
      <c r="AB189" s="24"/>
      <c r="AC189" s="24"/>
      <c r="AD189" s="24"/>
      <c r="AE189" s="24"/>
      <c r="AF189" s="24"/>
      <c r="AG189" s="24"/>
      <c r="AH189" s="24"/>
      <c r="AI189" s="24">
        <v>2</v>
      </c>
      <c r="AJ189" s="24">
        <v>2</v>
      </c>
      <c r="AK189" s="24"/>
      <c r="AL189" s="24"/>
      <c r="AM189" s="24"/>
      <c r="AN189" s="24"/>
      <c r="AO189" s="145">
        <f t="shared" si="21"/>
        <v>2</v>
      </c>
      <c r="AP189" s="14">
        <f t="shared" si="22"/>
        <v>2</v>
      </c>
      <c r="AQ189" s="22"/>
      <c r="AR189" s="24"/>
      <c r="AS189" s="24"/>
      <c r="AT189" s="24"/>
      <c r="AU189" s="24"/>
      <c r="AV189" s="24"/>
      <c r="AW189" s="145"/>
      <c r="AX189" s="24"/>
      <c r="AY189" s="24"/>
      <c r="AZ189" s="24"/>
      <c r="BA189" s="24"/>
      <c r="BB189" s="24"/>
      <c r="BC189" s="24"/>
      <c r="BD189" s="24"/>
      <c r="BE189" s="24"/>
      <c r="BF189" s="24"/>
      <c r="BG189" s="24">
        <v>93.44</v>
      </c>
      <c r="BH189" s="24">
        <v>93.44</v>
      </c>
      <c r="BI189" s="24"/>
      <c r="BJ189" s="24"/>
      <c r="BK189" s="24"/>
      <c r="BL189" s="24"/>
      <c r="BM189" s="145">
        <f t="shared" si="23"/>
        <v>93.44</v>
      </c>
      <c r="BN189" s="24">
        <f t="shared" si="24"/>
        <v>93.44</v>
      </c>
      <c r="BO189" s="509">
        <f t="shared" si="18"/>
        <v>7.7964981626347019E-2</v>
      </c>
      <c r="BP189" s="511">
        <v>0</v>
      </c>
      <c r="BQ189" s="512">
        <v>0</v>
      </c>
      <c r="BR189" s="513">
        <v>0</v>
      </c>
      <c r="BS189" s="512">
        <v>0</v>
      </c>
      <c r="BT189" s="512">
        <v>0</v>
      </c>
      <c r="BU189" s="512">
        <v>0</v>
      </c>
      <c r="BV189" s="512">
        <v>0</v>
      </c>
      <c r="BW189" s="512">
        <v>0</v>
      </c>
      <c r="BX189" s="512">
        <v>0</v>
      </c>
      <c r="BY189" s="512">
        <v>0</v>
      </c>
      <c r="BZ189" s="512">
        <v>0</v>
      </c>
      <c r="CA189" s="512">
        <v>0</v>
      </c>
      <c r="CB189" s="512">
        <v>0</v>
      </c>
      <c r="CC189" s="512">
        <v>0</v>
      </c>
      <c r="CD189" s="512">
        <v>0</v>
      </c>
      <c r="CE189" s="512">
        <v>0</v>
      </c>
      <c r="CF189" s="512">
        <v>109683.60960000001</v>
      </c>
      <c r="CG189" s="512">
        <v>109683.60960000001</v>
      </c>
      <c r="CH189" s="512">
        <v>0</v>
      </c>
      <c r="CI189" s="512">
        <v>0</v>
      </c>
      <c r="CJ189" s="512">
        <v>0</v>
      </c>
      <c r="CK189" s="512">
        <v>0</v>
      </c>
      <c r="CL189" s="513">
        <f t="shared" si="25"/>
        <v>109683.60960000001</v>
      </c>
      <c r="CM189" s="513">
        <f t="shared" si="26"/>
        <v>109683.60960000001</v>
      </c>
      <c r="CN189" s="113"/>
      <c r="CO189" s="97"/>
      <c r="CP189" s="97"/>
      <c r="CQ189" s="97"/>
      <c r="CR189" s="97"/>
      <c r="CS189" s="97"/>
      <c r="CT189" s="97"/>
      <c r="CU189" s="114"/>
      <c r="CV189" s="50">
        <f t="shared" si="19"/>
        <v>4169760</v>
      </c>
      <c r="CW189" s="11"/>
      <c r="CX189" s="604">
        <f t="shared" si="20"/>
        <v>1.1984867827945904</v>
      </c>
      <c r="CY189" s="143"/>
      <c r="CZ189" s="143"/>
      <c r="DA189" s="143"/>
      <c r="DB189" s="23"/>
      <c r="DC189" s="23"/>
      <c r="DD189" s="23"/>
      <c r="DE189" s="23"/>
      <c r="DF189" s="143"/>
      <c r="DG189" s="89"/>
      <c r="DH189" s="50" t="s">
        <v>46</v>
      </c>
      <c r="DI189" s="28"/>
      <c r="DJ189" s="553" t="s">
        <v>46</v>
      </c>
      <c r="DK189" s="143"/>
      <c r="DL189" s="46"/>
      <c r="DM189" s="111"/>
      <c r="DN189" s="110"/>
      <c r="DO189" s="432">
        <v>315.95041854475193</v>
      </c>
      <c r="DP189" s="433">
        <v>-275.22433396983746</v>
      </c>
      <c r="DQ189" s="434">
        <v>315.95041854475193</v>
      </c>
      <c r="DR189" s="428">
        <v>-275.22433396983746</v>
      </c>
      <c r="DS189" s="432">
        <v>2.1867353509336755</v>
      </c>
      <c r="DT189" s="434">
        <v>-1.4601966258937935</v>
      </c>
      <c r="DU189" s="434">
        <v>2.1867353509336755</v>
      </c>
      <c r="DV189" s="428">
        <v>-1.4601966258937935</v>
      </c>
      <c r="DW189" s="252"/>
      <c r="DX189" s="50"/>
      <c r="DY189" s="249"/>
      <c r="DZ189" s="464">
        <v>161423</v>
      </c>
      <c r="EA189" s="465">
        <v>-161423</v>
      </c>
      <c r="EB189" s="46"/>
    </row>
    <row r="190" spans="1:132" s="141" customFormat="1" ht="27.75" customHeight="1" x14ac:dyDescent="0.25">
      <c r="A190" s="69" t="s">
        <v>56</v>
      </c>
      <c r="B190" s="69" t="s">
        <v>57</v>
      </c>
      <c r="C190" s="69" t="s">
        <v>58</v>
      </c>
      <c r="D190" s="67" t="s">
        <v>341</v>
      </c>
      <c r="E190" s="67" t="s">
        <v>63</v>
      </c>
      <c r="F190" s="67" t="s">
        <v>348</v>
      </c>
      <c r="G190" s="67" t="s">
        <v>63</v>
      </c>
      <c r="H190" s="107" t="s">
        <v>46</v>
      </c>
      <c r="I190" s="20" t="s">
        <v>1979</v>
      </c>
      <c r="J190" s="145" t="s">
        <v>1981</v>
      </c>
      <c r="K190" s="426">
        <v>2.3201166977546621</v>
      </c>
      <c r="L190" s="426">
        <v>3.2704545386519999</v>
      </c>
      <c r="M190" s="424">
        <v>295</v>
      </c>
      <c r="N190" s="487">
        <v>7358400.0000000009</v>
      </c>
      <c r="O190" s="487" t="s">
        <v>1976</v>
      </c>
      <c r="P190" s="572">
        <v>1.9118145873837566</v>
      </c>
      <c r="Q190" s="34" t="s">
        <v>1977</v>
      </c>
      <c r="R190" s="257" t="s">
        <v>48</v>
      </c>
      <c r="S190" s="27"/>
      <c r="T190" s="27"/>
      <c r="U190" s="145"/>
      <c r="V190" s="24"/>
      <c r="W190" s="24"/>
      <c r="X190" s="24"/>
      <c r="Y190" s="24"/>
      <c r="Z190" s="24"/>
      <c r="AA190" s="24"/>
      <c r="AB190" s="24"/>
      <c r="AC190" s="24"/>
      <c r="AD190" s="24"/>
      <c r="AE190" s="24"/>
      <c r="AF190" s="24"/>
      <c r="AG190" s="24"/>
      <c r="AH190" s="24"/>
      <c r="AI190" s="24">
        <v>1</v>
      </c>
      <c r="AJ190" s="24">
        <v>1</v>
      </c>
      <c r="AK190" s="24"/>
      <c r="AL190" s="24"/>
      <c r="AM190" s="24"/>
      <c r="AN190" s="24"/>
      <c r="AO190" s="145">
        <f t="shared" si="21"/>
        <v>1</v>
      </c>
      <c r="AP190" s="14">
        <f t="shared" si="22"/>
        <v>1</v>
      </c>
      <c r="AQ190" s="22"/>
      <c r="AR190" s="24"/>
      <c r="AS190" s="24"/>
      <c r="AT190" s="24"/>
      <c r="AU190" s="24"/>
      <c r="AV190" s="24"/>
      <c r="AW190" s="145"/>
      <c r="AX190" s="24"/>
      <c r="AY190" s="24"/>
      <c r="AZ190" s="24"/>
      <c r="BA190" s="24"/>
      <c r="BB190" s="24"/>
      <c r="BC190" s="24"/>
      <c r="BD190" s="24"/>
      <c r="BE190" s="24"/>
      <c r="BF190" s="24"/>
      <c r="BG190" s="24">
        <v>42</v>
      </c>
      <c r="BH190" s="24">
        <v>42</v>
      </c>
      <c r="BI190" s="24"/>
      <c r="BJ190" s="24"/>
      <c r="BK190" s="24"/>
      <c r="BL190" s="24"/>
      <c r="BM190" s="145">
        <f t="shared" si="23"/>
        <v>42</v>
      </c>
      <c r="BN190" s="24">
        <f t="shared" si="24"/>
        <v>42</v>
      </c>
      <c r="BO190" s="509">
        <f t="shared" si="18"/>
        <v>2.1968657566043243E-2</v>
      </c>
      <c r="BP190" s="511">
        <v>0</v>
      </c>
      <c r="BQ190" s="512">
        <v>0</v>
      </c>
      <c r="BR190" s="513">
        <v>0</v>
      </c>
      <c r="BS190" s="512">
        <v>0</v>
      </c>
      <c r="BT190" s="512">
        <v>0</v>
      </c>
      <c r="BU190" s="512">
        <v>0</v>
      </c>
      <c r="BV190" s="512">
        <v>0</v>
      </c>
      <c r="BW190" s="512">
        <v>0</v>
      </c>
      <c r="BX190" s="512">
        <v>0</v>
      </c>
      <c r="BY190" s="512">
        <v>0</v>
      </c>
      <c r="BZ190" s="512">
        <v>0</v>
      </c>
      <c r="CA190" s="512">
        <v>0</v>
      </c>
      <c r="CB190" s="512">
        <v>0</v>
      </c>
      <c r="CC190" s="512">
        <v>0</v>
      </c>
      <c r="CD190" s="512">
        <v>0</v>
      </c>
      <c r="CE190" s="512">
        <v>0</v>
      </c>
      <c r="CF190" s="512">
        <v>49301.280000000006</v>
      </c>
      <c r="CG190" s="512">
        <v>49301.280000000006</v>
      </c>
      <c r="CH190" s="512">
        <v>0</v>
      </c>
      <c r="CI190" s="512">
        <v>0</v>
      </c>
      <c r="CJ190" s="512">
        <v>0</v>
      </c>
      <c r="CK190" s="512">
        <v>0</v>
      </c>
      <c r="CL190" s="513">
        <f t="shared" si="25"/>
        <v>49301.280000000006</v>
      </c>
      <c r="CM190" s="513">
        <f t="shared" si="26"/>
        <v>49301.280000000006</v>
      </c>
      <c r="CN190" s="113"/>
      <c r="CO190" s="97"/>
      <c r="CP190" s="97"/>
      <c r="CQ190" s="97"/>
      <c r="CR190" s="97"/>
      <c r="CS190" s="97"/>
      <c r="CT190" s="97"/>
      <c r="CU190" s="114"/>
      <c r="CV190" s="50">
        <f t="shared" si="19"/>
        <v>7358400.0000000009</v>
      </c>
      <c r="CW190" s="11"/>
      <c r="CX190" s="604">
        <f t="shared" si="20"/>
        <v>1.9118145873837566</v>
      </c>
      <c r="CY190" s="143"/>
      <c r="CZ190" s="143"/>
      <c r="DA190" s="143"/>
      <c r="DB190" s="23"/>
      <c r="DC190" s="23"/>
      <c r="DD190" s="23"/>
      <c r="DE190" s="23"/>
      <c r="DF190" s="143"/>
      <c r="DG190" s="89"/>
      <c r="DH190" s="50" t="s">
        <v>46</v>
      </c>
      <c r="DI190" s="28"/>
      <c r="DJ190" s="553" t="s">
        <v>46</v>
      </c>
      <c r="DK190" s="143"/>
      <c r="DL190" s="46"/>
      <c r="DM190" s="111"/>
      <c r="DN190" s="110"/>
      <c r="DO190" s="432">
        <v>0</v>
      </c>
      <c r="DP190" s="433">
        <v>152.73394292625588</v>
      </c>
      <c r="DQ190" s="434">
        <v>0</v>
      </c>
      <c r="DR190" s="428">
        <v>152.73394292625588</v>
      </c>
      <c r="DS190" s="432">
        <v>0</v>
      </c>
      <c r="DT190" s="434">
        <v>1.2679161398627834</v>
      </c>
      <c r="DU190" s="434">
        <v>0</v>
      </c>
      <c r="DV190" s="428">
        <v>1.2679161398627834</v>
      </c>
      <c r="DW190" s="252"/>
      <c r="DX190" s="50"/>
      <c r="DY190" s="249"/>
      <c r="DZ190" s="464">
        <v>0</v>
      </c>
      <c r="EA190" s="465">
        <v>0</v>
      </c>
      <c r="EB190" s="46"/>
    </row>
    <row r="191" spans="1:132" s="141" customFormat="1" ht="27.75" customHeight="1" x14ac:dyDescent="0.25">
      <c r="A191" s="69" t="s">
        <v>56</v>
      </c>
      <c r="B191" s="69" t="s">
        <v>57</v>
      </c>
      <c r="C191" s="69" t="s">
        <v>58</v>
      </c>
      <c r="D191" s="67" t="s">
        <v>341</v>
      </c>
      <c r="E191" s="67" t="s">
        <v>63</v>
      </c>
      <c r="F191" s="67" t="s">
        <v>349</v>
      </c>
      <c r="G191" s="67" t="s">
        <v>63</v>
      </c>
      <c r="H191" s="107" t="s">
        <v>46</v>
      </c>
      <c r="I191" s="20" t="s">
        <v>1979</v>
      </c>
      <c r="J191" s="145" t="s">
        <v>1981</v>
      </c>
      <c r="K191" s="426">
        <v>2.0679301001726338</v>
      </c>
      <c r="L191" s="426">
        <v>4.0820075672669995</v>
      </c>
      <c r="M191" s="424">
        <v>1093</v>
      </c>
      <c r="N191" s="487">
        <v>5781600</v>
      </c>
      <c r="O191" s="487" t="s">
        <v>1976</v>
      </c>
      <c r="P191" s="572">
        <v>1.6380119957232686</v>
      </c>
      <c r="Q191" s="34" t="s">
        <v>1977</v>
      </c>
      <c r="R191" s="257" t="s">
        <v>48</v>
      </c>
      <c r="S191" s="27"/>
      <c r="T191" s="27"/>
      <c r="U191" s="145"/>
      <c r="V191" s="24"/>
      <c r="W191" s="24"/>
      <c r="X191" s="24"/>
      <c r="Y191" s="24"/>
      <c r="Z191" s="24"/>
      <c r="AA191" s="24"/>
      <c r="AB191" s="24"/>
      <c r="AC191" s="24"/>
      <c r="AD191" s="24"/>
      <c r="AE191" s="24"/>
      <c r="AF191" s="24"/>
      <c r="AG191" s="24"/>
      <c r="AH191" s="24"/>
      <c r="AI191" s="24">
        <v>6</v>
      </c>
      <c r="AJ191" s="24">
        <v>6</v>
      </c>
      <c r="AK191" s="24"/>
      <c r="AL191" s="24"/>
      <c r="AM191" s="24"/>
      <c r="AN191" s="24"/>
      <c r="AO191" s="145">
        <f t="shared" si="21"/>
        <v>6</v>
      </c>
      <c r="AP191" s="14">
        <f t="shared" si="22"/>
        <v>6</v>
      </c>
      <c r="AQ191" s="22"/>
      <c r="AR191" s="24"/>
      <c r="AS191" s="24"/>
      <c r="AT191" s="24"/>
      <c r="AU191" s="24"/>
      <c r="AV191" s="24"/>
      <c r="AW191" s="145"/>
      <c r="AX191" s="24"/>
      <c r="AY191" s="24"/>
      <c r="AZ191" s="24"/>
      <c r="BA191" s="24"/>
      <c r="BB191" s="24"/>
      <c r="BC191" s="24"/>
      <c r="BD191" s="24"/>
      <c r="BE191" s="24"/>
      <c r="BF191" s="24"/>
      <c r="BG191" s="24">
        <v>30.7</v>
      </c>
      <c r="BH191" s="24">
        <v>30.7</v>
      </c>
      <c r="BI191" s="24"/>
      <c r="BJ191" s="24"/>
      <c r="BK191" s="24"/>
      <c r="BL191" s="24"/>
      <c r="BM191" s="145">
        <f t="shared" si="23"/>
        <v>30.7</v>
      </c>
      <c r="BN191" s="24">
        <f t="shared" si="24"/>
        <v>30.7</v>
      </c>
      <c r="BO191" s="509">
        <f t="shared" si="18"/>
        <v>1.8742231485578548E-2</v>
      </c>
      <c r="BP191" s="511">
        <v>0</v>
      </c>
      <c r="BQ191" s="512">
        <v>0</v>
      </c>
      <c r="BR191" s="513">
        <v>0</v>
      </c>
      <c r="BS191" s="512">
        <v>0</v>
      </c>
      <c r="BT191" s="512">
        <v>0</v>
      </c>
      <c r="BU191" s="512">
        <v>0</v>
      </c>
      <c r="BV191" s="512">
        <v>0</v>
      </c>
      <c r="BW191" s="512">
        <v>0</v>
      </c>
      <c r="BX191" s="512">
        <v>0</v>
      </c>
      <c r="BY191" s="512">
        <v>0</v>
      </c>
      <c r="BZ191" s="512">
        <v>0</v>
      </c>
      <c r="CA191" s="512">
        <v>0</v>
      </c>
      <c r="CB191" s="512">
        <v>0</v>
      </c>
      <c r="CC191" s="512">
        <v>0</v>
      </c>
      <c r="CD191" s="512">
        <v>0</v>
      </c>
      <c r="CE191" s="512">
        <v>0</v>
      </c>
      <c r="CF191" s="512">
        <v>36036.887999999999</v>
      </c>
      <c r="CG191" s="512">
        <v>36036.887999999999</v>
      </c>
      <c r="CH191" s="512">
        <v>0</v>
      </c>
      <c r="CI191" s="512">
        <v>0</v>
      </c>
      <c r="CJ191" s="512">
        <v>0</v>
      </c>
      <c r="CK191" s="512">
        <v>0</v>
      </c>
      <c r="CL191" s="513">
        <f t="shared" si="25"/>
        <v>36036.887999999999</v>
      </c>
      <c r="CM191" s="513">
        <f t="shared" si="26"/>
        <v>36036.887999999999</v>
      </c>
      <c r="CN191" s="113"/>
      <c r="CO191" s="97"/>
      <c r="CP191" s="97"/>
      <c r="CQ191" s="97"/>
      <c r="CR191" s="97"/>
      <c r="CS191" s="97"/>
      <c r="CT191" s="97"/>
      <c r="CU191" s="114"/>
      <c r="CV191" s="50">
        <f t="shared" si="19"/>
        <v>5781600</v>
      </c>
      <c r="CW191" s="11"/>
      <c r="CX191" s="604">
        <f t="shared" si="20"/>
        <v>1.6380119957232686</v>
      </c>
      <c r="CY191" s="143"/>
      <c r="CZ191" s="143"/>
      <c r="DA191" s="143"/>
      <c r="DB191" s="23"/>
      <c r="DC191" s="23"/>
      <c r="DD191" s="23"/>
      <c r="DE191" s="23"/>
      <c r="DF191" s="143"/>
      <c r="DG191" s="89"/>
      <c r="DH191" s="50" t="s">
        <v>46</v>
      </c>
      <c r="DI191" s="28"/>
      <c r="DJ191" s="553" t="s">
        <v>46</v>
      </c>
      <c r="DK191" s="143"/>
      <c r="DL191" s="46"/>
      <c r="DM191" s="111"/>
      <c r="DN191" s="110"/>
      <c r="DO191" s="432">
        <v>3.2633264699153512</v>
      </c>
      <c r="DP191" s="433">
        <v>58.636747608577984</v>
      </c>
      <c r="DQ191" s="434">
        <v>1.1805078929306794</v>
      </c>
      <c r="DR191" s="428">
        <v>60.719566185562655</v>
      </c>
      <c r="DS191" s="432">
        <v>4.0265385495309995E-2</v>
      </c>
      <c r="DT191" s="434">
        <v>0.69060989439246945</v>
      </c>
      <c r="DU191" s="434">
        <v>3.9350263097689318E-2</v>
      </c>
      <c r="DV191" s="428">
        <v>0.69152501679009015</v>
      </c>
      <c r="DW191" s="252"/>
      <c r="DX191" s="50"/>
      <c r="DY191" s="249"/>
      <c r="DZ191" s="464">
        <v>0</v>
      </c>
      <c r="EA191" s="465">
        <v>0</v>
      </c>
      <c r="EB191" s="46"/>
    </row>
    <row r="192" spans="1:132" s="141" customFormat="1" ht="27.75" customHeight="1" x14ac:dyDescent="0.25">
      <c r="A192" s="69" t="s">
        <v>56</v>
      </c>
      <c r="B192" s="69" t="s">
        <v>57</v>
      </c>
      <c r="C192" s="69" t="s">
        <v>58</v>
      </c>
      <c r="D192" s="67" t="s">
        <v>341</v>
      </c>
      <c r="E192" s="67" t="s">
        <v>63</v>
      </c>
      <c r="F192" s="67" t="s">
        <v>350</v>
      </c>
      <c r="G192" s="67" t="s">
        <v>63</v>
      </c>
      <c r="H192" s="107" t="s">
        <v>46</v>
      </c>
      <c r="I192" s="20" t="s">
        <v>1979</v>
      </c>
      <c r="J192" s="145" t="s">
        <v>1981</v>
      </c>
      <c r="K192" s="426">
        <v>1.9814661238587956</v>
      </c>
      <c r="L192" s="426">
        <v>1.5664772694690001</v>
      </c>
      <c r="M192" s="424">
        <v>27</v>
      </c>
      <c r="N192" s="487">
        <v>1051200</v>
      </c>
      <c r="O192" s="487" t="s">
        <v>1976</v>
      </c>
      <c r="P192" s="572">
        <v>0.22336527214408242</v>
      </c>
      <c r="Q192" s="34" t="s">
        <v>1977</v>
      </c>
      <c r="R192" s="257" t="s">
        <v>48</v>
      </c>
      <c r="S192" s="27"/>
      <c r="T192" s="27"/>
      <c r="U192" s="145"/>
      <c r="V192" s="24"/>
      <c r="W192" s="24"/>
      <c r="X192" s="24"/>
      <c r="Y192" s="24"/>
      <c r="Z192" s="24"/>
      <c r="AA192" s="24"/>
      <c r="AB192" s="24"/>
      <c r="AC192" s="24"/>
      <c r="AD192" s="24"/>
      <c r="AE192" s="24"/>
      <c r="AF192" s="24"/>
      <c r="AG192" s="24"/>
      <c r="AH192" s="24"/>
      <c r="AI192" s="24">
        <v>1</v>
      </c>
      <c r="AJ192" s="24">
        <v>1</v>
      </c>
      <c r="AK192" s="24"/>
      <c r="AL192" s="24"/>
      <c r="AM192" s="24"/>
      <c r="AN192" s="24"/>
      <c r="AO192" s="145">
        <f t="shared" si="21"/>
        <v>1</v>
      </c>
      <c r="AP192" s="14">
        <f t="shared" si="22"/>
        <v>1</v>
      </c>
      <c r="AQ192" s="22"/>
      <c r="AR192" s="24"/>
      <c r="AS192" s="24"/>
      <c r="AT192" s="24"/>
      <c r="AU192" s="24"/>
      <c r="AV192" s="24"/>
      <c r="AW192" s="145"/>
      <c r="AX192" s="24"/>
      <c r="AY192" s="24"/>
      <c r="AZ192" s="24"/>
      <c r="BA192" s="24"/>
      <c r="BB192" s="24"/>
      <c r="BC192" s="24"/>
      <c r="BD192" s="24"/>
      <c r="BE192" s="24"/>
      <c r="BF192" s="24"/>
      <c r="BG192" s="24">
        <v>75</v>
      </c>
      <c r="BH192" s="24">
        <v>75</v>
      </c>
      <c r="BI192" s="24"/>
      <c r="BJ192" s="24"/>
      <c r="BK192" s="24"/>
      <c r="BL192" s="24"/>
      <c r="BM192" s="145">
        <f t="shared" si="23"/>
        <v>75</v>
      </c>
      <c r="BN192" s="24">
        <f t="shared" si="24"/>
        <v>75</v>
      </c>
      <c r="BO192" s="509">
        <f t="shared" si="18"/>
        <v>0.33577287677746537</v>
      </c>
      <c r="BP192" s="511">
        <v>0</v>
      </c>
      <c r="BQ192" s="512">
        <v>0</v>
      </c>
      <c r="BR192" s="513">
        <v>0</v>
      </c>
      <c r="BS192" s="512">
        <v>0</v>
      </c>
      <c r="BT192" s="512">
        <v>0</v>
      </c>
      <c r="BU192" s="512">
        <v>0</v>
      </c>
      <c r="BV192" s="512">
        <v>0</v>
      </c>
      <c r="BW192" s="512">
        <v>0</v>
      </c>
      <c r="BX192" s="512">
        <v>0</v>
      </c>
      <c r="BY192" s="512">
        <v>0</v>
      </c>
      <c r="BZ192" s="512">
        <v>0</v>
      </c>
      <c r="CA192" s="512">
        <v>0</v>
      </c>
      <c r="CB192" s="512">
        <v>0</v>
      </c>
      <c r="CC192" s="512">
        <v>0</v>
      </c>
      <c r="CD192" s="512">
        <v>0</v>
      </c>
      <c r="CE192" s="512">
        <v>0</v>
      </c>
      <c r="CF192" s="512">
        <v>88038</v>
      </c>
      <c r="CG192" s="512">
        <v>88038</v>
      </c>
      <c r="CH192" s="512">
        <v>0</v>
      </c>
      <c r="CI192" s="512">
        <v>0</v>
      </c>
      <c r="CJ192" s="512">
        <v>0</v>
      </c>
      <c r="CK192" s="512">
        <v>0</v>
      </c>
      <c r="CL192" s="513">
        <f t="shared" si="25"/>
        <v>88038</v>
      </c>
      <c r="CM192" s="513">
        <f t="shared" si="26"/>
        <v>88038</v>
      </c>
      <c r="CN192" s="113"/>
      <c r="CO192" s="97"/>
      <c r="CP192" s="97"/>
      <c r="CQ192" s="97"/>
      <c r="CR192" s="97"/>
      <c r="CS192" s="97"/>
      <c r="CT192" s="97"/>
      <c r="CU192" s="114"/>
      <c r="CV192" s="50">
        <f t="shared" si="19"/>
        <v>1051200</v>
      </c>
      <c r="CW192" s="11"/>
      <c r="CX192" s="604">
        <f t="shared" si="20"/>
        <v>0.22336527214408242</v>
      </c>
      <c r="CY192" s="143"/>
      <c r="CZ192" s="143"/>
      <c r="DA192" s="143"/>
      <c r="DB192" s="23"/>
      <c r="DC192" s="23"/>
      <c r="DD192" s="23"/>
      <c r="DE192" s="23"/>
      <c r="DF192" s="143"/>
      <c r="DG192" s="89"/>
      <c r="DH192" s="50" t="s">
        <v>46</v>
      </c>
      <c r="DI192" s="28"/>
      <c r="DJ192" s="553" t="s">
        <v>46</v>
      </c>
      <c r="DK192" s="143"/>
      <c r="DL192" s="46"/>
      <c r="DM192" s="111"/>
      <c r="DN192" s="110"/>
      <c r="DO192" s="432">
        <v>10.20183486238532</v>
      </c>
      <c r="DP192" s="433">
        <v>40.340901725920872</v>
      </c>
      <c r="DQ192" s="434">
        <v>10.20183486238532</v>
      </c>
      <c r="DR192" s="428">
        <v>22.334552519571666</v>
      </c>
      <c r="DS192" s="432">
        <v>0.44036697247706424</v>
      </c>
      <c r="DT192" s="434">
        <v>0.53387453847330724</v>
      </c>
      <c r="DU192" s="434">
        <v>0.44036697247706424</v>
      </c>
      <c r="DV192" s="428">
        <v>0.20371580831457703</v>
      </c>
      <c r="DW192" s="252"/>
      <c r="DX192" s="50"/>
      <c r="DY192" s="249"/>
      <c r="DZ192" s="464">
        <v>0</v>
      </c>
      <c r="EA192" s="465">
        <v>0</v>
      </c>
      <c r="EB192" s="46"/>
    </row>
    <row r="193" spans="1:132" s="141" customFormat="1" ht="27.75" customHeight="1" x14ac:dyDescent="0.25">
      <c r="A193" s="69" t="s">
        <v>56</v>
      </c>
      <c r="B193" s="69" t="s">
        <v>57</v>
      </c>
      <c r="C193" s="69" t="s">
        <v>58</v>
      </c>
      <c r="D193" s="67" t="s">
        <v>341</v>
      </c>
      <c r="E193" s="67" t="s">
        <v>63</v>
      </c>
      <c r="F193" s="67" t="s">
        <v>351</v>
      </c>
      <c r="G193" s="67" t="s">
        <v>63</v>
      </c>
      <c r="H193" s="107" t="s">
        <v>46</v>
      </c>
      <c r="I193" s="20" t="s">
        <v>1979</v>
      </c>
      <c r="J193" s="145" t="s">
        <v>1981</v>
      </c>
      <c r="K193" s="426">
        <v>2.8893378751540983</v>
      </c>
      <c r="L193" s="426">
        <v>3.277462114395</v>
      </c>
      <c r="M193" s="424">
        <v>167</v>
      </c>
      <c r="N193" s="487">
        <v>5010719.9999999991</v>
      </c>
      <c r="O193" s="487" t="s">
        <v>1976</v>
      </c>
      <c r="P193" s="572">
        <v>1.1936832285549301</v>
      </c>
      <c r="Q193" s="34" t="s">
        <v>1977</v>
      </c>
      <c r="R193" s="257" t="s">
        <v>48</v>
      </c>
      <c r="S193" s="27"/>
      <c r="T193" s="27"/>
      <c r="U193" s="145"/>
      <c r="V193" s="24"/>
      <c r="W193" s="24"/>
      <c r="X193" s="24"/>
      <c r="Y193" s="24"/>
      <c r="Z193" s="24"/>
      <c r="AA193" s="24"/>
      <c r="AB193" s="24"/>
      <c r="AC193" s="24"/>
      <c r="AD193" s="24"/>
      <c r="AE193" s="24"/>
      <c r="AF193" s="24"/>
      <c r="AG193" s="24"/>
      <c r="AH193" s="24"/>
      <c r="AI193" s="24">
        <v>1</v>
      </c>
      <c r="AJ193" s="24">
        <v>1</v>
      </c>
      <c r="AK193" s="24"/>
      <c r="AL193" s="24"/>
      <c r="AM193" s="24"/>
      <c r="AN193" s="24"/>
      <c r="AO193" s="145">
        <f t="shared" si="21"/>
        <v>1</v>
      </c>
      <c r="AP193" s="14">
        <f t="shared" si="22"/>
        <v>1</v>
      </c>
      <c r="AQ193" s="22"/>
      <c r="AR193" s="24"/>
      <c r="AS193" s="24"/>
      <c r="AT193" s="24"/>
      <c r="AU193" s="24"/>
      <c r="AV193" s="24"/>
      <c r="AW193" s="145"/>
      <c r="AX193" s="24"/>
      <c r="AY193" s="24"/>
      <c r="AZ193" s="24"/>
      <c r="BA193" s="24"/>
      <c r="BB193" s="24"/>
      <c r="BC193" s="24"/>
      <c r="BD193" s="24"/>
      <c r="BE193" s="24"/>
      <c r="BF193" s="24"/>
      <c r="BG193" s="24">
        <v>3.8</v>
      </c>
      <c r="BH193" s="24">
        <v>3.8</v>
      </c>
      <c r="BI193" s="24"/>
      <c r="BJ193" s="24"/>
      <c r="BK193" s="24"/>
      <c r="BL193" s="24"/>
      <c r="BM193" s="145">
        <f t="shared" si="23"/>
        <v>3.8</v>
      </c>
      <c r="BN193" s="24">
        <f t="shared" si="24"/>
        <v>3.8</v>
      </c>
      <c r="BO193" s="509">
        <f t="shared" si="18"/>
        <v>3.183424135564232E-3</v>
      </c>
      <c r="BP193" s="511">
        <v>0</v>
      </c>
      <c r="BQ193" s="512">
        <v>0</v>
      </c>
      <c r="BR193" s="513">
        <v>0</v>
      </c>
      <c r="BS193" s="512">
        <v>0</v>
      </c>
      <c r="BT193" s="512">
        <v>0</v>
      </c>
      <c r="BU193" s="512">
        <v>0</v>
      </c>
      <c r="BV193" s="512">
        <v>0</v>
      </c>
      <c r="BW193" s="512">
        <v>0</v>
      </c>
      <c r="BX193" s="512">
        <v>0</v>
      </c>
      <c r="BY193" s="512">
        <v>0</v>
      </c>
      <c r="BZ193" s="512">
        <v>0</v>
      </c>
      <c r="CA193" s="512">
        <v>0</v>
      </c>
      <c r="CB193" s="512">
        <v>0</v>
      </c>
      <c r="CC193" s="512">
        <v>0</v>
      </c>
      <c r="CD193" s="512">
        <v>0</v>
      </c>
      <c r="CE193" s="512">
        <v>0</v>
      </c>
      <c r="CF193" s="512">
        <v>4460.5920000000006</v>
      </c>
      <c r="CG193" s="512">
        <v>4460.5920000000006</v>
      </c>
      <c r="CH193" s="512">
        <v>0</v>
      </c>
      <c r="CI193" s="512">
        <v>0</v>
      </c>
      <c r="CJ193" s="512">
        <v>0</v>
      </c>
      <c r="CK193" s="512">
        <v>0</v>
      </c>
      <c r="CL193" s="513">
        <f t="shared" si="25"/>
        <v>4460.5920000000006</v>
      </c>
      <c r="CM193" s="513">
        <f t="shared" si="26"/>
        <v>4460.5920000000006</v>
      </c>
      <c r="CN193" s="113"/>
      <c r="CO193" s="97"/>
      <c r="CP193" s="97"/>
      <c r="CQ193" s="97"/>
      <c r="CR193" s="97"/>
      <c r="CS193" s="97"/>
      <c r="CT193" s="97"/>
      <c r="CU193" s="114"/>
      <c r="CV193" s="50">
        <f t="shared" si="19"/>
        <v>5010719.9999999991</v>
      </c>
      <c r="CW193" s="11"/>
      <c r="CX193" s="604">
        <f t="shared" si="20"/>
        <v>1.1936832285549301</v>
      </c>
      <c r="CY193" s="143"/>
      <c r="CZ193" s="143"/>
      <c r="DA193" s="143"/>
      <c r="DB193" s="23"/>
      <c r="DC193" s="23"/>
      <c r="DD193" s="23"/>
      <c r="DE193" s="23"/>
      <c r="DF193" s="143"/>
      <c r="DG193" s="89"/>
      <c r="DH193" s="50" t="s">
        <v>46</v>
      </c>
      <c r="DI193" s="28"/>
      <c r="DJ193" s="553" t="s">
        <v>46</v>
      </c>
      <c r="DK193" s="143"/>
      <c r="DL193" s="46"/>
      <c r="DM193" s="111"/>
      <c r="DN193" s="110"/>
      <c r="DO193" s="432">
        <v>178.75386919620533</v>
      </c>
      <c r="DP193" s="433">
        <v>-47.000753845348669</v>
      </c>
      <c r="DQ193" s="434">
        <v>178.75386919620533</v>
      </c>
      <c r="DR193" s="428">
        <v>-79.624395149696539</v>
      </c>
      <c r="DS193" s="432">
        <v>1.1083374937593589</v>
      </c>
      <c r="DT193" s="434">
        <v>-0.17714610536490705</v>
      </c>
      <c r="DU193" s="434">
        <v>1.1083374937593589</v>
      </c>
      <c r="DV193" s="428">
        <v>-0.27633088797360283</v>
      </c>
      <c r="DW193" s="252"/>
      <c r="DX193" s="50"/>
      <c r="DY193" s="249"/>
      <c r="DZ193" s="464">
        <v>29837</v>
      </c>
      <c r="EA193" s="465">
        <v>-16058.333333333334</v>
      </c>
      <c r="EB193" s="46"/>
    </row>
    <row r="194" spans="1:132" s="141" customFormat="1" ht="27.75" customHeight="1" x14ac:dyDescent="0.25">
      <c r="A194" s="69" t="s">
        <v>56</v>
      </c>
      <c r="B194" s="69" t="s">
        <v>57</v>
      </c>
      <c r="C194" s="69" t="s">
        <v>58</v>
      </c>
      <c r="D194" s="67" t="s">
        <v>341</v>
      </c>
      <c r="E194" s="67" t="s">
        <v>63</v>
      </c>
      <c r="F194" s="67" t="s">
        <v>352</v>
      </c>
      <c r="G194" s="67" t="s">
        <v>63</v>
      </c>
      <c r="H194" s="107" t="s">
        <v>46</v>
      </c>
      <c r="I194" s="20" t="s">
        <v>1979</v>
      </c>
      <c r="J194" s="145" t="s">
        <v>1981</v>
      </c>
      <c r="K194" s="426">
        <v>2.4642233249443928</v>
      </c>
      <c r="L194" s="426">
        <v>4.4289772635150007</v>
      </c>
      <c r="M194" s="424">
        <v>1146</v>
      </c>
      <c r="N194" s="487">
        <v>7078080.0000000009</v>
      </c>
      <c r="O194" s="487" t="s">
        <v>1976</v>
      </c>
      <c r="P194" s="572">
        <v>1.9382341357018764</v>
      </c>
      <c r="Q194" s="34" t="s">
        <v>1977</v>
      </c>
      <c r="R194" s="257" t="s">
        <v>48</v>
      </c>
      <c r="S194" s="27"/>
      <c r="T194" s="27"/>
      <c r="U194" s="145"/>
      <c r="V194" s="24"/>
      <c r="W194" s="24"/>
      <c r="X194" s="24"/>
      <c r="Y194" s="24"/>
      <c r="Z194" s="24"/>
      <c r="AA194" s="24"/>
      <c r="AB194" s="24"/>
      <c r="AC194" s="24"/>
      <c r="AD194" s="24"/>
      <c r="AE194" s="24"/>
      <c r="AF194" s="24"/>
      <c r="AG194" s="24"/>
      <c r="AH194" s="24"/>
      <c r="AI194" s="24">
        <v>9</v>
      </c>
      <c r="AJ194" s="24">
        <v>9</v>
      </c>
      <c r="AK194" s="24"/>
      <c r="AL194" s="24"/>
      <c r="AM194" s="24"/>
      <c r="AN194" s="24"/>
      <c r="AO194" s="145">
        <f t="shared" si="21"/>
        <v>9</v>
      </c>
      <c r="AP194" s="14">
        <f t="shared" si="22"/>
        <v>9</v>
      </c>
      <c r="AQ194" s="22"/>
      <c r="AR194" s="24"/>
      <c r="AS194" s="24"/>
      <c r="AT194" s="24"/>
      <c r="AU194" s="24"/>
      <c r="AV194" s="24"/>
      <c r="AW194" s="145"/>
      <c r="AX194" s="24"/>
      <c r="AY194" s="24"/>
      <c r="AZ194" s="24"/>
      <c r="BA194" s="24"/>
      <c r="BB194" s="24"/>
      <c r="BC194" s="24"/>
      <c r="BD194" s="24"/>
      <c r="BE194" s="24"/>
      <c r="BF194" s="24"/>
      <c r="BG194" s="24">
        <v>97.17</v>
      </c>
      <c r="BH194" s="24">
        <v>97.17</v>
      </c>
      <c r="BI194" s="24"/>
      <c r="BJ194" s="24"/>
      <c r="BK194" s="24"/>
      <c r="BL194" s="24"/>
      <c r="BM194" s="145">
        <f t="shared" si="23"/>
        <v>97.17</v>
      </c>
      <c r="BN194" s="24">
        <f t="shared" si="24"/>
        <v>97.17</v>
      </c>
      <c r="BO194" s="509">
        <f t="shared" si="18"/>
        <v>5.0133262132860255E-2</v>
      </c>
      <c r="BP194" s="511">
        <v>0</v>
      </c>
      <c r="BQ194" s="512">
        <v>0</v>
      </c>
      <c r="BR194" s="513">
        <v>0</v>
      </c>
      <c r="BS194" s="512">
        <v>0</v>
      </c>
      <c r="BT194" s="512">
        <v>0</v>
      </c>
      <c r="BU194" s="512">
        <v>0</v>
      </c>
      <c r="BV194" s="512">
        <v>0</v>
      </c>
      <c r="BW194" s="512">
        <v>0</v>
      </c>
      <c r="BX194" s="512">
        <v>0</v>
      </c>
      <c r="BY194" s="512">
        <v>0</v>
      </c>
      <c r="BZ194" s="512">
        <v>0</v>
      </c>
      <c r="CA194" s="512">
        <v>0</v>
      </c>
      <c r="CB194" s="512">
        <v>0</v>
      </c>
      <c r="CC194" s="512">
        <v>0</v>
      </c>
      <c r="CD194" s="512">
        <v>0</v>
      </c>
      <c r="CE194" s="512">
        <v>0</v>
      </c>
      <c r="CF194" s="512">
        <v>114062.03280000002</v>
      </c>
      <c r="CG194" s="512">
        <v>114062.03280000002</v>
      </c>
      <c r="CH194" s="512">
        <v>0</v>
      </c>
      <c r="CI194" s="512">
        <v>0</v>
      </c>
      <c r="CJ194" s="512">
        <v>0</v>
      </c>
      <c r="CK194" s="512">
        <v>0</v>
      </c>
      <c r="CL194" s="513">
        <f t="shared" si="25"/>
        <v>114062.03280000002</v>
      </c>
      <c r="CM194" s="513">
        <f t="shared" si="26"/>
        <v>114062.03280000002</v>
      </c>
      <c r="CN194" s="113"/>
      <c r="CO194" s="97"/>
      <c r="CP194" s="97"/>
      <c r="CQ194" s="97"/>
      <c r="CR194" s="97"/>
      <c r="CS194" s="97"/>
      <c r="CT194" s="97"/>
      <c r="CU194" s="114"/>
      <c r="CV194" s="50">
        <f t="shared" si="19"/>
        <v>7078080.0000000009</v>
      </c>
      <c r="CW194" s="11"/>
      <c r="CX194" s="604">
        <f t="shared" si="20"/>
        <v>1.9382341357018764</v>
      </c>
      <c r="CY194" s="143"/>
      <c r="CZ194" s="143"/>
      <c r="DA194" s="143"/>
      <c r="DB194" s="23"/>
      <c r="DC194" s="23"/>
      <c r="DD194" s="23"/>
      <c r="DE194" s="23"/>
      <c r="DF194" s="143"/>
      <c r="DG194" s="89"/>
      <c r="DH194" s="50" t="s">
        <v>46</v>
      </c>
      <c r="DI194" s="28"/>
      <c r="DJ194" s="553" t="s">
        <v>46</v>
      </c>
      <c r="DK194" s="143"/>
      <c r="DL194" s="46"/>
      <c r="DM194" s="111"/>
      <c r="DN194" s="110"/>
      <c r="DO194" s="432">
        <v>190.05584642233856</v>
      </c>
      <c r="DP194" s="433">
        <v>-78.464245323133426</v>
      </c>
      <c r="DQ194" s="434">
        <v>190.05584642233856</v>
      </c>
      <c r="DR194" s="428">
        <v>-122.19603555821493</v>
      </c>
      <c r="DS194" s="432">
        <v>1.2347294938917976</v>
      </c>
      <c r="DT194" s="434">
        <v>-0.25012730984359188</v>
      </c>
      <c r="DU194" s="434">
        <v>1.2347294938917976</v>
      </c>
      <c r="DV194" s="428">
        <v>-0.37887957024142238</v>
      </c>
      <c r="DW194" s="252"/>
      <c r="DX194" s="50"/>
      <c r="DY194" s="249"/>
      <c r="DZ194" s="464">
        <v>198197</v>
      </c>
      <c r="EA194" s="465">
        <v>-172333</v>
      </c>
      <c r="EB194" s="46"/>
    </row>
    <row r="195" spans="1:132" s="141" customFormat="1" ht="27.75" customHeight="1" x14ac:dyDescent="0.25">
      <c r="A195" s="69" t="s">
        <v>56</v>
      </c>
      <c r="B195" s="69" t="s">
        <v>57</v>
      </c>
      <c r="C195" s="69" t="s">
        <v>58</v>
      </c>
      <c r="D195" s="67" t="s">
        <v>341</v>
      </c>
      <c r="E195" s="67" t="s">
        <v>63</v>
      </c>
      <c r="F195" s="67" t="s">
        <v>353</v>
      </c>
      <c r="G195" s="67" t="s">
        <v>63</v>
      </c>
      <c r="H195" s="107" t="s">
        <v>46</v>
      </c>
      <c r="I195" s="20" t="s">
        <v>1978</v>
      </c>
      <c r="J195" s="145" t="s">
        <v>1981</v>
      </c>
      <c r="K195" s="426">
        <v>1.93102880434239</v>
      </c>
      <c r="L195" s="426">
        <v>6.9132575613780007</v>
      </c>
      <c r="M195" s="424">
        <v>1012</v>
      </c>
      <c r="N195" s="487">
        <v>5291040.0000000009</v>
      </c>
      <c r="O195" s="487" t="s">
        <v>1976</v>
      </c>
      <c r="P195" s="572">
        <v>1.8685825992268374</v>
      </c>
      <c r="Q195" s="34" t="s">
        <v>1977</v>
      </c>
      <c r="R195" s="257" t="s">
        <v>48</v>
      </c>
      <c r="S195" s="27"/>
      <c r="T195" s="27"/>
      <c r="U195" s="145"/>
      <c r="V195" s="24"/>
      <c r="W195" s="24"/>
      <c r="X195" s="24"/>
      <c r="Y195" s="24"/>
      <c r="Z195" s="24"/>
      <c r="AA195" s="24"/>
      <c r="AB195" s="24"/>
      <c r="AC195" s="24"/>
      <c r="AD195" s="24"/>
      <c r="AE195" s="24"/>
      <c r="AF195" s="24"/>
      <c r="AG195" s="24"/>
      <c r="AH195" s="24"/>
      <c r="AI195" s="24">
        <v>16</v>
      </c>
      <c r="AJ195" s="24">
        <v>16</v>
      </c>
      <c r="AK195" s="24"/>
      <c r="AL195" s="24"/>
      <c r="AM195" s="24"/>
      <c r="AN195" s="24"/>
      <c r="AO195" s="145">
        <f t="shared" si="21"/>
        <v>16</v>
      </c>
      <c r="AP195" s="14">
        <f t="shared" si="22"/>
        <v>16</v>
      </c>
      <c r="AQ195" s="22"/>
      <c r="AR195" s="24"/>
      <c r="AS195" s="24"/>
      <c r="AT195" s="24"/>
      <c r="AU195" s="24"/>
      <c r="AV195" s="24"/>
      <c r="AW195" s="145"/>
      <c r="AX195" s="24"/>
      <c r="AY195" s="24"/>
      <c r="AZ195" s="24"/>
      <c r="BA195" s="24"/>
      <c r="BB195" s="24"/>
      <c r="BC195" s="24"/>
      <c r="BD195" s="24"/>
      <c r="BE195" s="24"/>
      <c r="BF195" s="24"/>
      <c r="BG195" s="24">
        <v>101.87</v>
      </c>
      <c r="BH195" s="24">
        <v>101.87</v>
      </c>
      <c r="BI195" s="24"/>
      <c r="BJ195" s="24"/>
      <c r="BK195" s="24"/>
      <c r="BL195" s="24"/>
      <c r="BM195" s="145">
        <f t="shared" si="23"/>
        <v>101.87</v>
      </c>
      <c r="BN195" s="24">
        <f t="shared" si="24"/>
        <v>101.87</v>
      </c>
      <c r="BO195" s="509">
        <f t="shared" si="18"/>
        <v>5.4517258183904051E-2</v>
      </c>
      <c r="BP195" s="511">
        <v>0</v>
      </c>
      <c r="BQ195" s="512">
        <v>0</v>
      </c>
      <c r="BR195" s="513">
        <v>0</v>
      </c>
      <c r="BS195" s="512">
        <v>0</v>
      </c>
      <c r="BT195" s="512">
        <v>0</v>
      </c>
      <c r="BU195" s="512">
        <v>0</v>
      </c>
      <c r="BV195" s="512">
        <v>0</v>
      </c>
      <c r="BW195" s="512">
        <v>0</v>
      </c>
      <c r="BX195" s="512">
        <v>0</v>
      </c>
      <c r="BY195" s="512">
        <v>0</v>
      </c>
      <c r="BZ195" s="512">
        <v>0</v>
      </c>
      <c r="CA195" s="512">
        <v>0</v>
      </c>
      <c r="CB195" s="512">
        <v>0</v>
      </c>
      <c r="CC195" s="512">
        <v>0</v>
      </c>
      <c r="CD195" s="512">
        <v>0</v>
      </c>
      <c r="CE195" s="512">
        <v>0</v>
      </c>
      <c r="CF195" s="512">
        <v>119579.08080000001</v>
      </c>
      <c r="CG195" s="512">
        <v>119579.08080000001</v>
      </c>
      <c r="CH195" s="512">
        <v>0</v>
      </c>
      <c r="CI195" s="512">
        <v>0</v>
      </c>
      <c r="CJ195" s="512">
        <v>0</v>
      </c>
      <c r="CK195" s="512">
        <v>0</v>
      </c>
      <c r="CL195" s="513">
        <f t="shared" si="25"/>
        <v>119579.08080000001</v>
      </c>
      <c r="CM195" s="513">
        <f t="shared" si="26"/>
        <v>119579.08080000001</v>
      </c>
      <c r="CN195" s="113"/>
      <c r="CO195" s="97"/>
      <c r="CP195" s="97"/>
      <c r="CQ195" s="97"/>
      <c r="CR195" s="97"/>
      <c r="CS195" s="97"/>
      <c r="CT195" s="97"/>
      <c r="CU195" s="114"/>
      <c r="CV195" s="50">
        <f t="shared" si="19"/>
        <v>5291040.0000000009</v>
      </c>
      <c r="CW195" s="11"/>
      <c r="CX195" s="604">
        <f t="shared" si="20"/>
        <v>1.8685825992268374</v>
      </c>
      <c r="CY195" s="143"/>
      <c r="CZ195" s="143"/>
      <c r="DA195" s="143"/>
      <c r="DB195" s="23"/>
      <c r="DC195" s="23"/>
      <c r="DD195" s="23"/>
      <c r="DE195" s="23"/>
      <c r="DF195" s="143"/>
      <c r="DG195" s="89"/>
      <c r="DH195" s="50" t="s">
        <v>46</v>
      </c>
      <c r="DI195" s="28"/>
      <c r="DJ195" s="553" t="s">
        <v>46</v>
      </c>
      <c r="DK195" s="143"/>
      <c r="DL195" s="46"/>
      <c r="DM195" s="111"/>
      <c r="DN195" s="110"/>
      <c r="DO195" s="432">
        <v>252.57020505641026</v>
      </c>
      <c r="DP195" s="433">
        <v>-79.393817325480995</v>
      </c>
      <c r="DQ195" s="434">
        <v>225.82195503582236</v>
      </c>
      <c r="DR195" s="428">
        <v>-52.645567304893092</v>
      </c>
      <c r="DS195" s="432">
        <v>0.80441406571687124</v>
      </c>
      <c r="DT195" s="434">
        <v>0.61429190462703098</v>
      </c>
      <c r="DU195" s="434">
        <v>0.66705097587086992</v>
      </c>
      <c r="DV195" s="428">
        <v>0.7516549944730323</v>
      </c>
      <c r="DW195" s="252"/>
      <c r="DX195" s="50"/>
      <c r="DY195" s="249"/>
      <c r="DZ195" s="464">
        <v>0</v>
      </c>
      <c r="EA195" s="465">
        <v>102143</v>
      </c>
      <c r="EB195" s="46"/>
    </row>
    <row r="196" spans="1:132" s="141" customFormat="1" ht="27.75" customHeight="1" x14ac:dyDescent="0.25">
      <c r="A196" s="69" t="s">
        <v>56</v>
      </c>
      <c r="B196" s="69" t="s">
        <v>57</v>
      </c>
      <c r="C196" s="69" t="s">
        <v>58</v>
      </c>
      <c r="D196" s="67" t="s">
        <v>341</v>
      </c>
      <c r="E196" s="67" t="s">
        <v>63</v>
      </c>
      <c r="F196" s="67" t="s">
        <v>354</v>
      </c>
      <c r="G196" s="67" t="s">
        <v>63</v>
      </c>
      <c r="H196" s="107" t="s">
        <v>46</v>
      </c>
      <c r="I196" s="20" t="s">
        <v>1978</v>
      </c>
      <c r="J196" s="145" t="s">
        <v>1981</v>
      </c>
      <c r="K196" s="426">
        <v>1.9526447984208497</v>
      </c>
      <c r="L196" s="426">
        <v>6.1007575630680009</v>
      </c>
      <c r="M196" s="424">
        <v>844</v>
      </c>
      <c r="N196" s="487">
        <v>6377280.0000000009</v>
      </c>
      <c r="O196" s="487" t="s">
        <v>1976</v>
      </c>
      <c r="P196" s="572">
        <v>1.8301541653095785</v>
      </c>
      <c r="Q196" s="34" t="s">
        <v>1977</v>
      </c>
      <c r="R196" s="257" t="s">
        <v>48</v>
      </c>
      <c r="S196" s="27"/>
      <c r="T196" s="27"/>
      <c r="U196" s="145"/>
      <c r="V196" s="24"/>
      <c r="W196" s="24"/>
      <c r="X196" s="24"/>
      <c r="Y196" s="24"/>
      <c r="Z196" s="24"/>
      <c r="AA196" s="24"/>
      <c r="AB196" s="24"/>
      <c r="AC196" s="24"/>
      <c r="AD196" s="24"/>
      <c r="AE196" s="24"/>
      <c r="AF196" s="24"/>
      <c r="AG196" s="24"/>
      <c r="AH196" s="24"/>
      <c r="AI196" s="24">
        <v>21</v>
      </c>
      <c r="AJ196" s="24">
        <v>21</v>
      </c>
      <c r="AK196" s="24"/>
      <c r="AL196" s="24"/>
      <c r="AM196" s="24"/>
      <c r="AN196" s="24"/>
      <c r="AO196" s="145">
        <f t="shared" si="21"/>
        <v>21</v>
      </c>
      <c r="AP196" s="14">
        <f t="shared" si="22"/>
        <v>21</v>
      </c>
      <c r="AQ196" s="22"/>
      <c r="AR196" s="24"/>
      <c r="AS196" s="24"/>
      <c r="AT196" s="24"/>
      <c r="AU196" s="24"/>
      <c r="AV196" s="24"/>
      <c r="AW196" s="145"/>
      <c r="AX196" s="24"/>
      <c r="AY196" s="24"/>
      <c r="AZ196" s="24"/>
      <c r="BA196" s="24"/>
      <c r="BB196" s="24"/>
      <c r="BC196" s="24"/>
      <c r="BD196" s="24"/>
      <c r="BE196" s="24"/>
      <c r="BF196" s="24"/>
      <c r="BG196" s="24">
        <v>152.4</v>
      </c>
      <c r="BH196" s="24">
        <v>152.4</v>
      </c>
      <c r="BI196" s="24"/>
      <c r="BJ196" s="24"/>
      <c r="BK196" s="24"/>
      <c r="BL196" s="24"/>
      <c r="BM196" s="145">
        <f t="shared" si="23"/>
        <v>152.4</v>
      </c>
      <c r="BN196" s="24">
        <f t="shared" si="24"/>
        <v>152.4</v>
      </c>
      <c r="BO196" s="509">
        <f t="shared" si="18"/>
        <v>8.3271673440811406E-2</v>
      </c>
      <c r="BP196" s="511">
        <v>0</v>
      </c>
      <c r="BQ196" s="512">
        <v>0</v>
      </c>
      <c r="BR196" s="513">
        <v>0</v>
      </c>
      <c r="BS196" s="512">
        <v>0</v>
      </c>
      <c r="BT196" s="512">
        <v>0</v>
      </c>
      <c r="BU196" s="512">
        <v>0</v>
      </c>
      <c r="BV196" s="512">
        <v>0</v>
      </c>
      <c r="BW196" s="512">
        <v>0</v>
      </c>
      <c r="BX196" s="512">
        <v>0</v>
      </c>
      <c r="BY196" s="512">
        <v>0</v>
      </c>
      <c r="BZ196" s="512">
        <v>0</v>
      </c>
      <c r="CA196" s="512">
        <v>0</v>
      </c>
      <c r="CB196" s="512">
        <v>0</v>
      </c>
      <c r="CC196" s="512">
        <v>0</v>
      </c>
      <c r="CD196" s="512">
        <v>0</v>
      </c>
      <c r="CE196" s="512">
        <v>0</v>
      </c>
      <c r="CF196" s="512">
        <v>178893.21600000001</v>
      </c>
      <c r="CG196" s="512">
        <v>178893.21600000001</v>
      </c>
      <c r="CH196" s="512">
        <v>0</v>
      </c>
      <c r="CI196" s="512">
        <v>0</v>
      </c>
      <c r="CJ196" s="512">
        <v>0</v>
      </c>
      <c r="CK196" s="512">
        <v>0</v>
      </c>
      <c r="CL196" s="513">
        <f t="shared" si="25"/>
        <v>178893.21600000001</v>
      </c>
      <c r="CM196" s="513">
        <f t="shared" si="26"/>
        <v>178893.21600000001</v>
      </c>
      <c r="CN196" s="113"/>
      <c r="CO196" s="97"/>
      <c r="CP196" s="97"/>
      <c r="CQ196" s="97"/>
      <c r="CR196" s="97"/>
      <c r="CS196" s="97"/>
      <c r="CT196" s="97"/>
      <c r="CU196" s="114"/>
      <c r="CV196" s="50">
        <f t="shared" si="19"/>
        <v>6377280.0000000009</v>
      </c>
      <c r="CW196" s="11"/>
      <c r="CX196" s="604">
        <f t="shared" si="20"/>
        <v>1.8301541653095785</v>
      </c>
      <c r="CY196" s="143"/>
      <c r="CZ196" s="143"/>
      <c r="DA196" s="143"/>
      <c r="DB196" s="23"/>
      <c r="DC196" s="23"/>
      <c r="DD196" s="23"/>
      <c r="DE196" s="23"/>
      <c r="DF196" s="143"/>
      <c r="DG196" s="89"/>
      <c r="DH196" s="50" t="s">
        <v>46</v>
      </c>
      <c r="DI196" s="28"/>
      <c r="DJ196" s="553" t="s">
        <v>46</v>
      </c>
      <c r="DK196" s="143"/>
      <c r="DL196" s="46"/>
      <c r="DM196" s="111"/>
      <c r="DN196" s="110"/>
      <c r="DO196" s="432">
        <v>15.690210411933228</v>
      </c>
      <c r="DP196" s="433">
        <v>17.823847719230528</v>
      </c>
      <c r="DQ196" s="434">
        <v>14.578287069050681</v>
      </c>
      <c r="DR196" s="428">
        <v>18.935771062113076</v>
      </c>
      <c r="DS196" s="432">
        <v>5.2158451052059684E-2</v>
      </c>
      <c r="DT196" s="434">
        <v>0.63836526143942574</v>
      </c>
      <c r="DU196" s="434">
        <v>5.097303170996742E-2</v>
      </c>
      <c r="DV196" s="428">
        <v>0.63955068078151811</v>
      </c>
      <c r="DW196" s="252"/>
      <c r="DX196" s="50"/>
      <c r="DY196" s="249"/>
      <c r="DZ196" s="464">
        <v>0</v>
      </c>
      <c r="EA196" s="465">
        <v>0</v>
      </c>
      <c r="EB196" s="46"/>
    </row>
    <row r="197" spans="1:132" s="141" customFormat="1" ht="27.75" customHeight="1" x14ac:dyDescent="0.25">
      <c r="A197" s="69" t="s">
        <v>56</v>
      </c>
      <c r="B197" s="69" t="s">
        <v>57</v>
      </c>
      <c r="C197" s="69" t="s">
        <v>58</v>
      </c>
      <c r="D197" s="67" t="s">
        <v>341</v>
      </c>
      <c r="E197" s="67" t="s">
        <v>63</v>
      </c>
      <c r="F197" s="67" t="s">
        <v>355</v>
      </c>
      <c r="G197" s="67" t="s">
        <v>63</v>
      </c>
      <c r="H197" s="107" t="s">
        <v>46</v>
      </c>
      <c r="I197" s="20" t="s">
        <v>1979</v>
      </c>
      <c r="J197" s="145" t="s">
        <v>1981</v>
      </c>
      <c r="K197" s="426">
        <v>2.1976260646433912</v>
      </c>
      <c r="L197" s="426">
        <v>1.5340909059000001</v>
      </c>
      <c r="M197" s="424">
        <v>60</v>
      </c>
      <c r="N197" s="556">
        <v>1822080.0000000002</v>
      </c>
      <c r="O197" s="487" t="s">
        <v>1976</v>
      </c>
      <c r="P197" s="572">
        <v>0.47555186972611091</v>
      </c>
      <c r="Q197" s="34" t="s">
        <v>1977</v>
      </c>
      <c r="R197" s="257" t="s">
        <v>48</v>
      </c>
      <c r="S197" s="27"/>
      <c r="T197" s="27"/>
      <c r="U197" s="145"/>
      <c r="V197" s="24"/>
      <c r="W197" s="24"/>
      <c r="X197" s="24"/>
      <c r="Y197" s="24"/>
      <c r="Z197" s="24"/>
      <c r="AA197" s="24"/>
      <c r="AB197" s="24"/>
      <c r="AC197" s="24"/>
      <c r="AD197" s="24"/>
      <c r="AE197" s="24"/>
      <c r="AF197" s="24"/>
      <c r="AG197" s="24"/>
      <c r="AH197" s="24"/>
      <c r="AI197" s="24"/>
      <c r="AJ197" s="24"/>
      <c r="AK197" s="24"/>
      <c r="AL197" s="24"/>
      <c r="AM197" s="24"/>
      <c r="AN197" s="24"/>
      <c r="AO197" s="145">
        <f t="shared" si="21"/>
        <v>0</v>
      </c>
      <c r="AP197" s="14">
        <f t="shared" si="22"/>
        <v>0</v>
      </c>
      <c r="AQ197" s="22"/>
      <c r="AR197" s="24"/>
      <c r="AS197" s="24"/>
      <c r="AT197" s="24"/>
      <c r="AU197" s="24"/>
      <c r="AV197" s="24"/>
      <c r="AW197" s="145"/>
      <c r="AX197" s="24"/>
      <c r="AY197" s="24"/>
      <c r="AZ197" s="24"/>
      <c r="BA197" s="24"/>
      <c r="BB197" s="24"/>
      <c r="BC197" s="24"/>
      <c r="BD197" s="24"/>
      <c r="BE197" s="24"/>
      <c r="BF197" s="24"/>
      <c r="BG197" s="24"/>
      <c r="BH197" s="24"/>
      <c r="BI197" s="24"/>
      <c r="BJ197" s="24"/>
      <c r="BK197" s="24"/>
      <c r="BL197" s="24"/>
      <c r="BM197" s="145">
        <f t="shared" si="23"/>
        <v>0</v>
      </c>
      <c r="BN197" s="24">
        <f t="shared" si="24"/>
        <v>0</v>
      </c>
      <c r="BO197" s="509">
        <f t="shared" si="18"/>
        <v>0</v>
      </c>
      <c r="BP197" s="511">
        <v>0</v>
      </c>
      <c r="BQ197" s="512">
        <v>0</v>
      </c>
      <c r="BR197" s="513">
        <v>0</v>
      </c>
      <c r="BS197" s="512">
        <v>0</v>
      </c>
      <c r="BT197" s="512">
        <v>0</v>
      </c>
      <c r="BU197" s="512">
        <v>0</v>
      </c>
      <c r="BV197" s="512">
        <v>0</v>
      </c>
      <c r="BW197" s="512">
        <v>0</v>
      </c>
      <c r="BX197" s="512">
        <v>0</v>
      </c>
      <c r="BY197" s="512">
        <v>0</v>
      </c>
      <c r="BZ197" s="512">
        <v>0</v>
      </c>
      <c r="CA197" s="512">
        <v>0</v>
      </c>
      <c r="CB197" s="512">
        <v>0</v>
      </c>
      <c r="CC197" s="512">
        <v>0</v>
      </c>
      <c r="CD197" s="512">
        <v>0</v>
      </c>
      <c r="CE197" s="512">
        <v>0</v>
      </c>
      <c r="CF197" s="512">
        <v>0</v>
      </c>
      <c r="CG197" s="512">
        <v>0</v>
      </c>
      <c r="CH197" s="512">
        <v>0</v>
      </c>
      <c r="CI197" s="512">
        <v>0</v>
      </c>
      <c r="CJ197" s="512">
        <v>0</v>
      </c>
      <c r="CK197" s="512">
        <v>0</v>
      </c>
      <c r="CL197" s="513">
        <f t="shared" si="25"/>
        <v>0</v>
      </c>
      <c r="CM197" s="513">
        <f t="shared" si="26"/>
        <v>0</v>
      </c>
      <c r="CN197" s="113"/>
      <c r="CO197" s="97"/>
      <c r="CP197" s="97"/>
      <c r="CQ197" s="97"/>
      <c r="CR197" s="97"/>
      <c r="CS197" s="97"/>
      <c r="CT197" s="97"/>
      <c r="CU197" s="114"/>
      <c r="CV197" s="50">
        <f t="shared" si="19"/>
        <v>1822080.0000000002</v>
      </c>
      <c r="CW197" s="11"/>
      <c r="CX197" s="604">
        <f t="shared" si="20"/>
        <v>0.47555186972611091</v>
      </c>
      <c r="CY197" s="143"/>
      <c r="CZ197" s="143"/>
      <c r="DA197" s="143"/>
      <c r="DB197" s="23"/>
      <c r="DC197" s="23"/>
      <c r="DD197" s="23"/>
      <c r="DE197" s="23"/>
      <c r="DF197" s="143"/>
      <c r="DG197" s="89"/>
      <c r="DH197" s="50" t="s">
        <v>46</v>
      </c>
      <c r="DI197" s="28"/>
      <c r="DJ197" s="553" t="s">
        <v>46</v>
      </c>
      <c r="DK197" s="143"/>
      <c r="DL197" s="46"/>
      <c r="DM197" s="111"/>
      <c r="DN197" s="110"/>
      <c r="DO197" s="432">
        <v>0</v>
      </c>
      <c r="DP197" s="433">
        <v>55.767602135193719</v>
      </c>
      <c r="DQ197" s="434">
        <v>0</v>
      </c>
      <c r="DR197" s="428">
        <v>55.767602135193719</v>
      </c>
      <c r="DS197" s="432">
        <v>0</v>
      </c>
      <c r="DT197" s="434">
        <v>0.90627345277733762</v>
      </c>
      <c r="DU197" s="434">
        <v>0</v>
      </c>
      <c r="DV197" s="428">
        <v>0.90627345277733762</v>
      </c>
      <c r="DW197" s="252"/>
      <c r="DX197" s="50"/>
      <c r="DY197" s="249"/>
      <c r="DZ197" s="464">
        <v>0</v>
      </c>
      <c r="EA197" s="465">
        <v>0</v>
      </c>
      <c r="EB197" s="46"/>
    </row>
    <row r="198" spans="1:132" s="141" customFormat="1" ht="27.75" customHeight="1" x14ac:dyDescent="0.25">
      <c r="A198" s="69" t="s">
        <v>56</v>
      </c>
      <c r="B198" s="69" t="s">
        <v>57</v>
      </c>
      <c r="C198" s="69" t="s">
        <v>58</v>
      </c>
      <c r="D198" s="67" t="s">
        <v>318</v>
      </c>
      <c r="E198" s="67" t="s">
        <v>63</v>
      </c>
      <c r="F198" s="67" t="s">
        <v>356</v>
      </c>
      <c r="G198" s="67" t="s">
        <v>63</v>
      </c>
      <c r="H198" s="107" t="s">
        <v>46</v>
      </c>
      <c r="I198" s="20" t="s">
        <v>1983</v>
      </c>
      <c r="J198" s="145" t="s">
        <v>1984</v>
      </c>
      <c r="K198" s="426">
        <v>8.39</v>
      </c>
      <c r="L198" s="426">
        <v>3.211363629684</v>
      </c>
      <c r="M198" s="424">
        <v>200</v>
      </c>
      <c r="N198" s="556">
        <v>12439199.999999998</v>
      </c>
      <c r="O198" s="487" t="s">
        <v>1976</v>
      </c>
      <c r="P198" s="572">
        <v>3.55</v>
      </c>
      <c r="Q198" s="34" t="s">
        <v>48</v>
      </c>
      <c r="R198" s="257" t="s">
        <v>48</v>
      </c>
      <c r="S198" s="27"/>
      <c r="T198" s="27"/>
      <c r="U198" s="145"/>
      <c r="V198" s="24"/>
      <c r="W198" s="24"/>
      <c r="X198" s="24"/>
      <c r="Y198" s="24"/>
      <c r="Z198" s="24"/>
      <c r="AA198" s="24"/>
      <c r="AB198" s="24"/>
      <c r="AC198" s="24"/>
      <c r="AD198" s="24"/>
      <c r="AE198" s="24"/>
      <c r="AF198" s="24"/>
      <c r="AG198" s="24"/>
      <c r="AH198" s="24"/>
      <c r="AI198" s="24"/>
      <c r="AJ198" s="24"/>
      <c r="AK198" s="24"/>
      <c r="AL198" s="24"/>
      <c r="AM198" s="24"/>
      <c r="AN198" s="24"/>
      <c r="AO198" s="145">
        <f t="shared" si="21"/>
        <v>0</v>
      </c>
      <c r="AP198" s="14">
        <f t="shared" si="22"/>
        <v>0</v>
      </c>
      <c r="AQ198" s="22"/>
      <c r="AR198" s="24"/>
      <c r="AS198" s="24"/>
      <c r="AT198" s="24"/>
      <c r="AU198" s="24"/>
      <c r="AV198" s="24"/>
      <c r="AW198" s="145"/>
      <c r="AX198" s="24"/>
      <c r="AY198" s="24"/>
      <c r="AZ198" s="24"/>
      <c r="BA198" s="24"/>
      <c r="BB198" s="24"/>
      <c r="BC198" s="24"/>
      <c r="BD198" s="24"/>
      <c r="BE198" s="24"/>
      <c r="BF198" s="24"/>
      <c r="BG198" s="24"/>
      <c r="BH198" s="24"/>
      <c r="BI198" s="24"/>
      <c r="BJ198" s="24"/>
      <c r="BK198" s="24"/>
      <c r="BL198" s="24"/>
      <c r="BM198" s="145">
        <f t="shared" si="23"/>
        <v>0</v>
      </c>
      <c r="BN198" s="24">
        <f t="shared" si="24"/>
        <v>0</v>
      </c>
      <c r="BO198" s="509">
        <f t="shared" si="18"/>
        <v>0</v>
      </c>
      <c r="BP198" s="511">
        <v>0</v>
      </c>
      <c r="BQ198" s="512">
        <v>0</v>
      </c>
      <c r="BR198" s="513">
        <v>0</v>
      </c>
      <c r="BS198" s="512">
        <v>0</v>
      </c>
      <c r="BT198" s="512">
        <v>0</v>
      </c>
      <c r="BU198" s="512">
        <v>0</v>
      </c>
      <c r="BV198" s="512">
        <v>0</v>
      </c>
      <c r="BW198" s="512">
        <v>0</v>
      </c>
      <c r="BX198" s="512">
        <v>0</v>
      </c>
      <c r="BY198" s="512">
        <v>0</v>
      </c>
      <c r="BZ198" s="512">
        <v>0</v>
      </c>
      <c r="CA198" s="512">
        <v>0</v>
      </c>
      <c r="CB198" s="512">
        <v>0</v>
      </c>
      <c r="CC198" s="512">
        <v>0</v>
      </c>
      <c r="CD198" s="512">
        <v>0</v>
      </c>
      <c r="CE198" s="512">
        <v>0</v>
      </c>
      <c r="CF198" s="512">
        <v>0</v>
      </c>
      <c r="CG198" s="512">
        <v>0</v>
      </c>
      <c r="CH198" s="512">
        <v>0</v>
      </c>
      <c r="CI198" s="512">
        <v>0</v>
      </c>
      <c r="CJ198" s="512">
        <v>0</v>
      </c>
      <c r="CK198" s="512">
        <v>0</v>
      </c>
      <c r="CL198" s="513">
        <f t="shared" si="25"/>
        <v>0</v>
      </c>
      <c r="CM198" s="513">
        <f t="shared" si="26"/>
        <v>0</v>
      </c>
      <c r="CN198" s="113"/>
      <c r="CO198" s="97"/>
      <c r="CP198" s="97"/>
      <c r="CQ198" s="97"/>
      <c r="CR198" s="97"/>
      <c r="CS198" s="97"/>
      <c r="CT198" s="97"/>
      <c r="CU198" s="114"/>
      <c r="CV198" s="50">
        <f t="shared" si="19"/>
        <v>12439199.999999998</v>
      </c>
      <c r="CW198" s="11"/>
      <c r="CX198" s="604">
        <f t="shared" si="20"/>
        <v>3.55</v>
      </c>
      <c r="CY198" s="143"/>
      <c r="CZ198" s="143"/>
      <c r="DA198" s="143"/>
      <c r="DB198" s="23"/>
      <c r="DC198" s="23"/>
      <c r="DD198" s="23"/>
      <c r="DE198" s="23"/>
      <c r="DF198" s="143"/>
      <c r="DG198" s="89"/>
      <c r="DH198" s="50" t="s">
        <v>46</v>
      </c>
      <c r="DI198" s="28"/>
      <c r="DJ198" s="553" t="s">
        <v>46</v>
      </c>
      <c r="DK198" s="143"/>
      <c r="DL198" s="46"/>
      <c r="DM198" s="111"/>
      <c r="DN198" s="110"/>
      <c r="DO198" s="432">
        <v>0</v>
      </c>
      <c r="DP198" s="433">
        <v>169.48529779560786</v>
      </c>
      <c r="DQ198" s="434">
        <v>0</v>
      </c>
      <c r="DR198" s="428">
        <v>169.48529779560786</v>
      </c>
      <c r="DS198" s="432">
        <v>0</v>
      </c>
      <c r="DT198" s="434">
        <v>1.0536720112559841</v>
      </c>
      <c r="DU198" s="434">
        <v>0</v>
      </c>
      <c r="DV198" s="428">
        <v>1.0536720112559841</v>
      </c>
      <c r="DW198" s="252"/>
      <c r="DX198" s="50"/>
      <c r="DY198" s="249"/>
      <c r="DZ198" s="464">
        <v>0</v>
      </c>
      <c r="EA198" s="465">
        <v>16356.666666666666</v>
      </c>
      <c r="EB198" s="46"/>
    </row>
    <row r="199" spans="1:132" s="141" customFormat="1" ht="27.75" customHeight="1" x14ac:dyDescent="0.25">
      <c r="A199" s="69" t="s">
        <v>56</v>
      </c>
      <c r="B199" s="69" t="s">
        <v>57</v>
      </c>
      <c r="C199" s="69" t="s">
        <v>58</v>
      </c>
      <c r="D199" s="67" t="s">
        <v>341</v>
      </c>
      <c r="E199" s="67" t="s">
        <v>63</v>
      </c>
      <c r="F199" s="67" t="s">
        <v>357</v>
      </c>
      <c r="G199" s="67" t="s">
        <v>63</v>
      </c>
      <c r="H199" s="107" t="s">
        <v>46</v>
      </c>
      <c r="I199" s="20" t="s">
        <v>1983</v>
      </c>
      <c r="J199" s="145" t="s">
        <v>1984</v>
      </c>
      <c r="K199" s="426">
        <v>8</v>
      </c>
      <c r="L199" s="426">
        <v>3.9784090826340002</v>
      </c>
      <c r="M199" s="424">
        <v>2</v>
      </c>
      <c r="N199" s="556">
        <v>10862400.000000002</v>
      </c>
      <c r="O199" s="487" t="s">
        <v>1976</v>
      </c>
      <c r="P199" s="572">
        <v>3.1</v>
      </c>
      <c r="Q199" s="34" t="s">
        <v>1977</v>
      </c>
      <c r="R199" s="257" t="s">
        <v>48</v>
      </c>
      <c r="S199" s="27"/>
      <c r="T199" s="27"/>
      <c r="U199" s="145"/>
      <c r="V199" s="24"/>
      <c r="W199" s="24"/>
      <c r="X199" s="24"/>
      <c r="Y199" s="24"/>
      <c r="Z199" s="24"/>
      <c r="AA199" s="24"/>
      <c r="AB199" s="24"/>
      <c r="AC199" s="24"/>
      <c r="AD199" s="24"/>
      <c r="AE199" s="24"/>
      <c r="AF199" s="24"/>
      <c r="AG199" s="24"/>
      <c r="AH199" s="24"/>
      <c r="AI199" s="24"/>
      <c r="AJ199" s="24"/>
      <c r="AK199" s="24"/>
      <c r="AL199" s="24"/>
      <c r="AM199" s="24"/>
      <c r="AN199" s="24"/>
      <c r="AO199" s="145">
        <f t="shared" si="21"/>
        <v>0</v>
      </c>
      <c r="AP199" s="14">
        <f t="shared" si="22"/>
        <v>0</v>
      </c>
      <c r="AQ199" s="22"/>
      <c r="AR199" s="24"/>
      <c r="AS199" s="24"/>
      <c r="AT199" s="24"/>
      <c r="AU199" s="24"/>
      <c r="AV199" s="24"/>
      <c r="AW199" s="145"/>
      <c r="AX199" s="24"/>
      <c r="AY199" s="24"/>
      <c r="AZ199" s="24"/>
      <c r="BA199" s="24"/>
      <c r="BB199" s="24"/>
      <c r="BC199" s="24"/>
      <c r="BD199" s="24"/>
      <c r="BE199" s="24"/>
      <c r="BF199" s="24"/>
      <c r="BG199" s="24"/>
      <c r="BH199" s="24"/>
      <c r="BI199" s="24"/>
      <c r="BJ199" s="24"/>
      <c r="BK199" s="24"/>
      <c r="BL199" s="24"/>
      <c r="BM199" s="145">
        <f t="shared" si="23"/>
        <v>0</v>
      </c>
      <c r="BN199" s="24">
        <f t="shared" si="24"/>
        <v>0</v>
      </c>
      <c r="BO199" s="509">
        <f t="shared" si="18"/>
        <v>0</v>
      </c>
      <c r="BP199" s="511">
        <v>0</v>
      </c>
      <c r="BQ199" s="512">
        <v>0</v>
      </c>
      <c r="BR199" s="513">
        <v>0</v>
      </c>
      <c r="BS199" s="512">
        <v>0</v>
      </c>
      <c r="BT199" s="512">
        <v>0</v>
      </c>
      <c r="BU199" s="512">
        <v>0</v>
      </c>
      <c r="BV199" s="512">
        <v>0</v>
      </c>
      <c r="BW199" s="512">
        <v>0</v>
      </c>
      <c r="BX199" s="512">
        <v>0</v>
      </c>
      <c r="BY199" s="512">
        <v>0</v>
      </c>
      <c r="BZ199" s="512">
        <v>0</v>
      </c>
      <c r="CA199" s="512">
        <v>0</v>
      </c>
      <c r="CB199" s="512">
        <v>0</v>
      </c>
      <c r="CC199" s="512">
        <v>0</v>
      </c>
      <c r="CD199" s="512">
        <v>0</v>
      </c>
      <c r="CE199" s="512">
        <v>0</v>
      </c>
      <c r="CF199" s="512">
        <v>0</v>
      </c>
      <c r="CG199" s="512">
        <v>0</v>
      </c>
      <c r="CH199" s="512">
        <v>0</v>
      </c>
      <c r="CI199" s="512">
        <v>0</v>
      </c>
      <c r="CJ199" s="512">
        <v>0</v>
      </c>
      <c r="CK199" s="512">
        <v>0</v>
      </c>
      <c r="CL199" s="513">
        <f t="shared" si="25"/>
        <v>0</v>
      </c>
      <c r="CM199" s="513">
        <f t="shared" si="26"/>
        <v>0</v>
      </c>
      <c r="CN199" s="113"/>
      <c r="CO199" s="97"/>
      <c r="CP199" s="97"/>
      <c r="CQ199" s="97"/>
      <c r="CR199" s="97"/>
      <c r="CS199" s="97"/>
      <c r="CT199" s="97"/>
      <c r="CU199" s="114"/>
      <c r="CV199" s="50">
        <f t="shared" si="19"/>
        <v>10862400.000000002</v>
      </c>
      <c r="CW199" s="11"/>
      <c r="CX199" s="604">
        <f t="shared" si="20"/>
        <v>3.1</v>
      </c>
      <c r="CY199" s="143"/>
      <c r="CZ199" s="143"/>
      <c r="DA199" s="143"/>
      <c r="DB199" s="23"/>
      <c r="DC199" s="23"/>
      <c r="DD199" s="23"/>
      <c r="DE199" s="23"/>
      <c r="DF199" s="143"/>
      <c r="DG199" s="89"/>
      <c r="DH199" s="50" t="s">
        <v>46</v>
      </c>
      <c r="DI199" s="28"/>
      <c r="DJ199" s="553" t="s">
        <v>46</v>
      </c>
      <c r="DK199" s="143"/>
      <c r="DL199" s="46"/>
      <c r="DM199" s="111"/>
      <c r="DN199" s="110"/>
      <c r="DO199" s="432">
        <v>0</v>
      </c>
      <c r="DP199" s="433">
        <v>0</v>
      </c>
      <c r="DQ199" s="434">
        <v>0</v>
      </c>
      <c r="DR199" s="428">
        <v>0</v>
      </c>
      <c r="DS199" s="432">
        <v>0</v>
      </c>
      <c r="DT199" s="434">
        <v>0</v>
      </c>
      <c r="DU199" s="434">
        <v>0</v>
      </c>
      <c r="DV199" s="428">
        <v>0</v>
      </c>
      <c r="DW199" s="252"/>
      <c r="DX199" s="50"/>
      <c r="DY199" s="249"/>
      <c r="DZ199" s="464">
        <v>0</v>
      </c>
      <c r="EA199" s="465">
        <v>0</v>
      </c>
      <c r="EB199" s="46"/>
    </row>
    <row r="200" spans="1:132" s="141" customFormat="1" ht="27.75" customHeight="1" x14ac:dyDescent="0.25">
      <c r="A200" s="69" t="s">
        <v>56</v>
      </c>
      <c r="B200" s="69" t="s">
        <v>57</v>
      </c>
      <c r="C200" s="69" t="s">
        <v>58</v>
      </c>
      <c r="D200" s="67" t="s">
        <v>318</v>
      </c>
      <c r="E200" s="67" t="s">
        <v>63</v>
      </c>
      <c r="F200" s="67" t="s">
        <v>358</v>
      </c>
      <c r="G200" s="67" t="s">
        <v>63</v>
      </c>
      <c r="H200" s="107" t="s">
        <v>46</v>
      </c>
      <c r="I200" s="20" t="s">
        <v>1979</v>
      </c>
      <c r="J200" s="145" t="s">
        <v>1984</v>
      </c>
      <c r="K200" s="426">
        <v>8.25</v>
      </c>
      <c r="L200" s="426">
        <v>4.6759469599710002</v>
      </c>
      <c r="M200" s="424">
        <v>12</v>
      </c>
      <c r="N200" s="556">
        <v>15768000</v>
      </c>
      <c r="O200" s="487" t="s">
        <v>1976</v>
      </c>
      <c r="P200" s="572">
        <v>4.5</v>
      </c>
      <c r="Q200" s="34" t="s">
        <v>48</v>
      </c>
      <c r="R200" s="257" t="s">
        <v>48</v>
      </c>
      <c r="S200" s="27"/>
      <c r="T200" s="27"/>
      <c r="U200" s="145"/>
      <c r="V200" s="24"/>
      <c r="W200" s="24"/>
      <c r="X200" s="24"/>
      <c r="Y200" s="24"/>
      <c r="Z200" s="24"/>
      <c r="AA200" s="24"/>
      <c r="AB200" s="24"/>
      <c r="AC200" s="24"/>
      <c r="AD200" s="24"/>
      <c r="AE200" s="24"/>
      <c r="AF200" s="24"/>
      <c r="AG200" s="24"/>
      <c r="AH200" s="24"/>
      <c r="AI200" s="24"/>
      <c r="AJ200" s="24"/>
      <c r="AK200" s="24"/>
      <c r="AL200" s="24"/>
      <c r="AM200" s="24"/>
      <c r="AN200" s="24"/>
      <c r="AO200" s="145">
        <f t="shared" si="21"/>
        <v>0</v>
      </c>
      <c r="AP200" s="14">
        <f t="shared" si="22"/>
        <v>0</v>
      </c>
      <c r="AQ200" s="22"/>
      <c r="AR200" s="24"/>
      <c r="AS200" s="24"/>
      <c r="AT200" s="24"/>
      <c r="AU200" s="24"/>
      <c r="AV200" s="24"/>
      <c r="AW200" s="145"/>
      <c r="AX200" s="24"/>
      <c r="AY200" s="24"/>
      <c r="AZ200" s="24"/>
      <c r="BA200" s="24"/>
      <c r="BB200" s="24"/>
      <c r="BC200" s="24"/>
      <c r="BD200" s="24"/>
      <c r="BE200" s="24"/>
      <c r="BF200" s="24"/>
      <c r="BG200" s="24"/>
      <c r="BH200" s="24"/>
      <c r="BI200" s="24"/>
      <c r="BJ200" s="24"/>
      <c r="BK200" s="24"/>
      <c r="BL200" s="24"/>
      <c r="BM200" s="145">
        <f t="shared" si="23"/>
        <v>0</v>
      </c>
      <c r="BN200" s="24">
        <f t="shared" si="24"/>
        <v>0</v>
      </c>
      <c r="BO200" s="509">
        <f t="shared" si="18"/>
        <v>0</v>
      </c>
      <c r="BP200" s="511">
        <v>0</v>
      </c>
      <c r="BQ200" s="512">
        <v>0</v>
      </c>
      <c r="BR200" s="513">
        <v>0</v>
      </c>
      <c r="BS200" s="512">
        <v>0</v>
      </c>
      <c r="BT200" s="512">
        <v>0</v>
      </c>
      <c r="BU200" s="512">
        <v>0</v>
      </c>
      <c r="BV200" s="512">
        <v>0</v>
      </c>
      <c r="BW200" s="512">
        <v>0</v>
      </c>
      <c r="BX200" s="512">
        <v>0</v>
      </c>
      <c r="BY200" s="512">
        <v>0</v>
      </c>
      <c r="BZ200" s="512">
        <v>0</v>
      </c>
      <c r="CA200" s="512">
        <v>0</v>
      </c>
      <c r="CB200" s="512">
        <v>0</v>
      </c>
      <c r="CC200" s="512">
        <v>0</v>
      </c>
      <c r="CD200" s="512">
        <v>0</v>
      </c>
      <c r="CE200" s="512">
        <v>0</v>
      </c>
      <c r="CF200" s="512">
        <v>0</v>
      </c>
      <c r="CG200" s="512">
        <v>0</v>
      </c>
      <c r="CH200" s="512">
        <v>0</v>
      </c>
      <c r="CI200" s="512">
        <v>0</v>
      </c>
      <c r="CJ200" s="512">
        <v>0</v>
      </c>
      <c r="CK200" s="512">
        <v>0</v>
      </c>
      <c r="CL200" s="513">
        <f t="shared" si="25"/>
        <v>0</v>
      </c>
      <c r="CM200" s="513">
        <f t="shared" si="26"/>
        <v>0</v>
      </c>
      <c r="CN200" s="113"/>
      <c r="CO200" s="97"/>
      <c r="CP200" s="97"/>
      <c r="CQ200" s="97"/>
      <c r="CR200" s="97"/>
      <c r="CS200" s="97"/>
      <c r="CT200" s="97"/>
      <c r="CU200" s="114"/>
      <c r="CV200" s="50">
        <f t="shared" si="19"/>
        <v>15768000</v>
      </c>
      <c r="CW200" s="11"/>
      <c r="CX200" s="604">
        <f t="shared" si="20"/>
        <v>4.5</v>
      </c>
      <c r="CY200" s="143"/>
      <c r="CZ200" s="143"/>
      <c r="DA200" s="143"/>
      <c r="DB200" s="23"/>
      <c r="DC200" s="23"/>
      <c r="DD200" s="23"/>
      <c r="DE200" s="23"/>
      <c r="DF200" s="143"/>
      <c r="DG200" s="89"/>
      <c r="DH200" s="50" t="s">
        <v>46</v>
      </c>
      <c r="DI200" s="28"/>
      <c r="DJ200" s="553" t="s">
        <v>46</v>
      </c>
      <c r="DK200" s="143"/>
      <c r="DL200" s="46"/>
      <c r="DM200" s="111"/>
      <c r="DN200" s="110"/>
      <c r="DO200" s="432">
        <v>0</v>
      </c>
      <c r="DP200" s="433">
        <v>173.0357624831305</v>
      </c>
      <c r="DQ200" s="434">
        <v>0</v>
      </c>
      <c r="DR200" s="428">
        <v>173.0357624831305</v>
      </c>
      <c r="DS200" s="432">
        <v>0</v>
      </c>
      <c r="DT200" s="434">
        <v>1.1990553306342759</v>
      </c>
      <c r="DU200" s="434">
        <v>0</v>
      </c>
      <c r="DV200" s="428">
        <v>1.1990553306342759</v>
      </c>
      <c r="DW200" s="252"/>
      <c r="DX200" s="50"/>
      <c r="DY200" s="249"/>
      <c r="DZ200" s="464">
        <v>0</v>
      </c>
      <c r="EA200" s="465">
        <v>0</v>
      </c>
      <c r="EB200" s="46"/>
    </row>
    <row r="201" spans="1:132" s="141" customFormat="1" ht="27.75" customHeight="1" x14ac:dyDescent="0.25">
      <c r="A201" s="69" t="s">
        <v>56</v>
      </c>
      <c r="B201" s="69" t="s">
        <v>57</v>
      </c>
      <c r="C201" s="69" t="s">
        <v>58</v>
      </c>
      <c r="D201" s="67" t="s">
        <v>318</v>
      </c>
      <c r="E201" s="67" t="s">
        <v>63</v>
      </c>
      <c r="F201" s="67" t="s">
        <v>359</v>
      </c>
      <c r="G201" s="67" t="s">
        <v>63</v>
      </c>
      <c r="H201" s="107" t="s">
        <v>46</v>
      </c>
      <c r="I201" s="20" t="s">
        <v>1979</v>
      </c>
      <c r="J201" s="145" t="s">
        <v>1984</v>
      </c>
      <c r="K201" s="426">
        <v>7.385811053635206</v>
      </c>
      <c r="L201" s="426">
        <v>2.6977272671160004</v>
      </c>
      <c r="M201" s="424">
        <v>289</v>
      </c>
      <c r="N201" s="556">
        <v>14852316.275934054</v>
      </c>
      <c r="O201" s="487" t="s">
        <v>1976</v>
      </c>
      <c r="P201" s="572">
        <v>4.2386747362825492</v>
      </c>
      <c r="Q201" s="34" t="s">
        <v>48</v>
      </c>
      <c r="R201" s="257" t="s">
        <v>48</v>
      </c>
      <c r="S201" s="27"/>
      <c r="T201" s="27"/>
      <c r="U201" s="145"/>
      <c r="V201" s="24"/>
      <c r="W201" s="24"/>
      <c r="X201" s="24"/>
      <c r="Y201" s="24"/>
      <c r="Z201" s="24"/>
      <c r="AA201" s="24"/>
      <c r="AB201" s="24"/>
      <c r="AC201" s="24"/>
      <c r="AD201" s="24"/>
      <c r="AE201" s="24"/>
      <c r="AF201" s="24"/>
      <c r="AG201" s="24"/>
      <c r="AH201" s="24"/>
      <c r="AI201" s="24">
        <v>1</v>
      </c>
      <c r="AJ201" s="24">
        <v>1</v>
      </c>
      <c r="AK201" s="24"/>
      <c r="AL201" s="24"/>
      <c r="AM201" s="24"/>
      <c r="AN201" s="24"/>
      <c r="AO201" s="145">
        <f t="shared" si="21"/>
        <v>1</v>
      </c>
      <c r="AP201" s="14">
        <f t="shared" si="22"/>
        <v>1</v>
      </c>
      <c r="AQ201" s="22"/>
      <c r="AR201" s="24"/>
      <c r="AS201" s="24"/>
      <c r="AT201" s="24"/>
      <c r="AU201" s="24"/>
      <c r="AV201" s="24"/>
      <c r="AW201" s="145"/>
      <c r="AX201" s="24"/>
      <c r="AY201" s="24"/>
      <c r="AZ201" s="24"/>
      <c r="BA201" s="24"/>
      <c r="BB201" s="24"/>
      <c r="BC201" s="24"/>
      <c r="BD201" s="24"/>
      <c r="BE201" s="24"/>
      <c r="BF201" s="24"/>
      <c r="BG201" s="24">
        <v>140</v>
      </c>
      <c r="BH201" s="24">
        <v>140</v>
      </c>
      <c r="BI201" s="24"/>
      <c r="BJ201" s="24"/>
      <c r="BK201" s="24"/>
      <c r="BL201" s="24"/>
      <c r="BM201" s="145">
        <f t="shared" si="23"/>
        <v>140</v>
      </c>
      <c r="BN201" s="24">
        <f t="shared" si="24"/>
        <v>140</v>
      </c>
      <c r="BO201" s="509">
        <f t="shared" si="18"/>
        <v>3.3029191601237233E-2</v>
      </c>
      <c r="BP201" s="511">
        <v>0</v>
      </c>
      <c r="BQ201" s="512">
        <v>0</v>
      </c>
      <c r="BR201" s="513">
        <v>0</v>
      </c>
      <c r="BS201" s="512">
        <v>0</v>
      </c>
      <c r="BT201" s="512">
        <v>0</v>
      </c>
      <c r="BU201" s="512">
        <v>0</v>
      </c>
      <c r="BV201" s="512">
        <v>0</v>
      </c>
      <c r="BW201" s="512">
        <v>0</v>
      </c>
      <c r="BX201" s="512">
        <v>0</v>
      </c>
      <c r="BY201" s="512">
        <v>0</v>
      </c>
      <c r="BZ201" s="512">
        <v>0</v>
      </c>
      <c r="CA201" s="512">
        <v>0</v>
      </c>
      <c r="CB201" s="512">
        <v>0</v>
      </c>
      <c r="CC201" s="512">
        <v>0</v>
      </c>
      <c r="CD201" s="512">
        <v>0</v>
      </c>
      <c r="CE201" s="512">
        <v>0</v>
      </c>
      <c r="CF201" s="512">
        <v>164337.60000000001</v>
      </c>
      <c r="CG201" s="512">
        <v>164337.60000000001</v>
      </c>
      <c r="CH201" s="512">
        <v>0</v>
      </c>
      <c r="CI201" s="512">
        <v>0</v>
      </c>
      <c r="CJ201" s="512">
        <v>0</v>
      </c>
      <c r="CK201" s="512">
        <v>0</v>
      </c>
      <c r="CL201" s="513">
        <f t="shared" si="25"/>
        <v>164337.60000000001</v>
      </c>
      <c r="CM201" s="513">
        <f t="shared" si="26"/>
        <v>164337.60000000001</v>
      </c>
      <c r="CN201" s="113"/>
      <c r="CO201" s="97"/>
      <c r="CP201" s="97"/>
      <c r="CQ201" s="97"/>
      <c r="CR201" s="97"/>
      <c r="CS201" s="97"/>
      <c r="CT201" s="97"/>
      <c r="CU201" s="114"/>
      <c r="CV201" s="50">
        <f t="shared" si="19"/>
        <v>14852316.275934054</v>
      </c>
      <c r="CW201" s="11"/>
      <c r="CX201" s="604">
        <f t="shared" si="20"/>
        <v>4.2386747362825492</v>
      </c>
      <c r="CY201" s="143"/>
      <c r="CZ201" s="143"/>
      <c r="DA201" s="143"/>
      <c r="DB201" s="23"/>
      <c r="DC201" s="23"/>
      <c r="DD201" s="23"/>
      <c r="DE201" s="23"/>
      <c r="DF201" s="143"/>
      <c r="DG201" s="89"/>
      <c r="DH201" s="50" t="s">
        <v>46</v>
      </c>
      <c r="DI201" s="28"/>
      <c r="DJ201" s="553" t="s">
        <v>46</v>
      </c>
      <c r="DK201" s="143"/>
      <c r="DL201" s="46"/>
      <c r="DM201" s="111"/>
      <c r="DN201" s="110"/>
      <c r="DO201" s="432">
        <v>132.10377630441064</v>
      </c>
      <c r="DP201" s="433">
        <v>-97.467069131528149</v>
      </c>
      <c r="DQ201" s="434">
        <v>132.10377630441064</v>
      </c>
      <c r="DR201" s="428">
        <v>-97.467069131528149</v>
      </c>
      <c r="DS201" s="432">
        <v>1.9959642548284833</v>
      </c>
      <c r="DT201" s="434">
        <v>-1.6588413063370111</v>
      </c>
      <c r="DU201" s="434">
        <v>1.9959642548284833</v>
      </c>
      <c r="DV201" s="428">
        <v>-1.6588413063370111</v>
      </c>
      <c r="DW201" s="252"/>
      <c r="DX201" s="50"/>
      <c r="DY201" s="249"/>
      <c r="DZ201" s="464">
        <v>38189</v>
      </c>
      <c r="EA201" s="465">
        <v>-38189</v>
      </c>
      <c r="EB201" s="46"/>
    </row>
    <row r="202" spans="1:132" s="141" customFormat="1" ht="27.75" customHeight="1" x14ac:dyDescent="0.25">
      <c r="A202" s="69" t="s">
        <v>56</v>
      </c>
      <c r="B202" s="69" t="s">
        <v>57</v>
      </c>
      <c r="C202" s="69" t="s">
        <v>58</v>
      </c>
      <c r="D202" s="67" t="s">
        <v>271</v>
      </c>
      <c r="E202" s="67" t="s">
        <v>63</v>
      </c>
      <c r="F202" s="67" t="s">
        <v>360</v>
      </c>
      <c r="G202" s="67" t="s">
        <v>63</v>
      </c>
      <c r="H202" s="107" t="s">
        <v>46</v>
      </c>
      <c r="I202" s="20" t="s">
        <v>1979</v>
      </c>
      <c r="J202" s="145" t="s">
        <v>1984</v>
      </c>
      <c r="K202" s="426">
        <v>6.3102075021349338</v>
      </c>
      <c r="L202" s="426">
        <v>3.4327651443750002</v>
      </c>
      <c r="M202" s="424">
        <v>20</v>
      </c>
      <c r="N202" s="556">
        <v>0</v>
      </c>
      <c r="O202" s="487" t="s">
        <v>1976</v>
      </c>
      <c r="P202" s="572">
        <v>0</v>
      </c>
      <c r="Q202" s="34" t="s">
        <v>1977</v>
      </c>
      <c r="R202" s="257" t="s">
        <v>48</v>
      </c>
      <c r="S202" s="27"/>
      <c r="T202" s="27"/>
      <c r="U202" s="145"/>
      <c r="V202" s="24"/>
      <c r="W202" s="24"/>
      <c r="X202" s="24"/>
      <c r="Y202" s="24"/>
      <c r="Z202" s="24"/>
      <c r="AA202" s="24"/>
      <c r="AB202" s="24"/>
      <c r="AC202" s="24"/>
      <c r="AD202" s="24"/>
      <c r="AE202" s="24"/>
      <c r="AF202" s="24"/>
      <c r="AG202" s="24"/>
      <c r="AH202" s="24"/>
      <c r="AI202" s="24"/>
      <c r="AJ202" s="24"/>
      <c r="AK202" s="24"/>
      <c r="AL202" s="24"/>
      <c r="AM202" s="24"/>
      <c r="AN202" s="24"/>
      <c r="AO202" s="145">
        <f t="shared" si="21"/>
        <v>0</v>
      </c>
      <c r="AP202" s="14">
        <f t="shared" si="22"/>
        <v>0</v>
      </c>
      <c r="AQ202" s="22"/>
      <c r="AR202" s="24"/>
      <c r="AS202" s="24"/>
      <c r="AT202" s="24"/>
      <c r="AU202" s="24"/>
      <c r="AV202" s="24"/>
      <c r="AW202" s="145"/>
      <c r="AX202" s="24"/>
      <c r="AY202" s="24"/>
      <c r="AZ202" s="24"/>
      <c r="BA202" s="24"/>
      <c r="BB202" s="24"/>
      <c r="BC202" s="24"/>
      <c r="BD202" s="24"/>
      <c r="BE202" s="24"/>
      <c r="BF202" s="24"/>
      <c r="BG202" s="24"/>
      <c r="BH202" s="24"/>
      <c r="BI202" s="24"/>
      <c r="BJ202" s="24"/>
      <c r="BK202" s="24"/>
      <c r="BL202" s="24"/>
      <c r="BM202" s="145">
        <f t="shared" si="23"/>
        <v>0</v>
      </c>
      <c r="BN202" s="24">
        <f t="shared" si="24"/>
        <v>0</v>
      </c>
      <c r="BO202" s="509">
        <f t="shared" si="18"/>
        <v>0</v>
      </c>
      <c r="BP202" s="511">
        <v>0</v>
      </c>
      <c r="BQ202" s="512">
        <v>0</v>
      </c>
      <c r="BR202" s="513">
        <v>0</v>
      </c>
      <c r="BS202" s="512">
        <v>0</v>
      </c>
      <c r="BT202" s="512">
        <v>0</v>
      </c>
      <c r="BU202" s="512">
        <v>0</v>
      </c>
      <c r="BV202" s="512">
        <v>0</v>
      </c>
      <c r="BW202" s="512">
        <v>0</v>
      </c>
      <c r="BX202" s="512">
        <v>0</v>
      </c>
      <c r="BY202" s="512">
        <v>0</v>
      </c>
      <c r="BZ202" s="512">
        <v>0</v>
      </c>
      <c r="CA202" s="512">
        <v>0</v>
      </c>
      <c r="CB202" s="512">
        <v>0</v>
      </c>
      <c r="CC202" s="512">
        <v>0</v>
      </c>
      <c r="CD202" s="512">
        <v>0</v>
      </c>
      <c r="CE202" s="512">
        <v>0</v>
      </c>
      <c r="CF202" s="512">
        <v>0</v>
      </c>
      <c r="CG202" s="512">
        <v>0</v>
      </c>
      <c r="CH202" s="512">
        <v>0</v>
      </c>
      <c r="CI202" s="512">
        <v>0</v>
      </c>
      <c r="CJ202" s="512">
        <v>0</v>
      </c>
      <c r="CK202" s="512">
        <v>0</v>
      </c>
      <c r="CL202" s="513">
        <f t="shared" si="25"/>
        <v>0</v>
      </c>
      <c r="CM202" s="513">
        <f t="shared" si="26"/>
        <v>0</v>
      </c>
      <c r="CN202" s="113"/>
      <c r="CO202" s="97"/>
      <c r="CP202" s="97"/>
      <c r="CQ202" s="97"/>
      <c r="CR202" s="97"/>
      <c r="CS202" s="97"/>
      <c r="CT202" s="97"/>
      <c r="CU202" s="114"/>
      <c r="CV202" s="50">
        <f t="shared" si="19"/>
        <v>0</v>
      </c>
      <c r="CW202" s="11"/>
      <c r="CX202" s="604">
        <f t="shared" si="20"/>
        <v>0</v>
      </c>
      <c r="CY202" s="143"/>
      <c r="CZ202" s="143"/>
      <c r="DA202" s="143"/>
      <c r="DB202" s="23"/>
      <c r="DC202" s="23"/>
      <c r="DD202" s="23"/>
      <c r="DE202" s="23"/>
      <c r="DF202" s="143"/>
      <c r="DG202" s="89"/>
      <c r="DH202" s="50" t="s">
        <v>46</v>
      </c>
      <c r="DI202" s="28"/>
      <c r="DJ202" s="553" t="s">
        <v>46</v>
      </c>
      <c r="DK202" s="143"/>
      <c r="DL202" s="46"/>
      <c r="DM202" s="111"/>
      <c r="DN202" s="110"/>
      <c r="DO202" s="432">
        <v>37.361344537815185</v>
      </c>
      <c r="DP202" s="433">
        <v>-29.425682237960736</v>
      </c>
      <c r="DQ202" s="434">
        <v>37.361344537815185</v>
      </c>
      <c r="DR202" s="428">
        <v>-29.425682237960736</v>
      </c>
      <c r="DS202" s="432">
        <v>0.95798319327731252</v>
      </c>
      <c r="DT202" s="434">
        <v>-0.87224811321908824</v>
      </c>
      <c r="DU202" s="434">
        <v>0.95798319327731252</v>
      </c>
      <c r="DV202" s="428">
        <v>-0.87224811321908824</v>
      </c>
      <c r="DW202" s="252"/>
      <c r="DX202" s="50"/>
      <c r="DY202" s="249"/>
      <c r="DZ202" s="464">
        <v>741</v>
      </c>
      <c r="EA202" s="465">
        <v>-587.66666666666663</v>
      </c>
      <c r="EB202" s="46"/>
    </row>
    <row r="203" spans="1:132" s="141" customFormat="1" ht="27.75" customHeight="1" x14ac:dyDescent="0.25">
      <c r="A203" s="69" t="s">
        <v>56</v>
      </c>
      <c r="B203" s="69" t="s">
        <v>57</v>
      </c>
      <c r="C203" s="69" t="s">
        <v>58</v>
      </c>
      <c r="D203" s="67" t="s">
        <v>67</v>
      </c>
      <c r="E203" s="67" t="s">
        <v>63</v>
      </c>
      <c r="F203" s="67" t="s">
        <v>361</v>
      </c>
      <c r="G203" s="67" t="s">
        <v>63</v>
      </c>
      <c r="H203" s="107" t="s">
        <v>46</v>
      </c>
      <c r="I203" s="20" t="s">
        <v>1983</v>
      </c>
      <c r="J203" s="145" t="s">
        <v>1984</v>
      </c>
      <c r="K203" s="426">
        <v>6.84</v>
      </c>
      <c r="L203" s="426">
        <v>1.5982954512210001</v>
      </c>
      <c r="M203" s="424">
        <v>5</v>
      </c>
      <c r="N203" s="556">
        <v>5711520</v>
      </c>
      <c r="O203" s="487" t="s">
        <v>1976</v>
      </c>
      <c r="P203" s="572">
        <v>1.63</v>
      </c>
      <c r="Q203" s="34" t="s">
        <v>1977</v>
      </c>
      <c r="R203" s="257" t="s">
        <v>48</v>
      </c>
      <c r="S203" s="27"/>
      <c r="T203" s="27"/>
      <c r="U203" s="145"/>
      <c r="V203" s="24"/>
      <c r="W203" s="24"/>
      <c r="X203" s="24"/>
      <c r="Y203" s="24"/>
      <c r="Z203" s="24"/>
      <c r="AA203" s="24"/>
      <c r="AB203" s="24"/>
      <c r="AC203" s="24"/>
      <c r="AD203" s="24"/>
      <c r="AE203" s="24"/>
      <c r="AF203" s="24"/>
      <c r="AG203" s="24"/>
      <c r="AH203" s="24"/>
      <c r="AI203" s="24">
        <v>1</v>
      </c>
      <c r="AJ203" s="24">
        <v>1</v>
      </c>
      <c r="AK203" s="24"/>
      <c r="AL203" s="24"/>
      <c r="AM203" s="24"/>
      <c r="AN203" s="24"/>
      <c r="AO203" s="145">
        <f t="shared" si="21"/>
        <v>1</v>
      </c>
      <c r="AP203" s="14">
        <f t="shared" si="22"/>
        <v>1</v>
      </c>
      <c r="AQ203" s="22"/>
      <c r="AR203" s="24"/>
      <c r="AS203" s="24"/>
      <c r="AT203" s="24"/>
      <c r="AU203" s="24"/>
      <c r="AV203" s="24"/>
      <c r="AW203" s="145"/>
      <c r="AX203" s="24"/>
      <c r="AY203" s="24"/>
      <c r="AZ203" s="24"/>
      <c r="BA203" s="24"/>
      <c r="BB203" s="24"/>
      <c r="BC203" s="24"/>
      <c r="BD203" s="24"/>
      <c r="BE203" s="24"/>
      <c r="BF203" s="24"/>
      <c r="BG203" s="24">
        <v>0.96</v>
      </c>
      <c r="BH203" s="24">
        <v>0.96</v>
      </c>
      <c r="BI203" s="24"/>
      <c r="BJ203" s="24"/>
      <c r="BK203" s="24"/>
      <c r="BL203" s="24"/>
      <c r="BM203" s="145">
        <f t="shared" si="23"/>
        <v>0.96</v>
      </c>
      <c r="BN203" s="24">
        <f t="shared" si="24"/>
        <v>0.96</v>
      </c>
      <c r="BO203" s="509">
        <f t="shared" si="18"/>
        <v>5.8895705521472394E-4</v>
      </c>
      <c r="BP203" s="511">
        <v>0</v>
      </c>
      <c r="BQ203" s="512">
        <v>0</v>
      </c>
      <c r="BR203" s="513">
        <v>0</v>
      </c>
      <c r="BS203" s="512">
        <v>0</v>
      </c>
      <c r="BT203" s="512">
        <v>0</v>
      </c>
      <c r="BU203" s="512">
        <v>0</v>
      </c>
      <c r="BV203" s="512">
        <v>0</v>
      </c>
      <c r="BW203" s="512">
        <v>0</v>
      </c>
      <c r="BX203" s="512">
        <v>0</v>
      </c>
      <c r="BY203" s="512">
        <v>0</v>
      </c>
      <c r="BZ203" s="512">
        <v>0</v>
      </c>
      <c r="CA203" s="512">
        <v>0</v>
      </c>
      <c r="CB203" s="512">
        <v>0</v>
      </c>
      <c r="CC203" s="512">
        <v>0</v>
      </c>
      <c r="CD203" s="512">
        <v>0</v>
      </c>
      <c r="CE203" s="512">
        <v>0</v>
      </c>
      <c r="CF203" s="512">
        <v>1126.8864000000001</v>
      </c>
      <c r="CG203" s="512">
        <v>1126.8864000000001</v>
      </c>
      <c r="CH203" s="512">
        <v>0</v>
      </c>
      <c r="CI203" s="512">
        <v>0</v>
      </c>
      <c r="CJ203" s="512">
        <v>0</v>
      </c>
      <c r="CK203" s="512">
        <v>0</v>
      </c>
      <c r="CL203" s="513">
        <f t="shared" si="25"/>
        <v>1126.8864000000001</v>
      </c>
      <c r="CM203" s="513">
        <f t="shared" si="26"/>
        <v>1126.8864000000001</v>
      </c>
      <c r="CN203" s="113"/>
      <c r="CO203" s="97"/>
      <c r="CP203" s="97"/>
      <c r="CQ203" s="97"/>
      <c r="CR203" s="97"/>
      <c r="CS203" s="97"/>
      <c r="CT203" s="97"/>
      <c r="CU203" s="114"/>
      <c r="CV203" s="50">
        <f t="shared" si="19"/>
        <v>5711520</v>
      </c>
      <c r="CW203" s="11"/>
      <c r="CX203" s="604">
        <f t="shared" si="20"/>
        <v>1.63</v>
      </c>
      <c r="CY203" s="143"/>
      <c r="CZ203" s="143"/>
      <c r="DA203" s="143"/>
      <c r="DB203" s="23"/>
      <c r="DC203" s="23"/>
      <c r="DD203" s="23"/>
      <c r="DE203" s="23"/>
      <c r="DF203" s="143"/>
      <c r="DG203" s="89"/>
      <c r="DH203" s="50" t="s">
        <v>46</v>
      </c>
      <c r="DI203" s="28"/>
      <c r="DJ203" s="553" t="s">
        <v>46</v>
      </c>
      <c r="DK203" s="143"/>
      <c r="DL203" s="46"/>
      <c r="DM203" s="111"/>
      <c r="DN203" s="110"/>
      <c r="DO203" s="432">
        <v>0</v>
      </c>
      <c r="DP203" s="433">
        <v>84.166666666666671</v>
      </c>
      <c r="DQ203" s="434">
        <v>0</v>
      </c>
      <c r="DR203" s="428">
        <v>84.166666666666671</v>
      </c>
      <c r="DS203" s="432">
        <v>0</v>
      </c>
      <c r="DT203" s="434">
        <v>1.0999999999999999</v>
      </c>
      <c r="DU203" s="434">
        <v>0</v>
      </c>
      <c r="DV203" s="428">
        <v>1.0999999999999999</v>
      </c>
      <c r="DW203" s="252"/>
      <c r="DX203" s="50"/>
      <c r="DY203" s="249"/>
      <c r="DZ203" s="464">
        <v>0</v>
      </c>
      <c r="EA203" s="465">
        <v>201.66666666666666</v>
      </c>
      <c r="EB203" s="46"/>
    </row>
    <row r="204" spans="1:132" s="141" customFormat="1" ht="27.75" customHeight="1" x14ac:dyDescent="0.25">
      <c r="A204" s="69" t="s">
        <v>56</v>
      </c>
      <c r="B204" s="69" t="s">
        <v>57</v>
      </c>
      <c r="C204" s="69" t="s">
        <v>58</v>
      </c>
      <c r="D204" s="67" t="s">
        <v>335</v>
      </c>
      <c r="E204" s="67" t="s">
        <v>63</v>
      </c>
      <c r="F204" s="67" t="s">
        <v>362</v>
      </c>
      <c r="G204" s="67" t="s">
        <v>63</v>
      </c>
      <c r="H204" s="107" t="s">
        <v>46</v>
      </c>
      <c r="I204" s="20" t="s">
        <v>1979</v>
      </c>
      <c r="J204" s="145" t="s">
        <v>1984</v>
      </c>
      <c r="K204" s="426">
        <v>3.5614428705231256</v>
      </c>
      <c r="L204" s="426">
        <v>3.5486742350429998</v>
      </c>
      <c r="M204" s="424">
        <v>42</v>
      </c>
      <c r="N204" s="556">
        <v>7677419.1275974968</v>
      </c>
      <c r="O204" s="487" t="s">
        <v>1976</v>
      </c>
      <c r="P204" s="572">
        <v>2.1910442715746279</v>
      </c>
      <c r="Q204" s="34" t="s">
        <v>1977</v>
      </c>
      <c r="R204" s="257" t="s">
        <v>48</v>
      </c>
      <c r="S204" s="27"/>
      <c r="T204" s="27"/>
      <c r="U204" s="145"/>
      <c r="V204" s="24"/>
      <c r="W204" s="24"/>
      <c r="X204" s="24"/>
      <c r="Y204" s="24"/>
      <c r="Z204" s="24"/>
      <c r="AA204" s="24"/>
      <c r="AB204" s="24"/>
      <c r="AC204" s="24"/>
      <c r="AD204" s="24"/>
      <c r="AE204" s="24"/>
      <c r="AF204" s="24"/>
      <c r="AG204" s="24"/>
      <c r="AH204" s="24"/>
      <c r="AI204" s="24"/>
      <c r="AJ204" s="24"/>
      <c r="AK204" s="24"/>
      <c r="AL204" s="24"/>
      <c r="AM204" s="24"/>
      <c r="AN204" s="24"/>
      <c r="AO204" s="145">
        <f t="shared" si="21"/>
        <v>0</v>
      </c>
      <c r="AP204" s="14">
        <f t="shared" si="22"/>
        <v>0</v>
      </c>
      <c r="AQ204" s="22"/>
      <c r="AR204" s="24"/>
      <c r="AS204" s="24"/>
      <c r="AT204" s="24"/>
      <c r="AU204" s="24"/>
      <c r="AV204" s="24"/>
      <c r="AW204" s="145"/>
      <c r="AX204" s="24"/>
      <c r="AY204" s="24"/>
      <c r="AZ204" s="24"/>
      <c r="BA204" s="24"/>
      <c r="BB204" s="24"/>
      <c r="BC204" s="24"/>
      <c r="BD204" s="24"/>
      <c r="BE204" s="24"/>
      <c r="BF204" s="24"/>
      <c r="BG204" s="24"/>
      <c r="BH204" s="24"/>
      <c r="BI204" s="24"/>
      <c r="BJ204" s="24"/>
      <c r="BK204" s="24"/>
      <c r="BL204" s="24"/>
      <c r="BM204" s="145">
        <f t="shared" si="23"/>
        <v>0</v>
      </c>
      <c r="BN204" s="24">
        <f t="shared" si="24"/>
        <v>0</v>
      </c>
      <c r="BO204" s="509">
        <f t="shared" si="18"/>
        <v>0</v>
      </c>
      <c r="BP204" s="511">
        <v>0</v>
      </c>
      <c r="BQ204" s="512">
        <v>0</v>
      </c>
      <c r="BR204" s="513">
        <v>0</v>
      </c>
      <c r="BS204" s="512">
        <v>0</v>
      </c>
      <c r="BT204" s="512">
        <v>0</v>
      </c>
      <c r="BU204" s="512">
        <v>0</v>
      </c>
      <c r="BV204" s="512">
        <v>0</v>
      </c>
      <c r="BW204" s="512">
        <v>0</v>
      </c>
      <c r="BX204" s="512">
        <v>0</v>
      </c>
      <c r="BY204" s="512">
        <v>0</v>
      </c>
      <c r="BZ204" s="512">
        <v>0</v>
      </c>
      <c r="CA204" s="512">
        <v>0</v>
      </c>
      <c r="CB204" s="512">
        <v>0</v>
      </c>
      <c r="CC204" s="512">
        <v>0</v>
      </c>
      <c r="CD204" s="512">
        <v>0</v>
      </c>
      <c r="CE204" s="512">
        <v>0</v>
      </c>
      <c r="CF204" s="512">
        <v>0</v>
      </c>
      <c r="CG204" s="512">
        <v>0</v>
      </c>
      <c r="CH204" s="512">
        <v>0</v>
      </c>
      <c r="CI204" s="512">
        <v>0</v>
      </c>
      <c r="CJ204" s="512">
        <v>0</v>
      </c>
      <c r="CK204" s="512">
        <v>0</v>
      </c>
      <c r="CL204" s="513">
        <f t="shared" si="25"/>
        <v>0</v>
      </c>
      <c r="CM204" s="513">
        <f t="shared" si="26"/>
        <v>0</v>
      </c>
      <c r="CN204" s="113"/>
      <c r="CO204" s="97"/>
      <c r="CP204" s="97"/>
      <c r="CQ204" s="97"/>
      <c r="CR204" s="97"/>
      <c r="CS204" s="97"/>
      <c r="CT204" s="97"/>
      <c r="CU204" s="114"/>
      <c r="CV204" s="50">
        <f t="shared" si="19"/>
        <v>7677419.1275974968</v>
      </c>
      <c r="CW204" s="11"/>
      <c r="CX204" s="604">
        <f t="shared" si="20"/>
        <v>2.1910442715746279</v>
      </c>
      <c r="CY204" s="143"/>
      <c r="CZ204" s="143"/>
      <c r="DA204" s="143"/>
      <c r="DB204" s="23"/>
      <c r="DC204" s="23"/>
      <c r="DD204" s="23"/>
      <c r="DE204" s="23"/>
      <c r="DF204" s="143"/>
      <c r="DG204" s="89"/>
      <c r="DH204" s="50" t="s">
        <v>46</v>
      </c>
      <c r="DI204" s="28"/>
      <c r="DJ204" s="553" t="s">
        <v>46</v>
      </c>
      <c r="DK204" s="143"/>
      <c r="DL204" s="46"/>
      <c r="DM204" s="111"/>
      <c r="DN204" s="110"/>
      <c r="DO204" s="432">
        <v>0</v>
      </c>
      <c r="DP204" s="433">
        <v>33.917703349282277</v>
      </c>
      <c r="DQ204" s="434">
        <v>0</v>
      </c>
      <c r="DR204" s="428">
        <v>33.917703349282277</v>
      </c>
      <c r="DS204" s="432">
        <v>0</v>
      </c>
      <c r="DT204" s="434">
        <v>0.67878787878787838</v>
      </c>
      <c r="DU204" s="434">
        <v>0</v>
      </c>
      <c r="DV204" s="428">
        <v>0.67878787878787838</v>
      </c>
      <c r="DW204" s="252"/>
      <c r="DX204" s="50"/>
      <c r="DY204" s="249"/>
      <c r="DZ204" s="464">
        <v>0</v>
      </c>
      <c r="EA204" s="465">
        <v>1264</v>
      </c>
      <c r="EB204" s="46"/>
    </row>
    <row r="205" spans="1:132" s="141" customFormat="1" ht="27.75" customHeight="1" x14ac:dyDescent="0.25">
      <c r="A205" s="69" t="s">
        <v>56</v>
      </c>
      <c r="B205" s="69" t="s">
        <v>57</v>
      </c>
      <c r="C205" s="69" t="s">
        <v>58</v>
      </c>
      <c r="D205" s="67" t="s">
        <v>318</v>
      </c>
      <c r="E205" s="67" t="s">
        <v>63</v>
      </c>
      <c r="F205" s="67" t="s">
        <v>363</v>
      </c>
      <c r="G205" s="67" t="s">
        <v>63</v>
      </c>
      <c r="H205" s="107" t="s">
        <v>46</v>
      </c>
      <c r="I205" s="20" t="s">
        <v>1983</v>
      </c>
      <c r="J205" s="145" t="s">
        <v>1984</v>
      </c>
      <c r="K205" s="426">
        <v>6.9077650307461962</v>
      </c>
      <c r="L205" s="426">
        <v>3.8710227192210001</v>
      </c>
      <c r="M205" s="424">
        <v>160</v>
      </c>
      <c r="N205" s="556">
        <v>10943811.992793476</v>
      </c>
      <c r="O205" s="487" t="s">
        <v>1976</v>
      </c>
      <c r="P205" s="572">
        <v>3.1232340162081837</v>
      </c>
      <c r="Q205" s="34" t="s">
        <v>48</v>
      </c>
      <c r="R205" s="257" t="s">
        <v>48</v>
      </c>
      <c r="S205" s="27"/>
      <c r="T205" s="27"/>
      <c r="U205" s="145"/>
      <c r="V205" s="24"/>
      <c r="W205" s="24"/>
      <c r="X205" s="24"/>
      <c r="Y205" s="24"/>
      <c r="Z205" s="24"/>
      <c r="AA205" s="24"/>
      <c r="AB205" s="24"/>
      <c r="AC205" s="24"/>
      <c r="AD205" s="24"/>
      <c r="AE205" s="24">
        <v>1</v>
      </c>
      <c r="AF205" s="24">
        <v>1</v>
      </c>
      <c r="AG205" s="24"/>
      <c r="AH205" s="24"/>
      <c r="AI205" s="24"/>
      <c r="AJ205" s="24"/>
      <c r="AK205" s="24"/>
      <c r="AL205" s="24"/>
      <c r="AM205" s="24"/>
      <c r="AN205" s="24"/>
      <c r="AO205" s="145">
        <f t="shared" si="21"/>
        <v>1</v>
      </c>
      <c r="AP205" s="14">
        <f t="shared" si="22"/>
        <v>1</v>
      </c>
      <c r="AQ205" s="22"/>
      <c r="AR205" s="24"/>
      <c r="AS205" s="24"/>
      <c r="AT205" s="24"/>
      <c r="AU205" s="24"/>
      <c r="AV205" s="24"/>
      <c r="AW205" s="145"/>
      <c r="AX205" s="24"/>
      <c r="AY205" s="24"/>
      <c r="AZ205" s="24"/>
      <c r="BA205" s="24"/>
      <c r="BB205" s="24"/>
      <c r="BC205" s="24">
        <v>75</v>
      </c>
      <c r="BD205" s="24">
        <v>75</v>
      </c>
      <c r="BE205" s="24"/>
      <c r="BF205" s="24"/>
      <c r="BG205" s="24"/>
      <c r="BH205" s="24"/>
      <c r="BI205" s="24"/>
      <c r="BJ205" s="24"/>
      <c r="BK205" s="24"/>
      <c r="BL205" s="24"/>
      <c r="BM205" s="145">
        <f t="shared" si="23"/>
        <v>75</v>
      </c>
      <c r="BN205" s="24">
        <f t="shared" si="24"/>
        <v>75</v>
      </c>
      <c r="BO205" s="509">
        <f t="shared" si="18"/>
        <v>2.4013570424368982E-2</v>
      </c>
      <c r="BP205" s="511">
        <v>0</v>
      </c>
      <c r="BQ205" s="512">
        <v>0</v>
      </c>
      <c r="BR205" s="513">
        <v>0</v>
      </c>
      <c r="BS205" s="512">
        <v>0</v>
      </c>
      <c r="BT205" s="512">
        <v>0</v>
      </c>
      <c r="BU205" s="512">
        <v>0</v>
      </c>
      <c r="BV205" s="512">
        <v>0</v>
      </c>
      <c r="BW205" s="512">
        <v>0</v>
      </c>
      <c r="BX205" s="512">
        <v>0</v>
      </c>
      <c r="BY205" s="512">
        <v>0</v>
      </c>
      <c r="BZ205" s="512">
        <v>0</v>
      </c>
      <c r="CA205" s="512">
        <v>0</v>
      </c>
      <c r="CB205" s="512">
        <v>378432</v>
      </c>
      <c r="CC205" s="512">
        <v>378432</v>
      </c>
      <c r="CD205" s="512">
        <v>0</v>
      </c>
      <c r="CE205" s="512">
        <v>0</v>
      </c>
      <c r="CF205" s="512">
        <v>0</v>
      </c>
      <c r="CG205" s="512">
        <v>0</v>
      </c>
      <c r="CH205" s="512">
        <v>0</v>
      </c>
      <c r="CI205" s="512">
        <v>0</v>
      </c>
      <c r="CJ205" s="512">
        <v>0</v>
      </c>
      <c r="CK205" s="512">
        <v>0</v>
      </c>
      <c r="CL205" s="513">
        <f t="shared" si="25"/>
        <v>378432</v>
      </c>
      <c r="CM205" s="513">
        <f t="shared" si="26"/>
        <v>378432</v>
      </c>
      <c r="CN205" s="113"/>
      <c r="CO205" s="97"/>
      <c r="CP205" s="97"/>
      <c r="CQ205" s="97"/>
      <c r="CR205" s="97"/>
      <c r="CS205" s="97"/>
      <c r="CT205" s="97"/>
      <c r="CU205" s="114"/>
      <c r="CV205" s="50">
        <f t="shared" si="19"/>
        <v>10943811.992793476</v>
      </c>
      <c r="CW205" s="11"/>
      <c r="CX205" s="604">
        <f t="shared" si="20"/>
        <v>3.1232340162081837</v>
      </c>
      <c r="CY205" s="143"/>
      <c r="CZ205" s="143"/>
      <c r="DA205" s="143"/>
      <c r="DB205" s="23"/>
      <c r="DC205" s="23"/>
      <c r="DD205" s="23"/>
      <c r="DE205" s="23"/>
      <c r="DF205" s="143"/>
      <c r="DG205" s="89"/>
      <c r="DH205" s="50" t="s">
        <v>46</v>
      </c>
      <c r="DI205" s="28"/>
      <c r="DJ205" s="553" t="s">
        <v>46</v>
      </c>
      <c r="DK205" s="143"/>
      <c r="DL205" s="46"/>
      <c r="DM205" s="111"/>
      <c r="DN205" s="110"/>
      <c r="DO205" s="432">
        <v>90.827693909422365</v>
      </c>
      <c r="DP205" s="433">
        <v>25.667914042496278</v>
      </c>
      <c r="DQ205" s="434">
        <v>90.827693909422365</v>
      </c>
      <c r="DR205" s="428">
        <v>25.667914042496278</v>
      </c>
      <c r="DS205" s="432">
        <v>0.94950546590317741</v>
      </c>
      <c r="DT205" s="434">
        <v>0.380129300624793</v>
      </c>
      <c r="DU205" s="434">
        <v>0.94950546590317741</v>
      </c>
      <c r="DV205" s="428">
        <v>0.380129300624793</v>
      </c>
      <c r="DW205" s="252"/>
      <c r="DX205" s="50"/>
      <c r="DY205" s="249"/>
      <c r="DZ205" s="464">
        <v>14540</v>
      </c>
      <c r="EA205" s="465">
        <v>3398.3333333333321</v>
      </c>
      <c r="EB205" s="46"/>
    </row>
    <row r="206" spans="1:132" s="141" customFormat="1" ht="27.75" customHeight="1" x14ac:dyDescent="0.25">
      <c r="A206" s="69" t="s">
        <v>56</v>
      </c>
      <c r="B206" s="69" t="s">
        <v>57</v>
      </c>
      <c r="C206" s="69" t="s">
        <v>58</v>
      </c>
      <c r="D206" s="67" t="s">
        <v>318</v>
      </c>
      <c r="E206" s="67" t="s">
        <v>63</v>
      </c>
      <c r="F206" s="67" t="s">
        <v>364</v>
      </c>
      <c r="G206" s="67" t="s">
        <v>323</v>
      </c>
      <c r="H206" s="107" t="s">
        <v>46</v>
      </c>
      <c r="I206" s="20" t="s">
        <v>1979</v>
      </c>
      <c r="J206" s="145" t="s">
        <v>1984</v>
      </c>
      <c r="K206" s="426">
        <v>6.9555696330350978</v>
      </c>
      <c r="L206" s="426">
        <v>4.165909082244001</v>
      </c>
      <c r="M206" s="424">
        <v>65</v>
      </c>
      <c r="N206" s="556">
        <v>11027565.656003632</v>
      </c>
      <c r="O206" s="487" t="s">
        <v>1976</v>
      </c>
      <c r="P206" s="572">
        <v>3.1471363173526341</v>
      </c>
      <c r="Q206" s="34" t="s">
        <v>48</v>
      </c>
      <c r="R206" s="257" t="s">
        <v>48</v>
      </c>
      <c r="S206" s="27"/>
      <c r="T206" s="27"/>
      <c r="U206" s="145"/>
      <c r="V206" s="24"/>
      <c r="W206" s="24"/>
      <c r="X206" s="24"/>
      <c r="Y206" s="24"/>
      <c r="Z206" s="24"/>
      <c r="AA206" s="24"/>
      <c r="AB206" s="24"/>
      <c r="AC206" s="24"/>
      <c r="AD206" s="24"/>
      <c r="AE206" s="24"/>
      <c r="AF206" s="24"/>
      <c r="AG206" s="24"/>
      <c r="AH206" s="24"/>
      <c r="AI206" s="24">
        <v>2</v>
      </c>
      <c r="AJ206" s="24">
        <v>2</v>
      </c>
      <c r="AK206" s="24"/>
      <c r="AL206" s="24"/>
      <c r="AM206" s="24"/>
      <c r="AN206" s="24"/>
      <c r="AO206" s="145">
        <f t="shared" si="21"/>
        <v>2</v>
      </c>
      <c r="AP206" s="14">
        <f t="shared" si="22"/>
        <v>2</v>
      </c>
      <c r="AQ206" s="22"/>
      <c r="AR206" s="24"/>
      <c r="AS206" s="24"/>
      <c r="AT206" s="24"/>
      <c r="AU206" s="24"/>
      <c r="AV206" s="24"/>
      <c r="AW206" s="145"/>
      <c r="AX206" s="24"/>
      <c r="AY206" s="24"/>
      <c r="AZ206" s="24"/>
      <c r="BA206" s="24"/>
      <c r="BB206" s="24"/>
      <c r="BC206" s="24"/>
      <c r="BE206" s="24"/>
      <c r="BF206" s="24"/>
      <c r="BG206" s="24">
        <v>10.73</v>
      </c>
      <c r="BH206" s="24">
        <v>10.73</v>
      </c>
      <c r="BI206" s="24"/>
      <c r="BJ206" s="24"/>
      <c r="BK206" s="24"/>
      <c r="BL206" s="24"/>
      <c r="BM206" s="145">
        <f t="shared" si="23"/>
        <v>10.73</v>
      </c>
      <c r="BN206" s="24">
        <f t="shared" si="24"/>
        <v>10.73</v>
      </c>
      <c r="BO206" s="509">
        <f t="shared" si="18"/>
        <v>3.4094487553135476E-3</v>
      </c>
      <c r="BP206" s="511">
        <v>0</v>
      </c>
      <c r="BQ206" s="512">
        <v>0</v>
      </c>
      <c r="BR206" s="513">
        <v>0</v>
      </c>
      <c r="BS206" s="512">
        <v>0</v>
      </c>
      <c r="BT206" s="512">
        <v>0</v>
      </c>
      <c r="BU206" s="512">
        <v>0</v>
      </c>
      <c r="BV206" s="512">
        <v>0</v>
      </c>
      <c r="BW206" s="512">
        <v>0</v>
      </c>
      <c r="BX206" s="512">
        <v>0</v>
      </c>
      <c r="BY206" s="512">
        <v>0</v>
      </c>
      <c r="BZ206" s="512">
        <v>0</v>
      </c>
      <c r="CA206" s="512">
        <v>0</v>
      </c>
      <c r="CB206" s="512">
        <v>0</v>
      </c>
      <c r="CC206" s="512">
        <v>0</v>
      </c>
      <c r="CD206" s="512">
        <v>0</v>
      </c>
      <c r="CE206" s="512">
        <v>0</v>
      </c>
      <c r="CF206" s="512">
        <v>12595.3032</v>
      </c>
      <c r="CG206" s="512">
        <v>12595.3032</v>
      </c>
      <c r="CH206" s="512">
        <v>0</v>
      </c>
      <c r="CI206" s="512">
        <v>0</v>
      </c>
      <c r="CJ206" s="512">
        <v>0</v>
      </c>
      <c r="CK206" s="512">
        <v>0</v>
      </c>
      <c r="CL206" s="513">
        <f t="shared" si="25"/>
        <v>12595.3032</v>
      </c>
      <c r="CM206" s="513">
        <f t="shared" si="26"/>
        <v>12595.3032</v>
      </c>
      <c r="CN206" s="113"/>
      <c r="CO206" s="97"/>
      <c r="CP206" s="97"/>
      <c r="CQ206" s="97"/>
      <c r="CR206" s="97"/>
      <c r="CS206" s="97"/>
      <c r="CT206" s="97"/>
      <c r="CU206" s="114"/>
      <c r="CV206" s="50">
        <f t="shared" si="19"/>
        <v>11027565.656003632</v>
      </c>
      <c r="CW206" s="11"/>
      <c r="CX206" s="604">
        <f t="shared" si="20"/>
        <v>3.1471363173526341</v>
      </c>
      <c r="CY206" s="143"/>
      <c r="CZ206" s="143"/>
      <c r="DA206" s="143"/>
      <c r="DB206" s="23"/>
      <c r="DC206" s="23"/>
      <c r="DD206" s="23"/>
      <c r="DE206" s="23"/>
      <c r="DF206" s="143"/>
      <c r="DG206" s="89"/>
      <c r="DH206" s="50" t="s">
        <v>46</v>
      </c>
      <c r="DI206" s="28"/>
      <c r="DJ206" s="553" t="s">
        <v>46</v>
      </c>
      <c r="DK206" s="143"/>
      <c r="DL206" s="46"/>
      <c r="DM206" s="111"/>
      <c r="DN206" s="110"/>
      <c r="DO206" s="432">
        <v>48.888888888888886</v>
      </c>
      <c r="DP206" s="433">
        <v>17.026295597464184</v>
      </c>
      <c r="DQ206" s="434">
        <v>48.888888888888886</v>
      </c>
      <c r="DR206" s="428">
        <v>17.026295597464184</v>
      </c>
      <c r="DS206" s="432">
        <v>0.33716475095785442</v>
      </c>
      <c r="DT206" s="434">
        <v>0.60753563630864416</v>
      </c>
      <c r="DU206" s="434">
        <v>0.33716475095785442</v>
      </c>
      <c r="DV206" s="428">
        <v>0.60753563630864416</v>
      </c>
      <c r="DW206" s="252"/>
      <c r="DX206" s="50"/>
      <c r="DY206" s="249"/>
      <c r="DZ206" s="464">
        <v>0</v>
      </c>
      <c r="EA206" s="465">
        <v>3019.6666666666665</v>
      </c>
      <c r="EB206" s="46"/>
    </row>
    <row r="207" spans="1:132" s="141" customFormat="1" ht="27.75" customHeight="1" x14ac:dyDescent="0.25">
      <c r="A207" s="69" t="s">
        <v>56</v>
      </c>
      <c r="B207" s="69" t="s">
        <v>57</v>
      </c>
      <c r="C207" s="69" t="s">
        <v>58</v>
      </c>
      <c r="D207" s="67" t="s">
        <v>193</v>
      </c>
      <c r="E207" s="67" t="s">
        <v>63</v>
      </c>
      <c r="F207" s="67" t="s">
        <v>365</v>
      </c>
      <c r="G207" s="67" t="s">
        <v>63</v>
      </c>
      <c r="H207" s="107" t="s">
        <v>46</v>
      </c>
      <c r="I207" s="20" t="s">
        <v>1983</v>
      </c>
      <c r="J207" s="145" t="s">
        <v>1984</v>
      </c>
      <c r="K207" s="426">
        <v>8.4375123039910207</v>
      </c>
      <c r="L207" s="426">
        <v>1.1943181793340001</v>
      </c>
      <c r="M207" s="424">
        <v>1</v>
      </c>
      <c r="N207" s="487">
        <v>18220800</v>
      </c>
      <c r="O207" s="487" t="s">
        <v>1976</v>
      </c>
      <c r="P207" s="572">
        <v>5.2</v>
      </c>
      <c r="Q207" s="34" t="s">
        <v>48</v>
      </c>
      <c r="R207" s="257" t="s">
        <v>48</v>
      </c>
      <c r="S207" s="27"/>
      <c r="T207" s="27"/>
      <c r="U207" s="145"/>
      <c r="V207" s="24"/>
      <c r="W207" s="24"/>
      <c r="X207" s="24"/>
      <c r="Y207" s="24"/>
      <c r="Z207" s="24"/>
      <c r="AA207" s="24"/>
      <c r="AB207" s="24"/>
      <c r="AC207" s="24"/>
      <c r="AD207" s="24"/>
      <c r="AE207" s="24">
        <v>1</v>
      </c>
      <c r="AF207" s="24">
        <v>1</v>
      </c>
      <c r="AG207" s="24"/>
      <c r="AH207" s="24"/>
      <c r="AI207" s="24"/>
      <c r="AJ207" s="24"/>
      <c r="AK207" s="24"/>
      <c r="AL207" s="24"/>
      <c r="AM207" s="24"/>
      <c r="AN207" s="24"/>
      <c r="AO207" s="145">
        <f t="shared" si="21"/>
        <v>1</v>
      </c>
      <c r="AP207" s="14">
        <f t="shared" si="22"/>
        <v>1</v>
      </c>
      <c r="AQ207" s="22"/>
      <c r="AR207" s="24"/>
      <c r="AS207" s="24"/>
      <c r="AT207" s="24"/>
      <c r="AU207" s="24"/>
      <c r="AV207" s="24"/>
      <c r="AW207" s="145"/>
      <c r="AX207" s="24"/>
      <c r="AY207" s="24"/>
      <c r="AZ207" s="24"/>
      <c r="BA207" s="24"/>
      <c r="BB207" s="24"/>
      <c r="BC207" s="24">
        <v>7500</v>
      </c>
      <c r="BD207" s="24">
        <v>7500</v>
      </c>
      <c r="BE207" s="24"/>
      <c r="BF207" s="24"/>
      <c r="BG207" s="24"/>
      <c r="BH207" s="24"/>
      <c r="BI207" s="24"/>
      <c r="BJ207" s="24"/>
      <c r="BK207" s="24"/>
      <c r="BL207" s="24"/>
      <c r="BM207" s="145">
        <f t="shared" si="23"/>
        <v>7500</v>
      </c>
      <c r="BN207" s="24">
        <f t="shared" si="24"/>
        <v>7500</v>
      </c>
      <c r="BO207" s="509">
        <f t="shared" ref="BO207:BO270" si="27">IF(P207=0,0,BM207/1000/P207)</f>
        <v>1.4423076923076923</v>
      </c>
      <c r="BP207" s="511">
        <v>0</v>
      </c>
      <c r="BQ207" s="512">
        <v>0</v>
      </c>
      <c r="BR207" s="513">
        <v>0</v>
      </c>
      <c r="BS207" s="512">
        <v>0</v>
      </c>
      <c r="BT207" s="512">
        <v>0</v>
      </c>
      <c r="BU207" s="512">
        <v>0</v>
      </c>
      <c r="BV207" s="512">
        <v>0</v>
      </c>
      <c r="BW207" s="512">
        <v>0</v>
      </c>
      <c r="BX207" s="512">
        <v>0</v>
      </c>
      <c r="BY207" s="512">
        <v>0</v>
      </c>
      <c r="BZ207" s="512">
        <v>0</v>
      </c>
      <c r="CA207" s="512">
        <v>0</v>
      </c>
      <c r="CB207" s="512">
        <v>37843200</v>
      </c>
      <c r="CC207" s="512">
        <v>37843200</v>
      </c>
      <c r="CD207" s="512">
        <v>0</v>
      </c>
      <c r="CE207" s="512">
        <v>0</v>
      </c>
      <c r="CF207" s="512">
        <v>0</v>
      </c>
      <c r="CG207" s="512">
        <v>0</v>
      </c>
      <c r="CH207" s="512">
        <v>0</v>
      </c>
      <c r="CI207" s="512">
        <v>0</v>
      </c>
      <c r="CJ207" s="512">
        <v>0</v>
      </c>
      <c r="CK207" s="512">
        <v>0</v>
      </c>
      <c r="CL207" s="513">
        <f t="shared" si="25"/>
        <v>37843200</v>
      </c>
      <c r="CM207" s="513">
        <f t="shared" si="26"/>
        <v>37843200</v>
      </c>
      <c r="CN207" s="113"/>
      <c r="CO207" s="97"/>
      <c r="CP207" s="97"/>
      <c r="CQ207" s="97"/>
      <c r="CR207" s="97"/>
      <c r="CS207" s="97"/>
      <c r="CT207" s="97"/>
      <c r="CU207" s="114"/>
      <c r="CV207" s="50">
        <f t="shared" ref="CV207:CV270" si="28">N207</f>
        <v>18220800</v>
      </c>
      <c r="CW207" s="11"/>
      <c r="CX207" s="604">
        <f t="shared" ref="CX207:CX270" si="29">P207</f>
        <v>5.2</v>
      </c>
      <c r="CY207" s="143"/>
      <c r="CZ207" s="143"/>
      <c r="DA207" s="143"/>
      <c r="DB207" s="23"/>
      <c r="DC207" s="23"/>
      <c r="DD207" s="23"/>
      <c r="DE207" s="23"/>
      <c r="DF207" s="143"/>
      <c r="DG207" s="89"/>
      <c r="DH207" s="50" t="s">
        <v>46</v>
      </c>
      <c r="DI207" s="28"/>
      <c r="DJ207" s="553" t="s">
        <v>46</v>
      </c>
      <c r="DK207" s="143"/>
      <c r="DL207" s="46"/>
      <c r="DM207" s="111"/>
      <c r="DN207" s="110"/>
      <c r="DO207" s="432">
        <v>0</v>
      </c>
      <c r="DP207" s="433">
        <v>0</v>
      </c>
      <c r="DQ207" s="434">
        <v>0</v>
      </c>
      <c r="DR207" s="428">
        <v>0</v>
      </c>
      <c r="DS207" s="432">
        <v>0</v>
      </c>
      <c r="DT207" s="434">
        <v>0</v>
      </c>
      <c r="DU207" s="434">
        <v>0</v>
      </c>
      <c r="DV207" s="428">
        <v>0</v>
      </c>
      <c r="DW207" s="252"/>
      <c r="DX207" s="50"/>
      <c r="DY207" s="249"/>
      <c r="DZ207" s="464">
        <v>0</v>
      </c>
      <c r="EA207" s="465">
        <v>0</v>
      </c>
      <c r="EB207" s="46"/>
    </row>
    <row r="208" spans="1:132" s="141" customFormat="1" ht="27.75" customHeight="1" x14ac:dyDescent="0.25">
      <c r="A208" s="69" t="s">
        <v>56</v>
      </c>
      <c r="B208" s="69" t="s">
        <v>57</v>
      </c>
      <c r="C208" s="69" t="s">
        <v>58</v>
      </c>
      <c r="D208" s="67" t="s">
        <v>341</v>
      </c>
      <c r="E208" s="67" t="s">
        <v>63</v>
      </c>
      <c r="F208" s="67" t="s">
        <v>366</v>
      </c>
      <c r="G208" s="67" t="s">
        <v>63</v>
      </c>
      <c r="H208" s="107" t="s">
        <v>46</v>
      </c>
      <c r="I208" s="20" t="s">
        <v>1983</v>
      </c>
      <c r="J208" s="145" t="s">
        <v>1984</v>
      </c>
      <c r="K208" s="426">
        <v>4.8043625300345516</v>
      </c>
      <c r="L208" s="426">
        <v>4.1195075671890002</v>
      </c>
      <c r="M208" s="424">
        <v>52</v>
      </c>
      <c r="N208" s="487">
        <v>9157067.1776435394</v>
      </c>
      <c r="O208" s="487" t="s">
        <v>1976</v>
      </c>
      <c r="P208" s="572">
        <v>2.6133182584599139</v>
      </c>
      <c r="Q208" s="34" t="s">
        <v>1977</v>
      </c>
      <c r="R208" s="257" t="s">
        <v>48</v>
      </c>
      <c r="S208" s="27"/>
      <c r="T208" s="27"/>
      <c r="U208" s="145"/>
      <c r="V208" s="24"/>
      <c r="W208" s="24"/>
      <c r="X208" s="24"/>
      <c r="Y208" s="24"/>
      <c r="Z208" s="24"/>
      <c r="AA208" s="24"/>
      <c r="AB208" s="24"/>
      <c r="AC208" s="24"/>
      <c r="AD208" s="24"/>
      <c r="AE208" s="24"/>
      <c r="AF208" s="24"/>
      <c r="AG208" s="24"/>
      <c r="AH208" s="24"/>
      <c r="AI208" s="24">
        <v>1</v>
      </c>
      <c r="AJ208" s="24">
        <v>1</v>
      </c>
      <c r="AK208" s="24"/>
      <c r="AL208" s="24"/>
      <c r="AM208" s="24"/>
      <c r="AN208" s="24"/>
      <c r="AO208" s="145">
        <f t="shared" ref="AO208:AO271" si="30">SUM(S208,U208,W208,Y208,AA208,AC208,AE208,AG208,AI208,AK208,AM208)</f>
        <v>1</v>
      </c>
      <c r="AP208" s="14">
        <f t="shared" ref="AP208:AP271" si="31">SUM(T208,V208,X208,Z208,AB208,AD208,AF208,AH208,AJ208,AL208,AN208)</f>
        <v>1</v>
      </c>
      <c r="AQ208" s="22"/>
      <c r="AR208" s="24"/>
      <c r="AS208" s="24"/>
      <c r="AT208" s="24"/>
      <c r="AU208" s="24"/>
      <c r="AV208" s="24"/>
      <c r="AW208" s="145"/>
      <c r="AX208" s="24"/>
      <c r="AY208" s="24"/>
      <c r="AZ208" s="24"/>
      <c r="BA208" s="24"/>
      <c r="BB208" s="24"/>
      <c r="BC208" s="24"/>
      <c r="BD208" s="24"/>
      <c r="BE208" s="24"/>
      <c r="BF208" s="24"/>
      <c r="BG208" s="24">
        <v>75.599999999999994</v>
      </c>
      <c r="BH208" s="24">
        <v>75.599999999999994</v>
      </c>
      <c r="BI208" s="24"/>
      <c r="BJ208" s="24"/>
      <c r="BK208" s="24"/>
      <c r="BL208" s="24"/>
      <c r="BM208" s="145">
        <f t="shared" ref="BM208:BM271" si="32">SUM(AQ208,AS208,AU208,AW208,AY208,BA208,BC208,BE208,BG208,BI208,BK208)</f>
        <v>75.599999999999994</v>
      </c>
      <c r="BN208" s="24">
        <f t="shared" ref="BN208:BN271" si="33">SUM(AR208,AT208,AV208,AX208,AZ208,BB208,BD208,BF208,BH208,BJ208,BL208)</f>
        <v>75.599999999999994</v>
      </c>
      <c r="BO208" s="509">
        <f t="shared" si="27"/>
        <v>2.8928738302449526E-2</v>
      </c>
      <c r="BP208" s="511">
        <v>0</v>
      </c>
      <c r="BQ208" s="512">
        <v>0</v>
      </c>
      <c r="BR208" s="513">
        <v>0</v>
      </c>
      <c r="BS208" s="512">
        <v>0</v>
      </c>
      <c r="BT208" s="512">
        <v>0</v>
      </c>
      <c r="BU208" s="512">
        <v>0</v>
      </c>
      <c r="BV208" s="512">
        <v>0</v>
      </c>
      <c r="BW208" s="512">
        <v>0</v>
      </c>
      <c r="BX208" s="512">
        <v>0</v>
      </c>
      <c r="BY208" s="512">
        <v>0</v>
      </c>
      <c r="BZ208" s="512">
        <v>0</v>
      </c>
      <c r="CA208" s="512">
        <v>0</v>
      </c>
      <c r="CB208" s="512">
        <v>0</v>
      </c>
      <c r="CC208" s="512">
        <v>0</v>
      </c>
      <c r="CD208" s="512">
        <v>0</v>
      </c>
      <c r="CE208" s="512">
        <v>0</v>
      </c>
      <c r="CF208" s="512">
        <v>88742.304000000004</v>
      </c>
      <c r="CG208" s="512">
        <v>88742.304000000004</v>
      </c>
      <c r="CH208" s="512">
        <v>0</v>
      </c>
      <c r="CI208" s="512">
        <v>0</v>
      </c>
      <c r="CJ208" s="512">
        <v>0</v>
      </c>
      <c r="CK208" s="512">
        <v>0</v>
      </c>
      <c r="CL208" s="513">
        <f t="shared" ref="CL208:CL271" si="34">BP208+BR208+BT208+BV208+BX208+BZ208+CB208+CD208+CF208+CH208+CJ208</f>
        <v>88742.304000000004</v>
      </c>
      <c r="CM208" s="513">
        <f t="shared" ref="CM208:CM271" si="35">BQ208+BS208+BU208+BW208+BY208+CA208+CC208+CE208+CG208+CI208+CK208</f>
        <v>88742.304000000004</v>
      </c>
      <c r="CN208" s="113"/>
      <c r="CO208" s="97"/>
      <c r="CP208" s="97"/>
      <c r="CQ208" s="97"/>
      <c r="CR208" s="97"/>
      <c r="CS208" s="97"/>
      <c r="CT208" s="97"/>
      <c r="CU208" s="114"/>
      <c r="CV208" s="50">
        <f t="shared" si="28"/>
        <v>9157067.1776435394</v>
      </c>
      <c r="CW208" s="11"/>
      <c r="CX208" s="604">
        <f t="shared" si="29"/>
        <v>2.6133182584599139</v>
      </c>
      <c r="CY208" s="143"/>
      <c r="CZ208" s="143"/>
      <c r="DA208" s="143"/>
      <c r="DB208" s="23"/>
      <c r="DC208" s="23"/>
      <c r="DD208" s="23"/>
      <c r="DE208" s="23"/>
      <c r="DF208" s="143"/>
      <c r="DG208" s="89"/>
      <c r="DH208" s="50" t="s">
        <v>46</v>
      </c>
      <c r="DI208" s="28"/>
      <c r="DJ208" s="553" t="s">
        <v>46</v>
      </c>
      <c r="DK208" s="143"/>
      <c r="DL208" s="46"/>
      <c r="DM208" s="111"/>
      <c r="DN208" s="110"/>
      <c r="DO208" s="432">
        <v>10.666666666666666</v>
      </c>
      <c r="DP208" s="433">
        <v>115.65462202266815</v>
      </c>
      <c r="DQ208" s="434">
        <v>10.666666666666666</v>
      </c>
      <c r="DR208" s="428">
        <v>115.65462202266815</v>
      </c>
      <c r="DS208" s="432">
        <v>5.7971014492753624E-2</v>
      </c>
      <c r="DT208" s="434">
        <v>0.94013119919472643</v>
      </c>
      <c r="DU208" s="434">
        <v>5.7971014492753624E-2</v>
      </c>
      <c r="DV208" s="428">
        <v>0.94013119919472643</v>
      </c>
      <c r="DW208" s="252"/>
      <c r="DX208" s="50"/>
      <c r="DY208" s="249"/>
      <c r="DZ208" s="464">
        <v>0</v>
      </c>
      <c r="EA208" s="465">
        <v>2411</v>
      </c>
      <c r="EB208" s="46"/>
    </row>
    <row r="209" spans="1:132" s="141" customFormat="1" ht="27.75" customHeight="1" x14ac:dyDescent="0.25">
      <c r="A209" s="69" t="s">
        <v>56</v>
      </c>
      <c r="B209" s="69" t="s">
        <v>57</v>
      </c>
      <c r="C209" s="69" t="s">
        <v>58</v>
      </c>
      <c r="D209" s="67" t="s">
        <v>335</v>
      </c>
      <c r="E209" s="67" t="s">
        <v>63</v>
      </c>
      <c r="F209" s="67" t="s">
        <v>367</v>
      </c>
      <c r="G209" s="67" t="s">
        <v>63</v>
      </c>
      <c r="H209" s="107" t="s">
        <v>46</v>
      </c>
      <c r="I209" s="20" t="s">
        <v>1979</v>
      </c>
      <c r="J209" s="145" t="s">
        <v>1984</v>
      </c>
      <c r="K209" s="426">
        <v>9.5609204577802025</v>
      </c>
      <c r="L209" s="426">
        <v>3.7617424164180004</v>
      </c>
      <c r="M209" s="424">
        <v>100</v>
      </c>
      <c r="N209" s="487">
        <v>21050087.353485491</v>
      </c>
      <c r="O209" s="487" t="s">
        <v>1976</v>
      </c>
      <c r="P209" s="572">
        <v>6.0074450209718862</v>
      </c>
      <c r="Q209" s="34" t="s">
        <v>1977</v>
      </c>
      <c r="R209" s="257" t="s">
        <v>48</v>
      </c>
      <c r="S209" s="27"/>
      <c r="T209" s="27"/>
      <c r="U209" s="145"/>
      <c r="V209" s="24"/>
      <c r="W209" s="24"/>
      <c r="X209" s="24"/>
      <c r="Y209" s="24"/>
      <c r="Z209" s="24"/>
      <c r="AA209" s="24"/>
      <c r="AB209" s="24"/>
      <c r="AC209" s="24"/>
      <c r="AD209" s="24"/>
      <c r="AE209" s="24"/>
      <c r="AF209" s="24"/>
      <c r="AG209" s="24"/>
      <c r="AH209" s="24"/>
      <c r="AI209" s="24"/>
      <c r="AJ209" s="24"/>
      <c r="AK209" s="24"/>
      <c r="AL209" s="24"/>
      <c r="AM209" s="24"/>
      <c r="AN209" s="24"/>
      <c r="AO209" s="145">
        <f t="shared" si="30"/>
        <v>0</v>
      </c>
      <c r="AP209" s="14">
        <f t="shared" si="31"/>
        <v>0</v>
      </c>
      <c r="AQ209" s="22"/>
      <c r="AR209" s="24"/>
      <c r="AS209" s="24"/>
      <c r="AT209" s="24"/>
      <c r="AU209" s="24"/>
      <c r="AV209" s="24"/>
      <c r="AW209" s="145"/>
      <c r="AX209" s="24"/>
      <c r="AY209" s="24"/>
      <c r="AZ209" s="24"/>
      <c r="BA209" s="24"/>
      <c r="BB209" s="24"/>
      <c r="BC209" s="24"/>
      <c r="BD209" s="24"/>
      <c r="BE209" s="24"/>
      <c r="BF209" s="24"/>
      <c r="BG209" s="24"/>
      <c r="BH209" s="24"/>
      <c r="BI209" s="24"/>
      <c r="BJ209" s="24"/>
      <c r="BK209" s="24"/>
      <c r="BL209" s="24"/>
      <c r="BM209" s="145">
        <f t="shared" si="32"/>
        <v>0</v>
      </c>
      <c r="BN209" s="24">
        <f t="shared" si="33"/>
        <v>0</v>
      </c>
      <c r="BO209" s="509">
        <f t="shared" si="27"/>
        <v>0</v>
      </c>
      <c r="BP209" s="511">
        <v>0</v>
      </c>
      <c r="BQ209" s="512">
        <v>0</v>
      </c>
      <c r="BR209" s="513">
        <v>0</v>
      </c>
      <c r="BS209" s="512">
        <v>0</v>
      </c>
      <c r="BT209" s="512">
        <v>0</v>
      </c>
      <c r="BU209" s="512">
        <v>0</v>
      </c>
      <c r="BV209" s="512">
        <v>0</v>
      </c>
      <c r="BW209" s="512">
        <v>0</v>
      </c>
      <c r="BX209" s="512">
        <v>0</v>
      </c>
      <c r="BY209" s="512">
        <v>0</v>
      </c>
      <c r="BZ209" s="512">
        <v>0</v>
      </c>
      <c r="CA209" s="512">
        <v>0</v>
      </c>
      <c r="CB209" s="512">
        <v>0</v>
      </c>
      <c r="CC209" s="512">
        <v>0</v>
      </c>
      <c r="CD209" s="512">
        <v>0</v>
      </c>
      <c r="CE209" s="512">
        <v>0</v>
      </c>
      <c r="CF209" s="512">
        <v>0</v>
      </c>
      <c r="CG209" s="512">
        <v>0</v>
      </c>
      <c r="CH209" s="512">
        <v>0</v>
      </c>
      <c r="CI209" s="512">
        <v>0</v>
      </c>
      <c r="CJ209" s="512">
        <v>0</v>
      </c>
      <c r="CK209" s="512">
        <v>0</v>
      </c>
      <c r="CL209" s="513">
        <f t="shared" si="34"/>
        <v>0</v>
      </c>
      <c r="CM209" s="513">
        <f t="shared" si="35"/>
        <v>0</v>
      </c>
      <c r="CN209" s="113"/>
      <c r="CO209" s="97"/>
      <c r="CP209" s="97"/>
      <c r="CQ209" s="97"/>
      <c r="CR209" s="97"/>
      <c r="CS209" s="97"/>
      <c r="CT209" s="97"/>
      <c r="CU209" s="114"/>
      <c r="CV209" s="50">
        <f t="shared" si="28"/>
        <v>21050087.353485491</v>
      </c>
      <c r="CW209" s="11"/>
      <c r="CX209" s="604">
        <f t="shared" si="29"/>
        <v>6.0074450209718862</v>
      </c>
      <c r="CY209" s="143"/>
      <c r="CZ209" s="143"/>
      <c r="DA209" s="143"/>
      <c r="DB209" s="23"/>
      <c r="DC209" s="23"/>
      <c r="DD209" s="23"/>
      <c r="DE209" s="23"/>
      <c r="DF209" s="143"/>
      <c r="DG209" s="89"/>
      <c r="DH209" s="50" t="s">
        <v>46</v>
      </c>
      <c r="DI209" s="28"/>
      <c r="DJ209" s="553" t="s">
        <v>46</v>
      </c>
      <c r="DK209" s="143"/>
      <c r="DL209" s="46"/>
      <c r="DM209" s="111"/>
      <c r="DN209" s="110"/>
      <c r="DO209" s="432">
        <v>39.676935886761164</v>
      </c>
      <c r="DP209" s="433">
        <v>-36.518293014796029</v>
      </c>
      <c r="DQ209" s="434">
        <v>39.676935886761164</v>
      </c>
      <c r="DR209" s="428">
        <v>-36.518293014796029</v>
      </c>
      <c r="DS209" s="432">
        <v>0.83930058284762976</v>
      </c>
      <c r="DT209" s="434">
        <v>-0.81985671482521849</v>
      </c>
      <c r="DU209" s="434">
        <v>0.83930058284762976</v>
      </c>
      <c r="DV209" s="428">
        <v>-0.81985671482521849</v>
      </c>
      <c r="DW209" s="252"/>
      <c r="DX209" s="50"/>
      <c r="DY209" s="249"/>
      <c r="DZ209" s="464">
        <v>3971</v>
      </c>
      <c r="EA209" s="465">
        <v>-3971</v>
      </c>
      <c r="EB209" s="46"/>
    </row>
    <row r="210" spans="1:132" s="141" customFormat="1" ht="27.75" customHeight="1" x14ac:dyDescent="0.25">
      <c r="A210" s="69" t="s">
        <v>56</v>
      </c>
      <c r="B210" s="69" t="s">
        <v>57</v>
      </c>
      <c r="C210" s="69" t="s">
        <v>58</v>
      </c>
      <c r="D210" s="67" t="s">
        <v>335</v>
      </c>
      <c r="E210" s="67" t="s">
        <v>63</v>
      </c>
      <c r="F210" s="67" t="s">
        <v>368</v>
      </c>
      <c r="G210" s="67" t="s">
        <v>63</v>
      </c>
      <c r="H210" s="107" t="s">
        <v>46</v>
      </c>
      <c r="I210" s="20" t="s">
        <v>1979</v>
      </c>
      <c r="J210" s="145" t="s">
        <v>1984</v>
      </c>
      <c r="K210" s="426">
        <v>4.7565579277456509</v>
      </c>
      <c r="L210" s="426">
        <v>3.5693181743940001</v>
      </c>
      <c r="M210" s="424">
        <v>29</v>
      </c>
      <c r="N210" s="556">
        <v>5862756.4247108204</v>
      </c>
      <c r="O210" s="487" t="s">
        <v>1976</v>
      </c>
      <c r="P210" s="572">
        <v>1.6731610801115353</v>
      </c>
      <c r="Q210" s="34" t="s">
        <v>1977</v>
      </c>
      <c r="R210" s="257" t="s">
        <v>48</v>
      </c>
      <c r="S210" s="27"/>
      <c r="T210" s="27"/>
      <c r="U210" s="145"/>
      <c r="V210" s="24"/>
      <c r="W210" s="24"/>
      <c r="X210" s="24"/>
      <c r="Y210" s="24"/>
      <c r="Z210" s="24"/>
      <c r="AA210" s="24"/>
      <c r="AB210" s="24"/>
      <c r="AC210" s="24"/>
      <c r="AD210" s="24"/>
      <c r="AE210" s="24"/>
      <c r="AF210" s="24"/>
      <c r="AG210" s="24"/>
      <c r="AH210" s="24"/>
      <c r="AI210" s="24"/>
      <c r="AJ210" s="24"/>
      <c r="AK210" s="24"/>
      <c r="AL210" s="24"/>
      <c r="AM210" s="24"/>
      <c r="AN210" s="24"/>
      <c r="AO210" s="145">
        <f t="shared" si="30"/>
        <v>0</v>
      </c>
      <c r="AP210" s="14">
        <f t="shared" si="31"/>
        <v>0</v>
      </c>
      <c r="AQ210" s="22"/>
      <c r="AR210" s="24"/>
      <c r="AS210" s="24"/>
      <c r="AT210" s="24"/>
      <c r="AU210" s="24"/>
      <c r="AV210" s="24"/>
      <c r="AW210" s="145"/>
      <c r="AX210" s="24"/>
      <c r="AY210" s="24"/>
      <c r="AZ210" s="24"/>
      <c r="BA210" s="24"/>
      <c r="BB210" s="24"/>
      <c r="BC210" s="24"/>
      <c r="BD210" s="24"/>
      <c r="BE210" s="24"/>
      <c r="BF210" s="24"/>
      <c r="BG210" s="24"/>
      <c r="BH210" s="24"/>
      <c r="BI210" s="24"/>
      <c r="BJ210" s="24"/>
      <c r="BK210" s="24"/>
      <c r="BL210" s="24"/>
      <c r="BM210" s="145">
        <f t="shared" si="32"/>
        <v>0</v>
      </c>
      <c r="BN210" s="24">
        <f t="shared" si="33"/>
        <v>0</v>
      </c>
      <c r="BO210" s="509">
        <f t="shared" si="27"/>
        <v>0</v>
      </c>
      <c r="BP210" s="511">
        <v>0</v>
      </c>
      <c r="BQ210" s="512">
        <v>0</v>
      </c>
      <c r="BR210" s="513">
        <v>0</v>
      </c>
      <c r="BS210" s="512">
        <v>0</v>
      </c>
      <c r="BT210" s="512">
        <v>0</v>
      </c>
      <c r="BU210" s="512">
        <v>0</v>
      </c>
      <c r="BV210" s="512">
        <v>0</v>
      </c>
      <c r="BW210" s="512">
        <v>0</v>
      </c>
      <c r="BX210" s="512">
        <v>0</v>
      </c>
      <c r="BY210" s="512">
        <v>0</v>
      </c>
      <c r="BZ210" s="512">
        <v>0</v>
      </c>
      <c r="CA210" s="512">
        <v>0</v>
      </c>
      <c r="CB210" s="512">
        <v>0</v>
      </c>
      <c r="CC210" s="512">
        <v>0</v>
      </c>
      <c r="CD210" s="512">
        <v>0</v>
      </c>
      <c r="CE210" s="512">
        <v>0</v>
      </c>
      <c r="CF210" s="512">
        <v>0</v>
      </c>
      <c r="CG210" s="512">
        <v>0</v>
      </c>
      <c r="CH210" s="512">
        <v>0</v>
      </c>
      <c r="CI210" s="512">
        <v>0</v>
      </c>
      <c r="CJ210" s="512">
        <v>0</v>
      </c>
      <c r="CK210" s="512">
        <v>0</v>
      </c>
      <c r="CL210" s="513">
        <f t="shared" si="34"/>
        <v>0</v>
      </c>
      <c r="CM210" s="513">
        <f t="shared" si="35"/>
        <v>0</v>
      </c>
      <c r="CN210" s="113"/>
      <c r="CO210" s="97"/>
      <c r="CP210" s="97"/>
      <c r="CQ210" s="97"/>
      <c r="CR210" s="97"/>
      <c r="CS210" s="97"/>
      <c r="CT210" s="97"/>
      <c r="CU210" s="114"/>
      <c r="CV210" s="50">
        <f t="shared" si="28"/>
        <v>5862756.4247108204</v>
      </c>
      <c r="CW210" s="11"/>
      <c r="CX210" s="604">
        <f t="shared" si="29"/>
        <v>1.6731610801115353</v>
      </c>
      <c r="CY210" s="143"/>
      <c r="CZ210" s="143"/>
      <c r="DA210" s="143"/>
      <c r="DB210" s="23"/>
      <c r="DC210" s="23"/>
      <c r="DD210" s="23"/>
      <c r="DE210" s="23"/>
      <c r="DF210" s="143"/>
      <c r="DG210" s="89"/>
      <c r="DH210" s="50" t="s">
        <v>46</v>
      </c>
      <c r="DI210" s="28"/>
      <c r="DJ210" s="553" t="s">
        <v>46</v>
      </c>
      <c r="DK210" s="143"/>
      <c r="DL210" s="46"/>
      <c r="DM210" s="111"/>
      <c r="DN210" s="110"/>
      <c r="DO210" s="432">
        <v>0</v>
      </c>
      <c r="DP210" s="433">
        <v>0</v>
      </c>
      <c r="DQ210" s="434">
        <v>0</v>
      </c>
      <c r="DR210" s="428">
        <v>0</v>
      </c>
      <c r="DS210" s="432">
        <v>0</v>
      </c>
      <c r="DT210" s="434">
        <v>0</v>
      </c>
      <c r="DU210" s="434">
        <v>0</v>
      </c>
      <c r="DV210" s="428">
        <v>0</v>
      </c>
      <c r="DW210" s="252"/>
      <c r="DX210" s="50"/>
      <c r="DY210" s="249"/>
      <c r="DZ210" s="464">
        <v>0</v>
      </c>
      <c r="EA210" s="465">
        <v>0</v>
      </c>
      <c r="EB210" s="46"/>
    </row>
    <row r="211" spans="1:132" s="141" customFormat="1" ht="27.75" customHeight="1" x14ac:dyDescent="0.25">
      <c r="A211" s="69" t="s">
        <v>56</v>
      </c>
      <c r="B211" s="69" t="s">
        <v>57</v>
      </c>
      <c r="C211" s="69" t="s">
        <v>58</v>
      </c>
      <c r="D211" s="67" t="s">
        <v>341</v>
      </c>
      <c r="E211" s="67" t="s">
        <v>63</v>
      </c>
      <c r="F211" s="67" t="s">
        <v>369</v>
      </c>
      <c r="G211" s="67" t="s">
        <v>63</v>
      </c>
      <c r="H211" s="107" t="s">
        <v>46</v>
      </c>
      <c r="I211" s="20" t="s">
        <v>1983</v>
      </c>
      <c r="J211" s="145" t="s">
        <v>1984</v>
      </c>
      <c r="K211" s="426">
        <v>6.0711844906904293</v>
      </c>
      <c r="L211" s="426">
        <v>2.4890151463380001</v>
      </c>
      <c r="M211" s="424">
        <v>31</v>
      </c>
      <c r="N211" s="556">
        <v>11111319.319213783</v>
      </c>
      <c r="O211" s="487" t="s">
        <v>1976</v>
      </c>
      <c r="P211" s="572">
        <v>3.1710386184970845</v>
      </c>
      <c r="Q211" s="34" t="s">
        <v>1977</v>
      </c>
      <c r="R211" s="257" t="s">
        <v>48</v>
      </c>
      <c r="S211" s="27"/>
      <c r="T211" s="27"/>
      <c r="U211" s="145"/>
      <c r="V211" s="24"/>
      <c r="W211" s="24"/>
      <c r="X211" s="24"/>
      <c r="Y211" s="24"/>
      <c r="Z211" s="24"/>
      <c r="AA211" s="24"/>
      <c r="AB211" s="24"/>
      <c r="AC211" s="24"/>
      <c r="AD211" s="24"/>
      <c r="AE211" s="24"/>
      <c r="AF211" s="24"/>
      <c r="AG211" s="24"/>
      <c r="AH211" s="24"/>
      <c r="AI211" s="24"/>
      <c r="AJ211" s="24"/>
      <c r="AK211" s="24"/>
      <c r="AL211" s="24"/>
      <c r="AM211" s="24"/>
      <c r="AN211" s="24"/>
      <c r="AO211" s="145">
        <f t="shared" si="30"/>
        <v>0</v>
      </c>
      <c r="AP211" s="14">
        <f t="shared" si="31"/>
        <v>0</v>
      </c>
      <c r="AQ211" s="22"/>
      <c r="AR211" s="24"/>
      <c r="AS211" s="24"/>
      <c r="AT211" s="24"/>
      <c r="AU211" s="24"/>
      <c r="AV211" s="24"/>
      <c r="AW211" s="145"/>
      <c r="AX211" s="24"/>
      <c r="AY211" s="24"/>
      <c r="AZ211" s="24"/>
      <c r="BA211" s="24"/>
      <c r="BB211" s="24"/>
      <c r="BC211" s="24"/>
      <c r="BD211" s="24"/>
      <c r="BE211" s="24"/>
      <c r="BF211" s="24"/>
      <c r="BG211" s="24"/>
      <c r="BH211" s="24"/>
      <c r="BI211" s="24"/>
      <c r="BJ211" s="24"/>
      <c r="BK211" s="24"/>
      <c r="BL211" s="24"/>
      <c r="BM211" s="145">
        <f t="shared" si="32"/>
        <v>0</v>
      </c>
      <c r="BN211" s="24">
        <f t="shared" si="33"/>
        <v>0</v>
      </c>
      <c r="BO211" s="509">
        <f t="shared" si="27"/>
        <v>0</v>
      </c>
      <c r="BP211" s="511">
        <v>0</v>
      </c>
      <c r="BQ211" s="512">
        <v>0</v>
      </c>
      <c r="BR211" s="513">
        <v>0</v>
      </c>
      <c r="BS211" s="512">
        <v>0</v>
      </c>
      <c r="BT211" s="512">
        <v>0</v>
      </c>
      <c r="BU211" s="512">
        <v>0</v>
      </c>
      <c r="BV211" s="512">
        <v>0</v>
      </c>
      <c r="BW211" s="512">
        <v>0</v>
      </c>
      <c r="BX211" s="512">
        <v>0</v>
      </c>
      <c r="BY211" s="512">
        <v>0</v>
      </c>
      <c r="BZ211" s="512">
        <v>0</v>
      </c>
      <c r="CA211" s="512">
        <v>0</v>
      </c>
      <c r="CB211" s="512">
        <v>0</v>
      </c>
      <c r="CC211" s="512">
        <v>0</v>
      </c>
      <c r="CD211" s="512">
        <v>0</v>
      </c>
      <c r="CE211" s="512">
        <v>0</v>
      </c>
      <c r="CF211" s="512">
        <v>0</v>
      </c>
      <c r="CG211" s="512">
        <v>0</v>
      </c>
      <c r="CH211" s="512">
        <v>0</v>
      </c>
      <c r="CI211" s="512">
        <v>0</v>
      </c>
      <c r="CJ211" s="512">
        <v>0</v>
      </c>
      <c r="CK211" s="512">
        <v>0</v>
      </c>
      <c r="CL211" s="513">
        <f t="shared" si="34"/>
        <v>0</v>
      </c>
      <c r="CM211" s="513">
        <f t="shared" si="35"/>
        <v>0</v>
      </c>
      <c r="CN211" s="113"/>
      <c r="CO211" s="97"/>
      <c r="CP211" s="97"/>
      <c r="CQ211" s="97"/>
      <c r="CR211" s="97"/>
      <c r="CS211" s="97"/>
      <c r="CT211" s="97"/>
      <c r="CU211" s="114"/>
      <c r="CV211" s="50">
        <f t="shared" si="28"/>
        <v>11111319.319213783</v>
      </c>
      <c r="CW211" s="11"/>
      <c r="CX211" s="604">
        <f t="shared" si="29"/>
        <v>3.1710386184970845</v>
      </c>
      <c r="CY211" s="143"/>
      <c r="CZ211" s="143"/>
      <c r="DA211" s="143"/>
      <c r="DB211" s="23"/>
      <c r="DC211" s="23"/>
      <c r="DD211" s="23"/>
      <c r="DE211" s="23"/>
      <c r="DF211" s="143"/>
      <c r="DG211" s="89"/>
      <c r="DH211" s="50" t="s">
        <v>46</v>
      </c>
      <c r="DI211" s="28"/>
      <c r="DJ211" s="553" t="s">
        <v>46</v>
      </c>
      <c r="DK211" s="143"/>
      <c r="DL211" s="46"/>
      <c r="DM211" s="111"/>
      <c r="DN211" s="110"/>
      <c r="DO211" s="432">
        <v>0</v>
      </c>
      <c r="DP211" s="433">
        <v>57.951134380453787</v>
      </c>
      <c r="DQ211" s="434">
        <v>0</v>
      </c>
      <c r="DR211" s="428">
        <v>57.951134380453787</v>
      </c>
      <c r="DS211" s="432">
        <v>0</v>
      </c>
      <c r="DT211" s="434">
        <v>0.64775094297134528</v>
      </c>
      <c r="DU211" s="434">
        <v>0</v>
      </c>
      <c r="DV211" s="428">
        <v>0.64775094297134528</v>
      </c>
      <c r="DW211" s="252"/>
      <c r="DX211" s="50"/>
      <c r="DY211" s="249"/>
      <c r="DZ211" s="464">
        <v>0</v>
      </c>
      <c r="EA211" s="465">
        <v>911</v>
      </c>
      <c r="EB211" s="46"/>
    </row>
    <row r="212" spans="1:132" s="141" customFormat="1" ht="27.75" customHeight="1" x14ac:dyDescent="0.25">
      <c r="A212" s="69" t="s">
        <v>56</v>
      </c>
      <c r="B212" s="69" t="s">
        <v>57</v>
      </c>
      <c r="C212" s="69" t="s">
        <v>58</v>
      </c>
      <c r="D212" s="67" t="s">
        <v>178</v>
      </c>
      <c r="E212" s="67" t="s">
        <v>63</v>
      </c>
      <c r="F212" s="67" t="s">
        <v>370</v>
      </c>
      <c r="G212" s="67" t="s">
        <v>63</v>
      </c>
      <c r="H212" s="107" t="s">
        <v>46</v>
      </c>
      <c r="I212" s="20" t="s">
        <v>1979</v>
      </c>
      <c r="J212" s="145" t="s">
        <v>1984</v>
      </c>
      <c r="K212" s="426">
        <v>8.75</v>
      </c>
      <c r="L212" s="426">
        <v>2.5850378734109998</v>
      </c>
      <c r="M212" s="424">
        <v>51</v>
      </c>
      <c r="N212" s="556">
        <v>19517280.000000004</v>
      </c>
      <c r="O212" s="487" t="s">
        <v>1976</v>
      </c>
      <c r="P212" s="572">
        <v>5.57</v>
      </c>
      <c r="Q212" s="34" t="s">
        <v>1977</v>
      </c>
      <c r="R212" s="257" t="s">
        <v>48</v>
      </c>
      <c r="S212" s="27"/>
      <c r="T212" s="27"/>
      <c r="U212" s="145"/>
      <c r="V212" s="24"/>
      <c r="W212" s="24"/>
      <c r="X212" s="24"/>
      <c r="Y212" s="24"/>
      <c r="Z212" s="24"/>
      <c r="AA212" s="24"/>
      <c r="AB212" s="24"/>
      <c r="AC212" s="24"/>
      <c r="AD212" s="24"/>
      <c r="AE212" s="24"/>
      <c r="AF212" s="24"/>
      <c r="AG212" s="24"/>
      <c r="AH212" s="24"/>
      <c r="AI212" s="24"/>
      <c r="AJ212" s="24"/>
      <c r="AK212" s="24"/>
      <c r="AL212" s="24"/>
      <c r="AM212" s="24"/>
      <c r="AN212" s="24"/>
      <c r="AO212" s="145">
        <f t="shared" si="30"/>
        <v>0</v>
      </c>
      <c r="AP212" s="14">
        <f t="shared" si="31"/>
        <v>0</v>
      </c>
      <c r="AQ212" s="22"/>
      <c r="AR212" s="24"/>
      <c r="AS212" s="24"/>
      <c r="AT212" s="24"/>
      <c r="AU212" s="24"/>
      <c r="AV212" s="24"/>
      <c r="AW212" s="145"/>
      <c r="AX212" s="24"/>
      <c r="AY212" s="24"/>
      <c r="AZ212" s="24"/>
      <c r="BA212" s="24"/>
      <c r="BB212" s="24"/>
      <c r="BC212" s="24"/>
      <c r="BD212" s="24"/>
      <c r="BE212" s="24"/>
      <c r="BF212" s="24"/>
      <c r="BG212" s="24"/>
      <c r="BH212" s="24"/>
      <c r="BI212" s="24"/>
      <c r="BJ212" s="24"/>
      <c r="BK212" s="24"/>
      <c r="BL212" s="24"/>
      <c r="BM212" s="145">
        <f t="shared" si="32"/>
        <v>0</v>
      </c>
      <c r="BN212" s="24">
        <f t="shared" si="33"/>
        <v>0</v>
      </c>
      <c r="BO212" s="509">
        <f t="shared" si="27"/>
        <v>0</v>
      </c>
      <c r="BP212" s="511">
        <v>0</v>
      </c>
      <c r="BQ212" s="512">
        <v>0</v>
      </c>
      <c r="BR212" s="513">
        <v>0</v>
      </c>
      <c r="BS212" s="512">
        <v>0</v>
      </c>
      <c r="BT212" s="512">
        <v>0</v>
      </c>
      <c r="BU212" s="512">
        <v>0</v>
      </c>
      <c r="BV212" s="512">
        <v>0</v>
      </c>
      <c r="BW212" s="512">
        <v>0</v>
      </c>
      <c r="BX212" s="512">
        <v>0</v>
      </c>
      <c r="BY212" s="512">
        <v>0</v>
      </c>
      <c r="BZ212" s="512">
        <v>0</v>
      </c>
      <c r="CA212" s="512">
        <v>0</v>
      </c>
      <c r="CB212" s="512">
        <v>0</v>
      </c>
      <c r="CC212" s="512">
        <v>0</v>
      </c>
      <c r="CD212" s="512">
        <v>0</v>
      </c>
      <c r="CE212" s="512">
        <v>0</v>
      </c>
      <c r="CF212" s="512">
        <v>0</v>
      </c>
      <c r="CG212" s="512">
        <v>0</v>
      </c>
      <c r="CH212" s="512">
        <v>0</v>
      </c>
      <c r="CI212" s="512">
        <v>0</v>
      </c>
      <c r="CJ212" s="512">
        <v>0</v>
      </c>
      <c r="CK212" s="512">
        <v>0</v>
      </c>
      <c r="CL212" s="513">
        <f t="shared" si="34"/>
        <v>0</v>
      </c>
      <c r="CM212" s="513">
        <f t="shared" si="35"/>
        <v>0</v>
      </c>
      <c r="CN212" s="113"/>
      <c r="CO212" s="97"/>
      <c r="CP212" s="97"/>
      <c r="CQ212" s="97"/>
      <c r="CR212" s="97"/>
      <c r="CS212" s="97"/>
      <c r="CT212" s="97"/>
      <c r="CU212" s="114"/>
      <c r="CV212" s="50">
        <f t="shared" si="28"/>
        <v>19517280.000000004</v>
      </c>
      <c r="CW212" s="11"/>
      <c r="CX212" s="604">
        <f t="shared" si="29"/>
        <v>5.57</v>
      </c>
      <c r="CY212" s="143"/>
      <c r="CZ212" s="143"/>
      <c r="DA212" s="143"/>
      <c r="DB212" s="23"/>
      <c r="DC212" s="23"/>
      <c r="DD212" s="23"/>
      <c r="DE212" s="23"/>
      <c r="DF212" s="143"/>
      <c r="DG212" s="89"/>
      <c r="DH212" s="50" t="s">
        <v>46</v>
      </c>
      <c r="DI212" s="28"/>
      <c r="DJ212" s="553" t="s">
        <v>46</v>
      </c>
      <c r="DK212" s="143"/>
      <c r="DL212" s="46"/>
      <c r="DM212" s="111"/>
      <c r="DN212" s="110"/>
      <c r="DO212" s="432">
        <v>0</v>
      </c>
      <c r="DP212" s="433">
        <v>23.219200000000015</v>
      </c>
      <c r="DQ212" s="434">
        <v>0</v>
      </c>
      <c r="DR212" s="428">
        <v>23.219200000000015</v>
      </c>
      <c r="DS212" s="432">
        <v>0</v>
      </c>
      <c r="DT212" s="434">
        <v>6.4000000000000038E-3</v>
      </c>
      <c r="DU212" s="434">
        <v>0</v>
      </c>
      <c r="DV212" s="428">
        <v>6.4000000000000038E-3</v>
      </c>
      <c r="DW212" s="252"/>
      <c r="DX212" s="50"/>
      <c r="DY212" s="249"/>
      <c r="DZ212" s="464">
        <v>0</v>
      </c>
      <c r="EA212" s="465">
        <v>0</v>
      </c>
      <c r="EB212" s="46"/>
    </row>
    <row r="213" spans="1:132" s="141" customFormat="1" ht="27.75" customHeight="1" x14ac:dyDescent="0.25">
      <c r="A213" s="69" t="s">
        <v>56</v>
      </c>
      <c r="B213" s="69" t="s">
        <v>57</v>
      </c>
      <c r="C213" s="69" t="s">
        <v>58</v>
      </c>
      <c r="D213" s="67" t="s">
        <v>178</v>
      </c>
      <c r="E213" s="67" t="s">
        <v>63</v>
      </c>
      <c r="F213" s="67" t="s">
        <v>371</v>
      </c>
      <c r="G213" s="67" t="s">
        <v>63</v>
      </c>
      <c r="H213" s="107" t="s">
        <v>46</v>
      </c>
      <c r="I213" s="20" t="s">
        <v>1983</v>
      </c>
      <c r="J213" s="145" t="s">
        <v>1984</v>
      </c>
      <c r="K213" s="426">
        <v>6.86</v>
      </c>
      <c r="L213" s="426">
        <v>1.6433712087029999</v>
      </c>
      <c r="M213" s="424">
        <v>2</v>
      </c>
      <c r="N213" s="556">
        <v>15873120.000000002</v>
      </c>
      <c r="O213" s="487" t="s">
        <v>1976</v>
      </c>
      <c r="P213" s="572">
        <v>4.53</v>
      </c>
      <c r="Q213" s="34" t="s">
        <v>1977</v>
      </c>
      <c r="R213" s="257" t="s">
        <v>48</v>
      </c>
      <c r="S213" s="27"/>
      <c r="T213" s="27"/>
      <c r="U213" s="145"/>
      <c r="V213" s="24"/>
      <c r="W213" s="24"/>
      <c r="X213" s="24"/>
      <c r="Y213" s="24"/>
      <c r="Z213" s="24"/>
      <c r="AA213" s="24"/>
      <c r="AB213" s="24"/>
      <c r="AC213" s="24"/>
      <c r="AD213" s="24"/>
      <c r="AE213" s="24"/>
      <c r="AF213" s="24"/>
      <c r="AG213" s="24"/>
      <c r="AH213" s="24"/>
      <c r="AI213" s="24"/>
      <c r="AJ213" s="24"/>
      <c r="AK213" s="24"/>
      <c r="AL213" s="24"/>
      <c r="AM213" s="24"/>
      <c r="AN213" s="24"/>
      <c r="AO213" s="145">
        <f t="shared" si="30"/>
        <v>0</v>
      </c>
      <c r="AP213" s="14">
        <f t="shared" si="31"/>
        <v>0</v>
      </c>
      <c r="AQ213" s="22"/>
      <c r="AR213" s="24"/>
      <c r="AS213" s="24"/>
      <c r="AT213" s="24"/>
      <c r="AU213" s="24"/>
      <c r="AV213" s="24"/>
      <c r="AW213" s="145"/>
      <c r="AX213" s="24"/>
      <c r="AY213" s="24"/>
      <c r="AZ213" s="24"/>
      <c r="BA213" s="24"/>
      <c r="BB213" s="24"/>
      <c r="BC213" s="24"/>
      <c r="BD213" s="24"/>
      <c r="BE213" s="24"/>
      <c r="BF213" s="24"/>
      <c r="BG213" s="24"/>
      <c r="BH213" s="24"/>
      <c r="BI213" s="24"/>
      <c r="BJ213" s="24"/>
      <c r="BK213" s="24"/>
      <c r="BL213" s="24"/>
      <c r="BM213" s="145">
        <f t="shared" si="32"/>
        <v>0</v>
      </c>
      <c r="BN213" s="24">
        <f t="shared" si="33"/>
        <v>0</v>
      </c>
      <c r="BO213" s="509">
        <f t="shared" si="27"/>
        <v>0</v>
      </c>
      <c r="BP213" s="511">
        <v>0</v>
      </c>
      <c r="BQ213" s="512">
        <v>0</v>
      </c>
      <c r="BR213" s="513">
        <v>0</v>
      </c>
      <c r="BS213" s="512">
        <v>0</v>
      </c>
      <c r="BT213" s="512">
        <v>0</v>
      </c>
      <c r="BU213" s="512">
        <v>0</v>
      </c>
      <c r="BV213" s="512">
        <v>0</v>
      </c>
      <c r="BW213" s="512">
        <v>0</v>
      </c>
      <c r="BX213" s="512">
        <v>0</v>
      </c>
      <c r="BY213" s="512">
        <v>0</v>
      </c>
      <c r="BZ213" s="512">
        <v>0</v>
      </c>
      <c r="CA213" s="512">
        <v>0</v>
      </c>
      <c r="CB213" s="512">
        <v>0</v>
      </c>
      <c r="CC213" s="512">
        <v>0</v>
      </c>
      <c r="CD213" s="512">
        <v>0</v>
      </c>
      <c r="CE213" s="512">
        <v>0</v>
      </c>
      <c r="CF213" s="512">
        <v>0</v>
      </c>
      <c r="CG213" s="512">
        <v>0</v>
      </c>
      <c r="CH213" s="512">
        <v>0</v>
      </c>
      <c r="CI213" s="512">
        <v>0</v>
      </c>
      <c r="CJ213" s="512">
        <v>0</v>
      </c>
      <c r="CK213" s="512">
        <v>0</v>
      </c>
      <c r="CL213" s="513">
        <f t="shared" si="34"/>
        <v>0</v>
      </c>
      <c r="CM213" s="513">
        <f t="shared" si="35"/>
        <v>0</v>
      </c>
      <c r="CN213" s="113"/>
      <c r="CO213" s="97"/>
      <c r="CP213" s="97"/>
      <c r="CQ213" s="97"/>
      <c r="CR213" s="97"/>
      <c r="CS213" s="97"/>
      <c r="CT213" s="97"/>
      <c r="CU213" s="114"/>
      <c r="CV213" s="50">
        <f t="shared" si="28"/>
        <v>15873120.000000002</v>
      </c>
      <c r="CW213" s="11"/>
      <c r="CX213" s="604">
        <f t="shared" si="29"/>
        <v>4.53</v>
      </c>
      <c r="CY213" s="143"/>
      <c r="CZ213" s="143"/>
      <c r="DA213" s="143"/>
      <c r="DB213" s="23"/>
      <c r="DC213" s="23"/>
      <c r="DD213" s="23"/>
      <c r="DE213" s="23"/>
      <c r="DF213" s="143"/>
      <c r="DG213" s="89"/>
      <c r="DH213" s="50" t="s">
        <v>46</v>
      </c>
      <c r="DI213" s="28"/>
      <c r="DJ213" s="553" t="s">
        <v>46</v>
      </c>
      <c r="DK213" s="143"/>
      <c r="DL213" s="46"/>
      <c r="DM213" s="111"/>
      <c r="DN213" s="110"/>
      <c r="DO213" s="432">
        <v>0</v>
      </c>
      <c r="DP213" s="433">
        <v>0</v>
      </c>
      <c r="DQ213" s="434">
        <v>0</v>
      </c>
      <c r="DR213" s="428">
        <v>0</v>
      </c>
      <c r="DS213" s="432">
        <v>0</v>
      </c>
      <c r="DT213" s="434">
        <v>0</v>
      </c>
      <c r="DU213" s="434">
        <v>0</v>
      </c>
      <c r="DV213" s="428">
        <v>0</v>
      </c>
      <c r="DW213" s="252"/>
      <c r="DX213" s="50"/>
      <c r="DY213" s="249"/>
      <c r="DZ213" s="464">
        <v>0</v>
      </c>
      <c r="EA213" s="465">
        <v>0</v>
      </c>
      <c r="EB213" s="46"/>
    </row>
    <row r="214" spans="1:132" s="141" customFormat="1" ht="27.75" customHeight="1" x14ac:dyDescent="0.25">
      <c r="A214" s="69" t="s">
        <v>56</v>
      </c>
      <c r="B214" s="69" t="s">
        <v>57</v>
      </c>
      <c r="C214" s="69" t="s">
        <v>58</v>
      </c>
      <c r="D214" s="67" t="s">
        <v>178</v>
      </c>
      <c r="E214" s="67" t="s">
        <v>63</v>
      </c>
      <c r="F214" s="67" t="s">
        <v>372</v>
      </c>
      <c r="G214" s="67" t="s">
        <v>63</v>
      </c>
      <c r="H214" s="107" t="s">
        <v>46</v>
      </c>
      <c r="I214" s="20" t="s">
        <v>1983</v>
      </c>
      <c r="J214" s="145" t="s">
        <v>1984</v>
      </c>
      <c r="K214" s="426">
        <v>6.76</v>
      </c>
      <c r="L214" s="426">
        <v>2.4388257525029999</v>
      </c>
      <c r="M214" s="424">
        <v>2</v>
      </c>
      <c r="N214" s="556">
        <v>17379840</v>
      </c>
      <c r="O214" s="487" t="s">
        <v>1976</v>
      </c>
      <c r="P214" s="572">
        <v>4.96</v>
      </c>
      <c r="Q214" s="34" t="s">
        <v>1977</v>
      </c>
      <c r="R214" s="257" t="s">
        <v>48</v>
      </c>
      <c r="S214" s="27"/>
      <c r="T214" s="27"/>
      <c r="U214" s="145"/>
      <c r="V214" s="24"/>
      <c r="W214" s="24"/>
      <c r="X214" s="24"/>
      <c r="Y214" s="24"/>
      <c r="Z214" s="24"/>
      <c r="AA214" s="24"/>
      <c r="AB214" s="24"/>
      <c r="AC214" s="24"/>
      <c r="AD214" s="24"/>
      <c r="AE214" s="24"/>
      <c r="AF214" s="24"/>
      <c r="AG214" s="24"/>
      <c r="AH214" s="24"/>
      <c r="AI214" s="24"/>
      <c r="AJ214" s="24"/>
      <c r="AK214" s="24"/>
      <c r="AL214" s="24"/>
      <c r="AM214" s="24"/>
      <c r="AN214" s="24"/>
      <c r="AO214" s="145">
        <f t="shared" si="30"/>
        <v>0</v>
      </c>
      <c r="AP214" s="14">
        <f t="shared" si="31"/>
        <v>0</v>
      </c>
      <c r="AQ214" s="22"/>
      <c r="AR214" s="24"/>
      <c r="AS214" s="24"/>
      <c r="AT214" s="24"/>
      <c r="AU214" s="24"/>
      <c r="AV214" s="24"/>
      <c r="AW214" s="145"/>
      <c r="AX214" s="24"/>
      <c r="AY214" s="24"/>
      <c r="AZ214" s="24"/>
      <c r="BA214" s="24"/>
      <c r="BB214" s="24"/>
      <c r="BC214" s="24"/>
      <c r="BD214" s="24"/>
      <c r="BE214" s="24"/>
      <c r="BF214" s="24"/>
      <c r="BG214" s="24"/>
      <c r="BH214" s="24"/>
      <c r="BI214" s="24"/>
      <c r="BJ214" s="24"/>
      <c r="BK214" s="24"/>
      <c r="BL214" s="24"/>
      <c r="BM214" s="145">
        <f t="shared" si="32"/>
        <v>0</v>
      </c>
      <c r="BN214" s="24">
        <f t="shared" si="33"/>
        <v>0</v>
      </c>
      <c r="BO214" s="509">
        <f t="shared" si="27"/>
        <v>0</v>
      </c>
      <c r="BP214" s="511">
        <v>0</v>
      </c>
      <c r="BQ214" s="512">
        <v>0</v>
      </c>
      <c r="BR214" s="513">
        <v>0</v>
      </c>
      <c r="BS214" s="512">
        <v>0</v>
      </c>
      <c r="BT214" s="512">
        <v>0</v>
      </c>
      <c r="BU214" s="512">
        <v>0</v>
      </c>
      <c r="BV214" s="512">
        <v>0</v>
      </c>
      <c r="BW214" s="512">
        <v>0</v>
      </c>
      <c r="BX214" s="512">
        <v>0</v>
      </c>
      <c r="BY214" s="512">
        <v>0</v>
      </c>
      <c r="BZ214" s="512">
        <v>0</v>
      </c>
      <c r="CA214" s="512">
        <v>0</v>
      </c>
      <c r="CB214" s="512">
        <v>0</v>
      </c>
      <c r="CC214" s="512">
        <v>0</v>
      </c>
      <c r="CD214" s="512">
        <v>0</v>
      </c>
      <c r="CE214" s="512">
        <v>0</v>
      </c>
      <c r="CF214" s="512">
        <v>0</v>
      </c>
      <c r="CG214" s="512">
        <v>0</v>
      </c>
      <c r="CH214" s="512">
        <v>0</v>
      </c>
      <c r="CI214" s="512">
        <v>0</v>
      </c>
      <c r="CJ214" s="512">
        <v>0</v>
      </c>
      <c r="CK214" s="512">
        <v>0</v>
      </c>
      <c r="CL214" s="513">
        <f t="shared" si="34"/>
        <v>0</v>
      </c>
      <c r="CM214" s="513">
        <f t="shared" si="35"/>
        <v>0</v>
      </c>
      <c r="CN214" s="113"/>
      <c r="CO214" s="97"/>
      <c r="CP214" s="97"/>
      <c r="CQ214" s="97"/>
      <c r="CR214" s="97"/>
      <c r="CS214" s="97"/>
      <c r="CT214" s="97"/>
      <c r="CU214" s="114"/>
      <c r="CV214" s="50">
        <f t="shared" si="28"/>
        <v>17379840</v>
      </c>
      <c r="CW214" s="11"/>
      <c r="CX214" s="604">
        <f t="shared" si="29"/>
        <v>4.96</v>
      </c>
      <c r="CY214" s="143"/>
      <c r="CZ214" s="143"/>
      <c r="DA214" s="143"/>
      <c r="DB214" s="23"/>
      <c r="DC214" s="23"/>
      <c r="DD214" s="23"/>
      <c r="DE214" s="23"/>
      <c r="DF214" s="143"/>
      <c r="DG214" s="89"/>
      <c r="DH214" s="50" t="s">
        <v>46</v>
      </c>
      <c r="DI214" s="28"/>
      <c r="DJ214" s="553" t="s">
        <v>46</v>
      </c>
      <c r="DK214" s="143"/>
      <c r="DL214" s="46"/>
      <c r="DM214" s="111"/>
      <c r="DN214" s="110"/>
      <c r="DO214" s="432">
        <v>25.714285714285715</v>
      </c>
      <c r="DP214" s="433">
        <v>27.485714285714323</v>
      </c>
      <c r="DQ214" s="434">
        <v>25.714285714285715</v>
      </c>
      <c r="DR214" s="428">
        <v>27.485714285714323</v>
      </c>
      <c r="DS214" s="432">
        <v>0.5714285714285714</v>
      </c>
      <c r="DT214" s="434">
        <v>0.628571428571429</v>
      </c>
      <c r="DU214" s="434">
        <v>0.5714285714285714</v>
      </c>
      <c r="DV214" s="428">
        <v>0.628571428571429</v>
      </c>
      <c r="DW214" s="252"/>
      <c r="DX214" s="50"/>
      <c r="DY214" s="249"/>
      <c r="DZ214" s="464">
        <v>45</v>
      </c>
      <c r="EA214" s="465">
        <v>60.333333333333329</v>
      </c>
      <c r="EB214" s="46"/>
    </row>
    <row r="215" spans="1:132" s="141" customFormat="1" ht="27.75" customHeight="1" x14ac:dyDescent="0.25">
      <c r="A215" s="69" t="s">
        <v>56</v>
      </c>
      <c r="B215" s="69" t="s">
        <v>57</v>
      </c>
      <c r="C215" s="69" t="s">
        <v>58</v>
      </c>
      <c r="D215" s="67" t="s">
        <v>67</v>
      </c>
      <c r="E215" s="67" t="s">
        <v>63</v>
      </c>
      <c r="F215" s="67" t="s">
        <v>373</v>
      </c>
      <c r="G215" s="67" t="s">
        <v>63</v>
      </c>
      <c r="H215" s="107" t="s">
        <v>46</v>
      </c>
      <c r="I215" s="20" t="s">
        <v>1983</v>
      </c>
      <c r="J215" s="145" t="s">
        <v>1984</v>
      </c>
      <c r="K215" s="426">
        <v>9.18</v>
      </c>
      <c r="L215" s="426">
        <v>2.8636363576799999</v>
      </c>
      <c r="M215" s="424">
        <v>40</v>
      </c>
      <c r="N215" s="556">
        <v>16433760.000000002</v>
      </c>
      <c r="O215" s="487" t="s">
        <v>1976</v>
      </c>
      <c r="P215" s="572">
        <v>4.6900000000000004</v>
      </c>
      <c r="Q215" s="34" t="s">
        <v>1977</v>
      </c>
      <c r="R215" s="257" t="s">
        <v>48</v>
      </c>
      <c r="S215" s="27"/>
      <c r="T215" s="27"/>
      <c r="U215" s="145"/>
      <c r="V215" s="24"/>
      <c r="W215" s="24"/>
      <c r="X215" s="24"/>
      <c r="Y215" s="24"/>
      <c r="Z215" s="24"/>
      <c r="AA215" s="24"/>
      <c r="AB215" s="24"/>
      <c r="AC215" s="24"/>
      <c r="AD215" s="24"/>
      <c r="AE215" s="24">
        <v>1</v>
      </c>
      <c r="AF215" s="24">
        <v>1</v>
      </c>
      <c r="AG215" s="24"/>
      <c r="AH215" s="24"/>
      <c r="AI215" s="24"/>
      <c r="AJ215" s="24"/>
      <c r="AK215" s="24"/>
      <c r="AL215" s="24"/>
      <c r="AM215" s="24"/>
      <c r="AN215" s="24"/>
      <c r="AO215" s="145">
        <f t="shared" si="30"/>
        <v>1</v>
      </c>
      <c r="AP215" s="14">
        <f t="shared" si="31"/>
        <v>1</v>
      </c>
      <c r="AQ215" s="22"/>
      <c r="AR215" s="24"/>
      <c r="AS215" s="24"/>
      <c r="AT215" s="24"/>
      <c r="AU215" s="24"/>
      <c r="AV215" s="24"/>
      <c r="AW215" s="145"/>
      <c r="AX215" s="24"/>
      <c r="AY215" s="24"/>
      <c r="AZ215" s="24"/>
      <c r="BA215" s="24"/>
      <c r="BB215" s="24"/>
      <c r="BC215" s="24">
        <v>150</v>
      </c>
      <c r="BD215" s="24">
        <v>150</v>
      </c>
      <c r="BE215" s="24"/>
      <c r="BF215" s="24"/>
      <c r="BG215" s="24"/>
      <c r="BH215" s="24"/>
      <c r="BI215" s="24"/>
      <c r="BJ215" s="24"/>
      <c r="BK215" s="24"/>
      <c r="BL215" s="24"/>
      <c r="BM215" s="145">
        <f t="shared" si="32"/>
        <v>150</v>
      </c>
      <c r="BN215" s="24">
        <f t="shared" si="33"/>
        <v>150</v>
      </c>
      <c r="BO215" s="509">
        <f t="shared" si="27"/>
        <v>3.1982942430703619E-2</v>
      </c>
      <c r="BP215" s="511">
        <v>0</v>
      </c>
      <c r="BQ215" s="512">
        <v>0</v>
      </c>
      <c r="BR215" s="513">
        <v>0</v>
      </c>
      <c r="BS215" s="512">
        <v>0</v>
      </c>
      <c r="BT215" s="512">
        <v>0</v>
      </c>
      <c r="BU215" s="512">
        <v>0</v>
      </c>
      <c r="BV215" s="512">
        <v>0</v>
      </c>
      <c r="BW215" s="512">
        <v>0</v>
      </c>
      <c r="BX215" s="512">
        <v>0</v>
      </c>
      <c r="BY215" s="512">
        <v>0</v>
      </c>
      <c r="BZ215" s="512">
        <v>0</v>
      </c>
      <c r="CA215" s="512">
        <v>0</v>
      </c>
      <c r="CB215" s="512">
        <v>756864</v>
      </c>
      <c r="CC215" s="512">
        <v>756864</v>
      </c>
      <c r="CD215" s="512">
        <v>0</v>
      </c>
      <c r="CE215" s="512">
        <v>0</v>
      </c>
      <c r="CF215" s="512">
        <v>0</v>
      </c>
      <c r="CG215" s="512">
        <v>0</v>
      </c>
      <c r="CH215" s="512">
        <v>0</v>
      </c>
      <c r="CI215" s="512">
        <v>0</v>
      </c>
      <c r="CJ215" s="512">
        <v>0</v>
      </c>
      <c r="CK215" s="512">
        <v>0</v>
      </c>
      <c r="CL215" s="513">
        <f t="shared" si="34"/>
        <v>756864</v>
      </c>
      <c r="CM215" s="513">
        <f t="shared" si="35"/>
        <v>756864</v>
      </c>
      <c r="CN215" s="113"/>
      <c r="CO215" s="97"/>
      <c r="CP215" s="97"/>
      <c r="CQ215" s="97"/>
      <c r="CR215" s="97"/>
      <c r="CS215" s="97"/>
      <c r="CT215" s="97"/>
      <c r="CU215" s="114"/>
      <c r="CV215" s="50">
        <f t="shared" si="28"/>
        <v>16433760.000000002</v>
      </c>
      <c r="CW215" s="11"/>
      <c r="CX215" s="604">
        <f t="shared" si="29"/>
        <v>4.6900000000000004</v>
      </c>
      <c r="CY215" s="143"/>
      <c r="CZ215" s="143"/>
      <c r="DA215" s="143"/>
      <c r="DB215" s="23"/>
      <c r="DC215" s="23"/>
      <c r="DD215" s="23"/>
      <c r="DE215" s="23"/>
      <c r="DF215" s="143"/>
      <c r="DG215" s="89"/>
      <c r="DH215" s="50" t="s">
        <v>46</v>
      </c>
      <c r="DI215" s="28"/>
      <c r="DJ215" s="553" t="s">
        <v>46</v>
      </c>
      <c r="DK215" s="143"/>
      <c r="DL215" s="46"/>
      <c r="DM215" s="111"/>
      <c r="DN215" s="110"/>
      <c r="DO215" s="432">
        <v>0</v>
      </c>
      <c r="DP215" s="433">
        <v>53.730423752944525</v>
      </c>
      <c r="DQ215" s="434">
        <v>0</v>
      </c>
      <c r="DR215" s="428">
        <v>53.730423752944525</v>
      </c>
      <c r="DS215" s="432">
        <v>0</v>
      </c>
      <c r="DT215" s="434">
        <v>0.67293106572441819</v>
      </c>
      <c r="DU215" s="434">
        <v>0</v>
      </c>
      <c r="DV215" s="428">
        <v>0.67293106572441819</v>
      </c>
      <c r="DW215" s="252"/>
      <c r="DX215" s="50"/>
      <c r="DY215" s="249"/>
      <c r="DZ215" s="464">
        <v>0</v>
      </c>
      <c r="EA215" s="465">
        <v>2173.3333333333335</v>
      </c>
      <c r="EB215" s="46"/>
    </row>
    <row r="216" spans="1:132" s="141" customFormat="1" ht="27.75" customHeight="1" x14ac:dyDescent="0.25">
      <c r="A216" s="69" t="s">
        <v>56</v>
      </c>
      <c r="B216" s="69" t="s">
        <v>57</v>
      </c>
      <c r="C216" s="69" t="s">
        <v>58</v>
      </c>
      <c r="D216" s="67" t="s">
        <v>318</v>
      </c>
      <c r="E216" s="67" t="s">
        <v>63</v>
      </c>
      <c r="F216" s="67" t="s">
        <v>374</v>
      </c>
      <c r="G216" s="67" t="s">
        <v>63</v>
      </c>
      <c r="H216" s="107" t="s">
        <v>46</v>
      </c>
      <c r="I216" s="20" t="s">
        <v>1983</v>
      </c>
      <c r="J216" s="145" t="s">
        <v>1984</v>
      </c>
      <c r="K216" s="426">
        <v>14.39</v>
      </c>
      <c r="L216" s="426">
        <v>4.3647727181939997</v>
      </c>
      <c r="M216" s="424">
        <v>17</v>
      </c>
      <c r="N216" s="556">
        <v>39069600</v>
      </c>
      <c r="O216" s="487" t="s">
        <v>1976</v>
      </c>
      <c r="P216" s="572">
        <v>11.15</v>
      </c>
      <c r="Q216" s="34" t="s">
        <v>48</v>
      </c>
      <c r="R216" s="257" t="s">
        <v>48</v>
      </c>
      <c r="S216" s="27"/>
      <c r="T216" s="27"/>
      <c r="U216" s="145"/>
      <c r="V216" s="24"/>
      <c r="W216" s="24"/>
      <c r="X216" s="24"/>
      <c r="Y216" s="24"/>
      <c r="Z216" s="24"/>
      <c r="AA216" s="24"/>
      <c r="AB216" s="24"/>
      <c r="AC216" s="24"/>
      <c r="AD216" s="24"/>
      <c r="AE216" s="24">
        <v>2</v>
      </c>
      <c r="AF216" s="24">
        <v>2</v>
      </c>
      <c r="AG216" s="24"/>
      <c r="AH216" s="24"/>
      <c r="AI216" s="24">
        <v>2</v>
      </c>
      <c r="AJ216" s="24">
        <v>2</v>
      </c>
      <c r="AK216" s="24"/>
      <c r="AL216" s="24"/>
      <c r="AM216" s="24"/>
      <c r="AN216" s="24"/>
      <c r="AO216" s="145">
        <f t="shared" si="30"/>
        <v>4</v>
      </c>
      <c r="AP216" s="14">
        <f t="shared" si="31"/>
        <v>4</v>
      </c>
      <c r="AQ216" s="22"/>
      <c r="AR216" s="24"/>
      <c r="AS216" s="24"/>
      <c r="AT216" s="24"/>
      <c r="AU216" s="24"/>
      <c r="AV216" s="24"/>
      <c r="AW216" s="145"/>
      <c r="AX216" s="24"/>
      <c r="AY216" s="24"/>
      <c r="AZ216" s="24"/>
      <c r="BA216" s="24"/>
      <c r="BB216" s="24"/>
      <c r="BC216" s="24">
        <v>120</v>
      </c>
      <c r="BD216" s="24">
        <v>120</v>
      </c>
      <c r="BE216" s="24"/>
      <c r="BF216" s="24"/>
      <c r="BG216" s="24">
        <v>135</v>
      </c>
      <c r="BH216" s="24">
        <v>135</v>
      </c>
      <c r="BI216" s="24"/>
      <c r="BJ216" s="24"/>
      <c r="BK216" s="24"/>
      <c r="BL216" s="24"/>
      <c r="BM216" s="145">
        <f t="shared" si="32"/>
        <v>255</v>
      </c>
      <c r="BN216" s="24">
        <f t="shared" si="33"/>
        <v>255</v>
      </c>
      <c r="BO216" s="509">
        <f t="shared" si="27"/>
        <v>2.2869955156950672E-2</v>
      </c>
      <c r="BP216" s="511">
        <v>0</v>
      </c>
      <c r="BQ216" s="512">
        <v>0</v>
      </c>
      <c r="BR216" s="513">
        <v>0</v>
      </c>
      <c r="BS216" s="512">
        <v>0</v>
      </c>
      <c r="BT216" s="512">
        <v>0</v>
      </c>
      <c r="BU216" s="512">
        <v>0</v>
      </c>
      <c r="BV216" s="512">
        <v>0</v>
      </c>
      <c r="BW216" s="512">
        <v>0</v>
      </c>
      <c r="BX216" s="512">
        <v>0</v>
      </c>
      <c r="BY216" s="512">
        <v>0</v>
      </c>
      <c r="BZ216" s="512">
        <v>0</v>
      </c>
      <c r="CA216" s="512">
        <v>0</v>
      </c>
      <c r="CB216" s="512">
        <v>605491.19999999995</v>
      </c>
      <c r="CC216" s="512">
        <v>605491.19999999995</v>
      </c>
      <c r="CD216" s="512">
        <v>0</v>
      </c>
      <c r="CE216" s="512">
        <v>0</v>
      </c>
      <c r="CF216" s="512">
        <v>158468.40000000002</v>
      </c>
      <c r="CG216" s="512">
        <v>158468.40000000002</v>
      </c>
      <c r="CH216" s="512">
        <v>0</v>
      </c>
      <c r="CI216" s="512">
        <v>0</v>
      </c>
      <c r="CJ216" s="512">
        <v>0</v>
      </c>
      <c r="CK216" s="512">
        <v>0</v>
      </c>
      <c r="CL216" s="513">
        <f t="shared" si="34"/>
        <v>763959.6</v>
      </c>
      <c r="CM216" s="513">
        <f t="shared" si="35"/>
        <v>763959.6</v>
      </c>
      <c r="CN216" s="113"/>
      <c r="CO216" s="97"/>
      <c r="CP216" s="97"/>
      <c r="CQ216" s="97"/>
      <c r="CR216" s="97"/>
      <c r="CS216" s="97"/>
      <c r="CT216" s="97"/>
      <c r="CU216" s="114"/>
      <c r="CV216" s="50">
        <f t="shared" si="28"/>
        <v>39069600</v>
      </c>
      <c r="CW216" s="11"/>
      <c r="CX216" s="604">
        <f t="shared" si="29"/>
        <v>11.15</v>
      </c>
      <c r="CY216" s="143"/>
      <c r="CZ216" s="143"/>
      <c r="DA216" s="143"/>
      <c r="DB216" s="23"/>
      <c r="DC216" s="23"/>
      <c r="DD216" s="23"/>
      <c r="DE216" s="23"/>
      <c r="DF216" s="143"/>
      <c r="DG216" s="89"/>
      <c r="DH216" s="50" t="s">
        <v>46</v>
      </c>
      <c r="DI216" s="28"/>
      <c r="DJ216" s="553" t="s">
        <v>46</v>
      </c>
      <c r="DK216" s="143"/>
      <c r="DL216" s="46"/>
      <c r="DM216" s="111"/>
      <c r="DN216" s="110"/>
      <c r="DO216" s="432">
        <v>0</v>
      </c>
      <c r="DP216" s="433">
        <v>93</v>
      </c>
      <c r="DQ216" s="434">
        <v>0</v>
      </c>
      <c r="DR216" s="428">
        <v>93</v>
      </c>
      <c r="DS216" s="432">
        <v>0</v>
      </c>
      <c r="DT216" s="434">
        <v>0.66666666666666663</v>
      </c>
      <c r="DU216" s="434">
        <v>0</v>
      </c>
      <c r="DV216" s="428">
        <v>0.66666666666666663</v>
      </c>
      <c r="DW216" s="252"/>
      <c r="DX216" s="50"/>
      <c r="DY216" s="249"/>
      <c r="DZ216" s="464">
        <v>0</v>
      </c>
      <c r="EA216" s="465">
        <v>0</v>
      </c>
      <c r="EB216" s="46"/>
    </row>
    <row r="217" spans="1:132" s="141" customFormat="1" ht="27.75" customHeight="1" x14ac:dyDescent="0.25">
      <c r="A217" s="69" t="s">
        <v>56</v>
      </c>
      <c r="B217" s="69" t="s">
        <v>57</v>
      </c>
      <c r="C217" s="69" t="s">
        <v>58</v>
      </c>
      <c r="D217" s="67" t="s">
        <v>318</v>
      </c>
      <c r="E217" s="67" t="s">
        <v>63</v>
      </c>
      <c r="F217" s="67" t="s">
        <v>375</v>
      </c>
      <c r="G217" s="67" t="s">
        <v>63</v>
      </c>
      <c r="H217" s="107" t="s">
        <v>46</v>
      </c>
      <c r="I217" s="20" t="s">
        <v>1983</v>
      </c>
      <c r="J217" s="145" t="s">
        <v>1984</v>
      </c>
      <c r="K217" s="426">
        <v>7.6009317639352609</v>
      </c>
      <c r="L217" s="426">
        <v>1.6392045420450001</v>
      </c>
      <c r="M217" s="424">
        <v>169</v>
      </c>
      <c r="N217" s="556">
        <v>10999647.76826694</v>
      </c>
      <c r="O217" s="487" t="s">
        <v>1976</v>
      </c>
      <c r="P217" s="572">
        <v>3.1391688836378253</v>
      </c>
      <c r="Q217" s="34" t="s">
        <v>48</v>
      </c>
      <c r="R217" s="257" t="s">
        <v>48</v>
      </c>
      <c r="S217" s="27"/>
      <c r="T217" s="27"/>
      <c r="U217" s="145"/>
      <c r="V217" s="24"/>
      <c r="W217" s="24"/>
      <c r="X217" s="24"/>
      <c r="Y217" s="24"/>
      <c r="Z217" s="24"/>
      <c r="AA217" s="24"/>
      <c r="AB217" s="24"/>
      <c r="AC217" s="24"/>
      <c r="AD217" s="24"/>
      <c r="AE217" s="24">
        <v>2</v>
      </c>
      <c r="AF217" s="24">
        <v>2</v>
      </c>
      <c r="AG217" s="24"/>
      <c r="AH217" s="24"/>
      <c r="AI217" s="24"/>
      <c r="AJ217" s="24"/>
      <c r="AK217" s="24"/>
      <c r="AL217" s="24"/>
      <c r="AM217" s="24"/>
      <c r="AN217" s="24"/>
      <c r="AO217" s="145">
        <f t="shared" si="30"/>
        <v>2</v>
      </c>
      <c r="AP217" s="14">
        <f t="shared" si="31"/>
        <v>2</v>
      </c>
      <c r="AQ217" s="22"/>
      <c r="AR217" s="24"/>
      <c r="AS217" s="24"/>
      <c r="AT217" s="24"/>
      <c r="AU217" s="24"/>
      <c r="AV217" s="24"/>
      <c r="AW217" s="145"/>
      <c r="AX217" s="24"/>
      <c r="AY217" s="24"/>
      <c r="AZ217" s="24"/>
      <c r="BA217" s="24"/>
      <c r="BB217" s="24"/>
      <c r="BC217" s="24">
        <v>3616</v>
      </c>
      <c r="BD217" s="24">
        <v>3616</v>
      </c>
      <c r="BE217" s="24"/>
      <c r="BF217" s="24"/>
      <c r="BG217" s="24"/>
      <c r="BH217" s="24"/>
      <c r="BI217" s="24"/>
      <c r="BJ217" s="24"/>
      <c r="BK217" s="24"/>
      <c r="BL217" s="24"/>
      <c r="BM217" s="145">
        <f t="shared" si="32"/>
        <v>3616</v>
      </c>
      <c r="BN217" s="24">
        <f t="shared" si="33"/>
        <v>3616</v>
      </c>
      <c r="BO217" s="509">
        <f t="shared" si="27"/>
        <v>1.1518972486149262</v>
      </c>
      <c r="BP217" s="511">
        <v>0</v>
      </c>
      <c r="BQ217" s="512">
        <v>0</v>
      </c>
      <c r="BR217" s="513">
        <v>0</v>
      </c>
      <c r="BS217" s="512">
        <v>0</v>
      </c>
      <c r="BT217" s="512">
        <v>0</v>
      </c>
      <c r="BU217" s="512">
        <v>0</v>
      </c>
      <c r="BV217" s="512">
        <v>0</v>
      </c>
      <c r="BW217" s="512">
        <v>0</v>
      </c>
      <c r="BX217" s="512">
        <v>0</v>
      </c>
      <c r="BY217" s="512">
        <v>0</v>
      </c>
      <c r="BZ217" s="512">
        <v>0</v>
      </c>
      <c r="CA217" s="512">
        <v>0</v>
      </c>
      <c r="CB217" s="512">
        <v>18245468.16</v>
      </c>
      <c r="CC217" s="512">
        <v>18245468.16</v>
      </c>
      <c r="CD217" s="512">
        <v>0</v>
      </c>
      <c r="CE217" s="512">
        <v>0</v>
      </c>
      <c r="CF217" s="512">
        <v>0</v>
      </c>
      <c r="CG217" s="512">
        <v>0</v>
      </c>
      <c r="CH217" s="512">
        <v>0</v>
      </c>
      <c r="CI217" s="512">
        <v>0</v>
      </c>
      <c r="CJ217" s="512">
        <v>0</v>
      </c>
      <c r="CK217" s="512">
        <v>0</v>
      </c>
      <c r="CL217" s="513">
        <f t="shared" si="34"/>
        <v>18245468.16</v>
      </c>
      <c r="CM217" s="513">
        <f t="shared" si="35"/>
        <v>18245468.16</v>
      </c>
      <c r="CN217" s="113"/>
      <c r="CO217" s="97"/>
      <c r="CP217" s="97"/>
      <c r="CQ217" s="97"/>
      <c r="CR217" s="97"/>
      <c r="CS217" s="97"/>
      <c r="CT217" s="97"/>
      <c r="CU217" s="114"/>
      <c r="CV217" s="50">
        <f t="shared" si="28"/>
        <v>10999647.76826694</v>
      </c>
      <c r="CW217" s="11"/>
      <c r="CX217" s="604">
        <f t="shared" si="29"/>
        <v>3.1391688836378253</v>
      </c>
      <c r="CY217" s="143"/>
      <c r="CZ217" s="143"/>
      <c r="DA217" s="143"/>
      <c r="DB217" s="23"/>
      <c r="DC217" s="23"/>
      <c r="DD217" s="23"/>
      <c r="DE217" s="23"/>
      <c r="DF217" s="143"/>
      <c r="DG217" s="89"/>
      <c r="DH217" s="50" t="s">
        <v>46</v>
      </c>
      <c r="DI217" s="28"/>
      <c r="DJ217" s="553" t="s">
        <v>46</v>
      </c>
      <c r="DK217" s="143"/>
      <c r="DL217" s="46"/>
      <c r="DM217" s="111"/>
      <c r="DN217" s="110"/>
      <c r="DO217" s="432">
        <v>0.46108374384236361</v>
      </c>
      <c r="DP217" s="433">
        <v>34.06337809568803</v>
      </c>
      <c r="DQ217" s="434">
        <v>0.46108374384236361</v>
      </c>
      <c r="DR217" s="428">
        <v>34.06337809568803</v>
      </c>
      <c r="DS217" s="432">
        <v>5.911330049261072E-3</v>
      </c>
      <c r="DT217" s="434">
        <v>0.33068358188811725</v>
      </c>
      <c r="DU217" s="434">
        <v>5.911330049261072E-3</v>
      </c>
      <c r="DV217" s="428">
        <v>0.33068358188811725</v>
      </c>
      <c r="DW217" s="252"/>
      <c r="DX217" s="50"/>
      <c r="DY217" s="249"/>
      <c r="DZ217" s="464">
        <v>0</v>
      </c>
      <c r="EA217" s="465">
        <v>44</v>
      </c>
      <c r="EB217" s="46"/>
    </row>
    <row r="218" spans="1:132" s="141" customFormat="1" ht="27.75" customHeight="1" x14ac:dyDescent="0.25">
      <c r="A218" s="69" t="s">
        <v>56</v>
      </c>
      <c r="B218" s="69" t="s">
        <v>57</v>
      </c>
      <c r="C218" s="69" t="s">
        <v>58</v>
      </c>
      <c r="D218" s="67" t="s">
        <v>318</v>
      </c>
      <c r="E218" s="67" t="s">
        <v>63</v>
      </c>
      <c r="F218" s="67" t="s">
        <v>376</v>
      </c>
      <c r="G218" s="67" t="s">
        <v>377</v>
      </c>
      <c r="H218" s="107" t="s">
        <v>46</v>
      </c>
      <c r="I218" s="20" t="s">
        <v>1979</v>
      </c>
      <c r="J218" s="145" t="s">
        <v>1984</v>
      </c>
      <c r="K218" s="426">
        <v>6.8121558261683939</v>
      </c>
      <c r="L218" s="426">
        <v>9.2702651322330016</v>
      </c>
      <c r="M218" s="424">
        <v>599</v>
      </c>
      <c r="N218" s="556">
        <v>15466509.806141825</v>
      </c>
      <c r="O218" s="487" t="s">
        <v>1976</v>
      </c>
      <c r="P218" s="572">
        <v>4.4139582780085114</v>
      </c>
      <c r="Q218" s="34" t="s">
        <v>1977</v>
      </c>
      <c r="R218" s="257" t="s">
        <v>48</v>
      </c>
      <c r="S218" s="27"/>
      <c r="T218" s="27"/>
      <c r="U218" s="145"/>
      <c r="V218" s="24"/>
      <c r="W218" s="24"/>
      <c r="X218" s="24"/>
      <c r="Y218" s="24"/>
      <c r="Z218" s="24"/>
      <c r="AA218" s="24"/>
      <c r="AB218" s="24"/>
      <c r="AC218" s="24"/>
      <c r="AD218" s="24"/>
      <c r="AE218" s="24"/>
      <c r="AF218" s="24"/>
      <c r="AG218" s="24"/>
      <c r="AH218" s="24"/>
      <c r="AI218" s="24">
        <v>175</v>
      </c>
      <c r="AJ218" s="24">
        <v>175</v>
      </c>
      <c r="AK218" s="24"/>
      <c r="AL218" s="24"/>
      <c r="AM218" s="24"/>
      <c r="AN218" s="24"/>
      <c r="AO218" s="145">
        <f t="shared" si="30"/>
        <v>175</v>
      </c>
      <c r="AP218" s="14">
        <f t="shared" si="31"/>
        <v>175</v>
      </c>
      <c r="AQ218" s="22"/>
      <c r="AR218" s="24"/>
      <c r="AS218" s="24"/>
      <c r="AT218" s="24"/>
      <c r="AU218" s="24"/>
      <c r="AV218" s="24"/>
      <c r="AW218" s="145"/>
      <c r="AX218" s="24"/>
      <c r="AY218" s="24"/>
      <c r="AZ218" s="24"/>
      <c r="BA218" s="24"/>
      <c r="BB218" s="24"/>
      <c r="BC218" s="24"/>
      <c r="BD218" s="24"/>
      <c r="BE218" s="24"/>
      <c r="BF218" s="24"/>
      <c r="BG218" s="24">
        <v>9349.23</v>
      </c>
      <c r="BH218" s="24">
        <v>9349.23</v>
      </c>
      <c r="BI218" s="24"/>
      <c r="BJ218" s="24"/>
      <c r="BK218" s="24"/>
      <c r="BL218" s="24"/>
      <c r="BM218" s="145">
        <f t="shared" si="32"/>
        <v>9349.23</v>
      </c>
      <c r="BN218" s="24">
        <f t="shared" si="33"/>
        <v>9349.23</v>
      </c>
      <c r="BO218" s="509">
        <f t="shared" si="27"/>
        <v>2.1181056573598118</v>
      </c>
      <c r="BP218" s="511">
        <v>0</v>
      </c>
      <c r="BQ218" s="512">
        <v>0</v>
      </c>
      <c r="BR218" s="513">
        <v>0</v>
      </c>
      <c r="BS218" s="512">
        <v>0</v>
      </c>
      <c r="BT218" s="512">
        <v>0</v>
      </c>
      <c r="BU218" s="512">
        <v>0</v>
      </c>
      <c r="BV218" s="512">
        <v>0</v>
      </c>
      <c r="BW218" s="512">
        <v>0</v>
      </c>
      <c r="BX218" s="512">
        <v>0</v>
      </c>
      <c r="BY218" s="512">
        <v>0</v>
      </c>
      <c r="BZ218" s="512">
        <v>0</v>
      </c>
      <c r="CA218" s="512">
        <v>0</v>
      </c>
      <c r="CB218" s="512">
        <v>0</v>
      </c>
      <c r="CC218" s="512">
        <v>0</v>
      </c>
      <c r="CD218" s="512">
        <v>0</v>
      </c>
      <c r="CE218" s="512">
        <v>0</v>
      </c>
      <c r="CF218" s="512">
        <v>10974500.143200001</v>
      </c>
      <c r="CG218" s="512">
        <v>10974500.143200001</v>
      </c>
      <c r="CH218" s="512">
        <v>0</v>
      </c>
      <c r="CI218" s="512">
        <v>0</v>
      </c>
      <c r="CJ218" s="512">
        <v>0</v>
      </c>
      <c r="CK218" s="512">
        <v>0</v>
      </c>
      <c r="CL218" s="513">
        <f t="shared" si="34"/>
        <v>10974500.143200001</v>
      </c>
      <c r="CM218" s="513">
        <f t="shared" si="35"/>
        <v>10974500.143200001</v>
      </c>
      <c r="CN218" s="113"/>
      <c r="CO218" s="97"/>
      <c r="CP218" s="97"/>
      <c r="CQ218" s="97"/>
      <c r="CR218" s="97"/>
      <c r="CS218" s="97"/>
      <c r="CT218" s="97"/>
      <c r="CU218" s="114"/>
      <c r="CV218" s="50">
        <f t="shared" si="28"/>
        <v>15466509.806141825</v>
      </c>
      <c r="CW218" s="11"/>
      <c r="CX218" s="604">
        <f t="shared" si="29"/>
        <v>4.4139582780085114</v>
      </c>
      <c r="CY218" s="143"/>
      <c r="CZ218" s="143"/>
      <c r="DA218" s="143"/>
      <c r="DB218" s="23"/>
      <c r="DC218" s="23"/>
      <c r="DD218" s="23"/>
      <c r="DE218" s="23"/>
      <c r="DF218" s="143"/>
      <c r="DG218" s="89"/>
      <c r="DH218" s="50" t="s">
        <v>46</v>
      </c>
      <c r="DI218" s="28"/>
      <c r="DJ218" s="553" t="s">
        <v>46</v>
      </c>
      <c r="DK218" s="143"/>
      <c r="DL218" s="46"/>
      <c r="DM218" s="111"/>
      <c r="DN218" s="110"/>
      <c r="DO218" s="432">
        <v>132.31556977876716</v>
      </c>
      <c r="DP218" s="433">
        <v>248.67038493559733</v>
      </c>
      <c r="DQ218" s="434">
        <v>49.108668429108086</v>
      </c>
      <c r="DR218" s="428">
        <v>162.53081757428092</v>
      </c>
      <c r="DS218" s="432">
        <v>0.47585919020453571</v>
      </c>
      <c r="DT218" s="434">
        <v>0.7633794739264208</v>
      </c>
      <c r="DU218" s="434">
        <v>0.34395436204257668</v>
      </c>
      <c r="DV218" s="428">
        <v>0.81092187666864901</v>
      </c>
      <c r="DW218" s="252"/>
      <c r="DX218" s="50"/>
      <c r="DY218" s="249"/>
      <c r="DZ218" s="464">
        <v>0</v>
      </c>
      <c r="EA218" s="465">
        <v>112499.33333333333</v>
      </c>
      <c r="EB218" s="46"/>
    </row>
    <row r="219" spans="1:132" s="141" customFormat="1" ht="27.75" customHeight="1" x14ac:dyDescent="0.25">
      <c r="A219" s="69" t="s">
        <v>56</v>
      </c>
      <c r="B219" s="69" t="s">
        <v>57</v>
      </c>
      <c r="C219" s="69" t="s">
        <v>58</v>
      </c>
      <c r="D219" s="67" t="s">
        <v>378</v>
      </c>
      <c r="E219" s="67" t="s">
        <v>63</v>
      </c>
      <c r="F219" s="67" t="s">
        <v>379</v>
      </c>
      <c r="G219" s="67" t="s">
        <v>63</v>
      </c>
      <c r="H219" s="107" t="s">
        <v>46</v>
      </c>
      <c r="I219" s="20" t="s">
        <v>1979</v>
      </c>
      <c r="J219" s="145" t="s">
        <v>1984</v>
      </c>
      <c r="K219" s="426">
        <v>12.12</v>
      </c>
      <c r="L219" s="426">
        <v>4.8496212020340002</v>
      </c>
      <c r="M219" s="424">
        <v>5</v>
      </c>
      <c r="N219" s="556">
        <v>16749120.000000002</v>
      </c>
      <c r="O219" s="487" t="s">
        <v>1976</v>
      </c>
      <c r="P219" s="572">
        <v>4.78</v>
      </c>
      <c r="Q219" s="34" t="s">
        <v>48</v>
      </c>
      <c r="R219" s="257" t="s">
        <v>48</v>
      </c>
      <c r="S219" s="27"/>
      <c r="T219" s="27"/>
      <c r="U219" s="145"/>
      <c r="V219" s="24"/>
      <c r="W219" s="24"/>
      <c r="X219" s="24"/>
      <c r="Y219" s="24"/>
      <c r="Z219" s="24"/>
      <c r="AA219" s="24"/>
      <c r="AB219" s="24"/>
      <c r="AC219" s="24"/>
      <c r="AD219" s="24"/>
      <c r="AE219" s="24">
        <v>1</v>
      </c>
      <c r="AF219" s="24">
        <v>1</v>
      </c>
      <c r="AG219" s="24"/>
      <c r="AH219" s="24"/>
      <c r="AI219" s="24"/>
      <c r="AJ219" s="24"/>
      <c r="AK219" s="24"/>
      <c r="AL219" s="24"/>
      <c r="AM219" s="24"/>
      <c r="AN219" s="24"/>
      <c r="AO219" s="145">
        <f t="shared" si="30"/>
        <v>1</v>
      </c>
      <c r="AP219" s="14">
        <f t="shared" si="31"/>
        <v>1</v>
      </c>
      <c r="AQ219" s="22"/>
      <c r="AR219" s="24"/>
      <c r="AS219" s="24"/>
      <c r="AT219" s="24"/>
      <c r="AU219" s="24"/>
      <c r="AV219" s="24"/>
      <c r="AW219" s="145"/>
      <c r="AX219" s="24"/>
      <c r="AY219" s="24"/>
      <c r="AZ219" s="24"/>
      <c r="BA219" s="24"/>
      <c r="BB219" s="24"/>
      <c r="BC219" s="24">
        <v>300</v>
      </c>
      <c r="BD219" s="24">
        <v>300</v>
      </c>
      <c r="BE219" s="24"/>
      <c r="BF219" s="24"/>
      <c r="BG219" s="24"/>
      <c r="BH219" s="24"/>
      <c r="BI219" s="24"/>
      <c r="BJ219" s="24"/>
      <c r="BK219" s="24"/>
      <c r="BL219" s="24"/>
      <c r="BM219" s="145">
        <f t="shared" si="32"/>
        <v>300</v>
      </c>
      <c r="BN219" s="24">
        <f t="shared" si="33"/>
        <v>300</v>
      </c>
      <c r="BO219" s="509">
        <f t="shared" si="27"/>
        <v>6.2761506276150625E-2</v>
      </c>
      <c r="BP219" s="511">
        <v>0</v>
      </c>
      <c r="BQ219" s="512">
        <v>0</v>
      </c>
      <c r="BR219" s="513">
        <v>0</v>
      </c>
      <c r="BS219" s="512">
        <v>0</v>
      </c>
      <c r="BT219" s="512">
        <v>0</v>
      </c>
      <c r="BU219" s="512">
        <v>0</v>
      </c>
      <c r="BV219" s="512">
        <v>0</v>
      </c>
      <c r="BW219" s="512">
        <v>0</v>
      </c>
      <c r="BX219" s="512">
        <v>0</v>
      </c>
      <c r="BY219" s="512">
        <v>0</v>
      </c>
      <c r="BZ219" s="512">
        <v>0</v>
      </c>
      <c r="CA219" s="512">
        <v>0</v>
      </c>
      <c r="CB219" s="512">
        <v>1513728</v>
      </c>
      <c r="CC219" s="512">
        <v>1513728</v>
      </c>
      <c r="CD219" s="512">
        <v>0</v>
      </c>
      <c r="CE219" s="512">
        <v>0</v>
      </c>
      <c r="CF219" s="512">
        <v>0</v>
      </c>
      <c r="CG219" s="512">
        <v>0</v>
      </c>
      <c r="CH219" s="512">
        <v>0</v>
      </c>
      <c r="CI219" s="512">
        <v>0</v>
      </c>
      <c r="CJ219" s="512">
        <v>0</v>
      </c>
      <c r="CK219" s="512">
        <v>0</v>
      </c>
      <c r="CL219" s="513">
        <f t="shared" si="34"/>
        <v>1513728</v>
      </c>
      <c r="CM219" s="513">
        <f t="shared" si="35"/>
        <v>1513728</v>
      </c>
      <c r="CN219" s="113"/>
      <c r="CO219" s="97"/>
      <c r="CP219" s="97"/>
      <c r="CQ219" s="97"/>
      <c r="CR219" s="97"/>
      <c r="CS219" s="97"/>
      <c r="CT219" s="97"/>
      <c r="CU219" s="114"/>
      <c r="CV219" s="50">
        <f t="shared" si="28"/>
        <v>16749120.000000002</v>
      </c>
      <c r="CW219" s="11"/>
      <c r="CX219" s="604">
        <f t="shared" si="29"/>
        <v>4.78</v>
      </c>
      <c r="CY219" s="143"/>
      <c r="CZ219" s="143"/>
      <c r="DA219" s="143"/>
      <c r="DB219" s="23"/>
      <c r="DC219" s="23"/>
      <c r="DD219" s="23"/>
      <c r="DE219" s="23"/>
      <c r="DF219" s="143"/>
      <c r="DG219" s="89"/>
      <c r="DH219" s="50" t="s">
        <v>46</v>
      </c>
      <c r="DI219" s="28"/>
      <c r="DJ219" s="553" t="s">
        <v>46</v>
      </c>
      <c r="DK219" s="143"/>
      <c r="DL219" s="46"/>
      <c r="DM219" s="111"/>
      <c r="DN219" s="110"/>
      <c r="DO219" s="432">
        <v>0</v>
      </c>
      <c r="DP219" s="433">
        <v>56.833333333333336</v>
      </c>
      <c r="DQ219" s="434">
        <v>0</v>
      </c>
      <c r="DR219" s="428">
        <v>56.833333333333336</v>
      </c>
      <c r="DS219" s="432">
        <v>0</v>
      </c>
      <c r="DT219" s="434">
        <v>0.33333333333333331</v>
      </c>
      <c r="DU219" s="434">
        <v>0</v>
      </c>
      <c r="DV219" s="428">
        <v>0.33333333333333331</v>
      </c>
      <c r="DW219" s="252"/>
      <c r="DX219" s="50"/>
      <c r="DY219" s="249"/>
      <c r="DZ219" s="464">
        <v>0</v>
      </c>
      <c r="EA219" s="465">
        <v>160.33333333333334</v>
      </c>
      <c r="EB219" s="46"/>
    </row>
    <row r="220" spans="1:132" s="141" customFormat="1" ht="27.75" customHeight="1" x14ac:dyDescent="0.25">
      <c r="A220" s="69" t="s">
        <v>56</v>
      </c>
      <c r="B220" s="69" t="s">
        <v>57</v>
      </c>
      <c r="C220" s="69" t="s">
        <v>58</v>
      </c>
      <c r="D220" s="67" t="s">
        <v>318</v>
      </c>
      <c r="E220" s="67" t="s">
        <v>63</v>
      </c>
      <c r="F220" s="67" t="s">
        <v>380</v>
      </c>
      <c r="G220" s="67" t="s">
        <v>63</v>
      </c>
      <c r="H220" s="107" t="s">
        <v>46</v>
      </c>
      <c r="I220" s="20" t="s">
        <v>1983</v>
      </c>
      <c r="J220" s="145" t="s">
        <v>1984</v>
      </c>
      <c r="K220" s="426">
        <v>9.0350698326022929</v>
      </c>
      <c r="L220" s="426">
        <v>2.2246212074940002</v>
      </c>
      <c r="M220" s="424">
        <v>6</v>
      </c>
      <c r="N220" s="556">
        <v>18984163.660968315</v>
      </c>
      <c r="O220" s="487" t="s">
        <v>1976</v>
      </c>
      <c r="P220" s="572">
        <v>5.4178549260754325</v>
      </c>
      <c r="Q220" s="34" t="s">
        <v>48</v>
      </c>
      <c r="R220" s="257" t="s">
        <v>48</v>
      </c>
      <c r="S220" s="27"/>
      <c r="T220" s="27"/>
      <c r="U220" s="145"/>
      <c r="V220" s="24"/>
      <c r="W220" s="24"/>
      <c r="X220" s="24"/>
      <c r="Y220" s="24"/>
      <c r="Z220" s="24"/>
      <c r="AA220" s="24"/>
      <c r="AB220" s="24"/>
      <c r="AC220" s="24"/>
      <c r="AD220" s="24"/>
      <c r="AE220" s="24"/>
      <c r="AF220" s="24"/>
      <c r="AG220" s="24"/>
      <c r="AH220" s="24"/>
      <c r="AI220" s="24"/>
      <c r="AJ220" s="24"/>
      <c r="AK220" s="24"/>
      <c r="AL220" s="24"/>
      <c r="AM220" s="24"/>
      <c r="AN220" s="24"/>
      <c r="AO220" s="145">
        <f t="shared" si="30"/>
        <v>0</v>
      </c>
      <c r="AP220" s="14">
        <f t="shared" si="31"/>
        <v>0</v>
      </c>
      <c r="AQ220" s="22"/>
      <c r="AR220" s="24"/>
      <c r="AS220" s="24"/>
      <c r="AT220" s="24"/>
      <c r="AU220" s="24"/>
      <c r="AV220" s="24"/>
      <c r="AW220" s="145"/>
      <c r="AX220" s="24"/>
      <c r="AY220" s="24"/>
      <c r="AZ220" s="24"/>
      <c r="BA220" s="24"/>
      <c r="BB220" s="24"/>
      <c r="BC220" s="24"/>
      <c r="BD220" s="24"/>
      <c r="BE220" s="24"/>
      <c r="BF220" s="24"/>
      <c r="BG220" s="24"/>
      <c r="BH220" s="24"/>
      <c r="BI220" s="24"/>
      <c r="BJ220" s="24"/>
      <c r="BK220" s="24"/>
      <c r="BL220" s="24"/>
      <c r="BM220" s="145">
        <f t="shared" si="32"/>
        <v>0</v>
      </c>
      <c r="BN220" s="24">
        <f t="shared" si="33"/>
        <v>0</v>
      </c>
      <c r="BO220" s="509">
        <f t="shared" si="27"/>
        <v>0</v>
      </c>
      <c r="BP220" s="511">
        <v>0</v>
      </c>
      <c r="BQ220" s="512">
        <v>0</v>
      </c>
      <c r="BR220" s="513">
        <v>0</v>
      </c>
      <c r="BS220" s="512">
        <v>0</v>
      </c>
      <c r="BT220" s="512">
        <v>0</v>
      </c>
      <c r="BU220" s="512">
        <v>0</v>
      </c>
      <c r="BV220" s="512">
        <v>0</v>
      </c>
      <c r="BW220" s="512">
        <v>0</v>
      </c>
      <c r="BX220" s="512">
        <v>0</v>
      </c>
      <c r="BY220" s="512">
        <v>0</v>
      </c>
      <c r="BZ220" s="512">
        <v>0</v>
      </c>
      <c r="CA220" s="512">
        <v>0</v>
      </c>
      <c r="CB220" s="512">
        <v>0</v>
      </c>
      <c r="CC220" s="512">
        <v>0</v>
      </c>
      <c r="CD220" s="512">
        <v>0</v>
      </c>
      <c r="CE220" s="512">
        <v>0</v>
      </c>
      <c r="CF220" s="512">
        <v>0</v>
      </c>
      <c r="CG220" s="512">
        <v>0</v>
      </c>
      <c r="CH220" s="512">
        <v>0</v>
      </c>
      <c r="CI220" s="512">
        <v>0</v>
      </c>
      <c r="CJ220" s="512">
        <v>0</v>
      </c>
      <c r="CK220" s="512">
        <v>0</v>
      </c>
      <c r="CL220" s="513">
        <f t="shared" si="34"/>
        <v>0</v>
      </c>
      <c r="CM220" s="513">
        <f t="shared" si="35"/>
        <v>0</v>
      </c>
      <c r="CN220" s="113"/>
      <c r="CO220" s="97"/>
      <c r="CP220" s="97"/>
      <c r="CQ220" s="97"/>
      <c r="CR220" s="97"/>
      <c r="CS220" s="97"/>
      <c r="CT220" s="97"/>
      <c r="CU220" s="114"/>
      <c r="CV220" s="50">
        <f t="shared" si="28"/>
        <v>18984163.660968315</v>
      </c>
      <c r="CW220" s="11"/>
      <c r="CX220" s="604">
        <f t="shared" si="29"/>
        <v>5.4178549260754325</v>
      </c>
      <c r="CY220" s="143"/>
      <c r="CZ220" s="143"/>
      <c r="DA220" s="143"/>
      <c r="DB220" s="23"/>
      <c r="DC220" s="23"/>
      <c r="DD220" s="23"/>
      <c r="DE220" s="23"/>
      <c r="DF220" s="143"/>
      <c r="DG220" s="89"/>
      <c r="DH220" s="50" t="s">
        <v>46</v>
      </c>
      <c r="DI220" s="28"/>
      <c r="DJ220" s="553" t="s">
        <v>46</v>
      </c>
      <c r="DK220" s="143"/>
      <c r="DL220" s="46"/>
      <c r="DM220" s="111"/>
      <c r="DN220" s="110"/>
      <c r="DO220" s="432">
        <v>108.66666666666667</v>
      </c>
      <c r="DP220" s="433">
        <v>-108.66666666666667</v>
      </c>
      <c r="DQ220" s="434">
        <v>108.66666666666667</v>
      </c>
      <c r="DR220" s="428">
        <v>-108.66666666666667</v>
      </c>
      <c r="DS220" s="432">
        <v>1</v>
      </c>
      <c r="DT220" s="434">
        <v>-1</v>
      </c>
      <c r="DU220" s="434">
        <v>1</v>
      </c>
      <c r="DV220" s="428">
        <v>-1</v>
      </c>
      <c r="DW220" s="252"/>
      <c r="DX220" s="50"/>
      <c r="DY220" s="249"/>
      <c r="DZ220" s="464">
        <v>652</v>
      </c>
      <c r="EA220" s="465">
        <v>-652</v>
      </c>
      <c r="EB220" s="46"/>
    </row>
    <row r="221" spans="1:132" s="141" customFormat="1" ht="27.75" customHeight="1" x14ac:dyDescent="0.25">
      <c r="A221" s="69" t="s">
        <v>56</v>
      </c>
      <c r="B221" s="69" t="s">
        <v>57</v>
      </c>
      <c r="C221" s="69" t="s">
        <v>58</v>
      </c>
      <c r="D221" s="67" t="s">
        <v>378</v>
      </c>
      <c r="E221" s="67" t="s">
        <v>63</v>
      </c>
      <c r="F221" s="67" t="s">
        <v>381</v>
      </c>
      <c r="G221" s="67" t="s">
        <v>63</v>
      </c>
      <c r="H221" s="107" t="s">
        <v>46</v>
      </c>
      <c r="I221" s="20" t="s">
        <v>1979</v>
      </c>
      <c r="J221" s="145" t="s">
        <v>1984</v>
      </c>
      <c r="K221" s="426">
        <v>9.5399999999999991</v>
      </c>
      <c r="L221" s="426">
        <v>4.0931818096680006</v>
      </c>
      <c r="M221" s="424">
        <v>6</v>
      </c>
      <c r="N221" s="556">
        <v>13245120</v>
      </c>
      <c r="O221" s="487" t="s">
        <v>1976</v>
      </c>
      <c r="P221" s="572">
        <v>3.78</v>
      </c>
      <c r="Q221" s="34" t="s">
        <v>48</v>
      </c>
      <c r="R221" s="257" t="s">
        <v>48</v>
      </c>
      <c r="S221" s="27"/>
      <c r="T221" s="27"/>
      <c r="U221" s="145"/>
      <c r="V221" s="24"/>
      <c r="W221" s="24"/>
      <c r="X221" s="24"/>
      <c r="Y221" s="24"/>
      <c r="Z221" s="24"/>
      <c r="AA221" s="24"/>
      <c r="AB221" s="24"/>
      <c r="AC221" s="24"/>
      <c r="AD221" s="24"/>
      <c r="AE221" s="24"/>
      <c r="AF221" s="24"/>
      <c r="AG221" s="24"/>
      <c r="AH221" s="24"/>
      <c r="AI221" s="24">
        <v>1</v>
      </c>
      <c r="AJ221" s="24">
        <v>1</v>
      </c>
      <c r="AK221" s="24"/>
      <c r="AL221" s="24"/>
      <c r="AM221" s="24"/>
      <c r="AN221" s="24"/>
      <c r="AO221" s="145">
        <f t="shared" si="30"/>
        <v>1</v>
      </c>
      <c r="AP221" s="14">
        <f t="shared" si="31"/>
        <v>1</v>
      </c>
      <c r="AQ221" s="22"/>
      <c r="AR221" s="24"/>
      <c r="AS221" s="24"/>
      <c r="AT221" s="24"/>
      <c r="AU221" s="24"/>
      <c r="AV221" s="24"/>
      <c r="AW221" s="145"/>
      <c r="AX221" s="24"/>
      <c r="AY221" s="24"/>
      <c r="AZ221" s="24"/>
      <c r="BA221" s="24"/>
      <c r="BB221" s="24"/>
      <c r="BC221" s="24"/>
      <c r="BD221" s="24"/>
      <c r="BE221" s="24"/>
      <c r="BF221" s="24"/>
      <c r="BG221" s="24">
        <v>82</v>
      </c>
      <c r="BH221" s="24">
        <v>82</v>
      </c>
      <c r="BI221" s="24"/>
      <c r="BJ221" s="24"/>
      <c r="BK221" s="24"/>
      <c r="BL221" s="24"/>
      <c r="BM221" s="145">
        <f t="shared" si="32"/>
        <v>82</v>
      </c>
      <c r="BN221" s="24">
        <f t="shared" si="33"/>
        <v>82</v>
      </c>
      <c r="BO221" s="509">
        <f t="shared" si="27"/>
        <v>2.1693121693121695E-2</v>
      </c>
      <c r="BP221" s="511">
        <v>0</v>
      </c>
      <c r="BQ221" s="512">
        <v>0</v>
      </c>
      <c r="BR221" s="513">
        <v>0</v>
      </c>
      <c r="BS221" s="512">
        <v>0</v>
      </c>
      <c r="BT221" s="512">
        <v>0</v>
      </c>
      <c r="BU221" s="512">
        <v>0</v>
      </c>
      <c r="BV221" s="512">
        <v>0</v>
      </c>
      <c r="BW221" s="512">
        <v>0</v>
      </c>
      <c r="BX221" s="512">
        <v>0</v>
      </c>
      <c r="BY221" s="512">
        <v>0</v>
      </c>
      <c r="BZ221" s="512">
        <v>0</v>
      </c>
      <c r="CA221" s="512">
        <v>0</v>
      </c>
      <c r="CB221" s="512">
        <v>0</v>
      </c>
      <c r="CC221" s="512">
        <v>0</v>
      </c>
      <c r="CD221" s="512">
        <v>0</v>
      </c>
      <c r="CE221" s="512">
        <v>0</v>
      </c>
      <c r="CF221" s="512">
        <v>96254.88</v>
      </c>
      <c r="CG221" s="512">
        <v>96254.88</v>
      </c>
      <c r="CH221" s="512">
        <v>0</v>
      </c>
      <c r="CI221" s="512">
        <v>0</v>
      </c>
      <c r="CJ221" s="512">
        <v>0</v>
      </c>
      <c r="CK221" s="512">
        <v>0</v>
      </c>
      <c r="CL221" s="513">
        <f t="shared" si="34"/>
        <v>96254.88</v>
      </c>
      <c r="CM221" s="513">
        <f t="shared" si="35"/>
        <v>96254.88</v>
      </c>
      <c r="CN221" s="113"/>
      <c r="CO221" s="97"/>
      <c r="CP221" s="97"/>
      <c r="CQ221" s="97"/>
      <c r="CR221" s="97"/>
      <c r="CS221" s="97"/>
      <c r="CT221" s="97"/>
      <c r="CU221" s="114"/>
      <c r="CV221" s="50">
        <f t="shared" si="28"/>
        <v>13245120</v>
      </c>
      <c r="CW221" s="11"/>
      <c r="CX221" s="604">
        <f t="shared" si="29"/>
        <v>3.78</v>
      </c>
      <c r="CY221" s="143"/>
      <c r="CZ221" s="143"/>
      <c r="DA221" s="143"/>
      <c r="DB221" s="23"/>
      <c r="DC221" s="23"/>
      <c r="DD221" s="23"/>
      <c r="DE221" s="23"/>
      <c r="DF221" s="143"/>
      <c r="DG221" s="89"/>
      <c r="DH221" s="50" t="s">
        <v>46</v>
      </c>
      <c r="DI221" s="28"/>
      <c r="DJ221" s="553" t="s">
        <v>46</v>
      </c>
      <c r="DK221" s="143"/>
      <c r="DL221" s="46"/>
      <c r="DM221" s="111"/>
      <c r="DN221" s="110"/>
      <c r="DO221" s="432">
        <v>228.98630136986313</v>
      </c>
      <c r="DP221" s="433">
        <v>-217.04263939803215</v>
      </c>
      <c r="DQ221" s="434">
        <v>228.98630136986313</v>
      </c>
      <c r="DR221" s="428">
        <v>-217.04263939803215</v>
      </c>
      <c r="DS221" s="432">
        <v>0.82191780821917848</v>
      </c>
      <c r="DT221" s="434">
        <v>-0.65290372371213634</v>
      </c>
      <c r="DU221" s="434">
        <v>0.82191780821917848</v>
      </c>
      <c r="DV221" s="428">
        <v>-0.65290372371213634</v>
      </c>
      <c r="DW221" s="252"/>
      <c r="DX221" s="50"/>
      <c r="DY221" s="249"/>
      <c r="DZ221" s="464">
        <v>48</v>
      </c>
      <c r="EA221" s="465">
        <v>22.666666666666671</v>
      </c>
      <c r="EB221" s="46"/>
    </row>
    <row r="222" spans="1:132" s="141" customFormat="1" ht="27.75" customHeight="1" x14ac:dyDescent="0.25">
      <c r="A222" s="69" t="s">
        <v>56</v>
      </c>
      <c r="B222" s="69" t="s">
        <v>57</v>
      </c>
      <c r="C222" s="69" t="s">
        <v>58</v>
      </c>
      <c r="D222" s="67" t="s">
        <v>378</v>
      </c>
      <c r="E222" s="67" t="s">
        <v>63</v>
      </c>
      <c r="F222" s="67" t="s">
        <v>382</v>
      </c>
      <c r="G222" s="67" t="s">
        <v>63</v>
      </c>
      <c r="H222" s="107" t="s">
        <v>46</v>
      </c>
      <c r="I222" s="20" t="s">
        <v>1979</v>
      </c>
      <c r="J222" s="145" t="s">
        <v>1984</v>
      </c>
      <c r="K222" s="426">
        <v>9.68</v>
      </c>
      <c r="L222" s="426">
        <v>4.1384469610889996</v>
      </c>
      <c r="M222" s="424">
        <v>6</v>
      </c>
      <c r="N222" s="556">
        <v>25123680.000000004</v>
      </c>
      <c r="O222" s="487" t="s">
        <v>1976</v>
      </c>
      <c r="P222" s="572">
        <v>7.17</v>
      </c>
      <c r="Q222" s="34" t="s">
        <v>48</v>
      </c>
      <c r="R222" s="257" t="s">
        <v>48</v>
      </c>
      <c r="S222" s="27"/>
      <c r="T222" s="27"/>
      <c r="U222" s="145"/>
      <c r="V222" s="24"/>
      <c r="W222" s="24"/>
      <c r="X222" s="24"/>
      <c r="Y222" s="24"/>
      <c r="Z222" s="24"/>
      <c r="AA222" s="24"/>
      <c r="AB222" s="24"/>
      <c r="AC222" s="24"/>
      <c r="AD222" s="24"/>
      <c r="AE222" s="24"/>
      <c r="AF222" s="24"/>
      <c r="AG222" s="24"/>
      <c r="AH222" s="24"/>
      <c r="AI222" s="24"/>
      <c r="AJ222" s="24"/>
      <c r="AK222" s="24"/>
      <c r="AL222" s="24"/>
      <c r="AM222" s="24"/>
      <c r="AN222" s="24"/>
      <c r="AO222" s="145">
        <f t="shared" si="30"/>
        <v>0</v>
      </c>
      <c r="AP222" s="14">
        <f t="shared" si="31"/>
        <v>0</v>
      </c>
      <c r="AQ222" s="22"/>
      <c r="AR222" s="24"/>
      <c r="AS222" s="24"/>
      <c r="AT222" s="24"/>
      <c r="AU222" s="24"/>
      <c r="AV222" s="24"/>
      <c r="AW222" s="145"/>
      <c r="AX222" s="24"/>
      <c r="AY222" s="24"/>
      <c r="AZ222" s="24"/>
      <c r="BA222" s="24"/>
      <c r="BB222" s="24"/>
      <c r="BC222" s="24"/>
      <c r="BD222" s="24"/>
      <c r="BE222" s="24"/>
      <c r="BF222" s="24"/>
      <c r="BG222" s="24"/>
      <c r="BH222" s="24"/>
      <c r="BI222" s="24"/>
      <c r="BJ222" s="24"/>
      <c r="BK222" s="24"/>
      <c r="BL222" s="24"/>
      <c r="BM222" s="145">
        <f t="shared" si="32"/>
        <v>0</v>
      </c>
      <c r="BN222" s="24">
        <f t="shared" si="33"/>
        <v>0</v>
      </c>
      <c r="BO222" s="509">
        <f t="shared" si="27"/>
        <v>0</v>
      </c>
      <c r="BP222" s="511">
        <v>0</v>
      </c>
      <c r="BQ222" s="512">
        <v>0</v>
      </c>
      <c r="BR222" s="513">
        <v>0</v>
      </c>
      <c r="BS222" s="512">
        <v>0</v>
      </c>
      <c r="BT222" s="512">
        <v>0</v>
      </c>
      <c r="BU222" s="512">
        <v>0</v>
      </c>
      <c r="BV222" s="512">
        <v>0</v>
      </c>
      <c r="BW222" s="512">
        <v>0</v>
      </c>
      <c r="BX222" s="512">
        <v>0</v>
      </c>
      <c r="BY222" s="512">
        <v>0</v>
      </c>
      <c r="BZ222" s="512">
        <v>0</v>
      </c>
      <c r="CA222" s="512">
        <v>0</v>
      </c>
      <c r="CB222" s="512">
        <v>0</v>
      </c>
      <c r="CC222" s="512">
        <v>0</v>
      </c>
      <c r="CD222" s="512">
        <v>0</v>
      </c>
      <c r="CE222" s="512">
        <v>0</v>
      </c>
      <c r="CF222" s="512">
        <v>0</v>
      </c>
      <c r="CG222" s="512">
        <v>0</v>
      </c>
      <c r="CH222" s="512">
        <v>0</v>
      </c>
      <c r="CI222" s="512">
        <v>0</v>
      </c>
      <c r="CJ222" s="512">
        <v>0</v>
      </c>
      <c r="CK222" s="512">
        <v>0</v>
      </c>
      <c r="CL222" s="513">
        <f t="shared" si="34"/>
        <v>0</v>
      </c>
      <c r="CM222" s="513">
        <f t="shared" si="35"/>
        <v>0</v>
      </c>
      <c r="CN222" s="113"/>
      <c r="CO222" s="97"/>
      <c r="CP222" s="97"/>
      <c r="CQ222" s="97"/>
      <c r="CR222" s="97"/>
      <c r="CS222" s="97"/>
      <c r="CT222" s="97"/>
      <c r="CU222" s="114"/>
      <c r="CV222" s="50">
        <f t="shared" si="28"/>
        <v>25123680.000000004</v>
      </c>
      <c r="CW222" s="11"/>
      <c r="CX222" s="604">
        <f t="shared" si="29"/>
        <v>7.17</v>
      </c>
      <c r="CY222" s="143"/>
      <c r="CZ222" s="143"/>
      <c r="DA222" s="143"/>
      <c r="DB222" s="23"/>
      <c r="DC222" s="23"/>
      <c r="DD222" s="23"/>
      <c r="DE222" s="23"/>
      <c r="DF222" s="143"/>
      <c r="DG222" s="89"/>
      <c r="DH222" s="50" t="s">
        <v>46</v>
      </c>
      <c r="DI222" s="28"/>
      <c r="DJ222" s="553" t="s">
        <v>46</v>
      </c>
      <c r="DK222" s="143"/>
      <c r="DL222" s="46"/>
      <c r="DM222" s="111"/>
      <c r="DN222" s="110"/>
      <c r="DO222" s="432">
        <v>623.20000000000005</v>
      </c>
      <c r="DP222" s="433">
        <v>-455.70704225352119</v>
      </c>
      <c r="DQ222" s="434">
        <v>84.64</v>
      </c>
      <c r="DR222" s="428">
        <v>82.852957746478822</v>
      </c>
      <c r="DS222" s="432">
        <v>1.44</v>
      </c>
      <c r="DT222" s="434">
        <v>-0.33841174707821398</v>
      </c>
      <c r="DU222" s="434">
        <v>1.1200000000000001</v>
      </c>
      <c r="DV222" s="428">
        <v>-1.8411747078214136E-2</v>
      </c>
      <c r="DW222" s="252"/>
      <c r="DX222" s="50"/>
      <c r="DY222" s="249"/>
      <c r="DZ222" s="464">
        <v>529</v>
      </c>
      <c r="EA222" s="465">
        <v>122.66666666666663</v>
      </c>
      <c r="EB222" s="46"/>
    </row>
    <row r="223" spans="1:132" s="141" customFormat="1" ht="27.75" customHeight="1" x14ac:dyDescent="0.25">
      <c r="A223" s="69" t="s">
        <v>56</v>
      </c>
      <c r="B223" s="69" t="s">
        <v>57</v>
      </c>
      <c r="C223" s="69" t="s">
        <v>58</v>
      </c>
      <c r="D223" s="67" t="s">
        <v>193</v>
      </c>
      <c r="E223" s="67" t="s">
        <v>63</v>
      </c>
      <c r="F223" s="67" t="s">
        <v>383</v>
      </c>
      <c r="G223" s="67" t="s">
        <v>63</v>
      </c>
      <c r="H223" s="107" t="s">
        <v>46</v>
      </c>
      <c r="I223" s="20" t="s">
        <v>1983</v>
      </c>
      <c r="J223" s="145" t="s">
        <v>1984</v>
      </c>
      <c r="K223" s="426">
        <v>5.4975292632236163</v>
      </c>
      <c r="L223" s="426">
        <v>3.6948863559510001</v>
      </c>
      <c r="M223" s="424">
        <v>472</v>
      </c>
      <c r="N223" s="556">
        <v>21105923.128958952</v>
      </c>
      <c r="O223" s="487" t="s">
        <v>1976</v>
      </c>
      <c r="P223" s="572">
        <v>6.0233798884015277</v>
      </c>
      <c r="Q223" s="34" t="s">
        <v>1977</v>
      </c>
      <c r="R223" s="257" t="s">
        <v>48</v>
      </c>
      <c r="S223" s="27"/>
      <c r="T223" s="27"/>
      <c r="U223" s="145"/>
      <c r="V223" s="24"/>
      <c r="W223" s="24"/>
      <c r="X223" s="24"/>
      <c r="Y223" s="24"/>
      <c r="Z223" s="24"/>
      <c r="AA223" s="24"/>
      <c r="AB223" s="24"/>
      <c r="AC223" s="24"/>
      <c r="AD223" s="24"/>
      <c r="AE223" s="24"/>
      <c r="AF223" s="24"/>
      <c r="AG223" s="24"/>
      <c r="AH223" s="24"/>
      <c r="AI223" s="24">
        <v>1</v>
      </c>
      <c r="AJ223" s="24">
        <v>1</v>
      </c>
      <c r="AK223" s="24"/>
      <c r="AL223" s="24"/>
      <c r="AM223" s="24"/>
      <c r="AN223" s="24"/>
      <c r="AO223" s="145">
        <f t="shared" si="30"/>
        <v>1</v>
      </c>
      <c r="AP223" s="14">
        <f t="shared" si="31"/>
        <v>1</v>
      </c>
      <c r="AQ223" s="22"/>
      <c r="AR223" s="24"/>
      <c r="AS223" s="24"/>
      <c r="AT223" s="24"/>
      <c r="AU223" s="24"/>
      <c r="AV223" s="24"/>
      <c r="AW223" s="145"/>
      <c r="AX223" s="24"/>
      <c r="AY223" s="24"/>
      <c r="AZ223" s="24"/>
      <c r="BA223" s="24"/>
      <c r="BB223" s="24"/>
      <c r="BC223" s="24"/>
      <c r="BD223" s="24"/>
      <c r="BE223" s="24"/>
      <c r="BF223" s="24"/>
      <c r="BG223" s="24">
        <v>200</v>
      </c>
      <c r="BH223" s="24">
        <v>200</v>
      </c>
      <c r="BI223" s="24"/>
      <c r="BJ223" s="24"/>
      <c r="BK223" s="24"/>
      <c r="BL223" s="24"/>
      <c r="BM223" s="145">
        <f t="shared" si="32"/>
        <v>200</v>
      </c>
      <c r="BN223" s="24">
        <f t="shared" si="33"/>
        <v>200</v>
      </c>
      <c r="BO223" s="509">
        <f t="shared" si="27"/>
        <v>3.3203949228756947E-2</v>
      </c>
      <c r="BP223" s="511">
        <v>0</v>
      </c>
      <c r="BQ223" s="512">
        <v>0</v>
      </c>
      <c r="BR223" s="513">
        <v>0</v>
      </c>
      <c r="BS223" s="512">
        <v>0</v>
      </c>
      <c r="BT223" s="512">
        <v>0</v>
      </c>
      <c r="BU223" s="512">
        <v>0</v>
      </c>
      <c r="BV223" s="512">
        <v>0</v>
      </c>
      <c r="BW223" s="512">
        <v>0</v>
      </c>
      <c r="BX223" s="512">
        <v>0</v>
      </c>
      <c r="BY223" s="512">
        <v>0</v>
      </c>
      <c r="BZ223" s="512">
        <v>0</v>
      </c>
      <c r="CA223" s="512">
        <v>0</v>
      </c>
      <c r="CB223" s="512">
        <v>0</v>
      </c>
      <c r="CC223" s="512">
        <v>0</v>
      </c>
      <c r="CD223" s="512">
        <v>0</v>
      </c>
      <c r="CE223" s="512">
        <v>0</v>
      </c>
      <c r="CF223" s="512">
        <v>234768</v>
      </c>
      <c r="CG223" s="512">
        <v>234768</v>
      </c>
      <c r="CH223" s="512">
        <v>0</v>
      </c>
      <c r="CI223" s="512">
        <v>0</v>
      </c>
      <c r="CJ223" s="512">
        <v>0</v>
      </c>
      <c r="CK223" s="512">
        <v>0</v>
      </c>
      <c r="CL223" s="513">
        <f t="shared" si="34"/>
        <v>234768</v>
      </c>
      <c r="CM223" s="513">
        <f t="shared" si="35"/>
        <v>234768</v>
      </c>
      <c r="CN223" s="113"/>
      <c r="CO223" s="97"/>
      <c r="CP223" s="97"/>
      <c r="CQ223" s="97"/>
      <c r="CR223" s="97"/>
      <c r="CS223" s="97"/>
      <c r="CT223" s="97"/>
      <c r="CU223" s="114"/>
      <c r="CV223" s="50">
        <f t="shared" si="28"/>
        <v>21105923.128958952</v>
      </c>
      <c r="CW223" s="11"/>
      <c r="CX223" s="604">
        <f t="shared" si="29"/>
        <v>6.0233798884015277</v>
      </c>
      <c r="CY223" s="143"/>
      <c r="CZ223" s="143"/>
      <c r="DA223" s="143"/>
      <c r="DB223" s="23"/>
      <c r="DC223" s="23"/>
      <c r="DD223" s="23"/>
      <c r="DE223" s="23"/>
      <c r="DF223" s="143"/>
      <c r="DG223" s="89"/>
      <c r="DH223" s="50" t="s">
        <v>46</v>
      </c>
      <c r="DI223" s="28"/>
      <c r="DJ223" s="553" t="s">
        <v>46</v>
      </c>
      <c r="DK223" s="143"/>
      <c r="DL223" s="46"/>
      <c r="DM223" s="111"/>
      <c r="DN223" s="110"/>
      <c r="DO223" s="432">
        <v>0</v>
      </c>
      <c r="DP223" s="433">
        <v>58.710902419476497</v>
      </c>
      <c r="DQ223" s="434">
        <v>0</v>
      </c>
      <c r="DR223" s="428">
        <v>58.710902419476497</v>
      </c>
      <c r="DS223" s="432">
        <v>0</v>
      </c>
      <c r="DT223" s="434">
        <v>1.4574914860978208</v>
      </c>
      <c r="DU223" s="434">
        <v>0</v>
      </c>
      <c r="DV223" s="428">
        <v>1.4574914860978208</v>
      </c>
      <c r="DW223" s="252"/>
      <c r="DX223" s="50"/>
      <c r="DY223" s="249"/>
      <c r="DZ223" s="464">
        <v>0</v>
      </c>
      <c r="EA223" s="465">
        <v>17178.666666666668</v>
      </c>
      <c r="EB223" s="46"/>
    </row>
    <row r="224" spans="1:132" s="141" customFormat="1" ht="27.75" customHeight="1" x14ac:dyDescent="0.25">
      <c r="A224" s="69" t="s">
        <v>56</v>
      </c>
      <c r="B224" s="69" t="s">
        <v>57</v>
      </c>
      <c r="C224" s="69" t="s">
        <v>58</v>
      </c>
      <c r="D224" s="67" t="s">
        <v>341</v>
      </c>
      <c r="E224" s="67" t="s">
        <v>63</v>
      </c>
      <c r="F224" s="67" t="s">
        <v>384</v>
      </c>
      <c r="G224" s="67" t="s">
        <v>63</v>
      </c>
      <c r="H224" s="107" t="s">
        <v>46</v>
      </c>
      <c r="I224" s="20" t="s">
        <v>1983</v>
      </c>
      <c r="J224" s="145" t="s">
        <v>1984</v>
      </c>
      <c r="K224" s="426">
        <v>8.1</v>
      </c>
      <c r="L224" s="426">
        <v>3.7168560528750003</v>
      </c>
      <c r="M224" s="424">
        <v>162</v>
      </c>
      <c r="N224" s="556">
        <v>5045759.9999999991</v>
      </c>
      <c r="O224" s="487" t="s">
        <v>1976</v>
      </c>
      <c r="P224" s="572">
        <v>1.44</v>
      </c>
      <c r="Q224" s="34" t="s">
        <v>1977</v>
      </c>
      <c r="R224" s="257" t="s">
        <v>48</v>
      </c>
      <c r="S224" s="27"/>
      <c r="T224" s="27"/>
      <c r="U224" s="145"/>
      <c r="V224" s="24"/>
      <c r="W224" s="24"/>
      <c r="X224" s="24"/>
      <c r="Y224" s="24"/>
      <c r="Z224" s="24"/>
      <c r="AA224" s="24"/>
      <c r="AB224" s="24"/>
      <c r="AC224" s="24"/>
      <c r="AD224" s="24"/>
      <c r="AE224" s="24"/>
      <c r="AF224" s="24"/>
      <c r="AG224" s="24"/>
      <c r="AH224" s="24"/>
      <c r="AI224" s="24"/>
      <c r="AJ224" s="24"/>
      <c r="AK224" s="24"/>
      <c r="AL224" s="24"/>
      <c r="AM224" s="24"/>
      <c r="AN224" s="24"/>
      <c r="AO224" s="145">
        <f t="shared" si="30"/>
        <v>0</v>
      </c>
      <c r="AP224" s="14">
        <f t="shared" si="31"/>
        <v>0</v>
      </c>
      <c r="AQ224" s="22"/>
      <c r="AR224" s="24"/>
      <c r="AS224" s="24"/>
      <c r="AT224" s="24"/>
      <c r="AU224" s="24"/>
      <c r="AV224" s="24"/>
      <c r="AW224" s="145"/>
      <c r="AX224" s="24"/>
      <c r="AY224" s="24"/>
      <c r="AZ224" s="24"/>
      <c r="BA224" s="24"/>
      <c r="BB224" s="24"/>
      <c r="BC224" s="24"/>
      <c r="BD224" s="24"/>
      <c r="BE224" s="24"/>
      <c r="BF224" s="24"/>
      <c r="BG224" s="24"/>
      <c r="BH224" s="24"/>
      <c r="BI224" s="24"/>
      <c r="BJ224" s="24"/>
      <c r="BK224" s="24"/>
      <c r="BL224" s="24"/>
      <c r="BM224" s="145">
        <f t="shared" si="32"/>
        <v>0</v>
      </c>
      <c r="BN224" s="24">
        <f t="shared" si="33"/>
        <v>0</v>
      </c>
      <c r="BO224" s="509">
        <f t="shared" si="27"/>
        <v>0</v>
      </c>
      <c r="BP224" s="511">
        <v>0</v>
      </c>
      <c r="BQ224" s="512">
        <v>0</v>
      </c>
      <c r="BR224" s="513">
        <v>0</v>
      </c>
      <c r="BS224" s="512">
        <v>0</v>
      </c>
      <c r="BT224" s="512">
        <v>0</v>
      </c>
      <c r="BU224" s="512">
        <v>0</v>
      </c>
      <c r="BV224" s="512">
        <v>0</v>
      </c>
      <c r="BW224" s="512">
        <v>0</v>
      </c>
      <c r="BX224" s="512">
        <v>0</v>
      </c>
      <c r="BY224" s="512">
        <v>0</v>
      </c>
      <c r="BZ224" s="512">
        <v>0</v>
      </c>
      <c r="CA224" s="512">
        <v>0</v>
      </c>
      <c r="CB224" s="512">
        <v>0</v>
      </c>
      <c r="CC224" s="512">
        <v>0</v>
      </c>
      <c r="CD224" s="512">
        <v>0</v>
      </c>
      <c r="CE224" s="512">
        <v>0</v>
      </c>
      <c r="CF224" s="512">
        <v>0</v>
      </c>
      <c r="CG224" s="512">
        <v>0</v>
      </c>
      <c r="CH224" s="512">
        <v>0</v>
      </c>
      <c r="CI224" s="512">
        <v>0</v>
      </c>
      <c r="CJ224" s="512">
        <v>0</v>
      </c>
      <c r="CK224" s="512">
        <v>0</v>
      </c>
      <c r="CL224" s="513">
        <f t="shared" si="34"/>
        <v>0</v>
      </c>
      <c r="CM224" s="513">
        <f t="shared" si="35"/>
        <v>0</v>
      </c>
      <c r="CN224" s="113"/>
      <c r="CO224" s="97"/>
      <c r="CP224" s="97"/>
      <c r="CQ224" s="97"/>
      <c r="CR224" s="97"/>
      <c r="CS224" s="97"/>
      <c r="CT224" s="97"/>
      <c r="CU224" s="114"/>
      <c r="CV224" s="50">
        <f t="shared" si="28"/>
        <v>5045759.9999999991</v>
      </c>
      <c r="CW224" s="11"/>
      <c r="CX224" s="604">
        <f t="shared" si="29"/>
        <v>1.44</v>
      </c>
      <c r="CY224" s="143"/>
      <c r="CZ224" s="143"/>
      <c r="DA224" s="143"/>
      <c r="DB224" s="23"/>
      <c r="DC224" s="23"/>
      <c r="DD224" s="23"/>
      <c r="DE224" s="23"/>
      <c r="DF224" s="143"/>
      <c r="DG224" s="89"/>
      <c r="DH224" s="50" t="s">
        <v>46</v>
      </c>
      <c r="DI224" s="28"/>
      <c r="DJ224" s="553" t="s">
        <v>46</v>
      </c>
      <c r="DK224" s="143"/>
      <c r="DL224" s="46"/>
      <c r="DM224" s="111"/>
      <c r="DN224" s="110"/>
      <c r="DO224" s="432">
        <v>0</v>
      </c>
      <c r="DP224" s="433">
        <v>79.351233468105917</v>
      </c>
      <c r="DQ224" s="434">
        <v>0</v>
      </c>
      <c r="DR224" s="428">
        <v>79.351233468105917</v>
      </c>
      <c r="DS224" s="432">
        <v>0</v>
      </c>
      <c r="DT224" s="434">
        <v>0.9819176649434137</v>
      </c>
      <c r="DU224" s="434">
        <v>0</v>
      </c>
      <c r="DV224" s="428">
        <v>0.9819176649434137</v>
      </c>
      <c r="DW224" s="252"/>
      <c r="DX224" s="50"/>
      <c r="DY224" s="249"/>
      <c r="DZ224" s="464">
        <v>0</v>
      </c>
      <c r="EA224" s="465">
        <v>5356.333333333333</v>
      </c>
      <c r="EB224" s="46"/>
    </row>
    <row r="225" spans="1:132" s="141" customFormat="1" ht="27.75" customHeight="1" x14ac:dyDescent="0.25">
      <c r="A225" s="69" t="s">
        <v>56</v>
      </c>
      <c r="B225" s="69" t="s">
        <v>57</v>
      </c>
      <c r="C225" s="69" t="s">
        <v>58</v>
      </c>
      <c r="D225" s="67" t="s">
        <v>193</v>
      </c>
      <c r="E225" s="67" t="s">
        <v>63</v>
      </c>
      <c r="F225" s="67" t="s">
        <v>385</v>
      </c>
      <c r="G225" s="67" t="s">
        <v>63</v>
      </c>
      <c r="H225" s="107" t="s">
        <v>46</v>
      </c>
      <c r="I225" s="20" t="s">
        <v>1979</v>
      </c>
      <c r="J225" s="145" t="s">
        <v>1984</v>
      </c>
      <c r="K225" s="426">
        <v>8.4614146051354791</v>
      </c>
      <c r="L225" s="426">
        <v>3.8356060526280005</v>
      </c>
      <c r="M225" s="424">
        <v>410</v>
      </c>
      <c r="N225" s="556">
        <v>9882932.2587982398</v>
      </c>
      <c r="O225" s="487" t="s">
        <v>1976</v>
      </c>
      <c r="P225" s="572">
        <v>2.8204715350451597</v>
      </c>
      <c r="Q225" s="34" t="s">
        <v>1977</v>
      </c>
      <c r="R225" s="257" t="s">
        <v>48</v>
      </c>
      <c r="S225" s="27"/>
      <c r="T225" s="27"/>
      <c r="U225" s="145"/>
      <c r="V225" s="24"/>
      <c r="W225" s="24"/>
      <c r="X225" s="24"/>
      <c r="Y225" s="24"/>
      <c r="Z225" s="24"/>
      <c r="AA225" s="24"/>
      <c r="AB225" s="24"/>
      <c r="AC225" s="24"/>
      <c r="AD225" s="24"/>
      <c r="AE225" s="24"/>
      <c r="AF225" s="24"/>
      <c r="AG225" s="24"/>
      <c r="AH225" s="24"/>
      <c r="AI225" s="24">
        <v>2</v>
      </c>
      <c r="AJ225" s="24">
        <v>2</v>
      </c>
      <c r="AK225" s="24"/>
      <c r="AL225" s="24"/>
      <c r="AM225" s="24">
        <v>1</v>
      </c>
      <c r="AN225" s="24">
        <v>1</v>
      </c>
      <c r="AO225" s="145">
        <f t="shared" si="30"/>
        <v>3</v>
      </c>
      <c r="AP225" s="14">
        <f t="shared" si="31"/>
        <v>3</v>
      </c>
      <c r="AQ225" s="22"/>
      <c r="AR225" s="24"/>
      <c r="AS225" s="24"/>
      <c r="AT225" s="24"/>
      <c r="AU225" s="24"/>
      <c r="AV225" s="24"/>
      <c r="AW225" s="145"/>
      <c r="AX225" s="24"/>
      <c r="AY225" s="24"/>
      <c r="AZ225" s="24"/>
      <c r="BA225" s="24"/>
      <c r="BB225" s="24"/>
      <c r="BC225" s="24"/>
      <c r="BD225" s="24"/>
      <c r="BE225" s="24"/>
      <c r="BF225" s="24"/>
      <c r="BG225" s="24">
        <v>210</v>
      </c>
      <c r="BH225" s="24">
        <v>210</v>
      </c>
      <c r="BI225" s="24"/>
      <c r="BJ225" s="24"/>
      <c r="BK225" s="24">
        <v>3</v>
      </c>
      <c r="BL225" s="24">
        <v>3</v>
      </c>
      <c r="BM225" s="145">
        <f t="shared" si="32"/>
        <v>213</v>
      </c>
      <c r="BN225" s="24">
        <f t="shared" si="33"/>
        <v>213</v>
      </c>
      <c r="BO225" s="509">
        <f t="shared" si="27"/>
        <v>7.5519287237404989E-2</v>
      </c>
      <c r="BP225" s="511">
        <v>0</v>
      </c>
      <c r="BQ225" s="512">
        <v>0</v>
      </c>
      <c r="BR225" s="513">
        <v>0</v>
      </c>
      <c r="BS225" s="512">
        <v>0</v>
      </c>
      <c r="BT225" s="512">
        <v>0</v>
      </c>
      <c r="BU225" s="512">
        <v>0</v>
      </c>
      <c r="BV225" s="512">
        <v>0</v>
      </c>
      <c r="BW225" s="512">
        <v>0</v>
      </c>
      <c r="BX225" s="512">
        <v>0</v>
      </c>
      <c r="BY225" s="512">
        <v>0</v>
      </c>
      <c r="BZ225" s="512">
        <v>0</v>
      </c>
      <c r="CA225" s="512">
        <v>0</v>
      </c>
      <c r="CB225" s="512">
        <v>0</v>
      </c>
      <c r="CC225" s="512">
        <v>0</v>
      </c>
      <c r="CD225" s="512">
        <v>0</v>
      </c>
      <c r="CE225" s="512">
        <v>0</v>
      </c>
      <c r="CF225" s="512">
        <v>246506.40000000002</v>
      </c>
      <c r="CG225" s="512">
        <v>246506.40000000002</v>
      </c>
      <c r="CH225" s="512">
        <v>0</v>
      </c>
      <c r="CI225" s="512">
        <v>0</v>
      </c>
      <c r="CJ225" s="512">
        <v>9828.7199999999993</v>
      </c>
      <c r="CK225" s="512">
        <v>9828.7199999999993</v>
      </c>
      <c r="CL225" s="513">
        <f t="shared" si="34"/>
        <v>256335.12000000002</v>
      </c>
      <c r="CM225" s="513">
        <f t="shared" si="35"/>
        <v>256335.12000000002</v>
      </c>
      <c r="CN225" s="113"/>
      <c r="CO225" s="97"/>
      <c r="CP225" s="97"/>
      <c r="CQ225" s="97"/>
      <c r="CR225" s="97"/>
      <c r="CS225" s="97"/>
      <c r="CT225" s="97"/>
      <c r="CU225" s="114"/>
      <c r="CV225" s="50">
        <f t="shared" si="28"/>
        <v>9882932.2587982398</v>
      </c>
      <c r="CW225" s="11"/>
      <c r="CX225" s="604">
        <f t="shared" si="29"/>
        <v>2.8204715350451597</v>
      </c>
      <c r="CY225" s="143"/>
      <c r="CZ225" s="143"/>
      <c r="DA225" s="143"/>
      <c r="DB225" s="23"/>
      <c r="DC225" s="23"/>
      <c r="DD225" s="23"/>
      <c r="DE225" s="23"/>
      <c r="DF225" s="143"/>
      <c r="DG225" s="89"/>
      <c r="DH225" s="50" t="s">
        <v>46</v>
      </c>
      <c r="DI225" s="28"/>
      <c r="DJ225" s="553" t="s">
        <v>46</v>
      </c>
      <c r="DK225" s="143"/>
      <c r="DL225" s="46"/>
      <c r="DM225" s="111"/>
      <c r="DN225" s="110"/>
      <c r="DO225" s="432">
        <v>0.23682604272634813</v>
      </c>
      <c r="DP225" s="433">
        <v>63.005539948223159</v>
      </c>
      <c r="DQ225" s="434">
        <v>0.23682604272634813</v>
      </c>
      <c r="DR225" s="428">
        <v>63.005539948223159</v>
      </c>
      <c r="DS225" s="432">
        <v>2.4415055951169909E-3</v>
      </c>
      <c r="DT225" s="434">
        <v>1.294493853663188</v>
      </c>
      <c r="DU225" s="434">
        <v>2.4415055951169909E-3</v>
      </c>
      <c r="DV225" s="428">
        <v>1.294493853663188</v>
      </c>
      <c r="DW225" s="252"/>
      <c r="DX225" s="50"/>
      <c r="DY225" s="249"/>
      <c r="DZ225" s="464">
        <v>0</v>
      </c>
      <c r="EA225" s="465">
        <v>15026.333333333334</v>
      </c>
      <c r="EB225" s="46"/>
    </row>
    <row r="226" spans="1:132" s="141" customFormat="1" ht="27.75" customHeight="1" x14ac:dyDescent="0.25">
      <c r="A226" s="69" t="s">
        <v>56</v>
      </c>
      <c r="B226" s="69" t="s">
        <v>57</v>
      </c>
      <c r="C226" s="69" t="s">
        <v>58</v>
      </c>
      <c r="D226" s="67" t="s">
        <v>67</v>
      </c>
      <c r="E226" s="67" t="s">
        <v>63</v>
      </c>
      <c r="F226" s="67" t="s">
        <v>386</v>
      </c>
      <c r="G226" s="67" t="s">
        <v>63</v>
      </c>
      <c r="H226" s="107" t="s">
        <v>46</v>
      </c>
      <c r="I226" s="20" t="s">
        <v>1983</v>
      </c>
      <c r="J226" s="145" t="s">
        <v>1984</v>
      </c>
      <c r="K226" s="426">
        <v>8.3000000000000007</v>
      </c>
      <c r="L226" s="426">
        <v>2.1861742378770002</v>
      </c>
      <c r="M226" s="424">
        <v>23</v>
      </c>
      <c r="N226" s="487">
        <v>20042879.999999996</v>
      </c>
      <c r="O226" s="487" t="s">
        <v>1976</v>
      </c>
      <c r="P226" s="572">
        <v>5.72</v>
      </c>
      <c r="Q226" s="34" t="s">
        <v>1977</v>
      </c>
      <c r="R226" s="257" t="s">
        <v>48</v>
      </c>
      <c r="S226" s="27"/>
      <c r="T226" s="27"/>
      <c r="U226" s="145"/>
      <c r="V226" s="24"/>
      <c r="W226" s="24"/>
      <c r="X226" s="24"/>
      <c r="Y226" s="24"/>
      <c r="Z226" s="24"/>
      <c r="AA226" s="24"/>
      <c r="AB226" s="24"/>
      <c r="AC226" s="24"/>
      <c r="AD226" s="24"/>
      <c r="AE226" s="24"/>
      <c r="AF226" s="24"/>
      <c r="AG226" s="24"/>
      <c r="AH226" s="24"/>
      <c r="AI226" s="24"/>
      <c r="AJ226" s="24"/>
      <c r="AK226" s="24"/>
      <c r="AL226" s="24"/>
      <c r="AM226" s="24"/>
      <c r="AN226" s="24"/>
      <c r="AO226" s="145">
        <f t="shared" si="30"/>
        <v>0</v>
      </c>
      <c r="AP226" s="14">
        <f t="shared" si="31"/>
        <v>0</v>
      </c>
      <c r="AQ226" s="22"/>
      <c r="AR226" s="24"/>
      <c r="AS226" s="24"/>
      <c r="AT226" s="24"/>
      <c r="AU226" s="24"/>
      <c r="AV226" s="24"/>
      <c r="AW226" s="145"/>
      <c r="AX226" s="24"/>
      <c r="AY226" s="24"/>
      <c r="AZ226" s="24"/>
      <c r="BA226" s="24"/>
      <c r="BB226" s="24"/>
      <c r="BC226" s="24"/>
      <c r="BD226" s="24"/>
      <c r="BE226" s="24"/>
      <c r="BF226" s="24"/>
      <c r="BG226" s="24"/>
      <c r="BH226" s="24"/>
      <c r="BI226" s="24"/>
      <c r="BJ226" s="24"/>
      <c r="BK226" s="24"/>
      <c r="BL226" s="24"/>
      <c r="BM226" s="145">
        <f t="shared" si="32"/>
        <v>0</v>
      </c>
      <c r="BN226" s="24">
        <f t="shared" si="33"/>
        <v>0</v>
      </c>
      <c r="BO226" s="509">
        <f t="shared" si="27"/>
        <v>0</v>
      </c>
      <c r="BP226" s="511">
        <v>0</v>
      </c>
      <c r="BQ226" s="512">
        <v>0</v>
      </c>
      <c r="BR226" s="513">
        <v>0</v>
      </c>
      <c r="BS226" s="512">
        <v>0</v>
      </c>
      <c r="BT226" s="512">
        <v>0</v>
      </c>
      <c r="BU226" s="512">
        <v>0</v>
      </c>
      <c r="BV226" s="512">
        <v>0</v>
      </c>
      <c r="BW226" s="512">
        <v>0</v>
      </c>
      <c r="BX226" s="512">
        <v>0</v>
      </c>
      <c r="BY226" s="512">
        <v>0</v>
      </c>
      <c r="BZ226" s="512">
        <v>0</v>
      </c>
      <c r="CA226" s="512">
        <v>0</v>
      </c>
      <c r="CB226" s="512">
        <v>0</v>
      </c>
      <c r="CC226" s="512">
        <v>0</v>
      </c>
      <c r="CD226" s="512">
        <v>0</v>
      </c>
      <c r="CE226" s="512">
        <v>0</v>
      </c>
      <c r="CF226" s="512">
        <v>0</v>
      </c>
      <c r="CG226" s="512">
        <v>0</v>
      </c>
      <c r="CH226" s="512">
        <v>0</v>
      </c>
      <c r="CI226" s="512">
        <v>0</v>
      </c>
      <c r="CJ226" s="512">
        <v>0</v>
      </c>
      <c r="CK226" s="512">
        <v>0</v>
      </c>
      <c r="CL226" s="513">
        <f t="shared" si="34"/>
        <v>0</v>
      </c>
      <c r="CM226" s="513">
        <f t="shared" si="35"/>
        <v>0</v>
      </c>
      <c r="CN226" s="113"/>
      <c r="CO226" s="97"/>
      <c r="CP226" s="97"/>
      <c r="CQ226" s="97"/>
      <c r="CR226" s="97"/>
      <c r="CS226" s="97"/>
      <c r="CT226" s="97"/>
      <c r="CU226" s="114"/>
      <c r="CV226" s="50">
        <f t="shared" si="28"/>
        <v>20042879.999999996</v>
      </c>
      <c r="CW226" s="11"/>
      <c r="CX226" s="604">
        <f t="shared" si="29"/>
        <v>5.72</v>
      </c>
      <c r="CY226" s="143"/>
      <c r="CZ226" s="143"/>
      <c r="DA226" s="143"/>
      <c r="DB226" s="23"/>
      <c r="DC226" s="23"/>
      <c r="DD226" s="23"/>
      <c r="DE226" s="23"/>
      <c r="DF226" s="143"/>
      <c r="DG226" s="89"/>
      <c r="DH226" s="50" t="s">
        <v>46</v>
      </c>
      <c r="DI226" s="28"/>
      <c r="DJ226" s="553" t="s">
        <v>46</v>
      </c>
      <c r="DK226" s="143"/>
      <c r="DL226" s="46"/>
      <c r="DM226" s="111"/>
      <c r="DN226" s="110"/>
      <c r="DO226" s="432">
        <v>0</v>
      </c>
      <c r="DP226" s="433">
        <v>18.818181818181817</v>
      </c>
      <c r="DQ226" s="434">
        <v>0</v>
      </c>
      <c r="DR226" s="428">
        <v>18.818181818181817</v>
      </c>
      <c r="DS226" s="432">
        <v>0</v>
      </c>
      <c r="DT226" s="434">
        <v>0.40909090909090912</v>
      </c>
      <c r="DU226" s="434">
        <v>0</v>
      </c>
      <c r="DV226" s="428">
        <v>0.40909090909090912</v>
      </c>
      <c r="DW226" s="252"/>
      <c r="DX226" s="50"/>
      <c r="DY226" s="249"/>
      <c r="DZ226" s="464">
        <v>0</v>
      </c>
      <c r="EA226" s="465">
        <v>414</v>
      </c>
      <c r="EB226" s="46"/>
    </row>
    <row r="227" spans="1:132" s="141" customFormat="1" ht="27.75" customHeight="1" x14ac:dyDescent="0.25">
      <c r="A227" s="69" t="s">
        <v>56</v>
      </c>
      <c r="B227" s="69" t="s">
        <v>57</v>
      </c>
      <c r="C227" s="69" t="s">
        <v>58</v>
      </c>
      <c r="D227" s="67" t="s">
        <v>378</v>
      </c>
      <c r="E227" s="67" t="s">
        <v>63</v>
      </c>
      <c r="F227" s="67" t="s">
        <v>387</v>
      </c>
      <c r="G227" s="67" t="s">
        <v>63</v>
      </c>
      <c r="H227" s="107" t="s">
        <v>46</v>
      </c>
      <c r="I227" s="20" t="s">
        <v>1979</v>
      </c>
      <c r="J227" s="145" t="s">
        <v>1984</v>
      </c>
      <c r="K227" s="426">
        <v>11</v>
      </c>
      <c r="L227" s="426">
        <v>6.0147727147620005</v>
      </c>
      <c r="M227" s="424">
        <v>115</v>
      </c>
      <c r="N227" s="487">
        <v>13770720.000000002</v>
      </c>
      <c r="O227" s="487" t="s">
        <v>1976</v>
      </c>
      <c r="P227" s="572">
        <v>3.93</v>
      </c>
      <c r="Q227" s="34" t="s">
        <v>48</v>
      </c>
      <c r="R227" s="257" t="s">
        <v>48</v>
      </c>
      <c r="S227" s="27"/>
      <c r="T227" s="27"/>
      <c r="U227" s="145"/>
      <c r="V227" s="24"/>
      <c r="W227" s="24"/>
      <c r="X227" s="24"/>
      <c r="Y227" s="24"/>
      <c r="Z227" s="24"/>
      <c r="AA227" s="24"/>
      <c r="AB227" s="24"/>
      <c r="AC227" s="24"/>
      <c r="AD227" s="24"/>
      <c r="AE227" s="24">
        <v>1</v>
      </c>
      <c r="AF227" s="24">
        <v>1</v>
      </c>
      <c r="AG227" s="24"/>
      <c r="AH227" s="24"/>
      <c r="AI227" s="24">
        <v>1</v>
      </c>
      <c r="AJ227" s="24">
        <v>1</v>
      </c>
      <c r="AK227" s="24"/>
      <c r="AL227" s="24"/>
      <c r="AM227" s="24"/>
      <c r="AN227" s="24"/>
      <c r="AO227" s="145">
        <f t="shared" si="30"/>
        <v>2</v>
      </c>
      <c r="AP227" s="14">
        <f t="shared" si="31"/>
        <v>2</v>
      </c>
      <c r="AQ227" s="22"/>
      <c r="AR227" s="24"/>
      <c r="AS227" s="24"/>
      <c r="AT227" s="24"/>
      <c r="AU227" s="24"/>
      <c r="AV227" s="24"/>
      <c r="AW227" s="145"/>
      <c r="AX227" s="24"/>
      <c r="AY227" s="24"/>
      <c r="AZ227" s="24"/>
      <c r="BA227" s="24"/>
      <c r="BB227" s="24"/>
      <c r="BC227" s="24">
        <v>150</v>
      </c>
      <c r="BD227" s="24">
        <v>150</v>
      </c>
      <c r="BE227" s="24"/>
      <c r="BF227" s="24"/>
      <c r="BG227" s="24">
        <v>3.8</v>
      </c>
      <c r="BH227" s="24">
        <v>3.8</v>
      </c>
      <c r="BI227" s="24"/>
      <c r="BJ227" s="24"/>
      <c r="BK227" s="24"/>
      <c r="BL227" s="24"/>
      <c r="BM227" s="145">
        <f t="shared" si="32"/>
        <v>153.80000000000001</v>
      </c>
      <c r="BN227" s="24">
        <f t="shared" si="33"/>
        <v>153.80000000000001</v>
      </c>
      <c r="BO227" s="509">
        <f t="shared" si="27"/>
        <v>3.9134860050890591E-2</v>
      </c>
      <c r="BP227" s="511">
        <v>0</v>
      </c>
      <c r="BQ227" s="512">
        <v>0</v>
      </c>
      <c r="BR227" s="513">
        <v>0</v>
      </c>
      <c r="BS227" s="512">
        <v>0</v>
      </c>
      <c r="BT227" s="512">
        <v>0</v>
      </c>
      <c r="BU227" s="512">
        <v>0</v>
      </c>
      <c r="BV227" s="512">
        <v>0</v>
      </c>
      <c r="BW227" s="512">
        <v>0</v>
      </c>
      <c r="BX227" s="512">
        <v>0</v>
      </c>
      <c r="BY227" s="512">
        <v>0</v>
      </c>
      <c r="BZ227" s="512">
        <v>0</v>
      </c>
      <c r="CA227" s="512">
        <v>0</v>
      </c>
      <c r="CB227" s="512">
        <v>756864</v>
      </c>
      <c r="CC227" s="512">
        <v>756864</v>
      </c>
      <c r="CD227" s="512">
        <v>0</v>
      </c>
      <c r="CE227" s="512">
        <v>0</v>
      </c>
      <c r="CF227" s="512">
        <v>4460.5920000000006</v>
      </c>
      <c r="CG227" s="512">
        <v>4460.5920000000006</v>
      </c>
      <c r="CH227" s="512">
        <v>0</v>
      </c>
      <c r="CI227" s="512">
        <v>0</v>
      </c>
      <c r="CJ227" s="512">
        <v>0</v>
      </c>
      <c r="CK227" s="512">
        <v>0</v>
      </c>
      <c r="CL227" s="513">
        <f t="shared" si="34"/>
        <v>761324.59199999995</v>
      </c>
      <c r="CM227" s="513">
        <f t="shared" si="35"/>
        <v>761324.59199999995</v>
      </c>
      <c r="CN227" s="113"/>
      <c r="CO227" s="97"/>
      <c r="CP227" s="97"/>
      <c r="CQ227" s="97"/>
      <c r="CR227" s="97"/>
      <c r="CS227" s="97"/>
      <c r="CT227" s="97"/>
      <c r="CU227" s="114"/>
      <c r="CV227" s="50">
        <f t="shared" si="28"/>
        <v>13770720.000000002</v>
      </c>
      <c r="CW227" s="11"/>
      <c r="CX227" s="604">
        <f t="shared" si="29"/>
        <v>3.93</v>
      </c>
      <c r="CY227" s="143"/>
      <c r="CZ227" s="143"/>
      <c r="DA227" s="143"/>
      <c r="DB227" s="23"/>
      <c r="DC227" s="23"/>
      <c r="DD227" s="23"/>
      <c r="DE227" s="23"/>
      <c r="DF227" s="143"/>
      <c r="DG227" s="89"/>
      <c r="DH227" s="50" t="s">
        <v>46</v>
      </c>
      <c r="DI227" s="28"/>
      <c r="DJ227" s="553" t="s">
        <v>46</v>
      </c>
      <c r="DK227" s="143"/>
      <c r="DL227" s="46"/>
      <c r="DM227" s="111"/>
      <c r="DN227" s="110"/>
      <c r="DO227" s="432">
        <v>0</v>
      </c>
      <c r="DP227" s="433">
        <v>32.054216867469897</v>
      </c>
      <c r="DQ227" s="434">
        <v>0</v>
      </c>
      <c r="DR227" s="428">
        <v>32.054216867469897</v>
      </c>
      <c r="DS227" s="432">
        <v>0</v>
      </c>
      <c r="DT227" s="434">
        <v>0.34337349397590383</v>
      </c>
      <c r="DU227" s="434">
        <v>0</v>
      </c>
      <c r="DV227" s="428">
        <v>0.34337349397590383</v>
      </c>
      <c r="DW227" s="252"/>
      <c r="DX227" s="50"/>
      <c r="DY227" s="249"/>
      <c r="DZ227" s="464">
        <v>0</v>
      </c>
      <c r="EA227" s="465">
        <v>1773.6666666666667</v>
      </c>
      <c r="EB227" s="46"/>
    </row>
    <row r="228" spans="1:132" s="141" customFormat="1" ht="27.75" customHeight="1" x14ac:dyDescent="0.25">
      <c r="A228" s="69" t="s">
        <v>56</v>
      </c>
      <c r="B228" s="69" t="s">
        <v>42</v>
      </c>
      <c r="C228" s="69" t="s">
        <v>388</v>
      </c>
      <c r="D228" s="67" t="s">
        <v>389</v>
      </c>
      <c r="E228" s="67" t="s">
        <v>390</v>
      </c>
      <c r="F228" s="67" t="s">
        <v>391</v>
      </c>
      <c r="G228" s="67" t="s">
        <v>390</v>
      </c>
      <c r="H228" s="107" t="s">
        <v>46</v>
      </c>
      <c r="I228" s="20" t="s">
        <v>1978</v>
      </c>
      <c r="J228" s="145" t="s">
        <v>1984</v>
      </c>
      <c r="K228" s="426">
        <v>10.851644719580531</v>
      </c>
      <c r="L228" s="426">
        <v>9.7715908887659992</v>
      </c>
      <c r="M228" s="424">
        <v>2430</v>
      </c>
      <c r="N228" s="487">
        <v>20463359.999999996</v>
      </c>
      <c r="O228" s="487" t="s">
        <v>1976</v>
      </c>
      <c r="P228" s="572">
        <v>5.4975292632236163</v>
      </c>
      <c r="Q228" s="34" t="s">
        <v>1977</v>
      </c>
      <c r="R228" s="257" t="s">
        <v>48</v>
      </c>
      <c r="S228" s="27"/>
      <c r="T228" s="27"/>
      <c r="U228" s="145"/>
      <c r="V228" s="24"/>
      <c r="W228" s="24"/>
      <c r="X228" s="24"/>
      <c r="Y228" s="24"/>
      <c r="Z228" s="24"/>
      <c r="AA228" s="24"/>
      <c r="AB228" s="24"/>
      <c r="AC228" s="24"/>
      <c r="AD228" s="24"/>
      <c r="AE228" s="24"/>
      <c r="AF228" s="24"/>
      <c r="AG228" s="24"/>
      <c r="AH228" s="24"/>
      <c r="AI228" s="24">
        <v>13</v>
      </c>
      <c r="AJ228" s="24">
        <v>13</v>
      </c>
      <c r="AK228" s="24"/>
      <c r="AL228" s="24"/>
      <c r="AM228" s="24"/>
      <c r="AN228" s="24"/>
      <c r="AO228" s="145">
        <f t="shared" si="30"/>
        <v>13</v>
      </c>
      <c r="AP228" s="14">
        <f t="shared" si="31"/>
        <v>13</v>
      </c>
      <c r="AQ228" s="22"/>
      <c r="AR228" s="24"/>
      <c r="AS228" s="24"/>
      <c r="AT228" s="24"/>
      <c r="AU228" s="24"/>
      <c r="AV228" s="24"/>
      <c r="AW228" s="145"/>
      <c r="AX228" s="24"/>
      <c r="AY228" s="24"/>
      <c r="AZ228" s="24"/>
      <c r="BA228" s="24"/>
      <c r="BB228" s="24"/>
      <c r="BC228" s="24"/>
      <c r="BD228" s="24"/>
      <c r="BE228" s="24"/>
      <c r="BF228" s="24"/>
      <c r="BG228" s="24">
        <v>541.5</v>
      </c>
      <c r="BH228" s="24">
        <v>541.5</v>
      </c>
      <c r="BI228" s="24"/>
      <c r="BJ228" s="24"/>
      <c r="BK228" s="24"/>
      <c r="BL228" s="24"/>
      <c r="BM228" s="145">
        <f t="shared" si="32"/>
        <v>541.5</v>
      </c>
      <c r="BN228" s="24">
        <f t="shared" si="33"/>
        <v>541.5</v>
      </c>
      <c r="BO228" s="509">
        <f t="shared" si="27"/>
        <v>9.8498793562124251E-2</v>
      </c>
      <c r="BP228" s="511">
        <v>0</v>
      </c>
      <c r="BQ228" s="512">
        <v>0</v>
      </c>
      <c r="BR228" s="513">
        <v>0</v>
      </c>
      <c r="BS228" s="512">
        <v>0</v>
      </c>
      <c r="BT228" s="512">
        <v>0</v>
      </c>
      <c r="BU228" s="512">
        <v>0</v>
      </c>
      <c r="BV228" s="512">
        <v>0</v>
      </c>
      <c r="BW228" s="512">
        <v>0</v>
      </c>
      <c r="BX228" s="512">
        <v>0</v>
      </c>
      <c r="BY228" s="512">
        <v>0</v>
      </c>
      <c r="BZ228" s="512">
        <v>0</v>
      </c>
      <c r="CA228" s="512">
        <v>0</v>
      </c>
      <c r="CB228" s="512">
        <v>0</v>
      </c>
      <c r="CC228" s="512">
        <v>0</v>
      </c>
      <c r="CD228" s="512">
        <v>0</v>
      </c>
      <c r="CE228" s="512">
        <v>0</v>
      </c>
      <c r="CF228" s="512">
        <v>635634.36</v>
      </c>
      <c r="CG228" s="512">
        <v>635634.36</v>
      </c>
      <c r="CH228" s="512">
        <v>0</v>
      </c>
      <c r="CI228" s="512">
        <v>0</v>
      </c>
      <c r="CJ228" s="512">
        <v>0</v>
      </c>
      <c r="CK228" s="512">
        <v>0</v>
      </c>
      <c r="CL228" s="513">
        <f t="shared" si="34"/>
        <v>635634.36</v>
      </c>
      <c r="CM228" s="513">
        <f t="shared" si="35"/>
        <v>635634.36</v>
      </c>
      <c r="CN228" s="113"/>
      <c r="CO228" s="97"/>
      <c r="CP228" s="97"/>
      <c r="CQ228" s="97"/>
      <c r="CR228" s="97"/>
      <c r="CS228" s="97"/>
      <c r="CT228" s="97"/>
      <c r="CU228" s="114"/>
      <c r="CV228" s="50">
        <f t="shared" si="28"/>
        <v>20463359.999999996</v>
      </c>
      <c r="CW228" s="11"/>
      <c r="CX228" s="604">
        <f t="shared" si="29"/>
        <v>5.4975292632236163</v>
      </c>
      <c r="CY228" s="143"/>
      <c r="CZ228" s="143"/>
      <c r="DA228" s="143"/>
      <c r="DB228" s="23"/>
      <c r="DC228" s="23"/>
      <c r="DD228" s="23"/>
      <c r="DE228" s="23"/>
      <c r="DF228" s="143"/>
      <c r="DG228" s="89"/>
      <c r="DH228" s="50" t="s">
        <v>46</v>
      </c>
      <c r="DI228" s="28"/>
      <c r="DJ228" s="553" t="s">
        <v>46</v>
      </c>
      <c r="DK228" s="143"/>
      <c r="DL228" s="46"/>
      <c r="DM228" s="111"/>
      <c r="DN228" s="110"/>
      <c r="DO228" s="432">
        <v>56.714966569518175</v>
      </c>
      <c r="DP228" s="433">
        <v>33.172374212608595</v>
      </c>
      <c r="DQ228" s="434">
        <v>56.714966569518175</v>
      </c>
      <c r="DR228" s="428">
        <v>24.211849732206879</v>
      </c>
      <c r="DS228" s="432">
        <v>1.1775758614777971</v>
      </c>
      <c r="DT228" s="434">
        <v>-3.0994682955018948E-2</v>
      </c>
      <c r="DU228" s="434">
        <v>1.1775758614777971</v>
      </c>
      <c r="DV228" s="428">
        <v>-0.36674583374313385</v>
      </c>
      <c r="DW228" s="252"/>
      <c r="DX228" s="50"/>
      <c r="DY228" s="249"/>
      <c r="DZ228" s="464">
        <v>82584</v>
      </c>
      <c r="EA228" s="465">
        <v>66536</v>
      </c>
      <c r="EB228" s="46"/>
    </row>
    <row r="229" spans="1:132" s="141" customFormat="1" ht="27.75" customHeight="1" x14ac:dyDescent="0.25">
      <c r="A229" s="69" t="s">
        <v>56</v>
      </c>
      <c r="B229" s="69" t="s">
        <v>42</v>
      </c>
      <c r="C229" s="69" t="s">
        <v>388</v>
      </c>
      <c r="D229" s="67" t="s">
        <v>389</v>
      </c>
      <c r="E229" s="67" t="s">
        <v>390</v>
      </c>
      <c r="F229" s="67" t="s">
        <v>392</v>
      </c>
      <c r="G229" s="67" t="s">
        <v>390</v>
      </c>
      <c r="H229" s="107" t="s">
        <v>46</v>
      </c>
      <c r="I229" s="20" t="s">
        <v>1978</v>
      </c>
      <c r="J229" s="145" t="s">
        <v>1984</v>
      </c>
      <c r="K229" s="426">
        <v>10.445305600124872</v>
      </c>
      <c r="L229" s="426">
        <v>8.4886363459799998</v>
      </c>
      <c r="M229" s="424">
        <v>2067</v>
      </c>
      <c r="N229" s="487">
        <v>27891840</v>
      </c>
      <c r="O229" s="487" t="s">
        <v>1976</v>
      </c>
      <c r="P229" s="572">
        <v>8.4136100028465783</v>
      </c>
      <c r="Q229" s="34" t="s">
        <v>1977</v>
      </c>
      <c r="R229" s="257" t="s">
        <v>48</v>
      </c>
      <c r="S229" s="27"/>
      <c r="T229" s="27"/>
      <c r="U229" s="145"/>
      <c r="V229" s="24"/>
      <c r="W229" s="24"/>
      <c r="X229" s="24"/>
      <c r="Y229" s="24"/>
      <c r="Z229" s="24"/>
      <c r="AA229" s="24"/>
      <c r="AB229" s="24"/>
      <c r="AC229" s="24"/>
      <c r="AD229" s="24"/>
      <c r="AE229" s="24"/>
      <c r="AF229" s="24"/>
      <c r="AG229" s="24"/>
      <c r="AH229" s="24"/>
      <c r="AI229" s="24">
        <v>6</v>
      </c>
      <c r="AJ229" s="24">
        <v>6</v>
      </c>
      <c r="AK229" s="24"/>
      <c r="AL229" s="24"/>
      <c r="AM229" s="24"/>
      <c r="AN229" s="24"/>
      <c r="AO229" s="145">
        <f t="shared" si="30"/>
        <v>6</v>
      </c>
      <c r="AP229" s="14">
        <f t="shared" si="31"/>
        <v>6</v>
      </c>
      <c r="AQ229" s="22"/>
      <c r="AR229" s="24"/>
      <c r="AS229" s="24"/>
      <c r="AT229" s="24"/>
      <c r="AU229" s="24"/>
      <c r="AV229" s="24"/>
      <c r="AW229" s="145"/>
      <c r="AX229" s="24"/>
      <c r="AY229" s="24"/>
      <c r="AZ229" s="24"/>
      <c r="BA229" s="24"/>
      <c r="BB229" s="24"/>
      <c r="BC229" s="24"/>
      <c r="BD229" s="24"/>
      <c r="BE229" s="24"/>
      <c r="BF229" s="24"/>
      <c r="BG229" s="24">
        <v>143.38</v>
      </c>
      <c r="BH229" s="24">
        <v>143.38</v>
      </c>
      <c r="BI229" s="24"/>
      <c r="BJ229" s="24"/>
      <c r="BK229" s="24"/>
      <c r="BL229" s="24"/>
      <c r="BM229" s="145">
        <f t="shared" si="32"/>
        <v>143.38</v>
      </c>
      <c r="BN229" s="24">
        <f t="shared" si="33"/>
        <v>143.38</v>
      </c>
      <c r="BO229" s="509">
        <f t="shared" si="27"/>
        <v>1.704143642877317E-2</v>
      </c>
      <c r="BP229" s="511">
        <v>0</v>
      </c>
      <c r="BQ229" s="512">
        <v>0</v>
      </c>
      <c r="BR229" s="513">
        <v>0</v>
      </c>
      <c r="BS229" s="512">
        <v>0</v>
      </c>
      <c r="BT229" s="512">
        <v>0</v>
      </c>
      <c r="BU229" s="512">
        <v>0</v>
      </c>
      <c r="BV229" s="512">
        <v>0</v>
      </c>
      <c r="BW229" s="512">
        <v>0</v>
      </c>
      <c r="BX229" s="512">
        <v>0</v>
      </c>
      <c r="BY229" s="512">
        <v>0</v>
      </c>
      <c r="BZ229" s="512">
        <v>0</v>
      </c>
      <c r="CA229" s="512">
        <v>0</v>
      </c>
      <c r="CB229" s="512">
        <v>0</v>
      </c>
      <c r="CC229" s="512">
        <v>0</v>
      </c>
      <c r="CD229" s="512">
        <v>0</v>
      </c>
      <c r="CE229" s="512">
        <v>0</v>
      </c>
      <c r="CF229" s="512">
        <v>168305.17920000001</v>
      </c>
      <c r="CG229" s="512">
        <v>168305.17920000001</v>
      </c>
      <c r="CH229" s="512">
        <v>0</v>
      </c>
      <c r="CI229" s="512">
        <v>0</v>
      </c>
      <c r="CJ229" s="512">
        <v>0</v>
      </c>
      <c r="CK229" s="512">
        <v>0</v>
      </c>
      <c r="CL229" s="513">
        <f t="shared" si="34"/>
        <v>168305.17920000001</v>
      </c>
      <c r="CM229" s="513">
        <f t="shared" si="35"/>
        <v>168305.17920000001</v>
      </c>
      <c r="CN229" s="113"/>
      <c r="CO229" s="97"/>
      <c r="CP229" s="97"/>
      <c r="CQ229" s="97"/>
      <c r="CR229" s="97"/>
      <c r="CS229" s="97"/>
      <c r="CT229" s="97"/>
      <c r="CU229" s="114"/>
      <c r="CV229" s="50">
        <f t="shared" si="28"/>
        <v>27891840</v>
      </c>
      <c r="CW229" s="11"/>
      <c r="CX229" s="604">
        <f t="shared" si="29"/>
        <v>8.4136100028465783</v>
      </c>
      <c r="CY229" s="143"/>
      <c r="CZ229" s="143"/>
      <c r="DA229" s="143"/>
      <c r="DB229" s="23"/>
      <c r="DC229" s="23"/>
      <c r="DD229" s="23"/>
      <c r="DE229" s="23"/>
      <c r="DF229" s="143"/>
      <c r="DG229" s="89"/>
      <c r="DH229" s="50" t="s">
        <v>46</v>
      </c>
      <c r="DI229" s="28"/>
      <c r="DJ229" s="553" t="s">
        <v>46</v>
      </c>
      <c r="DK229" s="143"/>
      <c r="DL229" s="46"/>
      <c r="DM229" s="111"/>
      <c r="DN229" s="110"/>
      <c r="DO229" s="432">
        <v>192.3062779726624</v>
      </c>
      <c r="DP229" s="433">
        <v>-80.160270156670293</v>
      </c>
      <c r="DQ229" s="434">
        <v>192.3062779726624</v>
      </c>
      <c r="DR229" s="428">
        <v>-81.667021417447913</v>
      </c>
      <c r="DS229" s="432">
        <v>1.0049594774404258</v>
      </c>
      <c r="DT229" s="434">
        <v>-0.38816106738157119</v>
      </c>
      <c r="DU229" s="434">
        <v>1.0049594774404258</v>
      </c>
      <c r="DV229" s="428">
        <v>-0.39174004899862014</v>
      </c>
      <c r="DW229" s="252"/>
      <c r="DX229" s="50"/>
      <c r="DY229" s="249"/>
      <c r="DZ229" s="464">
        <v>0</v>
      </c>
      <c r="EA229" s="465">
        <v>147536.33333333334</v>
      </c>
      <c r="EB229" s="46"/>
    </row>
    <row r="230" spans="1:132" s="141" customFormat="1" ht="27.75" customHeight="1" x14ac:dyDescent="0.25">
      <c r="A230" s="69" t="s">
        <v>56</v>
      </c>
      <c r="B230" s="69" t="s">
        <v>42</v>
      </c>
      <c r="C230" s="69" t="s">
        <v>388</v>
      </c>
      <c r="D230" s="67" t="s">
        <v>389</v>
      </c>
      <c r="E230" s="67" t="s">
        <v>390</v>
      </c>
      <c r="F230" s="67" t="s">
        <v>393</v>
      </c>
      <c r="G230" s="67" t="s">
        <v>390</v>
      </c>
      <c r="H230" s="107" t="s">
        <v>46</v>
      </c>
      <c r="I230" s="20" t="s">
        <v>1978</v>
      </c>
      <c r="J230" s="145" t="s">
        <v>1984</v>
      </c>
      <c r="K230" s="426">
        <v>10.038966480669213</v>
      </c>
      <c r="L230" s="426">
        <v>14.394886333695</v>
      </c>
      <c r="M230" s="424">
        <v>4726</v>
      </c>
      <c r="N230" s="487">
        <v>27786720</v>
      </c>
      <c r="O230" s="487" t="s">
        <v>1976</v>
      </c>
      <c r="P230" s="572">
        <v>8.3658054005576759</v>
      </c>
      <c r="Q230" s="34" t="s">
        <v>1977</v>
      </c>
      <c r="R230" s="257" t="s">
        <v>48</v>
      </c>
      <c r="S230" s="27"/>
      <c r="T230" s="27"/>
      <c r="U230" s="145"/>
      <c r="V230" s="24"/>
      <c r="W230" s="24"/>
      <c r="X230" s="24"/>
      <c r="Y230" s="24"/>
      <c r="Z230" s="24"/>
      <c r="AA230" s="24"/>
      <c r="AB230" s="24"/>
      <c r="AC230" s="24"/>
      <c r="AD230" s="24"/>
      <c r="AE230" s="24"/>
      <c r="AF230" s="24"/>
      <c r="AG230" s="24"/>
      <c r="AH230" s="24"/>
      <c r="AI230" s="24">
        <v>27</v>
      </c>
      <c r="AJ230" s="24">
        <v>27</v>
      </c>
      <c r="AK230" s="24"/>
      <c r="AL230" s="24"/>
      <c r="AM230" s="24"/>
      <c r="AN230" s="24"/>
      <c r="AO230" s="145">
        <f t="shared" si="30"/>
        <v>27</v>
      </c>
      <c r="AP230" s="14">
        <f t="shared" si="31"/>
        <v>27</v>
      </c>
      <c r="AQ230" s="22"/>
      <c r="AR230" s="24"/>
      <c r="AS230" s="24"/>
      <c r="AT230" s="24"/>
      <c r="AU230" s="24"/>
      <c r="AV230" s="24"/>
      <c r="AW230" s="145"/>
      <c r="AX230" s="24"/>
      <c r="AY230" s="24"/>
      <c r="AZ230" s="24"/>
      <c r="BA230" s="24"/>
      <c r="BB230" s="24"/>
      <c r="BC230" s="24"/>
      <c r="BD230" s="24"/>
      <c r="BE230" s="24"/>
      <c r="BF230" s="24"/>
      <c r="BG230" s="24">
        <v>241.44</v>
      </c>
      <c r="BH230" s="24">
        <v>241.44</v>
      </c>
      <c r="BI230" s="24"/>
      <c r="BJ230" s="24"/>
      <c r="BK230" s="24"/>
      <c r="BL230" s="24"/>
      <c r="BM230" s="145">
        <f t="shared" si="32"/>
        <v>241.44</v>
      </c>
      <c r="BN230" s="24">
        <f t="shared" si="33"/>
        <v>241.44</v>
      </c>
      <c r="BO230" s="509">
        <f t="shared" si="27"/>
        <v>2.886034140644788E-2</v>
      </c>
      <c r="BP230" s="511">
        <v>0</v>
      </c>
      <c r="BQ230" s="512">
        <v>0</v>
      </c>
      <c r="BR230" s="513">
        <v>0</v>
      </c>
      <c r="BS230" s="512">
        <v>0</v>
      </c>
      <c r="BT230" s="512">
        <v>0</v>
      </c>
      <c r="BU230" s="512">
        <v>0</v>
      </c>
      <c r="BV230" s="512">
        <v>0</v>
      </c>
      <c r="BW230" s="512">
        <v>0</v>
      </c>
      <c r="BX230" s="512">
        <v>0</v>
      </c>
      <c r="BY230" s="512">
        <v>0</v>
      </c>
      <c r="BZ230" s="512">
        <v>0</v>
      </c>
      <c r="CA230" s="512">
        <v>0</v>
      </c>
      <c r="CB230" s="512">
        <v>0</v>
      </c>
      <c r="CC230" s="512">
        <v>0</v>
      </c>
      <c r="CD230" s="512">
        <v>0</v>
      </c>
      <c r="CE230" s="512">
        <v>0</v>
      </c>
      <c r="CF230" s="512">
        <v>283411.92960000003</v>
      </c>
      <c r="CG230" s="512">
        <v>283411.92960000003</v>
      </c>
      <c r="CH230" s="512">
        <v>0</v>
      </c>
      <c r="CI230" s="512">
        <v>0</v>
      </c>
      <c r="CJ230" s="512">
        <v>0</v>
      </c>
      <c r="CK230" s="512">
        <v>0</v>
      </c>
      <c r="CL230" s="513">
        <f t="shared" si="34"/>
        <v>283411.92960000003</v>
      </c>
      <c r="CM230" s="513">
        <f t="shared" si="35"/>
        <v>283411.92960000003</v>
      </c>
      <c r="CN230" s="113"/>
      <c r="CO230" s="97"/>
      <c r="CP230" s="97"/>
      <c r="CQ230" s="97"/>
      <c r="CR230" s="97"/>
      <c r="CS230" s="97"/>
      <c r="CT230" s="97"/>
      <c r="CU230" s="114"/>
      <c r="CV230" s="50">
        <f t="shared" si="28"/>
        <v>27786720</v>
      </c>
      <c r="CW230" s="11"/>
      <c r="CX230" s="604">
        <f t="shared" si="29"/>
        <v>8.3658054005576759</v>
      </c>
      <c r="CY230" s="143"/>
      <c r="CZ230" s="143"/>
      <c r="DA230" s="143"/>
      <c r="DB230" s="23"/>
      <c r="DC230" s="23"/>
      <c r="DD230" s="23"/>
      <c r="DE230" s="23"/>
      <c r="DF230" s="143"/>
      <c r="DG230" s="89"/>
      <c r="DH230" s="50" t="s">
        <v>46</v>
      </c>
      <c r="DI230" s="28"/>
      <c r="DJ230" s="553" t="s">
        <v>46</v>
      </c>
      <c r="DK230" s="143"/>
      <c r="DL230" s="46"/>
      <c r="DM230" s="111"/>
      <c r="DN230" s="110"/>
      <c r="DO230" s="432">
        <v>32.856961489631821</v>
      </c>
      <c r="DP230" s="433">
        <v>13.656745830996051</v>
      </c>
      <c r="DQ230" s="434">
        <v>32.856961489631821</v>
      </c>
      <c r="DR230" s="428">
        <v>12.733969250614038</v>
      </c>
      <c r="DS230" s="432">
        <v>1.0628438425730005</v>
      </c>
      <c r="DT230" s="434">
        <v>-0.80564259265780325</v>
      </c>
      <c r="DU230" s="434">
        <v>1.0628438425730005</v>
      </c>
      <c r="DV230" s="428">
        <v>-0.81106598185795042</v>
      </c>
      <c r="DW230" s="252"/>
      <c r="DX230" s="50"/>
      <c r="DY230" s="249"/>
      <c r="DZ230" s="464">
        <v>127764</v>
      </c>
      <c r="EA230" s="465">
        <v>42815</v>
      </c>
      <c r="EB230" s="46"/>
    </row>
    <row r="231" spans="1:132" s="141" customFormat="1" ht="27.75" customHeight="1" x14ac:dyDescent="0.25">
      <c r="A231" s="69" t="s">
        <v>56</v>
      </c>
      <c r="B231" s="69" t="s">
        <v>42</v>
      </c>
      <c r="C231" s="69" t="s">
        <v>388</v>
      </c>
      <c r="D231" s="67" t="s">
        <v>389</v>
      </c>
      <c r="E231" s="67" t="s">
        <v>390</v>
      </c>
      <c r="F231" s="67" t="s">
        <v>394</v>
      </c>
      <c r="G231" s="67" t="s">
        <v>390</v>
      </c>
      <c r="H231" s="107" t="s">
        <v>46</v>
      </c>
      <c r="I231" s="20" t="s">
        <v>1978</v>
      </c>
      <c r="J231" s="145" t="s">
        <v>1984</v>
      </c>
      <c r="K231" s="426">
        <v>10.660426310424926</v>
      </c>
      <c r="L231" s="426">
        <v>7.9009469532630003</v>
      </c>
      <c r="M231" s="424">
        <v>1912</v>
      </c>
      <c r="N231" s="487">
        <v>24177600.000000004</v>
      </c>
      <c r="O231" s="487" t="s">
        <v>1976</v>
      </c>
      <c r="P231" s="572">
        <v>6.8121558261683939</v>
      </c>
      <c r="Q231" s="34" t="s">
        <v>1977</v>
      </c>
      <c r="R231" s="257" t="s">
        <v>48</v>
      </c>
      <c r="S231" s="27"/>
      <c r="T231" s="27"/>
      <c r="U231" s="145"/>
      <c r="V231" s="24"/>
      <c r="W231" s="24"/>
      <c r="X231" s="24"/>
      <c r="Y231" s="24"/>
      <c r="Z231" s="24"/>
      <c r="AA231" s="24"/>
      <c r="AB231" s="24"/>
      <c r="AC231" s="24"/>
      <c r="AD231" s="24"/>
      <c r="AE231" s="24"/>
      <c r="AF231" s="24"/>
      <c r="AG231" s="24"/>
      <c r="AH231" s="24"/>
      <c r="AI231" s="24">
        <v>14</v>
      </c>
      <c r="AJ231" s="24">
        <v>14</v>
      </c>
      <c r="AK231" s="24"/>
      <c r="AL231" s="24"/>
      <c r="AM231" s="24"/>
      <c r="AN231" s="24"/>
      <c r="AO231" s="145">
        <f t="shared" si="30"/>
        <v>14</v>
      </c>
      <c r="AP231" s="14">
        <f t="shared" si="31"/>
        <v>14</v>
      </c>
      <c r="AQ231" s="22"/>
      <c r="AR231" s="24"/>
      <c r="AS231" s="24"/>
      <c r="AT231" s="24"/>
      <c r="AU231" s="24"/>
      <c r="AV231" s="24"/>
      <c r="AW231" s="145"/>
      <c r="AX231" s="24"/>
      <c r="AY231" s="24"/>
      <c r="AZ231" s="24"/>
      <c r="BA231" s="24"/>
      <c r="BB231" s="24"/>
      <c r="BC231" s="24"/>
      <c r="BD231" s="24"/>
      <c r="BE231" s="24"/>
      <c r="BF231" s="24"/>
      <c r="BG231" s="24">
        <v>240.04</v>
      </c>
      <c r="BH231" s="24">
        <v>240.04</v>
      </c>
      <c r="BI231" s="24"/>
      <c r="BJ231" s="24"/>
      <c r="BK231" s="24"/>
      <c r="BL231" s="24"/>
      <c r="BM231" s="145">
        <f t="shared" si="32"/>
        <v>240.04</v>
      </c>
      <c r="BN231" s="24">
        <f t="shared" si="33"/>
        <v>240.04</v>
      </c>
      <c r="BO231" s="509">
        <f t="shared" si="27"/>
        <v>3.5237009564270984E-2</v>
      </c>
      <c r="BP231" s="511">
        <v>0</v>
      </c>
      <c r="BQ231" s="512">
        <v>0</v>
      </c>
      <c r="BR231" s="513">
        <v>0</v>
      </c>
      <c r="BS231" s="512">
        <v>0</v>
      </c>
      <c r="BT231" s="512">
        <v>0</v>
      </c>
      <c r="BU231" s="512">
        <v>0</v>
      </c>
      <c r="BV231" s="512">
        <v>0</v>
      </c>
      <c r="BW231" s="512">
        <v>0</v>
      </c>
      <c r="BX231" s="512">
        <v>0</v>
      </c>
      <c r="BY231" s="512">
        <v>0</v>
      </c>
      <c r="BZ231" s="512">
        <v>0</v>
      </c>
      <c r="CA231" s="512">
        <v>0</v>
      </c>
      <c r="CB231" s="512">
        <v>0</v>
      </c>
      <c r="CC231" s="512">
        <v>0</v>
      </c>
      <c r="CD231" s="512">
        <v>0</v>
      </c>
      <c r="CE231" s="512">
        <v>0</v>
      </c>
      <c r="CF231" s="512">
        <v>281768.55359999998</v>
      </c>
      <c r="CG231" s="512">
        <v>281768.55359999998</v>
      </c>
      <c r="CH231" s="512">
        <v>0</v>
      </c>
      <c r="CI231" s="512">
        <v>0</v>
      </c>
      <c r="CJ231" s="512">
        <v>0</v>
      </c>
      <c r="CK231" s="512">
        <v>0</v>
      </c>
      <c r="CL231" s="513">
        <f t="shared" si="34"/>
        <v>281768.55359999998</v>
      </c>
      <c r="CM231" s="513">
        <f t="shared" si="35"/>
        <v>281768.55359999998</v>
      </c>
      <c r="CN231" s="113"/>
      <c r="CO231" s="97"/>
      <c r="CP231" s="97"/>
      <c r="CQ231" s="97"/>
      <c r="CR231" s="97"/>
      <c r="CS231" s="97"/>
      <c r="CT231" s="97"/>
      <c r="CU231" s="114"/>
      <c r="CV231" s="50">
        <f t="shared" si="28"/>
        <v>24177600.000000004</v>
      </c>
      <c r="CW231" s="11"/>
      <c r="CX231" s="604">
        <f t="shared" si="29"/>
        <v>6.8121558261683939</v>
      </c>
      <c r="CY231" s="143"/>
      <c r="CZ231" s="143"/>
      <c r="DA231" s="143"/>
      <c r="DB231" s="23"/>
      <c r="DC231" s="23"/>
      <c r="DD231" s="23"/>
      <c r="DE231" s="23"/>
      <c r="DF231" s="143"/>
      <c r="DG231" s="89"/>
      <c r="DH231" s="50" t="s">
        <v>46</v>
      </c>
      <c r="DI231" s="28"/>
      <c r="DJ231" s="553" t="s">
        <v>46</v>
      </c>
      <c r="DK231" s="143"/>
      <c r="DL231" s="46"/>
      <c r="DM231" s="111"/>
      <c r="DN231" s="110"/>
      <c r="DO231" s="432">
        <v>1.6257355825814044</v>
      </c>
      <c r="DP231" s="433">
        <v>33.305389298674079</v>
      </c>
      <c r="DQ231" s="434">
        <v>1.6257355825814044</v>
      </c>
      <c r="DR231" s="428">
        <v>32.750760151548839</v>
      </c>
      <c r="DS231" s="432">
        <v>0.1035700274617497</v>
      </c>
      <c r="DT231" s="434">
        <v>0.47454455682255325</v>
      </c>
      <c r="DU231" s="434">
        <v>0.1035700274617497</v>
      </c>
      <c r="DV231" s="428">
        <v>0.47437085524186895</v>
      </c>
      <c r="DW231" s="252"/>
      <c r="DX231" s="50"/>
      <c r="DY231" s="249"/>
      <c r="DZ231" s="464">
        <v>0</v>
      </c>
      <c r="EA231" s="465">
        <v>33135.666666666664</v>
      </c>
      <c r="EB231" s="46"/>
    </row>
    <row r="232" spans="1:132" s="141" customFormat="1" ht="27.75" customHeight="1" x14ac:dyDescent="0.25">
      <c r="A232" s="69" t="s">
        <v>56</v>
      </c>
      <c r="B232" s="69" t="s">
        <v>42</v>
      </c>
      <c r="C232" s="69" t="s">
        <v>388</v>
      </c>
      <c r="D232" s="67" t="s">
        <v>389</v>
      </c>
      <c r="E232" s="67" t="s">
        <v>390</v>
      </c>
      <c r="F232" s="67" t="s">
        <v>395</v>
      </c>
      <c r="G232" s="67" t="s">
        <v>390</v>
      </c>
      <c r="H232" s="107" t="s">
        <v>46</v>
      </c>
      <c r="I232" s="20" t="s">
        <v>1978</v>
      </c>
      <c r="J232" s="145" t="s">
        <v>1984</v>
      </c>
      <c r="K232" s="426">
        <v>10.015064179524764</v>
      </c>
      <c r="L232" s="426">
        <v>10.068939372996001</v>
      </c>
      <c r="M232" s="424">
        <v>2245</v>
      </c>
      <c r="N232" s="487">
        <v>18501120.000000004</v>
      </c>
      <c r="O232" s="487" t="s">
        <v>1976</v>
      </c>
      <c r="P232" s="572">
        <v>5.6409430700903194</v>
      </c>
      <c r="Q232" s="34" t="s">
        <v>1977</v>
      </c>
      <c r="R232" s="257" t="s">
        <v>48</v>
      </c>
      <c r="S232" s="27"/>
      <c r="T232" s="27"/>
      <c r="U232" s="145"/>
      <c r="V232" s="24"/>
      <c r="W232" s="24"/>
      <c r="X232" s="24"/>
      <c r="Y232" s="24"/>
      <c r="Z232" s="24"/>
      <c r="AA232" s="24"/>
      <c r="AB232" s="24"/>
      <c r="AC232" s="24"/>
      <c r="AD232" s="24"/>
      <c r="AE232" s="24"/>
      <c r="AF232" s="24"/>
      <c r="AG232" s="24"/>
      <c r="AH232" s="24"/>
      <c r="AI232" s="24">
        <v>23</v>
      </c>
      <c r="AJ232" s="24">
        <v>23</v>
      </c>
      <c r="AK232" s="24"/>
      <c r="AL232" s="24"/>
      <c r="AM232" s="24"/>
      <c r="AN232" s="24"/>
      <c r="AO232" s="145">
        <f t="shared" si="30"/>
        <v>23</v>
      </c>
      <c r="AP232" s="14">
        <f t="shared" si="31"/>
        <v>23</v>
      </c>
      <c r="AQ232" s="22"/>
      <c r="AR232" s="24"/>
      <c r="AS232" s="24"/>
      <c r="AT232" s="24"/>
      <c r="AU232" s="24"/>
      <c r="AV232" s="24"/>
      <c r="AW232" s="145"/>
      <c r="AX232" s="24"/>
      <c r="AY232" s="24"/>
      <c r="AZ232" s="24"/>
      <c r="BA232" s="24"/>
      <c r="BB232" s="24"/>
      <c r="BC232" s="24"/>
      <c r="BD232" s="24"/>
      <c r="BE232" s="24"/>
      <c r="BF232" s="24"/>
      <c r="BG232" s="24">
        <v>249.46</v>
      </c>
      <c r="BH232" s="24">
        <v>249.46</v>
      </c>
      <c r="BI232" s="24"/>
      <c r="BJ232" s="24"/>
      <c r="BK232" s="24"/>
      <c r="BL232" s="24"/>
      <c r="BM232" s="145">
        <f t="shared" si="32"/>
        <v>249.46</v>
      </c>
      <c r="BN232" s="24">
        <f t="shared" si="33"/>
        <v>249.46</v>
      </c>
      <c r="BO232" s="509">
        <f t="shared" si="27"/>
        <v>4.4223101864420307E-2</v>
      </c>
      <c r="BP232" s="511">
        <v>0</v>
      </c>
      <c r="BQ232" s="512">
        <v>0</v>
      </c>
      <c r="BR232" s="513">
        <v>0</v>
      </c>
      <c r="BS232" s="512">
        <v>0</v>
      </c>
      <c r="BT232" s="512">
        <v>0</v>
      </c>
      <c r="BU232" s="512">
        <v>0</v>
      </c>
      <c r="BV232" s="512">
        <v>0</v>
      </c>
      <c r="BW232" s="512">
        <v>0</v>
      </c>
      <c r="BX232" s="512">
        <v>0</v>
      </c>
      <c r="BY232" s="512">
        <v>0</v>
      </c>
      <c r="BZ232" s="512">
        <v>0</v>
      </c>
      <c r="CA232" s="512">
        <v>0</v>
      </c>
      <c r="CB232" s="512">
        <v>0</v>
      </c>
      <c r="CC232" s="512">
        <v>0</v>
      </c>
      <c r="CD232" s="512">
        <v>0</v>
      </c>
      <c r="CE232" s="512">
        <v>0</v>
      </c>
      <c r="CF232" s="512">
        <v>292826.12640000001</v>
      </c>
      <c r="CG232" s="512">
        <v>292826.12640000001</v>
      </c>
      <c r="CH232" s="512">
        <v>0</v>
      </c>
      <c r="CI232" s="512">
        <v>0</v>
      </c>
      <c r="CJ232" s="512">
        <v>0</v>
      </c>
      <c r="CK232" s="512">
        <v>0</v>
      </c>
      <c r="CL232" s="513">
        <f t="shared" si="34"/>
        <v>292826.12640000001</v>
      </c>
      <c r="CM232" s="513">
        <f t="shared" si="35"/>
        <v>292826.12640000001</v>
      </c>
      <c r="CN232" s="113"/>
      <c r="CO232" s="97"/>
      <c r="CP232" s="97"/>
      <c r="CQ232" s="97"/>
      <c r="CR232" s="97"/>
      <c r="CS232" s="97"/>
      <c r="CT232" s="97"/>
      <c r="CU232" s="114"/>
      <c r="CV232" s="50">
        <f t="shared" si="28"/>
        <v>18501120.000000004</v>
      </c>
      <c r="CW232" s="11"/>
      <c r="CX232" s="604">
        <f t="shared" si="29"/>
        <v>5.6409430700903194</v>
      </c>
      <c r="CY232" s="143"/>
      <c r="CZ232" s="143"/>
      <c r="DA232" s="143"/>
      <c r="DB232" s="23"/>
      <c r="DC232" s="23"/>
      <c r="DD232" s="23"/>
      <c r="DE232" s="23"/>
      <c r="DF232" s="143"/>
      <c r="DG232" s="89"/>
      <c r="DH232" s="50" t="s">
        <v>46</v>
      </c>
      <c r="DI232" s="28"/>
      <c r="DJ232" s="553" t="s">
        <v>46</v>
      </c>
      <c r="DK232" s="143"/>
      <c r="DL232" s="46"/>
      <c r="DM232" s="111"/>
      <c r="DN232" s="110"/>
      <c r="DO232" s="432">
        <v>8.9198218262806233</v>
      </c>
      <c r="DP232" s="433">
        <v>7.9034275793115309</v>
      </c>
      <c r="DQ232" s="434">
        <v>7.1309576837416477</v>
      </c>
      <c r="DR232" s="428">
        <v>9.1820776958375383</v>
      </c>
      <c r="DS232" s="432">
        <v>6.2806236080178171E-2</v>
      </c>
      <c r="DT232" s="434">
        <v>5.76685436835188E-2</v>
      </c>
      <c r="DU232" s="434">
        <v>6.2360801781737196E-2</v>
      </c>
      <c r="DV232" s="428">
        <v>5.7964047324888676E-2</v>
      </c>
      <c r="DW232" s="252"/>
      <c r="DX232" s="50"/>
      <c r="DY232" s="249"/>
      <c r="DZ232" s="464">
        <v>0</v>
      </c>
      <c r="EA232" s="465">
        <v>0</v>
      </c>
      <c r="EB232" s="46"/>
    </row>
    <row r="233" spans="1:132" s="141" customFormat="1" ht="27.75" customHeight="1" x14ac:dyDescent="0.25">
      <c r="A233" s="69" t="s">
        <v>56</v>
      </c>
      <c r="B233" s="69" t="s">
        <v>42</v>
      </c>
      <c r="C233" s="69" t="s">
        <v>388</v>
      </c>
      <c r="D233" s="67" t="s">
        <v>389</v>
      </c>
      <c r="E233" s="67" t="s">
        <v>390</v>
      </c>
      <c r="F233" s="67" t="s">
        <v>396</v>
      </c>
      <c r="G233" s="67" t="s">
        <v>390</v>
      </c>
      <c r="H233" s="107" t="s">
        <v>46</v>
      </c>
      <c r="I233" s="20" t="s">
        <v>1979</v>
      </c>
      <c r="J233" s="145" t="s">
        <v>1984</v>
      </c>
      <c r="K233" s="426">
        <v>10.230184889824818</v>
      </c>
      <c r="L233" s="426">
        <v>9.0401514963480007</v>
      </c>
      <c r="M233" s="424">
        <v>1913</v>
      </c>
      <c r="N233" s="487">
        <v>15417600.000000002</v>
      </c>
      <c r="O233" s="487" t="s">
        <v>1976</v>
      </c>
      <c r="P233" s="572">
        <v>4.2785119048566411</v>
      </c>
      <c r="Q233" s="34" t="s">
        <v>1977</v>
      </c>
      <c r="R233" s="257" t="s">
        <v>48</v>
      </c>
      <c r="S233" s="27"/>
      <c r="T233" s="27"/>
      <c r="U233" s="145"/>
      <c r="V233" s="24"/>
      <c r="W233" s="24"/>
      <c r="X233" s="24"/>
      <c r="Y233" s="24"/>
      <c r="Z233" s="24"/>
      <c r="AA233" s="24"/>
      <c r="AB233" s="24"/>
      <c r="AC233" s="24"/>
      <c r="AD233" s="24"/>
      <c r="AE233" s="24">
        <v>1</v>
      </c>
      <c r="AF233" s="24">
        <v>1</v>
      </c>
      <c r="AG233" s="24"/>
      <c r="AH233" s="24"/>
      <c r="AI233" s="24">
        <v>26</v>
      </c>
      <c r="AJ233" s="24">
        <v>26</v>
      </c>
      <c r="AK233" s="24"/>
      <c r="AL233" s="24"/>
      <c r="AM233" s="24"/>
      <c r="AN233" s="24"/>
      <c r="AO233" s="145">
        <f t="shared" si="30"/>
        <v>27</v>
      </c>
      <c r="AP233" s="14">
        <f t="shared" si="31"/>
        <v>27</v>
      </c>
      <c r="AQ233" s="22"/>
      <c r="AR233" s="24"/>
      <c r="AS233" s="24"/>
      <c r="AT233" s="24"/>
      <c r="AU233" s="24"/>
      <c r="AV233" s="24"/>
      <c r="AW233" s="145"/>
      <c r="AX233" s="24"/>
      <c r="AY233" s="24"/>
      <c r="AZ233" s="24"/>
      <c r="BA233" s="24"/>
      <c r="BB233" s="24"/>
      <c r="BC233" s="24">
        <v>60</v>
      </c>
      <c r="BD233" s="24">
        <v>60</v>
      </c>
      <c r="BE233" s="24"/>
      <c r="BF233" s="24"/>
      <c r="BG233" s="24">
        <v>331.83</v>
      </c>
      <c r="BH233" s="24">
        <v>331.83</v>
      </c>
      <c r="BI233" s="24"/>
      <c r="BJ233" s="24"/>
      <c r="BK233" s="24"/>
      <c r="BL233" s="24"/>
      <c r="BM233" s="145">
        <f t="shared" si="32"/>
        <v>391.83</v>
      </c>
      <c r="BN233" s="24">
        <f t="shared" si="33"/>
        <v>391.83</v>
      </c>
      <c r="BO233" s="509">
        <f t="shared" si="27"/>
        <v>9.1580906799680617E-2</v>
      </c>
      <c r="BP233" s="511">
        <v>0</v>
      </c>
      <c r="BQ233" s="512">
        <v>0</v>
      </c>
      <c r="BR233" s="513">
        <v>0</v>
      </c>
      <c r="BS233" s="512">
        <v>0</v>
      </c>
      <c r="BT233" s="512">
        <v>0</v>
      </c>
      <c r="BU233" s="512">
        <v>0</v>
      </c>
      <c r="BV233" s="512">
        <v>0</v>
      </c>
      <c r="BW233" s="512">
        <v>0</v>
      </c>
      <c r="BX233" s="512">
        <v>0</v>
      </c>
      <c r="BY233" s="512">
        <v>0</v>
      </c>
      <c r="BZ233" s="512">
        <v>0</v>
      </c>
      <c r="CA233" s="512">
        <v>0</v>
      </c>
      <c r="CB233" s="512">
        <v>302745.59999999998</v>
      </c>
      <c r="CC233" s="512">
        <v>302745.59999999998</v>
      </c>
      <c r="CD233" s="512">
        <v>0</v>
      </c>
      <c r="CE233" s="512">
        <v>0</v>
      </c>
      <c r="CF233" s="512">
        <v>389515.3272</v>
      </c>
      <c r="CG233" s="512">
        <v>389515.3272</v>
      </c>
      <c r="CH233" s="512">
        <v>0</v>
      </c>
      <c r="CI233" s="512">
        <v>0</v>
      </c>
      <c r="CJ233" s="512">
        <v>0</v>
      </c>
      <c r="CK233" s="512">
        <v>0</v>
      </c>
      <c r="CL233" s="513">
        <f t="shared" si="34"/>
        <v>692260.92720000003</v>
      </c>
      <c r="CM233" s="513">
        <f t="shared" si="35"/>
        <v>692260.92720000003</v>
      </c>
      <c r="CN233" s="113"/>
      <c r="CO233" s="97"/>
      <c r="CP233" s="97"/>
      <c r="CQ233" s="97"/>
      <c r="CR233" s="97"/>
      <c r="CS233" s="97"/>
      <c r="CT233" s="97"/>
      <c r="CU233" s="114"/>
      <c r="CV233" s="50">
        <f t="shared" si="28"/>
        <v>15417600.000000002</v>
      </c>
      <c r="CW233" s="11"/>
      <c r="CX233" s="604">
        <f t="shared" si="29"/>
        <v>4.2785119048566411</v>
      </c>
      <c r="CY233" s="143"/>
      <c r="CZ233" s="143"/>
      <c r="DA233" s="143"/>
      <c r="DB233" s="23"/>
      <c r="DC233" s="23"/>
      <c r="DD233" s="23"/>
      <c r="DE233" s="23"/>
      <c r="DF233" s="143"/>
      <c r="DG233" s="89"/>
      <c r="DH233" s="50" t="s">
        <v>46</v>
      </c>
      <c r="DI233" s="28"/>
      <c r="DJ233" s="553" t="s">
        <v>46</v>
      </c>
      <c r="DK233" s="143"/>
      <c r="DL233" s="46"/>
      <c r="DM233" s="111"/>
      <c r="DN233" s="110"/>
      <c r="DO233" s="432">
        <v>7.6980441695343602</v>
      </c>
      <c r="DP233" s="433">
        <v>5.7475995442030579</v>
      </c>
      <c r="DQ233" s="434">
        <v>7.6980441695343602</v>
      </c>
      <c r="DR233" s="428">
        <v>5.7475995442030579</v>
      </c>
      <c r="DS233" s="432">
        <v>7.2657577209565838E-2</v>
      </c>
      <c r="DT233" s="434">
        <v>8.9127382896535517E-2</v>
      </c>
      <c r="DU233" s="434">
        <v>7.2657577209565838E-2</v>
      </c>
      <c r="DV233" s="428">
        <v>8.9127382896535517E-2</v>
      </c>
      <c r="DW233" s="252"/>
      <c r="DX233" s="50"/>
      <c r="DY233" s="249"/>
      <c r="DZ233" s="464">
        <v>0</v>
      </c>
      <c r="EA233" s="465">
        <v>0</v>
      </c>
      <c r="EB233" s="46"/>
    </row>
    <row r="234" spans="1:132" s="141" customFormat="1" ht="27.75" customHeight="1" x14ac:dyDescent="0.25">
      <c r="A234" s="69" t="s">
        <v>56</v>
      </c>
      <c r="B234" s="69" t="s">
        <v>42</v>
      </c>
      <c r="C234" s="69" t="s">
        <v>388</v>
      </c>
      <c r="D234" s="67" t="s">
        <v>389</v>
      </c>
      <c r="E234" s="67" t="s">
        <v>390</v>
      </c>
      <c r="F234" s="67" t="s">
        <v>397</v>
      </c>
      <c r="G234" s="67" t="s">
        <v>390</v>
      </c>
      <c r="H234" s="107" t="s">
        <v>46</v>
      </c>
      <c r="I234" s="20" t="s">
        <v>1979</v>
      </c>
      <c r="J234" s="145" t="s">
        <v>1984</v>
      </c>
      <c r="K234" s="426">
        <v>10.732133213858278</v>
      </c>
      <c r="L234" s="426">
        <v>17.461363600044002</v>
      </c>
      <c r="M234" s="424">
        <v>4387</v>
      </c>
      <c r="N234" s="487">
        <v>27436320</v>
      </c>
      <c r="O234" s="487" t="s">
        <v>1976</v>
      </c>
      <c r="P234" s="572">
        <v>8.0789777868242716</v>
      </c>
      <c r="Q234" s="34" t="s">
        <v>1977</v>
      </c>
      <c r="R234" s="257" t="s">
        <v>48</v>
      </c>
      <c r="S234" s="27"/>
      <c r="T234" s="27"/>
      <c r="U234" s="145"/>
      <c r="V234" s="24"/>
      <c r="W234" s="24"/>
      <c r="X234" s="24"/>
      <c r="Y234" s="24"/>
      <c r="Z234" s="24"/>
      <c r="AA234" s="24"/>
      <c r="AB234" s="24"/>
      <c r="AC234" s="24"/>
      <c r="AD234" s="24"/>
      <c r="AE234" s="24"/>
      <c r="AF234" s="24"/>
      <c r="AG234" s="24"/>
      <c r="AH234" s="24"/>
      <c r="AI234" s="24">
        <v>94</v>
      </c>
      <c r="AJ234" s="24">
        <v>94</v>
      </c>
      <c r="AK234" s="24"/>
      <c r="AL234" s="24"/>
      <c r="AM234" s="24"/>
      <c r="AN234" s="24"/>
      <c r="AO234" s="145">
        <f t="shared" si="30"/>
        <v>94</v>
      </c>
      <c r="AP234" s="14">
        <f t="shared" si="31"/>
        <v>94</v>
      </c>
      <c r="AQ234" s="22"/>
      <c r="AR234" s="24"/>
      <c r="AS234" s="24"/>
      <c r="AT234" s="24"/>
      <c r="AU234" s="24"/>
      <c r="AV234" s="24"/>
      <c r="AW234" s="145"/>
      <c r="AX234" s="24"/>
      <c r="AY234" s="24"/>
      <c r="AZ234" s="24"/>
      <c r="BA234" s="24"/>
      <c r="BB234" s="24"/>
      <c r="BC234" s="24"/>
      <c r="BD234" s="24"/>
      <c r="BE234" s="24"/>
      <c r="BF234" s="24"/>
      <c r="BG234" s="24">
        <v>862.06</v>
      </c>
      <c r="BH234" s="24">
        <v>862.06</v>
      </c>
      <c r="BI234" s="24"/>
      <c r="BJ234" s="24"/>
      <c r="BK234" s="24"/>
      <c r="BL234" s="24"/>
      <c r="BM234" s="145">
        <f t="shared" si="32"/>
        <v>862.06</v>
      </c>
      <c r="BN234" s="24">
        <f t="shared" si="33"/>
        <v>862.06</v>
      </c>
      <c r="BO234" s="509">
        <f t="shared" si="27"/>
        <v>0.10670409335768989</v>
      </c>
      <c r="BP234" s="511">
        <v>0</v>
      </c>
      <c r="BQ234" s="512">
        <v>0</v>
      </c>
      <c r="BR234" s="513">
        <v>0</v>
      </c>
      <c r="BS234" s="512">
        <v>0</v>
      </c>
      <c r="BT234" s="512">
        <v>0</v>
      </c>
      <c r="BU234" s="512">
        <v>0</v>
      </c>
      <c r="BV234" s="512">
        <v>0</v>
      </c>
      <c r="BW234" s="512">
        <v>0</v>
      </c>
      <c r="BX234" s="512">
        <v>0</v>
      </c>
      <c r="BY234" s="512">
        <v>0</v>
      </c>
      <c r="BZ234" s="512">
        <v>0</v>
      </c>
      <c r="CA234" s="512">
        <v>0</v>
      </c>
      <c r="CB234" s="512">
        <v>0</v>
      </c>
      <c r="CC234" s="512">
        <v>0</v>
      </c>
      <c r="CD234" s="512">
        <v>0</v>
      </c>
      <c r="CE234" s="512">
        <v>0</v>
      </c>
      <c r="CF234" s="512">
        <v>1011920.5104</v>
      </c>
      <c r="CG234" s="512">
        <v>1011920.5104</v>
      </c>
      <c r="CH234" s="512">
        <v>0</v>
      </c>
      <c r="CI234" s="512">
        <v>0</v>
      </c>
      <c r="CJ234" s="512">
        <v>0</v>
      </c>
      <c r="CK234" s="512">
        <v>0</v>
      </c>
      <c r="CL234" s="513">
        <f t="shared" si="34"/>
        <v>1011920.5104</v>
      </c>
      <c r="CM234" s="513">
        <f t="shared" si="35"/>
        <v>1011920.5104</v>
      </c>
      <c r="CN234" s="113"/>
      <c r="CO234" s="97"/>
      <c r="CP234" s="97"/>
      <c r="CQ234" s="97"/>
      <c r="CR234" s="97"/>
      <c r="CS234" s="97"/>
      <c r="CT234" s="97"/>
      <c r="CU234" s="114"/>
      <c r="CV234" s="50">
        <f t="shared" si="28"/>
        <v>27436320</v>
      </c>
      <c r="CW234" s="11"/>
      <c r="CX234" s="604">
        <f t="shared" si="29"/>
        <v>8.0789777868242716</v>
      </c>
      <c r="CY234" s="143"/>
      <c r="CZ234" s="143"/>
      <c r="DA234" s="143"/>
      <c r="DB234" s="23"/>
      <c r="DC234" s="23"/>
      <c r="DD234" s="23"/>
      <c r="DE234" s="23"/>
      <c r="DF234" s="143"/>
      <c r="DG234" s="89"/>
      <c r="DH234" s="50" t="s">
        <v>46</v>
      </c>
      <c r="DI234" s="28"/>
      <c r="DJ234" s="553" t="s">
        <v>46</v>
      </c>
      <c r="DK234" s="143"/>
      <c r="DL234" s="46"/>
      <c r="DM234" s="111"/>
      <c r="DN234" s="110"/>
      <c r="DO234" s="432">
        <v>642.79139041395206</v>
      </c>
      <c r="DP234" s="433">
        <v>-579.40156485468151</v>
      </c>
      <c r="DQ234" s="434">
        <v>179.60219609035138</v>
      </c>
      <c r="DR234" s="428">
        <v>-116.70545037898953</v>
      </c>
      <c r="DS234" s="432">
        <v>2.5422975360474189</v>
      </c>
      <c r="DT234" s="434">
        <v>-1.9547786480111933</v>
      </c>
      <c r="DU234" s="434">
        <v>2.2042212048101235</v>
      </c>
      <c r="DV234" s="428">
        <v>-1.6168544080286504</v>
      </c>
      <c r="DW234" s="252"/>
      <c r="DX234" s="50"/>
      <c r="DY234" s="249"/>
      <c r="DZ234" s="464">
        <v>377892</v>
      </c>
      <c r="EA234" s="465">
        <v>-372177.33333333331</v>
      </c>
      <c r="EB234" s="46"/>
    </row>
    <row r="235" spans="1:132" s="141" customFormat="1" ht="27.75" customHeight="1" x14ac:dyDescent="0.25">
      <c r="A235" s="69" t="s">
        <v>56</v>
      </c>
      <c r="B235" s="69" t="s">
        <v>42</v>
      </c>
      <c r="C235" s="69" t="s">
        <v>388</v>
      </c>
      <c r="D235" s="67" t="s">
        <v>398</v>
      </c>
      <c r="E235" s="67" t="s">
        <v>399</v>
      </c>
      <c r="F235" s="67" t="s">
        <v>400</v>
      </c>
      <c r="G235" s="67" t="s">
        <v>401</v>
      </c>
      <c r="H235" s="107" t="s">
        <v>46</v>
      </c>
      <c r="I235" s="20" t="s">
        <v>1979</v>
      </c>
      <c r="J235" s="145" t="s">
        <v>1984</v>
      </c>
      <c r="K235" s="426">
        <v>11.927248271080803</v>
      </c>
      <c r="L235" s="426">
        <v>6.8581439251290002</v>
      </c>
      <c r="M235" s="424">
        <v>906</v>
      </c>
      <c r="N235" s="487">
        <v>32851474.000000004</v>
      </c>
      <c r="O235" s="487" t="s">
        <v>1982</v>
      </c>
      <c r="P235" s="572">
        <v>7.7204432696575145</v>
      </c>
      <c r="Q235" s="34" t="s">
        <v>1977</v>
      </c>
      <c r="R235" s="257" t="s">
        <v>48</v>
      </c>
      <c r="S235" s="27"/>
      <c r="T235" s="27"/>
      <c r="U235" s="145"/>
      <c r="V235" s="24"/>
      <c r="W235" s="24"/>
      <c r="X235" s="24"/>
      <c r="Y235" s="24"/>
      <c r="Z235" s="24"/>
      <c r="AA235" s="24"/>
      <c r="AB235" s="24"/>
      <c r="AC235" s="24"/>
      <c r="AD235" s="24"/>
      <c r="AE235" s="24"/>
      <c r="AF235" s="24"/>
      <c r="AG235" s="24"/>
      <c r="AH235" s="24"/>
      <c r="AI235" s="24">
        <v>46</v>
      </c>
      <c r="AJ235" s="24">
        <v>46</v>
      </c>
      <c r="AK235" s="24"/>
      <c r="AL235" s="24"/>
      <c r="AM235" s="24"/>
      <c r="AN235" s="24"/>
      <c r="AO235" s="145">
        <f t="shared" si="30"/>
        <v>46</v>
      </c>
      <c r="AP235" s="14">
        <f t="shared" si="31"/>
        <v>46</v>
      </c>
      <c r="AQ235" s="22"/>
      <c r="AR235" s="24"/>
      <c r="AS235" s="24"/>
      <c r="AT235" s="24"/>
      <c r="AU235" s="24"/>
      <c r="AV235" s="24"/>
      <c r="AW235" s="145"/>
      <c r="AX235" s="24"/>
      <c r="AY235" s="24"/>
      <c r="AZ235" s="24"/>
      <c r="BA235" s="24"/>
      <c r="BB235" s="24"/>
      <c r="BC235" s="24"/>
      <c r="BD235" s="24"/>
      <c r="BE235" s="24"/>
      <c r="BF235" s="24"/>
      <c r="BG235" s="24">
        <v>307.45999999999998</v>
      </c>
      <c r="BH235" s="24">
        <v>307.45999999999998</v>
      </c>
      <c r="BI235" s="24"/>
      <c r="BJ235" s="24"/>
      <c r="BK235" s="24"/>
      <c r="BL235" s="24"/>
      <c r="BM235" s="145">
        <f t="shared" si="32"/>
        <v>307.45999999999998</v>
      </c>
      <c r="BN235" s="24">
        <f t="shared" si="33"/>
        <v>307.45999999999998</v>
      </c>
      <c r="BO235" s="509">
        <f t="shared" si="27"/>
        <v>3.9824138234181877E-2</v>
      </c>
      <c r="BP235" s="511">
        <v>0</v>
      </c>
      <c r="BQ235" s="512">
        <v>0</v>
      </c>
      <c r="BR235" s="513">
        <v>0</v>
      </c>
      <c r="BS235" s="512">
        <v>0</v>
      </c>
      <c r="BT235" s="512">
        <v>0</v>
      </c>
      <c r="BU235" s="512">
        <v>0</v>
      </c>
      <c r="BV235" s="512">
        <v>0</v>
      </c>
      <c r="BW235" s="512">
        <v>0</v>
      </c>
      <c r="BX235" s="512">
        <v>0</v>
      </c>
      <c r="BY235" s="512">
        <v>0</v>
      </c>
      <c r="BZ235" s="512">
        <v>0</v>
      </c>
      <c r="CA235" s="512">
        <v>0</v>
      </c>
      <c r="CB235" s="512">
        <v>0</v>
      </c>
      <c r="CC235" s="512">
        <v>0</v>
      </c>
      <c r="CD235" s="512">
        <v>0</v>
      </c>
      <c r="CE235" s="512">
        <v>0</v>
      </c>
      <c r="CF235" s="512">
        <v>360908.84639999998</v>
      </c>
      <c r="CG235" s="512">
        <v>360908.84639999998</v>
      </c>
      <c r="CH235" s="512">
        <v>0</v>
      </c>
      <c r="CI235" s="512">
        <v>0</v>
      </c>
      <c r="CJ235" s="512">
        <v>0</v>
      </c>
      <c r="CK235" s="512">
        <v>0</v>
      </c>
      <c r="CL235" s="513">
        <f t="shared" si="34"/>
        <v>360908.84639999998</v>
      </c>
      <c r="CM235" s="513">
        <f t="shared" si="35"/>
        <v>360908.84639999998</v>
      </c>
      <c r="CN235" s="113"/>
      <c r="CO235" s="97"/>
      <c r="CP235" s="97"/>
      <c r="CQ235" s="97"/>
      <c r="CR235" s="97"/>
      <c r="CS235" s="97"/>
      <c r="CT235" s="97"/>
      <c r="CU235" s="114"/>
      <c r="CV235" s="50">
        <f t="shared" si="28"/>
        <v>32851474.000000004</v>
      </c>
      <c r="CW235" s="11"/>
      <c r="CX235" s="604">
        <f t="shared" si="29"/>
        <v>7.7204432696575145</v>
      </c>
      <c r="CY235" s="143"/>
      <c r="CZ235" s="143"/>
      <c r="DA235" s="143"/>
      <c r="DB235" s="23"/>
      <c r="DC235" s="23"/>
      <c r="DD235" s="23"/>
      <c r="DE235" s="23"/>
      <c r="DF235" s="143"/>
      <c r="DG235" s="89"/>
      <c r="DH235" s="50" t="s">
        <v>46</v>
      </c>
      <c r="DI235" s="28"/>
      <c r="DJ235" s="553" t="s">
        <v>46</v>
      </c>
      <c r="DK235" s="143"/>
      <c r="DL235" s="46"/>
      <c r="DM235" s="111"/>
      <c r="DN235" s="110"/>
      <c r="DO235" s="432">
        <v>26.465360198730334</v>
      </c>
      <c r="DP235" s="433">
        <v>44.507558768720031</v>
      </c>
      <c r="DQ235" s="434">
        <v>26.465360198730334</v>
      </c>
      <c r="DR235" s="428">
        <v>44.507558768720031</v>
      </c>
      <c r="DS235" s="432">
        <v>1.1228263869721224</v>
      </c>
      <c r="DT235" s="434">
        <v>-0.36029479117269048</v>
      </c>
      <c r="DU235" s="434">
        <v>1.1228263869721224</v>
      </c>
      <c r="DV235" s="428">
        <v>-0.36029479117269048</v>
      </c>
      <c r="DW235" s="252"/>
      <c r="DX235" s="50"/>
      <c r="DY235" s="249"/>
      <c r="DZ235" s="464">
        <v>13560</v>
      </c>
      <c r="EA235" s="465">
        <v>39776</v>
      </c>
      <c r="EB235" s="46"/>
    </row>
    <row r="236" spans="1:132" s="141" customFormat="1" ht="27.75" customHeight="1" x14ac:dyDescent="0.25">
      <c r="A236" s="69" t="s">
        <v>56</v>
      </c>
      <c r="B236" s="69" t="s">
        <v>42</v>
      </c>
      <c r="C236" s="69" t="s">
        <v>388</v>
      </c>
      <c r="D236" s="67" t="s">
        <v>398</v>
      </c>
      <c r="E236" s="67" t="s">
        <v>399</v>
      </c>
      <c r="F236" s="67" t="s">
        <v>402</v>
      </c>
      <c r="G236" s="67" t="s">
        <v>403</v>
      </c>
      <c r="H236" s="107" t="s">
        <v>46</v>
      </c>
      <c r="I236" s="20" t="s">
        <v>1979</v>
      </c>
      <c r="J236" s="145" t="s">
        <v>1984</v>
      </c>
      <c r="K236" s="426">
        <v>8.7243399177244338</v>
      </c>
      <c r="L236" s="426">
        <v>17.050189358475002</v>
      </c>
      <c r="M236" s="424">
        <v>1608</v>
      </c>
      <c r="N236" s="487">
        <v>13770720.000000002</v>
      </c>
      <c r="O236" s="487" t="s">
        <v>1976</v>
      </c>
      <c r="P236" s="572">
        <v>4.3024142060010906</v>
      </c>
      <c r="Q236" s="34" t="s">
        <v>1977</v>
      </c>
      <c r="R236" s="257" t="s">
        <v>48</v>
      </c>
      <c r="S236" s="27"/>
      <c r="T236" s="27"/>
      <c r="U236" s="145"/>
      <c r="V236" s="24"/>
      <c r="W236" s="24"/>
      <c r="X236" s="24"/>
      <c r="Y236" s="24"/>
      <c r="Z236" s="24"/>
      <c r="AA236" s="24"/>
      <c r="AB236" s="24"/>
      <c r="AC236" s="24"/>
      <c r="AD236" s="24"/>
      <c r="AE236" s="24">
        <v>1</v>
      </c>
      <c r="AF236" s="24">
        <v>1</v>
      </c>
      <c r="AG236" s="24"/>
      <c r="AH236" s="24"/>
      <c r="AI236" s="24">
        <v>233</v>
      </c>
      <c r="AJ236" s="24">
        <v>233</v>
      </c>
      <c r="AK236" s="24">
        <v>1</v>
      </c>
      <c r="AL236" s="24">
        <v>1</v>
      </c>
      <c r="AM236" s="24"/>
      <c r="AN236" s="24"/>
      <c r="AO236" s="145">
        <f t="shared" si="30"/>
        <v>235</v>
      </c>
      <c r="AP236" s="14">
        <f t="shared" si="31"/>
        <v>235</v>
      </c>
      <c r="AQ236" s="22"/>
      <c r="AR236" s="24"/>
      <c r="AS236" s="24"/>
      <c r="AT236" s="24"/>
      <c r="AU236" s="24"/>
      <c r="AV236" s="24"/>
      <c r="AW236" s="145"/>
      <c r="AX236" s="24"/>
      <c r="AY236" s="24"/>
      <c r="AZ236" s="24"/>
      <c r="BA236" s="24"/>
      <c r="BB236" s="24"/>
      <c r="BC236" s="24">
        <v>1.2</v>
      </c>
      <c r="BD236" s="24">
        <v>1.2</v>
      </c>
      <c r="BE236" s="24"/>
      <c r="BF236" s="24"/>
      <c r="BG236" s="24">
        <v>1745.7</v>
      </c>
      <c r="BH236" s="24">
        <v>1745.7</v>
      </c>
      <c r="BI236" s="24">
        <v>5.2</v>
      </c>
      <c r="BJ236" s="24">
        <v>5.2</v>
      </c>
      <c r="BK236" s="24"/>
      <c r="BL236" s="24"/>
      <c r="BM236" s="145">
        <f t="shared" si="32"/>
        <v>1752.1000000000001</v>
      </c>
      <c r="BN236" s="24">
        <f t="shared" si="33"/>
        <v>1752.1000000000001</v>
      </c>
      <c r="BO236" s="509">
        <f t="shared" si="27"/>
        <v>0.40723647610593544</v>
      </c>
      <c r="BP236" s="511">
        <v>0</v>
      </c>
      <c r="BQ236" s="512">
        <v>0</v>
      </c>
      <c r="BR236" s="513">
        <v>0</v>
      </c>
      <c r="BS236" s="512">
        <v>0</v>
      </c>
      <c r="BT236" s="512">
        <v>0</v>
      </c>
      <c r="BU236" s="512">
        <v>0</v>
      </c>
      <c r="BV236" s="512">
        <v>0</v>
      </c>
      <c r="BW236" s="512">
        <v>0</v>
      </c>
      <c r="BX236" s="512">
        <v>0</v>
      </c>
      <c r="BY236" s="512">
        <v>0</v>
      </c>
      <c r="BZ236" s="512">
        <v>0</v>
      </c>
      <c r="CA236" s="512">
        <v>0</v>
      </c>
      <c r="CB236" s="512">
        <v>6054.9119999999994</v>
      </c>
      <c r="CC236" s="512">
        <v>6054.9119999999994</v>
      </c>
      <c r="CD236" s="512">
        <v>0</v>
      </c>
      <c r="CE236" s="512">
        <v>0</v>
      </c>
      <c r="CF236" s="512">
        <v>2049172.4880000001</v>
      </c>
      <c r="CG236" s="512">
        <v>2049172.4880000001</v>
      </c>
      <c r="CH236" s="512">
        <v>6103.9680000000008</v>
      </c>
      <c r="CI236" s="512">
        <v>6103.9680000000008</v>
      </c>
      <c r="CJ236" s="512">
        <v>0</v>
      </c>
      <c r="CK236" s="512">
        <v>0</v>
      </c>
      <c r="CL236" s="513">
        <f t="shared" si="34"/>
        <v>2061331.3680000002</v>
      </c>
      <c r="CM236" s="513">
        <f t="shared" si="35"/>
        <v>2061331.3680000002</v>
      </c>
      <c r="CN236" s="113"/>
      <c r="CO236" s="97"/>
      <c r="CP236" s="97"/>
      <c r="CQ236" s="97"/>
      <c r="CR236" s="97"/>
      <c r="CS236" s="97"/>
      <c r="CT236" s="97"/>
      <c r="CU236" s="114"/>
      <c r="CV236" s="50">
        <f t="shared" si="28"/>
        <v>13770720.000000002</v>
      </c>
      <c r="CW236" s="11"/>
      <c r="CX236" s="604">
        <f t="shared" si="29"/>
        <v>4.3024142060010906</v>
      </c>
      <c r="CY236" s="143"/>
      <c r="CZ236" s="143"/>
      <c r="DA236" s="143"/>
      <c r="DB236" s="23"/>
      <c r="DC236" s="23"/>
      <c r="DD236" s="23"/>
      <c r="DE236" s="23"/>
      <c r="DF236" s="143"/>
      <c r="DG236" s="89"/>
      <c r="DH236" s="50" t="s">
        <v>46</v>
      </c>
      <c r="DI236" s="28"/>
      <c r="DJ236" s="553" t="s">
        <v>46</v>
      </c>
      <c r="DK236" s="143"/>
      <c r="DL236" s="46"/>
      <c r="DM236" s="111"/>
      <c r="DN236" s="110"/>
      <c r="DO236" s="432">
        <v>538.79856972586526</v>
      </c>
      <c r="DP236" s="433">
        <v>-283.93715961477903</v>
      </c>
      <c r="DQ236" s="434">
        <v>60.485049489558087</v>
      </c>
      <c r="DR236" s="428">
        <v>128.95866346519853</v>
      </c>
      <c r="DS236" s="432">
        <v>0.93714048815878304</v>
      </c>
      <c r="DT236" s="434">
        <v>0.43579164153237415</v>
      </c>
      <c r="DU236" s="434">
        <v>0.46515002331968797</v>
      </c>
      <c r="DV236" s="428">
        <v>0.87795003207998135</v>
      </c>
      <c r="DW236" s="252"/>
      <c r="DX236" s="50"/>
      <c r="DY236" s="249"/>
      <c r="DZ236" s="464">
        <v>79836</v>
      </c>
      <c r="EA236" s="465">
        <v>208966.66666666669</v>
      </c>
      <c r="EB236" s="46"/>
    </row>
    <row r="237" spans="1:132" s="141" customFormat="1" ht="27.75" customHeight="1" x14ac:dyDescent="0.25">
      <c r="A237" s="69" t="s">
        <v>56</v>
      </c>
      <c r="B237" s="69" t="s">
        <v>42</v>
      </c>
      <c r="C237" s="69" t="s">
        <v>388</v>
      </c>
      <c r="D237" s="67" t="s">
        <v>404</v>
      </c>
      <c r="E237" s="67" t="s">
        <v>390</v>
      </c>
      <c r="F237" s="67" t="s">
        <v>405</v>
      </c>
      <c r="G237" s="67" t="s">
        <v>390</v>
      </c>
      <c r="H237" s="107" t="s">
        <v>46</v>
      </c>
      <c r="I237" s="20" t="s">
        <v>1979</v>
      </c>
      <c r="J237" s="145" t="s">
        <v>1984</v>
      </c>
      <c r="K237" s="426">
        <v>11.449202248191794</v>
      </c>
      <c r="L237" s="426">
        <v>12.036931793145001</v>
      </c>
      <c r="M237" s="424">
        <v>3133</v>
      </c>
      <c r="N237" s="556">
        <v>15075659.377827821</v>
      </c>
      <c r="O237" s="487" t="s">
        <v>1976</v>
      </c>
      <c r="P237" s="572">
        <v>6.7802860913091116</v>
      </c>
      <c r="Q237" s="34" t="s">
        <v>1977</v>
      </c>
      <c r="R237" s="257" t="s">
        <v>48</v>
      </c>
      <c r="S237" s="27"/>
      <c r="T237" s="27"/>
      <c r="U237" s="145"/>
      <c r="V237" s="24"/>
      <c r="W237" s="24"/>
      <c r="X237" s="24"/>
      <c r="Y237" s="24"/>
      <c r="Z237" s="24"/>
      <c r="AA237" s="24"/>
      <c r="AB237" s="24"/>
      <c r="AC237" s="24"/>
      <c r="AD237" s="24"/>
      <c r="AE237" s="24"/>
      <c r="AF237" s="24"/>
      <c r="AG237" s="24"/>
      <c r="AH237" s="24"/>
      <c r="AI237" s="24">
        <v>74</v>
      </c>
      <c r="AJ237" s="24">
        <v>74</v>
      </c>
      <c r="AK237" s="24"/>
      <c r="AL237" s="24"/>
      <c r="AM237" s="24"/>
      <c r="AN237" s="24"/>
      <c r="AO237" s="145">
        <f t="shared" si="30"/>
        <v>74</v>
      </c>
      <c r="AP237" s="14">
        <f t="shared" si="31"/>
        <v>74</v>
      </c>
      <c r="AQ237" s="22"/>
      <c r="AR237" s="24"/>
      <c r="AS237" s="24"/>
      <c r="AT237" s="24"/>
      <c r="AU237" s="24"/>
      <c r="AV237" s="24"/>
      <c r="AW237" s="145"/>
      <c r="AX237" s="24"/>
      <c r="AY237" s="24"/>
      <c r="AZ237" s="24"/>
      <c r="BA237" s="24"/>
      <c r="BB237" s="24"/>
      <c r="BC237" s="24"/>
      <c r="BD237" s="24"/>
      <c r="BE237" s="24"/>
      <c r="BF237" s="24"/>
      <c r="BG237" s="24">
        <v>761.09</v>
      </c>
      <c r="BH237" s="24">
        <v>761.09</v>
      </c>
      <c r="BI237" s="24"/>
      <c r="BJ237" s="24"/>
      <c r="BK237" s="24"/>
      <c r="BL237" s="24"/>
      <c r="BM237" s="145">
        <f t="shared" si="32"/>
        <v>761.09</v>
      </c>
      <c r="BN237" s="24">
        <f t="shared" si="33"/>
        <v>761.09</v>
      </c>
      <c r="BO237" s="509">
        <f t="shared" si="27"/>
        <v>0.11225042568270917</v>
      </c>
      <c r="BP237" s="511">
        <v>0</v>
      </c>
      <c r="BQ237" s="512">
        <v>0</v>
      </c>
      <c r="BR237" s="513">
        <v>0</v>
      </c>
      <c r="BS237" s="512">
        <v>0</v>
      </c>
      <c r="BT237" s="512">
        <v>0</v>
      </c>
      <c r="BU237" s="512">
        <v>0</v>
      </c>
      <c r="BV237" s="512">
        <v>0</v>
      </c>
      <c r="BW237" s="512">
        <v>0</v>
      </c>
      <c r="BX237" s="512">
        <v>0</v>
      </c>
      <c r="BY237" s="512">
        <v>0</v>
      </c>
      <c r="BZ237" s="512">
        <v>0</v>
      </c>
      <c r="CA237" s="512">
        <v>0</v>
      </c>
      <c r="CB237" s="512">
        <v>0</v>
      </c>
      <c r="CC237" s="512">
        <v>0</v>
      </c>
      <c r="CD237" s="512">
        <v>0</v>
      </c>
      <c r="CE237" s="512">
        <v>0</v>
      </c>
      <c r="CF237" s="512">
        <v>893397.88560000015</v>
      </c>
      <c r="CG237" s="512">
        <v>893397.88560000015</v>
      </c>
      <c r="CH237" s="512">
        <v>0</v>
      </c>
      <c r="CI237" s="512">
        <v>0</v>
      </c>
      <c r="CJ237" s="512">
        <v>0</v>
      </c>
      <c r="CK237" s="512">
        <v>0</v>
      </c>
      <c r="CL237" s="513">
        <f t="shared" si="34"/>
        <v>893397.88560000015</v>
      </c>
      <c r="CM237" s="513">
        <f t="shared" si="35"/>
        <v>893397.88560000015</v>
      </c>
      <c r="CN237" s="113"/>
      <c r="CO237" s="97"/>
      <c r="CP237" s="97"/>
      <c r="CQ237" s="97"/>
      <c r="CR237" s="97"/>
      <c r="CS237" s="97"/>
      <c r="CT237" s="97"/>
      <c r="CU237" s="114"/>
      <c r="CV237" s="50">
        <f t="shared" si="28"/>
        <v>15075659.377827821</v>
      </c>
      <c r="CW237" s="11"/>
      <c r="CX237" s="604">
        <f t="shared" si="29"/>
        <v>6.7802860913091116</v>
      </c>
      <c r="CY237" s="143"/>
      <c r="CZ237" s="143"/>
      <c r="DA237" s="143"/>
      <c r="DB237" s="23"/>
      <c r="DC237" s="23"/>
      <c r="DD237" s="23"/>
      <c r="DE237" s="23"/>
      <c r="DF237" s="143"/>
      <c r="DG237" s="89"/>
      <c r="DH237" s="50" t="s">
        <v>46</v>
      </c>
      <c r="DI237" s="28"/>
      <c r="DJ237" s="553" t="s">
        <v>46</v>
      </c>
      <c r="DK237" s="143"/>
      <c r="DL237" s="46"/>
      <c r="DM237" s="111"/>
      <c r="DN237" s="110"/>
      <c r="DO237" s="432">
        <v>286.20244207390101</v>
      </c>
      <c r="DP237" s="433">
        <v>-236.09070901455635</v>
      </c>
      <c r="DQ237" s="434">
        <v>87.63469979516384</v>
      </c>
      <c r="DR237" s="428">
        <v>-48.594996570662026</v>
      </c>
      <c r="DS237" s="432">
        <v>2.4794232662073394</v>
      </c>
      <c r="DT237" s="434">
        <v>-1.9615008455001868</v>
      </c>
      <c r="DU237" s="434">
        <v>2.1806283418903485</v>
      </c>
      <c r="DV237" s="428">
        <v>-1.6665418295476073</v>
      </c>
      <c r="DW237" s="252"/>
      <c r="DX237" s="50"/>
      <c r="DY237" s="249"/>
      <c r="DZ237" s="464">
        <v>117122</v>
      </c>
      <c r="EA237" s="465">
        <v>-55899.666666666664</v>
      </c>
      <c r="EB237" s="46"/>
    </row>
    <row r="238" spans="1:132" s="141" customFormat="1" ht="27.75" customHeight="1" x14ac:dyDescent="0.25">
      <c r="A238" s="69" t="s">
        <v>56</v>
      </c>
      <c r="B238" s="69" t="s">
        <v>42</v>
      </c>
      <c r="C238" s="69" t="s">
        <v>388</v>
      </c>
      <c r="D238" s="67" t="s">
        <v>404</v>
      </c>
      <c r="E238" s="67" t="s">
        <v>390</v>
      </c>
      <c r="F238" s="67" t="s">
        <v>406</v>
      </c>
      <c r="G238" s="67" t="s">
        <v>390</v>
      </c>
      <c r="H238" s="107" t="s">
        <v>46</v>
      </c>
      <c r="I238" s="20" t="s">
        <v>1979</v>
      </c>
      <c r="J238" s="145" t="s">
        <v>1984</v>
      </c>
      <c r="K238" s="426">
        <v>9.6326273612135545</v>
      </c>
      <c r="L238" s="426">
        <v>7.9846590743010006</v>
      </c>
      <c r="M238" s="424">
        <v>2703</v>
      </c>
      <c r="N238" s="487">
        <v>19447200</v>
      </c>
      <c r="O238" s="487" t="s">
        <v>1976</v>
      </c>
      <c r="P238" s="572">
        <v>5.5692361666569674</v>
      </c>
      <c r="Q238" s="34" t="s">
        <v>1977</v>
      </c>
      <c r="R238" s="257" t="s">
        <v>48</v>
      </c>
      <c r="S238" s="27"/>
      <c r="T238" s="27"/>
      <c r="U238" s="145"/>
      <c r="V238" s="24"/>
      <c r="W238" s="24"/>
      <c r="X238" s="24"/>
      <c r="Y238" s="24"/>
      <c r="Z238" s="24"/>
      <c r="AA238" s="24"/>
      <c r="AB238" s="24"/>
      <c r="AC238" s="24"/>
      <c r="AD238" s="24"/>
      <c r="AE238" s="24"/>
      <c r="AF238" s="24"/>
      <c r="AG238" s="24"/>
      <c r="AH238" s="24"/>
      <c r="AI238" s="24">
        <v>29</v>
      </c>
      <c r="AJ238" s="24">
        <v>29</v>
      </c>
      <c r="AK238" s="24"/>
      <c r="AL238" s="24"/>
      <c r="AM238" s="24"/>
      <c r="AN238" s="24"/>
      <c r="AO238" s="145">
        <f t="shared" si="30"/>
        <v>29</v>
      </c>
      <c r="AP238" s="14">
        <f t="shared" si="31"/>
        <v>29</v>
      </c>
      <c r="AQ238" s="22"/>
      <c r="AR238" s="24"/>
      <c r="AS238" s="24"/>
      <c r="AT238" s="24"/>
      <c r="AU238" s="24"/>
      <c r="AV238" s="24"/>
      <c r="AW238" s="145"/>
      <c r="AX238" s="24"/>
      <c r="AY238" s="24"/>
      <c r="AZ238" s="24"/>
      <c r="BA238" s="24"/>
      <c r="BB238" s="24"/>
      <c r="BC238" s="24"/>
      <c r="BD238" s="24"/>
      <c r="BE238" s="24"/>
      <c r="BF238" s="24"/>
      <c r="BG238" s="24">
        <v>380.88</v>
      </c>
      <c r="BH238" s="24">
        <v>380.88</v>
      </c>
      <c r="BI238" s="24"/>
      <c r="BJ238" s="24"/>
      <c r="BK238" s="24"/>
      <c r="BL238" s="24"/>
      <c r="BM238" s="145">
        <f t="shared" si="32"/>
        <v>380.88</v>
      </c>
      <c r="BN238" s="24">
        <f t="shared" si="33"/>
        <v>380.88</v>
      </c>
      <c r="BO238" s="509">
        <f t="shared" si="27"/>
        <v>6.8389988968384857E-2</v>
      </c>
      <c r="BP238" s="511">
        <v>0</v>
      </c>
      <c r="BQ238" s="512">
        <v>0</v>
      </c>
      <c r="BR238" s="513">
        <v>0</v>
      </c>
      <c r="BS238" s="512">
        <v>0</v>
      </c>
      <c r="BT238" s="512">
        <v>0</v>
      </c>
      <c r="BU238" s="512">
        <v>0</v>
      </c>
      <c r="BV238" s="512">
        <v>0</v>
      </c>
      <c r="BW238" s="512">
        <v>0</v>
      </c>
      <c r="BX238" s="512">
        <v>0</v>
      </c>
      <c r="BY238" s="512">
        <v>0</v>
      </c>
      <c r="BZ238" s="512">
        <v>0</v>
      </c>
      <c r="CA238" s="512">
        <v>0</v>
      </c>
      <c r="CB238" s="512">
        <v>0</v>
      </c>
      <c r="CC238" s="512">
        <v>0</v>
      </c>
      <c r="CD238" s="512">
        <v>0</v>
      </c>
      <c r="CE238" s="512">
        <v>0</v>
      </c>
      <c r="CF238" s="512">
        <v>447092.17920000001</v>
      </c>
      <c r="CG238" s="512">
        <v>447092.17920000001</v>
      </c>
      <c r="CH238" s="512">
        <v>0</v>
      </c>
      <c r="CI238" s="512">
        <v>0</v>
      </c>
      <c r="CJ238" s="512">
        <v>0</v>
      </c>
      <c r="CK238" s="512">
        <v>0</v>
      </c>
      <c r="CL238" s="513">
        <f t="shared" si="34"/>
        <v>447092.17920000001</v>
      </c>
      <c r="CM238" s="513">
        <f t="shared" si="35"/>
        <v>447092.17920000001</v>
      </c>
      <c r="CN238" s="113"/>
      <c r="CO238" s="97"/>
      <c r="CP238" s="97"/>
      <c r="CQ238" s="97"/>
      <c r="CR238" s="97"/>
      <c r="CS238" s="97"/>
      <c r="CT238" s="97"/>
      <c r="CU238" s="114"/>
      <c r="CV238" s="50">
        <f t="shared" si="28"/>
        <v>19447200</v>
      </c>
      <c r="CW238" s="11"/>
      <c r="CX238" s="604">
        <f t="shared" si="29"/>
        <v>5.5692361666569674</v>
      </c>
      <c r="CY238" s="143"/>
      <c r="CZ238" s="143"/>
      <c r="DA238" s="143"/>
      <c r="DB238" s="23"/>
      <c r="DC238" s="23"/>
      <c r="DD238" s="23"/>
      <c r="DE238" s="23"/>
      <c r="DF238" s="143"/>
      <c r="DG238" s="89"/>
      <c r="DH238" s="50" t="s">
        <v>46</v>
      </c>
      <c r="DI238" s="28"/>
      <c r="DJ238" s="553" t="s">
        <v>46</v>
      </c>
      <c r="DK238" s="143"/>
      <c r="DL238" s="46"/>
      <c r="DM238" s="111"/>
      <c r="DN238" s="110"/>
      <c r="DO238" s="432">
        <v>96.216816205716398</v>
      </c>
      <c r="DP238" s="433">
        <v>-92.358701927609175</v>
      </c>
      <c r="DQ238" s="434">
        <v>24.431782443807233</v>
      </c>
      <c r="DR238" s="428">
        <v>-20.573668165700006</v>
      </c>
      <c r="DS238" s="432">
        <v>1.0896309314586994</v>
      </c>
      <c r="DT238" s="434">
        <v>-1.010088652363704</v>
      </c>
      <c r="DU238" s="434">
        <v>1.0422717602441958</v>
      </c>
      <c r="DV238" s="428">
        <v>-0.96272948114920054</v>
      </c>
      <c r="DW238" s="252"/>
      <c r="DX238" s="50"/>
      <c r="DY238" s="249"/>
      <c r="DZ238" s="464">
        <v>0</v>
      </c>
      <c r="EA238" s="465">
        <v>721</v>
      </c>
      <c r="EB238" s="46"/>
    </row>
    <row r="239" spans="1:132" s="141" customFormat="1" ht="27.75" customHeight="1" x14ac:dyDescent="0.25">
      <c r="A239" s="69" t="s">
        <v>56</v>
      </c>
      <c r="B239" s="69" t="s">
        <v>42</v>
      </c>
      <c r="C239" s="69" t="s">
        <v>388</v>
      </c>
      <c r="D239" s="67" t="s">
        <v>404</v>
      </c>
      <c r="E239" s="67" t="s">
        <v>390</v>
      </c>
      <c r="F239" s="67" t="s">
        <v>407</v>
      </c>
      <c r="G239" s="67" t="s">
        <v>390</v>
      </c>
      <c r="H239" s="107" t="s">
        <v>46</v>
      </c>
      <c r="I239" s="20" t="s">
        <v>1978</v>
      </c>
      <c r="J239" s="145" t="s">
        <v>1984</v>
      </c>
      <c r="K239" s="426">
        <v>12.596512703125416</v>
      </c>
      <c r="L239" s="426">
        <v>13.140340881759</v>
      </c>
      <c r="M239" s="424">
        <v>2570</v>
      </c>
      <c r="N239" s="487">
        <v>30309600.000000004</v>
      </c>
      <c r="O239" s="487" t="s">
        <v>1976</v>
      </c>
      <c r="P239" s="572">
        <v>8.1666195576872411</v>
      </c>
      <c r="Q239" s="34" t="s">
        <v>1977</v>
      </c>
      <c r="R239" s="257" t="s">
        <v>48</v>
      </c>
      <c r="S239" s="27"/>
      <c r="T239" s="27"/>
      <c r="U239" s="145"/>
      <c r="V239" s="24"/>
      <c r="W239" s="24"/>
      <c r="X239" s="24"/>
      <c r="Y239" s="24"/>
      <c r="Z239" s="24"/>
      <c r="AA239" s="24"/>
      <c r="AB239" s="24"/>
      <c r="AC239" s="24"/>
      <c r="AD239" s="24"/>
      <c r="AE239" s="24"/>
      <c r="AF239" s="24"/>
      <c r="AG239" s="24"/>
      <c r="AH239" s="24"/>
      <c r="AI239" s="24">
        <v>26</v>
      </c>
      <c r="AJ239" s="24">
        <v>26</v>
      </c>
      <c r="AK239" s="24"/>
      <c r="AL239" s="24"/>
      <c r="AM239" s="24"/>
      <c r="AN239" s="24"/>
      <c r="AO239" s="145">
        <f t="shared" si="30"/>
        <v>26</v>
      </c>
      <c r="AP239" s="14">
        <f t="shared" si="31"/>
        <v>26</v>
      </c>
      <c r="AQ239" s="22"/>
      <c r="AR239" s="24"/>
      <c r="AS239" s="24"/>
      <c r="AT239" s="24"/>
      <c r="AU239" s="24"/>
      <c r="AV239" s="24"/>
      <c r="AW239" s="145"/>
      <c r="AX239" s="24"/>
      <c r="AY239" s="24"/>
      <c r="AZ239" s="24"/>
      <c r="BA239" s="24"/>
      <c r="BB239" s="24"/>
      <c r="BC239" s="24"/>
      <c r="BD239" s="24"/>
      <c r="BE239" s="24"/>
      <c r="BF239" s="24"/>
      <c r="BG239" s="24">
        <v>918.35</v>
      </c>
      <c r="BH239" s="24">
        <v>918.35</v>
      </c>
      <c r="BI239" s="24"/>
      <c r="BJ239" s="24"/>
      <c r="BK239" s="24"/>
      <c r="BL239" s="24"/>
      <c r="BM239" s="145">
        <f t="shared" si="32"/>
        <v>918.35</v>
      </c>
      <c r="BN239" s="24">
        <f t="shared" si="33"/>
        <v>918.35</v>
      </c>
      <c r="BO239" s="509">
        <f t="shared" si="27"/>
        <v>0.11245166907959572</v>
      </c>
      <c r="BP239" s="511">
        <v>0</v>
      </c>
      <c r="BQ239" s="512">
        <v>0</v>
      </c>
      <c r="BR239" s="513">
        <v>0</v>
      </c>
      <c r="BS239" s="512">
        <v>0</v>
      </c>
      <c r="BT239" s="512">
        <v>0</v>
      </c>
      <c r="BU239" s="512">
        <v>0</v>
      </c>
      <c r="BV239" s="512">
        <v>0</v>
      </c>
      <c r="BW239" s="512">
        <v>0</v>
      </c>
      <c r="BX239" s="512">
        <v>0</v>
      </c>
      <c r="BY239" s="512">
        <v>0</v>
      </c>
      <c r="BZ239" s="512">
        <v>0</v>
      </c>
      <c r="CA239" s="512">
        <v>0</v>
      </c>
      <c r="CB239" s="512">
        <v>0</v>
      </c>
      <c r="CC239" s="512">
        <v>0</v>
      </c>
      <c r="CD239" s="512">
        <v>0</v>
      </c>
      <c r="CE239" s="512">
        <v>0</v>
      </c>
      <c r="CF239" s="512">
        <v>1077995.9640000002</v>
      </c>
      <c r="CG239" s="512">
        <v>1077995.9640000002</v>
      </c>
      <c r="CH239" s="512">
        <v>0</v>
      </c>
      <c r="CI239" s="512">
        <v>0</v>
      </c>
      <c r="CJ239" s="512">
        <v>0</v>
      </c>
      <c r="CK239" s="512">
        <v>0</v>
      </c>
      <c r="CL239" s="513">
        <f t="shared" si="34"/>
        <v>1077995.9640000002</v>
      </c>
      <c r="CM239" s="513">
        <f t="shared" si="35"/>
        <v>1077995.9640000002</v>
      </c>
      <c r="CN239" s="113"/>
      <c r="CO239" s="97"/>
      <c r="CP239" s="97"/>
      <c r="CQ239" s="97"/>
      <c r="CR239" s="97"/>
      <c r="CS239" s="97"/>
      <c r="CT239" s="97"/>
      <c r="CU239" s="114"/>
      <c r="CV239" s="50">
        <f t="shared" si="28"/>
        <v>30309600.000000004</v>
      </c>
      <c r="CW239" s="11"/>
      <c r="CX239" s="604">
        <f t="shared" si="29"/>
        <v>8.1666195576872411</v>
      </c>
      <c r="CY239" s="143"/>
      <c r="CZ239" s="143"/>
      <c r="DA239" s="143"/>
      <c r="DB239" s="23"/>
      <c r="DC239" s="23"/>
      <c r="DD239" s="23"/>
      <c r="DE239" s="23"/>
      <c r="DF239" s="143"/>
      <c r="DG239" s="89"/>
      <c r="DH239" s="50" t="s">
        <v>46</v>
      </c>
      <c r="DI239" s="28"/>
      <c r="DJ239" s="553" t="s">
        <v>46</v>
      </c>
      <c r="DK239" s="143"/>
      <c r="DL239" s="46"/>
      <c r="DM239" s="111"/>
      <c r="DN239" s="110"/>
      <c r="DO239" s="432">
        <v>95.603151444412021</v>
      </c>
      <c r="DP239" s="433">
        <v>-22.322098211866674</v>
      </c>
      <c r="DQ239" s="434">
        <v>95.603151444412021</v>
      </c>
      <c r="DR239" s="428">
        <v>-25.812201352825994</v>
      </c>
      <c r="DS239" s="432">
        <v>1.4519988327983659</v>
      </c>
      <c r="DT239" s="434">
        <v>-0.72646219214917152</v>
      </c>
      <c r="DU239" s="434">
        <v>1.4519988327983659</v>
      </c>
      <c r="DV239" s="428">
        <v>-0.73046766629717375</v>
      </c>
      <c r="DW239" s="252"/>
      <c r="DX239" s="50"/>
      <c r="DY239" s="249"/>
      <c r="DZ239" s="464">
        <v>0</v>
      </c>
      <c r="EA239" s="465">
        <v>163751</v>
      </c>
      <c r="EB239" s="46"/>
    </row>
    <row r="240" spans="1:132" s="141" customFormat="1" ht="27.75" customHeight="1" x14ac:dyDescent="0.25">
      <c r="A240" s="69" t="s">
        <v>56</v>
      </c>
      <c r="B240" s="69" t="s">
        <v>42</v>
      </c>
      <c r="C240" s="69" t="s">
        <v>388</v>
      </c>
      <c r="D240" s="67" t="s">
        <v>404</v>
      </c>
      <c r="E240" s="67" t="s">
        <v>390</v>
      </c>
      <c r="F240" s="67" t="s">
        <v>408</v>
      </c>
      <c r="G240" s="67" t="s">
        <v>390</v>
      </c>
      <c r="H240" s="107" t="s">
        <v>46</v>
      </c>
      <c r="I240" s="20" t="s">
        <v>1979</v>
      </c>
      <c r="J240" s="145" t="s">
        <v>1984</v>
      </c>
      <c r="K240" s="426">
        <v>13.170167930592228</v>
      </c>
      <c r="L240" s="426">
        <v>7.9850378621790004</v>
      </c>
      <c r="M240" s="424">
        <v>1100</v>
      </c>
      <c r="N240" s="487">
        <v>17099520</v>
      </c>
      <c r="O240" s="487" t="s">
        <v>1976</v>
      </c>
      <c r="P240" s="572">
        <v>4.9159066020419724</v>
      </c>
      <c r="Q240" s="34" t="s">
        <v>1977</v>
      </c>
      <c r="R240" s="257" t="s">
        <v>48</v>
      </c>
      <c r="S240" s="27"/>
      <c r="T240" s="27"/>
      <c r="U240" s="145"/>
      <c r="V240" s="24"/>
      <c r="W240" s="24"/>
      <c r="X240" s="24"/>
      <c r="Y240" s="24"/>
      <c r="Z240" s="24"/>
      <c r="AA240" s="24"/>
      <c r="AB240" s="24"/>
      <c r="AC240" s="24"/>
      <c r="AD240" s="24"/>
      <c r="AE240" s="24"/>
      <c r="AF240" s="24"/>
      <c r="AG240" s="24"/>
      <c r="AH240" s="24"/>
      <c r="AI240" s="24">
        <v>45</v>
      </c>
      <c r="AJ240" s="24">
        <v>45</v>
      </c>
      <c r="AK240" s="24"/>
      <c r="AL240" s="24"/>
      <c r="AM240" s="24"/>
      <c r="AN240" s="24"/>
      <c r="AO240" s="145">
        <f t="shared" si="30"/>
        <v>45</v>
      </c>
      <c r="AP240" s="14">
        <f t="shared" si="31"/>
        <v>45</v>
      </c>
      <c r="AQ240" s="22"/>
      <c r="AR240" s="24"/>
      <c r="AS240" s="24"/>
      <c r="AT240" s="24"/>
      <c r="AU240" s="24"/>
      <c r="AV240" s="24"/>
      <c r="AW240" s="145"/>
      <c r="AX240" s="24"/>
      <c r="AY240" s="24"/>
      <c r="AZ240" s="24"/>
      <c r="BA240" s="24"/>
      <c r="BB240" s="24"/>
      <c r="BC240" s="24"/>
      <c r="BD240" s="24"/>
      <c r="BE240" s="24"/>
      <c r="BF240" s="24"/>
      <c r="BG240" s="24">
        <v>643.37</v>
      </c>
      <c r="BH240" s="24">
        <v>643.37</v>
      </c>
      <c r="BI240" s="24"/>
      <c r="BJ240" s="24"/>
      <c r="BK240" s="24"/>
      <c r="BL240" s="24"/>
      <c r="BM240" s="145">
        <f t="shared" si="32"/>
        <v>643.37</v>
      </c>
      <c r="BN240" s="24">
        <f t="shared" si="33"/>
        <v>643.37</v>
      </c>
      <c r="BO240" s="509">
        <f t="shared" si="27"/>
        <v>0.13087514716670096</v>
      </c>
      <c r="BP240" s="511">
        <v>0</v>
      </c>
      <c r="BQ240" s="512">
        <v>0</v>
      </c>
      <c r="BR240" s="513">
        <v>0</v>
      </c>
      <c r="BS240" s="512">
        <v>0</v>
      </c>
      <c r="BT240" s="512">
        <v>0</v>
      </c>
      <c r="BU240" s="512">
        <v>0</v>
      </c>
      <c r="BV240" s="512">
        <v>0</v>
      </c>
      <c r="BW240" s="512">
        <v>0</v>
      </c>
      <c r="BX240" s="512">
        <v>0</v>
      </c>
      <c r="BY240" s="512">
        <v>0</v>
      </c>
      <c r="BZ240" s="512">
        <v>0</v>
      </c>
      <c r="CA240" s="512">
        <v>0</v>
      </c>
      <c r="CB240" s="512">
        <v>0</v>
      </c>
      <c r="CC240" s="512">
        <v>0</v>
      </c>
      <c r="CD240" s="512">
        <v>0</v>
      </c>
      <c r="CE240" s="512">
        <v>0</v>
      </c>
      <c r="CF240" s="512">
        <v>755213.4408000001</v>
      </c>
      <c r="CG240" s="512">
        <v>755213.4408000001</v>
      </c>
      <c r="CH240" s="512">
        <v>0</v>
      </c>
      <c r="CI240" s="512">
        <v>0</v>
      </c>
      <c r="CJ240" s="512">
        <v>0</v>
      </c>
      <c r="CK240" s="512">
        <v>0</v>
      </c>
      <c r="CL240" s="513">
        <f t="shared" si="34"/>
        <v>755213.4408000001</v>
      </c>
      <c r="CM240" s="513">
        <f t="shared" si="35"/>
        <v>755213.4408000001</v>
      </c>
      <c r="CN240" s="113"/>
      <c r="CO240" s="97"/>
      <c r="CP240" s="97"/>
      <c r="CQ240" s="97"/>
      <c r="CR240" s="97"/>
      <c r="CS240" s="97"/>
      <c r="CT240" s="97"/>
      <c r="CU240" s="114"/>
      <c r="CV240" s="50">
        <f t="shared" si="28"/>
        <v>17099520</v>
      </c>
      <c r="CW240" s="11"/>
      <c r="CX240" s="604">
        <f t="shared" si="29"/>
        <v>4.9159066020419724</v>
      </c>
      <c r="CY240" s="143"/>
      <c r="CZ240" s="143"/>
      <c r="DA240" s="143"/>
      <c r="DB240" s="23"/>
      <c r="DC240" s="23"/>
      <c r="DD240" s="23"/>
      <c r="DE240" s="23"/>
      <c r="DF240" s="143"/>
      <c r="DG240" s="89"/>
      <c r="DH240" s="50" t="s">
        <v>46</v>
      </c>
      <c r="DI240" s="28"/>
      <c r="DJ240" s="553" t="s">
        <v>46</v>
      </c>
      <c r="DK240" s="143"/>
      <c r="DL240" s="46"/>
      <c r="DM240" s="111"/>
      <c r="DN240" s="110"/>
      <c r="DO240" s="432">
        <v>121.77858604228234</v>
      </c>
      <c r="DP240" s="433">
        <v>-113.46349357331069</v>
      </c>
      <c r="DQ240" s="434">
        <v>59.707206183223462</v>
      </c>
      <c r="DR240" s="428">
        <v>-51.392113714251813</v>
      </c>
      <c r="DS240" s="432">
        <v>1.2066378722436917</v>
      </c>
      <c r="DT240" s="434">
        <v>-0.9628600379210055</v>
      </c>
      <c r="DU240" s="434">
        <v>1.1629915889974993</v>
      </c>
      <c r="DV240" s="428">
        <v>-0.91921375467481314</v>
      </c>
      <c r="DW240" s="252"/>
      <c r="DX240" s="50"/>
      <c r="DY240" s="249"/>
      <c r="DZ240" s="464">
        <v>0</v>
      </c>
      <c r="EA240" s="465">
        <v>1015</v>
      </c>
      <c r="EB240" s="46"/>
    </row>
    <row r="241" spans="1:132" s="141" customFormat="1" ht="27.75" customHeight="1" x14ac:dyDescent="0.25">
      <c r="A241" s="69" t="s">
        <v>56</v>
      </c>
      <c r="B241" s="69" t="s">
        <v>42</v>
      </c>
      <c r="C241" s="69" t="s">
        <v>388</v>
      </c>
      <c r="D241" s="67" t="s">
        <v>404</v>
      </c>
      <c r="E241" s="67" t="s">
        <v>390</v>
      </c>
      <c r="F241" s="67" t="s">
        <v>409</v>
      </c>
      <c r="G241" s="67" t="s">
        <v>410</v>
      </c>
      <c r="H241" s="107" t="s">
        <v>46</v>
      </c>
      <c r="I241" s="20" t="s">
        <v>1979</v>
      </c>
      <c r="J241" s="145" t="s">
        <v>1984</v>
      </c>
      <c r="K241" s="426">
        <v>10.732133213858278</v>
      </c>
      <c r="L241" s="426">
        <v>65.643181681644009</v>
      </c>
      <c r="M241" s="424">
        <v>3976</v>
      </c>
      <c r="N241" s="487">
        <v>35775840.000000007</v>
      </c>
      <c r="O241" s="487" t="s">
        <v>1976</v>
      </c>
      <c r="P241" s="572">
        <v>10.429370732695228</v>
      </c>
      <c r="Q241" s="34" t="s">
        <v>1977</v>
      </c>
      <c r="R241" s="257" t="s">
        <v>48</v>
      </c>
      <c r="S241" s="27"/>
      <c r="T241" s="27"/>
      <c r="U241" s="145"/>
      <c r="V241" s="24"/>
      <c r="W241" s="24"/>
      <c r="X241" s="24"/>
      <c r="Y241" s="24"/>
      <c r="Z241" s="24"/>
      <c r="AA241" s="24"/>
      <c r="AB241" s="24"/>
      <c r="AC241" s="24"/>
      <c r="AD241" s="24"/>
      <c r="AE241" s="24"/>
      <c r="AF241" s="24"/>
      <c r="AG241" s="24"/>
      <c r="AH241" s="24"/>
      <c r="AI241" s="24">
        <v>278</v>
      </c>
      <c r="AJ241" s="24">
        <v>276</v>
      </c>
      <c r="AK241" s="24">
        <v>2</v>
      </c>
      <c r="AL241" s="24">
        <v>2</v>
      </c>
      <c r="AM241" s="24"/>
      <c r="AN241" s="24"/>
      <c r="AO241" s="145">
        <f t="shared" si="30"/>
        <v>280</v>
      </c>
      <c r="AP241" s="14">
        <f t="shared" si="31"/>
        <v>278</v>
      </c>
      <c r="AQ241" s="22"/>
      <c r="AR241" s="24"/>
      <c r="AS241" s="24"/>
      <c r="AT241" s="24"/>
      <c r="AU241" s="24"/>
      <c r="AV241" s="24"/>
      <c r="AW241" s="145"/>
      <c r="AX241" s="24"/>
      <c r="AY241" s="24"/>
      <c r="AZ241" s="24"/>
      <c r="BA241" s="24"/>
      <c r="BB241" s="24"/>
      <c r="BC241" s="24"/>
      <c r="BD241" s="24"/>
      <c r="BE241" s="24"/>
      <c r="BF241" s="24"/>
      <c r="BG241" s="24">
        <v>15410.26</v>
      </c>
      <c r="BH241" s="24">
        <v>13418.46</v>
      </c>
      <c r="BI241" s="24">
        <v>14.2</v>
      </c>
      <c r="BJ241" s="24">
        <v>14.2</v>
      </c>
      <c r="BK241" s="24"/>
      <c r="BL241" s="24"/>
      <c r="BM241" s="145">
        <f t="shared" si="32"/>
        <v>15424.460000000001</v>
      </c>
      <c r="BN241" s="24">
        <f t="shared" si="33"/>
        <v>13432.66</v>
      </c>
      <c r="BO241" s="509">
        <f t="shared" si="27"/>
        <v>1.4789444536328138</v>
      </c>
      <c r="BP241" s="511">
        <v>0</v>
      </c>
      <c r="BQ241" s="512">
        <v>0</v>
      </c>
      <c r="BR241" s="513">
        <v>0</v>
      </c>
      <c r="BS241" s="512">
        <v>0</v>
      </c>
      <c r="BT241" s="512">
        <v>0</v>
      </c>
      <c r="BU241" s="512">
        <v>0</v>
      </c>
      <c r="BV241" s="512">
        <v>0</v>
      </c>
      <c r="BW241" s="512">
        <v>0</v>
      </c>
      <c r="BX241" s="512">
        <v>0</v>
      </c>
      <c r="BY241" s="512">
        <v>0</v>
      </c>
      <c r="BZ241" s="512">
        <v>0</v>
      </c>
      <c r="CA241" s="512">
        <v>0</v>
      </c>
      <c r="CB241" s="512">
        <v>0</v>
      </c>
      <c r="CC241" s="512">
        <v>0</v>
      </c>
      <c r="CD241" s="512">
        <v>0</v>
      </c>
      <c r="CE241" s="512">
        <v>0</v>
      </c>
      <c r="CF241" s="512">
        <v>18089179.5984</v>
      </c>
      <c r="CG241" s="512">
        <v>15751125.0864</v>
      </c>
      <c r="CH241" s="512">
        <v>16668.528000000002</v>
      </c>
      <c r="CI241" s="512">
        <v>16668.528000000002</v>
      </c>
      <c r="CJ241" s="512">
        <v>0</v>
      </c>
      <c r="CK241" s="512">
        <v>0</v>
      </c>
      <c r="CL241" s="513">
        <f t="shared" si="34"/>
        <v>18105848.126400001</v>
      </c>
      <c r="CM241" s="513">
        <f t="shared" si="35"/>
        <v>15767793.614400001</v>
      </c>
      <c r="CN241" s="113"/>
      <c r="CO241" s="97"/>
      <c r="CP241" s="97"/>
      <c r="CQ241" s="97"/>
      <c r="CR241" s="97"/>
      <c r="CS241" s="97"/>
      <c r="CT241" s="97"/>
      <c r="CU241" s="114"/>
      <c r="CV241" s="50">
        <f t="shared" si="28"/>
        <v>35775840.000000007</v>
      </c>
      <c r="CW241" s="11"/>
      <c r="CX241" s="604">
        <f t="shared" si="29"/>
        <v>10.429370732695228</v>
      </c>
      <c r="CY241" s="143"/>
      <c r="CZ241" s="143"/>
      <c r="DA241" s="143"/>
      <c r="DB241" s="23"/>
      <c r="DC241" s="23"/>
      <c r="DD241" s="23"/>
      <c r="DE241" s="23"/>
      <c r="DF241" s="143"/>
      <c r="DG241" s="89"/>
      <c r="DH241" s="50" t="s">
        <v>46</v>
      </c>
      <c r="DI241" s="28"/>
      <c r="DJ241" s="553" t="s">
        <v>46</v>
      </c>
      <c r="DK241" s="143"/>
      <c r="DL241" s="46"/>
      <c r="DM241" s="111"/>
      <c r="DN241" s="110"/>
      <c r="DO241" s="432">
        <v>488.29434326074698</v>
      </c>
      <c r="DP241" s="433">
        <v>-207.19846012893726</v>
      </c>
      <c r="DQ241" s="434">
        <v>112.95160648041424</v>
      </c>
      <c r="DR241" s="428">
        <v>32.012651601265574</v>
      </c>
      <c r="DS241" s="432">
        <v>1.3701926099805097</v>
      </c>
      <c r="DT241" s="434">
        <v>0.30847881033477997</v>
      </c>
      <c r="DU241" s="434">
        <v>0.93232452371471164</v>
      </c>
      <c r="DV241" s="428">
        <v>0.57090311586308895</v>
      </c>
      <c r="DW241" s="252"/>
      <c r="DX241" s="50"/>
      <c r="DY241" s="249"/>
      <c r="DZ241" s="464">
        <v>87290</v>
      </c>
      <c r="EA241" s="465">
        <v>119273.33333333334</v>
      </c>
      <c r="EB241" s="46"/>
    </row>
    <row r="242" spans="1:132" s="141" customFormat="1" ht="27.75" customHeight="1" x14ac:dyDescent="0.25">
      <c r="A242" s="69" t="s">
        <v>56</v>
      </c>
      <c r="B242" s="69" t="s">
        <v>42</v>
      </c>
      <c r="C242" s="69" t="s">
        <v>388</v>
      </c>
      <c r="D242" s="67" t="s">
        <v>404</v>
      </c>
      <c r="E242" s="67" t="s">
        <v>390</v>
      </c>
      <c r="F242" s="67" t="s">
        <v>411</v>
      </c>
      <c r="G242" s="67" t="s">
        <v>412</v>
      </c>
      <c r="H242" s="107" t="s">
        <v>46</v>
      </c>
      <c r="I242" s="20" t="s">
        <v>1979</v>
      </c>
      <c r="J242" s="145" t="s">
        <v>1984</v>
      </c>
      <c r="K242" s="426">
        <v>11.497006850480693</v>
      </c>
      <c r="L242" s="426">
        <v>21.209659046793004</v>
      </c>
      <c r="M242" s="424">
        <v>2221</v>
      </c>
      <c r="N242" s="487">
        <v>28067040</v>
      </c>
      <c r="O242" s="487" t="s">
        <v>1976</v>
      </c>
      <c r="P242" s="572">
        <v>9.537018156635753</v>
      </c>
      <c r="Q242" s="34" t="s">
        <v>1977</v>
      </c>
      <c r="R242" s="257" t="s">
        <v>48</v>
      </c>
      <c r="S242" s="27"/>
      <c r="T242" s="27"/>
      <c r="U242" s="145"/>
      <c r="V242" s="24"/>
      <c r="W242" s="24"/>
      <c r="X242" s="24"/>
      <c r="Y242" s="24"/>
      <c r="Z242" s="24"/>
      <c r="AA242" s="24"/>
      <c r="AB242" s="24"/>
      <c r="AC242" s="24"/>
      <c r="AD242" s="24"/>
      <c r="AE242" s="24"/>
      <c r="AF242" s="24"/>
      <c r="AG242" s="24"/>
      <c r="AH242" s="24"/>
      <c r="AI242" s="24">
        <v>154</v>
      </c>
      <c r="AJ242" s="24">
        <v>154</v>
      </c>
      <c r="AK242" s="24"/>
      <c r="AL242" s="24"/>
      <c r="AM242" s="24"/>
      <c r="AN242" s="24"/>
      <c r="AO242" s="145">
        <f t="shared" si="30"/>
        <v>154</v>
      </c>
      <c r="AP242" s="14">
        <f t="shared" si="31"/>
        <v>154</v>
      </c>
      <c r="AQ242" s="22"/>
      <c r="AR242" s="24"/>
      <c r="AS242" s="24"/>
      <c r="AT242" s="24"/>
      <c r="AU242" s="24"/>
      <c r="AV242" s="24"/>
      <c r="AW242" s="145"/>
      <c r="AX242" s="24"/>
      <c r="AY242" s="24"/>
      <c r="AZ242" s="24"/>
      <c r="BA242" s="24"/>
      <c r="BB242" s="24"/>
      <c r="BC242" s="24"/>
      <c r="BD242" s="24"/>
      <c r="BE242" s="24"/>
      <c r="BF242" s="24"/>
      <c r="BG242" s="24">
        <v>952.8</v>
      </c>
      <c r="BH242" s="24">
        <v>952.8</v>
      </c>
      <c r="BI242" s="24"/>
      <c r="BJ242" s="24"/>
      <c r="BK242" s="24"/>
      <c r="BL242" s="24"/>
      <c r="BM242" s="145">
        <f t="shared" si="32"/>
        <v>952.8</v>
      </c>
      <c r="BN242" s="24">
        <f t="shared" si="33"/>
        <v>952.8</v>
      </c>
      <c r="BO242" s="509">
        <f t="shared" si="27"/>
        <v>9.9905440500504039E-2</v>
      </c>
      <c r="BP242" s="511">
        <v>0</v>
      </c>
      <c r="BQ242" s="512">
        <v>0</v>
      </c>
      <c r="BR242" s="513">
        <v>0</v>
      </c>
      <c r="BS242" s="512">
        <v>0</v>
      </c>
      <c r="BT242" s="512">
        <v>0</v>
      </c>
      <c r="BU242" s="512">
        <v>0</v>
      </c>
      <c r="BV242" s="512">
        <v>0</v>
      </c>
      <c r="BW242" s="512">
        <v>0</v>
      </c>
      <c r="BX242" s="512">
        <v>0</v>
      </c>
      <c r="BY242" s="512">
        <v>0</v>
      </c>
      <c r="BZ242" s="512">
        <v>0</v>
      </c>
      <c r="CA242" s="512">
        <v>0</v>
      </c>
      <c r="CB242" s="512">
        <v>0</v>
      </c>
      <c r="CC242" s="512">
        <v>0</v>
      </c>
      <c r="CD242" s="512">
        <v>0</v>
      </c>
      <c r="CE242" s="512">
        <v>0</v>
      </c>
      <c r="CF242" s="512">
        <v>1118434.7520000001</v>
      </c>
      <c r="CG242" s="512">
        <v>1118434.7520000001</v>
      </c>
      <c r="CH242" s="512">
        <v>0</v>
      </c>
      <c r="CI242" s="512">
        <v>0</v>
      </c>
      <c r="CJ242" s="512">
        <v>0</v>
      </c>
      <c r="CK242" s="512">
        <v>0</v>
      </c>
      <c r="CL242" s="513">
        <f t="shared" si="34"/>
        <v>1118434.7520000001</v>
      </c>
      <c r="CM242" s="513">
        <f t="shared" si="35"/>
        <v>1118434.7520000001</v>
      </c>
      <c r="CN242" s="113"/>
      <c r="CO242" s="97"/>
      <c r="CP242" s="97"/>
      <c r="CQ242" s="97"/>
      <c r="CR242" s="97"/>
      <c r="CS242" s="97"/>
      <c r="CT242" s="97"/>
      <c r="CU242" s="114"/>
      <c r="CV242" s="50">
        <f t="shared" si="28"/>
        <v>28067040</v>
      </c>
      <c r="CW242" s="11"/>
      <c r="CX242" s="604">
        <f t="shared" si="29"/>
        <v>9.537018156635753</v>
      </c>
      <c r="CY242" s="143"/>
      <c r="CZ242" s="143"/>
      <c r="DA242" s="143"/>
      <c r="DB242" s="23"/>
      <c r="DC242" s="23"/>
      <c r="DD242" s="23"/>
      <c r="DE242" s="23"/>
      <c r="DF242" s="143"/>
      <c r="DG242" s="89"/>
      <c r="DH242" s="50" t="s">
        <v>46</v>
      </c>
      <c r="DI242" s="28"/>
      <c r="DJ242" s="553" t="s">
        <v>46</v>
      </c>
      <c r="DK242" s="143"/>
      <c r="DL242" s="46"/>
      <c r="DM242" s="111"/>
      <c r="DN242" s="110"/>
      <c r="DO242" s="432">
        <v>1436.9834515366431</v>
      </c>
      <c r="DP242" s="433">
        <v>-1272.5278475527359</v>
      </c>
      <c r="DQ242" s="434">
        <v>105.60036023865811</v>
      </c>
      <c r="DR242" s="428">
        <v>-25.397115463274517</v>
      </c>
      <c r="DS242" s="432">
        <v>3.1655972081503996</v>
      </c>
      <c r="DT242" s="434">
        <v>-2.1732989618273599</v>
      </c>
      <c r="DU242" s="434">
        <v>2.1609816503433525</v>
      </c>
      <c r="DV242" s="428">
        <v>-1.2094748804282278</v>
      </c>
      <c r="DW242" s="252"/>
      <c r="DX242" s="50"/>
      <c r="DY242" s="249"/>
      <c r="DZ242" s="464">
        <v>200692</v>
      </c>
      <c r="EA242" s="465">
        <v>-156532.66666666666</v>
      </c>
      <c r="EB242" s="46"/>
    </row>
    <row r="243" spans="1:132" s="141" customFormat="1" ht="27.75" customHeight="1" x14ac:dyDescent="0.25">
      <c r="A243" s="69" t="s">
        <v>56</v>
      </c>
      <c r="B243" s="69" t="s">
        <v>42</v>
      </c>
      <c r="C243" s="69" t="s">
        <v>388</v>
      </c>
      <c r="D243" s="67" t="s">
        <v>404</v>
      </c>
      <c r="E243" s="67" t="s">
        <v>390</v>
      </c>
      <c r="F243" s="67" t="s">
        <v>413</v>
      </c>
      <c r="G243" s="67" t="s">
        <v>390</v>
      </c>
      <c r="H243" s="107" t="s">
        <v>46</v>
      </c>
      <c r="I243" s="20" t="s">
        <v>1979</v>
      </c>
      <c r="J243" s="145" t="s">
        <v>1984</v>
      </c>
      <c r="K243" s="426">
        <v>9.8716503726580598</v>
      </c>
      <c r="L243" s="426">
        <v>11.484090885203999</v>
      </c>
      <c r="M243" s="424">
        <v>4888</v>
      </c>
      <c r="N243" s="487">
        <v>34128960.000000007</v>
      </c>
      <c r="O243" s="487" t="s">
        <v>1976</v>
      </c>
      <c r="P243" s="572">
        <v>9.6326273612135545</v>
      </c>
      <c r="Q243" s="34" t="s">
        <v>1977</v>
      </c>
      <c r="R243" s="257" t="s">
        <v>48</v>
      </c>
      <c r="S243" s="27"/>
      <c r="T243" s="27"/>
      <c r="U243" s="145"/>
      <c r="V243" s="24"/>
      <c r="W243" s="24"/>
      <c r="X243" s="24"/>
      <c r="Y243" s="24"/>
      <c r="Z243" s="24"/>
      <c r="AA243" s="24"/>
      <c r="AB243" s="24"/>
      <c r="AC243" s="24"/>
      <c r="AD243" s="24"/>
      <c r="AE243" s="24"/>
      <c r="AF243" s="24"/>
      <c r="AG243" s="24"/>
      <c r="AH243" s="24"/>
      <c r="AI243" s="24">
        <v>29</v>
      </c>
      <c r="AJ243" s="24">
        <v>29</v>
      </c>
      <c r="AK243" s="24"/>
      <c r="AL243" s="24"/>
      <c r="AM243" s="24"/>
      <c r="AN243" s="24"/>
      <c r="AO243" s="145">
        <f t="shared" si="30"/>
        <v>29</v>
      </c>
      <c r="AP243" s="14">
        <f t="shared" si="31"/>
        <v>29</v>
      </c>
      <c r="AQ243" s="22"/>
      <c r="AR243" s="24"/>
      <c r="AS243" s="24"/>
      <c r="AT243" s="24"/>
      <c r="AU243" s="24"/>
      <c r="AV243" s="24"/>
      <c r="AW243" s="145"/>
      <c r="AX243" s="24"/>
      <c r="AY243" s="24"/>
      <c r="AZ243" s="24"/>
      <c r="BA243" s="24"/>
      <c r="BB243" s="24"/>
      <c r="BC243" s="24"/>
      <c r="BD243" s="24"/>
      <c r="BE243" s="24"/>
      <c r="BF243" s="24"/>
      <c r="BG243" s="24">
        <v>280.07</v>
      </c>
      <c r="BH243" s="24">
        <v>280.07</v>
      </c>
      <c r="BI243" s="24"/>
      <c r="BJ243" s="24"/>
      <c r="BK243" s="24"/>
      <c r="BL243" s="24"/>
      <c r="BM243" s="145">
        <f t="shared" si="32"/>
        <v>280.07</v>
      </c>
      <c r="BN243" s="24">
        <f t="shared" si="33"/>
        <v>280.07</v>
      </c>
      <c r="BO243" s="509">
        <f t="shared" si="27"/>
        <v>2.9075141132077979E-2</v>
      </c>
      <c r="BP243" s="511">
        <v>0</v>
      </c>
      <c r="BQ243" s="512">
        <v>0</v>
      </c>
      <c r="BR243" s="513">
        <v>0</v>
      </c>
      <c r="BS243" s="512">
        <v>0</v>
      </c>
      <c r="BT243" s="512">
        <v>0</v>
      </c>
      <c r="BU243" s="512">
        <v>0</v>
      </c>
      <c r="BV243" s="512">
        <v>0</v>
      </c>
      <c r="BW243" s="512">
        <v>0</v>
      </c>
      <c r="BX243" s="512">
        <v>0</v>
      </c>
      <c r="BY243" s="512">
        <v>0</v>
      </c>
      <c r="BZ243" s="512">
        <v>0</v>
      </c>
      <c r="CA243" s="512">
        <v>0</v>
      </c>
      <c r="CB243" s="512">
        <v>0</v>
      </c>
      <c r="CC243" s="512">
        <v>0</v>
      </c>
      <c r="CD243" s="512">
        <v>0</v>
      </c>
      <c r="CE243" s="512">
        <v>0</v>
      </c>
      <c r="CF243" s="512">
        <v>328757.3688</v>
      </c>
      <c r="CG243" s="512">
        <v>328757.3688</v>
      </c>
      <c r="CH243" s="512">
        <v>0</v>
      </c>
      <c r="CI243" s="512">
        <v>0</v>
      </c>
      <c r="CJ243" s="512">
        <v>0</v>
      </c>
      <c r="CK243" s="512">
        <v>0</v>
      </c>
      <c r="CL243" s="513">
        <f t="shared" si="34"/>
        <v>328757.3688</v>
      </c>
      <c r="CM243" s="513">
        <f t="shared" si="35"/>
        <v>328757.3688</v>
      </c>
      <c r="CN243" s="113"/>
      <c r="CO243" s="97"/>
      <c r="CP243" s="97"/>
      <c r="CQ243" s="97"/>
      <c r="CR243" s="97"/>
      <c r="CS243" s="97"/>
      <c r="CT243" s="97"/>
      <c r="CU243" s="114"/>
      <c r="CV243" s="50">
        <f t="shared" si="28"/>
        <v>34128960.000000007</v>
      </c>
      <c r="CW243" s="11"/>
      <c r="CX243" s="604">
        <f t="shared" si="29"/>
        <v>9.6326273612135545</v>
      </c>
      <c r="CY243" s="143"/>
      <c r="CZ243" s="143"/>
      <c r="DA243" s="143"/>
      <c r="DB243" s="23"/>
      <c r="DC243" s="23"/>
      <c r="DD243" s="23"/>
      <c r="DE243" s="23"/>
      <c r="DF243" s="143"/>
      <c r="DG243" s="89"/>
      <c r="DH243" s="50" t="s">
        <v>46</v>
      </c>
      <c r="DI243" s="28"/>
      <c r="DJ243" s="553" t="s">
        <v>46</v>
      </c>
      <c r="DK243" s="143"/>
      <c r="DL243" s="46"/>
      <c r="DM243" s="111"/>
      <c r="DN243" s="110"/>
      <c r="DO243" s="432">
        <v>21.511788472357182</v>
      </c>
      <c r="DP243" s="433">
        <v>-4.6121999054132026</v>
      </c>
      <c r="DQ243" s="434">
        <v>2.0356978468777172</v>
      </c>
      <c r="DR243" s="428">
        <v>14.741331067137846</v>
      </c>
      <c r="DS243" s="432">
        <v>8.4692886002148013E-2</v>
      </c>
      <c r="DT243" s="434">
        <v>0.54835580365853209</v>
      </c>
      <c r="DU243" s="434">
        <v>6.6281389045159317E-2</v>
      </c>
      <c r="DV243" s="428">
        <v>0.56663172577821053</v>
      </c>
      <c r="DW243" s="252"/>
      <c r="DX243" s="50"/>
      <c r="DY243" s="249"/>
      <c r="DZ243" s="464">
        <v>0</v>
      </c>
      <c r="EA243" s="465">
        <v>1020.6666666666666</v>
      </c>
      <c r="EB243" s="46"/>
    </row>
    <row r="244" spans="1:132" s="141" customFormat="1" ht="27.75" customHeight="1" x14ac:dyDescent="0.25">
      <c r="A244" s="69" t="s">
        <v>56</v>
      </c>
      <c r="B244" s="69" t="s">
        <v>42</v>
      </c>
      <c r="C244" s="69" t="s">
        <v>388</v>
      </c>
      <c r="D244" s="67" t="s">
        <v>404</v>
      </c>
      <c r="E244" s="67" t="s">
        <v>390</v>
      </c>
      <c r="F244" s="67" t="s">
        <v>414</v>
      </c>
      <c r="G244" s="67" t="s">
        <v>390</v>
      </c>
      <c r="H244" s="107" t="s">
        <v>46</v>
      </c>
      <c r="I244" s="20" t="s">
        <v>1978</v>
      </c>
      <c r="J244" s="145" t="s">
        <v>1984</v>
      </c>
      <c r="K244" s="426">
        <v>11.257983839036187</v>
      </c>
      <c r="L244" s="426">
        <v>8.4395833157790001</v>
      </c>
      <c r="M244" s="424">
        <v>1236</v>
      </c>
      <c r="N244" s="487">
        <v>19061760.000000004</v>
      </c>
      <c r="O244" s="487" t="s">
        <v>1976</v>
      </c>
      <c r="P244" s="572">
        <v>5.3063108540680135</v>
      </c>
      <c r="Q244" s="34" t="s">
        <v>1977</v>
      </c>
      <c r="R244" s="257" t="s">
        <v>48</v>
      </c>
      <c r="S244" s="27"/>
      <c r="T244" s="27"/>
      <c r="U244" s="145"/>
      <c r="V244" s="24"/>
      <c r="W244" s="24"/>
      <c r="X244" s="24"/>
      <c r="Y244" s="24"/>
      <c r="Z244" s="24"/>
      <c r="AA244" s="24"/>
      <c r="AB244" s="24"/>
      <c r="AC244" s="24"/>
      <c r="AD244" s="24"/>
      <c r="AE244" s="24"/>
      <c r="AF244" s="24"/>
      <c r="AG244" s="24"/>
      <c r="AH244" s="24"/>
      <c r="AI244" s="24">
        <v>30</v>
      </c>
      <c r="AJ244" s="24">
        <v>30</v>
      </c>
      <c r="AK244" s="24"/>
      <c r="AL244" s="24"/>
      <c r="AM244" s="24">
        <v>1</v>
      </c>
      <c r="AN244" s="24">
        <v>1</v>
      </c>
      <c r="AO244" s="145">
        <f t="shared" si="30"/>
        <v>31</v>
      </c>
      <c r="AP244" s="14">
        <f t="shared" si="31"/>
        <v>31</v>
      </c>
      <c r="AQ244" s="22"/>
      <c r="AR244" s="24"/>
      <c r="AS244" s="24"/>
      <c r="AT244" s="24"/>
      <c r="AU244" s="24"/>
      <c r="AV244" s="24"/>
      <c r="AW244" s="145"/>
      <c r="AX244" s="24"/>
      <c r="AY244" s="24"/>
      <c r="AZ244" s="24"/>
      <c r="BA244" s="24"/>
      <c r="BB244" s="24"/>
      <c r="BC244" s="24"/>
      <c r="BD244" s="24"/>
      <c r="BE244" s="24"/>
      <c r="BF244" s="24"/>
      <c r="BG244" s="24">
        <v>222.95</v>
      </c>
      <c r="BH244" s="24">
        <v>222.95</v>
      </c>
      <c r="BI244" s="24"/>
      <c r="BJ244" s="24"/>
      <c r="BK244" s="24">
        <v>1.8</v>
      </c>
      <c r="BL244" s="24">
        <v>1.8</v>
      </c>
      <c r="BM244" s="145">
        <f t="shared" si="32"/>
        <v>224.75</v>
      </c>
      <c r="BN244" s="24">
        <f t="shared" si="33"/>
        <v>224.75</v>
      </c>
      <c r="BO244" s="509">
        <f t="shared" si="27"/>
        <v>4.2355226857412318E-2</v>
      </c>
      <c r="BP244" s="511">
        <v>0</v>
      </c>
      <c r="BQ244" s="512">
        <v>0</v>
      </c>
      <c r="BR244" s="513">
        <v>0</v>
      </c>
      <c r="BS244" s="512">
        <v>0</v>
      </c>
      <c r="BT244" s="512">
        <v>0</v>
      </c>
      <c r="BU244" s="512">
        <v>0</v>
      </c>
      <c r="BV244" s="512">
        <v>0</v>
      </c>
      <c r="BW244" s="512">
        <v>0</v>
      </c>
      <c r="BX244" s="512">
        <v>0</v>
      </c>
      <c r="BY244" s="512">
        <v>0</v>
      </c>
      <c r="BZ244" s="512">
        <v>0</v>
      </c>
      <c r="CA244" s="512">
        <v>0</v>
      </c>
      <c r="CB244" s="512">
        <v>0</v>
      </c>
      <c r="CC244" s="512">
        <v>0</v>
      </c>
      <c r="CD244" s="512">
        <v>0</v>
      </c>
      <c r="CE244" s="512">
        <v>0</v>
      </c>
      <c r="CF244" s="512">
        <v>261707.62800000003</v>
      </c>
      <c r="CG244" s="512">
        <v>261707.62800000003</v>
      </c>
      <c r="CH244" s="512">
        <v>0</v>
      </c>
      <c r="CI244" s="512">
        <v>0</v>
      </c>
      <c r="CJ244" s="512">
        <v>5897.232</v>
      </c>
      <c r="CK244" s="512">
        <v>5897.232</v>
      </c>
      <c r="CL244" s="513">
        <f t="shared" si="34"/>
        <v>267604.86000000004</v>
      </c>
      <c r="CM244" s="513">
        <f t="shared" si="35"/>
        <v>267604.86000000004</v>
      </c>
      <c r="CN244" s="113"/>
      <c r="CO244" s="97"/>
      <c r="CP244" s="97"/>
      <c r="CQ244" s="97"/>
      <c r="CR244" s="97"/>
      <c r="CS244" s="97"/>
      <c r="CT244" s="97"/>
      <c r="CU244" s="114"/>
      <c r="CV244" s="50">
        <f t="shared" si="28"/>
        <v>19061760.000000004</v>
      </c>
      <c r="CW244" s="11"/>
      <c r="CX244" s="604">
        <f t="shared" si="29"/>
        <v>5.3063108540680135</v>
      </c>
      <c r="CY244" s="143"/>
      <c r="CZ244" s="143"/>
      <c r="DA244" s="143"/>
      <c r="DB244" s="23"/>
      <c r="DC244" s="23"/>
      <c r="DD244" s="23"/>
      <c r="DE244" s="23"/>
      <c r="DF244" s="143"/>
      <c r="DG244" s="89"/>
      <c r="DH244" s="50" t="s">
        <v>46</v>
      </c>
      <c r="DI244" s="28"/>
      <c r="DJ244" s="553" t="s">
        <v>46</v>
      </c>
      <c r="DK244" s="143"/>
      <c r="DL244" s="46"/>
      <c r="DM244" s="111"/>
      <c r="DN244" s="110"/>
      <c r="DO244" s="432">
        <v>24.314042897612303</v>
      </c>
      <c r="DP244" s="433">
        <v>0.20437653841103653</v>
      </c>
      <c r="DQ244" s="434">
        <v>22.259813840550386</v>
      </c>
      <c r="DR244" s="428">
        <v>2.2586055954729538</v>
      </c>
      <c r="DS244" s="432">
        <v>0.29947389720760825</v>
      </c>
      <c r="DT244" s="434">
        <v>2.7676849348935717E-2</v>
      </c>
      <c r="DU244" s="434">
        <v>0.29785511938486442</v>
      </c>
      <c r="DV244" s="428">
        <v>2.929562717167955E-2</v>
      </c>
      <c r="DW244" s="252"/>
      <c r="DX244" s="50"/>
      <c r="DY244" s="249"/>
      <c r="DZ244" s="464">
        <v>0</v>
      </c>
      <c r="EA244" s="465">
        <v>0</v>
      </c>
      <c r="EB244" s="46"/>
    </row>
    <row r="245" spans="1:132" s="141" customFormat="1" ht="27.75" customHeight="1" x14ac:dyDescent="0.25">
      <c r="A245" s="69" t="s">
        <v>56</v>
      </c>
      <c r="B245" s="69" t="s">
        <v>42</v>
      </c>
      <c r="C245" s="69" t="s">
        <v>388</v>
      </c>
      <c r="D245" s="67" t="s">
        <v>415</v>
      </c>
      <c r="E245" s="67" t="s">
        <v>416</v>
      </c>
      <c r="F245" s="67" t="s">
        <v>417</v>
      </c>
      <c r="G245" s="67" t="s">
        <v>416</v>
      </c>
      <c r="H245" s="107" t="s">
        <v>46</v>
      </c>
      <c r="I245" s="20" t="s">
        <v>1979</v>
      </c>
      <c r="J245" s="145" t="s">
        <v>1984</v>
      </c>
      <c r="K245" s="426">
        <v>13.576507050047889</v>
      </c>
      <c r="L245" s="426">
        <v>31.393939328640002</v>
      </c>
      <c r="M245" s="424">
        <v>1616</v>
      </c>
      <c r="N245" s="487">
        <v>26595360</v>
      </c>
      <c r="O245" s="487" t="s">
        <v>1976</v>
      </c>
      <c r="P245" s="572">
        <v>7.887759377668667</v>
      </c>
      <c r="Q245" s="34" t="s">
        <v>1977</v>
      </c>
      <c r="R245" s="257" t="s">
        <v>48</v>
      </c>
      <c r="S245" s="27"/>
      <c r="T245" s="27"/>
      <c r="U245" s="145"/>
      <c r="V245" s="24"/>
      <c r="W245" s="24"/>
      <c r="X245" s="24"/>
      <c r="Y245" s="24"/>
      <c r="Z245" s="24"/>
      <c r="AA245" s="24"/>
      <c r="AB245" s="24"/>
      <c r="AC245" s="24"/>
      <c r="AD245" s="24"/>
      <c r="AE245" s="24"/>
      <c r="AF245" s="24"/>
      <c r="AG245" s="24"/>
      <c r="AH245" s="24"/>
      <c r="AI245" s="24">
        <v>146</v>
      </c>
      <c r="AJ245" s="24">
        <v>146</v>
      </c>
      <c r="AK245" s="24"/>
      <c r="AL245" s="24"/>
      <c r="AM245" s="24"/>
      <c r="AN245" s="24"/>
      <c r="AO245" s="145">
        <f t="shared" si="30"/>
        <v>146</v>
      </c>
      <c r="AP245" s="14">
        <f t="shared" si="31"/>
        <v>146</v>
      </c>
      <c r="AQ245" s="22"/>
      <c r="AR245" s="24"/>
      <c r="AS245" s="24"/>
      <c r="AT245" s="24"/>
      <c r="AU245" s="24"/>
      <c r="AV245" s="24"/>
      <c r="AW245" s="145"/>
      <c r="AX245" s="24"/>
      <c r="AY245" s="24"/>
      <c r="AZ245" s="24"/>
      <c r="BA245" s="24"/>
      <c r="BB245" s="24"/>
      <c r="BC245" s="24"/>
      <c r="BD245" s="24"/>
      <c r="BE245" s="24"/>
      <c r="BF245" s="24"/>
      <c r="BG245" s="24">
        <v>1598.97</v>
      </c>
      <c r="BH245" s="24">
        <v>1598.97</v>
      </c>
      <c r="BI245" s="24"/>
      <c r="BJ245" s="24"/>
      <c r="BK245" s="24"/>
      <c r="BL245" s="24"/>
      <c r="BM245" s="145">
        <f t="shared" si="32"/>
        <v>1598.97</v>
      </c>
      <c r="BN245" s="24">
        <f t="shared" si="33"/>
        <v>1598.97</v>
      </c>
      <c r="BO245" s="509">
        <f t="shared" si="27"/>
        <v>0.20271536230262097</v>
      </c>
      <c r="BP245" s="511">
        <v>0</v>
      </c>
      <c r="BQ245" s="512">
        <v>0</v>
      </c>
      <c r="BR245" s="513">
        <v>0</v>
      </c>
      <c r="BS245" s="512">
        <v>0</v>
      </c>
      <c r="BT245" s="512">
        <v>0</v>
      </c>
      <c r="BU245" s="512">
        <v>0</v>
      </c>
      <c r="BV245" s="512">
        <v>0</v>
      </c>
      <c r="BW245" s="512">
        <v>0</v>
      </c>
      <c r="BX245" s="512">
        <v>0</v>
      </c>
      <c r="BY245" s="512">
        <v>0</v>
      </c>
      <c r="BZ245" s="512">
        <v>0</v>
      </c>
      <c r="CA245" s="512">
        <v>0</v>
      </c>
      <c r="CB245" s="512">
        <v>0</v>
      </c>
      <c r="CC245" s="512">
        <v>0</v>
      </c>
      <c r="CD245" s="512">
        <v>0</v>
      </c>
      <c r="CE245" s="512">
        <v>0</v>
      </c>
      <c r="CF245" s="512">
        <v>1876934.9448000002</v>
      </c>
      <c r="CG245" s="512">
        <v>1876934.9448000002</v>
      </c>
      <c r="CH245" s="512">
        <v>0</v>
      </c>
      <c r="CI245" s="512">
        <v>0</v>
      </c>
      <c r="CJ245" s="512">
        <v>0</v>
      </c>
      <c r="CK245" s="512">
        <v>0</v>
      </c>
      <c r="CL245" s="513">
        <f t="shared" si="34"/>
        <v>1876934.9448000002</v>
      </c>
      <c r="CM245" s="513">
        <f t="shared" si="35"/>
        <v>1876934.9448000002</v>
      </c>
      <c r="CN245" s="113"/>
      <c r="CO245" s="97"/>
      <c r="CP245" s="97"/>
      <c r="CQ245" s="97"/>
      <c r="CR245" s="97"/>
      <c r="CS245" s="97"/>
      <c r="CT245" s="97"/>
      <c r="CU245" s="114"/>
      <c r="CV245" s="50">
        <f t="shared" si="28"/>
        <v>26595360</v>
      </c>
      <c r="CW245" s="11"/>
      <c r="CX245" s="604">
        <f t="shared" si="29"/>
        <v>7.887759377668667</v>
      </c>
      <c r="CY245" s="143"/>
      <c r="CZ245" s="143"/>
      <c r="DA245" s="143"/>
      <c r="DB245" s="23"/>
      <c r="DC245" s="23"/>
      <c r="DD245" s="23"/>
      <c r="DE245" s="23"/>
      <c r="DF245" s="143"/>
      <c r="DG245" s="89"/>
      <c r="DH245" s="50" t="s">
        <v>46</v>
      </c>
      <c r="DI245" s="28"/>
      <c r="DJ245" s="553" t="s">
        <v>46</v>
      </c>
      <c r="DK245" s="143"/>
      <c r="DL245" s="46"/>
      <c r="DM245" s="111"/>
      <c r="DN245" s="110"/>
      <c r="DO245" s="432">
        <v>534.44959001598568</v>
      </c>
      <c r="DP245" s="433">
        <v>-328.19565256601334</v>
      </c>
      <c r="DQ245" s="434">
        <v>215.37063586199739</v>
      </c>
      <c r="DR245" s="428">
        <v>-48.611662101909303</v>
      </c>
      <c r="DS245" s="432">
        <v>4.5119900984992949</v>
      </c>
      <c r="DT245" s="434">
        <v>-3.6468380886820064</v>
      </c>
      <c r="DU245" s="434">
        <v>4.2595018307462142</v>
      </c>
      <c r="DV245" s="428">
        <v>-3.4436762161650614</v>
      </c>
      <c r="DW245" s="252"/>
      <c r="DX245" s="50"/>
      <c r="DY245" s="249"/>
      <c r="DZ245" s="464">
        <v>132944</v>
      </c>
      <c r="EA245" s="465">
        <v>-13238.333333333328</v>
      </c>
      <c r="EB245" s="46"/>
    </row>
    <row r="246" spans="1:132" s="141" customFormat="1" ht="27.75" customHeight="1" x14ac:dyDescent="0.25">
      <c r="A246" s="69" t="s">
        <v>56</v>
      </c>
      <c r="B246" s="69" t="s">
        <v>42</v>
      </c>
      <c r="C246" s="69" t="s">
        <v>388</v>
      </c>
      <c r="D246" s="67" t="s">
        <v>415</v>
      </c>
      <c r="E246" s="67" t="s">
        <v>416</v>
      </c>
      <c r="F246" s="67" t="s">
        <v>418</v>
      </c>
      <c r="G246" s="67" t="s">
        <v>419</v>
      </c>
      <c r="H246" s="107" t="s">
        <v>46</v>
      </c>
      <c r="I246" s="20" t="s">
        <v>1979</v>
      </c>
      <c r="J246" s="145" t="s">
        <v>1984</v>
      </c>
      <c r="K246" s="426">
        <v>12.285782788247561</v>
      </c>
      <c r="L246" s="426">
        <v>17.460606024287998</v>
      </c>
      <c r="M246" s="424">
        <v>1806</v>
      </c>
      <c r="N246" s="487">
        <v>34128960.000000007</v>
      </c>
      <c r="O246" s="487" t="s">
        <v>1976</v>
      </c>
      <c r="P246" s="572">
        <v>9.3218974463356972</v>
      </c>
      <c r="Q246" s="34" t="s">
        <v>1977</v>
      </c>
      <c r="R246" s="257" t="s">
        <v>48</v>
      </c>
      <c r="S246" s="27"/>
      <c r="T246" s="27"/>
      <c r="U246" s="145"/>
      <c r="V246" s="24"/>
      <c r="W246" s="24"/>
      <c r="X246" s="24"/>
      <c r="Y246" s="24"/>
      <c r="Z246" s="24"/>
      <c r="AA246" s="24"/>
      <c r="AB246" s="24"/>
      <c r="AC246" s="24"/>
      <c r="AD246" s="24"/>
      <c r="AE246" s="24"/>
      <c r="AF246" s="24"/>
      <c r="AG246" s="24"/>
      <c r="AH246" s="24"/>
      <c r="AI246" s="24">
        <v>112</v>
      </c>
      <c r="AJ246" s="24">
        <v>112</v>
      </c>
      <c r="AK246" s="24"/>
      <c r="AL246" s="24"/>
      <c r="AM246" s="24"/>
      <c r="AN246" s="24"/>
      <c r="AO246" s="145">
        <f t="shared" si="30"/>
        <v>112</v>
      </c>
      <c r="AP246" s="14">
        <f t="shared" si="31"/>
        <v>112</v>
      </c>
      <c r="AQ246" s="22"/>
      <c r="AR246" s="24"/>
      <c r="AS246" s="24"/>
      <c r="AT246" s="24"/>
      <c r="AU246" s="24"/>
      <c r="AV246" s="24"/>
      <c r="AW246" s="145"/>
      <c r="AX246" s="24"/>
      <c r="AY246" s="24"/>
      <c r="AZ246" s="24"/>
      <c r="BA246" s="24"/>
      <c r="BB246" s="24"/>
      <c r="BC246" s="24"/>
      <c r="BD246" s="24"/>
      <c r="BE246" s="24"/>
      <c r="BF246" s="24"/>
      <c r="BG246" s="24">
        <v>2361.62</v>
      </c>
      <c r="BH246" s="24">
        <v>2361.62</v>
      </c>
      <c r="BI246" s="24"/>
      <c r="BJ246" s="24"/>
      <c r="BK246" s="24"/>
      <c r="BL246" s="24"/>
      <c r="BM246" s="145">
        <f t="shared" si="32"/>
        <v>2361.62</v>
      </c>
      <c r="BN246" s="24">
        <f t="shared" si="33"/>
        <v>2361.62</v>
      </c>
      <c r="BO246" s="509">
        <f t="shared" si="27"/>
        <v>0.25334112648153179</v>
      </c>
      <c r="BP246" s="511">
        <v>0</v>
      </c>
      <c r="BQ246" s="512">
        <v>0</v>
      </c>
      <c r="BR246" s="513">
        <v>0</v>
      </c>
      <c r="BS246" s="512">
        <v>0</v>
      </c>
      <c r="BT246" s="512">
        <v>0</v>
      </c>
      <c r="BU246" s="512">
        <v>0</v>
      </c>
      <c r="BV246" s="512">
        <v>0</v>
      </c>
      <c r="BW246" s="512">
        <v>0</v>
      </c>
      <c r="BX246" s="512">
        <v>0</v>
      </c>
      <c r="BY246" s="512">
        <v>0</v>
      </c>
      <c r="BZ246" s="512">
        <v>0</v>
      </c>
      <c r="CA246" s="512">
        <v>0</v>
      </c>
      <c r="CB246" s="512">
        <v>0</v>
      </c>
      <c r="CC246" s="512">
        <v>0</v>
      </c>
      <c r="CD246" s="512">
        <v>0</v>
      </c>
      <c r="CE246" s="512">
        <v>0</v>
      </c>
      <c r="CF246" s="512">
        <v>2772164.0208000001</v>
      </c>
      <c r="CG246" s="512">
        <v>2772164.0208000001</v>
      </c>
      <c r="CH246" s="512">
        <v>0</v>
      </c>
      <c r="CI246" s="512">
        <v>0</v>
      </c>
      <c r="CJ246" s="512">
        <v>0</v>
      </c>
      <c r="CK246" s="512">
        <v>0</v>
      </c>
      <c r="CL246" s="513">
        <f t="shared" si="34"/>
        <v>2772164.0208000001</v>
      </c>
      <c r="CM246" s="513">
        <f t="shared" si="35"/>
        <v>2772164.0208000001</v>
      </c>
      <c r="CN246" s="113"/>
      <c r="CO246" s="97"/>
      <c r="CP246" s="97"/>
      <c r="CQ246" s="97"/>
      <c r="CR246" s="97"/>
      <c r="CS246" s="97"/>
      <c r="CT246" s="97"/>
      <c r="CU246" s="114"/>
      <c r="CV246" s="50">
        <f t="shared" si="28"/>
        <v>34128960.000000007</v>
      </c>
      <c r="CW246" s="11"/>
      <c r="CX246" s="604">
        <f t="shared" si="29"/>
        <v>9.3218974463356972</v>
      </c>
      <c r="CY246" s="143"/>
      <c r="CZ246" s="143"/>
      <c r="DA246" s="143"/>
      <c r="DB246" s="23"/>
      <c r="DC246" s="23"/>
      <c r="DD246" s="23"/>
      <c r="DE246" s="23"/>
      <c r="DF246" s="143"/>
      <c r="DG246" s="89"/>
      <c r="DH246" s="50" t="s">
        <v>46</v>
      </c>
      <c r="DI246" s="28"/>
      <c r="DJ246" s="553" t="s">
        <v>46</v>
      </c>
      <c r="DK246" s="143"/>
      <c r="DL246" s="46"/>
      <c r="DM246" s="111"/>
      <c r="DN246" s="110"/>
      <c r="DO246" s="432">
        <v>32.645691086916464</v>
      </c>
      <c r="DP246" s="433">
        <v>30.270877863390567</v>
      </c>
      <c r="DQ246" s="434">
        <v>30.682598265362667</v>
      </c>
      <c r="DR246" s="428">
        <v>-14.115188609140677</v>
      </c>
      <c r="DS246" s="432">
        <v>3.1489204650304541</v>
      </c>
      <c r="DT246" s="434">
        <v>-2.9735737251603505</v>
      </c>
      <c r="DU246" s="434">
        <v>3.1483668573537611</v>
      </c>
      <c r="DV246" s="428">
        <v>-3.070291876249696</v>
      </c>
      <c r="DW246" s="252"/>
      <c r="DX246" s="50"/>
      <c r="DY246" s="249"/>
      <c r="DZ246" s="464">
        <v>9005</v>
      </c>
      <c r="EA246" s="465">
        <v>-2458.333333333333</v>
      </c>
      <c r="EB246" s="46"/>
    </row>
    <row r="247" spans="1:132" s="141" customFormat="1" ht="27.75" customHeight="1" x14ac:dyDescent="0.25">
      <c r="A247" s="69" t="s">
        <v>56</v>
      </c>
      <c r="B247" s="69" t="s">
        <v>42</v>
      </c>
      <c r="C247" s="69" t="s">
        <v>388</v>
      </c>
      <c r="D247" s="67" t="s">
        <v>415</v>
      </c>
      <c r="E247" s="67" t="s">
        <v>416</v>
      </c>
      <c r="F247" s="67" t="s">
        <v>420</v>
      </c>
      <c r="G247" s="67" t="s">
        <v>416</v>
      </c>
      <c r="H247" s="107" t="s">
        <v>46</v>
      </c>
      <c r="I247" s="20" t="s">
        <v>1979</v>
      </c>
      <c r="J247" s="145" t="s">
        <v>1984</v>
      </c>
      <c r="K247" s="426">
        <v>9.4414089520579498</v>
      </c>
      <c r="L247" s="426">
        <v>31.069886299010999</v>
      </c>
      <c r="M247" s="424">
        <v>2896</v>
      </c>
      <c r="N247" s="487">
        <v>27436320</v>
      </c>
      <c r="O247" s="487" t="s">
        <v>1976</v>
      </c>
      <c r="P247" s="572">
        <v>8.0550754856798203</v>
      </c>
      <c r="Q247" s="34" t="s">
        <v>1977</v>
      </c>
      <c r="R247" s="257" t="s">
        <v>48</v>
      </c>
      <c r="S247" s="27"/>
      <c r="T247" s="27"/>
      <c r="U247" s="145"/>
      <c r="V247" s="24"/>
      <c r="W247" s="24"/>
      <c r="X247" s="24"/>
      <c r="Y247" s="24"/>
      <c r="Z247" s="24"/>
      <c r="AA247" s="24"/>
      <c r="AB247" s="24"/>
      <c r="AC247" s="24"/>
      <c r="AD247" s="24"/>
      <c r="AE247" s="24"/>
      <c r="AF247" s="24"/>
      <c r="AG247" s="24"/>
      <c r="AH247" s="24"/>
      <c r="AI247" s="24">
        <v>171</v>
      </c>
      <c r="AJ247" s="24">
        <v>171</v>
      </c>
      <c r="AK247" s="24"/>
      <c r="AL247" s="24"/>
      <c r="AM247" s="24"/>
      <c r="AN247" s="24"/>
      <c r="AO247" s="145">
        <f t="shared" si="30"/>
        <v>171</v>
      </c>
      <c r="AP247" s="14">
        <f t="shared" si="31"/>
        <v>171</v>
      </c>
      <c r="AQ247" s="22"/>
      <c r="AR247" s="24"/>
      <c r="AS247" s="24"/>
      <c r="AT247" s="24"/>
      <c r="AU247" s="24"/>
      <c r="AV247" s="24"/>
      <c r="AW247" s="145"/>
      <c r="AX247" s="24"/>
      <c r="AY247" s="24"/>
      <c r="AZ247" s="24"/>
      <c r="BA247" s="24"/>
      <c r="BB247" s="24"/>
      <c r="BC247" s="24"/>
      <c r="BD247" s="24"/>
      <c r="BE247" s="24"/>
      <c r="BF247" s="24"/>
      <c r="BG247" s="24">
        <v>1100.68</v>
      </c>
      <c r="BH247" s="24">
        <v>1100.68</v>
      </c>
      <c r="BI247" s="24"/>
      <c r="BJ247" s="24"/>
      <c r="BK247" s="24"/>
      <c r="BL247" s="24"/>
      <c r="BM247" s="145">
        <f t="shared" si="32"/>
        <v>1100.68</v>
      </c>
      <c r="BN247" s="24">
        <f t="shared" si="33"/>
        <v>1100.68</v>
      </c>
      <c r="BO247" s="509">
        <f t="shared" si="27"/>
        <v>0.13664428123073094</v>
      </c>
      <c r="BP247" s="511">
        <v>0</v>
      </c>
      <c r="BQ247" s="512">
        <v>0</v>
      </c>
      <c r="BR247" s="513">
        <v>0</v>
      </c>
      <c r="BS247" s="512">
        <v>0</v>
      </c>
      <c r="BT247" s="512">
        <v>0</v>
      </c>
      <c r="BU247" s="512">
        <v>0</v>
      </c>
      <c r="BV247" s="512">
        <v>0</v>
      </c>
      <c r="BW247" s="512">
        <v>0</v>
      </c>
      <c r="BX247" s="512">
        <v>0</v>
      </c>
      <c r="BY247" s="512">
        <v>0</v>
      </c>
      <c r="BZ247" s="512">
        <v>0</v>
      </c>
      <c r="CA247" s="512">
        <v>0</v>
      </c>
      <c r="CB247" s="512">
        <v>0</v>
      </c>
      <c r="CC247" s="512">
        <v>0</v>
      </c>
      <c r="CD247" s="512">
        <v>0</v>
      </c>
      <c r="CE247" s="512">
        <v>0</v>
      </c>
      <c r="CF247" s="512">
        <v>1292022.2112000003</v>
      </c>
      <c r="CG247" s="512">
        <v>1292022.2112000003</v>
      </c>
      <c r="CH247" s="512">
        <v>0</v>
      </c>
      <c r="CI247" s="512">
        <v>0</v>
      </c>
      <c r="CJ247" s="512">
        <v>0</v>
      </c>
      <c r="CK247" s="512">
        <v>0</v>
      </c>
      <c r="CL247" s="513">
        <f t="shared" si="34"/>
        <v>1292022.2112000003</v>
      </c>
      <c r="CM247" s="513">
        <f t="shared" si="35"/>
        <v>1292022.2112000003</v>
      </c>
      <c r="CN247" s="113"/>
      <c r="CO247" s="97"/>
      <c r="CP247" s="97"/>
      <c r="CQ247" s="97"/>
      <c r="CR247" s="97"/>
      <c r="CS247" s="97"/>
      <c r="CT247" s="97"/>
      <c r="CU247" s="114"/>
      <c r="CV247" s="50">
        <f t="shared" si="28"/>
        <v>27436320</v>
      </c>
      <c r="CW247" s="11"/>
      <c r="CX247" s="604">
        <f t="shared" si="29"/>
        <v>8.0550754856798203</v>
      </c>
      <c r="CY247" s="143"/>
      <c r="CZ247" s="143"/>
      <c r="DA247" s="143"/>
      <c r="DB247" s="23"/>
      <c r="DC247" s="23"/>
      <c r="DD247" s="23"/>
      <c r="DE247" s="23"/>
      <c r="DF247" s="143"/>
      <c r="DG247" s="89"/>
      <c r="DH247" s="50" t="s">
        <v>46</v>
      </c>
      <c r="DI247" s="28"/>
      <c r="DJ247" s="553" t="s">
        <v>46</v>
      </c>
      <c r="DK247" s="143"/>
      <c r="DL247" s="46"/>
      <c r="DM247" s="111"/>
      <c r="DN247" s="110"/>
      <c r="DO247" s="432">
        <v>55.004373345609459</v>
      </c>
      <c r="DP247" s="433">
        <v>300.05154788546781</v>
      </c>
      <c r="DQ247" s="434">
        <v>12.105650822879518</v>
      </c>
      <c r="DR247" s="428">
        <v>9.0433481854654971</v>
      </c>
      <c r="DS247" s="432">
        <v>0.30072505466682048</v>
      </c>
      <c r="DT247" s="434">
        <v>0.64093262953555086</v>
      </c>
      <c r="DU247" s="434">
        <v>0.22373115433306506</v>
      </c>
      <c r="DV247" s="428">
        <v>0.38182246863406072</v>
      </c>
      <c r="DW247" s="252"/>
      <c r="DX247" s="50"/>
      <c r="DY247" s="249"/>
      <c r="DZ247" s="464">
        <v>0</v>
      </c>
      <c r="EA247" s="465">
        <v>947.66666666666663</v>
      </c>
      <c r="EB247" s="46"/>
    </row>
    <row r="248" spans="1:132" s="141" customFormat="1" ht="27.75" customHeight="1" x14ac:dyDescent="0.25">
      <c r="A248" s="69" t="s">
        <v>56</v>
      </c>
      <c r="B248" s="69" t="s">
        <v>42</v>
      </c>
      <c r="C248" s="69" t="s">
        <v>388</v>
      </c>
      <c r="D248" s="67" t="s">
        <v>415</v>
      </c>
      <c r="E248" s="67" t="s">
        <v>416</v>
      </c>
      <c r="F248" s="67" t="s">
        <v>421</v>
      </c>
      <c r="G248" s="67" t="s">
        <v>419</v>
      </c>
      <c r="H248" s="107" t="s">
        <v>46</v>
      </c>
      <c r="I248" s="20" t="s">
        <v>1979</v>
      </c>
      <c r="J248" s="145" t="s">
        <v>1984</v>
      </c>
      <c r="K248" s="426">
        <v>12.668219606558768</v>
      </c>
      <c r="L248" s="426">
        <v>47.957007476007</v>
      </c>
      <c r="M248" s="424">
        <v>2659</v>
      </c>
      <c r="N248" s="487">
        <v>35320320</v>
      </c>
      <c r="O248" s="487" t="s">
        <v>1976</v>
      </c>
      <c r="P248" s="572">
        <v>12.022857475658606</v>
      </c>
      <c r="Q248" s="34" t="s">
        <v>1977</v>
      </c>
      <c r="R248" s="257" t="s">
        <v>48</v>
      </c>
      <c r="S248" s="27"/>
      <c r="T248" s="27"/>
      <c r="U248" s="145"/>
      <c r="V248" s="24"/>
      <c r="W248" s="24"/>
      <c r="X248" s="24"/>
      <c r="Y248" s="24"/>
      <c r="Z248" s="24"/>
      <c r="AA248" s="24"/>
      <c r="AB248" s="24"/>
      <c r="AC248" s="24"/>
      <c r="AD248" s="24"/>
      <c r="AE248" s="24"/>
      <c r="AF248" s="24"/>
      <c r="AG248" s="24"/>
      <c r="AH248" s="24"/>
      <c r="AI248" s="24">
        <v>204</v>
      </c>
      <c r="AJ248" s="24">
        <v>204</v>
      </c>
      <c r="AK248" s="24">
        <v>1</v>
      </c>
      <c r="AL248" s="24">
        <v>1</v>
      </c>
      <c r="AM248" s="24"/>
      <c r="AN248" s="24"/>
      <c r="AO248" s="145">
        <f t="shared" si="30"/>
        <v>205</v>
      </c>
      <c r="AP248" s="14">
        <f t="shared" si="31"/>
        <v>205</v>
      </c>
      <c r="AQ248" s="22"/>
      <c r="AR248" s="24"/>
      <c r="AS248" s="24"/>
      <c r="AT248" s="24"/>
      <c r="AU248" s="24"/>
      <c r="AV248" s="24"/>
      <c r="AW248" s="145"/>
      <c r="AX248" s="24"/>
      <c r="AY248" s="24"/>
      <c r="AZ248" s="24"/>
      <c r="BA248" s="24"/>
      <c r="BB248" s="24"/>
      <c r="BC248" s="24"/>
      <c r="BD248" s="24"/>
      <c r="BE248" s="24"/>
      <c r="BF248" s="24"/>
      <c r="BG248" s="24">
        <v>5063.24</v>
      </c>
      <c r="BH248" s="24">
        <v>5063.24</v>
      </c>
      <c r="BI248" s="24">
        <v>6</v>
      </c>
      <c r="BJ248" s="24">
        <v>6</v>
      </c>
      <c r="BK248" s="24"/>
      <c r="BL248" s="24"/>
      <c r="BM248" s="145">
        <f t="shared" si="32"/>
        <v>5069.24</v>
      </c>
      <c r="BN248" s="24">
        <f t="shared" si="33"/>
        <v>5069.24</v>
      </c>
      <c r="BO248" s="509">
        <f t="shared" si="27"/>
        <v>0.42163354346195553</v>
      </c>
      <c r="BP248" s="511">
        <v>0</v>
      </c>
      <c r="BQ248" s="512">
        <v>0</v>
      </c>
      <c r="BR248" s="513">
        <v>0</v>
      </c>
      <c r="BS248" s="512">
        <v>0</v>
      </c>
      <c r="BT248" s="512">
        <v>0</v>
      </c>
      <c r="BU248" s="512">
        <v>0</v>
      </c>
      <c r="BV248" s="512">
        <v>0</v>
      </c>
      <c r="BW248" s="512">
        <v>0</v>
      </c>
      <c r="BX248" s="512">
        <v>0</v>
      </c>
      <c r="BY248" s="512">
        <v>0</v>
      </c>
      <c r="BZ248" s="512">
        <v>0</v>
      </c>
      <c r="CA248" s="512">
        <v>0</v>
      </c>
      <c r="CB248" s="512">
        <v>0</v>
      </c>
      <c r="CC248" s="512">
        <v>0</v>
      </c>
      <c r="CD248" s="512">
        <v>0</v>
      </c>
      <c r="CE248" s="512">
        <v>0</v>
      </c>
      <c r="CF248" s="512">
        <v>5943433.6415999997</v>
      </c>
      <c r="CG248" s="512">
        <v>5943433.6415999997</v>
      </c>
      <c r="CH248" s="512">
        <v>7043.0400000000009</v>
      </c>
      <c r="CI248" s="512">
        <v>7043.0400000000009</v>
      </c>
      <c r="CJ248" s="512">
        <v>0</v>
      </c>
      <c r="CK248" s="512">
        <v>0</v>
      </c>
      <c r="CL248" s="513">
        <f t="shared" si="34"/>
        <v>5950476.6815999998</v>
      </c>
      <c r="CM248" s="513">
        <f t="shared" si="35"/>
        <v>5950476.6815999998</v>
      </c>
      <c r="CN248" s="113"/>
      <c r="CO248" s="97"/>
      <c r="CP248" s="97"/>
      <c r="CQ248" s="97"/>
      <c r="CR248" s="97"/>
      <c r="CS248" s="97"/>
      <c r="CT248" s="97"/>
      <c r="CU248" s="114"/>
      <c r="CV248" s="50">
        <f t="shared" si="28"/>
        <v>35320320</v>
      </c>
      <c r="CW248" s="11"/>
      <c r="CX248" s="604">
        <f t="shared" si="29"/>
        <v>12.022857475658606</v>
      </c>
      <c r="CY248" s="143"/>
      <c r="CZ248" s="143"/>
      <c r="DA248" s="143"/>
      <c r="DB248" s="23"/>
      <c r="DC248" s="23"/>
      <c r="DD248" s="23"/>
      <c r="DE248" s="23"/>
      <c r="DF248" s="143"/>
      <c r="DG248" s="89"/>
      <c r="DH248" s="50" t="s">
        <v>46</v>
      </c>
      <c r="DI248" s="28"/>
      <c r="DJ248" s="553" t="s">
        <v>46</v>
      </c>
      <c r="DK248" s="143"/>
      <c r="DL248" s="46"/>
      <c r="DM248" s="111"/>
      <c r="DN248" s="110"/>
      <c r="DO248" s="432">
        <v>341.43081889122237</v>
      </c>
      <c r="DP248" s="433">
        <v>-179.84898257664562</v>
      </c>
      <c r="DQ248" s="434">
        <v>176.17537371901366</v>
      </c>
      <c r="DR248" s="428">
        <v>-85.552556376102117</v>
      </c>
      <c r="DS248" s="432">
        <v>1.7250305556426109</v>
      </c>
      <c r="DT248" s="434">
        <v>-0.71301777738492467</v>
      </c>
      <c r="DU248" s="434">
        <v>1.3651320943934331</v>
      </c>
      <c r="DV248" s="428">
        <v>-0.47526512329439996</v>
      </c>
      <c r="DW248" s="252"/>
      <c r="DX248" s="50"/>
      <c r="DY248" s="249"/>
      <c r="DZ248" s="464">
        <v>414217</v>
      </c>
      <c r="EA248" s="465">
        <v>-291008</v>
      </c>
      <c r="EB248" s="46"/>
    </row>
    <row r="249" spans="1:132" s="141" customFormat="1" ht="27.75" customHeight="1" x14ac:dyDescent="0.25">
      <c r="A249" s="69" t="s">
        <v>56</v>
      </c>
      <c r="B249" s="69" t="s">
        <v>42</v>
      </c>
      <c r="C249" s="69" t="s">
        <v>388</v>
      </c>
      <c r="D249" s="67" t="s">
        <v>415</v>
      </c>
      <c r="E249" s="67" t="s">
        <v>416</v>
      </c>
      <c r="F249" s="67" t="s">
        <v>422</v>
      </c>
      <c r="G249" s="67" t="s">
        <v>416</v>
      </c>
      <c r="H249" s="107" t="s">
        <v>46</v>
      </c>
      <c r="I249" s="20" t="s">
        <v>1983</v>
      </c>
      <c r="J249" s="145" t="s">
        <v>1984</v>
      </c>
      <c r="K249" s="426">
        <v>7.4814202582130092</v>
      </c>
      <c r="L249" s="426">
        <v>4.224431809395</v>
      </c>
      <c r="M249" s="424">
        <v>244</v>
      </c>
      <c r="N249" s="487">
        <v>9846240.0000000019</v>
      </c>
      <c r="O249" s="487" t="s">
        <v>1976</v>
      </c>
      <c r="P249" s="572">
        <v>2.3902301144450506</v>
      </c>
      <c r="Q249" s="34" t="s">
        <v>1977</v>
      </c>
      <c r="R249" s="257" t="s">
        <v>48</v>
      </c>
      <c r="S249" s="27"/>
      <c r="T249" s="27"/>
      <c r="U249" s="145"/>
      <c r="V249" s="24"/>
      <c r="W249" s="24"/>
      <c r="X249" s="24"/>
      <c r="Y249" s="24"/>
      <c r="Z249" s="24"/>
      <c r="AA249" s="24"/>
      <c r="AB249" s="24"/>
      <c r="AC249" s="24"/>
      <c r="AD249" s="24"/>
      <c r="AE249" s="24"/>
      <c r="AF249" s="24"/>
      <c r="AG249" s="24"/>
      <c r="AH249" s="24"/>
      <c r="AI249" s="24">
        <v>4</v>
      </c>
      <c r="AJ249" s="24">
        <v>4</v>
      </c>
      <c r="AK249" s="24"/>
      <c r="AL249" s="24"/>
      <c r="AM249" s="24"/>
      <c r="AN249" s="24"/>
      <c r="AO249" s="145">
        <f t="shared" si="30"/>
        <v>4</v>
      </c>
      <c r="AP249" s="14">
        <f t="shared" si="31"/>
        <v>4</v>
      </c>
      <c r="AQ249" s="22"/>
      <c r="AR249" s="24"/>
      <c r="AS249" s="24"/>
      <c r="AT249" s="24"/>
      <c r="AU249" s="24"/>
      <c r="AV249" s="24"/>
      <c r="AW249" s="145"/>
      <c r="AX249" s="24"/>
      <c r="AY249" s="24"/>
      <c r="AZ249" s="24"/>
      <c r="BA249" s="24"/>
      <c r="BB249" s="24"/>
      <c r="BC249" s="24"/>
      <c r="BD249" s="24"/>
      <c r="BE249" s="24"/>
      <c r="BF249" s="24"/>
      <c r="BG249" s="24">
        <v>1074.5999999999999</v>
      </c>
      <c r="BH249" s="24">
        <v>1074.5999999999999</v>
      </c>
      <c r="BI249" s="24"/>
      <c r="BJ249" s="24"/>
      <c r="BK249" s="24"/>
      <c r="BL249" s="24"/>
      <c r="BM249" s="145">
        <f t="shared" si="32"/>
        <v>1074.5999999999999</v>
      </c>
      <c r="BN249" s="24">
        <f t="shared" si="33"/>
        <v>1074.5999999999999</v>
      </c>
      <c r="BO249" s="509">
        <f t="shared" si="27"/>
        <v>0.44958014439939992</v>
      </c>
      <c r="BP249" s="511">
        <v>0</v>
      </c>
      <c r="BQ249" s="512">
        <v>0</v>
      </c>
      <c r="BR249" s="513">
        <v>0</v>
      </c>
      <c r="BS249" s="512">
        <v>0</v>
      </c>
      <c r="BT249" s="512">
        <v>0</v>
      </c>
      <c r="BU249" s="512">
        <v>0</v>
      </c>
      <c r="BV249" s="512">
        <v>0</v>
      </c>
      <c r="BW249" s="512">
        <v>0</v>
      </c>
      <c r="BX249" s="512">
        <v>0</v>
      </c>
      <c r="BY249" s="512">
        <v>0</v>
      </c>
      <c r="BZ249" s="512">
        <v>0</v>
      </c>
      <c r="CA249" s="512">
        <v>0</v>
      </c>
      <c r="CB249" s="512">
        <v>0</v>
      </c>
      <c r="CC249" s="512">
        <v>0</v>
      </c>
      <c r="CD249" s="512">
        <v>0</v>
      </c>
      <c r="CE249" s="512">
        <v>0</v>
      </c>
      <c r="CF249" s="512">
        <v>1261408.4640000002</v>
      </c>
      <c r="CG249" s="512">
        <v>1261408.4640000002</v>
      </c>
      <c r="CH249" s="512">
        <v>0</v>
      </c>
      <c r="CI249" s="512">
        <v>0</v>
      </c>
      <c r="CJ249" s="512">
        <v>0</v>
      </c>
      <c r="CK249" s="512">
        <v>0</v>
      </c>
      <c r="CL249" s="513">
        <f t="shared" si="34"/>
        <v>1261408.4640000002</v>
      </c>
      <c r="CM249" s="513">
        <f t="shared" si="35"/>
        <v>1261408.4640000002</v>
      </c>
      <c r="CN249" s="113"/>
      <c r="CO249" s="97"/>
      <c r="CP249" s="97"/>
      <c r="CQ249" s="97"/>
      <c r="CR249" s="97"/>
      <c r="CS249" s="97"/>
      <c r="CT249" s="97"/>
      <c r="CU249" s="114"/>
      <c r="CV249" s="50">
        <f t="shared" si="28"/>
        <v>9846240.0000000019</v>
      </c>
      <c r="CW249" s="11"/>
      <c r="CX249" s="604">
        <f t="shared" si="29"/>
        <v>2.3902301144450506</v>
      </c>
      <c r="CY249" s="143"/>
      <c r="CZ249" s="143"/>
      <c r="DA249" s="143"/>
      <c r="DB249" s="23"/>
      <c r="DC249" s="23"/>
      <c r="DD249" s="23"/>
      <c r="DE249" s="23"/>
      <c r="DF249" s="143"/>
      <c r="DG249" s="89"/>
      <c r="DH249" s="50" t="s">
        <v>46</v>
      </c>
      <c r="DI249" s="28"/>
      <c r="DJ249" s="553" t="s">
        <v>46</v>
      </c>
      <c r="DK249" s="143"/>
      <c r="DL249" s="46"/>
      <c r="DM249" s="111"/>
      <c r="DN249" s="110"/>
      <c r="DO249" s="432">
        <v>871.29344262295228</v>
      </c>
      <c r="DP249" s="433">
        <v>-707.70453169936627</v>
      </c>
      <c r="DQ249" s="434">
        <v>638.19836065573872</v>
      </c>
      <c r="DR249" s="428">
        <v>-474.60944973215271</v>
      </c>
      <c r="DS249" s="432">
        <v>4.7016393442623023</v>
      </c>
      <c r="DT249" s="434">
        <v>-3.6402377805713328</v>
      </c>
      <c r="DU249" s="434">
        <v>3.5016393442623008</v>
      </c>
      <c r="DV249" s="428">
        <v>-2.4402377805713318</v>
      </c>
      <c r="DW249" s="252"/>
      <c r="DX249" s="50"/>
      <c r="DY249" s="249"/>
      <c r="DZ249" s="464">
        <v>129767</v>
      </c>
      <c r="EA249" s="465">
        <v>-90969</v>
      </c>
      <c r="EB249" s="46"/>
    </row>
    <row r="250" spans="1:132" s="141" customFormat="1" ht="27.75" customHeight="1" x14ac:dyDescent="0.25">
      <c r="A250" s="69" t="s">
        <v>56</v>
      </c>
      <c r="B250" s="69" t="s">
        <v>42</v>
      </c>
      <c r="C250" s="69" t="s">
        <v>388</v>
      </c>
      <c r="D250" s="67" t="s">
        <v>423</v>
      </c>
      <c r="E250" s="67" t="s">
        <v>424</v>
      </c>
      <c r="F250" s="67" t="s">
        <v>425</v>
      </c>
      <c r="G250" s="67" t="s">
        <v>424</v>
      </c>
      <c r="H250" s="107" t="s">
        <v>46</v>
      </c>
      <c r="I250" s="20" t="s">
        <v>1979</v>
      </c>
      <c r="J250" s="145" t="s">
        <v>1981</v>
      </c>
      <c r="K250" s="426">
        <v>2.9758018514679372</v>
      </c>
      <c r="L250" s="426">
        <v>4.194128779155001</v>
      </c>
      <c r="M250" s="424">
        <v>687</v>
      </c>
      <c r="N250" s="487">
        <v>6272160.0000000009</v>
      </c>
      <c r="O250" s="487" t="s">
        <v>1976</v>
      </c>
      <c r="P250" s="572">
        <v>1.5347355795706308</v>
      </c>
      <c r="Q250" s="34" t="s">
        <v>48</v>
      </c>
      <c r="R250" s="257" t="s">
        <v>48</v>
      </c>
      <c r="S250" s="27"/>
      <c r="T250" s="27"/>
      <c r="U250" s="145"/>
      <c r="V250" s="24"/>
      <c r="W250" s="24"/>
      <c r="X250" s="24"/>
      <c r="Y250" s="24"/>
      <c r="Z250" s="24"/>
      <c r="AA250" s="24"/>
      <c r="AB250" s="24"/>
      <c r="AC250" s="24"/>
      <c r="AD250" s="24"/>
      <c r="AE250" s="24"/>
      <c r="AF250" s="24"/>
      <c r="AG250" s="24"/>
      <c r="AH250" s="24"/>
      <c r="AI250" s="24">
        <v>35</v>
      </c>
      <c r="AJ250" s="24">
        <v>35</v>
      </c>
      <c r="AK250" s="24"/>
      <c r="AL250" s="24"/>
      <c r="AM250" s="24"/>
      <c r="AN250" s="24"/>
      <c r="AO250" s="145">
        <f t="shared" si="30"/>
        <v>35</v>
      </c>
      <c r="AP250" s="14">
        <f t="shared" si="31"/>
        <v>35</v>
      </c>
      <c r="AQ250" s="22"/>
      <c r="AR250" s="24"/>
      <c r="AS250" s="24"/>
      <c r="AT250" s="24"/>
      <c r="AU250" s="24"/>
      <c r="AV250" s="24"/>
      <c r="AW250" s="145"/>
      <c r="AX250" s="24"/>
      <c r="AY250" s="24"/>
      <c r="AZ250" s="24"/>
      <c r="BA250" s="24"/>
      <c r="BB250" s="24"/>
      <c r="BC250" s="24"/>
      <c r="BD250" s="24"/>
      <c r="BE250" s="24"/>
      <c r="BF250" s="24"/>
      <c r="BG250" s="24">
        <v>210.25</v>
      </c>
      <c r="BH250" s="24">
        <v>210.25</v>
      </c>
      <c r="BI250" s="24"/>
      <c r="BJ250" s="24"/>
      <c r="BK250" s="24"/>
      <c r="BL250" s="24"/>
      <c r="BM250" s="145">
        <f t="shared" si="32"/>
        <v>210.25</v>
      </c>
      <c r="BN250" s="24">
        <f t="shared" si="33"/>
        <v>210.25</v>
      </c>
      <c r="BO250" s="509">
        <f t="shared" si="27"/>
        <v>0.13699428279288417</v>
      </c>
      <c r="BP250" s="511">
        <v>0</v>
      </c>
      <c r="BQ250" s="512">
        <v>0</v>
      </c>
      <c r="BR250" s="513">
        <v>0</v>
      </c>
      <c r="BS250" s="512">
        <v>0</v>
      </c>
      <c r="BT250" s="512">
        <v>0</v>
      </c>
      <c r="BU250" s="512">
        <v>0</v>
      </c>
      <c r="BV250" s="512">
        <v>0</v>
      </c>
      <c r="BW250" s="512">
        <v>0</v>
      </c>
      <c r="BX250" s="512">
        <v>0</v>
      </c>
      <c r="BY250" s="512">
        <v>0</v>
      </c>
      <c r="BZ250" s="512">
        <v>0</v>
      </c>
      <c r="CA250" s="512">
        <v>0</v>
      </c>
      <c r="CB250" s="512">
        <v>0</v>
      </c>
      <c r="CC250" s="512">
        <v>0</v>
      </c>
      <c r="CD250" s="512">
        <v>0</v>
      </c>
      <c r="CE250" s="512">
        <v>0</v>
      </c>
      <c r="CF250" s="512">
        <v>246799.86000000002</v>
      </c>
      <c r="CG250" s="512">
        <v>246799.86000000002</v>
      </c>
      <c r="CH250" s="512">
        <v>0</v>
      </c>
      <c r="CI250" s="512">
        <v>0</v>
      </c>
      <c r="CJ250" s="512">
        <v>0</v>
      </c>
      <c r="CK250" s="512">
        <v>0</v>
      </c>
      <c r="CL250" s="513">
        <f t="shared" si="34"/>
        <v>246799.86000000002</v>
      </c>
      <c r="CM250" s="513">
        <f t="shared" si="35"/>
        <v>246799.86000000002</v>
      </c>
      <c r="CN250" s="113"/>
      <c r="CO250" s="97"/>
      <c r="CP250" s="97"/>
      <c r="CQ250" s="97"/>
      <c r="CR250" s="97"/>
      <c r="CS250" s="97"/>
      <c r="CT250" s="97"/>
      <c r="CU250" s="114"/>
      <c r="CV250" s="50">
        <f t="shared" si="28"/>
        <v>6272160.0000000009</v>
      </c>
      <c r="CW250" s="11"/>
      <c r="CX250" s="604">
        <f t="shared" si="29"/>
        <v>1.5347355795706308</v>
      </c>
      <c r="CY250" s="143"/>
      <c r="CZ250" s="143"/>
      <c r="DA250" s="143"/>
      <c r="DB250" s="23"/>
      <c r="DC250" s="23"/>
      <c r="DD250" s="23"/>
      <c r="DE250" s="23"/>
      <c r="DF250" s="143"/>
      <c r="DG250" s="89"/>
      <c r="DH250" s="50" t="s">
        <v>46</v>
      </c>
      <c r="DI250" s="28"/>
      <c r="DJ250" s="553" t="s">
        <v>46</v>
      </c>
      <c r="DK250" s="143"/>
      <c r="DL250" s="46"/>
      <c r="DM250" s="111"/>
      <c r="DN250" s="110"/>
      <c r="DO250" s="432">
        <v>1.9422890397672172</v>
      </c>
      <c r="DP250" s="433">
        <v>139.55002828203681</v>
      </c>
      <c r="DQ250" s="434">
        <v>0.31280310378273535</v>
      </c>
      <c r="DR250" s="428">
        <v>-0.27375284465292943</v>
      </c>
      <c r="DS250" s="432">
        <v>8.7293889427740093E-3</v>
      </c>
      <c r="DT250" s="434">
        <v>0.32536890892432496</v>
      </c>
      <c r="DU250" s="434">
        <v>7.274490785645008E-3</v>
      </c>
      <c r="DV250" s="428">
        <v>-6.7923888210795029E-3</v>
      </c>
      <c r="DW250" s="252"/>
      <c r="DX250" s="50"/>
      <c r="DY250" s="249"/>
      <c r="DZ250" s="464">
        <v>0</v>
      </c>
      <c r="EA250" s="465">
        <v>0</v>
      </c>
      <c r="EB250" s="46"/>
    </row>
    <row r="251" spans="1:132" s="141" customFormat="1" ht="27.75" customHeight="1" x14ac:dyDescent="0.25">
      <c r="A251" s="69" t="s">
        <v>56</v>
      </c>
      <c r="B251" s="69" t="s">
        <v>42</v>
      </c>
      <c r="C251" s="69" t="s">
        <v>388</v>
      </c>
      <c r="D251" s="67" t="s">
        <v>423</v>
      </c>
      <c r="E251" s="67" t="s">
        <v>424</v>
      </c>
      <c r="F251" s="67" t="s">
        <v>426</v>
      </c>
      <c r="G251" s="67" t="s">
        <v>424</v>
      </c>
      <c r="H251" s="107" t="s">
        <v>46</v>
      </c>
      <c r="I251" s="20" t="s">
        <v>1979</v>
      </c>
      <c r="J251" s="145" t="s">
        <v>1981</v>
      </c>
      <c r="K251" s="426">
        <v>2.5506873012582316</v>
      </c>
      <c r="L251" s="426">
        <v>6.1287878660400006</v>
      </c>
      <c r="M251" s="424">
        <v>764</v>
      </c>
      <c r="N251" s="487">
        <v>7323360</v>
      </c>
      <c r="O251" s="487" t="s">
        <v>1976</v>
      </c>
      <c r="P251" s="572">
        <v>2.0030821179372551</v>
      </c>
      <c r="Q251" s="34" t="s">
        <v>48</v>
      </c>
      <c r="R251" s="257" t="s">
        <v>48</v>
      </c>
      <c r="S251" s="27"/>
      <c r="T251" s="27"/>
      <c r="U251" s="145"/>
      <c r="V251" s="24"/>
      <c r="W251" s="24"/>
      <c r="X251" s="24"/>
      <c r="Y251" s="24"/>
      <c r="Z251" s="24"/>
      <c r="AA251" s="24"/>
      <c r="AB251" s="24"/>
      <c r="AC251" s="24"/>
      <c r="AD251" s="24"/>
      <c r="AE251" s="24"/>
      <c r="AF251" s="24"/>
      <c r="AG251" s="24"/>
      <c r="AH251" s="24"/>
      <c r="AI251" s="24">
        <v>49</v>
      </c>
      <c r="AJ251" s="24">
        <v>49</v>
      </c>
      <c r="AK251" s="24"/>
      <c r="AL251" s="24"/>
      <c r="AM251" s="24"/>
      <c r="AN251" s="24"/>
      <c r="AO251" s="145">
        <f t="shared" si="30"/>
        <v>49</v>
      </c>
      <c r="AP251" s="14">
        <f t="shared" si="31"/>
        <v>49</v>
      </c>
      <c r="AQ251" s="22"/>
      <c r="AR251" s="24"/>
      <c r="AS251" s="24"/>
      <c r="AT251" s="24"/>
      <c r="AU251" s="24"/>
      <c r="AV251" s="24"/>
      <c r="AW251" s="145"/>
      <c r="AX251" s="24"/>
      <c r="AY251" s="24"/>
      <c r="AZ251" s="24"/>
      <c r="BA251" s="24"/>
      <c r="BB251" s="24"/>
      <c r="BC251" s="24"/>
      <c r="BD251" s="24"/>
      <c r="BE251" s="24"/>
      <c r="BF251" s="24"/>
      <c r="BG251" s="24">
        <v>280.95</v>
      </c>
      <c r="BH251" s="24">
        <v>280.95</v>
      </c>
      <c r="BI251" s="24"/>
      <c r="BJ251" s="24"/>
      <c r="BK251" s="24"/>
      <c r="BL251" s="24"/>
      <c r="BM251" s="145">
        <f t="shared" si="32"/>
        <v>280.95</v>
      </c>
      <c r="BN251" s="24">
        <f t="shared" si="33"/>
        <v>280.95</v>
      </c>
      <c r="BO251" s="509">
        <f t="shared" si="27"/>
        <v>0.14025885283690626</v>
      </c>
      <c r="BP251" s="511">
        <v>0</v>
      </c>
      <c r="BQ251" s="512">
        <v>0</v>
      </c>
      <c r="BR251" s="513">
        <v>0</v>
      </c>
      <c r="BS251" s="512">
        <v>0</v>
      </c>
      <c r="BT251" s="512">
        <v>0</v>
      </c>
      <c r="BU251" s="512">
        <v>0</v>
      </c>
      <c r="BV251" s="512">
        <v>0</v>
      </c>
      <c r="BW251" s="512">
        <v>0</v>
      </c>
      <c r="BX251" s="512">
        <v>0</v>
      </c>
      <c r="BY251" s="512">
        <v>0</v>
      </c>
      <c r="BZ251" s="512">
        <v>0</v>
      </c>
      <c r="CA251" s="512">
        <v>0</v>
      </c>
      <c r="CB251" s="512">
        <v>0</v>
      </c>
      <c r="CC251" s="512">
        <v>0</v>
      </c>
      <c r="CD251" s="512">
        <v>0</v>
      </c>
      <c r="CE251" s="512">
        <v>0</v>
      </c>
      <c r="CF251" s="512">
        <v>329790.348</v>
      </c>
      <c r="CG251" s="512">
        <v>329790.348</v>
      </c>
      <c r="CH251" s="512">
        <v>0</v>
      </c>
      <c r="CI251" s="512">
        <v>0</v>
      </c>
      <c r="CJ251" s="512">
        <v>0</v>
      </c>
      <c r="CK251" s="512">
        <v>0</v>
      </c>
      <c r="CL251" s="513">
        <f t="shared" si="34"/>
        <v>329790.348</v>
      </c>
      <c r="CM251" s="513">
        <f t="shared" si="35"/>
        <v>329790.348</v>
      </c>
      <c r="CN251" s="113"/>
      <c r="CO251" s="97"/>
      <c r="CP251" s="97"/>
      <c r="CQ251" s="97"/>
      <c r="CR251" s="97"/>
      <c r="CS251" s="97"/>
      <c r="CT251" s="97"/>
      <c r="CU251" s="114"/>
      <c r="CV251" s="50">
        <f t="shared" si="28"/>
        <v>7323360</v>
      </c>
      <c r="CW251" s="11"/>
      <c r="CX251" s="604">
        <f t="shared" si="29"/>
        <v>2.0030821179372551</v>
      </c>
      <c r="CY251" s="143"/>
      <c r="CZ251" s="143"/>
      <c r="DA251" s="143"/>
      <c r="DB251" s="23"/>
      <c r="DC251" s="23"/>
      <c r="DD251" s="23"/>
      <c r="DE251" s="23"/>
      <c r="DF251" s="143"/>
      <c r="DG251" s="89"/>
      <c r="DH251" s="50" t="s">
        <v>46</v>
      </c>
      <c r="DI251" s="28"/>
      <c r="DJ251" s="553" t="s">
        <v>46</v>
      </c>
      <c r="DK251" s="143"/>
      <c r="DL251" s="46"/>
      <c r="DM251" s="111"/>
      <c r="DN251" s="110"/>
      <c r="DO251" s="432">
        <v>50.056282722513089</v>
      </c>
      <c r="DP251" s="433">
        <v>101.55167808992832</v>
      </c>
      <c r="DQ251" s="434">
        <v>1.3259162303664922</v>
      </c>
      <c r="DR251" s="428">
        <v>8.2048515996187508</v>
      </c>
      <c r="DS251" s="432">
        <v>8.6387434554973816E-2</v>
      </c>
      <c r="DT251" s="434">
        <v>0.31292734695344787</v>
      </c>
      <c r="DU251" s="434">
        <v>6.8062827225130892E-2</v>
      </c>
      <c r="DV251" s="428">
        <v>-3.8357650149547923E-3</v>
      </c>
      <c r="DW251" s="252"/>
      <c r="DX251" s="50"/>
      <c r="DY251" s="249"/>
      <c r="DZ251" s="464">
        <v>0</v>
      </c>
      <c r="EA251" s="465">
        <v>0</v>
      </c>
      <c r="EB251" s="46"/>
    </row>
    <row r="252" spans="1:132" s="141" customFormat="1" ht="27.75" customHeight="1" x14ac:dyDescent="0.25">
      <c r="A252" s="69" t="s">
        <v>56</v>
      </c>
      <c r="B252" s="69" t="s">
        <v>42</v>
      </c>
      <c r="C252" s="69" t="s">
        <v>388</v>
      </c>
      <c r="D252" s="67" t="s">
        <v>427</v>
      </c>
      <c r="E252" s="67" t="s">
        <v>424</v>
      </c>
      <c r="F252" s="67" t="s">
        <v>428</v>
      </c>
      <c r="G252" s="67" t="s">
        <v>419</v>
      </c>
      <c r="H252" s="107" t="s">
        <v>46</v>
      </c>
      <c r="I252" s="20" t="s">
        <v>1979</v>
      </c>
      <c r="J252" s="145" t="s">
        <v>1981</v>
      </c>
      <c r="K252" s="426">
        <v>1.9814661238587956</v>
      </c>
      <c r="L252" s="426">
        <v>7.3549242271260002</v>
      </c>
      <c r="M252" s="424">
        <v>570</v>
      </c>
      <c r="N252" s="487">
        <v>4204800</v>
      </c>
      <c r="O252" s="487" t="s">
        <v>1976</v>
      </c>
      <c r="P252" s="572">
        <v>1.4554769346162788</v>
      </c>
      <c r="Q252" s="34" t="s">
        <v>48</v>
      </c>
      <c r="R252" s="257" t="s">
        <v>48</v>
      </c>
      <c r="S252" s="27"/>
      <c r="T252" s="27"/>
      <c r="U252" s="145"/>
      <c r="V252" s="24"/>
      <c r="W252" s="24"/>
      <c r="X252" s="24"/>
      <c r="Y252" s="24"/>
      <c r="Z252" s="24"/>
      <c r="AA252" s="24"/>
      <c r="AB252" s="24"/>
      <c r="AC252" s="24"/>
      <c r="AD252" s="24"/>
      <c r="AE252" s="24"/>
      <c r="AF252" s="24"/>
      <c r="AG252" s="24"/>
      <c r="AH252" s="24"/>
      <c r="AI252" s="24">
        <v>71</v>
      </c>
      <c r="AJ252" s="24">
        <v>71</v>
      </c>
      <c r="AK252" s="24"/>
      <c r="AL252" s="24"/>
      <c r="AM252" s="24"/>
      <c r="AN252" s="24"/>
      <c r="AO252" s="145">
        <f t="shared" si="30"/>
        <v>71</v>
      </c>
      <c r="AP252" s="14">
        <f t="shared" si="31"/>
        <v>71</v>
      </c>
      <c r="AQ252" s="22"/>
      <c r="AR252" s="24"/>
      <c r="AS252" s="24"/>
      <c r="AT252" s="24"/>
      <c r="AU252" s="24"/>
      <c r="AV252" s="24"/>
      <c r="AW252" s="145"/>
      <c r="AX252" s="24"/>
      <c r="AY252" s="24"/>
      <c r="AZ252" s="24"/>
      <c r="BA252" s="24"/>
      <c r="BB252" s="24"/>
      <c r="BC252" s="24"/>
      <c r="BD252" s="24"/>
      <c r="BE252" s="24"/>
      <c r="BF252" s="24"/>
      <c r="BG252" s="24">
        <v>462.875</v>
      </c>
      <c r="BH252" s="24">
        <v>462.875</v>
      </c>
      <c r="BI252" s="24"/>
      <c r="BJ252" s="24"/>
      <c r="BK252" s="24"/>
      <c r="BL252" s="24"/>
      <c r="BM252" s="145">
        <f t="shared" si="32"/>
        <v>462.875</v>
      </c>
      <c r="BN252" s="24">
        <f t="shared" si="33"/>
        <v>462.875</v>
      </c>
      <c r="BO252" s="509">
        <f t="shared" si="27"/>
        <v>0.31802290300260383</v>
      </c>
      <c r="BP252" s="511">
        <v>0</v>
      </c>
      <c r="BQ252" s="512">
        <v>0</v>
      </c>
      <c r="BR252" s="513">
        <v>0</v>
      </c>
      <c r="BS252" s="512">
        <v>0</v>
      </c>
      <c r="BT252" s="512">
        <v>0</v>
      </c>
      <c r="BU252" s="512">
        <v>0</v>
      </c>
      <c r="BV252" s="512">
        <v>0</v>
      </c>
      <c r="BW252" s="512">
        <v>0</v>
      </c>
      <c r="BX252" s="512">
        <v>0</v>
      </c>
      <c r="BY252" s="512">
        <v>0</v>
      </c>
      <c r="BZ252" s="512">
        <v>0</v>
      </c>
      <c r="CA252" s="512">
        <v>0</v>
      </c>
      <c r="CB252" s="512">
        <v>0</v>
      </c>
      <c r="CC252" s="512">
        <v>0</v>
      </c>
      <c r="CD252" s="512">
        <v>0</v>
      </c>
      <c r="CE252" s="512">
        <v>0</v>
      </c>
      <c r="CF252" s="512">
        <v>543341.19000000006</v>
      </c>
      <c r="CG252" s="512">
        <v>543341.19000000006</v>
      </c>
      <c r="CH252" s="512">
        <v>0</v>
      </c>
      <c r="CI252" s="512">
        <v>0</v>
      </c>
      <c r="CJ252" s="512">
        <v>0</v>
      </c>
      <c r="CK252" s="512">
        <v>0</v>
      </c>
      <c r="CL252" s="513">
        <f t="shared" si="34"/>
        <v>543341.19000000006</v>
      </c>
      <c r="CM252" s="513">
        <f t="shared" si="35"/>
        <v>543341.19000000006</v>
      </c>
      <c r="CN252" s="113"/>
      <c r="CO252" s="97"/>
      <c r="CP252" s="97"/>
      <c r="CQ252" s="97"/>
      <c r="CR252" s="97"/>
      <c r="CS252" s="97"/>
      <c r="CT252" s="97"/>
      <c r="CU252" s="114"/>
      <c r="CV252" s="50">
        <f t="shared" si="28"/>
        <v>4204800</v>
      </c>
      <c r="CW252" s="11"/>
      <c r="CX252" s="604">
        <f t="shared" si="29"/>
        <v>1.4554769346162788</v>
      </c>
      <c r="CY252" s="143"/>
      <c r="CZ252" s="143"/>
      <c r="DA252" s="143"/>
      <c r="DB252" s="23"/>
      <c r="DC252" s="23"/>
      <c r="DD252" s="23"/>
      <c r="DE252" s="23"/>
      <c r="DF252" s="143"/>
      <c r="DG252" s="89"/>
      <c r="DH252" s="50" t="s">
        <v>46</v>
      </c>
      <c r="DI252" s="28"/>
      <c r="DJ252" s="553" t="s">
        <v>46</v>
      </c>
      <c r="DK252" s="143"/>
      <c r="DL252" s="46"/>
      <c r="DM252" s="111"/>
      <c r="DN252" s="110"/>
      <c r="DO252" s="432">
        <v>6.6986121256391495</v>
      </c>
      <c r="DP252" s="433">
        <v>95.780208244273084</v>
      </c>
      <c r="DQ252" s="434">
        <v>6.6986121256391495</v>
      </c>
      <c r="DR252" s="428">
        <v>44.712080071101752</v>
      </c>
      <c r="DS252" s="432">
        <v>4.0321402483564625E-2</v>
      </c>
      <c r="DT252" s="434">
        <v>0.68610059578517846</v>
      </c>
      <c r="DU252" s="434">
        <v>4.0321402483564625E-2</v>
      </c>
      <c r="DV252" s="428">
        <v>0.63252084101371953</v>
      </c>
      <c r="DW252" s="252"/>
      <c r="DX252" s="50"/>
      <c r="DY252" s="249"/>
      <c r="DZ252" s="464">
        <v>0</v>
      </c>
      <c r="EA252" s="465">
        <v>28968</v>
      </c>
      <c r="EB252" s="46"/>
    </row>
    <row r="253" spans="1:132" s="141" customFormat="1" ht="27.75" customHeight="1" x14ac:dyDescent="0.25">
      <c r="A253" s="69" t="s">
        <v>56</v>
      </c>
      <c r="B253" s="69" t="s">
        <v>42</v>
      </c>
      <c r="C253" s="69" t="s">
        <v>388</v>
      </c>
      <c r="D253" s="67" t="s">
        <v>427</v>
      </c>
      <c r="E253" s="67" t="s">
        <v>424</v>
      </c>
      <c r="F253" s="67" t="s">
        <v>429</v>
      </c>
      <c r="G253" s="67" t="s">
        <v>424</v>
      </c>
      <c r="H253" s="107" t="s">
        <v>46</v>
      </c>
      <c r="I253" s="20" t="s">
        <v>1979</v>
      </c>
      <c r="J253" s="145" t="s">
        <v>1981</v>
      </c>
      <c r="K253" s="426">
        <v>3.0622658277817751</v>
      </c>
      <c r="L253" s="426">
        <v>7.386931802817001</v>
      </c>
      <c r="M253" s="424">
        <v>800</v>
      </c>
      <c r="N253" s="487">
        <v>5781600</v>
      </c>
      <c r="O253" s="487" t="s">
        <v>1976</v>
      </c>
      <c r="P253" s="572">
        <v>1.503512477012851</v>
      </c>
      <c r="Q253" s="34" t="s">
        <v>48</v>
      </c>
      <c r="R253" s="257" t="s">
        <v>48</v>
      </c>
      <c r="S253" s="27"/>
      <c r="T253" s="27"/>
      <c r="U253" s="145"/>
      <c r="V253" s="24"/>
      <c r="W253" s="24"/>
      <c r="X253" s="24"/>
      <c r="Y253" s="24"/>
      <c r="Z253" s="24"/>
      <c r="AA253" s="24"/>
      <c r="AB253" s="24"/>
      <c r="AC253" s="24"/>
      <c r="AD253" s="24"/>
      <c r="AE253" s="24"/>
      <c r="AF253" s="24"/>
      <c r="AG253" s="24"/>
      <c r="AH253" s="24"/>
      <c r="AI253" s="24">
        <v>55</v>
      </c>
      <c r="AJ253" s="24">
        <v>55</v>
      </c>
      <c r="AK253" s="24"/>
      <c r="AL253" s="24"/>
      <c r="AM253" s="24"/>
      <c r="AN253" s="24"/>
      <c r="AO253" s="145">
        <f t="shared" si="30"/>
        <v>55</v>
      </c>
      <c r="AP253" s="14">
        <f t="shared" si="31"/>
        <v>55</v>
      </c>
      <c r="AQ253" s="22"/>
      <c r="AR253" s="24"/>
      <c r="AS253" s="24"/>
      <c r="AT253" s="24"/>
      <c r="AU253" s="24"/>
      <c r="AV253" s="24"/>
      <c r="AW253" s="145"/>
      <c r="AX253" s="24"/>
      <c r="AY253" s="24"/>
      <c r="AZ253" s="24"/>
      <c r="BA253" s="24"/>
      <c r="BB253" s="24"/>
      <c r="BC253" s="24"/>
      <c r="BD253" s="24"/>
      <c r="BE253" s="24"/>
      <c r="BF253" s="24"/>
      <c r="BG253" s="24">
        <v>363.98</v>
      </c>
      <c r="BH253" s="24">
        <v>363.98</v>
      </c>
      <c r="BI253" s="24"/>
      <c r="BJ253" s="24"/>
      <c r="BK253" s="24"/>
      <c r="BL253" s="24"/>
      <c r="BM253" s="145">
        <f t="shared" si="32"/>
        <v>363.98</v>
      </c>
      <c r="BN253" s="24">
        <f t="shared" si="33"/>
        <v>363.98</v>
      </c>
      <c r="BO253" s="509">
        <f t="shared" si="27"/>
        <v>0.24208645126986131</v>
      </c>
      <c r="BP253" s="511">
        <v>0</v>
      </c>
      <c r="BQ253" s="512">
        <v>0</v>
      </c>
      <c r="BR253" s="513">
        <v>0</v>
      </c>
      <c r="BS253" s="512">
        <v>0</v>
      </c>
      <c r="BT253" s="512">
        <v>0</v>
      </c>
      <c r="BU253" s="512">
        <v>0</v>
      </c>
      <c r="BV253" s="512">
        <v>0</v>
      </c>
      <c r="BW253" s="512">
        <v>0</v>
      </c>
      <c r="BX253" s="512">
        <v>0</v>
      </c>
      <c r="BY253" s="512">
        <v>0</v>
      </c>
      <c r="BZ253" s="512">
        <v>0</v>
      </c>
      <c r="CA253" s="512">
        <v>0</v>
      </c>
      <c r="CB253" s="512">
        <v>0</v>
      </c>
      <c r="CC253" s="512">
        <v>0</v>
      </c>
      <c r="CD253" s="512">
        <v>0</v>
      </c>
      <c r="CE253" s="512">
        <v>0</v>
      </c>
      <c r="CF253" s="512">
        <v>427254.28320000006</v>
      </c>
      <c r="CG253" s="512">
        <v>427254.28320000006</v>
      </c>
      <c r="CH253" s="512">
        <v>0</v>
      </c>
      <c r="CI253" s="512">
        <v>0</v>
      </c>
      <c r="CJ253" s="512">
        <v>0</v>
      </c>
      <c r="CK253" s="512">
        <v>0</v>
      </c>
      <c r="CL253" s="513">
        <f t="shared" si="34"/>
        <v>427254.28320000006</v>
      </c>
      <c r="CM253" s="513">
        <f t="shared" si="35"/>
        <v>427254.28320000006</v>
      </c>
      <c r="CN253" s="113"/>
      <c r="CO253" s="97"/>
      <c r="CP253" s="97"/>
      <c r="CQ253" s="97"/>
      <c r="CR253" s="97"/>
      <c r="CS253" s="97"/>
      <c r="CT253" s="97"/>
      <c r="CU253" s="114"/>
      <c r="CV253" s="50">
        <f t="shared" si="28"/>
        <v>5781600</v>
      </c>
      <c r="CW253" s="11"/>
      <c r="CX253" s="604">
        <f t="shared" si="29"/>
        <v>1.503512477012851</v>
      </c>
      <c r="CY253" s="143"/>
      <c r="CZ253" s="143"/>
      <c r="DA253" s="143"/>
      <c r="DB253" s="23"/>
      <c r="DC253" s="23"/>
      <c r="DD253" s="23"/>
      <c r="DE253" s="23"/>
      <c r="DF253" s="143"/>
      <c r="DG253" s="89"/>
      <c r="DH253" s="50" t="s">
        <v>46</v>
      </c>
      <c r="DI253" s="28"/>
      <c r="DJ253" s="553" t="s">
        <v>46</v>
      </c>
      <c r="DK253" s="143"/>
      <c r="DL253" s="46"/>
      <c r="DM253" s="111"/>
      <c r="DN253" s="110"/>
      <c r="DO253" s="432">
        <v>1.3756768013327785</v>
      </c>
      <c r="DP253" s="433">
        <v>73.639306802987306</v>
      </c>
      <c r="DQ253" s="434">
        <v>1.3756768013327785</v>
      </c>
      <c r="DR253" s="428">
        <v>73.639306802987306</v>
      </c>
      <c r="DS253" s="432">
        <v>1.8742190753852569E-2</v>
      </c>
      <c r="DT253" s="434">
        <v>0.99829662637497818</v>
      </c>
      <c r="DU253" s="434">
        <v>1.8742190753852569E-2</v>
      </c>
      <c r="DV253" s="428">
        <v>0.99829662637497818</v>
      </c>
      <c r="DW253" s="252"/>
      <c r="DX253" s="50"/>
      <c r="DY253" s="249"/>
      <c r="DZ253" s="464">
        <v>0</v>
      </c>
      <c r="EA253" s="465">
        <v>58341.666666666664</v>
      </c>
      <c r="EB253" s="46"/>
    </row>
    <row r="254" spans="1:132" s="141" customFormat="1" ht="27.75" customHeight="1" x14ac:dyDescent="0.25">
      <c r="A254" s="69" t="s">
        <v>56</v>
      </c>
      <c r="B254" s="69" t="s">
        <v>42</v>
      </c>
      <c r="C254" s="69" t="s">
        <v>388</v>
      </c>
      <c r="D254" s="67" t="s">
        <v>430</v>
      </c>
      <c r="E254" s="67" t="s">
        <v>431</v>
      </c>
      <c r="F254" s="67" t="s">
        <v>432</v>
      </c>
      <c r="G254" s="67" t="s">
        <v>433</v>
      </c>
      <c r="H254" s="107" t="s">
        <v>46</v>
      </c>
      <c r="I254" s="20" t="s">
        <v>1979</v>
      </c>
      <c r="J254" s="145" t="s">
        <v>1984</v>
      </c>
      <c r="K254" s="426">
        <v>12.668219606558768</v>
      </c>
      <c r="L254" s="426">
        <v>25.852462067439003</v>
      </c>
      <c r="M254" s="424">
        <v>1916</v>
      </c>
      <c r="N254" s="487">
        <v>22215360</v>
      </c>
      <c r="O254" s="487" t="s">
        <v>1976</v>
      </c>
      <c r="P254" s="572">
        <v>6.3580121044238345</v>
      </c>
      <c r="Q254" s="34" t="s">
        <v>1977</v>
      </c>
      <c r="R254" s="257" t="s">
        <v>48</v>
      </c>
      <c r="S254" s="27"/>
      <c r="T254" s="27"/>
      <c r="U254" s="145"/>
      <c r="V254" s="24"/>
      <c r="W254" s="24"/>
      <c r="X254" s="24"/>
      <c r="Y254" s="24"/>
      <c r="Z254" s="24"/>
      <c r="AA254" s="24"/>
      <c r="AB254" s="24"/>
      <c r="AC254" s="24"/>
      <c r="AD254" s="24"/>
      <c r="AE254" s="24"/>
      <c r="AF254" s="24"/>
      <c r="AG254" s="24"/>
      <c r="AH254" s="24"/>
      <c r="AI254" s="24">
        <v>208</v>
      </c>
      <c r="AJ254" s="24">
        <v>208</v>
      </c>
      <c r="AK254" s="24"/>
      <c r="AL254" s="24"/>
      <c r="AM254" s="24"/>
      <c r="AN254" s="24"/>
      <c r="AO254" s="145">
        <f t="shared" si="30"/>
        <v>208</v>
      </c>
      <c r="AP254" s="14">
        <f t="shared" si="31"/>
        <v>208</v>
      </c>
      <c r="AQ254" s="22"/>
      <c r="AR254" s="24"/>
      <c r="AS254" s="24"/>
      <c r="AT254" s="24"/>
      <c r="AU254" s="24"/>
      <c r="AV254" s="24"/>
      <c r="AW254" s="145"/>
      <c r="AX254" s="24"/>
      <c r="AY254" s="24"/>
      <c r="AZ254" s="24"/>
      <c r="BA254" s="24"/>
      <c r="BB254" s="24"/>
      <c r="BC254" s="24"/>
      <c r="BD254" s="24"/>
      <c r="BE254" s="24"/>
      <c r="BF254" s="24"/>
      <c r="BG254" s="24">
        <v>5052.0200000000004</v>
      </c>
      <c r="BH254" s="24">
        <v>5052.0200000000004</v>
      </c>
      <c r="BI254" s="24"/>
      <c r="BJ254" s="24"/>
      <c r="BK254" s="24"/>
      <c r="BL254" s="24"/>
      <c r="BM254" s="145">
        <f t="shared" si="32"/>
        <v>5052.0200000000004</v>
      </c>
      <c r="BN254" s="24">
        <f t="shared" si="33"/>
        <v>5052.0200000000004</v>
      </c>
      <c r="BO254" s="509">
        <f t="shared" si="27"/>
        <v>0.79459112644420116</v>
      </c>
      <c r="BP254" s="511">
        <v>0</v>
      </c>
      <c r="BQ254" s="512">
        <v>0</v>
      </c>
      <c r="BR254" s="513">
        <v>0</v>
      </c>
      <c r="BS254" s="512">
        <v>0</v>
      </c>
      <c r="BT254" s="512">
        <v>0</v>
      </c>
      <c r="BU254" s="512">
        <v>0</v>
      </c>
      <c r="BV254" s="512">
        <v>0</v>
      </c>
      <c r="BW254" s="512">
        <v>0</v>
      </c>
      <c r="BX254" s="512">
        <v>0</v>
      </c>
      <c r="BY254" s="512">
        <v>0</v>
      </c>
      <c r="BZ254" s="512">
        <v>0</v>
      </c>
      <c r="CA254" s="512">
        <v>0</v>
      </c>
      <c r="CB254" s="512">
        <v>0</v>
      </c>
      <c r="CC254" s="512">
        <v>0</v>
      </c>
      <c r="CD254" s="512">
        <v>0</v>
      </c>
      <c r="CE254" s="512">
        <v>0</v>
      </c>
      <c r="CF254" s="512">
        <v>5930263.1568000009</v>
      </c>
      <c r="CG254" s="512">
        <v>5930263.1568000009</v>
      </c>
      <c r="CH254" s="512">
        <v>0</v>
      </c>
      <c r="CI254" s="512">
        <v>0</v>
      </c>
      <c r="CJ254" s="512">
        <v>0</v>
      </c>
      <c r="CK254" s="512">
        <v>0</v>
      </c>
      <c r="CL254" s="513">
        <f t="shared" si="34"/>
        <v>5930263.1568000009</v>
      </c>
      <c r="CM254" s="513">
        <f t="shared" si="35"/>
        <v>5930263.1568000009</v>
      </c>
      <c r="CN254" s="113"/>
      <c r="CO254" s="97"/>
      <c r="CP254" s="97"/>
      <c r="CQ254" s="97"/>
      <c r="CR254" s="97"/>
      <c r="CS254" s="97"/>
      <c r="CT254" s="97"/>
      <c r="CU254" s="114"/>
      <c r="CV254" s="50">
        <f t="shared" si="28"/>
        <v>22215360</v>
      </c>
      <c r="CW254" s="11"/>
      <c r="CX254" s="604">
        <f t="shared" si="29"/>
        <v>6.3580121044238345</v>
      </c>
      <c r="CY254" s="143"/>
      <c r="CZ254" s="143"/>
      <c r="DA254" s="143"/>
      <c r="DB254" s="23"/>
      <c r="DC254" s="23"/>
      <c r="DD254" s="23"/>
      <c r="DE254" s="23"/>
      <c r="DF254" s="143"/>
      <c r="DG254" s="89"/>
      <c r="DH254" s="50" t="s">
        <v>46</v>
      </c>
      <c r="DI254" s="28"/>
      <c r="DJ254" s="553" t="s">
        <v>46</v>
      </c>
      <c r="DK254" s="143"/>
      <c r="DL254" s="46"/>
      <c r="DM254" s="111"/>
      <c r="DN254" s="110"/>
      <c r="DO254" s="432">
        <v>44.637577761343444</v>
      </c>
      <c r="DP254" s="433">
        <v>190.71715936955707</v>
      </c>
      <c r="DQ254" s="434">
        <v>13.436638099795559</v>
      </c>
      <c r="DR254" s="428">
        <v>60.341429889583523</v>
      </c>
      <c r="DS254" s="432">
        <v>0.58676643320137567</v>
      </c>
      <c r="DT254" s="434">
        <v>1.1806566296591749</v>
      </c>
      <c r="DU254" s="434">
        <v>0.15869839474485606</v>
      </c>
      <c r="DV254" s="428">
        <v>0.93298719894698878</v>
      </c>
      <c r="DW254" s="252"/>
      <c r="DX254" s="50"/>
      <c r="DY254" s="249"/>
      <c r="DZ254" s="464">
        <v>0</v>
      </c>
      <c r="EA254" s="465">
        <v>132195.33333333334</v>
      </c>
      <c r="EB254" s="46"/>
    </row>
    <row r="255" spans="1:132" s="141" customFormat="1" ht="27.75" customHeight="1" x14ac:dyDescent="0.25">
      <c r="A255" s="69" t="s">
        <v>56</v>
      </c>
      <c r="B255" s="69" t="s">
        <v>42</v>
      </c>
      <c r="C255" s="69" t="s">
        <v>388</v>
      </c>
      <c r="D255" s="67" t="s">
        <v>430</v>
      </c>
      <c r="E255" s="67" t="s">
        <v>431</v>
      </c>
      <c r="F255" s="67" t="s">
        <v>434</v>
      </c>
      <c r="G255" s="67" t="s">
        <v>435</v>
      </c>
      <c r="H255" s="107" t="s">
        <v>46</v>
      </c>
      <c r="I255" s="20" t="s">
        <v>1979</v>
      </c>
      <c r="J255" s="145" t="s">
        <v>1984</v>
      </c>
      <c r="K255" s="426">
        <v>7.5292248605019099</v>
      </c>
      <c r="L255" s="426">
        <v>48.016287778914005</v>
      </c>
      <c r="M255" s="424">
        <v>1876</v>
      </c>
      <c r="N255" s="487">
        <v>13104960.000000002</v>
      </c>
      <c r="O255" s="487" t="s">
        <v>1976</v>
      </c>
      <c r="P255" s="572">
        <v>4.3980234105788929</v>
      </c>
      <c r="Q255" s="34" t="s">
        <v>1977</v>
      </c>
      <c r="R255" s="257" t="s">
        <v>48</v>
      </c>
      <c r="S255" s="27"/>
      <c r="T255" s="27"/>
      <c r="U255" s="145"/>
      <c r="V255" s="24"/>
      <c r="W255" s="24"/>
      <c r="X255" s="24"/>
      <c r="Y255" s="24"/>
      <c r="Z255" s="24"/>
      <c r="AA255" s="24"/>
      <c r="AB255" s="24"/>
      <c r="AC255" s="24"/>
      <c r="AD255" s="24"/>
      <c r="AE255" s="24"/>
      <c r="AF255" s="24"/>
      <c r="AG255" s="24"/>
      <c r="AH255" s="24"/>
      <c r="AI255" s="24">
        <v>199</v>
      </c>
      <c r="AJ255" s="24">
        <v>198</v>
      </c>
      <c r="AK255" s="24">
        <v>1</v>
      </c>
      <c r="AL255" s="24">
        <v>1</v>
      </c>
      <c r="AM255" s="24"/>
      <c r="AN255" s="24"/>
      <c r="AO255" s="145">
        <f t="shared" si="30"/>
        <v>200</v>
      </c>
      <c r="AP255" s="14">
        <f t="shared" si="31"/>
        <v>199</v>
      </c>
      <c r="AQ255" s="22"/>
      <c r="AR255" s="24"/>
      <c r="AS255" s="24"/>
      <c r="AT255" s="24"/>
      <c r="AU255" s="24"/>
      <c r="AV255" s="24"/>
      <c r="AW255" s="145"/>
      <c r="AX255" s="24"/>
      <c r="AY255" s="24"/>
      <c r="AZ255" s="24"/>
      <c r="BA255" s="24"/>
      <c r="BB255" s="24"/>
      <c r="BC255" s="24"/>
      <c r="BD255" s="24"/>
      <c r="BE255" s="24"/>
      <c r="BF255" s="24"/>
      <c r="BG255" s="24">
        <v>7446.27</v>
      </c>
      <c r="BH255" s="24">
        <v>6454.47</v>
      </c>
      <c r="BI255" s="24">
        <v>5.2</v>
      </c>
      <c r="BJ255" s="24">
        <v>5.2</v>
      </c>
      <c r="BK255" s="24"/>
      <c r="BL255" s="24"/>
      <c r="BM255" s="145">
        <f t="shared" si="32"/>
        <v>7451.47</v>
      </c>
      <c r="BN255" s="24">
        <f t="shared" si="33"/>
        <v>6459.67</v>
      </c>
      <c r="BO255" s="509">
        <f t="shared" si="27"/>
        <v>1.6942770204625162</v>
      </c>
      <c r="BP255" s="511">
        <v>0</v>
      </c>
      <c r="BQ255" s="512">
        <v>0</v>
      </c>
      <c r="BR255" s="513">
        <v>0</v>
      </c>
      <c r="BS255" s="512">
        <v>0</v>
      </c>
      <c r="BT255" s="512">
        <v>0</v>
      </c>
      <c r="BU255" s="512">
        <v>0</v>
      </c>
      <c r="BV255" s="512">
        <v>0</v>
      </c>
      <c r="BW255" s="512">
        <v>0</v>
      </c>
      <c r="BX255" s="512">
        <v>0</v>
      </c>
      <c r="BY255" s="512">
        <v>0</v>
      </c>
      <c r="BZ255" s="512">
        <v>0</v>
      </c>
      <c r="CA255" s="512">
        <v>0</v>
      </c>
      <c r="CB255" s="512">
        <v>0</v>
      </c>
      <c r="CC255" s="512">
        <v>0</v>
      </c>
      <c r="CD255" s="512">
        <v>0</v>
      </c>
      <c r="CE255" s="512">
        <v>0</v>
      </c>
      <c r="CF255" s="512">
        <v>8740729.5768000018</v>
      </c>
      <c r="CG255" s="512">
        <v>7576515.0648000007</v>
      </c>
      <c r="CH255" s="512">
        <v>6103.9680000000008</v>
      </c>
      <c r="CI255" s="512">
        <v>6103.9680000000008</v>
      </c>
      <c r="CJ255" s="512">
        <v>0</v>
      </c>
      <c r="CK255" s="512">
        <v>0</v>
      </c>
      <c r="CL255" s="513">
        <f t="shared" si="34"/>
        <v>8746833.5448000021</v>
      </c>
      <c r="CM255" s="513">
        <f t="shared" si="35"/>
        <v>7582619.0328000011</v>
      </c>
      <c r="CN255" s="113"/>
      <c r="CO255" s="97"/>
      <c r="CP255" s="97"/>
      <c r="CQ255" s="97"/>
      <c r="CR255" s="97"/>
      <c r="CS255" s="97"/>
      <c r="CT255" s="97"/>
      <c r="CU255" s="114"/>
      <c r="CV255" s="50">
        <f t="shared" si="28"/>
        <v>13104960.000000002</v>
      </c>
      <c r="CW255" s="11"/>
      <c r="CX255" s="604">
        <f t="shared" si="29"/>
        <v>4.3980234105788929</v>
      </c>
      <c r="CY255" s="143"/>
      <c r="CZ255" s="143"/>
      <c r="DA255" s="143"/>
      <c r="DB255" s="23"/>
      <c r="DC255" s="23"/>
      <c r="DD255" s="23"/>
      <c r="DE255" s="23"/>
      <c r="DF255" s="143"/>
      <c r="DG255" s="89"/>
      <c r="DH255" s="50" t="s">
        <v>46</v>
      </c>
      <c r="DI255" s="28"/>
      <c r="DJ255" s="553" t="s">
        <v>46</v>
      </c>
      <c r="DK255" s="143"/>
      <c r="DL255" s="46"/>
      <c r="DM255" s="111"/>
      <c r="DN255" s="110"/>
      <c r="DO255" s="432">
        <v>758.57908061292471</v>
      </c>
      <c r="DP255" s="433">
        <v>-129.2591863734234</v>
      </c>
      <c r="DQ255" s="434">
        <v>239.30712858094603</v>
      </c>
      <c r="DR255" s="428">
        <v>-28.328212312223201</v>
      </c>
      <c r="DS255" s="432">
        <v>2.4500999333777482</v>
      </c>
      <c r="DT255" s="434">
        <v>-0.3959742084014497</v>
      </c>
      <c r="DU255" s="434">
        <v>2.0146568954030646</v>
      </c>
      <c r="DV255" s="428">
        <v>-0.26088852330142109</v>
      </c>
      <c r="DW255" s="252"/>
      <c r="DX255" s="50"/>
      <c r="DY255" s="249"/>
      <c r="DZ255" s="464">
        <v>249732</v>
      </c>
      <c r="EA255" s="465">
        <v>-91284.333333333343</v>
      </c>
      <c r="EB255" s="46"/>
    </row>
    <row r="256" spans="1:132" s="141" customFormat="1" ht="27.75" customHeight="1" x14ac:dyDescent="0.25">
      <c r="A256" s="69" t="s">
        <v>56</v>
      </c>
      <c r="B256" s="69" t="s">
        <v>42</v>
      </c>
      <c r="C256" s="69" t="s">
        <v>388</v>
      </c>
      <c r="D256" s="67" t="s">
        <v>430</v>
      </c>
      <c r="E256" s="67" t="s">
        <v>431</v>
      </c>
      <c r="F256" s="67" t="s">
        <v>436</v>
      </c>
      <c r="G256" s="67" t="s">
        <v>437</v>
      </c>
      <c r="H256" s="107" t="s">
        <v>46</v>
      </c>
      <c r="I256" s="20" t="s">
        <v>1979</v>
      </c>
      <c r="J256" s="145" t="s">
        <v>1984</v>
      </c>
      <c r="K256" s="426">
        <v>12.668219606558768</v>
      </c>
      <c r="L256" s="426">
        <v>48.153030202872003</v>
      </c>
      <c r="M256" s="424">
        <v>2174</v>
      </c>
      <c r="N256" s="487">
        <v>41732640</v>
      </c>
      <c r="O256" s="487" t="s">
        <v>1976</v>
      </c>
      <c r="P256" s="572">
        <v>10.556849672132289</v>
      </c>
      <c r="Q256" s="34" t="s">
        <v>1977</v>
      </c>
      <c r="R256" s="257" t="s">
        <v>48</v>
      </c>
      <c r="S256" s="27"/>
      <c r="T256" s="27"/>
      <c r="U256" s="145"/>
      <c r="V256" s="24"/>
      <c r="W256" s="24"/>
      <c r="X256" s="24"/>
      <c r="Y256" s="24"/>
      <c r="Z256" s="24"/>
      <c r="AA256" s="24"/>
      <c r="AB256" s="24"/>
      <c r="AC256" s="24"/>
      <c r="AD256" s="24"/>
      <c r="AE256" s="24"/>
      <c r="AF256" s="24"/>
      <c r="AG256" s="24"/>
      <c r="AH256" s="24"/>
      <c r="AI256" s="24">
        <v>192</v>
      </c>
      <c r="AJ256" s="24">
        <v>192</v>
      </c>
      <c r="AK256" s="24"/>
      <c r="AL256" s="24"/>
      <c r="AM256" s="24"/>
      <c r="AN256" s="24"/>
      <c r="AO256" s="145">
        <f t="shared" si="30"/>
        <v>192</v>
      </c>
      <c r="AP256" s="14">
        <f t="shared" si="31"/>
        <v>192</v>
      </c>
      <c r="AQ256" s="22"/>
      <c r="AR256" s="24"/>
      <c r="AS256" s="24"/>
      <c r="AT256" s="24"/>
      <c r="AU256" s="24"/>
      <c r="AV256" s="24"/>
      <c r="AW256" s="145"/>
      <c r="AX256" s="24"/>
      <c r="AY256" s="24"/>
      <c r="AZ256" s="24"/>
      <c r="BA256" s="24"/>
      <c r="BB256" s="24"/>
      <c r="BC256" s="24"/>
      <c r="BD256" s="24"/>
      <c r="BE256" s="24"/>
      <c r="BF256" s="24"/>
      <c r="BG256" s="24">
        <v>2149.34</v>
      </c>
      <c r="BH256" s="24">
        <v>2149.34</v>
      </c>
      <c r="BI256" s="24"/>
      <c r="BJ256" s="24"/>
      <c r="BK256" s="24"/>
      <c r="BL256" s="24"/>
      <c r="BM256" s="145">
        <f t="shared" si="32"/>
        <v>2149.34</v>
      </c>
      <c r="BN256" s="24">
        <f t="shared" si="33"/>
        <v>2149.34</v>
      </c>
      <c r="BO256" s="509">
        <f t="shared" si="27"/>
        <v>0.20359672314684699</v>
      </c>
      <c r="BP256" s="511">
        <v>0</v>
      </c>
      <c r="BQ256" s="512">
        <v>0</v>
      </c>
      <c r="BR256" s="513">
        <v>0</v>
      </c>
      <c r="BS256" s="512">
        <v>0</v>
      </c>
      <c r="BT256" s="512">
        <v>0</v>
      </c>
      <c r="BU256" s="512">
        <v>0</v>
      </c>
      <c r="BV256" s="512">
        <v>0</v>
      </c>
      <c r="BW256" s="512">
        <v>0</v>
      </c>
      <c r="BX256" s="512">
        <v>0</v>
      </c>
      <c r="BY256" s="512">
        <v>0</v>
      </c>
      <c r="BZ256" s="512">
        <v>0</v>
      </c>
      <c r="CA256" s="512">
        <v>0</v>
      </c>
      <c r="CB256" s="512">
        <v>0</v>
      </c>
      <c r="CC256" s="512">
        <v>0</v>
      </c>
      <c r="CD256" s="512">
        <v>0</v>
      </c>
      <c r="CE256" s="512">
        <v>0</v>
      </c>
      <c r="CF256" s="512">
        <v>2522981.2656000005</v>
      </c>
      <c r="CG256" s="512">
        <v>2522981.2656000005</v>
      </c>
      <c r="CH256" s="512">
        <v>0</v>
      </c>
      <c r="CI256" s="512">
        <v>0</v>
      </c>
      <c r="CJ256" s="512">
        <v>0</v>
      </c>
      <c r="CK256" s="512">
        <v>0</v>
      </c>
      <c r="CL256" s="513">
        <f t="shared" si="34"/>
        <v>2522981.2656000005</v>
      </c>
      <c r="CM256" s="513">
        <f t="shared" si="35"/>
        <v>2522981.2656000005</v>
      </c>
      <c r="CN256" s="113"/>
      <c r="CO256" s="97"/>
      <c r="CP256" s="97"/>
      <c r="CQ256" s="97"/>
      <c r="CR256" s="97"/>
      <c r="CS256" s="97"/>
      <c r="CT256" s="97"/>
      <c r="CU256" s="114"/>
      <c r="CV256" s="50">
        <f t="shared" si="28"/>
        <v>41732640</v>
      </c>
      <c r="CW256" s="11"/>
      <c r="CX256" s="604">
        <f t="shared" si="29"/>
        <v>10.556849672132289</v>
      </c>
      <c r="CY256" s="143"/>
      <c r="CZ256" s="143"/>
      <c r="DA256" s="143"/>
      <c r="DB256" s="23"/>
      <c r="DC256" s="23"/>
      <c r="DD256" s="23"/>
      <c r="DE256" s="23"/>
      <c r="DF256" s="143"/>
      <c r="DG256" s="89"/>
      <c r="DH256" s="50" t="s">
        <v>46</v>
      </c>
      <c r="DI256" s="28"/>
      <c r="DJ256" s="553" t="s">
        <v>46</v>
      </c>
      <c r="DK256" s="143"/>
      <c r="DL256" s="46"/>
      <c r="DM256" s="111"/>
      <c r="DN256" s="110"/>
      <c r="DO256" s="432">
        <v>428.2730862115223</v>
      </c>
      <c r="DP256" s="433">
        <v>-10.827566191193341</v>
      </c>
      <c r="DQ256" s="434">
        <v>61.96005673323868</v>
      </c>
      <c r="DR256" s="428">
        <v>117.82245251588492</v>
      </c>
      <c r="DS256" s="432">
        <v>0.55429907616820551</v>
      </c>
      <c r="DT256" s="434">
        <v>1.1263143613461852</v>
      </c>
      <c r="DU256" s="434">
        <v>0.33165944723425406</v>
      </c>
      <c r="DV256" s="428">
        <v>1.180368723454253</v>
      </c>
      <c r="DW256" s="252"/>
      <c r="DX256" s="50"/>
      <c r="DY256" s="249"/>
      <c r="DZ256" s="464">
        <v>17136</v>
      </c>
      <c r="EA256" s="465">
        <v>94330.666666666672</v>
      </c>
      <c r="EB256" s="46"/>
    </row>
    <row r="257" spans="1:132" s="141" customFormat="1" ht="27.75" customHeight="1" x14ac:dyDescent="0.25">
      <c r="A257" s="69" t="s">
        <v>56</v>
      </c>
      <c r="B257" s="69" t="s">
        <v>42</v>
      </c>
      <c r="C257" s="69" t="s">
        <v>388</v>
      </c>
      <c r="D257" s="67" t="s">
        <v>438</v>
      </c>
      <c r="E257" s="67" t="s">
        <v>439</v>
      </c>
      <c r="F257" s="67" t="s">
        <v>440</v>
      </c>
      <c r="G257" s="67" t="s">
        <v>439</v>
      </c>
      <c r="H257" s="107" t="s">
        <v>46</v>
      </c>
      <c r="I257" s="20" t="s">
        <v>1979</v>
      </c>
      <c r="J257" s="145" t="s">
        <v>1981</v>
      </c>
      <c r="K257" s="426">
        <v>3.0622658277817751</v>
      </c>
      <c r="L257" s="426">
        <v>4.2714015062669999</v>
      </c>
      <c r="M257" s="424">
        <v>805</v>
      </c>
      <c r="N257" s="487">
        <v>4835519.9999999991</v>
      </c>
      <c r="O257" s="487" t="s">
        <v>1976</v>
      </c>
      <c r="P257" s="572">
        <v>1.6644315440413882</v>
      </c>
      <c r="Q257" s="34" t="s">
        <v>48</v>
      </c>
      <c r="R257" s="257" t="s">
        <v>48</v>
      </c>
      <c r="S257" s="27"/>
      <c r="T257" s="27"/>
      <c r="U257" s="145"/>
      <c r="V257" s="24"/>
      <c r="W257" s="24"/>
      <c r="X257" s="24"/>
      <c r="Y257" s="24"/>
      <c r="Z257" s="24"/>
      <c r="AA257" s="24"/>
      <c r="AB257" s="24"/>
      <c r="AC257" s="24"/>
      <c r="AD257" s="24"/>
      <c r="AE257" s="24"/>
      <c r="AF257" s="24"/>
      <c r="AG257" s="24"/>
      <c r="AH257" s="24"/>
      <c r="AI257" s="24">
        <v>17</v>
      </c>
      <c r="AJ257" s="24">
        <v>17</v>
      </c>
      <c r="AK257" s="24"/>
      <c r="AL257" s="24"/>
      <c r="AM257" s="24"/>
      <c r="AN257" s="24"/>
      <c r="AO257" s="145">
        <f t="shared" si="30"/>
        <v>17</v>
      </c>
      <c r="AP257" s="14">
        <f t="shared" si="31"/>
        <v>17</v>
      </c>
      <c r="AQ257" s="22"/>
      <c r="AR257" s="24"/>
      <c r="AS257" s="24"/>
      <c r="AT257" s="24"/>
      <c r="AU257" s="24"/>
      <c r="AV257" s="24"/>
      <c r="AW257" s="145"/>
      <c r="AX257" s="24"/>
      <c r="AY257" s="24"/>
      <c r="AZ257" s="24"/>
      <c r="BA257" s="24"/>
      <c r="BB257" s="24"/>
      <c r="BC257" s="24"/>
      <c r="BD257" s="24"/>
      <c r="BE257" s="24"/>
      <c r="BF257" s="24"/>
      <c r="BG257" s="24">
        <v>88.94</v>
      </c>
      <c r="BH257" s="24">
        <v>88.94</v>
      </c>
      <c r="BI257" s="24"/>
      <c r="BJ257" s="24"/>
      <c r="BK257" s="24"/>
      <c r="BL257" s="24"/>
      <c r="BM257" s="145">
        <f t="shared" si="32"/>
        <v>88.94</v>
      </c>
      <c r="BN257" s="24">
        <f t="shared" si="33"/>
        <v>88.94</v>
      </c>
      <c r="BO257" s="509">
        <f t="shared" si="27"/>
        <v>5.3435661153144062E-2</v>
      </c>
      <c r="BP257" s="511">
        <v>0</v>
      </c>
      <c r="BQ257" s="512">
        <v>0</v>
      </c>
      <c r="BR257" s="513">
        <v>0</v>
      </c>
      <c r="BS257" s="512">
        <v>0</v>
      </c>
      <c r="BT257" s="512">
        <v>0</v>
      </c>
      <c r="BU257" s="512">
        <v>0</v>
      </c>
      <c r="BV257" s="512">
        <v>0</v>
      </c>
      <c r="BW257" s="512">
        <v>0</v>
      </c>
      <c r="BX257" s="512">
        <v>0</v>
      </c>
      <c r="BY257" s="512">
        <v>0</v>
      </c>
      <c r="BZ257" s="512">
        <v>0</v>
      </c>
      <c r="CA257" s="512">
        <v>0</v>
      </c>
      <c r="CB257" s="512">
        <v>0</v>
      </c>
      <c r="CC257" s="512">
        <v>0</v>
      </c>
      <c r="CD257" s="512">
        <v>0</v>
      </c>
      <c r="CE257" s="512">
        <v>0</v>
      </c>
      <c r="CF257" s="512">
        <v>104401.32960000001</v>
      </c>
      <c r="CG257" s="512">
        <v>104401.32960000001</v>
      </c>
      <c r="CH257" s="512">
        <v>0</v>
      </c>
      <c r="CI257" s="512">
        <v>0</v>
      </c>
      <c r="CJ257" s="512">
        <v>0</v>
      </c>
      <c r="CK257" s="512">
        <v>0</v>
      </c>
      <c r="CL257" s="513">
        <f t="shared" si="34"/>
        <v>104401.32960000001</v>
      </c>
      <c r="CM257" s="513">
        <f t="shared" si="35"/>
        <v>104401.32960000001</v>
      </c>
      <c r="CN257" s="113"/>
      <c r="CO257" s="97"/>
      <c r="CP257" s="97"/>
      <c r="CQ257" s="97"/>
      <c r="CR257" s="97"/>
      <c r="CS257" s="97"/>
      <c r="CT257" s="97"/>
      <c r="CU257" s="114"/>
      <c r="CV257" s="50">
        <f t="shared" si="28"/>
        <v>4835519.9999999991</v>
      </c>
      <c r="CW257" s="11"/>
      <c r="CX257" s="604">
        <f t="shared" si="29"/>
        <v>1.6644315440413882</v>
      </c>
      <c r="CY257" s="143"/>
      <c r="CZ257" s="143"/>
      <c r="DA257" s="143"/>
      <c r="DB257" s="23"/>
      <c r="DC257" s="23"/>
      <c r="DD257" s="23"/>
      <c r="DE257" s="23"/>
      <c r="DF257" s="143"/>
      <c r="DG257" s="89"/>
      <c r="DH257" s="50" t="s">
        <v>46</v>
      </c>
      <c r="DI257" s="28"/>
      <c r="DJ257" s="553" t="s">
        <v>46</v>
      </c>
      <c r="DK257" s="143"/>
      <c r="DL257" s="46"/>
      <c r="DM257" s="111"/>
      <c r="DN257" s="110"/>
      <c r="DO257" s="432">
        <v>344.59059846759175</v>
      </c>
      <c r="DP257" s="433">
        <v>-260.31970534050299</v>
      </c>
      <c r="DQ257" s="434">
        <v>193.17167115344799</v>
      </c>
      <c r="DR257" s="428">
        <v>-108.90077802635922</v>
      </c>
      <c r="DS257" s="432">
        <v>0.18637399047421835</v>
      </c>
      <c r="DT257" s="434">
        <v>0.50094401444983305</v>
      </c>
      <c r="DU257" s="434">
        <v>5.7154690412093624E-2</v>
      </c>
      <c r="DV257" s="428">
        <v>0.63016331451195773</v>
      </c>
      <c r="DW257" s="252"/>
      <c r="DX257" s="50"/>
      <c r="DY257" s="249"/>
      <c r="DZ257" s="464">
        <v>155289</v>
      </c>
      <c r="EA257" s="465">
        <v>-108651</v>
      </c>
      <c r="EB257" s="46"/>
    </row>
    <row r="258" spans="1:132" s="141" customFormat="1" ht="27.75" customHeight="1" x14ac:dyDescent="0.25">
      <c r="A258" s="69" t="s">
        <v>56</v>
      </c>
      <c r="B258" s="69" t="s">
        <v>42</v>
      </c>
      <c r="C258" s="69" t="s">
        <v>388</v>
      </c>
      <c r="D258" s="67" t="s">
        <v>438</v>
      </c>
      <c r="E258" s="67" t="s">
        <v>439</v>
      </c>
      <c r="F258" s="67" t="s">
        <v>441</v>
      </c>
      <c r="G258" s="67" t="s">
        <v>439</v>
      </c>
      <c r="H258" s="107" t="s">
        <v>46</v>
      </c>
      <c r="I258" s="20" t="s">
        <v>1978</v>
      </c>
      <c r="J258" s="145" t="s">
        <v>1981</v>
      </c>
      <c r="K258" s="426">
        <v>2.9181592005920445</v>
      </c>
      <c r="L258" s="426">
        <v>2.1999999954240002</v>
      </c>
      <c r="M258" s="424">
        <v>282</v>
      </c>
      <c r="N258" s="487">
        <v>5115839.9999999991</v>
      </c>
      <c r="O258" s="487" t="s">
        <v>1976</v>
      </c>
      <c r="P258" s="572">
        <v>2.0174927806562279</v>
      </c>
      <c r="Q258" s="34" t="s">
        <v>48</v>
      </c>
      <c r="R258" s="257" t="s">
        <v>48</v>
      </c>
      <c r="S258" s="27"/>
      <c r="T258" s="27"/>
      <c r="U258" s="145"/>
      <c r="V258" s="24"/>
      <c r="W258" s="24"/>
      <c r="X258" s="24"/>
      <c r="Y258" s="24"/>
      <c r="Z258" s="24"/>
      <c r="AA258" s="24"/>
      <c r="AB258" s="24"/>
      <c r="AC258" s="24"/>
      <c r="AD258" s="24"/>
      <c r="AE258" s="24"/>
      <c r="AF258" s="24"/>
      <c r="AG258" s="24"/>
      <c r="AH258" s="24"/>
      <c r="AI258" s="24">
        <v>1</v>
      </c>
      <c r="AJ258" s="24">
        <v>1</v>
      </c>
      <c r="AK258" s="24"/>
      <c r="AL258" s="24"/>
      <c r="AM258" s="24"/>
      <c r="AN258" s="24"/>
      <c r="AO258" s="145">
        <f t="shared" si="30"/>
        <v>1</v>
      </c>
      <c r="AP258" s="14">
        <f t="shared" si="31"/>
        <v>1</v>
      </c>
      <c r="AQ258" s="22"/>
      <c r="AR258" s="24"/>
      <c r="AS258" s="24"/>
      <c r="AT258" s="24"/>
      <c r="AU258" s="24"/>
      <c r="AV258" s="24"/>
      <c r="AW258" s="145"/>
      <c r="AX258" s="24"/>
      <c r="AY258" s="24"/>
      <c r="AZ258" s="24"/>
      <c r="BA258" s="24"/>
      <c r="BB258" s="24"/>
      <c r="BC258" s="24"/>
      <c r="BD258" s="24"/>
      <c r="BE258" s="24"/>
      <c r="BF258" s="24"/>
      <c r="BG258" s="24">
        <v>18</v>
      </c>
      <c r="BH258" s="24">
        <v>18</v>
      </c>
      <c r="BI258" s="24"/>
      <c r="BJ258" s="24"/>
      <c r="BK258" s="24"/>
      <c r="BL258" s="24"/>
      <c r="BM258" s="145">
        <f t="shared" si="32"/>
        <v>18</v>
      </c>
      <c r="BN258" s="24">
        <f t="shared" si="33"/>
        <v>18</v>
      </c>
      <c r="BO258" s="509">
        <f t="shared" si="27"/>
        <v>8.9219650115155095E-3</v>
      </c>
      <c r="BP258" s="511">
        <v>0</v>
      </c>
      <c r="BQ258" s="512">
        <v>0</v>
      </c>
      <c r="BR258" s="513">
        <v>0</v>
      </c>
      <c r="BS258" s="512">
        <v>0</v>
      </c>
      <c r="BT258" s="512">
        <v>0</v>
      </c>
      <c r="BU258" s="512">
        <v>0</v>
      </c>
      <c r="BV258" s="512">
        <v>0</v>
      </c>
      <c r="BW258" s="512">
        <v>0</v>
      </c>
      <c r="BX258" s="512">
        <v>0</v>
      </c>
      <c r="BY258" s="512">
        <v>0</v>
      </c>
      <c r="BZ258" s="512">
        <v>0</v>
      </c>
      <c r="CA258" s="512">
        <v>0</v>
      </c>
      <c r="CB258" s="512">
        <v>0</v>
      </c>
      <c r="CC258" s="512">
        <v>0</v>
      </c>
      <c r="CD258" s="512">
        <v>0</v>
      </c>
      <c r="CE258" s="512">
        <v>0</v>
      </c>
      <c r="CF258" s="512">
        <v>21129.120000000003</v>
      </c>
      <c r="CG258" s="512">
        <v>21129.120000000003</v>
      </c>
      <c r="CH258" s="512">
        <v>0</v>
      </c>
      <c r="CI258" s="512">
        <v>0</v>
      </c>
      <c r="CJ258" s="512">
        <v>0</v>
      </c>
      <c r="CK258" s="512">
        <v>0</v>
      </c>
      <c r="CL258" s="513">
        <f t="shared" si="34"/>
        <v>21129.120000000003</v>
      </c>
      <c r="CM258" s="513">
        <f t="shared" si="35"/>
        <v>21129.120000000003</v>
      </c>
      <c r="CN258" s="113"/>
      <c r="CO258" s="97"/>
      <c r="CP258" s="97"/>
      <c r="CQ258" s="97"/>
      <c r="CR258" s="97"/>
      <c r="CS258" s="97"/>
      <c r="CT258" s="97"/>
      <c r="CU258" s="114"/>
      <c r="CV258" s="50">
        <f t="shared" si="28"/>
        <v>5115839.9999999991</v>
      </c>
      <c r="CW258" s="11"/>
      <c r="CX258" s="604">
        <f t="shared" si="29"/>
        <v>2.0174927806562279</v>
      </c>
      <c r="CY258" s="143"/>
      <c r="CZ258" s="143"/>
      <c r="DA258" s="143"/>
      <c r="DB258" s="23"/>
      <c r="DC258" s="23"/>
      <c r="DD258" s="23"/>
      <c r="DE258" s="23"/>
      <c r="DF258" s="143"/>
      <c r="DG258" s="89"/>
      <c r="DH258" s="50" t="s">
        <v>46</v>
      </c>
      <c r="DI258" s="28"/>
      <c r="DJ258" s="553" t="s">
        <v>46</v>
      </c>
      <c r="DK258" s="143"/>
      <c r="DL258" s="46"/>
      <c r="DM258" s="111"/>
      <c r="DN258" s="110"/>
      <c r="DO258" s="432">
        <v>86.60992907801419</v>
      </c>
      <c r="DP258" s="433">
        <v>216.80351783406331</v>
      </c>
      <c r="DQ258" s="434">
        <v>86.60992907801419</v>
      </c>
      <c r="DR258" s="428">
        <v>-86.60992907801419</v>
      </c>
      <c r="DS258" s="432">
        <v>1.0070921985815602</v>
      </c>
      <c r="DT258" s="434">
        <v>-0.66878979517419834</v>
      </c>
      <c r="DU258" s="434">
        <v>1.0070921985815602</v>
      </c>
      <c r="DV258" s="428">
        <v>-1.0070921985815602</v>
      </c>
      <c r="DW258" s="252"/>
      <c r="DX258" s="50"/>
      <c r="DY258" s="249"/>
      <c r="DZ258" s="464">
        <v>24424</v>
      </c>
      <c r="EA258" s="465">
        <v>-24424</v>
      </c>
      <c r="EB258" s="46"/>
    </row>
    <row r="259" spans="1:132" s="141" customFormat="1" ht="27.75" customHeight="1" x14ac:dyDescent="0.25">
      <c r="A259" s="69" t="s">
        <v>56</v>
      </c>
      <c r="B259" s="69" t="s">
        <v>42</v>
      </c>
      <c r="C259" s="69" t="s">
        <v>388</v>
      </c>
      <c r="D259" s="67" t="s">
        <v>438</v>
      </c>
      <c r="E259" s="67" t="s">
        <v>439</v>
      </c>
      <c r="F259" s="67" t="s">
        <v>442</v>
      </c>
      <c r="G259" s="67" t="s">
        <v>439</v>
      </c>
      <c r="H259" s="107" t="s">
        <v>46</v>
      </c>
      <c r="I259" s="20" t="s">
        <v>1978</v>
      </c>
      <c r="J259" s="145" t="s">
        <v>1981</v>
      </c>
      <c r="K259" s="426">
        <v>3.0982924845792077</v>
      </c>
      <c r="L259" s="426">
        <v>4.7808712021769999</v>
      </c>
      <c r="M259" s="424">
        <v>684</v>
      </c>
      <c r="N259" s="487">
        <v>6096960.0000000009</v>
      </c>
      <c r="O259" s="487" t="s">
        <v>1976</v>
      </c>
      <c r="P259" s="572">
        <v>1.22490633111271</v>
      </c>
      <c r="Q259" s="34" t="s">
        <v>48</v>
      </c>
      <c r="R259" s="257" t="s">
        <v>48</v>
      </c>
      <c r="S259" s="27"/>
      <c r="T259" s="27"/>
      <c r="U259" s="145"/>
      <c r="V259" s="24"/>
      <c r="W259" s="24"/>
      <c r="X259" s="24"/>
      <c r="Y259" s="24"/>
      <c r="Z259" s="24"/>
      <c r="AA259" s="24"/>
      <c r="AB259" s="24"/>
      <c r="AC259" s="24"/>
      <c r="AD259" s="24"/>
      <c r="AE259" s="24"/>
      <c r="AF259" s="24"/>
      <c r="AG259" s="24"/>
      <c r="AH259" s="24"/>
      <c r="AI259" s="24">
        <v>5</v>
      </c>
      <c r="AJ259" s="24">
        <v>5</v>
      </c>
      <c r="AK259" s="24"/>
      <c r="AL259" s="24"/>
      <c r="AM259" s="24"/>
      <c r="AN259" s="24"/>
      <c r="AO259" s="145">
        <f t="shared" si="30"/>
        <v>5</v>
      </c>
      <c r="AP259" s="14">
        <f t="shared" si="31"/>
        <v>5</v>
      </c>
      <c r="AQ259" s="22"/>
      <c r="AR259" s="24"/>
      <c r="AS259" s="24"/>
      <c r="AT259" s="24"/>
      <c r="AU259" s="24"/>
      <c r="AV259" s="24"/>
      <c r="AW259" s="145"/>
      <c r="AX259" s="24"/>
      <c r="AY259" s="24"/>
      <c r="AZ259" s="24"/>
      <c r="BA259" s="24"/>
      <c r="BB259" s="24"/>
      <c r="BC259" s="24"/>
      <c r="BD259" s="24"/>
      <c r="BE259" s="24"/>
      <c r="BF259" s="24"/>
      <c r="BG259" s="24">
        <v>29.24</v>
      </c>
      <c r="BH259" s="24">
        <v>29.24</v>
      </c>
      <c r="BI259" s="24"/>
      <c r="BJ259" s="24"/>
      <c r="BK259" s="24"/>
      <c r="BL259" s="24"/>
      <c r="BM259" s="145">
        <f t="shared" si="32"/>
        <v>29.24</v>
      </c>
      <c r="BN259" s="24">
        <f t="shared" si="33"/>
        <v>29.24</v>
      </c>
      <c r="BO259" s="509">
        <f t="shared" si="27"/>
        <v>2.3871213053032605E-2</v>
      </c>
      <c r="BP259" s="511">
        <v>0</v>
      </c>
      <c r="BQ259" s="512">
        <v>0</v>
      </c>
      <c r="BR259" s="513">
        <v>0</v>
      </c>
      <c r="BS259" s="512">
        <v>0</v>
      </c>
      <c r="BT259" s="512">
        <v>0</v>
      </c>
      <c r="BU259" s="512">
        <v>0</v>
      </c>
      <c r="BV259" s="512">
        <v>0</v>
      </c>
      <c r="BW259" s="512">
        <v>0</v>
      </c>
      <c r="BX259" s="512">
        <v>0</v>
      </c>
      <c r="BY259" s="512">
        <v>0</v>
      </c>
      <c r="BZ259" s="512">
        <v>0</v>
      </c>
      <c r="CA259" s="512">
        <v>0</v>
      </c>
      <c r="CB259" s="512">
        <v>0</v>
      </c>
      <c r="CC259" s="512">
        <v>0</v>
      </c>
      <c r="CD259" s="512">
        <v>0</v>
      </c>
      <c r="CE259" s="512">
        <v>0</v>
      </c>
      <c r="CF259" s="512">
        <v>34323.081599999998</v>
      </c>
      <c r="CG259" s="512">
        <v>34323.081599999998</v>
      </c>
      <c r="CH259" s="512">
        <v>0</v>
      </c>
      <c r="CI259" s="512">
        <v>0</v>
      </c>
      <c r="CJ259" s="512">
        <v>0</v>
      </c>
      <c r="CK259" s="512">
        <v>0</v>
      </c>
      <c r="CL259" s="513">
        <f t="shared" si="34"/>
        <v>34323.081599999998</v>
      </c>
      <c r="CM259" s="513">
        <f t="shared" si="35"/>
        <v>34323.081599999998</v>
      </c>
      <c r="CN259" s="113"/>
      <c r="CO259" s="97"/>
      <c r="CP259" s="97"/>
      <c r="CQ259" s="97"/>
      <c r="CR259" s="97"/>
      <c r="CS259" s="97"/>
      <c r="CT259" s="97"/>
      <c r="CU259" s="114"/>
      <c r="CV259" s="50">
        <f t="shared" si="28"/>
        <v>6096960.0000000009</v>
      </c>
      <c r="CW259" s="11"/>
      <c r="CX259" s="604">
        <f t="shared" si="29"/>
        <v>1.22490633111271</v>
      </c>
      <c r="CY259" s="143"/>
      <c r="CZ259" s="143"/>
      <c r="DA259" s="143"/>
      <c r="DB259" s="23"/>
      <c r="DC259" s="23"/>
      <c r="DD259" s="23"/>
      <c r="DE259" s="23"/>
      <c r="DF259" s="143"/>
      <c r="DG259" s="89"/>
      <c r="DH259" s="50" t="s">
        <v>46</v>
      </c>
      <c r="DI259" s="28"/>
      <c r="DJ259" s="553" t="s">
        <v>46</v>
      </c>
      <c r="DK259" s="143"/>
      <c r="DL259" s="46"/>
      <c r="DM259" s="111"/>
      <c r="DN259" s="110"/>
      <c r="DO259" s="432">
        <v>91.584643510054846</v>
      </c>
      <c r="DP259" s="433">
        <v>-46.242278341386012</v>
      </c>
      <c r="DQ259" s="434">
        <v>87.031809872029257</v>
      </c>
      <c r="DR259" s="428">
        <v>-41.689444703360422</v>
      </c>
      <c r="DS259" s="432">
        <v>1.0018281535648994</v>
      </c>
      <c r="DT259" s="434">
        <v>-0.32159615065977376</v>
      </c>
      <c r="DU259" s="434">
        <v>1.0003656307129798</v>
      </c>
      <c r="DV259" s="428">
        <v>-0.32013362780785415</v>
      </c>
      <c r="DW259" s="252"/>
      <c r="DX259" s="50"/>
      <c r="DY259" s="249"/>
      <c r="DZ259" s="464">
        <v>59508</v>
      </c>
      <c r="EA259" s="465">
        <v>-43983</v>
      </c>
      <c r="EB259" s="46"/>
    </row>
    <row r="260" spans="1:132" s="141" customFormat="1" ht="27.75" customHeight="1" x14ac:dyDescent="0.25">
      <c r="A260" s="69" t="s">
        <v>56</v>
      </c>
      <c r="B260" s="69" t="s">
        <v>42</v>
      </c>
      <c r="C260" s="69" t="s">
        <v>388</v>
      </c>
      <c r="D260" s="67" t="s">
        <v>438</v>
      </c>
      <c r="E260" s="67" t="s">
        <v>439</v>
      </c>
      <c r="F260" s="67" t="s">
        <v>443</v>
      </c>
      <c r="G260" s="67" t="s">
        <v>439</v>
      </c>
      <c r="H260" s="107" t="s">
        <v>46</v>
      </c>
      <c r="I260" s="20" t="s">
        <v>1979</v>
      </c>
      <c r="J260" s="145" t="s">
        <v>1981</v>
      </c>
      <c r="K260" s="426">
        <v>3.1487298040956135</v>
      </c>
      <c r="L260" s="426">
        <v>5.9428030179420004</v>
      </c>
      <c r="M260" s="424">
        <v>663</v>
      </c>
      <c r="N260" s="487">
        <v>5045759.9999999991</v>
      </c>
      <c r="O260" s="487" t="s">
        <v>1976</v>
      </c>
      <c r="P260" s="572">
        <v>1.657226212681902</v>
      </c>
      <c r="Q260" s="34" t="s">
        <v>48</v>
      </c>
      <c r="R260" s="257" t="s">
        <v>48</v>
      </c>
      <c r="S260" s="27"/>
      <c r="T260" s="27"/>
      <c r="U260" s="145"/>
      <c r="V260" s="24"/>
      <c r="W260" s="24"/>
      <c r="X260" s="24"/>
      <c r="Y260" s="24"/>
      <c r="Z260" s="24"/>
      <c r="AA260" s="24"/>
      <c r="AB260" s="24"/>
      <c r="AC260" s="24"/>
      <c r="AD260" s="24"/>
      <c r="AE260" s="24"/>
      <c r="AF260" s="24"/>
      <c r="AG260" s="24"/>
      <c r="AH260" s="24"/>
      <c r="AI260" s="24">
        <v>4</v>
      </c>
      <c r="AJ260" s="24">
        <v>4</v>
      </c>
      <c r="AK260" s="24"/>
      <c r="AL260" s="24"/>
      <c r="AM260" s="24"/>
      <c r="AN260" s="24"/>
      <c r="AO260" s="145">
        <f t="shared" si="30"/>
        <v>4</v>
      </c>
      <c r="AP260" s="14">
        <f t="shared" si="31"/>
        <v>4</v>
      </c>
      <c r="AQ260" s="22"/>
      <c r="AR260" s="24"/>
      <c r="AS260" s="24"/>
      <c r="AT260" s="24"/>
      <c r="AU260" s="24"/>
      <c r="AV260" s="24"/>
      <c r="AW260" s="145"/>
      <c r="AX260" s="24"/>
      <c r="AY260" s="24"/>
      <c r="AZ260" s="24"/>
      <c r="BA260" s="24"/>
      <c r="BB260" s="24"/>
      <c r="BC260" s="24"/>
      <c r="BD260" s="24"/>
      <c r="BE260" s="24"/>
      <c r="BF260" s="24"/>
      <c r="BG260" s="24">
        <v>15.8</v>
      </c>
      <c r="BH260" s="24">
        <v>15.8</v>
      </c>
      <c r="BI260" s="24"/>
      <c r="BJ260" s="24"/>
      <c r="BK260" s="24"/>
      <c r="BL260" s="24"/>
      <c r="BM260" s="145">
        <f t="shared" si="32"/>
        <v>15.8</v>
      </c>
      <c r="BN260" s="24">
        <f t="shared" si="33"/>
        <v>15.8</v>
      </c>
      <c r="BO260" s="509">
        <f t="shared" si="27"/>
        <v>9.534003191049422E-3</v>
      </c>
      <c r="BP260" s="511">
        <v>0</v>
      </c>
      <c r="BQ260" s="512">
        <v>0</v>
      </c>
      <c r="BR260" s="513">
        <v>0</v>
      </c>
      <c r="BS260" s="512">
        <v>0</v>
      </c>
      <c r="BT260" s="512">
        <v>0</v>
      </c>
      <c r="BU260" s="512">
        <v>0</v>
      </c>
      <c r="BV260" s="512">
        <v>0</v>
      </c>
      <c r="BW260" s="512">
        <v>0</v>
      </c>
      <c r="BX260" s="512">
        <v>0</v>
      </c>
      <c r="BY260" s="512">
        <v>0</v>
      </c>
      <c r="BZ260" s="512">
        <v>0</v>
      </c>
      <c r="CA260" s="512">
        <v>0</v>
      </c>
      <c r="CB260" s="512">
        <v>0</v>
      </c>
      <c r="CC260" s="512">
        <v>0</v>
      </c>
      <c r="CD260" s="512">
        <v>0</v>
      </c>
      <c r="CE260" s="512">
        <v>0</v>
      </c>
      <c r="CF260" s="512">
        <v>18546.672000000002</v>
      </c>
      <c r="CG260" s="512">
        <v>18546.672000000002</v>
      </c>
      <c r="CH260" s="512">
        <v>0</v>
      </c>
      <c r="CI260" s="512">
        <v>0</v>
      </c>
      <c r="CJ260" s="512">
        <v>0</v>
      </c>
      <c r="CK260" s="512">
        <v>0</v>
      </c>
      <c r="CL260" s="513">
        <f t="shared" si="34"/>
        <v>18546.672000000002</v>
      </c>
      <c r="CM260" s="513">
        <f t="shared" si="35"/>
        <v>18546.672000000002</v>
      </c>
      <c r="CN260" s="113"/>
      <c r="CO260" s="97"/>
      <c r="CP260" s="97"/>
      <c r="CQ260" s="97"/>
      <c r="CR260" s="97"/>
      <c r="CS260" s="97"/>
      <c r="CT260" s="97"/>
      <c r="CU260" s="114"/>
      <c r="CV260" s="50">
        <f t="shared" si="28"/>
        <v>5045759.9999999991</v>
      </c>
      <c r="CW260" s="11"/>
      <c r="CX260" s="604">
        <f t="shared" si="29"/>
        <v>1.657226212681902</v>
      </c>
      <c r="CY260" s="143"/>
      <c r="CZ260" s="143"/>
      <c r="DA260" s="143"/>
      <c r="DB260" s="23"/>
      <c r="DC260" s="23"/>
      <c r="DD260" s="23"/>
      <c r="DE260" s="23"/>
      <c r="DF260" s="143"/>
      <c r="DG260" s="89"/>
      <c r="DH260" s="50" t="s">
        <v>46</v>
      </c>
      <c r="DI260" s="28"/>
      <c r="DJ260" s="553" t="s">
        <v>46</v>
      </c>
      <c r="DK260" s="143"/>
      <c r="DL260" s="46"/>
      <c r="DM260" s="111"/>
      <c r="DN260" s="110"/>
      <c r="DO260" s="432">
        <v>2675.5975379977376</v>
      </c>
      <c r="DP260" s="433">
        <v>-2646.9368287422603</v>
      </c>
      <c r="DQ260" s="434">
        <v>186.66247958799138</v>
      </c>
      <c r="DR260" s="428">
        <v>-158.00177033251427</v>
      </c>
      <c r="DS260" s="432">
        <v>2.1328978771511107</v>
      </c>
      <c r="DT260" s="434">
        <v>-1.833799312018731</v>
      </c>
      <c r="DU260" s="434">
        <v>1.1229745006908676</v>
      </c>
      <c r="DV260" s="428">
        <v>-0.82387593555848793</v>
      </c>
      <c r="DW260" s="252"/>
      <c r="DX260" s="50"/>
      <c r="DY260" s="249"/>
      <c r="DZ260" s="464">
        <v>121975</v>
      </c>
      <c r="EA260" s="465">
        <v>-112945</v>
      </c>
      <c r="EB260" s="46"/>
    </row>
    <row r="261" spans="1:132" s="141" customFormat="1" ht="27.75" customHeight="1" x14ac:dyDescent="0.25">
      <c r="A261" s="69" t="s">
        <v>56</v>
      </c>
      <c r="B261" s="69" t="s">
        <v>42</v>
      </c>
      <c r="C261" s="69" t="s">
        <v>388</v>
      </c>
      <c r="D261" s="67" t="s">
        <v>438</v>
      </c>
      <c r="E261" s="67" t="s">
        <v>439</v>
      </c>
      <c r="F261" s="67" t="s">
        <v>444</v>
      </c>
      <c r="G261" s="67" t="s">
        <v>445</v>
      </c>
      <c r="H261" s="107" t="s">
        <v>46</v>
      </c>
      <c r="I261" s="20" t="s">
        <v>1979</v>
      </c>
      <c r="J261" s="145" t="s">
        <v>1980</v>
      </c>
      <c r="K261" s="426">
        <v>17.600000000000001</v>
      </c>
      <c r="L261" s="426">
        <v>11.561931794133001</v>
      </c>
      <c r="M261" s="424">
        <v>1</v>
      </c>
      <c r="N261" s="487">
        <v>21374399.999999996</v>
      </c>
      <c r="O261" s="487" t="s">
        <v>1976</v>
      </c>
      <c r="P261" s="572">
        <v>2.8</v>
      </c>
      <c r="Q261" s="34" t="s">
        <v>1977</v>
      </c>
      <c r="R261" s="257" t="s">
        <v>48</v>
      </c>
      <c r="S261" s="27"/>
      <c r="T261" s="27"/>
      <c r="U261" s="145"/>
      <c r="V261" s="24"/>
      <c r="W261" s="24"/>
      <c r="X261" s="24"/>
      <c r="Y261" s="24"/>
      <c r="Z261" s="24"/>
      <c r="AA261" s="24"/>
      <c r="AB261" s="24"/>
      <c r="AC261" s="24"/>
      <c r="AD261" s="24"/>
      <c r="AE261" s="24"/>
      <c r="AF261" s="24"/>
      <c r="AG261" s="24"/>
      <c r="AH261" s="24"/>
      <c r="AI261" s="24">
        <v>1</v>
      </c>
      <c r="AJ261" s="24">
        <v>1</v>
      </c>
      <c r="AK261" s="24"/>
      <c r="AL261" s="24"/>
      <c r="AM261" s="24"/>
      <c r="AN261" s="24"/>
      <c r="AO261" s="145">
        <f t="shared" si="30"/>
        <v>1</v>
      </c>
      <c r="AP261" s="14">
        <f t="shared" si="31"/>
        <v>1</v>
      </c>
      <c r="AQ261" s="22"/>
      <c r="AR261" s="24"/>
      <c r="AS261" s="24"/>
      <c r="AT261" s="24"/>
      <c r="AU261" s="24"/>
      <c r="AV261" s="24"/>
      <c r="AW261" s="145"/>
      <c r="AX261" s="24"/>
      <c r="AY261" s="24"/>
      <c r="AZ261" s="24"/>
      <c r="BA261" s="24"/>
      <c r="BB261" s="24"/>
      <c r="BC261" s="24"/>
      <c r="BD261" s="24"/>
      <c r="BE261" s="24"/>
      <c r="BF261" s="24"/>
      <c r="BG261" s="24">
        <v>75</v>
      </c>
      <c r="BH261" s="24">
        <v>75</v>
      </c>
      <c r="BI261" s="24"/>
      <c r="BJ261" s="24"/>
      <c r="BK261" s="24"/>
      <c r="BL261" s="24"/>
      <c r="BM261" s="145">
        <f t="shared" si="32"/>
        <v>75</v>
      </c>
      <c r="BN261" s="24">
        <f t="shared" si="33"/>
        <v>75</v>
      </c>
      <c r="BO261" s="509">
        <f t="shared" si="27"/>
        <v>2.6785714285714288E-2</v>
      </c>
      <c r="BP261" s="511">
        <v>0</v>
      </c>
      <c r="BQ261" s="512">
        <v>0</v>
      </c>
      <c r="BR261" s="513">
        <v>0</v>
      </c>
      <c r="BS261" s="512">
        <v>0</v>
      </c>
      <c r="BT261" s="512">
        <v>0</v>
      </c>
      <c r="BU261" s="512">
        <v>0</v>
      </c>
      <c r="BV261" s="512">
        <v>0</v>
      </c>
      <c r="BW261" s="512">
        <v>0</v>
      </c>
      <c r="BX261" s="512">
        <v>0</v>
      </c>
      <c r="BY261" s="512">
        <v>0</v>
      </c>
      <c r="BZ261" s="512">
        <v>0</v>
      </c>
      <c r="CA261" s="512">
        <v>0</v>
      </c>
      <c r="CB261" s="512">
        <v>0</v>
      </c>
      <c r="CC261" s="512">
        <v>0</v>
      </c>
      <c r="CD261" s="512">
        <v>0</v>
      </c>
      <c r="CE261" s="512">
        <v>0</v>
      </c>
      <c r="CF261" s="512">
        <v>88038</v>
      </c>
      <c r="CG261" s="512">
        <v>88038</v>
      </c>
      <c r="CH261" s="512">
        <v>0</v>
      </c>
      <c r="CI261" s="512">
        <v>0</v>
      </c>
      <c r="CJ261" s="512">
        <v>0</v>
      </c>
      <c r="CK261" s="512">
        <v>0</v>
      </c>
      <c r="CL261" s="513">
        <f t="shared" si="34"/>
        <v>88038</v>
      </c>
      <c r="CM261" s="513">
        <f t="shared" si="35"/>
        <v>88038</v>
      </c>
      <c r="CN261" s="113"/>
      <c r="CO261" s="97"/>
      <c r="CP261" s="97"/>
      <c r="CQ261" s="97"/>
      <c r="CR261" s="97"/>
      <c r="CS261" s="97"/>
      <c r="CT261" s="97"/>
      <c r="CU261" s="114"/>
      <c r="CV261" s="50">
        <f t="shared" si="28"/>
        <v>21374399.999999996</v>
      </c>
      <c r="CW261" s="11"/>
      <c r="CX261" s="604">
        <f t="shared" si="29"/>
        <v>2.8</v>
      </c>
      <c r="CY261" s="143"/>
      <c r="CZ261" s="143"/>
      <c r="DA261" s="143"/>
      <c r="DB261" s="23"/>
      <c r="DC261" s="23"/>
      <c r="DD261" s="23"/>
      <c r="DE261" s="23"/>
      <c r="DF261" s="143"/>
      <c r="DG261" s="89"/>
      <c r="DH261" s="50" t="s">
        <v>46</v>
      </c>
      <c r="DI261" s="28"/>
      <c r="DJ261" s="553" t="s">
        <v>46</v>
      </c>
      <c r="DK261" s="143"/>
      <c r="DL261" s="46"/>
      <c r="DM261" s="111"/>
      <c r="DN261" s="110"/>
      <c r="DO261" s="432">
        <v>3205</v>
      </c>
      <c r="DP261" s="433">
        <v>-2426</v>
      </c>
      <c r="DQ261" s="434">
        <v>83</v>
      </c>
      <c r="DR261" s="428">
        <v>-83</v>
      </c>
      <c r="DS261" s="432">
        <v>2</v>
      </c>
      <c r="DT261" s="434">
        <v>-1.6666666666666667</v>
      </c>
      <c r="DU261" s="434">
        <v>1</v>
      </c>
      <c r="DV261" s="428">
        <v>-1</v>
      </c>
      <c r="DW261" s="252"/>
      <c r="DX261" s="50"/>
      <c r="DY261" s="249"/>
      <c r="DZ261" s="464">
        <v>0</v>
      </c>
      <c r="EA261" s="465">
        <v>0</v>
      </c>
      <c r="EB261" s="46"/>
    </row>
    <row r="262" spans="1:132" s="141" customFormat="1" ht="27.75" customHeight="1" x14ac:dyDescent="0.25">
      <c r="A262" s="69" t="s">
        <v>56</v>
      </c>
      <c r="B262" s="69" t="s">
        <v>42</v>
      </c>
      <c r="C262" s="69" t="s">
        <v>388</v>
      </c>
      <c r="D262" s="67" t="s">
        <v>446</v>
      </c>
      <c r="E262" s="67" t="s">
        <v>447</v>
      </c>
      <c r="F262" s="67" t="s">
        <v>448</v>
      </c>
      <c r="G262" s="67" t="s">
        <v>447</v>
      </c>
      <c r="H262" s="107" t="s">
        <v>46</v>
      </c>
      <c r="I262" s="20" t="s">
        <v>1979</v>
      </c>
      <c r="J262" s="145" t="s">
        <v>1980</v>
      </c>
      <c r="K262" s="426">
        <v>14.5</v>
      </c>
      <c r="L262" s="426">
        <v>10.088446948713001</v>
      </c>
      <c r="M262" s="424">
        <v>3</v>
      </c>
      <c r="N262" s="487">
        <v>15417600.000000002</v>
      </c>
      <c r="O262" s="487" t="s">
        <v>1976</v>
      </c>
      <c r="P262" s="572">
        <v>4.4000000000000004</v>
      </c>
      <c r="Q262" s="34" t="s">
        <v>1977</v>
      </c>
      <c r="R262" s="257" t="s">
        <v>48</v>
      </c>
      <c r="S262" s="27"/>
      <c r="T262" s="27"/>
      <c r="U262" s="145"/>
      <c r="V262" s="24"/>
      <c r="W262" s="24"/>
      <c r="X262" s="24"/>
      <c r="Y262" s="24"/>
      <c r="Z262" s="24"/>
      <c r="AA262" s="24"/>
      <c r="AB262" s="24"/>
      <c r="AC262" s="24"/>
      <c r="AD262" s="24"/>
      <c r="AE262" s="24"/>
      <c r="AF262" s="24"/>
      <c r="AG262" s="24"/>
      <c r="AH262" s="24"/>
      <c r="AI262" s="24"/>
      <c r="AJ262" s="24"/>
      <c r="AK262" s="24"/>
      <c r="AL262" s="24"/>
      <c r="AM262" s="24"/>
      <c r="AN262" s="24"/>
      <c r="AO262" s="145">
        <f t="shared" si="30"/>
        <v>0</v>
      </c>
      <c r="AP262" s="14">
        <f t="shared" si="31"/>
        <v>0</v>
      </c>
      <c r="AQ262" s="22"/>
      <c r="AR262" s="24"/>
      <c r="AS262" s="24"/>
      <c r="AT262" s="24"/>
      <c r="AU262" s="24"/>
      <c r="AV262" s="24"/>
      <c r="AW262" s="145"/>
      <c r="AX262" s="24"/>
      <c r="AY262" s="24"/>
      <c r="AZ262" s="24"/>
      <c r="BA262" s="24"/>
      <c r="BB262" s="24"/>
      <c r="BC262" s="24"/>
      <c r="BD262" s="24"/>
      <c r="BE262" s="24"/>
      <c r="BF262" s="24"/>
      <c r="BG262" s="24"/>
      <c r="BH262" s="24"/>
      <c r="BI262" s="24"/>
      <c r="BJ262" s="24"/>
      <c r="BK262" s="24"/>
      <c r="BL262" s="24"/>
      <c r="BM262" s="145">
        <f t="shared" si="32"/>
        <v>0</v>
      </c>
      <c r="BN262" s="24">
        <f t="shared" si="33"/>
        <v>0</v>
      </c>
      <c r="BO262" s="509">
        <f t="shared" si="27"/>
        <v>0</v>
      </c>
      <c r="BP262" s="511">
        <v>0</v>
      </c>
      <c r="BQ262" s="512">
        <v>0</v>
      </c>
      <c r="BR262" s="513">
        <v>0</v>
      </c>
      <c r="BS262" s="512">
        <v>0</v>
      </c>
      <c r="BT262" s="512">
        <v>0</v>
      </c>
      <c r="BU262" s="512">
        <v>0</v>
      </c>
      <c r="BV262" s="512">
        <v>0</v>
      </c>
      <c r="BW262" s="512">
        <v>0</v>
      </c>
      <c r="BX262" s="512">
        <v>0</v>
      </c>
      <c r="BY262" s="512">
        <v>0</v>
      </c>
      <c r="BZ262" s="512">
        <v>0</v>
      </c>
      <c r="CA262" s="512">
        <v>0</v>
      </c>
      <c r="CB262" s="512">
        <v>0</v>
      </c>
      <c r="CC262" s="512">
        <v>0</v>
      </c>
      <c r="CD262" s="512">
        <v>0</v>
      </c>
      <c r="CE262" s="512">
        <v>0</v>
      </c>
      <c r="CF262" s="512">
        <v>0</v>
      </c>
      <c r="CG262" s="512">
        <v>0</v>
      </c>
      <c r="CH262" s="512">
        <v>0</v>
      </c>
      <c r="CI262" s="512">
        <v>0</v>
      </c>
      <c r="CJ262" s="512">
        <v>0</v>
      </c>
      <c r="CK262" s="512">
        <v>0</v>
      </c>
      <c r="CL262" s="513">
        <f t="shared" si="34"/>
        <v>0</v>
      </c>
      <c r="CM262" s="513">
        <f t="shared" si="35"/>
        <v>0</v>
      </c>
      <c r="CN262" s="113"/>
      <c r="CO262" s="97"/>
      <c r="CP262" s="97"/>
      <c r="CQ262" s="97"/>
      <c r="CR262" s="97"/>
      <c r="CS262" s="97"/>
      <c r="CT262" s="97"/>
      <c r="CU262" s="114"/>
      <c r="CV262" s="50">
        <f t="shared" si="28"/>
        <v>15417600.000000002</v>
      </c>
      <c r="CW262" s="11"/>
      <c r="CX262" s="604">
        <f t="shared" si="29"/>
        <v>4.4000000000000004</v>
      </c>
      <c r="CY262" s="143"/>
      <c r="CZ262" s="143"/>
      <c r="DA262" s="143"/>
      <c r="DB262" s="23"/>
      <c r="DC262" s="23"/>
      <c r="DD262" s="23"/>
      <c r="DE262" s="23"/>
      <c r="DF262" s="143"/>
      <c r="DG262" s="89"/>
      <c r="DH262" s="50" t="s">
        <v>46</v>
      </c>
      <c r="DI262" s="28"/>
      <c r="DJ262" s="553" t="s">
        <v>46</v>
      </c>
      <c r="DK262" s="143"/>
      <c r="DL262" s="46"/>
      <c r="DM262" s="111"/>
      <c r="DN262" s="110"/>
      <c r="DO262" s="432">
        <v>1981.800000000002</v>
      </c>
      <c r="DP262" s="433">
        <v>-1780.3415070242677</v>
      </c>
      <c r="DQ262" s="434">
        <v>567.90000000000055</v>
      </c>
      <c r="DR262" s="428">
        <v>-366.44150702426623</v>
      </c>
      <c r="DS262" s="432">
        <v>2.4000000000000026</v>
      </c>
      <c r="DT262" s="434">
        <v>-0.90574712643678423</v>
      </c>
      <c r="DU262" s="434">
        <v>1.5000000000000016</v>
      </c>
      <c r="DV262" s="428">
        <v>-5.747126436783212E-3</v>
      </c>
      <c r="DW262" s="252"/>
      <c r="DX262" s="50"/>
      <c r="DY262" s="249"/>
      <c r="DZ262" s="464">
        <v>0</v>
      </c>
      <c r="EA262" s="465">
        <v>1251.3333333333333</v>
      </c>
      <c r="EB262" s="46"/>
    </row>
    <row r="263" spans="1:132" s="141" customFormat="1" ht="27.75" customHeight="1" x14ac:dyDescent="0.25">
      <c r="A263" s="69" t="s">
        <v>56</v>
      </c>
      <c r="B263" s="69" t="s">
        <v>42</v>
      </c>
      <c r="C263" s="69" t="s">
        <v>388</v>
      </c>
      <c r="D263" s="67" t="s">
        <v>449</v>
      </c>
      <c r="E263" s="67" t="s">
        <v>450</v>
      </c>
      <c r="F263" s="67" t="s">
        <v>451</v>
      </c>
      <c r="G263" s="67" t="s">
        <v>452</v>
      </c>
      <c r="H263" s="107" t="s">
        <v>46</v>
      </c>
      <c r="I263" s="20" t="s">
        <v>1979</v>
      </c>
      <c r="J263" s="145" t="s">
        <v>1980</v>
      </c>
      <c r="K263" s="426">
        <v>20.7</v>
      </c>
      <c r="L263" s="426">
        <v>7.6484848325760009</v>
      </c>
      <c r="M263" s="424">
        <v>1</v>
      </c>
      <c r="N263" s="487">
        <v>50457600.000000007</v>
      </c>
      <c r="O263" s="487" t="s">
        <v>1976</v>
      </c>
      <c r="P263" s="572">
        <v>12</v>
      </c>
      <c r="Q263" s="34" t="s">
        <v>1977</v>
      </c>
      <c r="R263" s="257" t="s">
        <v>48</v>
      </c>
      <c r="S263" s="27"/>
      <c r="T263" s="27"/>
      <c r="U263" s="145"/>
      <c r="V263" s="24"/>
      <c r="W263" s="24"/>
      <c r="X263" s="24"/>
      <c r="Y263" s="24"/>
      <c r="Z263" s="24"/>
      <c r="AA263" s="24"/>
      <c r="AB263" s="24"/>
      <c r="AC263" s="24"/>
      <c r="AD263" s="24"/>
      <c r="AE263" s="24"/>
      <c r="AF263" s="24"/>
      <c r="AG263" s="24"/>
      <c r="AH263" s="24"/>
      <c r="AI263" s="24"/>
      <c r="AJ263" s="24"/>
      <c r="AK263" s="24"/>
      <c r="AL263" s="24"/>
      <c r="AM263" s="24"/>
      <c r="AN263" s="24"/>
      <c r="AO263" s="145">
        <f t="shared" si="30"/>
        <v>0</v>
      </c>
      <c r="AP263" s="14">
        <f t="shared" si="31"/>
        <v>0</v>
      </c>
      <c r="AQ263" s="22"/>
      <c r="AR263" s="24"/>
      <c r="AS263" s="24"/>
      <c r="AT263" s="24"/>
      <c r="AU263" s="24"/>
      <c r="AV263" s="24"/>
      <c r="AW263" s="145"/>
      <c r="AX263" s="24"/>
      <c r="AY263" s="24"/>
      <c r="AZ263" s="24"/>
      <c r="BA263" s="24"/>
      <c r="BB263" s="24"/>
      <c r="BC263" s="24"/>
      <c r="BD263" s="24"/>
      <c r="BE263" s="24"/>
      <c r="BF263" s="24"/>
      <c r="BG263" s="24"/>
      <c r="BH263" s="24"/>
      <c r="BI263" s="24"/>
      <c r="BJ263" s="24"/>
      <c r="BK263" s="24"/>
      <c r="BL263" s="24"/>
      <c r="BM263" s="145">
        <f t="shared" si="32"/>
        <v>0</v>
      </c>
      <c r="BN263" s="24">
        <f t="shared" si="33"/>
        <v>0</v>
      </c>
      <c r="BO263" s="509">
        <f t="shared" si="27"/>
        <v>0</v>
      </c>
      <c r="BP263" s="511">
        <v>0</v>
      </c>
      <c r="BQ263" s="512">
        <v>0</v>
      </c>
      <c r="BR263" s="513">
        <v>0</v>
      </c>
      <c r="BS263" s="512">
        <v>0</v>
      </c>
      <c r="BT263" s="512">
        <v>0</v>
      </c>
      <c r="BU263" s="512">
        <v>0</v>
      </c>
      <c r="BV263" s="512">
        <v>0</v>
      </c>
      <c r="BW263" s="512">
        <v>0</v>
      </c>
      <c r="BX263" s="512">
        <v>0</v>
      </c>
      <c r="BY263" s="512">
        <v>0</v>
      </c>
      <c r="BZ263" s="512">
        <v>0</v>
      </c>
      <c r="CA263" s="512">
        <v>0</v>
      </c>
      <c r="CB263" s="512">
        <v>0</v>
      </c>
      <c r="CC263" s="512">
        <v>0</v>
      </c>
      <c r="CD263" s="512">
        <v>0</v>
      </c>
      <c r="CE263" s="512">
        <v>0</v>
      </c>
      <c r="CF263" s="512">
        <v>0</v>
      </c>
      <c r="CG263" s="512">
        <v>0</v>
      </c>
      <c r="CH263" s="512">
        <v>0</v>
      </c>
      <c r="CI263" s="512">
        <v>0</v>
      </c>
      <c r="CJ263" s="512">
        <v>0</v>
      </c>
      <c r="CK263" s="512">
        <v>0</v>
      </c>
      <c r="CL263" s="513">
        <f t="shared" si="34"/>
        <v>0</v>
      </c>
      <c r="CM263" s="513">
        <f t="shared" si="35"/>
        <v>0</v>
      </c>
      <c r="CN263" s="113"/>
      <c r="CO263" s="97"/>
      <c r="CP263" s="97"/>
      <c r="CQ263" s="97"/>
      <c r="CR263" s="97"/>
      <c r="CS263" s="97"/>
      <c r="CT263" s="97"/>
      <c r="CU263" s="114"/>
      <c r="CV263" s="50">
        <f t="shared" si="28"/>
        <v>50457600.000000007</v>
      </c>
      <c r="CW263" s="11"/>
      <c r="CX263" s="604">
        <f t="shared" si="29"/>
        <v>12</v>
      </c>
      <c r="CY263" s="143"/>
      <c r="CZ263" s="143"/>
      <c r="DA263" s="143"/>
      <c r="DB263" s="23"/>
      <c r="DC263" s="23"/>
      <c r="DD263" s="23"/>
      <c r="DE263" s="23"/>
      <c r="DF263" s="143"/>
      <c r="DG263" s="89"/>
      <c r="DH263" s="50" t="s">
        <v>46</v>
      </c>
      <c r="DI263" s="28"/>
      <c r="DJ263" s="553" t="s">
        <v>46</v>
      </c>
      <c r="DK263" s="143"/>
      <c r="DL263" s="46"/>
      <c r="DM263" s="111"/>
      <c r="DN263" s="110"/>
      <c r="DO263" s="432">
        <v>4291</v>
      </c>
      <c r="DP263" s="433">
        <v>-4093.6666666666665</v>
      </c>
      <c r="DQ263" s="434">
        <v>0</v>
      </c>
      <c r="DR263" s="428">
        <v>197.33333333333334</v>
      </c>
      <c r="DS263" s="432">
        <v>1</v>
      </c>
      <c r="DT263" s="434">
        <v>0</v>
      </c>
      <c r="DU263" s="434">
        <v>0</v>
      </c>
      <c r="DV263" s="428">
        <v>1</v>
      </c>
      <c r="DW263" s="252"/>
      <c r="DX263" s="50"/>
      <c r="DY263" s="249"/>
      <c r="DZ263" s="464">
        <v>0</v>
      </c>
      <c r="EA263" s="465">
        <v>197.33333333333334</v>
      </c>
      <c r="EB263" s="46"/>
    </row>
    <row r="264" spans="1:132" s="141" customFormat="1" ht="27.75" customHeight="1" x14ac:dyDescent="0.25">
      <c r="A264" s="69" t="s">
        <v>56</v>
      </c>
      <c r="B264" s="69" t="s">
        <v>42</v>
      </c>
      <c r="C264" s="69" t="s">
        <v>388</v>
      </c>
      <c r="D264" s="67" t="s">
        <v>453</v>
      </c>
      <c r="E264" s="67" t="s">
        <v>439</v>
      </c>
      <c r="F264" s="67" t="s">
        <v>454</v>
      </c>
      <c r="G264" s="67" t="s">
        <v>455</v>
      </c>
      <c r="H264" s="107" t="s">
        <v>46</v>
      </c>
      <c r="I264" s="20" t="s">
        <v>1979</v>
      </c>
      <c r="J264" s="145" t="s">
        <v>1980</v>
      </c>
      <c r="K264" s="426">
        <v>49.1</v>
      </c>
      <c r="L264" s="426">
        <v>8.055113619609001</v>
      </c>
      <c r="M264" s="424">
        <v>2</v>
      </c>
      <c r="N264" s="487">
        <v>62371200.000000015</v>
      </c>
      <c r="O264" s="487" t="s">
        <v>1976</v>
      </c>
      <c r="P264" s="572">
        <v>4.3</v>
      </c>
      <c r="Q264" s="34" t="s">
        <v>1977</v>
      </c>
      <c r="R264" s="257" t="s">
        <v>48</v>
      </c>
      <c r="S264" s="27"/>
      <c r="T264" s="27"/>
      <c r="U264" s="145"/>
      <c r="V264" s="24"/>
      <c r="W264" s="24">
        <v>1</v>
      </c>
      <c r="X264" s="24">
        <v>1</v>
      </c>
      <c r="Y264" s="24"/>
      <c r="Z264" s="24"/>
      <c r="AA264" s="24"/>
      <c r="AB264" s="24"/>
      <c r="AC264" s="24"/>
      <c r="AD264" s="24"/>
      <c r="AE264" s="24"/>
      <c r="AF264" s="24"/>
      <c r="AG264" s="24"/>
      <c r="AH264" s="24"/>
      <c r="AI264" s="24">
        <v>1</v>
      </c>
      <c r="AJ264" s="24">
        <v>1</v>
      </c>
      <c r="AK264" s="24"/>
      <c r="AL264" s="24"/>
      <c r="AM264" s="24"/>
      <c r="AN264" s="24"/>
      <c r="AO264" s="145">
        <f t="shared" si="30"/>
        <v>2</v>
      </c>
      <c r="AP264" s="14">
        <f t="shared" si="31"/>
        <v>2</v>
      </c>
      <c r="AQ264" s="22"/>
      <c r="AR264" s="24"/>
      <c r="AS264" s="24"/>
      <c r="AT264" s="24"/>
      <c r="AU264" s="24">
        <v>350</v>
      </c>
      <c r="AV264" s="24">
        <v>350</v>
      </c>
      <c r="AW264" s="145"/>
      <c r="AX264" s="24"/>
      <c r="AY264" s="24"/>
      <c r="AZ264" s="24"/>
      <c r="BA264" s="24"/>
      <c r="BB264" s="24"/>
      <c r="BC264" s="24"/>
      <c r="BD264" s="24"/>
      <c r="BE264" s="24"/>
      <c r="BF264" s="24"/>
      <c r="BG264" s="24">
        <v>95</v>
      </c>
      <c r="BH264" s="24">
        <v>95</v>
      </c>
      <c r="BI264" s="24"/>
      <c r="BJ264" s="24"/>
      <c r="BK264" s="24"/>
      <c r="BL264" s="24"/>
      <c r="BM264" s="145">
        <f t="shared" si="32"/>
        <v>445</v>
      </c>
      <c r="BN264" s="24">
        <f t="shared" si="33"/>
        <v>445</v>
      </c>
      <c r="BO264" s="509">
        <f t="shared" si="27"/>
        <v>0.10348837209302326</v>
      </c>
      <c r="BP264" s="511">
        <v>0</v>
      </c>
      <c r="BQ264" s="512">
        <v>0</v>
      </c>
      <c r="BR264" s="513">
        <v>0</v>
      </c>
      <c r="BS264" s="512">
        <v>0</v>
      </c>
      <c r="BT264" s="512">
        <v>1226400</v>
      </c>
      <c r="BU264" s="512">
        <v>1226400</v>
      </c>
      <c r="BV264" s="512">
        <v>0</v>
      </c>
      <c r="BW264" s="512">
        <v>0</v>
      </c>
      <c r="BX264" s="512">
        <v>0</v>
      </c>
      <c r="BY264" s="512">
        <v>0</v>
      </c>
      <c r="BZ264" s="512">
        <v>0</v>
      </c>
      <c r="CA264" s="512">
        <v>0</v>
      </c>
      <c r="CB264" s="512">
        <v>0</v>
      </c>
      <c r="CC264" s="512">
        <v>0</v>
      </c>
      <c r="CD264" s="512">
        <v>0</v>
      </c>
      <c r="CE264" s="512">
        <v>0</v>
      </c>
      <c r="CF264" s="512">
        <v>111514.8</v>
      </c>
      <c r="CG264" s="512">
        <v>111514.8</v>
      </c>
      <c r="CH264" s="512">
        <v>0</v>
      </c>
      <c r="CI264" s="512">
        <v>0</v>
      </c>
      <c r="CJ264" s="512">
        <v>0</v>
      </c>
      <c r="CK264" s="512">
        <v>0</v>
      </c>
      <c r="CL264" s="513">
        <f t="shared" si="34"/>
        <v>1337914.8</v>
      </c>
      <c r="CM264" s="513">
        <f t="shared" si="35"/>
        <v>1337914.8</v>
      </c>
      <c r="CN264" s="113"/>
      <c r="CO264" s="97"/>
      <c r="CP264" s="97"/>
      <c r="CQ264" s="97"/>
      <c r="CR264" s="97"/>
      <c r="CS264" s="97"/>
      <c r="CT264" s="97"/>
      <c r="CU264" s="114"/>
      <c r="CV264" s="50">
        <f t="shared" si="28"/>
        <v>62371200.000000015</v>
      </c>
      <c r="CW264" s="11"/>
      <c r="CX264" s="604">
        <f t="shared" si="29"/>
        <v>4.3</v>
      </c>
      <c r="CY264" s="143"/>
      <c r="CZ264" s="143"/>
      <c r="DA264" s="143"/>
      <c r="DB264" s="23"/>
      <c r="DC264" s="23"/>
      <c r="DD264" s="23"/>
      <c r="DE264" s="23"/>
      <c r="DF264" s="143"/>
      <c r="DG264" s="89"/>
      <c r="DH264" s="50" t="s">
        <v>46</v>
      </c>
      <c r="DI264" s="28"/>
      <c r="DJ264" s="553" t="s">
        <v>46</v>
      </c>
      <c r="DK264" s="143"/>
      <c r="DL264" s="46"/>
      <c r="DM264" s="111"/>
      <c r="DN264" s="110"/>
      <c r="DO264" s="432">
        <v>4094</v>
      </c>
      <c r="DP264" s="433">
        <v>-4094</v>
      </c>
      <c r="DQ264" s="434">
        <v>1108</v>
      </c>
      <c r="DR264" s="428">
        <v>-1108</v>
      </c>
      <c r="DS264" s="432">
        <v>4</v>
      </c>
      <c r="DT264" s="434">
        <v>-4</v>
      </c>
      <c r="DU264" s="434">
        <v>2</v>
      </c>
      <c r="DV264" s="428">
        <v>-2</v>
      </c>
      <c r="DW264" s="252"/>
      <c r="DX264" s="50"/>
      <c r="DY264" s="249"/>
      <c r="DZ264" s="464">
        <v>2216</v>
      </c>
      <c r="EA264" s="465">
        <v>-2216</v>
      </c>
      <c r="EB264" s="46"/>
    </row>
    <row r="265" spans="1:132" s="141" customFormat="1" ht="27.75" customHeight="1" x14ac:dyDescent="0.25">
      <c r="A265" s="69" t="s">
        <v>56</v>
      </c>
      <c r="B265" s="69" t="s">
        <v>42</v>
      </c>
      <c r="C265" s="69" t="s">
        <v>388</v>
      </c>
      <c r="D265" s="67" t="s">
        <v>456</v>
      </c>
      <c r="E265" s="67" t="s">
        <v>457</v>
      </c>
      <c r="F265" s="67" t="s">
        <v>458</v>
      </c>
      <c r="G265" s="67" t="s">
        <v>459</v>
      </c>
      <c r="H265" s="107" t="s">
        <v>46</v>
      </c>
      <c r="I265" s="20" t="s">
        <v>1979</v>
      </c>
      <c r="J265" s="145" t="s">
        <v>1980</v>
      </c>
      <c r="K265" s="426">
        <v>37.9</v>
      </c>
      <c r="L265" s="426">
        <v>10.654166644505999</v>
      </c>
      <c r="M265" s="424">
        <v>1</v>
      </c>
      <c r="N265" s="487">
        <v>70080000</v>
      </c>
      <c r="O265" s="487" t="s">
        <v>1976</v>
      </c>
      <c r="P265" s="572">
        <v>20</v>
      </c>
      <c r="Q265" s="34" t="s">
        <v>1977</v>
      </c>
      <c r="R265" s="257" t="s">
        <v>48</v>
      </c>
      <c r="S265" s="27"/>
      <c r="T265" s="27"/>
      <c r="U265" s="145"/>
      <c r="V265" s="24"/>
      <c r="W265" s="24"/>
      <c r="X265" s="24"/>
      <c r="Y265" s="24"/>
      <c r="Z265" s="24"/>
      <c r="AA265" s="24"/>
      <c r="AB265" s="24"/>
      <c r="AC265" s="24"/>
      <c r="AD265" s="24"/>
      <c r="AE265" s="24"/>
      <c r="AF265" s="24"/>
      <c r="AG265" s="24"/>
      <c r="AH265" s="24"/>
      <c r="AI265" s="24"/>
      <c r="AJ265" s="24"/>
      <c r="AK265" s="24"/>
      <c r="AL265" s="24"/>
      <c r="AM265" s="24"/>
      <c r="AN265" s="24"/>
      <c r="AO265" s="145">
        <f t="shared" si="30"/>
        <v>0</v>
      </c>
      <c r="AP265" s="14">
        <f t="shared" si="31"/>
        <v>0</v>
      </c>
      <c r="AQ265" s="22"/>
      <c r="AR265" s="24"/>
      <c r="AS265" s="24"/>
      <c r="AT265" s="24"/>
      <c r="AU265" s="24"/>
      <c r="AV265" s="24"/>
      <c r="AW265" s="145"/>
      <c r="AX265" s="24"/>
      <c r="AY265" s="24"/>
      <c r="AZ265" s="24"/>
      <c r="BA265" s="24"/>
      <c r="BB265" s="24"/>
      <c r="BC265" s="24"/>
      <c r="BD265" s="24"/>
      <c r="BE265" s="24"/>
      <c r="BF265" s="24"/>
      <c r="BG265" s="24"/>
      <c r="BH265" s="24"/>
      <c r="BI265" s="24"/>
      <c r="BJ265" s="24"/>
      <c r="BK265" s="24"/>
      <c r="BL265" s="24"/>
      <c r="BM265" s="145">
        <f t="shared" si="32"/>
        <v>0</v>
      </c>
      <c r="BN265" s="24">
        <f t="shared" si="33"/>
        <v>0</v>
      </c>
      <c r="BO265" s="509">
        <f t="shared" si="27"/>
        <v>0</v>
      </c>
      <c r="BP265" s="511">
        <v>0</v>
      </c>
      <c r="BQ265" s="512">
        <v>0</v>
      </c>
      <c r="BR265" s="513">
        <v>0</v>
      </c>
      <c r="BS265" s="512">
        <v>0</v>
      </c>
      <c r="BT265" s="512">
        <v>0</v>
      </c>
      <c r="BU265" s="512">
        <v>0</v>
      </c>
      <c r="BV265" s="512">
        <v>0</v>
      </c>
      <c r="BW265" s="512">
        <v>0</v>
      </c>
      <c r="BX265" s="512">
        <v>0</v>
      </c>
      <c r="BY265" s="512">
        <v>0</v>
      </c>
      <c r="BZ265" s="512">
        <v>0</v>
      </c>
      <c r="CA265" s="512">
        <v>0</v>
      </c>
      <c r="CB265" s="512">
        <v>0</v>
      </c>
      <c r="CC265" s="512">
        <v>0</v>
      </c>
      <c r="CD265" s="512">
        <v>0</v>
      </c>
      <c r="CE265" s="512">
        <v>0</v>
      </c>
      <c r="CF265" s="512">
        <v>0</v>
      </c>
      <c r="CG265" s="512">
        <v>0</v>
      </c>
      <c r="CH265" s="512">
        <v>0</v>
      </c>
      <c r="CI265" s="512">
        <v>0</v>
      </c>
      <c r="CJ265" s="512">
        <v>0</v>
      </c>
      <c r="CK265" s="512">
        <v>0</v>
      </c>
      <c r="CL265" s="513">
        <f t="shared" si="34"/>
        <v>0</v>
      </c>
      <c r="CM265" s="513">
        <f t="shared" si="35"/>
        <v>0</v>
      </c>
      <c r="CN265" s="113"/>
      <c r="CO265" s="97"/>
      <c r="CP265" s="97"/>
      <c r="CQ265" s="97"/>
      <c r="CR265" s="97"/>
      <c r="CS265" s="97"/>
      <c r="CT265" s="97"/>
      <c r="CU265" s="114"/>
      <c r="CV265" s="50">
        <f t="shared" si="28"/>
        <v>70080000</v>
      </c>
      <c r="CW265" s="11"/>
      <c r="CX265" s="604">
        <f t="shared" si="29"/>
        <v>20</v>
      </c>
      <c r="CY265" s="143"/>
      <c r="CZ265" s="143"/>
      <c r="DA265" s="143"/>
      <c r="DB265" s="23"/>
      <c r="DC265" s="23"/>
      <c r="DD265" s="23"/>
      <c r="DE265" s="23"/>
      <c r="DF265" s="143"/>
      <c r="DG265" s="89"/>
      <c r="DH265" s="50" t="s">
        <v>46</v>
      </c>
      <c r="DI265" s="28"/>
      <c r="DJ265" s="553" t="s">
        <v>46</v>
      </c>
      <c r="DK265" s="143"/>
      <c r="DL265" s="46"/>
      <c r="DM265" s="111"/>
      <c r="DN265" s="110"/>
      <c r="DO265" s="432">
        <v>0</v>
      </c>
      <c r="DP265" s="433">
        <v>0</v>
      </c>
      <c r="DQ265" s="434">
        <v>0</v>
      </c>
      <c r="DR265" s="428">
        <v>0</v>
      </c>
      <c r="DS265" s="432">
        <v>0</v>
      </c>
      <c r="DT265" s="434">
        <v>0</v>
      </c>
      <c r="DU265" s="434">
        <v>0</v>
      </c>
      <c r="DV265" s="428">
        <v>0</v>
      </c>
      <c r="DW265" s="252"/>
      <c r="DX265" s="50"/>
      <c r="DY265" s="249"/>
      <c r="DZ265" s="464">
        <v>0</v>
      </c>
      <c r="EA265" s="465">
        <v>0</v>
      </c>
      <c r="EB265" s="46"/>
    </row>
    <row r="266" spans="1:132" s="141" customFormat="1" ht="27.75" customHeight="1" x14ac:dyDescent="0.25">
      <c r="A266" s="69" t="s">
        <v>56</v>
      </c>
      <c r="B266" s="69" t="s">
        <v>42</v>
      </c>
      <c r="C266" s="69" t="s">
        <v>388</v>
      </c>
      <c r="D266" s="67" t="s">
        <v>460</v>
      </c>
      <c r="E266" s="67" t="s">
        <v>461</v>
      </c>
      <c r="F266" s="67" t="s">
        <v>462</v>
      </c>
      <c r="G266" s="67" t="s">
        <v>463</v>
      </c>
      <c r="H266" s="107" t="s">
        <v>46</v>
      </c>
      <c r="I266" s="20" t="s">
        <v>1979</v>
      </c>
      <c r="J266" s="145" t="s">
        <v>1980</v>
      </c>
      <c r="K266" s="426">
        <v>31.9</v>
      </c>
      <c r="L266" s="426">
        <v>7.4231060451660005</v>
      </c>
      <c r="M266" s="424">
        <v>1</v>
      </c>
      <c r="N266" s="487">
        <v>65524800</v>
      </c>
      <c r="O266" s="487" t="s">
        <v>1976</v>
      </c>
      <c r="P266" s="572">
        <v>18.7</v>
      </c>
      <c r="Q266" s="34" t="s">
        <v>1977</v>
      </c>
      <c r="R266" s="257" t="s">
        <v>48</v>
      </c>
      <c r="S266" s="27"/>
      <c r="T266" s="27"/>
      <c r="U266" s="145"/>
      <c r="V266" s="24"/>
      <c r="W266" s="24"/>
      <c r="X266" s="24"/>
      <c r="Y266" s="24"/>
      <c r="Z266" s="24"/>
      <c r="AA266" s="24"/>
      <c r="AB266" s="24"/>
      <c r="AC266" s="24"/>
      <c r="AD266" s="24"/>
      <c r="AE266" s="24"/>
      <c r="AF266" s="24"/>
      <c r="AG266" s="24"/>
      <c r="AH266" s="24"/>
      <c r="AI266" s="24"/>
      <c r="AJ266" s="24"/>
      <c r="AK266" s="24"/>
      <c r="AL266" s="24"/>
      <c r="AM266" s="24"/>
      <c r="AN266" s="24"/>
      <c r="AO266" s="145">
        <f t="shared" si="30"/>
        <v>0</v>
      </c>
      <c r="AP266" s="14">
        <f t="shared" si="31"/>
        <v>0</v>
      </c>
      <c r="AQ266" s="22"/>
      <c r="AR266" s="24"/>
      <c r="AS266" s="24"/>
      <c r="AT266" s="24"/>
      <c r="AU266" s="24"/>
      <c r="AV266" s="24"/>
      <c r="AW266" s="145"/>
      <c r="AX266" s="24"/>
      <c r="AY266" s="24"/>
      <c r="AZ266" s="24"/>
      <c r="BA266" s="24"/>
      <c r="BB266" s="24"/>
      <c r="BC266" s="24"/>
      <c r="BD266" s="24"/>
      <c r="BE266" s="24"/>
      <c r="BF266" s="24"/>
      <c r="BG266" s="24"/>
      <c r="BH266" s="24"/>
      <c r="BI266" s="24"/>
      <c r="BJ266" s="24"/>
      <c r="BK266" s="24"/>
      <c r="BL266" s="24"/>
      <c r="BM266" s="145">
        <f t="shared" si="32"/>
        <v>0</v>
      </c>
      <c r="BN266" s="24">
        <f t="shared" si="33"/>
        <v>0</v>
      </c>
      <c r="BO266" s="509">
        <f t="shared" si="27"/>
        <v>0</v>
      </c>
      <c r="BP266" s="511">
        <v>0</v>
      </c>
      <c r="BQ266" s="512">
        <v>0</v>
      </c>
      <c r="BR266" s="513">
        <v>0</v>
      </c>
      <c r="BS266" s="512">
        <v>0</v>
      </c>
      <c r="BT266" s="512">
        <v>0</v>
      </c>
      <c r="BU266" s="512">
        <v>0</v>
      </c>
      <c r="BV266" s="512">
        <v>0</v>
      </c>
      <c r="BW266" s="512">
        <v>0</v>
      </c>
      <c r="BX266" s="512">
        <v>0</v>
      </c>
      <c r="BY266" s="512">
        <v>0</v>
      </c>
      <c r="BZ266" s="512">
        <v>0</v>
      </c>
      <c r="CA266" s="512">
        <v>0</v>
      </c>
      <c r="CB266" s="512">
        <v>0</v>
      </c>
      <c r="CC266" s="512">
        <v>0</v>
      </c>
      <c r="CD266" s="512">
        <v>0</v>
      </c>
      <c r="CE266" s="512">
        <v>0</v>
      </c>
      <c r="CF266" s="512">
        <v>0</v>
      </c>
      <c r="CG266" s="512">
        <v>0</v>
      </c>
      <c r="CH266" s="512">
        <v>0</v>
      </c>
      <c r="CI266" s="512">
        <v>0</v>
      </c>
      <c r="CJ266" s="512">
        <v>0</v>
      </c>
      <c r="CK266" s="512">
        <v>0</v>
      </c>
      <c r="CL266" s="513">
        <f t="shared" si="34"/>
        <v>0</v>
      </c>
      <c r="CM266" s="513">
        <f t="shared" si="35"/>
        <v>0</v>
      </c>
      <c r="CN266" s="113"/>
      <c r="CO266" s="97"/>
      <c r="CP266" s="97"/>
      <c r="CQ266" s="97"/>
      <c r="CR266" s="97"/>
      <c r="CS266" s="97"/>
      <c r="CT266" s="97"/>
      <c r="CU266" s="114"/>
      <c r="CV266" s="50">
        <f t="shared" si="28"/>
        <v>65524800</v>
      </c>
      <c r="CW266" s="11"/>
      <c r="CX266" s="604">
        <f t="shared" si="29"/>
        <v>18.7</v>
      </c>
      <c r="CY266" s="143"/>
      <c r="CZ266" s="143"/>
      <c r="DA266" s="143"/>
      <c r="DB266" s="23"/>
      <c r="DC266" s="23"/>
      <c r="DD266" s="23"/>
      <c r="DE266" s="23"/>
      <c r="DF266" s="143"/>
      <c r="DG266" s="89"/>
      <c r="DH266" s="50" t="s">
        <v>46</v>
      </c>
      <c r="DI266" s="28"/>
      <c r="DJ266" s="553" t="s">
        <v>46</v>
      </c>
      <c r="DK266" s="143"/>
      <c r="DL266" s="46"/>
      <c r="DM266" s="111"/>
      <c r="DN266" s="110"/>
      <c r="DO266" s="432">
        <v>0</v>
      </c>
      <c r="DP266" s="433">
        <v>0</v>
      </c>
      <c r="DQ266" s="434">
        <v>0</v>
      </c>
      <c r="DR266" s="428">
        <v>0</v>
      </c>
      <c r="DS266" s="432">
        <v>0</v>
      </c>
      <c r="DT266" s="434">
        <v>0</v>
      </c>
      <c r="DU266" s="434">
        <v>0</v>
      </c>
      <c r="DV266" s="428">
        <v>0</v>
      </c>
      <c r="DW266" s="252"/>
      <c r="DX266" s="50"/>
      <c r="DY266" s="249"/>
      <c r="DZ266" s="464">
        <v>0</v>
      </c>
      <c r="EA266" s="465">
        <v>0</v>
      </c>
      <c r="EB266" s="46"/>
    </row>
    <row r="267" spans="1:132" s="141" customFormat="1" ht="27.75" customHeight="1" x14ac:dyDescent="0.25">
      <c r="A267" s="69" t="s">
        <v>56</v>
      </c>
      <c r="B267" s="69" t="s">
        <v>42</v>
      </c>
      <c r="C267" s="69" t="s">
        <v>388</v>
      </c>
      <c r="D267" s="67" t="s">
        <v>449</v>
      </c>
      <c r="E267" s="67" t="s">
        <v>450</v>
      </c>
      <c r="F267" s="67" t="s">
        <v>464</v>
      </c>
      <c r="G267" s="67" t="s">
        <v>465</v>
      </c>
      <c r="H267" s="107" t="s">
        <v>46</v>
      </c>
      <c r="I267" s="20" t="s">
        <v>1979</v>
      </c>
      <c r="J267" s="145" t="s">
        <v>1980</v>
      </c>
      <c r="K267" s="426">
        <v>16.3</v>
      </c>
      <c r="L267" s="426">
        <v>7.134090894252</v>
      </c>
      <c r="M267" s="424">
        <v>1</v>
      </c>
      <c r="N267" s="487">
        <v>26280000</v>
      </c>
      <c r="O267" s="487" t="s">
        <v>1976</v>
      </c>
      <c r="P267" s="572">
        <v>7.5</v>
      </c>
      <c r="Q267" s="34" t="s">
        <v>48</v>
      </c>
      <c r="R267" s="257" t="s">
        <v>48</v>
      </c>
      <c r="S267" s="27"/>
      <c r="T267" s="27"/>
      <c r="U267" s="145"/>
      <c r="V267" s="24"/>
      <c r="W267" s="24"/>
      <c r="X267" s="24"/>
      <c r="Y267" s="24"/>
      <c r="Z267" s="24"/>
      <c r="AA267" s="24"/>
      <c r="AB267" s="24"/>
      <c r="AC267" s="24"/>
      <c r="AD267" s="24"/>
      <c r="AE267" s="24"/>
      <c r="AF267" s="24"/>
      <c r="AG267" s="24"/>
      <c r="AH267" s="24"/>
      <c r="AI267" s="24"/>
      <c r="AJ267" s="24"/>
      <c r="AK267" s="24"/>
      <c r="AL267" s="24"/>
      <c r="AM267" s="24"/>
      <c r="AN267" s="24"/>
      <c r="AO267" s="145">
        <f t="shared" si="30"/>
        <v>0</v>
      </c>
      <c r="AP267" s="14">
        <f t="shared" si="31"/>
        <v>0</v>
      </c>
      <c r="AQ267" s="22"/>
      <c r="AR267" s="24"/>
      <c r="AS267" s="24"/>
      <c r="AT267" s="24"/>
      <c r="AU267" s="24"/>
      <c r="AV267" s="24"/>
      <c r="AW267" s="145"/>
      <c r="AX267" s="24"/>
      <c r="AY267" s="24"/>
      <c r="AZ267" s="24"/>
      <c r="BA267" s="24"/>
      <c r="BB267" s="24"/>
      <c r="BC267" s="24"/>
      <c r="BD267" s="24"/>
      <c r="BE267" s="24"/>
      <c r="BF267" s="24"/>
      <c r="BG267" s="24"/>
      <c r="BH267" s="24"/>
      <c r="BI267" s="24"/>
      <c r="BJ267" s="24"/>
      <c r="BK267" s="24"/>
      <c r="BL267" s="24"/>
      <c r="BM267" s="145">
        <f t="shared" si="32"/>
        <v>0</v>
      </c>
      <c r="BN267" s="24">
        <f t="shared" si="33"/>
        <v>0</v>
      </c>
      <c r="BO267" s="509">
        <f t="shared" si="27"/>
        <v>0</v>
      </c>
      <c r="BP267" s="511">
        <v>0</v>
      </c>
      <c r="BQ267" s="512">
        <v>0</v>
      </c>
      <c r="BR267" s="513">
        <v>0</v>
      </c>
      <c r="BS267" s="512">
        <v>0</v>
      </c>
      <c r="BT267" s="512">
        <v>0</v>
      </c>
      <c r="BU267" s="512">
        <v>0</v>
      </c>
      <c r="BV267" s="512">
        <v>0</v>
      </c>
      <c r="BW267" s="512">
        <v>0</v>
      </c>
      <c r="BX267" s="512">
        <v>0</v>
      </c>
      <c r="BY267" s="512">
        <v>0</v>
      </c>
      <c r="BZ267" s="512">
        <v>0</v>
      </c>
      <c r="CA267" s="512">
        <v>0</v>
      </c>
      <c r="CB267" s="512">
        <v>0</v>
      </c>
      <c r="CC267" s="512">
        <v>0</v>
      </c>
      <c r="CD267" s="512">
        <v>0</v>
      </c>
      <c r="CE267" s="512">
        <v>0</v>
      </c>
      <c r="CF267" s="512">
        <v>0</v>
      </c>
      <c r="CG267" s="512">
        <v>0</v>
      </c>
      <c r="CH267" s="512">
        <v>0</v>
      </c>
      <c r="CI267" s="512">
        <v>0</v>
      </c>
      <c r="CJ267" s="512">
        <v>0</v>
      </c>
      <c r="CK267" s="512">
        <v>0</v>
      </c>
      <c r="CL267" s="513">
        <f t="shared" si="34"/>
        <v>0</v>
      </c>
      <c r="CM267" s="513">
        <f t="shared" si="35"/>
        <v>0</v>
      </c>
      <c r="CN267" s="113"/>
      <c r="CO267" s="97"/>
      <c r="CP267" s="97"/>
      <c r="CQ267" s="97"/>
      <c r="CR267" s="97"/>
      <c r="CS267" s="97"/>
      <c r="CT267" s="97"/>
      <c r="CU267" s="114"/>
      <c r="CV267" s="50">
        <f t="shared" si="28"/>
        <v>26280000</v>
      </c>
      <c r="CW267" s="11"/>
      <c r="CX267" s="604">
        <f t="shared" si="29"/>
        <v>7.5</v>
      </c>
      <c r="CY267" s="143"/>
      <c r="CZ267" s="143"/>
      <c r="DA267" s="143"/>
      <c r="DB267" s="23"/>
      <c r="DC267" s="23"/>
      <c r="DD267" s="23"/>
      <c r="DE267" s="23"/>
      <c r="DF267" s="143"/>
      <c r="DG267" s="89"/>
      <c r="DH267" s="50" t="s">
        <v>46</v>
      </c>
      <c r="DI267" s="28"/>
      <c r="DJ267" s="553" t="s">
        <v>46</v>
      </c>
      <c r="DK267" s="143"/>
      <c r="DL267" s="46"/>
      <c r="DM267" s="111"/>
      <c r="DN267" s="110"/>
      <c r="DO267" s="432">
        <v>12296</v>
      </c>
      <c r="DP267" s="433">
        <v>-11968</v>
      </c>
      <c r="DQ267" s="434">
        <v>1637.9999999999968</v>
      </c>
      <c r="DR267" s="428">
        <v>-1309.9999999999968</v>
      </c>
      <c r="DS267" s="432">
        <v>12</v>
      </c>
      <c r="DT267" s="434">
        <v>-7.9999999999999982</v>
      </c>
      <c r="DU267" s="434">
        <v>11.999999999999977</v>
      </c>
      <c r="DV267" s="428">
        <v>-7.9999999999999751</v>
      </c>
      <c r="DW267" s="252"/>
      <c r="DX267" s="50"/>
      <c r="DY267" s="249"/>
      <c r="DZ267" s="464">
        <v>137</v>
      </c>
      <c r="EA267" s="465">
        <v>-109.66666666666667</v>
      </c>
      <c r="EB267" s="46"/>
    </row>
    <row r="268" spans="1:132" s="141" customFormat="1" ht="27.75" customHeight="1" x14ac:dyDescent="0.25">
      <c r="A268" s="69" t="s">
        <v>56</v>
      </c>
      <c r="B268" s="69" t="s">
        <v>42</v>
      </c>
      <c r="C268" s="69" t="s">
        <v>388</v>
      </c>
      <c r="D268" s="67" t="s">
        <v>438</v>
      </c>
      <c r="E268" s="67" t="s">
        <v>466</v>
      </c>
      <c r="F268" s="67" t="s">
        <v>467</v>
      </c>
      <c r="G268" s="67" t="s">
        <v>468</v>
      </c>
      <c r="H268" s="107" t="s">
        <v>46</v>
      </c>
      <c r="I268" s="20" t="s">
        <v>1979</v>
      </c>
      <c r="J268" s="145" t="s">
        <v>1984</v>
      </c>
      <c r="K268" s="426">
        <v>18.7</v>
      </c>
      <c r="L268" s="426">
        <v>7.7952651353010003</v>
      </c>
      <c r="M268" s="424">
        <v>1</v>
      </c>
      <c r="N268" s="487">
        <v>10512000.000000002</v>
      </c>
      <c r="O268" s="487" t="s">
        <v>1976</v>
      </c>
      <c r="P268" s="572">
        <v>3</v>
      </c>
      <c r="Q268" s="34" t="s">
        <v>1977</v>
      </c>
      <c r="R268" s="257" t="s">
        <v>48</v>
      </c>
      <c r="S268" s="27"/>
      <c r="T268" s="27"/>
      <c r="U268" s="145"/>
      <c r="V268" s="24"/>
      <c r="W268" s="24"/>
      <c r="X268" s="24"/>
      <c r="Y268" s="24"/>
      <c r="Z268" s="24"/>
      <c r="AA268" s="24"/>
      <c r="AB268" s="24"/>
      <c r="AC268" s="24"/>
      <c r="AD268" s="24"/>
      <c r="AE268" s="24"/>
      <c r="AF268" s="24"/>
      <c r="AG268" s="24"/>
      <c r="AH268" s="24"/>
      <c r="AI268" s="24"/>
      <c r="AJ268" s="24"/>
      <c r="AK268" s="24"/>
      <c r="AL268" s="24"/>
      <c r="AM268" s="24"/>
      <c r="AN268" s="24"/>
      <c r="AO268" s="145">
        <f t="shared" si="30"/>
        <v>0</v>
      </c>
      <c r="AP268" s="14">
        <f t="shared" si="31"/>
        <v>0</v>
      </c>
      <c r="AQ268" s="22"/>
      <c r="AR268" s="24"/>
      <c r="AS268" s="24"/>
      <c r="AT268" s="24"/>
      <c r="AU268" s="24"/>
      <c r="AV268" s="24"/>
      <c r="AW268" s="145"/>
      <c r="AX268" s="24"/>
      <c r="AY268" s="24"/>
      <c r="AZ268" s="24"/>
      <c r="BA268" s="24"/>
      <c r="BB268" s="24"/>
      <c r="BC268" s="24"/>
      <c r="BD268" s="24"/>
      <c r="BE268" s="24"/>
      <c r="BF268" s="24"/>
      <c r="BG268" s="24"/>
      <c r="BH268" s="24"/>
      <c r="BI268" s="24"/>
      <c r="BJ268" s="24"/>
      <c r="BK268" s="24"/>
      <c r="BL268" s="24"/>
      <c r="BM268" s="145">
        <f t="shared" si="32"/>
        <v>0</v>
      </c>
      <c r="BN268" s="24">
        <f t="shared" si="33"/>
        <v>0</v>
      </c>
      <c r="BO268" s="509">
        <f t="shared" si="27"/>
        <v>0</v>
      </c>
      <c r="BP268" s="511">
        <v>0</v>
      </c>
      <c r="BQ268" s="512">
        <v>0</v>
      </c>
      <c r="BR268" s="513">
        <v>0</v>
      </c>
      <c r="BS268" s="512">
        <v>0</v>
      </c>
      <c r="BT268" s="512">
        <v>0</v>
      </c>
      <c r="BU268" s="512">
        <v>0</v>
      </c>
      <c r="BV268" s="512">
        <v>0</v>
      </c>
      <c r="BW268" s="512">
        <v>0</v>
      </c>
      <c r="BX268" s="512">
        <v>0</v>
      </c>
      <c r="BY268" s="512">
        <v>0</v>
      </c>
      <c r="BZ268" s="512">
        <v>0</v>
      </c>
      <c r="CA268" s="512">
        <v>0</v>
      </c>
      <c r="CB268" s="512">
        <v>0</v>
      </c>
      <c r="CC268" s="512">
        <v>0</v>
      </c>
      <c r="CD268" s="512">
        <v>0</v>
      </c>
      <c r="CE268" s="512">
        <v>0</v>
      </c>
      <c r="CF268" s="512">
        <v>0</v>
      </c>
      <c r="CG268" s="512">
        <v>0</v>
      </c>
      <c r="CH268" s="512">
        <v>0</v>
      </c>
      <c r="CI268" s="512">
        <v>0</v>
      </c>
      <c r="CJ268" s="512">
        <v>0</v>
      </c>
      <c r="CK268" s="512">
        <v>0</v>
      </c>
      <c r="CL268" s="513">
        <f t="shared" si="34"/>
        <v>0</v>
      </c>
      <c r="CM268" s="513">
        <f t="shared" si="35"/>
        <v>0</v>
      </c>
      <c r="CN268" s="113"/>
      <c r="CO268" s="97"/>
      <c r="CP268" s="97"/>
      <c r="CQ268" s="97"/>
      <c r="CR268" s="97"/>
      <c r="CS268" s="97"/>
      <c r="CT268" s="97"/>
      <c r="CU268" s="114"/>
      <c r="CV268" s="50">
        <f t="shared" si="28"/>
        <v>10512000.000000002</v>
      </c>
      <c r="CW268" s="11"/>
      <c r="CX268" s="604">
        <f t="shared" si="29"/>
        <v>3</v>
      </c>
      <c r="CY268" s="143"/>
      <c r="CZ268" s="143"/>
      <c r="DA268" s="143"/>
      <c r="DB268" s="23"/>
      <c r="DC268" s="23"/>
      <c r="DD268" s="23"/>
      <c r="DE268" s="23"/>
      <c r="DF268" s="143"/>
      <c r="DG268" s="89"/>
      <c r="DH268" s="50" t="s">
        <v>46</v>
      </c>
      <c r="DI268" s="28"/>
      <c r="DJ268" s="553" t="s">
        <v>46</v>
      </c>
      <c r="DK268" s="143"/>
      <c r="DL268" s="46"/>
      <c r="DM268" s="111"/>
      <c r="DN268" s="110"/>
      <c r="DO268" s="432">
        <v>3696</v>
      </c>
      <c r="DP268" s="433">
        <v>-3343.3333333333335</v>
      </c>
      <c r="DQ268" s="434">
        <v>739</v>
      </c>
      <c r="DR268" s="428">
        <v>-691</v>
      </c>
      <c r="DS268" s="432">
        <v>3</v>
      </c>
      <c r="DT268" s="434">
        <v>-2</v>
      </c>
      <c r="DU268" s="434">
        <v>2</v>
      </c>
      <c r="DV268" s="428">
        <v>-1.3333333333333335</v>
      </c>
      <c r="DW268" s="252"/>
      <c r="DX268" s="50"/>
      <c r="DY268" s="249"/>
      <c r="DZ268" s="464">
        <v>643</v>
      </c>
      <c r="EA268" s="465">
        <v>-595</v>
      </c>
      <c r="EB268" s="46"/>
    </row>
    <row r="269" spans="1:132" s="141" customFormat="1" ht="27.75" customHeight="1" x14ac:dyDescent="0.25">
      <c r="A269" s="69" t="s">
        <v>56</v>
      </c>
      <c r="B269" s="69" t="s">
        <v>42</v>
      </c>
      <c r="C269" s="69" t="s">
        <v>388</v>
      </c>
      <c r="D269" s="67" t="s">
        <v>469</v>
      </c>
      <c r="E269" s="67" t="s">
        <v>390</v>
      </c>
      <c r="F269" s="67" t="s">
        <v>470</v>
      </c>
      <c r="G269" s="67" t="s">
        <v>390</v>
      </c>
      <c r="H269" s="107" t="s">
        <v>46</v>
      </c>
      <c r="I269" s="20" t="s">
        <v>1979</v>
      </c>
      <c r="J269" s="145" t="s">
        <v>1984</v>
      </c>
      <c r="K269" s="426">
        <v>14.747719806125962</v>
      </c>
      <c r="L269" s="426">
        <v>19.205113596417</v>
      </c>
      <c r="M269" s="424">
        <v>2475</v>
      </c>
      <c r="N269" s="487">
        <v>30204480</v>
      </c>
      <c r="O269" s="487" t="s">
        <v>1976</v>
      </c>
      <c r="P269" s="572">
        <v>8.6924701828651525</v>
      </c>
      <c r="Q269" s="34" t="s">
        <v>1977</v>
      </c>
      <c r="R269" s="257" t="s">
        <v>48</v>
      </c>
      <c r="S269" s="27"/>
      <c r="T269" s="27"/>
      <c r="U269" s="145"/>
      <c r="V269" s="24"/>
      <c r="W269" s="24"/>
      <c r="X269" s="24"/>
      <c r="Y269" s="24"/>
      <c r="Z269" s="24"/>
      <c r="AA269" s="24"/>
      <c r="AB269" s="24"/>
      <c r="AC269" s="24"/>
      <c r="AD269" s="24"/>
      <c r="AE269" s="24"/>
      <c r="AF269" s="24"/>
      <c r="AG269" s="24"/>
      <c r="AH269" s="24"/>
      <c r="AI269" s="24">
        <v>84</v>
      </c>
      <c r="AJ269" s="24">
        <v>84</v>
      </c>
      <c r="AK269" s="24"/>
      <c r="AL269" s="24"/>
      <c r="AM269" s="24"/>
      <c r="AN269" s="24"/>
      <c r="AO269" s="145">
        <f t="shared" si="30"/>
        <v>84</v>
      </c>
      <c r="AP269" s="14">
        <f t="shared" si="31"/>
        <v>84</v>
      </c>
      <c r="AQ269" s="22"/>
      <c r="AR269" s="24"/>
      <c r="AS269" s="24"/>
      <c r="AT269" s="24"/>
      <c r="AU269" s="24"/>
      <c r="AV269" s="24"/>
      <c r="AW269" s="145"/>
      <c r="AX269" s="24"/>
      <c r="AY269" s="24"/>
      <c r="AZ269" s="24"/>
      <c r="BA269" s="24"/>
      <c r="BB269" s="24"/>
      <c r="BC269" s="24"/>
      <c r="BD269" s="24"/>
      <c r="BE269" s="24"/>
      <c r="BF269" s="24"/>
      <c r="BG269" s="24">
        <v>2559.125</v>
      </c>
      <c r="BH269" s="24">
        <v>2559.125</v>
      </c>
      <c r="BI269" s="24"/>
      <c r="BJ269" s="24"/>
      <c r="BK269" s="24"/>
      <c r="BL269" s="24"/>
      <c r="BM269" s="145">
        <f t="shared" si="32"/>
        <v>2559.125</v>
      </c>
      <c r="BN269" s="24">
        <f t="shared" si="33"/>
        <v>2559.125</v>
      </c>
      <c r="BO269" s="509">
        <f t="shared" si="27"/>
        <v>0.29440710708960738</v>
      </c>
      <c r="BP269" s="511">
        <v>0</v>
      </c>
      <c r="BQ269" s="512">
        <v>0</v>
      </c>
      <c r="BR269" s="513">
        <v>0</v>
      </c>
      <c r="BS269" s="512">
        <v>0</v>
      </c>
      <c r="BT269" s="512">
        <v>0</v>
      </c>
      <c r="BU269" s="512">
        <v>0</v>
      </c>
      <c r="BV269" s="512">
        <v>0</v>
      </c>
      <c r="BW269" s="512">
        <v>0</v>
      </c>
      <c r="BX269" s="512">
        <v>0</v>
      </c>
      <c r="BY269" s="512">
        <v>0</v>
      </c>
      <c r="BZ269" s="512">
        <v>0</v>
      </c>
      <c r="CA269" s="512">
        <v>0</v>
      </c>
      <c r="CB269" s="512">
        <v>0</v>
      </c>
      <c r="CC269" s="512">
        <v>0</v>
      </c>
      <c r="CD269" s="512">
        <v>0</v>
      </c>
      <c r="CE269" s="512">
        <v>0</v>
      </c>
      <c r="CF269" s="512">
        <v>3004003.29</v>
      </c>
      <c r="CG269" s="512">
        <v>3004003.29</v>
      </c>
      <c r="CH269" s="512">
        <v>0</v>
      </c>
      <c r="CI269" s="512">
        <v>0</v>
      </c>
      <c r="CJ269" s="512">
        <v>0</v>
      </c>
      <c r="CK269" s="512">
        <v>0</v>
      </c>
      <c r="CL269" s="513">
        <f t="shared" si="34"/>
        <v>3004003.29</v>
      </c>
      <c r="CM269" s="513">
        <f t="shared" si="35"/>
        <v>3004003.29</v>
      </c>
      <c r="CN269" s="113"/>
      <c r="CO269" s="97"/>
      <c r="CP269" s="97"/>
      <c r="CQ269" s="97"/>
      <c r="CR269" s="97"/>
      <c r="CS269" s="97"/>
      <c r="CT269" s="97"/>
      <c r="CU269" s="114"/>
      <c r="CV269" s="50">
        <f t="shared" si="28"/>
        <v>30204480</v>
      </c>
      <c r="CW269" s="11"/>
      <c r="CX269" s="604">
        <f t="shared" si="29"/>
        <v>8.6924701828651525</v>
      </c>
      <c r="CY269" s="143"/>
      <c r="CZ269" s="143"/>
      <c r="DA269" s="143"/>
      <c r="DB269" s="23"/>
      <c r="DC269" s="23"/>
      <c r="DD269" s="23"/>
      <c r="DE269" s="23"/>
      <c r="DF269" s="143"/>
      <c r="DG269" s="89"/>
      <c r="DH269" s="50" t="s">
        <v>46</v>
      </c>
      <c r="DI269" s="28"/>
      <c r="DJ269" s="553" t="s">
        <v>46</v>
      </c>
      <c r="DK269" s="143"/>
      <c r="DL269" s="46"/>
      <c r="DM269" s="111"/>
      <c r="DN269" s="110"/>
      <c r="DO269" s="432">
        <v>108.12888021008671</v>
      </c>
      <c r="DP269" s="433">
        <v>96.597798559531938</v>
      </c>
      <c r="DQ269" s="434">
        <v>15.537943572823357</v>
      </c>
      <c r="DR269" s="428">
        <v>67.392937381951896</v>
      </c>
      <c r="DS269" s="432">
        <v>0.80439027674903929</v>
      </c>
      <c r="DT269" s="434">
        <v>0.23622965318249001</v>
      </c>
      <c r="DU269" s="434">
        <v>0.7385361255134324</v>
      </c>
      <c r="DV269" s="428">
        <v>9.1407250486440828E-2</v>
      </c>
      <c r="DW269" s="252"/>
      <c r="DX269" s="50"/>
      <c r="DY269" s="249"/>
      <c r="DZ269" s="464">
        <v>13923</v>
      </c>
      <c r="EA269" s="465">
        <v>145802.33333333334</v>
      </c>
      <c r="EB269" s="46"/>
    </row>
    <row r="270" spans="1:132" s="141" customFormat="1" ht="27.75" customHeight="1" x14ac:dyDescent="0.25">
      <c r="A270" s="69" t="s">
        <v>56</v>
      </c>
      <c r="B270" s="69" t="s">
        <v>42</v>
      </c>
      <c r="C270" s="69" t="s">
        <v>388</v>
      </c>
      <c r="D270" s="67" t="s">
        <v>469</v>
      </c>
      <c r="E270" s="67" t="s">
        <v>390</v>
      </c>
      <c r="F270" s="67" t="s">
        <v>471</v>
      </c>
      <c r="G270" s="67" t="s">
        <v>390</v>
      </c>
      <c r="H270" s="107" t="s">
        <v>46</v>
      </c>
      <c r="I270" s="20" t="s">
        <v>1978</v>
      </c>
      <c r="J270" s="145" t="s">
        <v>1984</v>
      </c>
      <c r="K270" s="426">
        <v>11.998955174514155</v>
      </c>
      <c r="L270" s="426">
        <v>3.3229166597550002</v>
      </c>
      <c r="M270" s="424">
        <v>45</v>
      </c>
      <c r="N270" s="487">
        <v>26385120.000000004</v>
      </c>
      <c r="O270" s="487" t="s">
        <v>1976</v>
      </c>
      <c r="P270" s="572">
        <v>5.8480963466755407</v>
      </c>
      <c r="Q270" s="34" t="s">
        <v>1977</v>
      </c>
      <c r="R270" s="257" t="s">
        <v>48</v>
      </c>
      <c r="S270" s="27"/>
      <c r="T270" s="27"/>
      <c r="U270" s="145"/>
      <c r="V270" s="24"/>
      <c r="W270" s="24"/>
      <c r="X270" s="24"/>
      <c r="Y270" s="24"/>
      <c r="Z270" s="24"/>
      <c r="AA270" s="24"/>
      <c r="AB270" s="24"/>
      <c r="AC270" s="24"/>
      <c r="AD270" s="24"/>
      <c r="AE270" s="24"/>
      <c r="AF270" s="24"/>
      <c r="AG270" s="24"/>
      <c r="AH270" s="24"/>
      <c r="AI270" s="24">
        <v>5</v>
      </c>
      <c r="AJ270" s="24">
        <v>5</v>
      </c>
      <c r="AK270" s="24"/>
      <c r="AL270" s="24"/>
      <c r="AM270" s="24">
        <v>1</v>
      </c>
      <c r="AN270" s="24">
        <v>1</v>
      </c>
      <c r="AO270" s="145">
        <f t="shared" si="30"/>
        <v>6</v>
      </c>
      <c r="AP270" s="14">
        <f t="shared" si="31"/>
        <v>6</v>
      </c>
      <c r="AQ270" s="22"/>
      <c r="AR270" s="24"/>
      <c r="AS270" s="24"/>
      <c r="AT270" s="24"/>
      <c r="AU270" s="24"/>
      <c r="AV270" s="24"/>
      <c r="AW270" s="145"/>
      <c r="AX270" s="24"/>
      <c r="AY270" s="24"/>
      <c r="AZ270" s="24"/>
      <c r="BA270" s="24"/>
      <c r="BB270" s="24"/>
      <c r="BC270" s="24"/>
      <c r="BD270" s="24"/>
      <c r="BE270" s="24"/>
      <c r="BF270" s="24"/>
      <c r="BG270" s="24">
        <v>1549</v>
      </c>
      <c r="BH270" s="24">
        <v>1549</v>
      </c>
      <c r="BI270" s="24"/>
      <c r="BJ270" s="24"/>
      <c r="BK270" s="24">
        <v>2000</v>
      </c>
      <c r="BL270" s="24">
        <v>2000</v>
      </c>
      <c r="BM270" s="145">
        <f t="shared" si="32"/>
        <v>3549</v>
      </c>
      <c r="BN270" s="24">
        <f t="shared" si="33"/>
        <v>3549</v>
      </c>
      <c r="BO270" s="509">
        <f t="shared" si="27"/>
        <v>0.60686414682916345</v>
      </c>
      <c r="BP270" s="511">
        <v>0</v>
      </c>
      <c r="BQ270" s="512">
        <v>0</v>
      </c>
      <c r="BR270" s="513">
        <v>0</v>
      </c>
      <c r="BS270" s="512">
        <v>0</v>
      </c>
      <c r="BT270" s="512">
        <v>0</v>
      </c>
      <c r="BU270" s="512">
        <v>0</v>
      </c>
      <c r="BV270" s="512">
        <v>0</v>
      </c>
      <c r="BW270" s="512">
        <v>0</v>
      </c>
      <c r="BX270" s="512">
        <v>0</v>
      </c>
      <c r="BY270" s="512">
        <v>0</v>
      </c>
      <c r="BZ270" s="512">
        <v>0</v>
      </c>
      <c r="CA270" s="512">
        <v>0</v>
      </c>
      <c r="CB270" s="512">
        <v>0</v>
      </c>
      <c r="CC270" s="512">
        <v>0</v>
      </c>
      <c r="CD270" s="512">
        <v>0</v>
      </c>
      <c r="CE270" s="512">
        <v>0</v>
      </c>
      <c r="CF270" s="512">
        <v>1818278.1600000001</v>
      </c>
      <c r="CG270" s="512">
        <v>1818278.1600000001</v>
      </c>
      <c r="CH270" s="512">
        <v>0</v>
      </c>
      <c r="CI270" s="512">
        <v>0</v>
      </c>
      <c r="CJ270" s="512">
        <v>6552480</v>
      </c>
      <c r="CK270" s="512">
        <v>6552480</v>
      </c>
      <c r="CL270" s="513">
        <f t="shared" si="34"/>
        <v>8370758.1600000001</v>
      </c>
      <c r="CM270" s="513">
        <f t="shared" si="35"/>
        <v>8370758.1600000001</v>
      </c>
      <c r="CN270" s="113"/>
      <c r="CO270" s="97"/>
      <c r="CP270" s="97"/>
      <c r="CQ270" s="97"/>
      <c r="CR270" s="97"/>
      <c r="CS270" s="97"/>
      <c r="CT270" s="97"/>
      <c r="CU270" s="114"/>
      <c r="CV270" s="50">
        <f t="shared" si="28"/>
        <v>26385120.000000004</v>
      </c>
      <c r="CW270" s="11"/>
      <c r="CX270" s="604">
        <f t="shared" si="29"/>
        <v>5.8480963466755407</v>
      </c>
      <c r="CY270" s="143"/>
      <c r="CZ270" s="143"/>
      <c r="DA270" s="143"/>
      <c r="DB270" s="23"/>
      <c r="DC270" s="23"/>
      <c r="DD270" s="23"/>
      <c r="DE270" s="23"/>
      <c r="DF270" s="143"/>
      <c r="DG270" s="89"/>
      <c r="DH270" s="50" t="s">
        <v>46</v>
      </c>
      <c r="DI270" s="28"/>
      <c r="DJ270" s="553" t="s">
        <v>46</v>
      </c>
      <c r="DK270" s="143"/>
      <c r="DL270" s="46"/>
      <c r="DM270" s="111"/>
      <c r="DN270" s="110"/>
      <c r="DO270" s="432">
        <v>0</v>
      </c>
      <c r="DP270" s="433">
        <v>39.975243788304198</v>
      </c>
      <c r="DQ270" s="434">
        <v>0</v>
      </c>
      <c r="DR270" s="428">
        <v>39.975243788304198</v>
      </c>
      <c r="DS270" s="432">
        <v>0</v>
      </c>
      <c r="DT270" s="434">
        <v>0.24180579456369691</v>
      </c>
      <c r="DU270" s="434">
        <v>0</v>
      </c>
      <c r="DV270" s="428">
        <v>0.24180579456369691</v>
      </c>
      <c r="DW270" s="252"/>
      <c r="DX270" s="50"/>
      <c r="DY270" s="249"/>
      <c r="DZ270" s="464">
        <v>0</v>
      </c>
      <c r="EA270" s="465">
        <v>1427</v>
      </c>
      <c r="EB270" s="46"/>
    </row>
    <row r="271" spans="1:132" s="141" customFormat="1" ht="27.75" customHeight="1" x14ac:dyDescent="0.25">
      <c r="A271" s="69" t="s">
        <v>56</v>
      </c>
      <c r="B271" s="69" t="s">
        <v>42</v>
      </c>
      <c r="C271" s="69" t="s">
        <v>388</v>
      </c>
      <c r="D271" s="67" t="s">
        <v>469</v>
      </c>
      <c r="E271" s="67" t="s">
        <v>390</v>
      </c>
      <c r="F271" s="67" t="s">
        <v>472</v>
      </c>
      <c r="G271" s="67" t="s">
        <v>473</v>
      </c>
      <c r="H271" s="107" t="s">
        <v>46</v>
      </c>
      <c r="I271" s="20" t="s">
        <v>1978</v>
      </c>
      <c r="J271" s="145" t="s">
        <v>1984</v>
      </c>
      <c r="K271" s="426">
        <v>11.497006850480693</v>
      </c>
      <c r="L271" s="426">
        <v>19.979356019049003</v>
      </c>
      <c r="M271" s="424">
        <v>1485</v>
      </c>
      <c r="N271" s="487">
        <v>34409280.000000007</v>
      </c>
      <c r="O271" s="487" t="s">
        <v>1976</v>
      </c>
      <c r="P271" s="572">
        <v>9.94335727609141</v>
      </c>
      <c r="Q271" s="34" t="s">
        <v>1977</v>
      </c>
      <c r="R271" s="257" t="s">
        <v>48</v>
      </c>
      <c r="S271" s="27"/>
      <c r="T271" s="27"/>
      <c r="U271" s="145"/>
      <c r="V271" s="24"/>
      <c r="W271" s="24"/>
      <c r="X271" s="24"/>
      <c r="Y271" s="24"/>
      <c r="Z271" s="24"/>
      <c r="AA271" s="24"/>
      <c r="AB271" s="24"/>
      <c r="AC271" s="24"/>
      <c r="AD271" s="24"/>
      <c r="AE271" s="24"/>
      <c r="AF271" s="24"/>
      <c r="AG271" s="24"/>
      <c r="AH271" s="24"/>
      <c r="AI271" s="24">
        <v>81</v>
      </c>
      <c r="AJ271" s="24">
        <v>81</v>
      </c>
      <c r="AK271" s="24"/>
      <c r="AL271" s="24"/>
      <c r="AM271" s="24"/>
      <c r="AN271" s="24"/>
      <c r="AO271" s="145">
        <f t="shared" si="30"/>
        <v>81</v>
      </c>
      <c r="AP271" s="14">
        <f t="shared" si="31"/>
        <v>81</v>
      </c>
      <c r="AQ271" s="22"/>
      <c r="AR271" s="24"/>
      <c r="AS271" s="24"/>
      <c r="AT271" s="24"/>
      <c r="AU271" s="24"/>
      <c r="AV271" s="24"/>
      <c r="AW271" s="145"/>
      <c r="AX271" s="24"/>
      <c r="AY271" s="24"/>
      <c r="AZ271" s="24"/>
      <c r="BA271" s="24"/>
      <c r="BB271" s="24"/>
      <c r="BC271" s="24"/>
      <c r="BD271" s="24"/>
      <c r="BE271" s="24"/>
      <c r="BF271" s="24"/>
      <c r="BG271" s="24">
        <v>5863.26</v>
      </c>
      <c r="BH271" s="24">
        <v>5863.26</v>
      </c>
      <c r="BI271" s="24"/>
      <c r="BJ271" s="24"/>
      <c r="BK271" s="24"/>
      <c r="BL271" s="24"/>
      <c r="BM271" s="145">
        <f t="shared" si="32"/>
        <v>5863.26</v>
      </c>
      <c r="BN271" s="24">
        <f t="shared" si="33"/>
        <v>5863.26</v>
      </c>
      <c r="BO271" s="509">
        <f t="shared" ref="BO271:BO334" si="36">IF(P271=0,0,BM271/1000/P271)</f>
        <v>0.58966602900793719</v>
      </c>
      <c r="BP271" s="511">
        <v>0</v>
      </c>
      <c r="BQ271" s="512">
        <v>0</v>
      </c>
      <c r="BR271" s="513">
        <v>0</v>
      </c>
      <c r="BS271" s="512">
        <v>0</v>
      </c>
      <c r="BT271" s="512">
        <v>0</v>
      </c>
      <c r="BU271" s="512">
        <v>0</v>
      </c>
      <c r="BV271" s="512">
        <v>0</v>
      </c>
      <c r="BW271" s="512">
        <v>0</v>
      </c>
      <c r="BX271" s="512">
        <v>0</v>
      </c>
      <c r="BY271" s="512">
        <v>0</v>
      </c>
      <c r="BZ271" s="512">
        <v>0</v>
      </c>
      <c r="CA271" s="512">
        <v>0</v>
      </c>
      <c r="CB271" s="512">
        <v>0</v>
      </c>
      <c r="CC271" s="512">
        <v>0</v>
      </c>
      <c r="CD271" s="512">
        <v>0</v>
      </c>
      <c r="CE271" s="512">
        <v>0</v>
      </c>
      <c r="CF271" s="512">
        <v>6882529.118400001</v>
      </c>
      <c r="CG271" s="512">
        <v>6882529.118400001</v>
      </c>
      <c r="CH271" s="512">
        <v>0</v>
      </c>
      <c r="CI271" s="512">
        <v>0</v>
      </c>
      <c r="CJ271" s="512">
        <v>0</v>
      </c>
      <c r="CK271" s="512">
        <v>0</v>
      </c>
      <c r="CL271" s="513">
        <f t="shared" si="34"/>
        <v>6882529.118400001</v>
      </c>
      <c r="CM271" s="513">
        <f t="shared" si="35"/>
        <v>6882529.118400001</v>
      </c>
      <c r="CN271" s="113"/>
      <c r="CO271" s="97"/>
      <c r="CP271" s="97"/>
      <c r="CQ271" s="97"/>
      <c r="CR271" s="97"/>
      <c r="CS271" s="97"/>
      <c r="CT271" s="97"/>
      <c r="CU271" s="114"/>
      <c r="CV271" s="50">
        <f t="shared" ref="CV271:CV334" si="37">N271</f>
        <v>34409280.000000007</v>
      </c>
      <c r="CW271" s="11"/>
      <c r="CX271" s="604">
        <f t="shared" ref="CX271:CX334" si="38">P271</f>
        <v>9.94335727609141</v>
      </c>
      <c r="CY271" s="143"/>
      <c r="CZ271" s="143"/>
      <c r="DA271" s="143"/>
      <c r="DB271" s="23"/>
      <c r="DC271" s="23"/>
      <c r="DD271" s="23"/>
      <c r="DE271" s="23"/>
      <c r="DF271" s="143"/>
      <c r="DG271" s="89"/>
      <c r="DH271" s="50" t="s">
        <v>46</v>
      </c>
      <c r="DI271" s="28"/>
      <c r="DJ271" s="553" t="s">
        <v>46</v>
      </c>
      <c r="DK271" s="143"/>
      <c r="DL271" s="46"/>
      <c r="DM271" s="111"/>
      <c r="DN271" s="110"/>
      <c r="DO271" s="432">
        <v>171.66790165038734</v>
      </c>
      <c r="DP271" s="433">
        <v>-160.50836362028477</v>
      </c>
      <c r="DQ271" s="434">
        <v>171.66790165038734</v>
      </c>
      <c r="DR271" s="428">
        <v>-164.07608923175511</v>
      </c>
      <c r="DS271" s="432">
        <v>0.89323004378578641</v>
      </c>
      <c r="DT271" s="434">
        <v>-0.82458188856060277</v>
      </c>
      <c r="DU271" s="434">
        <v>0.89323004378578641</v>
      </c>
      <c r="DV271" s="428">
        <v>-0.82615624897668383</v>
      </c>
      <c r="DW271" s="252"/>
      <c r="DX271" s="50"/>
      <c r="DY271" s="249"/>
      <c r="DZ271" s="464">
        <v>239267</v>
      </c>
      <c r="EA271" s="465">
        <v>-236214.33333333334</v>
      </c>
      <c r="EB271" s="46"/>
    </row>
    <row r="272" spans="1:132" s="141" customFormat="1" ht="27.75" customHeight="1" x14ac:dyDescent="0.25">
      <c r="A272" s="69" t="s">
        <v>56</v>
      </c>
      <c r="B272" s="69" t="s">
        <v>42</v>
      </c>
      <c r="C272" s="69" t="s">
        <v>388</v>
      </c>
      <c r="D272" s="67" t="s">
        <v>469</v>
      </c>
      <c r="E272" s="67" t="s">
        <v>390</v>
      </c>
      <c r="F272" s="67" t="s">
        <v>474</v>
      </c>
      <c r="G272" s="67" t="s">
        <v>390</v>
      </c>
      <c r="H272" s="107" t="s">
        <v>46</v>
      </c>
      <c r="I272" s="20" t="s">
        <v>1978</v>
      </c>
      <c r="J272" s="145" t="s">
        <v>1984</v>
      </c>
      <c r="K272" s="426">
        <v>12.668219606558768</v>
      </c>
      <c r="L272" s="426">
        <v>11.139583310162999</v>
      </c>
      <c r="M272" s="424">
        <v>1140</v>
      </c>
      <c r="N272" s="487">
        <v>37738080</v>
      </c>
      <c r="O272" s="487" t="s">
        <v>1976</v>
      </c>
      <c r="P272" s="572">
        <v>9.3218974463356972</v>
      </c>
      <c r="Q272" s="34" t="s">
        <v>1977</v>
      </c>
      <c r="R272" s="257" t="s">
        <v>48</v>
      </c>
      <c r="S272" s="27"/>
      <c r="T272" s="27"/>
      <c r="U272" s="145"/>
      <c r="V272" s="24"/>
      <c r="W272" s="24"/>
      <c r="X272" s="24"/>
      <c r="Y272" s="24"/>
      <c r="Z272" s="24"/>
      <c r="AA272" s="24"/>
      <c r="AB272" s="24"/>
      <c r="AC272" s="24"/>
      <c r="AD272" s="24"/>
      <c r="AE272" s="24"/>
      <c r="AF272" s="24"/>
      <c r="AG272" s="24"/>
      <c r="AH272" s="24"/>
      <c r="AI272" s="24">
        <v>38</v>
      </c>
      <c r="AJ272" s="24">
        <v>38</v>
      </c>
      <c r="AK272" s="24"/>
      <c r="AL272" s="24"/>
      <c r="AM272" s="24"/>
      <c r="AN272" s="24"/>
      <c r="AO272" s="145">
        <f t="shared" ref="AO272:AO335" si="39">SUM(S272,U272,W272,Y272,AA272,AC272,AE272,AG272,AI272,AK272,AM272)</f>
        <v>38</v>
      </c>
      <c r="AP272" s="14">
        <f t="shared" ref="AP272:AP335" si="40">SUM(T272,V272,X272,Z272,AB272,AD272,AF272,AH272,AJ272,AL272,AN272)</f>
        <v>38</v>
      </c>
      <c r="AQ272" s="22"/>
      <c r="AR272" s="24"/>
      <c r="AS272" s="24"/>
      <c r="AT272" s="24"/>
      <c r="AU272" s="24"/>
      <c r="AV272" s="24"/>
      <c r="AW272" s="145"/>
      <c r="AX272" s="24"/>
      <c r="AY272" s="24"/>
      <c r="AZ272" s="24"/>
      <c r="BA272" s="24"/>
      <c r="BB272" s="24"/>
      <c r="BC272" s="24"/>
      <c r="BD272" s="24"/>
      <c r="BE272" s="24"/>
      <c r="BF272" s="24"/>
      <c r="BG272" s="24">
        <v>4621.72</v>
      </c>
      <c r="BH272" s="24">
        <v>4621.72</v>
      </c>
      <c r="BI272" s="24"/>
      <c r="BJ272" s="24"/>
      <c r="BK272" s="24"/>
      <c r="BL272" s="24"/>
      <c r="BM272" s="145">
        <f t="shared" ref="BM272:BM335" si="41">SUM(AQ272,AS272,AU272,AW272,AY272,BA272,BC272,BE272,BG272,BI272,BK272)</f>
        <v>4621.72</v>
      </c>
      <c r="BN272" s="24">
        <f t="shared" ref="BN272:BN335" si="42">SUM(AR272,AT272,AV272,AX272,AZ272,BB272,BD272,BF272,BH272,BJ272,BL272)</f>
        <v>4621.72</v>
      </c>
      <c r="BO272" s="509">
        <f t="shared" si="36"/>
        <v>0.49579176628002175</v>
      </c>
      <c r="BP272" s="511">
        <v>0</v>
      </c>
      <c r="BQ272" s="512">
        <v>0</v>
      </c>
      <c r="BR272" s="513">
        <v>0</v>
      </c>
      <c r="BS272" s="512">
        <v>0</v>
      </c>
      <c r="BT272" s="512">
        <v>0</v>
      </c>
      <c r="BU272" s="512">
        <v>0</v>
      </c>
      <c r="BV272" s="512">
        <v>0</v>
      </c>
      <c r="BW272" s="512">
        <v>0</v>
      </c>
      <c r="BX272" s="512">
        <v>0</v>
      </c>
      <c r="BY272" s="512">
        <v>0</v>
      </c>
      <c r="BZ272" s="512">
        <v>0</v>
      </c>
      <c r="CA272" s="512">
        <v>0</v>
      </c>
      <c r="CB272" s="512">
        <v>0</v>
      </c>
      <c r="CC272" s="512">
        <v>0</v>
      </c>
      <c r="CD272" s="512">
        <v>0</v>
      </c>
      <c r="CE272" s="512">
        <v>0</v>
      </c>
      <c r="CF272" s="512">
        <v>5425159.804800001</v>
      </c>
      <c r="CG272" s="512">
        <v>5425159.804800001</v>
      </c>
      <c r="CH272" s="512">
        <v>0</v>
      </c>
      <c r="CI272" s="512">
        <v>0</v>
      </c>
      <c r="CJ272" s="512">
        <v>0</v>
      </c>
      <c r="CK272" s="512">
        <v>0</v>
      </c>
      <c r="CL272" s="513">
        <f t="shared" ref="CL272:CL335" si="43">BP272+BR272+BT272+BV272+BX272+BZ272+CB272+CD272+CF272+CH272+CJ272</f>
        <v>5425159.804800001</v>
      </c>
      <c r="CM272" s="513">
        <f t="shared" ref="CM272:CM335" si="44">BQ272+BS272+BU272+BW272+BY272+CA272+CC272+CE272+CG272+CI272+CK272</f>
        <v>5425159.804800001</v>
      </c>
      <c r="CN272" s="113"/>
      <c r="CO272" s="97"/>
      <c r="CP272" s="97"/>
      <c r="CQ272" s="97"/>
      <c r="CR272" s="97"/>
      <c r="CS272" s="97"/>
      <c r="CT272" s="97"/>
      <c r="CU272" s="114"/>
      <c r="CV272" s="50">
        <f t="shared" si="37"/>
        <v>37738080</v>
      </c>
      <c r="CW272" s="11"/>
      <c r="CX272" s="604">
        <f t="shared" si="38"/>
        <v>9.3218974463356972</v>
      </c>
      <c r="CY272" s="143"/>
      <c r="CZ272" s="143"/>
      <c r="DA272" s="143"/>
      <c r="DB272" s="23"/>
      <c r="DC272" s="23"/>
      <c r="DD272" s="23"/>
      <c r="DE272" s="23"/>
      <c r="DF272" s="143"/>
      <c r="DG272" s="89"/>
      <c r="DH272" s="50" t="s">
        <v>46</v>
      </c>
      <c r="DI272" s="28"/>
      <c r="DJ272" s="553" t="s">
        <v>46</v>
      </c>
      <c r="DK272" s="143"/>
      <c r="DL272" s="46"/>
      <c r="DM272" s="111"/>
      <c r="DN272" s="110"/>
      <c r="DO272" s="432">
        <v>21.133333333333333</v>
      </c>
      <c r="DP272" s="433">
        <v>2.7659228195615988</v>
      </c>
      <c r="DQ272" s="434">
        <v>20.914035087719299</v>
      </c>
      <c r="DR272" s="428">
        <v>2.985221065175633</v>
      </c>
      <c r="DS272" s="432">
        <v>8.24561403508772E-2</v>
      </c>
      <c r="DT272" s="434">
        <v>0.57964756384269833</v>
      </c>
      <c r="DU272" s="434">
        <v>7.8070175438596498E-2</v>
      </c>
      <c r="DV272" s="428">
        <v>0.58403352875497905</v>
      </c>
      <c r="DW272" s="252"/>
      <c r="DX272" s="50"/>
      <c r="DY272" s="249"/>
      <c r="DZ272" s="464">
        <v>5080</v>
      </c>
      <c r="EA272" s="465">
        <v>20428.666666666668</v>
      </c>
      <c r="EB272" s="46"/>
    </row>
    <row r="273" spans="1:132" s="141" customFormat="1" ht="27.75" customHeight="1" x14ac:dyDescent="0.25">
      <c r="A273" s="69" t="s">
        <v>56</v>
      </c>
      <c r="B273" s="69" t="s">
        <v>42</v>
      </c>
      <c r="C273" s="69" t="s">
        <v>388</v>
      </c>
      <c r="D273" s="67" t="s">
        <v>475</v>
      </c>
      <c r="E273" s="67" t="s">
        <v>439</v>
      </c>
      <c r="F273" s="67" t="s">
        <v>476</v>
      </c>
      <c r="G273" s="67" t="s">
        <v>439</v>
      </c>
      <c r="H273" s="107" t="s">
        <v>46</v>
      </c>
      <c r="I273" s="20" t="s">
        <v>1979</v>
      </c>
      <c r="J273" s="145" t="s">
        <v>1981</v>
      </c>
      <c r="K273" s="426">
        <v>3.2568097744879116</v>
      </c>
      <c r="L273" s="426">
        <v>4.2160984760789999</v>
      </c>
      <c r="M273" s="424">
        <v>1042</v>
      </c>
      <c r="N273" s="487">
        <v>6937920</v>
      </c>
      <c r="O273" s="487" t="s">
        <v>1976</v>
      </c>
      <c r="P273" s="572">
        <v>1.6788422067603614</v>
      </c>
      <c r="Q273" s="34" t="s">
        <v>48</v>
      </c>
      <c r="R273" s="257" t="s">
        <v>48</v>
      </c>
      <c r="S273" s="27"/>
      <c r="T273" s="27"/>
      <c r="U273" s="145"/>
      <c r="V273" s="24"/>
      <c r="W273" s="24"/>
      <c r="X273" s="24"/>
      <c r="Y273" s="24"/>
      <c r="Z273" s="24"/>
      <c r="AA273" s="24"/>
      <c r="AB273" s="24"/>
      <c r="AC273" s="24"/>
      <c r="AD273" s="24"/>
      <c r="AE273" s="24"/>
      <c r="AF273" s="24"/>
      <c r="AG273" s="24"/>
      <c r="AH273" s="24"/>
      <c r="AI273" s="24">
        <v>9</v>
      </c>
      <c r="AJ273" s="24">
        <v>9</v>
      </c>
      <c r="AK273" s="24"/>
      <c r="AL273" s="24"/>
      <c r="AM273" s="24"/>
      <c r="AN273" s="24"/>
      <c r="AO273" s="145">
        <f t="shared" si="39"/>
        <v>9</v>
      </c>
      <c r="AP273" s="14">
        <f t="shared" si="40"/>
        <v>9</v>
      </c>
      <c r="AQ273" s="22"/>
      <c r="AR273" s="24"/>
      <c r="AS273" s="24"/>
      <c r="AT273" s="24"/>
      <c r="AU273" s="24"/>
      <c r="AV273" s="24"/>
      <c r="AW273" s="145"/>
      <c r="AX273" s="24"/>
      <c r="AY273" s="24"/>
      <c r="AZ273" s="24"/>
      <c r="BA273" s="24"/>
      <c r="BB273" s="24"/>
      <c r="BC273" s="24"/>
      <c r="BD273" s="24"/>
      <c r="BE273" s="24"/>
      <c r="BF273" s="24"/>
      <c r="BG273" s="24">
        <v>49.4</v>
      </c>
      <c r="BH273" s="24">
        <v>49.4</v>
      </c>
      <c r="BI273" s="24"/>
      <c r="BJ273" s="24"/>
      <c r="BK273" s="24"/>
      <c r="BL273" s="24"/>
      <c r="BM273" s="145">
        <f t="shared" si="41"/>
        <v>49.4</v>
      </c>
      <c r="BN273" s="24">
        <f t="shared" si="42"/>
        <v>49.4</v>
      </c>
      <c r="BO273" s="509">
        <f t="shared" si="36"/>
        <v>2.9425040543462684E-2</v>
      </c>
      <c r="BP273" s="511">
        <v>0</v>
      </c>
      <c r="BQ273" s="512">
        <v>0</v>
      </c>
      <c r="BR273" s="513">
        <v>0</v>
      </c>
      <c r="BS273" s="512">
        <v>0</v>
      </c>
      <c r="BT273" s="512">
        <v>0</v>
      </c>
      <c r="BU273" s="512">
        <v>0</v>
      </c>
      <c r="BV273" s="512">
        <v>0</v>
      </c>
      <c r="BW273" s="512">
        <v>0</v>
      </c>
      <c r="BX273" s="512">
        <v>0</v>
      </c>
      <c r="BY273" s="512">
        <v>0</v>
      </c>
      <c r="BZ273" s="512">
        <v>0</v>
      </c>
      <c r="CA273" s="512">
        <v>0</v>
      </c>
      <c r="CB273" s="512">
        <v>0</v>
      </c>
      <c r="CC273" s="512">
        <v>0</v>
      </c>
      <c r="CD273" s="512">
        <v>0</v>
      </c>
      <c r="CE273" s="512">
        <v>0</v>
      </c>
      <c r="CF273" s="512">
        <v>57987.696000000004</v>
      </c>
      <c r="CG273" s="512">
        <v>57987.696000000004</v>
      </c>
      <c r="CH273" s="512">
        <v>0</v>
      </c>
      <c r="CI273" s="512">
        <v>0</v>
      </c>
      <c r="CJ273" s="512">
        <v>0</v>
      </c>
      <c r="CK273" s="512">
        <v>0</v>
      </c>
      <c r="CL273" s="513">
        <f t="shared" si="43"/>
        <v>57987.696000000004</v>
      </c>
      <c r="CM273" s="513">
        <f t="shared" si="44"/>
        <v>57987.696000000004</v>
      </c>
      <c r="CN273" s="113"/>
      <c r="CO273" s="97"/>
      <c r="CP273" s="97"/>
      <c r="CQ273" s="97"/>
      <c r="CR273" s="97"/>
      <c r="CS273" s="97"/>
      <c r="CT273" s="97"/>
      <c r="CU273" s="114"/>
      <c r="CV273" s="50">
        <f t="shared" si="37"/>
        <v>6937920</v>
      </c>
      <c r="CW273" s="11"/>
      <c r="CX273" s="604">
        <f t="shared" si="38"/>
        <v>1.6788422067603614</v>
      </c>
      <c r="CY273" s="143"/>
      <c r="CZ273" s="143"/>
      <c r="DA273" s="143"/>
      <c r="DB273" s="23"/>
      <c r="DC273" s="23"/>
      <c r="DD273" s="23"/>
      <c r="DE273" s="23"/>
      <c r="DF273" s="143"/>
      <c r="DG273" s="89"/>
      <c r="DH273" s="50" t="s">
        <v>46</v>
      </c>
      <c r="DI273" s="28"/>
      <c r="DJ273" s="553" t="s">
        <v>46</v>
      </c>
      <c r="DK273" s="143"/>
      <c r="DL273" s="46"/>
      <c r="DM273" s="111"/>
      <c r="DN273" s="110"/>
      <c r="DO273" s="432">
        <v>239.22924332106939</v>
      </c>
      <c r="DP273" s="433">
        <v>-221.12686328522804</v>
      </c>
      <c r="DQ273" s="434">
        <v>0</v>
      </c>
      <c r="DR273" s="428">
        <v>17.653459636228082</v>
      </c>
      <c r="DS273" s="432">
        <v>2.1414173732202912</v>
      </c>
      <c r="DT273" s="434">
        <v>-1.8065763582773611</v>
      </c>
      <c r="DU273" s="434">
        <v>0</v>
      </c>
      <c r="DV273" s="428">
        <v>0.33451874617077421</v>
      </c>
      <c r="DW273" s="252"/>
      <c r="DX273" s="50"/>
      <c r="DY273" s="249"/>
      <c r="DZ273" s="464">
        <v>0</v>
      </c>
      <c r="EA273" s="465">
        <v>16803</v>
      </c>
      <c r="EB273" s="46"/>
    </row>
    <row r="274" spans="1:132" s="141" customFormat="1" ht="27.75" customHeight="1" x14ac:dyDescent="0.25">
      <c r="A274" s="69" t="s">
        <v>56</v>
      </c>
      <c r="B274" s="69" t="s">
        <v>42</v>
      </c>
      <c r="C274" s="69" t="s">
        <v>388</v>
      </c>
      <c r="D274" s="67" t="s">
        <v>475</v>
      </c>
      <c r="E274" s="67" t="s">
        <v>439</v>
      </c>
      <c r="F274" s="67" t="s">
        <v>477</v>
      </c>
      <c r="G274" s="67" t="s">
        <v>439</v>
      </c>
      <c r="H274" s="107" t="s">
        <v>46</v>
      </c>
      <c r="I274" s="20" t="s">
        <v>1979</v>
      </c>
      <c r="J274" s="145" t="s">
        <v>1981</v>
      </c>
      <c r="K274" s="426">
        <v>3.2568097744879116</v>
      </c>
      <c r="L274" s="426">
        <v>1.2492424216440001</v>
      </c>
      <c r="M274" s="424">
        <v>209</v>
      </c>
      <c r="N274" s="487">
        <v>2663040.0000000005</v>
      </c>
      <c r="O274" s="487" t="s">
        <v>1976</v>
      </c>
      <c r="P274" s="572">
        <v>0.36026656797432643</v>
      </c>
      <c r="Q274" s="34" t="s">
        <v>48</v>
      </c>
      <c r="R274" s="257" t="s">
        <v>48</v>
      </c>
      <c r="S274" s="27"/>
      <c r="T274" s="27"/>
      <c r="U274" s="145"/>
      <c r="V274" s="24"/>
      <c r="W274" s="24"/>
      <c r="X274" s="24"/>
      <c r="Y274" s="24"/>
      <c r="Z274" s="24"/>
      <c r="AA274" s="24"/>
      <c r="AB274" s="24"/>
      <c r="AC274" s="24"/>
      <c r="AD274" s="24"/>
      <c r="AE274" s="24"/>
      <c r="AF274" s="24"/>
      <c r="AG274" s="24"/>
      <c r="AH274" s="24"/>
      <c r="AI274" s="24">
        <v>3</v>
      </c>
      <c r="AJ274" s="24">
        <v>3</v>
      </c>
      <c r="AK274" s="24"/>
      <c r="AL274" s="24"/>
      <c r="AM274" s="24"/>
      <c r="AN274" s="24"/>
      <c r="AO274" s="145">
        <f t="shared" si="39"/>
        <v>3</v>
      </c>
      <c r="AP274" s="14">
        <f t="shared" si="40"/>
        <v>3</v>
      </c>
      <c r="AQ274" s="22"/>
      <c r="AR274" s="24"/>
      <c r="AS274" s="24"/>
      <c r="AT274" s="24"/>
      <c r="AU274" s="24"/>
      <c r="AV274" s="24"/>
      <c r="AW274" s="145"/>
      <c r="AX274" s="24"/>
      <c r="AY274" s="24"/>
      <c r="AZ274" s="24"/>
      <c r="BA274" s="24"/>
      <c r="BB274" s="24"/>
      <c r="BC274" s="24"/>
      <c r="BD274" s="24"/>
      <c r="BE274" s="24"/>
      <c r="BF274" s="24"/>
      <c r="BG274" s="24">
        <v>45.3</v>
      </c>
      <c r="BH274" s="24">
        <v>45.3</v>
      </c>
      <c r="BI274" s="24"/>
      <c r="BJ274" s="24"/>
      <c r="BK274" s="24"/>
      <c r="BL274" s="24"/>
      <c r="BM274" s="145">
        <f t="shared" si="41"/>
        <v>45.3</v>
      </c>
      <c r="BN274" s="24">
        <f t="shared" si="42"/>
        <v>45.3</v>
      </c>
      <c r="BO274" s="509">
        <f t="shared" si="36"/>
        <v>0.12574022689562525</v>
      </c>
      <c r="BP274" s="511">
        <v>0</v>
      </c>
      <c r="BQ274" s="512">
        <v>0</v>
      </c>
      <c r="BR274" s="513">
        <v>0</v>
      </c>
      <c r="BS274" s="512">
        <v>0</v>
      </c>
      <c r="BT274" s="512">
        <v>0</v>
      </c>
      <c r="BU274" s="512">
        <v>0</v>
      </c>
      <c r="BV274" s="512">
        <v>0</v>
      </c>
      <c r="BW274" s="512">
        <v>0</v>
      </c>
      <c r="BX274" s="512">
        <v>0</v>
      </c>
      <c r="BY274" s="512">
        <v>0</v>
      </c>
      <c r="BZ274" s="512">
        <v>0</v>
      </c>
      <c r="CA274" s="512">
        <v>0</v>
      </c>
      <c r="CB274" s="512">
        <v>0</v>
      </c>
      <c r="CC274" s="512">
        <v>0</v>
      </c>
      <c r="CD274" s="512">
        <v>0</v>
      </c>
      <c r="CE274" s="512">
        <v>0</v>
      </c>
      <c r="CF274" s="512">
        <v>53174.952000000005</v>
      </c>
      <c r="CG274" s="512">
        <v>53174.952000000005</v>
      </c>
      <c r="CH274" s="512">
        <v>0</v>
      </c>
      <c r="CI274" s="512">
        <v>0</v>
      </c>
      <c r="CJ274" s="512">
        <v>0</v>
      </c>
      <c r="CK274" s="512">
        <v>0</v>
      </c>
      <c r="CL274" s="513">
        <f t="shared" si="43"/>
        <v>53174.952000000005</v>
      </c>
      <c r="CM274" s="513">
        <f t="shared" si="44"/>
        <v>53174.952000000005</v>
      </c>
      <c r="CN274" s="113"/>
      <c r="CO274" s="97"/>
      <c r="CP274" s="97"/>
      <c r="CQ274" s="97"/>
      <c r="CR274" s="97"/>
      <c r="CS274" s="97"/>
      <c r="CT274" s="97"/>
      <c r="CU274" s="114"/>
      <c r="CV274" s="50">
        <f t="shared" si="37"/>
        <v>2663040.0000000005</v>
      </c>
      <c r="CW274" s="11"/>
      <c r="CX274" s="604">
        <f t="shared" si="38"/>
        <v>0.36026656797432643</v>
      </c>
      <c r="CY274" s="143"/>
      <c r="CZ274" s="143"/>
      <c r="DA274" s="143"/>
      <c r="DB274" s="23"/>
      <c r="DC274" s="23"/>
      <c r="DD274" s="23"/>
      <c r="DE274" s="23"/>
      <c r="DF274" s="143"/>
      <c r="DG274" s="89"/>
      <c r="DH274" s="50" t="s">
        <v>46</v>
      </c>
      <c r="DI274" s="28"/>
      <c r="DJ274" s="553" t="s">
        <v>46</v>
      </c>
      <c r="DK274" s="143"/>
      <c r="DL274" s="46"/>
      <c r="DM274" s="111"/>
      <c r="DN274" s="110"/>
      <c r="DO274" s="432">
        <v>92.350318471337729</v>
      </c>
      <c r="DP274" s="433">
        <v>-92.350318471337729</v>
      </c>
      <c r="DQ274" s="434">
        <v>8.0828025477707133</v>
      </c>
      <c r="DR274" s="428">
        <v>-8.0828025477707133</v>
      </c>
      <c r="DS274" s="432">
        <v>1.0175159235668807</v>
      </c>
      <c r="DT274" s="434">
        <v>-1.0175159235668807</v>
      </c>
      <c r="DU274" s="434">
        <v>1.4331210191082825E-2</v>
      </c>
      <c r="DV274" s="428">
        <v>-1.4331210191082825E-2</v>
      </c>
      <c r="DW274" s="252"/>
      <c r="DX274" s="50"/>
      <c r="DY274" s="249"/>
      <c r="DZ274" s="464">
        <v>0</v>
      </c>
      <c r="EA274" s="465">
        <v>0</v>
      </c>
      <c r="EB274" s="46"/>
    </row>
    <row r="275" spans="1:132" s="141" customFormat="1" ht="27.75" customHeight="1" x14ac:dyDescent="0.25">
      <c r="A275" s="69" t="s">
        <v>56</v>
      </c>
      <c r="B275" s="69" t="s">
        <v>42</v>
      </c>
      <c r="C275" s="69" t="s">
        <v>388</v>
      </c>
      <c r="D275" s="67" t="s">
        <v>475</v>
      </c>
      <c r="E275" s="67" t="s">
        <v>439</v>
      </c>
      <c r="F275" s="67" t="s">
        <v>478</v>
      </c>
      <c r="G275" s="67" t="s">
        <v>439</v>
      </c>
      <c r="H275" s="107" t="s">
        <v>46</v>
      </c>
      <c r="I275" s="20" t="s">
        <v>1979</v>
      </c>
      <c r="J275" s="145" t="s">
        <v>1981</v>
      </c>
      <c r="K275" s="426">
        <v>3.2568097744879116</v>
      </c>
      <c r="L275" s="426">
        <v>2.4130681767990003</v>
      </c>
      <c r="M275" s="424">
        <v>505</v>
      </c>
      <c r="N275" s="487">
        <v>6657600</v>
      </c>
      <c r="O275" s="487" t="s">
        <v>1976</v>
      </c>
      <c r="P275" s="572">
        <v>1.8013328398716324</v>
      </c>
      <c r="Q275" s="34" t="s">
        <v>48</v>
      </c>
      <c r="R275" s="257" t="s">
        <v>48</v>
      </c>
      <c r="S275" s="27"/>
      <c r="T275" s="27"/>
      <c r="U275" s="145"/>
      <c r="V275" s="24"/>
      <c r="W275" s="24"/>
      <c r="X275" s="24"/>
      <c r="Y275" s="24"/>
      <c r="Z275" s="24"/>
      <c r="AA275" s="24"/>
      <c r="AB275" s="24"/>
      <c r="AC275" s="24"/>
      <c r="AD275" s="24"/>
      <c r="AE275" s="24"/>
      <c r="AF275" s="24"/>
      <c r="AG275" s="24"/>
      <c r="AH275" s="24"/>
      <c r="AI275" s="24">
        <v>3</v>
      </c>
      <c r="AJ275" s="24">
        <v>3</v>
      </c>
      <c r="AK275" s="24"/>
      <c r="AL275" s="24"/>
      <c r="AM275" s="24"/>
      <c r="AN275" s="24"/>
      <c r="AO275" s="145">
        <f t="shared" si="39"/>
        <v>3</v>
      </c>
      <c r="AP275" s="14">
        <f t="shared" si="40"/>
        <v>3</v>
      </c>
      <c r="AQ275" s="22"/>
      <c r="AR275" s="24"/>
      <c r="AS275" s="24"/>
      <c r="AT275" s="24"/>
      <c r="AU275" s="24"/>
      <c r="AV275" s="24"/>
      <c r="AW275" s="145"/>
      <c r="AX275" s="24"/>
      <c r="AY275" s="24"/>
      <c r="AZ275" s="24"/>
      <c r="BA275" s="24"/>
      <c r="BB275" s="24"/>
      <c r="BC275" s="24"/>
      <c r="BD275" s="24"/>
      <c r="BE275" s="24"/>
      <c r="BF275" s="24"/>
      <c r="BG275" s="24">
        <v>103</v>
      </c>
      <c r="BH275" s="24">
        <v>103</v>
      </c>
      <c r="BI275" s="24"/>
      <c r="BJ275" s="24"/>
      <c r="BK275" s="24"/>
      <c r="BL275" s="24"/>
      <c r="BM275" s="145">
        <f t="shared" si="41"/>
        <v>103</v>
      </c>
      <c r="BN275" s="24">
        <f t="shared" si="42"/>
        <v>103</v>
      </c>
      <c r="BO275" s="509">
        <f t="shared" si="36"/>
        <v>5.7179882429357162E-2</v>
      </c>
      <c r="BP275" s="511">
        <v>0</v>
      </c>
      <c r="BQ275" s="512">
        <v>0</v>
      </c>
      <c r="BR275" s="513">
        <v>0</v>
      </c>
      <c r="BS275" s="512">
        <v>0</v>
      </c>
      <c r="BT275" s="512">
        <v>0</v>
      </c>
      <c r="BU275" s="512">
        <v>0</v>
      </c>
      <c r="BV275" s="512">
        <v>0</v>
      </c>
      <c r="BW275" s="512">
        <v>0</v>
      </c>
      <c r="BX275" s="512">
        <v>0</v>
      </c>
      <c r="BY275" s="512">
        <v>0</v>
      </c>
      <c r="BZ275" s="512">
        <v>0</v>
      </c>
      <c r="CA275" s="512">
        <v>0</v>
      </c>
      <c r="CB275" s="512">
        <v>0</v>
      </c>
      <c r="CC275" s="512">
        <v>0</v>
      </c>
      <c r="CD275" s="512">
        <v>0</v>
      </c>
      <c r="CE275" s="512">
        <v>0</v>
      </c>
      <c r="CF275" s="512">
        <v>120905.52</v>
      </c>
      <c r="CG275" s="512">
        <v>120905.52</v>
      </c>
      <c r="CH275" s="512">
        <v>0</v>
      </c>
      <c r="CI275" s="512">
        <v>0</v>
      </c>
      <c r="CJ275" s="512">
        <v>0</v>
      </c>
      <c r="CK275" s="512">
        <v>0</v>
      </c>
      <c r="CL275" s="513">
        <f t="shared" si="43"/>
        <v>120905.52</v>
      </c>
      <c r="CM275" s="513">
        <f t="shared" si="44"/>
        <v>120905.52</v>
      </c>
      <c r="CN275" s="113"/>
      <c r="CO275" s="97"/>
      <c r="CP275" s="97"/>
      <c r="CQ275" s="97"/>
      <c r="CR275" s="97"/>
      <c r="CS275" s="97"/>
      <c r="CT275" s="97"/>
      <c r="CU275" s="114"/>
      <c r="CV275" s="50">
        <f t="shared" si="37"/>
        <v>6657600</v>
      </c>
      <c r="CW275" s="11"/>
      <c r="CX275" s="604">
        <f t="shared" si="38"/>
        <v>1.8013328398716324</v>
      </c>
      <c r="CY275" s="143"/>
      <c r="CZ275" s="143"/>
      <c r="DA275" s="143"/>
      <c r="DB275" s="23"/>
      <c r="DC275" s="23"/>
      <c r="DD275" s="23"/>
      <c r="DE275" s="23"/>
      <c r="DF275" s="143"/>
      <c r="DG275" s="89"/>
      <c r="DH275" s="50" t="s">
        <v>46</v>
      </c>
      <c r="DI275" s="28"/>
      <c r="DJ275" s="553" t="s">
        <v>46</v>
      </c>
      <c r="DK275" s="143"/>
      <c r="DL275" s="46"/>
      <c r="DM275" s="111"/>
      <c r="DN275" s="110"/>
      <c r="DO275" s="432">
        <v>148.39154836579741</v>
      </c>
      <c r="DP275" s="433">
        <v>-144.04120435146328</v>
      </c>
      <c r="DQ275" s="434">
        <v>7.7094750742819471</v>
      </c>
      <c r="DR275" s="428">
        <v>-3.359131059947825</v>
      </c>
      <c r="DS275" s="432">
        <v>2.1274347969626954</v>
      </c>
      <c r="DT275" s="434">
        <v>-1.8305168166789954</v>
      </c>
      <c r="DU275" s="434">
        <v>4.7540442390227831E-2</v>
      </c>
      <c r="DV275" s="428">
        <v>0.24937753789347236</v>
      </c>
      <c r="DW275" s="252"/>
      <c r="DX275" s="50"/>
      <c r="DY275" s="249"/>
      <c r="DZ275" s="464">
        <v>0</v>
      </c>
      <c r="EA275" s="465">
        <v>1299</v>
      </c>
      <c r="EB275" s="46"/>
    </row>
    <row r="276" spans="1:132" s="141" customFormat="1" ht="27.75" customHeight="1" x14ac:dyDescent="0.25">
      <c r="A276" s="69" t="s">
        <v>56</v>
      </c>
      <c r="B276" s="69" t="s">
        <v>42</v>
      </c>
      <c r="C276" s="69" t="s">
        <v>388</v>
      </c>
      <c r="D276" s="67" t="s">
        <v>479</v>
      </c>
      <c r="E276" s="67" t="s">
        <v>480</v>
      </c>
      <c r="F276" s="67" t="s">
        <v>481</v>
      </c>
      <c r="G276" s="67" t="s">
        <v>482</v>
      </c>
      <c r="H276" s="107" t="s">
        <v>46</v>
      </c>
      <c r="I276" s="20" t="s">
        <v>1978</v>
      </c>
      <c r="J276" s="145" t="s">
        <v>1984</v>
      </c>
      <c r="K276" s="426">
        <v>12.668219606558768</v>
      </c>
      <c r="L276" s="426">
        <v>10.474053008517</v>
      </c>
      <c r="M276" s="424">
        <v>362</v>
      </c>
      <c r="N276" s="487">
        <v>10021439.999999998</v>
      </c>
      <c r="O276" s="487" t="s">
        <v>1976</v>
      </c>
      <c r="P276" s="572">
        <v>3.3702244613675214</v>
      </c>
      <c r="Q276" s="34" t="s">
        <v>48</v>
      </c>
      <c r="R276" s="257" t="s">
        <v>48</v>
      </c>
      <c r="S276" s="27"/>
      <c r="T276" s="27"/>
      <c r="U276" s="145"/>
      <c r="V276" s="24"/>
      <c r="W276" s="24"/>
      <c r="X276" s="24"/>
      <c r="Y276" s="24"/>
      <c r="Z276" s="24"/>
      <c r="AA276" s="24"/>
      <c r="AB276" s="24"/>
      <c r="AC276" s="24"/>
      <c r="AD276" s="24"/>
      <c r="AE276" s="24"/>
      <c r="AF276" s="24"/>
      <c r="AG276" s="24"/>
      <c r="AH276" s="24"/>
      <c r="AI276" s="24">
        <v>15</v>
      </c>
      <c r="AJ276" s="24">
        <v>15</v>
      </c>
      <c r="AK276" s="24"/>
      <c r="AL276" s="24"/>
      <c r="AM276" s="24"/>
      <c r="AN276" s="24"/>
      <c r="AO276" s="145">
        <f t="shared" si="39"/>
        <v>15</v>
      </c>
      <c r="AP276" s="14">
        <f t="shared" si="40"/>
        <v>15</v>
      </c>
      <c r="AQ276" s="22"/>
      <c r="AR276" s="24"/>
      <c r="AS276" s="24"/>
      <c r="AT276" s="24"/>
      <c r="AU276" s="24"/>
      <c r="AV276" s="24"/>
      <c r="AW276" s="145"/>
      <c r="AX276" s="24"/>
      <c r="AY276" s="24"/>
      <c r="AZ276" s="24"/>
      <c r="BA276" s="24"/>
      <c r="BB276" s="24"/>
      <c r="BC276" s="24"/>
      <c r="BD276" s="24"/>
      <c r="BE276" s="24"/>
      <c r="BF276" s="24"/>
      <c r="BG276" s="24">
        <v>612.84</v>
      </c>
      <c r="BH276" s="24">
        <v>612.84</v>
      </c>
      <c r="BI276" s="24"/>
      <c r="BJ276" s="24"/>
      <c r="BK276" s="24"/>
      <c r="BL276" s="24"/>
      <c r="BM276" s="145">
        <f t="shared" si="41"/>
        <v>612.84</v>
      </c>
      <c r="BN276" s="24">
        <f t="shared" si="42"/>
        <v>612.84</v>
      </c>
      <c r="BO276" s="509">
        <f t="shared" si="36"/>
        <v>0.18183952049037427</v>
      </c>
      <c r="BP276" s="511">
        <v>0</v>
      </c>
      <c r="BQ276" s="512">
        <v>0</v>
      </c>
      <c r="BR276" s="513">
        <v>0</v>
      </c>
      <c r="BS276" s="512">
        <v>0</v>
      </c>
      <c r="BT276" s="512">
        <v>0</v>
      </c>
      <c r="BU276" s="512">
        <v>0</v>
      </c>
      <c r="BV276" s="512">
        <v>0</v>
      </c>
      <c r="BW276" s="512">
        <v>0</v>
      </c>
      <c r="BX276" s="512">
        <v>0</v>
      </c>
      <c r="BY276" s="512">
        <v>0</v>
      </c>
      <c r="BZ276" s="512">
        <v>0</v>
      </c>
      <c r="CA276" s="512">
        <v>0</v>
      </c>
      <c r="CB276" s="512">
        <v>0</v>
      </c>
      <c r="CC276" s="512">
        <v>0</v>
      </c>
      <c r="CD276" s="512">
        <v>0</v>
      </c>
      <c r="CE276" s="512">
        <v>0</v>
      </c>
      <c r="CF276" s="512">
        <v>719376.10560000013</v>
      </c>
      <c r="CG276" s="512">
        <v>719376.10560000013</v>
      </c>
      <c r="CH276" s="512">
        <v>0</v>
      </c>
      <c r="CI276" s="512">
        <v>0</v>
      </c>
      <c r="CJ276" s="512">
        <v>0</v>
      </c>
      <c r="CK276" s="512">
        <v>0</v>
      </c>
      <c r="CL276" s="513">
        <f t="shared" si="43"/>
        <v>719376.10560000013</v>
      </c>
      <c r="CM276" s="513">
        <f t="shared" si="44"/>
        <v>719376.10560000013</v>
      </c>
      <c r="CN276" s="113"/>
      <c r="CO276" s="97"/>
      <c r="CP276" s="97"/>
      <c r="CQ276" s="97"/>
      <c r="CR276" s="97"/>
      <c r="CS276" s="97"/>
      <c r="CT276" s="97"/>
      <c r="CU276" s="114"/>
      <c r="CV276" s="50">
        <f t="shared" si="37"/>
        <v>10021439.999999998</v>
      </c>
      <c r="CW276" s="11"/>
      <c r="CX276" s="604">
        <f t="shared" si="38"/>
        <v>3.3702244613675214</v>
      </c>
      <c r="CY276" s="143"/>
      <c r="CZ276" s="143"/>
      <c r="DA276" s="143"/>
      <c r="DB276" s="23"/>
      <c r="DC276" s="23"/>
      <c r="DD276" s="23"/>
      <c r="DE276" s="23"/>
      <c r="DF276" s="143"/>
      <c r="DG276" s="89"/>
      <c r="DH276" s="50" t="s">
        <v>46</v>
      </c>
      <c r="DI276" s="28"/>
      <c r="DJ276" s="553" t="s">
        <v>46</v>
      </c>
      <c r="DK276" s="143"/>
      <c r="DL276" s="46"/>
      <c r="DM276" s="111"/>
      <c r="DN276" s="110"/>
      <c r="DO276" s="432">
        <v>161.07607192254494</v>
      </c>
      <c r="DP276" s="433">
        <v>-6.5560784645130923</v>
      </c>
      <c r="DQ276" s="434">
        <v>1.3278008298755186</v>
      </c>
      <c r="DR276" s="428">
        <v>153.19219262815633</v>
      </c>
      <c r="DS276" s="432">
        <v>0.84647302904564314</v>
      </c>
      <c r="DT276" s="434">
        <v>-0.14302025612191505</v>
      </c>
      <c r="DU276" s="434">
        <v>4.1493775933609957E-2</v>
      </c>
      <c r="DV276" s="428">
        <v>0.66195899699011818</v>
      </c>
      <c r="DW276" s="252"/>
      <c r="DX276" s="50"/>
      <c r="DY276" s="249"/>
      <c r="DZ276" s="464">
        <v>0</v>
      </c>
      <c r="EA276" s="465">
        <v>46578.333333333336</v>
      </c>
      <c r="EB276" s="46"/>
    </row>
    <row r="277" spans="1:132" s="141" customFormat="1" ht="27.75" customHeight="1" x14ac:dyDescent="0.25">
      <c r="A277" s="69" t="s">
        <v>56</v>
      </c>
      <c r="B277" s="69" t="s">
        <v>42</v>
      </c>
      <c r="C277" s="69" t="s">
        <v>388</v>
      </c>
      <c r="D277" s="67" t="s">
        <v>479</v>
      </c>
      <c r="E277" s="67" t="s">
        <v>480</v>
      </c>
      <c r="F277" s="67" t="s">
        <v>483</v>
      </c>
      <c r="G277" s="67" t="s">
        <v>480</v>
      </c>
      <c r="H277" s="107" t="s">
        <v>46</v>
      </c>
      <c r="I277" s="20" t="s">
        <v>1978</v>
      </c>
      <c r="J277" s="145" t="s">
        <v>1984</v>
      </c>
      <c r="K277" s="426">
        <v>10.493110202413773</v>
      </c>
      <c r="L277" s="426">
        <v>11.616098460687001</v>
      </c>
      <c r="M277" s="424">
        <v>828</v>
      </c>
      <c r="N277" s="487">
        <v>20848800.000000004</v>
      </c>
      <c r="O277" s="487" t="s">
        <v>1976</v>
      </c>
      <c r="P277" s="572">
        <v>4.6529812894530158</v>
      </c>
      <c r="Q277" s="34" t="s">
        <v>1977</v>
      </c>
      <c r="R277" s="257" t="s">
        <v>48</v>
      </c>
      <c r="S277" s="27"/>
      <c r="T277" s="27"/>
      <c r="U277" s="145"/>
      <c r="V277" s="24"/>
      <c r="W277" s="24"/>
      <c r="X277" s="24"/>
      <c r="Y277" s="24"/>
      <c r="Z277" s="24"/>
      <c r="AA277" s="24"/>
      <c r="AB277" s="24"/>
      <c r="AC277" s="24"/>
      <c r="AD277" s="24"/>
      <c r="AE277" s="24"/>
      <c r="AF277" s="24"/>
      <c r="AG277" s="24"/>
      <c r="AH277" s="24"/>
      <c r="AI277" s="24">
        <v>52</v>
      </c>
      <c r="AJ277" s="24">
        <v>52</v>
      </c>
      <c r="AK277" s="24"/>
      <c r="AL277" s="24"/>
      <c r="AM277" s="24"/>
      <c r="AN277" s="24"/>
      <c r="AO277" s="145">
        <f t="shared" si="39"/>
        <v>52</v>
      </c>
      <c r="AP277" s="14">
        <f t="shared" si="40"/>
        <v>52</v>
      </c>
      <c r="AQ277" s="22"/>
      <c r="AR277" s="24"/>
      <c r="AS277" s="24"/>
      <c r="AT277" s="24"/>
      <c r="AU277" s="24"/>
      <c r="AV277" s="24"/>
      <c r="AW277" s="145"/>
      <c r="AX277" s="24"/>
      <c r="AY277" s="24"/>
      <c r="AZ277" s="24"/>
      <c r="BA277" s="24"/>
      <c r="BB277" s="24"/>
      <c r="BC277" s="24"/>
      <c r="BD277" s="24"/>
      <c r="BE277" s="24"/>
      <c r="BF277" s="24"/>
      <c r="BG277" s="24">
        <v>1091.1600000000001</v>
      </c>
      <c r="BH277" s="24">
        <v>1091.1600000000001</v>
      </c>
      <c r="BI277" s="24"/>
      <c r="BJ277" s="24"/>
      <c r="BK277" s="24"/>
      <c r="BL277" s="24"/>
      <c r="BM277" s="145">
        <f t="shared" si="41"/>
        <v>1091.1600000000001</v>
      </c>
      <c r="BN277" s="24">
        <f t="shared" si="42"/>
        <v>1091.1600000000001</v>
      </c>
      <c r="BO277" s="509">
        <f t="shared" si="36"/>
        <v>0.23450771282346422</v>
      </c>
      <c r="BP277" s="511">
        <v>0</v>
      </c>
      <c r="BQ277" s="512">
        <v>0</v>
      </c>
      <c r="BR277" s="513">
        <v>0</v>
      </c>
      <c r="BS277" s="512">
        <v>0</v>
      </c>
      <c r="BT277" s="512">
        <v>0</v>
      </c>
      <c r="BU277" s="512">
        <v>0</v>
      </c>
      <c r="BV277" s="512">
        <v>0</v>
      </c>
      <c r="BW277" s="512">
        <v>0</v>
      </c>
      <c r="BX277" s="512">
        <v>0</v>
      </c>
      <c r="BY277" s="512">
        <v>0</v>
      </c>
      <c r="BZ277" s="512">
        <v>0</v>
      </c>
      <c r="CA277" s="512">
        <v>0</v>
      </c>
      <c r="CB277" s="512">
        <v>0</v>
      </c>
      <c r="CC277" s="512">
        <v>0</v>
      </c>
      <c r="CD277" s="512">
        <v>0</v>
      </c>
      <c r="CE277" s="512">
        <v>0</v>
      </c>
      <c r="CF277" s="512">
        <v>1280847.2544000002</v>
      </c>
      <c r="CG277" s="512">
        <v>1280847.2544000002</v>
      </c>
      <c r="CH277" s="512">
        <v>0</v>
      </c>
      <c r="CI277" s="512">
        <v>0</v>
      </c>
      <c r="CJ277" s="512">
        <v>0</v>
      </c>
      <c r="CK277" s="512">
        <v>0</v>
      </c>
      <c r="CL277" s="513">
        <f t="shared" si="43"/>
        <v>1280847.2544000002</v>
      </c>
      <c r="CM277" s="513">
        <f t="shared" si="44"/>
        <v>1280847.2544000002</v>
      </c>
      <c r="CN277" s="113"/>
      <c r="CO277" s="97"/>
      <c r="CP277" s="97"/>
      <c r="CQ277" s="97"/>
      <c r="CR277" s="97"/>
      <c r="CS277" s="97"/>
      <c r="CT277" s="97"/>
      <c r="CU277" s="114"/>
      <c r="CV277" s="50">
        <f t="shared" si="37"/>
        <v>20848800.000000004</v>
      </c>
      <c r="CW277" s="11"/>
      <c r="CX277" s="604">
        <f t="shared" si="38"/>
        <v>4.6529812894530158</v>
      </c>
      <c r="CY277" s="143"/>
      <c r="CZ277" s="143"/>
      <c r="DA277" s="143"/>
      <c r="DB277" s="23"/>
      <c r="DC277" s="23"/>
      <c r="DD277" s="23"/>
      <c r="DE277" s="23"/>
      <c r="DF277" s="143"/>
      <c r="DG277" s="89"/>
      <c r="DH277" s="50" t="s">
        <v>46</v>
      </c>
      <c r="DI277" s="28"/>
      <c r="DJ277" s="553" t="s">
        <v>46</v>
      </c>
      <c r="DK277" s="143"/>
      <c r="DL277" s="46"/>
      <c r="DM277" s="111"/>
      <c r="DN277" s="110"/>
      <c r="DO277" s="432">
        <v>613.17909996979768</v>
      </c>
      <c r="DP277" s="433">
        <v>-524.50683040953868</v>
      </c>
      <c r="DQ277" s="434">
        <v>8.6970703714889765</v>
      </c>
      <c r="DR277" s="428">
        <v>78.472525391978621</v>
      </c>
      <c r="DS277" s="432">
        <v>1.0510419812745395</v>
      </c>
      <c r="DT277" s="434">
        <v>-0.49185664130049378</v>
      </c>
      <c r="DU277" s="434">
        <v>3.8659015403201449E-2</v>
      </c>
      <c r="DV277" s="428">
        <v>0.51785252777940038</v>
      </c>
      <c r="DW277" s="252"/>
      <c r="DX277" s="50"/>
      <c r="DY277" s="249"/>
      <c r="DZ277" s="464">
        <v>0</v>
      </c>
      <c r="EA277" s="465">
        <v>40450.666666666664</v>
      </c>
      <c r="EB277" s="46"/>
    </row>
    <row r="278" spans="1:132" s="141" customFormat="1" ht="27.75" customHeight="1" x14ac:dyDescent="0.25">
      <c r="A278" s="69" t="s">
        <v>56</v>
      </c>
      <c r="B278" s="69" t="s">
        <v>42</v>
      </c>
      <c r="C278" s="69" t="s">
        <v>388</v>
      </c>
      <c r="D278" s="67" t="s">
        <v>479</v>
      </c>
      <c r="E278" s="67" t="s">
        <v>480</v>
      </c>
      <c r="F278" s="67" t="s">
        <v>484</v>
      </c>
      <c r="G278" s="67" t="s">
        <v>482</v>
      </c>
      <c r="H278" s="107" t="s">
        <v>46</v>
      </c>
      <c r="I278" s="20" t="s">
        <v>1978</v>
      </c>
      <c r="J278" s="145" t="s">
        <v>1984</v>
      </c>
      <c r="K278" s="426">
        <v>12.30968508939201</v>
      </c>
      <c r="L278" s="426">
        <v>27.999621153882</v>
      </c>
      <c r="M278" s="424">
        <v>2102</v>
      </c>
      <c r="N278" s="487">
        <v>25894560</v>
      </c>
      <c r="O278" s="487" t="s">
        <v>1976</v>
      </c>
      <c r="P278" s="572">
        <v>7.8797919439538351</v>
      </c>
      <c r="Q278" s="34" t="s">
        <v>1977</v>
      </c>
      <c r="R278" s="257" t="s">
        <v>48</v>
      </c>
      <c r="S278" s="27"/>
      <c r="T278" s="27"/>
      <c r="U278" s="145"/>
      <c r="V278" s="24"/>
      <c r="W278" s="24"/>
      <c r="X278" s="24"/>
      <c r="Y278" s="24"/>
      <c r="Z278" s="24"/>
      <c r="AA278" s="24"/>
      <c r="AB278" s="24"/>
      <c r="AC278" s="24"/>
      <c r="AD278" s="24"/>
      <c r="AE278" s="24">
        <v>1</v>
      </c>
      <c r="AF278" s="24">
        <v>1</v>
      </c>
      <c r="AG278" s="24"/>
      <c r="AH278" s="24"/>
      <c r="AI278" s="24">
        <v>72</v>
      </c>
      <c r="AJ278" s="24">
        <v>72</v>
      </c>
      <c r="AK278" s="24"/>
      <c r="AL278" s="24"/>
      <c r="AM278" s="24"/>
      <c r="AN278" s="24"/>
      <c r="AO278" s="145">
        <f t="shared" si="39"/>
        <v>73</v>
      </c>
      <c r="AP278" s="14">
        <f t="shared" si="40"/>
        <v>73</v>
      </c>
      <c r="AQ278" s="22"/>
      <c r="AR278" s="24"/>
      <c r="AS278" s="24"/>
      <c r="AT278" s="24"/>
      <c r="AU278" s="24"/>
      <c r="AV278" s="24"/>
      <c r="AW278" s="145"/>
      <c r="AX278" s="24"/>
      <c r="AY278" s="24"/>
      <c r="AZ278" s="24"/>
      <c r="BA278" s="24"/>
      <c r="BB278" s="24"/>
      <c r="BC278" s="24">
        <v>250</v>
      </c>
      <c r="BD278" s="24">
        <v>250</v>
      </c>
      <c r="BE278" s="24"/>
      <c r="BF278" s="24"/>
      <c r="BG278" s="24">
        <v>587.16</v>
      </c>
      <c r="BH278" s="24">
        <v>587.16</v>
      </c>
      <c r="BI278" s="24"/>
      <c r="BJ278" s="24"/>
      <c r="BK278" s="24"/>
      <c r="BL278" s="24"/>
      <c r="BM278" s="145">
        <f t="shared" si="41"/>
        <v>837.16</v>
      </c>
      <c r="BN278" s="24">
        <f t="shared" si="42"/>
        <v>837.16</v>
      </c>
      <c r="BO278" s="509">
        <f t="shared" si="36"/>
        <v>0.106241383776935</v>
      </c>
      <c r="BP278" s="511">
        <v>0</v>
      </c>
      <c r="BQ278" s="512">
        <v>0</v>
      </c>
      <c r="BR278" s="513">
        <v>0</v>
      </c>
      <c r="BS278" s="512">
        <v>0</v>
      </c>
      <c r="BT278" s="512">
        <v>0</v>
      </c>
      <c r="BU278" s="512">
        <v>0</v>
      </c>
      <c r="BV278" s="512">
        <v>0</v>
      </c>
      <c r="BW278" s="512">
        <v>0</v>
      </c>
      <c r="BX278" s="512">
        <v>0</v>
      </c>
      <c r="BY278" s="512">
        <v>0</v>
      </c>
      <c r="BZ278" s="512">
        <v>0</v>
      </c>
      <c r="CA278" s="512">
        <v>0</v>
      </c>
      <c r="CB278" s="512">
        <v>1261440</v>
      </c>
      <c r="CC278" s="512">
        <v>1261440</v>
      </c>
      <c r="CD278" s="512">
        <v>0</v>
      </c>
      <c r="CE278" s="512">
        <v>0</v>
      </c>
      <c r="CF278" s="512">
        <v>689231.89439999999</v>
      </c>
      <c r="CG278" s="512">
        <v>689231.89439999999</v>
      </c>
      <c r="CH278" s="512">
        <v>0</v>
      </c>
      <c r="CI278" s="512">
        <v>0</v>
      </c>
      <c r="CJ278" s="512">
        <v>0</v>
      </c>
      <c r="CK278" s="512">
        <v>0</v>
      </c>
      <c r="CL278" s="513">
        <f t="shared" si="43"/>
        <v>1950671.8944000001</v>
      </c>
      <c r="CM278" s="513">
        <f t="shared" si="44"/>
        <v>1950671.8944000001</v>
      </c>
      <c r="CN278" s="113"/>
      <c r="CO278" s="97"/>
      <c r="CP278" s="97"/>
      <c r="CQ278" s="97"/>
      <c r="CR278" s="97"/>
      <c r="CS278" s="97"/>
      <c r="CT278" s="97"/>
      <c r="CU278" s="114"/>
      <c r="CV278" s="50">
        <f t="shared" si="37"/>
        <v>25894560</v>
      </c>
      <c r="CW278" s="11"/>
      <c r="CX278" s="604">
        <f t="shared" si="38"/>
        <v>7.8797919439538351</v>
      </c>
      <c r="CY278" s="143"/>
      <c r="CZ278" s="143"/>
      <c r="DA278" s="143"/>
      <c r="DB278" s="23"/>
      <c r="DC278" s="23"/>
      <c r="DD278" s="23"/>
      <c r="DE278" s="23"/>
      <c r="DF278" s="143"/>
      <c r="DG278" s="89"/>
      <c r="DH278" s="50" t="s">
        <v>46</v>
      </c>
      <c r="DI278" s="28"/>
      <c r="DJ278" s="553" t="s">
        <v>46</v>
      </c>
      <c r="DK278" s="143"/>
      <c r="DL278" s="46"/>
      <c r="DM278" s="111"/>
      <c r="DN278" s="110"/>
      <c r="DO278" s="432">
        <v>80.200285442435771</v>
      </c>
      <c r="DP278" s="433">
        <v>23.192730491106971</v>
      </c>
      <c r="DQ278" s="434">
        <v>77.699333967649864</v>
      </c>
      <c r="DR278" s="428">
        <v>25.693681965892878</v>
      </c>
      <c r="DS278" s="432">
        <v>0.53092293054234063</v>
      </c>
      <c r="DT278" s="434">
        <v>0.71402493785201848</v>
      </c>
      <c r="DU278" s="434">
        <v>0.52473834443387246</v>
      </c>
      <c r="DV278" s="428">
        <v>0.72020952396048665</v>
      </c>
      <c r="DW278" s="252"/>
      <c r="DX278" s="50"/>
      <c r="DY278" s="249"/>
      <c r="DZ278" s="464">
        <v>0</v>
      </c>
      <c r="EA278" s="465">
        <v>105929</v>
      </c>
      <c r="EB278" s="46"/>
    </row>
    <row r="279" spans="1:132" s="141" customFormat="1" ht="27.75" customHeight="1" x14ac:dyDescent="0.25">
      <c r="A279" s="69" t="s">
        <v>56</v>
      </c>
      <c r="B279" s="69" t="s">
        <v>42</v>
      </c>
      <c r="C279" s="69" t="s">
        <v>388</v>
      </c>
      <c r="D279" s="67" t="s">
        <v>479</v>
      </c>
      <c r="E279" s="67" t="s">
        <v>480</v>
      </c>
      <c r="F279" s="67" t="s">
        <v>485</v>
      </c>
      <c r="G279" s="67" t="s">
        <v>482</v>
      </c>
      <c r="H279" s="107" t="s">
        <v>46</v>
      </c>
      <c r="I279" s="20" t="s">
        <v>1978</v>
      </c>
      <c r="J279" s="145" t="s">
        <v>1984</v>
      </c>
      <c r="K279" s="426">
        <v>11.640420657347397</v>
      </c>
      <c r="L279" s="426">
        <v>31.571212055544002</v>
      </c>
      <c r="M279" s="424">
        <v>1412</v>
      </c>
      <c r="N279" s="487">
        <v>27120960</v>
      </c>
      <c r="O279" s="487" t="s">
        <v>1976</v>
      </c>
      <c r="P279" s="572">
        <v>7.4654853907833667</v>
      </c>
      <c r="Q279" s="34" t="s">
        <v>1977</v>
      </c>
      <c r="R279" s="257" t="s">
        <v>48</v>
      </c>
      <c r="S279" s="27"/>
      <c r="T279" s="27"/>
      <c r="U279" s="145"/>
      <c r="V279" s="24"/>
      <c r="W279" s="24"/>
      <c r="X279" s="24"/>
      <c r="Y279" s="24"/>
      <c r="Z279" s="24"/>
      <c r="AA279" s="24"/>
      <c r="AB279" s="24"/>
      <c r="AC279" s="24"/>
      <c r="AD279" s="24"/>
      <c r="AE279" s="24"/>
      <c r="AF279" s="24"/>
      <c r="AG279" s="24"/>
      <c r="AH279" s="24"/>
      <c r="AI279" s="24">
        <v>46</v>
      </c>
      <c r="AJ279" s="24">
        <v>46</v>
      </c>
      <c r="AK279" s="24"/>
      <c r="AL279" s="24"/>
      <c r="AM279" s="24"/>
      <c r="AN279" s="24"/>
      <c r="AO279" s="145">
        <f t="shared" si="39"/>
        <v>46</v>
      </c>
      <c r="AP279" s="14">
        <f t="shared" si="40"/>
        <v>46</v>
      </c>
      <c r="AQ279" s="22"/>
      <c r="AR279" s="24"/>
      <c r="AS279" s="24"/>
      <c r="AT279" s="24"/>
      <c r="AU279" s="24"/>
      <c r="AV279" s="24"/>
      <c r="AW279" s="145"/>
      <c r="AX279" s="24"/>
      <c r="AY279" s="24"/>
      <c r="AZ279" s="24"/>
      <c r="BA279" s="24"/>
      <c r="BB279" s="24"/>
      <c r="BC279" s="24"/>
      <c r="BD279" s="24"/>
      <c r="BE279" s="24"/>
      <c r="BF279" s="24"/>
      <c r="BG279" s="24">
        <v>1691.89</v>
      </c>
      <c r="BH279" s="24">
        <v>1691.89</v>
      </c>
      <c r="BI279" s="24"/>
      <c r="BJ279" s="24"/>
      <c r="BK279" s="24"/>
      <c r="BL279" s="24"/>
      <c r="BM279" s="145">
        <f t="shared" si="41"/>
        <v>1691.89</v>
      </c>
      <c r="BN279" s="24">
        <f t="shared" si="42"/>
        <v>1691.89</v>
      </c>
      <c r="BO279" s="509">
        <f t="shared" si="36"/>
        <v>0.22662826479960027</v>
      </c>
      <c r="BP279" s="511">
        <v>0</v>
      </c>
      <c r="BQ279" s="512">
        <v>0</v>
      </c>
      <c r="BR279" s="513">
        <v>0</v>
      </c>
      <c r="BS279" s="512">
        <v>0</v>
      </c>
      <c r="BT279" s="512">
        <v>0</v>
      </c>
      <c r="BU279" s="512">
        <v>0</v>
      </c>
      <c r="BV279" s="512">
        <v>0</v>
      </c>
      <c r="BW279" s="512">
        <v>0</v>
      </c>
      <c r="BX279" s="512">
        <v>0</v>
      </c>
      <c r="BY279" s="512">
        <v>0</v>
      </c>
      <c r="BZ279" s="512">
        <v>0</v>
      </c>
      <c r="CA279" s="512">
        <v>0</v>
      </c>
      <c r="CB279" s="512">
        <v>0</v>
      </c>
      <c r="CC279" s="512">
        <v>0</v>
      </c>
      <c r="CD279" s="512">
        <v>0</v>
      </c>
      <c r="CE279" s="512">
        <v>0</v>
      </c>
      <c r="CF279" s="512">
        <v>1986008.1576000003</v>
      </c>
      <c r="CG279" s="512">
        <v>1986008.1576000003</v>
      </c>
      <c r="CH279" s="512">
        <v>0</v>
      </c>
      <c r="CI279" s="512">
        <v>0</v>
      </c>
      <c r="CJ279" s="512">
        <v>0</v>
      </c>
      <c r="CK279" s="512">
        <v>0</v>
      </c>
      <c r="CL279" s="513">
        <f t="shared" si="43"/>
        <v>1986008.1576000003</v>
      </c>
      <c r="CM279" s="513">
        <f t="shared" si="44"/>
        <v>1986008.1576000003</v>
      </c>
      <c r="CN279" s="113"/>
      <c r="CO279" s="97"/>
      <c r="CP279" s="97"/>
      <c r="CQ279" s="97"/>
      <c r="CR279" s="97"/>
      <c r="CS279" s="97"/>
      <c r="CT279" s="97"/>
      <c r="CU279" s="114"/>
      <c r="CV279" s="50">
        <f t="shared" si="37"/>
        <v>27120960</v>
      </c>
      <c r="CW279" s="11"/>
      <c r="CX279" s="604">
        <f t="shared" si="38"/>
        <v>7.4654853907833667</v>
      </c>
      <c r="CY279" s="143"/>
      <c r="CZ279" s="143"/>
      <c r="DA279" s="143"/>
      <c r="DB279" s="23"/>
      <c r="DC279" s="23"/>
      <c r="DD279" s="23"/>
      <c r="DE279" s="23"/>
      <c r="DF279" s="143"/>
      <c r="DG279" s="89"/>
      <c r="DH279" s="50" t="s">
        <v>46</v>
      </c>
      <c r="DI279" s="28"/>
      <c r="DJ279" s="553" t="s">
        <v>46</v>
      </c>
      <c r="DK279" s="143"/>
      <c r="DL279" s="46"/>
      <c r="DM279" s="111"/>
      <c r="DN279" s="110"/>
      <c r="DO279" s="432">
        <v>42.884258986011822</v>
      </c>
      <c r="DP279" s="433">
        <v>319.123521657168</v>
      </c>
      <c r="DQ279" s="434">
        <v>40.131971905801713</v>
      </c>
      <c r="DR279" s="428">
        <v>305.43534516803817</v>
      </c>
      <c r="DS279" s="432">
        <v>0.21601841468452998</v>
      </c>
      <c r="DT279" s="434">
        <v>0.82495866825240716</v>
      </c>
      <c r="DU279" s="434">
        <v>0.21318538629522468</v>
      </c>
      <c r="DV279" s="428">
        <v>0.77541959134150029</v>
      </c>
      <c r="DW279" s="252"/>
      <c r="DX279" s="50"/>
      <c r="DY279" s="249"/>
      <c r="DZ279" s="464">
        <v>0</v>
      </c>
      <c r="EA279" s="465">
        <v>397180.33333333331</v>
      </c>
      <c r="EB279" s="46"/>
    </row>
    <row r="280" spans="1:132" s="141" customFormat="1" ht="27.75" customHeight="1" x14ac:dyDescent="0.25">
      <c r="A280" s="69" t="s">
        <v>56</v>
      </c>
      <c r="B280" s="69" t="s">
        <v>42</v>
      </c>
      <c r="C280" s="69" t="s">
        <v>388</v>
      </c>
      <c r="D280" s="67" t="s">
        <v>486</v>
      </c>
      <c r="E280" s="67" t="s">
        <v>480</v>
      </c>
      <c r="F280" s="67" t="s">
        <v>487</v>
      </c>
      <c r="G280" s="67" t="s">
        <v>480</v>
      </c>
      <c r="H280" s="107" t="s">
        <v>46</v>
      </c>
      <c r="I280" s="20" t="s">
        <v>1978</v>
      </c>
      <c r="J280" s="145" t="s">
        <v>1984</v>
      </c>
      <c r="K280" s="426">
        <v>12.668219606558768</v>
      </c>
      <c r="L280" s="426">
        <v>15.607196937234001</v>
      </c>
      <c r="M280" s="424">
        <v>1787</v>
      </c>
      <c r="N280" s="487">
        <v>40821600</v>
      </c>
      <c r="O280" s="487" t="s">
        <v>1976</v>
      </c>
      <c r="P280" s="572">
        <v>10.517012503558222</v>
      </c>
      <c r="Q280" s="34" t="s">
        <v>1977</v>
      </c>
      <c r="R280" s="257" t="s">
        <v>48</v>
      </c>
      <c r="S280" s="27"/>
      <c r="T280" s="27"/>
      <c r="U280" s="145"/>
      <c r="V280" s="24"/>
      <c r="W280" s="24"/>
      <c r="X280" s="24"/>
      <c r="Y280" s="24"/>
      <c r="Z280" s="24"/>
      <c r="AA280" s="24"/>
      <c r="AB280" s="24"/>
      <c r="AC280" s="24"/>
      <c r="AD280" s="24"/>
      <c r="AE280" s="24">
        <v>1</v>
      </c>
      <c r="AF280" s="24">
        <v>1</v>
      </c>
      <c r="AG280" s="24"/>
      <c r="AH280" s="24"/>
      <c r="AI280" s="24">
        <v>25</v>
      </c>
      <c r="AJ280" s="24">
        <v>25</v>
      </c>
      <c r="AK280" s="24"/>
      <c r="AL280" s="24"/>
      <c r="AM280" s="24"/>
      <c r="AN280" s="24"/>
      <c r="AO280" s="145">
        <f t="shared" si="39"/>
        <v>26</v>
      </c>
      <c r="AP280" s="14">
        <f t="shared" si="40"/>
        <v>26</v>
      </c>
      <c r="AQ280" s="22"/>
      <c r="AR280" s="24"/>
      <c r="AS280" s="24"/>
      <c r="AT280" s="24"/>
      <c r="AU280" s="24"/>
      <c r="AV280" s="24"/>
      <c r="AW280" s="145"/>
      <c r="AX280" s="24"/>
      <c r="AY280" s="24"/>
      <c r="AZ280" s="24"/>
      <c r="BA280" s="24"/>
      <c r="BB280" s="24"/>
      <c r="BC280" s="24">
        <v>75</v>
      </c>
      <c r="BD280" s="24">
        <v>75</v>
      </c>
      <c r="BE280" s="24"/>
      <c r="BF280" s="24"/>
      <c r="BG280" s="24">
        <v>256.81</v>
      </c>
      <c r="BH280" s="24">
        <v>256.81</v>
      </c>
      <c r="BI280" s="24"/>
      <c r="BJ280" s="24"/>
      <c r="BK280" s="24"/>
      <c r="BL280" s="24"/>
      <c r="BM280" s="145">
        <f t="shared" si="41"/>
        <v>331.81</v>
      </c>
      <c r="BN280" s="24">
        <f t="shared" si="42"/>
        <v>331.81</v>
      </c>
      <c r="BO280" s="509">
        <f t="shared" si="36"/>
        <v>3.1549834127109641E-2</v>
      </c>
      <c r="BP280" s="511">
        <v>0</v>
      </c>
      <c r="BQ280" s="512">
        <v>0</v>
      </c>
      <c r="BR280" s="513">
        <v>0</v>
      </c>
      <c r="BS280" s="512">
        <v>0</v>
      </c>
      <c r="BT280" s="512">
        <v>0</v>
      </c>
      <c r="BU280" s="512">
        <v>0</v>
      </c>
      <c r="BV280" s="512">
        <v>0</v>
      </c>
      <c r="BW280" s="512">
        <v>0</v>
      </c>
      <c r="BX280" s="512">
        <v>0</v>
      </c>
      <c r="BY280" s="512">
        <v>0</v>
      </c>
      <c r="BZ280" s="512">
        <v>0</v>
      </c>
      <c r="CA280" s="512">
        <v>0</v>
      </c>
      <c r="CB280" s="512">
        <v>378432</v>
      </c>
      <c r="CC280" s="512">
        <v>378432</v>
      </c>
      <c r="CD280" s="512">
        <v>0</v>
      </c>
      <c r="CE280" s="512">
        <v>0</v>
      </c>
      <c r="CF280" s="512">
        <v>301453.85040000005</v>
      </c>
      <c r="CG280" s="512">
        <v>301453.85040000005</v>
      </c>
      <c r="CH280" s="512">
        <v>0</v>
      </c>
      <c r="CI280" s="512">
        <v>0</v>
      </c>
      <c r="CJ280" s="512">
        <v>0</v>
      </c>
      <c r="CK280" s="512">
        <v>0</v>
      </c>
      <c r="CL280" s="513">
        <f t="shared" si="43"/>
        <v>679885.85040000011</v>
      </c>
      <c r="CM280" s="513">
        <f t="shared" si="44"/>
        <v>679885.85040000011</v>
      </c>
      <c r="CN280" s="113"/>
      <c r="CO280" s="97"/>
      <c r="CP280" s="97"/>
      <c r="CQ280" s="97"/>
      <c r="CR280" s="97"/>
      <c r="CS280" s="97"/>
      <c r="CT280" s="97"/>
      <c r="CU280" s="114"/>
      <c r="CV280" s="50">
        <f t="shared" si="37"/>
        <v>40821600</v>
      </c>
      <c r="CW280" s="11"/>
      <c r="CX280" s="604">
        <f t="shared" si="38"/>
        <v>10.517012503558222</v>
      </c>
      <c r="CY280" s="143"/>
      <c r="CZ280" s="143"/>
      <c r="DA280" s="143"/>
      <c r="DB280" s="23"/>
      <c r="DC280" s="23"/>
      <c r="DD280" s="23"/>
      <c r="DE280" s="23"/>
      <c r="DF280" s="143"/>
      <c r="DG280" s="89"/>
      <c r="DH280" s="50" t="s">
        <v>46</v>
      </c>
      <c r="DI280" s="28"/>
      <c r="DJ280" s="553" t="s">
        <v>46</v>
      </c>
      <c r="DK280" s="143"/>
      <c r="DL280" s="46"/>
      <c r="DM280" s="111"/>
      <c r="DN280" s="110"/>
      <c r="DO280" s="432">
        <v>498.03553275821963</v>
      </c>
      <c r="DP280" s="433">
        <v>-452.72620623040831</v>
      </c>
      <c r="DQ280" s="434">
        <v>73.541618092795659</v>
      </c>
      <c r="DR280" s="428">
        <v>-34.150924368212415</v>
      </c>
      <c r="DS280" s="432">
        <v>1.4789461412916791</v>
      </c>
      <c r="DT280" s="434">
        <v>-1.13223859290588</v>
      </c>
      <c r="DU280" s="434">
        <v>1.0917230123571948</v>
      </c>
      <c r="DV280" s="428">
        <v>-0.85572042480690469</v>
      </c>
      <c r="DW280" s="252"/>
      <c r="DX280" s="50"/>
      <c r="DY280" s="249"/>
      <c r="DZ280" s="464">
        <v>108915</v>
      </c>
      <c r="EA280" s="465">
        <v>-95671</v>
      </c>
      <c r="EB280" s="46"/>
    </row>
    <row r="281" spans="1:132" s="141" customFormat="1" ht="27.75" customHeight="1" x14ac:dyDescent="0.25">
      <c r="A281" s="69" t="s">
        <v>56</v>
      </c>
      <c r="B281" s="69" t="s">
        <v>42</v>
      </c>
      <c r="C281" s="69" t="s">
        <v>388</v>
      </c>
      <c r="D281" s="67" t="s">
        <v>486</v>
      </c>
      <c r="E281" s="67" t="s">
        <v>480</v>
      </c>
      <c r="F281" s="67" t="s">
        <v>488</v>
      </c>
      <c r="G281" s="67" t="s">
        <v>480</v>
      </c>
      <c r="H281" s="107" t="s">
        <v>46</v>
      </c>
      <c r="I281" s="20" t="s">
        <v>1978</v>
      </c>
      <c r="J281" s="145" t="s">
        <v>1984</v>
      </c>
      <c r="K281" s="426">
        <v>10.158477986391464</v>
      </c>
      <c r="L281" s="426">
        <v>34.785037806435007</v>
      </c>
      <c r="M281" s="424">
        <v>2117</v>
      </c>
      <c r="N281" s="487">
        <v>24142560</v>
      </c>
      <c r="O281" s="487" t="s">
        <v>1976</v>
      </c>
      <c r="P281" s="572">
        <v>8.5092192074243798</v>
      </c>
      <c r="Q281" s="34" t="s">
        <v>1977</v>
      </c>
      <c r="R281" s="257" t="s">
        <v>48</v>
      </c>
      <c r="S281" s="27"/>
      <c r="T281" s="27"/>
      <c r="U281" s="145"/>
      <c r="V281" s="24"/>
      <c r="W281" s="24"/>
      <c r="X281" s="24"/>
      <c r="Y281" s="24"/>
      <c r="Z281" s="24"/>
      <c r="AA281" s="24"/>
      <c r="AB281" s="24"/>
      <c r="AC281" s="24"/>
      <c r="AD281" s="24"/>
      <c r="AE281" s="24"/>
      <c r="AF281" s="24"/>
      <c r="AG281" s="24"/>
      <c r="AH281" s="24"/>
      <c r="AI281" s="24">
        <v>86</v>
      </c>
      <c r="AJ281" s="24">
        <v>86</v>
      </c>
      <c r="AK281" s="24"/>
      <c r="AL281" s="24"/>
      <c r="AM281" s="24"/>
      <c r="AN281" s="24"/>
      <c r="AO281" s="145">
        <f t="shared" si="39"/>
        <v>86</v>
      </c>
      <c r="AP281" s="14">
        <f t="shared" si="40"/>
        <v>86</v>
      </c>
      <c r="AQ281" s="22"/>
      <c r="AR281" s="24"/>
      <c r="AS281" s="24"/>
      <c r="AT281" s="24"/>
      <c r="AU281" s="24"/>
      <c r="AV281" s="24"/>
      <c r="AW281" s="145"/>
      <c r="AX281" s="24"/>
      <c r="AY281" s="24"/>
      <c r="AZ281" s="24"/>
      <c r="BA281" s="24"/>
      <c r="BB281" s="24"/>
      <c r="BC281" s="24"/>
      <c r="BD281" s="24"/>
      <c r="BE281" s="24"/>
      <c r="BF281" s="24"/>
      <c r="BG281" s="24">
        <v>713.54</v>
      </c>
      <c r="BH281" s="24">
        <v>713.54</v>
      </c>
      <c r="BI281" s="24"/>
      <c r="BJ281" s="24"/>
      <c r="BK281" s="24"/>
      <c r="BL281" s="24"/>
      <c r="BM281" s="145">
        <f t="shared" si="41"/>
        <v>713.54</v>
      </c>
      <c r="BN281" s="24">
        <f t="shared" si="42"/>
        <v>713.54</v>
      </c>
      <c r="BO281" s="509">
        <f t="shared" si="36"/>
        <v>8.3854932233668286E-2</v>
      </c>
      <c r="BP281" s="511">
        <v>0</v>
      </c>
      <c r="BQ281" s="512">
        <v>0</v>
      </c>
      <c r="BR281" s="513">
        <v>0</v>
      </c>
      <c r="BS281" s="512">
        <v>0</v>
      </c>
      <c r="BT281" s="512">
        <v>0</v>
      </c>
      <c r="BU281" s="512">
        <v>0</v>
      </c>
      <c r="BV281" s="512">
        <v>0</v>
      </c>
      <c r="BW281" s="512">
        <v>0</v>
      </c>
      <c r="BX281" s="512">
        <v>0</v>
      </c>
      <c r="BY281" s="512">
        <v>0</v>
      </c>
      <c r="BZ281" s="512">
        <v>0</v>
      </c>
      <c r="CA281" s="512">
        <v>0</v>
      </c>
      <c r="CB281" s="512">
        <v>0</v>
      </c>
      <c r="CC281" s="512">
        <v>0</v>
      </c>
      <c r="CD281" s="512">
        <v>0</v>
      </c>
      <c r="CE281" s="512">
        <v>0</v>
      </c>
      <c r="CF281" s="512">
        <v>837581.79359999998</v>
      </c>
      <c r="CG281" s="512">
        <v>837581.79359999998</v>
      </c>
      <c r="CH281" s="512">
        <v>0</v>
      </c>
      <c r="CI281" s="512">
        <v>0</v>
      </c>
      <c r="CJ281" s="512">
        <v>0</v>
      </c>
      <c r="CK281" s="512">
        <v>0</v>
      </c>
      <c r="CL281" s="513">
        <f t="shared" si="43"/>
        <v>837581.79359999998</v>
      </c>
      <c r="CM281" s="513">
        <f t="shared" si="44"/>
        <v>837581.79359999998</v>
      </c>
      <c r="CN281" s="113"/>
      <c r="CO281" s="97"/>
      <c r="CP281" s="97"/>
      <c r="CQ281" s="97"/>
      <c r="CR281" s="97"/>
      <c r="CS281" s="97"/>
      <c r="CT281" s="97"/>
      <c r="CU281" s="114"/>
      <c r="CV281" s="50">
        <f t="shared" si="37"/>
        <v>24142560</v>
      </c>
      <c r="CW281" s="11"/>
      <c r="CX281" s="604">
        <f t="shared" si="38"/>
        <v>8.5092192074243798</v>
      </c>
      <c r="CY281" s="143"/>
      <c r="CZ281" s="143"/>
      <c r="DA281" s="143"/>
      <c r="DB281" s="23"/>
      <c r="DC281" s="23"/>
      <c r="DD281" s="23"/>
      <c r="DE281" s="23"/>
      <c r="DF281" s="143"/>
      <c r="DG281" s="89"/>
      <c r="DH281" s="50" t="s">
        <v>46</v>
      </c>
      <c r="DI281" s="28"/>
      <c r="DJ281" s="553" t="s">
        <v>46</v>
      </c>
      <c r="DK281" s="143"/>
      <c r="DL281" s="46"/>
      <c r="DM281" s="111"/>
      <c r="DN281" s="110"/>
      <c r="DO281" s="432">
        <v>978.03873710731602</v>
      </c>
      <c r="DP281" s="433">
        <v>-843.97155370883877</v>
      </c>
      <c r="DQ281" s="434">
        <v>74.540114951578744</v>
      </c>
      <c r="DR281" s="428">
        <v>56.77896214111351</v>
      </c>
      <c r="DS281" s="432">
        <v>1.1323517833241497</v>
      </c>
      <c r="DT281" s="434">
        <v>0.20328249680316146</v>
      </c>
      <c r="DU281" s="434">
        <v>0.75253917014408434</v>
      </c>
      <c r="DV281" s="428">
        <v>0.57884825993494704</v>
      </c>
      <c r="DW281" s="252"/>
      <c r="DX281" s="50"/>
      <c r="DY281" s="249"/>
      <c r="DZ281" s="464">
        <v>86727</v>
      </c>
      <c r="EA281" s="465">
        <v>110701</v>
      </c>
      <c r="EB281" s="46"/>
    </row>
    <row r="282" spans="1:132" s="141" customFormat="1" ht="27.75" customHeight="1" x14ac:dyDescent="0.25">
      <c r="A282" s="69" t="s">
        <v>56</v>
      </c>
      <c r="B282" s="69" t="s">
        <v>42</v>
      </c>
      <c r="C282" s="69" t="s">
        <v>388</v>
      </c>
      <c r="D282" s="67" t="s">
        <v>486</v>
      </c>
      <c r="E282" s="67" t="s">
        <v>480</v>
      </c>
      <c r="F282" s="67" t="s">
        <v>489</v>
      </c>
      <c r="G282" s="67" t="s">
        <v>490</v>
      </c>
      <c r="H282" s="107" t="s">
        <v>46</v>
      </c>
      <c r="I282" s="20" t="s">
        <v>1978</v>
      </c>
      <c r="J282" s="145" t="s">
        <v>1984</v>
      </c>
      <c r="K282" s="426">
        <v>11.927248271080803</v>
      </c>
      <c r="L282" s="426">
        <v>35.836931743641003</v>
      </c>
      <c r="M282" s="424">
        <v>4000</v>
      </c>
      <c r="N282" s="487">
        <v>44781120</v>
      </c>
      <c r="O282" s="487" t="s">
        <v>1976</v>
      </c>
      <c r="P282" s="572">
        <v>10.517012503558222</v>
      </c>
      <c r="Q282" s="34" t="s">
        <v>1977</v>
      </c>
      <c r="R282" s="257" t="s">
        <v>48</v>
      </c>
      <c r="S282" s="27"/>
      <c r="T282" s="27"/>
      <c r="U282" s="145"/>
      <c r="V282" s="24"/>
      <c r="W282" s="24"/>
      <c r="X282" s="24"/>
      <c r="Y282" s="24"/>
      <c r="Z282" s="24"/>
      <c r="AA282" s="24"/>
      <c r="AB282" s="24"/>
      <c r="AC282" s="24"/>
      <c r="AD282" s="24"/>
      <c r="AE282" s="24"/>
      <c r="AF282" s="24"/>
      <c r="AG282" s="24"/>
      <c r="AH282" s="24"/>
      <c r="AI282" s="24">
        <v>151</v>
      </c>
      <c r="AJ282" s="24">
        <v>151</v>
      </c>
      <c r="AK282" s="24">
        <v>1</v>
      </c>
      <c r="AL282" s="24">
        <v>1</v>
      </c>
      <c r="AM282" s="24"/>
      <c r="AN282" s="24"/>
      <c r="AO282" s="145">
        <f t="shared" si="39"/>
        <v>152</v>
      </c>
      <c r="AP282" s="14">
        <f t="shared" si="40"/>
        <v>152</v>
      </c>
      <c r="AQ282" s="22"/>
      <c r="AR282" s="24"/>
      <c r="AS282" s="24"/>
      <c r="AT282" s="24"/>
      <c r="AU282" s="24"/>
      <c r="AV282" s="24"/>
      <c r="AW282" s="145"/>
      <c r="AX282" s="24"/>
      <c r="AY282" s="24"/>
      <c r="AZ282" s="24"/>
      <c r="BA282" s="24"/>
      <c r="BB282" s="24"/>
      <c r="BC282" s="24"/>
      <c r="BD282" s="24"/>
      <c r="BE282" s="24"/>
      <c r="BF282" s="24"/>
      <c r="BG282" s="24">
        <v>951.53</v>
      </c>
      <c r="BH282" s="24">
        <v>951.53</v>
      </c>
      <c r="BI282" s="24">
        <v>7.6</v>
      </c>
      <c r="BJ282" s="24">
        <v>7.6</v>
      </c>
      <c r="BK282" s="24"/>
      <c r="BL282" s="24"/>
      <c r="BM282" s="145">
        <f t="shared" si="41"/>
        <v>959.13</v>
      </c>
      <c r="BN282" s="24">
        <f t="shared" si="42"/>
        <v>959.13</v>
      </c>
      <c r="BO282" s="509">
        <f t="shared" si="36"/>
        <v>9.1197951858999649E-2</v>
      </c>
      <c r="BP282" s="511">
        <v>0</v>
      </c>
      <c r="BQ282" s="512">
        <v>0</v>
      </c>
      <c r="BR282" s="513">
        <v>0</v>
      </c>
      <c r="BS282" s="512">
        <v>0</v>
      </c>
      <c r="BT282" s="512">
        <v>0</v>
      </c>
      <c r="BU282" s="512">
        <v>0</v>
      </c>
      <c r="BV282" s="512">
        <v>0</v>
      </c>
      <c r="BW282" s="512">
        <v>0</v>
      </c>
      <c r="BX282" s="512">
        <v>0</v>
      </c>
      <c r="BY282" s="512">
        <v>0</v>
      </c>
      <c r="BZ282" s="512">
        <v>0</v>
      </c>
      <c r="CA282" s="512">
        <v>0</v>
      </c>
      <c r="CB282" s="512">
        <v>0</v>
      </c>
      <c r="CC282" s="512">
        <v>0</v>
      </c>
      <c r="CD282" s="512">
        <v>0</v>
      </c>
      <c r="CE282" s="512">
        <v>0</v>
      </c>
      <c r="CF282" s="512">
        <v>1116943.9752</v>
      </c>
      <c r="CG282" s="512">
        <v>1116943.9752</v>
      </c>
      <c r="CH282" s="512">
        <v>8921.1840000000011</v>
      </c>
      <c r="CI282" s="512">
        <v>8921.1840000000011</v>
      </c>
      <c r="CJ282" s="512">
        <v>0</v>
      </c>
      <c r="CK282" s="512">
        <v>0</v>
      </c>
      <c r="CL282" s="513">
        <f t="shared" si="43"/>
        <v>1125865.1591999999</v>
      </c>
      <c r="CM282" s="513">
        <f t="shared" si="44"/>
        <v>1125865.1591999999</v>
      </c>
      <c r="CN282" s="113"/>
      <c r="CO282" s="97"/>
      <c r="CP282" s="97"/>
      <c r="CQ282" s="97"/>
      <c r="CR282" s="97"/>
      <c r="CS282" s="97"/>
      <c r="CT282" s="97"/>
      <c r="CU282" s="114"/>
      <c r="CV282" s="50">
        <f t="shared" si="37"/>
        <v>44781120</v>
      </c>
      <c r="CW282" s="11"/>
      <c r="CX282" s="604">
        <f t="shared" si="38"/>
        <v>10.517012503558222</v>
      </c>
      <c r="CY282" s="143"/>
      <c r="CZ282" s="143"/>
      <c r="DA282" s="143"/>
      <c r="DB282" s="23"/>
      <c r="DC282" s="23"/>
      <c r="DD282" s="23"/>
      <c r="DE282" s="23"/>
      <c r="DF282" s="143"/>
      <c r="DG282" s="89"/>
      <c r="DH282" s="50" t="s">
        <v>46</v>
      </c>
      <c r="DI282" s="28"/>
      <c r="DJ282" s="553" t="s">
        <v>46</v>
      </c>
      <c r="DK282" s="143"/>
      <c r="DL282" s="46"/>
      <c r="DM282" s="111"/>
      <c r="DN282" s="110"/>
      <c r="DO282" s="432">
        <v>1038.1481219141276</v>
      </c>
      <c r="DP282" s="433">
        <v>-920.17159406209089</v>
      </c>
      <c r="DQ282" s="434">
        <v>11.220016249661475</v>
      </c>
      <c r="DR282" s="428">
        <v>104.39829200785144</v>
      </c>
      <c r="DS282" s="432">
        <v>1.1457261307056112</v>
      </c>
      <c r="DT282" s="434">
        <v>-0.21415281318588097</v>
      </c>
      <c r="DU282" s="434">
        <v>8.5998208370659024E-2</v>
      </c>
      <c r="DV282" s="428">
        <v>0.83920154267738534</v>
      </c>
      <c r="DW282" s="252"/>
      <c r="DX282" s="50"/>
      <c r="DY282" s="249"/>
      <c r="DZ282" s="464">
        <v>0</v>
      </c>
      <c r="EA282" s="465">
        <v>204433</v>
      </c>
      <c r="EB282" s="46"/>
    </row>
    <row r="283" spans="1:132" s="141" customFormat="1" ht="27.75" customHeight="1" x14ac:dyDescent="0.25">
      <c r="A283" s="69" t="s">
        <v>56</v>
      </c>
      <c r="B283" s="69" t="s">
        <v>42</v>
      </c>
      <c r="C283" s="69" t="s">
        <v>388</v>
      </c>
      <c r="D283" s="67" t="s">
        <v>486</v>
      </c>
      <c r="E283" s="67" t="s">
        <v>480</v>
      </c>
      <c r="F283" s="67" t="s">
        <v>491</v>
      </c>
      <c r="G283" s="67" t="s">
        <v>480</v>
      </c>
      <c r="H283" s="107" t="s">
        <v>46</v>
      </c>
      <c r="I283" s="20" t="s">
        <v>1978</v>
      </c>
      <c r="J283" s="145" t="s">
        <v>1984</v>
      </c>
      <c r="K283" s="426">
        <v>12.668219606558768</v>
      </c>
      <c r="L283" s="426">
        <v>17.553219660459</v>
      </c>
      <c r="M283" s="424">
        <v>1896</v>
      </c>
      <c r="N283" s="487">
        <v>25999680</v>
      </c>
      <c r="O283" s="487" t="s">
        <v>1976</v>
      </c>
      <c r="P283" s="572">
        <v>8.6048284120021812</v>
      </c>
      <c r="Q283" s="34" t="s">
        <v>1977</v>
      </c>
      <c r="R283" s="257" t="s">
        <v>48</v>
      </c>
      <c r="S283" s="27"/>
      <c r="T283" s="27"/>
      <c r="U283" s="145"/>
      <c r="V283" s="24"/>
      <c r="W283" s="24"/>
      <c r="X283" s="24"/>
      <c r="Y283" s="24"/>
      <c r="Z283" s="24"/>
      <c r="AA283" s="24"/>
      <c r="AB283" s="24"/>
      <c r="AC283" s="24"/>
      <c r="AD283" s="24"/>
      <c r="AE283" s="24">
        <v>2</v>
      </c>
      <c r="AF283" s="24">
        <v>2</v>
      </c>
      <c r="AG283" s="24"/>
      <c r="AH283" s="24"/>
      <c r="AI283" s="24">
        <v>75</v>
      </c>
      <c r="AJ283" s="24">
        <v>75</v>
      </c>
      <c r="AK283" s="24"/>
      <c r="AL283" s="24"/>
      <c r="AM283" s="24"/>
      <c r="AN283" s="24"/>
      <c r="AO283" s="145">
        <f t="shared" si="39"/>
        <v>77</v>
      </c>
      <c r="AP283" s="14">
        <f t="shared" si="40"/>
        <v>77</v>
      </c>
      <c r="AQ283" s="22"/>
      <c r="AR283" s="24"/>
      <c r="AS283" s="24"/>
      <c r="AT283" s="24"/>
      <c r="AU283" s="24"/>
      <c r="AV283" s="24"/>
      <c r="AW283" s="145"/>
      <c r="AX283" s="24"/>
      <c r="AY283" s="24"/>
      <c r="AZ283" s="24"/>
      <c r="BA283" s="24"/>
      <c r="BB283" s="24"/>
      <c r="BC283" s="24">
        <v>76.2</v>
      </c>
      <c r="BD283" s="24">
        <v>76.2</v>
      </c>
      <c r="BE283" s="24"/>
      <c r="BF283" s="24"/>
      <c r="BG283" s="24">
        <v>1146.1500000000001</v>
      </c>
      <c r="BH283" s="24">
        <v>1146.1500000000001</v>
      </c>
      <c r="BI283" s="24"/>
      <c r="BJ283" s="24"/>
      <c r="BK283" s="24"/>
      <c r="BL283" s="24"/>
      <c r="BM283" s="145">
        <f t="shared" si="41"/>
        <v>1222.3500000000001</v>
      </c>
      <c r="BN283" s="24">
        <f t="shared" si="42"/>
        <v>1222.3500000000001</v>
      </c>
      <c r="BO283" s="509">
        <f t="shared" si="36"/>
        <v>0.1420539656891987</v>
      </c>
      <c r="BP283" s="511">
        <v>0</v>
      </c>
      <c r="BQ283" s="512">
        <v>0</v>
      </c>
      <c r="BR283" s="513">
        <v>0</v>
      </c>
      <c r="BS283" s="512">
        <v>0</v>
      </c>
      <c r="BT283" s="512">
        <v>0</v>
      </c>
      <c r="BU283" s="512">
        <v>0</v>
      </c>
      <c r="BV283" s="512">
        <v>0</v>
      </c>
      <c r="BW283" s="512">
        <v>0</v>
      </c>
      <c r="BX283" s="512">
        <v>0</v>
      </c>
      <c r="BY283" s="512">
        <v>0</v>
      </c>
      <c r="BZ283" s="512">
        <v>0</v>
      </c>
      <c r="CA283" s="512">
        <v>0</v>
      </c>
      <c r="CB283" s="512">
        <v>384486.91199999995</v>
      </c>
      <c r="CC283" s="512">
        <v>384486.91199999995</v>
      </c>
      <c r="CD283" s="512">
        <v>0</v>
      </c>
      <c r="CE283" s="512">
        <v>0</v>
      </c>
      <c r="CF283" s="512">
        <v>1345396.716</v>
      </c>
      <c r="CG283" s="512">
        <v>1345396.716</v>
      </c>
      <c r="CH283" s="512">
        <v>0</v>
      </c>
      <c r="CI283" s="512">
        <v>0</v>
      </c>
      <c r="CJ283" s="512">
        <v>0</v>
      </c>
      <c r="CK283" s="512">
        <v>0</v>
      </c>
      <c r="CL283" s="513">
        <f t="shared" si="43"/>
        <v>1729883.628</v>
      </c>
      <c r="CM283" s="513">
        <f t="shared" si="44"/>
        <v>1729883.628</v>
      </c>
      <c r="CN283" s="113"/>
      <c r="CO283" s="97"/>
      <c r="CP283" s="97"/>
      <c r="CQ283" s="97"/>
      <c r="CR283" s="97"/>
      <c r="CS283" s="97"/>
      <c r="CT283" s="97"/>
      <c r="CU283" s="114"/>
      <c r="CV283" s="50">
        <f t="shared" si="37"/>
        <v>25999680</v>
      </c>
      <c r="CW283" s="11"/>
      <c r="CX283" s="604">
        <f t="shared" si="38"/>
        <v>8.6048284120021812</v>
      </c>
      <c r="CY283" s="143"/>
      <c r="CZ283" s="143"/>
      <c r="DA283" s="143"/>
      <c r="DB283" s="23"/>
      <c r="DC283" s="23"/>
      <c r="DD283" s="23"/>
      <c r="DE283" s="23"/>
      <c r="DF283" s="143"/>
      <c r="DG283" s="89"/>
      <c r="DH283" s="50" t="s">
        <v>46</v>
      </c>
      <c r="DI283" s="28"/>
      <c r="DJ283" s="553" t="s">
        <v>46</v>
      </c>
      <c r="DK283" s="143"/>
      <c r="DL283" s="46"/>
      <c r="DM283" s="111"/>
      <c r="DN283" s="110"/>
      <c r="DO283" s="432">
        <v>1065.2938436525008</v>
      </c>
      <c r="DP283" s="433">
        <v>-970.70388541556952</v>
      </c>
      <c r="DQ283" s="434">
        <v>12.057476820319001</v>
      </c>
      <c r="DR283" s="428">
        <v>82.478422587886826</v>
      </c>
      <c r="DS283" s="432">
        <v>1.2702904600782154</v>
      </c>
      <c r="DT283" s="434">
        <v>0.20745729317046058</v>
      </c>
      <c r="DU283" s="434">
        <v>0.15028342927450869</v>
      </c>
      <c r="DV283" s="428">
        <v>1.3272876611351954</v>
      </c>
      <c r="DW283" s="252"/>
      <c r="DX283" s="50"/>
      <c r="DY283" s="249"/>
      <c r="DZ283" s="464">
        <v>0</v>
      </c>
      <c r="EA283" s="465">
        <v>121163</v>
      </c>
      <c r="EB283" s="46"/>
    </row>
    <row r="284" spans="1:132" s="141" customFormat="1" ht="27.75" customHeight="1" x14ac:dyDescent="0.25">
      <c r="A284" s="69" t="s">
        <v>56</v>
      </c>
      <c r="B284" s="69" t="s">
        <v>42</v>
      </c>
      <c r="C284" s="69" t="s">
        <v>388</v>
      </c>
      <c r="D284" s="67" t="s">
        <v>486</v>
      </c>
      <c r="E284" s="67" t="s">
        <v>480</v>
      </c>
      <c r="F284" s="67" t="s">
        <v>492</v>
      </c>
      <c r="G284" s="67" t="s">
        <v>480</v>
      </c>
      <c r="H284" s="107" t="s">
        <v>46</v>
      </c>
      <c r="I284" s="20" t="s">
        <v>1978</v>
      </c>
      <c r="J284" s="145" t="s">
        <v>1984</v>
      </c>
      <c r="K284" s="426">
        <v>11.927248271080803</v>
      </c>
      <c r="L284" s="426">
        <v>19.384280262710998</v>
      </c>
      <c r="M284" s="424">
        <v>2199</v>
      </c>
      <c r="N284" s="487">
        <v>28592640.000000004</v>
      </c>
      <c r="O284" s="487" t="s">
        <v>1976</v>
      </c>
      <c r="P284" s="572">
        <v>10.389533564121139</v>
      </c>
      <c r="Q284" s="34" t="s">
        <v>1977</v>
      </c>
      <c r="R284" s="257" t="s">
        <v>48</v>
      </c>
      <c r="S284" s="27"/>
      <c r="T284" s="27"/>
      <c r="U284" s="145"/>
      <c r="V284" s="24"/>
      <c r="W284" s="24"/>
      <c r="X284" s="24"/>
      <c r="Y284" s="24"/>
      <c r="Z284" s="24"/>
      <c r="AA284" s="24"/>
      <c r="AB284" s="24"/>
      <c r="AC284" s="24"/>
      <c r="AD284" s="24"/>
      <c r="AE284" s="24">
        <v>1</v>
      </c>
      <c r="AF284" s="24">
        <v>1</v>
      </c>
      <c r="AG284" s="24"/>
      <c r="AH284" s="24"/>
      <c r="AI284" s="24">
        <v>47</v>
      </c>
      <c r="AJ284" s="24">
        <v>47</v>
      </c>
      <c r="AK284" s="24"/>
      <c r="AL284" s="24"/>
      <c r="AM284" s="24"/>
      <c r="AN284" s="24"/>
      <c r="AO284" s="145">
        <f t="shared" si="39"/>
        <v>48</v>
      </c>
      <c r="AP284" s="14">
        <f t="shared" si="40"/>
        <v>48</v>
      </c>
      <c r="AQ284" s="22"/>
      <c r="AR284" s="24"/>
      <c r="AS284" s="24"/>
      <c r="AT284" s="24"/>
      <c r="AU284" s="24"/>
      <c r="AV284" s="24"/>
      <c r="AW284" s="145"/>
      <c r="AX284" s="24"/>
      <c r="AY284" s="24"/>
      <c r="AZ284" s="24"/>
      <c r="BA284" s="24"/>
      <c r="BB284" s="24"/>
      <c r="BC284" s="24">
        <v>300</v>
      </c>
      <c r="BD284" s="24">
        <v>300</v>
      </c>
      <c r="BE284" s="24"/>
      <c r="BF284" s="24"/>
      <c r="BG284" s="24">
        <v>735.63</v>
      </c>
      <c r="BH284" s="24">
        <v>735.63</v>
      </c>
      <c r="BI284" s="24"/>
      <c r="BJ284" s="24"/>
      <c r="BK284" s="24"/>
      <c r="BL284" s="24"/>
      <c r="BM284" s="145">
        <f t="shared" si="41"/>
        <v>1035.6300000000001</v>
      </c>
      <c r="BN284" s="24">
        <f t="shared" si="42"/>
        <v>1035.6300000000001</v>
      </c>
      <c r="BO284" s="509">
        <f t="shared" si="36"/>
        <v>9.9680124580030172E-2</v>
      </c>
      <c r="BP284" s="511">
        <v>0</v>
      </c>
      <c r="BQ284" s="512">
        <v>0</v>
      </c>
      <c r="BR284" s="513">
        <v>0</v>
      </c>
      <c r="BS284" s="512">
        <v>0</v>
      </c>
      <c r="BT284" s="512">
        <v>0</v>
      </c>
      <c r="BU284" s="512">
        <v>0</v>
      </c>
      <c r="BV284" s="512">
        <v>0</v>
      </c>
      <c r="BW284" s="512">
        <v>0</v>
      </c>
      <c r="BX284" s="512">
        <v>0</v>
      </c>
      <c r="BY284" s="512">
        <v>0</v>
      </c>
      <c r="BZ284" s="512">
        <v>0</v>
      </c>
      <c r="CA284" s="512">
        <v>0</v>
      </c>
      <c r="CB284" s="512">
        <v>1513728</v>
      </c>
      <c r="CC284" s="512">
        <v>1513728</v>
      </c>
      <c r="CD284" s="512">
        <v>0</v>
      </c>
      <c r="CE284" s="512">
        <v>0</v>
      </c>
      <c r="CF284" s="512">
        <v>863511.9192</v>
      </c>
      <c r="CG284" s="512">
        <v>863511.9192</v>
      </c>
      <c r="CH284" s="512">
        <v>0</v>
      </c>
      <c r="CI284" s="512">
        <v>0</v>
      </c>
      <c r="CJ284" s="512">
        <v>0</v>
      </c>
      <c r="CK284" s="512">
        <v>0</v>
      </c>
      <c r="CL284" s="513">
        <f t="shared" si="43"/>
        <v>2377239.9191999999</v>
      </c>
      <c r="CM284" s="513">
        <f t="shared" si="44"/>
        <v>2377239.9191999999</v>
      </c>
      <c r="CN284" s="113"/>
      <c r="CO284" s="97"/>
      <c r="CP284" s="97"/>
      <c r="CQ284" s="97"/>
      <c r="CR284" s="97"/>
      <c r="CS284" s="97"/>
      <c r="CT284" s="97"/>
      <c r="CU284" s="114"/>
      <c r="CV284" s="50">
        <f t="shared" si="37"/>
        <v>28592640.000000004</v>
      </c>
      <c r="CW284" s="11"/>
      <c r="CX284" s="604">
        <f t="shared" si="38"/>
        <v>10.389533564121139</v>
      </c>
      <c r="CY284" s="143"/>
      <c r="CZ284" s="143"/>
      <c r="DA284" s="143"/>
      <c r="DB284" s="23"/>
      <c r="DC284" s="23"/>
      <c r="DD284" s="23"/>
      <c r="DE284" s="23"/>
      <c r="DF284" s="143"/>
      <c r="DG284" s="89"/>
      <c r="DH284" s="50" t="s">
        <v>46</v>
      </c>
      <c r="DI284" s="28"/>
      <c r="DJ284" s="553" t="s">
        <v>46</v>
      </c>
      <c r="DK284" s="143"/>
      <c r="DL284" s="46"/>
      <c r="DM284" s="111"/>
      <c r="DN284" s="110"/>
      <c r="DO284" s="432">
        <v>166.3763501989767</v>
      </c>
      <c r="DP284" s="433">
        <v>-48.949897394754984</v>
      </c>
      <c r="DQ284" s="434">
        <v>138.23217737350768</v>
      </c>
      <c r="DR284" s="428">
        <v>-29.503875588305121</v>
      </c>
      <c r="DS284" s="432">
        <v>1.1474701534963048</v>
      </c>
      <c r="DT284" s="434">
        <v>-0.23623044526029824</v>
      </c>
      <c r="DU284" s="434">
        <v>1.1315520181921546</v>
      </c>
      <c r="DV284" s="428">
        <v>-0.22847958790827871</v>
      </c>
      <c r="DW284" s="252"/>
      <c r="DX284" s="50"/>
      <c r="DY284" s="249"/>
      <c r="DZ284" s="464">
        <v>246514</v>
      </c>
      <c r="EA284" s="465">
        <v>-136491</v>
      </c>
      <c r="EB284" s="46"/>
    </row>
    <row r="285" spans="1:132" s="141" customFormat="1" ht="27.75" customHeight="1" x14ac:dyDescent="0.25">
      <c r="A285" s="69" t="s">
        <v>56</v>
      </c>
      <c r="B285" s="69" t="s">
        <v>42</v>
      </c>
      <c r="C285" s="69" t="s">
        <v>388</v>
      </c>
      <c r="D285" s="67" t="s">
        <v>486</v>
      </c>
      <c r="E285" s="67" t="s">
        <v>480</v>
      </c>
      <c r="F285" s="67" t="s">
        <v>493</v>
      </c>
      <c r="G285" s="67" t="s">
        <v>480</v>
      </c>
      <c r="H285" s="107" t="s">
        <v>46</v>
      </c>
      <c r="I285" s="20" t="s">
        <v>1978</v>
      </c>
      <c r="J285" s="145" t="s">
        <v>1984</v>
      </c>
      <c r="K285" s="426">
        <v>11.449202248191794</v>
      </c>
      <c r="L285" s="426">
        <v>20.708143896321001</v>
      </c>
      <c r="M285" s="424">
        <v>2269</v>
      </c>
      <c r="N285" s="487">
        <v>30730080</v>
      </c>
      <c r="O285" s="487" t="s">
        <v>1976</v>
      </c>
      <c r="P285" s="572">
        <v>8.8342905029889085</v>
      </c>
      <c r="Q285" s="34" t="s">
        <v>1977</v>
      </c>
      <c r="R285" s="257" t="s">
        <v>48</v>
      </c>
      <c r="S285" s="27"/>
      <c r="T285" s="27"/>
      <c r="U285" s="145"/>
      <c r="V285" s="24"/>
      <c r="W285" s="24"/>
      <c r="X285" s="24"/>
      <c r="Y285" s="24"/>
      <c r="Z285" s="24"/>
      <c r="AA285" s="24"/>
      <c r="AB285" s="24"/>
      <c r="AC285" s="24"/>
      <c r="AD285" s="24"/>
      <c r="AE285" s="24">
        <v>1</v>
      </c>
      <c r="AF285" s="24">
        <v>1</v>
      </c>
      <c r="AG285" s="24"/>
      <c r="AH285" s="24"/>
      <c r="AI285" s="24">
        <v>64</v>
      </c>
      <c r="AJ285" s="24">
        <v>64</v>
      </c>
      <c r="AK285" s="24"/>
      <c r="AL285" s="24"/>
      <c r="AM285" s="24"/>
      <c r="AN285" s="24"/>
      <c r="AO285" s="145">
        <f t="shared" si="39"/>
        <v>65</v>
      </c>
      <c r="AP285" s="14">
        <f t="shared" si="40"/>
        <v>65</v>
      </c>
      <c r="AQ285" s="22"/>
      <c r="AR285" s="24"/>
      <c r="AS285" s="24"/>
      <c r="AT285" s="24"/>
      <c r="AU285" s="24"/>
      <c r="AV285" s="24"/>
      <c r="AW285" s="145"/>
      <c r="AX285" s="24"/>
      <c r="AY285" s="24"/>
      <c r="AZ285" s="24"/>
      <c r="BA285" s="24"/>
      <c r="BB285" s="24"/>
      <c r="BC285" s="24">
        <v>555</v>
      </c>
      <c r="BD285" s="24">
        <v>555</v>
      </c>
      <c r="BE285" s="24"/>
      <c r="BF285" s="24"/>
      <c r="BG285" s="24">
        <v>1458.35</v>
      </c>
      <c r="BH285" s="24">
        <v>1458.35</v>
      </c>
      <c r="BI285" s="24"/>
      <c r="BJ285" s="24"/>
      <c r="BK285" s="24"/>
      <c r="BL285" s="24"/>
      <c r="BM285" s="145">
        <f t="shared" si="41"/>
        <v>2013.35</v>
      </c>
      <c r="BN285" s="24">
        <f t="shared" si="42"/>
        <v>2013.35</v>
      </c>
      <c r="BO285" s="509">
        <f t="shared" si="36"/>
        <v>0.22790171993085609</v>
      </c>
      <c r="BP285" s="511">
        <v>0</v>
      </c>
      <c r="BQ285" s="512">
        <v>0</v>
      </c>
      <c r="BR285" s="513">
        <v>0</v>
      </c>
      <c r="BS285" s="512">
        <v>0</v>
      </c>
      <c r="BT285" s="512">
        <v>0</v>
      </c>
      <c r="BU285" s="512">
        <v>0</v>
      </c>
      <c r="BV285" s="512">
        <v>0</v>
      </c>
      <c r="BW285" s="512">
        <v>0</v>
      </c>
      <c r="BX285" s="512">
        <v>0</v>
      </c>
      <c r="BY285" s="512">
        <v>0</v>
      </c>
      <c r="BZ285" s="512">
        <v>0</v>
      </c>
      <c r="CA285" s="512">
        <v>0</v>
      </c>
      <c r="CB285" s="512">
        <v>2800396.8</v>
      </c>
      <c r="CC285" s="512">
        <v>2800396.8</v>
      </c>
      <c r="CD285" s="512">
        <v>0</v>
      </c>
      <c r="CE285" s="512">
        <v>0</v>
      </c>
      <c r="CF285" s="512">
        <v>1711869.564</v>
      </c>
      <c r="CG285" s="512">
        <v>1711869.564</v>
      </c>
      <c r="CH285" s="512">
        <v>0</v>
      </c>
      <c r="CI285" s="512">
        <v>0</v>
      </c>
      <c r="CJ285" s="512">
        <v>0</v>
      </c>
      <c r="CK285" s="512">
        <v>0</v>
      </c>
      <c r="CL285" s="513">
        <f t="shared" si="43"/>
        <v>4512266.3640000001</v>
      </c>
      <c r="CM285" s="513">
        <f t="shared" si="44"/>
        <v>4512266.3640000001</v>
      </c>
      <c r="CN285" s="113"/>
      <c r="CO285" s="97"/>
      <c r="CP285" s="97"/>
      <c r="CQ285" s="97"/>
      <c r="CR285" s="97"/>
      <c r="CS285" s="97"/>
      <c r="CT285" s="97"/>
      <c r="CU285" s="114"/>
      <c r="CV285" s="50">
        <f t="shared" si="37"/>
        <v>30730080</v>
      </c>
      <c r="CW285" s="11"/>
      <c r="CX285" s="604">
        <f t="shared" si="38"/>
        <v>8.8342905029889085</v>
      </c>
      <c r="CY285" s="143"/>
      <c r="CZ285" s="143"/>
      <c r="DA285" s="143"/>
      <c r="DB285" s="23"/>
      <c r="DC285" s="23"/>
      <c r="DD285" s="23"/>
      <c r="DE285" s="23"/>
      <c r="DF285" s="143"/>
      <c r="DG285" s="89"/>
      <c r="DH285" s="50" t="s">
        <v>46</v>
      </c>
      <c r="DI285" s="28"/>
      <c r="DJ285" s="553" t="s">
        <v>46</v>
      </c>
      <c r="DK285" s="143"/>
      <c r="DL285" s="46"/>
      <c r="DM285" s="111"/>
      <c r="DN285" s="110"/>
      <c r="DO285" s="432">
        <v>323.20449537241075</v>
      </c>
      <c r="DP285" s="433">
        <v>-223.03178335292995</v>
      </c>
      <c r="DQ285" s="434">
        <v>107.52974878801234</v>
      </c>
      <c r="DR285" s="428">
        <v>-26.244747336602472</v>
      </c>
      <c r="DS285" s="432">
        <v>1.748788012340238</v>
      </c>
      <c r="DT285" s="434">
        <v>-0.57826598179352384</v>
      </c>
      <c r="DU285" s="434">
        <v>1.4821507271925958</v>
      </c>
      <c r="DV285" s="428">
        <v>-0.64612358077823251</v>
      </c>
      <c r="DW285" s="252"/>
      <c r="DX285" s="50"/>
      <c r="DY285" s="249"/>
      <c r="DZ285" s="464">
        <v>215651</v>
      </c>
      <c r="EA285" s="465">
        <v>-93275.666666666672</v>
      </c>
      <c r="EB285" s="46"/>
    </row>
    <row r="286" spans="1:132" s="141" customFormat="1" ht="27.75" customHeight="1" x14ac:dyDescent="0.25">
      <c r="A286" s="69" t="s">
        <v>56</v>
      </c>
      <c r="B286" s="69" t="s">
        <v>42</v>
      </c>
      <c r="C286" s="69" t="s">
        <v>388</v>
      </c>
      <c r="D286" s="67" t="s">
        <v>494</v>
      </c>
      <c r="E286" s="67" t="s">
        <v>495</v>
      </c>
      <c r="F286" s="67" t="s">
        <v>496</v>
      </c>
      <c r="G286" s="67" t="s">
        <v>497</v>
      </c>
      <c r="H286" s="107" t="s">
        <v>46</v>
      </c>
      <c r="I286" s="20" t="s">
        <v>1978</v>
      </c>
      <c r="J286" s="145" t="s">
        <v>1984</v>
      </c>
      <c r="K286" s="426">
        <v>12.668219606558768</v>
      </c>
      <c r="L286" s="426">
        <v>30.399999936768001</v>
      </c>
      <c r="M286" s="424">
        <v>2258</v>
      </c>
      <c r="N286" s="487">
        <v>34164000</v>
      </c>
      <c r="O286" s="487" t="s">
        <v>1976</v>
      </c>
      <c r="P286" s="572">
        <v>9.537018156635753</v>
      </c>
      <c r="Q286" s="34" t="s">
        <v>1977</v>
      </c>
      <c r="R286" s="257" t="s">
        <v>48</v>
      </c>
      <c r="S286" s="27"/>
      <c r="T286" s="27"/>
      <c r="U286" s="145"/>
      <c r="V286" s="24"/>
      <c r="W286" s="24"/>
      <c r="X286" s="24"/>
      <c r="Y286" s="24"/>
      <c r="Z286" s="24"/>
      <c r="AA286" s="24"/>
      <c r="AB286" s="24"/>
      <c r="AC286" s="24"/>
      <c r="AD286" s="24"/>
      <c r="AE286" s="24"/>
      <c r="AF286" s="24"/>
      <c r="AG286" s="24"/>
      <c r="AH286" s="24"/>
      <c r="AI286" s="24">
        <v>77</v>
      </c>
      <c r="AJ286" s="24">
        <v>77</v>
      </c>
      <c r="AK286" s="24"/>
      <c r="AL286" s="24"/>
      <c r="AM286" s="24"/>
      <c r="AN286" s="24"/>
      <c r="AO286" s="145">
        <f t="shared" si="39"/>
        <v>77</v>
      </c>
      <c r="AP286" s="14">
        <f t="shared" si="40"/>
        <v>77</v>
      </c>
      <c r="AQ286" s="22"/>
      <c r="AR286" s="24"/>
      <c r="AS286" s="24"/>
      <c r="AT286" s="24"/>
      <c r="AU286" s="24"/>
      <c r="AV286" s="24"/>
      <c r="AW286" s="145"/>
      <c r="AX286" s="24"/>
      <c r="AY286" s="24"/>
      <c r="AZ286" s="24"/>
      <c r="BA286" s="24"/>
      <c r="BB286" s="24"/>
      <c r="BC286" s="24"/>
      <c r="BD286" s="24"/>
      <c r="BE286" s="24"/>
      <c r="BF286" s="24"/>
      <c r="BG286" s="24">
        <v>1510.4</v>
      </c>
      <c r="BH286" s="24">
        <v>1510.4</v>
      </c>
      <c r="BI286" s="24"/>
      <c r="BJ286" s="24"/>
      <c r="BK286" s="24"/>
      <c r="BL286" s="24"/>
      <c r="BM286" s="145">
        <f t="shared" si="41"/>
        <v>1510.4</v>
      </c>
      <c r="BN286" s="24">
        <f t="shared" si="42"/>
        <v>1510.4</v>
      </c>
      <c r="BO286" s="509">
        <f t="shared" si="36"/>
        <v>0.15837235236351946</v>
      </c>
      <c r="BP286" s="511">
        <v>0</v>
      </c>
      <c r="BQ286" s="512">
        <v>0</v>
      </c>
      <c r="BR286" s="513">
        <v>0</v>
      </c>
      <c r="BS286" s="512">
        <v>0</v>
      </c>
      <c r="BT286" s="512">
        <v>0</v>
      </c>
      <c r="BU286" s="512">
        <v>0</v>
      </c>
      <c r="BV286" s="512">
        <v>0</v>
      </c>
      <c r="BW286" s="512">
        <v>0</v>
      </c>
      <c r="BX286" s="512">
        <v>0</v>
      </c>
      <c r="BY286" s="512">
        <v>0</v>
      </c>
      <c r="BZ286" s="512">
        <v>0</v>
      </c>
      <c r="CA286" s="512">
        <v>0</v>
      </c>
      <c r="CB286" s="512">
        <v>0</v>
      </c>
      <c r="CC286" s="512">
        <v>0</v>
      </c>
      <c r="CD286" s="512">
        <v>0</v>
      </c>
      <c r="CE286" s="512">
        <v>0</v>
      </c>
      <c r="CF286" s="512">
        <v>1772967.9360000002</v>
      </c>
      <c r="CG286" s="512">
        <v>1772967.9360000002</v>
      </c>
      <c r="CH286" s="512">
        <v>0</v>
      </c>
      <c r="CI286" s="512">
        <v>0</v>
      </c>
      <c r="CJ286" s="512">
        <v>0</v>
      </c>
      <c r="CK286" s="512">
        <v>0</v>
      </c>
      <c r="CL286" s="513">
        <f t="shared" si="43"/>
        <v>1772967.9360000002</v>
      </c>
      <c r="CM286" s="513">
        <f t="shared" si="44"/>
        <v>1772967.9360000002</v>
      </c>
      <c r="CN286" s="113"/>
      <c r="CO286" s="97"/>
      <c r="CP286" s="97"/>
      <c r="CQ286" s="97"/>
      <c r="CR286" s="97"/>
      <c r="CS286" s="97"/>
      <c r="CT286" s="97"/>
      <c r="CU286" s="114"/>
      <c r="CV286" s="50">
        <f t="shared" si="37"/>
        <v>34164000</v>
      </c>
      <c r="CW286" s="11"/>
      <c r="CX286" s="604">
        <f t="shared" si="38"/>
        <v>9.537018156635753</v>
      </c>
      <c r="CY286" s="143"/>
      <c r="CZ286" s="143"/>
      <c r="DA286" s="143"/>
      <c r="DB286" s="23"/>
      <c r="DC286" s="23"/>
      <c r="DD286" s="23"/>
      <c r="DE286" s="23"/>
      <c r="DF286" s="143"/>
      <c r="DG286" s="89"/>
      <c r="DH286" s="50" t="s">
        <v>46</v>
      </c>
      <c r="DI286" s="28"/>
      <c r="DJ286" s="553" t="s">
        <v>46</v>
      </c>
      <c r="DK286" s="143"/>
      <c r="DL286" s="46"/>
      <c r="DM286" s="111"/>
      <c r="DN286" s="110"/>
      <c r="DO286" s="432">
        <v>1646.2197453404663</v>
      </c>
      <c r="DP286" s="433">
        <v>-1413.0864213069274</v>
      </c>
      <c r="DQ286" s="434">
        <v>84.241372947038073</v>
      </c>
      <c r="DR286" s="428">
        <v>112.15161710057531</v>
      </c>
      <c r="DS286" s="432">
        <v>1.8295626499354096</v>
      </c>
      <c r="DT286" s="434">
        <v>-0.4744411835716873</v>
      </c>
      <c r="DU286" s="434">
        <v>0.77106477209817192</v>
      </c>
      <c r="DV286" s="428">
        <v>0.54518933113941526</v>
      </c>
      <c r="DW286" s="252"/>
      <c r="DX286" s="50"/>
      <c r="DY286" s="249"/>
      <c r="DZ286" s="464">
        <v>68577</v>
      </c>
      <c r="EA286" s="465">
        <v>258453.33333333331</v>
      </c>
      <c r="EB286" s="46"/>
    </row>
    <row r="287" spans="1:132" s="141" customFormat="1" ht="27.75" customHeight="1" x14ac:dyDescent="0.25">
      <c r="A287" s="69" t="s">
        <v>56</v>
      </c>
      <c r="B287" s="69" t="s">
        <v>42</v>
      </c>
      <c r="C287" s="69" t="s">
        <v>388</v>
      </c>
      <c r="D287" s="67" t="s">
        <v>494</v>
      </c>
      <c r="E287" s="67" t="s">
        <v>495</v>
      </c>
      <c r="F287" s="67" t="s">
        <v>498</v>
      </c>
      <c r="G287" s="67" t="s">
        <v>499</v>
      </c>
      <c r="H287" s="107" t="s">
        <v>46</v>
      </c>
      <c r="I287" s="20" t="s">
        <v>1978</v>
      </c>
      <c r="J287" s="145" t="s">
        <v>1984</v>
      </c>
      <c r="K287" s="426">
        <v>12.572610401980967</v>
      </c>
      <c r="L287" s="426">
        <v>8.3539772553510012</v>
      </c>
      <c r="M287" s="424">
        <v>182</v>
      </c>
      <c r="N287" s="487">
        <v>22145280.000000004</v>
      </c>
      <c r="O287" s="487" t="s">
        <v>1976</v>
      </c>
      <c r="P287" s="572">
        <v>5.8226005587881433</v>
      </c>
      <c r="Q287" s="34" t="s">
        <v>1977</v>
      </c>
      <c r="R287" s="257" t="s">
        <v>48</v>
      </c>
      <c r="S287" s="27"/>
      <c r="T287" s="27"/>
      <c r="U287" s="145"/>
      <c r="V287" s="24"/>
      <c r="W287" s="24"/>
      <c r="X287" s="24"/>
      <c r="Y287" s="24"/>
      <c r="Z287" s="24"/>
      <c r="AA287" s="24"/>
      <c r="AB287" s="24"/>
      <c r="AC287" s="24"/>
      <c r="AD287" s="24"/>
      <c r="AE287" s="24"/>
      <c r="AF287" s="24"/>
      <c r="AG287" s="24"/>
      <c r="AH287" s="24"/>
      <c r="AI287" s="24">
        <v>5</v>
      </c>
      <c r="AJ287" s="24">
        <v>5</v>
      </c>
      <c r="AK287" s="24"/>
      <c r="AL287" s="24"/>
      <c r="AM287" s="24"/>
      <c r="AN287" s="24"/>
      <c r="AO287" s="145">
        <f t="shared" si="39"/>
        <v>5</v>
      </c>
      <c r="AP287" s="14">
        <f t="shared" si="40"/>
        <v>5</v>
      </c>
      <c r="AQ287" s="22"/>
      <c r="AR287" s="24"/>
      <c r="AS287" s="24"/>
      <c r="AT287" s="24"/>
      <c r="AU287" s="24"/>
      <c r="AV287" s="24"/>
      <c r="AW287" s="145"/>
      <c r="AX287" s="24"/>
      <c r="AY287" s="24"/>
      <c r="AZ287" s="24"/>
      <c r="BA287" s="24"/>
      <c r="BB287" s="24"/>
      <c r="BC287" s="24"/>
      <c r="BD287" s="24"/>
      <c r="BE287" s="24"/>
      <c r="BF287" s="24"/>
      <c r="BG287" s="24">
        <v>2052</v>
      </c>
      <c r="BH287" s="24">
        <v>2052</v>
      </c>
      <c r="BI287" s="24"/>
      <c r="BJ287" s="24"/>
      <c r="BK287" s="24"/>
      <c r="BL287" s="24"/>
      <c r="BM287" s="145">
        <f t="shared" si="41"/>
        <v>2052</v>
      </c>
      <c r="BN287" s="24">
        <f t="shared" si="42"/>
        <v>2052</v>
      </c>
      <c r="BO287" s="509">
        <f t="shared" si="36"/>
        <v>0.35241984733142717</v>
      </c>
      <c r="BP287" s="511">
        <v>0</v>
      </c>
      <c r="BQ287" s="512">
        <v>0</v>
      </c>
      <c r="BR287" s="513">
        <v>0</v>
      </c>
      <c r="BS287" s="512">
        <v>0</v>
      </c>
      <c r="BT287" s="512">
        <v>0</v>
      </c>
      <c r="BU287" s="512">
        <v>0</v>
      </c>
      <c r="BV287" s="512">
        <v>0</v>
      </c>
      <c r="BW287" s="512">
        <v>0</v>
      </c>
      <c r="BX287" s="512">
        <v>0</v>
      </c>
      <c r="BY287" s="512">
        <v>0</v>
      </c>
      <c r="BZ287" s="512">
        <v>0</v>
      </c>
      <c r="CA287" s="512">
        <v>0</v>
      </c>
      <c r="CB287" s="512">
        <v>0</v>
      </c>
      <c r="CC287" s="512">
        <v>0</v>
      </c>
      <c r="CD287" s="512">
        <v>0</v>
      </c>
      <c r="CE287" s="512">
        <v>0</v>
      </c>
      <c r="CF287" s="512">
        <v>2408719.6800000002</v>
      </c>
      <c r="CG287" s="512">
        <v>2408719.6800000002</v>
      </c>
      <c r="CH287" s="512">
        <v>0</v>
      </c>
      <c r="CI287" s="512">
        <v>0</v>
      </c>
      <c r="CJ287" s="512">
        <v>0</v>
      </c>
      <c r="CK287" s="512">
        <v>0</v>
      </c>
      <c r="CL287" s="513">
        <f t="shared" si="43"/>
        <v>2408719.6800000002</v>
      </c>
      <c r="CM287" s="513">
        <f t="shared" si="44"/>
        <v>2408719.6800000002</v>
      </c>
      <c r="CN287" s="113"/>
      <c r="CO287" s="97"/>
      <c r="CP287" s="97"/>
      <c r="CQ287" s="97"/>
      <c r="CR287" s="97"/>
      <c r="CS287" s="97"/>
      <c r="CT287" s="97"/>
      <c r="CU287" s="114"/>
      <c r="CV287" s="50">
        <f t="shared" si="37"/>
        <v>22145280.000000004</v>
      </c>
      <c r="CW287" s="11"/>
      <c r="CX287" s="604">
        <f t="shared" si="38"/>
        <v>5.8226005587881433</v>
      </c>
      <c r="CY287" s="143"/>
      <c r="CZ287" s="143"/>
      <c r="DA287" s="143"/>
      <c r="DB287" s="23"/>
      <c r="DC287" s="23"/>
      <c r="DD287" s="23"/>
      <c r="DE287" s="23"/>
      <c r="DF287" s="143"/>
      <c r="DG287" s="89"/>
      <c r="DH287" s="50" t="s">
        <v>46</v>
      </c>
      <c r="DI287" s="28"/>
      <c r="DJ287" s="553" t="s">
        <v>46</v>
      </c>
      <c r="DK287" s="143"/>
      <c r="DL287" s="46"/>
      <c r="DM287" s="111"/>
      <c r="DN287" s="110"/>
      <c r="DO287" s="432">
        <v>1.0874141876430226</v>
      </c>
      <c r="DP287" s="433">
        <v>110.70514996346625</v>
      </c>
      <c r="DQ287" s="434">
        <v>1.0874141876430226</v>
      </c>
      <c r="DR287" s="428">
        <v>110.70514996346625</v>
      </c>
      <c r="DS287" s="432">
        <v>1.0983981693363865E-2</v>
      </c>
      <c r="DT287" s="434">
        <v>0.32747786699712128</v>
      </c>
      <c r="DU287" s="434">
        <v>1.0983981693363865E-2</v>
      </c>
      <c r="DV287" s="428">
        <v>0.32747786699712128</v>
      </c>
      <c r="DW287" s="252"/>
      <c r="DX287" s="50"/>
      <c r="DY287" s="249"/>
      <c r="DZ287" s="464">
        <v>0</v>
      </c>
      <c r="EA287" s="465">
        <v>25930.333333333332</v>
      </c>
      <c r="EB287" s="46"/>
    </row>
    <row r="288" spans="1:132" s="141" customFormat="1" ht="27.75" customHeight="1" x14ac:dyDescent="0.25">
      <c r="A288" s="69" t="s">
        <v>56</v>
      </c>
      <c r="B288" s="69" t="s">
        <v>42</v>
      </c>
      <c r="C288" s="69" t="s">
        <v>388</v>
      </c>
      <c r="D288" s="67" t="s">
        <v>494</v>
      </c>
      <c r="E288" s="67" t="s">
        <v>495</v>
      </c>
      <c r="F288" s="67" t="s">
        <v>500</v>
      </c>
      <c r="G288" s="67" t="s">
        <v>499</v>
      </c>
      <c r="H288" s="107" t="s">
        <v>46</v>
      </c>
      <c r="I288" s="20" t="s">
        <v>1978</v>
      </c>
      <c r="J288" s="145" t="s">
        <v>1984</v>
      </c>
      <c r="K288" s="426">
        <v>10.158477986391464</v>
      </c>
      <c r="L288" s="426">
        <v>20.598106017762003</v>
      </c>
      <c r="M288" s="424">
        <v>1453</v>
      </c>
      <c r="N288" s="487">
        <v>31430880.000000004</v>
      </c>
      <c r="O288" s="487" t="s">
        <v>1976</v>
      </c>
      <c r="P288" s="572">
        <v>8.533121508568831</v>
      </c>
      <c r="Q288" s="34" t="s">
        <v>1977</v>
      </c>
      <c r="R288" s="257" t="s">
        <v>48</v>
      </c>
      <c r="S288" s="27"/>
      <c r="T288" s="27"/>
      <c r="U288" s="145"/>
      <c r="V288" s="24"/>
      <c r="W288" s="24"/>
      <c r="X288" s="24"/>
      <c r="Y288" s="24"/>
      <c r="Z288" s="24"/>
      <c r="AA288" s="24"/>
      <c r="AB288" s="24"/>
      <c r="AC288" s="24"/>
      <c r="AD288" s="24"/>
      <c r="AE288" s="24"/>
      <c r="AF288" s="24"/>
      <c r="AG288" s="24"/>
      <c r="AH288" s="24"/>
      <c r="AI288" s="24">
        <v>17</v>
      </c>
      <c r="AJ288" s="24">
        <v>17</v>
      </c>
      <c r="AK288" s="24"/>
      <c r="AL288" s="24"/>
      <c r="AM288" s="24"/>
      <c r="AN288" s="24"/>
      <c r="AO288" s="145">
        <f t="shared" si="39"/>
        <v>17</v>
      </c>
      <c r="AP288" s="14">
        <f t="shared" si="40"/>
        <v>17</v>
      </c>
      <c r="AQ288" s="22"/>
      <c r="AR288" s="24"/>
      <c r="AS288" s="24"/>
      <c r="AT288" s="24"/>
      <c r="AU288" s="24"/>
      <c r="AV288" s="24"/>
      <c r="AW288" s="145"/>
      <c r="AX288" s="24"/>
      <c r="AY288" s="24"/>
      <c r="AZ288" s="24"/>
      <c r="BA288" s="24"/>
      <c r="BB288" s="24"/>
      <c r="BC288" s="24"/>
      <c r="BD288" s="24"/>
      <c r="BE288" s="24"/>
      <c r="BF288" s="24"/>
      <c r="BG288" s="24">
        <v>815.79</v>
      </c>
      <c r="BH288" s="24">
        <v>815.79</v>
      </c>
      <c r="BI288" s="24"/>
      <c r="BJ288" s="24"/>
      <c r="BK288" s="24"/>
      <c r="BL288" s="24"/>
      <c r="BM288" s="145">
        <f t="shared" si="41"/>
        <v>815.79</v>
      </c>
      <c r="BN288" s="24">
        <f t="shared" si="42"/>
        <v>815.79</v>
      </c>
      <c r="BO288" s="509">
        <f t="shared" si="36"/>
        <v>9.5602763792921042E-2</v>
      </c>
      <c r="BP288" s="511">
        <v>0</v>
      </c>
      <c r="BQ288" s="512">
        <v>0</v>
      </c>
      <c r="BR288" s="513">
        <v>0</v>
      </c>
      <c r="BS288" s="512">
        <v>0</v>
      </c>
      <c r="BT288" s="512">
        <v>0</v>
      </c>
      <c r="BU288" s="512">
        <v>0</v>
      </c>
      <c r="BV288" s="512">
        <v>0</v>
      </c>
      <c r="BW288" s="512">
        <v>0</v>
      </c>
      <c r="BX288" s="512">
        <v>0</v>
      </c>
      <c r="BY288" s="512">
        <v>0</v>
      </c>
      <c r="BZ288" s="512">
        <v>0</v>
      </c>
      <c r="CA288" s="512">
        <v>0</v>
      </c>
      <c r="CB288" s="512">
        <v>0</v>
      </c>
      <c r="CC288" s="512">
        <v>0</v>
      </c>
      <c r="CD288" s="512">
        <v>0</v>
      </c>
      <c r="CE288" s="512">
        <v>0</v>
      </c>
      <c r="CF288" s="512">
        <v>957606.93359999999</v>
      </c>
      <c r="CG288" s="512">
        <v>957606.93359999999</v>
      </c>
      <c r="CH288" s="512">
        <v>0</v>
      </c>
      <c r="CI288" s="512">
        <v>0</v>
      </c>
      <c r="CJ288" s="512">
        <v>0</v>
      </c>
      <c r="CK288" s="512">
        <v>0</v>
      </c>
      <c r="CL288" s="513">
        <f t="shared" si="43"/>
        <v>957606.93359999999</v>
      </c>
      <c r="CM288" s="513">
        <f t="shared" si="44"/>
        <v>957606.93359999999</v>
      </c>
      <c r="CN288" s="113"/>
      <c r="CO288" s="97"/>
      <c r="CP288" s="97"/>
      <c r="CQ288" s="97"/>
      <c r="CR288" s="97"/>
      <c r="CS288" s="97"/>
      <c r="CT288" s="97"/>
      <c r="CU288" s="114"/>
      <c r="CV288" s="50">
        <f t="shared" si="37"/>
        <v>31430880.000000004</v>
      </c>
      <c r="CW288" s="11"/>
      <c r="CX288" s="604">
        <f t="shared" si="38"/>
        <v>8.533121508568831</v>
      </c>
      <c r="CY288" s="143"/>
      <c r="CZ288" s="143"/>
      <c r="DA288" s="143"/>
      <c r="DB288" s="23"/>
      <c r="DC288" s="23"/>
      <c r="DD288" s="23"/>
      <c r="DE288" s="23"/>
      <c r="DF288" s="143"/>
      <c r="DG288" s="89"/>
      <c r="DH288" s="50" t="s">
        <v>46</v>
      </c>
      <c r="DI288" s="28"/>
      <c r="DJ288" s="553" t="s">
        <v>46</v>
      </c>
      <c r="DK288" s="143"/>
      <c r="DL288" s="46"/>
      <c r="DM288" s="111"/>
      <c r="DN288" s="110"/>
      <c r="DO288" s="432">
        <v>966.8364971038618</v>
      </c>
      <c r="DP288" s="433">
        <v>-857.50587376736928</v>
      </c>
      <c r="DQ288" s="434">
        <v>59.247118196937677</v>
      </c>
      <c r="DR288" s="428">
        <v>42.753130270934065</v>
      </c>
      <c r="DS288" s="432">
        <v>2.1072432184435441</v>
      </c>
      <c r="DT288" s="434">
        <v>-1.5484285007954171</v>
      </c>
      <c r="DU288" s="434">
        <v>1.0942249240121604</v>
      </c>
      <c r="DV288" s="428">
        <v>-0.54148284445815931</v>
      </c>
      <c r="DW288" s="252"/>
      <c r="DX288" s="50"/>
      <c r="DY288" s="249"/>
      <c r="DZ288" s="464">
        <v>0</v>
      </c>
      <c r="EA288" s="465">
        <v>22045.666666666668</v>
      </c>
      <c r="EB288" s="46"/>
    </row>
    <row r="289" spans="1:132" s="141" customFormat="1" ht="27.75" customHeight="1" x14ac:dyDescent="0.25">
      <c r="A289" s="69" t="s">
        <v>56</v>
      </c>
      <c r="B289" s="69" t="s">
        <v>42</v>
      </c>
      <c r="C289" s="69" t="s">
        <v>388</v>
      </c>
      <c r="D289" s="67" t="s">
        <v>494</v>
      </c>
      <c r="E289" s="67" t="s">
        <v>495</v>
      </c>
      <c r="F289" s="67" t="s">
        <v>501</v>
      </c>
      <c r="G289" s="67" t="s">
        <v>502</v>
      </c>
      <c r="H289" s="107" t="s">
        <v>46</v>
      </c>
      <c r="I289" s="20" t="s">
        <v>1978</v>
      </c>
      <c r="J289" s="145" t="s">
        <v>1984</v>
      </c>
      <c r="K289" s="426">
        <v>12.572610401980967</v>
      </c>
      <c r="L289" s="426">
        <v>53.579166555222002</v>
      </c>
      <c r="M289" s="424">
        <v>2649</v>
      </c>
      <c r="N289" s="487">
        <v>35705759.999999993</v>
      </c>
      <c r="O289" s="487" t="s">
        <v>1976</v>
      </c>
      <c r="P289" s="572">
        <v>9.4366284918290599</v>
      </c>
      <c r="Q289" s="34" t="s">
        <v>1977</v>
      </c>
      <c r="R289" s="257" t="s">
        <v>48</v>
      </c>
      <c r="S289" s="27"/>
      <c r="T289" s="27"/>
      <c r="U289" s="145"/>
      <c r="V289" s="24"/>
      <c r="W289" s="24"/>
      <c r="X289" s="24"/>
      <c r="Y289" s="24"/>
      <c r="Z289" s="24"/>
      <c r="AA289" s="24"/>
      <c r="AB289" s="24"/>
      <c r="AC289" s="24"/>
      <c r="AD289" s="24"/>
      <c r="AE289" s="24"/>
      <c r="AF289" s="24"/>
      <c r="AG289" s="24"/>
      <c r="AH289" s="24"/>
      <c r="AI289" s="24">
        <v>119</v>
      </c>
      <c r="AJ289" s="24">
        <v>119</v>
      </c>
      <c r="AK289" s="24">
        <v>1</v>
      </c>
      <c r="AL289" s="24">
        <v>1</v>
      </c>
      <c r="AM289" s="24">
        <v>1</v>
      </c>
      <c r="AN289" s="24">
        <v>1</v>
      </c>
      <c r="AO289" s="145">
        <f t="shared" si="39"/>
        <v>121</v>
      </c>
      <c r="AP289" s="14">
        <f t="shared" si="40"/>
        <v>121</v>
      </c>
      <c r="AQ289" s="22"/>
      <c r="AR289" s="24"/>
      <c r="AS289" s="24"/>
      <c r="AT289" s="24"/>
      <c r="AU289" s="24"/>
      <c r="AV289" s="24"/>
      <c r="AW289" s="145"/>
      <c r="AX289" s="24"/>
      <c r="AY289" s="24"/>
      <c r="AZ289" s="24"/>
      <c r="BA289" s="24"/>
      <c r="BB289" s="24"/>
      <c r="BC289" s="24"/>
      <c r="BD289" s="24"/>
      <c r="BE289" s="24"/>
      <c r="BF289" s="24"/>
      <c r="BG289" s="24">
        <v>4435.9849999999997</v>
      </c>
      <c r="BH289" s="24">
        <v>4435.9849999999997</v>
      </c>
      <c r="BI289" s="24">
        <v>6.6</v>
      </c>
      <c r="BJ289" s="24">
        <v>6.6</v>
      </c>
      <c r="BK289" s="24">
        <v>1.2</v>
      </c>
      <c r="BL289" s="24">
        <v>1.2</v>
      </c>
      <c r="BM289" s="145">
        <f t="shared" si="41"/>
        <v>4443.7849999999999</v>
      </c>
      <c r="BN289" s="24">
        <f t="shared" si="42"/>
        <v>4443.7849999999999</v>
      </c>
      <c r="BO289" s="509">
        <f t="shared" si="36"/>
        <v>0.47090812188354791</v>
      </c>
      <c r="BP289" s="511">
        <v>0</v>
      </c>
      <c r="BQ289" s="512">
        <v>0</v>
      </c>
      <c r="BR289" s="513">
        <v>0</v>
      </c>
      <c r="BS289" s="512">
        <v>0</v>
      </c>
      <c r="BT289" s="512">
        <v>0</v>
      </c>
      <c r="BU289" s="512">
        <v>0</v>
      </c>
      <c r="BV289" s="512">
        <v>0</v>
      </c>
      <c r="BW289" s="512">
        <v>0</v>
      </c>
      <c r="BX289" s="512">
        <v>0</v>
      </c>
      <c r="BY289" s="512">
        <v>0</v>
      </c>
      <c r="BZ289" s="512">
        <v>0</v>
      </c>
      <c r="CA289" s="512">
        <v>0</v>
      </c>
      <c r="CB289" s="512">
        <v>0</v>
      </c>
      <c r="CC289" s="512">
        <v>0</v>
      </c>
      <c r="CD289" s="512">
        <v>0</v>
      </c>
      <c r="CE289" s="512">
        <v>0</v>
      </c>
      <c r="CF289" s="512">
        <v>5207136.6323999995</v>
      </c>
      <c r="CG289" s="512">
        <v>5207136.6323999995</v>
      </c>
      <c r="CH289" s="512">
        <v>7747.3440000000001</v>
      </c>
      <c r="CI289" s="512">
        <v>7747.3440000000001</v>
      </c>
      <c r="CJ289" s="512">
        <v>3931.4879999999998</v>
      </c>
      <c r="CK289" s="512">
        <v>3931.4879999999998</v>
      </c>
      <c r="CL289" s="513">
        <f t="shared" si="43"/>
        <v>5218815.464399999</v>
      </c>
      <c r="CM289" s="513">
        <f t="shared" si="44"/>
        <v>5218815.464399999</v>
      </c>
      <c r="CN289" s="113"/>
      <c r="CO289" s="97"/>
      <c r="CP289" s="97"/>
      <c r="CQ289" s="97"/>
      <c r="CR289" s="97"/>
      <c r="CS289" s="97"/>
      <c r="CT289" s="97"/>
      <c r="CU289" s="114"/>
      <c r="CV289" s="50">
        <f t="shared" si="37"/>
        <v>35705759.999999993</v>
      </c>
      <c r="CW289" s="11"/>
      <c r="CX289" s="604">
        <f t="shared" si="38"/>
        <v>9.4366284918290599</v>
      </c>
      <c r="CY289" s="143"/>
      <c r="CZ289" s="143"/>
      <c r="DA289" s="143"/>
      <c r="DB289" s="23"/>
      <c r="DC289" s="23"/>
      <c r="DD289" s="23"/>
      <c r="DE289" s="23"/>
      <c r="DF289" s="143"/>
      <c r="DG289" s="89"/>
      <c r="DH289" s="50" t="s">
        <v>46</v>
      </c>
      <c r="DI289" s="28"/>
      <c r="DJ289" s="553" t="s">
        <v>46</v>
      </c>
      <c r="DK289" s="143"/>
      <c r="DL289" s="46"/>
      <c r="DM289" s="111"/>
      <c r="DN289" s="110"/>
      <c r="DO289" s="432">
        <v>1937.3617262204355</v>
      </c>
      <c r="DP289" s="433">
        <v>-1700.4756565563216</v>
      </c>
      <c r="DQ289" s="434">
        <v>125.06316054353313</v>
      </c>
      <c r="DR289" s="428">
        <v>55.891942117839235</v>
      </c>
      <c r="DS289" s="432">
        <v>2.6289632611977889</v>
      </c>
      <c r="DT289" s="434">
        <v>-1.0369743631998432</v>
      </c>
      <c r="DU289" s="434">
        <v>1.5939859084046322</v>
      </c>
      <c r="DV289" s="428">
        <v>-0.36170484772033595</v>
      </c>
      <c r="DW289" s="252"/>
      <c r="DX289" s="50"/>
      <c r="DY289" s="249"/>
      <c r="DZ289" s="464">
        <v>42347</v>
      </c>
      <c r="EA289" s="465">
        <v>113238.33333333334</v>
      </c>
      <c r="EB289" s="46"/>
    </row>
    <row r="290" spans="1:132" s="141" customFormat="1" ht="27.75" customHeight="1" x14ac:dyDescent="0.25">
      <c r="A290" s="69" t="s">
        <v>56</v>
      </c>
      <c r="B290" s="69" t="s">
        <v>42</v>
      </c>
      <c r="C290" s="69" t="s">
        <v>388</v>
      </c>
      <c r="D290" s="67" t="s">
        <v>494</v>
      </c>
      <c r="E290" s="67" t="s">
        <v>495</v>
      </c>
      <c r="F290" s="67" t="s">
        <v>503</v>
      </c>
      <c r="G290" s="67" t="s">
        <v>495</v>
      </c>
      <c r="H290" s="107" t="s">
        <v>46</v>
      </c>
      <c r="I290" s="20" t="s">
        <v>1978</v>
      </c>
      <c r="J290" s="145" t="s">
        <v>1984</v>
      </c>
      <c r="K290" s="426">
        <v>12.668219606558768</v>
      </c>
      <c r="L290" s="426">
        <v>13.525568153685001</v>
      </c>
      <c r="M290" s="424">
        <v>428</v>
      </c>
      <c r="N290" s="487">
        <v>37668000</v>
      </c>
      <c r="O290" s="487" t="s">
        <v>1976</v>
      </c>
      <c r="P290" s="572">
        <v>10.842083799122749</v>
      </c>
      <c r="Q290" s="34" t="s">
        <v>1977</v>
      </c>
      <c r="R290" s="257" t="s">
        <v>48</v>
      </c>
      <c r="S290" s="27"/>
      <c r="T290" s="27"/>
      <c r="U290" s="145"/>
      <c r="V290" s="24"/>
      <c r="W290" s="24"/>
      <c r="X290" s="24"/>
      <c r="Y290" s="24"/>
      <c r="Z290" s="24"/>
      <c r="AA290" s="24"/>
      <c r="AB290" s="24"/>
      <c r="AC290" s="24"/>
      <c r="AD290" s="24"/>
      <c r="AE290" s="24"/>
      <c r="AF290" s="24"/>
      <c r="AG290" s="24"/>
      <c r="AH290" s="24"/>
      <c r="AI290" s="24">
        <v>7</v>
      </c>
      <c r="AJ290" s="24">
        <v>7</v>
      </c>
      <c r="AK290" s="24"/>
      <c r="AL290" s="24"/>
      <c r="AM290" s="24"/>
      <c r="AN290" s="24"/>
      <c r="AO290" s="145">
        <f t="shared" si="39"/>
        <v>7</v>
      </c>
      <c r="AP290" s="14">
        <f t="shared" si="40"/>
        <v>7</v>
      </c>
      <c r="AQ290" s="22"/>
      <c r="AR290" s="24"/>
      <c r="AS290" s="24"/>
      <c r="AT290" s="24"/>
      <c r="AU290" s="24"/>
      <c r="AV290" s="24"/>
      <c r="AW290" s="145"/>
      <c r="AX290" s="24"/>
      <c r="AY290" s="24"/>
      <c r="AZ290" s="24"/>
      <c r="BA290" s="24"/>
      <c r="BB290" s="24"/>
      <c r="BC290" s="24"/>
      <c r="BD290" s="24"/>
      <c r="BE290" s="24"/>
      <c r="BF290" s="24"/>
      <c r="BG290" s="24">
        <v>827.96</v>
      </c>
      <c r="BH290" s="24">
        <v>827.96</v>
      </c>
      <c r="BI290" s="24"/>
      <c r="BJ290" s="24"/>
      <c r="BK290" s="24"/>
      <c r="BL290" s="24"/>
      <c r="BM290" s="145">
        <f t="shared" si="41"/>
        <v>827.96</v>
      </c>
      <c r="BN290" s="24">
        <f t="shared" si="42"/>
        <v>827.96</v>
      </c>
      <c r="BO290" s="509">
        <f t="shared" si="36"/>
        <v>7.6365393898448902E-2</v>
      </c>
      <c r="BP290" s="511">
        <v>0</v>
      </c>
      <c r="BQ290" s="512">
        <v>0</v>
      </c>
      <c r="BR290" s="513">
        <v>0</v>
      </c>
      <c r="BS290" s="512">
        <v>0</v>
      </c>
      <c r="BT290" s="512">
        <v>0</v>
      </c>
      <c r="BU290" s="512">
        <v>0</v>
      </c>
      <c r="BV290" s="512">
        <v>0</v>
      </c>
      <c r="BW290" s="512">
        <v>0</v>
      </c>
      <c r="BX290" s="512">
        <v>0</v>
      </c>
      <c r="BY290" s="512">
        <v>0</v>
      </c>
      <c r="BZ290" s="512">
        <v>0</v>
      </c>
      <c r="CA290" s="512">
        <v>0</v>
      </c>
      <c r="CB290" s="512">
        <v>0</v>
      </c>
      <c r="CC290" s="512">
        <v>0</v>
      </c>
      <c r="CD290" s="512">
        <v>0</v>
      </c>
      <c r="CE290" s="512">
        <v>0</v>
      </c>
      <c r="CF290" s="512">
        <v>971892.56640000013</v>
      </c>
      <c r="CG290" s="512">
        <v>971892.56640000013</v>
      </c>
      <c r="CH290" s="512">
        <v>0</v>
      </c>
      <c r="CI290" s="512">
        <v>0</v>
      </c>
      <c r="CJ290" s="512">
        <v>0</v>
      </c>
      <c r="CK290" s="512">
        <v>0</v>
      </c>
      <c r="CL290" s="513">
        <f t="shared" si="43"/>
        <v>971892.56640000013</v>
      </c>
      <c r="CM290" s="513">
        <f t="shared" si="44"/>
        <v>971892.56640000013</v>
      </c>
      <c r="CN290" s="113"/>
      <c r="CO290" s="97"/>
      <c r="CP290" s="97"/>
      <c r="CQ290" s="97"/>
      <c r="CR290" s="97"/>
      <c r="CS290" s="97"/>
      <c r="CT290" s="97"/>
      <c r="CU290" s="114"/>
      <c r="CV290" s="50">
        <f t="shared" si="37"/>
        <v>37668000</v>
      </c>
      <c r="CW290" s="11"/>
      <c r="CX290" s="604">
        <f t="shared" si="38"/>
        <v>10.842083799122749</v>
      </c>
      <c r="CY290" s="143"/>
      <c r="CZ290" s="143"/>
      <c r="DA290" s="143"/>
      <c r="DB290" s="23"/>
      <c r="DC290" s="23"/>
      <c r="DD290" s="23"/>
      <c r="DE290" s="23"/>
      <c r="DF290" s="143"/>
      <c r="DG290" s="89"/>
      <c r="DH290" s="50" t="s">
        <v>46</v>
      </c>
      <c r="DI290" s="28"/>
      <c r="DJ290" s="553" t="s">
        <v>46</v>
      </c>
      <c r="DK290" s="143"/>
      <c r="DL290" s="46"/>
      <c r="DM290" s="111"/>
      <c r="DN290" s="110"/>
      <c r="DO290" s="432">
        <v>44.863875365141148</v>
      </c>
      <c r="DP290" s="433">
        <v>195.33898062261451</v>
      </c>
      <c r="DQ290" s="434">
        <v>43.209347614410866</v>
      </c>
      <c r="DR290" s="428">
        <v>116.86154961045835</v>
      </c>
      <c r="DS290" s="432">
        <v>1.0072054527750722</v>
      </c>
      <c r="DT290" s="434">
        <v>-0.45961335751772592</v>
      </c>
      <c r="DU290" s="434">
        <v>1.0048685491723457</v>
      </c>
      <c r="DV290" s="428">
        <v>-0.45727645391499938</v>
      </c>
      <c r="DW290" s="252"/>
      <c r="DX290" s="50"/>
      <c r="DY290" s="249"/>
      <c r="DZ290" s="464">
        <v>0</v>
      </c>
      <c r="EA290" s="465">
        <v>22026.666666666668</v>
      </c>
      <c r="EB290" s="46"/>
    </row>
    <row r="291" spans="1:132" s="141" customFormat="1" ht="27.75" customHeight="1" x14ac:dyDescent="0.25">
      <c r="A291" s="69" t="s">
        <v>56</v>
      </c>
      <c r="B291" s="69" t="s">
        <v>42</v>
      </c>
      <c r="C291" s="69" t="s">
        <v>388</v>
      </c>
      <c r="D291" s="67" t="s">
        <v>504</v>
      </c>
      <c r="E291" s="67" t="s">
        <v>505</v>
      </c>
      <c r="F291" s="67" t="s">
        <v>506</v>
      </c>
      <c r="G291" s="67" t="s">
        <v>507</v>
      </c>
      <c r="H291" s="107" t="s">
        <v>46</v>
      </c>
      <c r="I291" s="20" t="s">
        <v>1978</v>
      </c>
      <c r="J291" s="145" t="s">
        <v>1984</v>
      </c>
      <c r="K291" s="426">
        <v>11.783834464214101</v>
      </c>
      <c r="L291" s="426">
        <v>43.994696878188009</v>
      </c>
      <c r="M291" s="424">
        <v>2465</v>
      </c>
      <c r="N291" s="487">
        <v>31185600.000000007</v>
      </c>
      <c r="O291" s="487" t="s">
        <v>1976</v>
      </c>
      <c r="P291" s="572">
        <v>8.6335111733755241</v>
      </c>
      <c r="Q291" s="34" t="s">
        <v>1977</v>
      </c>
      <c r="R291" s="257" t="s">
        <v>48</v>
      </c>
      <c r="S291" s="27"/>
      <c r="T291" s="27"/>
      <c r="U291" s="145"/>
      <c r="V291" s="24"/>
      <c r="W291" s="24"/>
      <c r="X291" s="24"/>
      <c r="Y291" s="24"/>
      <c r="Z291" s="24"/>
      <c r="AA291" s="24"/>
      <c r="AB291" s="24"/>
      <c r="AC291" s="24"/>
      <c r="AD291" s="24"/>
      <c r="AE291" s="24"/>
      <c r="AF291" s="24"/>
      <c r="AG291" s="24"/>
      <c r="AH291" s="24"/>
      <c r="AI291" s="24">
        <v>109</v>
      </c>
      <c r="AJ291" s="24">
        <v>109</v>
      </c>
      <c r="AK291" s="24">
        <v>1</v>
      </c>
      <c r="AL291" s="24">
        <v>1</v>
      </c>
      <c r="AM291" s="24"/>
      <c r="AN291" s="24"/>
      <c r="AO291" s="145">
        <f t="shared" si="39"/>
        <v>110</v>
      </c>
      <c r="AP291" s="14">
        <f t="shared" si="40"/>
        <v>110</v>
      </c>
      <c r="AQ291" s="22"/>
      <c r="AR291" s="24"/>
      <c r="AS291" s="24"/>
      <c r="AT291" s="24"/>
      <c r="AU291" s="24"/>
      <c r="AV291" s="24"/>
      <c r="AW291" s="145"/>
      <c r="AX291" s="24"/>
      <c r="AY291" s="24"/>
      <c r="AZ291" s="24"/>
      <c r="BA291" s="24"/>
      <c r="BB291" s="24"/>
      <c r="BC291" s="24"/>
      <c r="BD291" s="24"/>
      <c r="BE291" s="24"/>
      <c r="BF291" s="24"/>
      <c r="BG291" s="24">
        <v>1306.415</v>
      </c>
      <c r="BH291" s="24">
        <v>1306.415</v>
      </c>
      <c r="BI291" s="24">
        <v>12.6</v>
      </c>
      <c r="BJ291" s="24">
        <v>12.6</v>
      </c>
      <c r="BK291" s="24"/>
      <c r="BL291" s="24"/>
      <c r="BM291" s="145">
        <f t="shared" si="41"/>
        <v>1319.0149999999999</v>
      </c>
      <c r="BN291" s="24">
        <f t="shared" si="42"/>
        <v>1319.0149999999999</v>
      </c>
      <c r="BO291" s="509">
        <f t="shared" si="36"/>
        <v>0.15277851311151919</v>
      </c>
      <c r="BP291" s="511">
        <v>0</v>
      </c>
      <c r="BQ291" s="512">
        <v>0</v>
      </c>
      <c r="BR291" s="513">
        <v>0</v>
      </c>
      <c r="BS291" s="512">
        <v>0</v>
      </c>
      <c r="BT291" s="512">
        <v>0</v>
      </c>
      <c r="BU291" s="512">
        <v>0</v>
      </c>
      <c r="BV291" s="512">
        <v>0</v>
      </c>
      <c r="BW291" s="512">
        <v>0</v>
      </c>
      <c r="BX291" s="512">
        <v>0</v>
      </c>
      <c r="BY291" s="512">
        <v>0</v>
      </c>
      <c r="BZ291" s="512">
        <v>0</v>
      </c>
      <c r="CA291" s="512">
        <v>0</v>
      </c>
      <c r="CB291" s="512">
        <v>0</v>
      </c>
      <c r="CC291" s="512">
        <v>0</v>
      </c>
      <c r="CD291" s="512">
        <v>0</v>
      </c>
      <c r="CE291" s="512">
        <v>0</v>
      </c>
      <c r="CF291" s="512">
        <v>1533522.1836000001</v>
      </c>
      <c r="CG291" s="512">
        <v>1533522.1836000001</v>
      </c>
      <c r="CH291" s="512">
        <v>14790.384</v>
      </c>
      <c r="CI291" s="512">
        <v>14790.384</v>
      </c>
      <c r="CJ291" s="512">
        <v>0</v>
      </c>
      <c r="CK291" s="512">
        <v>0</v>
      </c>
      <c r="CL291" s="513">
        <f t="shared" si="43"/>
        <v>1548312.5676000002</v>
      </c>
      <c r="CM291" s="513">
        <f t="shared" si="44"/>
        <v>1548312.5676000002</v>
      </c>
      <c r="CN291" s="113"/>
      <c r="CO291" s="97"/>
      <c r="CP291" s="97"/>
      <c r="CQ291" s="97"/>
      <c r="CR291" s="97"/>
      <c r="CS291" s="97"/>
      <c r="CT291" s="97"/>
      <c r="CU291" s="114"/>
      <c r="CV291" s="50">
        <f t="shared" si="37"/>
        <v>31185600.000000007</v>
      </c>
      <c r="CW291" s="11"/>
      <c r="CX291" s="604">
        <f t="shared" si="38"/>
        <v>8.6335111733755241</v>
      </c>
      <c r="CY291" s="143"/>
      <c r="CZ291" s="143"/>
      <c r="DA291" s="143"/>
      <c r="DB291" s="23"/>
      <c r="DC291" s="23"/>
      <c r="DD291" s="23"/>
      <c r="DE291" s="23"/>
      <c r="DF291" s="143"/>
      <c r="DG291" s="89"/>
      <c r="DH291" s="50" t="s">
        <v>46</v>
      </c>
      <c r="DI291" s="28"/>
      <c r="DJ291" s="553" t="s">
        <v>46</v>
      </c>
      <c r="DK291" s="143"/>
      <c r="DL291" s="46"/>
      <c r="DM291" s="111"/>
      <c r="DN291" s="110"/>
      <c r="DO291" s="432">
        <v>1000.928383039156</v>
      </c>
      <c r="DP291" s="433">
        <v>-801.96319322297063</v>
      </c>
      <c r="DQ291" s="434">
        <v>119.0720227226618</v>
      </c>
      <c r="DR291" s="428">
        <v>75.713657402161303</v>
      </c>
      <c r="DS291" s="432">
        <v>1.9740312436599716</v>
      </c>
      <c r="DT291" s="434">
        <v>-0.30227209776372943</v>
      </c>
      <c r="DU291" s="434">
        <v>1.6031649421789409</v>
      </c>
      <c r="DV291" s="428">
        <v>6.5487564965359457E-2</v>
      </c>
      <c r="DW291" s="252"/>
      <c r="DX291" s="50"/>
      <c r="DY291" s="249"/>
      <c r="DZ291" s="464">
        <v>169773</v>
      </c>
      <c r="EA291" s="465">
        <v>138530</v>
      </c>
      <c r="EB291" s="46"/>
    </row>
    <row r="292" spans="1:132" s="141" customFormat="1" ht="27.75" customHeight="1" x14ac:dyDescent="0.25">
      <c r="A292" s="69" t="s">
        <v>56</v>
      </c>
      <c r="B292" s="69" t="s">
        <v>42</v>
      </c>
      <c r="C292" s="69" t="s">
        <v>388</v>
      </c>
      <c r="D292" s="67" t="s">
        <v>504</v>
      </c>
      <c r="E292" s="67" t="s">
        <v>505</v>
      </c>
      <c r="F292" s="67" t="s">
        <v>508</v>
      </c>
      <c r="G292" s="67" t="s">
        <v>509</v>
      </c>
      <c r="H292" s="107" t="s">
        <v>46</v>
      </c>
      <c r="I292" s="20" t="s">
        <v>1978</v>
      </c>
      <c r="J292" s="145" t="s">
        <v>1984</v>
      </c>
      <c r="K292" s="426">
        <v>11.783834464214101</v>
      </c>
      <c r="L292" s="426">
        <v>18.950568142401</v>
      </c>
      <c r="M292" s="424">
        <v>879</v>
      </c>
      <c r="N292" s="487">
        <v>30239520.000000004</v>
      </c>
      <c r="O292" s="487" t="s">
        <v>1976</v>
      </c>
      <c r="P292" s="572">
        <v>7.8303938549219616</v>
      </c>
      <c r="Q292" s="34" t="s">
        <v>1977</v>
      </c>
      <c r="R292" s="257" t="s">
        <v>48</v>
      </c>
      <c r="S292" s="27"/>
      <c r="T292" s="27"/>
      <c r="U292" s="145"/>
      <c r="V292" s="24"/>
      <c r="W292" s="24"/>
      <c r="X292" s="24"/>
      <c r="Y292" s="24"/>
      <c r="Z292" s="24"/>
      <c r="AA292" s="24"/>
      <c r="AB292" s="24"/>
      <c r="AC292" s="24"/>
      <c r="AD292" s="24"/>
      <c r="AE292" s="24"/>
      <c r="AF292" s="24"/>
      <c r="AG292" s="24"/>
      <c r="AH292" s="24"/>
      <c r="AI292" s="24">
        <v>44</v>
      </c>
      <c r="AJ292" s="24">
        <v>44</v>
      </c>
      <c r="AK292" s="24"/>
      <c r="AL292" s="24"/>
      <c r="AM292" s="24"/>
      <c r="AN292" s="24"/>
      <c r="AO292" s="145">
        <f t="shared" si="39"/>
        <v>44</v>
      </c>
      <c r="AP292" s="14">
        <f t="shared" si="40"/>
        <v>44</v>
      </c>
      <c r="AQ292" s="22"/>
      <c r="AR292" s="24"/>
      <c r="AS292" s="24"/>
      <c r="AT292" s="24"/>
      <c r="AU292" s="24"/>
      <c r="AV292" s="24"/>
      <c r="AW292" s="145"/>
      <c r="AX292" s="24"/>
      <c r="AY292" s="24"/>
      <c r="AZ292" s="24"/>
      <c r="BA292" s="24"/>
      <c r="BB292" s="24"/>
      <c r="BC292" s="24"/>
      <c r="BD292" s="24"/>
      <c r="BE292" s="24"/>
      <c r="BF292" s="24"/>
      <c r="BG292" s="24">
        <v>1278.8399999999999</v>
      </c>
      <c r="BH292" s="24">
        <v>1278.8399999999999</v>
      </c>
      <c r="BI292" s="24"/>
      <c r="BJ292" s="24"/>
      <c r="BK292" s="24"/>
      <c r="BL292" s="24"/>
      <c r="BM292" s="145">
        <f t="shared" si="41"/>
        <v>1278.8399999999999</v>
      </c>
      <c r="BN292" s="24">
        <f t="shared" si="42"/>
        <v>1278.8399999999999</v>
      </c>
      <c r="BO292" s="509">
        <f t="shared" si="36"/>
        <v>0.16331745550655255</v>
      </c>
      <c r="BP292" s="511">
        <v>0</v>
      </c>
      <c r="BQ292" s="512">
        <v>0</v>
      </c>
      <c r="BR292" s="513">
        <v>0</v>
      </c>
      <c r="BS292" s="512">
        <v>0</v>
      </c>
      <c r="BT292" s="512">
        <v>0</v>
      </c>
      <c r="BU292" s="512">
        <v>0</v>
      </c>
      <c r="BV292" s="512">
        <v>0</v>
      </c>
      <c r="BW292" s="512">
        <v>0</v>
      </c>
      <c r="BX292" s="512">
        <v>0</v>
      </c>
      <c r="BY292" s="512">
        <v>0</v>
      </c>
      <c r="BZ292" s="512">
        <v>0</v>
      </c>
      <c r="CA292" s="512">
        <v>0</v>
      </c>
      <c r="CB292" s="512">
        <v>0</v>
      </c>
      <c r="CC292" s="512">
        <v>0</v>
      </c>
      <c r="CD292" s="512">
        <v>0</v>
      </c>
      <c r="CE292" s="512">
        <v>0</v>
      </c>
      <c r="CF292" s="512">
        <v>1501153.5455999998</v>
      </c>
      <c r="CG292" s="512">
        <v>1501153.5455999998</v>
      </c>
      <c r="CH292" s="512">
        <v>0</v>
      </c>
      <c r="CI292" s="512">
        <v>0</v>
      </c>
      <c r="CJ292" s="512">
        <v>0</v>
      </c>
      <c r="CK292" s="512">
        <v>0</v>
      </c>
      <c r="CL292" s="513">
        <f t="shared" si="43"/>
        <v>1501153.5455999998</v>
      </c>
      <c r="CM292" s="513">
        <f t="shared" si="44"/>
        <v>1501153.5455999998</v>
      </c>
      <c r="CN292" s="113"/>
      <c r="CO292" s="97"/>
      <c r="CP292" s="97"/>
      <c r="CQ292" s="97"/>
      <c r="CR292" s="97"/>
      <c r="CS292" s="97"/>
      <c r="CT292" s="97"/>
      <c r="CU292" s="114"/>
      <c r="CV292" s="50">
        <f t="shared" si="37"/>
        <v>30239520.000000004</v>
      </c>
      <c r="CW292" s="11"/>
      <c r="CX292" s="604">
        <f t="shared" si="38"/>
        <v>7.8303938549219616</v>
      </c>
      <c r="CY292" s="143"/>
      <c r="CZ292" s="143"/>
      <c r="DA292" s="143"/>
      <c r="DB292" s="23"/>
      <c r="DC292" s="23"/>
      <c r="DD292" s="23"/>
      <c r="DE292" s="23"/>
      <c r="DF292" s="143"/>
      <c r="DG292" s="89"/>
      <c r="DH292" s="50" t="s">
        <v>46</v>
      </c>
      <c r="DI292" s="28"/>
      <c r="DJ292" s="553" t="s">
        <v>46</v>
      </c>
      <c r="DK292" s="143"/>
      <c r="DL292" s="46"/>
      <c r="DM292" s="111"/>
      <c r="DN292" s="110"/>
      <c r="DO292" s="432">
        <v>1651.4203942380598</v>
      </c>
      <c r="DP292" s="433">
        <v>-1338.0562922637446</v>
      </c>
      <c r="DQ292" s="434">
        <v>112.63191811978776</v>
      </c>
      <c r="DR292" s="428">
        <v>176.4352208051755</v>
      </c>
      <c r="DS292" s="432">
        <v>1.5147839272175896</v>
      </c>
      <c r="DT292" s="434">
        <v>-0.53975777825360205</v>
      </c>
      <c r="DU292" s="434">
        <v>0.50037907505686141</v>
      </c>
      <c r="DV292" s="428">
        <v>0.42470155094327611</v>
      </c>
      <c r="DW292" s="252"/>
      <c r="DX292" s="50"/>
      <c r="DY292" s="249"/>
      <c r="DZ292" s="464">
        <v>90940</v>
      </c>
      <c r="EA292" s="465">
        <v>57834</v>
      </c>
      <c r="EB292" s="46"/>
    </row>
    <row r="293" spans="1:132" s="141" customFormat="1" ht="27.75" customHeight="1" x14ac:dyDescent="0.25">
      <c r="A293" s="69" t="s">
        <v>56</v>
      </c>
      <c r="B293" s="69" t="s">
        <v>42</v>
      </c>
      <c r="C293" s="69" t="s">
        <v>388</v>
      </c>
      <c r="D293" s="67" t="s">
        <v>504</v>
      </c>
      <c r="E293" s="67" t="s">
        <v>505</v>
      </c>
      <c r="F293" s="67" t="s">
        <v>510</v>
      </c>
      <c r="G293" s="67" t="s">
        <v>505</v>
      </c>
      <c r="H293" s="107" t="s">
        <v>46</v>
      </c>
      <c r="I293" s="20" t="s">
        <v>1978</v>
      </c>
      <c r="J293" s="145" t="s">
        <v>1984</v>
      </c>
      <c r="K293" s="426">
        <v>12.668219606558768</v>
      </c>
      <c r="L293" s="426">
        <v>29.912499937782002</v>
      </c>
      <c r="M293" s="424">
        <v>1100</v>
      </c>
      <c r="N293" s="487">
        <v>32622240</v>
      </c>
      <c r="O293" s="487" t="s">
        <v>1976</v>
      </c>
      <c r="P293" s="572">
        <v>9.1354594974089824</v>
      </c>
      <c r="Q293" s="34" t="s">
        <v>1977</v>
      </c>
      <c r="R293" s="257" t="s">
        <v>48</v>
      </c>
      <c r="S293" s="27"/>
      <c r="T293" s="27"/>
      <c r="U293" s="145"/>
      <c r="V293" s="24"/>
      <c r="W293" s="24"/>
      <c r="X293" s="24"/>
      <c r="Y293" s="24"/>
      <c r="Z293" s="24"/>
      <c r="AA293" s="24"/>
      <c r="AB293" s="24"/>
      <c r="AC293" s="24"/>
      <c r="AD293" s="24"/>
      <c r="AE293" s="24"/>
      <c r="AF293" s="24"/>
      <c r="AG293" s="24"/>
      <c r="AH293" s="24"/>
      <c r="AI293" s="24">
        <v>48</v>
      </c>
      <c r="AJ293" s="24">
        <v>48</v>
      </c>
      <c r="AK293" s="24"/>
      <c r="AL293" s="24"/>
      <c r="AM293" s="24"/>
      <c r="AN293" s="24"/>
      <c r="AO293" s="145">
        <f t="shared" si="39"/>
        <v>48</v>
      </c>
      <c r="AP293" s="14">
        <f t="shared" si="40"/>
        <v>48</v>
      </c>
      <c r="AQ293" s="22"/>
      <c r="AR293" s="24"/>
      <c r="AS293" s="24"/>
      <c r="AT293" s="24"/>
      <c r="AU293" s="24"/>
      <c r="AV293" s="24"/>
      <c r="AW293" s="145"/>
      <c r="AX293" s="24"/>
      <c r="AY293" s="24"/>
      <c r="AZ293" s="24"/>
      <c r="BA293" s="24"/>
      <c r="BB293" s="24"/>
      <c r="BC293" s="24"/>
      <c r="BD293" s="24"/>
      <c r="BE293" s="24"/>
      <c r="BF293" s="24"/>
      <c r="BG293" s="24">
        <v>1178.96</v>
      </c>
      <c r="BH293" s="24">
        <v>1178.96</v>
      </c>
      <c r="BI293" s="24"/>
      <c r="BJ293" s="24"/>
      <c r="BK293" s="24"/>
      <c r="BL293" s="24"/>
      <c r="BM293" s="145">
        <f t="shared" si="41"/>
        <v>1178.96</v>
      </c>
      <c r="BN293" s="24">
        <f t="shared" si="42"/>
        <v>1178.96</v>
      </c>
      <c r="BO293" s="509">
        <f t="shared" si="36"/>
        <v>0.12905316917385262</v>
      </c>
      <c r="BP293" s="511">
        <v>0</v>
      </c>
      <c r="BQ293" s="512">
        <v>0</v>
      </c>
      <c r="BR293" s="513">
        <v>0</v>
      </c>
      <c r="BS293" s="512">
        <v>0</v>
      </c>
      <c r="BT293" s="512">
        <v>0</v>
      </c>
      <c r="BU293" s="512">
        <v>0</v>
      </c>
      <c r="BV293" s="512">
        <v>0</v>
      </c>
      <c r="BW293" s="512">
        <v>0</v>
      </c>
      <c r="BX293" s="512">
        <v>0</v>
      </c>
      <c r="BY293" s="512">
        <v>0</v>
      </c>
      <c r="BZ293" s="512">
        <v>0</v>
      </c>
      <c r="CA293" s="512">
        <v>0</v>
      </c>
      <c r="CB293" s="512">
        <v>0</v>
      </c>
      <c r="CC293" s="512">
        <v>0</v>
      </c>
      <c r="CD293" s="512">
        <v>0</v>
      </c>
      <c r="CE293" s="512">
        <v>0</v>
      </c>
      <c r="CF293" s="512">
        <v>1383910.4064</v>
      </c>
      <c r="CG293" s="512">
        <v>1383910.4064</v>
      </c>
      <c r="CH293" s="512">
        <v>0</v>
      </c>
      <c r="CI293" s="512">
        <v>0</v>
      </c>
      <c r="CJ293" s="512">
        <v>0</v>
      </c>
      <c r="CK293" s="512">
        <v>0</v>
      </c>
      <c r="CL293" s="513">
        <f t="shared" si="43"/>
        <v>1383910.4064</v>
      </c>
      <c r="CM293" s="513">
        <f t="shared" si="44"/>
        <v>1383910.4064</v>
      </c>
      <c r="CN293" s="113"/>
      <c r="CO293" s="97"/>
      <c r="CP293" s="97"/>
      <c r="CQ293" s="97"/>
      <c r="CR293" s="97"/>
      <c r="CS293" s="97"/>
      <c r="CT293" s="97"/>
      <c r="CU293" s="114"/>
      <c r="CV293" s="50">
        <f t="shared" si="37"/>
        <v>32622240</v>
      </c>
      <c r="CW293" s="11"/>
      <c r="CX293" s="604">
        <f t="shared" si="38"/>
        <v>9.1354594974089824</v>
      </c>
      <c r="CY293" s="143"/>
      <c r="CZ293" s="143"/>
      <c r="DA293" s="143"/>
      <c r="DB293" s="23"/>
      <c r="DC293" s="23"/>
      <c r="DD293" s="23"/>
      <c r="DE293" s="23"/>
      <c r="DF293" s="143"/>
      <c r="DG293" s="89"/>
      <c r="DH293" s="50" t="s">
        <v>46</v>
      </c>
      <c r="DI293" s="28"/>
      <c r="DJ293" s="553" t="s">
        <v>46</v>
      </c>
      <c r="DK293" s="143"/>
      <c r="DL293" s="46"/>
      <c r="DM293" s="111"/>
      <c r="DN293" s="110"/>
      <c r="DO293" s="432">
        <v>704.36881581937814</v>
      </c>
      <c r="DP293" s="433">
        <v>-515.34657450373243</v>
      </c>
      <c r="DQ293" s="434">
        <v>123.36843700280288</v>
      </c>
      <c r="DR293" s="428">
        <v>14.479220441139674</v>
      </c>
      <c r="DS293" s="432">
        <v>1.4173801045533712</v>
      </c>
      <c r="DT293" s="434">
        <v>-0.41533674590565051</v>
      </c>
      <c r="DU293" s="434">
        <v>1.0728085461019743</v>
      </c>
      <c r="DV293" s="428">
        <v>-0.11758437115874532</v>
      </c>
      <c r="DW293" s="252"/>
      <c r="DX293" s="50"/>
      <c r="DY293" s="249"/>
      <c r="DZ293" s="464">
        <v>98466</v>
      </c>
      <c r="EA293" s="465">
        <v>-27484</v>
      </c>
      <c r="EB293" s="46"/>
    </row>
    <row r="294" spans="1:132" s="141" customFormat="1" ht="27.75" customHeight="1" x14ac:dyDescent="0.25">
      <c r="A294" s="69" t="s">
        <v>56</v>
      </c>
      <c r="B294" s="69" t="s">
        <v>42</v>
      </c>
      <c r="C294" s="69" t="s">
        <v>388</v>
      </c>
      <c r="D294" s="67" t="s">
        <v>504</v>
      </c>
      <c r="E294" s="67" t="s">
        <v>505</v>
      </c>
      <c r="F294" s="67" t="s">
        <v>511</v>
      </c>
      <c r="G294" s="67" t="s">
        <v>512</v>
      </c>
      <c r="H294" s="107" t="s">
        <v>46</v>
      </c>
      <c r="I294" s="20" t="s">
        <v>1978</v>
      </c>
      <c r="J294" s="145" t="s">
        <v>1984</v>
      </c>
      <c r="K294" s="426">
        <v>11.592616055058496</v>
      </c>
      <c r="L294" s="426">
        <v>12.182765126175001</v>
      </c>
      <c r="M294" s="424">
        <v>674</v>
      </c>
      <c r="N294" s="487">
        <v>28627680</v>
      </c>
      <c r="O294" s="487" t="s">
        <v>1976</v>
      </c>
      <c r="P294" s="572">
        <v>7.7300041901152934</v>
      </c>
      <c r="Q294" s="34" t="s">
        <v>1977</v>
      </c>
      <c r="R294" s="257" t="s">
        <v>48</v>
      </c>
      <c r="S294" s="27"/>
      <c r="T294" s="27"/>
      <c r="U294" s="145"/>
      <c r="V294" s="24"/>
      <c r="W294" s="24"/>
      <c r="X294" s="24"/>
      <c r="Y294" s="24"/>
      <c r="Z294" s="24"/>
      <c r="AA294" s="24"/>
      <c r="AB294" s="24"/>
      <c r="AC294" s="24"/>
      <c r="AD294" s="24"/>
      <c r="AE294" s="24"/>
      <c r="AF294" s="24"/>
      <c r="AG294" s="24"/>
      <c r="AH294" s="24"/>
      <c r="AI294" s="24">
        <v>38</v>
      </c>
      <c r="AJ294" s="24">
        <v>38</v>
      </c>
      <c r="AK294" s="24"/>
      <c r="AL294" s="24"/>
      <c r="AM294" s="24"/>
      <c r="AN294" s="24"/>
      <c r="AO294" s="145">
        <f t="shared" si="39"/>
        <v>38</v>
      </c>
      <c r="AP294" s="14">
        <f t="shared" si="40"/>
        <v>38</v>
      </c>
      <c r="AQ294" s="22"/>
      <c r="AR294" s="24"/>
      <c r="AS294" s="24"/>
      <c r="AT294" s="24"/>
      <c r="AU294" s="24"/>
      <c r="AV294" s="24"/>
      <c r="AW294" s="145"/>
      <c r="AX294" s="24"/>
      <c r="AY294" s="24"/>
      <c r="AZ294" s="24"/>
      <c r="BA294" s="24"/>
      <c r="BB294" s="24"/>
      <c r="BC294" s="24"/>
      <c r="BD294" s="24"/>
      <c r="BE294" s="24"/>
      <c r="BF294" s="24"/>
      <c r="BG294" s="24">
        <v>971.75</v>
      </c>
      <c r="BH294" s="24">
        <v>971.75</v>
      </c>
      <c r="BI294" s="24"/>
      <c r="BJ294" s="24"/>
      <c r="BK294" s="24"/>
      <c r="BL294" s="24"/>
      <c r="BM294" s="145">
        <f t="shared" si="41"/>
        <v>971.75</v>
      </c>
      <c r="BN294" s="24">
        <f t="shared" si="42"/>
        <v>971.75</v>
      </c>
      <c r="BO294" s="509">
        <f t="shared" si="36"/>
        <v>0.12571144544043336</v>
      </c>
      <c r="BP294" s="511">
        <v>0</v>
      </c>
      <c r="BQ294" s="512">
        <v>0</v>
      </c>
      <c r="BR294" s="513">
        <v>0</v>
      </c>
      <c r="BS294" s="512">
        <v>0</v>
      </c>
      <c r="BT294" s="512">
        <v>0</v>
      </c>
      <c r="BU294" s="512">
        <v>0</v>
      </c>
      <c r="BV294" s="512">
        <v>0</v>
      </c>
      <c r="BW294" s="512">
        <v>0</v>
      </c>
      <c r="BX294" s="512">
        <v>0</v>
      </c>
      <c r="BY294" s="512">
        <v>0</v>
      </c>
      <c r="BZ294" s="512">
        <v>0</v>
      </c>
      <c r="CA294" s="512">
        <v>0</v>
      </c>
      <c r="CB294" s="512">
        <v>0</v>
      </c>
      <c r="CC294" s="512">
        <v>0</v>
      </c>
      <c r="CD294" s="512">
        <v>0</v>
      </c>
      <c r="CE294" s="512">
        <v>0</v>
      </c>
      <c r="CF294" s="512">
        <v>1140679.02</v>
      </c>
      <c r="CG294" s="512">
        <v>1140679.02</v>
      </c>
      <c r="CH294" s="512">
        <v>0</v>
      </c>
      <c r="CI294" s="512">
        <v>0</v>
      </c>
      <c r="CJ294" s="512">
        <v>0</v>
      </c>
      <c r="CK294" s="512">
        <v>0</v>
      </c>
      <c r="CL294" s="513">
        <f t="shared" si="43"/>
        <v>1140679.02</v>
      </c>
      <c r="CM294" s="513">
        <f t="shared" si="44"/>
        <v>1140679.02</v>
      </c>
      <c r="CN294" s="113"/>
      <c r="CO294" s="97"/>
      <c r="CP294" s="97"/>
      <c r="CQ294" s="97"/>
      <c r="CR294" s="97"/>
      <c r="CS294" s="97"/>
      <c r="CT294" s="97"/>
      <c r="CU294" s="114"/>
      <c r="CV294" s="50">
        <f t="shared" si="37"/>
        <v>28627680</v>
      </c>
      <c r="CW294" s="11"/>
      <c r="CX294" s="604">
        <f t="shared" si="38"/>
        <v>7.7300041901152934</v>
      </c>
      <c r="CY294" s="143"/>
      <c r="CZ294" s="143"/>
      <c r="DA294" s="143"/>
      <c r="DB294" s="23"/>
      <c r="DC294" s="23"/>
      <c r="DD294" s="23"/>
      <c r="DE294" s="23"/>
      <c r="DF294" s="143"/>
      <c r="DG294" s="89"/>
      <c r="DH294" s="50" t="s">
        <v>46</v>
      </c>
      <c r="DI294" s="28"/>
      <c r="DJ294" s="553" t="s">
        <v>46</v>
      </c>
      <c r="DK294" s="143"/>
      <c r="DL294" s="46"/>
      <c r="DM294" s="111"/>
      <c r="DN294" s="110"/>
      <c r="DO294" s="432">
        <v>1510.6876159841649</v>
      </c>
      <c r="DP294" s="433">
        <v>-1324.9993317918272</v>
      </c>
      <c r="DQ294" s="434">
        <v>0</v>
      </c>
      <c r="DR294" s="428">
        <v>185.27558179494849</v>
      </c>
      <c r="DS294" s="432">
        <v>1.0570332797228756</v>
      </c>
      <c r="DT294" s="434">
        <v>0.15810802883731934</v>
      </c>
      <c r="DU294" s="434">
        <v>0</v>
      </c>
      <c r="DV294" s="428">
        <v>1.2146392375171424</v>
      </c>
      <c r="DW294" s="252"/>
      <c r="DX294" s="50"/>
      <c r="DY294" s="249"/>
      <c r="DZ294" s="464">
        <v>0</v>
      </c>
      <c r="EA294" s="465">
        <v>84755.666666666672</v>
      </c>
      <c r="EB294" s="46"/>
    </row>
    <row r="295" spans="1:132" s="141" customFormat="1" ht="27.75" customHeight="1" x14ac:dyDescent="0.25">
      <c r="A295" s="69" t="s">
        <v>56</v>
      </c>
      <c r="B295" s="69" t="s">
        <v>42</v>
      </c>
      <c r="C295" s="69" t="s">
        <v>388</v>
      </c>
      <c r="D295" s="67" t="s">
        <v>513</v>
      </c>
      <c r="E295" s="67" t="s">
        <v>495</v>
      </c>
      <c r="F295" s="67" t="s">
        <v>514</v>
      </c>
      <c r="G295" s="67" t="s">
        <v>495</v>
      </c>
      <c r="H295" s="107" t="s">
        <v>46</v>
      </c>
      <c r="I295" s="20" t="s">
        <v>1979</v>
      </c>
      <c r="J295" s="145" t="s">
        <v>1984</v>
      </c>
      <c r="K295" s="426">
        <v>12.668219606558768</v>
      </c>
      <c r="L295" s="426">
        <v>4.9477272624360005</v>
      </c>
      <c r="M295" s="424">
        <v>203</v>
      </c>
      <c r="N295" s="487">
        <v>18676320</v>
      </c>
      <c r="O295" s="487" t="s">
        <v>1976</v>
      </c>
      <c r="P295" s="572">
        <v>4.5175349163011465</v>
      </c>
      <c r="Q295" s="34" t="s">
        <v>1977</v>
      </c>
      <c r="R295" s="257" t="s">
        <v>48</v>
      </c>
      <c r="S295" s="27"/>
      <c r="T295" s="27"/>
      <c r="U295" s="145"/>
      <c r="V295" s="24"/>
      <c r="W295" s="24"/>
      <c r="X295" s="24"/>
      <c r="Y295" s="24"/>
      <c r="Z295" s="24"/>
      <c r="AA295" s="24"/>
      <c r="AB295" s="24"/>
      <c r="AC295" s="24"/>
      <c r="AD295" s="24"/>
      <c r="AE295" s="24"/>
      <c r="AF295" s="24"/>
      <c r="AG295" s="24"/>
      <c r="AH295" s="24"/>
      <c r="AI295" s="24">
        <v>2</v>
      </c>
      <c r="AJ295" s="24">
        <v>2</v>
      </c>
      <c r="AK295" s="24"/>
      <c r="AL295" s="24"/>
      <c r="AM295" s="24"/>
      <c r="AN295" s="24"/>
      <c r="AO295" s="145">
        <f t="shared" si="39"/>
        <v>2</v>
      </c>
      <c r="AP295" s="14">
        <f t="shared" si="40"/>
        <v>2</v>
      </c>
      <c r="AQ295" s="22"/>
      <c r="AR295" s="24"/>
      <c r="AS295" s="24"/>
      <c r="AT295" s="24"/>
      <c r="AU295" s="24"/>
      <c r="AV295" s="24"/>
      <c r="AW295" s="145"/>
      <c r="AX295" s="24"/>
      <c r="AY295" s="24"/>
      <c r="AZ295" s="24"/>
      <c r="BA295" s="24"/>
      <c r="BB295" s="24"/>
      <c r="BC295" s="24"/>
      <c r="BD295" s="24"/>
      <c r="BE295" s="24"/>
      <c r="BF295" s="24"/>
      <c r="BG295" s="24">
        <v>84</v>
      </c>
      <c r="BH295" s="24">
        <v>84</v>
      </c>
      <c r="BI295" s="24"/>
      <c r="BJ295" s="24"/>
      <c r="BK295" s="24"/>
      <c r="BL295" s="24"/>
      <c r="BM295" s="145">
        <f t="shared" si="41"/>
        <v>84</v>
      </c>
      <c r="BN295" s="24">
        <f t="shared" si="42"/>
        <v>84</v>
      </c>
      <c r="BO295" s="509">
        <f t="shared" si="36"/>
        <v>1.8594211568103886E-2</v>
      </c>
      <c r="BP295" s="511">
        <v>0</v>
      </c>
      <c r="BQ295" s="512">
        <v>0</v>
      </c>
      <c r="BR295" s="513">
        <v>0</v>
      </c>
      <c r="BS295" s="512">
        <v>0</v>
      </c>
      <c r="BT295" s="512">
        <v>0</v>
      </c>
      <c r="BU295" s="512">
        <v>0</v>
      </c>
      <c r="BV295" s="512">
        <v>0</v>
      </c>
      <c r="BW295" s="512">
        <v>0</v>
      </c>
      <c r="BX295" s="512">
        <v>0</v>
      </c>
      <c r="BY295" s="512">
        <v>0</v>
      </c>
      <c r="BZ295" s="512">
        <v>0</v>
      </c>
      <c r="CA295" s="512">
        <v>0</v>
      </c>
      <c r="CB295" s="512">
        <v>0</v>
      </c>
      <c r="CC295" s="512">
        <v>0</v>
      </c>
      <c r="CD295" s="512">
        <v>0</v>
      </c>
      <c r="CE295" s="512">
        <v>0</v>
      </c>
      <c r="CF295" s="512">
        <v>98602.560000000012</v>
      </c>
      <c r="CG295" s="512">
        <v>98602.560000000012</v>
      </c>
      <c r="CH295" s="512">
        <v>0</v>
      </c>
      <c r="CI295" s="512">
        <v>0</v>
      </c>
      <c r="CJ295" s="512">
        <v>0</v>
      </c>
      <c r="CK295" s="512">
        <v>0</v>
      </c>
      <c r="CL295" s="513">
        <f t="shared" si="43"/>
        <v>98602.560000000012</v>
      </c>
      <c r="CM295" s="513">
        <f t="shared" si="44"/>
        <v>98602.560000000012</v>
      </c>
      <c r="CN295" s="113"/>
      <c r="CO295" s="97"/>
      <c r="CP295" s="97"/>
      <c r="CQ295" s="97"/>
      <c r="CR295" s="97"/>
      <c r="CS295" s="97"/>
      <c r="CT295" s="97"/>
      <c r="CU295" s="114"/>
      <c r="CV295" s="50">
        <f t="shared" si="37"/>
        <v>18676320</v>
      </c>
      <c r="CW295" s="11"/>
      <c r="CX295" s="604">
        <f t="shared" si="38"/>
        <v>4.5175349163011465</v>
      </c>
      <c r="CY295" s="143"/>
      <c r="CZ295" s="143"/>
      <c r="DA295" s="143"/>
      <c r="DB295" s="23"/>
      <c r="DC295" s="23"/>
      <c r="DD295" s="23"/>
      <c r="DE295" s="23"/>
      <c r="DF295" s="143"/>
      <c r="DG295" s="89"/>
      <c r="DH295" s="50" t="s">
        <v>46</v>
      </c>
      <c r="DI295" s="28"/>
      <c r="DJ295" s="553" t="s">
        <v>46</v>
      </c>
      <c r="DK295" s="143"/>
      <c r="DL295" s="46"/>
      <c r="DM295" s="111"/>
      <c r="DN295" s="110"/>
      <c r="DO295" s="432">
        <v>658.89967105263054</v>
      </c>
      <c r="DP295" s="433">
        <v>-284.8680789618993</v>
      </c>
      <c r="DQ295" s="434">
        <v>447.20723684210452</v>
      </c>
      <c r="DR295" s="428">
        <v>-73.175644751373284</v>
      </c>
      <c r="DS295" s="432">
        <v>8.3240131578947238</v>
      </c>
      <c r="DT295" s="434">
        <v>-6.6490841628808166</v>
      </c>
      <c r="DU295" s="434">
        <v>7.2927631578947247</v>
      </c>
      <c r="DV295" s="428">
        <v>-5.6178341628808175</v>
      </c>
      <c r="DW295" s="252"/>
      <c r="DX295" s="50"/>
      <c r="DY295" s="249"/>
      <c r="DZ295" s="464">
        <v>40887</v>
      </c>
      <c r="EA295" s="465">
        <v>8071.6666666666642</v>
      </c>
      <c r="EB295" s="46"/>
    </row>
    <row r="296" spans="1:132" s="141" customFormat="1" ht="27.75" customHeight="1" x14ac:dyDescent="0.25">
      <c r="A296" s="69" t="s">
        <v>56</v>
      </c>
      <c r="B296" s="69" t="s">
        <v>42</v>
      </c>
      <c r="C296" s="69" t="s">
        <v>388</v>
      </c>
      <c r="D296" s="67" t="s">
        <v>513</v>
      </c>
      <c r="E296" s="67" t="s">
        <v>495</v>
      </c>
      <c r="F296" s="67" t="s">
        <v>515</v>
      </c>
      <c r="G296" s="67" t="s">
        <v>516</v>
      </c>
      <c r="H296" s="107" t="s">
        <v>46</v>
      </c>
      <c r="I296" s="20" t="s">
        <v>1978</v>
      </c>
      <c r="J296" s="145" t="s">
        <v>1984</v>
      </c>
      <c r="K296" s="426">
        <v>13.982846169503546</v>
      </c>
      <c r="L296" s="426">
        <v>27.555492366927002</v>
      </c>
      <c r="M296" s="424">
        <v>1243</v>
      </c>
      <c r="N296" s="487">
        <v>25228800.000000004</v>
      </c>
      <c r="O296" s="487" t="s">
        <v>1976</v>
      </c>
      <c r="P296" s="572">
        <v>6.9268868716617575</v>
      </c>
      <c r="Q296" s="34" t="s">
        <v>1977</v>
      </c>
      <c r="R296" s="257" t="s">
        <v>48</v>
      </c>
      <c r="S296" s="27"/>
      <c r="T296" s="27"/>
      <c r="U296" s="145"/>
      <c r="V296" s="24"/>
      <c r="W296" s="24"/>
      <c r="X296" s="24"/>
      <c r="Y296" s="24"/>
      <c r="Z296" s="24"/>
      <c r="AA296" s="24"/>
      <c r="AB296" s="24"/>
      <c r="AC296" s="24"/>
      <c r="AD296" s="24"/>
      <c r="AE296" s="24"/>
      <c r="AF296" s="24"/>
      <c r="AG296" s="24"/>
      <c r="AH296" s="24"/>
      <c r="AI296" s="24">
        <v>59</v>
      </c>
      <c r="AJ296" s="24">
        <v>59</v>
      </c>
      <c r="AK296" s="24"/>
      <c r="AL296" s="24"/>
      <c r="AM296" s="24"/>
      <c r="AN296" s="24"/>
      <c r="AO296" s="145">
        <f t="shared" si="39"/>
        <v>59</v>
      </c>
      <c r="AP296" s="14">
        <f t="shared" si="40"/>
        <v>59</v>
      </c>
      <c r="AQ296" s="22"/>
      <c r="AR296" s="24"/>
      <c r="AS296" s="24"/>
      <c r="AT296" s="24"/>
      <c r="AU296" s="24"/>
      <c r="AV296" s="24"/>
      <c r="AW296" s="145"/>
      <c r="AX296" s="24"/>
      <c r="AY296" s="24"/>
      <c r="AZ296" s="24"/>
      <c r="BA296" s="24"/>
      <c r="BB296" s="24"/>
      <c r="BC296" s="24"/>
      <c r="BD296" s="24"/>
      <c r="BE296" s="24"/>
      <c r="BF296" s="24"/>
      <c r="BG296" s="24">
        <v>1482.41</v>
      </c>
      <c r="BH296" s="24">
        <v>1482.41</v>
      </c>
      <c r="BI296" s="24"/>
      <c r="BJ296" s="24"/>
      <c r="BK296" s="24"/>
      <c r="BL296" s="24"/>
      <c r="BM296" s="145">
        <f t="shared" si="41"/>
        <v>1482.41</v>
      </c>
      <c r="BN296" s="24">
        <f t="shared" si="42"/>
        <v>1482.41</v>
      </c>
      <c r="BO296" s="509">
        <f t="shared" si="36"/>
        <v>0.2140081146791373</v>
      </c>
      <c r="BP296" s="511">
        <v>0</v>
      </c>
      <c r="BQ296" s="512">
        <v>0</v>
      </c>
      <c r="BR296" s="513">
        <v>0</v>
      </c>
      <c r="BS296" s="512">
        <v>0</v>
      </c>
      <c r="BT296" s="512">
        <v>0</v>
      </c>
      <c r="BU296" s="512">
        <v>0</v>
      </c>
      <c r="BV296" s="512">
        <v>0</v>
      </c>
      <c r="BW296" s="512">
        <v>0</v>
      </c>
      <c r="BX296" s="512">
        <v>0</v>
      </c>
      <c r="BY296" s="512">
        <v>0</v>
      </c>
      <c r="BZ296" s="512">
        <v>0</v>
      </c>
      <c r="CA296" s="512">
        <v>0</v>
      </c>
      <c r="CB296" s="512">
        <v>0</v>
      </c>
      <c r="CC296" s="512">
        <v>0</v>
      </c>
      <c r="CD296" s="512">
        <v>0</v>
      </c>
      <c r="CE296" s="512">
        <v>0</v>
      </c>
      <c r="CF296" s="512">
        <v>1740112.1544000003</v>
      </c>
      <c r="CG296" s="512">
        <v>1740112.1544000003</v>
      </c>
      <c r="CH296" s="512">
        <v>0</v>
      </c>
      <c r="CI296" s="512">
        <v>0</v>
      </c>
      <c r="CJ296" s="512">
        <v>0</v>
      </c>
      <c r="CK296" s="512">
        <v>0</v>
      </c>
      <c r="CL296" s="513">
        <f t="shared" si="43"/>
        <v>1740112.1544000003</v>
      </c>
      <c r="CM296" s="513">
        <f t="shared" si="44"/>
        <v>1740112.1544000003</v>
      </c>
      <c r="CN296" s="113"/>
      <c r="CO296" s="97"/>
      <c r="CP296" s="97"/>
      <c r="CQ296" s="97"/>
      <c r="CR296" s="97"/>
      <c r="CS296" s="97"/>
      <c r="CT296" s="97"/>
      <c r="CU296" s="114"/>
      <c r="CV296" s="50">
        <f t="shared" si="37"/>
        <v>25228800.000000004</v>
      </c>
      <c r="CW296" s="11"/>
      <c r="CX296" s="604">
        <f t="shared" si="38"/>
        <v>6.9268868716617575</v>
      </c>
      <c r="CY296" s="143"/>
      <c r="CZ296" s="143"/>
      <c r="DA296" s="143"/>
      <c r="DB296" s="23"/>
      <c r="DC296" s="23"/>
      <c r="DD296" s="23"/>
      <c r="DE296" s="23"/>
      <c r="DF296" s="143"/>
      <c r="DG296" s="89"/>
      <c r="DH296" s="50" t="s">
        <v>46</v>
      </c>
      <c r="DI296" s="28"/>
      <c r="DJ296" s="553" t="s">
        <v>46</v>
      </c>
      <c r="DK296" s="143"/>
      <c r="DL296" s="46"/>
      <c r="DM296" s="111"/>
      <c r="DN296" s="110"/>
      <c r="DO296" s="432">
        <v>1543.8575452716298</v>
      </c>
      <c r="DP296" s="433">
        <v>-1126.9549229952615</v>
      </c>
      <c r="DQ296" s="434">
        <v>150.59879275653924</v>
      </c>
      <c r="DR296" s="428">
        <v>175.52095119155126</v>
      </c>
      <c r="DS296" s="432">
        <v>3.2080482897384304</v>
      </c>
      <c r="DT296" s="434">
        <v>-1.8615719917403843</v>
      </c>
      <c r="DU296" s="434">
        <v>2.52635814889336</v>
      </c>
      <c r="DV296" s="428">
        <v>-1.3004076345151321</v>
      </c>
      <c r="DW296" s="252"/>
      <c r="DX296" s="50"/>
      <c r="DY296" s="249"/>
      <c r="DZ296" s="464">
        <v>145261</v>
      </c>
      <c r="EA296" s="465">
        <v>77488.333333333343</v>
      </c>
      <c r="EB296" s="46"/>
    </row>
    <row r="297" spans="1:132" s="141" customFormat="1" ht="27.75" customHeight="1" x14ac:dyDescent="0.25">
      <c r="A297" s="69" t="s">
        <v>56</v>
      </c>
      <c r="B297" s="69" t="s">
        <v>42</v>
      </c>
      <c r="C297" s="69" t="s">
        <v>388</v>
      </c>
      <c r="D297" s="67" t="s">
        <v>513</v>
      </c>
      <c r="E297" s="67" t="s">
        <v>495</v>
      </c>
      <c r="F297" s="67" t="s">
        <v>517</v>
      </c>
      <c r="G297" s="67" t="s">
        <v>516</v>
      </c>
      <c r="H297" s="107" t="s">
        <v>46</v>
      </c>
      <c r="I297" s="20" t="s">
        <v>1978</v>
      </c>
      <c r="J297" s="145" t="s">
        <v>1984</v>
      </c>
      <c r="K297" s="426">
        <v>12.30968508939201</v>
      </c>
      <c r="L297" s="426">
        <v>13.481060578019999</v>
      </c>
      <c r="M297" s="424">
        <v>962</v>
      </c>
      <c r="N297" s="487">
        <v>26455200</v>
      </c>
      <c r="O297" s="487" t="s">
        <v>1976</v>
      </c>
      <c r="P297" s="572">
        <v>7.4288351956952177</v>
      </c>
      <c r="Q297" s="34" t="s">
        <v>1977</v>
      </c>
      <c r="R297" s="257" t="s">
        <v>48</v>
      </c>
      <c r="S297" s="27"/>
      <c r="T297" s="27"/>
      <c r="U297" s="145"/>
      <c r="V297" s="24"/>
      <c r="W297" s="24"/>
      <c r="X297" s="24"/>
      <c r="Y297" s="24"/>
      <c r="Z297" s="24"/>
      <c r="AA297" s="24"/>
      <c r="AB297" s="24"/>
      <c r="AC297" s="24"/>
      <c r="AD297" s="24"/>
      <c r="AE297" s="24"/>
      <c r="AF297" s="24"/>
      <c r="AG297" s="24"/>
      <c r="AH297" s="24"/>
      <c r="AI297" s="24">
        <v>19</v>
      </c>
      <c r="AJ297" s="24">
        <v>19</v>
      </c>
      <c r="AK297" s="24"/>
      <c r="AL297" s="24"/>
      <c r="AM297" s="24"/>
      <c r="AN297" s="24"/>
      <c r="AO297" s="145">
        <f t="shared" si="39"/>
        <v>19</v>
      </c>
      <c r="AP297" s="14">
        <f t="shared" si="40"/>
        <v>19</v>
      </c>
      <c r="AQ297" s="22"/>
      <c r="AR297" s="24"/>
      <c r="AS297" s="24"/>
      <c r="AT297" s="24"/>
      <c r="AU297" s="24"/>
      <c r="AV297" s="24"/>
      <c r="AW297" s="145"/>
      <c r="AX297" s="24"/>
      <c r="AY297" s="24"/>
      <c r="AZ297" s="24"/>
      <c r="BA297" s="24"/>
      <c r="BB297" s="24"/>
      <c r="BC297" s="24"/>
      <c r="BD297" s="24"/>
      <c r="BE297" s="24"/>
      <c r="BF297" s="24"/>
      <c r="BG297" s="24">
        <v>207.4</v>
      </c>
      <c r="BH297" s="24">
        <v>207.4</v>
      </c>
      <c r="BI297" s="24"/>
      <c r="BJ297" s="24"/>
      <c r="BK297" s="24"/>
      <c r="BL297" s="24"/>
      <c r="BM297" s="145">
        <f t="shared" si="41"/>
        <v>207.4</v>
      </c>
      <c r="BN297" s="24">
        <f t="shared" si="42"/>
        <v>207.4</v>
      </c>
      <c r="BO297" s="509">
        <f t="shared" si="36"/>
        <v>2.7918239473152123E-2</v>
      </c>
      <c r="BP297" s="511">
        <v>0</v>
      </c>
      <c r="BQ297" s="512">
        <v>0</v>
      </c>
      <c r="BR297" s="513">
        <v>0</v>
      </c>
      <c r="BS297" s="512">
        <v>0</v>
      </c>
      <c r="BT297" s="512">
        <v>0</v>
      </c>
      <c r="BU297" s="512">
        <v>0</v>
      </c>
      <c r="BV297" s="512">
        <v>0</v>
      </c>
      <c r="BW297" s="512">
        <v>0</v>
      </c>
      <c r="BX297" s="512">
        <v>0</v>
      </c>
      <c r="BY297" s="512">
        <v>0</v>
      </c>
      <c r="BZ297" s="512">
        <v>0</v>
      </c>
      <c r="CA297" s="512">
        <v>0</v>
      </c>
      <c r="CB297" s="512">
        <v>0</v>
      </c>
      <c r="CC297" s="512">
        <v>0</v>
      </c>
      <c r="CD297" s="512">
        <v>0</v>
      </c>
      <c r="CE297" s="512">
        <v>0</v>
      </c>
      <c r="CF297" s="512">
        <v>243454.41600000003</v>
      </c>
      <c r="CG297" s="512">
        <v>243454.41600000003</v>
      </c>
      <c r="CH297" s="512">
        <v>0</v>
      </c>
      <c r="CI297" s="512">
        <v>0</v>
      </c>
      <c r="CJ297" s="512">
        <v>0</v>
      </c>
      <c r="CK297" s="512">
        <v>0</v>
      </c>
      <c r="CL297" s="513">
        <f t="shared" si="43"/>
        <v>243454.41600000003</v>
      </c>
      <c r="CM297" s="513">
        <f t="shared" si="44"/>
        <v>243454.41600000003</v>
      </c>
      <c r="CN297" s="113"/>
      <c r="CO297" s="97"/>
      <c r="CP297" s="97"/>
      <c r="CQ297" s="97"/>
      <c r="CR297" s="97"/>
      <c r="CS297" s="97"/>
      <c r="CT297" s="97"/>
      <c r="CU297" s="114"/>
      <c r="CV297" s="50">
        <f t="shared" si="37"/>
        <v>26455200</v>
      </c>
      <c r="CW297" s="11"/>
      <c r="CX297" s="604">
        <f t="shared" si="38"/>
        <v>7.4288351956952177</v>
      </c>
      <c r="CY297" s="143"/>
      <c r="CZ297" s="143"/>
      <c r="DA297" s="143"/>
      <c r="DB297" s="23"/>
      <c r="DC297" s="23"/>
      <c r="DD297" s="23"/>
      <c r="DE297" s="23"/>
      <c r="DF297" s="143"/>
      <c r="DG297" s="89"/>
      <c r="DH297" s="50" t="s">
        <v>46</v>
      </c>
      <c r="DI297" s="28"/>
      <c r="DJ297" s="553" t="s">
        <v>46</v>
      </c>
      <c r="DK297" s="143"/>
      <c r="DL297" s="46"/>
      <c r="DM297" s="111"/>
      <c r="DN297" s="110"/>
      <c r="DO297" s="432">
        <v>176.83362218370877</v>
      </c>
      <c r="DP297" s="433">
        <v>16.835289777058648</v>
      </c>
      <c r="DQ297" s="434">
        <v>148.89150779896011</v>
      </c>
      <c r="DR297" s="428">
        <v>44.744105514564836</v>
      </c>
      <c r="DS297" s="432">
        <v>0.30675909878682833</v>
      </c>
      <c r="DT297" s="434">
        <v>0.66198602020725761</v>
      </c>
      <c r="DU297" s="434">
        <v>0.28908145580589245</v>
      </c>
      <c r="DV297" s="428">
        <v>0.67931680227941782</v>
      </c>
      <c r="DW297" s="252"/>
      <c r="DX297" s="50"/>
      <c r="DY297" s="249"/>
      <c r="DZ297" s="464">
        <v>0</v>
      </c>
      <c r="EA297" s="465">
        <v>181300</v>
      </c>
      <c r="EB297" s="46"/>
    </row>
    <row r="298" spans="1:132" s="141" customFormat="1" ht="27.75" customHeight="1" x14ac:dyDescent="0.25">
      <c r="A298" s="69" t="s">
        <v>56</v>
      </c>
      <c r="B298" s="69" t="s">
        <v>42</v>
      </c>
      <c r="C298" s="69" t="s">
        <v>388</v>
      </c>
      <c r="D298" s="67" t="s">
        <v>513</v>
      </c>
      <c r="E298" s="67" t="s">
        <v>495</v>
      </c>
      <c r="F298" s="67" t="s">
        <v>518</v>
      </c>
      <c r="G298" s="67" t="s">
        <v>499</v>
      </c>
      <c r="H298" s="107" t="s">
        <v>46</v>
      </c>
      <c r="I298" s="20" t="s">
        <v>1978</v>
      </c>
      <c r="J298" s="145" t="s">
        <v>1984</v>
      </c>
      <c r="K298" s="426">
        <v>12.668219606558768</v>
      </c>
      <c r="L298" s="426">
        <v>28.304545395672001</v>
      </c>
      <c r="M298" s="424">
        <v>1471</v>
      </c>
      <c r="N298" s="487">
        <v>31886400</v>
      </c>
      <c r="O298" s="487" t="s">
        <v>1976</v>
      </c>
      <c r="P298" s="572">
        <v>8.9346801677955998</v>
      </c>
      <c r="Q298" s="34" t="s">
        <v>1977</v>
      </c>
      <c r="R298" s="257" t="s">
        <v>48</v>
      </c>
      <c r="S298" s="27"/>
      <c r="T298" s="27"/>
      <c r="U298" s="145"/>
      <c r="V298" s="24"/>
      <c r="W298" s="24"/>
      <c r="X298" s="24"/>
      <c r="Y298" s="24"/>
      <c r="Z298" s="24"/>
      <c r="AA298" s="24"/>
      <c r="AB298" s="24"/>
      <c r="AC298" s="24"/>
      <c r="AD298" s="24"/>
      <c r="AE298" s="24">
        <v>1</v>
      </c>
      <c r="AF298" s="24">
        <v>1</v>
      </c>
      <c r="AG298" s="24"/>
      <c r="AH298" s="24"/>
      <c r="AI298" s="24">
        <v>113</v>
      </c>
      <c r="AJ298" s="24">
        <v>113</v>
      </c>
      <c r="AK298" s="24"/>
      <c r="AL298" s="24"/>
      <c r="AM298" s="24"/>
      <c r="AN298" s="24"/>
      <c r="AO298" s="145">
        <f t="shared" si="39"/>
        <v>114</v>
      </c>
      <c r="AP298" s="14">
        <f t="shared" si="40"/>
        <v>114</v>
      </c>
      <c r="AQ298" s="22"/>
      <c r="AR298" s="24"/>
      <c r="AS298" s="24"/>
      <c r="AT298" s="24"/>
      <c r="AU298" s="24"/>
      <c r="AV298" s="24"/>
      <c r="AW298" s="145"/>
      <c r="AX298" s="24"/>
      <c r="AY298" s="24"/>
      <c r="AZ298" s="24"/>
      <c r="BA298" s="24"/>
      <c r="BB298" s="24"/>
      <c r="BC298" s="24">
        <v>1.2</v>
      </c>
      <c r="BD298" s="24">
        <v>1.2</v>
      </c>
      <c r="BE298" s="24"/>
      <c r="BF298" s="24"/>
      <c r="BG298" s="24">
        <v>1445.44</v>
      </c>
      <c r="BH298" s="24">
        <v>1445.44</v>
      </c>
      <c r="BI298" s="24"/>
      <c r="BJ298" s="24"/>
      <c r="BK298" s="24"/>
      <c r="BL298" s="24"/>
      <c r="BM298" s="145">
        <f t="shared" si="41"/>
        <v>1446.64</v>
      </c>
      <c r="BN298" s="24">
        <f t="shared" si="42"/>
        <v>1446.64</v>
      </c>
      <c r="BO298" s="509">
        <f t="shared" si="36"/>
        <v>0.16191290262569308</v>
      </c>
      <c r="BP298" s="511">
        <v>0</v>
      </c>
      <c r="BQ298" s="512">
        <v>0</v>
      </c>
      <c r="BR298" s="513">
        <v>0</v>
      </c>
      <c r="BS298" s="512">
        <v>0</v>
      </c>
      <c r="BT298" s="512">
        <v>0</v>
      </c>
      <c r="BU298" s="512">
        <v>0</v>
      </c>
      <c r="BV298" s="512">
        <v>0</v>
      </c>
      <c r="BW298" s="512">
        <v>0</v>
      </c>
      <c r="BX298" s="512">
        <v>0</v>
      </c>
      <c r="BY298" s="512">
        <v>0</v>
      </c>
      <c r="BZ298" s="512">
        <v>0</v>
      </c>
      <c r="CA298" s="512">
        <v>0</v>
      </c>
      <c r="CB298" s="512">
        <v>6054.9119999999994</v>
      </c>
      <c r="CC298" s="512">
        <v>6054.9119999999994</v>
      </c>
      <c r="CD298" s="512">
        <v>0</v>
      </c>
      <c r="CE298" s="512">
        <v>0</v>
      </c>
      <c r="CF298" s="512">
        <v>1696715.2896000003</v>
      </c>
      <c r="CG298" s="512">
        <v>1696715.2896000003</v>
      </c>
      <c r="CH298" s="512">
        <v>0</v>
      </c>
      <c r="CI298" s="512">
        <v>0</v>
      </c>
      <c r="CJ298" s="512">
        <v>0</v>
      </c>
      <c r="CK298" s="512">
        <v>0</v>
      </c>
      <c r="CL298" s="513">
        <f t="shared" si="43"/>
        <v>1702770.2016000003</v>
      </c>
      <c r="CM298" s="513">
        <f t="shared" si="44"/>
        <v>1702770.2016000003</v>
      </c>
      <c r="CN298" s="113"/>
      <c r="CO298" s="97"/>
      <c r="CP298" s="97"/>
      <c r="CQ298" s="97"/>
      <c r="CR298" s="97"/>
      <c r="CS298" s="97"/>
      <c r="CT298" s="97"/>
      <c r="CU298" s="114"/>
      <c r="CV298" s="50">
        <f t="shared" si="37"/>
        <v>31886400</v>
      </c>
      <c r="CW298" s="11"/>
      <c r="CX298" s="604">
        <f t="shared" si="38"/>
        <v>8.9346801677955998</v>
      </c>
      <c r="CY298" s="143"/>
      <c r="CZ298" s="143"/>
      <c r="DA298" s="143"/>
      <c r="DB298" s="23"/>
      <c r="DC298" s="23"/>
      <c r="DD298" s="23"/>
      <c r="DE298" s="23"/>
      <c r="DF298" s="143"/>
      <c r="DG298" s="89"/>
      <c r="DH298" s="50" t="s">
        <v>46</v>
      </c>
      <c r="DI298" s="28"/>
      <c r="DJ298" s="553" t="s">
        <v>46</v>
      </c>
      <c r="DK298" s="143"/>
      <c r="DL298" s="46"/>
      <c r="DM298" s="111"/>
      <c r="DN298" s="110"/>
      <c r="DO298" s="432">
        <v>1055.8851316907392</v>
      </c>
      <c r="DP298" s="433">
        <v>-832.98050693091841</v>
      </c>
      <c r="DQ298" s="434">
        <v>276.1271028037383</v>
      </c>
      <c r="DR298" s="428">
        <v>-71.734750054725993</v>
      </c>
      <c r="DS298" s="432">
        <v>2.9702633814783348</v>
      </c>
      <c r="DT298" s="434">
        <v>0.39028309753976131</v>
      </c>
      <c r="DU298" s="434">
        <v>1.9174171622769753</v>
      </c>
      <c r="DV298" s="428">
        <v>1.1681912397314376</v>
      </c>
      <c r="DW298" s="252"/>
      <c r="DX298" s="50"/>
      <c r="DY298" s="249"/>
      <c r="DZ298" s="464">
        <v>350556</v>
      </c>
      <c r="EA298" s="465">
        <v>-196029.66666666666</v>
      </c>
      <c r="EB298" s="46"/>
    </row>
    <row r="299" spans="1:132" s="141" customFormat="1" ht="27.75" customHeight="1" x14ac:dyDescent="0.25">
      <c r="A299" s="69" t="s">
        <v>56</v>
      </c>
      <c r="B299" s="69" t="s">
        <v>42</v>
      </c>
      <c r="C299" s="69" t="s">
        <v>388</v>
      </c>
      <c r="D299" s="67" t="s">
        <v>513</v>
      </c>
      <c r="E299" s="67" t="s">
        <v>495</v>
      </c>
      <c r="F299" s="67" t="s">
        <v>519</v>
      </c>
      <c r="G299" s="67" t="s">
        <v>495</v>
      </c>
      <c r="H299" s="107" t="s">
        <v>46</v>
      </c>
      <c r="I299" s="20" t="s">
        <v>1978</v>
      </c>
      <c r="J299" s="145" t="s">
        <v>1984</v>
      </c>
      <c r="K299" s="426">
        <v>10.158477986391464</v>
      </c>
      <c r="L299" s="426">
        <v>11.116098461726999</v>
      </c>
      <c r="M299" s="424">
        <v>404</v>
      </c>
      <c r="N299" s="487">
        <v>22670880</v>
      </c>
      <c r="O299" s="487" t="s">
        <v>1976</v>
      </c>
      <c r="P299" s="572">
        <v>6.1237695532082199</v>
      </c>
      <c r="Q299" s="34" t="s">
        <v>1977</v>
      </c>
      <c r="R299" s="257" t="s">
        <v>48</v>
      </c>
      <c r="S299" s="27"/>
      <c r="T299" s="27"/>
      <c r="U299" s="145"/>
      <c r="V299" s="24"/>
      <c r="W299" s="24"/>
      <c r="X299" s="24"/>
      <c r="Y299" s="24"/>
      <c r="Z299" s="24"/>
      <c r="AA299" s="24"/>
      <c r="AB299" s="24"/>
      <c r="AC299" s="24"/>
      <c r="AD299" s="24"/>
      <c r="AE299" s="24"/>
      <c r="AF299" s="24"/>
      <c r="AG299" s="24"/>
      <c r="AH299" s="24"/>
      <c r="AI299" s="24">
        <v>10</v>
      </c>
      <c r="AJ299" s="24">
        <v>10</v>
      </c>
      <c r="AK299" s="24"/>
      <c r="AL299" s="24"/>
      <c r="AM299" s="24"/>
      <c r="AN299" s="24"/>
      <c r="AO299" s="145">
        <f t="shared" si="39"/>
        <v>10</v>
      </c>
      <c r="AP299" s="14">
        <f t="shared" si="40"/>
        <v>10</v>
      </c>
      <c r="AQ299" s="22"/>
      <c r="AR299" s="24"/>
      <c r="AS299" s="24"/>
      <c r="AT299" s="24"/>
      <c r="AU299" s="24"/>
      <c r="AV299" s="24"/>
      <c r="AW299" s="145"/>
      <c r="AX299" s="24"/>
      <c r="AY299" s="24"/>
      <c r="AZ299" s="24"/>
      <c r="BA299" s="24"/>
      <c r="BB299" s="24"/>
      <c r="BC299" s="24"/>
      <c r="BD299" s="24"/>
      <c r="BE299" s="24"/>
      <c r="BF299" s="24"/>
      <c r="BG299" s="24">
        <v>86.15</v>
      </c>
      <c r="BH299" s="24">
        <v>86.15</v>
      </c>
      <c r="BI299" s="24"/>
      <c r="BJ299" s="24"/>
      <c r="BK299" s="24"/>
      <c r="BL299" s="24"/>
      <c r="BM299" s="145">
        <f t="shared" si="41"/>
        <v>86.15</v>
      </c>
      <c r="BN299" s="24">
        <f t="shared" si="42"/>
        <v>86.15</v>
      </c>
      <c r="BO299" s="509">
        <f t="shared" si="36"/>
        <v>1.4068132259298743E-2</v>
      </c>
      <c r="BP299" s="511">
        <v>0</v>
      </c>
      <c r="BQ299" s="512">
        <v>0</v>
      </c>
      <c r="BR299" s="513">
        <v>0</v>
      </c>
      <c r="BS299" s="512">
        <v>0</v>
      </c>
      <c r="BT299" s="512">
        <v>0</v>
      </c>
      <c r="BU299" s="512">
        <v>0</v>
      </c>
      <c r="BV299" s="512">
        <v>0</v>
      </c>
      <c r="BW299" s="512">
        <v>0</v>
      </c>
      <c r="BX299" s="512">
        <v>0</v>
      </c>
      <c r="BY299" s="512">
        <v>0</v>
      </c>
      <c r="BZ299" s="512">
        <v>0</v>
      </c>
      <c r="CA299" s="512">
        <v>0</v>
      </c>
      <c r="CB299" s="512">
        <v>0</v>
      </c>
      <c r="CC299" s="512">
        <v>0</v>
      </c>
      <c r="CD299" s="512">
        <v>0</v>
      </c>
      <c r="CE299" s="512">
        <v>0</v>
      </c>
      <c r="CF299" s="512">
        <v>101126.31600000001</v>
      </c>
      <c r="CG299" s="512">
        <v>101126.31600000001</v>
      </c>
      <c r="CH299" s="512">
        <v>0</v>
      </c>
      <c r="CI299" s="512">
        <v>0</v>
      </c>
      <c r="CJ299" s="512">
        <v>0</v>
      </c>
      <c r="CK299" s="512">
        <v>0</v>
      </c>
      <c r="CL299" s="513">
        <f t="shared" si="43"/>
        <v>101126.31600000001</v>
      </c>
      <c r="CM299" s="513">
        <f t="shared" si="44"/>
        <v>101126.31600000001</v>
      </c>
      <c r="CN299" s="113"/>
      <c r="CO299" s="97"/>
      <c r="CP299" s="97"/>
      <c r="CQ299" s="97"/>
      <c r="CR299" s="97"/>
      <c r="CS299" s="97"/>
      <c r="CT299" s="97"/>
      <c r="CU299" s="114"/>
      <c r="CV299" s="50">
        <f t="shared" si="37"/>
        <v>22670880</v>
      </c>
      <c r="CW299" s="11"/>
      <c r="CX299" s="604">
        <f t="shared" si="38"/>
        <v>6.1237695532082199</v>
      </c>
      <c r="CY299" s="143"/>
      <c r="CZ299" s="143"/>
      <c r="DA299" s="143"/>
      <c r="DB299" s="23"/>
      <c r="DC299" s="23"/>
      <c r="DD299" s="23"/>
      <c r="DE299" s="23"/>
      <c r="DF299" s="143"/>
      <c r="DG299" s="89"/>
      <c r="DH299" s="50" t="s">
        <v>46</v>
      </c>
      <c r="DI299" s="28"/>
      <c r="DJ299" s="553" t="s">
        <v>46</v>
      </c>
      <c r="DK299" s="143"/>
      <c r="DL299" s="46"/>
      <c r="DM299" s="111"/>
      <c r="DN299" s="110"/>
      <c r="DO299" s="432">
        <v>299.5004122011544</v>
      </c>
      <c r="DP299" s="433">
        <v>-28.44133695794568</v>
      </c>
      <c r="DQ299" s="434">
        <v>299.5004122011544</v>
      </c>
      <c r="DR299" s="428">
        <v>-28.919689206789712</v>
      </c>
      <c r="DS299" s="432">
        <v>1.5309150865622438</v>
      </c>
      <c r="DT299" s="434">
        <v>2.0210401678733345</v>
      </c>
      <c r="DU299" s="434">
        <v>1.5309150865622438</v>
      </c>
      <c r="DV299" s="428">
        <v>2.0201994785080548</v>
      </c>
      <c r="DW299" s="252"/>
      <c r="DX299" s="50"/>
      <c r="DY299" s="249"/>
      <c r="DZ299" s="464">
        <v>10170</v>
      </c>
      <c r="EA299" s="465">
        <v>90376.333333333328</v>
      </c>
      <c r="EB299" s="46"/>
    </row>
    <row r="300" spans="1:132" s="141" customFormat="1" ht="27.75" customHeight="1" x14ac:dyDescent="0.25">
      <c r="A300" s="69" t="s">
        <v>56</v>
      </c>
      <c r="B300" s="69" t="s">
        <v>42</v>
      </c>
      <c r="C300" s="69" t="s">
        <v>388</v>
      </c>
      <c r="D300" s="67" t="s">
        <v>520</v>
      </c>
      <c r="E300" s="67" t="s">
        <v>466</v>
      </c>
      <c r="F300" s="493" t="s">
        <v>521</v>
      </c>
      <c r="G300" s="67" t="s">
        <v>522</v>
      </c>
      <c r="H300" s="107" t="s">
        <v>46</v>
      </c>
      <c r="I300" s="20" t="s">
        <v>1978</v>
      </c>
      <c r="J300" s="145" t="s">
        <v>1984</v>
      </c>
      <c r="K300" s="426">
        <v>9.94335727609141</v>
      </c>
      <c r="L300" s="426">
        <v>11.996212096260001</v>
      </c>
      <c r="M300" s="424">
        <v>332</v>
      </c>
      <c r="N300" s="487">
        <v>34943039</v>
      </c>
      <c r="O300" s="487" t="s">
        <v>1982</v>
      </c>
      <c r="P300" s="572">
        <v>5.8226005587881433</v>
      </c>
      <c r="Q300" s="34" t="s">
        <v>1977</v>
      </c>
      <c r="R300" s="257" t="s">
        <v>48</v>
      </c>
      <c r="S300" s="27">
        <v>1</v>
      </c>
      <c r="T300" s="27">
        <v>1</v>
      </c>
      <c r="U300" s="145"/>
      <c r="V300" s="24"/>
      <c r="W300" s="24"/>
      <c r="X300" s="24"/>
      <c r="Y300" s="24"/>
      <c r="Z300" s="24"/>
      <c r="AA300" s="24"/>
      <c r="AB300" s="24"/>
      <c r="AC300" s="24"/>
      <c r="AD300" s="24"/>
      <c r="AE300" s="24"/>
      <c r="AF300" s="24"/>
      <c r="AG300" s="24"/>
      <c r="AH300" s="24"/>
      <c r="AI300" s="24">
        <v>29</v>
      </c>
      <c r="AJ300" s="24">
        <v>29</v>
      </c>
      <c r="AK300" s="24"/>
      <c r="AL300" s="24"/>
      <c r="AM300" s="24"/>
      <c r="AN300" s="24"/>
      <c r="AO300" s="145">
        <f t="shared" si="39"/>
        <v>30</v>
      </c>
      <c r="AP300" s="14">
        <f t="shared" si="40"/>
        <v>30</v>
      </c>
      <c r="AQ300" s="22">
        <v>1200</v>
      </c>
      <c r="AR300" s="24">
        <v>1200</v>
      </c>
      <c r="AS300" s="24"/>
      <c r="AT300" s="24"/>
      <c r="AU300" s="24"/>
      <c r="AV300" s="24"/>
      <c r="AW300" s="145"/>
      <c r="AX300" s="24"/>
      <c r="AY300" s="24"/>
      <c r="AZ300" s="24"/>
      <c r="BA300" s="24"/>
      <c r="BB300" s="24"/>
      <c r="BC300" s="24"/>
      <c r="BD300" s="24"/>
      <c r="BE300" s="24"/>
      <c r="BF300" s="24"/>
      <c r="BG300" s="24">
        <v>715.59</v>
      </c>
      <c r="BH300" s="24">
        <v>715.59</v>
      </c>
      <c r="BI300" s="24"/>
      <c r="BJ300" s="24"/>
      <c r="BK300" s="24"/>
      <c r="BL300" s="24"/>
      <c r="BM300" s="145">
        <f t="shared" si="41"/>
        <v>1915.5900000000001</v>
      </c>
      <c r="BN300" s="24">
        <f t="shared" si="42"/>
        <v>1915.5900000000001</v>
      </c>
      <c r="BO300" s="509">
        <f t="shared" si="36"/>
        <v>0.32899217122300617</v>
      </c>
      <c r="BP300" s="511">
        <v>7705296</v>
      </c>
      <c r="BQ300" s="512">
        <v>7705296</v>
      </c>
      <c r="BR300" s="513">
        <v>0</v>
      </c>
      <c r="BS300" s="512">
        <v>0</v>
      </c>
      <c r="BT300" s="512">
        <v>0</v>
      </c>
      <c r="BU300" s="512">
        <v>0</v>
      </c>
      <c r="BV300" s="512">
        <v>0</v>
      </c>
      <c r="BW300" s="512">
        <v>0</v>
      </c>
      <c r="BX300" s="512">
        <v>0</v>
      </c>
      <c r="BY300" s="512">
        <v>0</v>
      </c>
      <c r="BZ300" s="512">
        <v>0</v>
      </c>
      <c r="CA300" s="512">
        <v>0</v>
      </c>
      <c r="CB300" s="512">
        <v>0</v>
      </c>
      <c r="CC300" s="512">
        <v>0</v>
      </c>
      <c r="CD300" s="512">
        <v>0</v>
      </c>
      <c r="CE300" s="512">
        <v>0</v>
      </c>
      <c r="CF300" s="512">
        <v>839988.16560000007</v>
      </c>
      <c r="CG300" s="512">
        <v>839988.16560000007</v>
      </c>
      <c r="CH300" s="512">
        <v>0</v>
      </c>
      <c r="CI300" s="512">
        <v>0</v>
      </c>
      <c r="CJ300" s="512">
        <v>0</v>
      </c>
      <c r="CK300" s="512">
        <v>0</v>
      </c>
      <c r="CL300" s="513">
        <f t="shared" si="43"/>
        <v>8545284.1655999999</v>
      </c>
      <c r="CM300" s="513">
        <f t="shared" si="44"/>
        <v>8545284.1655999999</v>
      </c>
      <c r="CN300" s="113"/>
      <c r="CO300" s="97"/>
      <c r="CP300" s="97"/>
      <c r="CQ300" s="97"/>
      <c r="CR300" s="97"/>
      <c r="CS300" s="97"/>
      <c r="CT300" s="97"/>
      <c r="CU300" s="114"/>
      <c r="CV300" s="50">
        <f t="shared" si="37"/>
        <v>34943039</v>
      </c>
      <c r="CW300" s="11"/>
      <c r="CX300" s="604">
        <f t="shared" si="38"/>
        <v>5.8226005587881433</v>
      </c>
      <c r="CY300" s="143"/>
      <c r="CZ300" s="143"/>
      <c r="DA300" s="143"/>
      <c r="DB300" s="23"/>
      <c r="DC300" s="23"/>
      <c r="DD300" s="23"/>
      <c r="DE300" s="23"/>
      <c r="DF300" s="143"/>
      <c r="DG300" s="89"/>
      <c r="DH300" s="50" t="s">
        <v>46</v>
      </c>
      <c r="DI300" s="28"/>
      <c r="DJ300" s="553" t="s">
        <v>46</v>
      </c>
      <c r="DK300" s="143"/>
      <c r="DL300" s="46"/>
      <c r="DM300" s="111"/>
      <c r="DN300" s="110"/>
      <c r="DO300" s="432">
        <v>1273.658291457285</v>
      </c>
      <c r="DP300" s="433">
        <v>-1068.7071528883966</v>
      </c>
      <c r="DQ300" s="434">
        <v>7.9266331658291369</v>
      </c>
      <c r="DR300" s="428">
        <v>124.28486777585654</v>
      </c>
      <c r="DS300" s="432">
        <v>1.1698492462311545</v>
      </c>
      <c r="DT300" s="434">
        <v>-0.48139642533480731</v>
      </c>
      <c r="DU300" s="434">
        <v>0.12060301507537675</v>
      </c>
      <c r="DV300" s="428">
        <v>0.50530326821858773</v>
      </c>
      <c r="DW300" s="252"/>
      <c r="DX300" s="50"/>
      <c r="DY300" s="249"/>
      <c r="DZ300" s="464">
        <v>0</v>
      </c>
      <c r="EA300" s="465">
        <v>25957.666666666668</v>
      </c>
      <c r="EB300" s="46"/>
    </row>
    <row r="301" spans="1:132" s="141" customFormat="1" ht="27.75" customHeight="1" x14ac:dyDescent="0.25">
      <c r="A301" s="69" t="s">
        <v>56</v>
      </c>
      <c r="B301" s="69" t="s">
        <v>42</v>
      </c>
      <c r="C301" s="69" t="s">
        <v>388</v>
      </c>
      <c r="D301" s="67" t="s">
        <v>520</v>
      </c>
      <c r="E301" s="67" t="s">
        <v>466</v>
      </c>
      <c r="F301" s="67" t="s">
        <v>523</v>
      </c>
      <c r="G301" s="67" t="s">
        <v>524</v>
      </c>
      <c r="H301" s="107" t="s">
        <v>46</v>
      </c>
      <c r="I301" s="20" t="s">
        <v>1978</v>
      </c>
      <c r="J301" s="145" t="s">
        <v>1984</v>
      </c>
      <c r="K301" s="426">
        <v>9.7043342646469046</v>
      </c>
      <c r="L301" s="426">
        <v>6.1094696842619998</v>
      </c>
      <c r="M301" s="424">
        <v>401</v>
      </c>
      <c r="N301" s="487">
        <v>27729868</v>
      </c>
      <c r="O301" s="487" t="s">
        <v>1982</v>
      </c>
      <c r="P301" s="572">
        <v>6.190695996412682</v>
      </c>
      <c r="Q301" s="34" t="s">
        <v>1977</v>
      </c>
      <c r="R301" s="257" t="s">
        <v>48</v>
      </c>
      <c r="S301" s="27"/>
      <c r="T301" s="27"/>
      <c r="U301" s="145"/>
      <c r="V301" s="24"/>
      <c r="W301" s="24"/>
      <c r="X301" s="24"/>
      <c r="Y301" s="24"/>
      <c r="Z301" s="24"/>
      <c r="AA301" s="24"/>
      <c r="AB301" s="24"/>
      <c r="AC301" s="24"/>
      <c r="AD301" s="24"/>
      <c r="AE301" s="24"/>
      <c r="AF301" s="24"/>
      <c r="AG301" s="24"/>
      <c r="AH301" s="24"/>
      <c r="AI301" s="24">
        <v>2</v>
      </c>
      <c r="AJ301" s="24">
        <v>2</v>
      </c>
      <c r="AK301" s="24"/>
      <c r="AL301" s="24"/>
      <c r="AM301" s="24"/>
      <c r="AN301" s="24"/>
      <c r="AO301" s="145">
        <f t="shared" si="39"/>
        <v>2</v>
      </c>
      <c r="AP301" s="14">
        <f t="shared" si="40"/>
        <v>2</v>
      </c>
      <c r="AQ301" s="22"/>
      <c r="AR301" s="24"/>
      <c r="AS301" s="24"/>
      <c r="AT301" s="24"/>
      <c r="AU301" s="24"/>
      <c r="AV301" s="24"/>
      <c r="AW301" s="145"/>
      <c r="AX301" s="24"/>
      <c r="AY301" s="24"/>
      <c r="AZ301" s="24"/>
      <c r="BA301" s="24"/>
      <c r="BB301" s="24"/>
      <c r="BC301" s="24"/>
      <c r="BD301" s="24"/>
      <c r="BE301" s="24"/>
      <c r="BF301" s="24"/>
      <c r="BG301" s="24">
        <v>433</v>
      </c>
      <c r="BH301" s="24">
        <v>433</v>
      </c>
      <c r="BI301" s="24"/>
      <c r="BJ301" s="24"/>
      <c r="BK301" s="24"/>
      <c r="BL301" s="24"/>
      <c r="BM301" s="145">
        <f t="shared" si="41"/>
        <v>433</v>
      </c>
      <c r="BN301" s="24">
        <f t="shared" si="42"/>
        <v>433</v>
      </c>
      <c r="BO301" s="509">
        <f t="shared" si="36"/>
        <v>6.9943670348359896E-2</v>
      </c>
      <c r="BP301" s="511">
        <v>0</v>
      </c>
      <c r="BQ301" s="512">
        <v>0</v>
      </c>
      <c r="BR301" s="513">
        <v>0</v>
      </c>
      <c r="BS301" s="512">
        <v>0</v>
      </c>
      <c r="BT301" s="512">
        <v>0</v>
      </c>
      <c r="BU301" s="512">
        <v>0</v>
      </c>
      <c r="BV301" s="512">
        <v>0</v>
      </c>
      <c r="BW301" s="512">
        <v>0</v>
      </c>
      <c r="BX301" s="512">
        <v>0</v>
      </c>
      <c r="BY301" s="512">
        <v>0</v>
      </c>
      <c r="BZ301" s="512">
        <v>0</v>
      </c>
      <c r="CA301" s="512">
        <v>0</v>
      </c>
      <c r="CB301" s="512">
        <v>0</v>
      </c>
      <c r="CC301" s="512">
        <v>0</v>
      </c>
      <c r="CD301" s="512">
        <v>0</v>
      </c>
      <c r="CE301" s="512">
        <v>0</v>
      </c>
      <c r="CF301" s="512">
        <v>508272.72000000003</v>
      </c>
      <c r="CG301" s="512">
        <v>508272.72000000003</v>
      </c>
      <c r="CH301" s="512">
        <v>0</v>
      </c>
      <c r="CI301" s="512">
        <v>0</v>
      </c>
      <c r="CJ301" s="512">
        <v>0</v>
      </c>
      <c r="CK301" s="512">
        <v>0</v>
      </c>
      <c r="CL301" s="513">
        <f t="shared" si="43"/>
        <v>508272.72000000003</v>
      </c>
      <c r="CM301" s="513">
        <f t="shared" si="44"/>
        <v>508272.72000000003</v>
      </c>
      <c r="CN301" s="113"/>
      <c r="CO301" s="97"/>
      <c r="CP301" s="97"/>
      <c r="CQ301" s="97"/>
      <c r="CR301" s="97"/>
      <c r="CS301" s="97"/>
      <c r="CT301" s="97"/>
      <c r="CU301" s="114"/>
      <c r="CV301" s="50">
        <f t="shared" si="37"/>
        <v>27729868</v>
      </c>
      <c r="CW301" s="11"/>
      <c r="CX301" s="604">
        <f t="shared" si="38"/>
        <v>6.190695996412682</v>
      </c>
      <c r="CY301" s="143"/>
      <c r="CZ301" s="143"/>
      <c r="DA301" s="143"/>
      <c r="DB301" s="23"/>
      <c r="DC301" s="23"/>
      <c r="DD301" s="23"/>
      <c r="DE301" s="23"/>
      <c r="DF301" s="143"/>
      <c r="DG301" s="89"/>
      <c r="DH301" s="50" t="s">
        <v>46</v>
      </c>
      <c r="DI301" s="28"/>
      <c r="DJ301" s="553" t="s">
        <v>46</v>
      </c>
      <c r="DK301" s="143"/>
      <c r="DL301" s="46"/>
      <c r="DM301" s="111"/>
      <c r="DN301" s="110"/>
      <c r="DO301" s="432">
        <v>1286.3550935550948</v>
      </c>
      <c r="DP301" s="433">
        <v>-1123.6895515011913</v>
      </c>
      <c r="DQ301" s="434">
        <v>53.022037422037471</v>
      </c>
      <c r="DR301" s="428">
        <v>109.64350463186594</v>
      </c>
      <c r="DS301" s="432">
        <v>1.9958419958419977</v>
      </c>
      <c r="DT301" s="434">
        <v>-0.36774569534915891</v>
      </c>
      <c r="DU301" s="434">
        <v>1.0004158004158012</v>
      </c>
      <c r="DV301" s="428">
        <v>0.62768050007703757</v>
      </c>
      <c r="DW301" s="252"/>
      <c r="DX301" s="50"/>
      <c r="DY301" s="249"/>
      <c r="DZ301" s="464">
        <v>21253</v>
      </c>
      <c r="EA301" s="465">
        <v>43907</v>
      </c>
      <c r="EB301" s="46"/>
    </row>
    <row r="302" spans="1:132" s="141" customFormat="1" ht="27.75" customHeight="1" x14ac:dyDescent="0.25">
      <c r="A302" s="69" t="s">
        <v>56</v>
      </c>
      <c r="B302" s="69" t="s">
        <v>42</v>
      </c>
      <c r="C302" s="69" t="s">
        <v>388</v>
      </c>
      <c r="D302" s="67" t="s">
        <v>520</v>
      </c>
      <c r="E302" s="67" t="s">
        <v>466</v>
      </c>
      <c r="F302" s="67" t="s">
        <v>525</v>
      </c>
      <c r="G302" s="67" t="s">
        <v>466</v>
      </c>
      <c r="H302" s="107" t="s">
        <v>46</v>
      </c>
      <c r="I302" s="20" t="s">
        <v>1978</v>
      </c>
      <c r="J302" s="145" t="s">
        <v>1984</v>
      </c>
      <c r="K302" s="426">
        <v>8.7004376165799844</v>
      </c>
      <c r="L302" s="426">
        <v>18.710795415627</v>
      </c>
      <c r="M302" s="424">
        <v>661</v>
      </c>
      <c r="N302" s="487">
        <v>592511</v>
      </c>
      <c r="O302" s="487" t="s">
        <v>1982</v>
      </c>
      <c r="P302" s="572">
        <v>4.3820885431492513</v>
      </c>
      <c r="Q302" s="34" t="s">
        <v>1977</v>
      </c>
      <c r="R302" s="257" t="s">
        <v>48</v>
      </c>
      <c r="S302" s="27"/>
      <c r="T302" s="27"/>
      <c r="U302" s="145"/>
      <c r="V302" s="24"/>
      <c r="W302" s="24"/>
      <c r="X302" s="24"/>
      <c r="Y302" s="24"/>
      <c r="Z302" s="24"/>
      <c r="AA302" s="24"/>
      <c r="AB302" s="24"/>
      <c r="AC302" s="24"/>
      <c r="AD302" s="24"/>
      <c r="AE302" s="24"/>
      <c r="AF302" s="24"/>
      <c r="AG302" s="24"/>
      <c r="AH302" s="24"/>
      <c r="AI302" s="24">
        <v>32</v>
      </c>
      <c r="AJ302" s="24">
        <v>32</v>
      </c>
      <c r="AK302" s="24"/>
      <c r="AL302" s="24"/>
      <c r="AM302" s="24"/>
      <c r="AN302" s="24"/>
      <c r="AO302" s="145">
        <f t="shared" si="39"/>
        <v>32</v>
      </c>
      <c r="AP302" s="14">
        <f t="shared" si="40"/>
        <v>32</v>
      </c>
      <c r="AQ302" s="22"/>
      <c r="AR302" s="24"/>
      <c r="AS302" s="24"/>
      <c r="AT302" s="24"/>
      <c r="AU302" s="24"/>
      <c r="AV302" s="24"/>
      <c r="AW302" s="145"/>
      <c r="AX302" s="24"/>
      <c r="AY302" s="24"/>
      <c r="AZ302" s="24"/>
      <c r="BA302" s="24"/>
      <c r="BB302" s="24"/>
      <c r="BC302" s="24"/>
      <c r="BD302" s="24"/>
      <c r="BE302" s="24"/>
      <c r="BF302" s="24"/>
      <c r="BG302" s="24">
        <v>224.32</v>
      </c>
      <c r="BH302" s="24">
        <v>224.32</v>
      </c>
      <c r="BI302" s="24"/>
      <c r="BJ302" s="24"/>
      <c r="BK302" s="24"/>
      <c r="BL302" s="24"/>
      <c r="BM302" s="145">
        <f t="shared" si="41"/>
        <v>224.32</v>
      </c>
      <c r="BN302" s="24">
        <f t="shared" si="42"/>
        <v>224.32</v>
      </c>
      <c r="BO302" s="509">
        <f t="shared" si="36"/>
        <v>5.1190202523564064E-2</v>
      </c>
      <c r="BP302" s="511">
        <v>0</v>
      </c>
      <c r="BQ302" s="512">
        <v>0</v>
      </c>
      <c r="BR302" s="513">
        <v>0</v>
      </c>
      <c r="BS302" s="512">
        <v>0</v>
      </c>
      <c r="BT302" s="512">
        <v>0</v>
      </c>
      <c r="BU302" s="512">
        <v>0</v>
      </c>
      <c r="BV302" s="512">
        <v>0</v>
      </c>
      <c r="BW302" s="512">
        <v>0</v>
      </c>
      <c r="BX302" s="512">
        <v>0</v>
      </c>
      <c r="BY302" s="512">
        <v>0</v>
      </c>
      <c r="BZ302" s="512">
        <v>0</v>
      </c>
      <c r="CA302" s="512">
        <v>0</v>
      </c>
      <c r="CB302" s="512">
        <v>0</v>
      </c>
      <c r="CC302" s="512">
        <v>0</v>
      </c>
      <c r="CD302" s="512">
        <v>0</v>
      </c>
      <c r="CE302" s="512">
        <v>0</v>
      </c>
      <c r="CF302" s="512">
        <v>263315.78880000004</v>
      </c>
      <c r="CG302" s="512">
        <v>263315.78880000004</v>
      </c>
      <c r="CH302" s="512">
        <v>0</v>
      </c>
      <c r="CI302" s="512">
        <v>0</v>
      </c>
      <c r="CJ302" s="512">
        <v>0</v>
      </c>
      <c r="CK302" s="512">
        <v>0</v>
      </c>
      <c r="CL302" s="513">
        <f t="shared" si="43"/>
        <v>263315.78880000004</v>
      </c>
      <c r="CM302" s="513">
        <f t="shared" si="44"/>
        <v>263315.78880000004</v>
      </c>
      <c r="CN302" s="113"/>
      <c r="CO302" s="97"/>
      <c r="CP302" s="97"/>
      <c r="CQ302" s="97"/>
      <c r="CR302" s="97"/>
      <c r="CS302" s="97"/>
      <c r="CT302" s="97"/>
      <c r="CU302" s="114"/>
      <c r="CV302" s="50">
        <f t="shared" si="37"/>
        <v>592511</v>
      </c>
      <c r="CW302" s="11"/>
      <c r="CX302" s="604">
        <f t="shared" si="38"/>
        <v>4.3820885431492513</v>
      </c>
      <c r="CY302" s="143"/>
      <c r="CZ302" s="143"/>
      <c r="DA302" s="143"/>
      <c r="DB302" s="23"/>
      <c r="DC302" s="23"/>
      <c r="DD302" s="23"/>
      <c r="DE302" s="23"/>
      <c r="DF302" s="143"/>
      <c r="DG302" s="89"/>
      <c r="DH302" s="50" t="s">
        <v>46</v>
      </c>
      <c r="DI302" s="28"/>
      <c r="DJ302" s="553" t="s">
        <v>46</v>
      </c>
      <c r="DK302" s="143"/>
      <c r="DL302" s="46"/>
      <c r="DM302" s="111"/>
      <c r="DN302" s="110"/>
      <c r="DO302" s="432">
        <v>1868</v>
      </c>
      <c r="DP302" s="433">
        <v>-1607.15009221887</v>
      </c>
      <c r="DQ302" s="434">
        <v>241.6838124054463</v>
      </c>
      <c r="DR302" s="428">
        <v>-6.1209068954304087</v>
      </c>
      <c r="DS302" s="432">
        <v>3.4720121028744328</v>
      </c>
      <c r="DT302" s="434">
        <v>-2.1290283331829247</v>
      </c>
      <c r="DU302" s="434">
        <v>1.6989409984871406</v>
      </c>
      <c r="DV302" s="428">
        <v>-0.38592270196665424</v>
      </c>
      <c r="DW302" s="252"/>
      <c r="DX302" s="50"/>
      <c r="DY302" s="249"/>
      <c r="DZ302" s="464">
        <v>74241</v>
      </c>
      <c r="EA302" s="465">
        <v>-74241</v>
      </c>
      <c r="EB302" s="46"/>
    </row>
    <row r="303" spans="1:132" s="141" customFormat="1" ht="27.75" customHeight="1" x14ac:dyDescent="0.25">
      <c r="A303" s="69" t="s">
        <v>56</v>
      </c>
      <c r="B303" s="69" t="s">
        <v>42</v>
      </c>
      <c r="C303" s="69" t="s">
        <v>388</v>
      </c>
      <c r="D303" s="67" t="s">
        <v>520</v>
      </c>
      <c r="E303" s="67" t="s">
        <v>466</v>
      </c>
      <c r="F303" s="67" t="s">
        <v>526</v>
      </c>
      <c r="G303" s="67" t="s">
        <v>516</v>
      </c>
      <c r="H303" s="107" t="s">
        <v>46</v>
      </c>
      <c r="I303" s="20" t="s">
        <v>1978</v>
      </c>
      <c r="J303" s="145" t="s">
        <v>1984</v>
      </c>
      <c r="K303" s="426">
        <v>8.9394606280244879</v>
      </c>
      <c r="L303" s="426">
        <v>12.134280277790999</v>
      </c>
      <c r="M303" s="424">
        <v>384</v>
      </c>
      <c r="N303" s="487">
        <v>17124106</v>
      </c>
      <c r="O303" s="487" t="s">
        <v>1982</v>
      </c>
      <c r="P303" s="572">
        <v>4.0155865922676846</v>
      </c>
      <c r="Q303" s="34" t="s">
        <v>1977</v>
      </c>
      <c r="R303" s="257" t="s">
        <v>48</v>
      </c>
      <c r="S303" s="27"/>
      <c r="T303" s="27"/>
      <c r="U303" s="145"/>
      <c r="V303" s="24"/>
      <c r="W303" s="24"/>
      <c r="X303" s="24"/>
      <c r="Y303" s="24"/>
      <c r="Z303" s="24"/>
      <c r="AA303" s="24"/>
      <c r="AB303" s="24"/>
      <c r="AC303" s="24"/>
      <c r="AD303" s="24"/>
      <c r="AE303" s="24"/>
      <c r="AF303" s="24"/>
      <c r="AG303" s="24"/>
      <c r="AH303" s="24"/>
      <c r="AI303" s="24">
        <v>16</v>
      </c>
      <c r="AJ303" s="24">
        <v>16</v>
      </c>
      <c r="AK303" s="24"/>
      <c r="AL303" s="24"/>
      <c r="AM303" s="24"/>
      <c r="AN303" s="24"/>
      <c r="AO303" s="145">
        <f t="shared" si="39"/>
        <v>16</v>
      </c>
      <c r="AP303" s="14">
        <f t="shared" si="40"/>
        <v>16</v>
      </c>
      <c r="AQ303" s="22"/>
      <c r="AR303" s="24"/>
      <c r="AS303" s="24"/>
      <c r="AT303" s="24"/>
      <c r="AU303" s="24"/>
      <c r="AV303" s="24"/>
      <c r="AW303" s="145"/>
      <c r="AX303" s="24"/>
      <c r="AY303" s="24"/>
      <c r="AZ303" s="24"/>
      <c r="BA303" s="24"/>
      <c r="BB303" s="24"/>
      <c r="BC303" s="24"/>
      <c r="BD303" s="24"/>
      <c r="BE303" s="24"/>
      <c r="BF303" s="24"/>
      <c r="BG303" s="24">
        <v>133.13999999999999</v>
      </c>
      <c r="BH303" s="24">
        <v>133.13999999999999</v>
      </c>
      <c r="BI303" s="24"/>
      <c r="BJ303" s="24"/>
      <c r="BK303" s="24"/>
      <c r="BL303" s="24"/>
      <c r="BM303" s="145">
        <f t="shared" si="41"/>
        <v>133.13999999999999</v>
      </c>
      <c r="BN303" s="24">
        <f t="shared" si="42"/>
        <v>133.13999999999999</v>
      </c>
      <c r="BO303" s="509">
        <f t="shared" si="36"/>
        <v>3.315580350237525E-2</v>
      </c>
      <c r="BP303" s="511">
        <v>0</v>
      </c>
      <c r="BQ303" s="512">
        <v>0</v>
      </c>
      <c r="BR303" s="513">
        <v>0</v>
      </c>
      <c r="BS303" s="512">
        <v>0</v>
      </c>
      <c r="BT303" s="512">
        <v>0</v>
      </c>
      <c r="BU303" s="512">
        <v>0</v>
      </c>
      <c r="BV303" s="512">
        <v>0</v>
      </c>
      <c r="BW303" s="512">
        <v>0</v>
      </c>
      <c r="BX303" s="512">
        <v>0</v>
      </c>
      <c r="BY303" s="512">
        <v>0</v>
      </c>
      <c r="BZ303" s="512">
        <v>0</v>
      </c>
      <c r="CA303" s="512">
        <v>0</v>
      </c>
      <c r="CB303" s="512">
        <v>0</v>
      </c>
      <c r="CC303" s="512">
        <v>0</v>
      </c>
      <c r="CD303" s="512">
        <v>0</v>
      </c>
      <c r="CE303" s="512">
        <v>0</v>
      </c>
      <c r="CF303" s="512">
        <v>156285.0576</v>
      </c>
      <c r="CG303" s="512">
        <v>156285.0576</v>
      </c>
      <c r="CH303" s="512">
        <v>0</v>
      </c>
      <c r="CI303" s="512">
        <v>0</v>
      </c>
      <c r="CJ303" s="512">
        <v>0</v>
      </c>
      <c r="CK303" s="512">
        <v>0</v>
      </c>
      <c r="CL303" s="513">
        <f t="shared" si="43"/>
        <v>156285.0576</v>
      </c>
      <c r="CM303" s="513">
        <f t="shared" si="44"/>
        <v>156285.0576</v>
      </c>
      <c r="CN303" s="113"/>
      <c r="CO303" s="97"/>
      <c r="CP303" s="97"/>
      <c r="CQ303" s="97"/>
      <c r="CR303" s="97"/>
      <c r="CS303" s="97"/>
      <c r="CT303" s="97"/>
      <c r="CU303" s="114"/>
      <c r="CV303" s="50">
        <f t="shared" si="37"/>
        <v>17124106</v>
      </c>
      <c r="CW303" s="11"/>
      <c r="CX303" s="604">
        <f t="shared" si="38"/>
        <v>4.0155865922676846</v>
      </c>
      <c r="CY303" s="143"/>
      <c r="CZ303" s="143"/>
      <c r="DA303" s="143"/>
      <c r="DB303" s="23"/>
      <c r="DC303" s="23"/>
      <c r="DD303" s="23"/>
      <c r="DE303" s="23"/>
      <c r="DF303" s="143"/>
      <c r="DG303" s="89"/>
      <c r="DH303" s="50" t="s">
        <v>46</v>
      </c>
      <c r="DI303" s="28"/>
      <c r="DJ303" s="553" t="s">
        <v>46</v>
      </c>
      <c r="DK303" s="143"/>
      <c r="DL303" s="46"/>
      <c r="DM303" s="111"/>
      <c r="DN303" s="110"/>
      <c r="DO303" s="432">
        <v>766.942937730528</v>
      </c>
      <c r="DP303" s="433">
        <v>-442.76782364083959</v>
      </c>
      <c r="DQ303" s="434">
        <v>480.83054892601479</v>
      </c>
      <c r="DR303" s="428">
        <v>-162.03465780929929</v>
      </c>
      <c r="DS303" s="432">
        <v>1.6480798437839026</v>
      </c>
      <c r="DT303" s="434">
        <v>1.1010494357844591</v>
      </c>
      <c r="DU303" s="434">
        <v>1.3018008244738568</v>
      </c>
      <c r="DV303" s="428">
        <v>1.4447946713107216</v>
      </c>
      <c r="DW303" s="252"/>
      <c r="DX303" s="50"/>
      <c r="DY303" s="249"/>
      <c r="DZ303" s="464">
        <v>174817</v>
      </c>
      <c r="EA303" s="465">
        <v>-40637.666666666657</v>
      </c>
      <c r="EB303" s="46"/>
    </row>
    <row r="304" spans="1:132" s="141" customFormat="1" ht="27.75" customHeight="1" x14ac:dyDescent="0.25">
      <c r="A304" s="69" t="s">
        <v>56</v>
      </c>
      <c r="B304" s="69" t="s">
        <v>42</v>
      </c>
      <c r="C304" s="69" t="s">
        <v>388</v>
      </c>
      <c r="D304" s="67" t="s">
        <v>520</v>
      </c>
      <c r="E304" s="67" t="s">
        <v>466</v>
      </c>
      <c r="F304" s="67" t="s">
        <v>527</v>
      </c>
      <c r="G304" s="67" t="s">
        <v>522</v>
      </c>
      <c r="H304" s="107" t="s">
        <v>46</v>
      </c>
      <c r="I304" s="20" t="s">
        <v>1978</v>
      </c>
      <c r="J304" s="145" t="s">
        <v>1984</v>
      </c>
      <c r="K304" s="426">
        <v>10.397500997835971</v>
      </c>
      <c r="L304" s="426">
        <v>6.1535984720490005</v>
      </c>
      <c r="M304" s="424">
        <v>91</v>
      </c>
      <c r="N304" s="487">
        <v>15452640.000000002</v>
      </c>
      <c r="O304" s="487" t="s">
        <v>1976</v>
      </c>
      <c r="P304" s="572">
        <v>5.1788319146309272</v>
      </c>
      <c r="Q304" s="34" t="s">
        <v>1977</v>
      </c>
      <c r="R304" s="257" t="s">
        <v>48</v>
      </c>
      <c r="S304" s="27"/>
      <c r="T304" s="27"/>
      <c r="U304" s="145"/>
      <c r="V304" s="24"/>
      <c r="W304" s="24"/>
      <c r="X304" s="24"/>
      <c r="Y304" s="24"/>
      <c r="Z304" s="24"/>
      <c r="AA304" s="24"/>
      <c r="AB304" s="24"/>
      <c r="AC304" s="24"/>
      <c r="AD304" s="24"/>
      <c r="AE304" s="24"/>
      <c r="AF304" s="24"/>
      <c r="AG304" s="24"/>
      <c r="AH304" s="24"/>
      <c r="AI304" s="24">
        <v>5</v>
      </c>
      <c r="AJ304" s="24">
        <v>5</v>
      </c>
      <c r="AK304" s="24"/>
      <c r="AL304" s="24"/>
      <c r="AM304" s="24"/>
      <c r="AN304" s="24"/>
      <c r="AO304" s="145">
        <f t="shared" si="39"/>
        <v>5</v>
      </c>
      <c r="AP304" s="14">
        <f t="shared" si="40"/>
        <v>5</v>
      </c>
      <c r="AQ304" s="22"/>
      <c r="AR304" s="24"/>
      <c r="AS304" s="24"/>
      <c r="AT304" s="24"/>
      <c r="AU304" s="24"/>
      <c r="AV304" s="24"/>
      <c r="AW304" s="145"/>
      <c r="AX304" s="24"/>
      <c r="AY304" s="24"/>
      <c r="AZ304" s="24"/>
      <c r="BA304" s="24"/>
      <c r="BB304" s="24"/>
      <c r="BC304" s="24"/>
      <c r="BD304" s="24"/>
      <c r="BE304" s="24"/>
      <c r="BF304" s="24"/>
      <c r="BG304" s="24">
        <v>46.6</v>
      </c>
      <c r="BH304" s="24">
        <v>46.6</v>
      </c>
      <c r="BI304" s="24"/>
      <c r="BJ304" s="24"/>
      <c r="BK304" s="24"/>
      <c r="BL304" s="24"/>
      <c r="BM304" s="145">
        <f t="shared" si="41"/>
        <v>46.6</v>
      </c>
      <c r="BN304" s="24">
        <f t="shared" si="42"/>
        <v>46.6</v>
      </c>
      <c r="BO304" s="509">
        <f t="shared" si="36"/>
        <v>8.9981680749955332E-3</v>
      </c>
      <c r="BP304" s="511">
        <v>0</v>
      </c>
      <c r="BQ304" s="512">
        <v>0</v>
      </c>
      <c r="BR304" s="513">
        <v>0</v>
      </c>
      <c r="BS304" s="512">
        <v>0</v>
      </c>
      <c r="BT304" s="512">
        <v>0</v>
      </c>
      <c r="BU304" s="512">
        <v>0</v>
      </c>
      <c r="BV304" s="512">
        <v>0</v>
      </c>
      <c r="BW304" s="512">
        <v>0</v>
      </c>
      <c r="BX304" s="512">
        <v>0</v>
      </c>
      <c r="BY304" s="512">
        <v>0</v>
      </c>
      <c r="BZ304" s="512">
        <v>0</v>
      </c>
      <c r="CA304" s="512">
        <v>0</v>
      </c>
      <c r="CB304" s="512">
        <v>0</v>
      </c>
      <c r="CC304" s="512">
        <v>0</v>
      </c>
      <c r="CD304" s="512">
        <v>0</v>
      </c>
      <c r="CE304" s="512">
        <v>0</v>
      </c>
      <c r="CF304" s="512">
        <v>54700.944000000003</v>
      </c>
      <c r="CG304" s="512">
        <v>54700.944000000003</v>
      </c>
      <c r="CH304" s="512">
        <v>0</v>
      </c>
      <c r="CI304" s="512">
        <v>0</v>
      </c>
      <c r="CJ304" s="512">
        <v>0</v>
      </c>
      <c r="CK304" s="512">
        <v>0</v>
      </c>
      <c r="CL304" s="513">
        <f t="shared" si="43"/>
        <v>54700.944000000003</v>
      </c>
      <c r="CM304" s="513">
        <f t="shared" si="44"/>
        <v>54700.944000000003</v>
      </c>
      <c r="CN304" s="113"/>
      <c r="CO304" s="97"/>
      <c r="CP304" s="97"/>
      <c r="CQ304" s="97"/>
      <c r="CR304" s="97"/>
      <c r="CS304" s="97"/>
      <c r="CT304" s="97"/>
      <c r="CU304" s="114"/>
      <c r="CV304" s="50">
        <f t="shared" si="37"/>
        <v>15452640.000000002</v>
      </c>
      <c r="CW304" s="11"/>
      <c r="CX304" s="604">
        <f t="shared" si="38"/>
        <v>5.1788319146309272</v>
      </c>
      <c r="CY304" s="143"/>
      <c r="CZ304" s="143"/>
      <c r="DA304" s="143"/>
      <c r="DB304" s="23"/>
      <c r="DC304" s="23"/>
      <c r="DD304" s="23"/>
      <c r="DE304" s="23"/>
      <c r="DF304" s="143"/>
      <c r="DG304" s="89"/>
      <c r="DH304" s="50" t="s">
        <v>46</v>
      </c>
      <c r="DI304" s="28"/>
      <c r="DJ304" s="553" t="s">
        <v>46</v>
      </c>
      <c r="DK304" s="143"/>
      <c r="DL304" s="46"/>
      <c r="DM304" s="111"/>
      <c r="DN304" s="110"/>
      <c r="DO304" s="432">
        <v>0</v>
      </c>
      <c r="DP304" s="433">
        <v>4.1525024892248412</v>
      </c>
      <c r="DQ304" s="434">
        <v>0</v>
      </c>
      <c r="DR304" s="428">
        <v>1.7799352973805425</v>
      </c>
      <c r="DS304" s="432">
        <v>0</v>
      </c>
      <c r="DT304" s="434">
        <v>0.2229553042022249</v>
      </c>
      <c r="DU304" s="434">
        <v>0</v>
      </c>
      <c r="DV304" s="428">
        <v>0.19329821430417116</v>
      </c>
      <c r="DW304" s="252"/>
      <c r="DX304" s="50"/>
      <c r="DY304" s="249"/>
      <c r="DZ304" s="464">
        <v>0</v>
      </c>
      <c r="EA304" s="465">
        <v>136</v>
      </c>
      <c r="EB304" s="46"/>
    </row>
    <row r="305" spans="1:132" s="141" customFormat="1" ht="27.75" customHeight="1" x14ac:dyDescent="0.25">
      <c r="A305" s="69" t="s">
        <v>56</v>
      </c>
      <c r="B305" s="69" t="s">
        <v>42</v>
      </c>
      <c r="C305" s="69" t="s">
        <v>388</v>
      </c>
      <c r="D305" s="67" t="s">
        <v>520</v>
      </c>
      <c r="E305" s="67" t="s">
        <v>466</v>
      </c>
      <c r="F305" s="67" t="s">
        <v>528</v>
      </c>
      <c r="G305" s="67" t="s">
        <v>482</v>
      </c>
      <c r="H305" s="107" t="s">
        <v>46</v>
      </c>
      <c r="I305" s="20" t="s">
        <v>1978</v>
      </c>
      <c r="J305" s="145" t="s">
        <v>1984</v>
      </c>
      <c r="K305" s="426">
        <v>10.086771082958114</v>
      </c>
      <c r="L305" s="426">
        <v>4.6874999902500001</v>
      </c>
      <c r="M305" s="424">
        <v>308</v>
      </c>
      <c r="N305" s="487">
        <v>15838079.999999998</v>
      </c>
      <c r="O305" s="487" t="s">
        <v>1976</v>
      </c>
      <c r="P305" s="572">
        <v>5.258506251779111</v>
      </c>
      <c r="Q305" s="34" t="s">
        <v>1977</v>
      </c>
      <c r="R305" s="257" t="s">
        <v>48</v>
      </c>
      <c r="S305" s="27"/>
      <c r="T305" s="27"/>
      <c r="U305" s="145"/>
      <c r="V305" s="24"/>
      <c r="W305" s="24"/>
      <c r="X305" s="24"/>
      <c r="Y305" s="24"/>
      <c r="Z305" s="24"/>
      <c r="AA305" s="24"/>
      <c r="AB305" s="24"/>
      <c r="AC305" s="24"/>
      <c r="AD305" s="24"/>
      <c r="AE305" s="24"/>
      <c r="AF305" s="24"/>
      <c r="AG305" s="24"/>
      <c r="AH305" s="24"/>
      <c r="AI305" s="24">
        <v>1</v>
      </c>
      <c r="AJ305" s="24">
        <v>1</v>
      </c>
      <c r="AK305" s="24"/>
      <c r="AL305" s="24"/>
      <c r="AM305" s="24"/>
      <c r="AN305" s="24"/>
      <c r="AO305" s="145">
        <f t="shared" si="39"/>
        <v>1</v>
      </c>
      <c r="AP305" s="14">
        <f t="shared" si="40"/>
        <v>1</v>
      </c>
      <c r="AQ305" s="22"/>
      <c r="AR305" s="24"/>
      <c r="AS305" s="24"/>
      <c r="AT305" s="24"/>
      <c r="AU305" s="24"/>
      <c r="AV305" s="24"/>
      <c r="AW305" s="145"/>
      <c r="AX305" s="24"/>
      <c r="AY305" s="24"/>
      <c r="AZ305" s="24"/>
      <c r="BA305" s="24"/>
      <c r="BB305" s="24"/>
      <c r="BC305" s="24"/>
      <c r="BD305" s="24"/>
      <c r="BE305" s="24"/>
      <c r="BF305" s="24"/>
      <c r="BG305" s="24">
        <v>12.5</v>
      </c>
      <c r="BH305" s="24">
        <v>12.5</v>
      </c>
      <c r="BI305" s="24"/>
      <c r="BJ305" s="24"/>
      <c r="BK305" s="24"/>
      <c r="BL305" s="24"/>
      <c r="BM305" s="145">
        <f t="shared" si="41"/>
        <v>12.5</v>
      </c>
      <c r="BN305" s="24">
        <f t="shared" si="42"/>
        <v>12.5</v>
      </c>
      <c r="BO305" s="509">
        <f t="shared" si="36"/>
        <v>2.3771009106950997E-3</v>
      </c>
      <c r="BP305" s="511">
        <v>0</v>
      </c>
      <c r="BQ305" s="512">
        <v>0</v>
      </c>
      <c r="BR305" s="513">
        <v>0</v>
      </c>
      <c r="BS305" s="512">
        <v>0</v>
      </c>
      <c r="BT305" s="512">
        <v>0</v>
      </c>
      <c r="BU305" s="512">
        <v>0</v>
      </c>
      <c r="BV305" s="512">
        <v>0</v>
      </c>
      <c r="BW305" s="512">
        <v>0</v>
      </c>
      <c r="BX305" s="512">
        <v>0</v>
      </c>
      <c r="BY305" s="512">
        <v>0</v>
      </c>
      <c r="BZ305" s="512">
        <v>0</v>
      </c>
      <c r="CA305" s="512">
        <v>0</v>
      </c>
      <c r="CB305" s="512">
        <v>0</v>
      </c>
      <c r="CC305" s="512">
        <v>0</v>
      </c>
      <c r="CD305" s="512">
        <v>0</v>
      </c>
      <c r="CE305" s="512">
        <v>0</v>
      </c>
      <c r="CF305" s="512">
        <v>14673</v>
      </c>
      <c r="CG305" s="512">
        <v>14673</v>
      </c>
      <c r="CH305" s="512">
        <v>0</v>
      </c>
      <c r="CI305" s="512">
        <v>0</v>
      </c>
      <c r="CJ305" s="512">
        <v>0</v>
      </c>
      <c r="CK305" s="512">
        <v>0</v>
      </c>
      <c r="CL305" s="513">
        <f t="shared" si="43"/>
        <v>14673</v>
      </c>
      <c r="CM305" s="513">
        <f t="shared" si="44"/>
        <v>14673</v>
      </c>
      <c r="CN305" s="113"/>
      <c r="CO305" s="97"/>
      <c r="CP305" s="97"/>
      <c r="CQ305" s="97"/>
      <c r="CR305" s="97"/>
      <c r="CS305" s="97"/>
      <c r="CT305" s="97"/>
      <c r="CU305" s="114"/>
      <c r="CV305" s="50">
        <f t="shared" si="37"/>
        <v>15838079.999999998</v>
      </c>
      <c r="CW305" s="11"/>
      <c r="CX305" s="604">
        <f t="shared" si="38"/>
        <v>5.258506251779111</v>
      </c>
      <c r="CY305" s="143"/>
      <c r="CZ305" s="143"/>
      <c r="DA305" s="143"/>
      <c r="DB305" s="23"/>
      <c r="DC305" s="23"/>
      <c r="DD305" s="23"/>
      <c r="DE305" s="23"/>
      <c r="DF305" s="143"/>
      <c r="DG305" s="89"/>
      <c r="DH305" s="50" t="s">
        <v>46</v>
      </c>
      <c r="DI305" s="28"/>
      <c r="DJ305" s="553" t="s">
        <v>46</v>
      </c>
      <c r="DK305" s="143"/>
      <c r="DL305" s="46"/>
      <c r="DM305" s="111"/>
      <c r="DN305" s="110"/>
      <c r="DO305" s="432">
        <v>1.9290933694181303</v>
      </c>
      <c r="DP305" s="433">
        <v>1.7194154007451878</v>
      </c>
      <c r="DQ305" s="434">
        <v>1.9290933694181303</v>
      </c>
      <c r="DR305" s="428">
        <v>1.7194154007451878</v>
      </c>
      <c r="DS305" s="432">
        <v>0.21434370771312561</v>
      </c>
      <c r="DT305" s="434">
        <v>-0.16790513913266367</v>
      </c>
      <c r="DU305" s="434">
        <v>0.21434370771312561</v>
      </c>
      <c r="DV305" s="428">
        <v>-0.16790513913266367</v>
      </c>
      <c r="DW305" s="252"/>
      <c r="DX305" s="50"/>
      <c r="DY305" s="249"/>
      <c r="DZ305" s="464">
        <v>0</v>
      </c>
      <c r="EA305" s="465">
        <v>0</v>
      </c>
      <c r="EB305" s="46"/>
    </row>
    <row r="306" spans="1:132" s="141" customFormat="1" ht="27.75" customHeight="1" x14ac:dyDescent="0.25">
      <c r="A306" s="69" t="s">
        <v>56</v>
      </c>
      <c r="B306" s="69" t="s">
        <v>42</v>
      </c>
      <c r="C306" s="69" t="s">
        <v>388</v>
      </c>
      <c r="D306" s="67" t="s">
        <v>520</v>
      </c>
      <c r="E306" s="67" t="s">
        <v>466</v>
      </c>
      <c r="F306" s="67" t="s">
        <v>529</v>
      </c>
      <c r="G306" s="67" t="s">
        <v>482</v>
      </c>
      <c r="H306" s="107" t="s">
        <v>46</v>
      </c>
      <c r="I306" s="20" t="s">
        <v>1978</v>
      </c>
      <c r="J306" s="145" t="s">
        <v>1984</v>
      </c>
      <c r="K306" s="426">
        <v>10.158477986391464</v>
      </c>
      <c r="L306" s="426">
        <v>2.9785984786529998</v>
      </c>
      <c r="M306" s="424">
        <v>140</v>
      </c>
      <c r="N306" s="487">
        <v>19762559.999999996</v>
      </c>
      <c r="O306" s="487" t="s">
        <v>1976</v>
      </c>
      <c r="P306" s="572">
        <v>3.5853451716675759</v>
      </c>
      <c r="Q306" s="34" t="s">
        <v>1977</v>
      </c>
      <c r="R306" s="257" t="s">
        <v>48</v>
      </c>
      <c r="S306" s="27"/>
      <c r="T306" s="27"/>
      <c r="U306" s="145"/>
      <c r="V306" s="24"/>
      <c r="W306" s="24"/>
      <c r="X306" s="24"/>
      <c r="Y306" s="24"/>
      <c r="Z306" s="24"/>
      <c r="AA306" s="24"/>
      <c r="AB306" s="24"/>
      <c r="AC306" s="24"/>
      <c r="AD306" s="24"/>
      <c r="AE306" s="24"/>
      <c r="AF306" s="24"/>
      <c r="AG306" s="24"/>
      <c r="AH306" s="24"/>
      <c r="AI306" s="24">
        <v>1</v>
      </c>
      <c r="AJ306" s="24">
        <v>1</v>
      </c>
      <c r="AK306" s="24"/>
      <c r="AL306" s="24"/>
      <c r="AM306" s="24"/>
      <c r="AN306" s="24"/>
      <c r="AO306" s="145">
        <f t="shared" si="39"/>
        <v>1</v>
      </c>
      <c r="AP306" s="14">
        <f t="shared" si="40"/>
        <v>1</v>
      </c>
      <c r="AQ306" s="22"/>
      <c r="AR306" s="24"/>
      <c r="AS306" s="24"/>
      <c r="AT306" s="24"/>
      <c r="AU306" s="24"/>
      <c r="AV306" s="24"/>
      <c r="AW306" s="145"/>
      <c r="AX306" s="24"/>
      <c r="AY306" s="24"/>
      <c r="AZ306" s="24"/>
      <c r="BA306" s="24"/>
      <c r="BB306" s="24"/>
      <c r="BC306" s="24"/>
      <c r="BD306" s="24"/>
      <c r="BE306" s="24"/>
      <c r="BF306" s="24"/>
      <c r="BG306" s="24">
        <v>16.8</v>
      </c>
      <c r="BH306" s="24">
        <v>16.8</v>
      </c>
      <c r="BI306" s="24"/>
      <c r="BJ306" s="24"/>
      <c r="BK306" s="24"/>
      <c r="BL306" s="24"/>
      <c r="BM306" s="145">
        <f t="shared" si="41"/>
        <v>16.8</v>
      </c>
      <c r="BN306" s="24">
        <f t="shared" si="42"/>
        <v>16.8</v>
      </c>
      <c r="BO306" s="509">
        <f t="shared" si="36"/>
        <v>4.6857413151621813E-3</v>
      </c>
      <c r="BP306" s="511">
        <v>0</v>
      </c>
      <c r="BQ306" s="512">
        <v>0</v>
      </c>
      <c r="BR306" s="513">
        <v>0</v>
      </c>
      <c r="BS306" s="512">
        <v>0</v>
      </c>
      <c r="BT306" s="512">
        <v>0</v>
      </c>
      <c r="BU306" s="512">
        <v>0</v>
      </c>
      <c r="BV306" s="512">
        <v>0</v>
      </c>
      <c r="BW306" s="512">
        <v>0</v>
      </c>
      <c r="BX306" s="512">
        <v>0</v>
      </c>
      <c r="BY306" s="512">
        <v>0</v>
      </c>
      <c r="BZ306" s="512">
        <v>0</v>
      </c>
      <c r="CA306" s="512">
        <v>0</v>
      </c>
      <c r="CB306" s="512">
        <v>0</v>
      </c>
      <c r="CC306" s="512">
        <v>0</v>
      </c>
      <c r="CD306" s="512">
        <v>0</v>
      </c>
      <c r="CE306" s="512">
        <v>0</v>
      </c>
      <c r="CF306" s="512">
        <v>19720.512000000002</v>
      </c>
      <c r="CG306" s="512">
        <v>19720.512000000002</v>
      </c>
      <c r="CH306" s="512">
        <v>0</v>
      </c>
      <c r="CI306" s="512">
        <v>0</v>
      </c>
      <c r="CJ306" s="512">
        <v>0</v>
      </c>
      <c r="CK306" s="512">
        <v>0</v>
      </c>
      <c r="CL306" s="513">
        <f t="shared" si="43"/>
        <v>19720.512000000002</v>
      </c>
      <c r="CM306" s="513">
        <f t="shared" si="44"/>
        <v>19720.512000000002</v>
      </c>
      <c r="CN306" s="113"/>
      <c r="CO306" s="97"/>
      <c r="CP306" s="97"/>
      <c r="CQ306" s="97"/>
      <c r="CR306" s="97"/>
      <c r="CS306" s="97"/>
      <c r="CT306" s="97"/>
      <c r="CU306" s="114"/>
      <c r="CV306" s="50">
        <f t="shared" si="37"/>
        <v>19762559.999999996</v>
      </c>
      <c r="CW306" s="11"/>
      <c r="CX306" s="604">
        <f t="shared" si="38"/>
        <v>3.5853451716675759</v>
      </c>
      <c r="CY306" s="143"/>
      <c r="CZ306" s="143"/>
      <c r="DA306" s="143"/>
      <c r="DB306" s="23"/>
      <c r="DC306" s="23"/>
      <c r="DD306" s="23"/>
      <c r="DE306" s="23"/>
      <c r="DF306" s="143"/>
      <c r="DG306" s="89"/>
      <c r="DH306" s="50" t="s">
        <v>46</v>
      </c>
      <c r="DI306" s="28"/>
      <c r="DJ306" s="553" t="s">
        <v>46</v>
      </c>
      <c r="DK306" s="143"/>
      <c r="DL306" s="46"/>
      <c r="DM306" s="111"/>
      <c r="DN306" s="110"/>
      <c r="DO306" s="432">
        <v>156.32935560859153</v>
      </c>
      <c r="DP306" s="433">
        <v>-111.51726224726872</v>
      </c>
      <c r="DQ306" s="434">
        <v>19.890214797135989</v>
      </c>
      <c r="DR306" s="428">
        <v>24.921878564186812</v>
      </c>
      <c r="DS306" s="432">
        <v>0.22911694510739802</v>
      </c>
      <c r="DT306" s="434">
        <v>0.61334397783748729</v>
      </c>
      <c r="DU306" s="434">
        <v>0.11455847255369901</v>
      </c>
      <c r="DV306" s="428">
        <v>0.72790245039118628</v>
      </c>
      <c r="DW306" s="252"/>
      <c r="DX306" s="50"/>
      <c r="DY306" s="249"/>
      <c r="DZ306" s="464">
        <v>2778</v>
      </c>
      <c r="EA306" s="465">
        <v>9975.3333333333339</v>
      </c>
      <c r="EB306" s="46"/>
    </row>
    <row r="307" spans="1:132" s="141" customFormat="1" ht="27.75" customHeight="1" x14ac:dyDescent="0.25">
      <c r="A307" s="69" t="s">
        <v>56</v>
      </c>
      <c r="B307" s="69" t="s">
        <v>42</v>
      </c>
      <c r="C307" s="69" t="s">
        <v>388</v>
      </c>
      <c r="D307" s="67" t="s">
        <v>520</v>
      </c>
      <c r="E307" s="67" t="s">
        <v>466</v>
      </c>
      <c r="F307" s="67" t="s">
        <v>530</v>
      </c>
      <c r="G307" s="67" t="s">
        <v>482</v>
      </c>
      <c r="H307" s="107" t="s">
        <v>46</v>
      </c>
      <c r="I307" s="20" t="s">
        <v>1978</v>
      </c>
      <c r="J307" s="145" t="s">
        <v>1984</v>
      </c>
      <c r="K307" s="426">
        <v>9.9194549749469587</v>
      </c>
      <c r="L307" s="426">
        <v>7.782386347449</v>
      </c>
      <c r="M307" s="424">
        <v>290</v>
      </c>
      <c r="N307" s="487">
        <v>27191040</v>
      </c>
      <c r="O307" s="487" t="s">
        <v>1976</v>
      </c>
      <c r="P307" s="572">
        <v>5.8162266118162815</v>
      </c>
      <c r="Q307" s="34" t="s">
        <v>1977</v>
      </c>
      <c r="R307" s="257" t="s">
        <v>48</v>
      </c>
      <c r="S307" s="27"/>
      <c r="T307" s="27"/>
      <c r="U307" s="145"/>
      <c r="V307" s="24"/>
      <c r="W307" s="24"/>
      <c r="X307" s="24"/>
      <c r="Y307" s="24"/>
      <c r="Z307" s="24"/>
      <c r="AA307" s="24"/>
      <c r="AB307" s="24"/>
      <c r="AC307" s="24"/>
      <c r="AD307" s="24"/>
      <c r="AE307" s="24"/>
      <c r="AF307" s="24"/>
      <c r="AG307" s="24"/>
      <c r="AH307" s="24"/>
      <c r="AI307" s="24">
        <v>21</v>
      </c>
      <c r="AJ307" s="24">
        <v>21</v>
      </c>
      <c r="AK307" s="24"/>
      <c r="AL307" s="24"/>
      <c r="AM307" s="24"/>
      <c r="AN307" s="24"/>
      <c r="AO307" s="145">
        <f t="shared" si="39"/>
        <v>21</v>
      </c>
      <c r="AP307" s="14">
        <f t="shared" si="40"/>
        <v>21</v>
      </c>
      <c r="AQ307" s="22"/>
      <c r="AR307" s="24"/>
      <c r="AS307" s="24"/>
      <c r="AT307" s="24"/>
      <c r="AU307" s="24"/>
      <c r="AV307" s="24"/>
      <c r="AW307" s="145"/>
      <c r="AX307" s="24"/>
      <c r="AY307" s="24"/>
      <c r="AZ307" s="24"/>
      <c r="BA307" s="24"/>
      <c r="BB307" s="24"/>
      <c r="BC307" s="24"/>
      <c r="BD307" s="24"/>
      <c r="BE307" s="24"/>
      <c r="BF307" s="24"/>
      <c r="BG307" s="24">
        <v>179.79</v>
      </c>
      <c r="BH307" s="24">
        <v>179.79</v>
      </c>
      <c r="BI307" s="24"/>
      <c r="BJ307" s="24"/>
      <c r="BK307" s="24"/>
      <c r="BL307" s="24"/>
      <c r="BM307" s="145">
        <f t="shared" si="41"/>
        <v>179.79</v>
      </c>
      <c r="BN307" s="24">
        <f t="shared" si="42"/>
        <v>179.79</v>
      </c>
      <c r="BO307" s="509">
        <f t="shared" si="36"/>
        <v>3.0911794192258181E-2</v>
      </c>
      <c r="BP307" s="511">
        <v>0</v>
      </c>
      <c r="BQ307" s="512">
        <v>0</v>
      </c>
      <c r="BR307" s="513">
        <v>0</v>
      </c>
      <c r="BS307" s="512">
        <v>0</v>
      </c>
      <c r="BT307" s="512">
        <v>0</v>
      </c>
      <c r="BU307" s="512">
        <v>0</v>
      </c>
      <c r="BV307" s="512">
        <v>0</v>
      </c>
      <c r="BW307" s="512">
        <v>0</v>
      </c>
      <c r="BX307" s="512">
        <v>0</v>
      </c>
      <c r="BY307" s="512">
        <v>0</v>
      </c>
      <c r="BZ307" s="512">
        <v>0</v>
      </c>
      <c r="CA307" s="512">
        <v>0</v>
      </c>
      <c r="CB307" s="512">
        <v>0</v>
      </c>
      <c r="CC307" s="512">
        <v>0</v>
      </c>
      <c r="CD307" s="512">
        <v>0</v>
      </c>
      <c r="CE307" s="512">
        <v>0</v>
      </c>
      <c r="CF307" s="512">
        <v>211044.6936</v>
      </c>
      <c r="CG307" s="512">
        <v>211044.6936</v>
      </c>
      <c r="CH307" s="512">
        <v>0</v>
      </c>
      <c r="CI307" s="512">
        <v>0</v>
      </c>
      <c r="CJ307" s="512">
        <v>0</v>
      </c>
      <c r="CK307" s="512">
        <v>0</v>
      </c>
      <c r="CL307" s="513">
        <f t="shared" si="43"/>
        <v>211044.6936</v>
      </c>
      <c r="CM307" s="513">
        <f t="shared" si="44"/>
        <v>211044.6936</v>
      </c>
      <c r="CN307" s="113"/>
      <c r="CO307" s="97"/>
      <c r="CP307" s="97"/>
      <c r="CQ307" s="97"/>
      <c r="CR307" s="97"/>
      <c r="CS307" s="97"/>
      <c r="CT307" s="97"/>
      <c r="CU307" s="114"/>
      <c r="CV307" s="50">
        <f t="shared" si="37"/>
        <v>27191040</v>
      </c>
      <c r="CW307" s="11"/>
      <c r="CX307" s="604">
        <f t="shared" si="38"/>
        <v>5.8162266118162815</v>
      </c>
      <c r="CY307" s="143"/>
      <c r="CZ307" s="143"/>
      <c r="DA307" s="143"/>
      <c r="DB307" s="23"/>
      <c r="DC307" s="23"/>
      <c r="DD307" s="23"/>
      <c r="DE307" s="23"/>
      <c r="DF307" s="143"/>
      <c r="DG307" s="89"/>
      <c r="DH307" s="50" t="s">
        <v>46</v>
      </c>
      <c r="DI307" s="28"/>
      <c r="DJ307" s="553" t="s">
        <v>46</v>
      </c>
      <c r="DK307" s="143"/>
      <c r="DL307" s="46"/>
      <c r="DM307" s="111"/>
      <c r="DN307" s="110"/>
      <c r="DO307" s="432">
        <v>637.19931074095268</v>
      </c>
      <c r="DP307" s="433">
        <v>-481.53524108588658</v>
      </c>
      <c r="DQ307" s="434">
        <v>16.504307869040762</v>
      </c>
      <c r="DR307" s="428">
        <v>58.791798930540807</v>
      </c>
      <c r="DS307" s="432">
        <v>2.0919012062033286</v>
      </c>
      <c r="DT307" s="434">
        <v>-1.5712408534861386</v>
      </c>
      <c r="DU307" s="434">
        <v>1.0786904078116011</v>
      </c>
      <c r="DV307" s="428">
        <v>-0.61026452984774804</v>
      </c>
      <c r="DW307" s="252"/>
      <c r="DX307" s="50"/>
      <c r="DY307" s="249"/>
      <c r="DZ307" s="464">
        <v>1312</v>
      </c>
      <c r="EA307" s="465">
        <v>13740</v>
      </c>
      <c r="EB307" s="46"/>
    </row>
    <row r="308" spans="1:132" s="141" customFormat="1" ht="27.75" customHeight="1" x14ac:dyDescent="0.25">
      <c r="A308" s="69" t="s">
        <v>56</v>
      </c>
      <c r="B308" s="69" t="s">
        <v>42</v>
      </c>
      <c r="C308" s="69" t="s">
        <v>388</v>
      </c>
      <c r="D308" s="67" t="s">
        <v>531</v>
      </c>
      <c r="E308" s="67" t="s">
        <v>480</v>
      </c>
      <c r="F308" s="67" t="s">
        <v>532</v>
      </c>
      <c r="G308" s="67" t="s">
        <v>512</v>
      </c>
      <c r="H308" s="107" t="s">
        <v>46</v>
      </c>
      <c r="I308" s="20" t="s">
        <v>1983</v>
      </c>
      <c r="J308" s="145" t="s">
        <v>1984</v>
      </c>
      <c r="K308" s="426">
        <v>12.477001197403164</v>
      </c>
      <c r="L308" s="426">
        <v>6.6231060468300003</v>
      </c>
      <c r="M308" s="424">
        <v>130</v>
      </c>
      <c r="N308" s="487">
        <v>29293440</v>
      </c>
      <c r="O308" s="487" t="s">
        <v>1976</v>
      </c>
      <c r="P308" s="572">
        <v>6.9268868716617575</v>
      </c>
      <c r="Q308" s="34" t="s">
        <v>1977</v>
      </c>
      <c r="R308" s="257" t="s">
        <v>48</v>
      </c>
      <c r="S308" s="27"/>
      <c r="T308" s="27"/>
      <c r="U308" s="145"/>
      <c r="V308" s="24"/>
      <c r="W308" s="24"/>
      <c r="X308" s="24"/>
      <c r="Y308" s="24"/>
      <c r="Z308" s="24"/>
      <c r="AA308" s="24"/>
      <c r="AB308" s="24"/>
      <c r="AC308" s="24"/>
      <c r="AD308" s="24"/>
      <c r="AE308" s="24"/>
      <c r="AF308" s="24"/>
      <c r="AG308" s="24"/>
      <c r="AH308" s="24"/>
      <c r="AI308" s="24">
        <v>2</v>
      </c>
      <c r="AJ308" s="24">
        <v>2</v>
      </c>
      <c r="AK308" s="24"/>
      <c r="AL308" s="24"/>
      <c r="AM308" s="24"/>
      <c r="AN308" s="24"/>
      <c r="AO308" s="145">
        <f t="shared" si="39"/>
        <v>2</v>
      </c>
      <c r="AP308" s="14">
        <f t="shared" si="40"/>
        <v>2</v>
      </c>
      <c r="AQ308" s="22"/>
      <c r="AR308" s="24"/>
      <c r="AS308" s="24"/>
      <c r="AT308" s="24"/>
      <c r="AU308" s="24"/>
      <c r="AV308" s="24"/>
      <c r="AW308" s="145"/>
      <c r="AX308" s="24"/>
      <c r="AY308" s="24"/>
      <c r="AZ308" s="24"/>
      <c r="BA308" s="24"/>
      <c r="BB308" s="24"/>
      <c r="BC308" s="24"/>
      <c r="BD308" s="24"/>
      <c r="BE308" s="24"/>
      <c r="BF308" s="24"/>
      <c r="BG308" s="24">
        <v>737.5</v>
      </c>
      <c r="BH308" s="24">
        <v>737.5</v>
      </c>
      <c r="BI308" s="24"/>
      <c r="BJ308" s="24"/>
      <c r="BK308" s="24"/>
      <c r="BL308" s="24"/>
      <c r="BM308" s="145">
        <f t="shared" si="41"/>
        <v>737.5</v>
      </c>
      <c r="BN308" s="24">
        <f t="shared" si="42"/>
        <v>737.5</v>
      </c>
      <c r="BO308" s="509">
        <f t="shared" si="36"/>
        <v>0.10646918502699237</v>
      </c>
      <c r="BP308" s="511">
        <v>0</v>
      </c>
      <c r="BQ308" s="512">
        <v>0</v>
      </c>
      <c r="BR308" s="513">
        <v>0</v>
      </c>
      <c r="BS308" s="512">
        <v>0</v>
      </c>
      <c r="BT308" s="512">
        <v>0</v>
      </c>
      <c r="BU308" s="512">
        <v>0</v>
      </c>
      <c r="BV308" s="512">
        <v>0</v>
      </c>
      <c r="BW308" s="512">
        <v>0</v>
      </c>
      <c r="BX308" s="512">
        <v>0</v>
      </c>
      <c r="BY308" s="512">
        <v>0</v>
      </c>
      <c r="BZ308" s="512">
        <v>0</v>
      </c>
      <c r="CA308" s="512">
        <v>0</v>
      </c>
      <c r="CB308" s="512">
        <v>0</v>
      </c>
      <c r="CC308" s="512">
        <v>0</v>
      </c>
      <c r="CD308" s="512">
        <v>0</v>
      </c>
      <c r="CE308" s="512">
        <v>0</v>
      </c>
      <c r="CF308" s="512">
        <v>865707</v>
      </c>
      <c r="CG308" s="512">
        <v>865707</v>
      </c>
      <c r="CH308" s="512">
        <v>0</v>
      </c>
      <c r="CI308" s="512">
        <v>0</v>
      </c>
      <c r="CJ308" s="512">
        <v>0</v>
      </c>
      <c r="CK308" s="512">
        <v>0</v>
      </c>
      <c r="CL308" s="513">
        <f t="shared" si="43"/>
        <v>865707</v>
      </c>
      <c r="CM308" s="513">
        <f t="shared" si="44"/>
        <v>865707</v>
      </c>
      <c r="CN308" s="113"/>
      <c r="CO308" s="97"/>
      <c r="CP308" s="97"/>
      <c r="CQ308" s="97"/>
      <c r="CR308" s="97"/>
      <c r="CS308" s="97"/>
      <c r="CT308" s="97"/>
      <c r="CU308" s="114"/>
      <c r="CV308" s="50">
        <f t="shared" si="37"/>
        <v>29293440</v>
      </c>
      <c r="CW308" s="11"/>
      <c r="CX308" s="604">
        <f t="shared" si="38"/>
        <v>6.9268868716617575</v>
      </c>
      <c r="CY308" s="143"/>
      <c r="CZ308" s="143"/>
      <c r="DA308" s="143"/>
      <c r="DB308" s="23"/>
      <c r="DC308" s="23"/>
      <c r="DD308" s="23"/>
      <c r="DE308" s="23"/>
      <c r="DF308" s="143"/>
      <c r="DG308" s="89"/>
      <c r="DH308" s="50" t="s">
        <v>46</v>
      </c>
      <c r="DI308" s="28"/>
      <c r="DJ308" s="553" t="s">
        <v>46</v>
      </c>
      <c r="DK308" s="143"/>
      <c r="DL308" s="46"/>
      <c r="DM308" s="111"/>
      <c r="DN308" s="110"/>
      <c r="DO308" s="432">
        <v>27.586914688903072</v>
      </c>
      <c r="DP308" s="433">
        <v>17.937572938870275</v>
      </c>
      <c r="DQ308" s="434">
        <v>27.586914688903072</v>
      </c>
      <c r="DR308" s="428">
        <v>17.937572938870275</v>
      </c>
      <c r="DS308" s="432">
        <v>0.98524695317510969</v>
      </c>
      <c r="DT308" s="434">
        <v>-0.63828263099793936</v>
      </c>
      <c r="DU308" s="434">
        <v>0.98524695317510969</v>
      </c>
      <c r="DV308" s="428">
        <v>-0.63828263099793936</v>
      </c>
      <c r="DW308" s="252"/>
      <c r="DX308" s="50"/>
      <c r="DY308" s="249"/>
      <c r="DZ308" s="464">
        <v>0</v>
      </c>
      <c r="EA308" s="465">
        <v>5471.333333333333</v>
      </c>
      <c r="EB308" s="46"/>
    </row>
    <row r="309" spans="1:132" s="141" customFormat="1" ht="27.75" customHeight="1" x14ac:dyDescent="0.25">
      <c r="A309" s="69" t="s">
        <v>56</v>
      </c>
      <c r="B309" s="69" t="s">
        <v>42</v>
      </c>
      <c r="C309" s="69" t="s">
        <v>388</v>
      </c>
      <c r="D309" s="67" t="s">
        <v>531</v>
      </c>
      <c r="E309" s="67" t="s">
        <v>480</v>
      </c>
      <c r="F309" s="67" t="s">
        <v>533</v>
      </c>
      <c r="G309" s="67" t="s">
        <v>534</v>
      </c>
      <c r="H309" s="107" t="s">
        <v>46</v>
      </c>
      <c r="I309" s="20" t="s">
        <v>1978</v>
      </c>
      <c r="J309" s="145" t="s">
        <v>1984</v>
      </c>
      <c r="K309" s="426">
        <v>11.449202248191794</v>
      </c>
      <c r="L309" s="426">
        <v>64.699431683607003</v>
      </c>
      <c r="M309" s="424">
        <v>1539</v>
      </c>
      <c r="N309" s="487">
        <v>35460480</v>
      </c>
      <c r="O309" s="487" t="s">
        <v>1976</v>
      </c>
      <c r="P309" s="572">
        <v>8.3737728342724846</v>
      </c>
      <c r="Q309" s="34" t="s">
        <v>1977</v>
      </c>
      <c r="R309" s="257" t="s">
        <v>48</v>
      </c>
      <c r="S309" s="27"/>
      <c r="T309" s="27"/>
      <c r="U309" s="145"/>
      <c r="V309" s="24"/>
      <c r="W309" s="24"/>
      <c r="X309" s="24"/>
      <c r="Y309" s="24"/>
      <c r="Z309" s="24"/>
      <c r="AA309" s="24"/>
      <c r="AB309" s="24"/>
      <c r="AC309" s="24"/>
      <c r="AD309" s="24"/>
      <c r="AE309" s="24"/>
      <c r="AF309" s="24"/>
      <c r="AG309" s="24"/>
      <c r="AH309" s="24"/>
      <c r="AI309" s="24">
        <v>102</v>
      </c>
      <c r="AJ309" s="24">
        <v>102</v>
      </c>
      <c r="AK309" s="24">
        <v>2</v>
      </c>
      <c r="AL309" s="24">
        <v>2</v>
      </c>
      <c r="AM309" s="24">
        <v>1</v>
      </c>
      <c r="AN309" s="24">
        <v>1</v>
      </c>
      <c r="AO309" s="145">
        <f t="shared" si="39"/>
        <v>105</v>
      </c>
      <c r="AP309" s="14">
        <f t="shared" si="40"/>
        <v>105</v>
      </c>
      <c r="AQ309" s="22"/>
      <c r="AR309" s="24"/>
      <c r="AS309" s="24"/>
      <c r="AT309" s="24"/>
      <c r="AU309" s="24"/>
      <c r="AV309" s="24"/>
      <c r="AW309" s="145"/>
      <c r="AX309" s="24"/>
      <c r="AY309" s="24"/>
      <c r="AZ309" s="24"/>
      <c r="BA309" s="24"/>
      <c r="BB309" s="24"/>
      <c r="BC309" s="24"/>
      <c r="BD309" s="24"/>
      <c r="BE309" s="24"/>
      <c r="BF309" s="24"/>
      <c r="BG309" s="24">
        <v>3751.06</v>
      </c>
      <c r="BH309" s="24">
        <v>3751.06</v>
      </c>
      <c r="BI309" s="24">
        <v>9.1999999999999993</v>
      </c>
      <c r="BJ309" s="24">
        <v>9.1999999999999993</v>
      </c>
      <c r="BK309" s="24">
        <v>6</v>
      </c>
      <c r="BL309" s="24">
        <v>6</v>
      </c>
      <c r="BM309" s="145">
        <f t="shared" si="41"/>
        <v>3766.2599999999998</v>
      </c>
      <c r="BN309" s="24">
        <f t="shared" si="42"/>
        <v>3766.2599999999998</v>
      </c>
      <c r="BO309" s="509">
        <f t="shared" si="36"/>
        <v>0.4497685899222526</v>
      </c>
      <c r="BP309" s="511">
        <v>0</v>
      </c>
      <c r="BQ309" s="512">
        <v>0</v>
      </c>
      <c r="BR309" s="513">
        <v>0</v>
      </c>
      <c r="BS309" s="512">
        <v>0</v>
      </c>
      <c r="BT309" s="512">
        <v>0</v>
      </c>
      <c r="BU309" s="512">
        <v>0</v>
      </c>
      <c r="BV309" s="512">
        <v>0</v>
      </c>
      <c r="BW309" s="512">
        <v>0</v>
      </c>
      <c r="BX309" s="512">
        <v>0</v>
      </c>
      <c r="BY309" s="512">
        <v>0</v>
      </c>
      <c r="BZ309" s="512">
        <v>0</v>
      </c>
      <c r="CA309" s="512">
        <v>0</v>
      </c>
      <c r="CB309" s="512">
        <v>0</v>
      </c>
      <c r="CC309" s="512">
        <v>0</v>
      </c>
      <c r="CD309" s="512">
        <v>0</v>
      </c>
      <c r="CE309" s="512">
        <v>0</v>
      </c>
      <c r="CF309" s="512">
        <v>4403144.2703999998</v>
      </c>
      <c r="CG309" s="512">
        <v>4403144.2703999998</v>
      </c>
      <c r="CH309" s="512">
        <v>10799.328000000001</v>
      </c>
      <c r="CI309" s="512">
        <v>10799.328000000001</v>
      </c>
      <c r="CJ309" s="512">
        <v>19657.439999999999</v>
      </c>
      <c r="CK309" s="512">
        <v>19657.439999999999</v>
      </c>
      <c r="CL309" s="513">
        <f t="shared" si="43"/>
        <v>4433601.0384</v>
      </c>
      <c r="CM309" s="513">
        <f t="shared" si="44"/>
        <v>4433601.0384</v>
      </c>
      <c r="CN309" s="113"/>
      <c r="CO309" s="97"/>
      <c r="CP309" s="97"/>
      <c r="CQ309" s="97"/>
      <c r="CR309" s="97"/>
      <c r="CS309" s="97"/>
      <c r="CT309" s="97"/>
      <c r="CU309" s="114"/>
      <c r="CV309" s="50">
        <f t="shared" si="37"/>
        <v>35460480</v>
      </c>
      <c r="CW309" s="11"/>
      <c r="CX309" s="604">
        <f t="shared" si="38"/>
        <v>8.3737728342724846</v>
      </c>
      <c r="CY309" s="143"/>
      <c r="CZ309" s="143"/>
      <c r="DA309" s="143"/>
      <c r="DB309" s="23"/>
      <c r="DC309" s="23"/>
      <c r="DD309" s="23"/>
      <c r="DE309" s="23"/>
      <c r="DF309" s="143"/>
      <c r="DG309" s="89"/>
      <c r="DH309" s="50" t="s">
        <v>46</v>
      </c>
      <c r="DI309" s="28"/>
      <c r="DJ309" s="553" t="s">
        <v>46</v>
      </c>
      <c r="DK309" s="143"/>
      <c r="DL309" s="46"/>
      <c r="DM309" s="111"/>
      <c r="DN309" s="110"/>
      <c r="DO309" s="432">
        <v>1298.682475231444</v>
      </c>
      <c r="DP309" s="433">
        <v>-1028.5951984192648</v>
      </c>
      <c r="DQ309" s="434">
        <v>146.4667857722917</v>
      </c>
      <c r="DR309" s="428">
        <v>114.91697851994121</v>
      </c>
      <c r="DS309" s="432">
        <v>4.9608575605002434</v>
      </c>
      <c r="DT309" s="434">
        <v>-3.2776579813148619</v>
      </c>
      <c r="DU309" s="434">
        <v>3.7700178658437551</v>
      </c>
      <c r="DV309" s="428">
        <v>-2.0927542613688193</v>
      </c>
      <c r="DW309" s="252"/>
      <c r="DX309" s="50"/>
      <c r="DY309" s="249"/>
      <c r="DZ309" s="464">
        <v>175277</v>
      </c>
      <c r="EA309" s="465">
        <v>191186.66666666669</v>
      </c>
      <c r="EB309" s="46"/>
    </row>
    <row r="310" spans="1:132" s="141" customFormat="1" ht="27.75" customHeight="1" x14ac:dyDescent="0.25">
      <c r="A310" s="69" t="s">
        <v>56</v>
      </c>
      <c r="B310" s="69" t="s">
        <v>42</v>
      </c>
      <c r="C310" s="69" t="s">
        <v>388</v>
      </c>
      <c r="D310" s="67" t="s">
        <v>531</v>
      </c>
      <c r="E310" s="67" t="s">
        <v>480</v>
      </c>
      <c r="F310" s="67" t="s">
        <v>535</v>
      </c>
      <c r="G310" s="67" t="s">
        <v>512</v>
      </c>
      <c r="H310" s="107" t="s">
        <v>46</v>
      </c>
      <c r="I310" s="20" t="s">
        <v>1978</v>
      </c>
      <c r="J310" s="145" t="s">
        <v>1984</v>
      </c>
      <c r="K310" s="426">
        <v>12.022857475658606</v>
      </c>
      <c r="L310" s="426">
        <v>15.773295421737002</v>
      </c>
      <c r="M310" s="424">
        <v>678</v>
      </c>
      <c r="N310" s="487">
        <v>38053440</v>
      </c>
      <c r="O310" s="487" t="s">
        <v>1976</v>
      </c>
      <c r="P310" s="572">
        <v>9.2358491622156738</v>
      </c>
      <c r="Q310" s="34" t="s">
        <v>1977</v>
      </c>
      <c r="R310" s="257" t="s">
        <v>48</v>
      </c>
      <c r="S310" s="27"/>
      <c r="T310" s="27"/>
      <c r="U310" s="145"/>
      <c r="V310" s="24"/>
      <c r="W310" s="24"/>
      <c r="X310" s="24"/>
      <c r="Y310" s="24"/>
      <c r="Z310" s="24"/>
      <c r="AA310" s="24"/>
      <c r="AB310" s="24"/>
      <c r="AC310" s="24"/>
      <c r="AD310" s="24"/>
      <c r="AE310" s="24">
        <v>1</v>
      </c>
      <c r="AF310" s="24">
        <v>1</v>
      </c>
      <c r="AG310" s="24"/>
      <c r="AH310" s="24"/>
      <c r="AI310" s="24">
        <v>26</v>
      </c>
      <c r="AJ310" s="24">
        <v>26</v>
      </c>
      <c r="AK310" s="24"/>
      <c r="AL310" s="24"/>
      <c r="AM310" s="24"/>
      <c r="AN310" s="24"/>
      <c r="AO310" s="145">
        <f t="shared" si="39"/>
        <v>27</v>
      </c>
      <c r="AP310" s="14">
        <f t="shared" si="40"/>
        <v>27</v>
      </c>
      <c r="AQ310" s="22"/>
      <c r="AR310" s="24"/>
      <c r="AS310" s="24"/>
      <c r="AT310" s="24"/>
      <c r="AU310" s="24"/>
      <c r="AV310" s="24"/>
      <c r="AW310" s="145"/>
      <c r="AX310" s="24"/>
      <c r="AY310" s="24"/>
      <c r="AZ310" s="24"/>
      <c r="BA310" s="24"/>
      <c r="BB310" s="24"/>
      <c r="BC310" s="24">
        <v>150</v>
      </c>
      <c r="BD310" s="24">
        <v>150</v>
      </c>
      <c r="BE310" s="24"/>
      <c r="BF310" s="24"/>
      <c r="BG310" s="24">
        <v>298.79000000000002</v>
      </c>
      <c r="BH310" s="24">
        <v>298.79000000000002</v>
      </c>
      <c r="BI310" s="24"/>
      <c r="BJ310" s="24"/>
      <c r="BK310" s="24"/>
      <c r="BL310" s="24"/>
      <c r="BM310" s="145">
        <f t="shared" si="41"/>
        <v>448.79</v>
      </c>
      <c r="BN310" s="24">
        <f t="shared" si="42"/>
        <v>448.79</v>
      </c>
      <c r="BO310" s="509">
        <f t="shared" si="36"/>
        <v>4.8592175133827721E-2</v>
      </c>
      <c r="BP310" s="511">
        <v>0</v>
      </c>
      <c r="BQ310" s="512">
        <v>0</v>
      </c>
      <c r="BR310" s="513">
        <v>0</v>
      </c>
      <c r="BS310" s="512">
        <v>0</v>
      </c>
      <c r="BT310" s="512">
        <v>0</v>
      </c>
      <c r="BU310" s="512">
        <v>0</v>
      </c>
      <c r="BV310" s="512">
        <v>0</v>
      </c>
      <c r="BW310" s="512">
        <v>0</v>
      </c>
      <c r="BX310" s="512">
        <v>0</v>
      </c>
      <c r="BY310" s="512">
        <v>0</v>
      </c>
      <c r="BZ310" s="512">
        <v>0</v>
      </c>
      <c r="CA310" s="512">
        <v>0</v>
      </c>
      <c r="CB310" s="512">
        <v>756864</v>
      </c>
      <c r="CC310" s="512">
        <v>756864</v>
      </c>
      <c r="CD310" s="512">
        <v>0</v>
      </c>
      <c r="CE310" s="512">
        <v>0</v>
      </c>
      <c r="CF310" s="512">
        <v>350731.65360000008</v>
      </c>
      <c r="CG310" s="512">
        <v>350731.65360000008</v>
      </c>
      <c r="CH310" s="512">
        <v>0</v>
      </c>
      <c r="CI310" s="512">
        <v>0</v>
      </c>
      <c r="CJ310" s="512">
        <v>0</v>
      </c>
      <c r="CK310" s="512">
        <v>0</v>
      </c>
      <c r="CL310" s="513">
        <f t="shared" si="43"/>
        <v>1107595.6536000001</v>
      </c>
      <c r="CM310" s="513">
        <f t="shared" si="44"/>
        <v>1107595.6536000001</v>
      </c>
      <c r="CN310" s="113"/>
      <c r="CO310" s="97"/>
      <c r="CP310" s="97"/>
      <c r="CQ310" s="97"/>
      <c r="CR310" s="97"/>
      <c r="CS310" s="97"/>
      <c r="CT310" s="97"/>
      <c r="CU310" s="114"/>
      <c r="CV310" s="50">
        <f t="shared" si="37"/>
        <v>38053440</v>
      </c>
      <c r="CW310" s="11"/>
      <c r="CX310" s="604">
        <f t="shared" si="38"/>
        <v>9.2358491622156738</v>
      </c>
      <c r="CY310" s="143"/>
      <c r="CZ310" s="143"/>
      <c r="DA310" s="143"/>
      <c r="DB310" s="23"/>
      <c r="DC310" s="23"/>
      <c r="DD310" s="23"/>
      <c r="DE310" s="23"/>
      <c r="DF310" s="143"/>
      <c r="DG310" s="89"/>
      <c r="DH310" s="50" t="s">
        <v>46</v>
      </c>
      <c r="DI310" s="28"/>
      <c r="DJ310" s="553" t="s">
        <v>46</v>
      </c>
      <c r="DK310" s="143"/>
      <c r="DL310" s="46"/>
      <c r="DM310" s="111"/>
      <c r="DN310" s="110"/>
      <c r="DO310" s="432">
        <v>2276.5347751290233</v>
      </c>
      <c r="DP310" s="433">
        <v>-2204.9175799137001</v>
      </c>
      <c r="DQ310" s="434">
        <v>289.74293438191188</v>
      </c>
      <c r="DR310" s="428">
        <v>-229.30035795655428</v>
      </c>
      <c r="DS310" s="432">
        <v>4.7997050872450213</v>
      </c>
      <c r="DT310" s="434">
        <v>-4.5419938614948423</v>
      </c>
      <c r="DU310" s="434">
        <v>3.7970017203244022</v>
      </c>
      <c r="DV310" s="428">
        <v>-3.5451931015589748</v>
      </c>
      <c r="DW310" s="252"/>
      <c r="DX310" s="50"/>
      <c r="DY310" s="249"/>
      <c r="DZ310" s="464">
        <v>134414</v>
      </c>
      <c r="EA310" s="465">
        <v>-126575.33333333333</v>
      </c>
      <c r="EB310" s="46"/>
    </row>
    <row r="311" spans="1:132" s="141" customFormat="1" ht="27.75" customHeight="1" x14ac:dyDescent="0.25">
      <c r="A311" s="69" t="s">
        <v>56</v>
      </c>
      <c r="B311" s="69" t="s">
        <v>42</v>
      </c>
      <c r="C311" s="69" t="s">
        <v>388</v>
      </c>
      <c r="D311" s="67" t="s">
        <v>536</v>
      </c>
      <c r="E311" s="67" t="s">
        <v>537</v>
      </c>
      <c r="F311" s="67" t="s">
        <v>538</v>
      </c>
      <c r="G311" s="67" t="s">
        <v>539</v>
      </c>
      <c r="H311" s="107" t="s">
        <v>46</v>
      </c>
      <c r="I311" s="20" t="s">
        <v>1978</v>
      </c>
      <c r="J311" s="145" t="s">
        <v>1984</v>
      </c>
      <c r="K311" s="426">
        <v>12.668219606558768</v>
      </c>
      <c r="L311" s="426">
        <v>56.692992306321003</v>
      </c>
      <c r="M311" s="424">
        <v>3288</v>
      </c>
      <c r="N311" s="487">
        <v>34234080</v>
      </c>
      <c r="O311" s="487" t="s">
        <v>1976</v>
      </c>
      <c r="P311" s="572">
        <v>10.636524009280475</v>
      </c>
      <c r="Q311" s="34" t="s">
        <v>1977</v>
      </c>
      <c r="R311" s="257" t="s">
        <v>48</v>
      </c>
      <c r="S311" s="27"/>
      <c r="T311" s="27"/>
      <c r="U311" s="145"/>
      <c r="V311" s="24"/>
      <c r="W311" s="24"/>
      <c r="X311" s="24"/>
      <c r="Y311" s="24">
        <v>1</v>
      </c>
      <c r="Z311" s="24">
        <v>1</v>
      </c>
      <c r="AA311" s="24"/>
      <c r="AB311" s="24"/>
      <c r="AC311" s="24"/>
      <c r="AD311" s="24"/>
      <c r="AE311" s="24"/>
      <c r="AF311" s="24"/>
      <c r="AG311" s="24"/>
      <c r="AH311" s="24"/>
      <c r="AI311" s="24">
        <v>152</v>
      </c>
      <c r="AJ311" s="24">
        <v>152</v>
      </c>
      <c r="AK311" s="24"/>
      <c r="AL311" s="24"/>
      <c r="AM311" s="24"/>
      <c r="AN311" s="24"/>
      <c r="AO311" s="145">
        <f t="shared" si="39"/>
        <v>153</v>
      </c>
      <c r="AP311" s="14">
        <f t="shared" si="40"/>
        <v>153</v>
      </c>
      <c r="AQ311" s="22"/>
      <c r="AR311" s="24"/>
      <c r="AS311" s="24"/>
      <c r="AT311" s="24"/>
      <c r="AU311" s="24"/>
      <c r="AV311" s="24"/>
      <c r="AW311" s="145">
        <v>49</v>
      </c>
      <c r="AX311" s="24">
        <v>49</v>
      </c>
      <c r="AY311" s="24"/>
      <c r="AZ311" s="24"/>
      <c r="BA311" s="24"/>
      <c r="BB311" s="24"/>
      <c r="BC311" s="24"/>
      <c r="BD311" s="24"/>
      <c r="BE311" s="24"/>
      <c r="BF311" s="24"/>
      <c r="BG311" s="24">
        <v>2972.16</v>
      </c>
      <c r="BH311" s="24">
        <v>2972.16</v>
      </c>
      <c r="BI311" s="24"/>
      <c r="BJ311" s="24"/>
      <c r="BK311" s="24"/>
      <c r="BL311" s="24"/>
      <c r="BM311" s="145">
        <f t="shared" si="41"/>
        <v>3021.16</v>
      </c>
      <c r="BN311" s="24">
        <f t="shared" si="42"/>
        <v>3021.16</v>
      </c>
      <c r="BO311" s="509">
        <f t="shared" si="36"/>
        <v>0.2840364011178847</v>
      </c>
      <c r="BP311" s="511">
        <v>0</v>
      </c>
      <c r="BQ311" s="512">
        <v>0</v>
      </c>
      <c r="BR311" s="513">
        <v>0</v>
      </c>
      <c r="BS311" s="512">
        <v>0</v>
      </c>
      <c r="BT311" s="512">
        <v>0</v>
      </c>
      <c r="BU311" s="512">
        <v>0</v>
      </c>
      <c r="BV311" s="512">
        <v>160535.76</v>
      </c>
      <c r="BW311" s="512">
        <v>160535.76</v>
      </c>
      <c r="BX311" s="512">
        <v>0</v>
      </c>
      <c r="BY311" s="512">
        <v>0</v>
      </c>
      <c r="BZ311" s="512">
        <v>0</v>
      </c>
      <c r="CA311" s="512">
        <v>0</v>
      </c>
      <c r="CB311" s="512">
        <v>0</v>
      </c>
      <c r="CC311" s="512">
        <v>0</v>
      </c>
      <c r="CD311" s="512">
        <v>0</v>
      </c>
      <c r="CE311" s="512">
        <v>0</v>
      </c>
      <c r="CF311" s="512">
        <v>3488840.2944</v>
      </c>
      <c r="CG311" s="512">
        <v>3488840.2944</v>
      </c>
      <c r="CH311" s="512">
        <v>0</v>
      </c>
      <c r="CI311" s="512">
        <v>0</v>
      </c>
      <c r="CJ311" s="512">
        <v>0</v>
      </c>
      <c r="CK311" s="512">
        <v>0</v>
      </c>
      <c r="CL311" s="513">
        <f t="shared" si="43"/>
        <v>3649376.0543999998</v>
      </c>
      <c r="CM311" s="513">
        <f t="shared" si="44"/>
        <v>3649376.0543999998</v>
      </c>
      <c r="CN311" s="113"/>
      <c r="CO311" s="97"/>
      <c r="CP311" s="97"/>
      <c r="CQ311" s="97"/>
      <c r="CR311" s="97"/>
      <c r="CS311" s="97"/>
      <c r="CT311" s="97"/>
      <c r="CU311" s="114"/>
      <c r="CV311" s="50">
        <f t="shared" si="37"/>
        <v>34234080</v>
      </c>
      <c r="CW311" s="11"/>
      <c r="CX311" s="604">
        <f t="shared" si="38"/>
        <v>10.636524009280475</v>
      </c>
      <c r="CY311" s="143"/>
      <c r="CZ311" s="143"/>
      <c r="DA311" s="143"/>
      <c r="DB311" s="23"/>
      <c r="DC311" s="23"/>
      <c r="DD311" s="23"/>
      <c r="DE311" s="23"/>
      <c r="DF311" s="143"/>
      <c r="DG311" s="89"/>
      <c r="DH311" s="50" t="s">
        <v>46</v>
      </c>
      <c r="DI311" s="28"/>
      <c r="DJ311" s="553" t="s">
        <v>46</v>
      </c>
      <c r="DK311" s="143"/>
      <c r="DL311" s="46"/>
      <c r="DM311" s="111"/>
      <c r="DN311" s="110"/>
      <c r="DO311" s="432">
        <v>301.56832526425217</v>
      </c>
      <c r="DP311" s="433">
        <v>-224.67314999858507</v>
      </c>
      <c r="DQ311" s="434">
        <v>31.319966540772132</v>
      </c>
      <c r="DR311" s="428">
        <v>33.740873627012178</v>
      </c>
      <c r="DS311" s="432">
        <v>0.25885275404932728</v>
      </c>
      <c r="DT311" s="434">
        <v>0.19976326214458345</v>
      </c>
      <c r="DU311" s="434">
        <v>0.10068185850802272</v>
      </c>
      <c r="DV311" s="428">
        <v>0.34829865376725988</v>
      </c>
      <c r="DW311" s="252"/>
      <c r="DX311" s="50"/>
      <c r="DY311" s="249"/>
      <c r="DZ311" s="464">
        <v>49248</v>
      </c>
      <c r="EA311" s="465">
        <v>-4433.6666666666642</v>
      </c>
      <c r="EB311" s="46"/>
    </row>
    <row r="312" spans="1:132" s="141" customFormat="1" ht="27.75" customHeight="1" x14ac:dyDescent="0.25">
      <c r="A312" s="69" t="s">
        <v>56</v>
      </c>
      <c r="B312" s="69" t="s">
        <v>42</v>
      </c>
      <c r="C312" s="69" t="s">
        <v>388</v>
      </c>
      <c r="D312" s="67" t="s">
        <v>536</v>
      </c>
      <c r="E312" s="67" t="s">
        <v>537</v>
      </c>
      <c r="F312" s="67" t="s">
        <v>540</v>
      </c>
      <c r="G312" s="67" t="s">
        <v>541</v>
      </c>
      <c r="H312" s="107" t="s">
        <v>46</v>
      </c>
      <c r="I312" s="20" t="s">
        <v>1979</v>
      </c>
      <c r="J312" s="145" t="s">
        <v>1984</v>
      </c>
      <c r="K312" s="426">
        <v>12.668219606558768</v>
      </c>
      <c r="L312" s="426">
        <v>87.685037696403</v>
      </c>
      <c r="M312" s="424">
        <v>3160</v>
      </c>
      <c r="N312" s="487">
        <v>32972640</v>
      </c>
      <c r="O312" s="487" t="s">
        <v>1976</v>
      </c>
      <c r="P312" s="572">
        <v>9.0111675314578399</v>
      </c>
      <c r="Q312" s="34" t="s">
        <v>1977</v>
      </c>
      <c r="R312" s="257" t="s">
        <v>48</v>
      </c>
      <c r="S312" s="27"/>
      <c r="T312" s="27"/>
      <c r="U312" s="145"/>
      <c r="V312" s="24"/>
      <c r="W312" s="24"/>
      <c r="X312" s="24"/>
      <c r="Y312" s="24"/>
      <c r="Z312" s="24"/>
      <c r="AA312" s="24"/>
      <c r="AB312" s="24"/>
      <c r="AC312" s="24"/>
      <c r="AD312" s="24"/>
      <c r="AE312" s="24"/>
      <c r="AF312" s="24"/>
      <c r="AG312" s="24"/>
      <c r="AH312" s="24"/>
      <c r="AI312" s="24">
        <v>149</v>
      </c>
      <c r="AJ312" s="24">
        <v>149</v>
      </c>
      <c r="AK312" s="24"/>
      <c r="AL312" s="24"/>
      <c r="AM312" s="24"/>
      <c r="AN312" s="24"/>
      <c r="AO312" s="145">
        <f t="shared" si="39"/>
        <v>149</v>
      </c>
      <c r="AP312" s="14">
        <f t="shared" si="40"/>
        <v>149</v>
      </c>
      <c r="AQ312" s="22"/>
      <c r="AR312" s="24"/>
      <c r="AS312" s="24"/>
      <c r="AT312" s="24"/>
      <c r="AU312" s="24"/>
      <c r="AV312" s="24"/>
      <c r="AW312" s="145"/>
      <c r="AX312" s="24"/>
      <c r="AY312" s="24"/>
      <c r="AZ312" s="24"/>
      <c r="BA312" s="24"/>
      <c r="BB312" s="24"/>
      <c r="BC312" s="24"/>
      <c r="BD312" s="24"/>
      <c r="BE312" s="24"/>
      <c r="BF312" s="24"/>
      <c r="BG312" s="24">
        <v>3099.1750000000002</v>
      </c>
      <c r="BH312" s="24">
        <v>3099.1750000000002</v>
      </c>
      <c r="BI312" s="24"/>
      <c r="BJ312" s="24"/>
      <c r="BK312" s="24"/>
      <c r="BL312" s="24"/>
      <c r="BM312" s="145">
        <f t="shared" si="41"/>
        <v>3099.1750000000002</v>
      </c>
      <c r="BN312" s="24">
        <f t="shared" si="42"/>
        <v>3099.1750000000002</v>
      </c>
      <c r="BO312" s="509">
        <f t="shared" si="36"/>
        <v>0.34392602170371717</v>
      </c>
      <c r="BP312" s="511">
        <v>0</v>
      </c>
      <c r="BQ312" s="512">
        <v>0</v>
      </c>
      <c r="BR312" s="513">
        <v>0</v>
      </c>
      <c r="BS312" s="512">
        <v>0</v>
      </c>
      <c r="BT312" s="512">
        <v>0</v>
      </c>
      <c r="BU312" s="512">
        <v>0</v>
      </c>
      <c r="BV312" s="512">
        <v>0</v>
      </c>
      <c r="BW312" s="512">
        <v>0</v>
      </c>
      <c r="BX312" s="512">
        <v>0</v>
      </c>
      <c r="BY312" s="512">
        <v>0</v>
      </c>
      <c r="BZ312" s="512">
        <v>0</v>
      </c>
      <c r="CA312" s="512">
        <v>0</v>
      </c>
      <c r="CB312" s="512">
        <v>0</v>
      </c>
      <c r="CC312" s="512">
        <v>0</v>
      </c>
      <c r="CD312" s="512">
        <v>0</v>
      </c>
      <c r="CE312" s="512">
        <v>0</v>
      </c>
      <c r="CF312" s="512">
        <v>3637935.5820000004</v>
      </c>
      <c r="CG312" s="512">
        <v>3637935.5820000004</v>
      </c>
      <c r="CH312" s="512">
        <v>0</v>
      </c>
      <c r="CI312" s="512">
        <v>0</v>
      </c>
      <c r="CJ312" s="512">
        <v>0</v>
      </c>
      <c r="CK312" s="512">
        <v>0</v>
      </c>
      <c r="CL312" s="513">
        <f t="shared" si="43"/>
        <v>3637935.5820000004</v>
      </c>
      <c r="CM312" s="513">
        <f t="shared" si="44"/>
        <v>3637935.5820000004</v>
      </c>
      <c r="CN312" s="113"/>
      <c r="CO312" s="97"/>
      <c r="CP312" s="97"/>
      <c r="CQ312" s="97"/>
      <c r="CR312" s="97"/>
      <c r="CS312" s="97"/>
      <c r="CT312" s="97"/>
      <c r="CU312" s="114"/>
      <c r="CV312" s="50">
        <f t="shared" si="37"/>
        <v>32972640</v>
      </c>
      <c r="CW312" s="11"/>
      <c r="CX312" s="604">
        <f t="shared" si="38"/>
        <v>9.0111675314578399</v>
      </c>
      <c r="CY312" s="143"/>
      <c r="CZ312" s="143"/>
      <c r="DA312" s="143"/>
      <c r="DB312" s="23"/>
      <c r="DC312" s="23"/>
      <c r="DD312" s="23"/>
      <c r="DE312" s="23"/>
      <c r="DF312" s="143"/>
      <c r="DG312" s="89"/>
      <c r="DH312" s="50" t="s">
        <v>46</v>
      </c>
      <c r="DI312" s="28"/>
      <c r="DJ312" s="553" t="s">
        <v>46</v>
      </c>
      <c r="DK312" s="143"/>
      <c r="DL312" s="46"/>
      <c r="DM312" s="111"/>
      <c r="DN312" s="110"/>
      <c r="DO312" s="432">
        <v>1091.8708792657853</v>
      </c>
      <c r="DP312" s="433">
        <v>-765.81380472226806</v>
      </c>
      <c r="DQ312" s="434">
        <v>28.714172688432967</v>
      </c>
      <c r="DR312" s="428">
        <v>208.5317580029546</v>
      </c>
      <c r="DS312" s="432">
        <v>1.405453874149482</v>
      </c>
      <c r="DT312" s="434">
        <v>0.62758130514726829</v>
      </c>
      <c r="DU312" s="434">
        <v>0.19684582520175137</v>
      </c>
      <c r="DV312" s="428">
        <v>1.6494226784989632</v>
      </c>
      <c r="DW312" s="252"/>
      <c r="DX312" s="50"/>
      <c r="DY312" s="249"/>
      <c r="DZ312" s="464">
        <v>0</v>
      </c>
      <c r="EA312" s="465">
        <v>522807.66666666669</v>
      </c>
      <c r="EB312" s="46"/>
    </row>
    <row r="313" spans="1:132" s="141" customFormat="1" ht="27.75" customHeight="1" x14ac:dyDescent="0.25">
      <c r="A313" s="69" t="s">
        <v>56</v>
      </c>
      <c r="B313" s="69" t="s">
        <v>42</v>
      </c>
      <c r="C313" s="69" t="s">
        <v>388</v>
      </c>
      <c r="D313" s="67" t="s">
        <v>536</v>
      </c>
      <c r="E313" s="67" t="s">
        <v>537</v>
      </c>
      <c r="F313" s="67" t="s">
        <v>542</v>
      </c>
      <c r="G313" s="67" t="s">
        <v>543</v>
      </c>
      <c r="H313" s="107" t="s">
        <v>46</v>
      </c>
      <c r="I313" s="20" t="s">
        <v>1978</v>
      </c>
      <c r="J313" s="145" t="s">
        <v>1984</v>
      </c>
      <c r="K313" s="426">
        <v>12.668219606558768</v>
      </c>
      <c r="L313" s="426">
        <v>45.142045360650002</v>
      </c>
      <c r="M313" s="424">
        <v>2784</v>
      </c>
      <c r="N313" s="487">
        <v>42818880.000000007</v>
      </c>
      <c r="O313" s="487" t="s">
        <v>1976</v>
      </c>
      <c r="P313" s="572">
        <v>8.8199491223022353</v>
      </c>
      <c r="Q313" s="34" t="s">
        <v>1977</v>
      </c>
      <c r="R313" s="257" t="s">
        <v>48</v>
      </c>
      <c r="S313" s="27"/>
      <c r="T313" s="27"/>
      <c r="U313" s="145"/>
      <c r="V313" s="24"/>
      <c r="W313" s="24"/>
      <c r="X313" s="24"/>
      <c r="Y313" s="24"/>
      <c r="Z313" s="24"/>
      <c r="AA313" s="24"/>
      <c r="AB313" s="24"/>
      <c r="AC313" s="24"/>
      <c r="AD313" s="24"/>
      <c r="AE313" s="24"/>
      <c r="AF313" s="24"/>
      <c r="AG313" s="24"/>
      <c r="AH313" s="24"/>
      <c r="AI313" s="24">
        <v>178</v>
      </c>
      <c r="AJ313" s="24">
        <v>178</v>
      </c>
      <c r="AK313" s="24">
        <v>1</v>
      </c>
      <c r="AL313" s="24">
        <v>1</v>
      </c>
      <c r="AM313" s="24"/>
      <c r="AN313" s="24"/>
      <c r="AO313" s="145">
        <f t="shared" si="39"/>
        <v>179</v>
      </c>
      <c r="AP313" s="14">
        <f t="shared" si="40"/>
        <v>179</v>
      </c>
      <c r="AQ313" s="22"/>
      <c r="AR313" s="24"/>
      <c r="AS313" s="24"/>
      <c r="AT313" s="24"/>
      <c r="AU313" s="24"/>
      <c r="AV313" s="24"/>
      <c r="AW313" s="145"/>
      <c r="AX313" s="24"/>
      <c r="AY313" s="24"/>
      <c r="AZ313" s="24"/>
      <c r="BA313" s="24"/>
      <c r="BB313" s="24"/>
      <c r="BC313" s="24"/>
      <c r="BD313" s="24"/>
      <c r="BE313" s="24"/>
      <c r="BF313" s="24"/>
      <c r="BG313" s="24">
        <v>3208.83</v>
      </c>
      <c r="BH313" s="24">
        <v>3208.83</v>
      </c>
      <c r="BI313" s="24">
        <v>5.2</v>
      </c>
      <c r="BJ313" s="24">
        <v>5.2</v>
      </c>
      <c r="BK313" s="24"/>
      <c r="BL313" s="24"/>
      <c r="BM313" s="145">
        <f t="shared" si="41"/>
        <v>3214.0299999999997</v>
      </c>
      <c r="BN313" s="24">
        <f t="shared" si="42"/>
        <v>3214.0299999999997</v>
      </c>
      <c r="BO313" s="509">
        <f t="shared" si="36"/>
        <v>0.3644045963794692</v>
      </c>
      <c r="BP313" s="511">
        <v>0</v>
      </c>
      <c r="BQ313" s="512">
        <v>0</v>
      </c>
      <c r="BR313" s="513">
        <v>0</v>
      </c>
      <c r="BS313" s="512">
        <v>0</v>
      </c>
      <c r="BT313" s="512">
        <v>0</v>
      </c>
      <c r="BU313" s="512">
        <v>0</v>
      </c>
      <c r="BV313" s="512">
        <v>0</v>
      </c>
      <c r="BW313" s="512">
        <v>0</v>
      </c>
      <c r="BX313" s="512">
        <v>0</v>
      </c>
      <c r="BY313" s="512">
        <v>0</v>
      </c>
      <c r="BZ313" s="512">
        <v>0</v>
      </c>
      <c r="CA313" s="512">
        <v>0</v>
      </c>
      <c r="CB313" s="512">
        <v>0</v>
      </c>
      <c r="CC313" s="512">
        <v>0</v>
      </c>
      <c r="CD313" s="512">
        <v>0</v>
      </c>
      <c r="CE313" s="512">
        <v>0</v>
      </c>
      <c r="CF313" s="512">
        <v>3766653.0072000003</v>
      </c>
      <c r="CG313" s="512">
        <v>3766653.0072000003</v>
      </c>
      <c r="CH313" s="512">
        <v>6103.9680000000008</v>
      </c>
      <c r="CI313" s="512">
        <v>6103.9680000000008</v>
      </c>
      <c r="CJ313" s="512">
        <v>0</v>
      </c>
      <c r="CK313" s="512">
        <v>0</v>
      </c>
      <c r="CL313" s="513">
        <f t="shared" si="43"/>
        <v>3772756.9752000002</v>
      </c>
      <c r="CM313" s="513">
        <f t="shared" si="44"/>
        <v>3772756.9752000002</v>
      </c>
      <c r="CN313" s="113"/>
      <c r="CO313" s="97"/>
      <c r="CP313" s="97"/>
      <c r="CQ313" s="97"/>
      <c r="CR313" s="97"/>
      <c r="CS313" s="97"/>
      <c r="CT313" s="97"/>
      <c r="CU313" s="114"/>
      <c r="CV313" s="50">
        <f t="shared" si="37"/>
        <v>42818880.000000007</v>
      </c>
      <c r="CW313" s="11"/>
      <c r="CX313" s="604">
        <f t="shared" si="38"/>
        <v>8.8199491223022353</v>
      </c>
      <c r="CY313" s="143"/>
      <c r="CZ313" s="143"/>
      <c r="DA313" s="143"/>
      <c r="DB313" s="23"/>
      <c r="DC313" s="23"/>
      <c r="DD313" s="23"/>
      <c r="DE313" s="23"/>
      <c r="DF313" s="143"/>
      <c r="DG313" s="89"/>
      <c r="DH313" s="50" t="s">
        <v>46</v>
      </c>
      <c r="DI313" s="28"/>
      <c r="DJ313" s="553" t="s">
        <v>46</v>
      </c>
      <c r="DK313" s="143"/>
      <c r="DL313" s="46"/>
      <c r="DM313" s="111"/>
      <c r="DN313" s="110"/>
      <c r="DO313" s="432">
        <v>1142.1558262743586</v>
      </c>
      <c r="DP313" s="433">
        <v>-862.78445929673387</v>
      </c>
      <c r="DQ313" s="434">
        <v>85.271513663982873</v>
      </c>
      <c r="DR313" s="428">
        <v>3.8501178639063625</v>
      </c>
      <c r="DS313" s="432">
        <v>1.4295549103534992</v>
      </c>
      <c r="DT313" s="434">
        <v>-0.70209288043904772</v>
      </c>
      <c r="DU313" s="434">
        <v>0.42455625729593877</v>
      </c>
      <c r="DV313" s="428">
        <v>0.1112538031887656</v>
      </c>
      <c r="DW313" s="252"/>
      <c r="DX313" s="50"/>
      <c r="DY313" s="249"/>
      <c r="DZ313" s="464">
        <v>141224</v>
      </c>
      <c r="EA313" s="465">
        <v>23094</v>
      </c>
      <c r="EB313" s="46"/>
    </row>
    <row r="314" spans="1:132" s="141" customFormat="1" ht="27.75" customHeight="1" x14ac:dyDescent="0.25">
      <c r="A314" s="69" t="s">
        <v>56</v>
      </c>
      <c r="B314" s="69" t="s">
        <v>42</v>
      </c>
      <c r="C314" s="69" t="s">
        <v>388</v>
      </c>
      <c r="D314" s="67" t="s">
        <v>536</v>
      </c>
      <c r="E314" s="67" t="s">
        <v>537</v>
      </c>
      <c r="F314" s="67" t="s">
        <v>544</v>
      </c>
      <c r="G314" s="67" t="s">
        <v>541</v>
      </c>
      <c r="H314" s="107" t="s">
        <v>46</v>
      </c>
      <c r="I314" s="20" t="s">
        <v>1979</v>
      </c>
      <c r="J314" s="145" t="s">
        <v>1984</v>
      </c>
      <c r="K314" s="426">
        <v>12.668219606558768</v>
      </c>
      <c r="L314" s="426">
        <v>48.916477170981004</v>
      </c>
      <c r="M314" s="424">
        <v>2230</v>
      </c>
      <c r="N314" s="487">
        <v>25368960.000000004</v>
      </c>
      <c r="O314" s="487" t="s">
        <v>1976</v>
      </c>
      <c r="P314" s="572">
        <v>7.2902018490574036</v>
      </c>
      <c r="Q314" s="34" t="s">
        <v>1977</v>
      </c>
      <c r="R314" s="257" t="s">
        <v>48</v>
      </c>
      <c r="S314" s="27"/>
      <c r="T314" s="27"/>
      <c r="U314" s="145"/>
      <c r="V314" s="24"/>
      <c r="W314" s="24"/>
      <c r="X314" s="24"/>
      <c r="Y314" s="24"/>
      <c r="Z314" s="24"/>
      <c r="AA314" s="24"/>
      <c r="AB314" s="24"/>
      <c r="AC314" s="24"/>
      <c r="AD314" s="24"/>
      <c r="AE314" s="24"/>
      <c r="AF314" s="24"/>
      <c r="AG314" s="24"/>
      <c r="AH314" s="24"/>
      <c r="AI314" s="24">
        <v>112</v>
      </c>
      <c r="AJ314" s="24">
        <v>112</v>
      </c>
      <c r="AK314" s="24"/>
      <c r="AL314" s="24"/>
      <c r="AM314" s="24"/>
      <c r="AN314" s="24"/>
      <c r="AO314" s="145">
        <f t="shared" si="39"/>
        <v>112</v>
      </c>
      <c r="AP314" s="14">
        <f t="shared" si="40"/>
        <v>112</v>
      </c>
      <c r="AQ314" s="22"/>
      <c r="AR314" s="24"/>
      <c r="AS314" s="24"/>
      <c r="AT314" s="24"/>
      <c r="AU314" s="24"/>
      <c r="AV314" s="24"/>
      <c r="AW314" s="145"/>
      <c r="AX314" s="24"/>
      <c r="AY314" s="24"/>
      <c r="AZ314" s="24"/>
      <c r="BA314" s="24"/>
      <c r="BB314" s="24"/>
      <c r="BC314" s="24"/>
      <c r="BD314" s="24"/>
      <c r="BE314" s="24"/>
      <c r="BF314" s="24"/>
      <c r="BG314" s="24">
        <v>8179.06</v>
      </c>
      <c r="BH314" s="24">
        <v>8179.06</v>
      </c>
      <c r="BI314" s="24"/>
      <c r="BJ314" s="24"/>
      <c r="BK314" s="24"/>
      <c r="BL314" s="24"/>
      <c r="BM314" s="145">
        <f t="shared" si="41"/>
        <v>8179.06</v>
      </c>
      <c r="BN314" s="24">
        <f t="shared" si="42"/>
        <v>8179.06</v>
      </c>
      <c r="BO314" s="509">
        <f t="shared" si="36"/>
        <v>1.1219250398474936</v>
      </c>
      <c r="BP314" s="511">
        <v>0</v>
      </c>
      <c r="BQ314" s="512">
        <v>0</v>
      </c>
      <c r="BR314" s="513">
        <v>0</v>
      </c>
      <c r="BS314" s="512">
        <v>0</v>
      </c>
      <c r="BT314" s="512">
        <v>0</v>
      </c>
      <c r="BU314" s="512">
        <v>0</v>
      </c>
      <c r="BV314" s="512">
        <v>0</v>
      </c>
      <c r="BW314" s="512">
        <v>0</v>
      </c>
      <c r="BX314" s="512">
        <v>0</v>
      </c>
      <c r="BY314" s="512">
        <v>0</v>
      </c>
      <c r="BZ314" s="512">
        <v>0</v>
      </c>
      <c r="CA314" s="512">
        <v>0</v>
      </c>
      <c r="CB314" s="512">
        <v>0</v>
      </c>
      <c r="CC314" s="512">
        <v>0</v>
      </c>
      <c r="CD314" s="512">
        <v>0</v>
      </c>
      <c r="CE314" s="512">
        <v>0</v>
      </c>
      <c r="CF314" s="512">
        <v>9600907.7904000022</v>
      </c>
      <c r="CG314" s="512">
        <v>9600907.7904000022</v>
      </c>
      <c r="CH314" s="512">
        <v>0</v>
      </c>
      <c r="CI314" s="512">
        <v>0</v>
      </c>
      <c r="CJ314" s="512">
        <v>0</v>
      </c>
      <c r="CK314" s="512">
        <v>0</v>
      </c>
      <c r="CL314" s="513">
        <f t="shared" si="43"/>
        <v>9600907.7904000022</v>
      </c>
      <c r="CM314" s="513">
        <f t="shared" si="44"/>
        <v>9600907.7904000022</v>
      </c>
      <c r="CN314" s="113"/>
      <c r="CO314" s="97"/>
      <c r="CP314" s="97"/>
      <c r="CQ314" s="97"/>
      <c r="CR314" s="97"/>
      <c r="CS314" s="97"/>
      <c r="CT314" s="97"/>
      <c r="CU314" s="114"/>
      <c r="CV314" s="50">
        <f t="shared" si="37"/>
        <v>25368960.000000004</v>
      </c>
      <c r="CW314" s="11"/>
      <c r="CX314" s="604">
        <f t="shared" si="38"/>
        <v>7.2902018490574036</v>
      </c>
      <c r="CY314" s="143"/>
      <c r="CZ314" s="143"/>
      <c r="DA314" s="143"/>
      <c r="DB314" s="23"/>
      <c r="DC314" s="23"/>
      <c r="DD314" s="23"/>
      <c r="DE314" s="23"/>
      <c r="DF314" s="143"/>
      <c r="DG314" s="89"/>
      <c r="DH314" s="50" t="s">
        <v>46</v>
      </c>
      <c r="DI314" s="28"/>
      <c r="DJ314" s="553" t="s">
        <v>46</v>
      </c>
      <c r="DK314" s="143"/>
      <c r="DL314" s="46"/>
      <c r="DM314" s="111"/>
      <c r="DN314" s="110"/>
      <c r="DO314" s="432">
        <v>1051.7071748878923</v>
      </c>
      <c r="DP314" s="433">
        <v>-833.35935866910734</v>
      </c>
      <c r="DQ314" s="434">
        <v>23.031390134529147</v>
      </c>
      <c r="DR314" s="428">
        <v>77.043462543749342</v>
      </c>
      <c r="DS314" s="432">
        <v>0.46322869955156953</v>
      </c>
      <c r="DT314" s="434">
        <v>0.27071534954349186</v>
      </c>
      <c r="DU314" s="434">
        <v>0.19327354260089685</v>
      </c>
      <c r="DV314" s="428">
        <v>0.40879258268039748</v>
      </c>
      <c r="DW314" s="252"/>
      <c r="DX314" s="50"/>
      <c r="DY314" s="249"/>
      <c r="DZ314" s="464">
        <v>0</v>
      </c>
      <c r="EA314" s="465">
        <v>99175.666666666672</v>
      </c>
      <c r="EB314" s="46"/>
    </row>
    <row r="315" spans="1:132" s="141" customFormat="1" ht="27.75" customHeight="1" x14ac:dyDescent="0.25">
      <c r="A315" s="69" t="s">
        <v>56</v>
      </c>
      <c r="B315" s="69" t="s">
        <v>42</v>
      </c>
      <c r="C315" s="69" t="s">
        <v>388</v>
      </c>
      <c r="D315" s="67" t="s">
        <v>545</v>
      </c>
      <c r="E315" s="67" t="s">
        <v>546</v>
      </c>
      <c r="F315" s="67" t="s">
        <v>547</v>
      </c>
      <c r="G315" s="67" t="s">
        <v>548</v>
      </c>
      <c r="H315" s="107" t="s">
        <v>46</v>
      </c>
      <c r="I315" s="20" t="s">
        <v>1978</v>
      </c>
      <c r="J315" s="145" t="s">
        <v>1984</v>
      </c>
      <c r="K315" s="426">
        <v>11.783834464214101</v>
      </c>
      <c r="L315" s="426">
        <v>43.398295364277004</v>
      </c>
      <c r="M315" s="424">
        <v>2285</v>
      </c>
      <c r="N315" s="487">
        <v>29094147</v>
      </c>
      <c r="O315" s="487" t="s">
        <v>1982</v>
      </c>
      <c r="P315" s="572">
        <v>7.2902018490574036</v>
      </c>
      <c r="Q315" s="34" t="s">
        <v>1977</v>
      </c>
      <c r="R315" s="257" t="s">
        <v>48</v>
      </c>
      <c r="S315" s="27"/>
      <c r="T315" s="27"/>
      <c r="U315" s="145"/>
      <c r="V315" s="24"/>
      <c r="W315" s="24"/>
      <c r="X315" s="24"/>
      <c r="Y315" s="24"/>
      <c r="Z315" s="24"/>
      <c r="AA315" s="24"/>
      <c r="AB315" s="24"/>
      <c r="AC315" s="24"/>
      <c r="AD315" s="24"/>
      <c r="AE315" s="24"/>
      <c r="AF315" s="24"/>
      <c r="AG315" s="24"/>
      <c r="AH315" s="24"/>
      <c r="AI315" s="24">
        <v>95</v>
      </c>
      <c r="AJ315" s="24">
        <v>95</v>
      </c>
      <c r="AK315" s="24"/>
      <c r="AL315" s="24"/>
      <c r="AM315" s="24"/>
      <c r="AN315" s="24"/>
      <c r="AO315" s="145">
        <f t="shared" si="39"/>
        <v>95</v>
      </c>
      <c r="AP315" s="14">
        <f t="shared" si="40"/>
        <v>95</v>
      </c>
      <c r="AQ315" s="22"/>
      <c r="AR315" s="24"/>
      <c r="AS315" s="24"/>
      <c r="AT315" s="24"/>
      <c r="AU315" s="24"/>
      <c r="AV315" s="24"/>
      <c r="AW315" s="145"/>
      <c r="AX315" s="24"/>
      <c r="AY315" s="24"/>
      <c r="AZ315" s="24"/>
      <c r="BA315" s="24"/>
      <c r="BB315" s="24"/>
      <c r="BC315" s="24"/>
      <c r="BD315" s="24"/>
      <c r="BE315" s="24"/>
      <c r="BF315" s="24"/>
      <c r="BG315" s="24">
        <v>3790.66</v>
      </c>
      <c r="BH315" s="24">
        <v>3790.66</v>
      </c>
      <c r="BI315" s="24"/>
      <c r="BJ315" s="24"/>
      <c r="BK315" s="24"/>
      <c r="BL315" s="24"/>
      <c r="BM315" s="145">
        <f t="shared" si="41"/>
        <v>3790.66</v>
      </c>
      <c r="BN315" s="24">
        <f t="shared" si="42"/>
        <v>3790.66</v>
      </c>
      <c r="BO315" s="509">
        <f t="shared" si="36"/>
        <v>0.51996639852847404</v>
      </c>
      <c r="BP315" s="511">
        <v>0</v>
      </c>
      <c r="BQ315" s="512">
        <v>0</v>
      </c>
      <c r="BR315" s="513">
        <v>0</v>
      </c>
      <c r="BS315" s="512">
        <v>0</v>
      </c>
      <c r="BT315" s="512">
        <v>0</v>
      </c>
      <c r="BU315" s="512">
        <v>0</v>
      </c>
      <c r="BV315" s="512">
        <v>0</v>
      </c>
      <c r="BW315" s="512">
        <v>0</v>
      </c>
      <c r="BX315" s="512">
        <v>0</v>
      </c>
      <c r="BY315" s="512">
        <v>0</v>
      </c>
      <c r="BZ315" s="512">
        <v>0</v>
      </c>
      <c r="CA315" s="512">
        <v>0</v>
      </c>
      <c r="CB315" s="512">
        <v>0</v>
      </c>
      <c r="CC315" s="512">
        <v>0</v>
      </c>
      <c r="CD315" s="512">
        <v>0</v>
      </c>
      <c r="CE315" s="512">
        <v>0</v>
      </c>
      <c r="CF315" s="512">
        <v>4449628.3344000001</v>
      </c>
      <c r="CG315" s="512">
        <v>4449628.3344000001</v>
      </c>
      <c r="CH315" s="512">
        <v>0</v>
      </c>
      <c r="CI315" s="512">
        <v>0</v>
      </c>
      <c r="CJ315" s="512">
        <v>0</v>
      </c>
      <c r="CK315" s="512">
        <v>0</v>
      </c>
      <c r="CL315" s="513">
        <f t="shared" si="43"/>
        <v>4449628.3344000001</v>
      </c>
      <c r="CM315" s="513">
        <f t="shared" si="44"/>
        <v>4449628.3344000001</v>
      </c>
      <c r="CN315" s="113"/>
      <c r="CO315" s="97"/>
      <c r="CP315" s="97"/>
      <c r="CQ315" s="97"/>
      <c r="CR315" s="97"/>
      <c r="CS315" s="97"/>
      <c r="CT315" s="97"/>
      <c r="CU315" s="114"/>
      <c r="CV315" s="50">
        <f t="shared" si="37"/>
        <v>29094147</v>
      </c>
      <c r="CW315" s="11"/>
      <c r="CX315" s="604">
        <f t="shared" si="38"/>
        <v>7.2902018490574036</v>
      </c>
      <c r="CY315" s="143"/>
      <c r="CZ315" s="143"/>
      <c r="DA315" s="143"/>
      <c r="DB315" s="23"/>
      <c r="DC315" s="23"/>
      <c r="DD315" s="23"/>
      <c r="DE315" s="23"/>
      <c r="DF315" s="143"/>
      <c r="DG315" s="89"/>
      <c r="DH315" s="50" t="s">
        <v>46</v>
      </c>
      <c r="DI315" s="28"/>
      <c r="DJ315" s="553" t="s">
        <v>46</v>
      </c>
      <c r="DK315" s="143"/>
      <c r="DL315" s="46"/>
      <c r="DM315" s="111"/>
      <c r="DN315" s="110"/>
      <c r="DO315" s="432">
        <v>243.41056317478808</v>
      </c>
      <c r="DP315" s="433">
        <v>-137.0542453819084</v>
      </c>
      <c r="DQ315" s="434">
        <v>72.38648964108539</v>
      </c>
      <c r="DR315" s="428">
        <v>-0.33248337562683616</v>
      </c>
      <c r="DS315" s="432">
        <v>1.0938138313393622</v>
      </c>
      <c r="DT315" s="434">
        <v>-0.19699792268224092</v>
      </c>
      <c r="DU315" s="434">
        <v>0.7707907791070896</v>
      </c>
      <c r="DV315" s="428">
        <v>0.11061494674296113</v>
      </c>
      <c r="DW315" s="252"/>
      <c r="DX315" s="50"/>
      <c r="DY315" s="249"/>
      <c r="DZ315" s="464">
        <v>53107</v>
      </c>
      <c r="EA315" s="465">
        <v>19724.666666666672</v>
      </c>
      <c r="EB315" s="46"/>
    </row>
    <row r="316" spans="1:132" s="141" customFormat="1" ht="27.75" customHeight="1" x14ac:dyDescent="0.25">
      <c r="A316" s="69" t="s">
        <v>56</v>
      </c>
      <c r="B316" s="69" t="s">
        <v>42</v>
      </c>
      <c r="C316" s="69" t="s">
        <v>388</v>
      </c>
      <c r="D316" s="67" t="s">
        <v>545</v>
      </c>
      <c r="E316" s="67" t="s">
        <v>546</v>
      </c>
      <c r="F316" s="67" t="s">
        <v>549</v>
      </c>
      <c r="G316" s="67" t="s">
        <v>550</v>
      </c>
      <c r="H316" s="107" t="s">
        <v>46</v>
      </c>
      <c r="I316" s="20" t="s">
        <v>1979</v>
      </c>
      <c r="J316" s="145" t="s">
        <v>1984</v>
      </c>
      <c r="K316" s="426">
        <v>7.5292248605019099</v>
      </c>
      <c r="L316" s="426">
        <v>8.7818181635519998</v>
      </c>
      <c r="M316" s="424">
        <v>3</v>
      </c>
      <c r="N316" s="487">
        <v>7813920</v>
      </c>
      <c r="O316" s="487" t="s">
        <v>1976</v>
      </c>
      <c r="P316" s="572">
        <v>1.1951150572225253</v>
      </c>
      <c r="Q316" s="34" t="s">
        <v>1977</v>
      </c>
      <c r="R316" s="257" t="s">
        <v>48</v>
      </c>
      <c r="S316" s="27"/>
      <c r="T316" s="27"/>
      <c r="U316" s="145"/>
      <c r="V316" s="24"/>
      <c r="W316" s="24"/>
      <c r="X316" s="24"/>
      <c r="Y316" s="24"/>
      <c r="Z316" s="24"/>
      <c r="AA316" s="24"/>
      <c r="AB316" s="24"/>
      <c r="AC316" s="24"/>
      <c r="AD316" s="24"/>
      <c r="AE316" s="24">
        <v>1</v>
      </c>
      <c r="AF316" s="24">
        <v>1</v>
      </c>
      <c r="AG316" s="24"/>
      <c r="AH316" s="24"/>
      <c r="AI316" s="24"/>
      <c r="AJ316" s="24"/>
      <c r="AK316" s="24"/>
      <c r="AL316" s="24"/>
      <c r="AM316" s="24"/>
      <c r="AN316" s="24"/>
      <c r="AO316" s="145">
        <f t="shared" si="39"/>
        <v>1</v>
      </c>
      <c r="AP316" s="14">
        <f t="shared" si="40"/>
        <v>1</v>
      </c>
      <c r="AQ316" s="22"/>
      <c r="AR316" s="24"/>
      <c r="AS316" s="24"/>
      <c r="AT316" s="24"/>
      <c r="AU316" s="24"/>
      <c r="AV316" s="24"/>
      <c r="AW316" s="145"/>
      <c r="AX316" s="24"/>
      <c r="AY316" s="24"/>
      <c r="AZ316" s="24"/>
      <c r="BA316" s="24"/>
      <c r="BB316" s="24"/>
      <c r="BC316" s="24">
        <v>500</v>
      </c>
      <c r="BD316" s="24">
        <v>500</v>
      </c>
      <c r="BE316" s="24"/>
      <c r="BF316" s="24"/>
      <c r="BG316" s="24"/>
      <c r="BH316" s="24"/>
      <c r="BI316" s="24"/>
      <c r="BJ316" s="24"/>
      <c r="BK316" s="24"/>
      <c r="BL316" s="24"/>
      <c r="BM316" s="145">
        <f t="shared" si="41"/>
        <v>500</v>
      </c>
      <c r="BN316" s="24">
        <f t="shared" si="42"/>
        <v>500</v>
      </c>
      <c r="BO316" s="509">
        <f t="shared" si="36"/>
        <v>0.41836976028233752</v>
      </c>
      <c r="BP316" s="511">
        <v>0</v>
      </c>
      <c r="BQ316" s="512">
        <v>0</v>
      </c>
      <c r="BR316" s="513">
        <v>0</v>
      </c>
      <c r="BS316" s="512">
        <v>0</v>
      </c>
      <c r="BT316" s="512">
        <v>0</v>
      </c>
      <c r="BU316" s="512">
        <v>0</v>
      </c>
      <c r="BV316" s="512">
        <v>0</v>
      </c>
      <c r="BW316" s="512">
        <v>0</v>
      </c>
      <c r="BX316" s="512">
        <v>0</v>
      </c>
      <c r="BY316" s="512">
        <v>0</v>
      </c>
      <c r="BZ316" s="512">
        <v>0</v>
      </c>
      <c r="CA316" s="512">
        <v>0</v>
      </c>
      <c r="CB316" s="512">
        <v>2522880</v>
      </c>
      <c r="CC316" s="512">
        <v>2522880</v>
      </c>
      <c r="CD316" s="512">
        <v>0</v>
      </c>
      <c r="CE316" s="512">
        <v>0</v>
      </c>
      <c r="CF316" s="512">
        <v>0</v>
      </c>
      <c r="CG316" s="512">
        <v>0</v>
      </c>
      <c r="CH316" s="512">
        <v>0</v>
      </c>
      <c r="CI316" s="512">
        <v>0</v>
      </c>
      <c r="CJ316" s="512">
        <v>0</v>
      </c>
      <c r="CK316" s="512">
        <v>0</v>
      </c>
      <c r="CL316" s="513">
        <f t="shared" si="43"/>
        <v>2522880</v>
      </c>
      <c r="CM316" s="513">
        <f t="shared" si="44"/>
        <v>2522880</v>
      </c>
      <c r="CN316" s="113"/>
      <c r="CO316" s="97"/>
      <c r="CP316" s="97"/>
      <c r="CQ316" s="97"/>
      <c r="CR316" s="97"/>
      <c r="CS316" s="97"/>
      <c r="CT316" s="97"/>
      <c r="CU316" s="114"/>
      <c r="CV316" s="50">
        <f t="shared" si="37"/>
        <v>7813920</v>
      </c>
      <c r="CW316" s="11"/>
      <c r="CX316" s="604">
        <f t="shared" si="38"/>
        <v>1.1951150572225253</v>
      </c>
      <c r="CY316" s="143"/>
      <c r="CZ316" s="143"/>
      <c r="DA316" s="143"/>
      <c r="DB316" s="23"/>
      <c r="DC316" s="23"/>
      <c r="DD316" s="23"/>
      <c r="DE316" s="23"/>
      <c r="DF316" s="143"/>
      <c r="DG316" s="89"/>
      <c r="DH316" s="50" t="s">
        <v>46</v>
      </c>
      <c r="DI316" s="28"/>
      <c r="DJ316" s="553" t="s">
        <v>46</v>
      </c>
      <c r="DK316" s="143"/>
      <c r="DL316" s="46"/>
      <c r="DM316" s="111"/>
      <c r="DN316" s="110"/>
      <c r="DO316" s="432">
        <v>3271</v>
      </c>
      <c r="DP316" s="433">
        <v>-1815.3205053675927</v>
      </c>
      <c r="DQ316" s="434">
        <v>1202</v>
      </c>
      <c r="DR316" s="428">
        <v>-147.32050536759266</v>
      </c>
      <c r="DS316" s="432">
        <v>7</v>
      </c>
      <c r="DT316" s="434">
        <v>-4.3198852846568236</v>
      </c>
      <c r="DU316" s="434">
        <v>6</v>
      </c>
      <c r="DV316" s="428">
        <v>-3.6532186179901567</v>
      </c>
      <c r="DW316" s="252"/>
      <c r="DX316" s="50"/>
      <c r="DY316" s="249"/>
      <c r="DZ316" s="464">
        <v>3606</v>
      </c>
      <c r="EA316" s="465">
        <v>3885.333333333333</v>
      </c>
      <c r="EB316" s="46"/>
    </row>
    <row r="317" spans="1:132" s="141" customFormat="1" ht="27.75" customHeight="1" x14ac:dyDescent="0.25">
      <c r="A317" s="69" t="s">
        <v>56</v>
      </c>
      <c r="B317" s="69" t="s">
        <v>42</v>
      </c>
      <c r="C317" s="69" t="s">
        <v>388</v>
      </c>
      <c r="D317" s="67" t="s">
        <v>545</v>
      </c>
      <c r="E317" s="67" t="s">
        <v>546</v>
      </c>
      <c r="F317" s="67" t="s">
        <v>551</v>
      </c>
      <c r="G317" s="67" t="s">
        <v>552</v>
      </c>
      <c r="H317" s="107" t="s">
        <v>46</v>
      </c>
      <c r="I317" s="20" t="s">
        <v>1978</v>
      </c>
      <c r="J317" s="145" t="s">
        <v>1984</v>
      </c>
      <c r="K317" s="426">
        <v>11.783834464214101</v>
      </c>
      <c r="L317" s="426">
        <v>79.753030137143995</v>
      </c>
      <c r="M317" s="424">
        <v>2655</v>
      </c>
      <c r="N317" s="487">
        <v>31151281</v>
      </c>
      <c r="O317" s="487" t="s">
        <v>1982</v>
      </c>
      <c r="P317" s="572">
        <v>9.7282365657913559</v>
      </c>
      <c r="Q317" s="34" t="s">
        <v>1977</v>
      </c>
      <c r="R317" s="257" t="s">
        <v>48</v>
      </c>
      <c r="S317" s="27"/>
      <c r="T317" s="27"/>
      <c r="U317" s="145"/>
      <c r="V317" s="24"/>
      <c r="W317" s="24"/>
      <c r="X317" s="24"/>
      <c r="Y317" s="24"/>
      <c r="Z317" s="24"/>
      <c r="AA317" s="24"/>
      <c r="AB317" s="24"/>
      <c r="AC317" s="24"/>
      <c r="AD317" s="24"/>
      <c r="AE317" s="24"/>
      <c r="AF317" s="24"/>
      <c r="AG317" s="24"/>
      <c r="AH317" s="24"/>
      <c r="AI317" s="24">
        <v>219</v>
      </c>
      <c r="AJ317" s="24">
        <v>219</v>
      </c>
      <c r="AK317" s="24"/>
      <c r="AL317" s="24"/>
      <c r="AM317" s="24"/>
      <c r="AN317" s="24"/>
      <c r="AO317" s="145">
        <f t="shared" si="39"/>
        <v>219</v>
      </c>
      <c r="AP317" s="14">
        <f t="shared" si="40"/>
        <v>219</v>
      </c>
      <c r="AQ317" s="22"/>
      <c r="AR317" s="24"/>
      <c r="AS317" s="24"/>
      <c r="AT317" s="24"/>
      <c r="AU317" s="24"/>
      <c r="AV317" s="24"/>
      <c r="AW317" s="145"/>
      <c r="AX317" s="24"/>
      <c r="AY317" s="24"/>
      <c r="AZ317" s="24"/>
      <c r="BA317" s="24"/>
      <c r="BB317" s="24"/>
      <c r="BC317" s="24"/>
      <c r="BD317" s="24"/>
      <c r="BE317" s="24"/>
      <c r="BF317" s="24"/>
      <c r="BG317" s="24">
        <v>13724.684999999999</v>
      </c>
      <c r="BH317" s="24">
        <v>13724.684999999999</v>
      </c>
      <c r="BI317" s="24"/>
      <c r="BJ317" s="24"/>
      <c r="BK317" s="24"/>
      <c r="BL317" s="24"/>
      <c r="BM317" s="145">
        <f t="shared" si="41"/>
        <v>13724.684999999999</v>
      </c>
      <c r="BN317" s="24">
        <f t="shared" si="42"/>
        <v>13724.684999999999</v>
      </c>
      <c r="BO317" s="509">
        <f t="shared" si="36"/>
        <v>1.4108091335136592</v>
      </c>
      <c r="BP317" s="511">
        <v>0</v>
      </c>
      <c r="BQ317" s="512">
        <v>0</v>
      </c>
      <c r="BR317" s="513">
        <v>0</v>
      </c>
      <c r="BS317" s="512">
        <v>0</v>
      </c>
      <c r="BT317" s="512">
        <v>0</v>
      </c>
      <c r="BU317" s="512">
        <v>0</v>
      </c>
      <c r="BV317" s="512">
        <v>0</v>
      </c>
      <c r="BW317" s="512">
        <v>0</v>
      </c>
      <c r="BX317" s="512">
        <v>0</v>
      </c>
      <c r="BY317" s="512">
        <v>0</v>
      </c>
      <c r="BZ317" s="512">
        <v>0</v>
      </c>
      <c r="CA317" s="512">
        <v>0</v>
      </c>
      <c r="CB317" s="512">
        <v>0</v>
      </c>
      <c r="CC317" s="512">
        <v>0</v>
      </c>
      <c r="CD317" s="512">
        <v>0</v>
      </c>
      <c r="CE317" s="512">
        <v>0</v>
      </c>
      <c r="CF317" s="512">
        <v>16110584.2404</v>
      </c>
      <c r="CG317" s="512">
        <v>16110584.2404</v>
      </c>
      <c r="CH317" s="512">
        <v>0</v>
      </c>
      <c r="CI317" s="512">
        <v>0</v>
      </c>
      <c r="CJ317" s="512">
        <v>0</v>
      </c>
      <c r="CK317" s="512">
        <v>0</v>
      </c>
      <c r="CL317" s="513">
        <f t="shared" si="43"/>
        <v>16110584.2404</v>
      </c>
      <c r="CM317" s="513">
        <f t="shared" si="44"/>
        <v>16110584.2404</v>
      </c>
      <c r="CN317" s="113"/>
      <c r="CO317" s="97"/>
      <c r="CP317" s="97"/>
      <c r="CQ317" s="97"/>
      <c r="CR317" s="97"/>
      <c r="CS317" s="97"/>
      <c r="CT317" s="97"/>
      <c r="CU317" s="114"/>
      <c r="CV317" s="50">
        <f t="shared" si="37"/>
        <v>31151281</v>
      </c>
      <c r="CW317" s="11"/>
      <c r="CX317" s="604">
        <f t="shared" si="38"/>
        <v>9.7282365657913559</v>
      </c>
      <c r="CY317" s="143"/>
      <c r="CZ317" s="143"/>
      <c r="DA317" s="143"/>
      <c r="DB317" s="23"/>
      <c r="DC317" s="23"/>
      <c r="DD317" s="23"/>
      <c r="DE317" s="23"/>
      <c r="DF317" s="143"/>
      <c r="DG317" s="89"/>
      <c r="DH317" s="50" t="s">
        <v>46</v>
      </c>
      <c r="DI317" s="28"/>
      <c r="DJ317" s="553" t="s">
        <v>46</v>
      </c>
      <c r="DK317" s="143"/>
      <c r="DL317" s="46"/>
      <c r="DM317" s="111"/>
      <c r="DN317" s="110"/>
      <c r="DO317" s="432">
        <v>600.53966859151467</v>
      </c>
      <c r="DP317" s="433">
        <v>-237.02682063636365</v>
      </c>
      <c r="DQ317" s="434">
        <v>86.535274918403331</v>
      </c>
      <c r="DR317" s="428">
        <v>25.552267321806724</v>
      </c>
      <c r="DS317" s="432">
        <v>1.4830529751443655</v>
      </c>
      <c r="DT317" s="434">
        <v>-0.64662342087730018</v>
      </c>
      <c r="DU317" s="434">
        <v>0.94300778307808308</v>
      </c>
      <c r="DV317" s="428">
        <v>-0.26020779318590082</v>
      </c>
      <c r="DW317" s="252"/>
      <c r="DX317" s="50"/>
      <c r="DY317" s="249"/>
      <c r="DZ317" s="464">
        <v>0</v>
      </c>
      <c r="EA317" s="465">
        <v>444</v>
      </c>
      <c r="EB317" s="46"/>
    </row>
    <row r="318" spans="1:132" s="141" customFormat="1" ht="27.75" customHeight="1" x14ac:dyDescent="0.25">
      <c r="A318" s="69" t="s">
        <v>56</v>
      </c>
      <c r="B318" s="69" t="s">
        <v>42</v>
      </c>
      <c r="C318" s="69" t="s">
        <v>388</v>
      </c>
      <c r="D318" s="67" t="s">
        <v>545</v>
      </c>
      <c r="E318" s="67" t="s">
        <v>546</v>
      </c>
      <c r="F318" s="67" t="s">
        <v>553</v>
      </c>
      <c r="G318" s="67" t="s">
        <v>554</v>
      </c>
      <c r="H318" s="107" t="s">
        <v>46</v>
      </c>
      <c r="I318" s="20" t="s">
        <v>1978</v>
      </c>
      <c r="J318" s="145" t="s">
        <v>1984</v>
      </c>
      <c r="K318" s="426">
        <v>11.783834464214101</v>
      </c>
      <c r="L318" s="426">
        <v>12.555113610249002</v>
      </c>
      <c r="M318" s="424">
        <v>594</v>
      </c>
      <c r="N318" s="487">
        <v>4096018</v>
      </c>
      <c r="O318" s="487" t="s">
        <v>1982</v>
      </c>
      <c r="P318" s="572">
        <v>2.1034025007116446</v>
      </c>
      <c r="Q318" s="34" t="s">
        <v>1977</v>
      </c>
      <c r="R318" s="257" t="s">
        <v>48</v>
      </c>
      <c r="S318" s="27"/>
      <c r="T318" s="27"/>
      <c r="U318" s="145"/>
      <c r="V318" s="24"/>
      <c r="W318" s="24"/>
      <c r="X318" s="24"/>
      <c r="Y318" s="24"/>
      <c r="Z318" s="24"/>
      <c r="AA318" s="24"/>
      <c r="AB318" s="24"/>
      <c r="AC318" s="24"/>
      <c r="AD318" s="24"/>
      <c r="AE318" s="24"/>
      <c r="AF318" s="24"/>
      <c r="AG318" s="24"/>
      <c r="AH318" s="24"/>
      <c r="AI318" s="24">
        <v>23</v>
      </c>
      <c r="AJ318" s="24">
        <v>23</v>
      </c>
      <c r="AK318" s="24"/>
      <c r="AL318" s="24"/>
      <c r="AM318" s="24"/>
      <c r="AN318" s="24"/>
      <c r="AO318" s="145">
        <f t="shared" si="39"/>
        <v>23</v>
      </c>
      <c r="AP318" s="14">
        <f t="shared" si="40"/>
        <v>23</v>
      </c>
      <c r="AQ318" s="22"/>
      <c r="AR318" s="24"/>
      <c r="AS318" s="24"/>
      <c r="AT318" s="24"/>
      <c r="AU318" s="24"/>
      <c r="AV318" s="24"/>
      <c r="AW318" s="145"/>
      <c r="AX318" s="24"/>
      <c r="AY318" s="24"/>
      <c r="AZ318" s="24"/>
      <c r="BA318" s="24"/>
      <c r="BB318" s="24"/>
      <c r="BC318" s="24"/>
      <c r="BD318" s="24"/>
      <c r="BE318" s="24"/>
      <c r="BF318" s="24"/>
      <c r="BG318" s="24">
        <v>3181.38</v>
      </c>
      <c r="BH318" s="24">
        <v>3181.38</v>
      </c>
      <c r="BI318" s="24"/>
      <c r="BJ318" s="24"/>
      <c r="BK318" s="24"/>
      <c r="BL318" s="24"/>
      <c r="BM318" s="145">
        <f t="shared" si="41"/>
        <v>3181.38</v>
      </c>
      <c r="BN318" s="24">
        <f t="shared" si="42"/>
        <v>3181.38</v>
      </c>
      <c r="BO318" s="509">
        <f t="shared" si="36"/>
        <v>1.5124922590534353</v>
      </c>
      <c r="BP318" s="511">
        <v>0</v>
      </c>
      <c r="BQ318" s="512">
        <v>0</v>
      </c>
      <c r="BR318" s="513">
        <v>0</v>
      </c>
      <c r="BS318" s="512">
        <v>0</v>
      </c>
      <c r="BT318" s="512">
        <v>0</v>
      </c>
      <c r="BU318" s="512">
        <v>0</v>
      </c>
      <c r="BV318" s="512">
        <v>0</v>
      </c>
      <c r="BW318" s="512">
        <v>0</v>
      </c>
      <c r="BX318" s="512">
        <v>0</v>
      </c>
      <c r="BY318" s="512">
        <v>0</v>
      </c>
      <c r="BZ318" s="512">
        <v>0</v>
      </c>
      <c r="CA318" s="512">
        <v>0</v>
      </c>
      <c r="CB318" s="512">
        <v>0</v>
      </c>
      <c r="CC318" s="512">
        <v>0</v>
      </c>
      <c r="CD318" s="512">
        <v>0</v>
      </c>
      <c r="CE318" s="512">
        <v>0</v>
      </c>
      <c r="CF318" s="512">
        <v>3734431.0992000005</v>
      </c>
      <c r="CG318" s="512">
        <v>3734431.0992000005</v>
      </c>
      <c r="CH318" s="512">
        <v>0</v>
      </c>
      <c r="CI318" s="512">
        <v>0</v>
      </c>
      <c r="CJ318" s="512">
        <v>0</v>
      </c>
      <c r="CK318" s="512">
        <v>0</v>
      </c>
      <c r="CL318" s="513">
        <f t="shared" si="43"/>
        <v>3734431.0992000005</v>
      </c>
      <c r="CM318" s="513">
        <f t="shared" si="44"/>
        <v>3734431.0992000005</v>
      </c>
      <c r="CN318" s="113"/>
      <c r="CO318" s="97"/>
      <c r="CP318" s="97"/>
      <c r="CQ318" s="97"/>
      <c r="CR318" s="97"/>
      <c r="CS318" s="97"/>
      <c r="CT318" s="97"/>
      <c r="CU318" s="114"/>
      <c r="CV318" s="50">
        <f t="shared" si="37"/>
        <v>4096018</v>
      </c>
      <c r="CW318" s="11"/>
      <c r="CX318" s="604">
        <f t="shared" si="38"/>
        <v>2.1034025007116446</v>
      </c>
      <c r="CY318" s="143"/>
      <c r="CZ318" s="143"/>
      <c r="DA318" s="143"/>
      <c r="DB318" s="23"/>
      <c r="DC318" s="23"/>
      <c r="DD318" s="23"/>
      <c r="DE318" s="23"/>
      <c r="DF318" s="143"/>
      <c r="DG318" s="89"/>
      <c r="DH318" s="50" t="s">
        <v>46</v>
      </c>
      <c r="DI318" s="28"/>
      <c r="DJ318" s="553" t="s">
        <v>46</v>
      </c>
      <c r="DK318" s="143"/>
      <c r="DL318" s="46"/>
      <c r="DM318" s="111"/>
      <c r="DN318" s="110"/>
      <c r="DO318" s="432">
        <v>400.40713182647784</v>
      </c>
      <c r="DP318" s="433">
        <v>-374.26567257863911</v>
      </c>
      <c r="DQ318" s="434">
        <v>66.905517338200227</v>
      </c>
      <c r="DR318" s="428">
        <v>-40.764058090361473</v>
      </c>
      <c r="DS318" s="432">
        <v>2.3097009686929675</v>
      </c>
      <c r="DT318" s="434">
        <v>-2.1370696237062545</v>
      </c>
      <c r="DU318" s="434">
        <v>0.92152183068931681</v>
      </c>
      <c r="DV318" s="428">
        <v>-0.74889048570260364</v>
      </c>
      <c r="DW318" s="252"/>
      <c r="DX318" s="50"/>
      <c r="DY318" s="249"/>
      <c r="DZ318" s="464">
        <v>27970</v>
      </c>
      <c r="EA318" s="465">
        <v>-27970</v>
      </c>
      <c r="EB318" s="46"/>
    </row>
    <row r="319" spans="1:132" s="141" customFormat="1" ht="27.75" customHeight="1" x14ac:dyDescent="0.25">
      <c r="A319" s="69" t="s">
        <v>56</v>
      </c>
      <c r="B319" s="69" t="s">
        <v>42</v>
      </c>
      <c r="C319" s="69" t="s">
        <v>388</v>
      </c>
      <c r="D319" s="67" t="s">
        <v>545</v>
      </c>
      <c r="E319" s="67" t="s">
        <v>546</v>
      </c>
      <c r="F319" s="67" t="s">
        <v>555</v>
      </c>
      <c r="G319" s="67" t="s">
        <v>556</v>
      </c>
      <c r="H319" s="107" t="s">
        <v>46</v>
      </c>
      <c r="I319" s="20" t="s">
        <v>1978</v>
      </c>
      <c r="J319" s="145" t="s">
        <v>1984</v>
      </c>
      <c r="K319" s="426">
        <v>10.158477986391464</v>
      </c>
      <c r="L319" s="426">
        <v>20.162499958062</v>
      </c>
      <c r="M319" s="424">
        <v>1748</v>
      </c>
      <c r="N319" s="487">
        <v>17555040</v>
      </c>
      <c r="O319" s="487" t="s">
        <v>1976</v>
      </c>
      <c r="P319" s="572">
        <v>5.258506251779111</v>
      </c>
      <c r="Q319" s="34" t="s">
        <v>1977</v>
      </c>
      <c r="R319" s="257" t="s">
        <v>48</v>
      </c>
      <c r="S319" s="27"/>
      <c r="T319" s="27"/>
      <c r="U319" s="145"/>
      <c r="V319" s="24"/>
      <c r="W319" s="24"/>
      <c r="X319" s="24"/>
      <c r="Y319" s="24"/>
      <c r="Z319" s="24"/>
      <c r="AA319" s="24"/>
      <c r="AB319" s="24"/>
      <c r="AC319" s="24"/>
      <c r="AD319" s="24"/>
      <c r="AE319" s="24"/>
      <c r="AF319" s="24"/>
      <c r="AG319" s="24"/>
      <c r="AH319" s="24"/>
      <c r="AI319" s="24">
        <v>48</v>
      </c>
      <c r="AJ319" s="24">
        <v>48</v>
      </c>
      <c r="AK319" s="24">
        <v>1</v>
      </c>
      <c r="AL319" s="24">
        <v>1</v>
      </c>
      <c r="AM319" s="24"/>
      <c r="AN319" s="24"/>
      <c r="AO319" s="145">
        <f t="shared" si="39"/>
        <v>49</v>
      </c>
      <c r="AP319" s="14">
        <f t="shared" si="40"/>
        <v>49</v>
      </c>
      <c r="AQ319" s="22"/>
      <c r="AR319" s="24"/>
      <c r="AS319" s="24"/>
      <c r="AT319" s="24"/>
      <c r="AU319" s="24"/>
      <c r="AV319" s="24"/>
      <c r="AW319" s="145"/>
      <c r="AX319" s="24"/>
      <c r="AY319" s="24"/>
      <c r="AZ319" s="24"/>
      <c r="BA319" s="24"/>
      <c r="BB319" s="24"/>
      <c r="BC319" s="24"/>
      <c r="BD319" s="24"/>
      <c r="BE319" s="24"/>
      <c r="BF319" s="24"/>
      <c r="BG319" s="24">
        <v>432.06</v>
      </c>
      <c r="BH319" s="24">
        <v>432.06</v>
      </c>
      <c r="BI319" s="24">
        <v>10</v>
      </c>
      <c r="BJ319" s="24">
        <v>10</v>
      </c>
      <c r="BK319" s="24"/>
      <c r="BL319" s="24"/>
      <c r="BM319" s="145">
        <f t="shared" si="41"/>
        <v>442.06</v>
      </c>
      <c r="BN319" s="24">
        <f t="shared" si="42"/>
        <v>442.06</v>
      </c>
      <c r="BO319" s="509">
        <f t="shared" si="36"/>
        <v>8.406569828655007E-2</v>
      </c>
      <c r="BP319" s="511">
        <v>0</v>
      </c>
      <c r="BQ319" s="512">
        <v>0</v>
      </c>
      <c r="BR319" s="513">
        <v>0</v>
      </c>
      <c r="BS319" s="512">
        <v>0</v>
      </c>
      <c r="BT319" s="512">
        <v>0</v>
      </c>
      <c r="BU319" s="512">
        <v>0</v>
      </c>
      <c r="BV319" s="512">
        <v>0</v>
      </c>
      <c r="BW319" s="512">
        <v>0</v>
      </c>
      <c r="BX319" s="512">
        <v>0</v>
      </c>
      <c r="BY319" s="512">
        <v>0</v>
      </c>
      <c r="BZ319" s="512">
        <v>0</v>
      </c>
      <c r="CA319" s="512">
        <v>0</v>
      </c>
      <c r="CB319" s="512">
        <v>0</v>
      </c>
      <c r="CC319" s="512">
        <v>0</v>
      </c>
      <c r="CD319" s="512">
        <v>0</v>
      </c>
      <c r="CE319" s="512">
        <v>0</v>
      </c>
      <c r="CF319" s="512">
        <v>507169.31040000002</v>
      </c>
      <c r="CG319" s="512">
        <v>507169.31040000002</v>
      </c>
      <c r="CH319" s="512">
        <v>11738.400000000001</v>
      </c>
      <c r="CI319" s="512">
        <v>11738.400000000001</v>
      </c>
      <c r="CJ319" s="512">
        <v>0</v>
      </c>
      <c r="CK319" s="512">
        <v>0</v>
      </c>
      <c r="CL319" s="513">
        <f t="shared" si="43"/>
        <v>518907.71040000004</v>
      </c>
      <c r="CM319" s="513">
        <f t="shared" si="44"/>
        <v>518907.71040000004</v>
      </c>
      <c r="CN319" s="113"/>
      <c r="CO319" s="97"/>
      <c r="CP319" s="97"/>
      <c r="CQ319" s="97"/>
      <c r="CR319" s="97"/>
      <c r="CS319" s="97"/>
      <c r="CT319" s="97"/>
      <c r="CU319" s="114"/>
      <c r="CV319" s="50">
        <f t="shared" si="37"/>
        <v>17555040</v>
      </c>
      <c r="CW319" s="11"/>
      <c r="CX319" s="604">
        <f t="shared" si="38"/>
        <v>5.258506251779111</v>
      </c>
      <c r="CY319" s="143"/>
      <c r="CZ319" s="143"/>
      <c r="DA319" s="143"/>
      <c r="DB319" s="23"/>
      <c r="DC319" s="23"/>
      <c r="DD319" s="23"/>
      <c r="DE319" s="23"/>
      <c r="DF319" s="143"/>
      <c r="DG319" s="89"/>
      <c r="DH319" s="50" t="s">
        <v>46</v>
      </c>
      <c r="DI319" s="28"/>
      <c r="DJ319" s="553" t="s">
        <v>46</v>
      </c>
      <c r="DK319" s="143"/>
      <c r="DL319" s="46"/>
      <c r="DM319" s="111"/>
      <c r="DN319" s="110"/>
      <c r="DO319" s="432">
        <v>186.77256042332112</v>
      </c>
      <c r="DP319" s="433">
        <v>-114.94678187170889</v>
      </c>
      <c r="DQ319" s="434">
        <v>185.76745959860835</v>
      </c>
      <c r="DR319" s="428">
        <v>-146.34816814866539</v>
      </c>
      <c r="DS319" s="432">
        <v>2.3768889736377981</v>
      </c>
      <c r="DT319" s="434">
        <v>-2.0082353511524857</v>
      </c>
      <c r="DU319" s="434">
        <v>2.376316918529823</v>
      </c>
      <c r="DV319" s="428">
        <v>-2.0657057846636304</v>
      </c>
      <c r="DW319" s="252"/>
      <c r="DX319" s="50"/>
      <c r="DY319" s="249"/>
      <c r="DZ319" s="464">
        <v>239844</v>
      </c>
      <c r="EA319" s="465">
        <v>-183670.33333333334</v>
      </c>
      <c r="EB319" s="46"/>
    </row>
    <row r="320" spans="1:132" s="141" customFormat="1" ht="27.75" customHeight="1" x14ac:dyDescent="0.25">
      <c r="A320" s="69" t="s">
        <v>56</v>
      </c>
      <c r="B320" s="69" t="s">
        <v>42</v>
      </c>
      <c r="C320" s="69" t="s">
        <v>388</v>
      </c>
      <c r="D320" s="67" t="s">
        <v>545</v>
      </c>
      <c r="E320" s="67" t="s">
        <v>546</v>
      </c>
      <c r="F320" s="67" t="s">
        <v>557</v>
      </c>
      <c r="G320" s="67" t="s">
        <v>558</v>
      </c>
      <c r="H320" s="107" t="s">
        <v>46</v>
      </c>
      <c r="I320" s="20" t="s">
        <v>1978</v>
      </c>
      <c r="J320" s="145" t="s">
        <v>1984</v>
      </c>
      <c r="K320" s="426">
        <v>11.783834464214101</v>
      </c>
      <c r="L320" s="426">
        <v>72.053787728916006</v>
      </c>
      <c r="M320" s="424">
        <v>2618</v>
      </c>
      <c r="N320" s="487">
        <v>32201760.000000004</v>
      </c>
      <c r="O320" s="487" t="s">
        <v>1976</v>
      </c>
      <c r="P320" s="572">
        <v>7.6726386673686129</v>
      </c>
      <c r="Q320" s="34" t="s">
        <v>1977</v>
      </c>
      <c r="R320" s="257" t="s">
        <v>48</v>
      </c>
      <c r="S320" s="27"/>
      <c r="T320" s="27"/>
      <c r="U320" s="145"/>
      <c r="V320" s="24"/>
      <c r="W320" s="24"/>
      <c r="X320" s="24"/>
      <c r="Y320" s="24"/>
      <c r="Z320" s="24"/>
      <c r="AA320" s="24"/>
      <c r="AB320" s="24"/>
      <c r="AC320" s="24"/>
      <c r="AD320" s="24"/>
      <c r="AE320" s="24"/>
      <c r="AF320" s="24"/>
      <c r="AG320" s="24"/>
      <c r="AH320" s="24"/>
      <c r="AI320" s="24">
        <v>164</v>
      </c>
      <c r="AJ320" s="24">
        <v>164</v>
      </c>
      <c r="AK320" s="24"/>
      <c r="AL320" s="24"/>
      <c r="AM320" s="24"/>
      <c r="AN320" s="24"/>
      <c r="AO320" s="145">
        <f t="shared" si="39"/>
        <v>164</v>
      </c>
      <c r="AP320" s="14">
        <f t="shared" si="40"/>
        <v>164</v>
      </c>
      <c r="AQ320" s="22"/>
      <c r="AR320" s="24"/>
      <c r="AS320" s="24"/>
      <c r="AT320" s="24"/>
      <c r="AU320" s="24"/>
      <c r="AV320" s="24"/>
      <c r="AW320" s="145"/>
      <c r="AX320" s="24"/>
      <c r="AY320" s="24"/>
      <c r="AZ320" s="24"/>
      <c r="BA320" s="24"/>
      <c r="BB320" s="24"/>
      <c r="BC320" s="24"/>
      <c r="BD320" s="24"/>
      <c r="BE320" s="24"/>
      <c r="BF320" s="24"/>
      <c r="BG320" s="24">
        <v>4202.92</v>
      </c>
      <c r="BH320" s="24">
        <v>4202.92</v>
      </c>
      <c r="BI320" s="24"/>
      <c r="BJ320" s="24"/>
      <c r="BK320" s="24"/>
      <c r="BL320" s="24"/>
      <c r="BM320" s="145">
        <f t="shared" si="41"/>
        <v>4202.92</v>
      </c>
      <c r="BN320" s="24">
        <f t="shared" si="42"/>
        <v>4202.92</v>
      </c>
      <c r="BO320" s="509">
        <f t="shared" si="36"/>
        <v>0.54778025946599429</v>
      </c>
      <c r="BP320" s="511">
        <v>0</v>
      </c>
      <c r="BQ320" s="512">
        <v>0</v>
      </c>
      <c r="BR320" s="513">
        <v>0</v>
      </c>
      <c r="BS320" s="512">
        <v>0</v>
      </c>
      <c r="BT320" s="512">
        <v>0</v>
      </c>
      <c r="BU320" s="512">
        <v>0</v>
      </c>
      <c r="BV320" s="512">
        <v>0</v>
      </c>
      <c r="BW320" s="512">
        <v>0</v>
      </c>
      <c r="BX320" s="512">
        <v>0</v>
      </c>
      <c r="BY320" s="512">
        <v>0</v>
      </c>
      <c r="BZ320" s="512">
        <v>0</v>
      </c>
      <c r="CA320" s="512">
        <v>0</v>
      </c>
      <c r="CB320" s="512">
        <v>0</v>
      </c>
      <c r="CC320" s="512">
        <v>0</v>
      </c>
      <c r="CD320" s="512">
        <v>0</v>
      </c>
      <c r="CE320" s="512">
        <v>0</v>
      </c>
      <c r="CF320" s="512">
        <v>4933555.6128000002</v>
      </c>
      <c r="CG320" s="512">
        <v>4933555.6128000002</v>
      </c>
      <c r="CH320" s="512">
        <v>0</v>
      </c>
      <c r="CI320" s="512">
        <v>0</v>
      </c>
      <c r="CJ320" s="512">
        <v>0</v>
      </c>
      <c r="CK320" s="512">
        <v>0</v>
      </c>
      <c r="CL320" s="513">
        <f t="shared" si="43"/>
        <v>4933555.6128000002</v>
      </c>
      <c r="CM320" s="513">
        <f t="shared" si="44"/>
        <v>4933555.6128000002</v>
      </c>
      <c r="CN320" s="113"/>
      <c r="CO320" s="97"/>
      <c r="CP320" s="97"/>
      <c r="CQ320" s="97"/>
      <c r="CR320" s="97"/>
      <c r="CS320" s="97"/>
      <c r="CT320" s="97"/>
      <c r="CU320" s="114"/>
      <c r="CV320" s="50">
        <f t="shared" si="37"/>
        <v>32201760.000000004</v>
      </c>
      <c r="CW320" s="11"/>
      <c r="CX320" s="604">
        <f t="shared" si="38"/>
        <v>7.6726386673686129</v>
      </c>
      <c r="CY320" s="143"/>
      <c r="CZ320" s="143"/>
      <c r="DA320" s="143"/>
      <c r="DB320" s="23"/>
      <c r="DC320" s="23"/>
      <c r="DD320" s="23"/>
      <c r="DE320" s="23"/>
      <c r="DF320" s="143"/>
      <c r="DG320" s="89"/>
      <c r="DH320" s="50" t="s">
        <v>46</v>
      </c>
      <c r="DI320" s="28"/>
      <c r="DJ320" s="553" t="s">
        <v>46</v>
      </c>
      <c r="DK320" s="143"/>
      <c r="DL320" s="46"/>
      <c r="DM320" s="111"/>
      <c r="DN320" s="110"/>
      <c r="DO320" s="432">
        <v>561.74811419841501</v>
      </c>
      <c r="DP320" s="433">
        <v>-309.46101645535623</v>
      </c>
      <c r="DQ320" s="434">
        <v>98.365320347560399</v>
      </c>
      <c r="DR320" s="428">
        <v>15.370901893490327</v>
      </c>
      <c r="DS320" s="432">
        <v>1.4322543683758235</v>
      </c>
      <c r="DT320" s="434">
        <v>-0.65048507095736818</v>
      </c>
      <c r="DU320" s="434">
        <v>0.95941945956268504</v>
      </c>
      <c r="DV320" s="428">
        <v>-0.29498349547756297</v>
      </c>
      <c r="DW320" s="252"/>
      <c r="DX320" s="50"/>
      <c r="DY320" s="249"/>
      <c r="DZ320" s="464">
        <v>53255</v>
      </c>
      <c r="EA320" s="465">
        <v>-9434.6666666666642</v>
      </c>
      <c r="EB320" s="46"/>
    </row>
    <row r="321" spans="1:132" s="141" customFormat="1" ht="27.75" customHeight="1" x14ac:dyDescent="0.25">
      <c r="A321" s="69" t="s">
        <v>56</v>
      </c>
      <c r="B321" s="69" t="s">
        <v>42</v>
      </c>
      <c r="C321" s="69" t="s">
        <v>388</v>
      </c>
      <c r="D321" s="67" t="s">
        <v>545</v>
      </c>
      <c r="E321" s="67" t="s">
        <v>546</v>
      </c>
      <c r="F321" s="67" t="s">
        <v>559</v>
      </c>
      <c r="G321" s="67" t="s">
        <v>560</v>
      </c>
      <c r="H321" s="107" t="s">
        <v>46</v>
      </c>
      <c r="I321" s="20" t="s">
        <v>1978</v>
      </c>
      <c r="J321" s="145" t="s">
        <v>1984</v>
      </c>
      <c r="K321" s="426">
        <v>9.2023859406134445</v>
      </c>
      <c r="L321" s="426">
        <v>51.017613530247004</v>
      </c>
      <c r="M321" s="424">
        <v>2955</v>
      </c>
      <c r="N321" s="487">
        <v>35810880</v>
      </c>
      <c r="O321" s="487" t="s">
        <v>1976</v>
      </c>
      <c r="P321" s="572">
        <v>8.2940984971243257</v>
      </c>
      <c r="Q321" s="34" t="s">
        <v>1977</v>
      </c>
      <c r="R321" s="257" t="s">
        <v>48</v>
      </c>
      <c r="S321" s="27"/>
      <c r="T321" s="27"/>
      <c r="U321" s="145"/>
      <c r="V321" s="24"/>
      <c r="W321" s="24"/>
      <c r="X321" s="24"/>
      <c r="Y321" s="24"/>
      <c r="Z321" s="24"/>
      <c r="AA321" s="24"/>
      <c r="AB321" s="24"/>
      <c r="AC321" s="24"/>
      <c r="AD321" s="24"/>
      <c r="AE321" s="24"/>
      <c r="AF321" s="24"/>
      <c r="AG321" s="24"/>
      <c r="AH321" s="24"/>
      <c r="AI321" s="24">
        <v>100</v>
      </c>
      <c r="AJ321" s="24">
        <v>100</v>
      </c>
      <c r="AK321" s="24"/>
      <c r="AL321" s="24"/>
      <c r="AM321" s="24"/>
      <c r="AN321" s="24"/>
      <c r="AO321" s="145">
        <f t="shared" si="39"/>
        <v>100</v>
      </c>
      <c r="AP321" s="14">
        <f t="shared" si="40"/>
        <v>100</v>
      </c>
      <c r="AQ321" s="22"/>
      <c r="AR321" s="24"/>
      <c r="AS321" s="24"/>
      <c r="AT321" s="24"/>
      <c r="AU321" s="24"/>
      <c r="AV321" s="24"/>
      <c r="AW321" s="145"/>
      <c r="AX321" s="24"/>
      <c r="AY321" s="24"/>
      <c r="AZ321" s="24"/>
      <c r="BA321" s="24"/>
      <c r="BB321" s="24"/>
      <c r="BC321" s="24"/>
      <c r="BD321" s="24"/>
      <c r="BE321" s="24"/>
      <c r="BF321" s="24"/>
      <c r="BG321" s="24">
        <v>685.1</v>
      </c>
      <c r="BH321" s="24">
        <v>685.1</v>
      </c>
      <c r="BI321" s="24"/>
      <c r="BJ321" s="24"/>
      <c r="BK321" s="24"/>
      <c r="BL321" s="24"/>
      <c r="BM321" s="145">
        <f t="shared" si="41"/>
        <v>685.1</v>
      </c>
      <c r="BN321" s="24">
        <f t="shared" si="42"/>
        <v>685.1</v>
      </c>
      <c r="BO321" s="509">
        <f t="shared" si="36"/>
        <v>8.2600899933553157E-2</v>
      </c>
      <c r="BP321" s="511">
        <v>0</v>
      </c>
      <c r="BQ321" s="512">
        <v>0</v>
      </c>
      <c r="BR321" s="513">
        <v>0</v>
      </c>
      <c r="BS321" s="512">
        <v>0</v>
      </c>
      <c r="BT321" s="512">
        <v>0</v>
      </c>
      <c r="BU321" s="512">
        <v>0</v>
      </c>
      <c r="BV321" s="512">
        <v>0</v>
      </c>
      <c r="BW321" s="512">
        <v>0</v>
      </c>
      <c r="BX321" s="512">
        <v>0</v>
      </c>
      <c r="BY321" s="512">
        <v>0</v>
      </c>
      <c r="BZ321" s="512">
        <v>0</v>
      </c>
      <c r="CA321" s="512">
        <v>0</v>
      </c>
      <c r="CB321" s="512">
        <v>0</v>
      </c>
      <c r="CC321" s="512">
        <v>0</v>
      </c>
      <c r="CD321" s="512">
        <v>0</v>
      </c>
      <c r="CE321" s="512">
        <v>0</v>
      </c>
      <c r="CF321" s="512">
        <v>804197.7840000001</v>
      </c>
      <c r="CG321" s="512">
        <v>804197.7840000001</v>
      </c>
      <c r="CH321" s="512">
        <v>0</v>
      </c>
      <c r="CI321" s="512">
        <v>0</v>
      </c>
      <c r="CJ321" s="512">
        <v>0</v>
      </c>
      <c r="CK321" s="512">
        <v>0</v>
      </c>
      <c r="CL321" s="513">
        <f t="shared" si="43"/>
        <v>804197.7840000001</v>
      </c>
      <c r="CM321" s="513">
        <f t="shared" si="44"/>
        <v>804197.7840000001</v>
      </c>
      <c r="CN321" s="113"/>
      <c r="CO321" s="97"/>
      <c r="CP321" s="97"/>
      <c r="CQ321" s="97"/>
      <c r="CR321" s="97"/>
      <c r="CS321" s="97"/>
      <c r="CT321" s="97"/>
      <c r="CU321" s="114"/>
      <c r="CV321" s="50">
        <f t="shared" si="37"/>
        <v>35810880</v>
      </c>
      <c r="CW321" s="11"/>
      <c r="CX321" s="604">
        <f t="shared" si="38"/>
        <v>8.2940984971243257</v>
      </c>
      <c r="CY321" s="143"/>
      <c r="CZ321" s="143"/>
      <c r="DA321" s="143"/>
      <c r="DB321" s="23"/>
      <c r="DC321" s="23"/>
      <c r="DD321" s="23"/>
      <c r="DE321" s="23"/>
      <c r="DF321" s="143"/>
      <c r="DG321" s="89"/>
      <c r="DH321" s="50" t="s">
        <v>46</v>
      </c>
      <c r="DI321" s="28"/>
      <c r="DJ321" s="553" t="s">
        <v>46</v>
      </c>
      <c r="DK321" s="143"/>
      <c r="DL321" s="46"/>
      <c r="DM321" s="111"/>
      <c r="DN321" s="110"/>
      <c r="DO321" s="432">
        <v>263.5532994923858</v>
      </c>
      <c r="DP321" s="433">
        <v>622.48548547213818</v>
      </c>
      <c r="DQ321" s="434">
        <v>74.154314720812181</v>
      </c>
      <c r="DR321" s="428">
        <v>502.1589107224562</v>
      </c>
      <c r="DS321" s="432">
        <v>2.2399323181049069</v>
      </c>
      <c r="DT321" s="434">
        <v>0.69580249191222077</v>
      </c>
      <c r="DU321" s="434">
        <v>1.0081218274111674</v>
      </c>
      <c r="DV321" s="428">
        <v>1.5840647793847353</v>
      </c>
      <c r="DW321" s="252"/>
      <c r="DX321" s="50"/>
      <c r="DY321" s="249"/>
      <c r="DZ321" s="464">
        <v>137099</v>
      </c>
      <c r="EA321" s="465">
        <v>1298349.6666666667</v>
      </c>
      <c r="EB321" s="46"/>
    </row>
    <row r="322" spans="1:132" s="141" customFormat="1" ht="27.75" customHeight="1" x14ac:dyDescent="0.25">
      <c r="A322" s="69" t="s">
        <v>56</v>
      </c>
      <c r="B322" s="69" t="s">
        <v>42</v>
      </c>
      <c r="C322" s="69" t="s">
        <v>388</v>
      </c>
      <c r="D322" s="67" t="s">
        <v>561</v>
      </c>
      <c r="E322" s="67" t="s">
        <v>562</v>
      </c>
      <c r="F322" s="67" t="s">
        <v>563</v>
      </c>
      <c r="G322" s="67" t="s">
        <v>564</v>
      </c>
      <c r="H322" s="107" t="s">
        <v>46</v>
      </c>
      <c r="I322" s="20" t="s">
        <v>1978</v>
      </c>
      <c r="J322" s="145" t="s">
        <v>1984</v>
      </c>
      <c r="K322" s="426">
        <v>9.75</v>
      </c>
      <c r="L322" s="426">
        <v>59.474810482353</v>
      </c>
      <c r="M322" s="424">
        <v>2218</v>
      </c>
      <c r="N322" s="487">
        <v>32482080</v>
      </c>
      <c r="O322" s="487" t="s">
        <v>1976</v>
      </c>
      <c r="P322" s="572">
        <v>8.4600000000000009</v>
      </c>
      <c r="Q322" s="34" t="s">
        <v>1977</v>
      </c>
      <c r="R322" s="257" t="s">
        <v>48</v>
      </c>
      <c r="S322" s="27"/>
      <c r="T322" s="27"/>
      <c r="U322" s="145"/>
      <c r="V322" s="24"/>
      <c r="W322" s="24"/>
      <c r="X322" s="24"/>
      <c r="Y322" s="24"/>
      <c r="Z322" s="24"/>
      <c r="AA322" s="24"/>
      <c r="AB322" s="24"/>
      <c r="AC322" s="24"/>
      <c r="AD322" s="24"/>
      <c r="AE322" s="24"/>
      <c r="AF322" s="24"/>
      <c r="AG322" s="24"/>
      <c r="AH322" s="24"/>
      <c r="AI322" s="24">
        <v>162</v>
      </c>
      <c r="AJ322" s="24">
        <v>162</v>
      </c>
      <c r="AK322" s="24"/>
      <c r="AL322" s="24"/>
      <c r="AM322" s="24"/>
      <c r="AN322" s="24"/>
      <c r="AO322" s="145">
        <f t="shared" si="39"/>
        <v>162</v>
      </c>
      <c r="AP322" s="14">
        <f t="shared" si="40"/>
        <v>162</v>
      </c>
      <c r="AQ322" s="22"/>
      <c r="AR322" s="24"/>
      <c r="AS322" s="24"/>
      <c r="AT322" s="24"/>
      <c r="AU322" s="24"/>
      <c r="AV322" s="24"/>
      <c r="AW322" s="145"/>
      <c r="AX322" s="24"/>
      <c r="AY322" s="24"/>
      <c r="AZ322" s="24"/>
      <c r="BA322" s="24"/>
      <c r="BB322" s="24"/>
      <c r="BC322" s="24"/>
      <c r="BD322" s="24"/>
      <c r="BE322" s="24"/>
      <c r="BF322" s="24"/>
      <c r="BG322" s="24">
        <v>3593.61</v>
      </c>
      <c r="BH322" s="24">
        <v>3593.61</v>
      </c>
      <c r="BI322" s="24"/>
      <c r="BJ322" s="24"/>
      <c r="BK322" s="24"/>
      <c r="BL322" s="24"/>
      <c r="BM322" s="145">
        <f t="shared" si="41"/>
        <v>3593.61</v>
      </c>
      <c r="BN322" s="24">
        <f t="shared" si="42"/>
        <v>3593.61</v>
      </c>
      <c r="BO322" s="509">
        <f t="shared" si="36"/>
        <v>0.4247765957446808</v>
      </c>
      <c r="BP322" s="511">
        <v>0</v>
      </c>
      <c r="BQ322" s="512">
        <v>0</v>
      </c>
      <c r="BR322" s="513">
        <v>0</v>
      </c>
      <c r="BS322" s="512">
        <v>0</v>
      </c>
      <c r="BT322" s="512">
        <v>0</v>
      </c>
      <c r="BU322" s="512">
        <v>0</v>
      </c>
      <c r="BV322" s="512">
        <v>0</v>
      </c>
      <c r="BW322" s="512">
        <v>0</v>
      </c>
      <c r="BX322" s="512">
        <v>0</v>
      </c>
      <c r="BY322" s="512">
        <v>0</v>
      </c>
      <c r="BZ322" s="512">
        <v>0</v>
      </c>
      <c r="CA322" s="512">
        <v>0</v>
      </c>
      <c r="CB322" s="512">
        <v>0</v>
      </c>
      <c r="CC322" s="512">
        <v>0</v>
      </c>
      <c r="CD322" s="512">
        <v>0</v>
      </c>
      <c r="CE322" s="512">
        <v>0</v>
      </c>
      <c r="CF322" s="512">
        <v>4218323.1624000007</v>
      </c>
      <c r="CG322" s="512">
        <v>4218323.1624000007</v>
      </c>
      <c r="CH322" s="512">
        <v>0</v>
      </c>
      <c r="CI322" s="512">
        <v>0</v>
      </c>
      <c r="CJ322" s="512">
        <v>0</v>
      </c>
      <c r="CK322" s="512">
        <v>0</v>
      </c>
      <c r="CL322" s="513">
        <f t="shared" si="43"/>
        <v>4218323.1624000007</v>
      </c>
      <c r="CM322" s="513">
        <f t="shared" si="44"/>
        <v>4218323.1624000007</v>
      </c>
      <c r="CN322" s="113"/>
      <c r="CO322" s="97"/>
      <c r="CP322" s="97"/>
      <c r="CQ322" s="97"/>
      <c r="CR322" s="97"/>
      <c r="CS322" s="97"/>
      <c r="CT322" s="97"/>
      <c r="CU322" s="114"/>
      <c r="CV322" s="50">
        <f t="shared" si="37"/>
        <v>32482080</v>
      </c>
      <c r="CW322" s="11"/>
      <c r="CX322" s="604">
        <f t="shared" si="38"/>
        <v>8.4600000000000009</v>
      </c>
      <c r="CY322" s="143"/>
      <c r="CZ322" s="143"/>
      <c r="DA322" s="143"/>
      <c r="DB322" s="23"/>
      <c r="DC322" s="23"/>
      <c r="DD322" s="23"/>
      <c r="DE322" s="23"/>
      <c r="DF322" s="143"/>
      <c r="DG322" s="89"/>
      <c r="DH322" s="50" t="s">
        <v>46</v>
      </c>
      <c r="DI322" s="28"/>
      <c r="DJ322" s="553" t="s">
        <v>46</v>
      </c>
      <c r="DK322" s="143"/>
      <c r="DL322" s="46"/>
      <c r="DM322" s="111"/>
      <c r="DN322" s="110"/>
      <c r="DO322" s="432">
        <v>237.59837667217758</v>
      </c>
      <c r="DP322" s="433">
        <v>80.062422208369327</v>
      </c>
      <c r="DQ322" s="434">
        <v>14.039981963024177</v>
      </c>
      <c r="DR322" s="428">
        <v>265.26284555522199</v>
      </c>
      <c r="DS322" s="432">
        <v>0.44461145347963255</v>
      </c>
      <c r="DT322" s="434">
        <v>0.74868758822971082</v>
      </c>
      <c r="DU322" s="434">
        <v>0.1456485795881555</v>
      </c>
      <c r="DV322" s="428">
        <v>1.0015171034416783</v>
      </c>
      <c r="DW322" s="252"/>
      <c r="DX322" s="50"/>
      <c r="DY322" s="249"/>
      <c r="DZ322" s="464">
        <v>0</v>
      </c>
      <c r="EA322" s="465">
        <v>62697.666666666664</v>
      </c>
      <c r="EB322" s="46"/>
    </row>
    <row r="323" spans="1:132" s="141" customFormat="1" ht="27.75" customHeight="1" x14ac:dyDescent="0.25">
      <c r="A323" s="69" t="s">
        <v>56</v>
      </c>
      <c r="B323" s="69" t="s">
        <v>42</v>
      </c>
      <c r="C323" s="69" t="s">
        <v>388</v>
      </c>
      <c r="D323" s="67" t="s">
        <v>565</v>
      </c>
      <c r="E323" s="67" t="s">
        <v>450</v>
      </c>
      <c r="F323" s="67" t="s">
        <v>566</v>
      </c>
      <c r="G323" s="67" t="s">
        <v>567</v>
      </c>
      <c r="H323" s="107" t="s">
        <v>46</v>
      </c>
      <c r="I323" s="20" t="s">
        <v>1978</v>
      </c>
      <c r="J323" s="145" t="s">
        <v>1984</v>
      </c>
      <c r="K323" s="426">
        <v>11.998955174514155</v>
      </c>
      <c r="L323" s="426">
        <v>5.7481060486500004</v>
      </c>
      <c r="M323" s="424">
        <v>159</v>
      </c>
      <c r="N323" s="487">
        <v>28032000</v>
      </c>
      <c r="O323" s="487" t="s">
        <v>1976</v>
      </c>
      <c r="P323" s="572">
        <v>3.8482704842565316</v>
      </c>
      <c r="Q323" s="34" t="s">
        <v>1977</v>
      </c>
      <c r="R323" s="257" t="s">
        <v>48</v>
      </c>
      <c r="S323" s="27"/>
      <c r="T323" s="27"/>
      <c r="U323" s="145"/>
      <c r="V323" s="24"/>
      <c r="W323" s="24"/>
      <c r="X323" s="24"/>
      <c r="Y323" s="24"/>
      <c r="Z323" s="24"/>
      <c r="AA323" s="24">
        <v>1</v>
      </c>
      <c r="AB323" s="24">
        <v>1</v>
      </c>
      <c r="AC323" s="24"/>
      <c r="AD323" s="24"/>
      <c r="AE323" s="24"/>
      <c r="AF323" s="24"/>
      <c r="AG323" s="24"/>
      <c r="AH323" s="24"/>
      <c r="AI323" s="24">
        <v>2</v>
      </c>
      <c r="AJ323" s="24">
        <v>2</v>
      </c>
      <c r="AK323" s="24"/>
      <c r="AL323" s="24"/>
      <c r="AM323" s="24"/>
      <c r="AN323" s="24"/>
      <c r="AO323" s="145">
        <f t="shared" si="39"/>
        <v>3</v>
      </c>
      <c r="AP323" s="14">
        <f t="shared" si="40"/>
        <v>3</v>
      </c>
      <c r="AQ323" s="22"/>
      <c r="AR323" s="24"/>
      <c r="AS323" s="24"/>
      <c r="AT323" s="24"/>
      <c r="AU323" s="24"/>
      <c r="AV323" s="24"/>
      <c r="AW323" s="145"/>
      <c r="AX323" s="24"/>
      <c r="AY323" s="24">
        <v>5600</v>
      </c>
      <c r="AZ323" s="24">
        <v>5600</v>
      </c>
      <c r="BA323" s="24"/>
      <c r="BB323" s="24"/>
      <c r="BC323" s="24"/>
      <c r="BD323" s="24"/>
      <c r="BE323" s="24"/>
      <c r="BF323" s="24"/>
      <c r="BG323" s="24">
        <v>1029</v>
      </c>
      <c r="BH323" s="24">
        <v>1029</v>
      </c>
      <c r="BI323" s="24"/>
      <c r="BJ323" s="24"/>
      <c r="BK323" s="24"/>
      <c r="BL323" s="24"/>
      <c r="BM323" s="145">
        <f t="shared" si="41"/>
        <v>6629</v>
      </c>
      <c r="BN323" s="24">
        <f t="shared" si="42"/>
        <v>6629</v>
      </c>
      <c r="BO323" s="509">
        <f t="shared" si="36"/>
        <v>1.7225920129885808</v>
      </c>
      <c r="BP323" s="511">
        <v>0</v>
      </c>
      <c r="BQ323" s="512">
        <v>0</v>
      </c>
      <c r="BR323" s="513">
        <v>0</v>
      </c>
      <c r="BS323" s="512">
        <v>0</v>
      </c>
      <c r="BT323" s="512">
        <v>0</v>
      </c>
      <c r="BU323" s="512">
        <v>0</v>
      </c>
      <c r="BV323" s="512">
        <v>0</v>
      </c>
      <c r="BW323" s="512">
        <v>0</v>
      </c>
      <c r="BX323" s="512">
        <v>35958048</v>
      </c>
      <c r="BY323" s="512">
        <v>35958048</v>
      </c>
      <c r="BZ323" s="512">
        <v>0</v>
      </c>
      <c r="CA323" s="512">
        <v>0</v>
      </c>
      <c r="CB323" s="512">
        <v>0</v>
      </c>
      <c r="CC323" s="512">
        <v>0</v>
      </c>
      <c r="CD323" s="512">
        <v>0</v>
      </c>
      <c r="CE323" s="512">
        <v>0</v>
      </c>
      <c r="CF323" s="512">
        <v>1207881.3600000001</v>
      </c>
      <c r="CG323" s="512">
        <v>1207881.3600000001</v>
      </c>
      <c r="CH323" s="512">
        <v>0</v>
      </c>
      <c r="CI323" s="512">
        <v>0</v>
      </c>
      <c r="CJ323" s="512">
        <v>0</v>
      </c>
      <c r="CK323" s="512">
        <v>0</v>
      </c>
      <c r="CL323" s="513">
        <f t="shared" si="43"/>
        <v>37165929.359999999</v>
      </c>
      <c r="CM323" s="513">
        <f t="shared" si="44"/>
        <v>37165929.359999999</v>
      </c>
      <c r="CN323" s="113"/>
      <c r="CO323" s="97"/>
      <c r="CP323" s="97"/>
      <c r="CQ323" s="97"/>
      <c r="CR323" s="97"/>
      <c r="CS323" s="97"/>
      <c r="CT323" s="97"/>
      <c r="CU323" s="114"/>
      <c r="CV323" s="50">
        <f t="shared" si="37"/>
        <v>28032000</v>
      </c>
      <c r="CW323" s="11"/>
      <c r="CX323" s="604">
        <f t="shared" si="38"/>
        <v>3.8482704842565316</v>
      </c>
      <c r="CY323" s="143"/>
      <c r="CZ323" s="143"/>
      <c r="DA323" s="143"/>
      <c r="DB323" s="23"/>
      <c r="DC323" s="23"/>
      <c r="DD323" s="23"/>
      <c r="DE323" s="23"/>
      <c r="DF323" s="143"/>
      <c r="DG323" s="89"/>
      <c r="DH323" s="50" t="s">
        <v>46</v>
      </c>
      <c r="DI323" s="28"/>
      <c r="DJ323" s="553" t="s">
        <v>46</v>
      </c>
      <c r="DK323" s="143"/>
      <c r="DL323" s="46"/>
      <c r="DM323" s="111"/>
      <c r="DN323" s="110"/>
      <c r="DO323" s="432">
        <v>2344.9185496584391</v>
      </c>
      <c r="DP323" s="433">
        <v>-2339.3090133018632</v>
      </c>
      <c r="DQ323" s="434">
        <v>8.9479768786127352</v>
      </c>
      <c r="DR323" s="428">
        <v>-3.3384405220367936</v>
      </c>
      <c r="DS323" s="432">
        <v>3.2475039411455664</v>
      </c>
      <c r="DT323" s="434">
        <v>-3.2056981888861587</v>
      </c>
      <c r="DU323" s="434">
        <v>0.83867577509196178</v>
      </c>
      <c r="DV323" s="428">
        <v>-0.79687002283255393</v>
      </c>
      <c r="DW323" s="252"/>
      <c r="DX323" s="50"/>
      <c r="DY323" s="249"/>
      <c r="DZ323" s="464">
        <v>0</v>
      </c>
      <c r="EA323" s="465">
        <v>0</v>
      </c>
      <c r="EB323" s="46"/>
    </row>
    <row r="324" spans="1:132" s="141" customFormat="1" ht="27.75" customHeight="1" x14ac:dyDescent="0.25">
      <c r="A324" s="69" t="s">
        <v>56</v>
      </c>
      <c r="B324" s="69" t="s">
        <v>42</v>
      </c>
      <c r="C324" s="69" t="s">
        <v>388</v>
      </c>
      <c r="D324" s="67" t="s">
        <v>568</v>
      </c>
      <c r="E324" s="67" t="s">
        <v>569</v>
      </c>
      <c r="F324" s="67" t="s">
        <v>570</v>
      </c>
      <c r="G324" s="67" t="s">
        <v>571</v>
      </c>
      <c r="H324" s="107" t="s">
        <v>46</v>
      </c>
      <c r="I324" s="20" t="s">
        <v>1978</v>
      </c>
      <c r="J324" s="145" t="s">
        <v>1984</v>
      </c>
      <c r="K324" s="426">
        <v>12.668219606558768</v>
      </c>
      <c r="L324" s="426">
        <v>38.140719617637004</v>
      </c>
      <c r="M324" s="424">
        <v>1920</v>
      </c>
      <c r="N324" s="487">
        <v>28978079.999999996</v>
      </c>
      <c r="O324" s="487" t="s">
        <v>1976</v>
      </c>
      <c r="P324" s="572">
        <v>7.9116616788131173</v>
      </c>
      <c r="Q324" s="34" t="s">
        <v>1977</v>
      </c>
      <c r="R324" s="257" t="s">
        <v>48</v>
      </c>
      <c r="S324" s="27"/>
      <c r="T324" s="27"/>
      <c r="U324" s="145"/>
      <c r="V324" s="24"/>
      <c r="W324" s="24"/>
      <c r="X324" s="24"/>
      <c r="Y324" s="24"/>
      <c r="Z324" s="24"/>
      <c r="AA324" s="24"/>
      <c r="AB324" s="24"/>
      <c r="AC324" s="24"/>
      <c r="AD324" s="24"/>
      <c r="AE324" s="24"/>
      <c r="AF324" s="24"/>
      <c r="AG324" s="24"/>
      <c r="AH324" s="24"/>
      <c r="AI324" s="24">
        <v>105</v>
      </c>
      <c r="AJ324" s="24">
        <v>105</v>
      </c>
      <c r="AK324" s="24"/>
      <c r="AL324" s="24"/>
      <c r="AM324" s="24"/>
      <c r="AN324" s="24"/>
      <c r="AO324" s="145">
        <f t="shared" si="39"/>
        <v>105</v>
      </c>
      <c r="AP324" s="14">
        <f t="shared" si="40"/>
        <v>105</v>
      </c>
      <c r="AQ324" s="22"/>
      <c r="AR324" s="24"/>
      <c r="AS324" s="24"/>
      <c r="AT324" s="24"/>
      <c r="AU324" s="24"/>
      <c r="AV324" s="24"/>
      <c r="AW324" s="145"/>
      <c r="AX324" s="24"/>
      <c r="AY324" s="24"/>
      <c r="AZ324" s="24"/>
      <c r="BA324" s="24"/>
      <c r="BB324" s="24"/>
      <c r="BC324" s="24"/>
      <c r="BD324" s="24"/>
      <c r="BE324" s="24"/>
      <c r="BF324" s="24"/>
      <c r="BG324" s="24">
        <v>6846.74</v>
      </c>
      <c r="BH324" s="24">
        <v>6846.74</v>
      </c>
      <c r="BI324" s="24"/>
      <c r="BJ324" s="24"/>
      <c r="BK324" s="24"/>
      <c r="BL324" s="24"/>
      <c r="BM324" s="145">
        <f t="shared" si="41"/>
        <v>6846.74</v>
      </c>
      <c r="BN324" s="24">
        <f t="shared" si="42"/>
        <v>6846.74</v>
      </c>
      <c r="BO324" s="509">
        <f t="shared" si="36"/>
        <v>0.86539848112250495</v>
      </c>
      <c r="BP324" s="511">
        <v>0</v>
      </c>
      <c r="BQ324" s="512">
        <v>0</v>
      </c>
      <c r="BR324" s="513">
        <v>0</v>
      </c>
      <c r="BS324" s="512">
        <v>0</v>
      </c>
      <c r="BT324" s="512">
        <v>0</v>
      </c>
      <c r="BU324" s="512">
        <v>0</v>
      </c>
      <c r="BV324" s="512">
        <v>0</v>
      </c>
      <c r="BW324" s="512">
        <v>0</v>
      </c>
      <c r="BX324" s="512">
        <v>0</v>
      </c>
      <c r="BY324" s="512">
        <v>0</v>
      </c>
      <c r="BZ324" s="512">
        <v>0</v>
      </c>
      <c r="CA324" s="512">
        <v>0</v>
      </c>
      <c r="CB324" s="512">
        <v>0</v>
      </c>
      <c r="CC324" s="512">
        <v>0</v>
      </c>
      <c r="CD324" s="512">
        <v>0</v>
      </c>
      <c r="CE324" s="512">
        <v>0</v>
      </c>
      <c r="CF324" s="512">
        <v>8036977.2816000003</v>
      </c>
      <c r="CG324" s="512">
        <v>8036977.2816000003</v>
      </c>
      <c r="CH324" s="512">
        <v>0</v>
      </c>
      <c r="CI324" s="512">
        <v>0</v>
      </c>
      <c r="CJ324" s="512">
        <v>0</v>
      </c>
      <c r="CK324" s="512">
        <v>0</v>
      </c>
      <c r="CL324" s="513">
        <f t="shared" si="43"/>
        <v>8036977.2816000003</v>
      </c>
      <c r="CM324" s="513">
        <f t="shared" si="44"/>
        <v>8036977.2816000003</v>
      </c>
      <c r="CN324" s="113"/>
      <c r="CO324" s="97"/>
      <c r="CP324" s="97"/>
      <c r="CQ324" s="97"/>
      <c r="CR324" s="97"/>
      <c r="CS324" s="97"/>
      <c r="CT324" s="97"/>
      <c r="CU324" s="114"/>
      <c r="CV324" s="50">
        <f t="shared" si="37"/>
        <v>28978079.999999996</v>
      </c>
      <c r="CW324" s="11"/>
      <c r="CX324" s="604">
        <f t="shared" si="38"/>
        <v>7.9116616788131173</v>
      </c>
      <c r="CY324" s="143"/>
      <c r="CZ324" s="143"/>
      <c r="DA324" s="143"/>
      <c r="DB324" s="23"/>
      <c r="DC324" s="23"/>
      <c r="DD324" s="23"/>
      <c r="DE324" s="23"/>
      <c r="DF324" s="143"/>
      <c r="DG324" s="89"/>
      <c r="DH324" s="50" t="s">
        <v>46</v>
      </c>
      <c r="DI324" s="28"/>
      <c r="DJ324" s="553" t="s">
        <v>46</v>
      </c>
      <c r="DK324" s="143"/>
      <c r="DL324" s="46"/>
      <c r="DM324" s="111"/>
      <c r="DN324" s="110"/>
      <c r="DO324" s="432">
        <v>1181.8265926054526</v>
      </c>
      <c r="DP324" s="433">
        <v>-1112.1151111540203</v>
      </c>
      <c r="DQ324" s="434">
        <v>155.28918590522505</v>
      </c>
      <c r="DR324" s="428">
        <v>-92.016376328532459</v>
      </c>
      <c r="DS324" s="432">
        <v>4.2273910779378649</v>
      </c>
      <c r="DT324" s="434">
        <v>-3.3684703736121202</v>
      </c>
      <c r="DU324" s="434">
        <v>2.2121159520916547</v>
      </c>
      <c r="DV324" s="428">
        <v>-1.360367138697181</v>
      </c>
      <c r="DW324" s="252"/>
      <c r="DX324" s="50"/>
      <c r="DY324" s="249"/>
      <c r="DZ324" s="464">
        <v>169136</v>
      </c>
      <c r="EA324" s="465">
        <v>-131758.66666666666</v>
      </c>
      <c r="EB324" s="46"/>
    </row>
    <row r="325" spans="1:132" s="141" customFormat="1" ht="27.75" customHeight="1" x14ac:dyDescent="0.25">
      <c r="A325" s="69" t="s">
        <v>56</v>
      </c>
      <c r="B325" s="69" t="s">
        <v>42</v>
      </c>
      <c r="C325" s="69" t="s">
        <v>388</v>
      </c>
      <c r="D325" s="67" t="s">
        <v>568</v>
      </c>
      <c r="E325" s="67" t="s">
        <v>569</v>
      </c>
      <c r="F325" s="67" t="s">
        <v>572</v>
      </c>
      <c r="G325" s="67" t="s">
        <v>569</v>
      </c>
      <c r="H325" s="107" t="s">
        <v>46</v>
      </c>
      <c r="I325" s="20" t="s">
        <v>1979</v>
      </c>
      <c r="J325" s="145" t="s">
        <v>1984</v>
      </c>
      <c r="K325" s="426">
        <v>12.668219606558768</v>
      </c>
      <c r="L325" s="426">
        <v>19.009848445308002</v>
      </c>
      <c r="M325" s="424">
        <v>2192</v>
      </c>
      <c r="N325" s="487">
        <v>39308426</v>
      </c>
      <c r="O325" s="487" t="s">
        <v>1982</v>
      </c>
      <c r="P325" s="572">
        <v>9.1306790371800943</v>
      </c>
      <c r="Q325" s="34" t="s">
        <v>1977</v>
      </c>
      <c r="R325" s="257" t="s">
        <v>48</v>
      </c>
      <c r="S325" s="27"/>
      <c r="T325" s="27"/>
      <c r="U325" s="145"/>
      <c r="V325" s="24"/>
      <c r="W325" s="24"/>
      <c r="X325" s="24"/>
      <c r="Y325" s="24"/>
      <c r="Z325" s="24"/>
      <c r="AA325" s="24"/>
      <c r="AB325" s="24"/>
      <c r="AC325" s="24"/>
      <c r="AD325" s="24"/>
      <c r="AE325" s="24"/>
      <c r="AF325" s="24"/>
      <c r="AG325" s="24"/>
      <c r="AH325" s="24"/>
      <c r="AI325" s="24">
        <v>59</v>
      </c>
      <c r="AJ325" s="24">
        <v>59</v>
      </c>
      <c r="AK325" s="24"/>
      <c r="AL325" s="24"/>
      <c r="AM325" s="24"/>
      <c r="AN325" s="24"/>
      <c r="AO325" s="145">
        <f t="shared" si="39"/>
        <v>59</v>
      </c>
      <c r="AP325" s="14">
        <f t="shared" si="40"/>
        <v>59</v>
      </c>
      <c r="AQ325" s="22"/>
      <c r="AR325" s="24"/>
      <c r="AS325" s="24"/>
      <c r="AT325" s="24"/>
      <c r="AU325" s="24"/>
      <c r="AV325" s="24"/>
      <c r="AW325" s="145"/>
      <c r="AX325" s="24"/>
      <c r="AY325" s="24"/>
      <c r="AZ325" s="24"/>
      <c r="BA325" s="24"/>
      <c r="BB325" s="24"/>
      <c r="BC325" s="24"/>
      <c r="BD325" s="24"/>
      <c r="BE325" s="24"/>
      <c r="BF325" s="24"/>
      <c r="BG325" s="24">
        <v>367.33</v>
      </c>
      <c r="BH325" s="24">
        <v>367.33</v>
      </c>
      <c r="BI325" s="24"/>
      <c r="BJ325" s="24"/>
      <c r="BK325" s="24"/>
      <c r="BL325" s="24"/>
      <c r="BM325" s="145">
        <f t="shared" si="41"/>
        <v>367.33</v>
      </c>
      <c r="BN325" s="24">
        <f t="shared" si="42"/>
        <v>367.33</v>
      </c>
      <c r="BO325" s="509">
        <f t="shared" si="36"/>
        <v>4.0230304723693981E-2</v>
      </c>
      <c r="BP325" s="511">
        <v>0</v>
      </c>
      <c r="BQ325" s="512">
        <v>0</v>
      </c>
      <c r="BR325" s="513">
        <v>0</v>
      </c>
      <c r="BS325" s="512">
        <v>0</v>
      </c>
      <c r="BT325" s="512">
        <v>0</v>
      </c>
      <c r="BU325" s="512">
        <v>0</v>
      </c>
      <c r="BV325" s="512">
        <v>0</v>
      </c>
      <c r="BW325" s="512">
        <v>0</v>
      </c>
      <c r="BX325" s="512">
        <v>0</v>
      </c>
      <c r="BY325" s="512">
        <v>0</v>
      </c>
      <c r="BZ325" s="512">
        <v>0</v>
      </c>
      <c r="CA325" s="512">
        <v>0</v>
      </c>
      <c r="CB325" s="512">
        <v>0</v>
      </c>
      <c r="CC325" s="512">
        <v>0</v>
      </c>
      <c r="CD325" s="512">
        <v>0</v>
      </c>
      <c r="CE325" s="512">
        <v>0</v>
      </c>
      <c r="CF325" s="512">
        <v>431186.64720000001</v>
      </c>
      <c r="CG325" s="512">
        <v>431186.64720000001</v>
      </c>
      <c r="CH325" s="512">
        <v>0</v>
      </c>
      <c r="CI325" s="512">
        <v>0</v>
      </c>
      <c r="CJ325" s="512">
        <v>0</v>
      </c>
      <c r="CK325" s="512">
        <v>0</v>
      </c>
      <c r="CL325" s="513">
        <f t="shared" si="43"/>
        <v>431186.64720000001</v>
      </c>
      <c r="CM325" s="513">
        <f t="shared" si="44"/>
        <v>431186.64720000001</v>
      </c>
      <c r="CN325" s="113"/>
      <c r="CO325" s="97"/>
      <c r="CP325" s="97"/>
      <c r="CQ325" s="97"/>
      <c r="CR325" s="97"/>
      <c r="CS325" s="97"/>
      <c r="CT325" s="97"/>
      <c r="CU325" s="114"/>
      <c r="CV325" s="50">
        <f t="shared" si="37"/>
        <v>39308426</v>
      </c>
      <c r="CW325" s="11"/>
      <c r="CX325" s="604">
        <f t="shared" si="38"/>
        <v>9.1306790371800943</v>
      </c>
      <c r="CY325" s="143"/>
      <c r="CZ325" s="143"/>
      <c r="DA325" s="143"/>
      <c r="DB325" s="23"/>
      <c r="DC325" s="23"/>
      <c r="DD325" s="23"/>
      <c r="DE325" s="23"/>
      <c r="DF325" s="143"/>
      <c r="DG325" s="89"/>
      <c r="DH325" s="50" t="s">
        <v>46</v>
      </c>
      <c r="DI325" s="28"/>
      <c r="DJ325" s="553" t="s">
        <v>46</v>
      </c>
      <c r="DK325" s="143"/>
      <c r="DL325" s="46"/>
      <c r="DM325" s="111"/>
      <c r="DN325" s="110"/>
      <c r="DO325" s="432">
        <v>24.724051402935178</v>
      </c>
      <c r="DP325" s="433">
        <v>49.394575424735763</v>
      </c>
      <c r="DQ325" s="434">
        <v>21.920918561326168</v>
      </c>
      <c r="DR325" s="428">
        <v>48.940203110130561</v>
      </c>
      <c r="DS325" s="432">
        <v>0.21078245000380233</v>
      </c>
      <c r="DT325" s="434">
        <v>0.76445579657131402</v>
      </c>
      <c r="DU325" s="434">
        <v>0.20895749372671313</v>
      </c>
      <c r="DV325" s="428">
        <v>0.76460020896329128</v>
      </c>
      <c r="DW325" s="252"/>
      <c r="DX325" s="50"/>
      <c r="DY325" s="249"/>
      <c r="DZ325" s="464">
        <v>34103</v>
      </c>
      <c r="EA325" s="465">
        <v>55299</v>
      </c>
      <c r="EB325" s="46"/>
    </row>
    <row r="326" spans="1:132" s="141" customFormat="1" ht="27.75" customHeight="1" x14ac:dyDescent="0.25">
      <c r="A326" s="69" t="s">
        <v>56</v>
      </c>
      <c r="B326" s="69" t="s">
        <v>42</v>
      </c>
      <c r="C326" s="69" t="s">
        <v>388</v>
      </c>
      <c r="D326" s="67" t="s">
        <v>568</v>
      </c>
      <c r="E326" s="67" t="s">
        <v>569</v>
      </c>
      <c r="F326" s="67" t="s">
        <v>573</v>
      </c>
      <c r="G326" s="67" t="s">
        <v>574</v>
      </c>
      <c r="H326" s="107" t="s">
        <v>46</v>
      </c>
      <c r="I326" s="20" t="s">
        <v>1978</v>
      </c>
      <c r="J326" s="145" t="s">
        <v>1984</v>
      </c>
      <c r="K326" s="426">
        <v>12.30968508939201</v>
      </c>
      <c r="L326" s="426">
        <v>59.849810481573002</v>
      </c>
      <c r="M326" s="424">
        <v>2812</v>
      </c>
      <c r="N326" s="487">
        <v>33223674</v>
      </c>
      <c r="O326" s="487" t="s">
        <v>1982</v>
      </c>
      <c r="P326" s="572">
        <v>9.0828744348911918</v>
      </c>
      <c r="Q326" s="34" t="s">
        <v>1977</v>
      </c>
      <c r="R326" s="257" t="s">
        <v>48</v>
      </c>
      <c r="S326" s="27"/>
      <c r="T326" s="27"/>
      <c r="U326" s="145"/>
      <c r="V326" s="24"/>
      <c r="W326" s="24"/>
      <c r="X326" s="24"/>
      <c r="Y326" s="24"/>
      <c r="Z326" s="24"/>
      <c r="AA326" s="24"/>
      <c r="AB326" s="24"/>
      <c r="AC326" s="24"/>
      <c r="AD326" s="24"/>
      <c r="AE326" s="24"/>
      <c r="AF326" s="24"/>
      <c r="AG326" s="24"/>
      <c r="AH326" s="24"/>
      <c r="AI326" s="24">
        <v>152</v>
      </c>
      <c r="AJ326" s="24">
        <v>152</v>
      </c>
      <c r="AK326" s="24">
        <v>2</v>
      </c>
      <c r="AL326" s="24">
        <v>2</v>
      </c>
      <c r="AM326" s="24"/>
      <c r="AN326" s="24"/>
      <c r="AO326" s="145">
        <f t="shared" si="39"/>
        <v>154</v>
      </c>
      <c r="AP326" s="14">
        <f t="shared" si="40"/>
        <v>154</v>
      </c>
      <c r="AQ326" s="22"/>
      <c r="AR326" s="24"/>
      <c r="AS326" s="24"/>
      <c r="AT326" s="24"/>
      <c r="AU326" s="24"/>
      <c r="AV326" s="24"/>
      <c r="AW326" s="145"/>
      <c r="AX326" s="24"/>
      <c r="AY326" s="24"/>
      <c r="AZ326" s="24"/>
      <c r="BA326" s="24"/>
      <c r="BB326" s="24"/>
      <c r="BC326" s="24"/>
      <c r="BD326" s="24"/>
      <c r="BE326" s="24"/>
      <c r="BF326" s="24"/>
      <c r="BG326" s="24">
        <v>4179.24</v>
      </c>
      <c r="BH326" s="24">
        <v>4179.24</v>
      </c>
      <c r="BI326" s="24">
        <v>17.399999999999999</v>
      </c>
      <c r="BJ326" s="24">
        <v>17.399999999999999</v>
      </c>
      <c r="BK326" s="24"/>
      <c r="BL326" s="24"/>
      <c r="BM326" s="145">
        <f t="shared" si="41"/>
        <v>4196.6399999999994</v>
      </c>
      <c r="BN326" s="24">
        <f t="shared" si="42"/>
        <v>4196.6399999999994</v>
      </c>
      <c r="BO326" s="509">
        <f t="shared" si="36"/>
        <v>0.46203875547138651</v>
      </c>
      <c r="BP326" s="511">
        <v>0</v>
      </c>
      <c r="BQ326" s="512">
        <v>0</v>
      </c>
      <c r="BR326" s="513">
        <v>0</v>
      </c>
      <c r="BS326" s="512">
        <v>0</v>
      </c>
      <c r="BT326" s="512">
        <v>0</v>
      </c>
      <c r="BU326" s="512">
        <v>0</v>
      </c>
      <c r="BV326" s="512">
        <v>0</v>
      </c>
      <c r="BW326" s="512">
        <v>0</v>
      </c>
      <c r="BX326" s="512">
        <v>0</v>
      </c>
      <c r="BY326" s="512">
        <v>0</v>
      </c>
      <c r="BZ326" s="512">
        <v>0</v>
      </c>
      <c r="CA326" s="512">
        <v>0</v>
      </c>
      <c r="CB326" s="512">
        <v>0</v>
      </c>
      <c r="CC326" s="512">
        <v>0</v>
      </c>
      <c r="CD326" s="512">
        <v>0</v>
      </c>
      <c r="CE326" s="512">
        <v>0</v>
      </c>
      <c r="CF326" s="512">
        <v>4905759.0816000002</v>
      </c>
      <c r="CG326" s="512">
        <v>4905759.0816000002</v>
      </c>
      <c r="CH326" s="512">
        <v>20424.816000000003</v>
      </c>
      <c r="CI326" s="512">
        <v>20424.816000000003</v>
      </c>
      <c r="CJ326" s="512">
        <v>0</v>
      </c>
      <c r="CK326" s="512">
        <v>0</v>
      </c>
      <c r="CL326" s="513">
        <f t="shared" si="43"/>
        <v>4926183.8975999998</v>
      </c>
      <c r="CM326" s="513">
        <f t="shared" si="44"/>
        <v>4926183.8975999998</v>
      </c>
      <c r="CN326" s="113"/>
      <c r="CO326" s="97"/>
      <c r="CP326" s="97"/>
      <c r="CQ326" s="97"/>
      <c r="CR326" s="97"/>
      <c r="CS326" s="97"/>
      <c r="CT326" s="97"/>
      <c r="CU326" s="114"/>
      <c r="CV326" s="50">
        <f t="shared" si="37"/>
        <v>33223674</v>
      </c>
      <c r="CW326" s="11"/>
      <c r="CX326" s="604">
        <f t="shared" si="38"/>
        <v>9.0828744348911918</v>
      </c>
      <c r="CY326" s="143"/>
      <c r="CZ326" s="143"/>
      <c r="DA326" s="143"/>
      <c r="DB326" s="23"/>
      <c r="DC326" s="23"/>
      <c r="DD326" s="23"/>
      <c r="DE326" s="23"/>
      <c r="DF326" s="143"/>
      <c r="DG326" s="89"/>
      <c r="DH326" s="50" t="s">
        <v>46</v>
      </c>
      <c r="DI326" s="28"/>
      <c r="DJ326" s="553" t="s">
        <v>46</v>
      </c>
      <c r="DK326" s="143"/>
      <c r="DL326" s="46"/>
      <c r="DM326" s="111"/>
      <c r="DN326" s="110"/>
      <c r="DO326" s="432">
        <v>2425.1496814342895</v>
      </c>
      <c r="DP326" s="433">
        <v>-2119.6073790710298</v>
      </c>
      <c r="DQ326" s="434">
        <v>231.72321825455651</v>
      </c>
      <c r="DR326" s="428">
        <v>-44.44125689353811</v>
      </c>
      <c r="DS326" s="432">
        <v>5.3753741295006732</v>
      </c>
      <c r="DT326" s="434">
        <v>-3.1308468596599774</v>
      </c>
      <c r="DU326" s="434">
        <v>2.7815676396503219</v>
      </c>
      <c r="DV326" s="428">
        <v>-0.89364976963518017</v>
      </c>
      <c r="DW326" s="252"/>
      <c r="DX326" s="50"/>
      <c r="DY326" s="249"/>
      <c r="DZ326" s="464">
        <v>594012</v>
      </c>
      <c r="EA326" s="465">
        <v>-324122.66666666669</v>
      </c>
      <c r="EB326" s="46"/>
    </row>
    <row r="327" spans="1:132" s="141" customFormat="1" ht="27.75" customHeight="1" x14ac:dyDescent="0.25">
      <c r="A327" s="69" t="s">
        <v>56</v>
      </c>
      <c r="B327" s="69" t="s">
        <v>42</v>
      </c>
      <c r="C327" s="69" t="s">
        <v>388</v>
      </c>
      <c r="D327" s="67" t="s">
        <v>568</v>
      </c>
      <c r="E327" s="67" t="s">
        <v>569</v>
      </c>
      <c r="F327" s="67" t="s">
        <v>575</v>
      </c>
      <c r="G327" s="67" t="s">
        <v>576</v>
      </c>
      <c r="H327" s="107" t="s">
        <v>46</v>
      </c>
      <c r="I327" s="20" t="s">
        <v>1979</v>
      </c>
      <c r="J327" s="145" t="s">
        <v>1984</v>
      </c>
      <c r="K327" s="426">
        <v>12.30968508939201</v>
      </c>
      <c r="L327" s="426">
        <v>17.335606024547999</v>
      </c>
      <c r="M327" s="424">
        <v>2917</v>
      </c>
      <c r="N327" s="487">
        <v>36445804</v>
      </c>
      <c r="O327" s="487" t="s">
        <v>1982</v>
      </c>
      <c r="P327" s="572">
        <v>9.4175066509134986</v>
      </c>
      <c r="Q327" s="34" t="s">
        <v>1977</v>
      </c>
      <c r="R327" s="257" t="s">
        <v>48</v>
      </c>
      <c r="S327" s="27"/>
      <c r="T327" s="27"/>
      <c r="U327" s="145"/>
      <c r="V327" s="24"/>
      <c r="W327" s="24"/>
      <c r="X327" s="24"/>
      <c r="Y327" s="24"/>
      <c r="Z327" s="24"/>
      <c r="AA327" s="24"/>
      <c r="AB327" s="24"/>
      <c r="AC327" s="24"/>
      <c r="AD327" s="24"/>
      <c r="AE327" s="24">
        <v>2</v>
      </c>
      <c r="AF327" s="24">
        <v>2</v>
      </c>
      <c r="AG327" s="24"/>
      <c r="AH327" s="24"/>
      <c r="AI327" s="24">
        <v>89</v>
      </c>
      <c r="AJ327" s="24">
        <v>89</v>
      </c>
      <c r="AK327" s="24"/>
      <c r="AL327" s="24"/>
      <c r="AM327" s="24"/>
      <c r="AN327" s="24"/>
      <c r="AO327" s="145">
        <f t="shared" si="39"/>
        <v>91</v>
      </c>
      <c r="AP327" s="14">
        <f t="shared" si="40"/>
        <v>91</v>
      </c>
      <c r="AQ327" s="22"/>
      <c r="AR327" s="24"/>
      <c r="AS327" s="24"/>
      <c r="AT327" s="24"/>
      <c r="AU327" s="24"/>
      <c r="AV327" s="24"/>
      <c r="AW327" s="145"/>
      <c r="AX327" s="24"/>
      <c r="AY327" s="24"/>
      <c r="AZ327" s="24"/>
      <c r="BA327" s="24"/>
      <c r="BB327" s="24"/>
      <c r="BC327" s="24">
        <v>1640</v>
      </c>
      <c r="BD327" s="24">
        <v>1640</v>
      </c>
      <c r="BE327" s="24"/>
      <c r="BF327" s="24"/>
      <c r="BG327" s="24">
        <v>579.65</v>
      </c>
      <c r="BH327" s="24">
        <v>579.65</v>
      </c>
      <c r="BI327" s="24"/>
      <c r="BJ327" s="24"/>
      <c r="BK327" s="24"/>
      <c r="BL327" s="24"/>
      <c r="BM327" s="145">
        <f t="shared" si="41"/>
        <v>2219.65</v>
      </c>
      <c r="BN327" s="24">
        <f t="shared" si="42"/>
        <v>2219.65</v>
      </c>
      <c r="BO327" s="509">
        <f t="shared" si="36"/>
        <v>0.23569401990119052</v>
      </c>
      <c r="BP327" s="511">
        <v>0</v>
      </c>
      <c r="BQ327" s="512">
        <v>0</v>
      </c>
      <c r="BR327" s="513">
        <v>0</v>
      </c>
      <c r="BS327" s="512">
        <v>0</v>
      </c>
      <c r="BT327" s="512">
        <v>0</v>
      </c>
      <c r="BU327" s="512">
        <v>0</v>
      </c>
      <c r="BV327" s="512">
        <v>0</v>
      </c>
      <c r="BW327" s="512">
        <v>0</v>
      </c>
      <c r="BX327" s="512">
        <v>0</v>
      </c>
      <c r="BY327" s="512">
        <v>0</v>
      </c>
      <c r="BZ327" s="512">
        <v>0</v>
      </c>
      <c r="CA327" s="512">
        <v>0</v>
      </c>
      <c r="CB327" s="512">
        <v>8275046.3999999994</v>
      </c>
      <c r="CC327" s="512">
        <v>8275046.3999999994</v>
      </c>
      <c r="CD327" s="512">
        <v>0</v>
      </c>
      <c r="CE327" s="512">
        <v>0</v>
      </c>
      <c r="CF327" s="512">
        <v>680416.35600000003</v>
      </c>
      <c r="CG327" s="512">
        <v>680416.35600000003</v>
      </c>
      <c r="CH327" s="512">
        <v>0</v>
      </c>
      <c r="CI327" s="512">
        <v>0</v>
      </c>
      <c r="CJ327" s="512">
        <v>0</v>
      </c>
      <c r="CK327" s="512">
        <v>0</v>
      </c>
      <c r="CL327" s="513">
        <f t="shared" si="43"/>
        <v>8955462.7559999991</v>
      </c>
      <c r="CM327" s="513">
        <f t="shared" si="44"/>
        <v>8955462.7559999991</v>
      </c>
      <c r="CN327" s="113"/>
      <c r="CO327" s="97"/>
      <c r="CP327" s="97"/>
      <c r="CQ327" s="97"/>
      <c r="CR327" s="97"/>
      <c r="CS327" s="97"/>
      <c r="CT327" s="97"/>
      <c r="CU327" s="114"/>
      <c r="CV327" s="50">
        <f t="shared" si="37"/>
        <v>36445804</v>
      </c>
      <c r="CW327" s="11"/>
      <c r="CX327" s="604">
        <f t="shared" si="38"/>
        <v>9.4175066509134986</v>
      </c>
      <c r="CY327" s="143"/>
      <c r="CZ327" s="143"/>
      <c r="DA327" s="143"/>
      <c r="DB327" s="23"/>
      <c r="DC327" s="23"/>
      <c r="DD327" s="23"/>
      <c r="DE327" s="23"/>
      <c r="DF327" s="143"/>
      <c r="DG327" s="89"/>
      <c r="DH327" s="50" t="s">
        <v>46</v>
      </c>
      <c r="DI327" s="28"/>
      <c r="DJ327" s="553" t="s">
        <v>46</v>
      </c>
      <c r="DK327" s="143"/>
      <c r="DL327" s="46"/>
      <c r="DM327" s="111"/>
      <c r="DN327" s="110"/>
      <c r="DO327" s="432">
        <v>94.667238127893029</v>
      </c>
      <c r="DP327" s="433">
        <v>-43.672249886067924</v>
      </c>
      <c r="DQ327" s="434">
        <v>76.068918223898507</v>
      </c>
      <c r="DR327" s="428">
        <v>-41.209469148906187</v>
      </c>
      <c r="DS327" s="432">
        <v>0.44299674267100975</v>
      </c>
      <c r="DT327" s="434">
        <v>0.40438132974485785</v>
      </c>
      <c r="DU327" s="434">
        <v>0.42208126178638777</v>
      </c>
      <c r="DV327" s="428">
        <v>0.41242628470334303</v>
      </c>
      <c r="DW327" s="252"/>
      <c r="DX327" s="50"/>
      <c r="DY327" s="249"/>
      <c r="DZ327" s="464">
        <v>57975</v>
      </c>
      <c r="EA327" s="465">
        <v>-20638.666666666664</v>
      </c>
      <c r="EB327" s="46"/>
    </row>
    <row r="328" spans="1:132" s="141" customFormat="1" ht="27.75" customHeight="1" x14ac:dyDescent="0.25">
      <c r="A328" s="69" t="s">
        <v>56</v>
      </c>
      <c r="B328" s="69" t="s">
        <v>42</v>
      </c>
      <c r="C328" s="69" t="s">
        <v>388</v>
      </c>
      <c r="D328" s="67" t="s">
        <v>568</v>
      </c>
      <c r="E328" s="67" t="s">
        <v>569</v>
      </c>
      <c r="F328" s="67" t="s">
        <v>577</v>
      </c>
      <c r="G328" s="67" t="s">
        <v>569</v>
      </c>
      <c r="H328" s="107" t="s">
        <v>46</v>
      </c>
      <c r="I328" s="20" t="s">
        <v>1978</v>
      </c>
      <c r="J328" s="145" t="s">
        <v>1984</v>
      </c>
      <c r="K328" s="426">
        <v>12.668219606558768</v>
      </c>
      <c r="L328" s="426">
        <v>32.780113568181001</v>
      </c>
      <c r="M328" s="424">
        <v>3106</v>
      </c>
      <c r="N328" s="487">
        <v>29503894</v>
      </c>
      <c r="O328" s="487" t="s">
        <v>1982</v>
      </c>
      <c r="P328" s="572">
        <v>8.3897077017021271</v>
      </c>
      <c r="Q328" s="34" t="s">
        <v>1977</v>
      </c>
      <c r="R328" s="257" t="s">
        <v>48</v>
      </c>
      <c r="S328" s="27"/>
      <c r="T328" s="27"/>
      <c r="U328" s="145"/>
      <c r="V328" s="24"/>
      <c r="W328" s="24"/>
      <c r="X328" s="24"/>
      <c r="Y328" s="24"/>
      <c r="Z328" s="24"/>
      <c r="AA328" s="24"/>
      <c r="AB328" s="24"/>
      <c r="AC328" s="24"/>
      <c r="AD328" s="24"/>
      <c r="AE328" s="24"/>
      <c r="AF328" s="24"/>
      <c r="AG328" s="24"/>
      <c r="AH328" s="24"/>
      <c r="AI328" s="24">
        <v>146</v>
      </c>
      <c r="AJ328" s="24">
        <v>146</v>
      </c>
      <c r="AK328" s="24"/>
      <c r="AL328" s="24"/>
      <c r="AM328" s="24"/>
      <c r="AN328" s="24"/>
      <c r="AO328" s="145">
        <f t="shared" si="39"/>
        <v>146</v>
      </c>
      <c r="AP328" s="14">
        <f t="shared" si="40"/>
        <v>146</v>
      </c>
      <c r="AQ328" s="22"/>
      <c r="AR328" s="24"/>
      <c r="AS328" s="24"/>
      <c r="AT328" s="24"/>
      <c r="AU328" s="24"/>
      <c r="AV328" s="24"/>
      <c r="AW328" s="145"/>
      <c r="AX328" s="24"/>
      <c r="AY328" s="24"/>
      <c r="AZ328" s="24"/>
      <c r="BA328" s="24"/>
      <c r="BB328" s="24"/>
      <c r="BC328" s="24"/>
      <c r="BD328" s="24"/>
      <c r="BE328" s="24"/>
      <c r="BF328" s="24"/>
      <c r="BG328" s="24">
        <v>1377.4</v>
      </c>
      <c r="BH328" s="24">
        <v>1377.4</v>
      </c>
      <c r="BI328" s="24"/>
      <c r="BJ328" s="24"/>
      <c r="BK328" s="24"/>
      <c r="BL328" s="24"/>
      <c r="BM328" s="145">
        <f t="shared" si="41"/>
        <v>1377.4</v>
      </c>
      <c r="BN328" s="24">
        <f t="shared" si="42"/>
        <v>1377.4</v>
      </c>
      <c r="BO328" s="509">
        <f t="shared" si="36"/>
        <v>0.16417735265324554</v>
      </c>
      <c r="BP328" s="511">
        <v>0</v>
      </c>
      <c r="BQ328" s="512">
        <v>0</v>
      </c>
      <c r="BR328" s="513">
        <v>0</v>
      </c>
      <c r="BS328" s="512">
        <v>0</v>
      </c>
      <c r="BT328" s="512">
        <v>0</v>
      </c>
      <c r="BU328" s="512">
        <v>0</v>
      </c>
      <c r="BV328" s="512">
        <v>0</v>
      </c>
      <c r="BW328" s="512">
        <v>0</v>
      </c>
      <c r="BX328" s="512">
        <v>0</v>
      </c>
      <c r="BY328" s="512">
        <v>0</v>
      </c>
      <c r="BZ328" s="512">
        <v>0</v>
      </c>
      <c r="CA328" s="512">
        <v>0</v>
      </c>
      <c r="CB328" s="512">
        <v>0</v>
      </c>
      <c r="CC328" s="512">
        <v>0</v>
      </c>
      <c r="CD328" s="512">
        <v>0</v>
      </c>
      <c r="CE328" s="512">
        <v>0</v>
      </c>
      <c r="CF328" s="512">
        <v>1616847.216</v>
      </c>
      <c r="CG328" s="512">
        <v>1616847.216</v>
      </c>
      <c r="CH328" s="512">
        <v>0</v>
      </c>
      <c r="CI328" s="512">
        <v>0</v>
      </c>
      <c r="CJ328" s="512">
        <v>0</v>
      </c>
      <c r="CK328" s="512">
        <v>0</v>
      </c>
      <c r="CL328" s="513">
        <f t="shared" si="43"/>
        <v>1616847.216</v>
      </c>
      <c r="CM328" s="513">
        <f t="shared" si="44"/>
        <v>1616847.216</v>
      </c>
      <c r="CN328" s="113"/>
      <c r="CO328" s="97"/>
      <c r="CP328" s="97"/>
      <c r="CQ328" s="97"/>
      <c r="CR328" s="97"/>
      <c r="CS328" s="97"/>
      <c r="CT328" s="97"/>
      <c r="CU328" s="114"/>
      <c r="CV328" s="50">
        <f t="shared" si="37"/>
        <v>29503894</v>
      </c>
      <c r="CW328" s="11"/>
      <c r="CX328" s="604">
        <f t="shared" si="38"/>
        <v>8.3897077017021271</v>
      </c>
      <c r="CY328" s="143"/>
      <c r="CZ328" s="143"/>
      <c r="DA328" s="143"/>
      <c r="DB328" s="23"/>
      <c r="DC328" s="23"/>
      <c r="DD328" s="23"/>
      <c r="DE328" s="23"/>
      <c r="DF328" s="143"/>
      <c r="DG328" s="89"/>
      <c r="DH328" s="50" t="s">
        <v>46</v>
      </c>
      <c r="DI328" s="28"/>
      <c r="DJ328" s="553" t="s">
        <v>46</v>
      </c>
      <c r="DK328" s="143"/>
      <c r="DL328" s="46"/>
      <c r="DM328" s="111"/>
      <c r="DN328" s="110"/>
      <c r="DO328" s="432">
        <v>1160.7104719486988</v>
      </c>
      <c r="DP328" s="433">
        <v>-1069.7556257895587</v>
      </c>
      <c r="DQ328" s="434">
        <v>284.08778943414421</v>
      </c>
      <c r="DR328" s="428">
        <v>-212.86486277316709</v>
      </c>
      <c r="DS328" s="432">
        <v>2.7235115773657772</v>
      </c>
      <c r="DT328" s="434">
        <v>-1.7104435996438832</v>
      </c>
      <c r="DU328" s="434">
        <v>1.6845268439269119</v>
      </c>
      <c r="DV328" s="428">
        <v>-0.68144047902010185</v>
      </c>
      <c r="DW328" s="252"/>
      <c r="DX328" s="50"/>
      <c r="DY328" s="249"/>
      <c r="DZ328" s="464">
        <v>830248</v>
      </c>
      <c r="EA328" s="465">
        <v>-807200.66666666663</v>
      </c>
      <c r="EB328" s="46"/>
    </row>
    <row r="329" spans="1:132" s="141" customFormat="1" ht="27.75" customHeight="1" x14ac:dyDescent="0.25">
      <c r="A329" s="69" t="s">
        <v>56</v>
      </c>
      <c r="B329" s="69" t="s">
        <v>42</v>
      </c>
      <c r="C329" s="69" t="s">
        <v>388</v>
      </c>
      <c r="D329" s="67" t="s">
        <v>568</v>
      </c>
      <c r="E329" s="67" t="s">
        <v>569</v>
      </c>
      <c r="F329" s="67" t="s">
        <v>578</v>
      </c>
      <c r="G329" s="67" t="s">
        <v>576</v>
      </c>
      <c r="H329" s="107" t="s">
        <v>46</v>
      </c>
      <c r="I329" s="20" t="s">
        <v>1978</v>
      </c>
      <c r="J329" s="145" t="s">
        <v>1984</v>
      </c>
      <c r="K329" s="426">
        <v>12.30968508939201</v>
      </c>
      <c r="L329" s="426">
        <v>24.562689342849001</v>
      </c>
      <c r="M329" s="424">
        <v>980</v>
      </c>
      <c r="N329" s="487">
        <v>21200109</v>
      </c>
      <c r="O329" s="487" t="s">
        <v>1982</v>
      </c>
      <c r="P329" s="572">
        <v>4.8521671323234523</v>
      </c>
      <c r="Q329" s="34" t="s">
        <v>1977</v>
      </c>
      <c r="R329" s="257" t="s">
        <v>48</v>
      </c>
      <c r="S329" s="27"/>
      <c r="T329" s="27"/>
      <c r="U329" s="145"/>
      <c r="V329" s="24"/>
      <c r="W329" s="24"/>
      <c r="X329" s="24"/>
      <c r="Y329" s="24"/>
      <c r="Z329" s="24"/>
      <c r="AA329" s="24"/>
      <c r="AB329" s="24"/>
      <c r="AC329" s="24"/>
      <c r="AD329" s="24"/>
      <c r="AE329" s="24"/>
      <c r="AF329" s="24"/>
      <c r="AG329" s="24"/>
      <c r="AH329" s="24"/>
      <c r="AI329" s="24">
        <v>64</v>
      </c>
      <c r="AJ329" s="24">
        <v>64</v>
      </c>
      <c r="AK329" s="24"/>
      <c r="AL329" s="24"/>
      <c r="AM329" s="24"/>
      <c r="AN329" s="24"/>
      <c r="AO329" s="145">
        <f t="shared" si="39"/>
        <v>64</v>
      </c>
      <c r="AP329" s="14">
        <f t="shared" si="40"/>
        <v>64</v>
      </c>
      <c r="AQ329" s="22"/>
      <c r="AR329" s="24"/>
      <c r="AS329" s="24"/>
      <c r="AT329" s="24"/>
      <c r="AU329" s="24"/>
      <c r="AV329" s="24"/>
      <c r="AW329" s="145"/>
      <c r="AX329" s="24"/>
      <c r="AY329" s="24"/>
      <c r="AZ329" s="24"/>
      <c r="BA329" s="24"/>
      <c r="BB329" s="24"/>
      <c r="BC329" s="24"/>
      <c r="BD329" s="24"/>
      <c r="BE329" s="24"/>
      <c r="BF329" s="24"/>
      <c r="BG329" s="24">
        <v>841.1</v>
      </c>
      <c r="BH329" s="24">
        <v>841.1</v>
      </c>
      <c r="BI329" s="24"/>
      <c r="BJ329" s="24"/>
      <c r="BK329" s="24"/>
      <c r="BL329" s="24"/>
      <c r="BM329" s="145">
        <f t="shared" si="41"/>
        <v>841.1</v>
      </c>
      <c r="BN329" s="24">
        <f t="shared" si="42"/>
        <v>841.1</v>
      </c>
      <c r="BO329" s="509">
        <f t="shared" si="36"/>
        <v>0.17334522432190844</v>
      </c>
      <c r="BP329" s="511">
        <v>0</v>
      </c>
      <c r="BQ329" s="512">
        <v>0</v>
      </c>
      <c r="BR329" s="513">
        <v>0</v>
      </c>
      <c r="BS329" s="512">
        <v>0</v>
      </c>
      <c r="BT329" s="512">
        <v>0</v>
      </c>
      <c r="BU329" s="512">
        <v>0</v>
      </c>
      <c r="BV329" s="512">
        <v>0</v>
      </c>
      <c r="BW329" s="512">
        <v>0</v>
      </c>
      <c r="BX329" s="512">
        <v>0</v>
      </c>
      <c r="BY329" s="512">
        <v>0</v>
      </c>
      <c r="BZ329" s="512">
        <v>0</v>
      </c>
      <c r="CA329" s="512">
        <v>0</v>
      </c>
      <c r="CB329" s="512">
        <v>0</v>
      </c>
      <c r="CC329" s="512">
        <v>0</v>
      </c>
      <c r="CD329" s="512">
        <v>0</v>
      </c>
      <c r="CE329" s="512">
        <v>0</v>
      </c>
      <c r="CF329" s="512">
        <v>987316.82400000002</v>
      </c>
      <c r="CG329" s="512">
        <v>987316.82400000002</v>
      </c>
      <c r="CH329" s="512">
        <v>0</v>
      </c>
      <c r="CI329" s="512">
        <v>0</v>
      </c>
      <c r="CJ329" s="512">
        <v>0</v>
      </c>
      <c r="CK329" s="512">
        <v>0</v>
      </c>
      <c r="CL329" s="513">
        <f t="shared" si="43"/>
        <v>987316.82400000002</v>
      </c>
      <c r="CM329" s="513">
        <f t="shared" si="44"/>
        <v>987316.82400000002</v>
      </c>
      <c r="CN329" s="113"/>
      <c r="CO329" s="97"/>
      <c r="CP329" s="97"/>
      <c r="CQ329" s="97"/>
      <c r="CR329" s="97"/>
      <c r="CS329" s="97"/>
      <c r="CT329" s="97"/>
      <c r="CU329" s="114"/>
      <c r="CV329" s="50">
        <f t="shared" si="37"/>
        <v>21200109</v>
      </c>
      <c r="CW329" s="11"/>
      <c r="CX329" s="604">
        <f t="shared" si="38"/>
        <v>4.8521671323234523</v>
      </c>
      <c r="CY329" s="143"/>
      <c r="CZ329" s="143"/>
      <c r="DA329" s="143"/>
      <c r="DB329" s="23"/>
      <c r="DC329" s="23"/>
      <c r="DD329" s="23"/>
      <c r="DE329" s="23"/>
      <c r="DF329" s="143"/>
      <c r="DG329" s="89"/>
      <c r="DH329" s="50" t="s">
        <v>46</v>
      </c>
      <c r="DI329" s="28"/>
      <c r="DJ329" s="553" t="s">
        <v>46</v>
      </c>
      <c r="DK329" s="143"/>
      <c r="DL329" s="46"/>
      <c r="DM329" s="111"/>
      <c r="DN329" s="110"/>
      <c r="DO329" s="432">
        <v>339.42142857142858</v>
      </c>
      <c r="DP329" s="433">
        <v>-243.08331980178565</v>
      </c>
      <c r="DQ329" s="434">
        <v>82.479591836734699</v>
      </c>
      <c r="DR329" s="428">
        <v>6.1288744093453715</v>
      </c>
      <c r="DS329" s="432">
        <v>0.91428571428571426</v>
      </c>
      <c r="DT329" s="434">
        <v>-0.10477804155430503</v>
      </c>
      <c r="DU329" s="434">
        <v>0.21326530612244898</v>
      </c>
      <c r="DV329" s="428">
        <v>0.59386485111265375</v>
      </c>
      <c r="DW329" s="252"/>
      <c r="DX329" s="50"/>
      <c r="DY329" s="249"/>
      <c r="DZ329" s="464">
        <v>33774</v>
      </c>
      <c r="EA329" s="465">
        <v>-17247.333333333332</v>
      </c>
      <c r="EB329" s="46"/>
    </row>
    <row r="330" spans="1:132" s="141" customFormat="1" ht="27.75" customHeight="1" x14ac:dyDescent="0.25">
      <c r="A330" s="69" t="s">
        <v>56</v>
      </c>
      <c r="B330" s="69" t="s">
        <v>42</v>
      </c>
      <c r="C330" s="69" t="s">
        <v>388</v>
      </c>
      <c r="D330" s="67" t="s">
        <v>579</v>
      </c>
      <c r="E330" s="67" t="s">
        <v>569</v>
      </c>
      <c r="F330" s="67" t="s">
        <v>580</v>
      </c>
      <c r="G330" s="67" t="s">
        <v>569</v>
      </c>
      <c r="H330" s="107" t="s">
        <v>46</v>
      </c>
      <c r="I330" s="20" t="s">
        <v>1978</v>
      </c>
      <c r="J330" s="145" t="s">
        <v>1984</v>
      </c>
      <c r="K330" s="426">
        <v>12.668219606558768</v>
      </c>
      <c r="L330" s="426">
        <v>13.045265124381002</v>
      </c>
      <c r="M330" s="424">
        <v>792</v>
      </c>
      <c r="N330" s="487">
        <v>28118642</v>
      </c>
      <c r="O330" s="487" t="s">
        <v>1982</v>
      </c>
      <c r="P330" s="572">
        <v>7.4097133547796563</v>
      </c>
      <c r="Q330" s="34" t="s">
        <v>1977</v>
      </c>
      <c r="R330" s="257" t="s">
        <v>48</v>
      </c>
      <c r="S330" s="27"/>
      <c r="T330" s="27"/>
      <c r="U330" s="145"/>
      <c r="V330" s="24"/>
      <c r="W330" s="24"/>
      <c r="X330" s="24"/>
      <c r="Y330" s="24"/>
      <c r="Z330" s="24"/>
      <c r="AA330" s="24"/>
      <c r="AB330" s="24"/>
      <c r="AC330" s="24"/>
      <c r="AD330" s="24"/>
      <c r="AE330" s="24">
        <v>1</v>
      </c>
      <c r="AF330" s="24">
        <v>1</v>
      </c>
      <c r="AG330" s="24"/>
      <c r="AH330" s="24"/>
      <c r="AI330" s="24">
        <v>27</v>
      </c>
      <c r="AJ330" s="24">
        <v>27</v>
      </c>
      <c r="AK330" s="24"/>
      <c r="AL330" s="24"/>
      <c r="AM330" s="24"/>
      <c r="AN330" s="24"/>
      <c r="AO330" s="145">
        <f t="shared" si="39"/>
        <v>28</v>
      </c>
      <c r="AP330" s="14">
        <f t="shared" si="40"/>
        <v>28</v>
      </c>
      <c r="AQ330" s="22"/>
      <c r="AR330" s="24"/>
      <c r="AS330" s="24"/>
      <c r="AT330" s="24"/>
      <c r="AU330" s="24"/>
      <c r="AV330" s="24"/>
      <c r="AW330" s="145"/>
      <c r="AX330" s="24"/>
      <c r="AY330" s="24"/>
      <c r="AZ330" s="24"/>
      <c r="BA330" s="24"/>
      <c r="BB330" s="24"/>
      <c r="BC330" s="24">
        <v>1.2</v>
      </c>
      <c r="BD330" s="24">
        <v>1.2</v>
      </c>
      <c r="BE330" s="24"/>
      <c r="BF330" s="24"/>
      <c r="BG330" s="24">
        <v>938.39</v>
      </c>
      <c r="BH330" s="24">
        <v>938.39</v>
      </c>
      <c r="BI330" s="24"/>
      <c r="BJ330" s="24"/>
      <c r="BK330" s="24"/>
      <c r="BL330" s="24"/>
      <c r="BM330" s="145">
        <f t="shared" si="41"/>
        <v>939.59</v>
      </c>
      <c r="BN330" s="24">
        <f t="shared" si="42"/>
        <v>939.59</v>
      </c>
      <c r="BO330" s="509">
        <f t="shared" si="36"/>
        <v>0.12680517518183276</v>
      </c>
      <c r="BP330" s="511">
        <v>0</v>
      </c>
      <c r="BQ330" s="512">
        <v>0</v>
      </c>
      <c r="BR330" s="513">
        <v>0</v>
      </c>
      <c r="BS330" s="512">
        <v>0</v>
      </c>
      <c r="BT330" s="512">
        <v>0</v>
      </c>
      <c r="BU330" s="512">
        <v>0</v>
      </c>
      <c r="BV330" s="512">
        <v>0</v>
      </c>
      <c r="BW330" s="512">
        <v>0</v>
      </c>
      <c r="BX330" s="512">
        <v>0</v>
      </c>
      <c r="BY330" s="512">
        <v>0</v>
      </c>
      <c r="BZ330" s="512">
        <v>0</v>
      </c>
      <c r="CA330" s="512">
        <v>0</v>
      </c>
      <c r="CB330" s="512">
        <v>6054.9119999999994</v>
      </c>
      <c r="CC330" s="512">
        <v>6054.9119999999994</v>
      </c>
      <c r="CD330" s="512">
        <v>0</v>
      </c>
      <c r="CE330" s="512">
        <v>0</v>
      </c>
      <c r="CF330" s="512">
        <v>1101519.7176000001</v>
      </c>
      <c r="CG330" s="512">
        <v>1101519.7176000001</v>
      </c>
      <c r="CH330" s="512">
        <v>0</v>
      </c>
      <c r="CI330" s="512">
        <v>0</v>
      </c>
      <c r="CJ330" s="512">
        <v>0</v>
      </c>
      <c r="CK330" s="512">
        <v>0</v>
      </c>
      <c r="CL330" s="513">
        <f t="shared" si="43"/>
        <v>1107574.6296000001</v>
      </c>
      <c r="CM330" s="513">
        <f t="shared" si="44"/>
        <v>1107574.6296000001</v>
      </c>
      <c r="CN330" s="113"/>
      <c r="CO330" s="97"/>
      <c r="CP330" s="97"/>
      <c r="CQ330" s="97"/>
      <c r="CR330" s="97"/>
      <c r="CS330" s="97"/>
      <c r="CT330" s="97"/>
      <c r="CU330" s="114"/>
      <c r="CV330" s="50">
        <f t="shared" si="37"/>
        <v>28118642</v>
      </c>
      <c r="CW330" s="11"/>
      <c r="CX330" s="604">
        <f t="shared" si="38"/>
        <v>7.4097133547796563</v>
      </c>
      <c r="CY330" s="143"/>
      <c r="CZ330" s="143"/>
      <c r="DA330" s="143"/>
      <c r="DB330" s="23"/>
      <c r="DC330" s="23"/>
      <c r="DD330" s="23"/>
      <c r="DE330" s="23"/>
      <c r="DF330" s="143"/>
      <c r="DG330" s="89"/>
      <c r="DH330" s="50" t="s">
        <v>46</v>
      </c>
      <c r="DI330" s="28"/>
      <c r="DJ330" s="553" t="s">
        <v>46</v>
      </c>
      <c r="DK330" s="143"/>
      <c r="DL330" s="46"/>
      <c r="DM330" s="111"/>
      <c r="DN330" s="110"/>
      <c r="DO330" s="432">
        <v>264.5868124934272</v>
      </c>
      <c r="DP330" s="433">
        <v>-245.22636034369975</v>
      </c>
      <c r="DQ330" s="434">
        <v>120.42149542538642</v>
      </c>
      <c r="DR330" s="428">
        <v>-101.06104327565899</v>
      </c>
      <c r="DS330" s="432">
        <v>1.1168366810390153</v>
      </c>
      <c r="DT330" s="434">
        <v>-1.0128786056511661</v>
      </c>
      <c r="DU330" s="434">
        <v>1.0272373540856028</v>
      </c>
      <c r="DV330" s="428">
        <v>-0.92327927869775339</v>
      </c>
      <c r="DW330" s="252"/>
      <c r="DX330" s="50"/>
      <c r="DY330" s="249"/>
      <c r="DZ330" s="464">
        <v>91242</v>
      </c>
      <c r="EA330" s="465">
        <v>-84149</v>
      </c>
      <c r="EB330" s="46"/>
    </row>
    <row r="331" spans="1:132" s="141" customFormat="1" ht="27.75" customHeight="1" x14ac:dyDescent="0.25">
      <c r="A331" s="69" t="s">
        <v>56</v>
      </c>
      <c r="B331" s="69" t="s">
        <v>42</v>
      </c>
      <c r="C331" s="69" t="s">
        <v>388</v>
      </c>
      <c r="D331" s="67" t="s">
        <v>579</v>
      </c>
      <c r="E331" s="67" t="s">
        <v>569</v>
      </c>
      <c r="F331" s="67" t="s">
        <v>581</v>
      </c>
      <c r="G331" s="67" t="s">
        <v>569</v>
      </c>
      <c r="H331" s="107" t="s">
        <v>46</v>
      </c>
      <c r="I331" s="20" t="s">
        <v>1979</v>
      </c>
      <c r="J331" s="145" t="s">
        <v>1984</v>
      </c>
      <c r="K331" s="426">
        <v>12.30968508939201</v>
      </c>
      <c r="L331" s="426">
        <v>6.7734848343960001</v>
      </c>
      <c r="M331" s="424">
        <v>287</v>
      </c>
      <c r="N331" s="487">
        <v>37181939</v>
      </c>
      <c r="O331" s="487" t="s">
        <v>1982</v>
      </c>
      <c r="P331" s="572">
        <v>7.2662995479129533</v>
      </c>
      <c r="Q331" s="34" t="s">
        <v>1977</v>
      </c>
      <c r="R331" s="257" t="s">
        <v>48</v>
      </c>
      <c r="S331" s="27"/>
      <c r="T331" s="27"/>
      <c r="U331" s="145"/>
      <c r="V331" s="24"/>
      <c r="W331" s="24"/>
      <c r="X331" s="24"/>
      <c r="Y331" s="24"/>
      <c r="Z331" s="24"/>
      <c r="AA331" s="24"/>
      <c r="AB331" s="24"/>
      <c r="AC331" s="24"/>
      <c r="AD331" s="24"/>
      <c r="AE331" s="24"/>
      <c r="AF331" s="24"/>
      <c r="AG331" s="24"/>
      <c r="AH331" s="24"/>
      <c r="AI331" s="24">
        <v>21</v>
      </c>
      <c r="AJ331" s="24">
        <v>21</v>
      </c>
      <c r="AK331" s="24"/>
      <c r="AL331" s="24"/>
      <c r="AM331" s="24"/>
      <c r="AN331" s="24"/>
      <c r="AO331" s="145">
        <f t="shared" si="39"/>
        <v>21</v>
      </c>
      <c r="AP331" s="14">
        <f t="shared" si="40"/>
        <v>21</v>
      </c>
      <c r="AQ331" s="22"/>
      <c r="AR331" s="24"/>
      <c r="AS331" s="24"/>
      <c r="AT331" s="24"/>
      <c r="AU331" s="24"/>
      <c r="AV331" s="24"/>
      <c r="AW331" s="145"/>
      <c r="AX331" s="24"/>
      <c r="AY331" s="24"/>
      <c r="AZ331" s="24"/>
      <c r="BA331" s="24"/>
      <c r="BB331" s="24"/>
      <c r="BC331" s="24"/>
      <c r="BD331" s="24"/>
      <c r="BE331" s="24"/>
      <c r="BF331" s="24"/>
      <c r="BG331" s="24">
        <v>181.34</v>
      </c>
      <c r="BH331" s="24">
        <v>181.34</v>
      </c>
      <c r="BI331" s="24"/>
      <c r="BJ331" s="24"/>
      <c r="BK331" s="24"/>
      <c r="BL331" s="24"/>
      <c r="BM331" s="145">
        <f t="shared" si="41"/>
        <v>181.34</v>
      </c>
      <c r="BN331" s="24">
        <f t="shared" si="42"/>
        <v>181.34</v>
      </c>
      <c r="BO331" s="509">
        <f t="shared" si="36"/>
        <v>2.4956306687368122E-2</v>
      </c>
      <c r="BP331" s="511">
        <v>0</v>
      </c>
      <c r="BQ331" s="512">
        <v>0</v>
      </c>
      <c r="BR331" s="513">
        <v>0</v>
      </c>
      <c r="BS331" s="512">
        <v>0</v>
      </c>
      <c r="BT331" s="512">
        <v>0</v>
      </c>
      <c r="BU331" s="512">
        <v>0</v>
      </c>
      <c r="BV331" s="512">
        <v>0</v>
      </c>
      <c r="BW331" s="512">
        <v>0</v>
      </c>
      <c r="BX331" s="512">
        <v>0</v>
      </c>
      <c r="BY331" s="512">
        <v>0</v>
      </c>
      <c r="BZ331" s="512">
        <v>0</v>
      </c>
      <c r="CA331" s="512">
        <v>0</v>
      </c>
      <c r="CB331" s="512">
        <v>0</v>
      </c>
      <c r="CC331" s="512">
        <v>0</v>
      </c>
      <c r="CD331" s="512">
        <v>0</v>
      </c>
      <c r="CE331" s="512">
        <v>0</v>
      </c>
      <c r="CF331" s="512">
        <v>212864.14560000002</v>
      </c>
      <c r="CG331" s="512">
        <v>212864.14560000002</v>
      </c>
      <c r="CH331" s="512">
        <v>0</v>
      </c>
      <c r="CI331" s="512">
        <v>0</v>
      </c>
      <c r="CJ331" s="512">
        <v>0</v>
      </c>
      <c r="CK331" s="512">
        <v>0</v>
      </c>
      <c r="CL331" s="513">
        <f t="shared" si="43"/>
        <v>212864.14560000002</v>
      </c>
      <c r="CM331" s="513">
        <f t="shared" si="44"/>
        <v>212864.14560000002</v>
      </c>
      <c r="CN331" s="113"/>
      <c r="CO331" s="97"/>
      <c r="CP331" s="97"/>
      <c r="CQ331" s="97"/>
      <c r="CR331" s="97"/>
      <c r="CS331" s="97"/>
      <c r="CT331" s="97"/>
      <c r="CU331" s="114"/>
      <c r="CV331" s="50">
        <f t="shared" si="37"/>
        <v>37181939</v>
      </c>
      <c r="CW331" s="11"/>
      <c r="CX331" s="604">
        <f t="shared" si="38"/>
        <v>7.2662995479129533</v>
      </c>
      <c r="CY331" s="143"/>
      <c r="CZ331" s="143"/>
      <c r="DA331" s="143"/>
      <c r="DB331" s="23"/>
      <c r="DC331" s="23"/>
      <c r="DD331" s="23"/>
      <c r="DE331" s="23"/>
      <c r="DF331" s="143"/>
      <c r="DG331" s="89"/>
      <c r="DH331" s="50" t="s">
        <v>46</v>
      </c>
      <c r="DI331" s="28"/>
      <c r="DJ331" s="553" t="s">
        <v>46</v>
      </c>
      <c r="DK331" s="143"/>
      <c r="DL331" s="46"/>
      <c r="DM331" s="111"/>
      <c r="DN331" s="110"/>
      <c r="DO331" s="432">
        <v>0</v>
      </c>
      <c r="DP331" s="433">
        <v>3.9526974234348962</v>
      </c>
      <c r="DQ331" s="434">
        <v>0</v>
      </c>
      <c r="DR331" s="428">
        <v>3.9526974234348962</v>
      </c>
      <c r="DS331" s="432">
        <v>0</v>
      </c>
      <c r="DT331" s="434">
        <v>2.9748619554698551E-2</v>
      </c>
      <c r="DU331" s="434">
        <v>0</v>
      </c>
      <c r="DV331" s="428">
        <v>2.9748619554698551E-2</v>
      </c>
      <c r="DW331" s="252"/>
      <c r="DX331" s="50"/>
      <c r="DY331" s="249"/>
      <c r="DZ331" s="464">
        <v>0</v>
      </c>
      <c r="EA331" s="465">
        <v>443</v>
      </c>
      <c r="EB331" s="46"/>
    </row>
    <row r="332" spans="1:132" s="141" customFormat="1" ht="27.75" customHeight="1" x14ac:dyDescent="0.25">
      <c r="A332" s="69" t="s">
        <v>56</v>
      </c>
      <c r="B332" s="69" t="s">
        <v>42</v>
      </c>
      <c r="C332" s="69" t="s">
        <v>388</v>
      </c>
      <c r="D332" s="67" t="s">
        <v>579</v>
      </c>
      <c r="E332" s="67" t="s">
        <v>569</v>
      </c>
      <c r="F332" s="67" t="s">
        <v>582</v>
      </c>
      <c r="G332" s="67" t="s">
        <v>583</v>
      </c>
      <c r="H332" s="107" t="s">
        <v>46</v>
      </c>
      <c r="I332" s="20" t="s">
        <v>1978</v>
      </c>
      <c r="J332" s="145" t="s">
        <v>1984</v>
      </c>
      <c r="K332" s="426">
        <v>12.668219606558768</v>
      </c>
      <c r="L332" s="426">
        <v>38.697348404357996</v>
      </c>
      <c r="M332" s="424">
        <v>2812</v>
      </c>
      <c r="N332" s="487">
        <v>35699834</v>
      </c>
      <c r="O332" s="487" t="s">
        <v>1982</v>
      </c>
      <c r="P332" s="572">
        <v>9.584822758924652</v>
      </c>
      <c r="Q332" s="34" t="s">
        <v>1977</v>
      </c>
      <c r="R332" s="257" t="s">
        <v>48</v>
      </c>
      <c r="S332" s="27"/>
      <c r="T332" s="27"/>
      <c r="U332" s="145"/>
      <c r="V332" s="24"/>
      <c r="W332" s="24"/>
      <c r="X332" s="24"/>
      <c r="Y332" s="24"/>
      <c r="Z332" s="24"/>
      <c r="AA332" s="24"/>
      <c r="AB332" s="24"/>
      <c r="AC332" s="24"/>
      <c r="AD332" s="24"/>
      <c r="AE332" s="24"/>
      <c r="AF332" s="24"/>
      <c r="AG332" s="24"/>
      <c r="AH332" s="24"/>
      <c r="AI332" s="24">
        <v>163</v>
      </c>
      <c r="AJ332" s="24">
        <v>163</v>
      </c>
      <c r="AK332" s="24"/>
      <c r="AL332" s="24"/>
      <c r="AM332" s="24"/>
      <c r="AN332" s="24"/>
      <c r="AO332" s="145">
        <f t="shared" si="39"/>
        <v>163</v>
      </c>
      <c r="AP332" s="14">
        <f t="shared" si="40"/>
        <v>163</v>
      </c>
      <c r="AQ332" s="22"/>
      <c r="AR332" s="24"/>
      <c r="AS332" s="24"/>
      <c r="AT332" s="24"/>
      <c r="AU332" s="24"/>
      <c r="AV332" s="24"/>
      <c r="AW332" s="145"/>
      <c r="AX332" s="24"/>
      <c r="AY332" s="24"/>
      <c r="AZ332" s="24"/>
      <c r="BA332" s="24"/>
      <c r="BB332" s="24"/>
      <c r="BC332" s="24"/>
      <c r="BD332" s="24"/>
      <c r="BE332" s="24"/>
      <c r="BF332" s="24"/>
      <c r="BG332" s="24">
        <v>1259.3499999999999</v>
      </c>
      <c r="BH332" s="24">
        <v>1259.3499999999999</v>
      </c>
      <c r="BI332" s="24"/>
      <c r="BJ332" s="24"/>
      <c r="BK332" s="24"/>
      <c r="BL332" s="24"/>
      <c r="BM332" s="145">
        <f t="shared" si="41"/>
        <v>1259.3499999999999</v>
      </c>
      <c r="BN332" s="24">
        <f t="shared" si="42"/>
        <v>1259.3499999999999</v>
      </c>
      <c r="BO332" s="509">
        <f t="shared" si="36"/>
        <v>0.13139001436697301</v>
      </c>
      <c r="BP332" s="511">
        <v>0</v>
      </c>
      <c r="BQ332" s="512">
        <v>0</v>
      </c>
      <c r="BR332" s="513">
        <v>0</v>
      </c>
      <c r="BS332" s="512">
        <v>0</v>
      </c>
      <c r="BT332" s="512">
        <v>0</v>
      </c>
      <c r="BU332" s="512">
        <v>0</v>
      </c>
      <c r="BV332" s="512">
        <v>0</v>
      </c>
      <c r="BW332" s="512">
        <v>0</v>
      </c>
      <c r="BX332" s="512">
        <v>0</v>
      </c>
      <c r="BY332" s="512">
        <v>0</v>
      </c>
      <c r="BZ332" s="512">
        <v>0</v>
      </c>
      <c r="CA332" s="512">
        <v>0</v>
      </c>
      <c r="CB332" s="512">
        <v>0</v>
      </c>
      <c r="CC332" s="512">
        <v>0</v>
      </c>
      <c r="CD332" s="512">
        <v>0</v>
      </c>
      <c r="CE332" s="512">
        <v>0</v>
      </c>
      <c r="CF332" s="512">
        <v>1478275.4040000001</v>
      </c>
      <c r="CG332" s="512">
        <v>1478275.4040000001</v>
      </c>
      <c r="CH332" s="512">
        <v>0</v>
      </c>
      <c r="CI332" s="512">
        <v>0</v>
      </c>
      <c r="CJ332" s="512">
        <v>0</v>
      </c>
      <c r="CK332" s="512">
        <v>0</v>
      </c>
      <c r="CL332" s="513">
        <f t="shared" si="43"/>
        <v>1478275.4040000001</v>
      </c>
      <c r="CM332" s="513">
        <f t="shared" si="44"/>
        <v>1478275.4040000001</v>
      </c>
      <c r="CN332" s="113"/>
      <c r="CO332" s="97"/>
      <c r="CP332" s="97"/>
      <c r="CQ332" s="97"/>
      <c r="CR332" s="97"/>
      <c r="CS332" s="97"/>
      <c r="CT332" s="97"/>
      <c r="CU332" s="114"/>
      <c r="CV332" s="50">
        <f t="shared" si="37"/>
        <v>35699834</v>
      </c>
      <c r="CW332" s="11"/>
      <c r="CX332" s="604">
        <f t="shared" si="38"/>
        <v>9.584822758924652</v>
      </c>
      <c r="CY332" s="143"/>
      <c r="CZ332" s="143"/>
      <c r="DA332" s="143"/>
      <c r="DB332" s="23"/>
      <c r="DC332" s="23"/>
      <c r="DD332" s="23"/>
      <c r="DE332" s="23"/>
      <c r="DF332" s="143"/>
      <c r="DG332" s="89"/>
      <c r="DH332" s="50" t="s">
        <v>46</v>
      </c>
      <c r="DI332" s="28"/>
      <c r="DJ332" s="553" t="s">
        <v>46</v>
      </c>
      <c r="DK332" s="143"/>
      <c r="DL332" s="46"/>
      <c r="DM332" s="111"/>
      <c r="DN332" s="110"/>
      <c r="DO332" s="432">
        <v>124.90538978932693</v>
      </c>
      <c r="DP332" s="433">
        <v>116.16195871174921</v>
      </c>
      <c r="DQ332" s="434">
        <v>106.1347002874158</v>
      </c>
      <c r="DR332" s="428">
        <v>130.51333801821519</v>
      </c>
      <c r="DS332" s="432">
        <v>2.1671753237132925</v>
      </c>
      <c r="DT332" s="434">
        <v>-0.53886058631850697</v>
      </c>
      <c r="DU332" s="434">
        <v>2.1447746599899231</v>
      </c>
      <c r="DV332" s="428">
        <v>-0.53462108583603318</v>
      </c>
      <c r="DW332" s="252"/>
      <c r="DX332" s="50"/>
      <c r="DY332" s="249"/>
      <c r="DZ332" s="464">
        <v>199621</v>
      </c>
      <c r="EA332" s="465">
        <v>308537.66666666669</v>
      </c>
      <c r="EB332" s="46"/>
    </row>
    <row r="333" spans="1:132" s="141" customFormat="1" ht="27.75" customHeight="1" x14ac:dyDescent="0.25">
      <c r="A333" s="69" t="s">
        <v>56</v>
      </c>
      <c r="B333" s="69" t="s">
        <v>42</v>
      </c>
      <c r="C333" s="69" t="s">
        <v>388</v>
      </c>
      <c r="D333" s="67" t="s">
        <v>579</v>
      </c>
      <c r="E333" s="67" t="s">
        <v>569</v>
      </c>
      <c r="F333" s="67" t="s">
        <v>584</v>
      </c>
      <c r="G333" s="67" t="s">
        <v>569</v>
      </c>
      <c r="H333" s="107" t="s">
        <v>46</v>
      </c>
      <c r="I333" s="20" t="s">
        <v>1978</v>
      </c>
      <c r="J333" s="145" t="s">
        <v>1984</v>
      </c>
      <c r="K333" s="426">
        <v>12.30968508939201</v>
      </c>
      <c r="L333" s="426">
        <v>10.260606039263999</v>
      </c>
      <c r="M333" s="424">
        <v>329</v>
      </c>
      <c r="N333" s="487">
        <v>29371543</v>
      </c>
      <c r="O333" s="487" t="s">
        <v>1982</v>
      </c>
      <c r="P333" s="572">
        <v>6.5253282124349878</v>
      </c>
      <c r="Q333" s="34" t="s">
        <v>1977</v>
      </c>
      <c r="R333" s="257" t="s">
        <v>48</v>
      </c>
      <c r="S333" s="27"/>
      <c r="T333" s="27"/>
      <c r="U333" s="145"/>
      <c r="V333" s="24"/>
      <c r="W333" s="24"/>
      <c r="X333" s="24"/>
      <c r="Y333" s="24"/>
      <c r="Z333" s="24"/>
      <c r="AA333" s="24"/>
      <c r="AB333" s="24"/>
      <c r="AC333" s="24"/>
      <c r="AD333" s="24"/>
      <c r="AE333" s="24"/>
      <c r="AF333" s="24"/>
      <c r="AG333" s="24"/>
      <c r="AH333" s="24"/>
      <c r="AI333" s="24">
        <v>9</v>
      </c>
      <c r="AJ333" s="24">
        <v>9</v>
      </c>
      <c r="AK333" s="24"/>
      <c r="AL333" s="24"/>
      <c r="AM333" s="24"/>
      <c r="AN333" s="24"/>
      <c r="AO333" s="145">
        <f t="shared" si="39"/>
        <v>9</v>
      </c>
      <c r="AP333" s="14">
        <f t="shared" si="40"/>
        <v>9</v>
      </c>
      <c r="AQ333" s="22"/>
      <c r="AR333" s="24"/>
      <c r="AS333" s="24"/>
      <c r="AT333" s="24"/>
      <c r="AU333" s="24"/>
      <c r="AV333" s="24"/>
      <c r="AW333" s="145"/>
      <c r="AX333" s="24"/>
      <c r="AY333" s="24"/>
      <c r="AZ333" s="24"/>
      <c r="BA333" s="24"/>
      <c r="BB333" s="24"/>
      <c r="BC333" s="24"/>
      <c r="BD333" s="24"/>
      <c r="BE333" s="24"/>
      <c r="BF333" s="24"/>
      <c r="BG333" s="24">
        <v>986.05</v>
      </c>
      <c r="BH333" s="24">
        <v>986.05</v>
      </c>
      <c r="BI333" s="24"/>
      <c r="BJ333" s="24"/>
      <c r="BK333" s="24"/>
      <c r="BL333" s="24"/>
      <c r="BM333" s="145">
        <f t="shared" si="41"/>
        <v>986.05</v>
      </c>
      <c r="BN333" s="24">
        <f t="shared" si="42"/>
        <v>986.05</v>
      </c>
      <c r="BO333" s="509">
        <f t="shared" si="36"/>
        <v>0.15111117294007287</v>
      </c>
      <c r="BP333" s="511">
        <v>0</v>
      </c>
      <c r="BQ333" s="512">
        <v>0</v>
      </c>
      <c r="BR333" s="513">
        <v>0</v>
      </c>
      <c r="BS333" s="512">
        <v>0</v>
      </c>
      <c r="BT333" s="512">
        <v>0</v>
      </c>
      <c r="BU333" s="512">
        <v>0</v>
      </c>
      <c r="BV333" s="512">
        <v>0</v>
      </c>
      <c r="BW333" s="512">
        <v>0</v>
      </c>
      <c r="BX333" s="512">
        <v>0</v>
      </c>
      <c r="BY333" s="512">
        <v>0</v>
      </c>
      <c r="BZ333" s="512">
        <v>0</v>
      </c>
      <c r="CA333" s="512">
        <v>0</v>
      </c>
      <c r="CB333" s="512">
        <v>0</v>
      </c>
      <c r="CC333" s="512">
        <v>0</v>
      </c>
      <c r="CD333" s="512">
        <v>0</v>
      </c>
      <c r="CE333" s="512">
        <v>0</v>
      </c>
      <c r="CF333" s="512">
        <v>1157464.932</v>
      </c>
      <c r="CG333" s="512">
        <v>1157464.932</v>
      </c>
      <c r="CH333" s="512">
        <v>0</v>
      </c>
      <c r="CI333" s="512">
        <v>0</v>
      </c>
      <c r="CJ333" s="512">
        <v>0</v>
      </c>
      <c r="CK333" s="512">
        <v>0</v>
      </c>
      <c r="CL333" s="513">
        <f t="shared" si="43"/>
        <v>1157464.932</v>
      </c>
      <c r="CM333" s="513">
        <f t="shared" si="44"/>
        <v>1157464.932</v>
      </c>
      <c r="CN333" s="113"/>
      <c r="CO333" s="97"/>
      <c r="CP333" s="97"/>
      <c r="CQ333" s="97"/>
      <c r="CR333" s="97"/>
      <c r="CS333" s="97"/>
      <c r="CT333" s="97"/>
      <c r="CU333" s="114"/>
      <c r="CV333" s="50">
        <f t="shared" si="37"/>
        <v>29371543</v>
      </c>
      <c r="CW333" s="11"/>
      <c r="CX333" s="604">
        <f t="shared" si="38"/>
        <v>6.5253282124349878</v>
      </c>
      <c r="CY333" s="143"/>
      <c r="CZ333" s="143"/>
      <c r="DA333" s="143"/>
      <c r="DB333" s="23"/>
      <c r="DC333" s="23"/>
      <c r="DD333" s="23"/>
      <c r="DE333" s="23"/>
      <c r="DF333" s="143"/>
      <c r="DG333" s="89"/>
      <c r="DH333" s="50" t="s">
        <v>46</v>
      </c>
      <c r="DI333" s="28"/>
      <c r="DJ333" s="553" t="s">
        <v>46</v>
      </c>
      <c r="DK333" s="143"/>
      <c r="DL333" s="46"/>
      <c r="DM333" s="111"/>
      <c r="DN333" s="110"/>
      <c r="DO333" s="432">
        <v>43.582467696985006</v>
      </c>
      <c r="DP333" s="433">
        <v>-13.725899964787445</v>
      </c>
      <c r="DQ333" s="434">
        <v>16.520901950848728</v>
      </c>
      <c r="DR333" s="428">
        <v>13.335665781348833</v>
      </c>
      <c r="DS333" s="432">
        <v>0.62933873828223896</v>
      </c>
      <c r="DT333" s="434">
        <v>-0.33532990587794387</v>
      </c>
      <c r="DU333" s="434">
        <v>0</v>
      </c>
      <c r="DV333" s="428">
        <v>0.2940088324042951</v>
      </c>
      <c r="DW333" s="252"/>
      <c r="DX333" s="50"/>
      <c r="DY333" s="249"/>
      <c r="DZ333" s="464">
        <v>5434</v>
      </c>
      <c r="EA333" s="465">
        <v>-3596.666666666667</v>
      </c>
      <c r="EB333" s="46"/>
    </row>
    <row r="334" spans="1:132" s="141" customFormat="1" ht="27.75" customHeight="1" x14ac:dyDescent="0.25">
      <c r="A334" s="69" t="s">
        <v>56</v>
      </c>
      <c r="B334" s="69" t="s">
        <v>42</v>
      </c>
      <c r="C334" s="69" t="s">
        <v>388</v>
      </c>
      <c r="D334" s="67" t="s">
        <v>456</v>
      </c>
      <c r="E334" s="67" t="s">
        <v>457</v>
      </c>
      <c r="F334" s="67" t="s">
        <v>585</v>
      </c>
      <c r="G334" s="67" t="s">
        <v>457</v>
      </c>
      <c r="H334" s="107" t="s">
        <v>46</v>
      </c>
      <c r="I334" s="20" t="s">
        <v>1978</v>
      </c>
      <c r="J334" s="145" t="s">
        <v>1984</v>
      </c>
      <c r="K334" s="426">
        <v>8.1267823891131723</v>
      </c>
      <c r="L334" s="426">
        <v>30.463257512394001</v>
      </c>
      <c r="M334" s="424">
        <v>2089</v>
      </c>
      <c r="N334" s="487">
        <v>25684320.000000004</v>
      </c>
      <c r="O334" s="487" t="s">
        <v>1976</v>
      </c>
      <c r="P334" s="572">
        <v>5.4258223597902653</v>
      </c>
      <c r="Q334" s="34" t="s">
        <v>1977</v>
      </c>
      <c r="R334" s="257" t="s">
        <v>48</v>
      </c>
      <c r="S334" s="27"/>
      <c r="T334" s="27"/>
      <c r="U334" s="145"/>
      <c r="V334" s="24"/>
      <c r="W334" s="24"/>
      <c r="X334" s="24"/>
      <c r="Y334" s="24"/>
      <c r="Z334" s="24"/>
      <c r="AA334" s="24"/>
      <c r="AB334" s="24"/>
      <c r="AC334" s="24"/>
      <c r="AD334" s="24"/>
      <c r="AE334" s="24"/>
      <c r="AF334" s="24"/>
      <c r="AG334" s="24"/>
      <c r="AH334" s="24"/>
      <c r="AI334" s="24">
        <v>49</v>
      </c>
      <c r="AJ334" s="24">
        <v>49</v>
      </c>
      <c r="AK334" s="24"/>
      <c r="AL334" s="24"/>
      <c r="AM334" s="24"/>
      <c r="AN334" s="24"/>
      <c r="AO334" s="145">
        <f t="shared" si="39"/>
        <v>49</v>
      </c>
      <c r="AP334" s="14">
        <f t="shared" si="40"/>
        <v>49</v>
      </c>
      <c r="AQ334" s="22"/>
      <c r="AR334" s="24"/>
      <c r="AS334" s="24"/>
      <c r="AT334" s="24"/>
      <c r="AU334" s="24"/>
      <c r="AV334" s="24"/>
      <c r="AW334" s="145"/>
      <c r="AX334" s="24"/>
      <c r="AY334" s="24"/>
      <c r="AZ334" s="24"/>
      <c r="BA334" s="24"/>
      <c r="BB334" s="24"/>
      <c r="BC334" s="24"/>
      <c r="BD334" s="24"/>
      <c r="BE334" s="24"/>
      <c r="BF334" s="24"/>
      <c r="BG334" s="24">
        <v>313.72000000000003</v>
      </c>
      <c r="BH334" s="24">
        <v>313.72000000000003</v>
      </c>
      <c r="BI334" s="24"/>
      <c r="BJ334" s="24"/>
      <c r="BK334" s="24"/>
      <c r="BL334" s="24"/>
      <c r="BM334" s="145">
        <f t="shared" si="41"/>
        <v>313.72000000000003</v>
      </c>
      <c r="BN334" s="24">
        <f t="shared" si="42"/>
        <v>313.72000000000003</v>
      </c>
      <c r="BO334" s="509">
        <f t="shared" si="36"/>
        <v>5.7819806694173984E-2</v>
      </c>
      <c r="BP334" s="511">
        <v>0</v>
      </c>
      <c r="BQ334" s="512">
        <v>0</v>
      </c>
      <c r="BR334" s="513">
        <v>0</v>
      </c>
      <c r="BS334" s="512">
        <v>0</v>
      </c>
      <c r="BT334" s="512">
        <v>0</v>
      </c>
      <c r="BU334" s="512">
        <v>0</v>
      </c>
      <c r="BV334" s="512">
        <v>0</v>
      </c>
      <c r="BW334" s="512">
        <v>0</v>
      </c>
      <c r="BX334" s="512">
        <v>0</v>
      </c>
      <c r="BY334" s="512">
        <v>0</v>
      </c>
      <c r="BZ334" s="512">
        <v>0</v>
      </c>
      <c r="CA334" s="512">
        <v>0</v>
      </c>
      <c r="CB334" s="512">
        <v>0</v>
      </c>
      <c r="CC334" s="512">
        <v>0</v>
      </c>
      <c r="CD334" s="512">
        <v>0</v>
      </c>
      <c r="CE334" s="512">
        <v>0</v>
      </c>
      <c r="CF334" s="512">
        <v>368257.08480000007</v>
      </c>
      <c r="CG334" s="512">
        <v>368257.08480000007</v>
      </c>
      <c r="CH334" s="512">
        <v>0</v>
      </c>
      <c r="CI334" s="512">
        <v>0</v>
      </c>
      <c r="CJ334" s="512">
        <v>0</v>
      </c>
      <c r="CK334" s="512">
        <v>0</v>
      </c>
      <c r="CL334" s="513">
        <f t="shared" si="43"/>
        <v>368257.08480000007</v>
      </c>
      <c r="CM334" s="513">
        <f t="shared" si="44"/>
        <v>368257.08480000007</v>
      </c>
      <c r="CN334" s="113"/>
      <c r="CO334" s="97"/>
      <c r="CP334" s="97"/>
      <c r="CQ334" s="97"/>
      <c r="CR334" s="97"/>
      <c r="CS334" s="97"/>
      <c r="CT334" s="97"/>
      <c r="CU334" s="114"/>
      <c r="CV334" s="50">
        <f t="shared" si="37"/>
        <v>25684320.000000004</v>
      </c>
      <c r="CW334" s="11"/>
      <c r="CX334" s="604">
        <f t="shared" si="38"/>
        <v>5.4258223597902653</v>
      </c>
      <c r="CY334" s="143"/>
      <c r="CZ334" s="143"/>
      <c r="DA334" s="143"/>
      <c r="DB334" s="23"/>
      <c r="DC334" s="23"/>
      <c r="DD334" s="23"/>
      <c r="DE334" s="23"/>
      <c r="DF334" s="143"/>
      <c r="DG334" s="89"/>
      <c r="DH334" s="50" t="s">
        <v>46</v>
      </c>
      <c r="DI334" s="28"/>
      <c r="DJ334" s="553" t="s">
        <v>46</v>
      </c>
      <c r="DK334" s="143"/>
      <c r="DL334" s="46"/>
      <c r="DM334" s="111"/>
      <c r="DN334" s="110"/>
      <c r="DO334" s="432">
        <v>3018.7571514063434</v>
      </c>
      <c r="DP334" s="433">
        <v>-2514.1074081019274</v>
      </c>
      <c r="DQ334" s="434">
        <v>115.34649910233394</v>
      </c>
      <c r="DR334" s="428">
        <v>83.981706583667929</v>
      </c>
      <c r="DS334" s="432">
        <v>3.1310592459605027</v>
      </c>
      <c r="DT334" s="434">
        <v>-2.1158204305625339</v>
      </c>
      <c r="DU334" s="434">
        <v>0.87133453022142426</v>
      </c>
      <c r="DV334" s="428">
        <v>-0.19086436745009039</v>
      </c>
      <c r="DW334" s="252"/>
      <c r="DX334" s="50"/>
      <c r="DY334" s="249"/>
      <c r="DZ334" s="464">
        <v>54461</v>
      </c>
      <c r="EA334" s="465">
        <v>-46607.666666666664</v>
      </c>
      <c r="EB334" s="46"/>
    </row>
    <row r="335" spans="1:132" s="141" customFormat="1" ht="27.75" customHeight="1" x14ac:dyDescent="0.25">
      <c r="A335" s="69" t="s">
        <v>56</v>
      </c>
      <c r="B335" s="69" t="s">
        <v>42</v>
      </c>
      <c r="C335" s="69" t="s">
        <v>388</v>
      </c>
      <c r="D335" s="67" t="s">
        <v>456</v>
      </c>
      <c r="E335" s="67" t="s">
        <v>457</v>
      </c>
      <c r="F335" s="67" t="s">
        <v>586</v>
      </c>
      <c r="G335" s="67" t="s">
        <v>587</v>
      </c>
      <c r="H335" s="107" t="s">
        <v>46</v>
      </c>
      <c r="I335" s="20" t="s">
        <v>1978</v>
      </c>
      <c r="J335" s="145" t="s">
        <v>1984</v>
      </c>
      <c r="K335" s="426">
        <v>8.6526330142910837</v>
      </c>
      <c r="L335" s="426">
        <v>17.655681781458</v>
      </c>
      <c r="M335" s="424">
        <v>1047</v>
      </c>
      <c r="N335" s="487">
        <v>16962387</v>
      </c>
      <c r="O335" s="487" t="s">
        <v>1982</v>
      </c>
      <c r="P335" s="572">
        <v>4.9477763369012555</v>
      </c>
      <c r="Q335" s="34" t="s">
        <v>1977</v>
      </c>
      <c r="R335" s="257" t="s">
        <v>48</v>
      </c>
      <c r="S335" s="27"/>
      <c r="T335" s="27"/>
      <c r="U335" s="145"/>
      <c r="V335" s="24"/>
      <c r="W335" s="24"/>
      <c r="X335" s="24"/>
      <c r="Y335" s="24"/>
      <c r="Z335" s="24"/>
      <c r="AA335" s="24"/>
      <c r="AB335" s="24"/>
      <c r="AC335" s="24"/>
      <c r="AD335" s="24"/>
      <c r="AE335" s="24"/>
      <c r="AF335" s="24"/>
      <c r="AG335" s="24"/>
      <c r="AH335" s="24"/>
      <c r="AI335" s="24">
        <v>28</v>
      </c>
      <c r="AJ335" s="24">
        <v>28</v>
      </c>
      <c r="AK335" s="24"/>
      <c r="AL335" s="24"/>
      <c r="AM335" s="24"/>
      <c r="AN335" s="24"/>
      <c r="AO335" s="145">
        <f t="shared" si="39"/>
        <v>28</v>
      </c>
      <c r="AP335" s="14">
        <f t="shared" si="40"/>
        <v>28</v>
      </c>
      <c r="AQ335" s="22"/>
      <c r="AR335" s="24"/>
      <c r="AS335" s="24"/>
      <c r="AT335" s="24"/>
      <c r="AU335" s="24"/>
      <c r="AV335" s="24"/>
      <c r="AW335" s="145"/>
      <c r="AX335" s="24"/>
      <c r="AY335" s="24"/>
      <c r="AZ335" s="24"/>
      <c r="BA335" s="24"/>
      <c r="BB335" s="24"/>
      <c r="BC335" s="24"/>
      <c r="BD335" s="24"/>
      <c r="BE335" s="24"/>
      <c r="BF335" s="24"/>
      <c r="BG335" s="24">
        <v>334.27</v>
      </c>
      <c r="BH335" s="24">
        <v>334.27</v>
      </c>
      <c r="BI335" s="24"/>
      <c r="BJ335" s="24"/>
      <c r="BK335" s="24"/>
      <c r="BL335" s="24"/>
      <c r="BM335" s="145">
        <f t="shared" si="41"/>
        <v>334.27</v>
      </c>
      <c r="BN335" s="24">
        <f t="shared" si="42"/>
        <v>334.27</v>
      </c>
      <c r="BO335" s="509">
        <f t="shared" ref="BO335:BO398" si="45">IF(P335=0,0,BM335/1000/P335)</f>
        <v>6.7559642400761802E-2</v>
      </c>
      <c r="BP335" s="511">
        <v>0</v>
      </c>
      <c r="BQ335" s="512">
        <v>0</v>
      </c>
      <c r="BR335" s="513">
        <v>0</v>
      </c>
      <c r="BS335" s="512">
        <v>0</v>
      </c>
      <c r="BT335" s="512">
        <v>0</v>
      </c>
      <c r="BU335" s="512">
        <v>0</v>
      </c>
      <c r="BV335" s="512">
        <v>0</v>
      </c>
      <c r="BW335" s="512">
        <v>0</v>
      </c>
      <c r="BX335" s="512">
        <v>0</v>
      </c>
      <c r="BY335" s="512">
        <v>0</v>
      </c>
      <c r="BZ335" s="512">
        <v>0</v>
      </c>
      <c r="CA335" s="512">
        <v>0</v>
      </c>
      <c r="CB335" s="512">
        <v>0</v>
      </c>
      <c r="CC335" s="512">
        <v>0</v>
      </c>
      <c r="CD335" s="512">
        <v>0</v>
      </c>
      <c r="CE335" s="512">
        <v>0</v>
      </c>
      <c r="CF335" s="512">
        <v>392379.49679999996</v>
      </c>
      <c r="CG335" s="512">
        <v>392379.49679999996</v>
      </c>
      <c r="CH335" s="512">
        <v>0</v>
      </c>
      <c r="CI335" s="512">
        <v>0</v>
      </c>
      <c r="CJ335" s="512">
        <v>0</v>
      </c>
      <c r="CK335" s="512">
        <v>0</v>
      </c>
      <c r="CL335" s="513">
        <f t="shared" si="43"/>
        <v>392379.49679999996</v>
      </c>
      <c r="CM335" s="513">
        <f t="shared" si="44"/>
        <v>392379.49679999996</v>
      </c>
      <c r="CN335" s="113"/>
      <c r="CO335" s="97"/>
      <c r="CP335" s="97"/>
      <c r="CQ335" s="97"/>
      <c r="CR335" s="97"/>
      <c r="CS335" s="97"/>
      <c r="CT335" s="97"/>
      <c r="CU335" s="114"/>
      <c r="CV335" s="50">
        <f t="shared" ref="CV335:CV398" si="46">N335</f>
        <v>16962387</v>
      </c>
      <c r="CW335" s="11"/>
      <c r="CX335" s="604">
        <f t="shared" ref="CX335:CX398" si="47">P335</f>
        <v>4.9477763369012555</v>
      </c>
      <c r="CY335" s="143"/>
      <c r="CZ335" s="143"/>
      <c r="DA335" s="143"/>
      <c r="DB335" s="23"/>
      <c r="DC335" s="23"/>
      <c r="DD335" s="23"/>
      <c r="DE335" s="23"/>
      <c r="DF335" s="143"/>
      <c r="DG335" s="89"/>
      <c r="DH335" s="50" t="s">
        <v>46</v>
      </c>
      <c r="DI335" s="28"/>
      <c r="DJ335" s="553" t="s">
        <v>46</v>
      </c>
      <c r="DK335" s="143"/>
      <c r="DL335" s="46"/>
      <c r="DM335" s="111"/>
      <c r="DN335" s="110"/>
      <c r="DO335" s="432">
        <v>2720.3406016234198</v>
      </c>
      <c r="DP335" s="433">
        <v>-2452.00173087648</v>
      </c>
      <c r="DQ335" s="434">
        <v>169.10393124303624</v>
      </c>
      <c r="DR335" s="428">
        <v>97.683198922120198</v>
      </c>
      <c r="DS335" s="432">
        <v>3.0911984720674739</v>
      </c>
      <c r="DT335" s="434">
        <v>-2.2653008786068609</v>
      </c>
      <c r="DU335" s="434">
        <v>1.071462677065093</v>
      </c>
      <c r="DV335" s="428">
        <v>-0.24620091256648935</v>
      </c>
      <c r="DW335" s="252"/>
      <c r="DX335" s="50"/>
      <c r="DY335" s="249"/>
      <c r="DZ335" s="464">
        <v>0</v>
      </c>
      <c r="EA335" s="465">
        <v>0</v>
      </c>
      <c r="EB335" s="46"/>
    </row>
    <row r="336" spans="1:132" s="141" customFormat="1" ht="27.75" customHeight="1" x14ac:dyDescent="0.25">
      <c r="A336" s="69" t="s">
        <v>56</v>
      </c>
      <c r="B336" s="69" t="s">
        <v>42</v>
      </c>
      <c r="C336" s="69" t="s">
        <v>388</v>
      </c>
      <c r="D336" s="67" t="s">
        <v>588</v>
      </c>
      <c r="E336" s="67" t="s">
        <v>461</v>
      </c>
      <c r="F336" s="67" t="s">
        <v>589</v>
      </c>
      <c r="G336" s="67" t="s">
        <v>459</v>
      </c>
      <c r="H336" s="107" t="s">
        <v>46</v>
      </c>
      <c r="I336" s="20" t="s">
        <v>1978</v>
      </c>
      <c r="J336" s="145" t="s">
        <v>1984</v>
      </c>
      <c r="K336" s="426">
        <v>7.9594662811020189</v>
      </c>
      <c r="L336" s="426">
        <v>23.645833284150001</v>
      </c>
      <c r="M336" s="424">
        <v>1194</v>
      </c>
      <c r="N336" s="487">
        <v>14773203</v>
      </c>
      <c r="O336" s="487" t="s">
        <v>1982</v>
      </c>
      <c r="P336" s="572">
        <v>4.7326556266012005</v>
      </c>
      <c r="Q336" s="34" t="s">
        <v>1977</v>
      </c>
      <c r="R336" s="257" t="s">
        <v>48</v>
      </c>
      <c r="S336" s="27"/>
      <c r="T336" s="27"/>
      <c r="U336" s="145"/>
      <c r="V336" s="24"/>
      <c r="W336" s="24"/>
      <c r="X336" s="24"/>
      <c r="Y336" s="24"/>
      <c r="Z336" s="24"/>
      <c r="AA336" s="24"/>
      <c r="AB336" s="24"/>
      <c r="AC336" s="24"/>
      <c r="AD336" s="24"/>
      <c r="AE336" s="24"/>
      <c r="AF336" s="24"/>
      <c r="AG336" s="24"/>
      <c r="AH336" s="24"/>
      <c r="AI336" s="24">
        <v>56</v>
      </c>
      <c r="AJ336" s="24">
        <v>56</v>
      </c>
      <c r="AK336" s="24"/>
      <c r="AL336" s="24"/>
      <c r="AM336" s="24">
        <v>1</v>
      </c>
      <c r="AN336" s="24">
        <v>1</v>
      </c>
      <c r="AO336" s="145">
        <f t="shared" ref="AO336:AO399" si="48">SUM(S336,U336,W336,Y336,AA336,AC336,AE336,AG336,AI336,AK336,AM336)</f>
        <v>57</v>
      </c>
      <c r="AP336" s="14">
        <f t="shared" ref="AP336:AP399" si="49">SUM(T336,V336,X336,Z336,AB336,AD336,AF336,AH336,AJ336,AL336,AN336)</f>
        <v>57</v>
      </c>
      <c r="AQ336" s="22"/>
      <c r="AR336" s="24"/>
      <c r="AS336" s="24"/>
      <c r="AT336" s="24"/>
      <c r="AU336" s="24"/>
      <c r="AV336" s="24"/>
      <c r="AW336" s="145"/>
      <c r="AX336" s="24"/>
      <c r="AY336" s="24"/>
      <c r="AZ336" s="24"/>
      <c r="BA336" s="24"/>
      <c r="BB336" s="24"/>
      <c r="BC336" s="24"/>
      <c r="BD336" s="24"/>
      <c r="BE336" s="24"/>
      <c r="BF336" s="24"/>
      <c r="BG336" s="24">
        <v>2571.5700000000002</v>
      </c>
      <c r="BH336" s="24">
        <v>2571.5700000000002</v>
      </c>
      <c r="BI336" s="24"/>
      <c r="BJ336" s="24"/>
      <c r="BK336" s="24">
        <v>100</v>
      </c>
      <c r="BL336" s="24">
        <v>100</v>
      </c>
      <c r="BM336" s="145">
        <f t="shared" ref="BM336:BM399" si="50">SUM(AQ336,AS336,AU336,AW336,AY336,BA336,BC336,BE336,BG336,BI336,BK336)</f>
        <v>2671.57</v>
      </c>
      <c r="BN336" s="24">
        <f t="shared" ref="BN336:BN399" si="51">SUM(AR336,AT336,AV336,AX336,AZ336,BB336,BD336,BF336,BH336,BJ336,BL336)</f>
        <v>2671.57</v>
      </c>
      <c r="BO336" s="509">
        <f t="shared" si="45"/>
        <v>0.56449702044317396</v>
      </c>
      <c r="BP336" s="511">
        <v>0</v>
      </c>
      <c r="BQ336" s="512">
        <v>0</v>
      </c>
      <c r="BR336" s="513">
        <v>0</v>
      </c>
      <c r="BS336" s="512">
        <v>0</v>
      </c>
      <c r="BT336" s="512">
        <v>0</v>
      </c>
      <c r="BU336" s="512">
        <v>0</v>
      </c>
      <c r="BV336" s="512">
        <v>0</v>
      </c>
      <c r="BW336" s="512">
        <v>0</v>
      </c>
      <c r="BX336" s="512">
        <v>0</v>
      </c>
      <c r="BY336" s="512">
        <v>0</v>
      </c>
      <c r="BZ336" s="512">
        <v>0</v>
      </c>
      <c r="CA336" s="512">
        <v>0</v>
      </c>
      <c r="CB336" s="512">
        <v>0</v>
      </c>
      <c r="CC336" s="512">
        <v>0</v>
      </c>
      <c r="CD336" s="512">
        <v>0</v>
      </c>
      <c r="CE336" s="512">
        <v>0</v>
      </c>
      <c r="CF336" s="512">
        <v>3018611.7288000006</v>
      </c>
      <c r="CG336" s="512">
        <v>3018611.7288000006</v>
      </c>
      <c r="CH336" s="512">
        <v>0</v>
      </c>
      <c r="CI336" s="512">
        <v>0</v>
      </c>
      <c r="CJ336" s="512">
        <v>327624</v>
      </c>
      <c r="CK336" s="512">
        <v>327624</v>
      </c>
      <c r="CL336" s="513">
        <f t="shared" ref="CL336:CL399" si="52">BP336+BR336+BT336+BV336+BX336+BZ336+CB336+CD336+CF336+CH336+CJ336</f>
        <v>3346235.7288000006</v>
      </c>
      <c r="CM336" s="513">
        <f t="shared" ref="CM336:CM399" si="53">BQ336+BS336+BU336+BW336+BY336+CA336+CC336+CE336+CG336+CI336+CK336</f>
        <v>3346235.7288000006</v>
      </c>
      <c r="CN336" s="113"/>
      <c r="CO336" s="97"/>
      <c r="CP336" s="97"/>
      <c r="CQ336" s="97"/>
      <c r="CR336" s="97"/>
      <c r="CS336" s="97"/>
      <c r="CT336" s="97"/>
      <c r="CU336" s="114"/>
      <c r="CV336" s="50">
        <f t="shared" si="46"/>
        <v>14773203</v>
      </c>
      <c r="CW336" s="11"/>
      <c r="CX336" s="604">
        <f t="shared" si="47"/>
        <v>4.7326556266012005</v>
      </c>
      <c r="CY336" s="143"/>
      <c r="CZ336" s="143"/>
      <c r="DA336" s="143"/>
      <c r="DB336" s="23"/>
      <c r="DC336" s="23"/>
      <c r="DD336" s="23"/>
      <c r="DE336" s="23"/>
      <c r="DF336" s="143"/>
      <c r="DG336" s="89"/>
      <c r="DH336" s="50" t="s">
        <v>46</v>
      </c>
      <c r="DI336" s="28"/>
      <c r="DJ336" s="553" t="s">
        <v>46</v>
      </c>
      <c r="DK336" s="143"/>
      <c r="DL336" s="46"/>
      <c r="DM336" s="111"/>
      <c r="DN336" s="110"/>
      <c r="DO336" s="432">
        <v>501.71540233093862</v>
      </c>
      <c r="DP336" s="433">
        <v>-135.63793725511277</v>
      </c>
      <c r="DQ336" s="434">
        <v>29.157931467653089</v>
      </c>
      <c r="DR336" s="428">
        <v>200.08074946042362</v>
      </c>
      <c r="DS336" s="432">
        <v>1.4320608556075132</v>
      </c>
      <c r="DT336" s="434">
        <v>-0.7784826296956332</v>
      </c>
      <c r="DU336" s="434">
        <v>0.20852815967618174</v>
      </c>
      <c r="DV336" s="428">
        <v>0.37810123976397836</v>
      </c>
      <c r="DW336" s="252"/>
      <c r="DX336" s="50"/>
      <c r="DY336" s="249"/>
      <c r="DZ336" s="464">
        <v>4431</v>
      </c>
      <c r="EA336" s="465">
        <v>197338</v>
      </c>
      <c r="EB336" s="46"/>
    </row>
    <row r="337" spans="1:132" s="141" customFormat="1" ht="27.75" customHeight="1" x14ac:dyDescent="0.25">
      <c r="A337" s="69" t="s">
        <v>56</v>
      </c>
      <c r="B337" s="69" t="s">
        <v>42</v>
      </c>
      <c r="C337" s="69" t="s">
        <v>388</v>
      </c>
      <c r="D337" s="67" t="s">
        <v>588</v>
      </c>
      <c r="E337" s="67" t="s">
        <v>461</v>
      </c>
      <c r="F337" s="67" t="s">
        <v>590</v>
      </c>
      <c r="G337" s="67" t="s">
        <v>461</v>
      </c>
      <c r="H337" s="107" t="s">
        <v>46</v>
      </c>
      <c r="I337" s="20" t="s">
        <v>1978</v>
      </c>
      <c r="J337" s="145" t="s">
        <v>1984</v>
      </c>
      <c r="K337" s="426">
        <v>13.098461027158876</v>
      </c>
      <c r="L337" s="426">
        <v>28.235606001876</v>
      </c>
      <c r="M337" s="424">
        <v>1451</v>
      </c>
      <c r="N337" s="487">
        <v>42809230</v>
      </c>
      <c r="O337" s="487" t="s">
        <v>1982</v>
      </c>
      <c r="P337" s="572">
        <v>8.9633629291689392</v>
      </c>
      <c r="Q337" s="34" t="s">
        <v>1977</v>
      </c>
      <c r="R337" s="257" t="s">
        <v>48</v>
      </c>
      <c r="S337" s="27"/>
      <c r="T337" s="27"/>
      <c r="U337" s="145"/>
      <c r="V337" s="24"/>
      <c r="W337" s="24"/>
      <c r="X337" s="24"/>
      <c r="Y337" s="24"/>
      <c r="Z337" s="24"/>
      <c r="AA337" s="24"/>
      <c r="AB337" s="24"/>
      <c r="AC337" s="24"/>
      <c r="AD337" s="24"/>
      <c r="AE337" s="24"/>
      <c r="AF337" s="24"/>
      <c r="AG337" s="24"/>
      <c r="AH337" s="24"/>
      <c r="AI337" s="24">
        <v>37</v>
      </c>
      <c r="AJ337" s="24">
        <v>37</v>
      </c>
      <c r="AK337" s="24"/>
      <c r="AL337" s="24"/>
      <c r="AM337" s="24"/>
      <c r="AN337" s="24"/>
      <c r="AO337" s="145">
        <f t="shared" si="48"/>
        <v>37</v>
      </c>
      <c r="AP337" s="14">
        <f t="shared" si="49"/>
        <v>37</v>
      </c>
      <c r="AQ337" s="22"/>
      <c r="AR337" s="24"/>
      <c r="AS337" s="24"/>
      <c r="AT337" s="24"/>
      <c r="AU337" s="24"/>
      <c r="AV337" s="24"/>
      <c r="AW337" s="145"/>
      <c r="AX337" s="24"/>
      <c r="AY337" s="24"/>
      <c r="AZ337" s="24"/>
      <c r="BA337" s="24"/>
      <c r="BB337" s="24"/>
      <c r="BC337" s="24"/>
      <c r="BD337" s="24"/>
      <c r="BE337" s="24"/>
      <c r="BF337" s="24"/>
      <c r="BG337" s="24">
        <v>255.09</v>
      </c>
      <c r="BH337" s="24">
        <v>255.09</v>
      </c>
      <c r="BI337" s="24"/>
      <c r="BJ337" s="24"/>
      <c r="BK337" s="24"/>
      <c r="BL337" s="24"/>
      <c r="BM337" s="145">
        <f t="shared" si="50"/>
        <v>255.09</v>
      </c>
      <c r="BN337" s="24">
        <f t="shared" si="51"/>
        <v>255.09</v>
      </c>
      <c r="BO337" s="509">
        <f t="shared" si="45"/>
        <v>2.8459184573445727E-2</v>
      </c>
      <c r="BP337" s="511">
        <v>0</v>
      </c>
      <c r="BQ337" s="512">
        <v>0</v>
      </c>
      <c r="BR337" s="513">
        <v>0</v>
      </c>
      <c r="BS337" s="512">
        <v>0</v>
      </c>
      <c r="BT337" s="512">
        <v>0</v>
      </c>
      <c r="BU337" s="512">
        <v>0</v>
      </c>
      <c r="BV337" s="512">
        <v>0</v>
      </c>
      <c r="BW337" s="512">
        <v>0</v>
      </c>
      <c r="BX337" s="512">
        <v>0</v>
      </c>
      <c r="BY337" s="512">
        <v>0</v>
      </c>
      <c r="BZ337" s="512">
        <v>0</v>
      </c>
      <c r="CA337" s="512">
        <v>0</v>
      </c>
      <c r="CB337" s="512">
        <v>0</v>
      </c>
      <c r="CC337" s="512">
        <v>0</v>
      </c>
      <c r="CD337" s="512">
        <v>0</v>
      </c>
      <c r="CE337" s="512">
        <v>0</v>
      </c>
      <c r="CF337" s="512">
        <v>299434.8456</v>
      </c>
      <c r="CG337" s="512">
        <v>299434.8456</v>
      </c>
      <c r="CH337" s="512">
        <v>0</v>
      </c>
      <c r="CI337" s="512">
        <v>0</v>
      </c>
      <c r="CJ337" s="512">
        <v>0</v>
      </c>
      <c r="CK337" s="512">
        <v>0</v>
      </c>
      <c r="CL337" s="513">
        <f t="shared" si="52"/>
        <v>299434.8456</v>
      </c>
      <c r="CM337" s="513">
        <f t="shared" si="53"/>
        <v>299434.8456</v>
      </c>
      <c r="CN337" s="113"/>
      <c r="CO337" s="97"/>
      <c r="CP337" s="97"/>
      <c r="CQ337" s="97"/>
      <c r="CR337" s="97"/>
      <c r="CS337" s="97"/>
      <c r="CT337" s="97"/>
      <c r="CU337" s="114"/>
      <c r="CV337" s="50">
        <f t="shared" si="46"/>
        <v>42809230</v>
      </c>
      <c r="CW337" s="11"/>
      <c r="CX337" s="604">
        <f t="shared" si="47"/>
        <v>8.9633629291689392</v>
      </c>
      <c r="CY337" s="143"/>
      <c r="CZ337" s="143"/>
      <c r="DA337" s="143"/>
      <c r="DB337" s="23"/>
      <c r="DC337" s="23"/>
      <c r="DD337" s="23"/>
      <c r="DE337" s="23"/>
      <c r="DF337" s="143"/>
      <c r="DG337" s="89"/>
      <c r="DH337" s="50" t="s">
        <v>46</v>
      </c>
      <c r="DI337" s="28"/>
      <c r="DJ337" s="553" t="s">
        <v>46</v>
      </c>
      <c r="DK337" s="143"/>
      <c r="DL337" s="46"/>
      <c r="DM337" s="111"/>
      <c r="DN337" s="110"/>
      <c r="DO337" s="432">
        <v>329.36120362926306</v>
      </c>
      <c r="DP337" s="433">
        <v>-262.66478346426521</v>
      </c>
      <c r="DQ337" s="434">
        <v>142.17526128402403</v>
      </c>
      <c r="DR337" s="428">
        <v>-81.954842902175386</v>
      </c>
      <c r="DS337" s="432">
        <v>2.6358102676007751</v>
      </c>
      <c r="DT337" s="434">
        <v>-2.4079357709860294</v>
      </c>
      <c r="DU337" s="434">
        <v>2.1458596531526308</v>
      </c>
      <c r="DV337" s="428">
        <v>-1.9205608165507633</v>
      </c>
      <c r="DW337" s="252"/>
      <c r="DX337" s="50"/>
      <c r="DY337" s="249"/>
      <c r="DZ337" s="464">
        <v>180869</v>
      </c>
      <c r="EA337" s="465">
        <v>-155900.33333333334</v>
      </c>
      <c r="EB337" s="46"/>
    </row>
    <row r="338" spans="1:132" s="141" customFormat="1" ht="27.75" customHeight="1" x14ac:dyDescent="0.25">
      <c r="A338" s="69" t="s">
        <v>56</v>
      </c>
      <c r="B338" s="69" t="s">
        <v>42</v>
      </c>
      <c r="C338" s="69" t="s">
        <v>388</v>
      </c>
      <c r="D338" s="67" t="s">
        <v>588</v>
      </c>
      <c r="E338" s="67" t="s">
        <v>461</v>
      </c>
      <c r="F338" s="67" t="s">
        <v>591</v>
      </c>
      <c r="G338" s="67" t="s">
        <v>592</v>
      </c>
      <c r="H338" s="107" t="s">
        <v>46</v>
      </c>
      <c r="I338" s="20" t="s">
        <v>1978</v>
      </c>
      <c r="J338" s="145" t="s">
        <v>1984</v>
      </c>
      <c r="K338" s="426">
        <v>12.572610401980967</v>
      </c>
      <c r="L338" s="426">
        <v>33.757954475238002</v>
      </c>
      <c r="M338" s="424">
        <v>1518</v>
      </c>
      <c r="N338" s="487">
        <v>25704013</v>
      </c>
      <c r="O338" s="487" t="s">
        <v>1982</v>
      </c>
      <c r="P338" s="572">
        <v>7.3141041502018549</v>
      </c>
      <c r="Q338" s="34" t="s">
        <v>1977</v>
      </c>
      <c r="R338" s="257" t="s">
        <v>48</v>
      </c>
      <c r="S338" s="27"/>
      <c r="T338" s="27"/>
      <c r="U338" s="145"/>
      <c r="V338" s="24"/>
      <c r="W338" s="24"/>
      <c r="X338" s="24"/>
      <c r="Y338" s="24"/>
      <c r="Z338" s="24"/>
      <c r="AA338" s="24"/>
      <c r="AB338" s="24"/>
      <c r="AC338" s="24"/>
      <c r="AD338" s="24"/>
      <c r="AE338" s="24"/>
      <c r="AF338" s="24"/>
      <c r="AG338" s="24"/>
      <c r="AH338" s="24"/>
      <c r="AI338" s="24">
        <v>48</v>
      </c>
      <c r="AJ338" s="24">
        <v>48</v>
      </c>
      <c r="AK338" s="24"/>
      <c r="AL338" s="24"/>
      <c r="AM338" s="24"/>
      <c r="AN338" s="24"/>
      <c r="AO338" s="145">
        <f t="shared" si="48"/>
        <v>48</v>
      </c>
      <c r="AP338" s="14">
        <f t="shared" si="49"/>
        <v>48</v>
      </c>
      <c r="AQ338" s="22"/>
      <c r="AR338" s="24"/>
      <c r="AS338" s="24"/>
      <c r="AT338" s="24"/>
      <c r="AU338" s="24"/>
      <c r="AV338" s="24"/>
      <c r="AW338" s="145"/>
      <c r="AX338" s="24"/>
      <c r="AY338" s="24"/>
      <c r="AZ338" s="24"/>
      <c r="BA338" s="24"/>
      <c r="BB338" s="24"/>
      <c r="BC338" s="24"/>
      <c r="BD338" s="24"/>
      <c r="BE338" s="24"/>
      <c r="BF338" s="24"/>
      <c r="BG338" s="24">
        <v>877.49</v>
      </c>
      <c r="BH338" s="24">
        <v>877.49</v>
      </c>
      <c r="BI338" s="24"/>
      <c r="BJ338" s="24"/>
      <c r="BK338" s="24"/>
      <c r="BL338" s="24"/>
      <c r="BM338" s="145">
        <f t="shared" si="50"/>
        <v>877.49</v>
      </c>
      <c r="BN338" s="24">
        <f t="shared" si="51"/>
        <v>877.49</v>
      </c>
      <c r="BO338" s="509">
        <f t="shared" si="45"/>
        <v>0.11997231403599619</v>
      </c>
      <c r="BP338" s="511">
        <v>0</v>
      </c>
      <c r="BQ338" s="512">
        <v>0</v>
      </c>
      <c r="BR338" s="513">
        <v>0</v>
      </c>
      <c r="BS338" s="512">
        <v>0</v>
      </c>
      <c r="BT338" s="512">
        <v>0</v>
      </c>
      <c r="BU338" s="512">
        <v>0</v>
      </c>
      <c r="BV338" s="512">
        <v>0</v>
      </c>
      <c r="BW338" s="512">
        <v>0</v>
      </c>
      <c r="BX338" s="512">
        <v>0</v>
      </c>
      <c r="BY338" s="512">
        <v>0</v>
      </c>
      <c r="BZ338" s="512">
        <v>0</v>
      </c>
      <c r="CA338" s="512">
        <v>0</v>
      </c>
      <c r="CB338" s="512">
        <v>0</v>
      </c>
      <c r="CC338" s="512">
        <v>0</v>
      </c>
      <c r="CD338" s="512">
        <v>0</v>
      </c>
      <c r="CE338" s="512">
        <v>0</v>
      </c>
      <c r="CF338" s="512">
        <v>1030032.8616000001</v>
      </c>
      <c r="CG338" s="512">
        <v>1030032.8616000001</v>
      </c>
      <c r="CH338" s="512">
        <v>0</v>
      </c>
      <c r="CI338" s="512">
        <v>0</v>
      </c>
      <c r="CJ338" s="512">
        <v>0</v>
      </c>
      <c r="CK338" s="512">
        <v>0</v>
      </c>
      <c r="CL338" s="513">
        <f t="shared" si="52"/>
        <v>1030032.8616000001</v>
      </c>
      <c r="CM338" s="513">
        <f t="shared" si="53"/>
        <v>1030032.8616000001</v>
      </c>
      <c r="CN338" s="113"/>
      <c r="CO338" s="97"/>
      <c r="CP338" s="97"/>
      <c r="CQ338" s="97"/>
      <c r="CR338" s="97"/>
      <c r="CS338" s="97"/>
      <c r="CT338" s="97"/>
      <c r="CU338" s="114"/>
      <c r="CV338" s="50">
        <f t="shared" si="46"/>
        <v>25704013</v>
      </c>
      <c r="CW338" s="11"/>
      <c r="CX338" s="604">
        <f t="shared" si="47"/>
        <v>7.3141041502018549</v>
      </c>
      <c r="CY338" s="143"/>
      <c r="CZ338" s="143"/>
      <c r="DA338" s="143"/>
      <c r="DB338" s="23"/>
      <c r="DC338" s="23"/>
      <c r="DD338" s="23"/>
      <c r="DE338" s="23"/>
      <c r="DF338" s="143"/>
      <c r="DG338" s="89"/>
      <c r="DH338" s="50" t="s">
        <v>46</v>
      </c>
      <c r="DI338" s="28"/>
      <c r="DJ338" s="553" t="s">
        <v>46</v>
      </c>
      <c r="DK338" s="143"/>
      <c r="DL338" s="46"/>
      <c r="DM338" s="111"/>
      <c r="DN338" s="110"/>
      <c r="DO338" s="432">
        <v>1499.8346962296218</v>
      </c>
      <c r="DP338" s="433">
        <v>-1423.2715286095392</v>
      </c>
      <c r="DQ338" s="434">
        <v>169.68201525712055</v>
      </c>
      <c r="DR338" s="428">
        <v>-99.289027009235184</v>
      </c>
      <c r="DS338" s="432">
        <v>2.6330058723450906</v>
      </c>
      <c r="DT338" s="434">
        <v>-1.9573477223887061</v>
      </c>
      <c r="DU338" s="434">
        <v>1.876296580868225</v>
      </c>
      <c r="DV338" s="428">
        <v>-1.2024321528849349</v>
      </c>
      <c r="DW338" s="252"/>
      <c r="DX338" s="50"/>
      <c r="DY338" s="249"/>
      <c r="DZ338" s="464">
        <v>219221</v>
      </c>
      <c r="EA338" s="465">
        <v>-144816.66666666669</v>
      </c>
      <c r="EB338" s="46"/>
    </row>
    <row r="339" spans="1:132" s="141" customFormat="1" ht="27.75" customHeight="1" x14ac:dyDescent="0.25">
      <c r="A339" s="69" t="s">
        <v>56</v>
      </c>
      <c r="B339" s="69" t="s">
        <v>42</v>
      </c>
      <c r="C339" s="69" t="s">
        <v>388</v>
      </c>
      <c r="D339" s="67" t="s">
        <v>588</v>
      </c>
      <c r="E339" s="67" t="s">
        <v>461</v>
      </c>
      <c r="F339" s="67" t="s">
        <v>593</v>
      </c>
      <c r="G339" s="67" t="s">
        <v>594</v>
      </c>
      <c r="H339" s="107" t="s">
        <v>46</v>
      </c>
      <c r="I339" s="20" t="s">
        <v>1978</v>
      </c>
      <c r="J339" s="145" t="s">
        <v>1984</v>
      </c>
      <c r="K339" s="426">
        <v>12.668219606558768</v>
      </c>
      <c r="L339" s="426">
        <v>35.127272654207999</v>
      </c>
      <c r="M339" s="424">
        <v>1841</v>
      </c>
      <c r="N339" s="487">
        <v>26579810</v>
      </c>
      <c r="O339" s="487" t="s">
        <v>1982</v>
      </c>
      <c r="P339" s="572">
        <v>8.6526330142910837</v>
      </c>
      <c r="Q339" s="34" t="s">
        <v>1977</v>
      </c>
      <c r="R339" s="257" t="s">
        <v>48</v>
      </c>
      <c r="S339" s="27"/>
      <c r="T339" s="27"/>
      <c r="U339" s="145"/>
      <c r="V339" s="24"/>
      <c r="W339" s="24"/>
      <c r="X339" s="24"/>
      <c r="Y339" s="24"/>
      <c r="Z339" s="24"/>
      <c r="AA339" s="24"/>
      <c r="AB339" s="24"/>
      <c r="AC339" s="24"/>
      <c r="AD339" s="24"/>
      <c r="AE339" s="24">
        <v>1</v>
      </c>
      <c r="AF339" s="24">
        <v>1</v>
      </c>
      <c r="AG339" s="24"/>
      <c r="AH339" s="24"/>
      <c r="AI339" s="24">
        <v>57</v>
      </c>
      <c r="AJ339" s="24">
        <v>57</v>
      </c>
      <c r="AK339" s="24">
        <v>1</v>
      </c>
      <c r="AL339" s="24">
        <v>1</v>
      </c>
      <c r="AM339" s="24"/>
      <c r="AN339" s="24"/>
      <c r="AO339" s="145">
        <f t="shared" si="48"/>
        <v>59</v>
      </c>
      <c r="AP339" s="14">
        <f t="shared" si="49"/>
        <v>59</v>
      </c>
      <c r="AQ339" s="22"/>
      <c r="AR339" s="24"/>
      <c r="AS339" s="24"/>
      <c r="AT339" s="24"/>
      <c r="AU339" s="24"/>
      <c r="AV339" s="24"/>
      <c r="AW339" s="145"/>
      <c r="AX339" s="24"/>
      <c r="AY339" s="24"/>
      <c r="AZ339" s="24"/>
      <c r="BA339" s="24"/>
      <c r="BB339" s="24"/>
      <c r="BC339" s="24">
        <v>625</v>
      </c>
      <c r="BD339" s="24">
        <v>625</v>
      </c>
      <c r="BE339" s="24"/>
      <c r="BF339" s="24"/>
      <c r="BG339" s="24">
        <v>911.75</v>
      </c>
      <c r="BH339" s="24">
        <v>911.75</v>
      </c>
      <c r="BI339" s="24">
        <v>7.6</v>
      </c>
      <c r="BJ339" s="24">
        <v>7.6</v>
      </c>
      <c r="BK339" s="24"/>
      <c r="BL339" s="24"/>
      <c r="BM339" s="145">
        <f t="shared" si="50"/>
        <v>1544.35</v>
      </c>
      <c r="BN339" s="24">
        <f t="shared" si="51"/>
        <v>1544.35</v>
      </c>
      <c r="BO339" s="509">
        <f t="shared" si="45"/>
        <v>0.17848324289835024</v>
      </c>
      <c r="BP339" s="511">
        <v>0</v>
      </c>
      <c r="BQ339" s="512">
        <v>0</v>
      </c>
      <c r="BR339" s="513">
        <v>0</v>
      </c>
      <c r="BS339" s="512">
        <v>0</v>
      </c>
      <c r="BT339" s="512">
        <v>0</v>
      </c>
      <c r="BU339" s="512">
        <v>0</v>
      </c>
      <c r="BV339" s="512">
        <v>0</v>
      </c>
      <c r="BW339" s="512">
        <v>0</v>
      </c>
      <c r="BX339" s="512">
        <v>0</v>
      </c>
      <c r="BY339" s="512">
        <v>0</v>
      </c>
      <c r="BZ339" s="512">
        <v>0</v>
      </c>
      <c r="CA339" s="512">
        <v>0</v>
      </c>
      <c r="CB339" s="512">
        <v>3153599.9999999995</v>
      </c>
      <c r="CC339" s="512">
        <v>3153599.9999999995</v>
      </c>
      <c r="CD339" s="512">
        <v>0</v>
      </c>
      <c r="CE339" s="512">
        <v>0</v>
      </c>
      <c r="CF339" s="512">
        <v>1070248.6200000001</v>
      </c>
      <c r="CG339" s="512">
        <v>1070248.6200000001</v>
      </c>
      <c r="CH339" s="512">
        <v>8921.1840000000011</v>
      </c>
      <c r="CI339" s="512">
        <v>8921.1840000000011</v>
      </c>
      <c r="CJ339" s="512">
        <v>0</v>
      </c>
      <c r="CK339" s="512">
        <v>0</v>
      </c>
      <c r="CL339" s="513">
        <f t="shared" si="52"/>
        <v>4232769.8039999995</v>
      </c>
      <c r="CM339" s="513">
        <f t="shared" si="53"/>
        <v>4232769.8039999995</v>
      </c>
      <c r="CN339" s="113"/>
      <c r="CO339" s="97"/>
      <c r="CP339" s="97"/>
      <c r="CQ339" s="97"/>
      <c r="CR339" s="97"/>
      <c r="CS339" s="97"/>
      <c r="CT339" s="97"/>
      <c r="CU339" s="114"/>
      <c r="CV339" s="50">
        <f t="shared" si="46"/>
        <v>26579810</v>
      </c>
      <c r="CW339" s="11"/>
      <c r="CX339" s="604">
        <f t="shared" si="47"/>
        <v>8.6526330142910837</v>
      </c>
      <c r="CY339" s="143"/>
      <c r="CZ339" s="143"/>
      <c r="DA339" s="143"/>
      <c r="DB339" s="23"/>
      <c r="DC339" s="23"/>
      <c r="DD339" s="23"/>
      <c r="DE339" s="23"/>
      <c r="DF339" s="143"/>
      <c r="DG339" s="89"/>
      <c r="DH339" s="50" t="s">
        <v>46</v>
      </c>
      <c r="DI339" s="28"/>
      <c r="DJ339" s="553" t="s">
        <v>46</v>
      </c>
      <c r="DK339" s="143"/>
      <c r="DL339" s="46"/>
      <c r="DM339" s="111"/>
      <c r="DN339" s="110"/>
      <c r="DO339" s="432">
        <v>1319.7136777289832</v>
      </c>
      <c r="DP339" s="433">
        <v>-1149.4763760647111</v>
      </c>
      <c r="DQ339" s="434">
        <v>70.382034681034213</v>
      </c>
      <c r="DR339" s="428">
        <v>95.144140051773491</v>
      </c>
      <c r="DS339" s="432">
        <v>1.4441073934893855</v>
      </c>
      <c r="DT339" s="434">
        <v>-0.24488332665316448</v>
      </c>
      <c r="DU339" s="434">
        <v>0.60632951509938082</v>
      </c>
      <c r="DV339" s="428">
        <v>0.58958126719008686</v>
      </c>
      <c r="DW339" s="252"/>
      <c r="DX339" s="50"/>
      <c r="DY339" s="249"/>
      <c r="DZ339" s="464">
        <v>63546</v>
      </c>
      <c r="EA339" s="465">
        <v>209887.33333333331</v>
      </c>
      <c r="EB339" s="46"/>
    </row>
    <row r="340" spans="1:132" s="141" customFormat="1" ht="27.75" customHeight="1" x14ac:dyDescent="0.25">
      <c r="A340" s="69" t="s">
        <v>56</v>
      </c>
      <c r="B340" s="69" t="s">
        <v>42</v>
      </c>
      <c r="C340" s="69" t="s">
        <v>388</v>
      </c>
      <c r="D340" s="67" t="s">
        <v>460</v>
      </c>
      <c r="E340" s="67" t="s">
        <v>461</v>
      </c>
      <c r="F340" s="67" t="s">
        <v>595</v>
      </c>
      <c r="G340" s="67" t="s">
        <v>463</v>
      </c>
      <c r="H340" s="107" t="s">
        <v>46</v>
      </c>
      <c r="I340" s="20" t="s">
        <v>1978</v>
      </c>
      <c r="J340" s="145" t="s">
        <v>1984</v>
      </c>
      <c r="K340" s="426">
        <v>11.353593043613989</v>
      </c>
      <c r="L340" s="426">
        <v>7.2604166515650004</v>
      </c>
      <c r="M340" s="424">
        <v>211</v>
      </c>
      <c r="N340" s="487">
        <v>6617615</v>
      </c>
      <c r="O340" s="487" t="s">
        <v>1982</v>
      </c>
      <c r="P340" s="572">
        <v>1.5775518755337334</v>
      </c>
      <c r="Q340" s="34" t="s">
        <v>1977</v>
      </c>
      <c r="R340" s="257" t="s">
        <v>48</v>
      </c>
      <c r="S340" s="27"/>
      <c r="T340" s="27"/>
      <c r="U340" s="145"/>
      <c r="V340" s="24"/>
      <c r="W340" s="24"/>
      <c r="X340" s="24"/>
      <c r="Y340" s="24"/>
      <c r="Z340" s="24"/>
      <c r="AA340" s="24"/>
      <c r="AB340" s="24"/>
      <c r="AC340" s="24"/>
      <c r="AD340" s="24"/>
      <c r="AE340" s="24"/>
      <c r="AF340" s="24"/>
      <c r="AG340" s="24"/>
      <c r="AH340" s="24"/>
      <c r="AI340" s="24">
        <v>2</v>
      </c>
      <c r="AJ340" s="24">
        <v>2</v>
      </c>
      <c r="AK340" s="24"/>
      <c r="AL340" s="24"/>
      <c r="AM340" s="24"/>
      <c r="AN340" s="24"/>
      <c r="AO340" s="145">
        <f t="shared" si="48"/>
        <v>2</v>
      </c>
      <c r="AP340" s="14">
        <f t="shared" si="49"/>
        <v>2</v>
      </c>
      <c r="AQ340" s="22"/>
      <c r="AR340" s="24"/>
      <c r="AS340" s="24"/>
      <c r="AT340" s="24"/>
      <c r="AU340" s="24"/>
      <c r="AV340" s="24"/>
      <c r="AW340" s="145"/>
      <c r="AX340" s="24"/>
      <c r="AY340" s="24"/>
      <c r="AZ340" s="24"/>
      <c r="BA340" s="24"/>
      <c r="BB340" s="24"/>
      <c r="BC340" s="24"/>
      <c r="BD340" s="24"/>
      <c r="BE340" s="24"/>
      <c r="BF340" s="24"/>
      <c r="BG340" s="24">
        <v>425</v>
      </c>
      <c r="BH340" s="24">
        <v>425</v>
      </c>
      <c r="BI340" s="24"/>
      <c r="BJ340" s="24"/>
      <c r="BK340" s="24"/>
      <c r="BL340" s="24"/>
      <c r="BM340" s="145">
        <f t="shared" si="50"/>
        <v>425</v>
      </c>
      <c r="BN340" s="24">
        <f t="shared" si="51"/>
        <v>425</v>
      </c>
      <c r="BO340" s="509">
        <f t="shared" si="45"/>
        <v>0.26940476987877793</v>
      </c>
      <c r="BP340" s="511">
        <v>0</v>
      </c>
      <c r="BQ340" s="512">
        <v>0</v>
      </c>
      <c r="BR340" s="513">
        <v>0</v>
      </c>
      <c r="BS340" s="512">
        <v>0</v>
      </c>
      <c r="BT340" s="512">
        <v>0</v>
      </c>
      <c r="BU340" s="512">
        <v>0</v>
      </c>
      <c r="BV340" s="512">
        <v>0</v>
      </c>
      <c r="BW340" s="512">
        <v>0</v>
      </c>
      <c r="BX340" s="512">
        <v>0</v>
      </c>
      <c r="BY340" s="512">
        <v>0</v>
      </c>
      <c r="BZ340" s="512">
        <v>0</v>
      </c>
      <c r="CA340" s="512">
        <v>0</v>
      </c>
      <c r="CB340" s="512">
        <v>0</v>
      </c>
      <c r="CC340" s="512">
        <v>0</v>
      </c>
      <c r="CD340" s="512">
        <v>0</v>
      </c>
      <c r="CE340" s="512">
        <v>0</v>
      </c>
      <c r="CF340" s="512">
        <v>498882.00000000006</v>
      </c>
      <c r="CG340" s="512">
        <v>498882.00000000006</v>
      </c>
      <c r="CH340" s="512">
        <v>0</v>
      </c>
      <c r="CI340" s="512">
        <v>0</v>
      </c>
      <c r="CJ340" s="512">
        <v>0</v>
      </c>
      <c r="CK340" s="512">
        <v>0</v>
      </c>
      <c r="CL340" s="513">
        <f t="shared" si="52"/>
        <v>498882.00000000006</v>
      </c>
      <c r="CM340" s="513">
        <f t="shared" si="53"/>
        <v>498882.00000000006</v>
      </c>
      <c r="CN340" s="113"/>
      <c r="CO340" s="97"/>
      <c r="CP340" s="97"/>
      <c r="CQ340" s="97"/>
      <c r="CR340" s="97"/>
      <c r="CS340" s="97"/>
      <c r="CT340" s="97"/>
      <c r="CU340" s="114"/>
      <c r="CV340" s="50">
        <f t="shared" si="46"/>
        <v>6617615</v>
      </c>
      <c r="CW340" s="11"/>
      <c r="CX340" s="604">
        <f t="shared" si="47"/>
        <v>1.5775518755337334</v>
      </c>
      <c r="CY340" s="143"/>
      <c r="CZ340" s="143"/>
      <c r="DA340" s="143"/>
      <c r="DB340" s="23"/>
      <c r="DC340" s="23"/>
      <c r="DD340" s="23"/>
      <c r="DE340" s="23"/>
      <c r="DF340" s="143"/>
      <c r="DG340" s="89"/>
      <c r="DH340" s="50" t="s">
        <v>46</v>
      </c>
      <c r="DI340" s="28"/>
      <c r="DJ340" s="553" t="s">
        <v>46</v>
      </c>
      <c r="DK340" s="143"/>
      <c r="DL340" s="46"/>
      <c r="DM340" s="111"/>
      <c r="DN340" s="110"/>
      <c r="DO340" s="432">
        <v>317.03440094899167</v>
      </c>
      <c r="DP340" s="433">
        <v>-252.4671163645155</v>
      </c>
      <c r="DQ340" s="434">
        <v>19.311981020166073</v>
      </c>
      <c r="DR340" s="428">
        <v>45.255303564310083</v>
      </c>
      <c r="DS340" s="432">
        <v>0.13760379596678529</v>
      </c>
      <c r="DT340" s="434">
        <v>0.71393452717080963</v>
      </c>
      <c r="DU340" s="434">
        <v>6.6429418742585997E-2</v>
      </c>
      <c r="DV340" s="428">
        <v>0.78510890439500891</v>
      </c>
      <c r="DW340" s="252"/>
      <c r="DX340" s="50"/>
      <c r="DY340" s="249"/>
      <c r="DZ340" s="464">
        <v>0</v>
      </c>
      <c r="EA340" s="465">
        <v>10493</v>
      </c>
      <c r="EB340" s="46"/>
    </row>
    <row r="341" spans="1:132" s="141" customFormat="1" ht="27.75" customHeight="1" x14ac:dyDescent="0.25">
      <c r="A341" s="69" t="s">
        <v>56</v>
      </c>
      <c r="B341" s="69" t="s">
        <v>42</v>
      </c>
      <c r="C341" s="69" t="s">
        <v>388</v>
      </c>
      <c r="D341" s="67" t="s">
        <v>460</v>
      </c>
      <c r="E341" s="67" t="s">
        <v>461</v>
      </c>
      <c r="F341" s="67" t="s">
        <v>596</v>
      </c>
      <c r="G341" s="67" t="s">
        <v>463</v>
      </c>
      <c r="H341" s="107" t="s">
        <v>46</v>
      </c>
      <c r="I341" s="20" t="s">
        <v>1978</v>
      </c>
      <c r="J341" s="145" t="s">
        <v>1984</v>
      </c>
      <c r="K341" s="426">
        <v>11.257983839036187</v>
      </c>
      <c r="L341" s="426">
        <v>5.1193181711699998</v>
      </c>
      <c r="M341" s="424">
        <v>16</v>
      </c>
      <c r="N341" s="487">
        <v>38233007</v>
      </c>
      <c r="O341" s="487" t="s">
        <v>1982</v>
      </c>
      <c r="P341" s="572">
        <v>9.178483639468995</v>
      </c>
      <c r="Q341" s="34" t="s">
        <v>1977</v>
      </c>
      <c r="R341" s="257" t="s">
        <v>48</v>
      </c>
      <c r="S341" s="27"/>
      <c r="T341" s="27"/>
      <c r="U341" s="145"/>
      <c r="V341" s="24"/>
      <c r="W341" s="24"/>
      <c r="X341" s="24"/>
      <c r="Y341" s="24"/>
      <c r="Z341" s="24"/>
      <c r="AA341" s="24"/>
      <c r="AB341" s="24"/>
      <c r="AC341" s="24"/>
      <c r="AD341" s="24"/>
      <c r="AE341" s="24"/>
      <c r="AF341" s="24"/>
      <c r="AG341" s="24"/>
      <c r="AH341" s="24"/>
      <c r="AI341" s="24">
        <v>3</v>
      </c>
      <c r="AJ341" s="24">
        <v>3</v>
      </c>
      <c r="AK341" s="24"/>
      <c r="AL341" s="24"/>
      <c r="AM341" s="24"/>
      <c r="AN341" s="24"/>
      <c r="AO341" s="145">
        <f t="shared" si="48"/>
        <v>3</v>
      </c>
      <c r="AP341" s="14">
        <f t="shared" si="49"/>
        <v>3</v>
      </c>
      <c r="AQ341" s="22"/>
      <c r="AR341" s="24"/>
      <c r="AS341" s="24"/>
      <c r="AT341" s="24"/>
      <c r="AU341" s="24"/>
      <c r="AV341" s="24"/>
      <c r="AW341" s="145"/>
      <c r="AX341" s="24"/>
      <c r="AY341" s="24"/>
      <c r="AZ341" s="24"/>
      <c r="BA341" s="24"/>
      <c r="BB341" s="24"/>
      <c r="BC341" s="24"/>
      <c r="BD341" s="24"/>
      <c r="BE341" s="24"/>
      <c r="BF341" s="24"/>
      <c r="BG341" s="24">
        <v>695</v>
      </c>
      <c r="BH341" s="24">
        <v>695</v>
      </c>
      <c r="BI341" s="24"/>
      <c r="BJ341" s="24"/>
      <c r="BK341" s="24"/>
      <c r="BL341" s="24"/>
      <c r="BM341" s="145">
        <f t="shared" si="50"/>
        <v>695</v>
      </c>
      <c r="BN341" s="24">
        <f t="shared" si="51"/>
        <v>695</v>
      </c>
      <c r="BO341" s="509">
        <f t="shared" si="45"/>
        <v>7.572056859276681E-2</v>
      </c>
      <c r="BP341" s="511">
        <v>0</v>
      </c>
      <c r="BQ341" s="512">
        <v>0</v>
      </c>
      <c r="BR341" s="513">
        <v>0</v>
      </c>
      <c r="BS341" s="512">
        <v>0</v>
      </c>
      <c r="BT341" s="512">
        <v>0</v>
      </c>
      <c r="BU341" s="512">
        <v>0</v>
      </c>
      <c r="BV341" s="512">
        <v>0</v>
      </c>
      <c r="BW341" s="512">
        <v>0</v>
      </c>
      <c r="BX341" s="512">
        <v>0</v>
      </c>
      <c r="BY341" s="512">
        <v>0</v>
      </c>
      <c r="BZ341" s="512">
        <v>0</v>
      </c>
      <c r="CA341" s="512">
        <v>0</v>
      </c>
      <c r="CB341" s="512">
        <v>0</v>
      </c>
      <c r="CC341" s="512">
        <v>0</v>
      </c>
      <c r="CD341" s="512">
        <v>0</v>
      </c>
      <c r="CE341" s="512">
        <v>0</v>
      </c>
      <c r="CF341" s="512">
        <v>815818.8</v>
      </c>
      <c r="CG341" s="512">
        <v>815818.8</v>
      </c>
      <c r="CH341" s="512">
        <v>0</v>
      </c>
      <c r="CI341" s="512">
        <v>0</v>
      </c>
      <c r="CJ341" s="512">
        <v>0</v>
      </c>
      <c r="CK341" s="512">
        <v>0</v>
      </c>
      <c r="CL341" s="513">
        <f t="shared" si="52"/>
        <v>815818.8</v>
      </c>
      <c r="CM341" s="513">
        <f t="shared" si="53"/>
        <v>815818.8</v>
      </c>
      <c r="CN341" s="113"/>
      <c r="CO341" s="97"/>
      <c r="CP341" s="97"/>
      <c r="CQ341" s="97"/>
      <c r="CR341" s="97"/>
      <c r="CS341" s="97"/>
      <c r="CT341" s="97"/>
      <c r="CU341" s="114"/>
      <c r="CV341" s="50">
        <f t="shared" si="46"/>
        <v>38233007</v>
      </c>
      <c r="CW341" s="11"/>
      <c r="CX341" s="604">
        <f t="shared" si="47"/>
        <v>9.178483639468995</v>
      </c>
      <c r="CY341" s="143"/>
      <c r="CZ341" s="143"/>
      <c r="DA341" s="143"/>
      <c r="DB341" s="23"/>
      <c r="DC341" s="23"/>
      <c r="DD341" s="23"/>
      <c r="DE341" s="23"/>
      <c r="DF341" s="143"/>
      <c r="DG341" s="89"/>
      <c r="DH341" s="50" t="s">
        <v>46</v>
      </c>
      <c r="DI341" s="28"/>
      <c r="DJ341" s="553" t="s">
        <v>46</v>
      </c>
      <c r="DK341" s="143"/>
      <c r="DL341" s="46"/>
      <c r="DM341" s="111"/>
      <c r="DN341" s="110"/>
      <c r="DO341" s="432">
        <v>0</v>
      </c>
      <c r="DP341" s="433">
        <v>0.62222222222222223</v>
      </c>
      <c r="DQ341" s="434">
        <v>0</v>
      </c>
      <c r="DR341" s="428">
        <v>0.62222222222222223</v>
      </c>
      <c r="DS341" s="432">
        <v>0</v>
      </c>
      <c r="DT341" s="434">
        <v>0.33333333333333331</v>
      </c>
      <c r="DU341" s="434">
        <v>0</v>
      </c>
      <c r="DV341" s="428">
        <v>0.33333333333333331</v>
      </c>
      <c r="DW341" s="252"/>
      <c r="DX341" s="50"/>
      <c r="DY341" s="249"/>
      <c r="DZ341" s="464">
        <v>0</v>
      </c>
      <c r="EA341" s="465">
        <v>0</v>
      </c>
      <c r="EB341" s="46"/>
    </row>
    <row r="342" spans="1:132" s="141" customFormat="1" ht="27.75" customHeight="1" x14ac:dyDescent="0.25">
      <c r="A342" s="69" t="s">
        <v>56</v>
      </c>
      <c r="B342" s="69" t="s">
        <v>42</v>
      </c>
      <c r="C342" s="69" t="s">
        <v>388</v>
      </c>
      <c r="D342" s="67" t="s">
        <v>460</v>
      </c>
      <c r="E342" s="67" t="s">
        <v>461</v>
      </c>
      <c r="F342" s="67" t="s">
        <v>597</v>
      </c>
      <c r="G342" s="67" t="s">
        <v>463</v>
      </c>
      <c r="H342" s="107" t="s">
        <v>46</v>
      </c>
      <c r="I342" s="20" t="s">
        <v>1978</v>
      </c>
      <c r="J342" s="145" t="s">
        <v>1984</v>
      </c>
      <c r="K342" s="426">
        <v>10.038966480669213</v>
      </c>
      <c r="L342" s="426">
        <v>23.892613586667</v>
      </c>
      <c r="M342" s="424">
        <v>1126</v>
      </c>
      <c r="N342" s="487">
        <v>25363668</v>
      </c>
      <c r="O342" s="487" t="s">
        <v>1982</v>
      </c>
      <c r="P342" s="572">
        <v>6.7882535250239444</v>
      </c>
      <c r="Q342" s="34" t="s">
        <v>1977</v>
      </c>
      <c r="R342" s="257" t="s">
        <v>48</v>
      </c>
      <c r="S342" s="27"/>
      <c r="T342" s="27"/>
      <c r="U342" s="145"/>
      <c r="V342" s="24"/>
      <c r="W342" s="24"/>
      <c r="X342" s="24"/>
      <c r="Y342" s="24"/>
      <c r="Z342" s="24"/>
      <c r="AA342" s="24"/>
      <c r="AB342" s="24"/>
      <c r="AC342" s="24"/>
      <c r="AD342" s="24"/>
      <c r="AE342" s="24"/>
      <c r="AF342" s="24"/>
      <c r="AG342" s="24"/>
      <c r="AH342" s="24"/>
      <c r="AI342" s="24">
        <v>31</v>
      </c>
      <c r="AJ342" s="24">
        <v>31</v>
      </c>
      <c r="AK342" s="24"/>
      <c r="AL342" s="24"/>
      <c r="AM342" s="24"/>
      <c r="AN342" s="24"/>
      <c r="AO342" s="145">
        <f t="shared" si="48"/>
        <v>31</v>
      </c>
      <c r="AP342" s="14">
        <f t="shared" si="49"/>
        <v>31</v>
      </c>
      <c r="AQ342" s="22"/>
      <c r="AR342" s="24"/>
      <c r="AS342" s="24"/>
      <c r="AT342" s="24"/>
      <c r="AU342" s="24"/>
      <c r="AV342" s="24"/>
      <c r="AW342" s="145"/>
      <c r="AX342" s="24"/>
      <c r="AY342" s="24"/>
      <c r="AZ342" s="24"/>
      <c r="BA342" s="24"/>
      <c r="BB342" s="24"/>
      <c r="BC342" s="24"/>
      <c r="BD342" s="24"/>
      <c r="BE342" s="24"/>
      <c r="BF342" s="24"/>
      <c r="BG342" s="24">
        <v>225.315</v>
      </c>
      <c r="BH342" s="24">
        <v>225.315</v>
      </c>
      <c r="BI342" s="24"/>
      <c r="BJ342" s="24"/>
      <c r="BK342" s="24"/>
      <c r="BL342" s="24"/>
      <c r="BM342" s="145">
        <f t="shared" si="50"/>
        <v>225.315</v>
      </c>
      <c r="BN342" s="24">
        <f t="shared" si="51"/>
        <v>225.315</v>
      </c>
      <c r="BO342" s="509">
        <f t="shared" si="45"/>
        <v>3.3191895259864386E-2</v>
      </c>
      <c r="BP342" s="511">
        <v>0</v>
      </c>
      <c r="BQ342" s="512">
        <v>0</v>
      </c>
      <c r="BR342" s="513">
        <v>0</v>
      </c>
      <c r="BS342" s="512">
        <v>0</v>
      </c>
      <c r="BT342" s="512">
        <v>0</v>
      </c>
      <c r="BU342" s="512">
        <v>0</v>
      </c>
      <c r="BV342" s="512">
        <v>0</v>
      </c>
      <c r="BW342" s="512">
        <v>0</v>
      </c>
      <c r="BX342" s="512">
        <v>0</v>
      </c>
      <c r="BY342" s="512">
        <v>0</v>
      </c>
      <c r="BZ342" s="512">
        <v>0</v>
      </c>
      <c r="CA342" s="512">
        <v>0</v>
      </c>
      <c r="CB342" s="512">
        <v>0</v>
      </c>
      <c r="CC342" s="512">
        <v>0</v>
      </c>
      <c r="CD342" s="512">
        <v>0</v>
      </c>
      <c r="CE342" s="512">
        <v>0</v>
      </c>
      <c r="CF342" s="512">
        <v>264483.75959999999</v>
      </c>
      <c r="CG342" s="512">
        <v>264483.75959999999</v>
      </c>
      <c r="CH342" s="512">
        <v>0</v>
      </c>
      <c r="CI342" s="512">
        <v>0</v>
      </c>
      <c r="CJ342" s="512">
        <v>0</v>
      </c>
      <c r="CK342" s="512">
        <v>0</v>
      </c>
      <c r="CL342" s="513">
        <f t="shared" si="52"/>
        <v>264483.75959999999</v>
      </c>
      <c r="CM342" s="513">
        <f t="shared" si="53"/>
        <v>264483.75959999999</v>
      </c>
      <c r="CN342" s="113"/>
      <c r="CO342" s="97"/>
      <c r="CP342" s="97"/>
      <c r="CQ342" s="97"/>
      <c r="CR342" s="97"/>
      <c r="CS342" s="97"/>
      <c r="CT342" s="97"/>
      <c r="CU342" s="114"/>
      <c r="CV342" s="50">
        <f t="shared" si="46"/>
        <v>25363668</v>
      </c>
      <c r="CW342" s="11"/>
      <c r="CX342" s="604">
        <f t="shared" si="47"/>
        <v>6.7882535250239444</v>
      </c>
      <c r="CY342" s="143"/>
      <c r="CZ342" s="143"/>
      <c r="DA342" s="143"/>
      <c r="DB342" s="23"/>
      <c r="DC342" s="23"/>
      <c r="DD342" s="23"/>
      <c r="DE342" s="23"/>
      <c r="DF342" s="143"/>
      <c r="DG342" s="89"/>
      <c r="DH342" s="50" t="s">
        <v>46</v>
      </c>
      <c r="DI342" s="28"/>
      <c r="DJ342" s="553" t="s">
        <v>46</v>
      </c>
      <c r="DK342" s="143"/>
      <c r="DL342" s="46"/>
      <c r="DM342" s="111"/>
      <c r="DN342" s="110"/>
      <c r="DO342" s="432">
        <v>1927.0604424058538</v>
      </c>
      <c r="DP342" s="433">
        <v>-1561.7542795893562</v>
      </c>
      <c r="DQ342" s="434">
        <v>119.38211141525451</v>
      </c>
      <c r="DR342" s="428">
        <v>-23.991857933596677</v>
      </c>
      <c r="DS342" s="432">
        <v>2.4191758526300147</v>
      </c>
      <c r="DT342" s="434">
        <v>-0.8968757852992757</v>
      </c>
      <c r="DU342" s="434">
        <v>0.60279647850854301</v>
      </c>
      <c r="DV342" s="428">
        <v>0.74518620356359089</v>
      </c>
      <c r="DW342" s="252"/>
      <c r="DX342" s="50"/>
      <c r="DY342" s="249"/>
      <c r="DZ342" s="464">
        <v>84870</v>
      </c>
      <c r="EA342" s="465">
        <v>-605.66666666667152</v>
      </c>
      <c r="EB342" s="46"/>
    </row>
    <row r="343" spans="1:132" s="141" customFormat="1" ht="27.75" customHeight="1" x14ac:dyDescent="0.25">
      <c r="A343" s="69" t="s">
        <v>56</v>
      </c>
      <c r="B343" s="69" t="s">
        <v>42</v>
      </c>
      <c r="C343" s="69" t="s">
        <v>388</v>
      </c>
      <c r="D343" s="67" t="s">
        <v>598</v>
      </c>
      <c r="E343" s="67" t="s">
        <v>599</v>
      </c>
      <c r="F343" s="67" t="s">
        <v>600</v>
      </c>
      <c r="G343" s="67" t="s">
        <v>599</v>
      </c>
      <c r="H343" s="107" t="s">
        <v>46</v>
      </c>
      <c r="I343" s="20" t="s">
        <v>1978</v>
      </c>
      <c r="J343" s="145" t="s">
        <v>1984</v>
      </c>
      <c r="K343" s="426">
        <v>7.744345570801964</v>
      </c>
      <c r="L343" s="426">
        <v>18.859848445619999</v>
      </c>
      <c r="M343" s="424">
        <v>1006</v>
      </c>
      <c r="N343" s="487">
        <v>14402701</v>
      </c>
      <c r="O343" s="487" t="s">
        <v>1982</v>
      </c>
      <c r="P343" s="572">
        <v>4.6848510243122989</v>
      </c>
      <c r="Q343" s="34" t="s">
        <v>1977</v>
      </c>
      <c r="R343" s="257" t="s">
        <v>48</v>
      </c>
      <c r="S343" s="27"/>
      <c r="T343" s="27"/>
      <c r="U343" s="145"/>
      <c r="V343" s="24"/>
      <c r="W343" s="24"/>
      <c r="X343" s="24"/>
      <c r="Y343" s="24"/>
      <c r="Z343" s="24"/>
      <c r="AA343" s="24"/>
      <c r="AB343" s="24"/>
      <c r="AC343" s="24"/>
      <c r="AD343" s="24"/>
      <c r="AE343" s="24"/>
      <c r="AF343" s="24"/>
      <c r="AG343" s="24"/>
      <c r="AH343" s="24"/>
      <c r="AI343" s="24">
        <v>32</v>
      </c>
      <c r="AJ343" s="24">
        <v>32</v>
      </c>
      <c r="AK343" s="24">
        <v>2</v>
      </c>
      <c r="AL343" s="24">
        <v>2</v>
      </c>
      <c r="AM343" s="24"/>
      <c r="AN343" s="24"/>
      <c r="AO343" s="145">
        <f t="shared" si="48"/>
        <v>34</v>
      </c>
      <c r="AP343" s="14">
        <f t="shared" si="49"/>
        <v>34</v>
      </c>
      <c r="AQ343" s="22"/>
      <c r="AR343" s="24"/>
      <c r="AS343" s="24"/>
      <c r="AT343" s="24"/>
      <c r="AU343" s="24"/>
      <c r="AV343" s="24"/>
      <c r="AW343" s="145"/>
      <c r="AX343" s="24"/>
      <c r="AY343" s="24"/>
      <c r="AZ343" s="24"/>
      <c r="BA343" s="24"/>
      <c r="BB343" s="24"/>
      <c r="BC343" s="24"/>
      <c r="BD343" s="24"/>
      <c r="BE343" s="24"/>
      <c r="BF343" s="24"/>
      <c r="BG343" s="24">
        <v>256.51</v>
      </c>
      <c r="BH343" s="24">
        <v>256.51</v>
      </c>
      <c r="BI343" s="24">
        <v>17.600000000000001</v>
      </c>
      <c r="BJ343" s="24">
        <v>17.600000000000001</v>
      </c>
      <c r="BK343" s="24"/>
      <c r="BL343" s="24"/>
      <c r="BM343" s="145">
        <f t="shared" si="50"/>
        <v>274.11</v>
      </c>
      <c r="BN343" s="24">
        <f t="shared" si="51"/>
        <v>274.11</v>
      </c>
      <c r="BO343" s="509">
        <f t="shared" si="45"/>
        <v>5.8509864791322218E-2</v>
      </c>
      <c r="BP343" s="511">
        <v>0</v>
      </c>
      <c r="BQ343" s="512">
        <v>0</v>
      </c>
      <c r="BR343" s="513">
        <v>0</v>
      </c>
      <c r="BS343" s="512">
        <v>0</v>
      </c>
      <c r="BT343" s="512">
        <v>0</v>
      </c>
      <c r="BU343" s="512">
        <v>0</v>
      </c>
      <c r="BV343" s="512">
        <v>0</v>
      </c>
      <c r="BW343" s="512">
        <v>0</v>
      </c>
      <c r="BX343" s="512">
        <v>0</v>
      </c>
      <c r="BY343" s="512">
        <v>0</v>
      </c>
      <c r="BZ343" s="512">
        <v>0</v>
      </c>
      <c r="CA343" s="512">
        <v>0</v>
      </c>
      <c r="CB343" s="512">
        <v>0</v>
      </c>
      <c r="CC343" s="512">
        <v>0</v>
      </c>
      <c r="CD343" s="512">
        <v>0</v>
      </c>
      <c r="CE343" s="512">
        <v>0</v>
      </c>
      <c r="CF343" s="512">
        <v>301101.69840000005</v>
      </c>
      <c r="CG343" s="512">
        <v>301101.69840000005</v>
      </c>
      <c r="CH343" s="512">
        <v>20659.584000000003</v>
      </c>
      <c r="CI343" s="512">
        <v>20659.584000000003</v>
      </c>
      <c r="CJ343" s="512">
        <v>0</v>
      </c>
      <c r="CK343" s="512">
        <v>0</v>
      </c>
      <c r="CL343" s="513">
        <f t="shared" si="52"/>
        <v>321761.28240000003</v>
      </c>
      <c r="CM343" s="513">
        <f t="shared" si="53"/>
        <v>321761.28240000003</v>
      </c>
      <c r="CN343" s="113"/>
      <c r="CO343" s="97"/>
      <c r="CP343" s="97"/>
      <c r="CQ343" s="97"/>
      <c r="CR343" s="97"/>
      <c r="CS343" s="97"/>
      <c r="CT343" s="97"/>
      <c r="CU343" s="114"/>
      <c r="CV343" s="50">
        <f t="shared" si="46"/>
        <v>14402701</v>
      </c>
      <c r="CW343" s="11"/>
      <c r="CX343" s="604">
        <f t="shared" si="47"/>
        <v>4.6848510243122989</v>
      </c>
      <c r="CY343" s="143"/>
      <c r="CZ343" s="143"/>
      <c r="DA343" s="143"/>
      <c r="DB343" s="23"/>
      <c r="DC343" s="23"/>
      <c r="DD343" s="23"/>
      <c r="DE343" s="23"/>
      <c r="DF343" s="143"/>
      <c r="DG343" s="89"/>
      <c r="DH343" s="50" t="s">
        <v>46</v>
      </c>
      <c r="DI343" s="28"/>
      <c r="DJ343" s="553" t="s">
        <v>46</v>
      </c>
      <c r="DK343" s="143"/>
      <c r="DL343" s="46"/>
      <c r="DM343" s="111"/>
      <c r="DN343" s="110"/>
      <c r="DO343" s="432">
        <v>2526.6006961710591</v>
      </c>
      <c r="DP343" s="433">
        <v>-1897.8965777022536</v>
      </c>
      <c r="DQ343" s="434">
        <v>38.517155643958233</v>
      </c>
      <c r="DR343" s="428">
        <v>175.55664716000689</v>
      </c>
      <c r="DS343" s="432">
        <v>1.5176529090004973</v>
      </c>
      <c r="DT343" s="434">
        <v>0.27188085177753818</v>
      </c>
      <c r="DU343" s="434">
        <v>0.13227250124316262</v>
      </c>
      <c r="DV343" s="428">
        <v>1.1548839667539055</v>
      </c>
      <c r="DW343" s="252"/>
      <c r="DX343" s="50"/>
      <c r="DY343" s="249"/>
      <c r="DZ343" s="464">
        <v>0</v>
      </c>
      <c r="EA343" s="465">
        <v>48619</v>
      </c>
      <c r="EB343" s="46"/>
    </row>
    <row r="344" spans="1:132" s="141" customFormat="1" ht="27.75" customHeight="1" x14ac:dyDescent="0.25">
      <c r="A344" s="69" t="s">
        <v>56</v>
      </c>
      <c r="B344" s="69" t="s">
        <v>42</v>
      </c>
      <c r="C344" s="69" t="s">
        <v>388</v>
      </c>
      <c r="D344" s="67" t="s">
        <v>598</v>
      </c>
      <c r="E344" s="67" t="s">
        <v>599</v>
      </c>
      <c r="F344" s="67" t="s">
        <v>601</v>
      </c>
      <c r="G344" s="67" t="s">
        <v>599</v>
      </c>
      <c r="H344" s="107" t="s">
        <v>46</v>
      </c>
      <c r="I344" s="20" t="s">
        <v>1978</v>
      </c>
      <c r="J344" s="145" t="s">
        <v>1984</v>
      </c>
      <c r="K344" s="426">
        <v>12.668219606558768</v>
      </c>
      <c r="L344" s="426">
        <v>20.441098442331004</v>
      </c>
      <c r="M344" s="424">
        <v>2061</v>
      </c>
      <c r="N344" s="487">
        <v>17169600.000000004</v>
      </c>
      <c r="O344" s="487" t="s">
        <v>1976</v>
      </c>
      <c r="P344" s="572">
        <v>7.2902018490574036</v>
      </c>
      <c r="Q344" s="34" t="s">
        <v>48</v>
      </c>
      <c r="R344" s="257" t="s">
        <v>48</v>
      </c>
      <c r="S344" s="27"/>
      <c r="T344" s="27"/>
      <c r="U344" s="145"/>
      <c r="V344" s="24"/>
      <c r="W344" s="24"/>
      <c r="X344" s="24"/>
      <c r="Y344" s="24"/>
      <c r="Z344" s="24"/>
      <c r="AA344" s="24"/>
      <c r="AB344" s="24"/>
      <c r="AC344" s="24"/>
      <c r="AD344" s="24"/>
      <c r="AE344" s="24"/>
      <c r="AF344" s="24"/>
      <c r="AG344" s="24"/>
      <c r="AH344" s="24"/>
      <c r="AI344" s="24">
        <v>27</v>
      </c>
      <c r="AJ344" s="24">
        <v>27</v>
      </c>
      <c r="AK344" s="24"/>
      <c r="AL344" s="24"/>
      <c r="AM344" s="24"/>
      <c r="AN344" s="24"/>
      <c r="AO344" s="145">
        <f t="shared" si="48"/>
        <v>27</v>
      </c>
      <c r="AP344" s="14">
        <f t="shared" si="49"/>
        <v>27</v>
      </c>
      <c r="AQ344" s="22"/>
      <c r="AR344" s="24"/>
      <c r="AS344" s="24"/>
      <c r="AT344" s="24"/>
      <c r="AU344" s="24"/>
      <c r="AV344" s="24"/>
      <c r="AW344" s="145"/>
      <c r="AX344" s="24"/>
      <c r="AY344" s="24"/>
      <c r="AZ344" s="24"/>
      <c r="BA344" s="24"/>
      <c r="BB344" s="24"/>
      <c r="BC344" s="24"/>
      <c r="BD344" s="24"/>
      <c r="BE344" s="24"/>
      <c r="BF344" s="24"/>
      <c r="BG344" s="24">
        <v>444.82499999999999</v>
      </c>
      <c r="BH344" s="24">
        <v>444.82499999999999</v>
      </c>
      <c r="BI344" s="24"/>
      <c r="BJ344" s="24"/>
      <c r="BK344" s="24"/>
      <c r="BL344" s="24"/>
      <c r="BM344" s="145">
        <f t="shared" si="50"/>
        <v>444.82499999999999</v>
      </c>
      <c r="BN344" s="24">
        <f t="shared" si="51"/>
        <v>444.82499999999999</v>
      </c>
      <c r="BO344" s="509">
        <f t="shared" si="45"/>
        <v>6.1016829054947798E-2</v>
      </c>
      <c r="BP344" s="511">
        <v>0</v>
      </c>
      <c r="BQ344" s="512">
        <v>0</v>
      </c>
      <c r="BR344" s="513">
        <v>0</v>
      </c>
      <c r="BS344" s="512">
        <v>0</v>
      </c>
      <c r="BT344" s="512">
        <v>0</v>
      </c>
      <c r="BU344" s="512">
        <v>0</v>
      </c>
      <c r="BV344" s="512">
        <v>0</v>
      </c>
      <c r="BW344" s="512">
        <v>0</v>
      </c>
      <c r="BX344" s="512">
        <v>0</v>
      </c>
      <c r="BY344" s="512">
        <v>0</v>
      </c>
      <c r="BZ344" s="512">
        <v>0</v>
      </c>
      <c r="CA344" s="512">
        <v>0</v>
      </c>
      <c r="CB344" s="512">
        <v>0</v>
      </c>
      <c r="CC344" s="512">
        <v>0</v>
      </c>
      <c r="CD344" s="512">
        <v>0</v>
      </c>
      <c r="CE344" s="512">
        <v>0</v>
      </c>
      <c r="CF344" s="512">
        <v>522153.37800000003</v>
      </c>
      <c r="CG344" s="512">
        <v>522153.37800000003</v>
      </c>
      <c r="CH344" s="512">
        <v>0</v>
      </c>
      <c r="CI344" s="512">
        <v>0</v>
      </c>
      <c r="CJ344" s="512">
        <v>0</v>
      </c>
      <c r="CK344" s="512">
        <v>0</v>
      </c>
      <c r="CL344" s="513">
        <f t="shared" si="52"/>
        <v>522153.37800000003</v>
      </c>
      <c r="CM344" s="513">
        <f t="shared" si="53"/>
        <v>522153.37800000003</v>
      </c>
      <c r="CN344" s="113"/>
      <c r="CO344" s="97"/>
      <c r="CP344" s="97"/>
      <c r="CQ344" s="97"/>
      <c r="CR344" s="97"/>
      <c r="CS344" s="97"/>
      <c r="CT344" s="97"/>
      <c r="CU344" s="114"/>
      <c r="CV344" s="50">
        <f t="shared" si="46"/>
        <v>17169600.000000004</v>
      </c>
      <c r="CW344" s="11"/>
      <c r="CX344" s="604">
        <f t="shared" si="47"/>
        <v>7.2902018490574036</v>
      </c>
      <c r="CY344" s="143"/>
      <c r="CZ344" s="143"/>
      <c r="DA344" s="143"/>
      <c r="DB344" s="23"/>
      <c r="DC344" s="23"/>
      <c r="DD344" s="23"/>
      <c r="DE344" s="23"/>
      <c r="DF344" s="143"/>
      <c r="DG344" s="89"/>
      <c r="DH344" s="50" t="s">
        <v>46</v>
      </c>
      <c r="DI344" s="28"/>
      <c r="DJ344" s="553" t="s">
        <v>46</v>
      </c>
      <c r="DK344" s="143"/>
      <c r="DL344" s="46"/>
      <c r="DM344" s="111"/>
      <c r="DN344" s="110"/>
      <c r="DO344" s="432">
        <v>2781.3087084148729</v>
      </c>
      <c r="DP344" s="433">
        <v>-1899.9545048314903</v>
      </c>
      <c r="DQ344" s="434">
        <v>53.389921722113506</v>
      </c>
      <c r="DR344" s="428">
        <v>-50.915812645523623</v>
      </c>
      <c r="DS344" s="432">
        <v>2.2084148727984343</v>
      </c>
      <c r="DT344" s="434">
        <v>-1.3889622246393478</v>
      </c>
      <c r="DU344" s="434">
        <v>0.55234833659491189</v>
      </c>
      <c r="DV344" s="428">
        <v>-0.53305319975695165</v>
      </c>
      <c r="DW344" s="252"/>
      <c r="DX344" s="50"/>
      <c r="DY344" s="249"/>
      <c r="DZ344" s="464">
        <v>57694</v>
      </c>
      <c r="EA344" s="465">
        <v>-57694</v>
      </c>
      <c r="EB344" s="46"/>
    </row>
    <row r="345" spans="1:132" s="141" customFormat="1" ht="27.75" customHeight="1" x14ac:dyDescent="0.25">
      <c r="A345" s="69" t="s">
        <v>56</v>
      </c>
      <c r="B345" s="69" t="s">
        <v>42</v>
      </c>
      <c r="C345" s="69" t="s">
        <v>388</v>
      </c>
      <c r="D345" s="67" t="s">
        <v>602</v>
      </c>
      <c r="E345" s="67" t="s">
        <v>599</v>
      </c>
      <c r="F345" s="67" t="s">
        <v>603</v>
      </c>
      <c r="G345" s="67" t="s">
        <v>599</v>
      </c>
      <c r="H345" s="107" t="s">
        <v>46</v>
      </c>
      <c r="I345" s="20" t="s">
        <v>1978</v>
      </c>
      <c r="J345" s="145" t="s">
        <v>1984</v>
      </c>
      <c r="K345" s="426">
        <v>7.9833685822464684</v>
      </c>
      <c r="L345" s="426">
        <v>31.765719630897003</v>
      </c>
      <c r="M345" s="424">
        <v>2287</v>
      </c>
      <c r="N345" s="487">
        <v>20134595</v>
      </c>
      <c r="O345" s="487" t="s">
        <v>1982</v>
      </c>
      <c r="P345" s="572">
        <v>6.5492305135794382</v>
      </c>
      <c r="Q345" s="34" t="s">
        <v>1977</v>
      </c>
      <c r="R345" s="257" t="s">
        <v>48</v>
      </c>
      <c r="S345" s="27"/>
      <c r="T345" s="27"/>
      <c r="U345" s="145"/>
      <c r="V345" s="24"/>
      <c r="W345" s="24"/>
      <c r="X345" s="24"/>
      <c r="Y345" s="24"/>
      <c r="Z345" s="24"/>
      <c r="AA345" s="24"/>
      <c r="AB345" s="24"/>
      <c r="AC345" s="24"/>
      <c r="AD345" s="24"/>
      <c r="AE345" s="24"/>
      <c r="AF345" s="24"/>
      <c r="AG345" s="24"/>
      <c r="AH345" s="24"/>
      <c r="AI345" s="24">
        <v>38</v>
      </c>
      <c r="AJ345" s="24">
        <v>38</v>
      </c>
      <c r="AK345" s="24"/>
      <c r="AL345" s="24"/>
      <c r="AM345" s="24"/>
      <c r="AN345" s="24"/>
      <c r="AO345" s="145">
        <f t="shared" si="48"/>
        <v>38</v>
      </c>
      <c r="AP345" s="14">
        <f t="shared" si="49"/>
        <v>38</v>
      </c>
      <c r="AQ345" s="22"/>
      <c r="AR345" s="24"/>
      <c r="AS345" s="24"/>
      <c r="AT345" s="24"/>
      <c r="AU345" s="24"/>
      <c r="AV345" s="24"/>
      <c r="AW345" s="145"/>
      <c r="AX345" s="24"/>
      <c r="AY345" s="24"/>
      <c r="AZ345" s="24"/>
      <c r="BA345" s="24"/>
      <c r="BB345" s="24"/>
      <c r="BC345" s="24"/>
      <c r="BD345" s="24"/>
      <c r="BE345" s="24"/>
      <c r="BF345" s="24"/>
      <c r="BG345" s="24">
        <v>292.37</v>
      </c>
      <c r="BH345" s="24">
        <v>292.37</v>
      </c>
      <c r="BI345" s="24"/>
      <c r="BJ345" s="24"/>
      <c r="BK345" s="24"/>
      <c r="BL345" s="24"/>
      <c r="BM345" s="145">
        <f t="shared" si="50"/>
        <v>292.37</v>
      </c>
      <c r="BN345" s="24">
        <f t="shared" si="51"/>
        <v>292.37</v>
      </c>
      <c r="BO345" s="509">
        <f t="shared" si="45"/>
        <v>4.4641885698447827E-2</v>
      </c>
      <c r="BP345" s="511">
        <v>0</v>
      </c>
      <c r="BQ345" s="512">
        <v>0</v>
      </c>
      <c r="BR345" s="513">
        <v>0</v>
      </c>
      <c r="BS345" s="512">
        <v>0</v>
      </c>
      <c r="BT345" s="512">
        <v>0</v>
      </c>
      <c r="BU345" s="512">
        <v>0</v>
      </c>
      <c r="BV345" s="512">
        <v>0</v>
      </c>
      <c r="BW345" s="512">
        <v>0</v>
      </c>
      <c r="BX345" s="512">
        <v>0</v>
      </c>
      <c r="BY345" s="512">
        <v>0</v>
      </c>
      <c r="BZ345" s="512">
        <v>0</v>
      </c>
      <c r="CA345" s="512">
        <v>0</v>
      </c>
      <c r="CB345" s="512">
        <v>0</v>
      </c>
      <c r="CC345" s="512">
        <v>0</v>
      </c>
      <c r="CD345" s="512">
        <v>0</v>
      </c>
      <c r="CE345" s="512">
        <v>0</v>
      </c>
      <c r="CF345" s="512">
        <v>343195.60080000007</v>
      </c>
      <c r="CG345" s="512">
        <v>343195.60080000007</v>
      </c>
      <c r="CH345" s="512">
        <v>0</v>
      </c>
      <c r="CI345" s="512">
        <v>0</v>
      </c>
      <c r="CJ345" s="512">
        <v>0</v>
      </c>
      <c r="CK345" s="512">
        <v>0</v>
      </c>
      <c r="CL345" s="513">
        <f t="shared" si="52"/>
        <v>343195.60080000007</v>
      </c>
      <c r="CM345" s="513">
        <f t="shared" si="53"/>
        <v>343195.60080000007</v>
      </c>
      <c r="CN345" s="113"/>
      <c r="CO345" s="97"/>
      <c r="CP345" s="97"/>
      <c r="CQ345" s="97"/>
      <c r="CR345" s="97"/>
      <c r="CS345" s="97"/>
      <c r="CT345" s="97"/>
      <c r="CU345" s="114"/>
      <c r="CV345" s="50">
        <f t="shared" si="46"/>
        <v>20134595</v>
      </c>
      <c r="CW345" s="11"/>
      <c r="CX345" s="604">
        <f t="shared" si="47"/>
        <v>6.5492305135794382</v>
      </c>
      <c r="CY345" s="143"/>
      <c r="CZ345" s="143"/>
      <c r="DA345" s="143"/>
      <c r="DB345" s="23"/>
      <c r="DC345" s="23"/>
      <c r="DD345" s="23"/>
      <c r="DE345" s="23"/>
      <c r="DF345" s="143"/>
      <c r="DG345" s="89"/>
      <c r="DH345" s="50" t="s">
        <v>46</v>
      </c>
      <c r="DI345" s="28"/>
      <c r="DJ345" s="553" t="s">
        <v>46</v>
      </c>
      <c r="DK345" s="143"/>
      <c r="DL345" s="46"/>
      <c r="DM345" s="111"/>
      <c r="DN345" s="110"/>
      <c r="DO345" s="432">
        <v>2042.4439909627608</v>
      </c>
      <c r="DP345" s="433">
        <v>-1827.18996399352</v>
      </c>
      <c r="DQ345" s="434">
        <v>225.99416952117227</v>
      </c>
      <c r="DR345" s="428">
        <v>-14.68341220338246</v>
      </c>
      <c r="DS345" s="432">
        <v>5.4791924786823198</v>
      </c>
      <c r="DT345" s="434">
        <v>-4.4098488936537592</v>
      </c>
      <c r="DU345" s="434">
        <v>2.7269149478900996</v>
      </c>
      <c r="DV345" s="428">
        <v>-1.6588838902058589</v>
      </c>
      <c r="DW345" s="252"/>
      <c r="DX345" s="50"/>
      <c r="DY345" s="249"/>
      <c r="DZ345" s="464">
        <v>342348</v>
      </c>
      <c r="EA345" s="465">
        <v>-342348</v>
      </c>
      <c r="EB345" s="46"/>
    </row>
    <row r="346" spans="1:132" s="141" customFormat="1" ht="27.75" customHeight="1" x14ac:dyDescent="0.25">
      <c r="A346" s="69" t="s">
        <v>56</v>
      </c>
      <c r="B346" s="69" t="s">
        <v>42</v>
      </c>
      <c r="C346" s="69" t="s">
        <v>388</v>
      </c>
      <c r="D346" s="67" t="s">
        <v>602</v>
      </c>
      <c r="E346" s="67" t="s">
        <v>599</v>
      </c>
      <c r="F346" s="67" t="s">
        <v>604</v>
      </c>
      <c r="G346" s="67" t="s">
        <v>599</v>
      </c>
      <c r="H346" s="107" t="s">
        <v>46</v>
      </c>
      <c r="I346" s="20" t="s">
        <v>1978</v>
      </c>
      <c r="J346" s="145" t="s">
        <v>1984</v>
      </c>
      <c r="K346" s="426">
        <v>8.0550754856798203</v>
      </c>
      <c r="L346" s="426">
        <v>12.655681791857999</v>
      </c>
      <c r="M346" s="424">
        <v>653</v>
      </c>
      <c r="N346" s="487">
        <v>21752987</v>
      </c>
      <c r="O346" s="487" t="s">
        <v>1982</v>
      </c>
      <c r="P346" s="572">
        <v>5.0672878426235073</v>
      </c>
      <c r="Q346" s="34" t="s">
        <v>1977</v>
      </c>
      <c r="R346" s="257" t="s">
        <v>48</v>
      </c>
      <c r="S346" s="27"/>
      <c r="T346" s="27"/>
      <c r="U346" s="145"/>
      <c r="V346" s="24"/>
      <c r="W346" s="24"/>
      <c r="X346" s="24"/>
      <c r="Y346" s="24"/>
      <c r="Z346" s="24"/>
      <c r="AA346" s="24"/>
      <c r="AB346" s="24"/>
      <c r="AC346" s="24"/>
      <c r="AD346" s="24"/>
      <c r="AE346" s="24"/>
      <c r="AF346" s="24"/>
      <c r="AG346" s="24"/>
      <c r="AH346" s="24"/>
      <c r="AI346" s="24">
        <v>6</v>
      </c>
      <c r="AJ346" s="24">
        <v>6</v>
      </c>
      <c r="AK346" s="24"/>
      <c r="AL346" s="24"/>
      <c r="AM346" s="24"/>
      <c r="AN346" s="24"/>
      <c r="AO346" s="145">
        <f t="shared" si="48"/>
        <v>6</v>
      </c>
      <c r="AP346" s="14">
        <f t="shared" si="49"/>
        <v>6</v>
      </c>
      <c r="AQ346" s="22"/>
      <c r="AR346" s="24"/>
      <c r="AS346" s="24"/>
      <c r="AT346" s="24"/>
      <c r="AU346" s="24"/>
      <c r="AV346" s="24"/>
      <c r="AW346" s="145"/>
      <c r="AX346" s="24"/>
      <c r="AY346" s="24"/>
      <c r="AZ346" s="24"/>
      <c r="BA346" s="24"/>
      <c r="BB346" s="24"/>
      <c r="BC346" s="24"/>
      <c r="BD346" s="24"/>
      <c r="BE346" s="24"/>
      <c r="BF346" s="24"/>
      <c r="BG346" s="24">
        <v>3241.59</v>
      </c>
      <c r="BH346" s="24">
        <v>3241.59</v>
      </c>
      <c r="BI346" s="24"/>
      <c r="BJ346" s="24"/>
      <c r="BK346" s="24"/>
      <c r="BL346" s="24"/>
      <c r="BM346" s="145">
        <f t="shared" si="50"/>
        <v>3241.59</v>
      </c>
      <c r="BN346" s="24">
        <f t="shared" si="51"/>
        <v>3241.59</v>
      </c>
      <c r="BO346" s="509">
        <f t="shared" si="45"/>
        <v>0.63970907133661437</v>
      </c>
      <c r="BP346" s="511">
        <v>0</v>
      </c>
      <c r="BQ346" s="512">
        <v>0</v>
      </c>
      <c r="BR346" s="513">
        <v>0</v>
      </c>
      <c r="BS346" s="512">
        <v>0</v>
      </c>
      <c r="BT346" s="512">
        <v>0</v>
      </c>
      <c r="BU346" s="512">
        <v>0</v>
      </c>
      <c r="BV346" s="512">
        <v>0</v>
      </c>
      <c r="BW346" s="512">
        <v>0</v>
      </c>
      <c r="BX346" s="512">
        <v>0</v>
      </c>
      <c r="BY346" s="512">
        <v>0</v>
      </c>
      <c r="BZ346" s="512">
        <v>0</v>
      </c>
      <c r="CA346" s="512">
        <v>0</v>
      </c>
      <c r="CB346" s="512">
        <v>0</v>
      </c>
      <c r="CC346" s="512">
        <v>0</v>
      </c>
      <c r="CD346" s="512">
        <v>0</v>
      </c>
      <c r="CE346" s="512">
        <v>0</v>
      </c>
      <c r="CF346" s="512">
        <v>3805108.0056000007</v>
      </c>
      <c r="CG346" s="512">
        <v>3805108.0056000007</v>
      </c>
      <c r="CH346" s="512">
        <v>0</v>
      </c>
      <c r="CI346" s="512">
        <v>0</v>
      </c>
      <c r="CJ346" s="512">
        <v>0</v>
      </c>
      <c r="CK346" s="512">
        <v>0</v>
      </c>
      <c r="CL346" s="513">
        <f t="shared" si="52"/>
        <v>3805108.0056000007</v>
      </c>
      <c r="CM346" s="513">
        <f t="shared" si="53"/>
        <v>3805108.0056000007</v>
      </c>
      <c r="CN346" s="113"/>
      <c r="CO346" s="97"/>
      <c r="CP346" s="97"/>
      <c r="CQ346" s="97"/>
      <c r="CR346" s="97"/>
      <c r="CS346" s="97"/>
      <c r="CT346" s="97"/>
      <c r="CU346" s="114"/>
      <c r="CV346" s="50">
        <f t="shared" si="46"/>
        <v>21752987</v>
      </c>
      <c r="CW346" s="11"/>
      <c r="CX346" s="604">
        <f t="shared" si="47"/>
        <v>5.0672878426235073</v>
      </c>
      <c r="CY346" s="143"/>
      <c r="CZ346" s="143"/>
      <c r="DA346" s="143"/>
      <c r="DB346" s="23"/>
      <c r="DC346" s="23"/>
      <c r="DD346" s="23"/>
      <c r="DE346" s="23"/>
      <c r="DF346" s="143"/>
      <c r="DG346" s="89"/>
      <c r="DH346" s="50" t="s">
        <v>46</v>
      </c>
      <c r="DI346" s="28"/>
      <c r="DJ346" s="553" t="s">
        <v>46</v>
      </c>
      <c r="DK346" s="143"/>
      <c r="DL346" s="46"/>
      <c r="DM346" s="111"/>
      <c r="DN346" s="110"/>
      <c r="DO346" s="432">
        <v>2242.4538844240337</v>
      </c>
      <c r="DP346" s="433">
        <v>-2088.5930460272539</v>
      </c>
      <c r="DQ346" s="434">
        <v>61.02870264064294</v>
      </c>
      <c r="DR346" s="428">
        <v>90.597703521704915</v>
      </c>
      <c r="DS346" s="432">
        <v>3.0769230769230771</v>
      </c>
      <c r="DT346" s="434">
        <v>-1.9242934224067232</v>
      </c>
      <c r="DU346" s="434">
        <v>1.0455415231534635</v>
      </c>
      <c r="DV346" s="428">
        <v>0.10627413054888946</v>
      </c>
      <c r="DW346" s="252"/>
      <c r="DX346" s="50"/>
      <c r="DY346" s="249"/>
      <c r="DZ346" s="464">
        <v>0</v>
      </c>
      <c r="EA346" s="465">
        <v>37796.333333333336</v>
      </c>
      <c r="EB346" s="46"/>
    </row>
    <row r="347" spans="1:132" s="141" customFormat="1" ht="27.75" customHeight="1" x14ac:dyDescent="0.25">
      <c r="A347" s="69" t="s">
        <v>56</v>
      </c>
      <c r="B347" s="69" t="s">
        <v>42</v>
      </c>
      <c r="C347" s="69" t="s">
        <v>388</v>
      </c>
      <c r="D347" s="67" t="s">
        <v>605</v>
      </c>
      <c r="E347" s="67" t="s">
        <v>457</v>
      </c>
      <c r="F347" s="67" t="s">
        <v>606</v>
      </c>
      <c r="G347" s="67" t="s">
        <v>607</v>
      </c>
      <c r="H347" s="107" t="s">
        <v>46</v>
      </c>
      <c r="I347" s="20" t="s">
        <v>1978</v>
      </c>
      <c r="J347" s="145" t="s">
        <v>1984</v>
      </c>
      <c r="K347" s="426">
        <v>11.807736765358552</v>
      </c>
      <c r="L347" s="426">
        <v>42.715719608121006</v>
      </c>
      <c r="M347" s="424">
        <v>2198</v>
      </c>
      <c r="N347" s="487">
        <v>24311021</v>
      </c>
      <c r="O347" s="487" t="s">
        <v>1982</v>
      </c>
      <c r="P347" s="572">
        <v>6.1667936952682307</v>
      </c>
      <c r="Q347" s="34" t="s">
        <v>1977</v>
      </c>
      <c r="R347" s="257" t="s">
        <v>48</v>
      </c>
      <c r="S347" s="27"/>
      <c r="T347" s="27"/>
      <c r="U347" s="145"/>
      <c r="V347" s="24"/>
      <c r="W347" s="24"/>
      <c r="X347" s="24"/>
      <c r="Y347" s="24"/>
      <c r="Z347" s="24"/>
      <c r="AA347" s="24"/>
      <c r="AB347" s="24"/>
      <c r="AC347" s="24"/>
      <c r="AD347" s="24"/>
      <c r="AE347" s="24"/>
      <c r="AF347" s="24"/>
      <c r="AG347" s="24"/>
      <c r="AH347" s="24"/>
      <c r="AI347" s="24">
        <v>46</v>
      </c>
      <c r="AJ347" s="24">
        <v>46</v>
      </c>
      <c r="AK347" s="24"/>
      <c r="AL347" s="24"/>
      <c r="AM347" s="24"/>
      <c r="AN347" s="24"/>
      <c r="AO347" s="145">
        <f t="shared" si="48"/>
        <v>46</v>
      </c>
      <c r="AP347" s="14">
        <f t="shared" si="49"/>
        <v>46</v>
      </c>
      <c r="AQ347" s="22"/>
      <c r="AR347" s="24"/>
      <c r="AS347" s="24"/>
      <c r="AT347" s="24"/>
      <c r="AU347" s="24"/>
      <c r="AV347" s="24"/>
      <c r="AW347" s="145"/>
      <c r="AX347" s="24"/>
      <c r="AY347" s="24"/>
      <c r="AZ347" s="24"/>
      <c r="BA347" s="24"/>
      <c r="BB347" s="24"/>
      <c r="BC347" s="24"/>
      <c r="BD347" s="24"/>
      <c r="BE347" s="24"/>
      <c r="BF347" s="24"/>
      <c r="BG347" s="24">
        <v>321.83</v>
      </c>
      <c r="BH347" s="24">
        <v>321.83</v>
      </c>
      <c r="BI347" s="24"/>
      <c r="BJ347" s="24"/>
      <c r="BK347" s="24"/>
      <c r="BL347" s="24"/>
      <c r="BM347" s="145">
        <f t="shared" si="50"/>
        <v>321.83</v>
      </c>
      <c r="BN347" s="24">
        <f t="shared" si="51"/>
        <v>321.83</v>
      </c>
      <c r="BO347" s="509">
        <f t="shared" si="45"/>
        <v>5.2187573624676235E-2</v>
      </c>
      <c r="BP347" s="511">
        <v>0</v>
      </c>
      <c r="BQ347" s="512">
        <v>0</v>
      </c>
      <c r="BR347" s="513">
        <v>0</v>
      </c>
      <c r="BS347" s="512">
        <v>0</v>
      </c>
      <c r="BT347" s="512">
        <v>0</v>
      </c>
      <c r="BU347" s="512">
        <v>0</v>
      </c>
      <c r="BV347" s="512">
        <v>0</v>
      </c>
      <c r="BW347" s="512">
        <v>0</v>
      </c>
      <c r="BX347" s="512">
        <v>0</v>
      </c>
      <c r="BY347" s="512">
        <v>0</v>
      </c>
      <c r="BZ347" s="512">
        <v>0</v>
      </c>
      <c r="CA347" s="512">
        <v>0</v>
      </c>
      <c r="CB347" s="512">
        <v>0</v>
      </c>
      <c r="CC347" s="512">
        <v>0</v>
      </c>
      <c r="CD347" s="512">
        <v>0</v>
      </c>
      <c r="CE347" s="512">
        <v>0</v>
      </c>
      <c r="CF347" s="512">
        <v>377776.92719999998</v>
      </c>
      <c r="CG347" s="512">
        <v>377776.92719999998</v>
      </c>
      <c r="CH347" s="512">
        <v>0</v>
      </c>
      <c r="CI347" s="512">
        <v>0</v>
      </c>
      <c r="CJ347" s="512">
        <v>0</v>
      </c>
      <c r="CK347" s="512">
        <v>0</v>
      </c>
      <c r="CL347" s="513">
        <f t="shared" si="52"/>
        <v>377776.92719999998</v>
      </c>
      <c r="CM347" s="513">
        <f t="shared" si="53"/>
        <v>377776.92719999998</v>
      </c>
      <c r="CN347" s="113"/>
      <c r="CO347" s="97"/>
      <c r="CP347" s="97"/>
      <c r="CQ347" s="97"/>
      <c r="CR347" s="97"/>
      <c r="CS347" s="97"/>
      <c r="CT347" s="97"/>
      <c r="CU347" s="114"/>
      <c r="CV347" s="50">
        <f t="shared" si="46"/>
        <v>24311021</v>
      </c>
      <c r="CW347" s="11"/>
      <c r="CX347" s="604">
        <f t="shared" si="47"/>
        <v>6.1667936952682307</v>
      </c>
      <c r="CY347" s="143"/>
      <c r="CZ347" s="143"/>
      <c r="DA347" s="143"/>
      <c r="DB347" s="23"/>
      <c r="DC347" s="23"/>
      <c r="DD347" s="23"/>
      <c r="DE347" s="23"/>
      <c r="DF347" s="143"/>
      <c r="DG347" s="89"/>
      <c r="DH347" s="50" t="s">
        <v>46</v>
      </c>
      <c r="DI347" s="28"/>
      <c r="DJ347" s="553" t="s">
        <v>46</v>
      </c>
      <c r="DK347" s="143"/>
      <c r="DL347" s="46"/>
      <c r="DM347" s="111"/>
      <c r="DN347" s="110"/>
      <c r="DO347" s="432">
        <v>1656.3389187959638</v>
      </c>
      <c r="DP347" s="433">
        <v>-1520.6534258493787</v>
      </c>
      <c r="DQ347" s="434">
        <v>135.34278565471203</v>
      </c>
      <c r="DR347" s="428">
        <v>0.17070977190510916</v>
      </c>
      <c r="DS347" s="432">
        <v>3.8741375388581334</v>
      </c>
      <c r="DT347" s="434">
        <v>-3.0683246080938842</v>
      </c>
      <c r="DU347" s="434">
        <v>2.6631283645462087</v>
      </c>
      <c r="DV347" s="428">
        <v>-1.8574613180228146</v>
      </c>
      <c r="DW347" s="252"/>
      <c r="DX347" s="50"/>
      <c r="DY347" s="249"/>
      <c r="DZ347" s="464">
        <v>280386</v>
      </c>
      <c r="EA347" s="465">
        <v>-202048.66666666669</v>
      </c>
      <c r="EB347" s="46"/>
    </row>
    <row r="348" spans="1:132" s="141" customFormat="1" ht="27.75" customHeight="1" x14ac:dyDescent="0.25">
      <c r="A348" s="69" t="s">
        <v>56</v>
      </c>
      <c r="B348" s="69" t="s">
        <v>42</v>
      </c>
      <c r="C348" s="69" t="s">
        <v>388</v>
      </c>
      <c r="D348" s="67" t="s">
        <v>605</v>
      </c>
      <c r="E348" s="67" t="s">
        <v>457</v>
      </c>
      <c r="F348" s="67" t="s">
        <v>608</v>
      </c>
      <c r="G348" s="67" t="s">
        <v>457</v>
      </c>
      <c r="H348" s="107" t="s">
        <v>46</v>
      </c>
      <c r="I348" s="20" t="s">
        <v>1978</v>
      </c>
      <c r="J348" s="145" t="s">
        <v>1984</v>
      </c>
      <c r="K348" s="426">
        <v>12.548708100836516</v>
      </c>
      <c r="L348" s="426">
        <v>8.2859848312499995</v>
      </c>
      <c r="M348" s="424">
        <v>68</v>
      </c>
      <c r="N348" s="487">
        <v>50816498</v>
      </c>
      <c r="O348" s="487" t="s">
        <v>1982</v>
      </c>
      <c r="P348" s="572">
        <v>9.7043342646469046</v>
      </c>
      <c r="Q348" s="34" t="s">
        <v>1977</v>
      </c>
      <c r="R348" s="257" t="s">
        <v>48</v>
      </c>
      <c r="S348" s="27">
        <v>1</v>
      </c>
      <c r="T348" s="27">
        <v>1</v>
      </c>
      <c r="U348" s="145"/>
      <c r="V348" s="24"/>
      <c r="W348" s="24"/>
      <c r="X348" s="24"/>
      <c r="Y348" s="24"/>
      <c r="Z348" s="24"/>
      <c r="AA348" s="24"/>
      <c r="AB348" s="24"/>
      <c r="AC348" s="24"/>
      <c r="AD348" s="24"/>
      <c r="AE348" s="24"/>
      <c r="AF348" s="24"/>
      <c r="AG348" s="24"/>
      <c r="AH348" s="24"/>
      <c r="AI348" s="24">
        <v>1</v>
      </c>
      <c r="AJ348" s="24">
        <v>1</v>
      </c>
      <c r="AK348" s="24"/>
      <c r="AL348" s="24"/>
      <c r="AM348" s="24"/>
      <c r="AN348" s="24"/>
      <c r="AO348" s="145">
        <f t="shared" si="48"/>
        <v>2</v>
      </c>
      <c r="AP348" s="14">
        <f t="shared" si="49"/>
        <v>2</v>
      </c>
      <c r="AQ348" s="22">
        <v>325</v>
      </c>
      <c r="AR348" s="24">
        <v>325</v>
      </c>
      <c r="AS348" s="24"/>
      <c r="AT348" s="24"/>
      <c r="AU348" s="24"/>
      <c r="AV348" s="24"/>
      <c r="AW348" s="145"/>
      <c r="AX348" s="24"/>
      <c r="AY348" s="24"/>
      <c r="AZ348" s="24"/>
      <c r="BA348" s="24"/>
      <c r="BB348" s="24"/>
      <c r="BC348" s="24"/>
      <c r="BD348" s="24"/>
      <c r="BE348" s="24"/>
      <c r="BF348" s="24"/>
      <c r="BG348" s="24">
        <v>215</v>
      </c>
      <c r="BH348" s="24">
        <v>215</v>
      </c>
      <c r="BI348" s="24"/>
      <c r="BJ348" s="24"/>
      <c r="BK348" s="24"/>
      <c r="BL348" s="24"/>
      <c r="BM348" s="145">
        <f t="shared" si="50"/>
        <v>540</v>
      </c>
      <c r="BN348" s="24">
        <f t="shared" si="51"/>
        <v>540</v>
      </c>
      <c r="BO348" s="509">
        <f t="shared" si="45"/>
        <v>5.5645239052330611E-2</v>
      </c>
      <c r="BP348" s="511">
        <v>2086851</v>
      </c>
      <c r="BQ348" s="512">
        <v>2086851</v>
      </c>
      <c r="BR348" s="513">
        <v>0</v>
      </c>
      <c r="BS348" s="512">
        <v>0</v>
      </c>
      <c r="BT348" s="512">
        <v>0</v>
      </c>
      <c r="BU348" s="512">
        <v>0</v>
      </c>
      <c r="BV348" s="512">
        <v>0</v>
      </c>
      <c r="BW348" s="512">
        <v>0</v>
      </c>
      <c r="BX348" s="512">
        <v>0</v>
      </c>
      <c r="BY348" s="512">
        <v>0</v>
      </c>
      <c r="BZ348" s="512">
        <v>0</v>
      </c>
      <c r="CA348" s="512">
        <v>0</v>
      </c>
      <c r="CB348" s="512">
        <v>0</v>
      </c>
      <c r="CC348" s="512">
        <v>0</v>
      </c>
      <c r="CD348" s="512">
        <v>0</v>
      </c>
      <c r="CE348" s="512">
        <v>0</v>
      </c>
      <c r="CF348" s="512">
        <v>252375.6</v>
      </c>
      <c r="CG348" s="512">
        <v>252375.6</v>
      </c>
      <c r="CH348" s="512">
        <v>0</v>
      </c>
      <c r="CI348" s="512">
        <v>0</v>
      </c>
      <c r="CJ348" s="512">
        <v>0</v>
      </c>
      <c r="CK348" s="512">
        <v>0</v>
      </c>
      <c r="CL348" s="513">
        <f t="shared" si="52"/>
        <v>2339226.6</v>
      </c>
      <c r="CM348" s="513">
        <f t="shared" si="53"/>
        <v>2339226.6</v>
      </c>
      <c r="CN348" s="113"/>
      <c r="CO348" s="97"/>
      <c r="CP348" s="97"/>
      <c r="CQ348" s="97"/>
      <c r="CR348" s="97"/>
      <c r="CS348" s="97"/>
      <c r="CT348" s="97"/>
      <c r="CU348" s="114"/>
      <c r="CV348" s="50">
        <f t="shared" si="46"/>
        <v>50816498</v>
      </c>
      <c r="CW348" s="11"/>
      <c r="CX348" s="604">
        <f t="shared" si="47"/>
        <v>9.7043342646469046</v>
      </c>
      <c r="CY348" s="143"/>
      <c r="CZ348" s="143"/>
      <c r="DA348" s="143"/>
      <c r="DB348" s="23"/>
      <c r="DC348" s="23"/>
      <c r="DD348" s="23"/>
      <c r="DE348" s="23"/>
      <c r="DF348" s="143"/>
      <c r="DG348" s="89"/>
      <c r="DH348" s="50" t="s">
        <v>46</v>
      </c>
      <c r="DI348" s="28"/>
      <c r="DJ348" s="553" t="s">
        <v>46</v>
      </c>
      <c r="DK348" s="143"/>
      <c r="DL348" s="46"/>
      <c r="DM348" s="111"/>
      <c r="DN348" s="110"/>
      <c r="DO348" s="432">
        <v>4.2095006090133964</v>
      </c>
      <c r="DP348" s="433">
        <v>-4.0617901215687882</v>
      </c>
      <c r="DQ348" s="434">
        <v>4.2095006090133964</v>
      </c>
      <c r="DR348" s="428">
        <v>-4.0617901215687882</v>
      </c>
      <c r="DS348" s="432">
        <v>0.11693057247259434</v>
      </c>
      <c r="DT348" s="434">
        <v>-0.11102215297481</v>
      </c>
      <c r="DU348" s="434">
        <v>0.11693057247259434</v>
      </c>
      <c r="DV348" s="428">
        <v>-0.11102215297481</v>
      </c>
      <c r="DW348" s="252"/>
      <c r="DX348" s="50"/>
      <c r="DY348" s="249"/>
      <c r="DZ348" s="464">
        <v>0</v>
      </c>
      <c r="EA348" s="465">
        <v>8.3333333333333339</v>
      </c>
      <c r="EB348" s="46"/>
    </row>
    <row r="349" spans="1:132" s="141" customFormat="1" ht="27.75" customHeight="1" x14ac:dyDescent="0.25">
      <c r="A349" s="69" t="s">
        <v>56</v>
      </c>
      <c r="B349" s="69" t="s">
        <v>42</v>
      </c>
      <c r="C349" s="69" t="s">
        <v>388</v>
      </c>
      <c r="D349" s="67" t="s">
        <v>605</v>
      </c>
      <c r="E349" s="67" t="s">
        <v>457</v>
      </c>
      <c r="F349" s="67" t="s">
        <v>609</v>
      </c>
      <c r="G349" s="67" t="s">
        <v>457</v>
      </c>
      <c r="H349" s="107" t="s">
        <v>46</v>
      </c>
      <c r="I349" s="20" t="s">
        <v>1978</v>
      </c>
      <c r="J349" s="145" t="s">
        <v>1984</v>
      </c>
      <c r="K349" s="426">
        <v>11.281886140180639</v>
      </c>
      <c r="L349" s="426">
        <v>22.363068135302999</v>
      </c>
      <c r="M349" s="424">
        <v>1650</v>
      </c>
      <c r="N349" s="487">
        <v>23550835</v>
      </c>
      <c r="O349" s="487" t="s">
        <v>1982</v>
      </c>
      <c r="P349" s="572">
        <v>5.5453338655125179</v>
      </c>
      <c r="Q349" s="34" t="s">
        <v>1977</v>
      </c>
      <c r="R349" s="257" t="s">
        <v>48</v>
      </c>
      <c r="S349" s="27"/>
      <c r="T349" s="27"/>
      <c r="U349" s="145"/>
      <c r="V349" s="24"/>
      <c r="W349" s="24"/>
      <c r="X349" s="24"/>
      <c r="Y349" s="24"/>
      <c r="Z349" s="24"/>
      <c r="AA349" s="24"/>
      <c r="AB349" s="24"/>
      <c r="AC349" s="24"/>
      <c r="AD349" s="24"/>
      <c r="AE349" s="24"/>
      <c r="AF349" s="24"/>
      <c r="AG349" s="24"/>
      <c r="AH349" s="24"/>
      <c r="AI349" s="24">
        <v>10</v>
      </c>
      <c r="AJ349" s="24">
        <v>10</v>
      </c>
      <c r="AK349" s="24"/>
      <c r="AL349" s="24"/>
      <c r="AM349" s="24"/>
      <c r="AN349" s="24"/>
      <c r="AO349" s="145">
        <f t="shared" si="48"/>
        <v>10</v>
      </c>
      <c r="AP349" s="14">
        <f t="shared" si="49"/>
        <v>10</v>
      </c>
      <c r="AQ349" s="22"/>
      <c r="AR349" s="24"/>
      <c r="AS349" s="24"/>
      <c r="AT349" s="24"/>
      <c r="AU349" s="24"/>
      <c r="AV349" s="24"/>
      <c r="AW349" s="145"/>
      <c r="AX349" s="24"/>
      <c r="AY349" s="24"/>
      <c r="AZ349" s="24"/>
      <c r="BA349" s="24"/>
      <c r="BB349" s="24"/>
      <c r="BC349" s="24"/>
      <c r="BD349" s="24"/>
      <c r="BE349" s="24"/>
      <c r="BF349" s="24"/>
      <c r="BG349" s="24">
        <v>3055</v>
      </c>
      <c r="BH349" s="24">
        <v>3055</v>
      </c>
      <c r="BI349" s="24"/>
      <c r="BJ349" s="24"/>
      <c r="BK349" s="24"/>
      <c r="BL349" s="24"/>
      <c r="BM349" s="145">
        <f t="shared" si="50"/>
        <v>3055</v>
      </c>
      <c r="BN349" s="24">
        <f t="shared" si="51"/>
        <v>3055</v>
      </c>
      <c r="BO349" s="509">
        <f t="shared" si="45"/>
        <v>0.55091362830281942</v>
      </c>
      <c r="BP349" s="511">
        <v>0</v>
      </c>
      <c r="BQ349" s="512">
        <v>0</v>
      </c>
      <c r="BR349" s="513">
        <v>0</v>
      </c>
      <c r="BS349" s="512">
        <v>0</v>
      </c>
      <c r="BT349" s="512">
        <v>0</v>
      </c>
      <c r="BU349" s="512">
        <v>0</v>
      </c>
      <c r="BV349" s="512">
        <v>0</v>
      </c>
      <c r="BW349" s="512">
        <v>0</v>
      </c>
      <c r="BX349" s="512">
        <v>0</v>
      </c>
      <c r="BY349" s="512">
        <v>0</v>
      </c>
      <c r="BZ349" s="512">
        <v>0</v>
      </c>
      <c r="CA349" s="512">
        <v>0</v>
      </c>
      <c r="CB349" s="512">
        <v>0</v>
      </c>
      <c r="CC349" s="512">
        <v>0</v>
      </c>
      <c r="CD349" s="512">
        <v>0</v>
      </c>
      <c r="CE349" s="512">
        <v>0</v>
      </c>
      <c r="CF349" s="512">
        <v>3586081.2</v>
      </c>
      <c r="CG349" s="512">
        <v>3586081.2</v>
      </c>
      <c r="CH349" s="512">
        <v>0</v>
      </c>
      <c r="CI349" s="512">
        <v>0</v>
      </c>
      <c r="CJ349" s="512">
        <v>0</v>
      </c>
      <c r="CK349" s="512">
        <v>0</v>
      </c>
      <c r="CL349" s="513">
        <f t="shared" si="52"/>
        <v>3586081.2</v>
      </c>
      <c r="CM349" s="513">
        <f t="shared" si="53"/>
        <v>3586081.2</v>
      </c>
      <c r="CN349" s="113"/>
      <c r="CO349" s="97"/>
      <c r="CP349" s="97"/>
      <c r="CQ349" s="97"/>
      <c r="CR349" s="97"/>
      <c r="CS349" s="97"/>
      <c r="CT349" s="97"/>
      <c r="CU349" s="114"/>
      <c r="CV349" s="50">
        <f t="shared" si="46"/>
        <v>23550835</v>
      </c>
      <c r="CW349" s="11"/>
      <c r="CX349" s="604">
        <f t="shared" si="47"/>
        <v>5.5453338655125179</v>
      </c>
      <c r="CY349" s="143"/>
      <c r="CZ349" s="143"/>
      <c r="DA349" s="143"/>
      <c r="DB349" s="23"/>
      <c r="DC349" s="23"/>
      <c r="DD349" s="23"/>
      <c r="DE349" s="23"/>
      <c r="DF349" s="143"/>
      <c r="DG349" s="89"/>
      <c r="DH349" s="50" t="s">
        <v>46</v>
      </c>
      <c r="DI349" s="28"/>
      <c r="DJ349" s="553" t="s">
        <v>46</v>
      </c>
      <c r="DK349" s="143"/>
      <c r="DL349" s="46"/>
      <c r="DM349" s="111"/>
      <c r="DN349" s="110"/>
      <c r="DO349" s="432">
        <v>525.51878787878786</v>
      </c>
      <c r="DP349" s="433">
        <v>-408.24078366270453</v>
      </c>
      <c r="DQ349" s="434">
        <v>117.76181818181819</v>
      </c>
      <c r="DR349" s="428">
        <v>-2.5345204098839247</v>
      </c>
      <c r="DS349" s="432">
        <v>2.0115151515151517</v>
      </c>
      <c r="DT349" s="434">
        <v>-0.92134974879725662</v>
      </c>
      <c r="DU349" s="434">
        <v>1.6133333333333333</v>
      </c>
      <c r="DV349" s="428">
        <v>-0.57318516096053762</v>
      </c>
      <c r="DW349" s="252"/>
      <c r="DX349" s="50"/>
      <c r="DY349" s="249"/>
      <c r="DZ349" s="464">
        <v>168447</v>
      </c>
      <c r="EA349" s="465">
        <v>-57764.666666666672</v>
      </c>
      <c r="EB349" s="46"/>
    </row>
    <row r="350" spans="1:132" s="141" customFormat="1" ht="27.75" customHeight="1" x14ac:dyDescent="0.25">
      <c r="A350" s="69" t="s">
        <v>56</v>
      </c>
      <c r="B350" s="69" t="s">
        <v>42</v>
      </c>
      <c r="C350" s="69" t="s">
        <v>388</v>
      </c>
      <c r="D350" s="67" t="s">
        <v>605</v>
      </c>
      <c r="E350" s="67" t="s">
        <v>457</v>
      </c>
      <c r="F350" s="67" t="s">
        <v>610</v>
      </c>
      <c r="G350" s="67" t="s">
        <v>611</v>
      </c>
      <c r="H350" s="107" t="s">
        <v>46</v>
      </c>
      <c r="I350" s="20" t="s">
        <v>1978</v>
      </c>
      <c r="J350" s="145" t="s">
        <v>1984</v>
      </c>
      <c r="K350" s="426">
        <v>12.30968508939201</v>
      </c>
      <c r="L350" s="426">
        <v>51.274052923653002</v>
      </c>
      <c r="M350" s="424">
        <v>2947</v>
      </c>
      <c r="N350" s="487">
        <v>39290584</v>
      </c>
      <c r="O350" s="487" t="s">
        <v>1982</v>
      </c>
      <c r="P350" s="572">
        <v>10.564817105847123</v>
      </c>
      <c r="Q350" s="34" t="s">
        <v>1977</v>
      </c>
      <c r="R350" s="257" t="s">
        <v>48</v>
      </c>
      <c r="S350" s="27"/>
      <c r="T350" s="27"/>
      <c r="U350" s="145"/>
      <c r="V350" s="24"/>
      <c r="W350" s="24"/>
      <c r="X350" s="24"/>
      <c r="Y350" s="24"/>
      <c r="Z350" s="24"/>
      <c r="AA350" s="24"/>
      <c r="AB350" s="24"/>
      <c r="AC350" s="24"/>
      <c r="AD350" s="24"/>
      <c r="AE350" s="24"/>
      <c r="AF350" s="24"/>
      <c r="AG350" s="24"/>
      <c r="AH350" s="24"/>
      <c r="AI350" s="24">
        <v>176</v>
      </c>
      <c r="AJ350" s="24">
        <v>176</v>
      </c>
      <c r="AK350" s="24"/>
      <c r="AL350" s="24"/>
      <c r="AM350" s="24"/>
      <c r="AN350" s="24"/>
      <c r="AO350" s="145">
        <f t="shared" si="48"/>
        <v>176</v>
      </c>
      <c r="AP350" s="14">
        <f t="shared" si="49"/>
        <v>176</v>
      </c>
      <c r="AQ350" s="22"/>
      <c r="AR350" s="24"/>
      <c r="AS350" s="24"/>
      <c r="AT350" s="24"/>
      <c r="AU350" s="24"/>
      <c r="AV350" s="24"/>
      <c r="AW350" s="145"/>
      <c r="AX350" s="24"/>
      <c r="AY350" s="24"/>
      <c r="AZ350" s="24"/>
      <c r="BA350" s="24"/>
      <c r="BB350" s="24"/>
      <c r="BC350" s="24"/>
      <c r="BD350" s="24"/>
      <c r="BE350" s="24"/>
      <c r="BF350" s="24"/>
      <c r="BG350" s="24">
        <v>4421.91</v>
      </c>
      <c r="BH350" s="24">
        <v>4421.91</v>
      </c>
      <c r="BI350" s="24"/>
      <c r="BJ350" s="24"/>
      <c r="BK350" s="24"/>
      <c r="BL350" s="24"/>
      <c r="BM350" s="145">
        <f t="shared" si="50"/>
        <v>4421.91</v>
      </c>
      <c r="BN350" s="24">
        <f t="shared" si="51"/>
        <v>4421.91</v>
      </c>
      <c r="BO350" s="509">
        <f t="shared" si="45"/>
        <v>0.41855054902490296</v>
      </c>
      <c r="BP350" s="511">
        <v>0</v>
      </c>
      <c r="BQ350" s="512">
        <v>0</v>
      </c>
      <c r="BR350" s="513">
        <v>0</v>
      </c>
      <c r="BS350" s="512">
        <v>0</v>
      </c>
      <c r="BT350" s="512">
        <v>0</v>
      </c>
      <c r="BU350" s="512">
        <v>0</v>
      </c>
      <c r="BV350" s="512">
        <v>0</v>
      </c>
      <c r="BW350" s="512">
        <v>0</v>
      </c>
      <c r="BX350" s="512">
        <v>0</v>
      </c>
      <c r="BY350" s="512">
        <v>0</v>
      </c>
      <c r="BZ350" s="512">
        <v>0</v>
      </c>
      <c r="CA350" s="512">
        <v>0</v>
      </c>
      <c r="CB350" s="512">
        <v>0</v>
      </c>
      <c r="CC350" s="512">
        <v>0</v>
      </c>
      <c r="CD350" s="512">
        <v>0</v>
      </c>
      <c r="CE350" s="512">
        <v>0</v>
      </c>
      <c r="CF350" s="512">
        <v>5190614.8344000001</v>
      </c>
      <c r="CG350" s="512">
        <v>5190614.8344000001</v>
      </c>
      <c r="CH350" s="512">
        <v>0</v>
      </c>
      <c r="CI350" s="512">
        <v>0</v>
      </c>
      <c r="CJ350" s="512">
        <v>0</v>
      </c>
      <c r="CK350" s="512">
        <v>0</v>
      </c>
      <c r="CL350" s="513">
        <f t="shared" si="52"/>
        <v>5190614.8344000001</v>
      </c>
      <c r="CM350" s="513">
        <f t="shared" si="53"/>
        <v>5190614.8344000001</v>
      </c>
      <c r="CN350" s="113"/>
      <c r="CO350" s="97"/>
      <c r="CP350" s="97"/>
      <c r="CQ350" s="97"/>
      <c r="CR350" s="97"/>
      <c r="CS350" s="97"/>
      <c r="CT350" s="97"/>
      <c r="CU350" s="114"/>
      <c r="CV350" s="50">
        <f t="shared" si="46"/>
        <v>39290584</v>
      </c>
      <c r="CW350" s="11"/>
      <c r="CX350" s="604">
        <f t="shared" si="47"/>
        <v>10.564817105847123</v>
      </c>
      <c r="CY350" s="143"/>
      <c r="CZ350" s="143"/>
      <c r="DA350" s="143"/>
      <c r="DB350" s="23"/>
      <c r="DC350" s="23"/>
      <c r="DD350" s="23"/>
      <c r="DE350" s="23"/>
      <c r="DF350" s="143"/>
      <c r="DG350" s="89"/>
      <c r="DH350" s="50" t="s">
        <v>46</v>
      </c>
      <c r="DI350" s="28"/>
      <c r="DJ350" s="553" t="s">
        <v>46</v>
      </c>
      <c r="DK350" s="143"/>
      <c r="DL350" s="46"/>
      <c r="DM350" s="111"/>
      <c r="DN350" s="110"/>
      <c r="DO350" s="432">
        <v>738.85879092914013</v>
      </c>
      <c r="DP350" s="433">
        <v>-596.69893176632297</v>
      </c>
      <c r="DQ350" s="434">
        <v>318.4689249561722</v>
      </c>
      <c r="DR350" s="428">
        <v>-189.01922265498305</v>
      </c>
      <c r="DS350" s="432">
        <v>2.6350732341797176</v>
      </c>
      <c r="DT350" s="434">
        <v>-1.3847580364470751</v>
      </c>
      <c r="DU350" s="434">
        <v>2.0490866934343694</v>
      </c>
      <c r="DV350" s="428">
        <v>-0.81613386997584625</v>
      </c>
      <c r="DW350" s="252"/>
      <c r="DX350" s="50"/>
      <c r="DY350" s="249"/>
      <c r="DZ350" s="464">
        <v>844518</v>
      </c>
      <c r="EA350" s="465">
        <v>-649669.33333333337</v>
      </c>
      <c r="EB350" s="46"/>
    </row>
    <row r="351" spans="1:132" s="141" customFormat="1" ht="27.75" customHeight="1" x14ac:dyDescent="0.25">
      <c r="A351" s="69" t="s">
        <v>56</v>
      </c>
      <c r="B351" s="69" t="s">
        <v>42</v>
      </c>
      <c r="C351" s="69" t="s">
        <v>388</v>
      </c>
      <c r="D351" s="67" t="s">
        <v>605</v>
      </c>
      <c r="E351" s="67" t="s">
        <v>457</v>
      </c>
      <c r="F351" s="67" t="s">
        <v>612</v>
      </c>
      <c r="G351" s="67" t="s">
        <v>613</v>
      </c>
      <c r="H351" s="107" t="s">
        <v>46</v>
      </c>
      <c r="I351" s="20" t="s">
        <v>1979</v>
      </c>
      <c r="J351" s="145" t="s">
        <v>1984</v>
      </c>
      <c r="K351" s="426">
        <v>12.668219606558768</v>
      </c>
      <c r="L351" s="426">
        <v>0.62121211992000003</v>
      </c>
      <c r="M351" s="424">
        <v>812</v>
      </c>
      <c r="N351" s="487">
        <v>33013218.999999996</v>
      </c>
      <c r="O351" s="487" t="s">
        <v>1982</v>
      </c>
      <c r="P351" s="572">
        <v>10.445305600124872</v>
      </c>
      <c r="Q351" s="34" t="s">
        <v>1977</v>
      </c>
      <c r="R351" s="257" t="s">
        <v>48</v>
      </c>
      <c r="S351" s="27"/>
      <c r="T351" s="27"/>
      <c r="U351" s="145"/>
      <c r="V351" s="24"/>
      <c r="W351" s="24"/>
      <c r="X351" s="24"/>
      <c r="Y351" s="24"/>
      <c r="Z351" s="24"/>
      <c r="AA351" s="24"/>
      <c r="AB351" s="24"/>
      <c r="AC351" s="24"/>
      <c r="AD351" s="24"/>
      <c r="AE351" s="24">
        <v>1</v>
      </c>
      <c r="AF351" s="24">
        <v>1</v>
      </c>
      <c r="AG351" s="24"/>
      <c r="AH351" s="24"/>
      <c r="AI351" s="24">
        <v>147</v>
      </c>
      <c r="AJ351" s="24">
        <v>147</v>
      </c>
      <c r="AK351" s="24"/>
      <c r="AL351" s="24"/>
      <c r="AM351" s="24"/>
      <c r="AN351" s="24"/>
      <c r="AO351" s="145">
        <f t="shared" si="48"/>
        <v>148</v>
      </c>
      <c r="AP351" s="14">
        <f t="shared" si="49"/>
        <v>148</v>
      </c>
      <c r="AQ351" s="22"/>
      <c r="AR351" s="24"/>
      <c r="AS351" s="24"/>
      <c r="AT351" s="24"/>
      <c r="AU351" s="24"/>
      <c r="AV351" s="24"/>
      <c r="AW351" s="145"/>
      <c r="AX351" s="24"/>
      <c r="AY351" s="24"/>
      <c r="AZ351" s="24"/>
      <c r="BA351" s="24"/>
      <c r="BB351" s="24"/>
      <c r="BC351" s="24">
        <v>1.2</v>
      </c>
      <c r="BD351" s="24">
        <v>1.2</v>
      </c>
      <c r="BE351" s="24"/>
      <c r="BF351" s="24"/>
      <c r="BG351" s="24">
        <v>2306.15</v>
      </c>
      <c r="BH351" s="24">
        <v>2306.15</v>
      </c>
      <c r="BI351" s="24"/>
      <c r="BJ351" s="24"/>
      <c r="BK351" s="24"/>
      <c r="BL351" s="24"/>
      <c r="BM351" s="145">
        <f t="shared" si="50"/>
        <v>2307.35</v>
      </c>
      <c r="BN351" s="24">
        <f t="shared" si="51"/>
        <v>2307.35</v>
      </c>
      <c r="BO351" s="509">
        <f t="shared" si="45"/>
        <v>0.22089827606120169</v>
      </c>
      <c r="BP351" s="511">
        <v>0</v>
      </c>
      <c r="BQ351" s="512">
        <v>0</v>
      </c>
      <c r="BR351" s="513">
        <v>0</v>
      </c>
      <c r="BS351" s="512">
        <v>0</v>
      </c>
      <c r="BT351" s="512">
        <v>0</v>
      </c>
      <c r="BU351" s="512">
        <v>0</v>
      </c>
      <c r="BV351" s="512">
        <v>0</v>
      </c>
      <c r="BW351" s="512">
        <v>0</v>
      </c>
      <c r="BX351" s="512">
        <v>0</v>
      </c>
      <c r="BY351" s="512">
        <v>0</v>
      </c>
      <c r="BZ351" s="512">
        <v>0</v>
      </c>
      <c r="CA351" s="512">
        <v>0</v>
      </c>
      <c r="CB351" s="512">
        <v>6054.9119999999994</v>
      </c>
      <c r="CC351" s="512">
        <v>6054.9119999999994</v>
      </c>
      <c r="CD351" s="512">
        <v>0</v>
      </c>
      <c r="CE351" s="512">
        <v>0</v>
      </c>
      <c r="CF351" s="512">
        <v>2707051.1160000004</v>
      </c>
      <c r="CG351" s="512">
        <v>2707051.1160000004</v>
      </c>
      <c r="CH351" s="512">
        <v>0</v>
      </c>
      <c r="CI351" s="512">
        <v>0</v>
      </c>
      <c r="CJ351" s="512">
        <v>0</v>
      </c>
      <c r="CK351" s="512">
        <v>0</v>
      </c>
      <c r="CL351" s="513">
        <f t="shared" si="52"/>
        <v>2713106.0280000004</v>
      </c>
      <c r="CM351" s="513">
        <f t="shared" si="53"/>
        <v>2713106.0280000004</v>
      </c>
      <c r="CN351" s="113"/>
      <c r="CO351" s="97"/>
      <c r="CP351" s="97"/>
      <c r="CQ351" s="97"/>
      <c r="CR351" s="97"/>
      <c r="CS351" s="97"/>
      <c r="CT351" s="97"/>
      <c r="CU351" s="114"/>
      <c r="CV351" s="50">
        <f t="shared" si="46"/>
        <v>33013218.999999996</v>
      </c>
      <c r="CW351" s="11"/>
      <c r="CX351" s="604">
        <f t="shared" si="47"/>
        <v>10.445305600124872</v>
      </c>
      <c r="CY351" s="143"/>
      <c r="CZ351" s="143"/>
      <c r="DA351" s="143"/>
      <c r="DB351" s="23"/>
      <c r="DC351" s="23"/>
      <c r="DD351" s="23"/>
      <c r="DE351" s="23"/>
      <c r="DF351" s="143"/>
      <c r="DG351" s="89"/>
      <c r="DH351" s="50" t="s">
        <v>46</v>
      </c>
      <c r="DI351" s="28"/>
      <c r="DJ351" s="553" t="s">
        <v>46</v>
      </c>
      <c r="DK351" s="143"/>
      <c r="DL351" s="46"/>
      <c r="DM351" s="111"/>
      <c r="DN351" s="110"/>
      <c r="DO351" s="432">
        <v>390.81423147236569</v>
      </c>
      <c r="DP351" s="433">
        <v>-309.30000089255674</v>
      </c>
      <c r="DQ351" s="434">
        <v>29.531711432991059</v>
      </c>
      <c r="DR351" s="428">
        <v>37.031103349500484</v>
      </c>
      <c r="DS351" s="432">
        <v>2.3203487554492974</v>
      </c>
      <c r="DT351" s="434">
        <v>-2.2015883496243571</v>
      </c>
      <c r="DU351" s="434">
        <v>2.0039375615243933</v>
      </c>
      <c r="DV351" s="428">
        <v>-1.8893500320034766</v>
      </c>
      <c r="DW351" s="252"/>
      <c r="DX351" s="50"/>
      <c r="DY351" s="249"/>
      <c r="DZ351" s="464">
        <v>16303</v>
      </c>
      <c r="EA351" s="465">
        <v>-16303</v>
      </c>
      <c r="EB351" s="46"/>
    </row>
    <row r="352" spans="1:132" s="141" customFormat="1" ht="27.75" customHeight="1" x14ac:dyDescent="0.25">
      <c r="A352" s="69" t="s">
        <v>56</v>
      </c>
      <c r="B352" s="69" t="s">
        <v>42</v>
      </c>
      <c r="C352" s="69" t="s">
        <v>388</v>
      </c>
      <c r="D352" s="67" t="s">
        <v>605</v>
      </c>
      <c r="E352" s="67" t="s">
        <v>457</v>
      </c>
      <c r="F352" s="67" t="s">
        <v>614</v>
      </c>
      <c r="G352" s="67" t="s">
        <v>457</v>
      </c>
      <c r="H352" s="107" t="s">
        <v>46</v>
      </c>
      <c r="I352" s="20" t="s">
        <v>1978</v>
      </c>
      <c r="J352" s="145" t="s">
        <v>1984</v>
      </c>
      <c r="K352" s="426">
        <v>12.668219606558768</v>
      </c>
      <c r="L352" s="426">
        <v>5.9174242301160005</v>
      </c>
      <c r="M352" s="424">
        <v>144</v>
      </c>
      <c r="N352" s="487">
        <v>27145428</v>
      </c>
      <c r="O352" s="487" t="s">
        <v>1982</v>
      </c>
      <c r="P352" s="572">
        <v>8.8199491223022353</v>
      </c>
      <c r="Q352" s="34" t="s">
        <v>1977</v>
      </c>
      <c r="R352" s="257" t="s">
        <v>48</v>
      </c>
      <c r="S352" s="27"/>
      <c r="T352" s="27"/>
      <c r="U352" s="145"/>
      <c r="V352" s="24"/>
      <c r="W352" s="24"/>
      <c r="X352" s="24"/>
      <c r="Y352" s="24"/>
      <c r="Z352" s="24"/>
      <c r="AA352" s="24"/>
      <c r="AB352" s="24"/>
      <c r="AC352" s="24"/>
      <c r="AD352" s="24"/>
      <c r="AE352" s="24">
        <v>1</v>
      </c>
      <c r="AF352" s="24">
        <v>1</v>
      </c>
      <c r="AG352" s="24"/>
      <c r="AH352" s="24"/>
      <c r="AI352" s="24">
        <v>7</v>
      </c>
      <c r="AJ352" s="24">
        <v>7</v>
      </c>
      <c r="AK352" s="24"/>
      <c r="AL352" s="24"/>
      <c r="AM352" s="24"/>
      <c r="AN352" s="24"/>
      <c r="AO352" s="145">
        <f t="shared" si="48"/>
        <v>8</v>
      </c>
      <c r="AP352" s="14">
        <f t="shared" si="49"/>
        <v>8</v>
      </c>
      <c r="AQ352" s="22"/>
      <c r="AR352" s="24"/>
      <c r="AS352" s="24"/>
      <c r="AT352" s="24"/>
      <c r="AU352" s="24"/>
      <c r="AV352" s="24"/>
      <c r="AW352" s="145"/>
      <c r="AX352" s="24"/>
      <c r="AY352" s="24"/>
      <c r="AZ352" s="24"/>
      <c r="BA352" s="24"/>
      <c r="BB352" s="24"/>
      <c r="BC352" s="24">
        <v>2060</v>
      </c>
      <c r="BD352" s="24">
        <v>2060</v>
      </c>
      <c r="BE352" s="24"/>
      <c r="BF352" s="24"/>
      <c r="BG352" s="24">
        <v>122.65</v>
      </c>
      <c r="BH352" s="24">
        <v>122.65</v>
      </c>
      <c r="BI352" s="24"/>
      <c r="BJ352" s="24"/>
      <c r="BK352" s="24"/>
      <c r="BL352" s="24"/>
      <c r="BM352" s="145">
        <f t="shared" si="50"/>
        <v>2182.65</v>
      </c>
      <c r="BN352" s="24">
        <f t="shared" si="51"/>
        <v>2182.65</v>
      </c>
      <c r="BO352" s="509">
        <f t="shared" si="45"/>
        <v>0.24746741389708515</v>
      </c>
      <c r="BP352" s="511">
        <v>0</v>
      </c>
      <c r="BQ352" s="512">
        <v>0</v>
      </c>
      <c r="BR352" s="513">
        <v>0</v>
      </c>
      <c r="BS352" s="512">
        <v>0</v>
      </c>
      <c r="BT352" s="512">
        <v>0</v>
      </c>
      <c r="BU352" s="512">
        <v>0</v>
      </c>
      <c r="BV352" s="512">
        <v>0</v>
      </c>
      <c r="BW352" s="512">
        <v>0</v>
      </c>
      <c r="BX352" s="512">
        <v>0</v>
      </c>
      <c r="BY352" s="512">
        <v>0</v>
      </c>
      <c r="BZ352" s="512">
        <v>0</v>
      </c>
      <c r="CA352" s="512">
        <v>0</v>
      </c>
      <c r="CB352" s="512">
        <v>10394265.6</v>
      </c>
      <c r="CC352" s="512">
        <v>10394265.6</v>
      </c>
      <c r="CD352" s="512">
        <v>0</v>
      </c>
      <c r="CE352" s="512">
        <v>0</v>
      </c>
      <c r="CF352" s="512">
        <v>143971.476</v>
      </c>
      <c r="CG352" s="512">
        <v>143971.476</v>
      </c>
      <c r="CH352" s="512">
        <v>0</v>
      </c>
      <c r="CI352" s="512">
        <v>0</v>
      </c>
      <c r="CJ352" s="512">
        <v>0</v>
      </c>
      <c r="CK352" s="512">
        <v>0</v>
      </c>
      <c r="CL352" s="513">
        <f t="shared" si="52"/>
        <v>10538237.075999999</v>
      </c>
      <c r="CM352" s="513">
        <f t="shared" si="53"/>
        <v>10538237.075999999</v>
      </c>
      <c r="CN352" s="113"/>
      <c r="CO352" s="97"/>
      <c r="CP352" s="97"/>
      <c r="CQ352" s="97"/>
      <c r="CR352" s="97"/>
      <c r="CS352" s="97"/>
      <c r="CT352" s="97"/>
      <c r="CU352" s="114"/>
      <c r="CV352" s="50">
        <f t="shared" si="46"/>
        <v>27145428</v>
      </c>
      <c r="CW352" s="11"/>
      <c r="CX352" s="604">
        <f t="shared" si="47"/>
        <v>8.8199491223022353</v>
      </c>
      <c r="CY352" s="143"/>
      <c r="CZ352" s="143"/>
      <c r="DA352" s="143"/>
      <c r="DB352" s="23"/>
      <c r="DC352" s="23"/>
      <c r="DD352" s="23"/>
      <c r="DE352" s="23"/>
      <c r="DF352" s="143"/>
      <c r="DG352" s="89"/>
      <c r="DH352" s="50" t="s">
        <v>46</v>
      </c>
      <c r="DI352" s="28"/>
      <c r="DJ352" s="553" t="s">
        <v>46</v>
      </c>
      <c r="DK352" s="143"/>
      <c r="DL352" s="46"/>
      <c r="DM352" s="111"/>
      <c r="DN352" s="110"/>
      <c r="DO352" s="432">
        <v>46.428736964078901</v>
      </c>
      <c r="DP352" s="433">
        <v>-44.943485373564151</v>
      </c>
      <c r="DQ352" s="434">
        <v>46.428736964078901</v>
      </c>
      <c r="DR352" s="428">
        <v>-44.943485373564151</v>
      </c>
      <c r="DS352" s="432">
        <v>0.36848203939745161</v>
      </c>
      <c r="DT352" s="434">
        <v>-3.3028019732904867E-2</v>
      </c>
      <c r="DU352" s="434">
        <v>0.36848203939745161</v>
      </c>
      <c r="DV352" s="428">
        <v>-3.3028019732904867E-2</v>
      </c>
      <c r="DW352" s="252"/>
      <c r="DX352" s="50"/>
      <c r="DY352" s="249"/>
      <c r="DZ352" s="464">
        <v>0</v>
      </c>
      <c r="EA352" s="465">
        <v>0</v>
      </c>
      <c r="EB352" s="46"/>
    </row>
    <row r="353" spans="1:132" s="141" customFormat="1" ht="27.75" customHeight="1" x14ac:dyDescent="0.25">
      <c r="A353" s="69" t="s">
        <v>56</v>
      </c>
      <c r="B353" s="69" t="s">
        <v>42</v>
      </c>
      <c r="C353" s="69" t="s">
        <v>388</v>
      </c>
      <c r="D353" s="67" t="s">
        <v>449</v>
      </c>
      <c r="E353" s="67" t="s">
        <v>450</v>
      </c>
      <c r="F353" s="67" t="s">
        <v>615</v>
      </c>
      <c r="G353" s="67" t="s">
        <v>567</v>
      </c>
      <c r="H353" s="107" t="s">
        <v>46</v>
      </c>
      <c r="I353" s="20" t="s">
        <v>1978</v>
      </c>
      <c r="J353" s="145" t="s">
        <v>1984</v>
      </c>
      <c r="K353" s="426">
        <v>6.5492305135794382</v>
      </c>
      <c r="L353" s="426">
        <v>19.085984808786002</v>
      </c>
      <c r="M353" s="424">
        <v>1895</v>
      </c>
      <c r="N353" s="487">
        <v>21304320.000000004</v>
      </c>
      <c r="O353" s="487" t="s">
        <v>1976</v>
      </c>
      <c r="P353" s="572">
        <v>6.3341098032793841</v>
      </c>
      <c r="Q353" s="34" t="s">
        <v>1977</v>
      </c>
      <c r="R353" s="257" t="s">
        <v>48</v>
      </c>
      <c r="S353" s="27"/>
      <c r="T353" s="27"/>
      <c r="U353" s="145"/>
      <c r="V353" s="24"/>
      <c r="W353" s="24"/>
      <c r="X353" s="24"/>
      <c r="Y353" s="24"/>
      <c r="Z353" s="24"/>
      <c r="AA353" s="24"/>
      <c r="AB353" s="24"/>
      <c r="AC353" s="24"/>
      <c r="AD353" s="24"/>
      <c r="AE353" s="24"/>
      <c r="AF353" s="24"/>
      <c r="AG353" s="24"/>
      <c r="AH353" s="24"/>
      <c r="AI353" s="24">
        <v>24</v>
      </c>
      <c r="AJ353" s="24">
        <v>24</v>
      </c>
      <c r="AK353" s="24"/>
      <c r="AL353" s="24"/>
      <c r="AM353" s="24"/>
      <c r="AN353" s="24"/>
      <c r="AO353" s="145">
        <f t="shared" si="48"/>
        <v>24</v>
      </c>
      <c r="AP353" s="14">
        <f t="shared" si="49"/>
        <v>24</v>
      </c>
      <c r="AQ353" s="22"/>
      <c r="AR353" s="24"/>
      <c r="AS353" s="24"/>
      <c r="AT353" s="24"/>
      <c r="AU353" s="24"/>
      <c r="AV353" s="24"/>
      <c r="AW353" s="145"/>
      <c r="AX353" s="24"/>
      <c r="AY353" s="24"/>
      <c r="AZ353" s="24"/>
      <c r="BA353" s="24"/>
      <c r="BB353" s="24"/>
      <c r="BC353" s="24"/>
      <c r="BD353" s="24"/>
      <c r="BE353" s="24"/>
      <c r="BF353" s="24"/>
      <c r="BG353" s="24">
        <v>149.19999999999999</v>
      </c>
      <c r="BH353" s="24">
        <v>149.19999999999999</v>
      </c>
      <c r="BI353" s="24"/>
      <c r="BJ353" s="24"/>
      <c r="BK353" s="24"/>
      <c r="BL353" s="24"/>
      <c r="BM353" s="145">
        <f t="shared" si="50"/>
        <v>149.19999999999999</v>
      </c>
      <c r="BN353" s="24">
        <f t="shared" si="51"/>
        <v>149.19999999999999</v>
      </c>
      <c r="BO353" s="509">
        <f t="shared" si="45"/>
        <v>2.3555006880801796E-2</v>
      </c>
      <c r="BP353" s="511">
        <v>0</v>
      </c>
      <c r="BQ353" s="512">
        <v>0</v>
      </c>
      <c r="BR353" s="513">
        <v>0</v>
      </c>
      <c r="BS353" s="512">
        <v>0</v>
      </c>
      <c r="BT353" s="512">
        <v>0</v>
      </c>
      <c r="BU353" s="512">
        <v>0</v>
      </c>
      <c r="BV353" s="512">
        <v>0</v>
      </c>
      <c r="BW353" s="512">
        <v>0</v>
      </c>
      <c r="BX353" s="512">
        <v>0</v>
      </c>
      <c r="BY353" s="512">
        <v>0</v>
      </c>
      <c r="BZ353" s="512">
        <v>0</v>
      </c>
      <c r="CA353" s="512">
        <v>0</v>
      </c>
      <c r="CB353" s="512">
        <v>0</v>
      </c>
      <c r="CC353" s="512">
        <v>0</v>
      </c>
      <c r="CD353" s="512">
        <v>0</v>
      </c>
      <c r="CE353" s="512">
        <v>0</v>
      </c>
      <c r="CF353" s="512">
        <v>175136.92800000001</v>
      </c>
      <c r="CG353" s="512">
        <v>175136.92800000001</v>
      </c>
      <c r="CH353" s="512">
        <v>0</v>
      </c>
      <c r="CI353" s="512">
        <v>0</v>
      </c>
      <c r="CJ353" s="512">
        <v>0</v>
      </c>
      <c r="CK353" s="512">
        <v>0</v>
      </c>
      <c r="CL353" s="513">
        <f t="shared" si="52"/>
        <v>175136.92800000001</v>
      </c>
      <c r="CM353" s="513">
        <f t="shared" si="53"/>
        <v>175136.92800000001</v>
      </c>
      <c r="CN353" s="113"/>
      <c r="CO353" s="97"/>
      <c r="CP353" s="97"/>
      <c r="CQ353" s="97"/>
      <c r="CR353" s="97"/>
      <c r="CS353" s="97"/>
      <c r="CT353" s="97"/>
      <c r="CU353" s="114"/>
      <c r="CV353" s="50">
        <f t="shared" si="46"/>
        <v>21304320.000000004</v>
      </c>
      <c r="CW353" s="11"/>
      <c r="CX353" s="604">
        <f t="shared" si="47"/>
        <v>6.3341098032793841</v>
      </c>
      <c r="CY353" s="143"/>
      <c r="CZ353" s="143"/>
      <c r="DA353" s="143"/>
      <c r="DB353" s="23"/>
      <c r="DC353" s="23"/>
      <c r="DD353" s="23"/>
      <c r="DE353" s="23"/>
      <c r="DF353" s="143"/>
      <c r="DG353" s="89"/>
      <c r="DH353" s="50" t="s">
        <v>46</v>
      </c>
      <c r="DI353" s="28"/>
      <c r="DJ353" s="553" t="s">
        <v>46</v>
      </c>
      <c r="DK353" s="143"/>
      <c r="DL353" s="46"/>
      <c r="DM353" s="111"/>
      <c r="DN353" s="110"/>
      <c r="DO353" s="432">
        <v>304.76222300386968</v>
      </c>
      <c r="DP353" s="433">
        <v>-76.552527897210723</v>
      </c>
      <c r="DQ353" s="434">
        <v>26.463418923672222</v>
      </c>
      <c r="DR353" s="428">
        <v>115.4560589212425</v>
      </c>
      <c r="DS353" s="432">
        <v>0.36880056278579032</v>
      </c>
      <c r="DT353" s="434">
        <v>0.41561594400001123</v>
      </c>
      <c r="DU353" s="434">
        <v>0.26275061554695789</v>
      </c>
      <c r="DV353" s="428">
        <v>0.38427833800780054</v>
      </c>
      <c r="DW353" s="252"/>
      <c r="DX353" s="50"/>
      <c r="DY353" s="249"/>
      <c r="DZ353" s="464">
        <v>0</v>
      </c>
      <c r="EA353" s="465">
        <v>0</v>
      </c>
      <c r="EB353" s="46"/>
    </row>
    <row r="354" spans="1:132" s="141" customFormat="1" ht="27.75" customHeight="1" x14ac:dyDescent="0.25">
      <c r="A354" s="69" t="s">
        <v>56</v>
      </c>
      <c r="B354" s="69" t="s">
        <v>42</v>
      </c>
      <c r="C354" s="69" t="s">
        <v>388</v>
      </c>
      <c r="D354" s="67" t="s">
        <v>449</v>
      </c>
      <c r="E354" s="67" t="s">
        <v>450</v>
      </c>
      <c r="F354" s="67" t="s">
        <v>616</v>
      </c>
      <c r="G354" s="67" t="s">
        <v>567</v>
      </c>
      <c r="H354" s="14" t="s">
        <v>617</v>
      </c>
      <c r="I354" s="20" t="s">
        <v>1978</v>
      </c>
      <c r="J354" s="145" t="s">
        <v>1984</v>
      </c>
      <c r="K354" s="426">
        <v>11.783834464214101</v>
      </c>
      <c r="L354" s="426">
        <v>31.975946903187001</v>
      </c>
      <c r="M354" s="424">
        <v>1501</v>
      </c>
      <c r="N354" s="487">
        <v>21304320.000000004</v>
      </c>
      <c r="O354" s="487" t="s">
        <v>1976</v>
      </c>
      <c r="P354" s="572">
        <v>5.617040768945869</v>
      </c>
      <c r="Q354" s="34" t="s">
        <v>1977</v>
      </c>
      <c r="R354" s="257" t="s">
        <v>48</v>
      </c>
      <c r="S354" s="27"/>
      <c r="T354" s="27"/>
      <c r="U354" s="145"/>
      <c r="V354" s="24"/>
      <c r="W354" s="24"/>
      <c r="X354" s="24"/>
      <c r="Y354" s="24"/>
      <c r="Z354" s="24"/>
      <c r="AA354" s="24"/>
      <c r="AB354" s="24"/>
      <c r="AC354" s="24"/>
      <c r="AD354" s="24"/>
      <c r="AE354" s="24"/>
      <c r="AF354" s="24"/>
      <c r="AG354" s="24"/>
      <c r="AH354" s="24"/>
      <c r="AI354" s="24">
        <v>76</v>
      </c>
      <c r="AJ354" s="24">
        <v>76</v>
      </c>
      <c r="AK354" s="24"/>
      <c r="AL354" s="24"/>
      <c r="AM354" s="24"/>
      <c r="AN354" s="24"/>
      <c r="AO354" s="145">
        <f t="shared" si="48"/>
        <v>76</v>
      </c>
      <c r="AP354" s="14">
        <f t="shared" si="49"/>
        <v>76</v>
      </c>
      <c r="AQ354" s="22"/>
      <c r="AR354" s="24"/>
      <c r="AS354" s="24"/>
      <c r="AT354" s="24"/>
      <c r="AU354" s="24"/>
      <c r="AV354" s="24"/>
      <c r="AW354" s="145"/>
      <c r="AX354" s="24"/>
      <c r="AY354" s="24"/>
      <c r="AZ354" s="24"/>
      <c r="BA354" s="24"/>
      <c r="BB354" s="24"/>
      <c r="BC354" s="24"/>
      <c r="BD354" s="24"/>
      <c r="BE354" s="24"/>
      <c r="BF354" s="24"/>
      <c r="BG354" s="24">
        <v>804.65499999999997</v>
      </c>
      <c r="BH354" s="24">
        <v>804.65499999999997</v>
      </c>
      <c r="BI354" s="24"/>
      <c r="BJ354" s="24"/>
      <c r="BK354" s="24"/>
      <c r="BL354" s="24"/>
      <c r="BM354" s="145">
        <f t="shared" si="50"/>
        <v>804.65499999999997</v>
      </c>
      <c r="BN354" s="24">
        <f t="shared" si="51"/>
        <v>804.65499999999997</v>
      </c>
      <c r="BO354" s="509">
        <f t="shared" si="45"/>
        <v>0.14325247636595076</v>
      </c>
      <c r="BP354" s="511">
        <v>0</v>
      </c>
      <c r="BQ354" s="512">
        <v>0</v>
      </c>
      <c r="BR354" s="513">
        <v>0</v>
      </c>
      <c r="BS354" s="512">
        <v>0</v>
      </c>
      <c r="BT354" s="512">
        <v>0</v>
      </c>
      <c r="BU354" s="512">
        <v>0</v>
      </c>
      <c r="BV354" s="512">
        <v>0</v>
      </c>
      <c r="BW354" s="512">
        <v>0</v>
      </c>
      <c r="BX354" s="512">
        <v>0</v>
      </c>
      <c r="BY354" s="512">
        <v>0</v>
      </c>
      <c r="BZ354" s="512">
        <v>0</v>
      </c>
      <c r="CA354" s="512">
        <v>0</v>
      </c>
      <c r="CB354" s="512">
        <v>0</v>
      </c>
      <c r="CC354" s="512">
        <v>0</v>
      </c>
      <c r="CD354" s="512">
        <v>0</v>
      </c>
      <c r="CE354" s="512">
        <v>0</v>
      </c>
      <c r="CF354" s="512">
        <v>944536.22519999999</v>
      </c>
      <c r="CG354" s="512">
        <v>944536.22519999999</v>
      </c>
      <c r="CH354" s="512">
        <v>0</v>
      </c>
      <c r="CI354" s="512">
        <v>0</v>
      </c>
      <c r="CJ354" s="512">
        <v>0</v>
      </c>
      <c r="CK354" s="512">
        <v>0</v>
      </c>
      <c r="CL354" s="513">
        <f t="shared" si="52"/>
        <v>944536.22519999999</v>
      </c>
      <c r="CM354" s="513">
        <f t="shared" si="53"/>
        <v>944536.22519999999</v>
      </c>
      <c r="CN354" s="113"/>
      <c r="CO354" s="97"/>
      <c r="CP354" s="97"/>
      <c r="CQ354" s="97"/>
      <c r="CR354" s="97"/>
      <c r="CS354" s="97"/>
      <c r="CT354" s="97"/>
      <c r="CU354" s="114"/>
      <c r="CV354" s="50">
        <f t="shared" si="46"/>
        <v>21304320.000000004</v>
      </c>
      <c r="CW354" s="11"/>
      <c r="CX354" s="604">
        <f t="shared" si="47"/>
        <v>5.617040768945869</v>
      </c>
      <c r="CY354" s="143"/>
      <c r="CZ354" s="143"/>
      <c r="DA354" s="143"/>
      <c r="DB354" s="23"/>
      <c r="DC354" s="23"/>
      <c r="DD354" s="23"/>
      <c r="DE354" s="23"/>
      <c r="DF354" s="143"/>
      <c r="DG354" s="89"/>
      <c r="DH354" s="50" t="s">
        <v>46</v>
      </c>
      <c r="DI354" s="28"/>
      <c r="DJ354" s="553" t="s">
        <v>46</v>
      </c>
      <c r="DK354" s="143"/>
      <c r="DL354" s="46"/>
      <c r="DM354" s="111"/>
      <c r="DN354" s="110"/>
      <c r="DO354" s="432">
        <v>181.39792899408232</v>
      </c>
      <c r="DP354" s="433">
        <v>-181.39792899408232</v>
      </c>
      <c r="DQ354" s="434">
        <v>135.57772042294516</v>
      </c>
      <c r="DR354" s="428">
        <v>-135.57772042294516</v>
      </c>
      <c r="DS354" s="432">
        <v>1.8568047337278053</v>
      </c>
      <c r="DT354" s="434">
        <v>-1.8568047337278053</v>
      </c>
      <c r="DU354" s="434">
        <v>2.0571143118807691</v>
      </c>
      <c r="DV354" s="428">
        <v>-2.0571143118807691</v>
      </c>
      <c r="DW354" s="252"/>
      <c r="DX354" s="50"/>
      <c r="DY354" s="249"/>
      <c r="DZ354" s="464">
        <v>81464</v>
      </c>
      <c r="EA354" s="465">
        <v>-81464</v>
      </c>
      <c r="EB354" s="46"/>
    </row>
    <row r="355" spans="1:132" s="141" customFormat="1" ht="27.75" customHeight="1" x14ac:dyDescent="0.25">
      <c r="A355" s="69" t="s">
        <v>56</v>
      </c>
      <c r="B355" s="69" t="s">
        <v>42</v>
      </c>
      <c r="C355" s="69" t="s">
        <v>388</v>
      </c>
      <c r="D355" s="67" t="s">
        <v>618</v>
      </c>
      <c r="E355" s="67" t="s">
        <v>457</v>
      </c>
      <c r="F355" s="67" t="s">
        <v>619</v>
      </c>
      <c r="G355" s="67" t="s">
        <v>457</v>
      </c>
      <c r="H355" s="14" t="s">
        <v>617</v>
      </c>
      <c r="I355" s="20" t="s">
        <v>1983</v>
      </c>
      <c r="J355" s="145" t="s">
        <v>1984</v>
      </c>
      <c r="K355" s="426">
        <v>12.73992650999212</v>
      </c>
      <c r="L355" s="426">
        <v>3.7878787800000001E-2</v>
      </c>
      <c r="M355" s="424">
        <v>1</v>
      </c>
      <c r="N355" s="487">
        <v>11542202</v>
      </c>
      <c r="O355" s="487" t="s">
        <v>1982</v>
      </c>
      <c r="P355" s="572">
        <v>3.0116899442007639</v>
      </c>
      <c r="Q355" s="34" t="s">
        <v>1977</v>
      </c>
      <c r="R355" s="257" t="s">
        <v>48</v>
      </c>
      <c r="S355" s="27"/>
      <c r="T355" s="27"/>
      <c r="U355" s="145"/>
      <c r="V355" s="24"/>
      <c r="W355" s="24"/>
      <c r="X355" s="24"/>
      <c r="Y355" s="24"/>
      <c r="Z355" s="24"/>
      <c r="AA355" s="24"/>
      <c r="AB355" s="24"/>
      <c r="AC355" s="24"/>
      <c r="AD355" s="24"/>
      <c r="AE355" s="24"/>
      <c r="AF355" s="24"/>
      <c r="AG355" s="24"/>
      <c r="AH355" s="24"/>
      <c r="AI355" s="24"/>
      <c r="AJ355" s="24"/>
      <c r="AK355" s="24"/>
      <c r="AL355" s="24"/>
      <c r="AM355" s="24"/>
      <c r="AN355" s="24"/>
      <c r="AO355" s="145">
        <f t="shared" si="48"/>
        <v>0</v>
      </c>
      <c r="AP355" s="14">
        <f t="shared" si="49"/>
        <v>0</v>
      </c>
      <c r="AQ355" s="22"/>
      <c r="AR355" s="24"/>
      <c r="AS355" s="24"/>
      <c r="AT355" s="24"/>
      <c r="AU355" s="24"/>
      <c r="AV355" s="24"/>
      <c r="AW355" s="145"/>
      <c r="AX355" s="24"/>
      <c r="AY355" s="24"/>
      <c r="AZ355" s="24"/>
      <c r="BA355" s="24"/>
      <c r="BB355" s="24"/>
      <c r="BC355" s="24"/>
      <c r="BD355" s="24"/>
      <c r="BE355" s="24"/>
      <c r="BF355" s="24"/>
      <c r="BG355" s="24"/>
      <c r="BH355" s="24"/>
      <c r="BI355" s="24"/>
      <c r="BJ355" s="24"/>
      <c r="BK355" s="24"/>
      <c r="BL355" s="24"/>
      <c r="BM355" s="145">
        <f t="shared" si="50"/>
        <v>0</v>
      </c>
      <c r="BN355" s="24">
        <f t="shared" si="51"/>
        <v>0</v>
      </c>
      <c r="BO355" s="509">
        <f t="shared" si="45"/>
        <v>0</v>
      </c>
      <c r="BP355" s="511">
        <v>0</v>
      </c>
      <c r="BQ355" s="512">
        <v>0</v>
      </c>
      <c r="BR355" s="513">
        <v>0</v>
      </c>
      <c r="BS355" s="512">
        <v>0</v>
      </c>
      <c r="BT355" s="512">
        <v>0</v>
      </c>
      <c r="BU355" s="512">
        <v>0</v>
      </c>
      <c r="BV355" s="512">
        <v>0</v>
      </c>
      <c r="BW355" s="512">
        <v>0</v>
      </c>
      <c r="BX355" s="512">
        <v>0</v>
      </c>
      <c r="BY355" s="512">
        <v>0</v>
      </c>
      <c r="BZ355" s="512">
        <v>0</v>
      </c>
      <c r="CA355" s="512">
        <v>0</v>
      </c>
      <c r="CB355" s="512">
        <v>0</v>
      </c>
      <c r="CC355" s="512">
        <v>0</v>
      </c>
      <c r="CD355" s="512">
        <v>0</v>
      </c>
      <c r="CE355" s="512">
        <v>0</v>
      </c>
      <c r="CF355" s="512">
        <v>0</v>
      </c>
      <c r="CG355" s="512">
        <v>0</v>
      </c>
      <c r="CH355" s="512">
        <v>0</v>
      </c>
      <c r="CI355" s="512">
        <v>0</v>
      </c>
      <c r="CJ355" s="512">
        <v>0</v>
      </c>
      <c r="CK355" s="512">
        <v>0</v>
      </c>
      <c r="CL355" s="513">
        <f t="shared" si="52"/>
        <v>0</v>
      </c>
      <c r="CM355" s="513">
        <f t="shared" si="53"/>
        <v>0</v>
      </c>
      <c r="CN355" s="113"/>
      <c r="CO355" s="97"/>
      <c r="CP355" s="97"/>
      <c r="CQ355" s="97"/>
      <c r="CR355" s="97"/>
      <c r="CS355" s="97"/>
      <c r="CT355" s="97"/>
      <c r="CU355" s="114"/>
      <c r="CV355" s="50">
        <f t="shared" si="46"/>
        <v>11542202</v>
      </c>
      <c r="CW355" s="11"/>
      <c r="CX355" s="604">
        <f t="shared" si="47"/>
        <v>3.0116899442007639</v>
      </c>
      <c r="CY355" s="143"/>
      <c r="CZ355" s="143"/>
      <c r="DA355" s="143"/>
      <c r="DB355" s="23"/>
      <c r="DC355" s="23"/>
      <c r="DD355" s="23"/>
      <c r="DE355" s="23"/>
      <c r="DF355" s="143"/>
      <c r="DG355" s="89"/>
      <c r="DH355" s="50" t="s">
        <v>46</v>
      </c>
      <c r="DI355" s="28"/>
      <c r="DJ355" s="553" t="s">
        <v>46</v>
      </c>
      <c r="DK355" s="143"/>
      <c r="DL355" s="46"/>
      <c r="DM355" s="111"/>
      <c r="DN355" s="110"/>
      <c r="DO355" s="432">
        <v>0</v>
      </c>
      <c r="DP355" s="433">
        <v>0</v>
      </c>
      <c r="DQ355" s="434">
        <v>0</v>
      </c>
      <c r="DR355" s="428">
        <v>0</v>
      </c>
      <c r="DS355" s="432">
        <v>0</v>
      </c>
      <c r="DT355" s="434">
        <v>0</v>
      </c>
      <c r="DU355" s="434">
        <v>0</v>
      </c>
      <c r="DV355" s="428">
        <v>0</v>
      </c>
      <c r="DW355" s="252"/>
      <c r="DX355" s="50"/>
      <c r="DY355" s="249"/>
      <c r="DZ355" s="464">
        <v>0</v>
      </c>
      <c r="EA355" s="465">
        <v>0</v>
      </c>
      <c r="EB355" s="46"/>
    </row>
    <row r="356" spans="1:132" s="141" customFormat="1" ht="27.75" customHeight="1" x14ac:dyDescent="0.25">
      <c r="A356" s="69" t="s">
        <v>56</v>
      </c>
      <c r="B356" s="69" t="s">
        <v>42</v>
      </c>
      <c r="C356" s="69" t="s">
        <v>388</v>
      </c>
      <c r="D356" s="67" t="s">
        <v>618</v>
      </c>
      <c r="E356" s="67" t="s">
        <v>457</v>
      </c>
      <c r="F356" s="67" t="s">
        <v>620</v>
      </c>
      <c r="G356" s="67" t="s">
        <v>613</v>
      </c>
      <c r="H356" s="14" t="s">
        <v>46</v>
      </c>
      <c r="I356" s="20" t="s">
        <v>1978</v>
      </c>
      <c r="J356" s="145" t="s">
        <v>1984</v>
      </c>
      <c r="K356" s="426">
        <v>12.30968508939201</v>
      </c>
      <c r="L356" s="426">
        <v>26.559469641726</v>
      </c>
      <c r="M356" s="424">
        <v>2109</v>
      </c>
      <c r="N356" s="487">
        <v>41662560.000000007</v>
      </c>
      <c r="O356" s="487" t="s">
        <v>1976</v>
      </c>
      <c r="P356" s="572">
        <v>6.2385005987015818</v>
      </c>
      <c r="Q356" s="34" t="s">
        <v>1977</v>
      </c>
      <c r="R356" s="257" t="s">
        <v>48</v>
      </c>
      <c r="S356" s="27"/>
      <c r="T356" s="27"/>
      <c r="U356" s="145"/>
      <c r="V356" s="24"/>
      <c r="W356" s="24"/>
      <c r="X356" s="24"/>
      <c r="Y356" s="24"/>
      <c r="Z356" s="24"/>
      <c r="AA356" s="24"/>
      <c r="AB356" s="24"/>
      <c r="AC356" s="24"/>
      <c r="AD356" s="24"/>
      <c r="AE356" s="24">
        <v>1</v>
      </c>
      <c r="AF356" s="24">
        <v>1</v>
      </c>
      <c r="AG356" s="24"/>
      <c r="AH356" s="24"/>
      <c r="AI356" s="24">
        <v>101</v>
      </c>
      <c r="AJ356" s="24">
        <v>101</v>
      </c>
      <c r="AK356" s="24">
        <v>1</v>
      </c>
      <c r="AL356" s="24">
        <v>1</v>
      </c>
      <c r="AM356" s="24"/>
      <c r="AN356" s="24"/>
      <c r="AO356" s="145">
        <f t="shared" si="48"/>
        <v>103</v>
      </c>
      <c r="AP356" s="14">
        <f t="shared" si="49"/>
        <v>103</v>
      </c>
      <c r="AQ356" s="22"/>
      <c r="AR356" s="24"/>
      <c r="AS356" s="24"/>
      <c r="AT356" s="24"/>
      <c r="AU356" s="24"/>
      <c r="AV356" s="24"/>
      <c r="AW356" s="145"/>
      <c r="AX356" s="24"/>
      <c r="AY356" s="24"/>
      <c r="AZ356" s="24"/>
      <c r="BA356" s="24"/>
      <c r="BB356" s="24"/>
      <c r="BC356" s="24">
        <v>1.2</v>
      </c>
      <c r="BD356" s="24">
        <v>1.2</v>
      </c>
      <c r="BE356" s="24"/>
      <c r="BF356" s="24"/>
      <c r="BG356" s="24">
        <v>1126.8</v>
      </c>
      <c r="BH356" s="24">
        <v>1126.8</v>
      </c>
      <c r="BI356" s="24">
        <v>6</v>
      </c>
      <c r="BJ356" s="24">
        <v>6</v>
      </c>
      <c r="BK356" s="24"/>
      <c r="BL356" s="24"/>
      <c r="BM356" s="145">
        <f t="shared" si="50"/>
        <v>1134</v>
      </c>
      <c r="BN356" s="24">
        <f t="shared" si="51"/>
        <v>1134</v>
      </c>
      <c r="BO356" s="509">
        <f t="shared" si="45"/>
        <v>0.18177444757094663</v>
      </c>
      <c r="BP356" s="511">
        <v>0</v>
      </c>
      <c r="BQ356" s="512">
        <v>0</v>
      </c>
      <c r="BR356" s="513">
        <v>0</v>
      </c>
      <c r="BS356" s="512">
        <v>0</v>
      </c>
      <c r="BT356" s="512">
        <v>0</v>
      </c>
      <c r="BU356" s="512">
        <v>0</v>
      </c>
      <c r="BV356" s="512">
        <v>0</v>
      </c>
      <c r="BW356" s="512">
        <v>0</v>
      </c>
      <c r="BX356" s="512">
        <v>0</v>
      </c>
      <c r="BY356" s="512">
        <v>0</v>
      </c>
      <c r="BZ356" s="512">
        <v>0</v>
      </c>
      <c r="CA356" s="512">
        <v>0</v>
      </c>
      <c r="CB356" s="512">
        <v>6054.9119999999994</v>
      </c>
      <c r="CC356" s="512">
        <v>6054.9119999999994</v>
      </c>
      <c r="CD356" s="512">
        <v>0</v>
      </c>
      <c r="CE356" s="512">
        <v>0</v>
      </c>
      <c r="CF356" s="512">
        <v>1322682.912</v>
      </c>
      <c r="CG356" s="512">
        <v>1322682.912</v>
      </c>
      <c r="CH356" s="512">
        <v>7043.0400000000009</v>
      </c>
      <c r="CI356" s="512">
        <v>7043.0400000000009</v>
      </c>
      <c r="CJ356" s="512">
        <v>0</v>
      </c>
      <c r="CK356" s="512">
        <v>0</v>
      </c>
      <c r="CL356" s="513">
        <f t="shared" si="52"/>
        <v>1335780.8640000001</v>
      </c>
      <c r="CM356" s="513">
        <f t="shared" si="53"/>
        <v>1335780.8640000001</v>
      </c>
      <c r="CN356" s="113"/>
      <c r="CO356" s="97"/>
      <c r="CP356" s="97"/>
      <c r="CQ356" s="97"/>
      <c r="CR356" s="97"/>
      <c r="CS356" s="97"/>
      <c r="CT356" s="97"/>
      <c r="CU356" s="114"/>
      <c r="CV356" s="50">
        <f t="shared" si="46"/>
        <v>41662560.000000007</v>
      </c>
      <c r="CW356" s="11"/>
      <c r="CX356" s="604">
        <f t="shared" si="47"/>
        <v>6.2385005987015818</v>
      </c>
      <c r="CY356" s="143"/>
      <c r="CZ356" s="143"/>
      <c r="DA356" s="143"/>
      <c r="DB356" s="23"/>
      <c r="DC356" s="23"/>
      <c r="DD356" s="23"/>
      <c r="DE356" s="23"/>
      <c r="DF356" s="143"/>
      <c r="DG356" s="89"/>
      <c r="DH356" s="50" t="s">
        <v>46</v>
      </c>
      <c r="DI356" s="28"/>
      <c r="DJ356" s="553" t="s">
        <v>46</v>
      </c>
      <c r="DK356" s="143"/>
      <c r="DL356" s="46"/>
      <c r="DM356" s="111"/>
      <c r="DN356" s="110"/>
      <c r="DO356" s="432">
        <v>117.00142247510668</v>
      </c>
      <c r="DP356" s="433">
        <v>-73.583683350850009</v>
      </c>
      <c r="DQ356" s="434">
        <v>69.388809862494071</v>
      </c>
      <c r="DR356" s="428">
        <v>-36.028876295084125</v>
      </c>
      <c r="DS356" s="432">
        <v>0.18255097202465623</v>
      </c>
      <c r="DT356" s="434">
        <v>1.5681882817271869E-2</v>
      </c>
      <c r="DU356" s="434">
        <v>0.16595542911332384</v>
      </c>
      <c r="DV356" s="428">
        <v>2.6921679372991059E-2</v>
      </c>
      <c r="DW356" s="252"/>
      <c r="DX356" s="50"/>
      <c r="DY356" s="249"/>
      <c r="DZ356" s="464">
        <v>0</v>
      </c>
      <c r="EA356" s="465">
        <v>32359.333333333332</v>
      </c>
      <c r="EB356" s="46"/>
    </row>
    <row r="357" spans="1:132" s="141" customFormat="1" ht="27.75" customHeight="1" x14ac:dyDescent="0.25">
      <c r="A357" s="69" t="s">
        <v>56</v>
      </c>
      <c r="B357" s="69" t="s">
        <v>42</v>
      </c>
      <c r="C357" s="69" t="s">
        <v>388</v>
      </c>
      <c r="D357" s="67" t="s">
        <v>618</v>
      </c>
      <c r="E357" s="67" t="s">
        <v>457</v>
      </c>
      <c r="F357" s="67" t="s">
        <v>621</v>
      </c>
      <c r="G357" s="67" t="s">
        <v>457</v>
      </c>
      <c r="H357" s="14" t="s">
        <v>46</v>
      </c>
      <c r="I357" s="20" t="s">
        <v>1978</v>
      </c>
      <c r="J357" s="145" t="s">
        <v>1984</v>
      </c>
      <c r="K357" s="426">
        <v>12.572610401980967</v>
      </c>
      <c r="L357" s="426">
        <v>33.789204475173001</v>
      </c>
      <c r="M357" s="424">
        <v>2613</v>
      </c>
      <c r="N357" s="487">
        <v>44395680.000000007</v>
      </c>
      <c r="O357" s="487" t="s">
        <v>1976</v>
      </c>
      <c r="P357" s="572">
        <v>9.0350698326022929</v>
      </c>
      <c r="Q357" s="34" t="s">
        <v>1977</v>
      </c>
      <c r="R357" s="257" t="s">
        <v>48</v>
      </c>
      <c r="S357" s="27"/>
      <c r="T357" s="27"/>
      <c r="U357" s="145"/>
      <c r="V357" s="24"/>
      <c r="W357" s="24"/>
      <c r="X357" s="24"/>
      <c r="Y357" s="24"/>
      <c r="Z357" s="24"/>
      <c r="AA357" s="24"/>
      <c r="AB357" s="24"/>
      <c r="AC357" s="24"/>
      <c r="AD357" s="24"/>
      <c r="AE357" s="24"/>
      <c r="AF357" s="24"/>
      <c r="AG357" s="24"/>
      <c r="AH357" s="24"/>
      <c r="AI357" s="24">
        <v>22</v>
      </c>
      <c r="AJ357" s="24">
        <v>22</v>
      </c>
      <c r="AK357" s="24"/>
      <c r="AL357" s="24"/>
      <c r="AM357" s="24"/>
      <c r="AN357" s="24"/>
      <c r="AO357" s="145">
        <f t="shared" si="48"/>
        <v>22</v>
      </c>
      <c r="AP357" s="14">
        <f t="shared" si="49"/>
        <v>22</v>
      </c>
      <c r="AQ357" s="22"/>
      <c r="AR357" s="24"/>
      <c r="AS357" s="24"/>
      <c r="AT357" s="24"/>
      <c r="AU357" s="24"/>
      <c r="AV357" s="24"/>
      <c r="AW357" s="145"/>
      <c r="AX357" s="24"/>
      <c r="AY357" s="24"/>
      <c r="AZ357" s="24"/>
      <c r="BA357" s="24"/>
      <c r="BB357" s="24"/>
      <c r="BC357" s="24"/>
      <c r="BD357" s="24"/>
      <c r="BE357" s="24"/>
      <c r="BF357" s="24"/>
      <c r="BG357" s="24">
        <v>4282.0200000000004</v>
      </c>
      <c r="BH357" s="24">
        <v>4282.0200000000004</v>
      </c>
      <c r="BI357" s="24"/>
      <c r="BJ357" s="24"/>
      <c r="BK357" s="24"/>
      <c r="BL357" s="24"/>
      <c r="BM357" s="145">
        <f t="shared" si="50"/>
        <v>4282.0200000000004</v>
      </c>
      <c r="BN357" s="24">
        <f t="shared" si="51"/>
        <v>4282.0200000000004</v>
      </c>
      <c r="BO357" s="509">
        <f t="shared" si="45"/>
        <v>0.47393324892173933</v>
      </c>
      <c r="BP357" s="511">
        <v>0</v>
      </c>
      <c r="BQ357" s="512">
        <v>0</v>
      </c>
      <c r="BR357" s="513">
        <v>0</v>
      </c>
      <c r="BS357" s="512">
        <v>0</v>
      </c>
      <c r="BT357" s="512">
        <v>0</v>
      </c>
      <c r="BU357" s="512">
        <v>0</v>
      </c>
      <c r="BV357" s="512">
        <v>0</v>
      </c>
      <c r="BW357" s="512">
        <v>0</v>
      </c>
      <c r="BX357" s="512">
        <v>0</v>
      </c>
      <c r="BY357" s="512">
        <v>0</v>
      </c>
      <c r="BZ357" s="512">
        <v>0</v>
      </c>
      <c r="CA357" s="512">
        <v>0</v>
      </c>
      <c r="CB357" s="512">
        <v>0</v>
      </c>
      <c r="CC357" s="512">
        <v>0</v>
      </c>
      <c r="CD357" s="512">
        <v>0</v>
      </c>
      <c r="CE357" s="512">
        <v>0</v>
      </c>
      <c r="CF357" s="512">
        <v>5026406.3568000011</v>
      </c>
      <c r="CG357" s="512">
        <v>5026406.3568000011</v>
      </c>
      <c r="CH357" s="512">
        <v>0</v>
      </c>
      <c r="CI357" s="512">
        <v>0</v>
      </c>
      <c r="CJ357" s="512">
        <v>0</v>
      </c>
      <c r="CK357" s="512">
        <v>0</v>
      </c>
      <c r="CL357" s="513">
        <f t="shared" si="52"/>
        <v>5026406.3568000011</v>
      </c>
      <c r="CM357" s="513">
        <f t="shared" si="53"/>
        <v>5026406.3568000011</v>
      </c>
      <c r="CN357" s="113"/>
      <c r="CO357" s="97"/>
      <c r="CP357" s="97"/>
      <c r="CQ357" s="97"/>
      <c r="CR357" s="97"/>
      <c r="CS357" s="97"/>
      <c r="CT357" s="97"/>
      <c r="CU357" s="114"/>
      <c r="CV357" s="50">
        <f t="shared" si="46"/>
        <v>44395680.000000007</v>
      </c>
      <c r="CW357" s="11"/>
      <c r="CX357" s="604">
        <f t="shared" si="47"/>
        <v>9.0350698326022929</v>
      </c>
      <c r="CY357" s="143"/>
      <c r="CZ357" s="143"/>
      <c r="DA357" s="143"/>
      <c r="DB357" s="23"/>
      <c r="DC357" s="23"/>
      <c r="DD357" s="23"/>
      <c r="DE357" s="23"/>
      <c r="DF357" s="143"/>
      <c r="DG357" s="89"/>
      <c r="DH357" s="50" t="s">
        <v>46</v>
      </c>
      <c r="DI357" s="28"/>
      <c r="DJ357" s="553" t="s">
        <v>46</v>
      </c>
      <c r="DK357" s="143"/>
      <c r="DL357" s="46"/>
      <c r="DM357" s="111"/>
      <c r="DN357" s="110"/>
      <c r="DO357" s="432">
        <v>470.92528937214951</v>
      </c>
      <c r="DP357" s="433">
        <v>-402.73724777201136</v>
      </c>
      <c r="DQ357" s="434">
        <v>151.39223876789623</v>
      </c>
      <c r="DR357" s="428">
        <v>-83.204197167758068</v>
      </c>
      <c r="DS357" s="432">
        <v>1.4253372022575792</v>
      </c>
      <c r="DT357" s="434">
        <v>-0.62685190762596077</v>
      </c>
      <c r="DU357" s="434">
        <v>1.0381046522751174</v>
      </c>
      <c r="DV357" s="428">
        <v>-0.23961935764349895</v>
      </c>
      <c r="DW357" s="252"/>
      <c r="DX357" s="50"/>
      <c r="DY357" s="249"/>
      <c r="DZ357" s="464">
        <v>356842</v>
      </c>
      <c r="EA357" s="465">
        <v>-271689.33333333331</v>
      </c>
      <c r="EB357" s="46"/>
    </row>
    <row r="358" spans="1:132" s="141" customFormat="1" ht="27.75" customHeight="1" x14ac:dyDescent="0.25">
      <c r="A358" s="69" t="s">
        <v>56</v>
      </c>
      <c r="B358" s="69" t="s">
        <v>42</v>
      </c>
      <c r="C358" s="69" t="s">
        <v>388</v>
      </c>
      <c r="D358" s="67" t="s">
        <v>618</v>
      </c>
      <c r="E358" s="67" t="s">
        <v>457</v>
      </c>
      <c r="F358" s="67" t="s">
        <v>622</v>
      </c>
      <c r="G358" s="67" t="s">
        <v>623</v>
      </c>
      <c r="H358" s="14" t="s">
        <v>617</v>
      </c>
      <c r="I358" s="20" t="s">
        <v>1978</v>
      </c>
      <c r="J358" s="145" t="s">
        <v>1984</v>
      </c>
      <c r="K358" s="426">
        <v>12.668219606558768</v>
      </c>
      <c r="L358" s="426">
        <v>24.889583281563002</v>
      </c>
      <c r="M358" s="424">
        <v>834</v>
      </c>
      <c r="N358" s="487">
        <v>26630400</v>
      </c>
      <c r="O358" s="487" t="s">
        <v>1976</v>
      </c>
      <c r="P358" s="572">
        <v>7.6009317639352609</v>
      </c>
      <c r="Q358" s="34" t="s">
        <v>1977</v>
      </c>
      <c r="R358" s="257" t="s">
        <v>48</v>
      </c>
      <c r="S358" s="27"/>
      <c r="T358" s="27"/>
      <c r="U358" s="145"/>
      <c r="V358" s="24"/>
      <c r="W358" s="24"/>
      <c r="X358" s="24"/>
      <c r="Y358" s="24"/>
      <c r="Z358" s="24"/>
      <c r="AA358" s="24"/>
      <c r="AB358" s="24"/>
      <c r="AC358" s="24"/>
      <c r="AD358" s="24"/>
      <c r="AE358" s="24"/>
      <c r="AF358" s="24"/>
      <c r="AG358" s="24"/>
      <c r="AH358" s="24"/>
      <c r="AI358" s="24"/>
      <c r="AJ358" s="24"/>
      <c r="AK358" s="24"/>
      <c r="AL358" s="24"/>
      <c r="AM358" s="24"/>
      <c r="AN358" s="24"/>
      <c r="AO358" s="145">
        <f t="shared" si="48"/>
        <v>0</v>
      </c>
      <c r="AP358" s="14">
        <f t="shared" si="49"/>
        <v>0</v>
      </c>
      <c r="AQ358" s="22"/>
      <c r="AR358" s="24"/>
      <c r="AS358" s="24"/>
      <c r="AT358" s="24"/>
      <c r="AU358" s="24"/>
      <c r="AV358" s="24"/>
      <c r="AW358" s="145"/>
      <c r="AX358" s="24"/>
      <c r="AY358" s="24"/>
      <c r="AZ358" s="24"/>
      <c r="BA358" s="24"/>
      <c r="BB358" s="24"/>
      <c r="BC358" s="24"/>
      <c r="BD358" s="24"/>
      <c r="BE358" s="24"/>
      <c r="BF358" s="24"/>
      <c r="BG358" s="24"/>
      <c r="BH358" s="24"/>
      <c r="BI358" s="24"/>
      <c r="BJ358" s="24"/>
      <c r="BK358" s="24"/>
      <c r="BL358" s="24"/>
      <c r="BM358" s="145">
        <f t="shared" si="50"/>
        <v>0</v>
      </c>
      <c r="BN358" s="24">
        <f t="shared" si="51"/>
        <v>0</v>
      </c>
      <c r="BO358" s="509">
        <f t="shared" si="45"/>
        <v>0</v>
      </c>
      <c r="BP358" s="511">
        <v>0</v>
      </c>
      <c r="BQ358" s="512">
        <v>0</v>
      </c>
      <c r="BR358" s="513">
        <v>0</v>
      </c>
      <c r="BS358" s="512">
        <v>0</v>
      </c>
      <c r="BT358" s="512">
        <v>0</v>
      </c>
      <c r="BU358" s="512">
        <v>0</v>
      </c>
      <c r="BV358" s="512">
        <v>0</v>
      </c>
      <c r="BW358" s="512">
        <v>0</v>
      </c>
      <c r="BX358" s="512">
        <v>0</v>
      </c>
      <c r="BY358" s="512">
        <v>0</v>
      </c>
      <c r="BZ358" s="512">
        <v>0</v>
      </c>
      <c r="CA358" s="512">
        <v>0</v>
      </c>
      <c r="CB358" s="512">
        <v>0</v>
      </c>
      <c r="CC358" s="512">
        <v>0</v>
      </c>
      <c r="CD358" s="512">
        <v>0</v>
      </c>
      <c r="CE358" s="512">
        <v>0</v>
      </c>
      <c r="CF358" s="512">
        <v>0</v>
      </c>
      <c r="CG358" s="512">
        <v>0</v>
      </c>
      <c r="CH358" s="512">
        <v>0</v>
      </c>
      <c r="CI358" s="512">
        <v>0</v>
      </c>
      <c r="CJ358" s="512">
        <v>0</v>
      </c>
      <c r="CK358" s="512">
        <v>0</v>
      </c>
      <c r="CL358" s="513">
        <f t="shared" si="52"/>
        <v>0</v>
      </c>
      <c r="CM358" s="513">
        <f t="shared" si="53"/>
        <v>0</v>
      </c>
      <c r="CN358" s="113"/>
      <c r="CO358" s="97"/>
      <c r="CP358" s="97"/>
      <c r="CQ358" s="97"/>
      <c r="CR358" s="97"/>
      <c r="CS358" s="97"/>
      <c r="CT358" s="97"/>
      <c r="CU358" s="114"/>
      <c r="CV358" s="50">
        <f t="shared" si="46"/>
        <v>26630400</v>
      </c>
      <c r="CW358" s="11"/>
      <c r="CX358" s="604">
        <f t="shared" si="47"/>
        <v>7.6009317639352609</v>
      </c>
      <c r="CY358" s="143"/>
      <c r="CZ358" s="143"/>
      <c r="DA358" s="143"/>
      <c r="DB358" s="23"/>
      <c r="DC358" s="23"/>
      <c r="DD358" s="23"/>
      <c r="DE358" s="23"/>
      <c r="DF358" s="143"/>
      <c r="DG358" s="89"/>
      <c r="DH358" s="50" t="s">
        <v>46</v>
      </c>
      <c r="DI358" s="28"/>
      <c r="DJ358" s="553" t="s">
        <v>46</v>
      </c>
      <c r="DK358" s="143"/>
      <c r="DL358" s="46"/>
      <c r="DM358" s="111"/>
      <c r="DN358" s="110"/>
      <c r="DO358" s="432">
        <v>277.5606832484271</v>
      </c>
      <c r="DP358" s="433">
        <v>-277.5606832484271</v>
      </c>
      <c r="DQ358" s="434">
        <v>277.5606832484271</v>
      </c>
      <c r="DR358" s="428">
        <v>-277.5606832484271</v>
      </c>
      <c r="DS358" s="432">
        <v>1.111177704525024</v>
      </c>
      <c r="DT358" s="434">
        <v>-1.111177704525024</v>
      </c>
      <c r="DU358" s="434">
        <v>1.111177704525024</v>
      </c>
      <c r="DV358" s="428">
        <v>-1.111177704525024</v>
      </c>
      <c r="DW358" s="252"/>
      <c r="DX358" s="50"/>
      <c r="DY358" s="249"/>
      <c r="DZ358" s="464">
        <v>73984</v>
      </c>
      <c r="EA358" s="465">
        <v>-73984</v>
      </c>
      <c r="EB358" s="46"/>
    </row>
    <row r="359" spans="1:132" s="141" customFormat="1" ht="27.75" customHeight="1" x14ac:dyDescent="0.25">
      <c r="A359" s="69" t="s">
        <v>56</v>
      </c>
      <c r="B359" s="69" t="s">
        <v>42</v>
      </c>
      <c r="C359" s="69" t="s">
        <v>388</v>
      </c>
      <c r="D359" s="67" t="s">
        <v>618</v>
      </c>
      <c r="E359" s="67" t="s">
        <v>457</v>
      </c>
      <c r="F359" s="67" t="s">
        <v>624</v>
      </c>
      <c r="G359" s="67" t="s">
        <v>623</v>
      </c>
      <c r="H359" s="14" t="s">
        <v>617</v>
      </c>
      <c r="I359" s="20" t="s">
        <v>1978</v>
      </c>
      <c r="J359" s="145" t="s">
        <v>1984</v>
      </c>
      <c r="K359" s="426">
        <v>12.668219606558768</v>
      </c>
      <c r="L359" s="426">
        <v>37.751136285114001</v>
      </c>
      <c r="M359" s="424">
        <v>1394</v>
      </c>
      <c r="N359" s="487">
        <v>26280000</v>
      </c>
      <c r="O359" s="487" t="s">
        <v>1976</v>
      </c>
      <c r="P359" s="572">
        <v>7.4575179570685588</v>
      </c>
      <c r="Q359" s="34" t="s">
        <v>1977</v>
      </c>
      <c r="R359" s="257" t="s">
        <v>48</v>
      </c>
      <c r="S359" s="27"/>
      <c r="T359" s="27"/>
      <c r="U359" s="145"/>
      <c r="V359" s="24"/>
      <c r="W359" s="24"/>
      <c r="X359" s="24"/>
      <c r="Y359" s="24"/>
      <c r="Z359" s="24"/>
      <c r="AA359" s="24"/>
      <c r="AB359" s="24"/>
      <c r="AC359" s="24"/>
      <c r="AD359" s="24"/>
      <c r="AE359" s="24"/>
      <c r="AF359" s="24"/>
      <c r="AG359" s="24"/>
      <c r="AH359" s="24"/>
      <c r="AI359" s="24"/>
      <c r="AJ359" s="24"/>
      <c r="AK359" s="24"/>
      <c r="AL359" s="24"/>
      <c r="AM359" s="24"/>
      <c r="AN359" s="24"/>
      <c r="AO359" s="145">
        <f t="shared" si="48"/>
        <v>0</v>
      </c>
      <c r="AP359" s="14">
        <f t="shared" si="49"/>
        <v>0</v>
      </c>
      <c r="AQ359" s="22"/>
      <c r="AR359" s="24"/>
      <c r="AS359" s="24"/>
      <c r="AT359" s="24"/>
      <c r="AU359" s="24"/>
      <c r="AV359" s="24"/>
      <c r="AW359" s="145"/>
      <c r="AX359" s="24"/>
      <c r="AY359" s="24"/>
      <c r="AZ359" s="24"/>
      <c r="BA359" s="24"/>
      <c r="BB359" s="24"/>
      <c r="BC359" s="24"/>
      <c r="BD359" s="24"/>
      <c r="BE359" s="24"/>
      <c r="BF359" s="24"/>
      <c r="BG359" s="24"/>
      <c r="BH359" s="24"/>
      <c r="BI359" s="24"/>
      <c r="BJ359" s="24"/>
      <c r="BK359" s="24"/>
      <c r="BL359" s="24"/>
      <c r="BM359" s="145">
        <f t="shared" si="50"/>
        <v>0</v>
      </c>
      <c r="BN359" s="24">
        <f t="shared" si="51"/>
        <v>0</v>
      </c>
      <c r="BO359" s="509">
        <f t="shared" si="45"/>
        <v>0</v>
      </c>
      <c r="BP359" s="511">
        <v>0</v>
      </c>
      <c r="BQ359" s="512">
        <v>0</v>
      </c>
      <c r="BR359" s="513">
        <v>0</v>
      </c>
      <c r="BS359" s="512">
        <v>0</v>
      </c>
      <c r="BT359" s="512">
        <v>0</v>
      </c>
      <c r="BU359" s="512">
        <v>0</v>
      </c>
      <c r="BV359" s="512">
        <v>0</v>
      </c>
      <c r="BW359" s="512">
        <v>0</v>
      </c>
      <c r="BX359" s="512">
        <v>0</v>
      </c>
      <c r="BY359" s="512">
        <v>0</v>
      </c>
      <c r="BZ359" s="512">
        <v>0</v>
      </c>
      <c r="CA359" s="512">
        <v>0</v>
      </c>
      <c r="CB359" s="512">
        <v>0</v>
      </c>
      <c r="CC359" s="512">
        <v>0</v>
      </c>
      <c r="CD359" s="512">
        <v>0</v>
      </c>
      <c r="CE359" s="512">
        <v>0</v>
      </c>
      <c r="CF359" s="512">
        <v>0</v>
      </c>
      <c r="CG359" s="512">
        <v>0</v>
      </c>
      <c r="CH359" s="512">
        <v>0</v>
      </c>
      <c r="CI359" s="512">
        <v>0</v>
      </c>
      <c r="CJ359" s="512">
        <v>0</v>
      </c>
      <c r="CK359" s="512">
        <v>0</v>
      </c>
      <c r="CL359" s="513">
        <f t="shared" si="52"/>
        <v>0</v>
      </c>
      <c r="CM359" s="513">
        <f t="shared" si="53"/>
        <v>0</v>
      </c>
      <c r="CN359" s="113"/>
      <c r="CO359" s="97"/>
      <c r="CP359" s="97"/>
      <c r="CQ359" s="97"/>
      <c r="CR359" s="97"/>
      <c r="CS359" s="97"/>
      <c r="CT359" s="97"/>
      <c r="CU359" s="114"/>
      <c r="CV359" s="50">
        <f t="shared" si="46"/>
        <v>26280000</v>
      </c>
      <c r="CW359" s="11"/>
      <c r="CX359" s="604">
        <f t="shared" si="47"/>
        <v>7.4575179570685588</v>
      </c>
      <c r="CY359" s="143"/>
      <c r="CZ359" s="143"/>
      <c r="DA359" s="143"/>
      <c r="DB359" s="23"/>
      <c r="DC359" s="23"/>
      <c r="DD359" s="23"/>
      <c r="DE359" s="23"/>
      <c r="DF359" s="143"/>
      <c r="DG359" s="89"/>
      <c r="DH359" s="50" t="s">
        <v>46</v>
      </c>
      <c r="DI359" s="28"/>
      <c r="DJ359" s="553" t="s">
        <v>46</v>
      </c>
      <c r="DK359" s="143"/>
      <c r="DL359" s="46"/>
      <c r="DM359" s="111"/>
      <c r="DN359" s="110"/>
      <c r="DO359" s="432">
        <v>68.077915869980913</v>
      </c>
      <c r="DP359" s="433">
        <v>-68.077915869980913</v>
      </c>
      <c r="DQ359" s="434">
        <v>68.077915869980913</v>
      </c>
      <c r="DR359" s="428">
        <v>-68.077915869980913</v>
      </c>
      <c r="DS359" s="432">
        <v>0.34703632887189306</v>
      </c>
      <c r="DT359" s="434">
        <v>-0.34703632887189306</v>
      </c>
      <c r="DU359" s="434">
        <v>0.34703632887189306</v>
      </c>
      <c r="DV359" s="428">
        <v>-0.34703632887189306</v>
      </c>
      <c r="DW359" s="252"/>
      <c r="DX359" s="50"/>
      <c r="DY359" s="249"/>
      <c r="DZ359" s="464">
        <v>43430</v>
      </c>
      <c r="EA359" s="465">
        <v>-43430</v>
      </c>
      <c r="EB359" s="46"/>
    </row>
    <row r="360" spans="1:132" s="141" customFormat="1" ht="27.75" customHeight="1" x14ac:dyDescent="0.25">
      <c r="A360" s="69" t="s">
        <v>56</v>
      </c>
      <c r="B360" s="69" t="s">
        <v>42</v>
      </c>
      <c r="C360" s="69" t="s">
        <v>388</v>
      </c>
      <c r="D360" s="67" t="s">
        <v>625</v>
      </c>
      <c r="E360" s="67" t="s">
        <v>599</v>
      </c>
      <c r="F360" s="67" t="s">
        <v>626</v>
      </c>
      <c r="G360" s="67" t="s">
        <v>599</v>
      </c>
      <c r="H360" s="14" t="s">
        <v>46</v>
      </c>
      <c r="I360" s="20" t="s">
        <v>1978</v>
      </c>
      <c r="J360" s="145" t="s">
        <v>1984</v>
      </c>
      <c r="K360" s="426">
        <v>12.668219606558768</v>
      </c>
      <c r="L360" s="426">
        <v>6.5712121075440004</v>
      </c>
      <c r="M360" s="424">
        <v>168</v>
      </c>
      <c r="N360" s="487">
        <v>25894560</v>
      </c>
      <c r="O360" s="487" t="s">
        <v>1976</v>
      </c>
      <c r="P360" s="572">
        <v>6.0711844906904293</v>
      </c>
      <c r="Q360" s="34" t="s">
        <v>48</v>
      </c>
      <c r="R360" s="257" t="s">
        <v>48</v>
      </c>
      <c r="S360" s="27"/>
      <c r="T360" s="27"/>
      <c r="U360" s="145"/>
      <c r="V360" s="24"/>
      <c r="W360" s="24"/>
      <c r="X360" s="24"/>
      <c r="Y360" s="24"/>
      <c r="Z360" s="24"/>
      <c r="AA360" s="24"/>
      <c r="AB360" s="24"/>
      <c r="AC360" s="24"/>
      <c r="AD360" s="24"/>
      <c r="AE360" s="24"/>
      <c r="AF360" s="24"/>
      <c r="AG360" s="24"/>
      <c r="AH360" s="24"/>
      <c r="AI360" s="24">
        <v>7</v>
      </c>
      <c r="AJ360" s="24">
        <v>7</v>
      </c>
      <c r="AK360" s="24"/>
      <c r="AL360" s="24"/>
      <c r="AM360" s="24"/>
      <c r="AN360" s="24"/>
      <c r="AO360" s="145">
        <f t="shared" si="48"/>
        <v>7</v>
      </c>
      <c r="AP360" s="14">
        <f t="shared" si="49"/>
        <v>7</v>
      </c>
      <c r="AQ360" s="22"/>
      <c r="AR360" s="24"/>
      <c r="AS360" s="24"/>
      <c r="AT360" s="24"/>
      <c r="AU360" s="24"/>
      <c r="AV360" s="24"/>
      <c r="AW360" s="145"/>
      <c r="AX360" s="24"/>
      <c r="AY360" s="24"/>
      <c r="AZ360" s="24"/>
      <c r="BA360" s="24"/>
      <c r="BB360" s="24"/>
      <c r="BC360" s="24"/>
      <c r="BD360" s="24"/>
      <c r="BE360" s="24"/>
      <c r="BF360" s="24"/>
      <c r="BG360" s="24">
        <v>502</v>
      </c>
      <c r="BH360" s="24">
        <v>502</v>
      </c>
      <c r="BI360" s="24"/>
      <c r="BJ360" s="24"/>
      <c r="BK360" s="24"/>
      <c r="BL360" s="24"/>
      <c r="BM360" s="145">
        <f t="shared" si="50"/>
        <v>502</v>
      </c>
      <c r="BN360" s="24">
        <f t="shared" si="51"/>
        <v>502</v>
      </c>
      <c r="BO360" s="509">
        <f t="shared" si="45"/>
        <v>8.2685677032178509E-2</v>
      </c>
      <c r="BP360" s="511">
        <v>0</v>
      </c>
      <c r="BQ360" s="512">
        <v>0</v>
      </c>
      <c r="BR360" s="513">
        <v>0</v>
      </c>
      <c r="BS360" s="512">
        <v>0</v>
      </c>
      <c r="BT360" s="512">
        <v>0</v>
      </c>
      <c r="BU360" s="512">
        <v>0</v>
      </c>
      <c r="BV360" s="512">
        <v>0</v>
      </c>
      <c r="BW360" s="512">
        <v>0</v>
      </c>
      <c r="BX360" s="512">
        <v>0</v>
      </c>
      <c r="BY360" s="512">
        <v>0</v>
      </c>
      <c r="BZ360" s="512">
        <v>0</v>
      </c>
      <c r="CA360" s="512">
        <v>0</v>
      </c>
      <c r="CB360" s="512">
        <v>0</v>
      </c>
      <c r="CC360" s="512">
        <v>0</v>
      </c>
      <c r="CD360" s="512">
        <v>0</v>
      </c>
      <c r="CE360" s="512">
        <v>0</v>
      </c>
      <c r="CF360" s="512">
        <v>589267.68000000005</v>
      </c>
      <c r="CG360" s="512">
        <v>589267.68000000005</v>
      </c>
      <c r="CH360" s="512">
        <v>0</v>
      </c>
      <c r="CI360" s="512">
        <v>0</v>
      </c>
      <c r="CJ360" s="512">
        <v>0</v>
      </c>
      <c r="CK360" s="512">
        <v>0</v>
      </c>
      <c r="CL360" s="513">
        <f t="shared" si="52"/>
        <v>589267.68000000005</v>
      </c>
      <c r="CM360" s="513">
        <f t="shared" si="53"/>
        <v>589267.68000000005</v>
      </c>
      <c r="CN360" s="113"/>
      <c r="CO360" s="97"/>
      <c r="CP360" s="97"/>
      <c r="CQ360" s="97"/>
      <c r="CR360" s="97"/>
      <c r="CS360" s="97"/>
      <c r="CT360" s="97"/>
      <c r="CU360" s="114"/>
      <c r="CV360" s="50">
        <f t="shared" si="46"/>
        <v>25894560</v>
      </c>
      <c r="CW360" s="11"/>
      <c r="CX360" s="604">
        <f t="shared" si="47"/>
        <v>6.0711844906904293</v>
      </c>
      <c r="CY360" s="143"/>
      <c r="CZ360" s="143"/>
      <c r="DA360" s="143"/>
      <c r="DB360" s="23"/>
      <c r="DC360" s="23"/>
      <c r="DD360" s="23"/>
      <c r="DE360" s="23"/>
      <c r="DF360" s="143"/>
      <c r="DG360" s="89"/>
      <c r="DH360" s="50" t="s">
        <v>46</v>
      </c>
      <c r="DI360" s="28"/>
      <c r="DJ360" s="553" t="s">
        <v>46</v>
      </c>
      <c r="DK360" s="143"/>
      <c r="DL360" s="46"/>
      <c r="DM360" s="111"/>
      <c r="DN360" s="110"/>
      <c r="DO360" s="432">
        <v>3.1717272274763499</v>
      </c>
      <c r="DP360" s="433">
        <v>327.83714326335667</v>
      </c>
      <c r="DQ360" s="434">
        <v>3.1717272274763499</v>
      </c>
      <c r="DR360" s="428">
        <v>19.67156076779267</v>
      </c>
      <c r="DS360" s="432">
        <v>3.5838725734196046E-2</v>
      </c>
      <c r="DT360" s="434">
        <v>0.77315003831074591</v>
      </c>
      <c r="DU360" s="434">
        <v>3.5838725734196046E-2</v>
      </c>
      <c r="DV360" s="428">
        <v>0.37338658473298214</v>
      </c>
      <c r="DW360" s="252"/>
      <c r="DX360" s="50"/>
      <c r="DY360" s="249"/>
      <c r="DZ360" s="464">
        <v>0</v>
      </c>
      <c r="EA360" s="465">
        <v>0</v>
      </c>
      <c r="EB360" s="46"/>
    </row>
    <row r="361" spans="1:132" s="141" customFormat="1" ht="27.75" customHeight="1" x14ac:dyDescent="0.25">
      <c r="A361" s="69" t="s">
        <v>56</v>
      </c>
      <c r="B361" s="69" t="s">
        <v>42</v>
      </c>
      <c r="C361" s="69" t="s">
        <v>388</v>
      </c>
      <c r="D361" s="67" t="s">
        <v>627</v>
      </c>
      <c r="E361" s="67" t="s">
        <v>628</v>
      </c>
      <c r="F361" s="67" t="s">
        <v>629</v>
      </c>
      <c r="G361" s="67" t="s">
        <v>628</v>
      </c>
      <c r="H361" s="14" t="s">
        <v>46</v>
      </c>
      <c r="I361" s="20" t="s">
        <v>1978</v>
      </c>
      <c r="J361" s="145" t="s">
        <v>1981</v>
      </c>
      <c r="K361" s="426">
        <v>2.204831396002878</v>
      </c>
      <c r="L361" s="426">
        <v>9.2776514958540002</v>
      </c>
      <c r="M361" s="424">
        <v>211</v>
      </c>
      <c r="N361" s="487">
        <v>6622560</v>
      </c>
      <c r="O361" s="487" t="s">
        <v>1976</v>
      </c>
      <c r="P361" s="572">
        <v>0.81420244362197791</v>
      </c>
      <c r="Q361" s="34" t="s">
        <v>48</v>
      </c>
      <c r="R361" s="257" t="s">
        <v>48</v>
      </c>
      <c r="S361" s="27"/>
      <c r="T361" s="27"/>
      <c r="U361" s="145"/>
      <c r="V361" s="24"/>
      <c r="W361" s="24"/>
      <c r="X361" s="24"/>
      <c r="Y361" s="24"/>
      <c r="Z361" s="24"/>
      <c r="AA361" s="24"/>
      <c r="AB361" s="24"/>
      <c r="AC361" s="24"/>
      <c r="AD361" s="24"/>
      <c r="AE361" s="24"/>
      <c r="AF361" s="24"/>
      <c r="AG361" s="24"/>
      <c r="AH361" s="24"/>
      <c r="AI361" s="24">
        <v>8</v>
      </c>
      <c r="AJ361" s="24">
        <v>8</v>
      </c>
      <c r="AK361" s="24"/>
      <c r="AL361" s="24"/>
      <c r="AM361" s="24"/>
      <c r="AN361" s="24"/>
      <c r="AO361" s="145">
        <f t="shared" si="48"/>
        <v>8</v>
      </c>
      <c r="AP361" s="14">
        <f t="shared" si="49"/>
        <v>8</v>
      </c>
      <c r="AQ361" s="22"/>
      <c r="AR361" s="24"/>
      <c r="AS361" s="24"/>
      <c r="AT361" s="24"/>
      <c r="AU361" s="24"/>
      <c r="AV361" s="24"/>
      <c r="AW361" s="145"/>
      <c r="AX361" s="24"/>
      <c r="AY361" s="24"/>
      <c r="AZ361" s="24"/>
      <c r="BA361" s="24"/>
      <c r="BB361" s="24"/>
      <c r="BC361" s="24"/>
      <c r="BD361" s="24"/>
      <c r="BE361" s="24"/>
      <c r="BF361" s="24"/>
      <c r="BG361" s="24">
        <v>48.99</v>
      </c>
      <c r="BH361" s="24">
        <v>48.99</v>
      </c>
      <c r="BI361" s="24"/>
      <c r="BJ361" s="24"/>
      <c r="BK361" s="24"/>
      <c r="BL361" s="24"/>
      <c r="BM361" s="145">
        <f t="shared" si="50"/>
        <v>48.99</v>
      </c>
      <c r="BN361" s="24">
        <f t="shared" si="51"/>
        <v>48.99</v>
      </c>
      <c r="BO361" s="509">
        <f t="shared" si="45"/>
        <v>6.0169310941966821E-2</v>
      </c>
      <c r="BP361" s="511">
        <v>0</v>
      </c>
      <c r="BQ361" s="512">
        <v>0</v>
      </c>
      <c r="BR361" s="513">
        <v>0</v>
      </c>
      <c r="BS361" s="512">
        <v>0</v>
      </c>
      <c r="BT361" s="512">
        <v>0</v>
      </c>
      <c r="BU361" s="512">
        <v>0</v>
      </c>
      <c r="BV361" s="512">
        <v>0</v>
      </c>
      <c r="BW361" s="512">
        <v>0</v>
      </c>
      <c r="BX361" s="512">
        <v>0</v>
      </c>
      <c r="BY361" s="512">
        <v>0</v>
      </c>
      <c r="BZ361" s="512">
        <v>0</v>
      </c>
      <c r="CA361" s="512">
        <v>0</v>
      </c>
      <c r="CB361" s="512">
        <v>0</v>
      </c>
      <c r="CC361" s="512">
        <v>0</v>
      </c>
      <c r="CD361" s="512">
        <v>0</v>
      </c>
      <c r="CE361" s="512">
        <v>0</v>
      </c>
      <c r="CF361" s="512">
        <v>57506.421600000009</v>
      </c>
      <c r="CG361" s="512">
        <v>57506.421600000009</v>
      </c>
      <c r="CH361" s="512">
        <v>0</v>
      </c>
      <c r="CI361" s="512">
        <v>0</v>
      </c>
      <c r="CJ361" s="512">
        <v>0</v>
      </c>
      <c r="CK361" s="512">
        <v>0</v>
      </c>
      <c r="CL361" s="513">
        <f t="shared" si="52"/>
        <v>57506.421600000009</v>
      </c>
      <c r="CM361" s="513">
        <f t="shared" si="53"/>
        <v>57506.421600000009</v>
      </c>
      <c r="CN361" s="113"/>
      <c r="CO361" s="97"/>
      <c r="CP361" s="97"/>
      <c r="CQ361" s="97"/>
      <c r="CR361" s="97"/>
      <c r="CS361" s="97"/>
      <c r="CT361" s="97"/>
      <c r="CU361" s="114"/>
      <c r="CV361" s="50">
        <f t="shared" si="46"/>
        <v>6622560</v>
      </c>
      <c r="CW361" s="11"/>
      <c r="CX361" s="604">
        <f t="shared" si="47"/>
        <v>0.81420244362197791</v>
      </c>
      <c r="CY361" s="143"/>
      <c r="CZ361" s="143"/>
      <c r="DA361" s="143"/>
      <c r="DB361" s="23"/>
      <c r="DC361" s="23"/>
      <c r="DD361" s="23"/>
      <c r="DE361" s="23"/>
      <c r="DF361" s="143"/>
      <c r="DG361" s="89"/>
      <c r="DH361" s="50" t="s">
        <v>46</v>
      </c>
      <c r="DI361" s="28"/>
      <c r="DJ361" s="553" t="s">
        <v>46</v>
      </c>
      <c r="DK361" s="143"/>
      <c r="DL361" s="46"/>
      <c r="DM361" s="111"/>
      <c r="DN361" s="110"/>
      <c r="DO361" s="432">
        <v>4378.2390532544377</v>
      </c>
      <c r="DP361" s="433">
        <v>-3718.845298357719</v>
      </c>
      <c r="DQ361" s="434">
        <v>177.75147928994082</v>
      </c>
      <c r="DR361" s="428">
        <v>-70.62449950505524</v>
      </c>
      <c r="DS361" s="432">
        <v>2.3195266272189348</v>
      </c>
      <c r="DT361" s="434">
        <v>-1.2872895669176876</v>
      </c>
      <c r="DU361" s="434">
        <v>1.3207100591715977</v>
      </c>
      <c r="DV361" s="428">
        <v>-0.63658198626359908</v>
      </c>
      <c r="DW361" s="252"/>
      <c r="DX361" s="50"/>
      <c r="DY361" s="249"/>
      <c r="DZ361" s="464">
        <v>4028</v>
      </c>
      <c r="EA361" s="465">
        <v>1254.333333333333</v>
      </c>
      <c r="EB361" s="46"/>
    </row>
    <row r="362" spans="1:132" s="141" customFormat="1" ht="27.75" customHeight="1" x14ac:dyDescent="0.25">
      <c r="A362" s="69" t="s">
        <v>56</v>
      </c>
      <c r="B362" s="69" t="s">
        <v>42</v>
      </c>
      <c r="C362" s="69" t="s">
        <v>388</v>
      </c>
      <c r="D362" s="67" t="s">
        <v>627</v>
      </c>
      <c r="E362" s="67" t="s">
        <v>628</v>
      </c>
      <c r="F362" s="67" t="s">
        <v>630</v>
      </c>
      <c r="G362" s="67" t="s">
        <v>628</v>
      </c>
      <c r="H362" s="14" t="s">
        <v>46</v>
      </c>
      <c r="I362" s="20" t="s">
        <v>1979</v>
      </c>
      <c r="J362" s="145" t="s">
        <v>1981</v>
      </c>
      <c r="K362" s="426">
        <v>2.2696793782382572</v>
      </c>
      <c r="L362" s="426">
        <v>6.0020833208490005</v>
      </c>
      <c r="M362" s="424">
        <v>207</v>
      </c>
      <c r="N362" s="487">
        <v>5361120.0000000009</v>
      </c>
      <c r="O362" s="487" t="s">
        <v>1976</v>
      </c>
      <c r="P362" s="572">
        <v>0.67730114779173378</v>
      </c>
      <c r="Q362" s="34" t="s">
        <v>48</v>
      </c>
      <c r="R362" s="257" t="s">
        <v>48</v>
      </c>
      <c r="S362" s="27"/>
      <c r="T362" s="27"/>
      <c r="U362" s="145"/>
      <c r="V362" s="24"/>
      <c r="W362" s="24"/>
      <c r="X362" s="24"/>
      <c r="Y362" s="24"/>
      <c r="Z362" s="24"/>
      <c r="AA362" s="24"/>
      <c r="AB362" s="24"/>
      <c r="AC362" s="24"/>
      <c r="AD362" s="24"/>
      <c r="AE362" s="24"/>
      <c r="AF362" s="24"/>
      <c r="AG362" s="24"/>
      <c r="AH362" s="24"/>
      <c r="AI362" s="24">
        <v>9</v>
      </c>
      <c r="AJ362" s="24">
        <v>9</v>
      </c>
      <c r="AK362" s="24"/>
      <c r="AL362" s="24"/>
      <c r="AM362" s="24"/>
      <c r="AN362" s="24"/>
      <c r="AO362" s="145">
        <f t="shared" si="48"/>
        <v>9</v>
      </c>
      <c r="AP362" s="14">
        <f t="shared" si="49"/>
        <v>9</v>
      </c>
      <c r="AQ362" s="22"/>
      <c r="AR362" s="24"/>
      <c r="AS362" s="24"/>
      <c r="AT362" s="24"/>
      <c r="AU362" s="24"/>
      <c r="AV362" s="24"/>
      <c r="AW362" s="145"/>
      <c r="AX362" s="24"/>
      <c r="AY362" s="24"/>
      <c r="AZ362" s="24"/>
      <c r="BA362" s="24"/>
      <c r="BB362" s="24"/>
      <c r="BC362" s="24"/>
      <c r="BD362" s="24"/>
      <c r="BE362" s="24"/>
      <c r="BF362" s="24"/>
      <c r="BG362" s="24">
        <v>76.7</v>
      </c>
      <c r="BH362" s="24">
        <v>76.7</v>
      </c>
      <c r="BI362" s="24"/>
      <c r="BJ362" s="24"/>
      <c r="BK362" s="24"/>
      <c r="BL362" s="24"/>
      <c r="BM362" s="145">
        <f t="shared" si="50"/>
        <v>76.7</v>
      </c>
      <c r="BN362" s="24">
        <f t="shared" si="51"/>
        <v>76.7</v>
      </c>
      <c r="BO362" s="509">
        <f t="shared" si="45"/>
        <v>0.11324357008706092</v>
      </c>
      <c r="BP362" s="511">
        <v>0</v>
      </c>
      <c r="BQ362" s="512">
        <v>0</v>
      </c>
      <c r="BR362" s="513">
        <v>0</v>
      </c>
      <c r="BS362" s="512">
        <v>0</v>
      </c>
      <c r="BT362" s="512">
        <v>0</v>
      </c>
      <c r="BU362" s="512">
        <v>0</v>
      </c>
      <c r="BV362" s="512">
        <v>0</v>
      </c>
      <c r="BW362" s="512">
        <v>0</v>
      </c>
      <c r="BX362" s="512">
        <v>0</v>
      </c>
      <c r="BY362" s="512">
        <v>0</v>
      </c>
      <c r="BZ362" s="512">
        <v>0</v>
      </c>
      <c r="CA362" s="512">
        <v>0</v>
      </c>
      <c r="CB362" s="512">
        <v>0</v>
      </c>
      <c r="CC362" s="512">
        <v>0</v>
      </c>
      <c r="CD362" s="512">
        <v>0</v>
      </c>
      <c r="CE362" s="512">
        <v>0</v>
      </c>
      <c r="CF362" s="512">
        <v>90033.528000000006</v>
      </c>
      <c r="CG362" s="512">
        <v>90033.528000000006</v>
      </c>
      <c r="CH362" s="512">
        <v>0</v>
      </c>
      <c r="CI362" s="512">
        <v>0</v>
      </c>
      <c r="CJ362" s="512">
        <v>0</v>
      </c>
      <c r="CK362" s="512">
        <v>0</v>
      </c>
      <c r="CL362" s="513">
        <f t="shared" si="52"/>
        <v>90033.528000000006</v>
      </c>
      <c r="CM362" s="513">
        <f t="shared" si="53"/>
        <v>90033.528000000006</v>
      </c>
      <c r="CN362" s="113"/>
      <c r="CO362" s="97"/>
      <c r="CP362" s="97"/>
      <c r="CQ362" s="97"/>
      <c r="CR362" s="97"/>
      <c r="CS362" s="97"/>
      <c r="CT362" s="97"/>
      <c r="CU362" s="114"/>
      <c r="CV362" s="50">
        <f t="shared" si="46"/>
        <v>5361120.0000000009</v>
      </c>
      <c r="CW362" s="11"/>
      <c r="CX362" s="604">
        <f t="shared" si="47"/>
        <v>0.67730114779173378</v>
      </c>
      <c r="CY362" s="143"/>
      <c r="CZ362" s="143"/>
      <c r="DA362" s="143"/>
      <c r="DB362" s="23"/>
      <c r="DC362" s="23"/>
      <c r="DD362" s="23"/>
      <c r="DE362" s="23"/>
      <c r="DF362" s="143"/>
      <c r="DG362" s="89"/>
      <c r="DH362" s="50" t="s">
        <v>46</v>
      </c>
      <c r="DI362" s="28"/>
      <c r="DJ362" s="553" t="s">
        <v>46</v>
      </c>
      <c r="DK362" s="143"/>
      <c r="DL362" s="46"/>
      <c r="DM362" s="111"/>
      <c r="DN362" s="110"/>
      <c r="DO362" s="432">
        <v>4351.422132796788</v>
      </c>
      <c r="DP362" s="433">
        <v>-3784.5735881541168</v>
      </c>
      <c r="DQ362" s="434">
        <v>209.89617706237459</v>
      </c>
      <c r="DR362" s="428">
        <v>-135.91839170888005</v>
      </c>
      <c r="DS362" s="432">
        <v>3.2016096579476914</v>
      </c>
      <c r="DT362" s="434">
        <v>-2.5237314737417189</v>
      </c>
      <c r="DU362" s="434">
        <v>2.1826961770623776</v>
      </c>
      <c r="DV362" s="428">
        <v>-1.8408438409985706</v>
      </c>
      <c r="DW362" s="252"/>
      <c r="DX362" s="50"/>
      <c r="DY362" s="249"/>
      <c r="DZ362" s="464">
        <v>19251</v>
      </c>
      <c r="EA362" s="465">
        <v>-12027.666666666668</v>
      </c>
      <c r="EB362" s="46"/>
    </row>
    <row r="363" spans="1:132" s="141" customFormat="1" ht="27.75" customHeight="1" x14ac:dyDescent="0.25">
      <c r="A363" s="69" t="s">
        <v>56</v>
      </c>
      <c r="B363" s="69" t="s">
        <v>42</v>
      </c>
      <c r="C363" s="69" t="s">
        <v>388</v>
      </c>
      <c r="D363" s="67" t="s">
        <v>627</v>
      </c>
      <c r="E363" s="67" t="s">
        <v>628</v>
      </c>
      <c r="F363" s="67" t="s">
        <v>631</v>
      </c>
      <c r="G363" s="67" t="s">
        <v>632</v>
      </c>
      <c r="H363" s="14" t="s">
        <v>46</v>
      </c>
      <c r="I363" s="20" t="s">
        <v>1979</v>
      </c>
      <c r="J363" s="145" t="s">
        <v>1981</v>
      </c>
      <c r="K363" s="426">
        <v>2.2696793782382572</v>
      </c>
      <c r="L363" s="426">
        <v>9.5640151316219999</v>
      </c>
      <c r="M363" s="424">
        <v>298</v>
      </c>
      <c r="N363" s="487">
        <v>1226399.9999999998</v>
      </c>
      <c r="O363" s="487" t="s">
        <v>1976</v>
      </c>
      <c r="P363" s="572">
        <v>1.0303623844065737</v>
      </c>
      <c r="Q363" s="34" t="s">
        <v>48</v>
      </c>
      <c r="R363" s="257" t="s">
        <v>48</v>
      </c>
      <c r="S363" s="27"/>
      <c r="T363" s="27"/>
      <c r="U363" s="145"/>
      <c r="V363" s="24"/>
      <c r="W363" s="24"/>
      <c r="X363" s="24"/>
      <c r="Y363" s="24"/>
      <c r="Z363" s="24"/>
      <c r="AA363" s="24"/>
      <c r="AB363" s="24"/>
      <c r="AC363" s="24"/>
      <c r="AD363" s="24"/>
      <c r="AE363" s="24"/>
      <c r="AF363" s="24"/>
      <c r="AG363" s="24"/>
      <c r="AH363" s="24"/>
      <c r="AI363" s="24">
        <v>25</v>
      </c>
      <c r="AJ363" s="24">
        <v>25</v>
      </c>
      <c r="AK363" s="24"/>
      <c r="AL363" s="24"/>
      <c r="AM363" s="24"/>
      <c r="AN363" s="24"/>
      <c r="AO363" s="145">
        <f t="shared" si="48"/>
        <v>25</v>
      </c>
      <c r="AP363" s="14">
        <f t="shared" si="49"/>
        <v>25</v>
      </c>
      <c r="AQ363" s="22"/>
      <c r="AR363" s="24"/>
      <c r="AS363" s="24"/>
      <c r="AT363" s="24"/>
      <c r="AU363" s="24"/>
      <c r="AV363" s="24"/>
      <c r="AW363" s="145"/>
      <c r="AX363" s="24"/>
      <c r="AY363" s="24"/>
      <c r="AZ363" s="24"/>
      <c r="BA363" s="24"/>
      <c r="BB363" s="24"/>
      <c r="BC363" s="24"/>
      <c r="BD363" s="24"/>
      <c r="BE363" s="24"/>
      <c r="BF363" s="24"/>
      <c r="BG363" s="24">
        <v>178.38</v>
      </c>
      <c r="BH363" s="24">
        <v>178.38</v>
      </c>
      <c r="BI363" s="24"/>
      <c r="BJ363" s="24"/>
      <c r="BK363" s="24"/>
      <c r="BL363" s="24"/>
      <c r="BM363" s="145">
        <f t="shared" si="50"/>
        <v>178.38</v>
      </c>
      <c r="BN363" s="24">
        <f t="shared" si="51"/>
        <v>178.38</v>
      </c>
      <c r="BO363" s="509">
        <f t="shared" si="45"/>
        <v>0.17312355604163099</v>
      </c>
      <c r="BP363" s="511">
        <v>0</v>
      </c>
      <c r="BQ363" s="512">
        <v>0</v>
      </c>
      <c r="BR363" s="513">
        <v>0</v>
      </c>
      <c r="BS363" s="512">
        <v>0</v>
      </c>
      <c r="BT363" s="512">
        <v>0</v>
      </c>
      <c r="BU363" s="512">
        <v>0</v>
      </c>
      <c r="BV363" s="512">
        <v>0</v>
      </c>
      <c r="BW363" s="512">
        <v>0</v>
      </c>
      <c r="BX363" s="512">
        <v>0</v>
      </c>
      <c r="BY363" s="512">
        <v>0</v>
      </c>
      <c r="BZ363" s="512">
        <v>0</v>
      </c>
      <c r="CA363" s="512">
        <v>0</v>
      </c>
      <c r="CB363" s="512">
        <v>0</v>
      </c>
      <c r="CC363" s="512">
        <v>0</v>
      </c>
      <c r="CD363" s="512">
        <v>0</v>
      </c>
      <c r="CE363" s="512">
        <v>0</v>
      </c>
      <c r="CF363" s="512">
        <v>209389.57920000001</v>
      </c>
      <c r="CG363" s="512">
        <v>209389.57920000001</v>
      </c>
      <c r="CH363" s="512">
        <v>0</v>
      </c>
      <c r="CI363" s="512">
        <v>0</v>
      </c>
      <c r="CJ363" s="512">
        <v>0</v>
      </c>
      <c r="CK363" s="512">
        <v>0</v>
      </c>
      <c r="CL363" s="513">
        <f t="shared" si="52"/>
        <v>209389.57920000001</v>
      </c>
      <c r="CM363" s="513">
        <f t="shared" si="53"/>
        <v>209389.57920000001</v>
      </c>
      <c r="CN363" s="113"/>
      <c r="CO363" s="97"/>
      <c r="CP363" s="97"/>
      <c r="CQ363" s="97"/>
      <c r="CR363" s="97"/>
      <c r="CS363" s="97"/>
      <c r="CT363" s="97"/>
      <c r="CU363" s="114"/>
      <c r="CV363" s="50">
        <f t="shared" si="46"/>
        <v>1226399.9999999998</v>
      </c>
      <c r="CW363" s="11"/>
      <c r="CX363" s="604">
        <f t="shared" si="47"/>
        <v>1.0303623844065737</v>
      </c>
      <c r="CY363" s="143"/>
      <c r="CZ363" s="143"/>
      <c r="DA363" s="143"/>
      <c r="DB363" s="23"/>
      <c r="DC363" s="23"/>
      <c r="DD363" s="23"/>
      <c r="DE363" s="23"/>
      <c r="DF363" s="143"/>
      <c r="DG363" s="89"/>
      <c r="DH363" s="50" t="s">
        <v>46</v>
      </c>
      <c r="DI363" s="28"/>
      <c r="DJ363" s="553" t="s">
        <v>46</v>
      </c>
      <c r="DK363" s="143"/>
      <c r="DL363" s="46"/>
      <c r="DM363" s="111"/>
      <c r="DN363" s="110"/>
      <c r="DO363" s="432">
        <v>4556.1329237643058</v>
      </c>
      <c r="DP363" s="433">
        <v>-3832.6637225981667</v>
      </c>
      <c r="DQ363" s="434">
        <v>190.48198827143233</v>
      </c>
      <c r="DR363" s="428">
        <v>-67.720772115383326</v>
      </c>
      <c r="DS363" s="432">
        <v>2.8416643395699492</v>
      </c>
      <c r="DT363" s="434">
        <v>-1.9448924338746219</v>
      </c>
      <c r="DU363" s="434">
        <v>1.7994973471097437</v>
      </c>
      <c r="DV363" s="428">
        <v>-1.2474933860670543</v>
      </c>
      <c r="DW363" s="252"/>
      <c r="DX363" s="50"/>
      <c r="DY363" s="249"/>
      <c r="DZ363" s="464">
        <v>0</v>
      </c>
      <c r="EA363" s="465">
        <v>6697</v>
      </c>
      <c r="EB363" s="46"/>
    </row>
    <row r="364" spans="1:132" s="141" customFormat="1" ht="27.75" customHeight="1" x14ac:dyDescent="0.25">
      <c r="A364" s="69" t="s">
        <v>56</v>
      </c>
      <c r="B364" s="69" t="s">
        <v>42</v>
      </c>
      <c r="C364" s="69" t="s">
        <v>388</v>
      </c>
      <c r="D364" s="67" t="s">
        <v>633</v>
      </c>
      <c r="E364" s="67" t="s">
        <v>634</v>
      </c>
      <c r="F364" s="67" t="s">
        <v>635</v>
      </c>
      <c r="G364" s="67" t="s">
        <v>634</v>
      </c>
      <c r="H364" s="14" t="s">
        <v>46</v>
      </c>
      <c r="I364" s="20" t="s">
        <v>1979</v>
      </c>
      <c r="J364" s="145" t="s">
        <v>1981</v>
      </c>
      <c r="K364" s="426">
        <v>1.8373594966690647</v>
      </c>
      <c r="L364" s="426">
        <v>1.6821969661980001</v>
      </c>
      <c r="M364" s="424">
        <v>147</v>
      </c>
      <c r="N364" s="487">
        <v>1962240.0000000002</v>
      </c>
      <c r="O364" s="487" t="s">
        <v>1976</v>
      </c>
      <c r="P364" s="572">
        <v>0.43231988156919182</v>
      </c>
      <c r="Q364" s="34" t="s">
        <v>1977</v>
      </c>
      <c r="R364" s="257" t="s">
        <v>48</v>
      </c>
      <c r="S364" s="27"/>
      <c r="T364" s="27"/>
      <c r="U364" s="145"/>
      <c r="V364" s="24"/>
      <c r="W364" s="24"/>
      <c r="X364" s="24"/>
      <c r="Y364" s="24"/>
      <c r="Z364" s="24"/>
      <c r="AA364" s="24"/>
      <c r="AB364" s="24"/>
      <c r="AC364" s="24"/>
      <c r="AD364" s="24"/>
      <c r="AE364" s="24"/>
      <c r="AF364" s="24"/>
      <c r="AG364" s="24"/>
      <c r="AH364" s="24"/>
      <c r="AI364" s="24">
        <v>1</v>
      </c>
      <c r="AJ364" s="24">
        <v>1</v>
      </c>
      <c r="AK364" s="24"/>
      <c r="AL364" s="24"/>
      <c r="AM364" s="24"/>
      <c r="AN364" s="24"/>
      <c r="AO364" s="145">
        <f t="shared" si="48"/>
        <v>1</v>
      </c>
      <c r="AP364" s="14">
        <f t="shared" si="49"/>
        <v>1</v>
      </c>
      <c r="AQ364" s="22"/>
      <c r="AR364" s="24"/>
      <c r="AS364" s="24"/>
      <c r="AT364" s="24"/>
      <c r="AU364" s="24"/>
      <c r="AV364" s="24"/>
      <c r="AW364" s="145"/>
      <c r="AX364" s="24"/>
      <c r="AY364" s="24"/>
      <c r="AZ364" s="24"/>
      <c r="BA364" s="24"/>
      <c r="BB364" s="24"/>
      <c r="BC364" s="24"/>
      <c r="BD364" s="24"/>
      <c r="BE364" s="24"/>
      <c r="BF364" s="24"/>
      <c r="BG364" s="24">
        <v>7.6</v>
      </c>
      <c r="BH364" s="24">
        <v>7.6</v>
      </c>
      <c r="BI364" s="24"/>
      <c r="BJ364" s="24"/>
      <c r="BK364" s="24"/>
      <c r="BL364" s="24"/>
      <c r="BM364" s="145">
        <f t="shared" si="50"/>
        <v>7.6</v>
      </c>
      <c r="BN364" s="24">
        <f t="shared" si="51"/>
        <v>7.6</v>
      </c>
      <c r="BO364" s="509">
        <f t="shared" si="45"/>
        <v>1.7579575504171295E-2</v>
      </c>
      <c r="BP364" s="511">
        <v>0</v>
      </c>
      <c r="BQ364" s="512">
        <v>0</v>
      </c>
      <c r="BR364" s="513">
        <v>0</v>
      </c>
      <c r="BS364" s="512">
        <v>0</v>
      </c>
      <c r="BT364" s="512">
        <v>0</v>
      </c>
      <c r="BU364" s="512">
        <v>0</v>
      </c>
      <c r="BV364" s="512">
        <v>0</v>
      </c>
      <c r="BW364" s="512">
        <v>0</v>
      </c>
      <c r="BX364" s="512">
        <v>0</v>
      </c>
      <c r="BY364" s="512">
        <v>0</v>
      </c>
      <c r="BZ364" s="512">
        <v>0</v>
      </c>
      <c r="CA364" s="512">
        <v>0</v>
      </c>
      <c r="CB364" s="512">
        <v>0</v>
      </c>
      <c r="CC364" s="512">
        <v>0</v>
      </c>
      <c r="CD364" s="512">
        <v>0</v>
      </c>
      <c r="CE364" s="512">
        <v>0</v>
      </c>
      <c r="CF364" s="512">
        <v>8921.1840000000011</v>
      </c>
      <c r="CG364" s="512">
        <v>8921.1840000000011</v>
      </c>
      <c r="CH364" s="512">
        <v>0</v>
      </c>
      <c r="CI364" s="512">
        <v>0</v>
      </c>
      <c r="CJ364" s="512">
        <v>0</v>
      </c>
      <c r="CK364" s="512">
        <v>0</v>
      </c>
      <c r="CL364" s="513">
        <f t="shared" si="52"/>
        <v>8921.1840000000011</v>
      </c>
      <c r="CM364" s="513">
        <f t="shared" si="53"/>
        <v>8921.1840000000011</v>
      </c>
      <c r="CN364" s="113"/>
      <c r="CO364" s="97"/>
      <c r="CP364" s="97"/>
      <c r="CQ364" s="97"/>
      <c r="CR364" s="97"/>
      <c r="CS364" s="97"/>
      <c r="CT364" s="97"/>
      <c r="CU364" s="114"/>
      <c r="CV364" s="50">
        <f t="shared" si="46"/>
        <v>1962240.0000000002</v>
      </c>
      <c r="CW364" s="11"/>
      <c r="CX364" s="604">
        <f t="shared" si="47"/>
        <v>0.43231988156919182</v>
      </c>
      <c r="CY364" s="143"/>
      <c r="CZ364" s="143"/>
      <c r="DA364" s="143"/>
      <c r="DB364" s="23"/>
      <c r="DC364" s="23"/>
      <c r="DD364" s="23"/>
      <c r="DE364" s="23"/>
      <c r="DF364" s="143"/>
      <c r="DG364" s="89"/>
      <c r="DH364" s="50" t="s">
        <v>46</v>
      </c>
      <c r="DI364" s="28"/>
      <c r="DJ364" s="553" t="s">
        <v>46</v>
      </c>
      <c r="DK364" s="143"/>
      <c r="DL364" s="46"/>
      <c r="DM364" s="111"/>
      <c r="DN364" s="110"/>
      <c r="DO364" s="432">
        <v>3647.0226244343971</v>
      </c>
      <c r="DP364" s="433">
        <v>-3481.1878858171963</v>
      </c>
      <c r="DQ364" s="434">
        <v>0</v>
      </c>
      <c r="DR364" s="428">
        <v>165.83473861720066</v>
      </c>
      <c r="DS364" s="432">
        <v>2.9932126696832646</v>
      </c>
      <c r="DT364" s="434">
        <v>-2.6581929957091219</v>
      </c>
      <c r="DU364" s="434">
        <v>0</v>
      </c>
      <c r="DV364" s="428">
        <v>0.33501967397414273</v>
      </c>
      <c r="DW364" s="252"/>
      <c r="DX364" s="50"/>
      <c r="DY364" s="249"/>
      <c r="DZ364" s="464">
        <v>0</v>
      </c>
      <c r="EA364" s="465">
        <v>0</v>
      </c>
      <c r="EB364" s="46"/>
    </row>
    <row r="365" spans="1:132" s="141" customFormat="1" ht="27.75" customHeight="1" x14ac:dyDescent="0.25">
      <c r="A365" s="69" t="s">
        <v>56</v>
      </c>
      <c r="B365" s="69" t="s">
        <v>42</v>
      </c>
      <c r="C365" s="69" t="s">
        <v>388</v>
      </c>
      <c r="D365" s="67" t="s">
        <v>633</v>
      </c>
      <c r="E365" s="67" t="s">
        <v>634</v>
      </c>
      <c r="F365" s="67" t="s">
        <v>636</v>
      </c>
      <c r="G365" s="67" t="s">
        <v>634</v>
      </c>
      <c r="H365" s="14" t="s">
        <v>46</v>
      </c>
      <c r="I365" s="20" t="s">
        <v>1979</v>
      </c>
      <c r="J365" s="145" t="s">
        <v>1981</v>
      </c>
      <c r="K365" s="426">
        <v>2.9469805260299906</v>
      </c>
      <c r="L365" s="426">
        <v>3.7259469619470003</v>
      </c>
      <c r="M365" s="424">
        <v>247</v>
      </c>
      <c r="N365" s="487">
        <v>6061920</v>
      </c>
      <c r="O365" s="487" t="s">
        <v>1976</v>
      </c>
      <c r="P365" s="572">
        <v>1.3834236210214137</v>
      </c>
      <c r="Q365" s="34" t="s">
        <v>1977</v>
      </c>
      <c r="R365" s="257" t="s">
        <v>48</v>
      </c>
      <c r="S365" s="27"/>
      <c r="T365" s="27"/>
      <c r="U365" s="145"/>
      <c r="V365" s="24"/>
      <c r="W365" s="24"/>
      <c r="X365" s="24"/>
      <c r="Y365" s="24"/>
      <c r="Z365" s="24"/>
      <c r="AA365" s="24"/>
      <c r="AB365" s="24"/>
      <c r="AC365" s="24"/>
      <c r="AD365" s="24"/>
      <c r="AE365" s="24"/>
      <c r="AF365" s="24"/>
      <c r="AG365" s="24"/>
      <c r="AH365" s="24"/>
      <c r="AI365" s="24">
        <v>2</v>
      </c>
      <c r="AJ365" s="24">
        <v>2</v>
      </c>
      <c r="AK365" s="24"/>
      <c r="AL365" s="24"/>
      <c r="AM365" s="24"/>
      <c r="AN365" s="24"/>
      <c r="AO365" s="145">
        <f t="shared" si="48"/>
        <v>2</v>
      </c>
      <c r="AP365" s="14">
        <f t="shared" si="49"/>
        <v>2</v>
      </c>
      <c r="AQ365" s="22"/>
      <c r="AR365" s="24"/>
      <c r="AS365" s="24"/>
      <c r="AT365" s="24"/>
      <c r="AU365" s="24"/>
      <c r="AV365" s="24"/>
      <c r="AW365" s="145"/>
      <c r="AX365" s="24"/>
      <c r="AY365" s="24"/>
      <c r="AZ365" s="24"/>
      <c r="BA365" s="24"/>
      <c r="BB365" s="24"/>
      <c r="BC365" s="24"/>
      <c r="BD365" s="24"/>
      <c r="BE365" s="24"/>
      <c r="BF365" s="24"/>
      <c r="BG365" s="24">
        <v>293.88</v>
      </c>
      <c r="BH365" s="24">
        <v>293.88</v>
      </c>
      <c r="BI365" s="24"/>
      <c r="BJ365" s="24"/>
      <c r="BK365" s="24"/>
      <c r="BL365" s="24"/>
      <c r="BM365" s="145">
        <f t="shared" si="50"/>
        <v>293.88</v>
      </c>
      <c r="BN365" s="24">
        <f t="shared" si="51"/>
        <v>293.88</v>
      </c>
      <c r="BO365" s="509">
        <f t="shared" si="45"/>
        <v>0.21242950860056992</v>
      </c>
      <c r="BP365" s="511">
        <v>0</v>
      </c>
      <c r="BQ365" s="512">
        <v>0</v>
      </c>
      <c r="BR365" s="513">
        <v>0</v>
      </c>
      <c r="BS365" s="512">
        <v>0</v>
      </c>
      <c r="BT365" s="512">
        <v>0</v>
      </c>
      <c r="BU365" s="512">
        <v>0</v>
      </c>
      <c r="BV365" s="512">
        <v>0</v>
      </c>
      <c r="BW365" s="512">
        <v>0</v>
      </c>
      <c r="BX365" s="512">
        <v>0</v>
      </c>
      <c r="BY365" s="512">
        <v>0</v>
      </c>
      <c r="BZ365" s="512">
        <v>0</v>
      </c>
      <c r="CA365" s="512">
        <v>0</v>
      </c>
      <c r="CB365" s="512">
        <v>0</v>
      </c>
      <c r="CC365" s="512">
        <v>0</v>
      </c>
      <c r="CD365" s="512">
        <v>0</v>
      </c>
      <c r="CE365" s="512">
        <v>0</v>
      </c>
      <c r="CF365" s="512">
        <v>344968.0992</v>
      </c>
      <c r="CG365" s="512">
        <v>344968.0992</v>
      </c>
      <c r="CH365" s="512">
        <v>0</v>
      </c>
      <c r="CI365" s="512">
        <v>0</v>
      </c>
      <c r="CJ365" s="512">
        <v>0</v>
      </c>
      <c r="CK365" s="512">
        <v>0</v>
      </c>
      <c r="CL365" s="513">
        <f t="shared" si="52"/>
        <v>344968.0992</v>
      </c>
      <c r="CM365" s="513">
        <f t="shared" si="53"/>
        <v>344968.0992</v>
      </c>
      <c r="CN365" s="113"/>
      <c r="CO365" s="97"/>
      <c r="CP365" s="97"/>
      <c r="CQ365" s="97"/>
      <c r="CR365" s="97"/>
      <c r="CS365" s="97"/>
      <c r="CT365" s="97"/>
      <c r="CU365" s="114"/>
      <c r="CV365" s="50">
        <f t="shared" si="46"/>
        <v>6061920</v>
      </c>
      <c r="CW365" s="11"/>
      <c r="CX365" s="604">
        <f t="shared" si="47"/>
        <v>1.3834236210214137</v>
      </c>
      <c r="CY365" s="143"/>
      <c r="CZ365" s="143"/>
      <c r="DA365" s="143"/>
      <c r="DB365" s="23"/>
      <c r="DC365" s="23"/>
      <c r="DD365" s="23"/>
      <c r="DE365" s="23"/>
      <c r="DF365" s="143"/>
      <c r="DG365" s="89"/>
      <c r="DH365" s="50" t="s">
        <v>46</v>
      </c>
      <c r="DI365" s="28"/>
      <c r="DJ365" s="553" t="s">
        <v>46</v>
      </c>
      <c r="DK365" s="143"/>
      <c r="DL365" s="46"/>
      <c r="DM365" s="111"/>
      <c r="DN365" s="110"/>
      <c r="DO365" s="432">
        <v>3593.635381498992</v>
      </c>
      <c r="DP365" s="433">
        <v>-3086.3702850075074</v>
      </c>
      <c r="DQ365" s="434">
        <v>3.5246455097906866</v>
      </c>
      <c r="DR365" s="428">
        <v>89.511824660848816</v>
      </c>
      <c r="DS365" s="432">
        <v>3.2288993923025027</v>
      </c>
      <c r="DT365" s="434">
        <v>-2.5394994308372465</v>
      </c>
      <c r="DU365" s="434">
        <v>4.0513166779203295E-2</v>
      </c>
      <c r="DV365" s="428">
        <v>0.31459284655925185</v>
      </c>
      <c r="DW365" s="252"/>
      <c r="DX365" s="50"/>
      <c r="DY365" s="249"/>
      <c r="DZ365" s="464">
        <v>0</v>
      </c>
      <c r="EA365" s="465">
        <v>0</v>
      </c>
      <c r="EB365" s="46"/>
    </row>
    <row r="366" spans="1:132" s="141" customFormat="1" ht="27.75" customHeight="1" x14ac:dyDescent="0.25">
      <c r="A366" s="69" t="s">
        <v>56</v>
      </c>
      <c r="B366" s="69" t="s">
        <v>42</v>
      </c>
      <c r="C366" s="69" t="s">
        <v>388</v>
      </c>
      <c r="D366" s="67" t="s">
        <v>633</v>
      </c>
      <c r="E366" s="67" t="s">
        <v>634</v>
      </c>
      <c r="F366" s="67" t="s">
        <v>637</v>
      </c>
      <c r="G366" s="67" t="s">
        <v>638</v>
      </c>
      <c r="H366" s="14" t="s">
        <v>46</v>
      </c>
      <c r="I366" s="20" t="s">
        <v>1978</v>
      </c>
      <c r="J366" s="145" t="s">
        <v>1975</v>
      </c>
      <c r="K366" s="426">
        <v>12.025975167112229</v>
      </c>
      <c r="L366" s="426">
        <v>34.286742352926005</v>
      </c>
      <c r="M366" s="424">
        <v>1327</v>
      </c>
      <c r="N366" s="487">
        <v>32736992</v>
      </c>
      <c r="O366" s="487" t="s">
        <v>1982</v>
      </c>
      <c r="P366" s="572">
        <v>7.7277178830493014</v>
      </c>
      <c r="Q366" s="34" t="s">
        <v>1977</v>
      </c>
      <c r="R366" s="257" t="s">
        <v>48</v>
      </c>
      <c r="S366" s="27"/>
      <c r="T366" s="27"/>
      <c r="U366" s="145"/>
      <c r="V366" s="24"/>
      <c r="W366" s="24"/>
      <c r="X366" s="24"/>
      <c r="Y366" s="24"/>
      <c r="Z366" s="24"/>
      <c r="AA366" s="24"/>
      <c r="AB366" s="24"/>
      <c r="AC366" s="24"/>
      <c r="AD366" s="24"/>
      <c r="AE366" s="24"/>
      <c r="AF366" s="24"/>
      <c r="AG366" s="24"/>
      <c r="AH366" s="24"/>
      <c r="AI366" s="24">
        <v>53</v>
      </c>
      <c r="AJ366" s="24">
        <v>53</v>
      </c>
      <c r="AK366" s="24"/>
      <c r="AL366" s="24"/>
      <c r="AM366" s="24"/>
      <c r="AN366" s="24"/>
      <c r="AO366" s="145">
        <f t="shared" si="48"/>
        <v>53</v>
      </c>
      <c r="AP366" s="14">
        <f t="shared" si="49"/>
        <v>53</v>
      </c>
      <c r="AQ366" s="22"/>
      <c r="AR366" s="24"/>
      <c r="AS366" s="24"/>
      <c r="AT366" s="24"/>
      <c r="AU366" s="24"/>
      <c r="AV366" s="24"/>
      <c r="AW366" s="145"/>
      <c r="AX366" s="24"/>
      <c r="AY366" s="24"/>
      <c r="AZ366" s="24"/>
      <c r="BA366" s="24"/>
      <c r="BB366" s="24"/>
      <c r="BC366" s="24"/>
      <c r="BD366" s="24"/>
      <c r="BE366" s="24"/>
      <c r="BF366" s="24"/>
      <c r="BG366" s="24">
        <v>3886.56</v>
      </c>
      <c r="BH366" s="24">
        <v>3886.56</v>
      </c>
      <c r="BI366" s="24"/>
      <c r="BJ366" s="24"/>
      <c r="BK366" s="24"/>
      <c r="BL366" s="24"/>
      <c r="BM366" s="145">
        <f t="shared" si="50"/>
        <v>3886.56</v>
      </c>
      <c r="BN366" s="24">
        <f t="shared" si="51"/>
        <v>3886.56</v>
      </c>
      <c r="BO366" s="509">
        <f t="shared" si="45"/>
        <v>0.50293761480671328</v>
      </c>
      <c r="BP366" s="511">
        <v>0</v>
      </c>
      <c r="BQ366" s="512">
        <v>0</v>
      </c>
      <c r="BR366" s="513">
        <v>0</v>
      </c>
      <c r="BS366" s="512">
        <v>0</v>
      </c>
      <c r="BT366" s="512">
        <v>0</v>
      </c>
      <c r="BU366" s="512">
        <v>0</v>
      </c>
      <c r="BV366" s="512">
        <v>0</v>
      </c>
      <c r="BW366" s="512">
        <v>0</v>
      </c>
      <c r="BX366" s="512">
        <v>0</v>
      </c>
      <c r="BY366" s="512">
        <v>0</v>
      </c>
      <c r="BZ366" s="512">
        <v>0</v>
      </c>
      <c r="CA366" s="512">
        <v>0</v>
      </c>
      <c r="CB366" s="512">
        <v>0</v>
      </c>
      <c r="CC366" s="512">
        <v>0</v>
      </c>
      <c r="CD366" s="512">
        <v>0</v>
      </c>
      <c r="CE366" s="512">
        <v>0</v>
      </c>
      <c r="CF366" s="512">
        <v>4562199.5904000001</v>
      </c>
      <c r="CG366" s="512">
        <v>4562199.5904000001</v>
      </c>
      <c r="CH366" s="512">
        <v>0</v>
      </c>
      <c r="CI366" s="512">
        <v>0</v>
      </c>
      <c r="CJ366" s="512">
        <v>0</v>
      </c>
      <c r="CK366" s="512">
        <v>0</v>
      </c>
      <c r="CL366" s="513">
        <f t="shared" si="52"/>
        <v>4562199.5904000001</v>
      </c>
      <c r="CM366" s="513">
        <f t="shared" si="53"/>
        <v>4562199.5904000001</v>
      </c>
      <c r="CN366" s="113"/>
      <c r="CO366" s="97"/>
      <c r="CP366" s="97"/>
      <c r="CQ366" s="97"/>
      <c r="CR366" s="97"/>
      <c r="CS366" s="97"/>
      <c r="CT366" s="97"/>
      <c r="CU366" s="114"/>
      <c r="CV366" s="50">
        <f t="shared" si="46"/>
        <v>32736992</v>
      </c>
      <c r="CW366" s="11"/>
      <c r="CX366" s="604">
        <f t="shared" si="47"/>
        <v>7.7277178830493014</v>
      </c>
      <c r="CY366" s="143"/>
      <c r="CZ366" s="143"/>
      <c r="DA366" s="143"/>
      <c r="DB366" s="23"/>
      <c r="DC366" s="23"/>
      <c r="DD366" s="23"/>
      <c r="DE366" s="23"/>
      <c r="DF366" s="143"/>
      <c r="DG366" s="89"/>
      <c r="DH366" s="50" t="s">
        <v>46</v>
      </c>
      <c r="DI366" s="28"/>
      <c r="DJ366" s="553" t="s">
        <v>46</v>
      </c>
      <c r="DK366" s="143"/>
      <c r="DL366" s="46"/>
      <c r="DM366" s="111"/>
      <c r="DN366" s="110"/>
      <c r="DO366" s="432">
        <v>5338.7596860282702</v>
      </c>
      <c r="DP366" s="433">
        <v>-4864.7389626708909</v>
      </c>
      <c r="DQ366" s="434">
        <v>672.04144427001734</v>
      </c>
      <c r="DR366" s="428">
        <v>-312.67312212844371</v>
      </c>
      <c r="DS366" s="432">
        <v>4.4066562009419261</v>
      </c>
      <c r="DT366" s="434">
        <v>-2.10847338862889</v>
      </c>
      <c r="DU366" s="434">
        <v>1.898147566719</v>
      </c>
      <c r="DV366" s="428">
        <v>0.3402176164147046</v>
      </c>
      <c r="DW366" s="252"/>
      <c r="DX366" s="50"/>
      <c r="DY366" s="249"/>
      <c r="DZ366" s="464">
        <v>273604</v>
      </c>
      <c r="EA366" s="465">
        <v>105553.33333333331</v>
      </c>
      <c r="EB366" s="46"/>
    </row>
    <row r="367" spans="1:132" s="141" customFormat="1" ht="27.75" customHeight="1" x14ac:dyDescent="0.25">
      <c r="A367" s="69" t="s">
        <v>56</v>
      </c>
      <c r="B367" s="69" t="s">
        <v>42</v>
      </c>
      <c r="C367" s="69" t="s">
        <v>388</v>
      </c>
      <c r="D367" s="67" t="s">
        <v>633</v>
      </c>
      <c r="E367" s="67" t="s">
        <v>634</v>
      </c>
      <c r="F367" s="67" t="s">
        <v>639</v>
      </c>
      <c r="G367" s="67" t="s">
        <v>634</v>
      </c>
      <c r="H367" s="14" t="s">
        <v>46</v>
      </c>
      <c r="I367" s="20" t="s">
        <v>1978</v>
      </c>
      <c r="J367" s="145" t="s">
        <v>1975</v>
      </c>
      <c r="K367" s="426">
        <v>11.774481389853227</v>
      </c>
      <c r="L367" s="426">
        <v>45.236552936210998</v>
      </c>
      <c r="M367" s="424">
        <v>3036</v>
      </c>
      <c r="N367" s="487">
        <v>37840132</v>
      </c>
      <c r="O367" s="487" t="s">
        <v>1982</v>
      </c>
      <c r="P367" s="572">
        <v>10.928547775436588</v>
      </c>
      <c r="Q367" s="34" t="s">
        <v>1977</v>
      </c>
      <c r="R367" s="257" t="s">
        <v>48</v>
      </c>
      <c r="S367" s="27"/>
      <c r="T367" s="27"/>
      <c r="U367" s="145"/>
      <c r="V367" s="24"/>
      <c r="W367" s="24"/>
      <c r="X367" s="24"/>
      <c r="Y367" s="24"/>
      <c r="Z367" s="24"/>
      <c r="AA367" s="24"/>
      <c r="AB367" s="24"/>
      <c r="AC367" s="24"/>
      <c r="AD367" s="24"/>
      <c r="AE367" s="24">
        <v>1</v>
      </c>
      <c r="AF367" s="24">
        <v>1</v>
      </c>
      <c r="AG367" s="24"/>
      <c r="AH367" s="24"/>
      <c r="AI367" s="24">
        <v>93</v>
      </c>
      <c r="AJ367" s="24">
        <v>93</v>
      </c>
      <c r="AK367" s="24"/>
      <c r="AL367" s="24"/>
      <c r="AM367" s="24"/>
      <c r="AN367" s="24"/>
      <c r="AO367" s="145">
        <f t="shared" si="48"/>
        <v>94</v>
      </c>
      <c r="AP367" s="14">
        <f t="shared" si="49"/>
        <v>94</v>
      </c>
      <c r="AQ367" s="22"/>
      <c r="AR367" s="24"/>
      <c r="AS367" s="24"/>
      <c r="AT367" s="24"/>
      <c r="AU367" s="24"/>
      <c r="AV367" s="24"/>
      <c r="AW367" s="145"/>
      <c r="AX367" s="24"/>
      <c r="AY367" s="24"/>
      <c r="AZ367" s="24"/>
      <c r="BA367" s="24"/>
      <c r="BB367" s="24"/>
      <c r="BC367" s="24">
        <v>1.2</v>
      </c>
      <c r="BD367" s="24">
        <v>1.2</v>
      </c>
      <c r="BE367" s="24"/>
      <c r="BF367" s="24"/>
      <c r="BG367" s="24">
        <v>653.08000000000004</v>
      </c>
      <c r="BH367" s="24">
        <v>653.08000000000004</v>
      </c>
      <c r="BI367" s="24"/>
      <c r="BJ367" s="24"/>
      <c r="BK367" s="24"/>
      <c r="BL367" s="24"/>
      <c r="BM367" s="145">
        <f t="shared" si="50"/>
        <v>654.28000000000009</v>
      </c>
      <c r="BN367" s="24">
        <f t="shared" si="51"/>
        <v>654.28000000000009</v>
      </c>
      <c r="BO367" s="509">
        <f t="shared" si="45"/>
        <v>5.9868887746511411E-2</v>
      </c>
      <c r="BP367" s="511">
        <v>0</v>
      </c>
      <c r="BQ367" s="512">
        <v>0</v>
      </c>
      <c r="BR367" s="513">
        <v>0</v>
      </c>
      <c r="BS367" s="512">
        <v>0</v>
      </c>
      <c r="BT367" s="512">
        <v>0</v>
      </c>
      <c r="BU367" s="512">
        <v>0</v>
      </c>
      <c r="BV367" s="512">
        <v>0</v>
      </c>
      <c r="BW367" s="512">
        <v>0</v>
      </c>
      <c r="BX367" s="512">
        <v>0</v>
      </c>
      <c r="BY367" s="512">
        <v>0</v>
      </c>
      <c r="BZ367" s="512">
        <v>0</v>
      </c>
      <c r="CA367" s="512">
        <v>0</v>
      </c>
      <c r="CB367" s="512">
        <v>6054.9119999999994</v>
      </c>
      <c r="CC367" s="512">
        <v>6054.9119999999994</v>
      </c>
      <c r="CD367" s="512">
        <v>0</v>
      </c>
      <c r="CE367" s="512">
        <v>0</v>
      </c>
      <c r="CF367" s="512">
        <v>766611.42720000015</v>
      </c>
      <c r="CG367" s="512">
        <v>766611.42720000015</v>
      </c>
      <c r="CH367" s="512">
        <v>0</v>
      </c>
      <c r="CI367" s="512">
        <v>0</v>
      </c>
      <c r="CJ367" s="512">
        <v>0</v>
      </c>
      <c r="CK367" s="512">
        <v>0</v>
      </c>
      <c r="CL367" s="513">
        <f t="shared" si="52"/>
        <v>772666.33920000016</v>
      </c>
      <c r="CM367" s="513">
        <f t="shared" si="53"/>
        <v>772666.33920000016</v>
      </c>
      <c r="CN367" s="113"/>
      <c r="CO367" s="97"/>
      <c r="CP367" s="97"/>
      <c r="CQ367" s="97"/>
      <c r="CR367" s="97"/>
      <c r="CS367" s="97"/>
      <c r="CT367" s="97"/>
      <c r="CU367" s="114"/>
      <c r="CV367" s="50">
        <f t="shared" si="46"/>
        <v>37840132</v>
      </c>
      <c r="CW367" s="11"/>
      <c r="CX367" s="604">
        <f t="shared" si="47"/>
        <v>10.928547775436588</v>
      </c>
      <c r="CY367" s="143"/>
      <c r="CZ367" s="143"/>
      <c r="DA367" s="143"/>
      <c r="DB367" s="23"/>
      <c r="DC367" s="23"/>
      <c r="DD367" s="23"/>
      <c r="DE367" s="23"/>
      <c r="DF367" s="143"/>
      <c r="DG367" s="89"/>
      <c r="DH367" s="50" t="s">
        <v>46</v>
      </c>
      <c r="DI367" s="28"/>
      <c r="DJ367" s="553" t="s">
        <v>46</v>
      </c>
      <c r="DK367" s="143"/>
      <c r="DL367" s="46"/>
      <c r="DM367" s="111"/>
      <c r="DN367" s="110"/>
      <c r="DO367" s="432">
        <v>5141.9431771390928</v>
      </c>
      <c r="DP367" s="433">
        <v>-4507.3854011087606</v>
      </c>
      <c r="DQ367" s="434">
        <v>612.51124104422297</v>
      </c>
      <c r="DR367" s="428">
        <v>-302.91530759041217</v>
      </c>
      <c r="DS367" s="432">
        <v>5.6549452359384009</v>
      </c>
      <c r="DT367" s="434">
        <v>-3.1660840955163452</v>
      </c>
      <c r="DU367" s="434">
        <v>3.2832084328419664</v>
      </c>
      <c r="DV367" s="428">
        <v>-0.87126825007481301</v>
      </c>
      <c r="DW367" s="252"/>
      <c r="DX367" s="50"/>
      <c r="DY367" s="249"/>
      <c r="DZ367" s="464">
        <v>1765613</v>
      </c>
      <c r="EA367" s="465">
        <v>-1395613.3333333333</v>
      </c>
      <c r="EB367" s="46"/>
    </row>
    <row r="368" spans="1:132" s="141" customFormat="1" ht="27.75" customHeight="1" x14ac:dyDescent="0.25">
      <c r="A368" s="69" t="s">
        <v>56</v>
      </c>
      <c r="B368" s="69" t="s">
        <v>42</v>
      </c>
      <c r="C368" s="69" t="s">
        <v>388</v>
      </c>
      <c r="D368" s="67" t="s">
        <v>640</v>
      </c>
      <c r="E368" s="67" t="s">
        <v>439</v>
      </c>
      <c r="F368" s="67" t="s">
        <v>641</v>
      </c>
      <c r="G368" s="67" t="s">
        <v>439</v>
      </c>
      <c r="H368" s="14" t="s">
        <v>46</v>
      </c>
      <c r="I368" s="20" t="s">
        <v>1979</v>
      </c>
      <c r="J368" s="145" t="s">
        <v>1981</v>
      </c>
      <c r="K368" s="426">
        <v>2.7740525734023138</v>
      </c>
      <c r="L368" s="426">
        <v>0.85852272548700004</v>
      </c>
      <c r="M368" s="424">
        <v>53</v>
      </c>
      <c r="N368" s="487">
        <v>1752000</v>
      </c>
      <c r="O368" s="487" t="s">
        <v>1976</v>
      </c>
      <c r="P368" s="572">
        <v>0.78538111818403167</v>
      </c>
      <c r="Q368" s="34" t="s">
        <v>48</v>
      </c>
      <c r="R368" s="257" t="s">
        <v>48</v>
      </c>
      <c r="S368" s="27"/>
      <c r="T368" s="27"/>
      <c r="U368" s="145"/>
      <c r="V368" s="24"/>
      <c r="W368" s="24"/>
      <c r="X368" s="24"/>
      <c r="Y368" s="24"/>
      <c r="Z368" s="24"/>
      <c r="AA368" s="24"/>
      <c r="AB368" s="24"/>
      <c r="AC368" s="24"/>
      <c r="AD368" s="24"/>
      <c r="AE368" s="24"/>
      <c r="AF368" s="24"/>
      <c r="AG368" s="24"/>
      <c r="AH368" s="24"/>
      <c r="AI368" s="24">
        <v>4</v>
      </c>
      <c r="AJ368" s="24">
        <v>4</v>
      </c>
      <c r="AK368" s="24"/>
      <c r="AL368" s="24"/>
      <c r="AM368" s="24"/>
      <c r="AN368" s="24"/>
      <c r="AO368" s="145">
        <f t="shared" si="48"/>
        <v>4</v>
      </c>
      <c r="AP368" s="14">
        <f t="shared" si="49"/>
        <v>4</v>
      </c>
      <c r="AQ368" s="22"/>
      <c r="AR368" s="24"/>
      <c r="AS368" s="24"/>
      <c r="AT368" s="24"/>
      <c r="AU368" s="24"/>
      <c r="AV368" s="24"/>
      <c r="AW368" s="145"/>
      <c r="AX368" s="24"/>
      <c r="AY368" s="24"/>
      <c r="AZ368" s="24"/>
      <c r="BA368" s="24"/>
      <c r="BB368" s="24"/>
      <c r="BC368" s="24"/>
      <c r="BD368" s="24"/>
      <c r="BE368" s="24"/>
      <c r="BF368" s="24"/>
      <c r="BG368" s="24">
        <v>30.92</v>
      </c>
      <c r="BH368" s="24">
        <v>30.92</v>
      </c>
      <c r="BI368" s="24"/>
      <c r="BJ368" s="24"/>
      <c r="BK368" s="24"/>
      <c r="BL368" s="24"/>
      <c r="BM368" s="145">
        <f t="shared" si="50"/>
        <v>30.92</v>
      </c>
      <c r="BN368" s="24">
        <f t="shared" si="51"/>
        <v>30.92</v>
      </c>
      <c r="BO368" s="509">
        <f t="shared" si="45"/>
        <v>3.9369421143576284E-2</v>
      </c>
      <c r="BP368" s="511">
        <v>0</v>
      </c>
      <c r="BQ368" s="512">
        <v>0</v>
      </c>
      <c r="BR368" s="513">
        <v>0</v>
      </c>
      <c r="BS368" s="512">
        <v>0</v>
      </c>
      <c r="BT368" s="512">
        <v>0</v>
      </c>
      <c r="BU368" s="512">
        <v>0</v>
      </c>
      <c r="BV368" s="512">
        <v>0</v>
      </c>
      <c r="BW368" s="512">
        <v>0</v>
      </c>
      <c r="BX368" s="512">
        <v>0</v>
      </c>
      <c r="BY368" s="512">
        <v>0</v>
      </c>
      <c r="BZ368" s="512">
        <v>0</v>
      </c>
      <c r="CA368" s="512">
        <v>0</v>
      </c>
      <c r="CB368" s="512">
        <v>0</v>
      </c>
      <c r="CC368" s="512">
        <v>0</v>
      </c>
      <c r="CD368" s="512">
        <v>0</v>
      </c>
      <c r="CE368" s="512">
        <v>0</v>
      </c>
      <c r="CF368" s="512">
        <v>36295.132800000007</v>
      </c>
      <c r="CG368" s="512">
        <v>36295.132800000007</v>
      </c>
      <c r="CH368" s="512">
        <v>0</v>
      </c>
      <c r="CI368" s="512">
        <v>0</v>
      </c>
      <c r="CJ368" s="512">
        <v>0</v>
      </c>
      <c r="CK368" s="512">
        <v>0</v>
      </c>
      <c r="CL368" s="513">
        <f t="shared" si="52"/>
        <v>36295.132800000007</v>
      </c>
      <c r="CM368" s="513">
        <f t="shared" si="53"/>
        <v>36295.132800000007</v>
      </c>
      <c r="CN368" s="113"/>
      <c r="CO368" s="97"/>
      <c r="CP368" s="97"/>
      <c r="CQ368" s="97"/>
      <c r="CR368" s="97"/>
      <c r="CS368" s="97"/>
      <c r="CT368" s="97"/>
      <c r="CU368" s="114"/>
      <c r="CV368" s="50">
        <f t="shared" si="46"/>
        <v>1752000</v>
      </c>
      <c r="CW368" s="11"/>
      <c r="CX368" s="604">
        <f t="shared" si="47"/>
        <v>0.78538111818403167</v>
      </c>
      <c r="CY368" s="143"/>
      <c r="CZ368" s="143"/>
      <c r="DA368" s="143"/>
      <c r="DB368" s="23"/>
      <c r="DC368" s="23"/>
      <c r="DD368" s="23"/>
      <c r="DE368" s="23"/>
      <c r="DF368" s="143"/>
      <c r="DG368" s="89"/>
      <c r="DH368" s="50" t="s">
        <v>46</v>
      </c>
      <c r="DI368" s="28"/>
      <c r="DJ368" s="553" t="s">
        <v>46</v>
      </c>
      <c r="DK368" s="143"/>
      <c r="DL368" s="46"/>
      <c r="DM368" s="111"/>
      <c r="DN368" s="110"/>
      <c r="DO368" s="432">
        <v>411.02839116719269</v>
      </c>
      <c r="DP368" s="433">
        <v>-373.73923454068665</v>
      </c>
      <c r="DQ368" s="434">
        <v>411.02839116719269</v>
      </c>
      <c r="DR368" s="428">
        <v>-373.73923454068665</v>
      </c>
      <c r="DS368" s="432">
        <v>1.9305993690851748</v>
      </c>
      <c r="DT368" s="434">
        <v>-1.7679487666755362</v>
      </c>
      <c r="DU368" s="434">
        <v>1.9305993690851748</v>
      </c>
      <c r="DV368" s="428">
        <v>-1.7679487666755362</v>
      </c>
      <c r="DW368" s="252"/>
      <c r="DX368" s="50"/>
      <c r="DY368" s="249"/>
      <c r="DZ368" s="464">
        <v>2703</v>
      </c>
      <c r="EA368" s="465">
        <v>-2703</v>
      </c>
      <c r="EB368" s="46"/>
    </row>
    <row r="369" spans="1:132" s="141" customFormat="1" ht="27.75" customHeight="1" x14ac:dyDescent="0.25">
      <c r="A369" s="69" t="s">
        <v>56</v>
      </c>
      <c r="B369" s="69" t="s">
        <v>42</v>
      </c>
      <c r="C369" s="69" t="s">
        <v>388</v>
      </c>
      <c r="D369" s="67" t="s">
        <v>640</v>
      </c>
      <c r="E369" s="67" t="s">
        <v>439</v>
      </c>
      <c r="F369" s="67" t="s">
        <v>642</v>
      </c>
      <c r="G369" s="67" t="s">
        <v>439</v>
      </c>
      <c r="H369" s="14" t="s">
        <v>46</v>
      </c>
      <c r="I369" s="20" t="s">
        <v>1979</v>
      </c>
      <c r="J369" s="145" t="s">
        <v>1981</v>
      </c>
      <c r="K369" s="426">
        <v>2.7740525734023138</v>
      </c>
      <c r="L369" s="426">
        <v>5.4024621099749996</v>
      </c>
      <c r="M369" s="424">
        <v>576</v>
      </c>
      <c r="N369" s="487">
        <v>7924215</v>
      </c>
      <c r="O369" s="487" t="s">
        <v>1982</v>
      </c>
      <c r="P369" s="572">
        <v>2.0607247688131474</v>
      </c>
      <c r="Q369" s="34" t="s">
        <v>48</v>
      </c>
      <c r="R369" s="257" t="s">
        <v>48</v>
      </c>
      <c r="S369" s="27"/>
      <c r="T369" s="27"/>
      <c r="U369" s="145"/>
      <c r="V369" s="24"/>
      <c r="W369" s="24"/>
      <c r="X369" s="24"/>
      <c r="Y369" s="24"/>
      <c r="Z369" s="24"/>
      <c r="AA369" s="24"/>
      <c r="AB369" s="24"/>
      <c r="AC369" s="24"/>
      <c r="AD369" s="24"/>
      <c r="AE369" s="24"/>
      <c r="AF369" s="24"/>
      <c r="AG369" s="24"/>
      <c r="AH369" s="24"/>
      <c r="AI369" s="24">
        <v>23</v>
      </c>
      <c r="AJ369" s="24">
        <v>23</v>
      </c>
      <c r="AK369" s="24"/>
      <c r="AL369" s="24"/>
      <c r="AM369" s="24"/>
      <c r="AN369" s="24"/>
      <c r="AO369" s="145">
        <f t="shared" si="48"/>
        <v>23</v>
      </c>
      <c r="AP369" s="14">
        <f t="shared" si="49"/>
        <v>23</v>
      </c>
      <c r="AQ369" s="22"/>
      <c r="AR369" s="24"/>
      <c r="AS369" s="24"/>
      <c r="AT369" s="24"/>
      <c r="AU369" s="24"/>
      <c r="AV369" s="24"/>
      <c r="AW369" s="145"/>
      <c r="AX369" s="24"/>
      <c r="AY369" s="24"/>
      <c r="AZ369" s="24"/>
      <c r="BA369" s="24"/>
      <c r="BB369" s="24"/>
      <c r="BC369" s="24"/>
      <c r="BD369" s="24"/>
      <c r="BE369" s="24"/>
      <c r="BF369" s="24"/>
      <c r="BG369" s="24">
        <v>142.28</v>
      </c>
      <c r="BH369" s="24">
        <v>142.28</v>
      </c>
      <c r="BI369" s="24"/>
      <c r="BJ369" s="24"/>
      <c r="BK369" s="24"/>
      <c r="BL369" s="24"/>
      <c r="BM369" s="145">
        <f t="shared" si="50"/>
        <v>142.28</v>
      </c>
      <c r="BN369" s="24">
        <f t="shared" si="51"/>
        <v>142.28</v>
      </c>
      <c r="BO369" s="509">
        <f t="shared" si="45"/>
        <v>6.9043669563861584E-2</v>
      </c>
      <c r="BP369" s="511">
        <v>0</v>
      </c>
      <c r="BQ369" s="512">
        <v>0</v>
      </c>
      <c r="BR369" s="513">
        <v>0</v>
      </c>
      <c r="BS369" s="512">
        <v>0</v>
      </c>
      <c r="BT369" s="512">
        <v>0</v>
      </c>
      <c r="BU369" s="512">
        <v>0</v>
      </c>
      <c r="BV369" s="512">
        <v>0</v>
      </c>
      <c r="BW369" s="512">
        <v>0</v>
      </c>
      <c r="BX369" s="512">
        <v>0</v>
      </c>
      <c r="BY369" s="512">
        <v>0</v>
      </c>
      <c r="BZ369" s="512">
        <v>0</v>
      </c>
      <c r="CA369" s="512">
        <v>0</v>
      </c>
      <c r="CB369" s="512">
        <v>0</v>
      </c>
      <c r="CC369" s="512">
        <v>0</v>
      </c>
      <c r="CD369" s="512">
        <v>0</v>
      </c>
      <c r="CE369" s="512">
        <v>0</v>
      </c>
      <c r="CF369" s="512">
        <v>167013.95520000003</v>
      </c>
      <c r="CG369" s="512">
        <v>167013.95520000003</v>
      </c>
      <c r="CH369" s="512">
        <v>0</v>
      </c>
      <c r="CI369" s="512">
        <v>0</v>
      </c>
      <c r="CJ369" s="512">
        <v>0</v>
      </c>
      <c r="CK369" s="512">
        <v>0</v>
      </c>
      <c r="CL369" s="513">
        <f t="shared" si="52"/>
        <v>167013.95520000003</v>
      </c>
      <c r="CM369" s="513">
        <f t="shared" si="53"/>
        <v>167013.95520000003</v>
      </c>
      <c r="CN369" s="113"/>
      <c r="CO369" s="97"/>
      <c r="CP369" s="97"/>
      <c r="CQ369" s="97"/>
      <c r="CR369" s="97"/>
      <c r="CS369" s="97"/>
      <c r="CT369" s="97"/>
      <c r="CU369" s="114"/>
      <c r="CV369" s="50">
        <f t="shared" si="46"/>
        <v>7924215</v>
      </c>
      <c r="CW369" s="11"/>
      <c r="CX369" s="604">
        <f t="shared" si="47"/>
        <v>2.0607247688131474</v>
      </c>
      <c r="CY369" s="143"/>
      <c r="CZ369" s="143"/>
      <c r="DA369" s="143"/>
      <c r="DB369" s="23"/>
      <c r="DC369" s="23"/>
      <c r="DD369" s="23"/>
      <c r="DE369" s="23"/>
      <c r="DF369" s="143"/>
      <c r="DG369" s="89"/>
      <c r="DH369" s="50" t="s">
        <v>46</v>
      </c>
      <c r="DI369" s="28"/>
      <c r="DJ369" s="553" t="s">
        <v>46</v>
      </c>
      <c r="DK369" s="143"/>
      <c r="DL369" s="46"/>
      <c r="DM369" s="111"/>
      <c r="DN369" s="110"/>
      <c r="DO369" s="432">
        <v>0.20644788202978159</v>
      </c>
      <c r="DP369" s="433">
        <v>49.563094017701268</v>
      </c>
      <c r="DQ369" s="434">
        <v>0.20644788202978159</v>
      </c>
      <c r="DR369" s="428">
        <v>28.179010972718579</v>
      </c>
      <c r="DS369" s="432">
        <v>1.7348561515107698E-3</v>
      </c>
      <c r="DT369" s="434">
        <v>0.35232602569175925</v>
      </c>
      <c r="DU369" s="434">
        <v>1.7348561515107698E-3</v>
      </c>
      <c r="DV369" s="428">
        <v>0.34194540285438901</v>
      </c>
      <c r="DW369" s="252"/>
      <c r="DX369" s="50"/>
      <c r="DY369" s="249"/>
      <c r="DZ369" s="464">
        <v>0</v>
      </c>
      <c r="EA369" s="465">
        <v>13323.333333333334</v>
      </c>
      <c r="EB369" s="46"/>
    </row>
    <row r="370" spans="1:132" s="141" customFormat="1" ht="27.75" customHeight="1" x14ac:dyDescent="0.25">
      <c r="A370" s="69" t="s">
        <v>56</v>
      </c>
      <c r="B370" s="69" t="s">
        <v>42</v>
      </c>
      <c r="C370" s="69" t="s">
        <v>388</v>
      </c>
      <c r="D370" s="67" t="s">
        <v>643</v>
      </c>
      <c r="E370" s="67" t="s">
        <v>447</v>
      </c>
      <c r="F370" s="67" t="s">
        <v>644</v>
      </c>
      <c r="G370" s="67" t="s">
        <v>468</v>
      </c>
      <c r="H370" s="14" t="s">
        <v>46</v>
      </c>
      <c r="I370" s="20" t="s">
        <v>1979</v>
      </c>
      <c r="J370" s="145" t="s">
        <v>1981</v>
      </c>
      <c r="K370" s="426">
        <v>2.7740525734023138</v>
      </c>
      <c r="L370" s="426">
        <v>3.367045447542</v>
      </c>
      <c r="M370" s="424">
        <v>406</v>
      </c>
      <c r="N370" s="487">
        <v>3679200.0000000005</v>
      </c>
      <c r="O370" s="487" t="s">
        <v>1976</v>
      </c>
      <c r="P370" s="572">
        <v>1.0447730471255467</v>
      </c>
      <c r="Q370" s="34" t="s">
        <v>48</v>
      </c>
      <c r="R370" s="257" t="s">
        <v>48</v>
      </c>
      <c r="S370" s="27"/>
      <c r="T370" s="27"/>
      <c r="U370" s="145"/>
      <c r="V370" s="24"/>
      <c r="W370" s="24"/>
      <c r="X370" s="24"/>
      <c r="Y370" s="24"/>
      <c r="Z370" s="24"/>
      <c r="AA370" s="24"/>
      <c r="AB370" s="24"/>
      <c r="AC370" s="24"/>
      <c r="AD370" s="24"/>
      <c r="AE370" s="24"/>
      <c r="AF370" s="24"/>
      <c r="AG370" s="24"/>
      <c r="AH370" s="24"/>
      <c r="AI370" s="24">
        <v>16</v>
      </c>
      <c r="AJ370" s="24">
        <v>16</v>
      </c>
      <c r="AK370" s="24"/>
      <c r="AL370" s="24"/>
      <c r="AM370" s="24"/>
      <c r="AN370" s="24"/>
      <c r="AO370" s="145">
        <f t="shared" si="48"/>
        <v>16</v>
      </c>
      <c r="AP370" s="14">
        <f t="shared" si="49"/>
        <v>16</v>
      </c>
      <c r="AQ370" s="22"/>
      <c r="AR370" s="24"/>
      <c r="AS370" s="24"/>
      <c r="AT370" s="24"/>
      <c r="AU370" s="24"/>
      <c r="AV370" s="24"/>
      <c r="AW370" s="145"/>
      <c r="AX370" s="24"/>
      <c r="AY370" s="24"/>
      <c r="AZ370" s="24"/>
      <c r="BA370" s="24"/>
      <c r="BB370" s="24"/>
      <c r="BC370" s="24"/>
      <c r="BD370" s="24"/>
      <c r="BE370" s="24"/>
      <c r="BF370" s="24"/>
      <c r="BG370" s="24">
        <v>114.32</v>
      </c>
      <c r="BH370" s="24">
        <v>114.32</v>
      </c>
      <c r="BI370" s="24"/>
      <c r="BJ370" s="24"/>
      <c r="BK370" s="24"/>
      <c r="BL370" s="24"/>
      <c r="BM370" s="145">
        <f t="shared" si="50"/>
        <v>114.32</v>
      </c>
      <c r="BN370" s="24">
        <f t="shared" si="51"/>
        <v>114.32</v>
      </c>
      <c r="BO370" s="509">
        <f t="shared" si="45"/>
        <v>0.10942089319256965</v>
      </c>
      <c r="BP370" s="511">
        <v>0</v>
      </c>
      <c r="BQ370" s="512">
        <v>0</v>
      </c>
      <c r="BR370" s="513">
        <v>0</v>
      </c>
      <c r="BS370" s="512">
        <v>0</v>
      </c>
      <c r="BT370" s="512">
        <v>0</v>
      </c>
      <c r="BU370" s="512">
        <v>0</v>
      </c>
      <c r="BV370" s="512">
        <v>0</v>
      </c>
      <c r="BW370" s="512">
        <v>0</v>
      </c>
      <c r="BX370" s="512">
        <v>0</v>
      </c>
      <c r="BY370" s="512">
        <v>0</v>
      </c>
      <c r="BZ370" s="512">
        <v>0</v>
      </c>
      <c r="CA370" s="512">
        <v>0</v>
      </c>
      <c r="CB370" s="512">
        <v>0</v>
      </c>
      <c r="CC370" s="512">
        <v>0</v>
      </c>
      <c r="CD370" s="512">
        <v>0</v>
      </c>
      <c r="CE370" s="512">
        <v>0</v>
      </c>
      <c r="CF370" s="512">
        <v>134193.38880000002</v>
      </c>
      <c r="CG370" s="512">
        <v>134193.38880000002</v>
      </c>
      <c r="CH370" s="512">
        <v>0</v>
      </c>
      <c r="CI370" s="512">
        <v>0</v>
      </c>
      <c r="CJ370" s="512">
        <v>0</v>
      </c>
      <c r="CK370" s="512">
        <v>0</v>
      </c>
      <c r="CL370" s="513">
        <f t="shared" si="52"/>
        <v>134193.38880000002</v>
      </c>
      <c r="CM370" s="513">
        <f t="shared" si="53"/>
        <v>134193.38880000002</v>
      </c>
      <c r="CN370" s="113"/>
      <c r="CO370" s="97"/>
      <c r="CP370" s="97"/>
      <c r="CQ370" s="97"/>
      <c r="CR370" s="97"/>
      <c r="CS370" s="97"/>
      <c r="CT370" s="97"/>
      <c r="CU370" s="114"/>
      <c r="CV370" s="50">
        <f t="shared" si="46"/>
        <v>3679200.0000000005</v>
      </c>
      <c r="CW370" s="11"/>
      <c r="CX370" s="604">
        <f t="shared" si="47"/>
        <v>1.0447730471255467</v>
      </c>
      <c r="CY370" s="143"/>
      <c r="CZ370" s="143"/>
      <c r="DA370" s="143"/>
      <c r="DB370" s="23"/>
      <c r="DC370" s="23"/>
      <c r="DD370" s="23"/>
      <c r="DE370" s="23"/>
      <c r="DF370" s="143"/>
      <c r="DG370" s="89"/>
      <c r="DH370" s="50" t="s">
        <v>46</v>
      </c>
      <c r="DI370" s="28"/>
      <c r="DJ370" s="553" t="s">
        <v>46</v>
      </c>
      <c r="DK370" s="143"/>
      <c r="DL370" s="46"/>
      <c r="DM370" s="111"/>
      <c r="DN370" s="110"/>
      <c r="DO370" s="432">
        <v>3153.3007395234154</v>
      </c>
      <c r="DP370" s="433">
        <v>-2737.6997540291973</v>
      </c>
      <c r="DQ370" s="434">
        <v>80.028759244042661</v>
      </c>
      <c r="DR370" s="428">
        <v>-76.255331505600353</v>
      </c>
      <c r="DS370" s="432">
        <v>2.159408381265405</v>
      </c>
      <c r="DT370" s="434">
        <v>-1.8135802540961701</v>
      </c>
      <c r="DU370" s="434">
        <v>1.1561216105176653</v>
      </c>
      <c r="DV370" s="428">
        <v>-1.1436268166817636</v>
      </c>
      <c r="DW370" s="252"/>
      <c r="DX370" s="50"/>
      <c r="DY370" s="249"/>
      <c r="DZ370" s="464">
        <v>0</v>
      </c>
      <c r="EA370" s="465">
        <v>0</v>
      </c>
      <c r="EB370" s="46"/>
    </row>
    <row r="371" spans="1:132" s="141" customFormat="1" ht="27.75" customHeight="1" x14ac:dyDescent="0.25">
      <c r="A371" s="69" t="s">
        <v>56</v>
      </c>
      <c r="B371" s="69" t="s">
        <v>42</v>
      </c>
      <c r="C371" s="69" t="s">
        <v>388</v>
      </c>
      <c r="D371" s="67" t="s">
        <v>643</v>
      </c>
      <c r="E371" s="67" t="s">
        <v>447</v>
      </c>
      <c r="F371" s="67" t="s">
        <v>645</v>
      </c>
      <c r="G371" s="67" t="s">
        <v>468</v>
      </c>
      <c r="H371" s="14" t="s">
        <v>46</v>
      </c>
      <c r="I371" s="20" t="s">
        <v>1979</v>
      </c>
      <c r="J371" s="145" t="s">
        <v>1981</v>
      </c>
      <c r="K371" s="426">
        <v>2.9397751946705037</v>
      </c>
      <c r="L371" s="426">
        <v>6.8301136221570005</v>
      </c>
      <c r="M371" s="424">
        <v>608</v>
      </c>
      <c r="N371" s="487">
        <v>6096960.0000000009</v>
      </c>
      <c r="O371" s="487" t="s">
        <v>1976</v>
      </c>
      <c r="P371" s="572">
        <v>1.3041649760670619</v>
      </c>
      <c r="Q371" s="34" t="s">
        <v>48</v>
      </c>
      <c r="R371" s="257" t="s">
        <v>48</v>
      </c>
      <c r="S371" s="27"/>
      <c r="T371" s="27"/>
      <c r="U371" s="145"/>
      <c r="V371" s="24"/>
      <c r="W371" s="24"/>
      <c r="X371" s="24"/>
      <c r="Y371" s="24"/>
      <c r="Z371" s="24"/>
      <c r="AA371" s="24"/>
      <c r="AB371" s="24"/>
      <c r="AC371" s="24"/>
      <c r="AD371" s="24"/>
      <c r="AE371" s="24"/>
      <c r="AF371" s="24"/>
      <c r="AG371" s="24"/>
      <c r="AH371" s="24"/>
      <c r="AI371" s="24">
        <v>39</v>
      </c>
      <c r="AJ371" s="24">
        <v>39</v>
      </c>
      <c r="AK371" s="24"/>
      <c r="AL371" s="24"/>
      <c r="AM371" s="24"/>
      <c r="AN371" s="24"/>
      <c r="AO371" s="145">
        <f t="shared" si="48"/>
        <v>39</v>
      </c>
      <c r="AP371" s="14">
        <f t="shared" si="49"/>
        <v>39</v>
      </c>
      <c r="AQ371" s="22"/>
      <c r="AR371" s="24"/>
      <c r="AS371" s="24"/>
      <c r="AT371" s="24"/>
      <c r="AU371" s="24"/>
      <c r="AV371" s="24"/>
      <c r="AW371" s="145"/>
      <c r="AX371" s="24"/>
      <c r="AY371" s="24"/>
      <c r="AZ371" s="24"/>
      <c r="BA371" s="24"/>
      <c r="BB371" s="24"/>
      <c r="BC371" s="24"/>
      <c r="BD371" s="24"/>
      <c r="BE371" s="24"/>
      <c r="BF371" s="24"/>
      <c r="BG371" s="24">
        <v>292.27999999999997</v>
      </c>
      <c r="BH371" s="24">
        <v>292.27999999999997</v>
      </c>
      <c r="BI371" s="24"/>
      <c r="BJ371" s="24"/>
      <c r="BK371" s="24"/>
      <c r="BL371" s="24"/>
      <c r="BM371" s="145">
        <f t="shared" si="50"/>
        <v>292.27999999999997</v>
      </c>
      <c r="BN371" s="24">
        <f t="shared" si="51"/>
        <v>292.27999999999997</v>
      </c>
      <c r="BO371" s="509">
        <f t="shared" si="45"/>
        <v>0.22411275058269203</v>
      </c>
      <c r="BP371" s="511">
        <v>0</v>
      </c>
      <c r="BQ371" s="512">
        <v>0</v>
      </c>
      <c r="BR371" s="513">
        <v>0</v>
      </c>
      <c r="BS371" s="512">
        <v>0</v>
      </c>
      <c r="BT371" s="512">
        <v>0</v>
      </c>
      <c r="BU371" s="512">
        <v>0</v>
      </c>
      <c r="BV371" s="512">
        <v>0</v>
      </c>
      <c r="BW371" s="512">
        <v>0</v>
      </c>
      <c r="BX371" s="512">
        <v>0</v>
      </c>
      <c r="BY371" s="512">
        <v>0</v>
      </c>
      <c r="BZ371" s="512">
        <v>0</v>
      </c>
      <c r="CA371" s="512">
        <v>0</v>
      </c>
      <c r="CB371" s="512">
        <v>0</v>
      </c>
      <c r="CC371" s="512">
        <v>0</v>
      </c>
      <c r="CD371" s="512">
        <v>0</v>
      </c>
      <c r="CE371" s="512">
        <v>0</v>
      </c>
      <c r="CF371" s="512">
        <v>343089.95519999997</v>
      </c>
      <c r="CG371" s="512">
        <v>343089.95519999997</v>
      </c>
      <c r="CH371" s="512">
        <v>0</v>
      </c>
      <c r="CI371" s="512">
        <v>0</v>
      </c>
      <c r="CJ371" s="512">
        <v>0</v>
      </c>
      <c r="CK371" s="512">
        <v>0</v>
      </c>
      <c r="CL371" s="513">
        <f t="shared" si="52"/>
        <v>343089.95519999997</v>
      </c>
      <c r="CM371" s="513">
        <f t="shared" si="53"/>
        <v>343089.95519999997</v>
      </c>
      <c r="CN371" s="113"/>
      <c r="CO371" s="97"/>
      <c r="CP371" s="97"/>
      <c r="CQ371" s="97"/>
      <c r="CR371" s="97"/>
      <c r="CS371" s="97"/>
      <c r="CT371" s="97"/>
      <c r="CU371" s="114"/>
      <c r="CV371" s="50">
        <f t="shared" si="46"/>
        <v>6096960.0000000009</v>
      </c>
      <c r="CW371" s="11"/>
      <c r="CX371" s="604">
        <f t="shared" si="47"/>
        <v>1.3041649760670619</v>
      </c>
      <c r="CY371" s="143"/>
      <c r="CZ371" s="143"/>
      <c r="DA371" s="143"/>
      <c r="DB371" s="23"/>
      <c r="DC371" s="23"/>
      <c r="DD371" s="23"/>
      <c r="DE371" s="23"/>
      <c r="DF371" s="143"/>
      <c r="DG371" s="89"/>
      <c r="DH371" s="50" t="s">
        <v>46</v>
      </c>
      <c r="DI371" s="28"/>
      <c r="DJ371" s="553" t="s">
        <v>46</v>
      </c>
      <c r="DK371" s="143"/>
      <c r="DL371" s="46"/>
      <c r="DM371" s="111"/>
      <c r="DN371" s="110"/>
      <c r="DO371" s="432">
        <v>3165.3234689683518</v>
      </c>
      <c r="DP371" s="433">
        <v>-2809.8964863176029</v>
      </c>
      <c r="DQ371" s="434">
        <v>57.806822852445542</v>
      </c>
      <c r="DR371" s="428">
        <v>-40.651315972622058</v>
      </c>
      <c r="DS371" s="432">
        <v>2.009042334566379</v>
      </c>
      <c r="DT371" s="434">
        <v>-1.6439970521380396</v>
      </c>
      <c r="DU371" s="434">
        <v>0.99630086313193589</v>
      </c>
      <c r="DV371" s="428">
        <v>-0.96550668202518242</v>
      </c>
      <c r="DW371" s="252"/>
      <c r="DX371" s="50"/>
      <c r="DY371" s="249"/>
      <c r="DZ371" s="464">
        <v>0</v>
      </c>
      <c r="EA371" s="465">
        <v>0</v>
      </c>
      <c r="EB371" s="46"/>
    </row>
    <row r="372" spans="1:132" s="141" customFormat="1" ht="27.75" customHeight="1" x14ac:dyDescent="0.25">
      <c r="A372" s="69" t="s">
        <v>56</v>
      </c>
      <c r="B372" s="69" t="s">
        <v>42</v>
      </c>
      <c r="C372" s="69" t="s">
        <v>388</v>
      </c>
      <c r="D372" s="67" t="s">
        <v>646</v>
      </c>
      <c r="E372" s="67" t="s">
        <v>634</v>
      </c>
      <c r="F372" s="67" t="s">
        <v>647</v>
      </c>
      <c r="G372" s="67" t="s">
        <v>634</v>
      </c>
      <c r="H372" s="14" t="s">
        <v>46</v>
      </c>
      <c r="I372" s="20" t="s">
        <v>1983</v>
      </c>
      <c r="J372" s="145" t="s">
        <v>1975</v>
      </c>
      <c r="K372" s="426">
        <v>10.928547775436588</v>
      </c>
      <c r="L372" s="426">
        <v>0.49488636260700003</v>
      </c>
      <c r="M372" s="424">
        <v>1</v>
      </c>
      <c r="N372" s="487">
        <v>2102400</v>
      </c>
      <c r="O372" s="487" t="s">
        <v>1976</v>
      </c>
      <c r="P372" s="572">
        <v>0.5944398371576386</v>
      </c>
      <c r="Q372" s="34" t="s">
        <v>48</v>
      </c>
      <c r="R372" s="257" t="s">
        <v>48</v>
      </c>
      <c r="S372" s="27"/>
      <c r="T372" s="27"/>
      <c r="U372" s="145"/>
      <c r="V372" s="24"/>
      <c r="W372" s="24"/>
      <c r="X372" s="24"/>
      <c r="Y372" s="24"/>
      <c r="Z372" s="24"/>
      <c r="AA372" s="24"/>
      <c r="AB372" s="24"/>
      <c r="AC372" s="24"/>
      <c r="AD372" s="24"/>
      <c r="AE372" s="24"/>
      <c r="AF372" s="24"/>
      <c r="AG372" s="24"/>
      <c r="AH372" s="24"/>
      <c r="AI372" s="24"/>
      <c r="AJ372" s="24"/>
      <c r="AK372" s="24"/>
      <c r="AL372" s="24"/>
      <c r="AM372" s="24"/>
      <c r="AN372" s="24"/>
      <c r="AO372" s="145">
        <f t="shared" si="48"/>
        <v>0</v>
      </c>
      <c r="AP372" s="14">
        <f t="shared" si="49"/>
        <v>0</v>
      </c>
      <c r="AQ372" s="22"/>
      <c r="AR372" s="24"/>
      <c r="AS372" s="24"/>
      <c r="AT372" s="24"/>
      <c r="AU372" s="24"/>
      <c r="AV372" s="24"/>
      <c r="AW372" s="145"/>
      <c r="AX372" s="24"/>
      <c r="AY372" s="24"/>
      <c r="AZ372" s="24"/>
      <c r="BA372" s="24"/>
      <c r="BB372" s="24"/>
      <c r="BC372" s="24"/>
      <c r="BD372" s="24"/>
      <c r="BE372" s="24"/>
      <c r="BF372" s="24"/>
      <c r="BG372" s="24"/>
      <c r="BH372" s="24"/>
      <c r="BI372" s="24"/>
      <c r="BJ372" s="24"/>
      <c r="BK372" s="24"/>
      <c r="BL372" s="24"/>
      <c r="BM372" s="145">
        <f t="shared" si="50"/>
        <v>0</v>
      </c>
      <c r="BN372" s="24">
        <f t="shared" si="51"/>
        <v>0</v>
      </c>
      <c r="BO372" s="509">
        <f t="shared" si="45"/>
        <v>0</v>
      </c>
      <c r="BP372" s="511">
        <v>0</v>
      </c>
      <c r="BQ372" s="512">
        <v>0</v>
      </c>
      <c r="BR372" s="513">
        <v>0</v>
      </c>
      <c r="BS372" s="512">
        <v>0</v>
      </c>
      <c r="BT372" s="512">
        <v>0</v>
      </c>
      <c r="BU372" s="512">
        <v>0</v>
      </c>
      <c r="BV372" s="512">
        <v>0</v>
      </c>
      <c r="BW372" s="512">
        <v>0</v>
      </c>
      <c r="BX372" s="512">
        <v>0</v>
      </c>
      <c r="BY372" s="512">
        <v>0</v>
      </c>
      <c r="BZ372" s="512">
        <v>0</v>
      </c>
      <c r="CA372" s="512">
        <v>0</v>
      </c>
      <c r="CB372" s="512">
        <v>0</v>
      </c>
      <c r="CC372" s="512">
        <v>0</v>
      </c>
      <c r="CD372" s="512">
        <v>0</v>
      </c>
      <c r="CE372" s="512">
        <v>0</v>
      </c>
      <c r="CF372" s="512">
        <v>0</v>
      </c>
      <c r="CG372" s="512">
        <v>0</v>
      </c>
      <c r="CH372" s="512">
        <v>0</v>
      </c>
      <c r="CI372" s="512">
        <v>0</v>
      </c>
      <c r="CJ372" s="512">
        <v>0</v>
      </c>
      <c r="CK372" s="512">
        <v>0</v>
      </c>
      <c r="CL372" s="513">
        <f t="shared" si="52"/>
        <v>0</v>
      </c>
      <c r="CM372" s="513">
        <f t="shared" si="53"/>
        <v>0</v>
      </c>
      <c r="CN372" s="113"/>
      <c r="CO372" s="97"/>
      <c r="CP372" s="97"/>
      <c r="CQ372" s="97"/>
      <c r="CR372" s="97"/>
      <c r="CS372" s="97"/>
      <c r="CT372" s="97"/>
      <c r="CU372" s="114"/>
      <c r="CV372" s="50">
        <f t="shared" si="46"/>
        <v>2102400</v>
      </c>
      <c r="CW372" s="11"/>
      <c r="CX372" s="604">
        <f t="shared" si="47"/>
        <v>0.5944398371576386</v>
      </c>
      <c r="CY372" s="143"/>
      <c r="CZ372" s="143"/>
      <c r="DA372" s="143"/>
      <c r="DB372" s="23"/>
      <c r="DC372" s="23"/>
      <c r="DD372" s="23"/>
      <c r="DE372" s="23"/>
      <c r="DF372" s="143"/>
      <c r="DG372" s="89"/>
      <c r="DH372" s="50" t="s">
        <v>46</v>
      </c>
      <c r="DI372" s="28"/>
      <c r="DJ372" s="553" t="s">
        <v>46</v>
      </c>
      <c r="DK372" s="143"/>
      <c r="DL372" s="46"/>
      <c r="DM372" s="111"/>
      <c r="DN372" s="110"/>
      <c r="DO372" s="432">
        <v>0</v>
      </c>
      <c r="DP372" s="433">
        <v>0</v>
      </c>
      <c r="DQ372" s="434">
        <v>0</v>
      </c>
      <c r="DR372" s="428">
        <v>0</v>
      </c>
      <c r="DS372" s="432">
        <v>0</v>
      </c>
      <c r="DT372" s="434">
        <v>0</v>
      </c>
      <c r="DU372" s="434">
        <v>0</v>
      </c>
      <c r="DV372" s="428">
        <v>0</v>
      </c>
      <c r="DW372" s="252"/>
      <c r="DX372" s="50"/>
      <c r="DY372" s="249"/>
      <c r="DZ372" s="464">
        <v>0</v>
      </c>
      <c r="EA372" s="465">
        <v>0</v>
      </c>
      <c r="EB372" s="46"/>
    </row>
    <row r="373" spans="1:132" s="141" customFormat="1" ht="27.75" customHeight="1" x14ac:dyDescent="0.25">
      <c r="A373" s="69" t="s">
        <v>56</v>
      </c>
      <c r="B373" s="69" t="s">
        <v>42</v>
      </c>
      <c r="C373" s="69" t="s">
        <v>388</v>
      </c>
      <c r="D373" s="67" t="s">
        <v>446</v>
      </c>
      <c r="E373" s="67" t="s">
        <v>447</v>
      </c>
      <c r="F373" s="67" t="s">
        <v>648</v>
      </c>
      <c r="G373" s="67" t="s">
        <v>447</v>
      </c>
      <c r="H373" s="14" t="s">
        <v>46</v>
      </c>
      <c r="I373" s="20" t="s">
        <v>1978</v>
      </c>
      <c r="J373" s="145" t="s">
        <v>1975</v>
      </c>
      <c r="K373" s="426">
        <v>9.7168050304614013</v>
      </c>
      <c r="L373" s="426">
        <v>46.596212024292001</v>
      </c>
      <c r="M373" s="424">
        <v>2458</v>
      </c>
      <c r="N373" s="487">
        <v>31256919</v>
      </c>
      <c r="O373" s="487" t="s">
        <v>1982</v>
      </c>
      <c r="P373" s="572">
        <v>8.2078423669073963</v>
      </c>
      <c r="Q373" s="34" t="s">
        <v>1977</v>
      </c>
      <c r="R373" s="257" t="s">
        <v>48</v>
      </c>
      <c r="S373" s="27"/>
      <c r="T373" s="27"/>
      <c r="U373" s="145"/>
      <c r="V373" s="24"/>
      <c r="W373" s="24"/>
      <c r="X373" s="24"/>
      <c r="Y373" s="24"/>
      <c r="Z373" s="24"/>
      <c r="AA373" s="24"/>
      <c r="AB373" s="24"/>
      <c r="AC373" s="24"/>
      <c r="AD373" s="24"/>
      <c r="AE373" s="24"/>
      <c r="AF373" s="24"/>
      <c r="AG373" s="24"/>
      <c r="AH373" s="24"/>
      <c r="AI373" s="24">
        <v>181</v>
      </c>
      <c r="AJ373" s="24">
        <v>181</v>
      </c>
      <c r="AK373" s="24">
        <v>3</v>
      </c>
      <c r="AL373" s="24">
        <v>3</v>
      </c>
      <c r="AM373" s="24"/>
      <c r="AN373" s="24"/>
      <c r="AO373" s="145">
        <f t="shared" si="48"/>
        <v>184</v>
      </c>
      <c r="AP373" s="14">
        <f t="shared" si="49"/>
        <v>184</v>
      </c>
      <c r="AQ373" s="22"/>
      <c r="AR373" s="24"/>
      <c r="AS373" s="24"/>
      <c r="AT373" s="24"/>
      <c r="AU373" s="24"/>
      <c r="AV373" s="24"/>
      <c r="AW373" s="145"/>
      <c r="AX373" s="24"/>
      <c r="AY373" s="24"/>
      <c r="AZ373" s="24"/>
      <c r="BA373" s="24"/>
      <c r="BB373" s="24"/>
      <c r="BC373" s="24"/>
      <c r="BD373" s="24"/>
      <c r="BE373" s="24"/>
      <c r="BF373" s="24"/>
      <c r="BG373" s="24">
        <v>1344.3</v>
      </c>
      <c r="BH373" s="24">
        <v>1344.3</v>
      </c>
      <c r="BI373" s="24">
        <v>35</v>
      </c>
      <c r="BJ373" s="24">
        <v>35</v>
      </c>
      <c r="BK373" s="24"/>
      <c r="BL373" s="24"/>
      <c r="BM373" s="145">
        <f t="shared" si="50"/>
        <v>1379.3</v>
      </c>
      <c r="BN373" s="24">
        <f t="shared" si="51"/>
        <v>1379.3</v>
      </c>
      <c r="BO373" s="509">
        <f t="shared" si="45"/>
        <v>0.16804659962295324</v>
      </c>
      <c r="BP373" s="511">
        <v>0</v>
      </c>
      <c r="BQ373" s="512">
        <v>0</v>
      </c>
      <c r="BR373" s="513">
        <v>0</v>
      </c>
      <c r="BS373" s="512">
        <v>0</v>
      </c>
      <c r="BT373" s="512">
        <v>0</v>
      </c>
      <c r="BU373" s="512">
        <v>0</v>
      </c>
      <c r="BV373" s="512">
        <v>0</v>
      </c>
      <c r="BW373" s="512">
        <v>0</v>
      </c>
      <c r="BX373" s="512">
        <v>0</v>
      </c>
      <c r="BY373" s="512">
        <v>0</v>
      </c>
      <c r="BZ373" s="512">
        <v>0</v>
      </c>
      <c r="CA373" s="512">
        <v>0</v>
      </c>
      <c r="CB373" s="512">
        <v>0</v>
      </c>
      <c r="CC373" s="512">
        <v>0</v>
      </c>
      <c r="CD373" s="512">
        <v>0</v>
      </c>
      <c r="CE373" s="512">
        <v>0</v>
      </c>
      <c r="CF373" s="512">
        <v>1577993.1120000002</v>
      </c>
      <c r="CG373" s="512">
        <v>1577993.1120000002</v>
      </c>
      <c r="CH373" s="512">
        <v>41084.400000000001</v>
      </c>
      <c r="CI373" s="512">
        <v>41084.400000000001</v>
      </c>
      <c r="CJ373" s="512">
        <v>0</v>
      </c>
      <c r="CK373" s="512">
        <v>0</v>
      </c>
      <c r="CL373" s="513">
        <f t="shared" si="52"/>
        <v>1619077.5120000001</v>
      </c>
      <c r="CM373" s="513">
        <f t="shared" si="53"/>
        <v>1619077.5120000001</v>
      </c>
      <c r="CN373" s="113"/>
      <c r="CO373" s="97"/>
      <c r="CP373" s="97"/>
      <c r="CQ373" s="97"/>
      <c r="CR373" s="97"/>
      <c r="CS373" s="97"/>
      <c r="CT373" s="97"/>
      <c r="CU373" s="114"/>
      <c r="CV373" s="50">
        <f t="shared" si="46"/>
        <v>31256919</v>
      </c>
      <c r="CW373" s="11"/>
      <c r="CX373" s="604">
        <f t="shared" si="47"/>
        <v>8.2078423669073963</v>
      </c>
      <c r="CY373" s="143"/>
      <c r="CZ373" s="143"/>
      <c r="DA373" s="143"/>
      <c r="DB373" s="23"/>
      <c r="DC373" s="23"/>
      <c r="DD373" s="23"/>
      <c r="DE373" s="23"/>
      <c r="DF373" s="143"/>
      <c r="DG373" s="89"/>
      <c r="DH373" s="50" t="s">
        <v>46</v>
      </c>
      <c r="DI373" s="28"/>
      <c r="DJ373" s="553" t="s">
        <v>46</v>
      </c>
      <c r="DK373" s="143"/>
      <c r="DL373" s="46"/>
      <c r="DM373" s="111"/>
      <c r="DN373" s="110"/>
      <c r="DO373" s="432">
        <v>2195.2265545534715</v>
      </c>
      <c r="DP373" s="433">
        <v>-1805.8737345826733</v>
      </c>
      <c r="DQ373" s="434">
        <v>182.90947311317581</v>
      </c>
      <c r="DR373" s="428">
        <v>96.086401161188917</v>
      </c>
      <c r="DS373" s="432">
        <v>4.3432562555096013</v>
      </c>
      <c r="DT373" s="434">
        <v>-2.7990879083234823</v>
      </c>
      <c r="DU373" s="434">
        <v>3.7297077371668865</v>
      </c>
      <c r="DV373" s="428">
        <v>-2.2730319036950384</v>
      </c>
      <c r="DW373" s="252"/>
      <c r="DX373" s="50"/>
      <c r="DY373" s="249"/>
      <c r="DZ373" s="464">
        <v>328662</v>
      </c>
      <c r="EA373" s="465">
        <v>118776.66666666669</v>
      </c>
      <c r="EB373" s="46"/>
    </row>
    <row r="374" spans="1:132" s="141" customFormat="1" ht="27.75" customHeight="1" x14ac:dyDescent="0.25">
      <c r="A374" s="69" t="s">
        <v>56</v>
      </c>
      <c r="B374" s="69" t="s">
        <v>42</v>
      </c>
      <c r="C374" s="69" t="s">
        <v>388</v>
      </c>
      <c r="D374" s="67" t="s">
        <v>446</v>
      </c>
      <c r="E374" s="67" t="s">
        <v>447</v>
      </c>
      <c r="F374" s="67" t="s">
        <v>649</v>
      </c>
      <c r="G374" s="67" t="s">
        <v>447</v>
      </c>
      <c r="H374" s="14" t="s">
        <v>46</v>
      </c>
      <c r="I374" s="20" t="s">
        <v>1978</v>
      </c>
      <c r="J374" s="145" t="s">
        <v>1975</v>
      </c>
      <c r="K374" s="426">
        <v>11.797344460513136</v>
      </c>
      <c r="L374" s="426">
        <v>5.1208333226820004</v>
      </c>
      <c r="M374" s="424">
        <v>110</v>
      </c>
      <c r="N374" s="487">
        <v>19353137</v>
      </c>
      <c r="O374" s="487" t="s">
        <v>1982</v>
      </c>
      <c r="P374" s="572">
        <v>4.5726141319818359</v>
      </c>
      <c r="Q374" s="34" t="s">
        <v>1977</v>
      </c>
      <c r="R374" s="257" t="s">
        <v>48</v>
      </c>
      <c r="S374" s="27"/>
      <c r="T374" s="27"/>
      <c r="U374" s="145"/>
      <c r="V374" s="24"/>
      <c r="W374" s="24"/>
      <c r="X374" s="24"/>
      <c r="Y374" s="24"/>
      <c r="Z374" s="24"/>
      <c r="AA374" s="24"/>
      <c r="AB374" s="24"/>
      <c r="AC374" s="24"/>
      <c r="AD374" s="24"/>
      <c r="AE374" s="24">
        <v>1</v>
      </c>
      <c r="AF374" s="24">
        <v>1</v>
      </c>
      <c r="AG374" s="24"/>
      <c r="AH374" s="24"/>
      <c r="AI374" s="24">
        <v>1</v>
      </c>
      <c r="AJ374" s="24">
        <v>1</v>
      </c>
      <c r="AK374" s="24"/>
      <c r="AL374" s="24"/>
      <c r="AM374" s="24"/>
      <c r="AN374" s="24"/>
      <c r="AO374" s="145">
        <f t="shared" si="48"/>
        <v>2</v>
      </c>
      <c r="AP374" s="14">
        <f t="shared" si="49"/>
        <v>2</v>
      </c>
      <c r="AQ374" s="22"/>
      <c r="AR374" s="24"/>
      <c r="AS374" s="24"/>
      <c r="AT374" s="24"/>
      <c r="AU374" s="24"/>
      <c r="AV374" s="24"/>
      <c r="AW374" s="145"/>
      <c r="AX374" s="24"/>
      <c r="AY374" s="24"/>
      <c r="AZ374" s="24"/>
      <c r="BA374" s="24"/>
      <c r="BB374" s="24"/>
      <c r="BC374" s="24">
        <v>300</v>
      </c>
      <c r="BD374" s="24">
        <v>300</v>
      </c>
      <c r="BE374" s="24"/>
      <c r="BF374" s="24"/>
      <c r="BG374" s="24">
        <v>19.920000000000002</v>
      </c>
      <c r="BH374" s="24">
        <v>19.920000000000002</v>
      </c>
      <c r="BI374" s="24"/>
      <c r="BJ374" s="24"/>
      <c r="BK374" s="24"/>
      <c r="BL374" s="24"/>
      <c r="BM374" s="145">
        <f t="shared" si="50"/>
        <v>319.92</v>
      </c>
      <c r="BN374" s="24">
        <f t="shared" si="51"/>
        <v>319.92</v>
      </c>
      <c r="BO374" s="509">
        <f t="shared" si="45"/>
        <v>6.996435534816102E-2</v>
      </c>
      <c r="BP374" s="511">
        <v>0</v>
      </c>
      <c r="BQ374" s="512">
        <v>0</v>
      </c>
      <c r="BR374" s="513">
        <v>0</v>
      </c>
      <c r="BS374" s="512">
        <v>0</v>
      </c>
      <c r="BT374" s="512">
        <v>0</v>
      </c>
      <c r="BU374" s="512">
        <v>0</v>
      </c>
      <c r="BV374" s="512">
        <v>0</v>
      </c>
      <c r="BW374" s="512">
        <v>0</v>
      </c>
      <c r="BX374" s="512">
        <v>0</v>
      </c>
      <c r="BY374" s="512">
        <v>0</v>
      </c>
      <c r="BZ374" s="512">
        <v>0</v>
      </c>
      <c r="CA374" s="512">
        <v>0</v>
      </c>
      <c r="CB374" s="512">
        <v>1513728</v>
      </c>
      <c r="CC374" s="512">
        <v>1513728</v>
      </c>
      <c r="CD374" s="512">
        <v>0</v>
      </c>
      <c r="CE374" s="512">
        <v>0</v>
      </c>
      <c r="CF374" s="512">
        <v>23382.892800000001</v>
      </c>
      <c r="CG374" s="512">
        <v>23382.892800000001</v>
      </c>
      <c r="CH374" s="512">
        <v>0</v>
      </c>
      <c r="CI374" s="512">
        <v>0</v>
      </c>
      <c r="CJ374" s="512">
        <v>0</v>
      </c>
      <c r="CK374" s="512">
        <v>0</v>
      </c>
      <c r="CL374" s="513">
        <f t="shared" si="52"/>
        <v>1537110.8928</v>
      </c>
      <c r="CM374" s="513">
        <f t="shared" si="53"/>
        <v>1537110.8928</v>
      </c>
      <c r="CN374" s="113"/>
      <c r="CO374" s="97"/>
      <c r="CP374" s="97"/>
      <c r="CQ374" s="97"/>
      <c r="CR374" s="97"/>
      <c r="CS374" s="97"/>
      <c r="CT374" s="97"/>
      <c r="CU374" s="114"/>
      <c r="CV374" s="50">
        <f t="shared" si="46"/>
        <v>19353137</v>
      </c>
      <c r="CW374" s="11"/>
      <c r="CX374" s="604">
        <f t="shared" si="47"/>
        <v>4.5726141319818359</v>
      </c>
      <c r="CY374" s="143"/>
      <c r="CZ374" s="143"/>
      <c r="DA374" s="143"/>
      <c r="DB374" s="23"/>
      <c r="DC374" s="23"/>
      <c r="DD374" s="23"/>
      <c r="DE374" s="23"/>
      <c r="DF374" s="143"/>
      <c r="DG374" s="89"/>
      <c r="DH374" s="50" t="s">
        <v>46</v>
      </c>
      <c r="DI374" s="28"/>
      <c r="DJ374" s="553" t="s">
        <v>46</v>
      </c>
      <c r="DK374" s="143"/>
      <c r="DL374" s="46"/>
      <c r="DM374" s="111"/>
      <c r="DN374" s="110"/>
      <c r="DO374" s="432">
        <v>101.73283018867895</v>
      </c>
      <c r="DP374" s="433">
        <v>-99.644444079417383</v>
      </c>
      <c r="DQ374" s="434">
        <v>101.73283018867895</v>
      </c>
      <c r="DR374" s="428">
        <v>-99.644444079417383</v>
      </c>
      <c r="DS374" s="432">
        <v>2.1101886792452769</v>
      </c>
      <c r="DT374" s="434">
        <v>-1.7690894830282042</v>
      </c>
      <c r="DU374" s="434">
        <v>2.1101886792452769</v>
      </c>
      <c r="DV374" s="428">
        <v>-1.7690894830282042</v>
      </c>
      <c r="DW374" s="252"/>
      <c r="DX374" s="50"/>
      <c r="DY374" s="249"/>
      <c r="DZ374" s="464">
        <v>8774</v>
      </c>
      <c r="EA374" s="465">
        <v>-8736.3333333333339</v>
      </c>
      <c r="EB374" s="46"/>
    </row>
    <row r="375" spans="1:132" s="141" customFormat="1" ht="27.75" customHeight="1" x14ac:dyDescent="0.25">
      <c r="A375" s="69" t="s">
        <v>56</v>
      </c>
      <c r="B375" s="69" t="s">
        <v>42</v>
      </c>
      <c r="C375" s="69" t="s">
        <v>388</v>
      </c>
      <c r="D375" s="67" t="s">
        <v>446</v>
      </c>
      <c r="E375" s="67" t="s">
        <v>447</v>
      </c>
      <c r="F375" s="67" t="s">
        <v>650</v>
      </c>
      <c r="G375" s="67" t="s">
        <v>447</v>
      </c>
      <c r="H375" s="14" t="s">
        <v>46</v>
      </c>
      <c r="I375" s="20" t="s">
        <v>1978</v>
      </c>
      <c r="J375" s="145" t="s">
        <v>1975</v>
      </c>
      <c r="K375" s="426">
        <v>9.7168050304614013</v>
      </c>
      <c r="L375" s="426">
        <v>13.378030275204001</v>
      </c>
      <c r="M375" s="424">
        <v>916</v>
      </c>
      <c r="N375" s="487">
        <v>25751121</v>
      </c>
      <c r="O375" s="487" t="s">
        <v>1982</v>
      </c>
      <c r="P375" s="572">
        <v>6.1501660075155691</v>
      </c>
      <c r="Q375" s="34" t="s">
        <v>1977</v>
      </c>
      <c r="R375" s="257" t="s">
        <v>48</v>
      </c>
      <c r="S375" s="27"/>
      <c r="T375" s="27"/>
      <c r="U375" s="145"/>
      <c r="V375" s="24"/>
      <c r="W375" s="24"/>
      <c r="X375" s="24"/>
      <c r="Y375" s="24"/>
      <c r="Z375" s="24"/>
      <c r="AA375" s="24"/>
      <c r="AB375" s="24"/>
      <c r="AC375" s="24"/>
      <c r="AD375" s="24"/>
      <c r="AE375" s="24"/>
      <c r="AF375" s="24"/>
      <c r="AG375" s="24"/>
      <c r="AH375" s="24"/>
      <c r="AI375" s="24">
        <v>32</v>
      </c>
      <c r="AJ375" s="24">
        <v>32</v>
      </c>
      <c r="AK375" s="24"/>
      <c r="AL375" s="24"/>
      <c r="AM375" s="24"/>
      <c r="AN375" s="24"/>
      <c r="AO375" s="145">
        <f t="shared" si="48"/>
        <v>32</v>
      </c>
      <c r="AP375" s="14">
        <f t="shared" si="49"/>
        <v>32</v>
      </c>
      <c r="AQ375" s="22"/>
      <c r="AR375" s="24"/>
      <c r="AS375" s="24"/>
      <c r="AT375" s="24"/>
      <c r="AU375" s="24"/>
      <c r="AV375" s="24"/>
      <c r="AW375" s="145"/>
      <c r="AX375" s="24"/>
      <c r="AY375" s="24"/>
      <c r="AZ375" s="24"/>
      <c r="BA375" s="24"/>
      <c r="BB375" s="24"/>
      <c r="BC375" s="24"/>
      <c r="BD375" s="24"/>
      <c r="BE375" s="24"/>
      <c r="BF375" s="24"/>
      <c r="BG375" s="24">
        <v>562.62</v>
      </c>
      <c r="BH375" s="24">
        <v>562.62</v>
      </c>
      <c r="BI375" s="24"/>
      <c r="BJ375" s="24"/>
      <c r="BK375" s="24"/>
      <c r="BL375" s="24"/>
      <c r="BM375" s="145">
        <f t="shared" si="50"/>
        <v>562.62</v>
      </c>
      <c r="BN375" s="24">
        <f t="shared" si="51"/>
        <v>562.62</v>
      </c>
      <c r="BO375" s="509">
        <f t="shared" si="45"/>
        <v>9.1480457488866532E-2</v>
      </c>
      <c r="BP375" s="511">
        <v>0</v>
      </c>
      <c r="BQ375" s="512">
        <v>0</v>
      </c>
      <c r="BR375" s="513">
        <v>0</v>
      </c>
      <c r="BS375" s="512">
        <v>0</v>
      </c>
      <c r="BT375" s="512">
        <v>0</v>
      </c>
      <c r="BU375" s="512">
        <v>0</v>
      </c>
      <c r="BV375" s="512">
        <v>0</v>
      </c>
      <c r="BW375" s="512">
        <v>0</v>
      </c>
      <c r="BX375" s="512">
        <v>0</v>
      </c>
      <c r="BY375" s="512">
        <v>0</v>
      </c>
      <c r="BZ375" s="512">
        <v>0</v>
      </c>
      <c r="CA375" s="512">
        <v>0</v>
      </c>
      <c r="CB375" s="512">
        <v>0</v>
      </c>
      <c r="CC375" s="512">
        <v>0</v>
      </c>
      <c r="CD375" s="512">
        <v>0</v>
      </c>
      <c r="CE375" s="512">
        <v>0</v>
      </c>
      <c r="CF375" s="512">
        <v>660425.86080000002</v>
      </c>
      <c r="CG375" s="512">
        <v>660425.86080000002</v>
      </c>
      <c r="CH375" s="512">
        <v>0</v>
      </c>
      <c r="CI375" s="512">
        <v>0</v>
      </c>
      <c r="CJ375" s="512">
        <v>0</v>
      </c>
      <c r="CK375" s="512">
        <v>0</v>
      </c>
      <c r="CL375" s="513">
        <f t="shared" si="52"/>
        <v>660425.86080000002</v>
      </c>
      <c r="CM375" s="513">
        <f t="shared" si="53"/>
        <v>660425.86080000002</v>
      </c>
      <c r="CN375" s="113"/>
      <c r="CO375" s="97"/>
      <c r="CP375" s="97"/>
      <c r="CQ375" s="97"/>
      <c r="CR375" s="97"/>
      <c r="CS375" s="97"/>
      <c r="CT375" s="97"/>
      <c r="CU375" s="114"/>
      <c r="CV375" s="50">
        <f t="shared" si="46"/>
        <v>25751121</v>
      </c>
      <c r="CW375" s="11"/>
      <c r="CX375" s="604">
        <f t="shared" si="47"/>
        <v>6.1501660075155691</v>
      </c>
      <c r="CY375" s="143"/>
      <c r="CZ375" s="143"/>
      <c r="DA375" s="143"/>
      <c r="DB375" s="23"/>
      <c r="DC375" s="23"/>
      <c r="DD375" s="23"/>
      <c r="DE375" s="23"/>
      <c r="DF375" s="143"/>
      <c r="DG375" s="89"/>
      <c r="DH375" s="50" t="s">
        <v>46</v>
      </c>
      <c r="DI375" s="28"/>
      <c r="DJ375" s="553" t="s">
        <v>46</v>
      </c>
      <c r="DK375" s="143"/>
      <c r="DL375" s="46"/>
      <c r="DM375" s="111"/>
      <c r="DN375" s="110"/>
      <c r="DO375" s="432">
        <v>374.04965893587996</v>
      </c>
      <c r="DP375" s="433">
        <v>-313.89133090679826</v>
      </c>
      <c r="DQ375" s="434">
        <v>195.64092769440654</v>
      </c>
      <c r="DR375" s="428">
        <v>-135.48259966532487</v>
      </c>
      <c r="DS375" s="432">
        <v>3.0450204638472034</v>
      </c>
      <c r="DT375" s="434">
        <v>-2.1469393509661265</v>
      </c>
      <c r="DU375" s="434">
        <v>2.0321964529331513</v>
      </c>
      <c r="DV375" s="428">
        <v>-1.1341153400520745</v>
      </c>
      <c r="DW375" s="252"/>
      <c r="DX375" s="50"/>
      <c r="DY375" s="249"/>
      <c r="DZ375" s="464">
        <v>38514</v>
      </c>
      <c r="EA375" s="465">
        <v>7715.6666666666642</v>
      </c>
      <c r="EB375" s="46"/>
    </row>
    <row r="376" spans="1:132" s="141" customFormat="1" ht="27.75" customHeight="1" x14ac:dyDescent="0.25">
      <c r="A376" s="69" t="s">
        <v>56</v>
      </c>
      <c r="B376" s="69" t="s">
        <v>42</v>
      </c>
      <c r="C376" s="69" t="s">
        <v>388</v>
      </c>
      <c r="D376" s="67" t="s">
        <v>446</v>
      </c>
      <c r="E376" s="67" t="s">
        <v>447</v>
      </c>
      <c r="F376" s="67" t="s">
        <v>651</v>
      </c>
      <c r="G376" s="67" t="s">
        <v>652</v>
      </c>
      <c r="H376" s="14" t="s">
        <v>46</v>
      </c>
      <c r="I376" s="20" t="s">
        <v>1979</v>
      </c>
      <c r="J376" s="145" t="s">
        <v>1975</v>
      </c>
      <c r="K376" s="426">
        <v>11.774481389853227</v>
      </c>
      <c r="L376" s="426">
        <v>73.020264999633</v>
      </c>
      <c r="M376" s="424">
        <v>2388</v>
      </c>
      <c r="N376" s="487">
        <v>27296269</v>
      </c>
      <c r="O376" s="487" t="s">
        <v>1982</v>
      </c>
      <c r="P376" s="572">
        <v>7.7048548123893923</v>
      </c>
      <c r="Q376" s="34" t="s">
        <v>1977</v>
      </c>
      <c r="R376" s="257" t="s">
        <v>48</v>
      </c>
      <c r="S376" s="27"/>
      <c r="T376" s="27"/>
      <c r="U376" s="145"/>
      <c r="V376" s="24"/>
      <c r="W376" s="24"/>
      <c r="X376" s="24"/>
      <c r="Y376" s="24"/>
      <c r="Z376" s="24"/>
      <c r="AA376" s="24"/>
      <c r="AB376" s="24"/>
      <c r="AC376" s="24"/>
      <c r="AD376" s="24"/>
      <c r="AE376" s="24"/>
      <c r="AF376" s="24"/>
      <c r="AG376" s="24"/>
      <c r="AH376" s="24"/>
      <c r="AI376" s="24">
        <v>211</v>
      </c>
      <c r="AJ376" s="24">
        <v>211</v>
      </c>
      <c r="AK376" s="24"/>
      <c r="AL376" s="24"/>
      <c r="AM376" s="24"/>
      <c r="AN376" s="24"/>
      <c r="AO376" s="145">
        <f t="shared" si="48"/>
        <v>211</v>
      </c>
      <c r="AP376" s="14">
        <f t="shared" si="49"/>
        <v>211</v>
      </c>
      <c r="AQ376" s="22"/>
      <c r="AR376" s="24"/>
      <c r="AS376" s="24"/>
      <c r="AT376" s="24"/>
      <c r="AU376" s="24"/>
      <c r="AV376" s="24"/>
      <c r="AW376" s="145"/>
      <c r="AX376" s="24"/>
      <c r="AY376" s="24"/>
      <c r="AZ376" s="24"/>
      <c r="BA376" s="24"/>
      <c r="BB376" s="24"/>
      <c r="BC376" s="24"/>
      <c r="BD376" s="24"/>
      <c r="BE376" s="24"/>
      <c r="BF376" s="24"/>
      <c r="BG376" s="24">
        <v>6129.71</v>
      </c>
      <c r="BH376" s="24">
        <v>6129.71</v>
      </c>
      <c r="BI376" s="24"/>
      <c r="BJ376" s="24"/>
      <c r="BK376" s="24"/>
      <c r="BL376" s="24"/>
      <c r="BM376" s="145">
        <f t="shared" si="50"/>
        <v>6129.71</v>
      </c>
      <c r="BN376" s="24">
        <f t="shared" si="51"/>
        <v>6129.71</v>
      </c>
      <c r="BO376" s="509">
        <f t="shared" si="45"/>
        <v>0.79556463415033307</v>
      </c>
      <c r="BP376" s="511">
        <v>0</v>
      </c>
      <c r="BQ376" s="512">
        <v>0</v>
      </c>
      <c r="BR376" s="513">
        <v>0</v>
      </c>
      <c r="BS376" s="512">
        <v>0</v>
      </c>
      <c r="BT376" s="512">
        <v>0</v>
      </c>
      <c r="BU376" s="512">
        <v>0</v>
      </c>
      <c r="BV376" s="512">
        <v>0</v>
      </c>
      <c r="BW376" s="512">
        <v>0</v>
      </c>
      <c r="BX376" s="512">
        <v>0</v>
      </c>
      <c r="BY376" s="512">
        <v>0</v>
      </c>
      <c r="BZ376" s="512">
        <v>0</v>
      </c>
      <c r="CA376" s="512">
        <v>0</v>
      </c>
      <c r="CB376" s="512">
        <v>0</v>
      </c>
      <c r="CC376" s="512">
        <v>0</v>
      </c>
      <c r="CD376" s="512">
        <v>0</v>
      </c>
      <c r="CE376" s="512">
        <v>0</v>
      </c>
      <c r="CF376" s="512">
        <v>7195298.7864000006</v>
      </c>
      <c r="CG376" s="512">
        <v>7195298.7864000006</v>
      </c>
      <c r="CH376" s="512">
        <v>0</v>
      </c>
      <c r="CI376" s="512">
        <v>0</v>
      </c>
      <c r="CJ376" s="512">
        <v>0</v>
      </c>
      <c r="CK376" s="512">
        <v>0</v>
      </c>
      <c r="CL376" s="513">
        <f t="shared" si="52"/>
        <v>7195298.7864000006</v>
      </c>
      <c r="CM376" s="513">
        <f t="shared" si="53"/>
        <v>7195298.7864000006</v>
      </c>
      <c r="CN376" s="113"/>
      <c r="CO376" s="97"/>
      <c r="CP376" s="97"/>
      <c r="CQ376" s="97"/>
      <c r="CR376" s="97"/>
      <c r="CS376" s="97"/>
      <c r="CT376" s="97"/>
      <c r="CU376" s="114"/>
      <c r="CV376" s="50">
        <f t="shared" si="46"/>
        <v>27296269</v>
      </c>
      <c r="CW376" s="11"/>
      <c r="CX376" s="604">
        <f t="shared" si="47"/>
        <v>7.7048548123893923</v>
      </c>
      <c r="CY376" s="143"/>
      <c r="CZ376" s="143"/>
      <c r="DA376" s="143"/>
      <c r="DB376" s="23"/>
      <c r="DC376" s="23"/>
      <c r="DD376" s="23"/>
      <c r="DE376" s="23"/>
      <c r="DF376" s="143"/>
      <c r="DG376" s="89"/>
      <c r="DH376" s="50" t="s">
        <v>46</v>
      </c>
      <c r="DI376" s="28"/>
      <c r="DJ376" s="553" t="s">
        <v>46</v>
      </c>
      <c r="DK376" s="143"/>
      <c r="DL376" s="46"/>
      <c r="DM376" s="111"/>
      <c r="DN376" s="110"/>
      <c r="DO376" s="432">
        <v>2958.9755757152871</v>
      </c>
      <c r="DP376" s="433">
        <v>-2387.4377526383346</v>
      </c>
      <c r="DQ376" s="434">
        <v>188.88360083740432</v>
      </c>
      <c r="DR376" s="428">
        <v>163.86274879152992</v>
      </c>
      <c r="DS376" s="432">
        <v>2.5624563852058655</v>
      </c>
      <c r="DT376" s="434">
        <v>-0.3234261778659695</v>
      </c>
      <c r="DU376" s="434">
        <v>1.434473133286813</v>
      </c>
      <c r="DV376" s="428">
        <v>0.46184951982720346</v>
      </c>
      <c r="DW376" s="252"/>
      <c r="DX376" s="50"/>
      <c r="DY376" s="249"/>
      <c r="DZ376" s="464">
        <v>252309</v>
      </c>
      <c r="EA376" s="465">
        <v>220983.33333333331</v>
      </c>
      <c r="EB376" s="46"/>
    </row>
    <row r="377" spans="1:132" s="141" customFormat="1" ht="27.75" customHeight="1" x14ac:dyDescent="0.25">
      <c r="A377" s="69" t="s">
        <v>56</v>
      </c>
      <c r="B377" s="69" t="s">
        <v>42</v>
      </c>
      <c r="C377" s="69" t="s">
        <v>388</v>
      </c>
      <c r="D377" s="67" t="s">
        <v>446</v>
      </c>
      <c r="E377" s="67" t="s">
        <v>447</v>
      </c>
      <c r="F377" s="67" t="s">
        <v>653</v>
      </c>
      <c r="G377" s="67" t="s">
        <v>654</v>
      </c>
      <c r="H377" s="14" t="s">
        <v>46</v>
      </c>
      <c r="I377" s="20" t="s">
        <v>1978</v>
      </c>
      <c r="J377" s="145" t="s">
        <v>1975</v>
      </c>
      <c r="K377" s="426">
        <v>11.774481389853227</v>
      </c>
      <c r="L377" s="426">
        <v>71.094696821819994</v>
      </c>
      <c r="M377" s="424">
        <v>2246</v>
      </c>
      <c r="N377" s="487">
        <v>762112</v>
      </c>
      <c r="O377" s="487" t="s">
        <v>1982</v>
      </c>
      <c r="P377" s="572">
        <v>9.9225726664005816</v>
      </c>
      <c r="Q377" s="34" t="s">
        <v>1977</v>
      </c>
      <c r="R377" s="257" t="s">
        <v>48</v>
      </c>
      <c r="S377" s="27"/>
      <c r="T377" s="27"/>
      <c r="U377" s="145"/>
      <c r="V377" s="24"/>
      <c r="W377" s="24"/>
      <c r="X377" s="24"/>
      <c r="Y377" s="24"/>
      <c r="Z377" s="24"/>
      <c r="AA377" s="24"/>
      <c r="AB377" s="24"/>
      <c r="AC377" s="24"/>
      <c r="AD377" s="24"/>
      <c r="AE377" s="24"/>
      <c r="AF377" s="24"/>
      <c r="AG377" s="24"/>
      <c r="AH377" s="24"/>
      <c r="AI377" s="24">
        <v>182</v>
      </c>
      <c r="AJ377" s="24">
        <v>182</v>
      </c>
      <c r="AK377" s="24"/>
      <c r="AL377" s="24"/>
      <c r="AM377" s="24"/>
      <c r="AN377" s="24"/>
      <c r="AO377" s="145">
        <f t="shared" si="48"/>
        <v>182</v>
      </c>
      <c r="AP377" s="14">
        <f t="shared" si="49"/>
        <v>182</v>
      </c>
      <c r="AQ377" s="22"/>
      <c r="AR377" s="24"/>
      <c r="AS377" s="24"/>
      <c r="AT377" s="24"/>
      <c r="AU377" s="24"/>
      <c r="AV377" s="24"/>
      <c r="AW377" s="145"/>
      <c r="AX377" s="24"/>
      <c r="AY377" s="24"/>
      <c r="AZ377" s="24"/>
      <c r="BA377" s="24"/>
      <c r="BB377" s="24"/>
      <c r="BC377" s="24"/>
      <c r="BD377" s="24"/>
      <c r="BE377" s="24"/>
      <c r="BF377" s="24"/>
      <c r="BG377" s="24">
        <v>4388.1400000000003</v>
      </c>
      <c r="BH377" s="24">
        <v>4388.1400000000003</v>
      </c>
      <c r="BI377" s="24"/>
      <c r="BJ377" s="24"/>
      <c r="BK377" s="24"/>
      <c r="BL377" s="24"/>
      <c r="BM377" s="145">
        <f t="shared" si="50"/>
        <v>4388.1400000000003</v>
      </c>
      <c r="BN377" s="24">
        <f t="shared" si="51"/>
        <v>4388.1400000000003</v>
      </c>
      <c r="BO377" s="509">
        <f t="shared" si="45"/>
        <v>0.44223813193718842</v>
      </c>
      <c r="BP377" s="511">
        <v>0</v>
      </c>
      <c r="BQ377" s="512">
        <v>0</v>
      </c>
      <c r="BR377" s="513">
        <v>0</v>
      </c>
      <c r="BS377" s="512">
        <v>0</v>
      </c>
      <c r="BT377" s="512">
        <v>0</v>
      </c>
      <c r="BU377" s="512">
        <v>0</v>
      </c>
      <c r="BV377" s="512">
        <v>0</v>
      </c>
      <c r="BW377" s="512">
        <v>0</v>
      </c>
      <c r="BX377" s="512">
        <v>0</v>
      </c>
      <c r="BY377" s="512">
        <v>0</v>
      </c>
      <c r="BZ377" s="512">
        <v>0</v>
      </c>
      <c r="CA377" s="512">
        <v>0</v>
      </c>
      <c r="CB377" s="512">
        <v>0</v>
      </c>
      <c r="CC377" s="512">
        <v>0</v>
      </c>
      <c r="CD377" s="512">
        <v>0</v>
      </c>
      <c r="CE377" s="512">
        <v>0</v>
      </c>
      <c r="CF377" s="512">
        <v>5150974.2576000011</v>
      </c>
      <c r="CG377" s="512">
        <v>5150974.2576000011</v>
      </c>
      <c r="CH377" s="512">
        <v>0</v>
      </c>
      <c r="CI377" s="512">
        <v>0</v>
      </c>
      <c r="CJ377" s="512">
        <v>0</v>
      </c>
      <c r="CK377" s="512">
        <v>0</v>
      </c>
      <c r="CL377" s="513">
        <f t="shared" si="52"/>
        <v>5150974.2576000011</v>
      </c>
      <c r="CM377" s="513">
        <f t="shared" si="53"/>
        <v>5150974.2576000011</v>
      </c>
      <c r="CN377" s="113"/>
      <c r="CO377" s="97"/>
      <c r="CP377" s="97"/>
      <c r="CQ377" s="97"/>
      <c r="CR377" s="97"/>
      <c r="CS377" s="97"/>
      <c r="CT377" s="97"/>
      <c r="CU377" s="114"/>
      <c r="CV377" s="50">
        <f t="shared" si="46"/>
        <v>762112</v>
      </c>
      <c r="CW377" s="11"/>
      <c r="CX377" s="604">
        <f t="shared" si="47"/>
        <v>9.9225726664005816</v>
      </c>
      <c r="CY377" s="143"/>
      <c r="CZ377" s="143"/>
      <c r="DA377" s="143"/>
      <c r="DB377" s="23"/>
      <c r="DC377" s="23"/>
      <c r="DD377" s="23"/>
      <c r="DE377" s="23"/>
      <c r="DF377" s="143"/>
      <c r="DG377" s="89"/>
      <c r="DH377" s="50" t="s">
        <v>46</v>
      </c>
      <c r="DI377" s="28"/>
      <c r="DJ377" s="553" t="s">
        <v>46</v>
      </c>
      <c r="DK377" s="143"/>
      <c r="DL377" s="46"/>
      <c r="DM377" s="111"/>
      <c r="DN377" s="110"/>
      <c r="DO377" s="432">
        <v>1205.9951020408182</v>
      </c>
      <c r="DP377" s="433">
        <v>-836.20853673725742</v>
      </c>
      <c r="DQ377" s="434">
        <v>142.26300556586293</v>
      </c>
      <c r="DR377" s="428">
        <v>11.606344414988058</v>
      </c>
      <c r="DS377" s="432">
        <v>2.3247495361781114</v>
      </c>
      <c r="DT377" s="434">
        <v>0.16535699462148612</v>
      </c>
      <c r="DU377" s="434">
        <v>1.7307606679035277</v>
      </c>
      <c r="DV377" s="428">
        <v>0.63340338712084598</v>
      </c>
      <c r="DW377" s="252"/>
      <c r="DX377" s="50"/>
      <c r="DY377" s="249"/>
      <c r="DZ377" s="464">
        <v>174952</v>
      </c>
      <c r="EA377" s="465">
        <v>55997.666666666657</v>
      </c>
      <c r="EB377" s="46"/>
    </row>
    <row r="378" spans="1:132" s="141" customFormat="1" ht="27.75" customHeight="1" x14ac:dyDescent="0.25">
      <c r="A378" s="69" t="s">
        <v>56</v>
      </c>
      <c r="B378" s="69" t="s">
        <v>42</v>
      </c>
      <c r="C378" s="69" t="s">
        <v>388</v>
      </c>
      <c r="D378" s="67" t="s">
        <v>453</v>
      </c>
      <c r="E378" s="67" t="s">
        <v>439</v>
      </c>
      <c r="F378" s="67" t="s">
        <v>655</v>
      </c>
      <c r="G378" s="67" t="s">
        <v>439</v>
      </c>
      <c r="H378" s="14" t="s">
        <v>46</v>
      </c>
      <c r="I378" s="20" t="s">
        <v>1979</v>
      </c>
      <c r="J378" s="145" t="s">
        <v>1975</v>
      </c>
      <c r="K378" s="426">
        <v>11.774481389853227</v>
      </c>
      <c r="L378" s="426">
        <v>15.178977241155</v>
      </c>
      <c r="M378" s="424">
        <v>1283</v>
      </c>
      <c r="N378" s="487">
        <v>44517038</v>
      </c>
      <c r="O378" s="487" t="s">
        <v>1982</v>
      </c>
      <c r="P378" s="572">
        <v>10.196929514319494</v>
      </c>
      <c r="Q378" s="34" t="s">
        <v>1977</v>
      </c>
      <c r="R378" s="257" t="s">
        <v>48</v>
      </c>
      <c r="S378" s="27"/>
      <c r="T378" s="27"/>
      <c r="U378" s="145"/>
      <c r="V378" s="24"/>
      <c r="W378" s="24"/>
      <c r="X378" s="24"/>
      <c r="Y378" s="24"/>
      <c r="Z378" s="24"/>
      <c r="AA378" s="24"/>
      <c r="AB378" s="24"/>
      <c r="AC378" s="24"/>
      <c r="AD378" s="24"/>
      <c r="AE378" s="24"/>
      <c r="AF378" s="24"/>
      <c r="AG378" s="24"/>
      <c r="AH378" s="24"/>
      <c r="AI378" s="24">
        <v>49</v>
      </c>
      <c r="AJ378" s="24">
        <v>49</v>
      </c>
      <c r="AK378" s="24">
        <v>1</v>
      </c>
      <c r="AL378" s="24">
        <v>1</v>
      </c>
      <c r="AM378" s="24"/>
      <c r="AN378" s="24"/>
      <c r="AO378" s="145">
        <f t="shared" si="48"/>
        <v>50</v>
      </c>
      <c r="AP378" s="14">
        <f t="shared" si="49"/>
        <v>50</v>
      </c>
      <c r="AQ378" s="22"/>
      <c r="AR378" s="24"/>
      <c r="AS378" s="24"/>
      <c r="AT378" s="24"/>
      <c r="AU378" s="24"/>
      <c r="AV378" s="24"/>
      <c r="AW378" s="145"/>
      <c r="AX378" s="24"/>
      <c r="AY378" s="24"/>
      <c r="AZ378" s="24"/>
      <c r="BA378" s="24"/>
      <c r="BB378" s="24"/>
      <c r="BC378" s="24"/>
      <c r="BD378" s="24"/>
      <c r="BE378" s="24"/>
      <c r="BF378" s="24"/>
      <c r="BG378" s="24">
        <v>325.41000000000003</v>
      </c>
      <c r="BH378" s="24">
        <v>325.41000000000003</v>
      </c>
      <c r="BI378" s="24">
        <v>7.6</v>
      </c>
      <c r="BJ378" s="24">
        <v>7.6</v>
      </c>
      <c r="BK378" s="24"/>
      <c r="BL378" s="24"/>
      <c r="BM378" s="145">
        <f t="shared" si="50"/>
        <v>333.01000000000005</v>
      </c>
      <c r="BN378" s="24">
        <f t="shared" si="51"/>
        <v>333.01000000000005</v>
      </c>
      <c r="BO378" s="509">
        <f t="shared" si="45"/>
        <v>3.2657870149279331E-2</v>
      </c>
      <c r="BP378" s="511">
        <v>0</v>
      </c>
      <c r="BQ378" s="512">
        <v>0</v>
      </c>
      <c r="BR378" s="513">
        <v>0</v>
      </c>
      <c r="BS378" s="512">
        <v>0</v>
      </c>
      <c r="BT378" s="512">
        <v>0</v>
      </c>
      <c r="BU378" s="512">
        <v>0</v>
      </c>
      <c r="BV378" s="512">
        <v>0</v>
      </c>
      <c r="BW378" s="512">
        <v>0</v>
      </c>
      <c r="BX378" s="512">
        <v>0</v>
      </c>
      <c r="BY378" s="512">
        <v>0</v>
      </c>
      <c r="BZ378" s="512">
        <v>0</v>
      </c>
      <c r="CA378" s="512">
        <v>0</v>
      </c>
      <c r="CB378" s="512">
        <v>0</v>
      </c>
      <c r="CC378" s="512">
        <v>0</v>
      </c>
      <c r="CD378" s="512">
        <v>0</v>
      </c>
      <c r="CE378" s="512">
        <v>0</v>
      </c>
      <c r="CF378" s="512">
        <v>381979.27440000005</v>
      </c>
      <c r="CG378" s="512">
        <v>381979.27440000005</v>
      </c>
      <c r="CH378" s="512">
        <v>8921.1840000000011</v>
      </c>
      <c r="CI378" s="512">
        <v>8921.1840000000011</v>
      </c>
      <c r="CJ378" s="512">
        <v>0</v>
      </c>
      <c r="CK378" s="512">
        <v>0</v>
      </c>
      <c r="CL378" s="513">
        <f t="shared" si="52"/>
        <v>390900.45840000006</v>
      </c>
      <c r="CM378" s="513">
        <f t="shared" si="53"/>
        <v>390900.45840000006</v>
      </c>
      <c r="CN378" s="113"/>
      <c r="CO378" s="97"/>
      <c r="CP378" s="97"/>
      <c r="CQ378" s="97"/>
      <c r="CR378" s="97"/>
      <c r="CS378" s="97"/>
      <c r="CT378" s="97"/>
      <c r="CU378" s="114"/>
      <c r="CV378" s="50">
        <f t="shared" si="46"/>
        <v>44517038</v>
      </c>
      <c r="CW378" s="11"/>
      <c r="CX378" s="604">
        <f t="shared" si="47"/>
        <v>10.196929514319494</v>
      </c>
      <c r="CY378" s="143"/>
      <c r="CZ378" s="143"/>
      <c r="DA378" s="143"/>
      <c r="DB378" s="23"/>
      <c r="DC378" s="23"/>
      <c r="DD378" s="23"/>
      <c r="DE378" s="23"/>
      <c r="DF378" s="143"/>
      <c r="DG378" s="89"/>
      <c r="DH378" s="50" t="s">
        <v>46</v>
      </c>
      <c r="DI378" s="28"/>
      <c r="DJ378" s="553" t="s">
        <v>46</v>
      </c>
      <c r="DK378" s="143"/>
      <c r="DL378" s="46"/>
      <c r="DM378" s="111"/>
      <c r="DN378" s="110"/>
      <c r="DO378" s="432">
        <v>1959.1383655969908</v>
      </c>
      <c r="DP378" s="433">
        <v>-1724.543799453744</v>
      </c>
      <c r="DQ378" s="434">
        <v>335.16902689359574</v>
      </c>
      <c r="DR378" s="428">
        <v>-171.37793764728409</v>
      </c>
      <c r="DS378" s="432">
        <v>4.1431726646745588</v>
      </c>
      <c r="DT378" s="434">
        <v>-1.9969114582112879</v>
      </c>
      <c r="DU378" s="434">
        <v>2.2271014681044621</v>
      </c>
      <c r="DV378" s="428">
        <v>-0.22383745136735334</v>
      </c>
      <c r="DW378" s="252"/>
      <c r="DX378" s="50"/>
      <c r="DY378" s="249"/>
      <c r="DZ378" s="464">
        <v>370060</v>
      </c>
      <c r="EA378" s="465">
        <v>-210372</v>
      </c>
      <c r="EB378" s="46"/>
    </row>
    <row r="379" spans="1:132" s="141" customFormat="1" ht="27.75" customHeight="1" x14ac:dyDescent="0.25">
      <c r="A379" s="69" t="s">
        <v>56</v>
      </c>
      <c r="B379" s="69" t="s">
        <v>42</v>
      </c>
      <c r="C379" s="69" t="s">
        <v>388</v>
      </c>
      <c r="D379" s="67" t="s">
        <v>453</v>
      </c>
      <c r="E379" s="67" t="s">
        <v>439</v>
      </c>
      <c r="F379" s="67" t="s">
        <v>656</v>
      </c>
      <c r="G379" s="67" t="s">
        <v>657</v>
      </c>
      <c r="H379" s="14" t="s">
        <v>46</v>
      </c>
      <c r="I379" s="20" t="s">
        <v>1978</v>
      </c>
      <c r="J379" s="145" t="s">
        <v>1975</v>
      </c>
      <c r="K379" s="426">
        <v>8.0020747309682125</v>
      </c>
      <c r="L379" s="426">
        <v>29.508143878017002</v>
      </c>
      <c r="M379" s="424">
        <v>1282</v>
      </c>
      <c r="N379" s="487">
        <v>24588560</v>
      </c>
      <c r="O379" s="487" t="s">
        <v>1982</v>
      </c>
      <c r="P379" s="572">
        <v>6.6988797033533896</v>
      </c>
      <c r="Q379" s="34" t="s">
        <v>1977</v>
      </c>
      <c r="R379" s="257" t="s">
        <v>48</v>
      </c>
      <c r="S379" s="27"/>
      <c r="T379" s="27"/>
      <c r="U379" s="145"/>
      <c r="V379" s="24"/>
      <c r="W379" s="24"/>
      <c r="X379" s="24"/>
      <c r="Y379" s="24"/>
      <c r="Z379" s="24"/>
      <c r="AA379" s="24"/>
      <c r="AB379" s="24"/>
      <c r="AC379" s="24"/>
      <c r="AD379" s="24"/>
      <c r="AE379" s="24"/>
      <c r="AF379" s="24"/>
      <c r="AG379" s="24"/>
      <c r="AH379" s="24"/>
      <c r="AI379" s="24">
        <v>108</v>
      </c>
      <c r="AJ379" s="24">
        <v>108</v>
      </c>
      <c r="AK379" s="24"/>
      <c r="AL379" s="24"/>
      <c r="AM379" s="24"/>
      <c r="AN379" s="24"/>
      <c r="AO379" s="145">
        <f t="shared" si="48"/>
        <v>108</v>
      </c>
      <c r="AP379" s="14">
        <f t="shared" si="49"/>
        <v>108</v>
      </c>
      <c r="AQ379" s="22"/>
      <c r="AR379" s="24"/>
      <c r="AS379" s="24"/>
      <c r="AT379" s="24"/>
      <c r="AU379" s="24"/>
      <c r="AV379" s="24"/>
      <c r="AW379" s="145"/>
      <c r="AX379" s="24"/>
      <c r="AY379" s="24"/>
      <c r="AZ379" s="24"/>
      <c r="BA379" s="24"/>
      <c r="BB379" s="24"/>
      <c r="BC379" s="24"/>
      <c r="BD379" s="24"/>
      <c r="BE379" s="24"/>
      <c r="BF379" s="24"/>
      <c r="BG379" s="24">
        <v>2364.89</v>
      </c>
      <c r="BH379" s="24">
        <v>2364.89</v>
      </c>
      <c r="BI379" s="24"/>
      <c r="BJ379" s="24"/>
      <c r="BK379" s="24"/>
      <c r="BL379" s="24"/>
      <c r="BM379" s="145">
        <f t="shared" si="50"/>
        <v>2364.89</v>
      </c>
      <c r="BN379" s="24">
        <f t="shared" si="51"/>
        <v>2364.89</v>
      </c>
      <c r="BO379" s="509">
        <f t="shared" si="45"/>
        <v>0.35302768593025496</v>
      </c>
      <c r="BP379" s="511">
        <v>0</v>
      </c>
      <c r="BQ379" s="512">
        <v>0</v>
      </c>
      <c r="BR379" s="513">
        <v>0</v>
      </c>
      <c r="BS379" s="512">
        <v>0</v>
      </c>
      <c r="BT379" s="512">
        <v>0</v>
      </c>
      <c r="BU379" s="512">
        <v>0</v>
      </c>
      <c r="BV379" s="512">
        <v>0</v>
      </c>
      <c r="BW379" s="512">
        <v>0</v>
      </c>
      <c r="BX379" s="512">
        <v>0</v>
      </c>
      <c r="BY379" s="512">
        <v>0</v>
      </c>
      <c r="BZ379" s="512">
        <v>0</v>
      </c>
      <c r="CA379" s="512">
        <v>0</v>
      </c>
      <c r="CB379" s="512">
        <v>0</v>
      </c>
      <c r="CC379" s="512">
        <v>0</v>
      </c>
      <c r="CD379" s="512">
        <v>0</v>
      </c>
      <c r="CE379" s="512">
        <v>0</v>
      </c>
      <c r="CF379" s="512">
        <v>2776002.4775999999</v>
      </c>
      <c r="CG379" s="512">
        <v>2776002.4775999999</v>
      </c>
      <c r="CH379" s="512">
        <v>0</v>
      </c>
      <c r="CI379" s="512">
        <v>0</v>
      </c>
      <c r="CJ379" s="512">
        <v>0</v>
      </c>
      <c r="CK379" s="512">
        <v>0</v>
      </c>
      <c r="CL379" s="513">
        <f t="shared" si="52"/>
        <v>2776002.4775999999</v>
      </c>
      <c r="CM379" s="513">
        <f t="shared" si="53"/>
        <v>2776002.4775999999</v>
      </c>
      <c r="CN379" s="113"/>
      <c r="CO379" s="97"/>
      <c r="CP379" s="97"/>
      <c r="CQ379" s="97"/>
      <c r="CR379" s="97"/>
      <c r="CS379" s="97"/>
      <c r="CT379" s="97"/>
      <c r="CU379" s="114"/>
      <c r="CV379" s="50">
        <f t="shared" si="46"/>
        <v>24588560</v>
      </c>
      <c r="CW379" s="11"/>
      <c r="CX379" s="604">
        <f t="shared" si="47"/>
        <v>6.6988797033533896</v>
      </c>
      <c r="CY379" s="143"/>
      <c r="CZ379" s="143"/>
      <c r="DA379" s="143"/>
      <c r="DB379" s="23"/>
      <c r="DC379" s="23"/>
      <c r="DD379" s="23"/>
      <c r="DE379" s="23"/>
      <c r="DF379" s="143"/>
      <c r="DG379" s="89"/>
      <c r="DH379" s="50" t="s">
        <v>46</v>
      </c>
      <c r="DI379" s="28"/>
      <c r="DJ379" s="553" t="s">
        <v>46</v>
      </c>
      <c r="DK379" s="143"/>
      <c r="DL379" s="46"/>
      <c r="DM379" s="111"/>
      <c r="DN379" s="110"/>
      <c r="DO379" s="432">
        <v>912.58038093999642</v>
      </c>
      <c r="DP379" s="433">
        <v>-567.35935259039684</v>
      </c>
      <c r="DQ379" s="434">
        <v>91.819541051810205</v>
      </c>
      <c r="DR379" s="428">
        <v>47.766869251275835</v>
      </c>
      <c r="DS379" s="432">
        <v>1.4891763635181656</v>
      </c>
      <c r="DT379" s="434">
        <v>-0.85807490998449931</v>
      </c>
      <c r="DU379" s="434">
        <v>1.1779236819866057</v>
      </c>
      <c r="DV379" s="428">
        <v>-0.71566200390052193</v>
      </c>
      <c r="DW379" s="252"/>
      <c r="DX379" s="50"/>
      <c r="DY379" s="249"/>
      <c r="DZ379" s="464">
        <v>80920</v>
      </c>
      <c r="EA379" s="465">
        <v>-52298.333333333328</v>
      </c>
      <c r="EB379" s="46"/>
    </row>
    <row r="380" spans="1:132" s="141" customFormat="1" ht="27.75" customHeight="1" x14ac:dyDescent="0.25">
      <c r="A380" s="69" t="s">
        <v>56</v>
      </c>
      <c r="B380" s="69" t="s">
        <v>42</v>
      </c>
      <c r="C380" s="69" t="s">
        <v>388</v>
      </c>
      <c r="D380" s="67" t="s">
        <v>453</v>
      </c>
      <c r="E380" s="67" t="s">
        <v>439</v>
      </c>
      <c r="F380" s="67" t="s">
        <v>658</v>
      </c>
      <c r="G380" s="67" t="s">
        <v>455</v>
      </c>
      <c r="H380" s="14" t="s">
        <v>46</v>
      </c>
      <c r="I380" s="20" t="s">
        <v>1978</v>
      </c>
      <c r="J380" s="145" t="s">
        <v>1975</v>
      </c>
      <c r="K380" s="426">
        <v>11.774481389853227</v>
      </c>
      <c r="L380" s="426">
        <v>42.349052942217007</v>
      </c>
      <c r="M380" s="424">
        <v>2541</v>
      </c>
      <c r="N380" s="487">
        <v>40426516</v>
      </c>
      <c r="O380" s="487" t="s">
        <v>1982</v>
      </c>
      <c r="P380" s="572">
        <v>9.7168050304614013</v>
      </c>
      <c r="Q380" s="34" t="s">
        <v>1977</v>
      </c>
      <c r="R380" s="257" t="s">
        <v>48</v>
      </c>
      <c r="S380" s="27"/>
      <c r="T380" s="27"/>
      <c r="U380" s="145"/>
      <c r="V380" s="24"/>
      <c r="W380" s="24"/>
      <c r="X380" s="24"/>
      <c r="Y380" s="24"/>
      <c r="Z380" s="24"/>
      <c r="AA380" s="24"/>
      <c r="AB380" s="24"/>
      <c r="AC380" s="24"/>
      <c r="AD380" s="24"/>
      <c r="AE380" s="24"/>
      <c r="AF380" s="24"/>
      <c r="AG380" s="24"/>
      <c r="AH380" s="24"/>
      <c r="AI380" s="24">
        <v>85</v>
      </c>
      <c r="AJ380" s="24">
        <v>84</v>
      </c>
      <c r="AK380" s="24"/>
      <c r="AL380" s="24"/>
      <c r="AM380" s="24"/>
      <c r="AN380" s="24"/>
      <c r="AO380" s="145">
        <f t="shared" si="48"/>
        <v>85</v>
      </c>
      <c r="AP380" s="14">
        <f t="shared" si="49"/>
        <v>84</v>
      </c>
      <c r="AQ380" s="22"/>
      <c r="AR380" s="24"/>
      <c r="AS380" s="24"/>
      <c r="AT380" s="24"/>
      <c r="AU380" s="24"/>
      <c r="AV380" s="24"/>
      <c r="AW380" s="145"/>
      <c r="AX380" s="24"/>
      <c r="AY380" s="24"/>
      <c r="AZ380" s="24"/>
      <c r="BA380" s="24"/>
      <c r="BB380" s="24"/>
      <c r="BC380" s="24"/>
      <c r="BD380" s="24"/>
      <c r="BE380" s="24"/>
      <c r="BF380" s="24"/>
      <c r="BG380" s="24">
        <v>1590.01</v>
      </c>
      <c r="BH380" s="24">
        <v>590</v>
      </c>
      <c r="BI380" s="24"/>
      <c r="BJ380" s="24"/>
      <c r="BK380" s="24"/>
      <c r="BL380" s="24"/>
      <c r="BM380" s="145">
        <f t="shared" si="50"/>
        <v>1590.01</v>
      </c>
      <c r="BN380" s="24">
        <f t="shared" si="51"/>
        <v>590</v>
      </c>
      <c r="BO380" s="509">
        <f t="shared" si="45"/>
        <v>0.16363506265850211</v>
      </c>
      <c r="BP380" s="511">
        <v>0</v>
      </c>
      <c r="BQ380" s="512">
        <v>0</v>
      </c>
      <c r="BR380" s="513">
        <v>0</v>
      </c>
      <c r="BS380" s="512">
        <v>0</v>
      </c>
      <c r="BT380" s="512">
        <v>0</v>
      </c>
      <c r="BU380" s="512">
        <v>0</v>
      </c>
      <c r="BV380" s="512">
        <v>0</v>
      </c>
      <c r="BW380" s="512">
        <v>0</v>
      </c>
      <c r="BX380" s="512">
        <v>0</v>
      </c>
      <c r="BY380" s="512">
        <v>0</v>
      </c>
      <c r="BZ380" s="512">
        <v>0</v>
      </c>
      <c r="CA380" s="512">
        <v>0</v>
      </c>
      <c r="CB380" s="512">
        <v>0</v>
      </c>
      <c r="CC380" s="512">
        <v>0</v>
      </c>
      <c r="CD380" s="512">
        <v>0</v>
      </c>
      <c r="CE380" s="512">
        <v>0</v>
      </c>
      <c r="CF380" s="512">
        <v>1866417.3384</v>
      </c>
      <c r="CG380" s="512">
        <v>692565.60000000009</v>
      </c>
      <c r="CH380" s="512">
        <v>0</v>
      </c>
      <c r="CI380" s="512">
        <v>0</v>
      </c>
      <c r="CJ380" s="512">
        <v>0</v>
      </c>
      <c r="CK380" s="512">
        <v>0</v>
      </c>
      <c r="CL380" s="513">
        <f t="shared" si="52"/>
        <v>1866417.3384</v>
      </c>
      <c r="CM380" s="513">
        <f t="shared" si="53"/>
        <v>692565.60000000009</v>
      </c>
      <c r="CN380" s="113"/>
      <c r="CO380" s="97"/>
      <c r="CP380" s="97"/>
      <c r="CQ380" s="97"/>
      <c r="CR380" s="97"/>
      <c r="CS380" s="97"/>
      <c r="CT380" s="97"/>
      <c r="CU380" s="114"/>
      <c r="CV380" s="50">
        <f t="shared" si="46"/>
        <v>40426516</v>
      </c>
      <c r="CW380" s="11"/>
      <c r="CX380" s="604">
        <f t="shared" si="47"/>
        <v>9.7168050304614013</v>
      </c>
      <c r="CY380" s="143"/>
      <c r="CZ380" s="143"/>
      <c r="DA380" s="143"/>
      <c r="DB380" s="23"/>
      <c r="DC380" s="23"/>
      <c r="DD380" s="23"/>
      <c r="DE380" s="23"/>
      <c r="DF380" s="143"/>
      <c r="DG380" s="89"/>
      <c r="DH380" s="50" t="s">
        <v>46</v>
      </c>
      <c r="DI380" s="28"/>
      <c r="DJ380" s="553" t="s">
        <v>46</v>
      </c>
      <c r="DK380" s="143"/>
      <c r="DL380" s="46"/>
      <c r="DM380" s="111"/>
      <c r="DN380" s="110"/>
      <c r="DO380" s="432">
        <v>608.47748663627806</v>
      </c>
      <c r="DP380" s="433">
        <v>-438.2600281397888</v>
      </c>
      <c r="DQ380" s="434">
        <v>175.34450529629774</v>
      </c>
      <c r="DR380" s="428">
        <v>-93.495875581320959</v>
      </c>
      <c r="DS380" s="432">
        <v>2.7799167021939502</v>
      </c>
      <c r="DT380" s="434">
        <v>-2.0395398321844391</v>
      </c>
      <c r="DU380" s="434">
        <v>2.2781622011609253</v>
      </c>
      <c r="DV380" s="428">
        <v>-1.5771760874539349</v>
      </c>
      <c r="DW380" s="252"/>
      <c r="DX380" s="50"/>
      <c r="DY380" s="249"/>
      <c r="DZ380" s="464">
        <v>347251</v>
      </c>
      <c r="EA380" s="465">
        <v>-284596.66666666669</v>
      </c>
      <c r="EB380" s="46"/>
    </row>
    <row r="381" spans="1:132" s="141" customFormat="1" ht="27.75" customHeight="1" x14ac:dyDescent="0.25">
      <c r="A381" s="69" t="s">
        <v>56</v>
      </c>
      <c r="B381" s="69" t="s">
        <v>42</v>
      </c>
      <c r="C381" s="69" t="s">
        <v>388</v>
      </c>
      <c r="D381" s="67" t="s">
        <v>453</v>
      </c>
      <c r="E381" s="67" t="s">
        <v>439</v>
      </c>
      <c r="F381" s="67" t="s">
        <v>659</v>
      </c>
      <c r="G381" s="67" t="s">
        <v>660</v>
      </c>
      <c r="H381" s="14" t="s">
        <v>46</v>
      </c>
      <c r="I381" s="20" t="s">
        <v>1978</v>
      </c>
      <c r="J381" s="145" t="s">
        <v>1975</v>
      </c>
      <c r="K381" s="426">
        <v>9.7168050304614013</v>
      </c>
      <c r="L381" s="426">
        <v>54.413446856517005</v>
      </c>
      <c r="M381" s="424">
        <v>2132</v>
      </c>
      <c r="N381" s="487">
        <v>22677087</v>
      </c>
      <c r="O381" s="487" t="s">
        <v>1982</v>
      </c>
      <c r="P381" s="572">
        <v>8.0706639429479399</v>
      </c>
      <c r="Q381" s="34" t="s">
        <v>1977</v>
      </c>
      <c r="R381" s="257" t="s">
        <v>48</v>
      </c>
      <c r="S381" s="27"/>
      <c r="T381" s="27"/>
      <c r="U381" s="145"/>
      <c r="V381" s="24"/>
      <c r="W381" s="24"/>
      <c r="X381" s="24"/>
      <c r="Y381" s="24"/>
      <c r="Z381" s="24"/>
      <c r="AA381" s="24"/>
      <c r="AB381" s="24"/>
      <c r="AC381" s="24"/>
      <c r="AD381" s="24"/>
      <c r="AE381" s="24"/>
      <c r="AF381" s="24"/>
      <c r="AG381" s="24"/>
      <c r="AH381" s="24"/>
      <c r="AI381" s="24">
        <v>181</v>
      </c>
      <c r="AJ381" s="24">
        <v>181</v>
      </c>
      <c r="AK381" s="24">
        <v>1</v>
      </c>
      <c r="AL381" s="24">
        <v>1</v>
      </c>
      <c r="AM381" s="24"/>
      <c r="AN381" s="24"/>
      <c r="AO381" s="145">
        <f t="shared" si="48"/>
        <v>182</v>
      </c>
      <c r="AP381" s="14">
        <f t="shared" si="49"/>
        <v>182</v>
      </c>
      <c r="AQ381" s="22"/>
      <c r="AR381" s="24"/>
      <c r="AS381" s="24"/>
      <c r="AT381" s="24"/>
      <c r="AU381" s="24"/>
      <c r="AV381" s="24"/>
      <c r="AW381" s="145"/>
      <c r="AX381" s="24"/>
      <c r="AY381" s="24"/>
      <c r="AZ381" s="24"/>
      <c r="BA381" s="24"/>
      <c r="BB381" s="24"/>
      <c r="BC381" s="24"/>
      <c r="BD381" s="24"/>
      <c r="BE381" s="24"/>
      <c r="BF381" s="24"/>
      <c r="BG381" s="24">
        <v>3366</v>
      </c>
      <c r="BH381" s="24">
        <v>3366</v>
      </c>
      <c r="BI381" s="24">
        <v>7.6</v>
      </c>
      <c r="BJ381" s="24">
        <v>7.6</v>
      </c>
      <c r="BK381" s="24"/>
      <c r="BL381" s="24"/>
      <c r="BM381" s="145">
        <f t="shared" si="50"/>
        <v>3373.6</v>
      </c>
      <c r="BN381" s="24">
        <f t="shared" si="51"/>
        <v>3373.6</v>
      </c>
      <c r="BO381" s="509">
        <f t="shared" si="45"/>
        <v>0.41800774060823281</v>
      </c>
      <c r="BP381" s="511">
        <v>0</v>
      </c>
      <c r="BQ381" s="512">
        <v>0</v>
      </c>
      <c r="BR381" s="513">
        <v>0</v>
      </c>
      <c r="BS381" s="512">
        <v>0</v>
      </c>
      <c r="BT381" s="512">
        <v>0</v>
      </c>
      <c r="BU381" s="512">
        <v>0</v>
      </c>
      <c r="BV381" s="512">
        <v>0</v>
      </c>
      <c r="BW381" s="512">
        <v>0</v>
      </c>
      <c r="BX381" s="512">
        <v>0</v>
      </c>
      <c r="BY381" s="512">
        <v>0</v>
      </c>
      <c r="BZ381" s="512">
        <v>0</v>
      </c>
      <c r="CA381" s="512">
        <v>0</v>
      </c>
      <c r="CB381" s="512">
        <v>0</v>
      </c>
      <c r="CC381" s="512">
        <v>0</v>
      </c>
      <c r="CD381" s="512">
        <v>0</v>
      </c>
      <c r="CE381" s="512">
        <v>0</v>
      </c>
      <c r="CF381" s="512">
        <v>3951145.4400000004</v>
      </c>
      <c r="CG381" s="512">
        <v>3951145.4400000004</v>
      </c>
      <c r="CH381" s="512">
        <v>8921.1840000000011</v>
      </c>
      <c r="CI381" s="512">
        <v>8921.1840000000011</v>
      </c>
      <c r="CJ381" s="512">
        <v>0</v>
      </c>
      <c r="CK381" s="512">
        <v>0</v>
      </c>
      <c r="CL381" s="513">
        <f t="shared" si="52"/>
        <v>3960066.6240000003</v>
      </c>
      <c r="CM381" s="513">
        <f t="shared" si="53"/>
        <v>3960066.6240000003</v>
      </c>
      <c r="CN381" s="113"/>
      <c r="CO381" s="97"/>
      <c r="CP381" s="97"/>
      <c r="CQ381" s="97"/>
      <c r="CR381" s="97"/>
      <c r="CS381" s="97"/>
      <c r="CT381" s="97"/>
      <c r="CU381" s="114"/>
      <c r="CV381" s="50">
        <f t="shared" si="46"/>
        <v>22677087</v>
      </c>
      <c r="CW381" s="11"/>
      <c r="CX381" s="604">
        <f t="shared" si="47"/>
        <v>8.0706639429479399</v>
      </c>
      <c r="CY381" s="143"/>
      <c r="CZ381" s="143"/>
      <c r="DA381" s="143"/>
      <c r="DB381" s="23"/>
      <c r="DC381" s="23"/>
      <c r="DD381" s="23"/>
      <c r="DE381" s="23"/>
      <c r="DF381" s="143"/>
      <c r="DG381" s="89"/>
      <c r="DH381" s="50" t="s">
        <v>46</v>
      </c>
      <c r="DI381" s="28"/>
      <c r="DJ381" s="553" t="s">
        <v>46</v>
      </c>
      <c r="DK381" s="143"/>
      <c r="DL381" s="46"/>
      <c r="DM381" s="111"/>
      <c r="DN381" s="110"/>
      <c r="DO381" s="432">
        <v>3153.2337997342247</v>
      </c>
      <c r="DP381" s="433">
        <v>-2725.2441521657724</v>
      </c>
      <c r="DQ381" s="434">
        <v>125.35558508559348</v>
      </c>
      <c r="DR381" s="428">
        <v>57.022362516097701</v>
      </c>
      <c r="DS381" s="432">
        <v>1.6931134214023267</v>
      </c>
      <c r="DT381" s="434">
        <v>-0.11928941962333961</v>
      </c>
      <c r="DU381" s="434">
        <v>0.62893770030485319</v>
      </c>
      <c r="DV381" s="428">
        <v>0.59728501625051289</v>
      </c>
      <c r="DW381" s="252"/>
      <c r="DX381" s="50"/>
      <c r="DY381" s="249"/>
      <c r="DZ381" s="464">
        <v>160574</v>
      </c>
      <c r="EA381" s="465">
        <v>-9591</v>
      </c>
      <c r="EB381" s="46"/>
    </row>
    <row r="382" spans="1:132" s="141" customFormat="1" ht="27.75" customHeight="1" x14ac:dyDescent="0.25">
      <c r="A382" s="69" t="s">
        <v>56</v>
      </c>
      <c r="B382" s="69" t="s">
        <v>42</v>
      </c>
      <c r="C382" s="69" t="s">
        <v>388</v>
      </c>
      <c r="D382" s="67" t="s">
        <v>568</v>
      </c>
      <c r="E382" s="67" t="s">
        <v>569</v>
      </c>
      <c r="F382" s="67" t="s">
        <v>661</v>
      </c>
      <c r="G382" s="67" t="s">
        <v>576</v>
      </c>
      <c r="H382" s="14" t="s">
        <v>46</v>
      </c>
      <c r="I382" s="20" t="s">
        <v>1979</v>
      </c>
      <c r="J382" s="145" t="s">
        <v>1984</v>
      </c>
      <c r="K382" s="426">
        <v>12.31</v>
      </c>
      <c r="L382" s="426">
        <v>2.8498106001329999</v>
      </c>
      <c r="M382" s="424">
        <v>25</v>
      </c>
      <c r="N382" s="487">
        <v>3679200.0000000005</v>
      </c>
      <c r="O382" s="487" t="s">
        <v>1976</v>
      </c>
      <c r="P382" s="572">
        <v>1.05</v>
      </c>
      <c r="Q382" s="34" t="s">
        <v>1977</v>
      </c>
      <c r="R382" s="257" t="s">
        <v>48</v>
      </c>
      <c r="S382" s="27"/>
      <c r="T382" s="27"/>
      <c r="U382" s="145"/>
      <c r="V382" s="24"/>
      <c r="W382" s="24"/>
      <c r="X382" s="24"/>
      <c r="Y382" s="24"/>
      <c r="Z382" s="24"/>
      <c r="AA382" s="24"/>
      <c r="AB382" s="24"/>
      <c r="AC382" s="24"/>
      <c r="AD382" s="24"/>
      <c r="AE382" s="24"/>
      <c r="AF382" s="24"/>
      <c r="AG382" s="24"/>
      <c r="AH382" s="24"/>
      <c r="AI382" s="24"/>
      <c r="AJ382" s="24"/>
      <c r="AK382" s="24"/>
      <c r="AL382" s="24"/>
      <c r="AM382" s="24"/>
      <c r="AN382" s="24"/>
      <c r="AO382" s="145">
        <f t="shared" si="48"/>
        <v>0</v>
      </c>
      <c r="AP382" s="14">
        <f t="shared" si="49"/>
        <v>0</v>
      </c>
      <c r="AQ382" s="22"/>
      <c r="AR382" s="24"/>
      <c r="AS382" s="24"/>
      <c r="AT382" s="24"/>
      <c r="AU382" s="24"/>
      <c r="AV382" s="24"/>
      <c r="AW382" s="145"/>
      <c r="AX382" s="24"/>
      <c r="AY382" s="24"/>
      <c r="AZ382" s="24"/>
      <c r="BA382" s="24"/>
      <c r="BB382" s="24"/>
      <c r="BC382" s="24"/>
      <c r="BD382" s="24"/>
      <c r="BE382" s="24"/>
      <c r="BF382" s="24"/>
      <c r="BG382" s="24"/>
      <c r="BH382" s="24"/>
      <c r="BI382" s="24"/>
      <c r="BJ382" s="24"/>
      <c r="BK382" s="24"/>
      <c r="BL382" s="24"/>
      <c r="BM382" s="145">
        <f t="shared" si="50"/>
        <v>0</v>
      </c>
      <c r="BN382" s="24">
        <f t="shared" si="51"/>
        <v>0</v>
      </c>
      <c r="BO382" s="509">
        <f t="shared" si="45"/>
        <v>0</v>
      </c>
      <c r="BP382" s="511">
        <v>0</v>
      </c>
      <c r="BQ382" s="512">
        <v>0</v>
      </c>
      <c r="BR382" s="513">
        <v>0</v>
      </c>
      <c r="BS382" s="512">
        <v>0</v>
      </c>
      <c r="BT382" s="512">
        <v>0</v>
      </c>
      <c r="BU382" s="512">
        <v>0</v>
      </c>
      <c r="BV382" s="512">
        <v>0</v>
      </c>
      <c r="BW382" s="512">
        <v>0</v>
      </c>
      <c r="BX382" s="512">
        <v>0</v>
      </c>
      <c r="BY382" s="512">
        <v>0</v>
      </c>
      <c r="BZ382" s="512">
        <v>0</v>
      </c>
      <c r="CA382" s="512">
        <v>0</v>
      </c>
      <c r="CB382" s="512">
        <v>0</v>
      </c>
      <c r="CC382" s="512">
        <v>0</v>
      </c>
      <c r="CD382" s="512">
        <v>0</v>
      </c>
      <c r="CE382" s="512">
        <v>0</v>
      </c>
      <c r="CF382" s="512">
        <v>0</v>
      </c>
      <c r="CG382" s="512">
        <v>0</v>
      </c>
      <c r="CH382" s="512">
        <v>0</v>
      </c>
      <c r="CI382" s="512">
        <v>0</v>
      </c>
      <c r="CJ382" s="512">
        <v>0</v>
      </c>
      <c r="CK382" s="512">
        <v>0</v>
      </c>
      <c r="CL382" s="513">
        <f t="shared" si="52"/>
        <v>0</v>
      </c>
      <c r="CM382" s="513">
        <f t="shared" si="53"/>
        <v>0</v>
      </c>
      <c r="CN382" s="113"/>
      <c r="CO382" s="97"/>
      <c r="CP382" s="97"/>
      <c r="CQ382" s="97"/>
      <c r="CR382" s="97"/>
      <c r="CS382" s="97"/>
      <c r="CT382" s="97"/>
      <c r="CU382" s="114"/>
      <c r="CV382" s="50">
        <f t="shared" si="46"/>
        <v>3679200.0000000005</v>
      </c>
      <c r="CW382" s="11"/>
      <c r="CX382" s="604">
        <f t="shared" si="47"/>
        <v>1.05</v>
      </c>
      <c r="CY382" s="143"/>
      <c r="CZ382" s="143"/>
      <c r="DA382" s="143"/>
      <c r="DB382" s="23"/>
      <c r="DC382" s="23"/>
      <c r="DD382" s="23"/>
      <c r="DE382" s="23"/>
      <c r="DF382" s="143"/>
      <c r="DG382" s="89"/>
      <c r="DH382" s="50" t="s">
        <v>46</v>
      </c>
      <c r="DI382" s="28"/>
      <c r="DJ382" s="553" t="s">
        <v>46</v>
      </c>
      <c r="DK382" s="143"/>
      <c r="DL382" s="46"/>
      <c r="DM382" s="111"/>
      <c r="DN382" s="110"/>
      <c r="DO382" s="432">
        <v>0</v>
      </c>
      <c r="DP382" s="433">
        <v>21.680781758957682</v>
      </c>
      <c r="DQ382" s="434">
        <v>0</v>
      </c>
      <c r="DR382" s="428">
        <v>21.680781758957682</v>
      </c>
      <c r="DS382" s="432">
        <v>0</v>
      </c>
      <c r="DT382" s="434">
        <v>0.33876221498371378</v>
      </c>
      <c r="DU382" s="434">
        <v>0</v>
      </c>
      <c r="DV382" s="428">
        <v>0.33876221498371378</v>
      </c>
      <c r="DW382" s="252"/>
      <c r="DX382" s="50"/>
      <c r="DY382" s="249"/>
      <c r="DZ382" s="464">
        <v>0</v>
      </c>
      <c r="EA382" s="465">
        <v>0</v>
      </c>
      <c r="EB382" s="46"/>
    </row>
    <row r="383" spans="1:132" s="141" customFormat="1" ht="27.75" customHeight="1" x14ac:dyDescent="0.25">
      <c r="A383" s="69" t="s">
        <v>56</v>
      </c>
      <c r="B383" s="69" t="s">
        <v>42</v>
      </c>
      <c r="C383" s="69" t="s">
        <v>388</v>
      </c>
      <c r="D383" s="67" t="s">
        <v>662</v>
      </c>
      <c r="E383" s="67" t="s">
        <v>439</v>
      </c>
      <c r="F383" s="67" t="s">
        <v>663</v>
      </c>
      <c r="G383" s="67" t="s">
        <v>664</v>
      </c>
      <c r="H383" s="14" t="s">
        <v>46</v>
      </c>
      <c r="I383" s="20" t="s">
        <v>1979</v>
      </c>
      <c r="J383" s="145" t="s">
        <v>1975</v>
      </c>
      <c r="K383" s="426">
        <v>11.774481389853227</v>
      </c>
      <c r="L383" s="426">
        <v>35.706060531792005</v>
      </c>
      <c r="M383" s="424">
        <v>2488</v>
      </c>
      <c r="N383" s="487">
        <v>32446085</v>
      </c>
      <c r="O383" s="487" t="s">
        <v>1982</v>
      </c>
      <c r="P383" s="572">
        <v>10.219792584979404</v>
      </c>
      <c r="Q383" s="34" t="s">
        <v>1977</v>
      </c>
      <c r="R383" s="257" t="s">
        <v>48</v>
      </c>
      <c r="S383" s="27"/>
      <c r="T383" s="27"/>
      <c r="U383" s="145"/>
      <c r="V383" s="24"/>
      <c r="W383" s="24"/>
      <c r="X383" s="24"/>
      <c r="Y383" s="24"/>
      <c r="Z383" s="24"/>
      <c r="AA383" s="24"/>
      <c r="AB383" s="24"/>
      <c r="AC383" s="24"/>
      <c r="AD383" s="24"/>
      <c r="AE383" s="24"/>
      <c r="AF383" s="24"/>
      <c r="AG383" s="24"/>
      <c r="AH383" s="24"/>
      <c r="AI383" s="24">
        <v>110</v>
      </c>
      <c r="AJ383" s="24">
        <v>110</v>
      </c>
      <c r="AK383" s="24">
        <v>1</v>
      </c>
      <c r="AL383" s="24">
        <v>1</v>
      </c>
      <c r="AM383" s="24"/>
      <c r="AN383" s="24"/>
      <c r="AO383" s="145">
        <f t="shared" si="48"/>
        <v>111</v>
      </c>
      <c r="AP383" s="14">
        <f t="shared" si="49"/>
        <v>111</v>
      </c>
      <c r="AQ383" s="22"/>
      <c r="AR383" s="24"/>
      <c r="AS383" s="24"/>
      <c r="AT383" s="24"/>
      <c r="AU383" s="24"/>
      <c r="AV383" s="24"/>
      <c r="AW383" s="145"/>
      <c r="AX383" s="24"/>
      <c r="AY383" s="24"/>
      <c r="AZ383" s="24"/>
      <c r="BA383" s="24"/>
      <c r="BB383" s="24"/>
      <c r="BC383" s="24"/>
      <c r="BD383" s="24"/>
      <c r="BE383" s="24"/>
      <c r="BF383" s="24"/>
      <c r="BG383" s="24">
        <v>1016.39</v>
      </c>
      <c r="BH383" s="24">
        <v>1016.39</v>
      </c>
      <c r="BI383" s="24">
        <v>6</v>
      </c>
      <c r="BJ383" s="24">
        <v>6</v>
      </c>
      <c r="BK383" s="24"/>
      <c r="BL383" s="24"/>
      <c r="BM383" s="145">
        <f t="shared" si="50"/>
        <v>1022.39</v>
      </c>
      <c r="BN383" s="24">
        <f t="shared" si="51"/>
        <v>1022.39</v>
      </c>
      <c r="BO383" s="509">
        <f t="shared" si="45"/>
        <v>0.10004019078651979</v>
      </c>
      <c r="BP383" s="511">
        <v>0</v>
      </c>
      <c r="BQ383" s="512">
        <v>0</v>
      </c>
      <c r="BR383" s="513">
        <v>0</v>
      </c>
      <c r="BS383" s="512">
        <v>0</v>
      </c>
      <c r="BT383" s="512">
        <v>0</v>
      </c>
      <c r="BU383" s="512">
        <v>0</v>
      </c>
      <c r="BV383" s="512">
        <v>0</v>
      </c>
      <c r="BW383" s="512">
        <v>0</v>
      </c>
      <c r="BX383" s="512">
        <v>0</v>
      </c>
      <c r="BY383" s="512">
        <v>0</v>
      </c>
      <c r="BZ383" s="512">
        <v>0</v>
      </c>
      <c r="CA383" s="512">
        <v>0</v>
      </c>
      <c r="CB383" s="512">
        <v>0</v>
      </c>
      <c r="CC383" s="512">
        <v>0</v>
      </c>
      <c r="CD383" s="512">
        <v>0</v>
      </c>
      <c r="CE383" s="512">
        <v>0</v>
      </c>
      <c r="CF383" s="512">
        <v>1193079.2376000001</v>
      </c>
      <c r="CG383" s="512">
        <v>1193079.2376000001</v>
      </c>
      <c r="CH383" s="512">
        <v>7043.0400000000009</v>
      </c>
      <c r="CI383" s="512">
        <v>7043.0400000000009</v>
      </c>
      <c r="CJ383" s="512">
        <v>0</v>
      </c>
      <c r="CK383" s="512">
        <v>0</v>
      </c>
      <c r="CL383" s="513">
        <f t="shared" si="52"/>
        <v>1200122.2776000001</v>
      </c>
      <c r="CM383" s="513">
        <f t="shared" si="53"/>
        <v>1200122.2776000001</v>
      </c>
      <c r="CN383" s="113"/>
      <c r="CO383" s="97"/>
      <c r="CP383" s="97"/>
      <c r="CQ383" s="97"/>
      <c r="CR383" s="97"/>
      <c r="CS383" s="97"/>
      <c r="CT383" s="97"/>
      <c r="CU383" s="114"/>
      <c r="CV383" s="50">
        <f t="shared" si="46"/>
        <v>32446085</v>
      </c>
      <c r="CW383" s="11"/>
      <c r="CX383" s="604">
        <f t="shared" si="47"/>
        <v>10.219792584979404</v>
      </c>
      <c r="CY383" s="143"/>
      <c r="CZ383" s="143"/>
      <c r="DA383" s="143"/>
      <c r="DB383" s="23"/>
      <c r="DC383" s="23"/>
      <c r="DD383" s="23"/>
      <c r="DE383" s="23"/>
      <c r="DF383" s="143"/>
      <c r="DG383" s="89"/>
      <c r="DH383" s="50" t="s">
        <v>46</v>
      </c>
      <c r="DI383" s="28"/>
      <c r="DJ383" s="553" t="s">
        <v>46</v>
      </c>
      <c r="DK383" s="143"/>
      <c r="DL383" s="46"/>
      <c r="DM383" s="111"/>
      <c r="DN383" s="110"/>
      <c r="DO383" s="432">
        <v>2263.133690555931</v>
      </c>
      <c r="DP383" s="433">
        <v>-2097.0661407693947</v>
      </c>
      <c r="DQ383" s="434">
        <v>373.95311453449483</v>
      </c>
      <c r="DR383" s="428">
        <v>-295.43933798893556</v>
      </c>
      <c r="DS383" s="432">
        <v>8.5912926992632404</v>
      </c>
      <c r="DT383" s="434">
        <v>-7.6125923414867822</v>
      </c>
      <c r="DU383" s="434">
        <v>7.2156731413261994</v>
      </c>
      <c r="DV383" s="428">
        <v>-6.2893374804642006</v>
      </c>
      <c r="DW383" s="252"/>
      <c r="DX383" s="50"/>
      <c r="DY383" s="249"/>
      <c r="DZ383" s="464">
        <v>826188</v>
      </c>
      <c r="EA383" s="465">
        <v>-667707.66666666663</v>
      </c>
      <c r="EB383" s="46"/>
    </row>
    <row r="384" spans="1:132" s="141" customFormat="1" ht="27.75" customHeight="1" x14ac:dyDescent="0.25">
      <c r="A384" s="69" t="s">
        <v>56</v>
      </c>
      <c r="B384" s="69" t="s">
        <v>42</v>
      </c>
      <c r="C384" s="69" t="s">
        <v>388</v>
      </c>
      <c r="D384" s="67" t="s">
        <v>662</v>
      </c>
      <c r="E384" s="67" t="s">
        <v>439</v>
      </c>
      <c r="F384" s="67" t="s">
        <v>665</v>
      </c>
      <c r="G384" s="67" t="s">
        <v>439</v>
      </c>
      <c r="H384" s="14" t="s">
        <v>46</v>
      </c>
      <c r="I384" s="20" t="s">
        <v>1979</v>
      </c>
      <c r="J384" s="145" t="s">
        <v>1975</v>
      </c>
      <c r="K384" s="426">
        <v>11.797344460513136</v>
      </c>
      <c r="L384" s="426">
        <v>20.754356017437001</v>
      </c>
      <c r="M384" s="424">
        <v>1720</v>
      </c>
      <c r="N384" s="487">
        <v>34053349</v>
      </c>
      <c r="O384" s="487" t="s">
        <v>1982</v>
      </c>
      <c r="P384" s="572">
        <v>9.6710788891415813</v>
      </c>
      <c r="Q384" s="34" t="s">
        <v>1977</v>
      </c>
      <c r="R384" s="257" t="s">
        <v>48</v>
      </c>
      <c r="S384" s="27"/>
      <c r="T384" s="27"/>
      <c r="U384" s="145"/>
      <c r="V384" s="24"/>
      <c r="W384" s="24"/>
      <c r="X384" s="24"/>
      <c r="Y384" s="24"/>
      <c r="Z384" s="24"/>
      <c r="AA384" s="24"/>
      <c r="AB384" s="24"/>
      <c r="AC384" s="24"/>
      <c r="AD384" s="24"/>
      <c r="AE384" s="24"/>
      <c r="AF384" s="24"/>
      <c r="AG384" s="24"/>
      <c r="AH384" s="24"/>
      <c r="AI384" s="24">
        <v>59</v>
      </c>
      <c r="AJ384" s="24">
        <v>58</v>
      </c>
      <c r="AK384" s="24"/>
      <c r="AL384" s="24"/>
      <c r="AM384" s="24"/>
      <c r="AN384" s="24"/>
      <c r="AO384" s="145">
        <f t="shared" si="48"/>
        <v>59</v>
      </c>
      <c r="AP384" s="14">
        <f t="shared" si="49"/>
        <v>58</v>
      </c>
      <c r="AQ384" s="22"/>
      <c r="AR384" s="24"/>
      <c r="AS384" s="24"/>
      <c r="AT384" s="24"/>
      <c r="AU384" s="24"/>
      <c r="AV384" s="24"/>
      <c r="AW384" s="145"/>
      <c r="AX384" s="24"/>
      <c r="AY384" s="24"/>
      <c r="AZ384" s="24"/>
      <c r="BA384" s="24"/>
      <c r="BB384" s="24"/>
      <c r="BC384" s="24"/>
      <c r="BD384" s="24"/>
      <c r="BE384" s="24"/>
      <c r="BF384" s="24"/>
      <c r="BG384" s="24">
        <v>1377.18</v>
      </c>
      <c r="BH384" s="24">
        <v>729.38</v>
      </c>
      <c r="BI384" s="24"/>
      <c r="BJ384" s="24"/>
      <c r="BK384" s="24"/>
      <c r="BL384" s="24"/>
      <c r="BM384" s="145">
        <f t="shared" si="50"/>
        <v>1377.18</v>
      </c>
      <c r="BN384" s="24">
        <f t="shared" si="51"/>
        <v>729.38</v>
      </c>
      <c r="BO384" s="509">
        <f t="shared" si="45"/>
        <v>0.14240189908348896</v>
      </c>
      <c r="BP384" s="511">
        <v>0</v>
      </c>
      <c r="BQ384" s="512">
        <v>0</v>
      </c>
      <c r="BR384" s="513">
        <v>0</v>
      </c>
      <c r="BS384" s="512">
        <v>0</v>
      </c>
      <c r="BT384" s="512">
        <v>0</v>
      </c>
      <c r="BU384" s="512">
        <v>0</v>
      </c>
      <c r="BV384" s="512">
        <v>0</v>
      </c>
      <c r="BW384" s="512">
        <v>0</v>
      </c>
      <c r="BX384" s="512">
        <v>0</v>
      </c>
      <c r="BY384" s="512">
        <v>0</v>
      </c>
      <c r="BZ384" s="512">
        <v>0</v>
      </c>
      <c r="CA384" s="512">
        <v>0</v>
      </c>
      <c r="CB384" s="512">
        <v>0</v>
      </c>
      <c r="CC384" s="512">
        <v>0</v>
      </c>
      <c r="CD384" s="512">
        <v>0</v>
      </c>
      <c r="CE384" s="512">
        <v>0</v>
      </c>
      <c r="CF384" s="512">
        <v>1616588.9712000003</v>
      </c>
      <c r="CG384" s="512">
        <v>856175.4192</v>
      </c>
      <c r="CH384" s="512">
        <v>0</v>
      </c>
      <c r="CI384" s="512">
        <v>0</v>
      </c>
      <c r="CJ384" s="512">
        <v>0</v>
      </c>
      <c r="CK384" s="512">
        <v>0</v>
      </c>
      <c r="CL384" s="513">
        <f t="shared" si="52"/>
        <v>1616588.9712000003</v>
      </c>
      <c r="CM384" s="513">
        <f t="shared" si="53"/>
        <v>856175.4192</v>
      </c>
      <c r="CN384" s="113"/>
      <c r="CO384" s="97"/>
      <c r="CP384" s="97"/>
      <c r="CQ384" s="97"/>
      <c r="CR384" s="97"/>
      <c r="CS384" s="97"/>
      <c r="CT384" s="97"/>
      <c r="CU384" s="114"/>
      <c r="CV384" s="50">
        <f t="shared" si="46"/>
        <v>34053349</v>
      </c>
      <c r="CW384" s="11"/>
      <c r="CX384" s="604">
        <f t="shared" si="47"/>
        <v>9.6710788891415813</v>
      </c>
      <c r="CY384" s="143"/>
      <c r="CZ384" s="143"/>
      <c r="DA384" s="143"/>
      <c r="DB384" s="23"/>
      <c r="DC384" s="23"/>
      <c r="DD384" s="23"/>
      <c r="DE384" s="23"/>
      <c r="DF384" s="143"/>
      <c r="DG384" s="89"/>
      <c r="DH384" s="50" t="s">
        <v>46</v>
      </c>
      <c r="DI384" s="28"/>
      <c r="DJ384" s="553" t="s">
        <v>46</v>
      </c>
      <c r="DK384" s="143"/>
      <c r="DL384" s="46"/>
      <c r="DM384" s="111"/>
      <c r="DN384" s="110"/>
      <c r="DO384" s="432">
        <v>2441.8706207297573</v>
      </c>
      <c r="DP384" s="433">
        <v>-1931.468601060122</v>
      </c>
      <c r="DQ384" s="434">
        <v>90.020061055385952</v>
      </c>
      <c r="DR384" s="428">
        <v>171.55719819961962</v>
      </c>
      <c r="DS384" s="432">
        <v>2.7980811164413431</v>
      </c>
      <c r="DT384" s="434">
        <v>-1.1755482811693381</v>
      </c>
      <c r="DU384" s="434">
        <v>1.6595435383049861</v>
      </c>
      <c r="DV384" s="428">
        <v>-0.37125674254012031</v>
      </c>
      <c r="DW384" s="252"/>
      <c r="DX384" s="50"/>
      <c r="DY384" s="249"/>
      <c r="DZ384" s="464">
        <v>119416</v>
      </c>
      <c r="EA384" s="465">
        <v>247702.33333333331</v>
      </c>
      <c r="EB384" s="46"/>
    </row>
    <row r="385" spans="1:132" s="141" customFormat="1" ht="27.75" customHeight="1" x14ac:dyDescent="0.25">
      <c r="A385" s="69" t="s">
        <v>56</v>
      </c>
      <c r="B385" s="69" t="s">
        <v>42</v>
      </c>
      <c r="C385" s="69" t="s">
        <v>388</v>
      </c>
      <c r="D385" s="67" t="s">
        <v>662</v>
      </c>
      <c r="E385" s="67" t="s">
        <v>439</v>
      </c>
      <c r="F385" s="67" t="s">
        <v>666</v>
      </c>
      <c r="G385" s="67" t="s">
        <v>664</v>
      </c>
      <c r="H385" s="14" t="s">
        <v>46</v>
      </c>
      <c r="I385" s="20" t="s">
        <v>1979</v>
      </c>
      <c r="J385" s="145" t="s">
        <v>1975</v>
      </c>
      <c r="K385" s="426">
        <v>11.774481389853227</v>
      </c>
      <c r="L385" s="426">
        <v>19.208143899441001</v>
      </c>
      <c r="M385" s="424">
        <v>1063</v>
      </c>
      <c r="N385" s="487">
        <v>24815573</v>
      </c>
      <c r="O385" s="487" t="s">
        <v>1982</v>
      </c>
      <c r="P385" s="572">
        <v>7.2018672578713909</v>
      </c>
      <c r="Q385" s="34" t="s">
        <v>1977</v>
      </c>
      <c r="R385" s="257" t="s">
        <v>48</v>
      </c>
      <c r="S385" s="27"/>
      <c r="T385" s="27"/>
      <c r="U385" s="145"/>
      <c r="V385" s="24"/>
      <c r="W385" s="24"/>
      <c r="X385" s="24"/>
      <c r="Y385" s="24"/>
      <c r="Z385" s="24"/>
      <c r="AA385" s="24"/>
      <c r="AB385" s="24"/>
      <c r="AC385" s="24"/>
      <c r="AD385" s="24"/>
      <c r="AE385" s="24"/>
      <c r="AF385" s="24"/>
      <c r="AG385" s="24"/>
      <c r="AH385" s="24"/>
      <c r="AI385" s="24">
        <v>46</v>
      </c>
      <c r="AJ385" s="24">
        <v>46</v>
      </c>
      <c r="AK385" s="24"/>
      <c r="AL385" s="24"/>
      <c r="AM385" s="24"/>
      <c r="AN385" s="24"/>
      <c r="AO385" s="145">
        <f t="shared" si="48"/>
        <v>46</v>
      </c>
      <c r="AP385" s="14">
        <f t="shared" si="49"/>
        <v>46</v>
      </c>
      <c r="AQ385" s="22"/>
      <c r="AR385" s="24"/>
      <c r="AS385" s="24"/>
      <c r="AT385" s="24"/>
      <c r="AU385" s="24"/>
      <c r="AV385" s="24"/>
      <c r="AW385" s="145"/>
      <c r="AX385" s="24"/>
      <c r="AY385" s="24"/>
      <c r="AZ385" s="24"/>
      <c r="BA385" s="24"/>
      <c r="BB385" s="24"/>
      <c r="BC385" s="24"/>
      <c r="BD385" s="24"/>
      <c r="BE385" s="24"/>
      <c r="BF385" s="24"/>
      <c r="BG385" s="24">
        <v>617.69000000000005</v>
      </c>
      <c r="BH385" s="24">
        <v>617.69000000000005</v>
      </c>
      <c r="BI385" s="24"/>
      <c r="BJ385" s="24"/>
      <c r="BK385" s="24"/>
      <c r="BL385" s="24"/>
      <c r="BM385" s="145">
        <f t="shared" si="50"/>
        <v>617.69000000000005</v>
      </c>
      <c r="BN385" s="24">
        <f t="shared" si="51"/>
        <v>617.69000000000005</v>
      </c>
      <c r="BO385" s="509">
        <f t="shared" si="45"/>
        <v>8.5768034578100047E-2</v>
      </c>
      <c r="BP385" s="511">
        <v>0</v>
      </c>
      <c r="BQ385" s="512">
        <v>0</v>
      </c>
      <c r="BR385" s="513">
        <v>0</v>
      </c>
      <c r="BS385" s="512">
        <v>0</v>
      </c>
      <c r="BT385" s="512">
        <v>0</v>
      </c>
      <c r="BU385" s="512">
        <v>0</v>
      </c>
      <c r="BV385" s="512">
        <v>0</v>
      </c>
      <c r="BW385" s="512">
        <v>0</v>
      </c>
      <c r="BX385" s="512">
        <v>0</v>
      </c>
      <c r="BY385" s="512">
        <v>0</v>
      </c>
      <c r="BZ385" s="512">
        <v>0</v>
      </c>
      <c r="CA385" s="512">
        <v>0</v>
      </c>
      <c r="CB385" s="512">
        <v>0</v>
      </c>
      <c r="CC385" s="512">
        <v>0</v>
      </c>
      <c r="CD385" s="512">
        <v>0</v>
      </c>
      <c r="CE385" s="512">
        <v>0</v>
      </c>
      <c r="CF385" s="512">
        <v>725069.22960000008</v>
      </c>
      <c r="CG385" s="512">
        <v>725069.22960000008</v>
      </c>
      <c r="CH385" s="512">
        <v>0</v>
      </c>
      <c r="CI385" s="512">
        <v>0</v>
      </c>
      <c r="CJ385" s="512">
        <v>0</v>
      </c>
      <c r="CK385" s="512">
        <v>0</v>
      </c>
      <c r="CL385" s="513">
        <f t="shared" si="52"/>
        <v>725069.22960000008</v>
      </c>
      <c r="CM385" s="513">
        <f t="shared" si="53"/>
        <v>725069.22960000008</v>
      </c>
      <c r="CN385" s="113"/>
      <c r="CO385" s="97"/>
      <c r="CP385" s="97"/>
      <c r="CQ385" s="97"/>
      <c r="CR385" s="97"/>
      <c r="CS385" s="97"/>
      <c r="CT385" s="97"/>
      <c r="CU385" s="114"/>
      <c r="CV385" s="50">
        <f t="shared" si="46"/>
        <v>24815573</v>
      </c>
      <c r="CW385" s="11"/>
      <c r="CX385" s="604">
        <f t="shared" si="47"/>
        <v>7.2018672578713909</v>
      </c>
      <c r="CY385" s="143"/>
      <c r="CZ385" s="143"/>
      <c r="DA385" s="143"/>
      <c r="DB385" s="23"/>
      <c r="DC385" s="23"/>
      <c r="DD385" s="23"/>
      <c r="DE385" s="23"/>
      <c r="DF385" s="143"/>
      <c r="DG385" s="89"/>
      <c r="DH385" s="50" t="s">
        <v>46</v>
      </c>
      <c r="DI385" s="28"/>
      <c r="DJ385" s="553" t="s">
        <v>46</v>
      </c>
      <c r="DK385" s="143"/>
      <c r="DL385" s="46"/>
      <c r="DM385" s="111"/>
      <c r="DN385" s="110"/>
      <c r="DO385" s="432">
        <v>828.05175658719952</v>
      </c>
      <c r="DP385" s="433">
        <v>-775.04906926745491</v>
      </c>
      <c r="DQ385" s="434">
        <v>53.842848180677379</v>
      </c>
      <c r="DR385" s="428">
        <v>-30.932512495334638</v>
      </c>
      <c r="DS385" s="432">
        <v>1.8161856963613494</v>
      </c>
      <c r="DT385" s="434">
        <v>-1.5140862643578681</v>
      </c>
      <c r="DU385" s="434">
        <v>0.48651191969886926</v>
      </c>
      <c r="DV385" s="428">
        <v>-0.1942506343155086</v>
      </c>
      <c r="DW385" s="252"/>
      <c r="DX385" s="50"/>
      <c r="DY385" s="249"/>
      <c r="DZ385" s="464">
        <v>16707</v>
      </c>
      <c r="EA385" s="465">
        <v>2435.6666666666679</v>
      </c>
      <c r="EB385" s="46"/>
    </row>
    <row r="386" spans="1:132" s="141" customFormat="1" ht="27.75" customHeight="1" x14ac:dyDescent="0.25">
      <c r="A386" s="69" t="s">
        <v>56</v>
      </c>
      <c r="B386" s="69" t="s">
        <v>42</v>
      </c>
      <c r="C386" s="69" t="s">
        <v>388</v>
      </c>
      <c r="D386" s="67" t="s">
        <v>662</v>
      </c>
      <c r="E386" s="67" t="s">
        <v>439</v>
      </c>
      <c r="F386" s="67" t="s">
        <v>667</v>
      </c>
      <c r="G386" s="67" t="s">
        <v>468</v>
      </c>
      <c r="H386" s="14" t="s">
        <v>46</v>
      </c>
      <c r="I386" s="20" t="s">
        <v>1978</v>
      </c>
      <c r="J386" s="145" t="s">
        <v>1975</v>
      </c>
      <c r="K386" s="426">
        <v>11.088589270055952</v>
      </c>
      <c r="L386" s="426">
        <v>40.832954460522004</v>
      </c>
      <c r="M386" s="424">
        <v>3798</v>
      </c>
      <c r="N386" s="487">
        <v>37490685</v>
      </c>
      <c r="O386" s="487" t="s">
        <v>1982</v>
      </c>
      <c r="P386" s="572">
        <v>9.6253527478217631</v>
      </c>
      <c r="Q386" s="34" t="s">
        <v>1977</v>
      </c>
      <c r="R386" s="257" t="s">
        <v>48</v>
      </c>
      <c r="S386" s="27"/>
      <c r="T386" s="27"/>
      <c r="U386" s="145"/>
      <c r="V386" s="24"/>
      <c r="W386" s="24"/>
      <c r="X386" s="24"/>
      <c r="Y386" s="24"/>
      <c r="Z386" s="24"/>
      <c r="AA386" s="24"/>
      <c r="AB386" s="24"/>
      <c r="AC386" s="24"/>
      <c r="AD386" s="24"/>
      <c r="AE386" s="24">
        <v>1</v>
      </c>
      <c r="AF386" s="24">
        <v>1</v>
      </c>
      <c r="AG386" s="24"/>
      <c r="AH386" s="24"/>
      <c r="AI386" s="24">
        <v>165</v>
      </c>
      <c r="AJ386" s="24">
        <v>165</v>
      </c>
      <c r="AK386" s="24"/>
      <c r="AL386" s="24"/>
      <c r="AM386" s="24"/>
      <c r="AN386" s="24"/>
      <c r="AO386" s="145">
        <f t="shared" si="48"/>
        <v>166</v>
      </c>
      <c r="AP386" s="14">
        <f t="shared" si="49"/>
        <v>166</v>
      </c>
      <c r="AQ386" s="22"/>
      <c r="AR386" s="24"/>
      <c r="AS386" s="24"/>
      <c r="AT386" s="24"/>
      <c r="AU386" s="24"/>
      <c r="AV386" s="24"/>
      <c r="AW386" s="145"/>
      <c r="AX386" s="24"/>
      <c r="AY386" s="24"/>
      <c r="AZ386" s="24"/>
      <c r="BA386" s="24"/>
      <c r="BB386" s="24"/>
      <c r="BC386" s="24">
        <v>1.2</v>
      </c>
      <c r="BD386" s="24">
        <v>1.2</v>
      </c>
      <c r="BE386" s="24"/>
      <c r="BF386" s="24"/>
      <c r="BG386" s="24">
        <v>1209.105</v>
      </c>
      <c r="BH386" s="24">
        <v>1209.105</v>
      </c>
      <c r="BI386" s="24"/>
      <c r="BJ386" s="24"/>
      <c r="BK386" s="24"/>
      <c r="BL386" s="24"/>
      <c r="BM386" s="145">
        <f t="shared" si="50"/>
        <v>1210.3050000000001</v>
      </c>
      <c r="BN386" s="24">
        <f t="shared" si="51"/>
        <v>1210.3050000000001</v>
      </c>
      <c r="BO386" s="509">
        <f t="shared" si="45"/>
        <v>0.12574136571502736</v>
      </c>
      <c r="BP386" s="511">
        <v>0</v>
      </c>
      <c r="BQ386" s="512">
        <v>0</v>
      </c>
      <c r="BR386" s="513">
        <v>0</v>
      </c>
      <c r="BS386" s="512">
        <v>0</v>
      </c>
      <c r="BT386" s="512">
        <v>0</v>
      </c>
      <c r="BU386" s="512">
        <v>0</v>
      </c>
      <c r="BV386" s="512">
        <v>0</v>
      </c>
      <c r="BW386" s="512">
        <v>0</v>
      </c>
      <c r="BX386" s="512">
        <v>0</v>
      </c>
      <c r="BY386" s="512">
        <v>0</v>
      </c>
      <c r="BZ386" s="512">
        <v>0</v>
      </c>
      <c r="CA386" s="512">
        <v>0</v>
      </c>
      <c r="CB386" s="512">
        <v>6054.9119999999994</v>
      </c>
      <c r="CC386" s="512">
        <v>6054.9119999999994</v>
      </c>
      <c r="CD386" s="512">
        <v>0</v>
      </c>
      <c r="CE386" s="512">
        <v>0</v>
      </c>
      <c r="CF386" s="512">
        <v>1419295.8132000002</v>
      </c>
      <c r="CG386" s="512">
        <v>1419295.8132000002</v>
      </c>
      <c r="CH386" s="512">
        <v>0</v>
      </c>
      <c r="CI386" s="512">
        <v>0</v>
      </c>
      <c r="CJ386" s="512">
        <v>0</v>
      </c>
      <c r="CK386" s="512">
        <v>0</v>
      </c>
      <c r="CL386" s="513">
        <f t="shared" si="52"/>
        <v>1425350.7252000002</v>
      </c>
      <c r="CM386" s="513">
        <f t="shared" si="53"/>
        <v>1425350.7252000002</v>
      </c>
      <c r="CN386" s="113"/>
      <c r="CO386" s="97"/>
      <c r="CP386" s="97"/>
      <c r="CQ386" s="97"/>
      <c r="CR386" s="97"/>
      <c r="CS386" s="97"/>
      <c r="CT386" s="97"/>
      <c r="CU386" s="114"/>
      <c r="CV386" s="50">
        <f t="shared" si="46"/>
        <v>37490685</v>
      </c>
      <c r="CW386" s="11"/>
      <c r="CX386" s="604">
        <f t="shared" si="47"/>
        <v>9.6253527478217631</v>
      </c>
      <c r="CY386" s="143"/>
      <c r="CZ386" s="143"/>
      <c r="DA386" s="143"/>
      <c r="DB386" s="23"/>
      <c r="DC386" s="23"/>
      <c r="DD386" s="23"/>
      <c r="DE386" s="23"/>
      <c r="DF386" s="143"/>
      <c r="DG386" s="89"/>
      <c r="DH386" s="50" t="s">
        <v>46</v>
      </c>
      <c r="DI386" s="28"/>
      <c r="DJ386" s="553" t="s">
        <v>46</v>
      </c>
      <c r="DK386" s="143"/>
      <c r="DL386" s="46"/>
      <c r="DM386" s="111"/>
      <c r="DN386" s="110"/>
      <c r="DO386" s="432">
        <v>357.87814029005892</v>
      </c>
      <c r="DP386" s="433">
        <v>-310.59732397333289</v>
      </c>
      <c r="DQ386" s="434">
        <v>235.2547118063938</v>
      </c>
      <c r="DR386" s="428">
        <v>-189.28632136923028</v>
      </c>
      <c r="DS386" s="432">
        <v>1.4575772867893908</v>
      </c>
      <c r="DT386" s="434">
        <v>-0.59680584570303774</v>
      </c>
      <c r="DU386" s="434">
        <v>1.389121706123704</v>
      </c>
      <c r="DV386" s="428">
        <v>-0.52887734370384176</v>
      </c>
      <c r="DW386" s="252"/>
      <c r="DX386" s="50"/>
      <c r="DY386" s="249"/>
      <c r="DZ386" s="464">
        <v>853317</v>
      </c>
      <c r="EA386" s="465">
        <v>-757033.66666666663</v>
      </c>
      <c r="EB386" s="46"/>
    </row>
    <row r="387" spans="1:132" s="141" customFormat="1" ht="27.75" customHeight="1" x14ac:dyDescent="0.25">
      <c r="A387" s="69" t="s">
        <v>56</v>
      </c>
      <c r="B387" s="69" t="s">
        <v>42</v>
      </c>
      <c r="C387" s="69" t="s">
        <v>388</v>
      </c>
      <c r="D387" s="67" t="s">
        <v>662</v>
      </c>
      <c r="E387" s="67" t="s">
        <v>439</v>
      </c>
      <c r="F387" s="67" t="s">
        <v>668</v>
      </c>
      <c r="G387" s="67" t="s">
        <v>445</v>
      </c>
      <c r="H387" s="14" t="s">
        <v>46</v>
      </c>
      <c r="I387" s="20" t="s">
        <v>1978</v>
      </c>
      <c r="J387" s="145" t="s">
        <v>1975</v>
      </c>
      <c r="K387" s="426">
        <v>11.797344460513136</v>
      </c>
      <c r="L387" s="426">
        <v>36.335984772906002</v>
      </c>
      <c r="M387" s="424">
        <v>1507</v>
      </c>
      <c r="N387" s="487">
        <v>37422881</v>
      </c>
      <c r="O387" s="487" t="s">
        <v>1982</v>
      </c>
      <c r="P387" s="572">
        <v>8.3907469321866692</v>
      </c>
      <c r="Q387" s="34" t="s">
        <v>1977</v>
      </c>
      <c r="R387" s="257" t="s">
        <v>48</v>
      </c>
      <c r="S387" s="27"/>
      <c r="T387" s="27"/>
      <c r="U387" s="145"/>
      <c r="V387" s="24"/>
      <c r="W387" s="24"/>
      <c r="X387" s="24"/>
      <c r="Y387" s="24"/>
      <c r="Z387" s="24"/>
      <c r="AA387" s="24"/>
      <c r="AB387" s="24"/>
      <c r="AC387" s="24"/>
      <c r="AD387" s="24"/>
      <c r="AE387" s="24">
        <v>1</v>
      </c>
      <c r="AF387" s="24">
        <v>1</v>
      </c>
      <c r="AG387" s="24"/>
      <c r="AH387" s="24"/>
      <c r="AI387" s="24">
        <v>98</v>
      </c>
      <c r="AJ387" s="24">
        <v>98</v>
      </c>
      <c r="AK387" s="24"/>
      <c r="AL387" s="24"/>
      <c r="AM387" s="24"/>
      <c r="AN387" s="24"/>
      <c r="AO387" s="145">
        <f t="shared" si="48"/>
        <v>99</v>
      </c>
      <c r="AP387" s="14">
        <f t="shared" si="49"/>
        <v>99</v>
      </c>
      <c r="AQ387" s="22"/>
      <c r="AR387" s="24"/>
      <c r="AS387" s="24"/>
      <c r="AT387" s="24"/>
      <c r="AU387" s="24"/>
      <c r="AV387" s="24"/>
      <c r="AW387" s="145"/>
      <c r="AX387" s="24"/>
      <c r="AY387" s="24"/>
      <c r="AZ387" s="24"/>
      <c r="BA387" s="24"/>
      <c r="BB387" s="24"/>
      <c r="BC387" s="24">
        <v>300</v>
      </c>
      <c r="BD387" s="24">
        <v>300</v>
      </c>
      <c r="BE387" s="24"/>
      <c r="BF387" s="24"/>
      <c r="BG387" s="24">
        <v>1922.01</v>
      </c>
      <c r="BH387" s="24">
        <v>1922.01</v>
      </c>
      <c r="BI387" s="24"/>
      <c r="BJ387" s="24"/>
      <c r="BK387" s="24"/>
      <c r="BL387" s="24"/>
      <c r="BM387" s="145">
        <f t="shared" si="50"/>
        <v>2222.0100000000002</v>
      </c>
      <c r="BN387" s="24">
        <f t="shared" si="51"/>
        <v>2222.0100000000002</v>
      </c>
      <c r="BO387" s="509">
        <f t="shared" si="45"/>
        <v>0.2648167103546446</v>
      </c>
      <c r="BP387" s="511">
        <v>0</v>
      </c>
      <c r="BQ387" s="512">
        <v>0</v>
      </c>
      <c r="BR387" s="513">
        <v>0</v>
      </c>
      <c r="BS387" s="512">
        <v>0</v>
      </c>
      <c r="BT387" s="512">
        <v>0</v>
      </c>
      <c r="BU387" s="512">
        <v>0</v>
      </c>
      <c r="BV387" s="512">
        <v>0</v>
      </c>
      <c r="BW387" s="512">
        <v>0</v>
      </c>
      <c r="BX387" s="512">
        <v>0</v>
      </c>
      <c r="BY387" s="512">
        <v>0</v>
      </c>
      <c r="BZ387" s="512">
        <v>0</v>
      </c>
      <c r="CA387" s="512">
        <v>0</v>
      </c>
      <c r="CB387" s="512">
        <v>1513728</v>
      </c>
      <c r="CC387" s="512">
        <v>1513728</v>
      </c>
      <c r="CD387" s="512">
        <v>0</v>
      </c>
      <c r="CE387" s="512">
        <v>0</v>
      </c>
      <c r="CF387" s="512">
        <v>2256132.2184000001</v>
      </c>
      <c r="CG387" s="512">
        <v>2256132.2184000001</v>
      </c>
      <c r="CH387" s="512">
        <v>0</v>
      </c>
      <c r="CI387" s="512">
        <v>0</v>
      </c>
      <c r="CJ387" s="512">
        <v>0</v>
      </c>
      <c r="CK387" s="512">
        <v>0</v>
      </c>
      <c r="CL387" s="513">
        <f t="shared" si="52"/>
        <v>3769860.2184000001</v>
      </c>
      <c r="CM387" s="513">
        <f t="shared" si="53"/>
        <v>3769860.2184000001</v>
      </c>
      <c r="CN387" s="113"/>
      <c r="CO387" s="97"/>
      <c r="CP387" s="97"/>
      <c r="CQ387" s="97"/>
      <c r="CR387" s="97"/>
      <c r="CS387" s="97"/>
      <c r="CT387" s="97"/>
      <c r="CU387" s="114"/>
      <c r="CV387" s="50">
        <f t="shared" si="46"/>
        <v>37422881</v>
      </c>
      <c r="CW387" s="11"/>
      <c r="CX387" s="604">
        <f t="shared" si="47"/>
        <v>8.3907469321866692</v>
      </c>
      <c r="CY387" s="143"/>
      <c r="CZ387" s="143"/>
      <c r="DA387" s="143"/>
      <c r="DB387" s="23"/>
      <c r="DC387" s="23"/>
      <c r="DD387" s="23"/>
      <c r="DE387" s="23"/>
      <c r="DF387" s="143"/>
      <c r="DG387" s="89"/>
      <c r="DH387" s="50" t="s">
        <v>46</v>
      </c>
      <c r="DI387" s="28"/>
      <c r="DJ387" s="553" t="s">
        <v>46</v>
      </c>
      <c r="DK387" s="143"/>
      <c r="DL387" s="46"/>
      <c r="DM387" s="111"/>
      <c r="DN387" s="110"/>
      <c r="DO387" s="432">
        <v>2215.561871060484</v>
      </c>
      <c r="DP387" s="433">
        <v>-1735.7274147558949</v>
      </c>
      <c r="DQ387" s="434">
        <v>101.27546168306957</v>
      </c>
      <c r="DR387" s="428">
        <v>201.38988321226765</v>
      </c>
      <c r="DS387" s="432">
        <v>1.1717350436801921</v>
      </c>
      <c r="DT387" s="434">
        <v>0.85229204345141807</v>
      </c>
      <c r="DU387" s="434">
        <v>0.5779055623133903</v>
      </c>
      <c r="DV387" s="428">
        <v>1.3709390464228166</v>
      </c>
      <c r="DW387" s="252"/>
      <c r="DX387" s="50"/>
      <c r="DY387" s="249"/>
      <c r="DZ387" s="464">
        <v>10548</v>
      </c>
      <c r="EA387" s="465">
        <v>211006.33333333334</v>
      </c>
      <c r="EB387" s="46"/>
    </row>
    <row r="388" spans="1:132" s="141" customFormat="1" ht="27.75" customHeight="1" x14ac:dyDescent="0.25">
      <c r="A388" s="69" t="s">
        <v>56</v>
      </c>
      <c r="B388" s="69" t="s">
        <v>42</v>
      </c>
      <c r="C388" s="69" t="s">
        <v>388</v>
      </c>
      <c r="D388" s="67" t="s">
        <v>662</v>
      </c>
      <c r="E388" s="67" t="s">
        <v>439</v>
      </c>
      <c r="F388" s="67" t="s">
        <v>669</v>
      </c>
      <c r="G388" s="67" t="s">
        <v>439</v>
      </c>
      <c r="H388" s="14" t="s">
        <v>46</v>
      </c>
      <c r="I388" s="20" t="s">
        <v>1979</v>
      </c>
      <c r="J388" s="145" t="s">
        <v>1975</v>
      </c>
      <c r="K388" s="426">
        <v>11.797344460513136</v>
      </c>
      <c r="L388" s="426">
        <v>18.679356021753001</v>
      </c>
      <c r="M388" s="424">
        <v>1921</v>
      </c>
      <c r="N388" s="487">
        <v>23646392</v>
      </c>
      <c r="O388" s="487" t="s">
        <v>1982</v>
      </c>
      <c r="P388" s="572">
        <v>5.9443983715763862</v>
      </c>
      <c r="Q388" s="34" t="s">
        <v>1977</v>
      </c>
      <c r="R388" s="257" t="s">
        <v>48</v>
      </c>
      <c r="S388" s="27"/>
      <c r="T388" s="27"/>
      <c r="U388" s="145"/>
      <c r="V388" s="24"/>
      <c r="W388" s="24"/>
      <c r="X388" s="24"/>
      <c r="Y388" s="24"/>
      <c r="Z388" s="24"/>
      <c r="AA388" s="24"/>
      <c r="AB388" s="24"/>
      <c r="AC388" s="24"/>
      <c r="AD388" s="24"/>
      <c r="AE388" s="24"/>
      <c r="AF388" s="24"/>
      <c r="AG388" s="24"/>
      <c r="AH388" s="24"/>
      <c r="AI388" s="24">
        <v>60</v>
      </c>
      <c r="AJ388" s="24">
        <v>60</v>
      </c>
      <c r="AK388" s="24"/>
      <c r="AL388" s="24"/>
      <c r="AM388" s="24"/>
      <c r="AN388" s="24"/>
      <c r="AO388" s="145">
        <f t="shared" si="48"/>
        <v>60</v>
      </c>
      <c r="AP388" s="14">
        <f t="shared" si="49"/>
        <v>60</v>
      </c>
      <c r="AQ388" s="22"/>
      <c r="AR388" s="24"/>
      <c r="AS388" s="24"/>
      <c r="AT388" s="24"/>
      <c r="AU388" s="24"/>
      <c r="AV388" s="24"/>
      <c r="AW388" s="145"/>
      <c r="AX388" s="24"/>
      <c r="AY388" s="24"/>
      <c r="AZ388" s="24"/>
      <c r="BA388" s="24"/>
      <c r="BB388" s="24"/>
      <c r="BC388" s="24"/>
      <c r="BD388" s="24"/>
      <c r="BE388" s="24"/>
      <c r="BF388" s="24"/>
      <c r="BG388" s="24">
        <v>399.2</v>
      </c>
      <c r="BH388" s="24">
        <v>399.2</v>
      </c>
      <c r="BI388" s="24"/>
      <c r="BJ388" s="24"/>
      <c r="BK388" s="24"/>
      <c r="BL388" s="24"/>
      <c r="BM388" s="145">
        <f t="shared" si="50"/>
        <v>399.2</v>
      </c>
      <c r="BN388" s="24">
        <f t="shared" si="51"/>
        <v>399.2</v>
      </c>
      <c r="BO388" s="509">
        <f t="shared" si="45"/>
        <v>6.7155660681963478E-2</v>
      </c>
      <c r="BP388" s="511">
        <v>0</v>
      </c>
      <c r="BQ388" s="512">
        <v>0</v>
      </c>
      <c r="BR388" s="513">
        <v>0</v>
      </c>
      <c r="BS388" s="512">
        <v>0</v>
      </c>
      <c r="BT388" s="512">
        <v>0</v>
      </c>
      <c r="BU388" s="512">
        <v>0</v>
      </c>
      <c r="BV388" s="512">
        <v>0</v>
      </c>
      <c r="BW388" s="512">
        <v>0</v>
      </c>
      <c r="BX388" s="512">
        <v>0</v>
      </c>
      <c r="BY388" s="512">
        <v>0</v>
      </c>
      <c r="BZ388" s="512">
        <v>0</v>
      </c>
      <c r="CA388" s="512">
        <v>0</v>
      </c>
      <c r="CB388" s="512">
        <v>0</v>
      </c>
      <c r="CC388" s="512">
        <v>0</v>
      </c>
      <c r="CD388" s="512">
        <v>0</v>
      </c>
      <c r="CE388" s="512">
        <v>0</v>
      </c>
      <c r="CF388" s="512">
        <v>468596.92800000001</v>
      </c>
      <c r="CG388" s="512">
        <v>468596.92800000001</v>
      </c>
      <c r="CH388" s="512">
        <v>0</v>
      </c>
      <c r="CI388" s="512">
        <v>0</v>
      </c>
      <c r="CJ388" s="512">
        <v>0</v>
      </c>
      <c r="CK388" s="512">
        <v>0</v>
      </c>
      <c r="CL388" s="513">
        <f t="shared" si="52"/>
        <v>468596.92800000001</v>
      </c>
      <c r="CM388" s="513">
        <f t="shared" si="53"/>
        <v>468596.92800000001</v>
      </c>
      <c r="CN388" s="113"/>
      <c r="CO388" s="97"/>
      <c r="CP388" s="97"/>
      <c r="CQ388" s="97"/>
      <c r="CR388" s="97"/>
      <c r="CS388" s="97"/>
      <c r="CT388" s="97"/>
      <c r="CU388" s="114"/>
      <c r="CV388" s="50">
        <f t="shared" si="46"/>
        <v>23646392</v>
      </c>
      <c r="CW388" s="11"/>
      <c r="CX388" s="604">
        <f t="shared" si="47"/>
        <v>5.9443983715763862</v>
      </c>
      <c r="CY388" s="143"/>
      <c r="CZ388" s="143"/>
      <c r="DA388" s="143"/>
      <c r="DB388" s="23"/>
      <c r="DC388" s="23"/>
      <c r="DD388" s="23"/>
      <c r="DE388" s="23"/>
      <c r="DF388" s="143"/>
      <c r="DG388" s="89"/>
      <c r="DH388" s="50" t="s">
        <v>46</v>
      </c>
      <c r="DI388" s="28"/>
      <c r="DJ388" s="553" t="s">
        <v>46</v>
      </c>
      <c r="DK388" s="143"/>
      <c r="DL388" s="46"/>
      <c r="DM388" s="111"/>
      <c r="DN388" s="110"/>
      <c r="DO388" s="432">
        <v>2268.6097105914041</v>
      </c>
      <c r="DP388" s="433">
        <v>-2047.8912873347949</v>
      </c>
      <c r="DQ388" s="434">
        <v>30.106998741701791</v>
      </c>
      <c r="DR388" s="428">
        <v>74.32624265291291</v>
      </c>
      <c r="DS388" s="432">
        <v>0.36759665032325312</v>
      </c>
      <c r="DT388" s="434">
        <v>0.69447315341844895</v>
      </c>
      <c r="DU388" s="434">
        <v>0.2634616219030681</v>
      </c>
      <c r="DV388" s="428">
        <v>0.73946827928769721</v>
      </c>
      <c r="DW388" s="252"/>
      <c r="DX388" s="50"/>
      <c r="DY388" s="249"/>
      <c r="DZ388" s="464">
        <v>0</v>
      </c>
      <c r="EA388" s="465">
        <v>165124</v>
      </c>
      <c r="EB388" s="46"/>
    </row>
    <row r="389" spans="1:132" s="141" customFormat="1" ht="27.75" customHeight="1" x14ac:dyDescent="0.25">
      <c r="A389" s="69" t="s">
        <v>56</v>
      </c>
      <c r="B389" s="69" t="s">
        <v>42</v>
      </c>
      <c r="C389" s="69" t="s">
        <v>670</v>
      </c>
      <c r="D389" s="67" t="s">
        <v>671</v>
      </c>
      <c r="E389" s="67" t="s">
        <v>672</v>
      </c>
      <c r="F389" s="67" t="s">
        <v>673</v>
      </c>
      <c r="G389" s="67" t="s">
        <v>674</v>
      </c>
      <c r="H389" s="14" t="s">
        <v>46</v>
      </c>
      <c r="I389" s="20" t="s">
        <v>1979</v>
      </c>
      <c r="J389" s="145" t="s">
        <v>1984</v>
      </c>
      <c r="K389" s="426">
        <v>8.6048284120021812</v>
      </c>
      <c r="L389" s="426">
        <v>11.746212096780001</v>
      </c>
      <c r="M389" s="424">
        <v>1269</v>
      </c>
      <c r="N389" s="487">
        <v>20953920.000000004</v>
      </c>
      <c r="O389" s="487" t="s">
        <v>1976</v>
      </c>
      <c r="P389" s="572">
        <v>4.5255023500159552</v>
      </c>
      <c r="Q389" s="34" t="s">
        <v>48</v>
      </c>
      <c r="R389" s="257" t="s">
        <v>48</v>
      </c>
      <c r="S389" s="27"/>
      <c r="T389" s="27"/>
      <c r="U389" s="145"/>
      <c r="V389" s="24"/>
      <c r="W389" s="24"/>
      <c r="X389" s="24"/>
      <c r="Y389" s="24"/>
      <c r="Z389" s="24"/>
      <c r="AA389" s="24"/>
      <c r="AB389" s="24"/>
      <c r="AC389" s="24"/>
      <c r="AD389" s="24"/>
      <c r="AE389" s="24"/>
      <c r="AF389" s="24"/>
      <c r="AG389" s="24"/>
      <c r="AH389" s="24"/>
      <c r="AI389" s="24">
        <v>29</v>
      </c>
      <c r="AJ389" s="24">
        <v>29</v>
      </c>
      <c r="AK389" s="24"/>
      <c r="AL389" s="24"/>
      <c r="AM389" s="24"/>
      <c r="AN389" s="24"/>
      <c r="AO389" s="145">
        <f t="shared" si="48"/>
        <v>29</v>
      </c>
      <c r="AP389" s="14">
        <f t="shared" si="49"/>
        <v>29</v>
      </c>
      <c r="AQ389" s="22"/>
      <c r="AR389" s="24"/>
      <c r="AS389" s="24"/>
      <c r="AT389" s="24"/>
      <c r="AU389" s="24"/>
      <c r="AV389" s="24"/>
      <c r="AW389" s="145"/>
      <c r="AX389" s="24"/>
      <c r="AY389" s="24"/>
      <c r="AZ389" s="24"/>
      <c r="BA389" s="24"/>
      <c r="BB389" s="24"/>
      <c r="BC389" s="24"/>
      <c r="BD389" s="24"/>
      <c r="BE389" s="24"/>
      <c r="BF389" s="24"/>
      <c r="BG389" s="24">
        <v>360.85</v>
      </c>
      <c r="BH389" s="24">
        <v>360.85</v>
      </c>
      <c r="BI389" s="24"/>
      <c r="BJ389" s="24"/>
      <c r="BK389" s="24"/>
      <c r="BL389" s="24"/>
      <c r="BM389" s="145">
        <f t="shared" si="50"/>
        <v>360.85</v>
      </c>
      <c r="BN389" s="24">
        <f t="shared" si="51"/>
        <v>360.85</v>
      </c>
      <c r="BO389" s="509">
        <f t="shared" si="45"/>
        <v>7.9737004224233313E-2</v>
      </c>
      <c r="BP389" s="511">
        <v>0</v>
      </c>
      <c r="BQ389" s="512">
        <v>0</v>
      </c>
      <c r="BR389" s="513">
        <v>0</v>
      </c>
      <c r="BS389" s="512">
        <v>0</v>
      </c>
      <c r="BT389" s="512">
        <v>0</v>
      </c>
      <c r="BU389" s="512">
        <v>0</v>
      </c>
      <c r="BV389" s="512">
        <v>0</v>
      </c>
      <c r="BW389" s="512">
        <v>0</v>
      </c>
      <c r="BX389" s="512">
        <v>0</v>
      </c>
      <c r="BY389" s="512">
        <v>0</v>
      </c>
      <c r="BZ389" s="512">
        <v>0</v>
      </c>
      <c r="CA389" s="512">
        <v>0</v>
      </c>
      <c r="CB389" s="512">
        <v>0</v>
      </c>
      <c r="CC389" s="512">
        <v>0</v>
      </c>
      <c r="CD389" s="512">
        <v>0</v>
      </c>
      <c r="CE389" s="512">
        <v>0</v>
      </c>
      <c r="CF389" s="512">
        <v>423580.16400000005</v>
      </c>
      <c r="CG389" s="512">
        <v>423580.16400000005</v>
      </c>
      <c r="CH389" s="512">
        <v>0</v>
      </c>
      <c r="CI389" s="512">
        <v>0</v>
      </c>
      <c r="CJ389" s="512">
        <v>0</v>
      </c>
      <c r="CK389" s="512">
        <v>0</v>
      </c>
      <c r="CL389" s="513">
        <f t="shared" si="52"/>
        <v>423580.16400000005</v>
      </c>
      <c r="CM389" s="513">
        <f t="shared" si="53"/>
        <v>423580.16400000005</v>
      </c>
      <c r="CN389" s="113"/>
      <c r="CO389" s="97"/>
      <c r="CP389" s="97"/>
      <c r="CQ389" s="97"/>
      <c r="CR389" s="97"/>
      <c r="CS389" s="97"/>
      <c r="CT389" s="97"/>
      <c r="CU389" s="114"/>
      <c r="CV389" s="50">
        <f t="shared" si="46"/>
        <v>20953920.000000004</v>
      </c>
      <c r="CW389" s="11"/>
      <c r="CX389" s="604">
        <f t="shared" si="47"/>
        <v>4.5255023500159552</v>
      </c>
      <c r="CY389" s="143"/>
      <c r="CZ389" s="143"/>
      <c r="DA389" s="143"/>
      <c r="DB389" s="23"/>
      <c r="DC389" s="23"/>
      <c r="DD389" s="23"/>
      <c r="DE389" s="23"/>
      <c r="DF389" s="143"/>
      <c r="DG389" s="89"/>
      <c r="DH389" s="50" t="s">
        <v>46</v>
      </c>
      <c r="DI389" s="28"/>
      <c r="DJ389" s="553" t="s">
        <v>46</v>
      </c>
      <c r="DK389" s="143"/>
      <c r="DL389" s="46"/>
      <c r="DM389" s="111"/>
      <c r="DN389" s="110"/>
      <c r="DO389" s="432">
        <v>795.21224462983844</v>
      </c>
      <c r="DP389" s="433">
        <v>-732.39791815207309</v>
      </c>
      <c r="DQ389" s="434">
        <v>6.1020823753530999</v>
      </c>
      <c r="DR389" s="428">
        <v>55.44650520247847</v>
      </c>
      <c r="DS389" s="432">
        <v>0.39887013072324873</v>
      </c>
      <c r="DT389" s="434">
        <v>-0.12605948772502334</v>
      </c>
      <c r="DU389" s="434">
        <v>5.2026538789988967E-2</v>
      </c>
      <c r="DV389" s="428">
        <v>0.21998887558000585</v>
      </c>
      <c r="DW389" s="252"/>
      <c r="DX389" s="50"/>
      <c r="DY389" s="249"/>
      <c r="DZ389" s="464">
        <v>0</v>
      </c>
      <c r="EA389" s="465">
        <v>8844.3333333333339</v>
      </c>
      <c r="EB389" s="46"/>
    </row>
    <row r="390" spans="1:132" s="141" customFormat="1" ht="27.75" customHeight="1" x14ac:dyDescent="0.25">
      <c r="A390" s="69" t="s">
        <v>56</v>
      </c>
      <c r="B390" s="69" t="s">
        <v>42</v>
      </c>
      <c r="C390" s="69" t="s">
        <v>670</v>
      </c>
      <c r="D390" s="67" t="s">
        <v>675</v>
      </c>
      <c r="E390" s="67" t="s">
        <v>676</v>
      </c>
      <c r="F390" s="67" t="s">
        <v>677</v>
      </c>
      <c r="G390" s="67" t="s">
        <v>676</v>
      </c>
      <c r="H390" s="14" t="s">
        <v>46</v>
      </c>
      <c r="I390" s="20" t="s">
        <v>1983</v>
      </c>
      <c r="J390" s="145" t="s">
        <v>1984</v>
      </c>
      <c r="K390" s="426">
        <v>23.878398843306055</v>
      </c>
      <c r="L390" s="426">
        <v>5.5397727157499999</v>
      </c>
      <c r="M390" s="424">
        <v>94</v>
      </c>
      <c r="N390" s="487">
        <v>24072480.000000004</v>
      </c>
      <c r="O390" s="487" t="s">
        <v>1976</v>
      </c>
      <c r="P390" s="572">
        <v>6.844025561027653</v>
      </c>
      <c r="Q390" s="34" t="s">
        <v>1977</v>
      </c>
      <c r="R390" s="257" t="s">
        <v>48</v>
      </c>
      <c r="S390" s="27"/>
      <c r="T390" s="27"/>
      <c r="U390" s="145"/>
      <c r="V390" s="24"/>
      <c r="W390" s="24"/>
      <c r="X390" s="24"/>
      <c r="Y390" s="24"/>
      <c r="Z390" s="24"/>
      <c r="AA390" s="24"/>
      <c r="AB390" s="24"/>
      <c r="AC390" s="24"/>
      <c r="AD390" s="24"/>
      <c r="AE390" s="24"/>
      <c r="AF390" s="24"/>
      <c r="AG390" s="24"/>
      <c r="AH390" s="24"/>
      <c r="AI390" s="24"/>
      <c r="AJ390" s="24"/>
      <c r="AK390" s="24"/>
      <c r="AL390" s="24"/>
      <c r="AM390" s="24"/>
      <c r="AN390" s="24"/>
      <c r="AO390" s="145">
        <f t="shared" si="48"/>
        <v>0</v>
      </c>
      <c r="AP390" s="14">
        <f t="shared" si="49"/>
        <v>0</v>
      </c>
      <c r="AQ390" s="22"/>
      <c r="AR390" s="24"/>
      <c r="AS390" s="24"/>
      <c r="AT390" s="24"/>
      <c r="AU390" s="24"/>
      <c r="AV390" s="24"/>
      <c r="AW390" s="145"/>
      <c r="AX390" s="24"/>
      <c r="AY390" s="24"/>
      <c r="AZ390" s="24"/>
      <c r="BA390" s="24"/>
      <c r="BB390" s="24"/>
      <c r="BC390" s="24"/>
      <c r="BD390" s="24"/>
      <c r="BE390" s="24"/>
      <c r="BF390" s="24"/>
      <c r="BG390" s="24"/>
      <c r="BH390" s="24"/>
      <c r="BI390" s="24"/>
      <c r="BJ390" s="24"/>
      <c r="BK390" s="24"/>
      <c r="BL390" s="24"/>
      <c r="BM390" s="145">
        <f t="shared" si="50"/>
        <v>0</v>
      </c>
      <c r="BN390" s="24">
        <f t="shared" si="51"/>
        <v>0</v>
      </c>
      <c r="BO390" s="509">
        <f t="shared" si="45"/>
        <v>0</v>
      </c>
      <c r="BP390" s="511">
        <v>0</v>
      </c>
      <c r="BQ390" s="512">
        <v>0</v>
      </c>
      <c r="BR390" s="513">
        <v>0</v>
      </c>
      <c r="BS390" s="512">
        <v>0</v>
      </c>
      <c r="BT390" s="512">
        <v>0</v>
      </c>
      <c r="BU390" s="512">
        <v>0</v>
      </c>
      <c r="BV390" s="512">
        <v>0</v>
      </c>
      <c r="BW390" s="512">
        <v>0</v>
      </c>
      <c r="BX390" s="512">
        <v>0</v>
      </c>
      <c r="BY390" s="512">
        <v>0</v>
      </c>
      <c r="BZ390" s="512">
        <v>0</v>
      </c>
      <c r="CA390" s="512">
        <v>0</v>
      </c>
      <c r="CB390" s="512">
        <v>0</v>
      </c>
      <c r="CC390" s="512">
        <v>0</v>
      </c>
      <c r="CD390" s="512">
        <v>0</v>
      </c>
      <c r="CE390" s="512">
        <v>0</v>
      </c>
      <c r="CF390" s="512">
        <v>0</v>
      </c>
      <c r="CG390" s="512">
        <v>0</v>
      </c>
      <c r="CH390" s="512">
        <v>0</v>
      </c>
      <c r="CI390" s="512">
        <v>0</v>
      </c>
      <c r="CJ390" s="512">
        <v>0</v>
      </c>
      <c r="CK390" s="512">
        <v>0</v>
      </c>
      <c r="CL390" s="513">
        <f t="shared" si="52"/>
        <v>0</v>
      </c>
      <c r="CM390" s="513">
        <f t="shared" si="53"/>
        <v>0</v>
      </c>
      <c r="CN390" s="113"/>
      <c r="CO390" s="97"/>
      <c r="CP390" s="97"/>
      <c r="CQ390" s="97"/>
      <c r="CR390" s="97"/>
      <c r="CS390" s="97"/>
      <c r="CT390" s="97"/>
      <c r="CU390" s="114"/>
      <c r="CV390" s="50">
        <f t="shared" si="46"/>
        <v>24072480.000000004</v>
      </c>
      <c r="CW390" s="11"/>
      <c r="CX390" s="604">
        <f t="shared" si="47"/>
        <v>6.844025561027653</v>
      </c>
      <c r="CY390" s="143"/>
      <c r="CZ390" s="143"/>
      <c r="DA390" s="143"/>
      <c r="DB390" s="23"/>
      <c r="DC390" s="23"/>
      <c r="DD390" s="23"/>
      <c r="DE390" s="23"/>
      <c r="DF390" s="143"/>
      <c r="DG390" s="89"/>
      <c r="DH390" s="50" t="s">
        <v>46</v>
      </c>
      <c r="DI390" s="28"/>
      <c r="DJ390" s="553" t="s">
        <v>46</v>
      </c>
      <c r="DK390" s="143"/>
      <c r="DL390" s="46"/>
      <c r="DM390" s="111"/>
      <c r="DN390" s="110"/>
      <c r="DO390" s="432">
        <v>78.749335695305604</v>
      </c>
      <c r="DP390" s="433">
        <v>-78.749335695305604</v>
      </c>
      <c r="DQ390" s="434">
        <v>78.749335695305604</v>
      </c>
      <c r="DR390" s="428">
        <v>-78.749335695305604</v>
      </c>
      <c r="DS390" s="432">
        <v>0.32949512843224105</v>
      </c>
      <c r="DT390" s="434">
        <v>-0.32949512843224105</v>
      </c>
      <c r="DU390" s="434">
        <v>0.32949512843224105</v>
      </c>
      <c r="DV390" s="428">
        <v>-0.32949512843224105</v>
      </c>
      <c r="DW390" s="252"/>
      <c r="DX390" s="50"/>
      <c r="DY390" s="249"/>
      <c r="DZ390" s="464">
        <v>0</v>
      </c>
      <c r="EA390" s="465">
        <v>0</v>
      </c>
      <c r="EB390" s="46"/>
    </row>
    <row r="391" spans="1:132" s="141" customFormat="1" ht="27.75" customHeight="1" x14ac:dyDescent="0.25">
      <c r="A391" s="69" t="s">
        <v>56</v>
      </c>
      <c r="B391" s="69" t="s">
        <v>42</v>
      </c>
      <c r="C391" s="69" t="s">
        <v>670</v>
      </c>
      <c r="D391" s="67" t="s">
        <v>675</v>
      </c>
      <c r="E391" s="67" t="s">
        <v>676</v>
      </c>
      <c r="F391" s="67" t="s">
        <v>678</v>
      </c>
      <c r="G391" s="67" t="s">
        <v>676</v>
      </c>
      <c r="H391" s="14" t="s">
        <v>46</v>
      </c>
      <c r="I391" s="20" t="s">
        <v>1983</v>
      </c>
      <c r="J391" s="145" t="s">
        <v>1984</v>
      </c>
      <c r="K391" s="426">
        <v>14.62820830040371</v>
      </c>
      <c r="L391" s="426">
        <v>0.64412878653899996</v>
      </c>
      <c r="M391" s="424">
        <v>3</v>
      </c>
      <c r="N391" s="487">
        <v>6762720</v>
      </c>
      <c r="O391" s="487" t="s">
        <v>1976</v>
      </c>
      <c r="P391" s="572">
        <v>1.7608028509745191</v>
      </c>
      <c r="Q391" s="34" t="s">
        <v>1977</v>
      </c>
      <c r="R391" s="257" t="s">
        <v>48</v>
      </c>
      <c r="S391" s="27"/>
      <c r="T391" s="27"/>
      <c r="U391" s="145"/>
      <c r="V391" s="24"/>
      <c r="W391" s="24"/>
      <c r="X391" s="24"/>
      <c r="Y391" s="24"/>
      <c r="Z391" s="24"/>
      <c r="AA391" s="24"/>
      <c r="AB391" s="24"/>
      <c r="AC391" s="24"/>
      <c r="AD391" s="24"/>
      <c r="AE391" s="24"/>
      <c r="AF391" s="24"/>
      <c r="AG391" s="24"/>
      <c r="AH391" s="24"/>
      <c r="AI391" s="24"/>
      <c r="AJ391" s="24"/>
      <c r="AK391" s="24"/>
      <c r="AL391" s="24"/>
      <c r="AM391" s="24"/>
      <c r="AN391" s="24"/>
      <c r="AO391" s="145">
        <f t="shared" si="48"/>
        <v>0</v>
      </c>
      <c r="AP391" s="14">
        <f t="shared" si="49"/>
        <v>0</v>
      </c>
      <c r="AQ391" s="22"/>
      <c r="AR391" s="24"/>
      <c r="AS391" s="24"/>
      <c r="AT391" s="24"/>
      <c r="AU391" s="24"/>
      <c r="AV391" s="24"/>
      <c r="AW391" s="145"/>
      <c r="AX391" s="24"/>
      <c r="AY391" s="24"/>
      <c r="AZ391" s="24"/>
      <c r="BA391" s="24"/>
      <c r="BB391" s="24"/>
      <c r="BC391" s="24"/>
      <c r="BD391" s="24"/>
      <c r="BE391" s="24"/>
      <c r="BF391" s="24"/>
      <c r="BG391" s="24"/>
      <c r="BH391" s="24"/>
      <c r="BI391" s="24"/>
      <c r="BJ391" s="24"/>
      <c r="BK391" s="24"/>
      <c r="BL391" s="24"/>
      <c r="BM391" s="145">
        <f t="shared" si="50"/>
        <v>0</v>
      </c>
      <c r="BN391" s="24">
        <f t="shared" si="51"/>
        <v>0</v>
      </c>
      <c r="BO391" s="509">
        <f t="shared" si="45"/>
        <v>0</v>
      </c>
      <c r="BP391" s="511">
        <v>0</v>
      </c>
      <c r="BQ391" s="512">
        <v>0</v>
      </c>
      <c r="BR391" s="513">
        <v>0</v>
      </c>
      <c r="BS391" s="512">
        <v>0</v>
      </c>
      <c r="BT391" s="512">
        <v>0</v>
      </c>
      <c r="BU391" s="512">
        <v>0</v>
      </c>
      <c r="BV391" s="512">
        <v>0</v>
      </c>
      <c r="BW391" s="512">
        <v>0</v>
      </c>
      <c r="BX391" s="512">
        <v>0</v>
      </c>
      <c r="BY391" s="512">
        <v>0</v>
      </c>
      <c r="BZ391" s="512">
        <v>0</v>
      </c>
      <c r="CA391" s="512">
        <v>0</v>
      </c>
      <c r="CB391" s="512">
        <v>0</v>
      </c>
      <c r="CC391" s="512">
        <v>0</v>
      </c>
      <c r="CD391" s="512">
        <v>0</v>
      </c>
      <c r="CE391" s="512">
        <v>0</v>
      </c>
      <c r="CF391" s="512">
        <v>0</v>
      </c>
      <c r="CG391" s="512">
        <v>0</v>
      </c>
      <c r="CH391" s="512">
        <v>0</v>
      </c>
      <c r="CI391" s="512">
        <v>0</v>
      </c>
      <c r="CJ391" s="512">
        <v>0</v>
      </c>
      <c r="CK391" s="512">
        <v>0</v>
      </c>
      <c r="CL391" s="513">
        <f t="shared" si="52"/>
        <v>0</v>
      </c>
      <c r="CM391" s="513">
        <f t="shared" si="53"/>
        <v>0</v>
      </c>
      <c r="CN391" s="113"/>
      <c r="CO391" s="97"/>
      <c r="CP391" s="97"/>
      <c r="CQ391" s="97"/>
      <c r="CR391" s="97"/>
      <c r="CS391" s="97"/>
      <c r="CT391" s="97"/>
      <c r="CU391" s="114"/>
      <c r="CV391" s="50">
        <f t="shared" si="46"/>
        <v>6762720</v>
      </c>
      <c r="CW391" s="11"/>
      <c r="CX391" s="604">
        <f t="shared" si="47"/>
        <v>1.7608028509745191</v>
      </c>
      <c r="CY391" s="143"/>
      <c r="CZ391" s="143"/>
      <c r="DA391" s="143"/>
      <c r="DB391" s="23"/>
      <c r="DC391" s="23"/>
      <c r="DD391" s="23"/>
      <c r="DE391" s="23"/>
      <c r="DF391" s="143"/>
      <c r="DG391" s="89"/>
      <c r="DH391" s="50" t="s">
        <v>46</v>
      </c>
      <c r="DI391" s="28"/>
      <c r="DJ391" s="553" t="s">
        <v>46</v>
      </c>
      <c r="DK391" s="143"/>
      <c r="DL391" s="46"/>
      <c r="DM391" s="111"/>
      <c r="DN391" s="110"/>
      <c r="DO391" s="432">
        <v>0</v>
      </c>
      <c r="DP391" s="433">
        <v>0</v>
      </c>
      <c r="DQ391" s="434">
        <v>0</v>
      </c>
      <c r="DR391" s="428">
        <v>0</v>
      </c>
      <c r="DS391" s="432">
        <v>0</v>
      </c>
      <c r="DT391" s="434">
        <v>0</v>
      </c>
      <c r="DU391" s="434">
        <v>0</v>
      </c>
      <c r="DV391" s="428">
        <v>0</v>
      </c>
      <c r="DW391" s="252"/>
      <c r="DX391" s="50"/>
      <c r="DY391" s="249"/>
      <c r="DZ391" s="464">
        <v>0</v>
      </c>
      <c r="EA391" s="465">
        <v>0</v>
      </c>
      <c r="EB391" s="46"/>
    </row>
    <row r="392" spans="1:132" s="141" customFormat="1" ht="27.75" customHeight="1" x14ac:dyDescent="0.25">
      <c r="A392" s="69" t="s">
        <v>56</v>
      </c>
      <c r="B392" s="69" t="s">
        <v>42</v>
      </c>
      <c r="C392" s="69" t="s">
        <v>670</v>
      </c>
      <c r="D392" s="67" t="s">
        <v>675</v>
      </c>
      <c r="E392" s="67" t="s">
        <v>676</v>
      </c>
      <c r="F392" s="67" t="s">
        <v>679</v>
      </c>
      <c r="G392" s="67" t="s">
        <v>676</v>
      </c>
      <c r="H392" s="14" t="s">
        <v>46</v>
      </c>
      <c r="I392" s="20" t="s">
        <v>1983</v>
      </c>
      <c r="J392" s="145" t="s">
        <v>1984</v>
      </c>
      <c r="K392" s="426">
        <v>14.62820830040371</v>
      </c>
      <c r="L392" s="426">
        <v>0.98106060402000006</v>
      </c>
      <c r="M392" s="424">
        <v>3</v>
      </c>
      <c r="N392" s="487">
        <v>15943200</v>
      </c>
      <c r="O392" s="487" t="s">
        <v>1976</v>
      </c>
      <c r="P392" s="572">
        <v>4.1191632305602965</v>
      </c>
      <c r="Q392" s="34" t="s">
        <v>1977</v>
      </c>
      <c r="R392" s="257" t="s">
        <v>48</v>
      </c>
      <c r="S392" s="27"/>
      <c r="T392" s="27"/>
      <c r="U392" s="145"/>
      <c r="V392" s="24"/>
      <c r="W392" s="24"/>
      <c r="X392" s="24"/>
      <c r="Y392" s="24"/>
      <c r="Z392" s="24"/>
      <c r="AA392" s="24"/>
      <c r="AB392" s="24"/>
      <c r="AC392" s="24"/>
      <c r="AD392" s="24"/>
      <c r="AE392" s="24"/>
      <c r="AF392" s="24"/>
      <c r="AG392" s="24"/>
      <c r="AH392" s="24"/>
      <c r="AI392" s="24"/>
      <c r="AJ392" s="24"/>
      <c r="AK392" s="24"/>
      <c r="AL392" s="24"/>
      <c r="AM392" s="24"/>
      <c r="AN392" s="24"/>
      <c r="AO392" s="145">
        <f t="shared" si="48"/>
        <v>0</v>
      </c>
      <c r="AP392" s="14">
        <f t="shared" si="49"/>
        <v>0</v>
      </c>
      <c r="AQ392" s="22"/>
      <c r="AR392" s="24"/>
      <c r="AS392" s="24"/>
      <c r="AT392" s="24"/>
      <c r="AU392" s="24"/>
      <c r="AV392" s="24"/>
      <c r="AW392" s="145"/>
      <c r="AX392" s="24"/>
      <c r="AY392" s="24"/>
      <c r="AZ392" s="24"/>
      <c r="BA392" s="24"/>
      <c r="BB392" s="24"/>
      <c r="BC392" s="24"/>
      <c r="BD392" s="24"/>
      <c r="BE392" s="24"/>
      <c r="BF392" s="24"/>
      <c r="BG392" s="24"/>
      <c r="BH392" s="24"/>
      <c r="BI392" s="24"/>
      <c r="BJ392" s="24"/>
      <c r="BK392" s="24"/>
      <c r="BL392" s="24"/>
      <c r="BM392" s="145">
        <f t="shared" si="50"/>
        <v>0</v>
      </c>
      <c r="BN392" s="24">
        <f t="shared" si="51"/>
        <v>0</v>
      </c>
      <c r="BO392" s="509">
        <f t="shared" si="45"/>
        <v>0</v>
      </c>
      <c r="BP392" s="511">
        <v>0</v>
      </c>
      <c r="BQ392" s="512">
        <v>0</v>
      </c>
      <c r="BR392" s="513">
        <v>0</v>
      </c>
      <c r="BS392" s="512">
        <v>0</v>
      </c>
      <c r="BT392" s="512">
        <v>0</v>
      </c>
      <c r="BU392" s="512">
        <v>0</v>
      </c>
      <c r="BV392" s="512">
        <v>0</v>
      </c>
      <c r="BW392" s="512">
        <v>0</v>
      </c>
      <c r="BX392" s="512">
        <v>0</v>
      </c>
      <c r="BY392" s="512">
        <v>0</v>
      </c>
      <c r="BZ392" s="512">
        <v>0</v>
      </c>
      <c r="CA392" s="512">
        <v>0</v>
      </c>
      <c r="CB392" s="512">
        <v>0</v>
      </c>
      <c r="CC392" s="512">
        <v>0</v>
      </c>
      <c r="CD392" s="512">
        <v>0</v>
      </c>
      <c r="CE392" s="512">
        <v>0</v>
      </c>
      <c r="CF392" s="512">
        <v>0</v>
      </c>
      <c r="CG392" s="512">
        <v>0</v>
      </c>
      <c r="CH392" s="512">
        <v>0</v>
      </c>
      <c r="CI392" s="512">
        <v>0</v>
      </c>
      <c r="CJ392" s="512">
        <v>0</v>
      </c>
      <c r="CK392" s="512">
        <v>0</v>
      </c>
      <c r="CL392" s="513">
        <f t="shared" si="52"/>
        <v>0</v>
      </c>
      <c r="CM392" s="513">
        <f t="shared" si="53"/>
        <v>0</v>
      </c>
      <c r="CN392" s="113"/>
      <c r="CO392" s="97"/>
      <c r="CP392" s="97"/>
      <c r="CQ392" s="97"/>
      <c r="CR392" s="97"/>
      <c r="CS392" s="97"/>
      <c r="CT392" s="97"/>
      <c r="CU392" s="114"/>
      <c r="CV392" s="50">
        <f t="shared" si="46"/>
        <v>15943200</v>
      </c>
      <c r="CW392" s="11"/>
      <c r="CX392" s="604">
        <f t="shared" si="47"/>
        <v>4.1191632305602965</v>
      </c>
      <c r="CY392" s="143"/>
      <c r="CZ392" s="143"/>
      <c r="DA392" s="143"/>
      <c r="DB392" s="23"/>
      <c r="DC392" s="23"/>
      <c r="DD392" s="23"/>
      <c r="DE392" s="23"/>
      <c r="DF392" s="143"/>
      <c r="DG392" s="89"/>
      <c r="DH392" s="50" t="s">
        <v>46</v>
      </c>
      <c r="DI392" s="28"/>
      <c r="DJ392" s="553" t="s">
        <v>46</v>
      </c>
      <c r="DK392" s="143"/>
      <c r="DL392" s="46"/>
      <c r="DM392" s="111"/>
      <c r="DN392" s="110"/>
      <c r="DO392" s="432">
        <v>0</v>
      </c>
      <c r="DP392" s="433">
        <v>0</v>
      </c>
      <c r="DQ392" s="434">
        <v>0</v>
      </c>
      <c r="DR392" s="428">
        <v>0</v>
      </c>
      <c r="DS392" s="432">
        <v>0</v>
      </c>
      <c r="DT392" s="434">
        <v>0</v>
      </c>
      <c r="DU392" s="434">
        <v>0</v>
      </c>
      <c r="DV392" s="428">
        <v>0</v>
      </c>
      <c r="DW392" s="252"/>
      <c r="DX392" s="50"/>
      <c r="DY392" s="249"/>
      <c r="DZ392" s="464">
        <v>0</v>
      </c>
      <c r="EA392" s="465">
        <v>0</v>
      </c>
      <c r="EB392" s="46"/>
    </row>
    <row r="393" spans="1:132" s="141" customFormat="1" ht="27.75" customHeight="1" x14ac:dyDescent="0.25">
      <c r="A393" s="69" t="s">
        <v>56</v>
      </c>
      <c r="B393" s="69" t="s">
        <v>42</v>
      </c>
      <c r="C393" s="69" t="s">
        <v>670</v>
      </c>
      <c r="D393" s="67" t="s">
        <v>675</v>
      </c>
      <c r="E393" s="67" t="s">
        <v>676</v>
      </c>
      <c r="F393" s="67" t="s">
        <v>680</v>
      </c>
      <c r="G393" s="67" t="s">
        <v>676</v>
      </c>
      <c r="H393" s="14" t="s">
        <v>46</v>
      </c>
      <c r="I393" s="20" t="s">
        <v>1979</v>
      </c>
      <c r="J393" s="145" t="s">
        <v>1984</v>
      </c>
      <c r="K393" s="426">
        <v>20.866708899105294</v>
      </c>
      <c r="L393" s="426">
        <v>4.2304924154430008</v>
      </c>
      <c r="M393" s="424">
        <v>394</v>
      </c>
      <c r="N393" s="487">
        <v>33813600.000000007</v>
      </c>
      <c r="O393" s="487" t="s">
        <v>1976</v>
      </c>
      <c r="P393" s="572">
        <v>5.8879335152496335</v>
      </c>
      <c r="Q393" s="34" t="s">
        <v>1977</v>
      </c>
      <c r="R393" s="257" t="s">
        <v>48</v>
      </c>
      <c r="S393" s="27"/>
      <c r="T393" s="27"/>
      <c r="U393" s="145"/>
      <c r="V393" s="24"/>
      <c r="W393" s="24"/>
      <c r="X393" s="24"/>
      <c r="Y393" s="24"/>
      <c r="Z393" s="24"/>
      <c r="AA393" s="24"/>
      <c r="AB393" s="24"/>
      <c r="AC393" s="24"/>
      <c r="AD393" s="24"/>
      <c r="AE393" s="24"/>
      <c r="AF393" s="24"/>
      <c r="AG393" s="24"/>
      <c r="AH393" s="24"/>
      <c r="AI393" s="24"/>
      <c r="AJ393" s="24"/>
      <c r="AK393" s="24"/>
      <c r="AL393" s="24"/>
      <c r="AM393" s="24"/>
      <c r="AN393" s="24"/>
      <c r="AO393" s="145">
        <f t="shared" si="48"/>
        <v>0</v>
      </c>
      <c r="AP393" s="14">
        <f t="shared" si="49"/>
        <v>0</v>
      </c>
      <c r="AQ393" s="22"/>
      <c r="AR393" s="24"/>
      <c r="AS393" s="24"/>
      <c r="AT393" s="24"/>
      <c r="AU393" s="24"/>
      <c r="AV393" s="24"/>
      <c r="AW393" s="145"/>
      <c r="AX393" s="24"/>
      <c r="AY393" s="24"/>
      <c r="AZ393" s="24"/>
      <c r="BA393" s="24"/>
      <c r="BB393" s="24"/>
      <c r="BC393" s="24"/>
      <c r="BD393" s="24"/>
      <c r="BE393" s="24"/>
      <c r="BF393" s="24"/>
      <c r="BG393" s="24"/>
      <c r="BH393" s="24"/>
      <c r="BI393" s="24"/>
      <c r="BJ393" s="24"/>
      <c r="BK393" s="24"/>
      <c r="BL393" s="24"/>
      <c r="BM393" s="145">
        <f t="shared" si="50"/>
        <v>0</v>
      </c>
      <c r="BN393" s="24">
        <f t="shared" si="51"/>
        <v>0</v>
      </c>
      <c r="BO393" s="509">
        <f t="shared" si="45"/>
        <v>0</v>
      </c>
      <c r="BP393" s="511">
        <v>0</v>
      </c>
      <c r="BQ393" s="512">
        <v>0</v>
      </c>
      <c r="BR393" s="513">
        <v>0</v>
      </c>
      <c r="BS393" s="512">
        <v>0</v>
      </c>
      <c r="BT393" s="512">
        <v>0</v>
      </c>
      <c r="BU393" s="512">
        <v>0</v>
      </c>
      <c r="BV393" s="512">
        <v>0</v>
      </c>
      <c r="BW393" s="512">
        <v>0</v>
      </c>
      <c r="BX393" s="512">
        <v>0</v>
      </c>
      <c r="BY393" s="512">
        <v>0</v>
      </c>
      <c r="BZ393" s="512">
        <v>0</v>
      </c>
      <c r="CA393" s="512">
        <v>0</v>
      </c>
      <c r="CB393" s="512">
        <v>0</v>
      </c>
      <c r="CC393" s="512">
        <v>0</v>
      </c>
      <c r="CD393" s="512">
        <v>0</v>
      </c>
      <c r="CE393" s="512">
        <v>0</v>
      </c>
      <c r="CF393" s="512">
        <v>0</v>
      </c>
      <c r="CG393" s="512">
        <v>0</v>
      </c>
      <c r="CH393" s="512">
        <v>0</v>
      </c>
      <c r="CI393" s="512">
        <v>0</v>
      </c>
      <c r="CJ393" s="512">
        <v>0</v>
      </c>
      <c r="CK393" s="512">
        <v>0</v>
      </c>
      <c r="CL393" s="513">
        <f t="shared" si="52"/>
        <v>0</v>
      </c>
      <c r="CM393" s="513">
        <f t="shared" si="53"/>
        <v>0</v>
      </c>
      <c r="CN393" s="113"/>
      <c r="CO393" s="97"/>
      <c r="CP393" s="97"/>
      <c r="CQ393" s="97"/>
      <c r="CR393" s="97"/>
      <c r="CS393" s="97"/>
      <c r="CT393" s="97"/>
      <c r="CU393" s="114"/>
      <c r="CV393" s="50">
        <f t="shared" si="46"/>
        <v>33813600.000000007</v>
      </c>
      <c r="CW393" s="11"/>
      <c r="CX393" s="604">
        <f t="shared" si="47"/>
        <v>5.8879335152496335</v>
      </c>
      <c r="CY393" s="143"/>
      <c r="CZ393" s="143"/>
      <c r="DA393" s="143"/>
      <c r="DB393" s="23"/>
      <c r="DC393" s="23"/>
      <c r="DD393" s="23"/>
      <c r="DE393" s="23"/>
      <c r="DF393" s="143"/>
      <c r="DG393" s="89"/>
      <c r="DH393" s="50" t="s">
        <v>46</v>
      </c>
      <c r="DI393" s="28"/>
      <c r="DJ393" s="553" t="s">
        <v>46</v>
      </c>
      <c r="DK393" s="143"/>
      <c r="DL393" s="46"/>
      <c r="DM393" s="111"/>
      <c r="DN393" s="110"/>
      <c r="DO393" s="432">
        <v>156.62396956246036</v>
      </c>
      <c r="DP393" s="433">
        <v>-156.62396956246036</v>
      </c>
      <c r="DQ393" s="434">
        <v>156.62396956246036</v>
      </c>
      <c r="DR393" s="428">
        <v>-156.62396956246036</v>
      </c>
      <c r="DS393" s="432">
        <v>1.9809765377298669</v>
      </c>
      <c r="DT393" s="434">
        <v>-1.9809765377298669</v>
      </c>
      <c r="DU393" s="434">
        <v>1.9809765377298669</v>
      </c>
      <c r="DV393" s="428">
        <v>-1.9809765377298669</v>
      </c>
      <c r="DW393" s="252"/>
      <c r="DX393" s="50"/>
      <c r="DY393" s="249"/>
      <c r="DZ393" s="464">
        <v>61038</v>
      </c>
      <c r="EA393" s="465">
        <v>-61038</v>
      </c>
      <c r="EB393" s="46"/>
    </row>
    <row r="394" spans="1:132" s="141" customFormat="1" ht="27.75" customHeight="1" x14ac:dyDescent="0.25">
      <c r="A394" s="69" t="s">
        <v>56</v>
      </c>
      <c r="B394" s="69" t="s">
        <v>42</v>
      </c>
      <c r="C394" s="69" t="s">
        <v>670</v>
      </c>
      <c r="D394" s="67" t="s">
        <v>675</v>
      </c>
      <c r="E394" s="67" t="s">
        <v>676</v>
      </c>
      <c r="F394" s="67" t="s">
        <v>681</v>
      </c>
      <c r="G394" s="67" t="s">
        <v>676</v>
      </c>
      <c r="H394" s="14" t="s">
        <v>46</v>
      </c>
      <c r="I394" s="20" t="s">
        <v>1978</v>
      </c>
      <c r="J394" s="145" t="s">
        <v>1984</v>
      </c>
      <c r="K394" s="426">
        <v>14.460892192392555</v>
      </c>
      <c r="L394" s="426">
        <v>17.012310570674998</v>
      </c>
      <c r="M394" s="424">
        <v>2989</v>
      </c>
      <c r="N394" s="487">
        <v>33765686</v>
      </c>
      <c r="O394" s="487" t="s">
        <v>1982</v>
      </c>
      <c r="P394" s="572">
        <v>8.1188149553983404</v>
      </c>
      <c r="Q394" s="34" t="s">
        <v>1977</v>
      </c>
      <c r="R394" s="257" t="s">
        <v>48</v>
      </c>
      <c r="S394" s="27"/>
      <c r="T394" s="27"/>
      <c r="U394" s="145"/>
      <c r="V394" s="24"/>
      <c r="W394" s="24"/>
      <c r="X394" s="24"/>
      <c r="Y394" s="24"/>
      <c r="Z394" s="24"/>
      <c r="AA394" s="24"/>
      <c r="AB394" s="24"/>
      <c r="AC394" s="24"/>
      <c r="AD394" s="24"/>
      <c r="AE394" s="24">
        <v>1</v>
      </c>
      <c r="AF394" s="24">
        <v>1</v>
      </c>
      <c r="AG394" s="24"/>
      <c r="AH394" s="24"/>
      <c r="AI394" s="24">
        <v>42</v>
      </c>
      <c r="AJ394" s="24">
        <v>42</v>
      </c>
      <c r="AK394" s="24"/>
      <c r="AL394" s="24"/>
      <c r="AM394" s="24"/>
      <c r="AN394" s="24"/>
      <c r="AO394" s="145">
        <f t="shared" si="48"/>
        <v>43</v>
      </c>
      <c r="AP394" s="14">
        <f t="shared" si="49"/>
        <v>43</v>
      </c>
      <c r="AQ394" s="22"/>
      <c r="AR394" s="24"/>
      <c r="AS394" s="24"/>
      <c r="AT394" s="24"/>
      <c r="AU394" s="24"/>
      <c r="AV394" s="24"/>
      <c r="AW394" s="145"/>
      <c r="AX394" s="24"/>
      <c r="AY394" s="24"/>
      <c r="AZ394" s="24"/>
      <c r="BA394" s="24"/>
      <c r="BB394" s="24"/>
      <c r="BC394" s="24">
        <v>75</v>
      </c>
      <c r="BD394" s="24">
        <v>75</v>
      </c>
      <c r="BE394" s="24"/>
      <c r="BF394" s="24"/>
      <c r="BG394" s="24">
        <v>256.875</v>
      </c>
      <c r="BH394" s="24">
        <v>256.875</v>
      </c>
      <c r="BI394" s="24"/>
      <c r="BJ394" s="24"/>
      <c r="BK394" s="24"/>
      <c r="BL394" s="24"/>
      <c r="BM394" s="145">
        <f t="shared" si="50"/>
        <v>331.875</v>
      </c>
      <c r="BN394" s="24">
        <f t="shared" si="51"/>
        <v>331.875</v>
      </c>
      <c r="BO394" s="509">
        <f t="shared" si="45"/>
        <v>4.0877271107075862E-2</v>
      </c>
      <c r="BP394" s="511">
        <v>0</v>
      </c>
      <c r="BQ394" s="512">
        <v>0</v>
      </c>
      <c r="BR394" s="513">
        <v>0</v>
      </c>
      <c r="BS394" s="512">
        <v>0</v>
      </c>
      <c r="BT394" s="512">
        <v>0</v>
      </c>
      <c r="BU394" s="512">
        <v>0</v>
      </c>
      <c r="BV394" s="512">
        <v>0</v>
      </c>
      <c r="BW394" s="512">
        <v>0</v>
      </c>
      <c r="BX394" s="512">
        <v>0</v>
      </c>
      <c r="BY394" s="512">
        <v>0</v>
      </c>
      <c r="BZ394" s="512">
        <v>0</v>
      </c>
      <c r="CA394" s="512">
        <v>0</v>
      </c>
      <c r="CB394" s="512">
        <v>378432</v>
      </c>
      <c r="CC394" s="512">
        <v>378432</v>
      </c>
      <c r="CD394" s="512">
        <v>0</v>
      </c>
      <c r="CE394" s="512">
        <v>0</v>
      </c>
      <c r="CF394" s="512">
        <v>301530.15000000002</v>
      </c>
      <c r="CG394" s="512">
        <v>301530.15000000002</v>
      </c>
      <c r="CH394" s="512">
        <v>0</v>
      </c>
      <c r="CI394" s="512">
        <v>0</v>
      </c>
      <c r="CJ394" s="512">
        <v>0</v>
      </c>
      <c r="CK394" s="512">
        <v>0</v>
      </c>
      <c r="CL394" s="513">
        <f t="shared" si="52"/>
        <v>679962.15</v>
      </c>
      <c r="CM394" s="513">
        <f t="shared" si="53"/>
        <v>679962.15</v>
      </c>
      <c r="CN394" s="113"/>
      <c r="CO394" s="97"/>
      <c r="CP394" s="97"/>
      <c r="CQ394" s="97"/>
      <c r="CR394" s="97"/>
      <c r="CS394" s="97"/>
      <c r="CT394" s="97"/>
      <c r="CU394" s="114"/>
      <c r="CV394" s="50">
        <f t="shared" si="46"/>
        <v>33765686</v>
      </c>
      <c r="CW394" s="11"/>
      <c r="CX394" s="604">
        <f t="shared" si="47"/>
        <v>8.1188149553983404</v>
      </c>
      <c r="CY394" s="143"/>
      <c r="CZ394" s="143"/>
      <c r="DA394" s="143"/>
      <c r="DB394" s="23"/>
      <c r="DC394" s="23"/>
      <c r="DD394" s="23"/>
      <c r="DE394" s="23"/>
      <c r="DF394" s="143"/>
      <c r="DG394" s="89"/>
      <c r="DH394" s="50" t="s">
        <v>46</v>
      </c>
      <c r="DI394" s="28"/>
      <c r="DJ394" s="553" t="s">
        <v>46</v>
      </c>
      <c r="DK394" s="143"/>
      <c r="DL394" s="46"/>
      <c r="DM394" s="111"/>
      <c r="DN394" s="110"/>
      <c r="DO394" s="432">
        <v>28.1037309687134</v>
      </c>
      <c r="DP394" s="433">
        <v>143.32569755179861</v>
      </c>
      <c r="DQ394" s="434">
        <v>2.3178852267023591</v>
      </c>
      <c r="DR394" s="428">
        <v>169.11154329380963</v>
      </c>
      <c r="DS394" s="432">
        <v>3.3796218838882383E-2</v>
      </c>
      <c r="DT394" s="434">
        <v>1.2720306682232172</v>
      </c>
      <c r="DU394" s="434">
        <v>1.6061569349171825E-2</v>
      </c>
      <c r="DV394" s="428">
        <v>1.2897653177129276</v>
      </c>
      <c r="DW394" s="252"/>
      <c r="DX394" s="50"/>
      <c r="DY394" s="249"/>
      <c r="DZ394" s="464">
        <v>0</v>
      </c>
      <c r="EA394" s="465">
        <v>395007</v>
      </c>
      <c r="EB394" s="46"/>
    </row>
    <row r="395" spans="1:132" s="141" customFormat="1" ht="27.75" customHeight="1" x14ac:dyDescent="0.25">
      <c r="A395" s="69" t="s">
        <v>56</v>
      </c>
      <c r="B395" s="69" t="s">
        <v>42</v>
      </c>
      <c r="C395" s="69" t="s">
        <v>670</v>
      </c>
      <c r="D395" s="67" t="s">
        <v>675</v>
      </c>
      <c r="E395" s="67" t="s">
        <v>676</v>
      </c>
      <c r="F395" s="67" t="s">
        <v>682</v>
      </c>
      <c r="G395" s="67" t="s">
        <v>676</v>
      </c>
      <c r="H395" s="14" t="s">
        <v>46</v>
      </c>
      <c r="I395" s="20" t="s">
        <v>1978</v>
      </c>
      <c r="J395" s="145" t="s">
        <v>1984</v>
      </c>
      <c r="K395" s="426">
        <v>14.102357675225798</v>
      </c>
      <c r="L395" s="426">
        <v>6.407765138187</v>
      </c>
      <c r="M395" s="424">
        <v>1662</v>
      </c>
      <c r="N395" s="487">
        <v>33085703</v>
      </c>
      <c r="O395" s="487" t="s">
        <v>1982</v>
      </c>
      <c r="P395" s="572">
        <v>6.9396347656054553</v>
      </c>
      <c r="Q395" s="34" t="s">
        <v>1977</v>
      </c>
      <c r="R395" s="257" t="s">
        <v>48</v>
      </c>
      <c r="S395" s="27"/>
      <c r="T395" s="27"/>
      <c r="U395" s="145"/>
      <c r="V395" s="24"/>
      <c r="W395" s="24"/>
      <c r="X395" s="24"/>
      <c r="Y395" s="24"/>
      <c r="Z395" s="24"/>
      <c r="AA395" s="24"/>
      <c r="AB395" s="24"/>
      <c r="AC395" s="24"/>
      <c r="AD395" s="24"/>
      <c r="AE395" s="24"/>
      <c r="AF395" s="24"/>
      <c r="AG395" s="24"/>
      <c r="AH395" s="24"/>
      <c r="AI395" s="24">
        <v>24</v>
      </c>
      <c r="AJ395" s="24">
        <v>24</v>
      </c>
      <c r="AK395" s="24"/>
      <c r="AL395" s="24"/>
      <c r="AM395" s="24"/>
      <c r="AN395" s="24"/>
      <c r="AO395" s="145">
        <f t="shared" si="48"/>
        <v>24</v>
      </c>
      <c r="AP395" s="14">
        <f t="shared" si="49"/>
        <v>24</v>
      </c>
      <c r="AQ395" s="22"/>
      <c r="AR395" s="24"/>
      <c r="AS395" s="24"/>
      <c r="AT395" s="24"/>
      <c r="AU395" s="24"/>
      <c r="AV395" s="24"/>
      <c r="AW395" s="145"/>
      <c r="AX395" s="24"/>
      <c r="AY395" s="24"/>
      <c r="AZ395" s="24"/>
      <c r="BA395" s="24"/>
      <c r="BB395" s="24"/>
      <c r="BC395" s="24"/>
      <c r="BD395" s="24"/>
      <c r="BE395" s="24"/>
      <c r="BF395" s="24"/>
      <c r="BG395" s="24">
        <v>115.19</v>
      </c>
      <c r="BH395" s="24">
        <v>115.19</v>
      </c>
      <c r="BI395" s="24"/>
      <c r="BJ395" s="24"/>
      <c r="BK395" s="24"/>
      <c r="BL395" s="24"/>
      <c r="BM395" s="145">
        <f t="shared" si="50"/>
        <v>115.19</v>
      </c>
      <c r="BN395" s="24">
        <f t="shared" si="51"/>
        <v>115.19</v>
      </c>
      <c r="BO395" s="509">
        <f t="shared" si="45"/>
        <v>1.6598856264152417E-2</v>
      </c>
      <c r="BP395" s="511">
        <v>0</v>
      </c>
      <c r="BQ395" s="512">
        <v>0</v>
      </c>
      <c r="BR395" s="513">
        <v>0</v>
      </c>
      <c r="BS395" s="512">
        <v>0</v>
      </c>
      <c r="BT395" s="512">
        <v>0</v>
      </c>
      <c r="BU395" s="512">
        <v>0</v>
      </c>
      <c r="BV395" s="512">
        <v>0</v>
      </c>
      <c r="BW395" s="512">
        <v>0</v>
      </c>
      <c r="BX395" s="512">
        <v>0</v>
      </c>
      <c r="BY395" s="512">
        <v>0</v>
      </c>
      <c r="BZ395" s="512">
        <v>0</v>
      </c>
      <c r="CA395" s="512">
        <v>0</v>
      </c>
      <c r="CB395" s="512">
        <v>0</v>
      </c>
      <c r="CC395" s="512">
        <v>0</v>
      </c>
      <c r="CD395" s="512">
        <v>0</v>
      </c>
      <c r="CE395" s="512">
        <v>0</v>
      </c>
      <c r="CF395" s="512">
        <v>135214.62960000001</v>
      </c>
      <c r="CG395" s="512">
        <v>135214.62960000001</v>
      </c>
      <c r="CH395" s="512">
        <v>0</v>
      </c>
      <c r="CI395" s="512">
        <v>0</v>
      </c>
      <c r="CJ395" s="512">
        <v>0</v>
      </c>
      <c r="CK395" s="512">
        <v>0</v>
      </c>
      <c r="CL395" s="513">
        <f t="shared" si="52"/>
        <v>135214.62960000001</v>
      </c>
      <c r="CM395" s="513">
        <f t="shared" si="53"/>
        <v>135214.62960000001</v>
      </c>
      <c r="CN395" s="113"/>
      <c r="CO395" s="97"/>
      <c r="CP395" s="97"/>
      <c r="CQ395" s="97"/>
      <c r="CR395" s="97"/>
      <c r="CS395" s="97"/>
      <c r="CT395" s="97"/>
      <c r="CU395" s="114"/>
      <c r="CV395" s="50">
        <f t="shared" si="46"/>
        <v>33085703</v>
      </c>
      <c r="CW395" s="11"/>
      <c r="CX395" s="604">
        <f t="shared" si="47"/>
        <v>6.9396347656054553</v>
      </c>
      <c r="CY395" s="143"/>
      <c r="CZ395" s="143"/>
      <c r="DA395" s="143"/>
      <c r="DB395" s="23"/>
      <c r="DC395" s="23"/>
      <c r="DD395" s="23"/>
      <c r="DE395" s="23"/>
      <c r="DF395" s="143"/>
      <c r="DG395" s="89"/>
      <c r="DH395" s="50" t="s">
        <v>46</v>
      </c>
      <c r="DI395" s="28"/>
      <c r="DJ395" s="553" t="s">
        <v>46</v>
      </c>
      <c r="DK395" s="143"/>
      <c r="DL395" s="46"/>
      <c r="DM395" s="111"/>
      <c r="DN395" s="110"/>
      <c r="DO395" s="432">
        <v>180.57415116104153</v>
      </c>
      <c r="DP395" s="433">
        <v>-6.5058653699307172</v>
      </c>
      <c r="DQ395" s="434">
        <v>172.49089723657187</v>
      </c>
      <c r="DR395" s="428">
        <v>1.5773885545389419</v>
      </c>
      <c r="DS395" s="432">
        <v>2.0408245147700526</v>
      </c>
      <c r="DT395" s="434">
        <v>-0.73566626132400059</v>
      </c>
      <c r="DU395" s="434">
        <v>2.0378153367771743</v>
      </c>
      <c r="DV395" s="428">
        <v>-0.73265708333112234</v>
      </c>
      <c r="DW395" s="252"/>
      <c r="DX395" s="50"/>
      <c r="DY395" s="249"/>
      <c r="DZ395" s="464">
        <v>178262</v>
      </c>
      <c r="EA395" s="465">
        <v>73733</v>
      </c>
      <c r="EB395" s="46"/>
    </row>
    <row r="396" spans="1:132" s="141" customFormat="1" ht="27.75" customHeight="1" x14ac:dyDescent="0.25">
      <c r="A396" s="69" t="s">
        <v>56</v>
      </c>
      <c r="B396" s="69" t="s">
        <v>42</v>
      </c>
      <c r="C396" s="69" t="s">
        <v>670</v>
      </c>
      <c r="D396" s="67" t="s">
        <v>675</v>
      </c>
      <c r="E396" s="67" t="s">
        <v>676</v>
      </c>
      <c r="F396" s="67" t="s">
        <v>683</v>
      </c>
      <c r="G396" s="67" t="s">
        <v>676</v>
      </c>
      <c r="H396" s="14" t="s">
        <v>46</v>
      </c>
      <c r="I396" s="20" t="s">
        <v>1979</v>
      </c>
      <c r="J396" s="145" t="s">
        <v>1984</v>
      </c>
      <c r="K396" s="426">
        <v>14.460892192392555</v>
      </c>
      <c r="L396" s="426">
        <v>4.538068172379</v>
      </c>
      <c r="M396" s="424">
        <v>743</v>
      </c>
      <c r="N396" s="487">
        <v>16780294</v>
      </c>
      <c r="O396" s="487" t="s">
        <v>1982</v>
      </c>
      <c r="P396" s="572">
        <v>3.3224198590786203</v>
      </c>
      <c r="Q396" s="34" t="s">
        <v>1977</v>
      </c>
      <c r="R396" s="257" t="s">
        <v>48</v>
      </c>
      <c r="S396" s="27"/>
      <c r="T396" s="27"/>
      <c r="U396" s="145"/>
      <c r="V396" s="24"/>
      <c r="W396" s="24"/>
      <c r="X396" s="24"/>
      <c r="Y396" s="24"/>
      <c r="Z396" s="24"/>
      <c r="AA396" s="24"/>
      <c r="AB396" s="24"/>
      <c r="AC396" s="24"/>
      <c r="AD396" s="24"/>
      <c r="AE396" s="24">
        <v>1</v>
      </c>
      <c r="AF396" s="24">
        <v>1</v>
      </c>
      <c r="AG396" s="24"/>
      <c r="AH396" s="24"/>
      <c r="AI396" s="24">
        <v>2</v>
      </c>
      <c r="AJ396" s="24">
        <v>2</v>
      </c>
      <c r="AK396" s="24"/>
      <c r="AL396" s="24"/>
      <c r="AM396" s="24"/>
      <c r="AN396" s="24"/>
      <c r="AO396" s="145">
        <f t="shared" si="48"/>
        <v>3</v>
      </c>
      <c r="AP396" s="14">
        <f t="shared" si="49"/>
        <v>3</v>
      </c>
      <c r="AQ396" s="22"/>
      <c r="AR396" s="24"/>
      <c r="AS396" s="24"/>
      <c r="AT396" s="24"/>
      <c r="AU396" s="24"/>
      <c r="AV396" s="24"/>
      <c r="AW396" s="145"/>
      <c r="AX396" s="24"/>
      <c r="AY396" s="24"/>
      <c r="AZ396" s="24"/>
      <c r="BA396" s="24"/>
      <c r="BB396" s="24"/>
      <c r="BC396" s="24">
        <v>75</v>
      </c>
      <c r="BD396" s="24">
        <v>75</v>
      </c>
      <c r="BE396" s="24"/>
      <c r="BF396" s="24"/>
      <c r="BG396" s="24">
        <v>1225</v>
      </c>
      <c r="BH396" s="24">
        <v>1225</v>
      </c>
      <c r="BI396" s="24"/>
      <c r="BJ396" s="24"/>
      <c r="BK396" s="24"/>
      <c r="BL396" s="24"/>
      <c r="BM396" s="145">
        <f t="shared" si="50"/>
        <v>1300</v>
      </c>
      <c r="BN396" s="24">
        <f t="shared" si="51"/>
        <v>1300</v>
      </c>
      <c r="BO396" s="509">
        <f t="shared" si="45"/>
        <v>0.39128107076765384</v>
      </c>
      <c r="BP396" s="511">
        <v>0</v>
      </c>
      <c r="BQ396" s="512">
        <v>0</v>
      </c>
      <c r="BR396" s="513">
        <v>0</v>
      </c>
      <c r="BS396" s="512">
        <v>0</v>
      </c>
      <c r="BT396" s="512">
        <v>0</v>
      </c>
      <c r="BU396" s="512">
        <v>0</v>
      </c>
      <c r="BV396" s="512">
        <v>0</v>
      </c>
      <c r="BW396" s="512">
        <v>0</v>
      </c>
      <c r="BX396" s="512">
        <v>0</v>
      </c>
      <c r="BY396" s="512">
        <v>0</v>
      </c>
      <c r="BZ396" s="512">
        <v>0</v>
      </c>
      <c r="CA396" s="512">
        <v>0</v>
      </c>
      <c r="CB396" s="512">
        <v>378432</v>
      </c>
      <c r="CC396" s="512">
        <v>378432</v>
      </c>
      <c r="CD396" s="512">
        <v>0</v>
      </c>
      <c r="CE396" s="512">
        <v>0</v>
      </c>
      <c r="CF396" s="512">
        <v>1437954</v>
      </c>
      <c r="CG396" s="512">
        <v>1437954</v>
      </c>
      <c r="CH396" s="512">
        <v>0</v>
      </c>
      <c r="CI396" s="512">
        <v>0</v>
      </c>
      <c r="CJ396" s="512">
        <v>0</v>
      </c>
      <c r="CK396" s="512">
        <v>0</v>
      </c>
      <c r="CL396" s="513">
        <f t="shared" si="52"/>
        <v>1816386</v>
      </c>
      <c r="CM396" s="513">
        <f t="shared" si="53"/>
        <v>1816386</v>
      </c>
      <c r="CN396" s="113"/>
      <c r="CO396" s="97"/>
      <c r="CP396" s="97"/>
      <c r="CQ396" s="97"/>
      <c r="CR396" s="97"/>
      <c r="CS396" s="97"/>
      <c r="CT396" s="97"/>
      <c r="CU396" s="114"/>
      <c r="CV396" s="50">
        <f t="shared" si="46"/>
        <v>16780294</v>
      </c>
      <c r="CW396" s="11"/>
      <c r="CX396" s="604">
        <f t="shared" si="47"/>
        <v>3.3224198590786203</v>
      </c>
      <c r="CY396" s="143"/>
      <c r="CZ396" s="143"/>
      <c r="DA396" s="143"/>
      <c r="DB396" s="23"/>
      <c r="DC396" s="23"/>
      <c r="DD396" s="23"/>
      <c r="DE396" s="23"/>
      <c r="DF396" s="143"/>
      <c r="DG396" s="89"/>
      <c r="DH396" s="50" t="s">
        <v>46</v>
      </c>
      <c r="DI396" s="28"/>
      <c r="DJ396" s="553" t="s">
        <v>46</v>
      </c>
      <c r="DK396" s="143"/>
      <c r="DL396" s="46"/>
      <c r="DM396" s="111"/>
      <c r="DN396" s="110"/>
      <c r="DO396" s="432">
        <v>67.159901323166608</v>
      </c>
      <c r="DP396" s="433">
        <v>43.747087927732522</v>
      </c>
      <c r="DQ396" s="434">
        <v>67.159901323166608</v>
      </c>
      <c r="DR396" s="428">
        <v>43.747087927732522</v>
      </c>
      <c r="DS396" s="432">
        <v>1.0401435299394479</v>
      </c>
      <c r="DT396" s="434">
        <v>4.8901532149259852E-2</v>
      </c>
      <c r="DU396" s="434">
        <v>1.0401435299394479</v>
      </c>
      <c r="DV396" s="428">
        <v>4.8901532149259852E-2</v>
      </c>
      <c r="DW396" s="252"/>
      <c r="DX396" s="50"/>
      <c r="DY396" s="249"/>
      <c r="DZ396" s="464">
        <v>42981</v>
      </c>
      <c r="EA396" s="465">
        <v>38022.666666666672</v>
      </c>
      <c r="EB396" s="46"/>
    </row>
    <row r="397" spans="1:132" s="141" customFormat="1" ht="27.75" customHeight="1" x14ac:dyDescent="0.25">
      <c r="A397" s="69" t="s">
        <v>56</v>
      </c>
      <c r="B397" s="69" t="s">
        <v>42</v>
      </c>
      <c r="C397" s="69" t="s">
        <v>670</v>
      </c>
      <c r="D397" s="67" t="s">
        <v>675</v>
      </c>
      <c r="E397" s="67" t="s">
        <v>676</v>
      </c>
      <c r="F397" s="67" t="s">
        <v>684</v>
      </c>
      <c r="G397" s="67" t="s">
        <v>676</v>
      </c>
      <c r="H397" s="14" t="s">
        <v>46</v>
      </c>
      <c r="I397" s="20" t="s">
        <v>1979</v>
      </c>
      <c r="J397" s="145" t="s">
        <v>1984</v>
      </c>
      <c r="K397" s="426">
        <v>14.221869180948051</v>
      </c>
      <c r="L397" s="426">
        <v>16.326136329678</v>
      </c>
      <c r="M397" s="424">
        <v>3140</v>
      </c>
      <c r="N397" s="487">
        <v>42677509</v>
      </c>
      <c r="O397" s="487" t="s">
        <v>1982</v>
      </c>
      <c r="P397" s="572">
        <v>10.517012503558222</v>
      </c>
      <c r="Q397" s="34" t="s">
        <v>1977</v>
      </c>
      <c r="R397" s="257" t="s">
        <v>48</v>
      </c>
      <c r="S397" s="27"/>
      <c r="T397" s="27"/>
      <c r="U397" s="145"/>
      <c r="V397" s="24"/>
      <c r="W397" s="24"/>
      <c r="X397" s="24"/>
      <c r="Y397" s="24"/>
      <c r="Z397" s="24"/>
      <c r="AA397" s="24"/>
      <c r="AB397" s="24"/>
      <c r="AC397" s="24"/>
      <c r="AD397" s="24"/>
      <c r="AE397" s="24">
        <v>1</v>
      </c>
      <c r="AF397" s="24">
        <v>1</v>
      </c>
      <c r="AG397" s="24"/>
      <c r="AH397" s="24"/>
      <c r="AI397" s="24">
        <v>54</v>
      </c>
      <c r="AJ397" s="24">
        <v>54</v>
      </c>
      <c r="AK397" s="24"/>
      <c r="AL397" s="24"/>
      <c r="AM397" s="24"/>
      <c r="AN397" s="24"/>
      <c r="AO397" s="145">
        <f t="shared" si="48"/>
        <v>55</v>
      </c>
      <c r="AP397" s="14">
        <f t="shared" si="49"/>
        <v>55</v>
      </c>
      <c r="AQ397" s="22"/>
      <c r="AR397" s="24"/>
      <c r="AS397" s="24"/>
      <c r="AT397" s="24"/>
      <c r="AU397" s="24"/>
      <c r="AV397" s="24"/>
      <c r="AW397" s="145"/>
      <c r="AX397" s="24"/>
      <c r="AY397" s="24"/>
      <c r="AZ397" s="24"/>
      <c r="BA397" s="24"/>
      <c r="BB397" s="24"/>
      <c r="BC397" s="24">
        <v>300</v>
      </c>
      <c r="BD397" s="24">
        <v>300</v>
      </c>
      <c r="BE397" s="24"/>
      <c r="BF397" s="24"/>
      <c r="BG397" s="24">
        <v>280.8</v>
      </c>
      <c r="BH397" s="24">
        <v>280.8</v>
      </c>
      <c r="BI397" s="24"/>
      <c r="BJ397" s="24"/>
      <c r="BK397" s="24"/>
      <c r="BL397" s="24"/>
      <c r="BM397" s="145">
        <f t="shared" si="50"/>
        <v>580.79999999999995</v>
      </c>
      <c r="BN397" s="24">
        <f t="shared" si="51"/>
        <v>580.79999999999995</v>
      </c>
      <c r="BO397" s="509">
        <f t="shared" si="45"/>
        <v>5.5224808357268555E-2</v>
      </c>
      <c r="BP397" s="511">
        <v>0</v>
      </c>
      <c r="BQ397" s="512">
        <v>0</v>
      </c>
      <c r="BR397" s="513">
        <v>0</v>
      </c>
      <c r="BS397" s="512">
        <v>0</v>
      </c>
      <c r="BT397" s="512">
        <v>0</v>
      </c>
      <c r="BU397" s="512">
        <v>0</v>
      </c>
      <c r="BV397" s="512">
        <v>0</v>
      </c>
      <c r="BW397" s="512">
        <v>0</v>
      </c>
      <c r="BX397" s="512">
        <v>0</v>
      </c>
      <c r="BY397" s="512">
        <v>0</v>
      </c>
      <c r="BZ397" s="512">
        <v>0</v>
      </c>
      <c r="CA397" s="512">
        <v>0</v>
      </c>
      <c r="CB397" s="512">
        <v>1513728</v>
      </c>
      <c r="CC397" s="512">
        <v>1513728</v>
      </c>
      <c r="CD397" s="512">
        <v>0</v>
      </c>
      <c r="CE397" s="512">
        <v>0</v>
      </c>
      <c r="CF397" s="512">
        <v>329614.272</v>
      </c>
      <c r="CG397" s="512">
        <v>329614.272</v>
      </c>
      <c r="CH397" s="512">
        <v>0</v>
      </c>
      <c r="CI397" s="512">
        <v>0</v>
      </c>
      <c r="CJ397" s="512">
        <v>0</v>
      </c>
      <c r="CK397" s="512">
        <v>0</v>
      </c>
      <c r="CL397" s="513">
        <f t="shared" si="52"/>
        <v>1843342.2719999999</v>
      </c>
      <c r="CM397" s="513">
        <f t="shared" si="53"/>
        <v>1843342.2719999999</v>
      </c>
      <c r="CN397" s="113"/>
      <c r="CO397" s="97"/>
      <c r="CP397" s="97"/>
      <c r="CQ397" s="97"/>
      <c r="CR397" s="97"/>
      <c r="CS397" s="97"/>
      <c r="CT397" s="97"/>
      <c r="CU397" s="114"/>
      <c r="CV397" s="50">
        <f t="shared" si="46"/>
        <v>42677509</v>
      </c>
      <c r="CW397" s="11"/>
      <c r="CX397" s="604">
        <f t="shared" si="47"/>
        <v>10.517012503558222</v>
      </c>
      <c r="CY397" s="143"/>
      <c r="CZ397" s="143"/>
      <c r="DA397" s="143"/>
      <c r="DB397" s="23"/>
      <c r="DC397" s="23"/>
      <c r="DD397" s="23"/>
      <c r="DE397" s="23"/>
      <c r="DF397" s="143"/>
      <c r="DG397" s="89"/>
      <c r="DH397" s="50" t="s">
        <v>46</v>
      </c>
      <c r="DI397" s="28"/>
      <c r="DJ397" s="553" t="s">
        <v>46</v>
      </c>
      <c r="DK397" s="143"/>
      <c r="DL397" s="46"/>
      <c r="DM397" s="111"/>
      <c r="DN397" s="110"/>
      <c r="DO397" s="432">
        <v>385.27286237460817</v>
      </c>
      <c r="DP397" s="433">
        <v>-275.42675505678375</v>
      </c>
      <c r="DQ397" s="434">
        <v>210.71684093200975</v>
      </c>
      <c r="DR397" s="428">
        <v>-101.30204478954806</v>
      </c>
      <c r="DS397" s="432">
        <v>1.235921660209117</v>
      </c>
      <c r="DT397" s="434">
        <v>-1.8082139329746338E-2</v>
      </c>
      <c r="DU397" s="434">
        <v>1.0594979035083052</v>
      </c>
      <c r="DV397" s="428">
        <v>0.15791720293036438</v>
      </c>
      <c r="DW397" s="252"/>
      <c r="DX397" s="50"/>
      <c r="DY397" s="249"/>
      <c r="DZ397" s="464">
        <v>649127</v>
      </c>
      <c r="EA397" s="465">
        <v>-330691</v>
      </c>
      <c r="EB397" s="46"/>
    </row>
    <row r="398" spans="1:132" s="141" customFormat="1" ht="27.75" customHeight="1" x14ac:dyDescent="0.25">
      <c r="A398" s="69" t="s">
        <v>56</v>
      </c>
      <c r="B398" s="69" t="s">
        <v>42</v>
      </c>
      <c r="C398" s="69" t="s">
        <v>670</v>
      </c>
      <c r="D398" s="67" t="s">
        <v>685</v>
      </c>
      <c r="E398" s="67" t="s">
        <v>676</v>
      </c>
      <c r="F398" s="67" t="s">
        <v>686</v>
      </c>
      <c r="G398" s="67" t="s">
        <v>676</v>
      </c>
      <c r="H398" s="14" t="s">
        <v>46</v>
      </c>
      <c r="I398" s="20" t="s">
        <v>1983</v>
      </c>
      <c r="J398" s="145" t="s">
        <v>1984</v>
      </c>
      <c r="K398" s="426">
        <v>9.1999999999999993</v>
      </c>
      <c r="L398" s="426">
        <v>1.7026515116100001</v>
      </c>
      <c r="M398" s="424">
        <v>2</v>
      </c>
      <c r="N398" s="487">
        <v>3854400.0000000005</v>
      </c>
      <c r="O398" s="487" t="s">
        <v>1976</v>
      </c>
      <c r="P398" s="572">
        <v>1.1000000000000001</v>
      </c>
      <c r="Q398" s="34" t="s">
        <v>48</v>
      </c>
      <c r="R398" s="257" t="s">
        <v>48</v>
      </c>
      <c r="S398" s="27"/>
      <c r="T398" s="27"/>
      <c r="U398" s="145"/>
      <c r="V398" s="24"/>
      <c r="W398" s="24"/>
      <c r="X398" s="24"/>
      <c r="Y398" s="24"/>
      <c r="Z398" s="24"/>
      <c r="AA398" s="24"/>
      <c r="AB398" s="24"/>
      <c r="AC398" s="24"/>
      <c r="AD398" s="24"/>
      <c r="AE398" s="24">
        <v>1</v>
      </c>
      <c r="AF398" s="24">
        <v>1</v>
      </c>
      <c r="AG398" s="24"/>
      <c r="AH398" s="24"/>
      <c r="AI398" s="24"/>
      <c r="AJ398" s="24"/>
      <c r="AK398" s="24"/>
      <c r="AL398" s="24"/>
      <c r="AM398" s="24"/>
      <c r="AN398" s="24"/>
      <c r="AO398" s="145">
        <f t="shared" si="48"/>
        <v>1</v>
      </c>
      <c r="AP398" s="14">
        <f t="shared" si="49"/>
        <v>1</v>
      </c>
      <c r="AQ398" s="22"/>
      <c r="AR398" s="24"/>
      <c r="AS398" s="24"/>
      <c r="AT398" s="24"/>
      <c r="AU398" s="24"/>
      <c r="AV398" s="24"/>
      <c r="AW398" s="145"/>
      <c r="AX398" s="24"/>
      <c r="AY398" s="24"/>
      <c r="AZ398" s="24"/>
      <c r="BA398" s="24"/>
      <c r="BB398" s="24"/>
      <c r="BC398" s="24">
        <v>1850</v>
      </c>
      <c r="BD398" s="24">
        <v>1850</v>
      </c>
      <c r="BE398" s="24"/>
      <c r="BF398" s="24"/>
      <c r="BG398" s="24"/>
      <c r="BH398" s="24"/>
      <c r="BI398" s="24"/>
      <c r="BJ398" s="24"/>
      <c r="BK398" s="24"/>
      <c r="BL398" s="24"/>
      <c r="BM398" s="145">
        <f t="shared" si="50"/>
        <v>1850</v>
      </c>
      <c r="BN398" s="24">
        <f t="shared" si="51"/>
        <v>1850</v>
      </c>
      <c r="BO398" s="509">
        <f t="shared" si="45"/>
        <v>1.6818181818181817</v>
      </c>
      <c r="BP398" s="511">
        <v>0</v>
      </c>
      <c r="BQ398" s="512">
        <v>0</v>
      </c>
      <c r="BR398" s="513">
        <v>0</v>
      </c>
      <c r="BS398" s="512">
        <v>0</v>
      </c>
      <c r="BT398" s="512">
        <v>0</v>
      </c>
      <c r="BU398" s="512">
        <v>0</v>
      </c>
      <c r="BV398" s="512">
        <v>0</v>
      </c>
      <c r="BW398" s="512">
        <v>0</v>
      </c>
      <c r="BX398" s="512">
        <v>0</v>
      </c>
      <c r="BY398" s="512">
        <v>0</v>
      </c>
      <c r="BZ398" s="512">
        <v>0</v>
      </c>
      <c r="CA398" s="512">
        <v>0</v>
      </c>
      <c r="CB398" s="512">
        <v>9334656</v>
      </c>
      <c r="CC398" s="512">
        <v>9334656</v>
      </c>
      <c r="CD398" s="512">
        <v>0</v>
      </c>
      <c r="CE398" s="512">
        <v>0</v>
      </c>
      <c r="CF398" s="512">
        <v>0</v>
      </c>
      <c r="CG398" s="512">
        <v>0</v>
      </c>
      <c r="CH398" s="512">
        <v>0</v>
      </c>
      <c r="CI398" s="512">
        <v>0</v>
      </c>
      <c r="CJ398" s="512">
        <v>0</v>
      </c>
      <c r="CK398" s="512">
        <v>0</v>
      </c>
      <c r="CL398" s="513">
        <f t="shared" si="52"/>
        <v>9334656</v>
      </c>
      <c r="CM398" s="513">
        <f t="shared" si="53"/>
        <v>9334656</v>
      </c>
      <c r="CN398" s="113"/>
      <c r="CO398" s="97"/>
      <c r="CP398" s="97"/>
      <c r="CQ398" s="97"/>
      <c r="CR398" s="97"/>
      <c r="CS398" s="97"/>
      <c r="CT398" s="97"/>
      <c r="CU398" s="114"/>
      <c r="CV398" s="50">
        <f t="shared" si="46"/>
        <v>3854400.0000000005</v>
      </c>
      <c r="CW398" s="11"/>
      <c r="CX398" s="604">
        <f t="shared" si="47"/>
        <v>1.1000000000000001</v>
      </c>
      <c r="CY398" s="143"/>
      <c r="CZ398" s="143"/>
      <c r="DA398" s="143"/>
      <c r="DB398" s="23"/>
      <c r="DC398" s="23"/>
      <c r="DD398" s="23"/>
      <c r="DE398" s="23"/>
      <c r="DF398" s="143"/>
      <c r="DG398" s="89"/>
      <c r="DH398" s="50" t="s">
        <v>46</v>
      </c>
      <c r="DI398" s="28"/>
      <c r="DJ398" s="553" t="s">
        <v>46</v>
      </c>
      <c r="DK398" s="143"/>
      <c r="DL398" s="46"/>
      <c r="DM398" s="111"/>
      <c r="DN398" s="110"/>
      <c r="DO398" s="432">
        <v>137</v>
      </c>
      <c r="DP398" s="433">
        <v>-67.8888888888889</v>
      </c>
      <c r="DQ398" s="434">
        <v>137</v>
      </c>
      <c r="DR398" s="428">
        <v>-67.8888888888889</v>
      </c>
      <c r="DS398" s="432">
        <v>1</v>
      </c>
      <c r="DT398" s="434">
        <v>-0.44444444444444453</v>
      </c>
      <c r="DU398" s="434">
        <v>1</v>
      </c>
      <c r="DV398" s="428">
        <v>-0.44444444444444453</v>
      </c>
      <c r="DW398" s="252"/>
      <c r="DX398" s="50"/>
      <c r="DY398" s="249"/>
      <c r="DZ398" s="464">
        <v>0</v>
      </c>
      <c r="EA398" s="465">
        <v>57.666666666666664</v>
      </c>
      <c r="EB398" s="46"/>
    </row>
    <row r="399" spans="1:132" s="141" customFormat="1" ht="27.75" customHeight="1" x14ac:dyDescent="0.25">
      <c r="A399" s="69" t="s">
        <v>56</v>
      </c>
      <c r="B399" s="69" t="s">
        <v>42</v>
      </c>
      <c r="C399" s="69" t="s">
        <v>670</v>
      </c>
      <c r="D399" s="67" t="s">
        <v>685</v>
      </c>
      <c r="E399" s="67" t="s">
        <v>676</v>
      </c>
      <c r="F399" s="67" t="s">
        <v>687</v>
      </c>
      <c r="G399" s="67" t="s">
        <v>676</v>
      </c>
      <c r="H399" s="14" t="s">
        <v>46</v>
      </c>
      <c r="I399" s="20" t="s">
        <v>1983</v>
      </c>
      <c r="J399" s="145" t="s">
        <v>1984</v>
      </c>
      <c r="K399" s="426">
        <v>8.84</v>
      </c>
      <c r="L399" s="426">
        <v>1.7007575722200001</v>
      </c>
      <c r="M399" s="424">
        <v>2</v>
      </c>
      <c r="N399" s="487">
        <v>10161599.999999998</v>
      </c>
      <c r="O399" s="487" t="s">
        <v>1976</v>
      </c>
      <c r="P399" s="572">
        <v>2.9</v>
      </c>
      <c r="Q399" s="34" t="s">
        <v>48</v>
      </c>
      <c r="R399" s="257" t="s">
        <v>48</v>
      </c>
      <c r="S399" s="27"/>
      <c r="T399" s="27"/>
      <c r="U399" s="145"/>
      <c r="V399" s="24"/>
      <c r="W399" s="24"/>
      <c r="X399" s="24"/>
      <c r="Y399" s="24"/>
      <c r="Z399" s="24"/>
      <c r="AA399" s="24"/>
      <c r="AB399" s="24"/>
      <c r="AC399" s="24"/>
      <c r="AD399" s="24"/>
      <c r="AE399" s="24"/>
      <c r="AF399" s="24"/>
      <c r="AG399" s="24"/>
      <c r="AH399" s="24"/>
      <c r="AI399" s="24">
        <v>2</v>
      </c>
      <c r="AJ399" s="24">
        <v>2</v>
      </c>
      <c r="AK399" s="24"/>
      <c r="AL399" s="24"/>
      <c r="AM399" s="24"/>
      <c r="AN399" s="24"/>
      <c r="AO399" s="145">
        <f t="shared" si="48"/>
        <v>2</v>
      </c>
      <c r="AP399" s="14">
        <f t="shared" si="49"/>
        <v>2</v>
      </c>
      <c r="AQ399" s="22"/>
      <c r="AR399" s="24"/>
      <c r="AS399" s="24"/>
      <c r="AT399" s="24"/>
      <c r="AU399" s="24"/>
      <c r="AV399" s="24"/>
      <c r="AW399" s="145"/>
      <c r="AX399" s="24"/>
      <c r="AY399" s="24"/>
      <c r="AZ399" s="24"/>
      <c r="BA399" s="24"/>
      <c r="BB399" s="24"/>
      <c r="BC399" s="24"/>
      <c r="BD399" s="24"/>
      <c r="BE399" s="24"/>
      <c r="BF399" s="24"/>
      <c r="BG399" s="24">
        <v>181</v>
      </c>
      <c r="BH399" s="24">
        <v>181</v>
      </c>
      <c r="BI399" s="24"/>
      <c r="BJ399" s="24"/>
      <c r="BK399" s="24"/>
      <c r="BL399" s="24"/>
      <c r="BM399" s="145">
        <f t="shared" si="50"/>
        <v>181</v>
      </c>
      <c r="BN399" s="24">
        <f t="shared" si="51"/>
        <v>181</v>
      </c>
      <c r="BO399" s="509">
        <f t="shared" ref="BO399:BO462" si="54">IF(P399=0,0,BM399/1000/P399)</f>
        <v>6.2413793103448273E-2</v>
      </c>
      <c r="BP399" s="511">
        <v>0</v>
      </c>
      <c r="BQ399" s="512">
        <v>0</v>
      </c>
      <c r="BR399" s="513">
        <v>0</v>
      </c>
      <c r="BS399" s="512">
        <v>0</v>
      </c>
      <c r="BT399" s="512">
        <v>0</v>
      </c>
      <c r="BU399" s="512">
        <v>0</v>
      </c>
      <c r="BV399" s="512">
        <v>0</v>
      </c>
      <c r="BW399" s="512">
        <v>0</v>
      </c>
      <c r="BX399" s="512">
        <v>0</v>
      </c>
      <c r="BY399" s="512">
        <v>0</v>
      </c>
      <c r="BZ399" s="512">
        <v>0</v>
      </c>
      <c r="CA399" s="512">
        <v>0</v>
      </c>
      <c r="CB399" s="512">
        <v>0</v>
      </c>
      <c r="CC399" s="512">
        <v>0</v>
      </c>
      <c r="CD399" s="512">
        <v>0</v>
      </c>
      <c r="CE399" s="512">
        <v>0</v>
      </c>
      <c r="CF399" s="512">
        <v>212465.04</v>
      </c>
      <c r="CG399" s="512">
        <v>212465.04</v>
      </c>
      <c r="CH399" s="512">
        <v>0</v>
      </c>
      <c r="CI399" s="512">
        <v>0</v>
      </c>
      <c r="CJ399" s="512">
        <v>0</v>
      </c>
      <c r="CK399" s="512">
        <v>0</v>
      </c>
      <c r="CL399" s="513">
        <f t="shared" si="52"/>
        <v>212465.04</v>
      </c>
      <c r="CM399" s="513">
        <f t="shared" si="53"/>
        <v>212465.04</v>
      </c>
      <c r="CN399" s="113"/>
      <c r="CO399" s="97"/>
      <c r="CP399" s="97"/>
      <c r="CQ399" s="97"/>
      <c r="CR399" s="97"/>
      <c r="CS399" s="97"/>
      <c r="CT399" s="97"/>
      <c r="CU399" s="114"/>
      <c r="CV399" s="50">
        <f t="shared" ref="CV399:CV462" si="55">N399</f>
        <v>10161599.999999998</v>
      </c>
      <c r="CW399" s="11"/>
      <c r="CX399" s="604">
        <f t="shared" ref="CX399:CX462" si="56">P399</f>
        <v>2.9</v>
      </c>
      <c r="CY399" s="143"/>
      <c r="CZ399" s="143"/>
      <c r="DA399" s="143"/>
      <c r="DB399" s="23"/>
      <c r="DC399" s="23"/>
      <c r="DD399" s="23"/>
      <c r="DE399" s="23"/>
      <c r="DF399" s="143"/>
      <c r="DG399" s="89"/>
      <c r="DH399" s="50" t="s">
        <v>46</v>
      </c>
      <c r="DI399" s="28"/>
      <c r="DJ399" s="553" t="s">
        <v>46</v>
      </c>
      <c r="DK399" s="143"/>
      <c r="DL399" s="46"/>
      <c r="DM399" s="111"/>
      <c r="DN399" s="110"/>
      <c r="DO399" s="432">
        <v>137</v>
      </c>
      <c r="DP399" s="433">
        <v>98.733333333333348</v>
      </c>
      <c r="DQ399" s="434">
        <v>137</v>
      </c>
      <c r="DR399" s="428">
        <v>98.733333333333348</v>
      </c>
      <c r="DS399" s="432">
        <v>1</v>
      </c>
      <c r="DT399" s="434">
        <v>0</v>
      </c>
      <c r="DU399" s="434">
        <v>1</v>
      </c>
      <c r="DV399" s="428">
        <v>0</v>
      </c>
      <c r="DW399" s="252"/>
      <c r="DX399" s="50"/>
      <c r="DY399" s="249"/>
      <c r="DZ399" s="464">
        <v>0</v>
      </c>
      <c r="EA399" s="465">
        <v>512.66666666666663</v>
      </c>
      <c r="EB399" s="46"/>
    </row>
    <row r="400" spans="1:132" s="141" customFormat="1" ht="27.75" customHeight="1" x14ac:dyDescent="0.25">
      <c r="A400" s="69" t="s">
        <v>56</v>
      </c>
      <c r="B400" s="69" t="s">
        <v>42</v>
      </c>
      <c r="C400" s="69" t="s">
        <v>670</v>
      </c>
      <c r="D400" s="67" t="s">
        <v>688</v>
      </c>
      <c r="E400" s="67" t="s">
        <v>689</v>
      </c>
      <c r="F400" s="67" t="s">
        <v>690</v>
      </c>
      <c r="G400" s="67" t="s">
        <v>689</v>
      </c>
      <c r="H400" s="14" t="s">
        <v>46</v>
      </c>
      <c r="I400" s="20" t="s">
        <v>1978</v>
      </c>
      <c r="J400" s="145" t="s">
        <v>1984</v>
      </c>
      <c r="K400" s="426">
        <v>12.30968508939201</v>
      </c>
      <c r="L400" s="426">
        <v>8.093181801347999</v>
      </c>
      <c r="M400" s="424">
        <v>2859</v>
      </c>
      <c r="N400" s="487">
        <v>24316750</v>
      </c>
      <c r="O400" s="487" t="s">
        <v>1982</v>
      </c>
      <c r="P400" s="572">
        <v>5.0752552763383161</v>
      </c>
      <c r="Q400" s="34" t="s">
        <v>1977</v>
      </c>
      <c r="R400" s="257" t="s">
        <v>48</v>
      </c>
      <c r="S400" s="27"/>
      <c r="T400" s="27"/>
      <c r="U400" s="145"/>
      <c r="V400" s="24"/>
      <c r="W400" s="24"/>
      <c r="X400" s="24"/>
      <c r="Y400" s="24"/>
      <c r="Z400" s="24"/>
      <c r="AA400" s="24"/>
      <c r="AB400" s="24"/>
      <c r="AC400" s="24"/>
      <c r="AD400" s="24"/>
      <c r="AE400" s="24">
        <v>1</v>
      </c>
      <c r="AF400" s="24">
        <v>1</v>
      </c>
      <c r="AG400" s="24"/>
      <c r="AH400" s="24"/>
      <c r="AI400" s="24">
        <v>46</v>
      </c>
      <c r="AJ400" s="24">
        <v>46</v>
      </c>
      <c r="AK400" s="24">
        <v>1</v>
      </c>
      <c r="AL400" s="24">
        <v>1</v>
      </c>
      <c r="AM400" s="24"/>
      <c r="AN400" s="24"/>
      <c r="AO400" s="145">
        <f t="shared" ref="AO400:AO463" si="57">SUM(S400,U400,W400,Y400,AA400,AC400,AE400,AG400,AI400,AK400,AM400)</f>
        <v>48</v>
      </c>
      <c r="AP400" s="14">
        <f t="shared" ref="AP400:AP463" si="58">SUM(T400,V400,X400,Z400,AB400,AD400,AF400,AH400,AJ400,AL400,AN400)</f>
        <v>48</v>
      </c>
      <c r="AQ400" s="22"/>
      <c r="AR400" s="24"/>
      <c r="AS400" s="24"/>
      <c r="AT400" s="24"/>
      <c r="AU400" s="24"/>
      <c r="AV400" s="24"/>
      <c r="AW400" s="145"/>
      <c r="AX400" s="24"/>
      <c r="AY400" s="24"/>
      <c r="AZ400" s="24"/>
      <c r="BA400" s="24"/>
      <c r="BB400" s="24"/>
      <c r="BC400" s="24">
        <v>135</v>
      </c>
      <c r="BD400" s="24">
        <v>135</v>
      </c>
      <c r="BE400" s="24"/>
      <c r="BF400" s="24"/>
      <c r="BG400" s="24">
        <v>322.52999999999997</v>
      </c>
      <c r="BH400" s="24">
        <v>322.52999999999997</v>
      </c>
      <c r="BI400" s="24">
        <v>7.6</v>
      </c>
      <c r="BJ400" s="24">
        <v>7.6</v>
      </c>
      <c r="BK400" s="24"/>
      <c r="BL400" s="24"/>
      <c r="BM400" s="145">
        <f t="shared" ref="BM400:BM463" si="59">SUM(AQ400,AS400,AU400,AW400,AY400,BA400,BC400,BE400,BG400,BI400,BK400)</f>
        <v>465.13</v>
      </c>
      <c r="BN400" s="24">
        <f t="shared" ref="BN400:BN463" si="60">SUM(AR400,AT400,AV400,AX400,AZ400,BB400,BD400,BF400,BH400,BJ400,BL400)</f>
        <v>465.13</v>
      </c>
      <c r="BO400" s="509">
        <f t="shared" si="54"/>
        <v>9.1646621632711436E-2</v>
      </c>
      <c r="BP400" s="511">
        <v>0</v>
      </c>
      <c r="BQ400" s="512">
        <v>0</v>
      </c>
      <c r="BR400" s="513">
        <v>0</v>
      </c>
      <c r="BS400" s="512">
        <v>0</v>
      </c>
      <c r="BT400" s="512">
        <v>0</v>
      </c>
      <c r="BU400" s="512">
        <v>0</v>
      </c>
      <c r="BV400" s="512">
        <v>0</v>
      </c>
      <c r="BW400" s="512">
        <v>0</v>
      </c>
      <c r="BX400" s="512">
        <v>0</v>
      </c>
      <c r="BY400" s="512">
        <v>0</v>
      </c>
      <c r="BZ400" s="512">
        <v>0</v>
      </c>
      <c r="CA400" s="512">
        <v>0</v>
      </c>
      <c r="CB400" s="512">
        <v>681177.59999999998</v>
      </c>
      <c r="CC400" s="512">
        <v>681177.59999999998</v>
      </c>
      <c r="CD400" s="512">
        <v>0</v>
      </c>
      <c r="CE400" s="512">
        <v>0</v>
      </c>
      <c r="CF400" s="512">
        <v>378598.6152</v>
      </c>
      <c r="CG400" s="512">
        <v>378598.6152</v>
      </c>
      <c r="CH400" s="512">
        <v>8921.1840000000011</v>
      </c>
      <c r="CI400" s="512">
        <v>8921.1840000000011</v>
      </c>
      <c r="CJ400" s="512">
        <v>0</v>
      </c>
      <c r="CK400" s="512">
        <v>0</v>
      </c>
      <c r="CL400" s="513">
        <f t="shared" ref="CL400:CL463" si="61">BP400+BR400+BT400+BV400+BX400+BZ400+CB400+CD400+CF400+CH400+CJ400</f>
        <v>1068697.3991999999</v>
      </c>
      <c r="CM400" s="513">
        <f t="shared" ref="CM400:CM463" si="62">BQ400+BS400+BU400+BW400+BY400+CA400+CC400+CE400+CG400+CI400+CK400</f>
        <v>1068697.3991999999</v>
      </c>
      <c r="CN400" s="113"/>
      <c r="CO400" s="97"/>
      <c r="CP400" s="97"/>
      <c r="CQ400" s="97"/>
      <c r="CR400" s="97"/>
      <c r="CS400" s="97"/>
      <c r="CT400" s="97"/>
      <c r="CU400" s="114"/>
      <c r="CV400" s="50">
        <f t="shared" si="55"/>
        <v>24316750</v>
      </c>
      <c r="CW400" s="11"/>
      <c r="CX400" s="604">
        <f t="shared" si="56"/>
        <v>5.0752552763383161</v>
      </c>
      <c r="CY400" s="143"/>
      <c r="CZ400" s="143"/>
      <c r="DA400" s="143"/>
      <c r="DB400" s="23"/>
      <c r="DC400" s="23"/>
      <c r="DD400" s="23"/>
      <c r="DE400" s="23"/>
      <c r="DF400" s="143"/>
      <c r="DG400" s="89"/>
      <c r="DH400" s="50" t="s">
        <v>46</v>
      </c>
      <c r="DI400" s="28"/>
      <c r="DJ400" s="553" t="s">
        <v>46</v>
      </c>
      <c r="DK400" s="143"/>
      <c r="DL400" s="46"/>
      <c r="DM400" s="111"/>
      <c r="DN400" s="110"/>
      <c r="DO400" s="432">
        <v>1412.2164179104461</v>
      </c>
      <c r="DP400" s="433">
        <v>-1316.2850603325755</v>
      </c>
      <c r="DQ400" s="434">
        <v>8.3066697761193922</v>
      </c>
      <c r="DR400" s="428">
        <v>83.860525709149357</v>
      </c>
      <c r="DS400" s="432">
        <v>0.48134328358208894</v>
      </c>
      <c r="DT400" s="434">
        <v>0.54815812879344028</v>
      </c>
      <c r="DU400" s="434">
        <v>9.4099813432835702E-2</v>
      </c>
      <c r="DV400" s="428">
        <v>0.93382584455027806</v>
      </c>
      <c r="DW400" s="252"/>
      <c r="DX400" s="50"/>
      <c r="DY400" s="249"/>
      <c r="DZ400" s="464">
        <v>0</v>
      </c>
      <c r="EA400" s="465">
        <v>198738.33333333334</v>
      </c>
      <c r="EB400" s="46"/>
    </row>
    <row r="401" spans="1:132" s="141" customFormat="1" ht="27.75" customHeight="1" x14ac:dyDescent="0.25">
      <c r="A401" s="69" t="s">
        <v>56</v>
      </c>
      <c r="B401" s="69" t="s">
        <v>42</v>
      </c>
      <c r="C401" s="69" t="s">
        <v>670</v>
      </c>
      <c r="D401" s="67" t="s">
        <v>688</v>
      </c>
      <c r="E401" s="67" t="s">
        <v>689</v>
      </c>
      <c r="F401" s="67" t="s">
        <v>691</v>
      </c>
      <c r="G401" s="67" t="s">
        <v>692</v>
      </c>
      <c r="H401" s="14" t="s">
        <v>46</v>
      </c>
      <c r="I401" s="20" t="s">
        <v>1978</v>
      </c>
      <c r="J401" s="145" t="s">
        <v>1984</v>
      </c>
      <c r="K401" s="426">
        <v>11.592616055058496</v>
      </c>
      <c r="L401" s="426">
        <v>13.601704517163</v>
      </c>
      <c r="M401" s="424">
        <v>3048</v>
      </c>
      <c r="N401" s="487">
        <v>25295944</v>
      </c>
      <c r="O401" s="487" t="s">
        <v>1982</v>
      </c>
      <c r="P401" s="572">
        <v>5.7524871420977401</v>
      </c>
      <c r="Q401" s="34" t="s">
        <v>1977</v>
      </c>
      <c r="R401" s="257" t="s">
        <v>48</v>
      </c>
      <c r="S401" s="27"/>
      <c r="T401" s="27"/>
      <c r="U401" s="145"/>
      <c r="V401" s="24"/>
      <c r="W401" s="24"/>
      <c r="X401" s="24"/>
      <c r="Y401" s="24"/>
      <c r="Z401" s="24"/>
      <c r="AA401" s="24"/>
      <c r="AB401" s="24"/>
      <c r="AC401" s="24"/>
      <c r="AD401" s="24"/>
      <c r="AE401" s="24"/>
      <c r="AF401" s="24"/>
      <c r="AG401" s="24"/>
      <c r="AH401" s="24"/>
      <c r="AI401" s="24">
        <v>70</v>
      </c>
      <c r="AJ401" s="24">
        <v>70</v>
      </c>
      <c r="AK401" s="24">
        <v>1</v>
      </c>
      <c r="AL401" s="24">
        <v>1</v>
      </c>
      <c r="AM401" s="24"/>
      <c r="AN401" s="24"/>
      <c r="AO401" s="145">
        <f t="shared" si="57"/>
        <v>71</v>
      </c>
      <c r="AP401" s="14">
        <f t="shared" si="58"/>
        <v>71</v>
      </c>
      <c r="AQ401" s="22"/>
      <c r="AR401" s="24"/>
      <c r="AS401" s="24"/>
      <c r="AT401" s="24"/>
      <c r="AU401" s="24"/>
      <c r="AV401" s="24"/>
      <c r="AW401" s="145"/>
      <c r="AX401" s="24"/>
      <c r="AY401" s="24"/>
      <c r="AZ401" s="24"/>
      <c r="BA401" s="24"/>
      <c r="BB401" s="24"/>
      <c r="BC401" s="24"/>
      <c r="BD401" s="24"/>
      <c r="BE401" s="24"/>
      <c r="BF401" s="24"/>
      <c r="BG401" s="24">
        <v>561.86</v>
      </c>
      <c r="BH401" s="24">
        <v>561.86</v>
      </c>
      <c r="BI401" s="24">
        <v>7.6</v>
      </c>
      <c r="BJ401" s="24">
        <v>7.6</v>
      </c>
      <c r="BK401" s="24"/>
      <c r="BL401" s="24"/>
      <c r="BM401" s="145">
        <f t="shared" si="59"/>
        <v>569.46</v>
      </c>
      <c r="BN401" s="24">
        <f t="shared" si="60"/>
        <v>569.46</v>
      </c>
      <c r="BO401" s="509">
        <f t="shared" si="54"/>
        <v>9.8993702364424063E-2</v>
      </c>
      <c r="BP401" s="511">
        <v>0</v>
      </c>
      <c r="BQ401" s="512">
        <v>0</v>
      </c>
      <c r="BR401" s="513">
        <v>0</v>
      </c>
      <c r="BS401" s="512">
        <v>0</v>
      </c>
      <c r="BT401" s="512">
        <v>0</v>
      </c>
      <c r="BU401" s="512">
        <v>0</v>
      </c>
      <c r="BV401" s="512">
        <v>0</v>
      </c>
      <c r="BW401" s="512">
        <v>0</v>
      </c>
      <c r="BX401" s="512">
        <v>0</v>
      </c>
      <c r="BY401" s="512">
        <v>0</v>
      </c>
      <c r="BZ401" s="512">
        <v>0</v>
      </c>
      <c r="CA401" s="512">
        <v>0</v>
      </c>
      <c r="CB401" s="512">
        <v>0</v>
      </c>
      <c r="CC401" s="512">
        <v>0</v>
      </c>
      <c r="CD401" s="512">
        <v>0</v>
      </c>
      <c r="CE401" s="512">
        <v>0</v>
      </c>
      <c r="CF401" s="512">
        <v>659533.7424000001</v>
      </c>
      <c r="CG401" s="512">
        <v>659533.7424000001</v>
      </c>
      <c r="CH401" s="512">
        <v>8921.1840000000011</v>
      </c>
      <c r="CI401" s="512">
        <v>8921.1840000000011</v>
      </c>
      <c r="CJ401" s="512">
        <v>0</v>
      </c>
      <c r="CK401" s="512">
        <v>0</v>
      </c>
      <c r="CL401" s="513">
        <f t="shared" si="61"/>
        <v>668454.92640000011</v>
      </c>
      <c r="CM401" s="513">
        <f t="shared" si="62"/>
        <v>668454.92640000011</v>
      </c>
      <c r="CN401" s="113"/>
      <c r="CO401" s="97"/>
      <c r="CP401" s="97"/>
      <c r="CQ401" s="97"/>
      <c r="CR401" s="97"/>
      <c r="CS401" s="97"/>
      <c r="CT401" s="97"/>
      <c r="CU401" s="114"/>
      <c r="CV401" s="50">
        <f t="shared" si="55"/>
        <v>25295944</v>
      </c>
      <c r="CW401" s="11"/>
      <c r="CX401" s="604">
        <f t="shared" si="56"/>
        <v>5.7524871420977401</v>
      </c>
      <c r="CY401" s="143"/>
      <c r="CZ401" s="143"/>
      <c r="DA401" s="143"/>
      <c r="DB401" s="23"/>
      <c r="DC401" s="23"/>
      <c r="DD401" s="23"/>
      <c r="DE401" s="23"/>
      <c r="DF401" s="143"/>
      <c r="DG401" s="89"/>
      <c r="DH401" s="50" t="s">
        <v>46</v>
      </c>
      <c r="DI401" s="28"/>
      <c r="DJ401" s="553" t="s">
        <v>46</v>
      </c>
      <c r="DK401" s="143"/>
      <c r="DL401" s="46"/>
      <c r="DM401" s="111"/>
      <c r="DN401" s="110"/>
      <c r="DO401" s="432">
        <v>1158.030343621004</v>
      </c>
      <c r="DP401" s="433">
        <v>-1093.4115710632734</v>
      </c>
      <c r="DQ401" s="434">
        <v>207.29449714332554</v>
      </c>
      <c r="DR401" s="428">
        <v>-154.70031145526093</v>
      </c>
      <c r="DS401" s="432">
        <v>1.6667669008501662</v>
      </c>
      <c r="DT401" s="434">
        <v>-1.2588387022837517</v>
      </c>
      <c r="DU401" s="434">
        <v>1.1619146551488464</v>
      </c>
      <c r="DV401" s="428">
        <v>-0.79011024201471169</v>
      </c>
      <c r="DW401" s="252"/>
      <c r="DX401" s="50"/>
      <c r="DY401" s="249"/>
      <c r="DZ401" s="464">
        <v>590976</v>
      </c>
      <c r="EA401" s="465">
        <v>-535363.66666666663</v>
      </c>
      <c r="EB401" s="46"/>
    </row>
    <row r="402" spans="1:132" s="141" customFormat="1" ht="27.75" customHeight="1" x14ac:dyDescent="0.25">
      <c r="A402" s="69" t="s">
        <v>56</v>
      </c>
      <c r="B402" s="69" t="s">
        <v>42</v>
      </c>
      <c r="C402" s="69" t="s">
        <v>670</v>
      </c>
      <c r="D402" s="67" t="s">
        <v>688</v>
      </c>
      <c r="E402" s="67" t="s">
        <v>689</v>
      </c>
      <c r="F402" s="67" t="s">
        <v>693</v>
      </c>
      <c r="G402" s="67" t="s">
        <v>689</v>
      </c>
      <c r="H402" s="14" t="s">
        <v>46</v>
      </c>
      <c r="I402" s="20" t="s">
        <v>1978</v>
      </c>
      <c r="J402" s="145" t="s">
        <v>1984</v>
      </c>
      <c r="K402" s="426">
        <v>11.473104549336242</v>
      </c>
      <c r="L402" s="426">
        <v>10.019696948856</v>
      </c>
      <c r="M402" s="424">
        <v>1939</v>
      </c>
      <c r="N402" s="487">
        <v>21580230</v>
      </c>
      <c r="O402" s="487" t="s">
        <v>1982</v>
      </c>
      <c r="P402" s="572">
        <v>5.0115158066197738</v>
      </c>
      <c r="Q402" s="34" t="s">
        <v>1977</v>
      </c>
      <c r="R402" s="257" t="s">
        <v>48</v>
      </c>
      <c r="S402" s="27"/>
      <c r="T402" s="27"/>
      <c r="U402" s="145"/>
      <c r="V402" s="24"/>
      <c r="W402" s="24"/>
      <c r="X402" s="24"/>
      <c r="Y402" s="24"/>
      <c r="Z402" s="24"/>
      <c r="AA402" s="24"/>
      <c r="AB402" s="24"/>
      <c r="AC402" s="24"/>
      <c r="AD402" s="24"/>
      <c r="AE402" s="24"/>
      <c r="AF402" s="24"/>
      <c r="AG402" s="24"/>
      <c r="AH402" s="24"/>
      <c r="AI402" s="24">
        <v>29</v>
      </c>
      <c r="AJ402" s="24">
        <v>29</v>
      </c>
      <c r="AK402" s="24"/>
      <c r="AL402" s="24"/>
      <c r="AM402" s="24"/>
      <c r="AN402" s="24"/>
      <c r="AO402" s="145">
        <f t="shared" si="57"/>
        <v>29</v>
      </c>
      <c r="AP402" s="14">
        <f t="shared" si="58"/>
        <v>29</v>
      </c>
      <c r="AQ402" s="22"/>
      <c r="AR402" s="24"/>
      <c r="AS402" s="24"/>
      <c r="AT402" s="24"/>
      <c r="AU402" s="24"/>
      <c r="AV402" s="24"/>
      <c r="AW402" s="145"/>
      <c r="AX402" s="24"/>
      <c r="AY402" s="24"/>
      <c r="AZ402" s="24"/>
      <c r="BA402" s="24"/>
      <c r="BB402" s="24"/>
      <c r="BC402" s="24"/>
      <c r="BD402" s="24"/>
      <c r="BE402" s="24"/>
      <c r="BF402" s="24"/>
      <c r="BG402" s="24">
        <v>726.16</v>
      </c>
      <c r="BH402" s="24">
        <v>726.16</v>
      </c>
      <c r="BI402" s="24"/>
      <c r="BJ402" s="24"/>
      <c r="BK402" s="24"/>
      <c r="BL402" s="24"/>
      <c r="BM402" s="145">
        <f t="shared" si="59"/>
        <v>726.16</v>
      </c>
      <c r="BN402" s="24">
        <f t="shared" si="60"/>
        <v>726.16</v>
      </c>
      <c r="BO402" s="509">
        <f t="shared" si="54"/>
        <v>0.14489827589505078</v>
      </c>
      <c r="BP402" s="511">
        <v>0</v>
      </c>
      <c r="BQ402" s="512">
        <v>0</v>
      </c>
      <c r="BR402" s="513">
        <v>0</v>
      </c>
      <c r="BS402" s="512">
        <v>0</v>
      </c>
      <c r="BT402" s="512">
        <v>0</v>
      </c>
      <c r="BU402" s="512">
        <v>0</v>
      </c>
      <c r="BV402" s="512">
        <v>0</v>
      </c>
      <c r="BW402" s="512">
        <v>0</v>
      </c>
      <c r="BX402" s="512">
        <v>0</v>
      </c>
      <c r="BY402" s="512">
        <v>0</v>
      </c>
      <c r="BZ402" s="512">
        <v>0</v>
      </c>
      <c r="CA402" s="512">
        <v>0</v>
      </c>
      <c r="CB402" s="512">
        <v>0</v>
      </c>
      <c r="CC402" s="512">
        <v>0</v>
      </c>
      <c r="CD402" s="512">
        <v>0</v>
      </c>
      <c r="CE402" s="512">
        <v>0</v>
      </c>
      <c r="CF402" s="512">
        <v>852395.6544</v>
      </c>
      <c r="CG402" s="512">
        <v>852395.6544</v>
      </c>
      <c r="CH402" s="512">
        <v>0</v>
      </c>
      <c r="CI402" s="512">
        <v>0</v>
      </c>
      <c r="CJ402" s="512">
        <v>0</v>
      </c>
      <c r="CK402" s="512">
        <v>0</v>
      </c>
      <c r="CL402" s="513">
        <f t="shared" si="61"/>
        <v>852395.6544</v>
      </c>
      <c r="CM402" s="513">
        <f t="shared" si="62"/>
        <v>852395.6544</v>
      </c>
      <c r="CN402" s="113"/>
      <c r="CO402" s="97"/>
      <c r="CP402" s="97"/>
      <c r="CQ402" s="97"/>
      <c r="CR402" s="97"/>
      <c r="CS402" s="97"/>
      <c r="CT402" s="97"/>
      <c r="CU402" s="114"/>
      <c r="CV402" s="50">
        <f t="shared" si="55"/>
        <v>21580230</v>
      </c>
      <c r="CW402" s="11"/>
      <c r="CX402" s="604">
        <f t="shared" si="56"/>
        <v>5.0115158066197738</v>
      </c>
      <c r="CY402" s="143"/>
      <c r="CZ402" s="143"/>
      <c r="DA402" s="143"/>
      <c r="DB402" s="23"/>
      <c r="DC402" s="23"/>
      <c r="DD402" s="23"/>
      <c r="DE402" s="23"/>
      <c r="DF402" s="143"/>
      <c r="DG402" s="89"/>
      <c r="DH402" s="50" t="s">
        <v>46</v>
      </c>
      <c r="DI402" s="28"/>
      <c r="DJ402" s="553" t="s">
        <v>46</v>
      </c>
      <c r="DK402" s="143"/>
      <c r="DL402" s="46"/>
      <c r="DM402" s="111"/>
      <c r="DN402" s="110"/>
      <c r="DO402" s="432">
        <v>117.43476018566271</v>
      </c>
      <c r="DP402" s="433">
        <v>-47.422451130071579</v>
      </c>
      <c r="DQ402" s="434">
        <v>28.762764311500774</v>
      </c>
      <c r="DR402" s="428">
        <v>27.539612056518543</v>
      </c>
      <c r="DS402" s="432">
        <v>0.41413099535843217</v>
      </c>
      <c r="DT402" s="434">
        <v>0.52010796246400903</v>
      </c>
      <c r="DU402" s="434">
        <v>0.16400206291903044</v>
      </c>
      <c r="DV402" s="428">
        <v>0.76183105021452546</v>
      </c>
      <c r="DW402" s="252"/>
      <c r="DX402" s="50"/>
      <c r="DY402" s="249"/>
      <c r="DZ402" s="464">
        <v>0</v>
      </c>
      <c r="EA402" s="465">
        <v>53789</v>
      </c>
      <c r="EB402" s="46"/>
    </row>
    <row r="403" spans="1:132" s="141" customFormat="1" ht="27.75" customHeight="1" x14ac:dyDescent="0.25">
      <c r="A403" s="69" t="s">
        <v>56</v>
      </c>
      <c r="B403" s="69" t="s">
        <v>42</v>
      </c>
      <c r="C403" s="69" t="s">
        <v>670</v>
      </c>
      <c r="D403" s="67" t="s">
        <v>688</v>
      </c>
      <c r="E403" s="67" t="s">
        <v>689</v>
      </c>
      <c r="F403" s="67" t="s">
        <v>694</v>
      </c>
      <c r="G403" s="67" t="s">
        <v>689</v>
      </c>
      <c r="H403" s="14" t="s">
        <v>46</v>
      </c>
      <c r="I403" s="20" t="s">
        <v>1978</v>
      </c>
      <c r="J403" s="145" t="s">
        <v>1984</v>
      </c>
      <c r="K403" s="426">
        <v>11.592616055058496</v>
      </c>
      <c r="L403" s="426">
        <v>15.684280270407001</v>
      </c>
      <c r="M403" s="424">
        <v>2390</v>
      </c>
      <c r="N403" s="487">
        <v>30812511</v>
      </c>
      <c r="O403" s="487" t="s">
        <v>1982</v>
      </c>
      <c r="P403" s="572">
        <v>5.5293989980828755</v>
      </c>
      <c r="Q403" s="34" t="s">
        <v>1977</v>
      </c>
      <c r="R403" s="257" t="s">
        <v>48</v>
      </c>
      <c r="S403" s="27"/>
      <c r="T403" s="27"/>
      <c r="U403" s="145"/>
      <c r="V403" s="24"/>
      <c r="W403" s="24"/>
      <c r="X403" s="24"/>
      <c r="Y403" s="24"/>
      <c r="Z403" s="24"/>
      <c r="AA403" s="24"/>
      <c r="AB403" s="24"/>
      <c r="AC403" s="24"/>
      <c r="AD403" s="24"/>
      <c r="AE403" s="24">
        <v>1</v>
      </c>
      <c r="AF403" s="24">
        <v>1</v>
      </c>
      <c r="AG403" s="24"/>
      <c r="AH403" s="24"/>
      <c r="AI403" s="24">
        <v>62</v>
      </c>
      <c r="AJ403" s="24">
        <v>62</v>
      </c>
      <c r="AK403" s="24"/>
      <c r="AL403" s="24"/>
      <c r="AM403" s="24"/>
      <c r="AN403" s="24"/>
      <c r="AO403" s="145">
        <f t="shared" si="57"/>
        <v>63</v>
      </c>
      <c r="AP403" s="14">
        <f t="shared" si="58"/>
        <v>63</v>
      </c>
      <c r="AQ403" s="22"/>
      <c r="AR403" s="24"/>
      <c r="AS403" s="24"/>
      <c r="AT403" s="24"/>
      <c r="AU403" s="24"/>
      <c r="AV403" s="24"/>
      <c r="AW403" s="145"/>
      <c r="AX403" s="24"/>
      <c r="AY403" s="24"/>
      <c r="AZ403" s="24"/>
      <c r="BA403" s="24"/>
      <c r="BB403" s="24"/>
      <c r="BC403" s="24">
        <v>1.2</v>
      </c>
      <c r="BD403" s="24">
        <v>1.2</v>
      </c>
      <c r="BE403" s="24"/>
      <c r="BF403" s="24"/>
      <c r="BG403" s="24">
        <v>409.42</v>
      </c>
      <c r="BH403" s="24">
        <v>409.42</v>
      </c>
      <c r="BI403" s="24"/>
      <c r="BJ403" s="24"/>
      <c r="BK403" s="24"/>
      <c r="BL403" s="24"/>
      <c r="BM403" s="145">
        <f t="shared" si="59"/>
        <v>410.62</v>
      </c>
      <c r="BN403" s="24">
        <f t="shared" si="60"/>
        <v>410.62</v>
      </c>
      <c r="BO403" s="509">
        <f t="shared" si="54"/>
        <v>7.4261235288386324E-2</v>
      </c>
      <c r="BP403" s="511">
        <v>0</v>
      </c>
      <c r="BQ403" s="512">
        <v>0</v>
      </c>
      <c r="BR403" s="513">
        <v>0</v>
      </c>
      <c r="BS403" s="512">
        <v>0</v>
      </c>
      <c r="BT403" s="512">
        <v>0</v>
      </c>
      <c r="BU403" s="512">
        <v>0</v>
      </c>
      <c r="BV403" s="512">
        <v>0</v>
      </c>
      <c r="BW403" s="512">
        <v>0</v>
      </c>
      <c r="BX403" s="512">
        <v>0</v>
      </c>
      <c r="BY403" s="512">
        <v>0</v>
      </c>
      <c r="BZ403" s="512">
        <v>0</v>
      </c>
      <c r="CA403" s="512">
        <v>0</v>
      </c>
      <c r="CB403" s="512">
        <v>6054.9119999999994</v>
      </c>
      <c r="CC403" s="512">
        <v>6054.9119999999994</v>
      </c>
      <c r="CD403" s="512">
        <v>0</v>
      </c>
      <c r="CE403" s="512">
        <v>0</v>
      </c>
      <c r="CF403" s="512">
        <v>480593.57280000008</v>
      </c>
      <c r="CG403" s="512">
        <v>480593.57280000008</v>
      </c>
      <c r="CH403" s="512">
        <v>0</v>
      </c>
      <c r="CI403" s="512">
        <v>0</v>
      </c>
      <c r="CJ403" s="512">
        <v>0</v>
      </c>
      <c r="CK403" s="512">
        <v>0</v>
      </c>
      <c r="CL403" s="513">
        <f t="shared" si="61"/>
        <v>486648.48480000009</v>
      </c>
      <c r="CM403" s="513">
        <f t="shared" si="62"/>
        <v>486648.48480000009</v>
      </c>
      <c r="CN403" s="113"/>
      <c r="CO403" s="97"/>
      <c r="CP403" s="97"/>
      <c r="CQ403" s="97"/>
      <c r="CR403" s="97"/>
      <c r="CS403" s="97"/>
      <c r="CT403" s="97"/>
      <c r="CU403" s="114"/>
      <c r="CV403" s="50">
        <f t="shared" si="55"/>
        <v>30812511</v>
      </c>
      <c r="CW403" s="11"/>
      <c r="CX403" s="604">
        <f t="shared" si="56"/>
        <v>5.5293989980828755</v>
      </c>
      <c r="CY403" s="143"/>
      <c r="CZ403" s="143"/>
      <c r="DA403" s="143"/>
      <c r="DB403" s="23"/>
      <c r="DC403" s="23"/>
      <c r="DD403" s="23"/>
      <c r="DE403" s="23"/>
      <c r="DF403" s="143"/>
      <c r="DG403" s="89"/>
      <c r="DH403" s="50" t="s">
        <v>46</v>
      </c>
      <c r="DI403" s="28"/>
      <c r="DJ403" s="553" t="s">
        <v>46</v>
      </c>
      <c r="DK403" s="143"/>
      <c r="DL403" s="46"/>
      <c r="DM403" s="111"/>
      <c r="DN403" s="110"/>
      <c r="DO403" s="432">
        <v>95.92385202747478</v>
      </c>
      <c r="DP403" s="433">
        <v>168.50966254920553</v>
      </c>
      <c r="DQ403" s="434">
        <v>11.178689724905006</v>
      </c>
      <c r="DR403" s="428">
        <v>105.58121699028703</v>
      </c>
      <c r="DS403" s="432">
        <v>0.14267284962170099</v>
      </c>
      <c r="DT403" s="434">
        <v>0.51069119350991998</v>
      </c>
      <c r="DU403" s="434">
        <v>0.11505874969492015</v>
      </c>
      <c r="DV403" s="428">
        <v>0.43898381472823089</v>
      </c>
      <c r="DW403" s="252"/>
      <c r="DX403" s="50"/>
      <c r="DY403" s="249"/>
      <c r="DZ403" s="464">
        <v>5448</v>
      </c>
      <c r="EA403" s="465">
        <v>142735</v>
      </c>
      <c r="EB403" s="46"/>
    </row>
    <row r="404" spans="1:132" s="141" customFormat="1" ht="27.75" customHeight="1" x14ac:dyDescent="0.25">
      <c r="A404" s="69" t="s">
        <v>56</v>
      </c>
      <c r="B404" s="69" t="s">
        <v>42</v>
      </c>
      <c r="C404" s="69" t="s">
        <v>670</v>
      </c>
      <c r="D404" s="67" t="s">
        <v>688</v>
      </c>
      <c r="E404" s="67" t="s">
        <v>689</v>
      </c>
      <c r="F404" s="67" t="s">
        <v>695</v>
      </c>
      <c r="G404" s="67" t="s">
        <v>689</v>
      </c>
      <c r="H404" s="14" t="s">
        <v>617</v>
      </c>
      <c r="I404" s="20" t="s">
        <v>1979</v>
      </c>
      <c r="J404" s="145" t="s">
        <v>1984</v>
      </c>
      <c r="K404" s="426">
        <v>12.668219606558768</v>
      </c>
      <c r="L404" s="426">
        <v>19.159090869240003</v>
      </c>
      <c r="M404" s="424">
        <v>3112</v>
      </c>
      <c r="N404" s="487">
        <v>30975360</v>
      </c>
      <c r="O404" s="487" t="s">
        <v>1976</v>
      </c>
      <c r="P404" s="572">
        <v>8.8199491223022353</v>
      </c>
      <c r="Q404" s="34" t="s">
        <v>1977</v>
      </c>
      <c r="R404" s="257" t="s">
        <v>48</v>
      </c>
      <c r="S404" s="27"/>
      <c r="T404" s="27"/>
      <c r="U404" s="145"/>
      <c r="V404" s="24"/>
      <c r="W404" s="24"/>
      <c r="X404" s="24"/>
      <c r="Y404" s="24"/>
      <c r="Z404" s="24"/>
      <c r="AA404" s="24"/>
      <c r="AB404" s="24"/>
      <c r="AC404" s="24"/>
      <c r="AD404" s="24"/>
      <c r="AE404" s="24"/>
      <c r="AF404" s="24"/>
      <c r="AG404" s="24"/>
      <c r="AH404" s="24"/>
      <c r="AI404" s="24"/>
      <c r="AJ404" s="24"/>
      <c r="AK404" s="24"/>
      <c r="AL404" s="24"/>
      <c r="AM404" s="24"/>
      <c r="AN404" s="24"/>
      <c r="AO404" s="145">
        <f t="shared" si="57"/>
        <v>0</v>
      </c>
      <c r="AP404" s="14">
        <f t="shared" si="58"/>
        <v>0</v>
      </c>
      <c r="AQ404" s="22"/>
      <c r="AR404" s="24"/>
      <c r="AS404" s="24"/>
      <c r="AT404" s="24"/>
      <c r="AU404" s="24"/>
      <c r="AV404" s="24"/>
      <c r="AW404" s="145"/>
      <c r="AX404" s="24"/>
      <c r="AY404" s="24"/>
      <c r="AZ404" s="24"/>
      <c r="BA404" s="24"/>
      <c r="BB404" s="24"/>
      <c r="BC404" s="24"/>
      <c r="BD404" s="24"/>
      <c r="BE404" s="24"/>
      <c r="BF404" s="24"/>
      <c r="BG404" s="24"/>
      <c r="BH404" s="24"/>
      <c r="BI404" s="24"/>
      <c r="BJ404" s="24"/>
      <c r="BK404" s="24"/>
      <c r="BL404" s="24"/>
      <c r="BM404" s="145">
        <f t="shared" si="59"/>
        <v>0</v>
      </c>
      <c r="BN404" s="24">
        <f t="shared" si="60"/>
        <v>0</v>
      </c>
      <c r="BO404" s="509">
        <f t="shared" si="54"/>
        <v>0</v>
      </c>
      <c r="BP404" s="511">
        <v>0</v>
      </c>
      <c r="BQ404" s="512">
        <v>0</v>
      </c>
      <c r="BR404" s="513">
        <v>0</v>
      </c>
      <c r="BS404" s="512">
        <v>0</v>
      </c>
      <c r="BT404" s="512">
        <v>0</v>
      </c>
      <c r="BU404" s="512">
        <v>0</v>
      </c>
      <c r="BV404" s="512">
        <v>0</v>
      </c>
      <c r="BW404" s="512">
        <v>0</v>
      </c>
      <c r="BX404" s="512">
        <v>0</v>
      </c>
      <c r="BY404" s="512">
        <v>0</v>
      </c>
      <c r="BZ404" s="512">
        <v>0</v>
      </c>
      <c r="CA404" s="512">
        <v>0</v>
      </c>
      <c r="CB404" s="512">
        <v>0</v>
      </c>
      <c r="CC404" s="512">
        <v>0</v>
      </c>
      <c r="CD404" s="512">
        <v>0</v>
      </c>
      <c r="CE404" s="512">
        <v>0</v>
      </c>
      <c r="CF404" s="512">
        <v>0</v>
      </c>
      <c r="CG404" s="512">
        <v>0</v>
      </c>
      <c r="CH404" s="512">
        <v>0</v>
      </c>
      <c r="CI404" s="512">
        <v>0</v>
      </c>
      <c r="CJ404" s="512">
        <v>0</v>
      </c>
      <c r="CK404" s="512">
        <v>0</v>
      </c>
      <c r="CL404" s="513">
        <f t="shared" si="61"/>
        <v>0</v>
      </c>
      <c r="CM404" s="513">
        <f t="shared" si="62"/>
        <v>0</v>
      </c>
      <c r="CN404" s="113"/>
      <c r="CO404" s="97"/>
      <c r="CP404" s="97"/>
      <c r="CQ404" s="97"/>
      <c r="CR404" s="97"/>
      <c r="CS404" s="97"/>
      <c r="CT404" s="97"/>
      <c r="CU404" s="114"/>
      <c r="CV404" s="50">
        <f t="shared" si="55"/>
        <v>30975360</v>
      </c>
      <c r="CW404" s="11"/>
      <c r="CX404" s="604">
        <f t="shared" si="56"/>
        <v>8.8199491223022353</v>
      </c>
      <c r="CY404" s="143"/>
      <c r="CZ404" s="143"/>
      <c r="DA404" s="143"/>
      <c r="DB404" s="23"/>
      <c r="DC404" s="23"/>
      <c r="DD404" s="23"/>
      <c r="DE404" s="23"/>
      <c r="DF404" s="143"/>
      <c r="DG404" s="89"/>
      <c r="DH404" s="50" t="s">
        <v>46</v>
      </c>
      <c r="DI404" s="28"/>
      <c r="DJ404" s="553" t="s">
        <v>46</v>
      </c>
      <c r="DK404" s="143"/>
      <c r="DL404" s="46"/>
      <c r="DM404" s="111"/>
      <c r="DN404" s="110"/>
      <c r="DO404" s="432">
        <v>188.14236155723967</v>
      </c>
      <c r="DP404" s="433">
        <v>-188.14236155723967</v>
      </c>
      <c r="DQ404" s="434">
        <v>188.14236155723967</v>
      </c>
      <c r="DR404" s="428">
        <v>-188.14236155723967</v>
      </c>
      <c r="DS404" s="432">
        <v>3.1522549145573606</v>
      </c>
      <c r="DT404" s="434">
        <v>-3.1522549145573606</v>
      </c>
      <c r="DU404" s="434">
        <v>3.1522549145573606</v>
      </c>
      <c r="DV404" s="428">
        <v>-3.1522549145573606</v>
      </c>
      <c r="DW404" s="252"/>
      <c r="DX404" s="50"/>
      <c r="DY404" s="249"/>
      <c r="DZ404" s="464">
        <v>186581</v>
      </c>
      <c r="EA404" s="465">
        <v>-186581</v>
      </c>
      <c r="EB404" s="46"/>
    </row>
    <row r="405" spans="1:132" s="141" customFormat="1" ht="27.75" customHeight="1" x14ac:dyDescent="0.25">
      <c r="A405" s="69" t="s">
        <v>56</v>
      </c>
      <c r="B405" s="69" t="s">
        <v>42</v>
      </c>
      <c r="C405" s="69" t="s">
        <v>670</v>
      </c>
      <c r="D405" s="67" t="s">
        <v>688</v>
      </c>
      <c r="E405" s="67" t="s">
        <v>689</v>
      </c>
      <c r="F405" s="67" t="s">
        <v>696</v>
      </c>
      <c r="G405" s="67" t="s">
        <v>692</v>
      </c>
      <c r="H405" s="14" t="s">
        <v>617</v>
      </c>
      <c r="I405" s="20" t="s">
        <v>1978</v>
      </c>
      <c r="J405" s="145" t="s">
        <v>1984</v>
      </c>
      <c r="K405" s="426">
        <v>12.668219606558768</v>
      </c>
      <c r="L405" s="426">
        <v>19.913446928277001</v>
      </c>
      <c r="M405" s="424">
        <v>3255</v>
      </c>
      <c r="N405" s="487">
        <v>28067040</v>
      </c>
      <c r="O405" s="487" t="s">
        <v>1976</v>
      </c>
      <c r="P405" s="572">
        <v>7.8797919439538351</v>
      </c>
      <c r="Q405" s="34" t="s">
        <v>1977</v>
      </c>
      <c r="R405" s="257" t="s">
        <v>48</v>
      </c>
      <c r="S405" s="27"/>
      <c r="T405" s="27"/>
      <c r="U405" s="145"/>
      <c r="V405" s="24"/>
      <c r="W405" s="24"/>
      <c r="X405" s="24"/>
      <c r="Y405" s="24"/>
      <c r="Z405" s="24"/>
      <c r="AA405" s="24"/>
      <c r="AB405" s="24"/>
      <c r="AC405" s="24"/>
      <c r="AD405" s="24"/>
      <c r="AE405" s="24"/>
      <c r="AF405" s="24"/>
      <c r="AG405" s="24"/>
      <c r="AH405" s="24"/>
      <c r="AI405" s="24"/>
      <c r="AJ405" s="24"/>
      <c r="AK405" s="24"/>
      <c r="AL405" s="24"/>
      <c r="AM405" s="24"/>
      <c r="AN405" s="24"/>
      <c r="AO405" s="145">
        <f t="shared" si="57"/>
        <v>0</v>
      </c>
      <c r="AP405" s="14">
        <f t="shared" si="58"/>
        <v>0</v>
      </c>
      <c r="AQ405" s="22"/>
      <c r="AR405" s="24"/>
      <c r="AS405" s="24"/>
      <c r="AT405" s="24"/>
      <c r="AU405" s="24"/>
      <c r="AV405" s="24"/>
      <c r="AW405" s="145"/>
      <c r="AX405" s="24"/>
      <c r="AY405" s="24"/>
      <c r="AZ405" s="24"/>
      <c r="BA405" s="24"/>
      <c r="BB405" s="24"/>
      <c r="BC405" s="24"/>
      <c r="BD405" s="24"/>
      <c r="BE405" s="24"/>
      <c r="BF405" s="24"/>
      <c r="BG405" s="24"/>
      <c r="BH405" s="24"/>
      <c r="BI405" s="24"/>
      <c r="BJ405" s="24"/>
      <c r="BK405" s="24"/>
      <c r="BL405" s="24"/>
      <c r="BM405" s="145">
        <f t="shared" si="59"/>
        <v>0</v>
      </c>
      <c r="BN405" s="24">
        <f t="shared" si="60"/>
        <v>0</v>
      </c>
      <c r="BO405" s="509">
        <f t="shared" si="54"/>
        <v>0</v>
      </c>
      <c r="BP405" s="511">
        <v>0</v>
      </c>
      <c r="BQ405" s="512">
        <v>0</v>
      </c>
      <c r="BR405" s="513">
        <v>0</v>
      </c>
      <c r="BS405" s="512">
        <v>0</v>
      </c>
      <c r="BT405" s="512">
        <v>0</v>
      </c>
      <c r="BU405" s="512">
        <v>0</v>
      </c>
      <c r="BV405" s="512">
        <v>0</v>
      </c>
      <c r="BW405" s="512">
        <v>0</v>
      </c>
      <c r="BX405" s="512">
        <v>0</v>
      </c>
      <c r="BY405" s="512">
        <v>0</v>
      </c>
      <c r="BZ405" s="512">
        <v>0</v>
      </c>
      <c r="CA405" s="512">
        <v>0</v>
      </c>
      <c r="CB405" s="512">
        <v>0</v>
      </c>
      <c r="CC405" s="512">
        <v>0</v>
      </c>
      <c r="CD405" s="512">
        <v>0</v>
      </c>
      <c r="CE405" s="512">
        <v>0</v>
      </c>
      <c r="CF405" s="512">
        <v>0</v>
      </c>
      <c r="CG405" s="512">
        <v>0</v>
      </c>
      <c r="CH405" s="512">
        <v>0</v>
      </c>
      <c r="CI405" s="512">
        <v>0</v>
      </c>
      <c r="CJ405" s="512">
        <v>0</v>
      </c>
      <c r="CK405" s="512">
        <v>0</v>
      </c>
      <c r="CL405" s="513">
        <f t="shared" si="61"/>
        <v>0</v>
      </c>
      <c r="CM405" s="513">
        <f t="shared" si="62"/>
        <v>0</v>
      </c>
      <c r="CN405" s="113"/>
      <c r="CO405" s="97"/>
      <c r="CP405" s="97"/>
      <c r="CQ405" s="97"/>
      <c r="CR405" s="97"/>
      <c r="CS405" s="97"/>
      <c r="CT405" s="97"/>
      <c r="CU405" s="114"/>
      <c r="CV405" s="50">
        <f t="shared" si="55"/>
        <v>28067040</v>
      </c>
      <c r="CW405" s="11"/>
      <c r="CX405" s="604">
        <f t="shared" si="56"/>
        <v>7.8797919439538351</v>
      </c>
      <c r="CY405" s="143"/>
      <c r="CZ405" s="143"/>
      <c r="DA405" s="143"/>
      <c r="DB405" s="23"/>
      <c r="DC405" s="23"/>
      <c r="DD405" s="23"/>
      <c r="DE405" s="23"/>
      <c r="DF405" s="143"/>
      <c r="DG405" s="89"/>
      <c r="DH405" s="50" t="s">
        <v>46</v>
      </c>
      <c r="DI405" s="28"/>
      <c r="DJ405" s="553" t="s">
        <v>46</v>
      </c>
      <c r="DK405" s="143"/>
      <c r="DL405" s="46"/>
      <c r="DM405" s="111"/>
      <c r="DN405" s="110"/>
      <c r="DO405" s="432">
        <v>8.7131116061141149</v>
      </c>
      <c r="DP405" s="433">
        <v>-8.7131116061141149</v>
      </c>
      <c r="DQ405" s="434">
        <v>8.7131116061141149</v>
      </c>
      <c r="DR405" s="428">
        <v>-8.7131116061141149</v>
      </c>
      <c r="DS405" s="432">
        <v>8.4799139718872166E-2</v>
      </c>
      <c r="DT405" s="434">
        <v>-8.4799139718872166E-2</v>
      </c>
      <c r="DU405" s="434">
        <v>8.4799139718872166E-2</v>
      </c>
      <c r="DV405" s="428">
        <v>-8.4799139718872166E-2</v>
      </c>
      <c r="DW405" s="252"/>
      <c r="DX405" s="50"/>
      <c r="DY405" s="249"/>
      <c r="DZ405" s="464">
        <v>0</v>
      </c>
      <c r="EA405" s="465">
        <v>0</v>
      </c>
      <c r="EB405" s="46"/>
    </row>
    <row r="406" spans="1:132" s="141" customFormat="1" ht="27.75" customHeight="1" x14ac:dyDescent="0.25">
      <c r="A406" s="69" t="s">
        <v>56</v>
      </c>
      <c r="B406" s="69" t="s">
        <v>42</v>
      </c>
      <c r="C406" s="69" t="s">
        <v>670</v>
      </c>
      <c r="D406" s="67" t="s">
        <v>697</v>
      </c>
      <c r="E406" s="67" t="s">
        <v>698</v>
      </c>
      <c r="F406" s="67" t="s">
        <v>699</v>
      </c>
      <c r="G406" s="67" t="s">
        <v>698</v>
      </c>
      <c r="H406" s="14" t="s">
        <v>46</v>
      </c>
      <c r="I406" s="20" t="s">
        <v>1979</v>
      </c>
      <c r="J406" s="145" t="s">
        <v>1981</v>
      </c>
      <c r="K406" s="426">
        <v>3.7107456501355629</v>
      </c>
      <c r="L406" s="426">
        <v>16.290151481268001</v>
      </c>
      <c r="M406" s="424">
        <v>965</v>
      </c>
      <c r="N406" s="487">
        <v>11177760</v>
      </c>
      <c r="O406" s="487" t="s">
        <v>1976</v>
      </c>
      <c r="P406" s="572">
        <v>3.0262391709843421</v>
      </c>
      <c r="Q406" s="34" t="s">
        <v>1977</v>
      </c>
      <c r="R406" s="257" t="s">
        <v>48</v>
      </c>
      <c r="S406" s="27"/>
      <c r="T406" s="27"/>
      <c r="U406" s="145"/>
      <c r="V406" s="24"/>
      <c r="W406" s="24"/>
      <c r="X406" s="24"/>
      <c r="Y406" s="24"/>
      <c r="Z406" s="24"/>
      <c r="AA406" s="24"/>
      <c r="AB406" s="24"/>
      <c r="AC406" s="24"/>
      <c r="AD406" s="24"/>
      <c r="AE406" s="24">
        <v>1</v>
      </c>
      <c r="AF406" s="24">
        <v>1</v>
      </c>
      <c r="AG406" s="24"/>
      <c r="AH406" s="24"/>
      <c r="AI406" s="24">
        <v>15</v>
      </c>
      <c r="AJ406" s="24">
        <v>15</v>
      </c>
      <c r="AK406" s="24"/>
      <c r="AL406" s="24"/>
      <c r="AM406" s="24"/>
      <c r="AN406" s="24"/>
      <c r="AO406" s="145">
        <f t="shared" si="57"/>
        <v>16</v>
      </c>
      <c r="AP406" s="14">
        <f t="shared" si="58"/>
        <v>16</v>
      </c>
      <c r="AQ406" s="22"/>
      <c r="AR406" s="24"/>
      <c r="AS406" s="24"/>
      <c r="AT406" s="24"/>
      <c r="AU406" s="24"/>
      <c r="AV406" s="24"/>
      <c r="AW406" s="145"/>
      <c r="AX406" s="24"/>
      <c r="AY406" s="24"/>
      <c r="AZ406" s="24"/>
      <c r="BA406" s="24"/>
      <c r="BB406" s="24"/>
      <c r="BC406" s="24">
        <v>1.2</v>
      </c>
      <c r="BD406" s="24">
        <v>1.2</v>
      </c>
      <c r="BE406" s="24"/>
      <c r="BF406" s="24"/>
      <c r="BG406" s="24">
        <v>109.5</v>
      </c>
      <c r="BH406" s="24">
        <v>109.5</v>
      </c>
      <c r="BI406" s="24"/>
      <c r="BJ406" s="24"/>
      <c r="BK406" s="24"/>
      <c r="BL406" s="24"/>
      <c r="BM406" s="145">
        <f t="shared" si="59"/>
        <v>110.7</v>
      </c>
      <c r="BN406" s="24">
        <f t="shared" si="60"/>
        <v>110.7</v>
      </c>
      <c r="BO406" s="509">
        <f t="shared" si="54"/>
        <v>3.6580056547213587E-2</v>
      </c>
      <c r="BP406" s="511">
        <v>0</v>
      </c>
      <c r="BQ406" s="512">
        <v>0</v>
      </c>
      <c r="BR406" s="513">
        <v>0</v>
      </c>
      <c r="BS406" s="512">
        <v>0</v>
      </c>
      <c r="BT406" s="512">
        <v>0</v>
      </c>
      <c r="BU406" s="512">
        <v>0</v>
      </c>
      <c r="BV406" s="512">
        <v>0</v>
      </c>
      <c r="BW406" s="512">
        <v>0</v>
      </c>
      <c r="BX406" s="512">
        <v>0</v>
      </c>
      <c r="BY406" s="512">
        <v>0</v>
      </c>
      <c r="BZ406" s="512">
        <v>0</v>
      </c>
      <c r="CA406" s="512">
        <v>0</v>
      </c>
      <c r="CB406" s="512">
        <v>6054.9119999999994</v>
      </c>
      <c r="CC406" s="512">
        <v>6054.9119999999994</v>
      </c>
      <c r="CD406" s="512">
        <v>0</v>
      </c>
      <c r="CE406" s="512">
        <v>0</v>
      </c>
      <c r="CF406" s="512">
        <v>128535.48000000001</v>
      </c>
      <c r="CG406" s="512">
        <v>128535.48000000001</v>
      </c>
      <c r="CH406" s="512">
        <v>0</v>
      </c>
      <c r="CI406" s="512">
        <v>0</v>
      </c>
      <c r="CJ406" s="512">
        <v>0</v>
      </c>
      <c r="CK406" s="512">
        <v>0</v>
      </c>
      <c r="CL406" s="513">
        <f t="shared" si="61"/>
        <v>134590.39200000002</v>
      </c>
      <c r="CM406" s="513">
        <f t="shared" si="62"/>
        <v>134590.39200000002</v>
      </c>
      <c r="CN406" s="113"/>
      <c r="CO406" s="97"/>
      <c r="CP406" s="97"/>
      <c r="CQ406" s="97"/>
      <c r="CR406" s="97"/>
      <c r="CS406" s="97"/>
      <c r="CT406" s="97"/>
      <c r="CU406" s="114"/>
      <c r="CV406" s="50">
        <f t="shared" si="55"/>
        <v>11177760</v>
      </c>
      <c r="CW406" s="11"/>
      <c r="CX406" s="604">
        <f t="shared" si="56"/>
        <v>3.0262391709843421</v>
      </c>
      <c r="CY406" s="143"/>
      <c r="CZ406" s="143"/>
      <c r="DA406" s="143"/>
      <c r="DB406" s="23"/>
      <c r="DC406" s="23"/>
      <c r="DD406" s="23"/>
      <c r="DE406" s="23"/>
      <c r="DF406" s="143"/>
      <c r="DG406" s="89"/>
      <c r="DH406" s="50" t="s">
        <v>46</v>
      </c>
      <c r="DI406" s="28"/>
      <c r="DJ406" s="553" t="s">
        <v>46</v>
      </c>
      <c r="DK406" s="143"/>
      <c r="DL406" s="46"/>
      <c r="DM406" s="111"/>
      <c r="DN406" s="110"/>
      <c r="DO406" s="432">
        <v>785.5489891135303</v>
      </c>
      <c r="DP406" s="433">
        <v>-685.63051174185102</v>
      </c>
      <c r="DQ406" s="434">
        <v>736.44375324002078</v>
      </c>
      <c r="DR406" s="428">
        <v>-638.79960136877673</v>
      </c>
      <c r="DS406" s="432">
        <v>2.4582685329186105</v>
      </c>
      <c r="DT406" s="434">
        <v>-1.8672793950357227</v>
      </c>
      <c r="DU406" s="434">
        <v>2.2892690513219285</v>
      </c>
      <c r="DV406" s="428">
        <v>-1.6996724286696763</v>
      </c>
      <c r="DW406" s="252"/>
      <c r="DX406" s="50"/>
      <c r="DY406" s="249"/>
      <c r="DZ406" s="464">
        <v>228381</v>
      </c>
      <c r="EA406" s="465">
        <v>-224234</v>
      </c>
      <c r="EB406" s="46"/>
    </row>
    <row r="407" spans="1:132" s="141" customFormat="1" ht="27.75" customHeight="1" x14ac:dyDescent="0.25">
      <c r="A407" s="69" t="s">
        <v>56</v>
      </c>
      <c r="B407" s="69" t="s">
        <v>42</v>
      </c>
      <c r="C407" s="69" t="s">
        <v>670</v>
      </c>
      <c r="D407" s="67" t="s">
        <v>700</v>
      </c>
      <c r="E407" s="67" t="s">
        <v>698</v>
      </c>
      <c r="F407" s="67" t="s">
        <v>701</v>
      </c>
      <c r="G407" s="67" t="s">
        <v>698</v>
      </c>
      <c r="H407" s="14" t="s">
        <v>46</v>
      </c>
      <c r="I407" s="20" t="s">
        <v>1979</v>
      </c>
      <c r="J407" s="145" t="s">
        <v>1981</v>
      </c>
      <c r="K407" s="426">
        <v>2.6299459462125832</v>
      </c>
      <c r="L407" s="426">
        <v>7.8922348320690006</v>
      </c>
      <c r="M407" s="424">
        <v>788</v>
      </c>
      <c r="N407" s="556">
        <v>5806920.649237385</v>
      </c>
      <c r="O407" s="487" t="s">
        <v>1976</v>
      </c>
      <c r="P407" s="572">
        <v>1.657226212681902</v>
      </c>
      <c r="Q407" s="34" t="s">
        <v>48</v>
      </c>
      <c r="R407" s="257" t="s">
        <v>48</v>
      </c>
      <c r="S407" s="27"/>
      <c r="T407" s="27"/>
      <c r="U407" s="145"/>
      <c r="V407" s="24"/>
      <c r="W407" s="24"/>
      <c r="X407" s="24"/>
      <c r="Y407" s="24"/>
      <c r="Z407" s="24"/>
      <c r="AA407" s="24"/>
      <c r="AB407" s="24"/>
      <c r="AC407" s="24"/>
      <c r="AD407" s="24"/>
      <c r="AE407" s="24"/>
      <c r="AF407" s="24"/>
      <c r="AG407" s="24"/>
      <c r="AH407" s="24"/>
      <c r="AI407" s="24">
        <v>24</v>
      </c>
      <c r="AJ407" s="24">
        <v>24</v>
      </c>
      <c r="AK407" s="24"/>
      <c r="AL407" s="24"/>
      <c r="AM407" s="24"/>
      <c r="AN407" s="24"/>
      <c r="AO407" s="145">
        <f t="shared" si="57"/>
        <v>24</v>
      </c>
      <c r="AP407" s="14">
        <f t="shared" si="58"/>
        <v>24</v>
      </c>
      <c r="AQ407" s="22"/>
      <c r="AR407" s="24"/>
      <c r="AS407" s="24"/>
      <c r="AT407" s="24"/>
      <c r="AU407" s="24"/>
      <c r="AV407" s="24"/>
      <c r="AW407" s="145"/>
      <c r="AX407" s="24"/>
      <c r="AY407" s="24"/>
      <c r="AZ407" s="24"/>
      <c r="BA407" s="24"/>
      <c r="BB407" s="24"/>
      <c r="BC407" s="24"/>
      <c r="BD407" s="24"/>
      <c r="BE407" s="24"/>
      <c r="BF407" s="24"/>
      <c r="BG407" s="24">
        <v>130.37</v>
      </c>
      <c r="BH407" s="24">
        <v>130.37</v>
      </c>
      <c r="BI407" s="24"/>
      <c r="BJ407" s="24"/>
      <c r="BK407" s="24"/>
      <c r="BL407" s="24"/>
      <c r="BM407" s="145">
        <f t="shared" si="59"/>
        <v>130.37</v>
      </c>
      <c r="BN407" s="24">
        <f t="shared" si="60"/>
        <v>130.37</v>
      </c>
      <c r="BO407" s="509">
        <f t="shared" si="54"/>
        <v>7.8667594684627418E-2</v>
      </c>
      <c r="BP407" s="511">
        <v>0</v>
      </c>
      <c r="BQ407" s="512">
        <v>0</v>
      </c>
      <c r="BR407" s="513">
        <v>0</v>
      </c>
      <c r="BS407" s="512">
        <v>0</v>
      </c>
      <c r="BT407" s="512">
        <v>0</v>
      </c>
      <c r="BU407" s="512">
        <v>0</v>
      </c>
      <c r="BV407" s="512">
        <v>0</v>
      </c>
      <c r="BW407" s="512">
        <v>0</v>
      </c>
      <c r="BX407" s="512">
        <v>0</v>
      </c>
      <c r="BY407" s="512">
        <v>0</v>
      </c>
      <c r="BZ407" s="512">
        <v>0</v>
      </c>
      <c r="CA407" s="512">
        <v>0</v>
      </c>
      <c r="CB407" s="512">
        <v>0</v>
      </c>
      <c r="CC407" s="512">
        <v>0</v>
      </c>
      <c r="CD407" s="512">
        <v>0</v>
      </c>
      <c r="CE407" s="512">
        <v>0</v>
      </c>
      <c r="CF407" s="512">
        <v>153033.5208</v>
      </c>
      <c r="CG407" s="512">
        <v>153033.5208</v>
      </c>
      <c r="CH407" s="512">
        <v>0</v>
      </c>
      <c r="CI407" s="512">
        <v>0</v>
      </c>
      <c r="CJ407" s="512">
        <v>0</v>
      </c>
      <c r="CK407" s="512">
        <v>0</v>
      </c>
      <c r="CL407" s="513">
        <f t="shared" si="61"/>
        <v>153033.5208</v>
      </c>
      <c r="CM407" s="513">
        <f t="shared" si="62"/>
        <v>153033.5208</v>
      </c>
      <c r="CN407" s="113"/>
      <c r="CO407" s="97"/>
      <c r="CP407" s="97"/>
      <c r="CQ407" s="97"/>
      <c r="CR407" s="97"/>
      <c r="CS407" s="97"/>
      <c r="CT407" s="97"/>
      <c r="CU407" s="114"/>
      <c r="CV407" s="50">
        <f t="shared" si="55"/>
        <v>5806920.649237385</v>
      </c>
      <c r="CW407" s="11"/>
      <c r="CX407" s="604">
        <f t="shared" si="56"/>
        <v>1.657226212681902</v>
      </c>
      <c r="CY407" s="143"/>
      <c r="CZ407" s="143"/>
      <c r="DA407" s="143"/>
      <c r="DB407" s="23"/>
      <c r="DC407" s="23"/>
      <c r="DD407" s="23"/>
      <c r="DE407" s="23"/>
      <c r="DF407" s="143"/>
      <c r="DG407" s="89"/>
      <c r="DH407" s="50" t="s">
        <v>46</v>
      </c>
      <c r="DI407" s="28"/>
      <c r="DJ407" s="553" t="s">
        <v>46</v>
      </c>
      <c r="DK407" s="143"/>
      <c r="DL407" s="46"/>
      <c r="DM407" s="111"/>
      <c r="DN407" s="110"/>
      <c r="DO407" s="432">
        <v>212.95147478591818</v>
      </c>
      <c r="DP407" s="433">
        <v>412.52565237938609</v>
      </c>
      <c r="DQ407" s="434">
        <v>86.08055819854107</v>
      </c>
      <c r="DR407" s="428">
        <v>-65.359838851538882</v>
      </c>
      <c r="DS407" s="432">
        <v>0.75991119568664767</v>
      </c>
      <c r="DT407" s="434">
        <v>4.4721672349146924E-2</v>
      </c>
      <c r="DU407" s="434">
        <v>0.69774817633999364</v>
      </c>
      <c r="DV407" s="428">
        <v>-0.29108573683143579</v>
      </c>
      <c r="DW407" s="252"/>
      <c r="DX407" s="50"/>
      <c r="DY407" s="249"/>
      <c r="DZ407" s="464">
        <v>0</v>
      </c>
      <c r="EA407" s="465">
        <v>8840</v>
      </c>
      <c r="EB407" s="46"/>
    </row>
    <row r="408" spans="1:132" s="141" customFormat="1" ht="27.75" customHeight="1" x14ac:dyDescent="0.25">
      <c r="A408" s="69" t="s">
        <v>56</v>
      </c>
      <c r="B408" s="69" t="s">
        <v>42</v>
      </c>
      <c r="C408" s="69" t="s">
        <v>670</v>
      </c>
      <c r="D408" s="67" t="s">
        <v>702</v>
      </c>
      <c r="E408" s="67" t="s">
        <v>703</v>
      </c>
      <c r="F408" s="67" t="s">
        <v>704</v>
      </c>
      <c r="G408" s="67" t="s">
        <v>705</v>
      </c>
      <c r="H408" s="14" t="s">
        <v>46</v>
      </c>
      <c r="I408" s="20" t="s">
        <v>1979</v>
      </c>
      <c r="J408" s="145" t="s">
        <v>1981</v>
      </c>
      <c r="K408" s="426">
        <v>3.7107456501355629</v>
      </c>
      <c r="L408" s="426">
        <v>11.658333309084</v>
      </c>
      <c r="M408" s="424">
        <v>491</v>
      </c>
      <c r="N408" s="556">
        <v>8795040</v>
      </c>
      <c r="O408" s="487" t="s">
        <v>1976</v>
      </c>
      <c r="P408" s="572">
        <v>2.1615994078459591</v>
      </c>
      <c r="Q408" s="34" t="s">
        <v>1977</v>
      </c>
      <c r="R408" s="257" t="s">
        <v>48</v>
      </c>
      <c r="S408" s="27"/>
      <c r="T408" s="27"/>
      <c r="U408" s="145"/>
      <c r="V408" s="24"/>
      <c r="W408" s="24"/>
      <c r="X408" s="24"/>
      <c r="Y408" s="24"/>
      <c r="Z408" s="24"/>
      <c r="AA408" s="24"/>
      <c r="AB408" s="24"/>
      <c r="AC408" s="24"/>
      <c r="AD408" s="24"/>
      <c r="AE408" s="24">
        <v>1</v>
      </c>
      <c r="AF408" s="24">
        <v>1</v>
      </c>
      <c r="AG408" s="24"/>
      <c r="AH408" s="24"/>
      <c r="AI408" s="24">
        <v>10</v>
      </c>
      <c r="AJ408" s="24">
        <v>10</v>
      </c>
      <c r="AK408" s="24"/>
      <c r="AL408" s="24"/>
      <c r="AM408" s="24"/>
      <c r="AN408" s="24"/>
      <c r="AO408" s="145">
        <f t="shared" si="57"/>
        <v>11</v>
      </c>
      <c r="AP408" s="14">
        <f t="shared" si="58"/>
        <v>11</v>
      </c>
      <c r="AQ408" s="22"/>
      <c r="AR408" s="24"/>
      <c r="AS408" s="24"/>
      <c r="AT408" s="24"/>
      <c r="AU408" s="24"/>
      <c r="AV408" s="24"/>
      <c r="AW408" s="145"/>
      <c r="AX408" s="24"/>
      <c r="AY408" s="24"/>
      <c r="AZ408" s="24"/>
      <c r="BA408" s="24"/>
      <c r="BB408" s="24"/>
      <c r="BC408" s="24">
        <v>1.2</v>
      </c>
      <c r="BD408" s="24">
        <v>1.2</v>
      </c>
      <c r="BE408" s="24"/>
      <c r="BF408" s="24"/>
      <c r="BG408" s="24">
        <v>111.68</v>
      </c>
      <c r="BH408" s="24">
        <v>111.68</v>
      </c>
      <c r="BI408" s="24"/>
      <c r="BJ408" s="24"/>
      <c r="BK408" s="24"/>
      <c r="BL408" s="24"/>
      <c r="BM408" s="145">
        <f t="shared" si="59"/>
        <v>112.88000000000001</v>
      </c>
      <c r="BN408" s="24">
        <f t="shared" si="60"/>
        <v>112.88000000000001</v>
      </c>
      <c r="BO408" s="509">
        <f t="shared" si="54"/>
        <v>5.2220591655548841E-2</v>
      </c>
      <c r="BP408" s="511">
        <v>0</v>
      </c>
      <c r="BQ408" s="512">
        <v>0</v>
      </c>
      <c r="BR408" s="513">
        <v>0</v>
      </c>
      <c r="BS408" s="512">
        <v>0</v>
      </c>
      <c r="BT408" s="512">
        <v>0</v>
      </c>
      <c r="BU408" s="512">
        <v>0</v>
      </c>
      <c r="BV408" s="512">
        <v>0</v>
      </c>
      <c r="BW408" s="512">
        <v>0</v>
      </c>
      <c r="BX408" s="512">
        <v>0</v>
      </c>
      <c r="BY408" s="512">
        <v>0</v>
      </c>
      <c r="BZ408" s="512">
        <v>0</v>
      </c>
      <c r="CA408" s="512">
        <v>0</v>
      </c>
      <c r="CB408" s="512">
        <v>6054.9119999999994</v>
      </c>
      <c r="CC408" s="512">
        <v>6054.9119999999994</v>
      </c>
      <c r="CD408" s="512">
        <v>0</v>
      </c>
      <c r="CE408" s="512">
        <v>0</v>
      </c>
      <c r="CF408" s="512">
        <v>131094.45120000001</v>
      </c>
      <c r="CG408" s="512">
        <v>131094.45120000001</v>
      </c>
      <c r="CH408" s="512">
        <v>0</v>
      </c>
      <c r="CI408" s="512">
        <v>0</v>
      </c>
      <c r="CJ408" s="512">
        <v>0</v>
      </c>
      <c r="CK408" s="512">
        <v>0</v>
      </c>
      <c r="CL408" s="513">
        <f t="shared" si="61"/>
        <v>137149.36320000002</v>
      </c>
      <c r="CM408" s="513">
        <f t="shared" si="62"/>
        <v>137149.36320000002</v>
      </c>
      <c r="CN408" s="113"/>
      <c r="CO408" s="97"/>
      <c r="CP408" s="97"/>
      <c r="CQ408" s="97"/>
      <c r="CR408" s="97"/>
      <c r="CS408" s="97"/>
      <c r="CT408" s="97"/>
      <c r="CU408" s="114"/>
      <c r="CV408" s="50">
        <f t="shared" si="55"/>
        <v>8795040</v>
      </c>
      <c r="CW408" s="11"/>
      <c r="CX408" s="604">
        <f t="shared" si="56"/>
        <v>2.1615994078459591</v>
      </c>
      <c r="CY408" s="143"/>
      <c r="CZ408" s="143"/>
      <c r="DA408" s="143"/>
      <c r="DB408" s="23"/>
      <c r="DC408" s="23"/>
      <c r="DD408" s="23"/>
      <c r="DE408" s="23"/>
      <c r="DF408" s="143"/>
      <c r="DG408" s="89"/>
      <c r="DH408" s="50" t="s">
        <v>46</v>
      </c>
      <c r="DI408" s="28"/>
      <c r="DJ408" s="553" t="s">
        <v>46</v>
      </c>
      <c r="DK408" s="143"/>
      <c r="DL408" s="46"/>
      <c r="DM408" s="111"/>
      <c r="DN408" s="110"/>
      <c r="DO408" s="432">
        <v>1632.2262612536108</v>
      </c>
      <c r="DP408" s="433">
        <v>-1603.3773731385972</v>
      </c>
      <c r="DQ408" s="434">
        <v>1486.2001019194847</v>
      </c>
      <c r="DR408" s="428">
        <v>-1462.6548868515483</v>
      </c>
      <c r="DS408" s="432">
        <v>5.1754713776116903</v>
      </c>
      <c r="DT408" s="434">
        <v>-4.6587427720924506</v>
      </c>
      <c r="DU408" s="434">
        <v>5.1306268048241925</v>
      </c>
      <c r="DV408" s="428">
        <v>-4.6214857143937609</v>
      </c>
      <c r="DW408" s="252"/>
      <c r="DX408" s="50"/>
      <c r="DY408" s="249"/>
      <c r="DZ408" s="464">
        <v>663389</v>
      </c>
      <c r="EA408" s="465">
        <v>-655358.66666666663</v>
      </c>
      <c r="EB408" s="46"/>
    </row>
    <row r="409" spans="1:132" s="141" customFormat="1" ht="27.75" customHeight="1" x14ac:dyDescent="0.25">
      <c r="A409" s="69" t="s">
        <v>56</v>
      </c>
      <c r="B409" s="69" t="s">
        <v>42</v>
      </c>
      <c r="C409" s="69" t="s">
        <v>670</v>
      </c>
      <c r="D409" s="67" t="s">
        <v>685</v>
      </c>
      <c r="E409" s="67" t="s">
        <v>676</v>
      </c>
      <c r="F409" s="67" t="s">
        <v>706</v>
      </c>
      <c r="G409" s="67" t="s">
        <v>676</v>
      </c>
      <c r="H409" s="14" t="s">
        <v>46</v>
      </c>
      <c r="I409" s="20" t="s">
        <v>1983</v>
      </c>
      <c r="J409" s="145" t="s">
        <v>1981</v>
      </c>
      <c r="K409" s="426">
        <v>2.0030821179372551</v>
      </c>
      <c r="L409" s="426">
        <v>1.2282196944149999</v>
      </c>
      <c r="M409" s="424">
        <v>102</v>
      </c>
      <c r="N409" s="556">
        <v>1121280</v>
      </c>
      <c r="O409" s="487" t="s">
        <v>1976</v>
      </c>
      <c r="P409" s="572">
        <v>0.10087463903281142</v>
      </c>
      <c r="Q409" s="34" t="s">
        <v>48</v>
      </c>
      <c r="R409" s="257" t="s">
        <v>48</v>
      </c>
      <c r="S409" s="27"/>
      <c r="T409" s="27"/>
      <c r="U409" s="145"/>
      <c r="V409" s="24"/>
      <c r="W409" s="24"/>
      <c r="X409" s="24"/>
      <c r="Y409" s="24"/>
      <c r="Z409" s="24"/>
      <c r="AA409" s="24"/>
      <c r="AB409" s="24"/>
      <c r="AC409" s="24"/>
      <c r="AD409" s="24"/>
      <c r="AE409" s="24"/>
      <c r="AF409" s="24"/>
      <c r="AG409" s="24"/>
      <c r="AH409" s="24"/>
      <c r="AI409" s="24"/>
      <c r="AJ409" s="24"/>
      <c r="AK409" s="24"/>
      <c r="AL409" s="24"/>
      <c r="AM409" s="24"/>
      <c r="AN409" s="24"/>
      <c r="AO409" s="145">
        <f t="shared" si="57"/>
        <v>0</v>
      </c>
      <c r="AP409" s="14">
        <f t="shared" si="58"/>
        <v>0</v>
      </c>
      <c r="AQ409" s="22"/>
      <c r="AR409" s="24"/>
      <c r="AS409" s="24"/>
      <c r="AT409" s="24"/>
      <c r="AU409" s="24"/>
      <c r="AV409" s="24"/>
      <c r="AW409" s="145"/>
      <c r="AX409" s="24"/>
      <c r="AY409" s="24"/>
      <c r="AZ409" s="24"/>
      <c r="BA409" s="24"/>
      <c r="BB409" s="24"/>
      <c r="BC409" s="24"/>
      <c r="BD409" s="24"/>
      <c r="BE409" s="24"/>
      <c r="BF409" s="24"/>
      <c r="BG409" s="24"/>
      <c r="BH409" s="24"/>
      <c r="BI409" s="24"/>
      <c r="BJ409" s="24"/>
      <c r="BK409" s="24"/>
      <c r="BL409" s="24"/>
      <c r="BM409" s="145">
        <f t="shared" si="59"/>
        <v>0</v>
      </c>
      <c r="BN409" s="24">
        <f t="shared" si="60"/>
        <v>0</v>
      </c>
      <c r="BO409" s="509">
        <f t="shared" si="54"/>
        <v>0</v>
      </c>
      <c r="BP409" s="511">
        <v>0</v>
      </c>
      <c r="BQ409" s="512">
        <v>0</v>
      </c>
      <c r="BR409" s="513">
        <v>0</v>
      </c>
      <c r="BS409" s="512">
        <v>0</v>
      </c>
      <c r="BT409" s="512">
        <v>0</v>
      </c>
      <c r="BU409" s="512">
        <v>0</v>
      </c>
      <c r="BV409" s="512">
        <v>0</v>
      </c>
      <c r="BW409" s="512">
        <v>0</v>
      </c>
      <c r="BX409" s="512">
        <v>0</v>
      </c>
      <c r="BY409" s="512">
        <v>0</v>
      </c>
      <c r="BZ409" s="512">
        <v>0</v>
      </c>
      <c r="CA409" s="512">
        <v>0</v>
      </c>
      <c r="CB409" s="512">
        <v>0</v>
      </c>
      <c r="CC409" s="512">
        <v>0</v>
      </c>
      <c r="CD409" s="512">
        <v>0</v>
      </c>
      <c r="CE409" s="512">
        <v>0</v>
      </c>
      <c r="CF409" s="512">
        <v>0</v>
      </c>
      <c r="CG409" s="512">
        <v>0</v>
      </c>
      <c r="CH409" s="512">
        <v>0</v>
      </c>
      <c r="CI409" s="512">
        <v>0</v>
      </c>
      <c r="CJ409" s="512">
        <v>0</v>
      </c>
      <c r="CK409" s="512">
        <v>0</v>
      </c>
      <c r="CL409" s="513">
        <f t="shared" si="61"/>
        <v>0</v>
      </c>
      <c r="CM409" s="513">
        <f t="shared" si="62"/>
        <v>0</v>
      </c>
      <c r="CN409" s="113"/>
      <c r="CO409" s="97"/>
      <c r="CP409" s="97"/>
      <c r="CQ409" s="97"/>
      <c r="CR409" s="97"/>
      <c r="CS409" s="97"/>
      <c r="CT409" s="97"/>
      <c r="CU409" s="114"/>
      <c r="CV409" s="50">
        <f t="shared" si="55"/>
        <v>1121280</v>
      </c>
      <c r="CW409" s="11"/>
      <c r="CX409" s="604">
        <f t="shared" si="56"/>
        <v>0.10087463903281142</v>
      </c>
      <c r="CY409" s="143"/>
      <c r="CZ409" s="143"/>
      <c r="DA409" s="143"/>
      <c r="DB409" s="23"/>
      <c r="DC409" s="23"/>
      <c r="DD409" s="23"/>
      <c r="DE409" s="23"/>
      <c r="DF409" s="143"/>
      <c r="DG409" s="89"/>
      <c r="DH409" s="50" t="s">
        <v>46</v>
      </c>
      <c r="DI409" s="28"/>
      <c r="DJ409" s="553" t="s">
        <v>46</v>
      </c>
      <c r="DK409" s="143"/>
      <c r="DL409" s="46"/>
      <c r="DM409" s="111"/>
      <c r="DN409" s="110"/>
      <c r="DO409" s="432">
        <v>313.03921568627453</v>
      </c>
      <c r="DP409" s="433">
        <v>-275.452102940023</v>
      </c>
      <c r="DQ409" s="434">
        <v>313.03921568627453</v>
      </c>
      <c r="DR409" s="428">
        <v>-275.452102940023</v>
      </c>
      <c r="DS409" s="432">
        <v>0.24509803921568626</v>
      </c>
      <c r="DT409" s="434">
        <v>0.7471020728972978</v>
      </c>
      <c r="DU409" s="434">
        <v>0.24509803921568626</v>
      </c>
      <c r="DV409" s="428">
        <v>0.7471020728972978</v>
      </c>
      <c r="DW409" s="252"/>
      <c r="DX409" s="50"/>
      <c r="DY409" s="249"/>
      <c r="DZ409" s="464">
        <v>0</v>
      </c>
      <c r="EA409" s="465">
        <v>5210.666666666667</v>
      </c>
      <c r="EB409" s="46"/>
    </row>
    <row r="410" spans="1:132" s="141" customFormat="1" ht="27.75" customHeight="1" x14ac:dyDescent="0.25">
      <c r="A410" s="69" t="s">
        <v>56</v>
      </c>
      <c r="B410" s="69" t="s">
        <v>42</v>
      </c>
      <c r="C410" s="69" t="s">
        <v>670</v>
      </c>
      <c r="D410" s="67" t="s">
        <v>685</v>
      </c>
      <c r="E410" s="67" t="s">
        <v>676</v>
      </c>
      <c r="F410" s="67" t="s">
        <v>707</v>
      </c>
      <c r="G410" s="67" t="s">
        <v>676</v>
      </c>
      <c r="H410" s="14" t="s">
        <v>46</v>
      </c>
      <c r="I410" s="20" t="s">
        <v>1983</v>
      </c>
      <c r="J410" s="145" t="s">
        <v>1981</v>
      </c>
      <c r="K410" s="426">
        <v>1.9094128102639305</v>
      </c>
      <c r="L410" s="426">
        <v>1.5022727241480001</v>
      </c>
      <c r="M410" s="424">
        <v>66</v>
      </c>
      <c r="N410" s="556">
        <v>2650985.5137822838</v>
      </c>
      <c r="O410" s="487" t="s">
        <v>1976</v>
      </c>
      <c r="P410" s="572">
        <v>0.75655979274608554</v>
      </c>
      <c r="Q410" s="34" t="s">
        <v>48</v>
      </c>
      <c r="R410" s="257" t="s">
        <v>48</v>
      </c>
      <c r="S410" s="27"/>
      <c r="T410" s="27"/>
      <c r="U410" s="145"/>
      <c r="V410" s="24"/>
      <c r="W410" s="24"/>
      <c r="X410" s="24"/>
      <c r="Y410" s="24"/>
      <c r="Z410" s="24"/>
      <c r="AA410" s="24"/>
      <c r="AB410" s="24"/>
      <c r="AC410" s="24"/>
      <c r="AD410" s="24"/>
      <c r="AE410" s="24"/>
      <c r="AF410" s="24"/>
      <c r="AG410" s="24"/>
      <c r="AH410" s="24"/>
      <c r="AI410" s="24"/>
      <c r="AJ410" s="24"/>
      <c r="AK410" s="24"/>
      <c r="AL410" s="24"/>
      <c r="AM410" s="24"/>
      <c r="AN410" s="24"/>
      <c r="AO410" s="145">
        <f t="shared" si="57"/>
        <v>0</v>
      </c>
      <c r="AP410" s="14">
        <f t="shared" si="58"/>
        <v>0</v>
      </c>
      <c r="AQ410" s="22"/>
      <c r="AR410" s="24"/>
      <c r="AS410" s="24"/>
      <c r="AT410" s="24"/>
      <c r="AU410" s="24"/>
      <c r="AV410" s="24"/>
      <c r="AW410" s="145"/>
      <c r="AX410" s="24"/>
      <c r="AY410" s="24"/>
      <c r="AZ410" s="24"/>
      <c r="BA410" s="24"/>
      <c r="BB410" s="24"/>
      <c r="BC410" s="24"/>
      <c r="BD410" s="24"/>
      <c r="BE410" s="24"/>
      <c r="BF410" s="24"/>
      <c r="BG410" s="24"/>
      <c r="BH410" s="24"/>
      <c r="BI410" s="24"/>
      <c r="BJ410" s="24"/>
      <c r="BK410" s="24"/>
      <c r="BL410" s="24"/>
      <c r="BM410" s="145">
        <f t="shared" si="59"/>
        <v>0</v>
      </c>
      <c r="BN410" s="24">
        <f t="shared" si="60"/>
        <v>0</v>
      </c>
      <c r="BO410" s="509">
        <f t="shared" si="54"/>
        <v>0</v>
      </c>
      <c r="BP410" s="511">
        <v>0</v>
      </c>
      <c r="BQ410" s="512">
        <v>0</v>
      </c>
      <c r="BR410" s="513">
        <v>0</v>
      </c>
      <c r="BS410" s="512">
        <v>0</v>
      </c>
      <c r="BT410" s="512">
        <v>0</v>
      </c>
      <c r="BU410" s="512">
        <v>0</v>
      </c>
      <c r="BV410" s="512">
        <v>0</v>
      </c>
      <c r="BW410" s="512">
        <v>0</v>
      </c>
      <c r="BX410" s="512">
        <v>0</v>
      </c>
      <c r="BY410" s="512">
        <v>0</v>
      </c>
      <c r="BZ410" s="512">
        <v>0</v>
      </c>
      <c r="CA410" s="512">
        <v>0</v>
      </c>
      <c r="CB410" s="512">
        <v>0</v>
      </c>
      <c r="CC410" s="512">
        <v>0</v>
      </c>
      <c r="CD410" s="512">
        <v>0</v>
      </c>
      <c r="CE410" s="512">
        <v>0</v>
      </c>
      <c r="CF410" s="512">
        <v>0</v>
      </c>
      <c r="CG410" s="512">
        <v>0</v>
      </c>
      <c r="CH410" s="512">
        <v>0</v>
      </c>
      <c r="CI410" s="512">
        <v>0</v>
      </c>
      <c r="CJ410" s="512">
        <v>0</v>
      </c>
      <c r="CK410" s="512">
        <v>0</v>
      </c>
      <c r="CL410" s="513">
        <f t="shared" si="61"/>
        <v>0</v>
      </c>
      <c r="CM410" s="513">
        <f t="shared" si="62"/>
        <v>0</v>
      </c>
      <c r="CN410" s="113"/>
      <c r="CO410" s="97"/>
      <c r="CP410" s="97"/>
      <c r="CQ410" s="97"/>
      <c r="CR410" s="97"/>
      <c r="CS410" s="97"/>
      <c r="CT410" s="97"/>
      <c r="CU410" s="114"/>
      <c r="CV410" s="50">
        <f t="shared" si="55"/>
        <v>2650985.5137822838</v>
      </c>
      <c r="CW410" s="11"/>
      <c r="CX410" s="604">
        <f t="shared" si="56"/>
        <v>0.75655979274608554</v>
      </c>
      <c r="CY410" s="143"/>
      <c r="CZ410" s="143"/>
      <c r="DA410" s="143"/>
      <c r="DB410" s="23"/>
      <c r="DC410" s="23"/>
      <c r="DD410" s="23"/>
      <c r="DE410" s="23"/>
      <c r="DF410" s="143"/>
      <c r="DG410" s="89"/>
      <c r="DH410" s="50" t="s">
        <v>46</v>
      </c>
      <c r="DI410" s="28"/>
      <c r="DJ410" s="553" t="s">
        <v>46</v>
      </c>
      <c r="DK410" s="143"/>
      <c r="DL410" s="46"/>
      <c r="DM410" s="111"/>
      <c r="DN410" s="110"/>
      <c r="DO410" s="432">
        <v>69.37738246505721</v>
      </c>
      <c r="DP410" s="433">
        <v>-67.704988421529151</v>
      </c>
      <c r="DQ410" s="434">
        <v>69.37738246505721</v>
      </c>
      <c r="DR410" s="428">
        <v>-67.704988421529151</v>
      </c>
      <c r="DS410" s="432">
        <v>0</v>
      </c>
      <c r="DT410" s="434">
        <v>0.33447880870561281</v>
      </c>
      <c r="DU410" s="434">
        <v>0</v>
      </c>
      <c r="DV410" s="428">
        <v>0.33447880870561281</v>
      </c>
      <c r="DW410" s="252"/>
      <c r="DX410" s="50"/>
      <c r="DY410" s="249"/>
      <c r="DZ410" s="464">
        <v>4550</v>
      </c>
      <c r="EA410" s="465">
        <v>-4550</v>
      </c>
      <c r="EB410" s="46"/>
    </row>
    <row r="411" spans="1:132" s="141" customFormat="1" ht="27.75" customHeight="1" x14ac:dyDescent="0.25">
      <c r="A411" s="69" t="s">
        <v>56</v>
      </c>
      <c r="B411" s="69" t="s">
        <v>42</v>
      </c>
      <c r="C411" s="69" t="s">
        <v>670</v>
      </c>
      <c r="D411" s="67" t="s">
        <v>685</v>
      </c>
      <c r="E411" s="67" t="s">
        <v>676</v>
      </c>
      <c r="F411" s="67" t="s">
        <v>708</v>
      </c>
      <c r="G411" s="67" t="s">
        <v>676</v>
      </c>
      <c r="H411" s="14" t="s">
        <v>46</v>
      </c>
      <c r="I411" s="20" t="s">
        <v>1983</v>
      </c>
      <c r="J411" s="145" t="s">
        <v>1981</v>
      </c>
      <c r="K411" s="426">
        <v>2.1615994078459591</v>
      </c>
      <c r="L411" s="426">
        <v>1.367234845641</v>
      </c>
      <c r="M411" s="424">
        <v>86</v>
      </c>
      <c r="N411" s="487">
        <v>3959519.9999999995</v>
      </c>
      <c r="O411" s="487" t="s">
        <v>1976</v>
      </c>
      <c r="P411" s="572">
        <v>0.97992506489016795</v>
      </c>
      <c r="Q411" s="34" t="s">
        <v>48</v>
      </c>
      <c r="R411" s="257" t="s">
        <v>48</v>
      </c>
      <c r="S411" s="27"/>
      <c r="T411" s="27"/>
      <c r="U411" s="145"/>
      <c r="V411" s="24"/>
      <c r="W411" s="24"/>
      <c r="X411" s="24"/>
      <c r="Y411" s="24"/>
      <c r="Z411" s="24"/>
      <c r="AA411" s="24"/>
      <c r="AB411" s="24"/>
      <c r="AC411" s="24"/>
      <c r="AD411" s="24"/>
      <c r="AE411" s="24"/>
      <c r="AF411" s="24"/>
      <c r="AG411" s="24"/>
      <c r="AH411" s="24"/>
      <c r="AI411" s="24"/>
      <c r="AJ411" s="24"/>
      <c r="AK411" s="24"/>
      <c r="AL411" s="24"/>
      <c r="AM411" s="24"/>
      <c r="AN411" s="24"/>
      <c r="AO411" s="145">
        <f t="shared" si="57"/>
        <v>0</v>
      </c>
      <c r="AP411" s="14">
        <f t="shared" si="58"/>
        <v>0</v>
      </c>
      <c r="AQ411" s="22"/>
      <c r="AR411" s="24"/>
      <c r="AS411" s="24"/>
      <c r="AT411" s="24"/>
      <c r="AU411" s="24"/>
      <c r="AV411" s="24"/>
      <c r="AW411" s="145"/>
      <c r="AX411" s="24"/>
      <c r="AY411" s="24"/>
      <c r="AZ411" s="24"/>
      <c r="BA411" s="24"/>
      <c r="BB411" s="24"/>
      <c r="BC411" s="24"/>
      <c r="BD411" s="24"/>
      <c r="BE411" s="24"/>
      <c r="BF411" s="24"/>
      <c r="BG411" s="24"/>
      <c r="BH411" s="24"/>
      <c r="BI411" s="24"/>
      <c r="BJ411" s="24"/>
      <c r="BK411" s="24"/>
      <c r="BL411" s="24"/>
      <c r="BM411" s="145">
        <f t="shared" si="59"/>
        <v>0</v>
      </c>
      <c r="BN411" s="24">
        <f t="shared" si="60"/>
        <v>0</v>
      </c>
      <c r="BO411" s="509">
        <f t="shared" si="54"/>
        <v>0</v>
      </c>
      <c r="BP411" s="511">
        <v>0</v>
      </c>
      <c r="BQ411" s="512">
        <v>0</v>
      </c>
      <c r="BR411" s="513">
        <v>0</v>
      </c>
      <c r="BS411" s="512">
        <v>0</v>
      </c>
      <c r="BT411" s="512">
        <v>0</v>
      </c>
      <c r="BU411" s="512">
        <v>0</v>
      </c>
      <c r="BV411" s="512">
        <v>0</v>
      </c>
      <c r="BW411" s="512">
        <v>0</v>
      </c>
      <c r="BX411" s="512">
        <v>0</v>
      </c>
      <c r="BY411" s="512">
        <v>0</v>
      </c>
      <c r="BZ411" s="512">
        <v>0</v>
      </c>
      <c r="CA411" s="512">
        <v>0</v>
      </c>
      <c r="CB411" s="512">
        <v>0</v>
      </c>
      <c r="CC411" s="512">
        <v>0</v>
      </c>
      <c r="CD411" s="512">
        <v>0</v>
      </c>
      <c r="CE411" s="512">
        <v>0</v>
      </c>
      <c r="CF411" s="512">
        <v>0</v>
      </c>
      <c r="CG411" s="512">
        <v>0</v>
      </c>
      <c r="CH411" s="512">
        <v>0</v>
      </c>
      <c r="CI411" s="512">
        <v>0</v>
      </c>
      <c r="CJ411" s="512">
        <v>0</v>
      </c>
      <c r="CK411" s="512">
        <v>0</v>
      </c>
      <c r="CL411" s="513">
        <f t="shared" si="61"/>
        <v>0</v>
      </c>
      <c r="CM411" s="513">
        <f t="shared" si="62"/>
        <v>0</v>
      </c>
      <c r="CN411" s="113"/>
      <c r="CO411" s="97"/>
      <c r="CP411" s="97"/>
      <c r="CQ411" s="97"/>
      <c r="CR411" s="97"/>
      <c r="CS411" s="97"/>
      <c r="CT411" s="97"/>
      <c r="CU411" s="114"/>
      <c r="CV411" s="50">
        <f t="shared" si="55"/>
        <v>3959519.9999999995</v>
      </c>
      <c r="CW411" s="11"/>
      <c r="CX411" s="604">
        <f t="shared" si="56"/>
        <v>0.97992506489016795</v>
      </c>
      <c r="CY411" s="143"/>
      <c r="CZ411" s="143"/>
      <c r="DA411" s="143"/>
      <c r="DB411" s="23"/>
      <c r="DC411" s="23"/>
      <c r="DD411" s="23"/>
      <c r="DE411" s="23"/>
      <c r="DF411" s="143"/>
      <c r="DG411" s="89"/>
      <c r="DH411" s="50" t="s">
        <v>46</v>
      </c>
      <c r="DI411" s="28"/>
      <c r="DJ411" s="553" t="s">
        <v>46</v>
      </c>
      <c r="DK411" s="143"/>
      <c r="DL411" s="46"/>
      <c r="DM411" s="111"/>
      <c r="DN411" s="110"/>
      <c r="DO411" s="432">
        <v>680.41634241245106</v>
      </c>
      <c r="DP411" s="433">
        <v>-678.71363970974835</v>
      </c>
      <c r="DQ411" s="434">
        <v>680.41634241245106</v>
      </c>
      <c r="DR411" s="428">
        <v>-678.71363970974835</v>
      </c>
      <c r="DS411" s="432">
        <v>0.89883268482490242</v>
      </c>
      <c r="DT411" s="434">
        <v>-0.55829214428436202</v>
      </c>
      <c r="DU411" s="434">
        <v>0.89883268482490242</v>
      </c>
      <c r="DV411" s="428">
        <v>-0.55829214428436202</v>
      </c>
      <c r="DW411" s="252"/>
      <c r="DX411" s="50"/>
      <c r="DY411" s="249"/>
      <c r="DZ411" s="464">
        <v>58289</v>
      </c>
      <c r="EA411" s="465">
        <v>-58289</v>
      </c>
      <c r="EB411" s="46"/>
    </row>
    <row r="412" spans="1:132" s="141" customFormat="1" ht="27.75" customHeight="1" x14ac:dyDescent="0.25">
      <c r="A412" s="69" t="s">
        <v>56</v>
      </c>
      <c r="B412" s="69" t="s">
        <v>42</v>
      </c>
      <c r="C412" s="69" t="s">
        <v>670</v>
      </c>
      <c r="D412" s="67" t="s">
        <v>685</v>
      </c>
      <c r="E412" s="67" t="s">
        <v>676</v>
      </c>
      <c r="F412" s="67" t="s">
        <v>709</v>
      </c>
      <c r="G412" s="67" t="s">
        <v>676</v>
      </c>
      <c r="H412" s="14" t="s">
        <v>46</v>
      </c>
      <c r="I412" s="20" t="s">
        <v>1983</v>
      </c>
      <c r="J412" s="145" t="s">
        <v>1981</v>
      </c>
      <c r="K412" s="426">
        <v>1.9454394670613628</v>
      </c>
      <c r="L412" s="426">
        <v>1.2318181792559999</v>
      </c>
      <c r="M412" s="424">
        <v>24</v>
      </c>
      <c r="N412" s="487">
        <v>1646880</v>
      </c>
      <c r="O412" s="487" t="s">
        <v>1976</v>
      </c>
      <c r="P412" s="572">
        <v>0.41070388749073217</v>
      </c>
      <c r="Q412" s="34" t="s">
        <v>48</v>
      </c>
      <c r="R412" s="257" t="s">
        <v>48</v>
      </c>
      <c r="S412" s="27"/>
      <c r="T412" s="27"/>
      <c r="U412" s="145"/>
      <c r="V412" s="24"/>
      <c r="W412" s="24"/>
      <c r="X412" s="24"/>
      <c r="Y412" s="24"/>
      <c r="Z412" s="24"/>
      <c r="AA412" s="24"/>
      <c r="AB412" s="24"/>
      <c r="AC412" s="24"/>
      <c r="AD412" s="24"/>
      <c r="AE412" s="24"/>
      <c r="AF412" s="24"/>
      <c r="AG412" s="24"/>
      <c r="AH412" s="24"/>
      <c r="AI412" s="24"/>
      <c r="AJ412" s="24"/>
      <c r="AK412" s="24"/>
      <c r="AL412" s="24"/>
      <c r="AM412" s="24"/>
      <c r="AN412" s="24"/>
      <c r="AO412" s="145">
        <f t="shared" si="57"/>
        <v>0</v>
      </c>
      <c r="AP412" s="14">
        <f t="shared" si="58"/>
        <v>0</v>
      </c>
      <c r="AQ412" s="22"/>
      <c r="AR412" s="24"/>
      <c r="AS412" s="24"/>
      <c r="AT412" s="24"/>
      <c r="AU412" s="24"/>
      <c r="AV412" s="24"/>
      <c r="AW412" s="145"/>
      <c r="AX412" s="24"/>
      <c r="AY412" s="24"/>
      <c r="AZ412" s="24"/>
      <c r="BA412" s="24"/>
      <c r="BB412" s="24"/>
      <c r="BC412" s="24"/>
      <c r="BD412" s="24"/>
      <c r="BE412" s="24"/>
      <c r="BF412" s="24"/>
      <c r="BG412" s="24"/>
      <c r="BH412" s="24"/>
      <c r="BI412" s="24"/>
      <c r="BJ412" s="24"/>
      <c r="BK412" s="24"/>
      <c r="BL412" s="24"/>
      <c r="BM412" s="145">
        <f t="shared" si="59"/>
        <v>0</v>
      </c>
      <c r="BN412" s="24">
        <f t="shared" si="60"/>
        <v>0</v>
      </c>
      <c r="BO412" s="509">
        <f t="shared" si="54"/>
        <v>0</v>
      </c>
      <c r="BP412" s="511">
        <v>0</v>
      </c>
      <c r="BQ412" s="512">
        <v>0</v>
      </c>
      <c r="BR412" s="513">
        <v>0</v>
      </c>
      <c r="BS412" s="512">
        <v>0</v>
      </c>
      <c r="BT412" s="512">
        <v>0</v>
      </c>
      <c r="BU412" s="512">
        <v>0</v>
      </c>
      <c r="BV412" s="512">
        <v>0</v>
      </c>
      <c r="BW412" s="512">
        <v>0</v>
      </c>
      <c r="BX412" s="512">
        <v>0</v>
      </c>
      <c r="BY412" s="512">
        <v>0</v>
      </c>
      <c r="BZ412" s="512">
        <v>0</v>
      </c>
      <c r="CA412" s="512">
        <v>0</v>
      </c>
      <c r="CB412" s="512">
        <v>0</v>
      </c>
      <c r="CC412" s="512">
        <v>0</v>
      </c>
      <c r="CD412" s="512">
        <v>0</v>
      </c>
      <c r="CE412" s="512">
        <v>0</v>
      </c>
      <c r="CF412" s="512">
        <v>0</v>
      </c>
      <c r="CG412" s="512">
        <v>0</v>
      </c>
      <c r="CH412" s="512">
        <v>0</v>
      </c>
      <c r="CI412" s="512">
        <v>0</v>
      </c>
      <c r="CJ412" s="512">
        <v>0</v>
      </c>
      <c r="CK412" s="512">
        <v>0</v>
      </c>
      <c r="CL412" s="513">
        <f t="shared" si="61"/>
        <v>0</v>
      </c>
      <c r="CM412" s="513">
        <f t="shared" si="62"/>
        <v>0</v>
      </c>
      <c r="CN412" s="113"/>
      <c r="CO412" s="97"/>
      <c r="CP412" s="97"/>
      <c r="CQ412" s="97"/>
      <c r="CR412" s="97"/>
      <c r="CS412" s="97"/>
      <c r="CT412" s="97"/>
      <c r="CU412" s="114"/>
      <c r="CV412" s="50">
        <f t="shared" si="55"/>
        <v>1646880</v>
      </c>
      <c r="CW412" s="11"/>
      <c r="CX412" s="604">
        <f t="shared" si="56"/>
        <v>0.41070388749073217</v>
      </c>
      <c r="CY412" s="143"/>
      <c r="CZ412" s="143"/>
      <c r="DA412" s="143"/>
      <c r="DB412" s="23"/>
      <c r="DC412" s="23"/>
      <c r="DD412" s="23"/>
      <c r="DE412" s="23"/>
      <c r="DF412" s="143"/>
      <c r="DG412" s="89"/>
      <c r="DH412" s="50" t="s">
        <v>46</v>
      </c>
      <c r="DI412" s="28"/>
      <c r="DJ412" s="553" t="s">
        <v>46</v>
      </c>
      <c r="DK412" s="143"/>
      <c r="DL412" s="46"/>
      <c r="DM412" s="111"/>
      <c r="DN412" s="110"/>
      <c r="DO412" s="432">
        <v>0</v>
      </c>
      <c r="DP412" s="433">
        <v>1.5716486902927589</v>
      </c>
      <c r="DQ412" s="434">
        <v>0</v>
      </c>
      <c r="DR412" s="428">
        <v>1.5716486902927589</v>
      </c>
      <c r="DS412" s="432">
        <v>0</v>
      </c>
      <c r="DT412" s="434">
        <v>0.3143297380585518</v>
      </c>
      <c r="DU412" s="434">
        <v>0</v>
      </c>
      <c r="DV412" s="428">
        <v>0.3143297380585518</v>
      </c>
      <c r="DW412" s="252"/>
      <c r="DX412" s="50"/>
      <c r="DY412" s="249"/>
      <c r="DZ412" s="464">
        <v>0</v>
      </c>
      <c r="EA412" s="465">
        <v>0</v>
      </c>
      <c r="EB412" s="46"/>
    </row>
    <row r="413" spans="1:132" s="141" customFormat="1" ht="27.75" customHeight="1" x14ac:dyDescent="0.25">
      <c r="A413" s="69" t="s">
        <v>56</v>
      </c>
      <c r="B413" s="69" t="s">
        <v>42</v>
      </c>
      <c r="C413" s="69" t="s">
        <v>670</v>
      </c>
      <c r="D413" s="67" t="s">
        <v>685</v>
      </c>
      <c r="E413" s="67" t="s">
        <v>676</v>
      </c>
      <c r="F413" s="67" t="s">
        <v>710</v>
      </c>
      <c r="G413" s="67" t="s">
        <v>676</v>
      </c>
      <c r="H413" s="14" t="s">
        <v>46</v>
      </c>
      <c r="I413" s="20" t="s">
        <v>1978</v>
      </c>
      <c r="J413" s="145" t="s">
        <v>1984</v>
      </c>
      <c r="K413" s="426">
        <v>11.783834464214101</v>
      </c>
      <c r="L413" s="426">
        <v>8.2573863464610007</v>
      </c>
      <c r="M413" s="424">
        <v>2500</v>
      </c>
      <c r="N413" s="487">
        <v>4664791</v>
      </c>
      <c r="O413" s="487" t="s">
        <v>1982</v>
      </c>
      <c r="P413" s="572">
        <v>5.1150924449124089</v>
      </c>
      <c r="Q413" s="34" t="s">
        <v>1977</v>
      </c>
      <c r="R413" s="257" t="s">
        <v>48</v>
      </c>
      <c r="S413" s="27"/>
      <c r="T413" s="27"/>
      <c r="U413" s="145"/>
      <c r="V413" s="24"/>
      <c r="W413" s="24"/>
      <c r="X413" s="24"/>
      <c r="Y413" s="24"/>
      <c r="Z413" s="24"/>
      <c r="AA413" s="24"/>
      <c r="AB413" s="24"/>
      <c r="AC413" s="24"/>
      <c r="AD413" s="24"/>
      <c r="AE413" s="24"/>
      <c r="AF413" s="24"/>
      <c r="AG413" s="24"/>
      <c r="AH413" s="24"/>
      <c r="AI413" s="24">
        <v>18</v>
      </c>
      <c r="AJ413" s="24">
        <v>18</v>
      </c>
      <c r="AK413" s="24"/>
      <c r="AL413" s="24"/>
      <c r="AM413" s="24"/>
      <c r="AN413" s="24"/>
      <c r="AO413" s="145">
        <f t="shared" si="57"/>
        <v>18</v>
      </c>
      <c r="AP413" s="14">
        <f t="shared" si="58"/>
        <v>18</v>
      </c>
      <c r="AQ413" s="22"/>
      <c r="AR413" s="24"/>
      <c r="AS413" s="24"/>
      <c r="AT413" s="24"/>
      <c r="AU413" s="24"/>
      <c r="AV413" s="24"/>
      <c r="AW413" s="145"/>
      <c r="AX413" s="24"/>
      <c r="AY413" s="24"/>
      <c r="AZ413" s="24"/>
      <c r="BA413" s="24"/>
      <c r="BB413" s="24"/>
      <c r="BC413" s="24"/>
      <c r="BD413" s="24"/>
      <c r="BE413" s="24"/>
      <c r="BF413" s="24"/>
      <c r="BG413" s="24">
        <v>151.83000000000001</v>
      </c>
      <c r="BH413" s="24">
        <v>151.83000000000001</v>
      </c>
      <c r="BI413" s="24"/>
      <c r="BJ413" s="24"/>
      <c r="BK413" s="24"/>
      <c r="BL413" s="24"/>
      <c r="BM413" s="145">
        <f t="shared" si="59"/>
        <v>151.83000000000001</v>
      </c>
      <c r="BN413" s="24">
        <f t="shared" si="60"/>
        <v>151.83000000000001</v>
      </c>
      <c r="BO413" s="509">
        <f t="shared" si="54"/>
        <v>2.9682747992367902E-2</v>
      </c>
      <c r="BP413" s="511">
        <v>0</v>
      </c>
      <c r="BQ413" s="512">
        <v>0</v>
      </c>
      <c r="BR413" s="513">
        <v>0</v>
      </c>
      <c r="BS413" s="512">
        <v>0</v>
      </c>
      <c r="BT413" s="512">
        <v>0</v>
      </c>
      <c r="BU413" s="512">
        <v>0</v>
      </c>
      <c r="BV413" s="512">
        <v>0</v>
      </c>
      <c r="BW413" s="512">
        <v>0</v>
      </c>
      <c r="BX413" s="512">
        <v>0</v>
      </c>
      <c r="BY413" s="512">
        <v>0</v>
      </c>
      <c r="BZ413" s="512">
        <v>0</v>
      </c>
      <c r="CA413" s="512">
        <v>0</v>
      </c>
      <c r="CB413" s="512">
        <v>0</v>
      </c>
      <c r="CC413" s="512">
        <v>0</v>
      </c>
      <c r="CD413" s="512">
        <v>0</v>
      </c>
      <c r="CE413" s="512">
        <v>0</v>
      </c>
      <c r="CF413" s="512">
        <v>178224.12720000002</v>
      </c>
      <c r="CG413" s="512">
        <v>178224.12720000002</v>
      </c>
      <c r="CH413" s="512">
        <v>0</v>
      </c>
      <c r="CI413" s="512">
        <v>0</v>
      </c>
      <c r="CJ413" s="512">
        <v>0</v>
      </c>
      <c r="CK413" s="512">
        <v>0</v>
      </c>
      <c r="CL413" s="513">
        <f t="shared" si="61"/>
        <v>178224.12720000002</v>
      </c>
      <c r="CM413" s="513">
        <f t="shared" si="62"/>
        <v>178224.12720000002</v>
      </c>
      <c r="CN413" s="113"/>
      <c r="CO413" s="97"/>
      <c r="CP413" s="97"/>
      <c r="CQ413" s="97"/>
      <c r="CR413" s="97"/>
      <c r="CS413" s="97"/>
      <c r="CT413" s="97"/>
      <c r="CU413" s="114"/>
      <c r="CV413" s="50">
        <f t="shared" si="55"/>
        <v>4664791</v>
      </c>
      <c r="CW413" s="11"/>
      <c r="CX413" s="604">
        <f t="shared" si="56"/>
        <v>5.1150924449124089</v>
      </c>
      <c r="CY413" s="143"/>
      <c r="CZ413" s="143"/>
      <c r="DA413" s="143"/>
      <c r="DB413" s="23"/>
      <c r="DC413" s="23"/>
      <c r="DD413" s="23"/>
      <c r="DE413" s="23"/>
      <c r="DF413" s="143"/>
      <c r="DG413" s="89"/>
      <c r="DH413" s="50" t="s">
        <v>46</v>
      </c>
      <c r="DI413" s="28"/>
      <c r="DJ413" s="553" t="s">
        <v>46</v>
      </c>
      <c r="DK413" s="143"/>
      <c r="DL413" s="46"/>
      <c r="DM413" s="111"/>
      <c r="DN413" s="110"/>
      <c r="DO413" s="432">
        <v>278.57600000000002</v>
      </c>
      <c r="DP413" s="433">
        <v>-187.04139910895964</v>
      </c>
      <c r="DQ413" s="434">
        <v>79.074399999999997</v>
      </c>
      <c r="DR413" s="428">
        <v>11.048390365749484</v>
      </c>
      <c r="DS413" s="432">
        <v>1.1508</v>
      </c>
      <c r="DT413" s="434">
        <v>-0.25074186229403417</v>
      </c>
      <c r="DU413" s="434">
        <v>0.92600000000000005</v>
      </c>
      <c r="DV413" s="428">
        <v>-4.0059967546942854E-2</v>
      </c>
      <c r="DW413" s="252"/>
      <c r="DX413" s="50"/>
      <c r="DY413" s="249"/>
      <c r="DZ413" s="464">
        <v>0</v>
      </c>
      <c r="EA413" s="465">
        <v>162162.66666666666</v>
      </c>
      <c r="EB413" s="46"/>
    </row>
    <row r="414" spans="1:132" s="141" customFormat="1" ht="27.75" customHeight="1" x14ac:dyDescent="0.25">
      <c r="A414" s="69" t="s">
        <v>56</v>
      </c>
      <c r="B414" s="69" t="s">
        <v>42</v>
      </c>
      <c r="C414" s="69" t="s">
        <v>670</v>
      </c>
      <c r="D414" s="67" t="s">
        <v>685</v>
      </c>
      <c r="E414" s="67" t="s">
        <v>676</v>
      </c>
      <c r="F414" s="67" t="s">
        <v>711</v>
      </c>
      <c r="G414" s="67" t="s">
        <v>676</v>
      </c>
      <c r="H414" s="14" t="s">
        <v>617</v>
      </c>
      <c r="I414" s="20" t="s">
        <v>1978</v>
      </c>
      <c r="J414" s="145" t="s">
        <v>1984</v>
      </c>
      <c r="K414" s="426">
        <v>10.110673384102565</v>
      </c>
      <c r="L414" s="426">
        <v>8.4727272551039992</v>
      </c>
      <c r="M414" s="424">
        <v>1429</v>
      </c>
      <c r="N414" s="487">
        <v>26315040</v>
      </c>
      <c r="O414" s="487" t="s">
        <v>1976</v>
      </c>
      <c r="P414" s="572">
        <v>6.0871193581200469</v>
      </c>
      <c r="Q414" s="34" t="s">
        <v>1977</v>
      </c>
      <c r="R414" s="257" t="s">
        <v>48</v>
      </c>
      <c r="S414" s="27"/>
      <c r="T414" s="27"/>
      <c r="U414" s="145"/>
      <c r="V414" s="24"/>
      <c r="W414" s="24"/>
      <c r="X414" s="24"/>
      <c r="Y414" s="24"/>
      <c r="Z414" s="24"/>
      <c r="AA414" s="24"/>
      <c r="AB414" s="24"/>
      <c r="AC414" s="24"/>
      <c r="AD414" s="24"/>
      <c r="AE414" s="24"/>
      <c r="AF414" s="24"/>
      <c r="AG414" s="24"/>
      <c r="AH414" s="24"/>
      <c r="AI414" s="24">
        <v>4</v>
      </c>
      <c r="AJ414" s="24">
        <v>4</v>
      </c>
      <c r="AK414" s="24"/>
      <c r="AL414" s="24"/>
      <c r="AM414" s="24"/>
      <c r="AN414" s="24"/>
      <c r="AO414" s="145">
        <f t="shared" si="57"/>
        <v>4</v>
      </c>
      <c r="AP414" s="14">
        <f t="shared" si="58"/>
        <v>4</v>
      </c>
      <c r="AQ414" s="22"/>
      <c r="AR414" s="24"/>
      <c r="AS414" s="24"/>
      <c r="AT414" s="24"/>
      <c r="AU414" s="24"/>
      <c r="AV414" s="24"/>
      <c r="AW414" s="145"/>
      <c r="AX414" s="24"/>
      <c r="AY414" s="24"/>
      <c r="AZ414" s="24"/>
      <c r="BA414" s="24"/>
      <c r="BB414" s="24"/>
      <c r="BC414" s="24"/>
      <c r="BD414" s="24"/>
      <c r="BE414" s="24"/>
      <c r="BF414" s="24"/>
      <c r="BG414" s="24">
        <v>19.75</v>
      </c>
      <c r="BH414" s="24">
        <v>19.75</v>
      </c>
      <c r="BI414" s="24"/>
      <c r="BJ414" s="24"/>
      <c r="BK414" s="24"/>
      <c r="BL414" s="24"/>
      <c r="BM414" s="145">
        <f t="shared" si="59"/>
        <v>19.75</v>
      </c>
      <c r="BN414" s="24">
        <f t="shared" si="60"/>
        <v>19.75</v>
      </c>
      <c r="BO414" s="509">
        <f t="shared" si="54"/>
        <v>3.2445560597812251E-3</v>
      </c>
      <c r="BP414" s="511">
        <v>0</v>
      </c>
      <c r="BQ414" s="512">
        <v>0</v>
      </c>
      <c r="BR414" s="513">
        <v>0</v>
      </c>
      <c r="BS414" s="512">
        <v>0</v>
      </c>
      <c r="BT414" s="512">
        <v>0</v>
      </c>
      <c r="BU414" s="512">
        <v>0</v>
      </c>
      <c r="BV414" s="512">
        <v>0</v>
      </c>
      <c r="BW414" s="512">
        <v>0</v>
      </c>
      <c r="BX414" s="512">
        <v>0</v>
      </c>
      <c r="BY414" s="512">
        <v>0</v>
      </c>
      <c r="BZ414" s="512">
        <v>0</v>
      </c>
      <c r="CA414" s="512">
        <v>0</v>
      </c>
      <c r="CB414" s="512">
        <v>0</v>
      </c>
      <c r="CC414" s="512">
        <v>0</v>
      </c>
      <c r="CD414" s="512">
        <v>0</v>
      </c>
      <c r="CE414" s="512">
        <v>0</v>
      </c>
      <c r="CF414" s="512">
        <v>23183.34</v>
      </c>
      <c r="CG414" s="512">
        <v>23183.34</v>
      </c>
      <c r="CH414" s="512">
        <v>0</v>
      </c>
      <c r="CI414" s="512">
        <v>0</v>
      </c>
      <c r="CJ414" s="512">
        <v>0</v>
      </c>
      <c r="CK414" s="512">
        <v>0</v>
      </c>
      <c r="CL414" s="513">
        <f t="shared" si="61"/>
        <v>23183.34</v>
      </c>
      <c r="CM414" s="513">
        <f t="shared" si="62"/>
        <v>23183.34</v>
      </c>
      <c r="CN414" s="113"/>
      <c r="CO414" s="97"/>
      <c r="CP414" s="97"/>
      <c r="CQ414" s="97"/>
      <c r="CR414" s="97"/>
      <c r="CS414" s="97"/>
      <c r="CT414" s="97"/>
      <c r="CU414" s="114"/>
      <c r="CV414" s="50">
        <f t="shared" si="55"/>
        <v>26315040</v>
      </c>
      <c r="CW414" s="11"/>
      <c r="CX414" s="604">
        <f t="shared" si="56"/>
        <v>6.0871193581200469</v>
      </c>
      <c r="CY414" s="143"/>
      <c r="CZ414" s="143"/>
      <c r="DA414" s="143"/>
      <c r="DB414" s="23"/>
      <c r="DC414" s="23"/>
      <c r="DD414" s="23"/>
      <c r="DE414" s="23"/>
      <c r="DF414" s="143"/>
      <c r="DG414" s="89"/>
      <c r="DH414" s="50" t="s">
        <v>46</v>
      </c>
      <c r="DI414" s="28"/>
      <c r="DJ414" s="553" t="s">
        <v>46</v>
      </c>
      <c r="DK414" s="143"/>
      <c r="DL414" s="46"/>
      <c r="DM414" s="111"/>
      <c r="DN414" s="110"/>
      <c r="DO414" s="432">
        <v>151.93912358960904</v>
      </c>
      <c r="DP414" s="433">
        <v>-151.93912358960904</v>
      </c>
      <c r="DQ414" s="434">
        <v>151.93912358960904</v>
      </c>
      <c r="DR414" s="428">
        <v>-151.93912358960904</v>
      </c>
      <c r="DS414" s="432">
        <v>4.4607714510627128</v>
      </c>
      <c r="DT414" s="434">
        <v>-4.4607714510627128</v>
      </c>
      <c r="DU414" s="434">
        <v>4.4607714510627128</v>
      </c>
      <c r="DV414" s="428">
        <v>-4.4607714510627128</v>
      </c>
      <c r="DW414" s="252"/>
      <c r="DX414" s="50"/>
      <c r="DY414" s="249"/>
      <c r="DZ414" s="464">
        <v>131580</v>
      </c>
      <c r="EA414" s="465">
        <v>-131580</v>
      </c>
      <c r="EB414" s="46"/>
    </row>
    <row r="415" spans="1:132" s="141" customFormat="1" ht="27.75" customHeight="1" x14ac:dyDescent="0.25">
      <c r="A415" s="69" t="s">
        <v>56</v>
      </c>
      <c r="B415" s="69" t="s">
        <v>42</v>
      </c>
      <c r="C415" s="69" t="s">
        <v>670</v>
      </c>
      <c r="D415" s="67" t="s">
        <v>685</v>
      </c>
      <c r="E415" s="67" t="s">
        <v>676</v>
      </c>
      <c r="F415" s="67" t="s">
        <v>712</v>
      </c>
      <c r="G415" s="67" t="s">
        <v>676</v>
      </c>
      <c r="H415" s="14" t="s">
        <v>46</v>
      </c>
      <c r="I415" s="20" t="s">
        <v>1979</v>
      </c>
      <c r="J415" s="145" t="s">
        <v>1984</v>
      </c>
      <c r="K415" s="426">
        <v>11.783834464214101</v>
      </c>
      <c r="L415" s="426">
        <v>17.905113599121002</v>
      </c>
      <c r="M415" s="424">
        <v>3668</v>
      </c>
      <c r="N415" s="487">
        <v>33181841.999999996</v>
      </c>
      <c r="O415" s="487" t="s">
        <v>1982</v>
      </c>
      <c r="P415" s="572">
        <v>8.5251540748539973</v>
      </c>
      <c r="Q415" s="34" t="s">
        <v>1977</v>
      </c>
      <c r="R415" s="257" t="s">
        <v>48</v>
      </c>
      <c r="S415" s="27"/>
      <c r="T415" s="27"/>
      <c r="U415" s="145"/>
      <c r="V415" s="24"/>
      <c r="W415" s="24"/>
      <c r="X415" s="24"/>
      <c r="Y415" s="24"/>
      <c r="Z415" s="24"/>
      <c r="AA415" s="24"/>
      <c r="AB415" s="24"/>
      <c r="AC415" s="24"/>
      <c r="AD415" s="24"/>
      <c r="AE415" s="24"/>
      <c r="AF415" s="24"/>
      <c r="AG415" s="24"/>
      <c r="AH415" s="24"/>
      <c r="AI415" s="24">
        <v>226</v>
      </c>
      <c r="AJ415" s="24">
        <v>226</v>
      </c>
      <c r="AK415" s="24">
        <v>1</v>
      </c>
      <c r="AL415" s="24">
        <v>1</v>
      </c>
      <c r="AM415" s="24"/>
      <c r="AN415" s="24"/>
      <c r="AO415" s="145">
        <f t="shared" si="57"/>
        <v>227</v>
      </c>
      <c r="AP415" s="14">
        <f t="shared" si="58"/>
        <v>227</v>
      </c>
      <c r="AQ415" s="22"/>
      <c r="AR415" s="24"/>
      <c r="AS415" s="24"/>
      <c r="AT415" s="24"/>
      <c r="AU415" s="24"/>
      <c r="AV415" s="24"/>
      <c r="AW415" s="145"/>
      <c r="AX415" s="24"/>
      <c r="AY415" s="24"/>
      <c r="AZ415" s="24"/>
      <c r="BA415" s="24"/>
      <c r="BB415" s="24"/>
      <c r="BC415" s="24"/>
      <c r="BD415" s="24"/>
      <c r="BE415" s="24"/>
      <c r="BF415" s="24"/>
      <c r="BG415" s="24">
        <v>1273.0920000000001</v>
      </c>
      <c r="BH415" s="24">
        <v>1273.0920000000001</v>
      </c>
      <c r="BI415" s="24">
        <v>3</v>
      </c>
      <c r="BJ415" s="24">
        <v>3</v>
      </c>
      <c r="BK415" s="24"/>
      <c r="BL415" s="24"/>
      <c r="BM415" s="145">
        <f t="shared" si="59"/>
        <v>1276.0920000000001</v>
      </c>
      <c r="BN415" s="24">
        <f t="shared" si="60"/>
        <v>1276.0920000000001</v>
      </c>
      <c r="BO415" s="509">
        <f t="shared" si="54"/>
        <v>0.14968550583314291</v>
      </c>
      <c r="BP415" s="511">
        <v>0</v>
      </c>
      <c r="BQ415" s="512">
        <v>0</v>
      </c>
      <c r="BR415" s="513">
        <v>0</v>
      </c>
      <c r="BS415" s="512">
        <v>0</v>
      </c>
      <c r="BT415" s="512">
        <v>0</v>
      </c>
      <c r="BU415" s="512">
        <v>0</v>
      </c>
      <c r="BV415" s="512">
        <v>0</v>
      </c>
      <c r="BW415" s="512">
        <v>0</v>
      </c>
      <c r="BX415" s="512">
        <v>0</v>
      </c>
      <c r="BY415" s="512">
        <v>0</v>
      </c>
      <c r="BZ415" s="512">
        <v>0</v>
      </c>
      <c r="CA415" s="512">
        <v>0</v>
      </c>
      <c r="CB415" s="512">
        <v>0</v>
      </c>
      <c r="CC415" s="512">
        <v>0</v>
      </c>
      <c r="CD415" s="512">
        <v>0</v>
      </c>
      <c r="CE415" s="512">
        <v>0</v>
      </c>
      <c r="CF415" s="512">
        <v>1494406.3132800004</v>
      </c>
      <c r="CG415" s="512">
        <v>1494406.3132800004</v>
      </c>
      <c r="CH415" s="512">
        <v>3521.5200000000004</v>
      </c>
      <c r="CI415" s="512">
        <v>3521.5200000000004</v>
      </c>
      <c r="CJ415" s="512">
        <v>0</v>
      </c>
      <c r="CK415" s="512">
        <v>0</v>
      </c>
      <c r="CL415" s="513">
        <f t="shared" si="61"/>
        <v>1497927.8332800004</v>
      </c>
      <c r="CM415" s="513">
        <f t="shared" si="62"/>
        <v>1497927.8332800004</v>
      </c>
      <c r="CN415" s="113"/>
      <c r="CO415" s="97"/>
      <c r="CP415" s="97"/>
      <c r="CQ415" s="97"/>
      <c r="CR415" s="97"/>
      <c r="CS415" s="97"/>
      <c r="CT415" s="97"/>
      <c r="CU415" s="114"/>
      <c r="CV415" s="50">
        <f t="shared" si="55"/>
        <v>33181841.999999996</v>
      </c>
      <c r="CW415" s="11"/>
      <c r="CX415" s="604">
        <f t="shared" si="56"/>
        <v>8.5251540748539973</v>
      </c>
      <c r="CY415" s="143"/>
      <c r="CZ415" s="143"/>
      <c r="DA415" s="143"/>
      <c r="DB415" s="23"/>
      <c r="DC415" s="23"/>
      <c r="DD415" s="23"/>
      <c r="DE415" s="23"/>
      <c r="DF415" s="143"/>
      <c r="DG415" s="89"/>
      <c r="DH415" s="50" t="s">
        <v>46</v>
      </c>
      <c r="DI415" s="28"/>
      <c r="DJ415" s="553" t="s">
        <v>46</v>
      </c>
      <c r="DK415" s="143"/>
      <c r="DL415" s="46"/>
      <c r="DM415" s="111"/>
      <c r="DN415" s="110"/>
      <c r="DO415" s="432">
        <v>1841.4130316248636</v>
      </c>
      <c r="DP415" s="433">
        <v>-1754.9610529848685</v>
      </c>
      <c r="DQ415" s="434">
        <v>112.42611777535441</v>
      </c>
      <c r="DR415" s="428">
        <v>-33.296437340925351</v>
      </c>
      <c r="DS415" s="432">
        <v>2.6581243184296621</v>
      </c>
      <c r="DT415" s="434">
        <v>-1.2781080685423731</v>
      </c>
      <c r="DU415" s="434">
        <v>1.643947655398037</v>
      </c>
      <c r="DV415" s="428">
        <v>-0.27614579013582508</v>
      </c>
      <c r="DW415" s="252"/>
      <c r="DX415" s="50"/>
      <c r="DY415" s="249"/>
      <c r="DZ415" s="464">
        <v>352710</v>
      </c>
      <c r="EA415" s="465">
        <v>-154249</v>
      </c>
      <c r="EB415" s="46"/>
    </row>
    <row r="416" spans="1:132" s="141" customFormat="1" ht="27.75" customHeight="1" x14ac:dyDescent="0.25">
      <c r="A416" s="69" t="s">
        <v>56</v>
      </c>
      <c r="B416" s="69" t="s">
        <v>42</v>
      </c>
      <c r="C416" s="69" t="s">
        <v>670</v>
      </c>
      <c r="D416" s="67" t="s">
        <v>685</v>
      </c>
      <c r="E416" s="67" t="s">
        <v>676</v>
      </c>
      <c r="F416" s="67" t="s">
        <v>713</v>
      </c>
      <c r="G416" s="67" t="s">
        <v>676</v>
      </c>
      <c r="H416" s="14" t="s">
        <v>46</v>
      </c>
      <c r="I416" s="20" t="s">
        <v>1978</v>
      </c>
      <c r="J416" s="145" t="s">
        <v>1984</v>
      </c>
      <c r="K416" s="426">
        <v>11.783834464214101</v>
      </c>
      <c r="L416" s="426">
        <v>11.964204520569</v>
      </c>
      <c r="M416" s="424">
        <v>3275</v>
      </c>
      <c r="N416" s="487">
        <v>37458850</v>
      </c>
      <c r="O416" s="487" t="s">
        <v>1982</v>
      </c>
      <c r="P416" s="572">
        <v>7.3380064513463061</v>
      </c>
      <c r="Q416" s="34" t="s">
        <v>1977</v>
      </c>
      <c r="R416" s="257" t="s">
        <v>48</v>
      </c>
      <c r="S416" s="27"/>
      <c r="T416" s="27"/>
      <c r="U416" s="145"/>
      <c r="V416" s="24"/>
      <c r="W416" s="24"/>
      <c r="X416" s="24"/>
      <c r="Y416" s="24"/>
      <c r="Z416" s="24"/>
      <c r="AA416" s="24"/>
      <c r="AB416" s="24"/>
      <c r="AC416" s="24"/>
      <c r="AD416" s="24"/>
      <c r="AE416" s="24"/>
      <c r="AF416" s="24"/>
      <c r="AG416" s="24"/>
      <c r="AH416" s="24"/>
      <c r="AI416" s="24">
        <v>14</v>
      </c>
      <c r="AJ416" s="24">
        <v>14</v>
      </c>
      <c r="AK416" s="24"/>
      <c r="AL416" s="24"/>
      <c r="AM416" s="24"/>
      <c r="AN416" s="24"/>
      <c r="AO416" s="145">
        <f t="shared" si="57"/>
        <v>14</v>
      </c>
      <c r="AP416" s="14">
        <f t="shared" si="58"/>
        <v>14</v>
      </c>
      <c r="AQ416" s="22"/>
      <c r="AR416" s="24"/>
      <c r="AS416" s="24"/>
      <c r="AT416" s="24"/>
      <c r="AU416" s="24"/>
      <c r="AV416" s="24"/>
      <c r="AW416" s="145"/>
      <c r="AX416" s="24"/>
      <c r="AY416" s="24"/>
      <c r="AZ416" s="24"/>
      <c r="BA416" s="24"/>
      <c r="BB416" s="24"/>
      <c r="BC416" s="24"/>
      <c r="BD416" s="24"/>
      <c r="BE416" s="24"/>
      <c r="BF416" s="24"/>
      <c r="BG416" s="24">
        <v>194.25</v>
      </c>
      <c r="BH416" s="24">
        <v>194.25</v>
      </c>
      <c r="BI416" s="24"/>
      <c r="BJ416" s="24"/>
      <c r="BK416" s="24"/>
      <c r="BL416" s="24"/>
      <c r="BM416" s="145">
        <f t="shared" si="59"/>
        <v>194.25</v>
      </c>
      <c r="BN416" s="24">
        <f t="shared" si="60"/>
        <v>194.25</v>
      </c>
      <c r="BO416" s="509">
        <f t="shared" si="54"/>
        <v>2.6471767405486665E-2</v>
      </c>
      <c r="BP416" s="511">
        <v>0</v>
      </c>
      <c r="BQ416" s="512">
        <v>0</v>
      </c>
      <c r="BR416" s="513">
        <v>0</v>
      </c>
      <c r="BS416" s="512">
        <v>0</v>
      </c>
      <c r="BT416" s="512">
        <v>0</v>
      </c>
      <c r="BU416" s="512">
        <v>0</v>
      </c>
      <c r="BV416" s="512">
        <v>0</v>
      </c>
      <c r="BW416" s="512">
        <v>0</v>
      </c>
      <c r="BX416" s="512">
        <v>0</v>
      </c>
      <c r="BY416" s="512">
        <v>0</v>
      </c>
      <c r="BZ416" s="512">
        <v>0</v>
      </c>
      <c r="CA416" s="512">
        <v>0</v>
      </c>
      <c r="CB416" s="512">
        <v>0</v>
      </c>
      <c r="CC416" s="512">
        <v>0</v>
      </c>
      <c r="CD416" s="512">
        <v>0</v>
      </c>
      <c r="CE416" s="512">
        <v>0</v>
      </c>
      <c r="CF416" s="512">
        <v>228018.42</v>
      </c>
      <c r="CG416" s="512">
        <v>228018.42</v>
      </c>
      <c r="CH416" s="512">
        <v>0</v>
      </c>
      <c r="CI416" s="512">
        <v>0</v>
      </c>
      <c r="CJ416" s="512">
        <v>0</v>
      </c>
      <c r="CK416" s="512">
        <v>0</v>
      </c>
      <c r="CL416" s="513">
        <f t="shared" si="61"/>
        <v>228018.42</v>
      </c>
      <c r="CM416" s="513">
        <f t="shared" si="62"/>
        <v>228018.42</v>
      </c>
      <c r="CN416" s="113"/>
      <c r="CO416" s="97"/>
      <c r="CP416" s="97"/>
      <c r="CQ416" s="97"/>
      <c r="CR416" s="97"/>
      <c r="CS416" s="97"/>
      <c r="CT416" s="97"/>
      <c r="CU416" s="114"/>
      <c r="CV416" s="50">
        <f t="shared" si="55"/>
        <v>37458850</v>
      </c>
      <c r="CW416" s="11"/>
      <c r="CX416" s="604">
        <f t="shared" si="56"/>
        <v>7.3380064513463061</v>
      </c>
      <c r="CY416" s="143"/>
      <c r="CZ416" s="143"/>
      <c r="DA416" s="143"/>
      <c r="DB416" s="23"/>
      <c r="DC416" s="23"/>
      <c r="DD416" s="23"/>
      <c r="DE416" s="23"/>
      <c r="DF416" s="143"/>
      <c r="DG416" s="89"/>
      <c r="DH416" s="50" t="s">
        <v>46</v>
      </c>
      <c r="DI416" s="28"/>
      <c r="DJ416" s="553" t="s">
        <v>46</v>
      </c>
      <c r="DK416" s="143"/>
      <c r="DL416" s="46"/>
      <c r="DM416" s="111"/>
      <c r="DN416" s="110"/>
      <c r="DO416" s="432">
        <v>8.8129675810473902</v>
      </c>
      <c r="DP416" s="433">
        <v>144.23028951449737</v>
      </c>
      <c r="DQ416" s="434">
        <v>6.135884777851297</v>
      </c>
      <c r="DR416" s="428">
        <v>114.90323697491127</v>
      </c>
      <c r="DS416" s="432">
        <v>7.5118326632398674E-2</v>
      </c>
      <c r="DT416" s="434">
        <v>1.0027865528594462</v>
      </c>
      <c r="DU416" s="434">
        <v>7.4202249478345028E-2</v>
      </c>
      <c r="DV416" s="428">
        <v>0.66872164518619015</v>
      </c>
      <c r="DW416" s="252"/>
      <c r="DX416" s="50"/>
      <c r="DY416" s="249"/>
      <c r="DZ416" s="464">
        <v>0</v>
      </c>
      <c r="EA416" s="465">
        <v>338181.33333333331</v>
      </c>
      <c r="EB416" s="46"/>
    </row>
    <row r="417" spans="1:132" s="141" customFormat="1" ht="27.75" customHeight="1" x14ac:dyDescent="0.25">
      <c r="A417" s="69" t="s">
        <v>56</v>
      </c>
      <c r="B417" s="69" t="s">
        <v>42</v>
      </c>
      <c r="C417" s="69" t="s">
        <v>670</v>
      </c>
      <c r="D417" s="67" t="s">
        <v>685</v>
      </c>
      <c r="E417" s="67" t="s">
        <v>676</v>
      </c>
      <c r="F417" s="67" t="s">
        <v>714</v>
      </c>
      <c r="G417" s="67" t="s">
        <v>676</v>
      </c>
      <c r="H417" s="14" t="s">
        <v>46</v>
      </c>
      <c r="I417" s="20" t="s">
        <v>1978</v>
      </c>
      <c r="J417" s="145" t="s">
        <v>1984</v>
      </c>
      <c r="K417" s="426">
        <v>11.783834464214101</v>
      </c>
      <c r="L417" s="426">
        <v>10.065151494216002</v>
      </c>
      <c r="M417" s="424">
        <v>2182</v>
      </c>
      <c r="N417" s="487">
        <v>25980437</v>
      </c>
      <c r="O417" s="487" t="s">
        <v>1982</v>
      </c>
      <c r="P417" s="572">
        <v>5.8560637803903735</v>
      </c>
      <c r="Q417" s="34" t="s">
        <v>1977</v>
      </c>
      <c r="R417" s="257" t="s">
        <v>48</v>
      </c>
      <c r="S417" s="27"/>
      <c r="T417" s="27"/>
      <c r="U417" s="145"/>
      <c r="V417" s="24"/>
      <c r="W417" s="24"/>
      <c r="X417" s="24"/>
      <c r="Y417" s="24"/>
      <c r="Z417" s="24"/>
      <c r="AA417" s="24"/>
      <c r="AB417" s="24"/>
      <c r="AC417" s="24"/>
      <c r="AD417" s="24"/>
      <c r="AE417" s="24"/>
      <c r="AF417" s="24"/>
      <c r="AG417" s="24"/>
      <c r="AH417" s="24"/>
      <c r="AI417" s="24">
        <v>18</v>
      </c>
      <c r="AJ417" s="24">
        <v>18</v>
      </c>
      <c r="AK417" s="24"/>
      <c r="AL417" s="24"/>
      <c r="AM417" s="24"/>
      <c r="AN417" s="24"/>
      <c r="AO417" s="145">
        <f t="shared" si="57"/>
        <v>18</v>
      </c>
      <c r="AP417" s="14">
        <f t="shared" si="58"/>
        <v>18</v>
      </c>
      <c r="AQ417" s="22"/>
      <c r="AR417" s="24"/>
      <c r="AS417" s="24"/>
      <c r="AT417" s="24"/>
      <c r="AU417" s="24"/>
      <c r="AV417" s="24"/>
      <c r="AW417" s="145"/>
      <c r="AX417" s="24"/>
      <c r="AY417" s="24"/>
      <c r="AZ417" s="24"/>
      <c r="BA417" s="24"/>
      <c r="BB417" s="24"/>
      <c r="BC417" s="24"/>
      <c r="BD417" s="24"/>
      <c r="BE417" s="24"/>
      <c r="BF417" s="24"/>
      <c r="BG417" s="24">
        <v>558.86</v>
      </c>
      <c r="BH417" s="24">
        <v>558.86</v>
      </c>
      <c r="BI417" s="24"/>
      <c r="BJ417" s="24"/>
      <c r="BK417" s="24"/>
      <c r="BL417" s="24"/>
      <c r="BM417" s="145">
        <f t="shared" si="59"/>
        <v>558.86</v>
      </c>
      <c r="BN417" s="24">
        <f t="shared" si="60"/>
        <v>558.86</v>
      </c>
      <c r="BO417" s="509">
        <f t="shared" si="54"/>
        <v>9.543270376791313E-2</v>
      </c>
      <c r="BP417" s="511">
        <v>0</v>
      </c>
      <c r="BQ417" s="512">
        <v>0</v>
      </c>
      <c r="BR417" s="513">
        <v>0</v>
      </c>
      <c r="BS417" s="512">
        <v>0</v>
      </c>
      <c r="BT417" s="512">
        <v>0</v>
      </c>
      <c r="BU417" s="512">
        <v>0</v>
      </c>
      <c r="BV417" s="512">
        <v>0</v>
      </c>
      <c r="BW417" s="512">
        <v>0</v>
      </c>
      <c r="BX417" s="512">
        <v>0</v>
      </c>
      <c r="BY417" s="512">
        <v>0</v>
      </c>
      <c r="BZ417" s="512">
        <v>0</v>
      </c>
      <c r="CA417" s="512">
        <v>0</v>
      </c>
      <c r="CB417" s="512">
        <v>0</v>
      </c>
      <c r="CC417" s="512">
        <v>0</v>
      </c>
      <c r="CD417" s="512">
        <v>0</v>
      </c>
      <c r="CE417" s="512">
        <v>0</v>
      </c>
      <c r="CF417" s="512">
        <v>656012.22240000009</v>
      </c>
      <c r="CG417" s="512">
        <v>656012.22240000009</v>
      </c>
      <c r="CH417" s="512">
        <v>0</v>
      </c>
      <c r="CI417" s="512">
        <v>0</v>
      </c>
      <c r="CJ417" s="512">
        <v>0</v>
      </c>
      <c r="CK417" s="512">
        <v>0</v>
      </c>
      <c r="CL417" s="513">
        <f t="shared" si="61"/>
        <v>656012.22240000009</v>
      </c>
      <c r="CM417" s="513">
        <f t="shared" si="62"/>
        <v>656012.22240000009</v>
      </c>
      <c r="CN417" s="113"/>
      <c r="CO417" s="97"/>
      <c r="CP417" s="97"/>
      <c r="CQ417" s="97"/>
      <c r="CR417" s="97"/>
      <c r="CS417" s="97"/>
      <c r="CT417" s="97"/>
      <c r="CU417" s="114"/>
      <c r="CV417" s="50">
        <f t="shared" si="55"/>
        <v>25980437</v>
      </c>
      <c r="CW417" s="11"/>
      <c r="CX417" s="604">
        <f t="shared" si="56"/>
        <v>5.8560637803903735</v>
      </c>
      <c r="CY417" s="143"/>
      <c r="CZ417" s="143"/>
      <c r="DA417" s="143"/>
      <c r="DB417" s="23"/>
      <c r="DC417" s="23"/>
      <c r="DD417" s="23"/>
      <c r="DE417" s="23"/>
      <c r="DF417" s="143"/>
      <c r="DG417" s="89"/>
      <c r="DH417" s="50" t="s">
        <v>46</v>
      </c>
      <c r="DI417" s="28"/>
      <c r="DJ417" s="553" t="s">
        <v>46</v>
      </c>
      <c r="DK417" s="143"/>
      <c r="DL417" s="46"/>
      <c r="DM417" s="111"/>
      <c r="DN417" s="110"/>
      <c r="DO417" s="432">
        <v>189.76486311046591</v>
      </c>
      <c r="DP417" s="433">
        <v>-119.27115297319772</v>
      </c>
      <c r="DQ417" s="434">
        <v>103.57829623124196</v>
      </c>
      <c r="DR417" s="428">
        <v>-33.084586093973769</v>
      </c>
      <c r="DS417" s="432">
        <v>0.37023177670014068</v>
      </c>
      <c r="DT417" s="434">
        <v>0.3759144770943616</v>
      </c>
      <c r="DU417" s="434">
        <v>0.26484401848104122</v>
      </c>
      <c r="DV417" s="428">
        <v>0.48130223531346106</v>
      </c>
      <c r="DW417" s="252"/>
      <c r="DX417" s="50"/>
      <c r="DY417" s="249"/>
      <c r="DZ417" s="464">
        <v>0</v>
      </c>
      <c r="EA417" s="465">
        <v>115666.33333333333</v>
      </c>
      <c r="EB417" s="46"/>
    </row>
    <row r="418" spans="1:132" s="141" customFormat="1" ht="27.75" customHeight="1" x14ac:dyDescent="0.25">
      <c r="A418" s="69" t="s">
        <v>56</v>
      </c>
      <c r="B418" s="69" t="s">
        <v>42</v>
      </c>
      <c r="C418" s="69" t="s">
        <v>670</v>
      </c>
      <c r="D418" s="67" t="s">
        <v>685</v>
      </c>
      <c r="E418" s="67" t="s">
        <v>676</v>
      </c>
      <c r="F418" s="67" t="s">
        <v>715</v>
      </c>
      <c r="G418" s="67" t="s">
        <v>676</v>
      </c>
      <c r="H418" s="14" t="s">
        <v>46</v>
      </c>
      <c r="I418" s="20" t="s">
        <v>1978</v>
      </c>
      <c r="J418" s="145" t="s">
        <v>1984</v>
      </c>
      <c r="K418" s="426">
        <v>11.783834464214101</v>
      </c>
      <c r="L418" s="426">
        <v>15.372159058935001</v>
      </c>
      <c r="M418" s="424">
        <v>3178</v>
      </c>
      <c r="N418" s="487">
        <v>38075708</v>
      </c>
      <c r="O418" s="487" t="s">
        <v>1982</v>
      </c>
      <c r="P418" s="572">
        <v>8.8438514234466883</v>
      </c>
      <c r="Q418" s="34" t="s">
        <v>1977</v>
      </c>
      <c r="R418" s="257" t="s">
        <v>48</v>
      </c>
      <c r="S418" s="27"/>
      <c r="T418" s="27"/>
      <c r="U418" s="145"/>
      <c r="V418" s="24"/>
      <c r="W418" s="24"/>
      <c r="X418" s="24"/>
      <c r="Y418" s="24"/>
      <c r="Z418" s="24"/>
      <c r="AA418" s="24"/>
      <c r="AB418" s="24"/>
      <c r="AC418" s="24"/>
      <c r="AD418" s="24"/>
      <c r="AE418" s="24"/>
      <c r="AF418" s="24"/>
      <c r="AG418" s="24"/>
      <c r="AH418" s="24"/>
      <c r="AI418" s="24">
        <v>62</v>
      </c>
      <c r="AJ418" s="24">
        <v>62</v>
      </c>
      <c r="AK418" s="24"/>
      <c r="AL418" s="24"/>
      <c r="AM418" s="24"/>
      <c r="AN418" s="24"/>
      <c r="AO418" s="145">
        <f t="shared" si="57"/>
        <v>62</v>
      </c>
      <c r="AP418" s="14">
        <f t="shared" si="58"/>
        <v>62</v>
      </c>
      <c r="AQ418" s="22"/>
      <c r="AR418" s="24"/>
      <c r="AS418" s="24"/>
      <c r="AT418" s="24"/>
      <c r="AU418" s="24"/>
      <c r="AV418" s="24"/>
      <c r="AW418" s="145"/>
      <c r="AX418" s="24"/>
      <c r="AY418" s="24"/>
      <c r="AZ418" s="24"/>
      <c r="BA418" s="24"/>
      <c r="BB418" s="24"/>
      <c r="BC418" s="24"/>
      <c r="BD418" s="24"/>
      <c r="BE418" s="24"/>
      <c r="BF418" s="24"/>
      <c r="BG418" s="24">
        <v>392.88</v>
      </c>
      <c r="BH418" s="24">
        <v>392.88</v>
      </c>
      <c r="BI418" s="24"/>
      <c r="BJ418" s="24"/>
      <c r="BK418" s="24"/>
      <c r="BL418" s="24"/>
      <c r="BM418" s="145">
        <f t="shared" si="59"/>
        <v>392.88</v>
      </c>
      <c r="BN418" s="24">
        <f t="shared" si="60"/>
        <v>392.88</v>
      </c>
      <c r="BO418" s="509">
        <f t="shared" si="54"/>
        <v>4.4424084167493175E-2</v>
      </c>
      <c r="BP418" s="511">
        <v>0</v>
      </c>
      <c r="BQ418" s="512">
        <v>0</v>
      </c>
      <c r="BR418" s="513">
        <v>0</v>
      </c>
      <c r="BS418" s="512">
        <v>0</v>
      </c>
      <c r="BT418" s="512">
        <v>0</v>
      </c>
      <c r="BU418" s="512">
        <v>0</v>
      </c>
      <c r="BV418" s="512">
        <v>0</v>
      </c>
      <c r="BW418" s="512">
        <v>0</v>
      </c>
      <c r="BX418" s="512">
        <v>0</v>
      </c>
      <c r="BY418" s="512">
        <v>0</v>
      </c>
      <c r="BZ418" s="512">
        <v>0</v>
      </c>
      <c r="CA418" s="512">
        <v>0</v>
      </c>
      <c r="CB418" s="512">
        <v>0</v>
      </c>
      <c r="CC418" s="512">
        <v>0</v>
      </c>
      <c r="CD418" s="512">
        <v>0</v>
      </c>
      <c r="CE418" s="512">
        <v>0</v>
      </c>
      <c r="CF418" s="512">
        <v>461178.25920000003</v>
      </c>
      <c r="CG418" s="512">
        <v>461178.25920000003</v>
      </c>
      <c r="CH418" s="512">
        <v>0</v>
      </c>
      <c r="CI418" s="512">
        <v>0</v>
      </c>
      <c r="CJ418" s="512">
        <v>0</v>
      </c>
      <c r="CK418" s="512">
        <v>0</v>
      </c>
      <c r="CL418" s="513">
        <f t="shared" si="61"/>
        <v>461178.25920000003</v>
      </c>
      <c r="CM418" s="513">
        <f t="shared" si="62"/>
        <v>461178.25920000003</v>
      </c>
      <c r="CN418" s="113"/>
      <c r="CO418" s="97"/>
      <c r="CP418" s="97"/>
      <c r="CQ418" s="97"/>
      <c r="CR418" s="97"/>
      <c r="CS418" s="97"/>
      <c r="CT418" s="97"/>
      <c r="CU418" s="114"/>
      <c r="CV418" s="50">
        <f t="shared" si="55"/>
        <v>38075708</v>
      </c>
      <c r="CW418" s="11"/>
      <c r="CX418" s="604">
        <f t="shared" si="56"/>
        <v>8.8438514234466883</v>
      </c>
      <c r="CY418" s="143"/>
      <c r="CZ418" s="143"/>
      <c r="DA418" s="143"/>
      <c r="DB418" s="23"/>
      <c r="DC418" s="23"/>
      <c r="DD418" s="23"/>
      <c r="DE418" s="23"/>
      <c r="DF418" s="143"/>
      <c r="DG418" s="89"/>
      <c r="DH418" s="50" t="s">
        <v>46</v>
      </c>
      <c r="DI418" s="28"/>
      <c r="DJ418" s="553" t="s">
        <v>46</v>
      </c>
      <c r="DK418" s="143"/>
      <c r="DL418" s="46"/>
      <c r="DM418" s="111"/>
      <c r="DN418" s="110"/>
      <c r="DO418" s="432">
        <v>260.74784296241933</v>
      </c>
      <c r="DP418" s="433">
        <v>-175.55493593628361</v>
      </c>
      <c r="DQ418" s="434">
        <v>37.613490335947169</v>
      </c>
      <c r="DR418" s="428">
        <v>47.428287154334633</v>
      </c>
      <c r="DS418" s="432">
        <v>0.43555112638011118</v>
      </c>
      <c r="DT418" s="434">
        <v>1.2565905872543963</v>
      </c>
      <c r="DU418" s="434">
        <v>0.35183971047179496</v>
      </c>
      <c r="DV418" s="428">
        <v>1.3401970520961473</v>
      </c>
      <c r="DW418" s="252"/>
      <c r="DX418" s="50"/>
      <c r="DY418" s="249"/>
      <c r="DZ418" s="464">
        <v>86836</v>
      </c>
      <c r="EA418" s="465">
        <v>88925.666666666657</v>
      </c>
      <c r="EB418" s="46"/>
    </row>
    <row r="419" spans="1:132" s="141" customFormat="1" ht="27.75" customHeight="1" x14ac:dyDescent="0.25">
      <c r="A419" s="69" t="s">
        <v>56</v>
      </c>
      <c r="B419" s="69" t="s">
        <v>42</v>
      </c>
      <c r="C419" s="69" t="s">
        <v>670</v>
      </c>
      <c r="D419" s="67" t="s">
        <v>685</v>
      </c>
      <c r="E419" s="67" t="s">
        <v>676</v>
      </c>
      <c r="F419" s="67" t="s">
        <v>716</v>
      </c>
      <c r="G419" s="67" t="s">
        <v>676</v>
      </c>
      <c r="H419" s="14" t="s">
        <v>46</v>
      </c>
      <c r="I419" s="20" t="s">
        <v>1979</v>
      </c>
      <c r="J419" s="145" t="s">
        <v>1984</v>
      </c>
      <c r="K419" s="426">
        <v>11.783834464214101</v>
      </c>
      <c r="L419" s="426">
        <v>13.064583306159001</v>
      </c>
      <c r="M419" s="424">
        <v>3075</v>
      </c>
      <c r="N419" s="487">
        <v>37536284</v>
      </c>
      <c r="O419" s="487" t="s">
        <v>1982</v>
      </c>
      <c r="P419" s="572">
        <v>7.9275965462427349</v>
      </c>
      <c r="Q419" s="34" t="s">
        <v>1977</v>
      </c>
      <c r="R419" s="257" t="s">
        <v>48</v>
      </c>
      <c r="S419" s="27"/>
      <c r="T419" s="27"/>
      <c r="U419" s="145"/>
      <c r="V419" s="24"/>
      <c r="W419" s="24"/>
      <c r="X419" s="24"/>
      <c r="Y419" s="24"/>
      <c r="Z419" s="24"/>
      <c r="AA419" s="24"/>
      <c r="AB419" s="24"/>
      <c r="AC419" s="24"/>
      <c r="AD419" s="24"/>
      <c r="AE419" s="24"/>
      <c r="AF419" s="24"/>
      <c r="AG419" s="24"/>
      <c r="AH419" s="24"/>
      <c r="AI419" s="24">
        <v>43</v>
      </c>
      <c r="AJ419" s="24">
        <v>43</v>
      </c>
      <c r="AK419" s="24"/>
      <c r="AL419" s="24"/>
      <c r="AM419" s="24"/>
      <c r="AN419" s="24"/>
      <c r="AO419" s="145">
        <f t="shared" si="57"/>
        <v>43</v>
      </c>
      <c r="AP419" s="14">
        <f t="shared" si="58"/>
        <v>43</v>
      </c>
      <c r="AQ419" s="22"/>
      <c r="AR419" s="24"/>
      <c r="AS419" s="24"/>
      <c r="AT419" s="24"/>
      <c r="AU419" s="24"/>
      <c r="AV419" s="24"/>
      <c r="AW419" s="145"/>
      <c r="AX419" s="24"/>
      <c r="AY419" s="24"/>
      <c r="AZ419" s="24"/>
      <c r="BA419" s="24"/>
      <c r="BB419" s="24"/>
      <c r="BC419" s="24"/>
      <c r="BD419" s="24"/>
      <c r="BE419" s="24"/>
      <c r="BF419" s="24"/>
      <c r="BG419" s="24">
        <v>802.92</v>
      </c>
      <c r="BH419" s="24">
        <v>802.92</v>
      </c>
      <c r="BI419" s="24"/>
      <c r="BJ419" s="24"/>
      <c r="BK419" s="24"/>
      <c r="BL419" s="24"/>
      <c r="BM419" s="145">
        <f t="shared" si="59"/>
        <v>802.92</v>
      </c>
      <c r="BN419" s="24">
        <f t="shared" si="60"/>
        <v>802.92</v>
      </c>
      <c r="BO419" s="509">
        <f t="shared" si="54"/>
        <v>0.10128164259072214</v>
      </c>
      <c r="BP419" s="511">
        <v>0</v>
      </c>
      <c r="BQ419" s="512">
        <v>0</v>
      </c>
      <c r="BR419" s="513">
        <v>0</v>
      </c>
      <c r="BS419" s="512">
        <v>0</v>
      </c>
      <c r="BT419" s="512">
        <v>0</v>
      </c>
      <c r="BU419" s="512">
        <v>0</v>
      </c>
      <c r="BV419" s="512">
        <v>0</v>
      </c>
      <c r="BW419" s="512">
        <v>0</v>
      </c>
      <c r="BX419" s="512">
        <v>0</v>
      </c>
      <c r="BY419" s="512">
        <v>0</v>
      </c>
      <c r="BZ419" s="512">
        <v>0</v>
      </c>
      <c r="CA419" s="512">
        <v>0</v>
      </c>
      <c r="CB419" s="512">
        <v>0</v>
      </c>
      <c r="CC419" s="512">
        <v>0</v>
      </c>
      <c r="CD419" s="512">
        <v>0</v>
      </c>
      <c r="CE419" s="512">
        <v>0</v>
      </c>
      <c r="CF419" s="512">
        <v>942499.6128</v>
      </c>
      <c r="CG419" s="512">
        <v>942499.6128</v>
      </c>
      <c r="CH419" s="512">
        <v>0</v>
      </c>
      <c r="CI419" s="512">
        <v>0</v>
      </c>
      <c r="CJ419" s="512">
        <v>0</v>
      </c>
      <c r="CK419" s="512">
        <v>0</v>
      </c>
      <c r="CL419" s="513">
        <f t="shared" si="61"/>
        <v>942499.6128</v>
      </c>
      <c r="CM419" s="513">
        <f t="shared" si="62"/>
        <v>942499.6128</v>
      </c>
      <c r="CN419" s="113"/>
      <c r="CO419" s="97"/>
      <c r="CP419" s="97"/>
      <c r="CQ419" s="97"/>
      <c r="CR419" s="97"/>
      <c r="CS419" s="97"/>
      <c r="CT419" s="97"/>
      <c r="CU419" s="114"/>
      <c r="CV419" s="50">
        <f t="shared" si="55"/>
        <v>37536284</v>
      </c>
      <c r="CW419" s="11"/>
      <c r="CX419" s="604">
        <f t="shared" si="56"/>
        <v>7.9275965462427349</v>
      </c>
      <c r="CY419" s="143"/>
      <c r="CZ419" s="143"/>
      <c r="DA419" s="143"/>
      <c r="DB419" s="23"/>
      <c r="DC419" s="23"/>
      <c r="DD419" s="23"/>
      <c r="DE419" s="23"/>
      <c r="DF419" s="143"/>
      <c r="DG419" s="89"/>
      <c r="DH419" s="50" t="s">
        <v>46</v>
      </c>
      <c r="DI419" s="28"/>
      <c r="DJ419" s="553" t="s">
        <v>46</v>
      </c>
      <c r="DK419" s="143"/>
      <c r="DL419" s="46"/>
      <c r="DM419" s="111"/>
      <c r="DN419" s="110"/>
      <c r="DO419" s="432">
        <v>72.670225739139937</v>
      </c>
      <c r="DP419" s="433">
        <v>-40.459049605924605</v>
      </c>
      <c r="DQ419" s="434">
        <v>5.4336738841765868</v>
      </c>
      <c r="DR419" s="428">
        <v>26.594757777361941</v>
      </c>
      <c r="DS419" s="432">
        <v>0.51543318609251842</v>
      </c>
      <c r="DT419" s="434">
        <v>0.26590653409846721</v>
      </c>
      <c r="DU419" s="434">
        <v>0.13430530337931237</v>
      </c>
      <c r="DV419" s="428">
        <v>0.64692426342307985</v>
      </c>
      <c r="DW419" s="252"/>
      <c r="DX419" s="50"/>
      <c r="DY419" s="249"/>
      <c r="DZ419" s="464">
        <v>0</v>
      </c>
      <c r="EA419" s="465">
        <v>49010</v>
      </c>
      <c r="EB419" s="46"/>
    </row>
    <row r="420" spans="1:132" s="141" customFormat="1" ht="27.75" customHeight="1" x14ac:dyDescent="0.25">
      <c r="A420" s="69" t="s">
        <v>56</v>
      </c>
      <c r="B420" s="69" t="s">
        <v>42</v>
      </c>
      <c r="C420" s="69" t="s">
        <v>670</v>
      </c>
      <c r="D420" s="67" t="s">
        <v>685</v>
      </c>
      <c r="E420" s="67" t="s">
        <v>676</v>
      </c>
      <c r="F420" s="67" t="s">
        <v>717</v>
      </c>
      <c r="G420" s="67" t="s">
        <v>676</v>
      </c>
      <c r="H420" s="14" t="s">
        <v>46</v>
      </c>
      <c r="I420" s="20" t="s">
        <v>1978</v>
      </c>
      <c r="J420" s="145" t="s">
        <v>1984</v>
      </c>
      <c r="K420" s="426">
        <v>11.783834464214101</v>
      </c>
      <c r="L420" s="426">
        <v>20.014583291703001</v>
      </c>
      <c r="M420" s="424">
        <v>4051</v>
      </c>
      <c r="N420" s="487">
        <v>36487607</v>
      </c>
      <c r="O420" s="487" t="s">
        <v>1982</v>
      </c>
      <c r="P420" s="572">
        <v>8.8040142548725946</v>
      </c>
      <c r="Q420" s="34" t="s">
        <v>1977</v>
      </c>
      <c r="R420" s="257" t="s">
        <v>48</v>
      </c>
      <c r="S420" s="27"/>
      <c r="T420" s="27"/>
      <c r="U420" s="145"/>
      <c r="V420" s="24"/>
      <c r="W420" s="24"/>
      <c r="X420" s="24"/>
      <c r="Y420" s="24"/>
      <c r="Z420" s="24"/>
      <c r="AA420" s="24"/>
      <c r="AB420" s="24"/>
      <c r="AC420" s="24"/>
      <c r="AD420" s="24"/>
      <c r="AE420" s="24">
        <v>1</v>
      </c>
      <c r="AF420" s="24">
        <v>1</v>
      </c>
      <c r="AG420" s="24"/>
      <c r="AH420" s="24"/>
      <c r="AI420" s="24">
        <v>49</v>
      </c>
      <c r="AJ420" s="24">
        <v>49</v>
      </c>
      <c r="AK420" s="24"/>
      <c r="AL420" s="24"/>
      <c r="AM420" s="24"/>
      <c r="AN420" s="24"/>
      <c r="AO420" s="145">
        <f t="shared" si="57"/>
        <v>50</v>
      </c>
      <c r="AP420" s="14">
        <f t="shared" si="58"/>
        <v>50</v>
      </c>
      <c r="AQ420" s="22"/>
      <c r="AR420" s="24"/>
      <c r="AS420" s="24"/>
      <c r="AT420" s="24"/>
      <c r="AU420" s="24"/>
      <c r="AV420" s="24"/>
      <c r="AW420" s="145"/>
      <c r="AX420" s="24"/>
      <c r="AY420" s="24"/>
      <c r="AZ420" s="24"/>
      <c r="BA420" s="24"/>
      <c r="BB420" s="24"/>
      <c r="BC420" s="24">
        <v>1.2</v>
      </c>
      <c r="BD420" s="24">
        <v>1.2</v>
      </c>
      <c r="BE420" s="24"/>
      <c r="BF420" s="24"/>
      <c r="BG420" s="24">
        <v>451.83</v>
      </c>
      <c r="BH420" s="24">
        <v>451.83</v>
      </c>
      <c r="BI420" s="24"/>
      <c r="BJ420" s="24"/>
      <c r="BK420" s="24"/>
      <c r="BL420" s="24"/>
      <c r="BM420" s="145">
        <f t="shared" si="59"/>
        <v>453.03</v>
      </c>
      <c r="BN420" s="24">
        <f t="shared" si="60"/>
        <v>453.03</v>
      </c>
      <c r="BO420" s="509">
        <f t="shared" si="54"/>
        <v>5.1457208823721505E-2</v>
      </c>
      <c r="BP420" s="511">
        <v>0</v>
      </c>
      <c r="BQ420" s="512">
        <v>0</v>
      </c>
      <c r="BR420" s="513">
        <v>0</v>
      </c>
      <c r="BS420" s="512">
        <v>0</v>
      </c>
      <c r="BT420" s="512">
        <v>0</v>
      </c>
      <c r="BU420" s="512">
        <v>0</v>
      </c>
      <c r="BV420" s="512">
        <v>0</v>
      </c>
      <c r="BW420" s="512">
        <v>0</v>
      </c>
      <c r="BX420" s="512">
        <v>0</v>
      </c>
      <c r="BY420" s="512">
        <v>0</v>
      </c>
      <c r="BZ420" s="512">
        <v>0</v>
      </c>
      <c r="CA420" s="512">
        <v>0</v>
      </c>
      <c r="CB420" s="512">
        <v>6054.9119999999994</v>
      </c>
      <c r="CC420" s="512">
        <v>6054.9119999999994</v>
      </c>
      <c r="CD420" s="512">
        <v>0</v>
      </c>
      <c r="CE420" s="512">
        <v>0</v>
      </c>
      <c r="CF420" s="512">
        <v>530376.12719999999</v>
      </c>
      <c r="CG420" s="512">
        <v>530376.12719999999</v>
      </c>
      <c r="CH420" s="512">
        <v>0</v>
      </c>
      <c r="CI420" s="512">
        <v>0</v>
      </c>
      <c r="CJ420" s="512">
        <v>0</v>
      </c>
      <c r="CK420" s="512">
        <v>0</v>
      </c>
      <c r="CL420" s="513">
        <f t="shared" si="61"/>
        <v>536431.0392</v>
      </c>
      <c r="CM420" s="513">
        <f t="shared" si="62"/>
        <v>536431.0392</v>
      </c>
      <c r="CN420" s="113"/>
      <c r="CO420" s="97"/>
      <c r="CP420" s="97"/>
      <c r="CQ420" s="97"/>
      <c r="CR420" s="97"/>
      <c r="CS420" s="97"/>
      <c r="CT420" s="97"/>
      <c r="CU420" s="114"/>
      <c r="CV420" s="50">
        <f t="shared" si="55"/>
        <v>36487607</v>
      </c>
      <c r="CW420" s="11"/>
      <c r="CX420" s="604">
        <f t="shared" si="56"/>
        <v>8.8040142548725946</v>
      </c>
      <c r="CY420" s="143"/>
      <c r="CZ420" s="143"/>
      <c r="DA420" s="143"/>
      <c r="DB420" s="23"/>
      <c r="DC420" s="23"/>
      <c r="DD420" s="23"/>
      <c r="DE420" s="23"/>
      <c r="DF420" s="143"/>
      <c r="DG420" s="89"/>
      <c r="DH420" s="50" t="s">
        <v>46</v>
      </c>
      <c r="DI420" s="28"/>
      <c r="DJ420" s="553" t="s">
        <v>46</v>
      </c>
      <c r="DK420" s="143"/>
      <c r="DL420" s="46"/>
      <c r="DM420" s="111"/>
      <c r="DN420" s="110"/>
      <c r="DO420" s="432">
        <v>172.09101569732769</v>
      </c>
      <c r="DP420" s="433">
        <v>-151.34279660811919</v>
      </c>
      <c r="DQ420" s="434">
        <v>29.757936099738746</v>
      </c>
      <c r="DR420" s="428">
        <v>-10.410468238499035</v>
      </c>
      <c r="DS420" s="432">
        <v>1.3847388236262279</v>
      </c>
      <c r="DT420" s="434">
        <v>-0.31139927787282806</v>
      </c>
      <c r="DU420" s="434">
        <v>1.0788569547596034</v>
      </c>
      <c r="DV420" s="428">
        <v>-9.975245304548519E-3</v>
      </c>
      <c r="DW420" s="252"/>
      <c r="DX420" s="50"/>
      <c r="DY420" s="249"/>
      <c r="DZ420" s="464">
        <v>101675</v>
      </c>
      <c r="EA420" s="465">
        <v>-64265.333333333336</v>
      </c>
      <c r="EB420" s="46"/>
    </row>
    <row r="421" spans="1:132" s="141" customFormat="1" ht="27.75" customHeight="1" x14ac:dyDescent="0.25">
      <c r="A421" s="69" t="s">
        <v>56</v>
      </c>
      <c r="B421" s="69" t="s">
        <v>42</v>
      </c>
      <c r="C421" s="69" t="s">
        <v>670</v>
      </c>
      <c r="D421" s="67" t="s">
        <v>685</v>
      </c>
      <c r="E421" s="67" t="s">
        <v>676</v>
      </c>
      <c r="F421" s="67" t="s">
        <v>718</v>
      </c>
      <c r="G421" s="67" t="s">
        <v>676</v>
      </c>
      <c r="H421" s="14" t="s">
        <v>617</v>
      </c>
      <c r="I421" s="20" t="s">
        <v>1978</v>
      </c>
      <c r="J421" s="145" t="s">
        <v>1984</v>
      </c>
      <c r="K421" s="426">
        <v>9.94335727609141</v>
      </c>
      <c r="L421" s="426">
        <v>6.1181818054560004</v>
      </c>
      <c r="M421" s="424">
        <v>1631</v>
      </c>
      <c r="N421" s="487">
        <v>17344800.000000004</v>
      </c>
      <c r="O421" s="487" t="s">
        <v>1976</v>
      </c>
      <c r="P421" s="572">
        <v>4.246642169997358</v>
      </c>
      <c r="Q421" s="34" t="s">
        <v>1977</v>
      </c>
      <c r="R421" s="257" t="s">
        <v>48</v>
      </c>
      <c r="S421" s="27"/>
      <c r="T421" s="27"/>
      <c r="U421" s="145"/>
      <c r="V421" s="24"/>
      <c r="W421" s="24"/>
      <c r="X421" s="24"/>
      <c r="Y421" s="24"/>
      <c r="Z421" s="24"/>
      <c r="AA421" s="24"/>
      <c r="AB421" s="24"/>
      <c r="AC421" s="24"/>
      <c r="AD421" s="24"/>
      <c r="AE421" s="24"/>
      <c r="AF421" s="24"/>
      <c r="AG421" s="24"/>
      <c r="AH421" s="24"/>
      <c r="AI421" s="24">
        <v>7</v>
      </c>
      <c r="AJ421" s="24">
        <v>7</v>
      </c>
      <c r="AK421" s="24"/>
      <c r="AL421" s="24"/>
      <c r="AM421" s="24"/>
      <c r="AN421" s="24"/>
      <c r="AO421" s="145">
        <f t="shared" si="57"/>
        <v>7</v>
      </c>
      <c r="AP421" s="14">
        <f t="shared" si="58"/>
        <v>7</v>
      </c>
      <c r="AQ421" s="22"/>
      <c r="AR421" s="24"/>
      <c r="AS421" s="24"/>
      <c r="AT421" s="24"/>
      <c r="AU421" s="24"/>
      <c r="AV421" s="24"/>
      <c r="AW421" s="145"/>
      <c r="AX421" s="24"/>
      <c r="AY421" s="24"/>
      <c r="AZ421" s="24"/>
      <c r="BA421" s="24"/>
      <c r="BB421" s="24"/>
      <c r="BC421" s="24"/>
      <c r="BD421" s="24"/>
      <c r="BE421" s="24"/>
      <c r="BF421" s="24"/>
      <c r="BG421" s="24">
        <v>33.31</v>
      </c>
      <c r="BH421" s="24">
        <v>33.31</v>
      </c>
      <c r="BI421" s="24"/>
      <c r="BJ421" s="24"/>
      <c r="BK421" s="24"/>
      <c r="BL421" s="24"/>
      <c r="BM421" s="145">
        <f t="shared" si="59"/>
        <v>33.31</v>
      </c>
      <c r="BN421" s="24">
        <f t="shared" si="60"/>
        <v>33.31</v>
      </c>
      <c r="BO421" s="509">
        <f t="shared" si="54"/>
        <v>7.8438443048807014E-3</v>
      </c>
      <c r="BP421" s="511">
        <v>0</v>
      </c>
      <c r="BQ421" s="512">
        <v>0</v>
      </c>
      <c r="BR421" s="513">
        <v>0</v>
      </c>
      <c r="BS421" s="512">
        <v>0</v>
      </c>
      <c r="BT421" s="512">
        <v>0</v>
      </c>
      <c r="BU421" s="512">
        <v>0</v>
      </c>
      <c r="BV421" s="512">
        <v>0</v>
      </c>
      <c r="BW421" s="512">
        <v>0</v>
      </c>
      <c r="BX421" s="512">
        <v>0</v>
      </c>
      <c r="BY421" s="512">
        <v>0</v>
      </c>
      <c r="BZ421" s="512">
        <v>0</v>
      </c>
      <c r="CA421" s="512">
        <v>0</v>
      </c>
      <c r="CB421" s="512">
        <v>0</v>
      </c>
      <c r="CC421" s="512">
        <v>0</v>
      </c>
      <c r="CD421" s="512">
        <v>0</v>
      </c>
      <c r="CE421" s="512">
        <v>0</v>
      </c>
      <c r="CF421" s="512">
        <v>39100.610400000005</v>
      </c>
      <c r="CG421" s="512">
        <v>39100.610400000005</v>
      </c>
      <c r="CH421" s="512">
        <v>0</v>
      </c>
      <c r="CI421" s="512">
        <v>0</v>
      </c>
      <c r="CJ421" s="512">
        <v>0</v>
      </c>
      <c r="CK421" s="512">
        <v>0</v>
      </c>
      <c r="CL421" s="513">
        <f t="shared" si="61"/>
        <v>39100.610400000005</v>
      </c>
      <c r="CM421" s="513">
        <f t="shared" si="62"/>
        <v>39100.610400000005</v>
      </c>
      <c r="CN421" s="113"/>
      <c r="CO421" s="97"/>
      <c r="CP421" s="97"/>
      <c r="CQ421" s="97"/>
      <c r="CR421" s="97"/>
      <c r="CS421" s="97"/>
      <c r="CT421" s="97"/>
      <c r="CU421" s="114"/>
      <c r="CV421" s="50">
        <f t="shared" si="55"/>
        <v>17344800.000000004</v>
      </c>
      <c r="CW421" s="11"/>
      <c r="CX421" s="604">
        <f t="shared" si="56"/>
        <v>4.246642169997358</v>
      </c>
      <c r="CY421" s="143"/>
      <c r="CZ421" s="143"/>
      <c r="DA421" s="143"/>
      <c r="DB421" s="23"/>
      <c r="DC421" s="23"/>
      <c r="DD421" s="23"/>
      <c r="DE421" s="23"/>
      <c r="DF421" s="143"/>
      <c r="DG421" s="89"/>
      <c r="DH421" s="50" t="s">
        <v>46</v>
      </c>
      <c r="DI421" s="28"/>
      <c r="DJ421" s="553" t="s">
        <v>46</v>
      </c>
      <c r="DK421" s="143"/>
      <c r="DL421" s="46"/>
      <c r="DM421" s="111"/>
      <c r="DN421" s="110"/>
      <c r="DO421" s="432">
        <v>12.754369825206991</v>
      </c>
      <c r="DP421" s="433">
        <v>-12.754369825206991</v>
      </c>
      <c r="DQ421" s="434">
        <v>12.754369825206991</v>
      </c>
      <c r="DR421" s="428">
        <v>-12.754369825206991</v>
      </c>
      <c r="DS421" s="432">
        <v>0.20975160993560257</v>
      </c>
      <c r="DT421" s="434">
        <v>-0.20975160993560257</v>
      </c>
      <c r="DU421" s="434">
        <v>0.20975160993560257</v>
      </c>
      <c r="DV421" s="428">
        <v>-0.20975160993560257</v>
      </c>
      <c r="DW421" s="252"/>
      <c r="DX421" s="50"/>
      <c r="DY421" s="249"/>
      <c r="DZ421" s="464">
        <v>0</v>
      </c>
      <c r="EA421" s="465">
        <v>0</v>
      </c>
      <c r="EB421" s="46"/>
    </row>
    <row r="422" spans="1:132" s="141" customFormat="1" ht="27.75" customHeight="1" x14ac:dyDescent="0.25">
      <c r="A422" s="69" t="s">
        <v>56</v>
      </c>
      <c r="B422" s="69" t="s">
        <v>42</v>
      </c>
      <c r="C422" s="69" t="s">
        <v>670</v>
      </c>
      <c r="D422" s="67" t="s">
        <v>719</v>
      </c>
      <c r="E422" s="67" t="s">
        <v>719</v>
      </c>
      <c r="F422" s="67" t="s">
        <v>720</v>
      </c>
      <c r="G422" s="67" t="s">
        <v>719</v>
      </c>
      <c r="H422" s="14" t="s">
        <v>46</v>
      </c>
      <c r="I422" s="20" t="s">
        <v>1983</v>
      </c>
      <c r="J422" s="145" t="s">
        <v>1984</v>
      </c>
      <c r="K422" s="426" t="s">
        <v>1985</v>
      </c>
      <c r="L422" s="426">
        <v>0.98617424037300006</v>
      </c>
      <c r="M422" s="424">
        <v>22</v>
      </c>
      <c r="N422" s="487">
        <v>0</v>
      </c>
      <c r="O422" s="487" t="s">
        <v>1976</v>
      </c>
      <c r="P422" s="567">
        <v>0</v>
      </c>
      <c r="Q422" s="34" t="s">
        <v>1977</v>
      </c>
      <c r="R422" s="257" t="s">
        <v>48</v>
      </c>
      <c r="S422" s="27"/>
      <c r="T422" s="27"/>
      <c r="U422" s="145"/>
      <c r="V422" s="24"/>
      <c r="W422" s="24"/>
      <c r="X422" s="24"/>
      <c r="Y422" s="24"/>
      <c r="Z422" s="24"/>
      <c r="AA422" s="24"/>
      <c r="AB422" s="24"/>
      <c r="AC422" s="24"/>
      <c r="AD422" s="24"/>
      <c r="AE422" s="24"/>
      <c r="AF422" s="24"/>
      <c r="AG422" s="24"/>
      <c r="AH422" s="24"/>
      <c r="AI422" s="24"/>
      <c r="AJ422" s="24"/>
      <c r="AK422" s="24"/>
      <c r="AL422" s="24"/>
      <c r="AM422" s="24"/>
      <c r="AN422" s="24"/>
      <c r="AO422" s="145">
        <f t="shared" si="57"/>
        <v>0</v>
      </c>
      <c r="AP422" s="14">
        <f t="shared" si="58"/>
        <v>0</v>
      </c>
      <c r="AQ422" s="22"/>
      <c r="AR422" s="24"/>
      <c r="AS422" s="24"/>
      <c r="AT422" s="24"/>
      <c r="AU422" s="24"/>
      <c r="AV422" s="24"/>
      <c r="AW422" s="145"/>
      <c r="AX422" s="24"/>
      <c r="AY422" s="24"/>
      <c r="AZ422" s="24"/>
      <c r="BA422" s="24"/>
      <c r="BB422" s="24"/>
      <c r="BC422" s="24"/>
      <c r="BD422" s="24"/>
      <c r="BE422" s="24"/>
      <c r="BF422" s="24"/>
      <c r="BG422" s="24"/>
      <c r="BH422" s="24"/>
      <c r="BI422" s="24"/>
      <c r="BJ422" s="24"/>
      <c r="BK422" s="24"/>
      <c r="BL422" s="24"/>
      <c r="BM422" s="145">
        <f t="shared" si="59"/>
        <v>0</v>
      </c>
      <c r="BN422" s="24">
        <f t="shared" si="60"/>
        <v>0</v>
      </c>
      <c r="BO422" s="509">
        <f t="shared" si="54"/>
        <v>0</v>
      </c>
      <c r="BP422" s="511">
        <v>0</v>
      </c>
      <c r="BQ422" s="512">
        <v>0</v>
      </c>
      <c r="BR422" s="513">
        <v>0</v>
      </c>
      <c r="BS422" s="512">
        <v>0</v>
      </c>
      <c r="BT422" s="512">
        <v>0</v>
      </c>
      <c r="BU422" s="512">
        <v>0</v>
      </c>
      <c r="BV422" s="512">
        <v>0</v>
      </c>
      <c r="BW422" s="512">
        <v>0</v>
      </c>
      <c r="BX422" s="512">
        <v>0</v>
      </c>
      <c r="BY422" s="512">
        <v>0</v>
      </c>
      <c r="BZ422" s="512">
        <v>0</v>
      </c>
      <c r="CA422" s="512">
        <v>0</v>
      </c>
      <c r="CB422" s="512">
        <v>0</v>
      </c>
      <c r="CC422" s="512">
        <v>0</v>
      </c>
      <c r="CD422" s="512">
        <v>0</v>
      </c>
      <c r="CE422" s="512">
        <v>0</v>
      </c>
      <c r="CF422" s="512">
        <v>0</v>
      </c>
      <c r="CG422" s="512">
        <v>0</v>
      </c>
      <c r="CH422" s="512">
        <v>0</v>
      </c>
      <c r="CI422" s="512">
        <v>0</v>
      </c>
      <c r="CJ422" s="512">
        <v>0</v>
      </c>
      <c r="CK422" s="512">
        <v>0</v>
      </c>
      <c r="CL422" s="513">
        <f t="shared" si="61"/>
        <v>0</v>
      </c>
      <c r="CM422" s="513">
        <f t="shared" si="62"/>
        <v>0</v>
      </c>
      <c r="CN422" s="113"/>
      <c r="CO422" s="97"/>
      <c r="CP422" s="97"/>
      <c r="CQ422" s="97"/>
      <c r="CR422" s="97"/>
      <c r="CS422" s="97"/>
      <c r="CT422" s="97"/>
      <c r="CU422" s="114"/>
      <c r="CV422" s="50">
        <f t="shared" si="55"/>
        <v>0</v>
      </c>
      <c r="CW422" s="11"/>
      <c r="CX422" s="604">
        <f t="shared" si="56"/>
        <v>0</v>
      </c>
      <c r="CY422" s="143"/>
      <c r="CZ422" s="143"/>
      <c r="DA422" s="143"/>
      <c r="DB422" s="23"/>
      <c r="DC422" s="23"/>
      <c r="DD422" s="23"/>
      <c r="DE422" s="23"/>
      <c r="DF422" s="143"/>
      <c r="DG422" s="89"/>
      <c r="DH422" s="50" t="s">
        <v>46</v>
      </c>
      <c r="DI422" s="28"/>
      <c r="DJ422" s="553" t="s">
        <v>46</v>
      </c>
      <c r="DK422" s="143"/>
      <c r="DL422" s="46"/>
      <c r="DM422" s="111"/>
      <c r="DN422" s="110"/>
      <c r="DO422" s="432">
        <v>0</v>
      </c>
      <c r="DP422" s="433">
        <v>87.513981734300003</v>
      </c>
      <c r="DQ422" s="434">
        <v>0</v>
      </c>
      <c r="DR422" s="428">
        <v>87.513981734300003</v>
      </c>
      <c r="DS422" s="432">
        <v>0</v>
      </c>
      <c r="DT422" s="434">
        <v>0.69805103097636823</v>
      </c>
      <c r="DU422" s="434">
        <v>0</v>
      </c>
      <c r="DV422" s="428">
        <v>0.69805103097636823</v>
      </c>
      <c r="DW422" s="252"/>
      <c r="DX422" s="50"/>
      <c r="DY422" s="249"/>
      <c r="DZ422" s="464">
        <v>0</v>
      </c>
      <c r="EA422" s="465">
        <v>1337</v>
      </c>
      <c r="EB422" s="46"/>
    </row>
    <row r="423" spans="1:132" s="141" customFormat="1" ht="27.75" customHeight="1" x14ac:dyDescent="0.25">
      <c r="A423" s="69" t="s">
        <v>56</v>
      </c>
      <c r="B423" s="69" t="s">
        <v>42</v>
      </c>
      <c r="C423" s="69" t="s">
        <v>670</v>
      </c>
      <c r="D423" s="67" t="s">
        <v>721</v>
      </c>
      <c r="E423" s="67" t="s">
        <v>719</v>
      </c>
      <c r="F423" s="67" t="s">
        <v>722</v>
      </c>
      <c r="G423" s="67" t="s">
        <v>719</v>
      </c>
      <c r="H423" s="14" t="s">
        <v>46</v>
      </c>
      <c r="I423" s="20" t="s">
        <v>1978</v>
      </c>
      <c r="J423" s="145" t="s">
        <v>1984</v>
      </c>
      <c r="K423" s="426" t="s">
        <v>1985</v>
      </c>
      <c r="L423" s="426">
        <v>2.4765151463640001</v>
      </c>
      <c r="M423" s="424">
        <v>805</v>
      </c>
      <c r="N423" s="487">
        <v>0</v>
      </c>
      <c r="O423" s="487" t="s">
        <v>1976</v>
      </c>
      <c r="P423" s="567">
        <v>0</v>
      </c>
      <c r="Q423" s="34" t="s">
        <v>1977</v>
      </c>
      <c r="R423" s="257" t="s">
        <v>48</v>
      </c>
      <c r="S423" s="27"/>
      <c r="T423" s="27"/>
      <c r="U423" s="145"/>
      <c r="V423" s="24"/>
      <c r="W423" s="24"/>
      <c r="X423" s="24"/>
      <c r="Y423" s="24"/>
      <c r="Z423" s="24"/>
      <c r="AA423" s="24"/>
      <c r="AB423" s="24"/>
      <c r="AC423" s="24"/>
      <c r="AD423" s="24"/>
      <c r="AE423" s="24"/>
      <c r="AF423" s="24"/>
      <c r="AG423" s="24"/>
      <c r="AH423" s="24"/>
      <c r="AI423" s="24">
        <v>5</v>
      </c>
      <c r="AJ423" s="24">
        <v>5</v>
      </c>
      <c r="AK423" s="24"/>
      <c r="AL423" s="24"/>
      <c r="AM423" s="24"/>
      <c r="AN423" s="24"/>
      <c r="AO423" s="145">
        <f t="shared" si="57"/>
        <v>5</v>
      </c>
      <c r="AP423" s="14">
        <f t="shared" si="58"/>
        <v>5</v>
      </c>
      <c r="AQ423" s="22"/>
      <c r="AR423" s="24"/>
      <c r="AS423" s="24"/>
      <c r="AT423" s="24"/>
      <c r="AU423" s="24"/>
      <c r="AV423" s="24"/>
      <c r="AW423" s="145"/>
      <c r="AX423" s="24"/>
      <c r="AY423" s="24"/>
      <c r="AZ423" s="24"/>
      <c r="BA423" s="24"/>
      <c r="BB423" s="24"/>
      <c r="BC423" s="24"/>
      <c r="BD423" s="24"/>
      <c r="BE423" s="24"/>
      <c r="BF423" s="24"/>
      <c r="BG423" s="24">
        <v>31.4</v>
      </c>
      <c r="BH423" s="24">
        <v>31.4</v>
      </c>
      <c r="BI423" s="24"/>
      <c r="BJ423" s="24"/>
      <c r="BK423" s="24"/>
      <c r="BL423" s="24"/>
      <c r="BM423" s="145">
        <f t="shared" si="59"/>
        <v>31.4</v>
      </c>
      <c r="BN423" s="24">
        <f t="shared" si="60"/>
        <v>31.4</v>
      </c>
      <c r="BO423" s="509">
        <f t="shared" si="54"/>
        <v>0</v>
      </c>
      <c r="BP423" s="511">
        <v>0</v>
      </c>
      <c r="BQ423" s="512">
        <v>0</v>
      </c>
      <c r="BR423" s="513">
        <v>0</v>
      </c>
      <c r="BS423" s="512">
        <v>0</v>
      </c>
      <c r="BT423" s="512">
        <v>0</v>
      </c>
      <c r="BU423" s="512">
        <v>0</v>
      </c>
      <c r="BV423" s="512">
        <v>0</v>
      </c>
      <c r="BW423" s="512">
        <v>0</v>
      </c>
      <c r="BX423" s="512">
        <v>0</v>
      </c>
      <c r="BY423" s="512">
        <v>0</v>
      </c>
      <c r="BZ423" s="512">
        <v>0</v>
      </c>
      <c r="CA423" s="512">
        <v>0</v>
      </c>
      <c r="CB423" s="512">
        <v>0</v>
      </c>
      <c r="CC423" s="512">
        <v>0</v>
      </c>
      <c r="CD423" s="512">
        <v>0</v>
      </c>
      <c r="CE423" s="512">
        <v>0</v>
      </c>
      <c r="CF423" s="512">
        <v>36858.576000000001</v>
      </c>
      <c r="CG423" s="512">
        <v>36858.576000000001</v>
      </c>
      <c r="CH423" s="512">
        <v>0</v>
      </c>
      <c r="CI423" s="512">
        <v>0</v>
      </c>
      <c r="CJ423" s="512">
        <v>0</v>
      </c>
      <c r="CK423" s="512">
        <v>0</v>
      </c>
      <c r="CL423" s="513">
        <f t="shared" si="61"/>
        <v>36858.576000000001</v>
      </c>
      <c r="CM423" s="513">
        <f t="shared" si="62"/>
        <v>36858.576000000001</v>
      </c>
      <c r="CN423" s="113"/>
      <c r="CO423" s="97"/>
      <c r="CP423" s="97"/>
      <c r="CQ423" s="97"/>
      <c r="CR423" s="97"/>
      <c r="CS423" s="97"/>
      <c r="CT423" s="97"/>
      <c r="CU423" s="114"/>
      <c r="CV423" s="50">
        <f t="shared" si="55"/>
        <v>0</v>
      </c>
      <c r="CW423" s="11"/>
      <c r="CX423" s="604">
        <f t="shared" si="56"/>
        <v>0</v>
      </c>
      <c r="CY423" s="143"/>
      <c r="CZ423" s="143"/>
      <c r="DA423" s="143"/>
      <c r="DB423" s="23"/>
      <c r="DC423" s="23"/>
      <c r="DD423" s="23"/>
      <c r="DE423" s="23"/>
      <c r="DF423" s="143"/>
      <c r="DG423" s="89"/>
      <c r="DH423" s="50" t="s">
        <v>46</v>
      </c>
      <c r="DI423" s="28"/>
      <c r="DJ423" s="553" t="s">
        <v>46</v>
      </c>
      <c r="DK423" s="143"/>
      <c r="DL423" s="46"/>
      <c r="DM423" s="111"/>
      <c r="DN423" s="110"/>
      <c r="DO423" s="432">
        <v>20.766556291390735</v>
      </c>
      <c r="DP423" s="433">
        <v>89.20606981054928</v>
      </c>
      <c r="DQ423" s="434">
        <v>20.766556291390735</v>
      </c>
      <c r="DR423" s="428">
        <v>89.20606981054928</v>
      </c>
      <c r="DS423" s="432">
        <v>7.4503311258278179E-2</v>
      </c>
      <c r="DT423" s="434">
        <v>0.79037163731252336</v>
      </c>
      <c r="DU423" s="434">
        <v>7.4503311258278179E-2</v>
      </c>
      <c r="DV423" s="428">
        <v>0.79037163731252336</v>
      </c>
      <c r="DW423" s="252"/>
      <c r="DX423" s="50"/>
      <c r="DY423" s="249"/>
      <c r="DZ423" s="464">
        <v>0</v>
      </c>
      <c r="EA423" s="465">
        <v>7807.666666666667</v>
      </c>
      <c r="EB423" s="46"/>
    </row>
    <row r="424" spans="1:132" s="141" customFormat="1" ht="27.75" customHeight="1" x14ac:dyDescent="0.25">
      <c r="A424" s="69" t="s">
        <v>56</v>
      </c>
      <c r="B424" s="69" t="s">
        <v>42</v>
      </c>
      <c r="C424" s="69" t="s">
        <v>670</v>
      </c>
      <c r="D424" s="67" t="s">
        <v>723</v>
      </c>
      <c r="E424" s="67" t="s">
        <v>672</v>
      </c>
      <c r="F424" s="67" t="s">
        <v>724</v>
      </c>
      <c r="G424" s="67" t="s">
        <v>672</v>
      </c>
      <c r="H424" s="14" t="s">
        <v>46</v>
      </c>
      <c r="I424" s="20" t="s">
        <v>1978</v>
      </c>
      <c r="J424" s="145" t="s">
        <v>1984</v>
      </c>
      <c r="K424" s="426">
        <v>7.2902018490574036</v>
      </c>
      <c r="L424" s="426">
        <v>21.929734802871</v>
      </c>
      <c r="M424" s="424">
        <v>2212</v>
      </c>
      <c r="N424" s="487">
        <v>24457920.000000004</v>
      </c>
      <c r="O424" s="487" t="s">
        <v>1976</v>
      </c>
      <c r="P424" s="572">
        <v>5.5572850160847427</v>
      </c>
      <c r="Q424" s="34" t="s">
        <v>48</v>
      </c>
      <c r="R424" s="257" t="s">
        <v>48</v>
      </c>
      <c r="S424" s="27"/>
      <c r="T424" s="27"/>
      <c r="U424" s="145"/>
      <c r="V424" s="24"/>
      <c r="W424" s="24"/>
      <c r="X424" s="24"/>
      <c r="Y424" s="24"/>
      <c r="Z424" s="24"/>
      <c r="AA424" s="24"/>
      <c r="AB424" s="24"/>
      <c r="AC424" s="24"/>
      <c r="AD424" s="24"/>
      <c r="AE424" s="24"/>
      <c r="AF424" s="24"/>
      <c r="AG424" s="24"/>
      <c r="AH424" s="24"/>
      <c r="AI424" s="24">
        <v>111</v>
      </c>
      <c r="AJ424" s="24">
        <v>111</v>
      </c>
      <c r="AK424" s="24"/>
      <c r="AL424" s="24"/>
      <c r="AM424" s="24"/>
      <c r="AN424" s="24"/>
      <c r="AO424" s="145">
        <f t="shared" si="57"/>
        <v>111</v>
      </c>
      <c r="AP424" s="14">
        <f t="shared" si="58"/>
        <v>111</v>
      </c>
      <c r="AQ424" s="22"/>
      <c r="AR424" s="24"/>
      <c r="AS424" s="24"/>
      <c r="AT424" s="24"/>
      <c r="AU424" s="24"/>
      <c r="AV424" s="24"/>
      <c r="AW424" s="145"/>
      <c r="AX424" s="24"/>
      <c r="AY424" s="24"/>
      <c r="AZ424" s="24"/>
      <c r="BA424" s="24"/>
      <c r="BB424" s="24"/>
      <c r="BC424" s="24"/>
      <c r="BD424" s="24"/>
      <c r="BE424" s="24"/>
      <c r="BF424" s="24"/>
      <c r="BG424" s="24">
        <v>760.06500000000005</v>
      </c>
      <c r="BH424" s="24">
        <v>760.06500000000005</v>
      </c>
      <c r="BI424" s="24"/>
      <c r="BJ424" s="24"/>
      <c r="BK424" s="24"/>
      <c r="BL424" s="24"/>
      <c r="BM424" s="145">
        <f t="shared" si="59"/>
        <v>760.06500000000005</v>
      </c>
      <c r="BN424" s="24">
        <f t="shared" si="60"/>
        <v>760.06500000000005</v>
      </c>
      <c r="BO424" s="509">
        <f t="shared" si="54"/>
        <v>0.13676912337591179</v>
      </c>
      <c r="BP424" s="511">
        <v>0</v>
      </c>
      <c r="BQ424" s="512">
        <v>0</v>
      </c>
      <c r="BR424" s="513">
        <v>0</v>
      </c>
      <c r="BS424" s="512">
        <v>0</v>
      </c>
      <c r="BT424" s="512">
        <v>0</v>
      </c>
      <c r="BU424" s="512">
        <v>0</v>
      </c>
      <c r="BV424" s="512">
        <v>0</v>
      </c>
      <c r="BW424" s="512">
        <v>0</v>
      </c>
      <c r="BX424" s="512">
        <v>0</v>
      </c>
      <c r="BY424" s="512">
        <v>0</v>
      </c>
      <c r="BZ424" s="512">
        <v>0</v>
      </c>
      <c r="CA424" s="512">
        <v>0</v>
      </c>
      <c r="CB424" s="512">
        <v>0</v>
      </c>
      <c r="CC424" s="512">
        <v>0</v>
      </c>
      <c r="CD424" s="512">
        <v>0</v>
      </c>
      <c r="CE424" s="512">
        <v>0</v>
      </c>
      <c r="CF424" s="512">
        <v>892194.69960000005</v>
      </c>
      <c r="CG424" s="512">
        <v>892194.69960000005</v>
      </c>
      <c r="CH424" s="512">
        <v>0</v>
      </c>
      <c r="CI424" s="512">
        <v>0</v>
      </c>
      <c r="CJ424" s="512">
        <v>0</v>
      </c>
      <c r="CK424" s="512">
        <v>0</v>
      </c>
      <c r="CL424" s="513">
        <f t="shared" si="61"/>
        <v>892194.69960000005</v>
      </c>
      <c r="CM424" s="513">
        <f t="shared" si="62"/>
        <v>892194.69960000005</v>
      </c>
      <c r="CN424" s="113"/>
      <c r="CO424" s="97"/>
      <c r="CP424" s="97"/>
      <c r="CQ424" s="97"/>
      <c r="CR424" s="97"/>
      <c r="CS424" s="97"/>
      <c r="CT424" s="97"/>
      <c r="CU424" s="114"/>
      <c r="CV424" s="50">
        <f t="shared" si="55"/>
        <v>24457920.000000004</v>
      </c>
      <c r="CW424" s="11"/>
      <c r="CX424" s="604">
        <f t="shared" si="56"/>
        <v>5.5572850160847427</v>
      </c>
      <c r="CY424" s="143"/>
      <c r="CZ424" s="143"/>
      <c r="DA424" s="143"/>
      <c r="DB424" s="23"/>
      <c r="DC424" s="23"/>
      <c r="DD424" s="23"/>
      <c r="DE424" s="23"/>
      <c r="DF424" s="143"/>
      <c r="DG424" s="89"/>
      <c r="DH424" s="50" t="s">
        <v>46</v>
      </c>
      <c r="DI424" s="28"/>
      <c r="DJ424" s="553" t="s">
        <v>46</v>
      </c>
      <c r="DK424" s="143"/>
      <c r="DL424" s="46"/>
      <c r="DM424" s="111"/>
      <c r="DN424" s="110"/>
      <c r="DO424" s="432">
        <v>3021.2444042505085</v>
      </c>
      <c r="DP424" s="433">
        <v>-3009.6994945099923</v>
      </c>
      <c r="DQ424" s="434">
        <v>19.451955686185848</v>
      </c>
      <c r="DR424" s="428">
        <v>-7.915071080999093</v>
      </c>
      <c r="DS424" s="432">
        <v>1.0345919059461903</v>
      </c>
      <c r="DT424" s="434">
        <v>-0.75473981390541023</v>
      </c>
      <c r="DU424" s="434">
        <v>2.3513452407867962E-2</v>
      </c>
      <c r="DV424" s="428">
        <v>0.25618722198518523</v>
      </c>
      <c r="DW424" s="252"/>
      <c r="DX424" s="50"/>
      <c r="DY424" s="249"/>
      <c r="DZ424" s="464">
        <v>0</v>
      </c>
      <c r="EA424" s="465">
        <v>6872</v>
      </c>
      <c r="EB424" s="46"/>
    </row>
    <row r="425" spans="1:132" s="141" customFormat="1" ht="27.75" customHeight="1" x14ac:dyDescent="0.25">
      <c r="A425" s="69" t="s">
        <v>56</v>
      </c>
      <c r="B425" s="69" t="s">
        <v>42</v>
      </c>
      <c r="C425" s="69" t="s">
        <v>670</v>
      </c>
      <c r="D425" s="67" t="s">
        <v>723</v>
      </c>
      <c r="E425" s="67" t="s">
        <v>672</v>
      </c>
      <c r="F425" s="67" t="s">
        <v>725</v>
      </c>
      <c r="G425" s="67" t="s">
        <v>726</v>
      </c>
      <c r="H425" s="14" t="s">
        <v>46</v>
      </c>
      <c r="I425" s="20" t="s">
        <v>1979</v>
      </c>
      <c r="J425" s="145" t="s">
        <v>1984</v>
      </c>
      <c r="K425" s="426">
        <v>7.6965409685130632</v>
      </c>
      <c r="L425" s="426">
        <v>8.3708333159220008</v>
      </c>
      <c r="M425" s="424">
        <v>876</v>
      </c>
      <c r="N425" s="487">
        <v>22005120.000000004</v>
      </c>
      <c r="O425" s="487" t="s">
        <v>1976</v>
      </c>
      <c r="P425" s="572">
        <v>5.4535490291178279</v>
      </c>
      <c r="Q425" s="34" t="s">
        <v>48</v>
      </c>
      <c r="R425" s="257" t="s">
        <v>48</v>
      </c>
      <c r="S425" s="27"/>
      <c r="T425" s="27"/>
      <c r="U425" s="145"/>
      <c r="V425" s="24"/>
      <c r="W425" s="24"/>
      <c r="X425" s="24"/>
      <c r="Y425" s="24"/>
      <c r="Z425" s="24"/>
      <c r="AA425" s="24"/>
      <c r="AB425" s="24"/>
      <c r="AC425" s="24"/>
      <c r="AD425" s="24"/>
      <c r="AE425" s="24">
        <v>1</v>
      </c>
      <c r="AF425" s="24">
        <v>1</v>
      </c>
      <c r="AG425" s="24"/>
      <c r="AH425" s="24"/>
      <c r="AI425" s="24">
        <v>25</v>
      </c>
      <c r="AJ425" s="24">
        <v>25</v>
      </c>
      <c r="AK425" s="24"/>
      <c r="AL425" s="24"/>
      <c r="AM425" s="24"/>
      <c r="AN425" s="24"/>
      <c r="AO425" s="145">
        <f t="shared" si="57"/>
        <v>26</v>
      </c>
      <c r="AP425" s="14">
        <f t="shared" si="58"/>
        <v>26</v>
      </c>
      <c r="AQ425" s="22"/>
      <c r="AR425" s="24"/>
      <c r="AS425" s="24"/>
      <c r="AT425" s="24"/>
      <c r="AU425" s="24"/>
      <c r="AV425" s="24"/>
      <c r="AW425" s="145"/>
      <c r="AX425" s="24"/>
      <c r="AY425" s="24"/>
      <c r="AZ425" s="24"/>
      <c r="BA425" s="24"/>
      <c r="BB425" s="24"/>
      <c r="BC425" s="24">
        <v>1000</v>
      </c>
      <c r="BD425" s="24">
        <v>1000</v>
      </c>
      <c r="BE425" s="24"/>
      <c r="BF425" s="24"/>
      <c r="BG425" s="24">
        <v>199.45</v>
      </c>
      <c r="BH425" s="24">
        <v>199.45</v>
      </c>
      <c r="BI425" s="24"/>
      <c r="BJ425" s="24"/>
      <c r="BK425" s="24"/>
      <c r="BL425" s="24"/>
      <c r="BM425" s="145">
        <f t="shared" si="59"/>
        <v>1199.45</v>
      </c>
      <c r="BN425" s="24">
        <f t="shared" si="60"/>
        <v>1199.45</v>
      </c>
      <c r="BO425" s="509">
        <f t="shared" si="54"/>
        <v>0.21993934474520063</v>
      </c>
      <c r="BP425" s="511">
        <v>0</v>
      </c>
      <c r="BQ425" s="512">
        <v>0</v>
      </c>
      <c r="BR425" s="513">
        <v>0</v>
      </c>
      <c r="BS425" s="512">
        <v>0</v>
      </c>
      <c r="BT425" s="512">
        <v>0</v>
      </c>
      <c r="BU425" s="512">
        <v>0</v>
      </c>
      <c r="BV425" s="512">
        <v>0</v>
      </c>
      <c r="BW425" s="512">
        <v>0</v>
      </c>
      <c r="BX425" s="512">
        <v>0</v>
      </c>
      <c r="BY425" s="512">
        <v>0</v>
      </c>
      <c r="BZ425" s="512">
        <v>0</v>
      </c>
      <c r="CA425" s="512">
        <v>0</v>
      </c>
      <c r="CB425" s="512">
        <v>5045760</v>
      </c>
      <c r="CC425" s="512">
        <v>5045760</v>
      </c>
      <c r="CD425" s="512">
        <v>0</v>
      </c>
      <c r="CE425" s="512">
        <v>0</v>
      </c>
      <c r="CF425" s="512">
        <v>234122.38800000001</v>
      </c>
      <c r="CG425" s="512">
        <v>234122.38800000001</v>
      </c>
      <c r="CH425" s="512">
        <v>0</v>
      </c>
      <c r="CI425" s="512">
        <v>0</v>
      </c>
      <c r="CJ425" s="512">
        <v>0</v>
      </c>
      <c r="CK425" s="512">
        <v>0</v>
      </c>
      <c r="CL425" s="513">
        <f t="shared" si="61"/>
        <v>5279882.3880000003</v>
      </c>
      <c r="CM425" s="513">
        <f t="shared" si="62"/>
        <v>5279882.3880000003</v>
      </c>
      <c r="CN425" s="113"/>
      <c r="CO425" s="97"/>
      <c r="CP425" s="97"/>
      <c r="CQ425" s="97"/>
      <c r="CR425" s="97"/>
      <c r="CS425" s="97"/>
      <c r="CT425" s="97"/>
      <c r="CU425" s="114"/>
      <c r="CV425" s="50">
        <f t="shared" si="55"/>
        <v>22005120.000000004</v>
      </c>
      <c r="CW425" s="11"/>
      <c r="CX425" s="604">
        <f t="shared" si="56"/>
        <v>5.4535490291178279</v>
      </c>
      <c r="CY425" s="143"/>
      <c r="CZ425" s="143"/>
      <c r="DA425" s="143"/>
      <c r="DB425" s="23"/>
      <c r="DC425" s="23"/>
      <c r="DD425" s="23"/>
      <c r="DE425" s="23"/>
      <c r="DF425" s="143"/>
      <c r="DG425" s="89"/>
      <c r="DH425" s="50" t="s">
        <v>46</v>
      </c>
      <c r="DI425" s="28"/>
      <c r="DJ425" s="553" t="s">
        <v>46</v>
      </c>
      <c r="DK425" s="143"/>
      <c r="DL425" s="46"/>
      <c r="DM425" s="111"/>
      <c r="DN425" s="110"/>
      <c r="DO425" s="432">
        <v>21.673958531481826</v>
      </c>
      <c r="DP425" s="433">
        <v>64.558009899068878</v>
      </c>
      <c r="DQ425" s="434">
        <v>1.0637245577325467</v>
      </c>
      <c r="DR425" s="428">
        <v>85.168243872818167</v>
      </c>
      <c r="DS425" s="432">
        <v>2.0544036522731589E-2</v>
      </c>
      <c r="DT425" s="434">
        <v>0.85090487932808434</v>
      </c>
      <c r="DU425" s="434">
        <v>1.2554688986113749E-2</v>
      </c>
      <c r="DV425" s="428">
        <v>0.85889422686470218</v>
      </c>
      <c r="DW425" s="252"/>
      <c r="DX425" s="50"/>
      <c r="DY425" s="249"/>
      <c r="DZ425" s="464">
        <v>0</v>
      </c>
      <c r="EA425" s="465">
        <v>39373.333333333336</v>
      </c>
      <c r="EB425" s="46"/>
    </row>
    <row r="426" spans="1:132" s="141" customFormat="1" ht="27.75" customHeight="1" x14ac:dyDescent="0.25">
      <c r="A426" s="69" t="s">
        <v>56</v>
      </c>
      <c r="B426" s="69" t="s">
        <v>42</v>
      </c>
      <c r="C426" s="69" t="s">
        <v>670</v>
      </c>
      <c r="D426" s="67" t="s">
        <v>685</v>
      </c>
      <c r="E426" s="67" t="s">
        <v>676</v>
      </c>
      <c r="F426" s="67" t="s">
        <v>727</v>
      </c>
      <c r="G426" s="67" t="s">
        <v>676</v>
      </c>
      <c r="H426" s="14" t="s">
        <v>46</v>
      </c>
      <c r="I426" s="20" t="s">
        <v>1979</v>
      </c>
      <c r="J426" s="145" t="s">
        <v>1984</v>
      </c>
      <c r="K426" s="426">
        <v>7.4097133547796563</v>
      </c>
      <c r="L426" s="426">
        <v>2.2255681771890004</v>
      </c>
      <c r="M426" s="424">
        <v>53</v>
      </c>
      <c r="N426" s="487">
        <v>23161440.000000004</v>
      </c>
      <c r="O426" s="487" t="s">
        <v>1976</v>
      </c>
      <c r="P426" s="572">
        <v>5.7365522746681208</v>
      </c>
      <c r="Q426" s="34" t="s">
        <v>48</v>
      </c>
      <c r="R426" s="257" t="s">
        <v>48</v>
      </c>
      <c r="S426" s="27"/>
      <c r="T426" s="27"/>
      <c r="U426" s="145"/>
      <c r="V426" s="24"/>
      <c r="W426" s="24"/>
      <c r="X426" s="24"/>
      <c r="Y426" s="24"/>
      <c r="Z426" s="24"/>
      <c r="AA426" s="24"/>
      <c r="AB426" s="24"/>
      <c r="AC426" s="24"/>
      <c r="AD426" s="24"/>
      <c r="AE426" s="24"/>
      <c r="AF426" s="24"/>
      <c r="AG426" s="24"/>
      <c r="AH426" s="24"/>
      <c r="AI426" s="24"/>
      <c r="AJ426" s="24"/>
      <c r="AK426" s="24"/>
      <c r="AL426" s="24"/>
      <c r="AM426" s="24"/>
      <c r="AN426" s="24"/>
      <c r="AO426" s="145">
        <f t="shared" si="57"/>
        <v>0</v>
      </c>
      <c r="AP426" s="14">
        <f t="shared" si="58"/>
        <v>0</v>
      </c>
      <c r="AQ426" s="22"/>
      <c r="AR426" s="24"/>
      <c r="AS426" s="24"/>
      <c r="AT426" s="24"/>
      <c r="AU426" s="24"/>
      <c r="AV426" s="24"/>
      <c r="AW426" s="145"/>
      <c r="AX426" s="24"/>
      <c r="AY426" s="24"/>
      <c r="AZ426" s="24"/>
      <c r="BA426" s="24"/>
      <c r="BB426" s="24"/>
      <c r="BC426" s="24"/>
      <c r="BD426" s="24"/>
      <c r="BE426" s="24"/>
      <c r="BF426" s="24"/>
      <c r="BG426" s="24"/>
      <c r="BH426" s="24"/>
      <c r="BI426" s="24"/>
      <c r="BJ426" s="24"/>
      <c r="BK426" s="24"/>
      <c r="BL426" s="24"/>
      <c r="BM426" s="145">
        <f t="shared" si="59"/>
        <v>0</v>
      </c>
      <c r="BN426" s="24">
        <f t="shared" si="60"/>
        <v>0</v>
      </c>
      <c r="BO426" s="509">
        <f t="shared" si="54"/>
        <v>0</v>
      </c>
      <c r="BP426" s="511">
        <v>0</v>
      </c>
      <c r="BQ426" s="512">
        <v>0</v>
      </c>
      <c r="BR426" s="513">
        <v>0</v>
      </c>
      <c r="BS426" s="512">
        <v>0</v>
      </c>
      <c r="BT426" s="512">
        <v>0</v>
      </c>
      <c r="BU426" s="512">
        <v>0</v>
      </c>
      <c r="BV426" s="512">
        <v>0</v>
      </c>
      <c r="BW426" s="512">
        <v>0</v>
      </c>
      <c r="BX426" s="512">
        <v>0</v>
      </c>
      <c r="BY426" s="512">
        <v>0</v>
      </c>
      <c r="BZ426" s="512">
        <v>0</v>
      </c>
      <c r="CA426" s="512">
        <v>0</v>
      </c>
      <c r="CB426" s="512">
        <v>0</v>
      </c>
      <c r="CC426" s="512">
        <v>0</v>
      </c>
      <c r="CD426" s="512">
        <v>0</v>
      </c>
      <c r="CE426" s="512">
        <v>0</v>
      </c>
      <c r="CF426" s="512">
        <v>0</v>
      </c>
      <c r="CG426" s="512">
        <v>0</v>
      </c>
      <c r="CH426" s="512">
        <v>0</v>
      </c>
      <c r="CI426" s="512">
        <v>0</v>
      </c>
      <c r="CJ426" s="512">
        <v>0</v>
      </c>
      <c r="CK426" s="512">
        <v>0</v>
      </c>
      <c r="CL426" s="513">
        <f t="shared" si="61"/>
        <v>0</v>
      </c>
      <c r="CM426" s="513">
        <f t="shared" si="62"/>
        <v>0</v>
      </c>
      <c r="CN426" s="113"/>
      <c r="CO426" s="97"/>
      <c r="CP426" s="97"/>
      <c r="CQ426" s="97"/>
      <c r="CR426" s="97"/>
      <c r="CS426" s="97"/>
      <c r="CT426" s="97"/>
      <c r="CU426" s="114"/>
      <c r="CV426" s="50">
        <f t="shared" si="55"/>
        <v>23161440.000000004</v>
      </c>
      <c r="CW426" s="11"/>
      <c r="CX426" s="604">
        <f t="shared" si="56"/>
        <v>5.7365522746681208</v>
      </c>
      <c r="CY426" s="143"/>
      <c r="CZ426" s="143"/>
      <c r="DA426" s="143"/>
      <c r="DB426" s="23"/>
      <c r="DC426" s="23"/>
      <c r="DD426" s="23"/>
      <c r="DE426" s="23"/>
      <c r="DF426" s="143"/>
      <c r="DG426" s="89"/>
      <c r="DH426" s="50" t="s">
        <v>46</v>
      </c>
      <c r="DI426" s="28"/>
      <c r="DJ426" s="553" t="s">
        <v>46</v>
      </c>
      <c r="DK426" s="143"/>
      <c r="DL426" s="46"/>
      <c r="DM426" s="111"/>
      <c r="DN426" s="110"/>
      <c r="DO426" s="432">
        <v>122.43369734789384</v>
      </c>
      <c r="DP426" s="433">
        <v>-91.644852726379867</v>
      </c>
      <c r="DQ426" s="434">
        <v>122.43369734789384</v>
      </c>
      <c r="DR426" s="428">
        <v>-91.644852726379867</v>
      </c>
      <c r="DS426" s="432">
        <v>1.1232449297971911</v>
      </c>
      <c r="DT426" s="434">
        <v>-0.78858357521551747</v>
      </c>
      <c r="DU426" s="434">
        <v>1.1232449297971911</v>
      </c>
      <c r="DV426" s="428">
        <v>-0.78858357521551747</v>
      </c>
      <c r="DW426" s="252"/>
      <c r="DX426" s="50"/>
      <c r="DY426" s="249"/>
      <c r="DZ426" s="464">
        <v>0</v>
      </c>
      <c r="EA426" s="465">
        <v>0</v>
      </c>
      <c r="EB426" s="46"/>
    </row>
    <row r="427" spans="1:132" s="141" customFormat="1" ht="27.75" customHeight="1" x14ac:dyDescent="0.25">
      <c r="A427" s="69" t="s">
        <v>56</v>
      </c>
      <c r="B427" s="69" t="s">
        <v>42</v>
      </c>
      <c r="C427" s="69" t="s">
        <v>670</v>
      </c>
      <c r="D427" s="67" t="s">
        <v>728</v>
      </c>
      <c r="E427" s="67" t="s">
        <v>676</v>
      </c>
      <c r="F427" s="67" t="s">
        <v>729</v>
      </c>
      <c r="G427" s="67" t="s">
        <v>676</v>
      </c>
      <c r="H427" s="14" t="s">
        <v>46</v>
      </c>
      <c r="I427" s="20" t="s">
        <v>1983</v>
      </c>
      <c r="J427" s="145" t="s">
        <v>1984</v>
      </c>
      <c r="K427" s="426">
        <v>8.84</v>
      </c>
      <c r="L427" s="426">
        <v>2.2111742378249999</v>
      </c>
      <c r="M427" s="424">
        <v>190</v>
      </c>
      <c r="N427" s="487">
        <v>5781600</v>
      </c>
      <c r="O427" s="487" t="s">
        <v>1976</v>
      </c>
      <c r="P427" s="572">
        <v>1.43</v>
      </c>
      <c r="Q427" s="34" t="s">
        <v>48</v>
      </c>
      <c r="R427" s="257" t="s">
        <v>48</v>
      </c>
      <c r="S427" s="27"/>
      <c r="T427" s="27"/>
      <c r="U427" s="145"/>
      <c r="V427" s="24"/>
      <c r="W427" s="24"/>
      <c r="X427" s="24"/>
      <c r="Y427" s="24"/>
      <c r="Z427" s="24"/>
      <c r="AA427" s="24"/>
      <c r="AB427" s="24"/>
      <c r="AC427" s="24"/>
      <c r="AD427" s="24"/>
      <c r="AE427" s="24"/>
      <c r="AF427" s="24"/>
      <c r="AG427" s="24"/>
      <c r="AH427" s="24"/>
      <c r="AI427" s="24"/>
      <c r="AJ427" s="24"/>
      <c r="AK427" s="24"/>
      <c r="AL427" s="24"/>
      <c r="AM427" s="24"/>
      <c r="AN427" s="24"/>
      <c r="AO427" s="145">
        <f t="shared" si="57"/>
        <v>0</v>
      </c>
      <c r="AP427" s="14">
        <f t="shared" si="58"/>
        <v>0</v>
      </c>
      <c r="AQ427" s="22"/>
      <c r="AR427" s="24"/>
      <c r="AS427" s="24"/>
      <c r="AT427" s="24"/>
      <c r="AU427" s="24"/>
      <c r="AV427" s="24"/>
      <c r="AW427" s="145"/>
      <c r="AX427" s="24"/>
      <c r="AY427" s="24"/>
      <c r="AZ427" s="24"/>
      <c r="BA427" s="24"/>
      <c r="BB427" s="24"/>
      <c r="BC427" s="24"/>
      <c r="BD427" s="24"/>
      <c r="BE427" s="24"/>
      <c r="BF427" s="24"/>
      <c r="BG427" s="24"/>
      <c r="BH427" s="24"/>
      <c r="BI427" s="24"/>
      <c r="BJ427" s="24"/>
      <c r="BK427" s="24"/>
      <c r="BL427" s="24"/>
      <c r="BM427" s="145">
        <f t="shared" si="59"/>
        <v>0</v>
      </c>
      <c r="BN427" s="24">
        <f t="shared" si="60"/>
        <v>0</v>
      </c>
      <c r="BO427" s="509">
        <f t="shared" si="54"/>
        <v>0</v>
      </c>
      <c r="BP427" s="511">
        <v>0</v>
      </c>
      <c r="BQ427" s="512">
        <v>0</v>
      </c>
      <c r="BR427" s="513">
        <v>0</v>
      </c>
      <c r="BS427" s="512">
        <v>0</v>
      </c>
      <c r="BT427" s="512">
        <v>0</v>
      </c>
      <c r="BU427" s="512">
        <v>0</v>
      </c>
      <c r="BV427" s="512">
        <v>0</v>
      </c>
      <c r="BW427" s="512">
        <v>0</v>
      </c>
      <c r="BX427" s="512">
        <v>0</v>
      </c>
      <c r="BY427" s="512">
        <v>0</v>
      </c>
      <c r="BZ427" s="512">
        <v>0</v>
      </c>
      <c r="CA427" s="512">
        <v>0</v>
      </c>
      <c r="CB427" s="512">
        <v>0</v>
      </c>
      <c r="CC427" s="512">
        <v>0</v>
      </c>
      <c r="CD427" s="512">
        <v>0</v>
      </c>
      <c r="CE427" s="512">
        <v>0</v>
      </c>
      <c r="CF427" s="512">
        <v>0</v>
      </c>
      <c r="CG427" s="512">
        <v>0</v>
      </c>
      <c r="CH427" s="512">
        <v>0</v>
      </c>
      <c r="CI427" s="512">
        <v>0</v>
      </c>
      <c r="CJ427" s="512">
        <v>0</v>
      </c>
      <c r="CK427" s="512">
        <v>0</v>
      </c>
      <c r="CL427" s="513">
        <f t="shared" si="61"/>
        <v>0</v>
      </c>
      <c r="CM427" s="513">
        <f t="shared" si="62"/>
        <v>0</v>
      </c>
      <c r="CN427" s="113"/>
      <c r="CO427" s="97"/>
      <c r="CP427" s="97"/>
      <c r="CQ427" s="97"/>
      <c r="CR427" s="97"/>
      <c r="CS427" s="97"/>
      <c r="CT427" s="97"/>
      <c r="CU427" s="114"/>
      <c r="CV427" s="50">
        <f t="shared" si="55"/>
        <v>5781600</v>
      </c>
      <c r="CW427" s="11"/>
      <c r="CX427" s="604">
        <f t="shared" si="56"/>
        <v>1.43</v>
      </c>
      <c r="CY427" s="143"/>
      <c r="CZ427" s="143"/>
      <c r="DA427" s="143"/>
      <c r="DB427" s="23"/>
      <c r="DC427" s="23"/>
      <c r="DD427" s="23"/>
      <c r="DE427" s="23"/>
      <c r="DF427" s="143"/>
      <c r="DG427" s="89"/>
      <c r="DH427" s="50" t="s">
        <v>46</v>
      </c>
      <c r="DI427" s="28"/>
      <c r="DJ427" s="553" t="s">
        <v>46</v>
      </c>
      <c r="DK427" s="143"/>
      <c r="DL427" s="46"/>
      <c r="DM427" s="111"/>
      <c r="DN427" s="110"/>
      <c r="DO427" s="432">
        <v>209.489025460931</v>
      </c>
      <c r="DP427" s="433">
        <v>-178.7817406927191</v>
      </c>
      <c r="DQ427" s="434">
        <v>209.489025460931</v>
      </c>
      <c r="DR427" s="428">
        <v>-178.7817406927191</v>
      </c>
      <c r="DS427" s="432">
        <v>1.9964881474978087</v>
      </c>
      <c r="DT427" s="434">
        <v>-1.6627133130607226</v>
      </c>
      <c r="DU427" s="434">
        <v>1.9964881474978087</v>
      </c>
      <c r="DV427" s="428">
        <v>-1.6627133130607226</v>
      </c>
      <c r="DW427" s="252"/>
      <c r="DX427" s="50"/>
      <c r="DY427" s="249"/>
      <c r="DZ427" s="464">
        <v>0</v>
      </c>
      <c r="EA427" s="465">
        <v>0</v>
      </c>
      <c r="EB427" s="46"/>
    </row>
    <row r="428" spans="1:132" s="141" customFormat="1" ht="27.75" customHeight="1" x14ac:dyDescent="0.25">
      <c r="A428" s="69" t="s">
        <v>56</v>
      </c>
      <c r="B428" s="69" t="s">
        <v>42</v>
      </c>
      <c r="C428" s="69" t="s">
        <v>670</v>
      </c>
      <c r="D428" s="67" t="s">
        <v>728</v>
      </c>
      <c r="E428" s="67" t="s">
        <v>676</v>
      </c>
      <c r="F428" s="67" t="s">
        <v>730</v>
      </c>
      <c r="G428" s="67" t="s">
        <v>676</v>
      </c>
      <c r="H428" s="14" t="s">
        <v>46</v>
      </c>
      <c r="I428" s="20" t="s">
        <v>1979</v>
      </c>
      <c r="J428" s="145" t="s">
        <v>1981</v>
      </c>
      <c r="K428" s="426">
        <v>2.4137860054279878</v>
      </c>
      <c r="L428" s="426">
        <v>3.1299242359140003</v>
      </c>
      <c r="M428" s="424">
        <v>985</v>
      </c>
      <c r="N428" s="487">
        <v>6937920</v>
      </c>
      <c r="O428" s="487" t="s">
        <v>1976</v>
      </c>
      <c r="P428" s="572">
        <v>1.7716570360352837</v>
      </c>
      <c r="Q428" s="34" t="s">
        <v>48</v>
      </c>
      <c r="R428" s="257" t="s">
        <v>48</v>
      </c>
      <c r="S428" s="27"/>
      <c r="T428" s="27"/>
      <c r="U428" s="145"/>
      <c r="V428" s="24"/>
      <c r="W428" s="24"/>
      <c r="X428" s="24"/>
      <c r="Y428" s="24"/>
      <c r="Z428" s="24"/>
      <c r="AA428" s="24"/>
      <c r="AB428" s="24"/>
      <c r="AC428" s="24"/>
      <c r="AD428" s="24"/>
      <c r="AE428" s="24"/>
      <c r="AF428" s="24"/>
      <c r="AG428" s="24"/>
      <c r="AH428" s="24"/>
      <c r="AI428" s="24">
        <v>7</v>
      </c>
      <c r="AJ428" s="24">
        <v>7</v>
      </c>
      <c r="AK428" s="24"/>
      <c r="AL428" s="24"/>
      <c r="AM428" s="24"/>
      <c r="AN428" s="24"/>
      <c r="AO428" s="145">
        <f t="shared" si="57"/>
        <v>7</v>
      </c>
      <c r="AP428" s="14">
        <f t="shared" si="58"/>
        <v>7</v>
      </c>
      <c r="AQ428" s="22"/>
      <c r="AR428" s="24"/>
      <c r="AS428" s="24"/>
      <c r="AT428" s="24"/>
      <c r="AU428" s="24"/>
      <c r="AV428" s="24"/>
      <c r="AW428" s="145"/>
      <c r="AX428" s="24"/>
      <c r="AY428" s="24"/>
      <c r="AZ428" s="24"/>
      <c r="BA428" s="24"/>
      <c r="BB428" s="24"/>
      <c r="BC428" s="24"/>
      <c r="BD428" s="24"/>
      <c r="BE428" s="24"/>
      <c r="BF428" s="24"/>
      <c r="BG428" s="24">
        <v>41.9</v>
      </c>
      <c r="BH428" s="24">
        <v>41.9</v>
      </c>
      <c r="BI428" s="24"/>
      <c r="BJ428" s="24"/>
      <c r="BK428" s="24"/>
      <c r="BL428" s="24"/>
      <c r="BM428" s="145">
        <f t="shared" si="59"/>
        <v>41.9</v>
      </c>
      <c r="BN428" s="24">
        <f t="shared" si="60"/>
        <v>41.9</v>
      </c>
      <c r="BO428" s="509">
        <f t="shared" si="54"/>
        <v>2.3650175597059259E-2</v>
      </c>
      <c r="BP428" s="511">
        <v>0</v>
      </c>
      <c r="BQ428" s="512">
        <v>0</v>
      </c>
      <c r="BR428" s="513">
        <v>0</v>
      </c>
      <c r="BS428" s="512">
        <v>0</v>
      </c>
      <c r="BT428" s="512">
        <v>0</v>
      </c>
      <c r="BU428" s="512">
        <v>0</v>
      </c>
      <c r="BV428" s="512">
        <v>0</v>
      </c>
      <c r="BW428" s="512">
        <v>0</v>
      </c>
      <c r="BX428" s="512">
        <v>0</v>
      </c>
      <c r="BY428" s="512">
        <v>0</v>
      </c>
      <c r="BZ428" s="512">
        <v>0</v>
      </c>
      <c r="CA428" s="512">
        <v>0</v>
      </c>
      <c r="CB428" s="512">
        <v>0</v>
      </c>
      <c r="CC428" s="512">
        <v>0</v>
      </c>
      <c r="CD428" s="512">
        <v>0</v>
      </c>
      <c r="CE428" s="512">
        <v>0</v>
      </c>
      <c r="CF428" s="512">
        <v>49183.896000000001</v>
      </c>
      <c r="CG428" s="512">
        <v>49183.896000000001</v>
      </c>
      <c r="CH428" s="512">
        <v>0</v>
      </c>
      <c r="CI428" s="512">
        <v>0</v>
      </c>
      <c r="CJ428" s="512">
        <v>0</v>
      </c>
      <c r="CK428" s="512">
        <v>0</v>
      </c>
      <c r="CL428" s="513">
        <f t="shared" si="61"/>
        <v>49183.896000000001</v>
      </c>
      <c r="CM428" s="513">
        <f t="shared" si="62"/>
        <v>49183.896000000001</v>
      </c>
      <c r="CN428" s="113"/>
      <c r="CO428" s="97"/>
      <c r="CP428" s="97"/>
      <c r="CQ428" s="97"/>
      <c r="CR428" s="97"/>
      <c r="CS428" s="97"/>
      <c r="CT428" s="97"/>
      <c r="CU428" s="114"/>
      <c r="CV428" s="50">
        <f t="shared" si="55"/>
        <v>6937920</v>
      </c>
      <c r="CW428" s="11"/>
      <c r="CX428" s="604">
        <f t="shared" si="56"/>
        <v>1.7716570360352837</v>
      </c>
      <c r="CY428" s="143"/>
      <c r="CZ428" s="143"/>
      <c r="DA428" s="143"/>
      <c r="DB428" s="23"/>
      <c r="DC428" s="23"/>
      <c r="DD428" s="23"/>
      <c r="DE428" s="23"/>
      <c r="DF428" s="143"/>
      <c r="DG428" s="89"/>
      <c r="DH428" s="50" t="s">
        <v>46</v>
      </c>
      <c r="DI428" s="28"/>
      <c r="DJ428" s="553" t="s">
        <v>46</v>
      </c>
      <c r="DK428" s="143"/>
      <c r="DL428" s="46"/>
      <c r="DM428" s="111"/>
      <c r="DN428" s="110"/>
      <c r="DO428" s="432">
        <v>0.87143461701227276</v>
      </c>
      <c r="DP428" s="433">
        <v>13.478939265007181</v>
      </c>
      <c r="DQ428" s="434">
        <v>9.3440541684299647E-2</v>
      </c>
      <c r="DR428" s="428">
        <v>14.256933340335154</v>
      </c>
      <c r="DS428" s="432">
        <v>2.0313161235717314E-3</v>
      </c>
      <c r="DT428" s="434">
        <v>7.3804205899484041E-2</v>
      </c>
      <c r="DU428" s="434">
        <v>1.0156580617858657E-3</v>
      </c>
      <c r="DV428" s="428">
        <v>7.4819863961269897E-2</v>
      </c>
      <c r="DW428" s="252"/>
      <c r="DX428" s="50"/>
      <c r="DY428" s="249"/>
      <c r="DZ428" s="464">
        <v>0</v>
      </c>
      <c r="EA428" s="465">
        <v>0</v>
      </c>
      <c r="EB428" s="46"/>
    </row>
    <row r="429" spans="1:132" s="141" customFormat="1" ht="27.75" customHeight="1" x14ac:dyDescent="0.25">
      <c r="A429" s="69" t="s">
        <v>56</v>
      </c>
      <c r="B429" s="69" t="s">
        <v>42</v>
      </c>
      <c r="C429" s="69" t="s">
        <v>670</v>
      </c>
      <c r="D429" s="67" t="s">
        <v>728</v>
      </c>
      <c r="E429" s="67" t="s">
        <v>676</v>
      </c>
      <c r="F429" s="67" t="s">
        <v>731</v>
      </c>
      <c r="G429" s="67" t="s">
        <v>676</v>
      </c>
      <c r="H429" s="14" t="s">
        <v>46</v>
      </c>
      <c r="I429" s="20" t="s">
        <v>1978</v>
      </c>
      <c r="J429" s="145" t="s">
        <v>1984</v>
      </c>
      <c r="K429" s="426">
        <v>9.6804319635024552</v>
      </c>
      <c r="L429" s="426">
        <v>7.209280288035</v>
      </c>
      <c r="M429" s="424">
        <v>1454</v>
      </c>
      <c r="N429" s="487">
        <v>26231120</v>
      </c>
      <c r="O429" s="487" t="s">
        <v>1982</v>
      </c>
      <c r="P429" s="572">
        <v>4.8282648311790028</v>
      </c>
      <c r="Q429" s="34" t="s">
        <v>1977</v>
      </c>
      <c r="R429" s="257" t="s">
        <v>48</v>
      </c>
      <c r="S429" s="27"/>
      <c r="T429" s="27"/>
      <c r="U429" s="145"/>
      <c r="V429" s="24"/>
      <c r="W429" s="24"/>
      <c r="X429" s="24"/>
      <c r="Y429" s="24"/>
      <c r="Z429" s="24"/>
      <c r="AA429" s="24"/>
      <c r="AB429" s="24"/>
      <c r="AC429" s="24"/>
      <c r="AD429" s="24"/>
      <c r="AE429" s="24"/>
      <c r="AF429" s="24"/>
      <c r="AG429" s="24"/>
      <c r="AH429" s="24"/>
      <c r="AI429" s="24">
        <v>10</v>
      </c>
      <c r="AJ429" s="24">
        <v>10</v>
      </c>
      <c r="AK429" s="24"/>
      <c r="AL429" s="24"/>
      <c r="AM429" s="24"/>
      <c r="AN429" s="24"/>
      <c r="AO429" s="145">
        <f t="shared" si="57"/>
        <v>10</v>
      </c>
      <c r="AP429" s="14">
        <f t="shared" si="58"/>
        <v>10</v>
      </c>
      <c r="AQ429" s="22"/>
      <c r="AR429" s="24"/>
      <c r="AS429" s="24"/>
      <c r="AT429" s="24"/>
      <c r="AU429" s="24"/>
      <c r="AV429" s="24"/>
      <c r="AW429" s="145"/>
      <c r="AX429" s="24"/>
      <c r="AY429" s="24"/>
      <c r="AZ429" s="24"/>
      <c r="BA429" s="24"/>
      <c r="BB429" s="24"/>
      <c r="BC429" s="24"/>
      <c r="BD429" s="24"/>
      <c r="BE429" s="24"/>
      <c r="BF429" s="24"/>
      <c r="BG429" s="24">
        <v>125.49</v>
      </c>
      <c r="BH429" s="24">
        <v>125.49</v>
      </c>
      <c r="BI429" s="24"/>
      <c r="BJ429" s="24"/>
      <c r="BK429" s="24"/>
      <c r="BL429" s="24"/>
      <c r="BM429" s="145">
        <f t="shared" si="59"/>
        <v>125.49</v>
      </c>
      <c r="BN429" s="24">
        <f t="shared" si="60"/>
        <v>125.49</v>
      </c>
      <c r="BO429" s="509">
        <f t="shared" si="54"/>
        <v>2.5990703573183428E-2</v>
      </c>
      <c r="BP429" s="511">
        <v>0</v>
      </c>
      <c r="BQ429" s="512">
        <v>0</v>
      </c>
      <c r="BR429" s="513">
        <v>0</v>
      </c>
      <c r="BS429" s="512">
        <v>0</v>
      </c>
      <c r="BT429" s="512">
        <v>0</v>
      </c>
      <c r="BU429" s="512">
        <v>0</v>
      </c>
      <c r="BV429" s="512">
        <v>0</v>
      </c>
      <c r="BW429" s="512">
        <v>0</v>
      </c>
      <c r="BX429" s="512">
        <v>0</v>
      </c>
      <c r="BY429" s="512">
        <v>0</v>
      </c>
      <c r="BZ429" s="512">
        <v>0</v>
      </c>
      <c r="CA429" s="512">
        <v>0</v>
      </c>
      <c r="CB429" s="512">
        <v>0</v>
      </c>
      <c r="CC429" s="512">
        <v>0</v>
      </c>
      <c r="CD429" s="512">
        <v>0</v>
      </c>
      <c r="CE429" s="512">
        <v>0</v>
      </c>
      <c r="CF429" s="512">
        <v>147305.18160000001</v>
      </c>
      <c r="CG429" s="512">
        <v>147305.18160000001</v>
      </c>
      <c r="CH429" s="512">
        <v>0</v>
      </c>
      <c r="CI429" s="512">
        <v>0</v>
      </c>
      <c r="CJ429" s="512">
        <v>0</v>
      </c>
      <c r="CK429" s="512">
        <v>0</v>
      </c>
      <c r="CL429" s="513">
        <f t="shared" si="61"/>
        <v>147305.18160000001</v>
      </c>
      <c r="CM429" s="513">
        <f t="shared" si="62"/>
        <v>147305.18160000001</v>
      </c>
      <c r="CN429" s="113"/>
      <c r="CO429" s="97"/>
      <c r="CP429" s="97"/>
      <c r="CQ429" s="97"/>
      <c r="CR429" s="97"/>
      <c r="CS429" s="97"/>
      <c r="CT429" s="97"/>
      <c r="CU429" s="114"/>
      <c r="CV429" s="50">
        <f t="shared" si="55"/>
        <v>26231120</v>
      </c>
      <c r="CW429" s="11"/>
      <c r="CX429" s="604">
        <f t="shared" si="56"/>
        <v>4.8282648311790028</v>
      </c>
      <c r="CY429" s="143"/>
      <c r="CZ429" s="143"/>
      <c r="DA429" s="143"/>
      <c r="DB429" s="23"/>
      <c r="DC429" s="23"/>
      <c r="DD429" s="23"/>
      <c r="DE429" s="23"/>
      <c r="DF429" s="143"/>
      <c r="DG429" s="89"/>
      <c r="DH429" s="50" t="s">
        <v>46</v>
      </c>
      <c r="DI429" s="28"/>
      <c r="DJ429" s="553" t="s">
        <v>46</v>
      </c>
      <c r="DK429" s="143"/>
      <c r="DL429" s="46"/>
      <c r="DM429" s="111"/>
      <c r="DN429" s="110"/>
      <c r="DO429" s="432">
        <v>31.437482084503884</v>
      </c>
      <c r="DP429" s="433">
        <v>-24.112500479986664</v>
      </c>
      <c r="DQ429" s="434">
        <v>1.9138909591240081</v>
      </c>
      <c r="DR429" s="428">
        <v>5.4110906453932106</v>
      </c>
      <c r="DS429" s="432">
        <v>4.3341168376999466E-2</v>
      </c>
      <c r="DT429" s="434">
        <v>8.2026639909367011E-2</v>
      </c>
      <c r="DU429" s="434">
        <v>3.3021842572951973E-2</v>
      </c>
      <c r="DV429" s="428">
        <v>9.234596571341451E-2</v>
      </c>
      <c r="DW429" s="252"/>
      <c r="DX429" s="50"/>
      <c r="DY429" s="249"/>
      <c r="DZ429" s="464">
        <v>1104</v>
      </c>
      <c r="EA429" s="465">
        <v>-590.33333333333337</v>
      </c>
      <c r="EB429" s="46"/>
    </row>
    <row r="430" spans="1:132" s="141" customFormat="1" ht="27.75" customHeight="1" x14ac:dyDescent="0.25">
      <c r="A430" s="69" t="s">
        <v>56</v>
      </c>
      <c r="B430" s="69" t="s">
        <v>42</v>
      </c>
      <c r="C430" s="69" t="s">
        <v>670</v>
      </c>
      <c r="D430" s="67" t="s">
        <v>728</v>
      </c>
      <c r="E430" s="67" t="s">
        <v>676</v>
      </c>
      <c r="F430" s="67" t="s">
        <v>732</v>
      </c>
      <c r="G430" s="67" t="s">
        <v>676</v>
      </c>
      <c r="H430" s="14" t="s">
        <v>46</v>
      </c>
      <c r="I430" s="20" t="s">
        <v>1978</v>
      </c>
      <c r="J430" s="145" t="s">
        <v>1984</v>
      </c>
      <c r="K430" s="426">
        <v>10.756035515002727</v>
      </c>
      <c r="L430" s="426">
        <v>14.143749970581</v>
      </c>
      <c r="M430" s="424">
        <v>2537</v>
      </c>
      <c r="N430" s="487">
        <v>38466898</v>
      </c>
      <c r="O430" s="487" t="s">
        <v>1982</v>
      </c>
      <c r="P430" s="572">
        <v>8.4773494725650984</v>
      </c>
      <c r="Q430" s="34" t="s">
        <v>1977</v>
      </c>
      <c r="R430" s="257" t="s">
        <v>48</v>
      </c>
      <c r="S430" s="27"/>
      <c r="T430" s="27"/>
      <c r="U430" s="145"/>
      <c r="V430" s="24"/>
      <c r="W430" s="24"/>
      <c r="X430" s="24"/>
      <c r="Y430" s="24"/>
      <c r="Z430" s="24"/>
      <c r="AA430" s="24">
        <v>1</v>
      </c>
      <c r="AB430" s="24">
        <v>1</v>
      </c>
      <c r="AC430" s="24"/>
      <c r="AD430" s="24"/>
      <c r="AE430" s="24"/>
      <c r="AF430" s="24"/>
      <c r="AG430" s="24"/>
      <c r="AH430" s="24"/>
      <c r="AI430" s="24">
        <v>41</v>
      </c>
      <c r="AJ430" s="24">
        <v>41</v>
      </c>
      <c r="AK430" s="24"/>
      <c r="AL430" s="24"/>
      <c r="AM430" s="24"/>
      <c r="AN430" s="24"/>
      <c r="AO430" s="145">
        <f t="shared" si="57"/>
        <v>42</v>
      </c>
      <c r="AP430" s="14">
        <f t="shared" si="58"/>
        <v>42</v>
      </c>
      <c r="AQ430" s="22"/>
      <c r="AR430" s="24"/>
      <c r="AS430" s="24"/>
      <c r="AT430" s="24"/>
      <c r="AU430" s="24"/>
      <c r="AV430" s="24"/>
      <c r="AW430" s="145"/>
      <c r="AX430" s="24"/>
      <c r="AY430" s="24">
        <v>600</v>
      </c>
      <c r="AZ430" s="24">
        <v>600</v>
      </c>
      <c r="BA430" s="24"/>
      <c r="BB430" s="24"/>
      <c r="BC430" s="24"/>
      <c r="BD430" s="24"/>
      <c r="BE430" s="24"/>
      <c r="BF430" s="24"/>
      <c r="BG430" s="24">
        <v>250.48</v>
      </c>
      <c r="BH430" s="24">
        <v>250.48</v>
      </c>
      <c r="BI430" s="24"/>
      <c r="BJ430" s="24"/>
      <c r="BK430" s="24"/>
      <c r="BL430" s="24"/>
      <c r="BM430" s="145">
        <f t="shared" si="59"/>
        <v>850.48</v>
      </c>
      <c r="BN430" s="24">
        <f t="shared" si="60"/>
        <v>850.48</v>
      </c>
      <c r="BO430" s="509">
        <f t="shared" si="54"/>
        <v>0.10032381026078657</v>
      </c>
      <c r="BP430" s="511">
        <v>0</v>
      </c>
      <c r="BQ430" s="512">
        <v>0</v>
      </c>
      <c r="BR430" s="513">
        <v>0</v>
      </c>
      <c r="BS430" s="512">
        <v>0</v>
      </c>
      <c r="BT430" s="512">
        <v>0</v>
      </c>
      <c r="BU430" s="512">
        <v>0</v>
      </c>
      <c r="BV430" s="512">
        <v>0</v>
      </c>
      <c r="BW430" s="512">
        <v>0</v>
      </c>
      <c r="BX430" s="512">
        <v>3852648</v>
      </c>
      <c r="BY430" s="512">
        <v>3852648</v>
      </c>
      <c r="BZ430" s="512">
        <v>0</v>
      </c>
      <c r="CA430" s="512">
        <v>0</v>
      </c>
      <c r="CB430" s="512">
        <v>0</v>
      </c>
      <c r="CC430" s="512">
        <v>0</v>
      </c>
      <c r="CD430" s="512">
        <v>0</v>
      </c>
      <c r="CE430" s="512">
        <v>0</v>
      </c>
      <c r="CF430" s="512">
        <v>294023.44319999998</v>
      </c>
      <c r="CG430" s="512">
        <v>294023.44319999998</v>
      </c>
      <c r="CH430" s="512">
        <v>0</v>
      </c>
      <c r="CI430" s="512">
        <v>0</v>
      </c>
      <c r="CJ430" s="512">
        <v>0</v>
      </c>
      <c r="CK430" s="512">
        <v>0</v>
      </c>
      <c r="CL430" s="513">
        <f t="shared" si="61"/>
        <v>4146671.4432000001</v>
      </c>
      <c r="CM430" s="513">
        <f t="shared" si="62"/>
        <v>4146671.4432000001</v>
      </c>
      <c r="CN430" s="113"/>
      <c r="CO430" s="97"/>
      <c r="CP430" s="97"/>
      <c r="CQ430" s="97"/>
      <c r="CR430" s="97"/>
      <c r="CS430" s="97"/>
      <c r="CT430" s="97"/>
      <c r="CU430" s="114"/>
      <c r="CV430" s="50">
        <f t="shared" si="55"/>
        <v>38466898</v>
      </c>
      <c r="CW430" s="11"/>
      <c r="CX430" s="604">
        <f t="shared" si="56"/>
        <v>8.4773494725650984</v>
      </c>
      <c r="CY430" s="143"/>
      <c r="CZ430" s="143"/>
      <c r="DA430" s="143"/>
      <c r="DB430" s="23"/>
      <c r="DC430" s="23"/>
      <c r="DD430" s="23"/>
      <c r="DE430" s="23"/>
      <c r="DF430" s="143"/>
      <c r="DG430" s="89"/>
      <c r="DH430" s="50" t="s">
        <v>46</v>
      </c>
      <c r="DI430" s="28"/>
      <c r="DJ430" s="553" t="s">
        <v>46</v>
      </c>
      <c r="DK430" s="143"/>
      <c r="DL430" s="46"/>
      <c r="DM430" s="111"/>
      <c r="DN430" s="110"/>
      <c r="DO430" s="432">
        <v>26.644194756554306</v>
      </c>
      <c r="DP430" s="433">
        <v>59.487225517985827</v>
      </c>
      <c r="DQ430" s="434">
        <v>25.250936329588015</v>
      </c>
      <c r="DR430" s="428">
        <v>60.880483944952118</v>
      </c>
      <c r="DS430" s="432">
        <v>0.10881135422826729</v>
      </c>
      <c r="DT430" s="434">
        <v>0.18482425360793944</v>
      </c>
      <c r="DU430" s="434">
        <v>0.10802286615414942</v>
      </c>
      <c r="DV430" s="428">
        <v>0.18561274168205733</v>
      </c>
      <c r="DW430" s="252"/>
      <c r="DX430" s="50"/>
      <c r="DY430" s="249"/>
      <c r="DZ430" s="464">
        <v>53652</v>
      </c>
      <c r="EA430" s="465">
        <v>154275.33333333334</v>
      </c>
      <c r="EB430" s="46"/>
    </row>
    <row r="431" spans="1:132" s="141" customFormat="1" ht="27.75" customHeight="1" x14ac:dyDescent="0.25">
      <c r="A431" s="69" t="s">
        <v>56</v>
      </c>
      <c r="B431" s="69" t="s">
        <v>42</v>
      </c>
      <c r="C431" s="69" t="s">
        <v>670</v>
      </c>
      <c r="D431" s="67" t="s">
        <v>728</v>
      </c>
      <c r="E431" s="67" t="s">
        <v>676</v>
      </c>
      <c r="F431" s="67" t="s">
        <v>733</v>
      </c>
      <c r="G431" s="67" t="s">
        <v>676</v>
      </c>
      <c r="H431" s="14" t="s">
        <v>46</v>
      </c>
      <c r="I431" s="20" t="s">
        <v>1979</v>
      </c>
      <c r="J431" s="145" t="s">
        <v>1984</v>
      </c>
      <c r="K431" s="426">
        <v>9.9194549749469587</v>
      </c>
      <c r="L431" s="426">
        <v>9.5967802830690001</v>
      </c>
      <c r="M431" s="424">
        <v>3037</v>
      </c>
      <c r="N431" s="487">
        <v>33733035</v>
      </c>
      <c r="O431" s="487" t="s">
        <v>1982</v>
      </c>
      <c r="P431" s="572">
        <v>5.3381805889272718</v>
      </c>
      <c r="Q431" s="34" t="s">
        <v>1977</v>
      </c>
      <c r="R431" s="257" t="s">
        <v>48</v>
      </c>
      <c r="S431" s="27"/>
      <c r="T431" s="27"/>
      <c r="U431" s="145"/>
      <c r="V431" s="24"/>
      <c r="W431" s="24"/>
      <c r="X431" s="24"/>
      <c r="Y431" s="24"/>
      <c r="Z431" s="24"/>
      <c r="AA431" s="24"/>
      <c r="AB431" s="24"/>
      <c r="AC431" s="24"/>
      <c r="AD431" s="24"/>
      <c r="AE431" s="24">
        <v>1</v>
      </c>
      <c r="AF431" s="24">
        <v>1</v>
      </c>
      <c r="AG431" s="24"/>
      <c r="AH431" s="24"/>
      <c r="AI431" s="24">
        <v>30</v>
      </c>
      <c r="AJ431" s="24">
        <v>30</v>
      </c>
      <c r="AK431" s="24"/>
      <c r="AL431" s="24"/>
      <c r="AM431" s="24"/>
      <c r="AN431" s="24"/>
      <c r="AO431" s="145">
        <f t="shared" si="57"/>
        <v>31</v>
      </c>
      <c r="AP431" s="14">
        <f t="shared" si="58"/>
        <v>31</v>
      </c>
      <c r="AQ431" s="22"/>
      <c r="AR431" s="24"/>
      <c r="AS431" s="24"/>
      <c r="AT431" s="24"/>
      <c r="AU431" s="24"/>
      <c r="AV431" s="24"/>
      <c r="AW431" s="145"/>
      <c r="AX431" s="24"/>
      <c r="AY431" s="24"/>
      <c r="AZ431" s="24"/>
      <c r="BA431" s="24"/>
      <c r="BB431" s="24"/>
      <c r="BC431" s="24">
        <v>1</v>
      </c>
      <c r="BD431" s="24">
        <v>1</v>
      </c>
      <c r="BE431" s="24"/>
      <c r="BF431" s="24"/>
      <c r="BG431" s="24">
        <v>790.24</v>
      </c>
      <c r="BH431" s="24">
        <v>790.24</v>
      </c>
      <c r="BI431" s="24"/>
      <c r="BJ431" s="24"/>
      <c r="BK431" s="24"/>
      <c r="BL431" s="24"/>
      <c r="BM431" s="145">
        <f t="shared" si="59"/>
        <v>791.24</v>
      </c>
      <c r="BN431" s="24">
        <f t="shared" si="60"/>
        <v>791.24</v>
      </c>
      <c r="BO431" s="509">
        <f t="shared" si="54"/>
        <v>0.14822278617573012</v>
      </c>
      <c r="BP431" s="511">
        <v>0</v>
      </c>
      <c r="BQ431" s="512">
        <v>0</v>
      </c>
      <c r="BR431" s="513">
        <v>0</v>
      </c>
      <c r="BS431" s="512">
        <v>0</v>
      </c>
      <c r="BT431" s="512">
        <v>0</v>
      </c>
      <c r="BU431" s="512">
        <v>0</v>
      </c>
      <c r="BV431" s="512">
        <v>0</v>
      </c>
      <c r="BW431" s="512">
        <v>0</v>
      </c>
      <c r="BX431" s="512">
        <v>0</v>
      </c>
      <c r="BY431" s="512">
        <v>0</v>
      </c>
      <c r="BZ431" s="512">
        <v>0</v>
      </c>
      <c r="CA431" s="512">
        <v>0</v>
      </c>
      <c r="CB431" s="512">
        <v>5045.7599999999993</v>
      </c>
      <c r="CC431" s="512">
        <v>5045.7599999999993</v>
      </c>
      <c r="CD431" s="512">
        <v>0</v>
      </c>
      <c r="CE431" s="512">
        <v>0</v>
      </c>
      <c r="CF431" s="512">
        <v>927615.32160000014</v>
      </c>
      <c r="CG431" s="512">
        <v>927615.32160000014</v>
      </c>
      <c r="CH431" s="512">
        <v>0</v>
      </c>
      <c r="CI431" s="512">
        <v>0</v>
      </c>
      <c r="CJ431" s="512">
        <v>0</v>
      </c>
      <c r="CK431" s="512">
        <v>0</v>
      </c>
      <c r="CL431" s="513">
        <f t="shared" si="61"/>
        <v>932661.08160000015</v>
      </c>
      <c r="CM431" s="513">
        <f t="shared" si="62"/>
        <v>932661.08160000015</v>
      </c>
      <c r="CN431" s="113"/>
      <c r="CO431" s="97"/>
      <c r="CP431" s="97"/>
      <c r="CQ431" s="97"/>
      <c r="CR431" s="97"/>
      <c r="CS431" s="97"/>
      <c r="CT431" s="97"/>
      <c r="CU431" s="114"/>
      <c r="CV431" s="50">
        <f t="shared" si="55"/>
        <v>33733035</v>
      </c>
      <c r="CW431" s="11"/>
      <c r="CX431" s="604">
        <f t="shared" si="56"/>
        <v>5.3381805889272718</v>
      </c>
      <c r="CY431" s="143"/>
      <c r="CZ431" s="143"/>
      <c r="DA431" s="143"/>
      <c r="DB431" s="23"/>
      <c r="DC431" s="23"/>
      <c r="DD431" s="23"/>
      <c r="DE431" s="23"/>
      <c r="DF431" s="143"/>
      <c r="DG431" s="89"/>
      <c r="DH431" s="50" t="s">
        <v>46</v>
      </c>
      <c r="DI431" s="28"/>
      <c r="DJ431" s="553" t="s">
        <v>46</v>
      </c>
      <c r="DK431" s="143"/>
      <c r="DL431" s="46"/>
      <c r="DM431" s="111"/>
      <c r="DN431" s="110"/>
      <c r="DO431" s="432">
        <v>227.86172460149771</v>
      </c>
      <c r="DP431" s="433">
        <v>-187.17081618556648</v>
      </c>
      <c r="DQ431" s="434">
        <v>39.676808691596435</v>
      </c>
      <c r="DR431" s="428">
        <v>1.0140997243347982</v>
      </c>
      <c r="DS431" s="432">
        <v>0.51721583582539932</v>
      </c>
      <c r="DT431" s="434">
        <v>-4.7550326751705174E-2</v>
      </c>
      <c r="DU431" s="434">
        <v>0.49746220746796838</v>
      </c>
      <c r="DV431" s="428">
        <v>-2.7796698394274233E-2</v>
      </c>
      <c r="DW431" s="252"/>
      <c r="DX431" s="50"/>
      <c r="DY431" s="249"/>
      <c r="DZ431" s="464">
        <v>111492</v>
      </c>
      <c r="EA431" s="465">
        <v>3056.3333333333285</v>
      </c>
      <c r="EB431" s="46"/>
    </row>
    <row r="432" spans="1:132" s="141" customFormat="1" ht="27.75" customHeight="1" x14ac:dyDescent="0.25">
      <c r="A432" s="69" t="s">
        <v>56</v>
      </c>
      <c r="B432" s="69" t="s">
        <v>42</v>
      </c>
      <c r="C432" s="69" t="s">
        <v>670</v>
      </c>
      <c r="D432" s="67" t="s">
        <v>728</v>
      </c>
      <c r="E432" s="67" t="s">
        <v>676</v>
      </c>
      <c r="F432" s="67" t="s">
        <v>734</v>
      </c>
      <c r="G432" s="67" t="s">
        <v>676</v>
      </c>
      <c r="H432" s="14" t="s">
        <v>46</v>
      </c>
      <c r="I432" s="20" t="s">
        <v>1978</v>
      </c>
      <c r="J432" s="145" t="s">
        <v>1984</v>
      </c>
      <c r="K432" s="426">
        <v>10.756035515002727</v>
      </c>
      <c r="L432" s="426">
        <v>5.8037878667160001</v>
      </c>
      <c r="M432" s="424">
        <v>456</v>
      </c>
      <c r="N432" s="487">
        <v>34137779</v>
      </c>
      <c r="O432" s="487" t="s">
        <v>1982</v>
      </c>
      <c r="P432" s="572">
        <v>8.6526330142910837</v>
      </c>
      <c r="Q432" s="34" t="s">
        <v>1977</v>
      </c>
      <c r="R432" s="257" t="s">
        <v>48</v>
      </c>
      <c r="S432" s="27"/>
      <c r="T432" s="27"/>
      <c r="U432" s="145"/>
      <c r="V432" s="24"/>
      <c r="W432" s="24"/>
      <c r="X432" s="24"/>
      <c r="Y432" s="24"/>
      <c r="Z432" s="24"/>
      <c r="AA432" s="24"/>
      <c r="AB432" s="24"/>
      <c r="AC432" s="24"/>
      <c r="AD432" s="24"/>
      <c r="AE432" s="24">
        <v>1</v>
      </c>
      <c r="AF432" s="24">
        <v>1</v>
      </c>
      <c r="AG432" s="24"/>
      <c r="AH432" s="24"/>
      <c r="AI432" s="24"/>
      <c r="AJ432" s="24"/>
      <c r="AK432" s="24"/>
      <c r="AL432" s="24"/>
      <c r="AM432" s="24"/>
      <c r="AN432" s="24"/>
      <c r="AO432" s="145">
        <f t="shared" si="57"/>
        <v>1</v>
      </c>
      <c r="AP432" s="14">
        <f t="shared" si="58"/>
        <v>1</v>
      </c>
      <c r="AQ432" s="22"/>
      <c r="AR432" s="24"/>
      <c r="AS432" s="24"/>
      <c r="AT432" s="24"/>
      <c r="AU432" s="24"/>
      <c r="AV432" s="24"/>
      <c r="AW432" s="145"/>
      <c r="AX432" s="24"/>
      <c r="AY432" s="24"/>
      <c r="AZ432" s="24"/>
      <c r="BA432" s="24"/>
      <c r="BB432" s="24"/>
      <c r="BC432" s="24">
        <v>225</v>
      </c>
      <c r="BD432" s="24">
        <v>225</v>
      </c>
      <c r="BE432" s="24"/>
      <c r="BF432" s="24"/>
      <c r="BG432" s="24"/>
      <c r="BH432" s="24"/>
      <c r="BI432" s="24"/>
      <c r="BJ432" s="24"/>
      <c r="BK432" s="24"/>
      <c r="BL432" s="24"/>
      <c r="BM432" s="145">
        <f t="shared" si="59"/>
        <v>225</v>
      </c>
      <c r="BN432" s="24">
        <f t="shared" si="60"/>
        <v>225</v>
      </c>
      <c r="BO432" s="509">
        <f t="shared" si="54"/>
        <v>2.6003645321416004E-2</v>
      </c>
      <c r="BP432" s="511">
        <v>0</v>
      </c>
      <c r="BQ432" s="512">
        <v>0</v>
      </c>
      <c r="BR432" s="513">
        <v>0</v>
      </c>
      <c r="BS432" s="512">
        <v>0</v>
      </c>
      <c r="BT432" s="512">
        <v>0</v>
      </c>
      <c r="BU432" s="512">
        <v>0</v>
      </c>
      <c r="BV432" s="512">
        <v>0</v>
      </c>
      <c r="BW432" s="512">
        <v>0</v>
      </c>
      <c r="BX432" s="512">
        <v>0</v>
      </c>
      <c r="BY432" s="512">
        <v>0</v>
      </c>
      <c r="BZ432" s="512">
        <v>0</v>
      </c>
      <c r="CA432" s="512">
        <v>0</v>
      </c>
      <c r="CB432" s="512">
        <v>1135296</v>
      </c>
      <c r="CC432" s="512">
        <v>1135296</v>
      </c>
      <c r="CD432" s="512">
        <v>0</v>
      </c>
      <c r="CE432" s="512">
        <v>0</v>
      </c>
      <c r="CF432" s="512">
        <v>0</v>
      </c>
      <c r="CG432" s="512">
        <v>0</v>
      </c>
      <c r="CH432" s="512">
        <v>0</v>
      </c>
      <c r="CI432" s="512">
        <v>0</v>
      </c>
      <c r="CJ432" s="512">
        <v>0</v>
      </c>
      <c r="CK432" s="512">
        <v>0</v>
      </c>
      <c r="CL432" s="513">
        <f t="shared" si="61"/>
        <v>1135296</v>
      </c>
      <c r="CM432" s="513">
        <f t="shared" si="62"/>
        <v>1135296</v>
      </c>
      <c r="CN432" s="113"/>
      <c r="CO432" s="97"/>
      <c r="CP432" s="97"/>
      <c r="CQ432" s="97"/>
      <c r="CR432" s="97"/>
      <c r="CS432" s="97"/>
      <c r="CT432" s="97"/>
      <c r="CU432" s="114"/>
      <c r="CV432" s="50">
        <f t="shared" si="55"/>
        <v>34137779</v>
      </c>
      <c r="CW432" s="11"/>
      <c r="CX432" s="604">
        <f t="shared" si="56"/>
        <v>8.6526330142910837</v>
      </c>
      <c r="CY432" s="143"/>
      <c r="CZ432" s="143"/>
      <c r="DA432" s="143"/>
      <c r="DB432" s="23"/>
      <c r="DC432" s="23"/>
      <c r="DD432" s="23"/>
      <c r="DE432" s="23"/>
      <c r="DF432" s="143"/>
      <c r="DG432" s="89"/>
      <c r="DH432" s="50" t="s">
        <v>46</v>
      </c>
      <c r="DI432" s="28"/>
      <c r="DJ432" s="553" t="s">
        <v>46</v>
      </c>
      <c r="DK432" s="143"/>
      <c r="DL432" s="46"/>
      <c r="DM432" s="111"/>
      <c r="DN432" s="110"/>
      <c r="DO432" s="432">
        <v>0</v>
      </c>
      <c r="DP432" s="433">
        <v>0</v>
      </c>
      <c r="DQ432" s="434">
        <v>0</v>
      </c>
      <c r="DR432" s="428">
        <v>0</v>
      </c>
      <c r="DS432" s="432">
        <v>0</v>
      </c>
      <c r="DT432" s="434">
        <v>0</v>
      </c>
      <c r="DU432" s="434">
        <v>0</v>
      </c>
      <c r="DV432" s="428">
        <v>0</v>
      </c>
      <c r="DW432" s="252"/>
      <c r="DX432" s="50"/>
      <c r="DY432" s="249"/>
      <c r="DZ432" s="464">
        <v>0</v>
      </c>
      <c r="EA432" s="465">
        <v>0</v>
      </c>
      <c r="EB432" s="46"/>
    </row>
    <row r="433" spans="1:132" s="141" customFormat="1" ht="27.75" customHeight="1" x14ac:dyDescent="0.25">
      <c r="A433" s="69" t="s">
        <v>56</v>
      </c>
      <c r="B433" s="69" t="s">
        <v>42</v>
      </c>
      <c r="C433" s="69" t="s">
        <v>670</v>
      </c>
      <c r="D433" s="67" t="s">
        <v>735</v>
      </c>
      <c r="E433" s="67" t="s">
        <v>676</v>
      </c>
      <c r="F433" s="67" t="s">
        <v>736</v>
      </c>
      <c r="G433" s="67" t="s">
        <v>676</v>
      </c>
      <c r="H433" s="14" t="s">
        <v>46</v>
      </c>
      <c r="I433" s="20" t="s">
        <v>1979</v>
      </c>
      <c r="J433" s="145" t="s">
        <v>1981</v>
      </c>
      <c r="K433" s="426">
        <v>2.4858393190228525</v>
      </c>
      <c r="L433" s="426">
        <v>3.6397727197020004</v>
      </c>
      <c r="M433" s="424">
        <v>1239</v>
      </c>
      <c r="N433" s="487">
        <v>7288320.0000000009</v>
      </c>
      <c r="O433" s="487" t="s">
        <v>1976</v>
      </c>
      <c r="P433" s="572">
        <v>1.8013328398716324</v>
      </c>
      <c r="Q433" s="34" t="s">
        <v>48</v>
      </c>
      <c r="R433" s="257" t="s">
        <v>48</v>
      </c>
      <c r="S433" s="27"/>
      <c r="T433" s="27"/>
      <c r="U433" s="145"/>
      <c r="V433" s="24"/>
      <c r="W433" s="24"/>
      <c r="X433" s="24"/>
      <c r="Y433" s="24"/>
      <c r="Z433" s="24"/>
      <c r="AA433" s="24"/>
      <c r="AB433" s="24"/>
      <c r="AC433" s="24"/>
      <c r="AD433" s="24"/>
      <c r="AE433" s="24"/>
      <c r="AF433" s="24"/>
      <c r="AG433" s="24"/>
      <c r="AH433" s="24"/>
      <c r="AI433" s="24">
        <v>24</v>
      </c>
      <c r="AJ433" s="24">
        <v>24</v>
      </c>
      <c r="AK433" s="24"/>
      <c r="AL433" s="24"/>
      <c r="AM433" s="24"/>
      <c r="AN433" s="24"/>
      <c r="AO433" s="145">
        <f t="shared" si="57"/>
        <v>24</v>
      </c>
      <c r="AP433" s="14">
        <f t="shared" si="58"/>
        <v>24</v>
      </c>
      <c r="AQ433" s="22"/>
      <c r="AR433" s="24"/>
      <c r="AS433" s="24"/>
      <c r="AT433" s="24"/>
      <c r="AU433" s="24"/>
      <c r="AV433" s="24"/>
      <c r="AW433" s="145"/>
      <c r="AX433" s="24"/>
      <c r="AY433" s="24"/>
      <c r="AZ433" s="24"/>
      <c r="BA433" s="24"/>
      <c r="BB433" s="24"/>
      <c r="BC433" s="24"/>
      <c r="BD433" s="24"/>
      <c r="BE433" s="24"/>
      <c r="BF433" s="24"/>
      <c r="BG433" s="24">
        <v>125.73</v>
      </c>
      <c r="BH433" s="24">
        <v>125.73</v>
      </c>
      <c r="BI433" s="24"/>
      <c r="BJ433" s="24"/>
      <c r="BK433" s="24"/>
      <c r="BL433" s="24"/>
      <c r="BM433" s="145">
        <f t="shared" si="59"/>
        <v>125.73</v>
      </c>
      <c r="BN433" s="24">
        <f t="shared" si="60"/>
        <v>125.73</v>
      </c>
      <c r="BO433" s="509">
        <f t="shared" si="54"/>
        <v>6.9798316678088126E-2</v>
      </c>
      <c r="BP433" s="511">
        <v>0</v>
      </c>
      <c r="BQ433" s="512">
        <v>0</v>
      </c>
      <c r="BR433" s="513">
        <v>0</v>
      </c>
      <c r="BS433" s="512">
        <v>0</v>
      </c>
      <c r="BT433" s="512">
        <v>0</v>
      </c>
      <c r="BU433" s="512">
        <v>0</v>
      </c>
      <c r="BV433" s="512">
        <v>0</v>
      </c>
      <c r="BW433" s="512">
        <v>0</v>
      </c>
      <c r="BX433" s="512">
        <v>0</v>
      </c>
      <c r="BY433" s="512">
        <v>0</v>
      </c>
      <c r="BZ433" s="512">
        <v>0</v>
      </c>
      <c r="CA433" s="512">
        <v>0</v>
      </c>
      <c r="CB433" s="512">
        <v>0</v>
      </c>
      <c r="CC433" s="512">
        <v>0</v>
      </c>
      <c r="CD433" s="512">
        <v>0</v>
      </c>
      <c r="CE433" s="512">
        <v>0</v>
      </c>
      <c r="CF433" s="512">
        <v>147586.9032</v>
      </c>
      <c r="CG433" s="512">
        <v>147586.9032</v>
      </c>
      <c r="CH433" s="512">
        <v>0</v>
      </c>
      <c r="CI433" s="512">
        <v>0</v>
      </c>
      <c r="CJ433" s="512">
        <v>0</v>
      </c>
      <c r="CK433" s="512">
        <v>0</v>
      </c>
      <c r="CL433" s="513">
        <f t="shared" si="61"/>
        <v>147586.9032</v>
      </c>
      <c r="CM433" s="513">
        <f t="shared" si="62"/>
        <v>147586.9032</v>
      </c>
      <c r="CN433" s="113"/>
      <c r="CO433" s="97"/>
      <c r="CP433" s="97"/>
      <c r="CQ433" s="97"/>
      <c r="CR433" s="97"/>
      <c r="CS433" s="97"/>
      <c r="CT433" s="97"/>
      <c r="CU433" s="114"/>
      <c r="CV433" s="50">
        <f t="shared" si="55"/>
        <v>7288320.0000000009</v>
      </c>
      <c r="CW433" s="11"/>
      <c r="CX433" s="604">
        <f t="shared" si="56"/>
        <v>1.8013328398716324</v>
      </c>
      <c r="CY433" s="143"/>
      <c r="CZ433" s="143"/>
      <c r="DA433" s="143"/>
      <c r="DB433" s="23"/>
      <c r="DC433" s="23"/>
      <c r="DD433" s="23"/>
      <c r="DE433" s="23"/>
      <c r="DF433" s="143"/>
      <c r="DG433" s="89"/>
      <c r="DH433" s="50" t="s">
        <v>46</v>
      </c>
      <c r="DI433" s="28"/>
      <c r="DJ433" s="553" t="s">
        <v>46</v>
      </c>
      <c r="DK433" s="143"/>
      <c r="DL433" s="46"/>
      <c r="DM433" s="111"/>
      <c r="DN433" s="110"/>
      <c r="DO433" s="432">
        <v>10.492535305985177</v>
      </c>
      <c r="DP433" s="433">
        <v>-6.5275173443113896</v>
      </c>
      <c r="DQ433" s="434">
        <v>10.492535305985177</v>
      </c>
      <c r="DR433" s="428">
        <v>-7.1706453942921602</v>
      </c>
      <c r="DS433" s="432">
        <v>0.10894418291862783</v>
      </c>
      <c r="DT433" s="434">
        <v>-6.7950323040493837E-2</v>
      </c>
      <c r="DU433" s="434">
        <v>0.10894418291862783</v>
      </c>
      <c r="DV433" s="428">
        <v>-6.8484712485337607E-2</v>
      </c>
      <c r="DW433" s="252"/>
      <c r="DX433" s="50"/>
      <c r="DY433" s="249"/>
      <c r="DZ433" s="464">
        <v>0</v>
      </c>
      <c r="EA433" s="465">
        <v>0</v>
      </c>
      <c r="EB433" s="46"/>
    </row>
    <row r="434" spans="1:132" s="141" customFormat="1" ht="27.75" customHeight="1" x14ac:dyDescent="0.25">
      <c r="A434" s="69" t="s">
        <v>56</v>
      </c>
      <c r="B434" s="69" t="s">
        <v>42</v>
      </c>
      <c r="C434" s="69" t="s">
        <v>670</v>
      </c>
      <c r="D434" s="67" t="s">
        <v>735</v>
      </c>
      <c r="E434" s="67" t="s">
        <v>676</v>
      </c>
      <c r="F434" s="67" t="s">
        <v>737</v>
      </c>
      <c r="G434" s="67" t="s">
        <v>676</v>
      </c>
      <c r="H434" s="14" t="s">
        <v>46</v>
      </c>
      <c r="I434" s="20" t="s">
        <v>1979</v>
      </c>
      <c r="J434" s="145" t="s">
        <v>1981</v>
      </c>
      <c r="K434" s="426">
        <v>2.9181592005920445</v>
      </c>
      <c r="L434" s="426">
        <v>3.6306818106300001</v>
      </c>
      <c r="M434" s="424">
        <v>1136</v>
      </c>
      <c r="N434" s="487">
        <v>5956800</v>
      </c>
      <c r="O434" s="487" t="s">
        <v>1976</v>
      </c>
      <c r="P434" s="572">
        <v>1.4770929286947385</v>
      </c>
      <c r="Q434" s="34" t="s">
        <v>48</v>
      </c>
      <c r="R434" s="257" t="s">
        <v>48</v>
      </c>
      <c r="S434" s="27"/>
      <c r="T434" s="27"/>
      <c r="U434" s="145"/>
      <c r="V434" s="24"/>
      <c r="W434" s="24"/>
      <c r="X434" s="24"/>
      <c r="Y434" s="24"/>
      <c r="Z434" s="24"/>
      <c r="AA434" s="24"/>
      <c r="AB434" s="24"/>
      <c r="AC434" s="24"/>
      <c r="AD434" s="24"/>
      <c r="AE434" s="24"/>
      <c r="AF434" s="24"/>
      <c r="AG434" s="24"/>
      <c r="AH434" s="24"/>
      <c r="AI434" s="24">
        <v>11</v>
      </c>
      <c r="AJ434" s="24">
        <v>11</v>
      </c>
      <c r="AK434" s="24">
        <v>1</v>
      </c>
      <c r="AL434" s="24">
        <v>1</v>
      </c>
      <c r="AM434" s="24"/>
      <c r="AN434" s="24"/>
      <c r="AO434" s="145">
        <f t="shared" si="57"/>
        <v>12</v>
      </c>
      <c r="AP434" s="14">
        <f t="shared" si="58"/>
        <v>12</v>
      </c>
      <c r="AQ434" s="22"/>
      <c r="AR434" s="24"/>
      <c r="AS434" s="24"/>
      <c r="AT434" s="24"/>
      <c r="AU434" s="24"/>
      <c r="AV434" s="24"/>
      <c r="AW434" s="145"/>
      <c r="AX434" s="24"/>
      <c r="AY434" s="24"/>
      <c r="AZ434" s="24"/>
      <c r="BA434" s="24"/>
      <c r="BB434" s="24"/>
      <c r="BC434" s="24"/>
      <c r="BD434" s="24"/>
      <c r="BE434" s="24"/>
      <c r="BF434" s="24"/>
      <c r="BG434" s="24">
        <v>177.905</v>
      </c>
      <c r="BH434" s="24">
        <v>177.905</v>
      </c>
      <c r="BI434" s="24">
        <v>7.6</v>
      </c>
      <c r="BJ434" s="24">
        <v>7.6</v>
      </c>
      <c r="BK434" s="24"/>
      <c r="BL434" s="24"/>
      <c r="BM434" s="145">
        <f t="shared" si="59"/>
        <v>185.505</v>
      </c>
      <c r="BN434" s="24">
        <f t="shared" si="60"/>
        <v>185.505</v>
      </c>
      <c r="BO434" s="509">
        <f t="shared" si="54"/>
        <v>0.1255879006637213</v>
      </c>
      <c r="BP434" s="511">
        <v>0</v>
      </c>
      <c r="BQ434" s="512">
        <v>0</v>
      </c>
      <c r="BR434" s="513">
        <v>0</v>
      </c>
      <c r="BS434" s="512">
        <v>0</v>
      </c>
      <c r="BT434" s="512">
        <v>0</v>
      </c>
      <c r="BU434" s="512">
        <v>0</v>
      </c>
      <c r="BV434" s="512">
        <v>0</v>
      </c>
      <c r="BW434" s="512">
        <v>0</v>
      </c>
      <c r="BX434" s="512">
        <v>0</v>
      </c>
      <c r="BY434" s="512">
        <v>0</v>
      </c>
      <c r="BZ434" s="512">
        <v>0</v>
      </c>
      <c r="CA434" s="512">
        <v>0</v>
      </c>
      <c r="CB434" s="512">
        <v>0</v>
      </c>
      <c r="CC434" s="512">
        <v>0</v>
      </c>
      <c r="CD434" s="512">
        <v>0</v>
      </c>
      <c r="CE434" s="512">
        <v>0</v>
      </c>
      <c r="CF434" s="512">
        <v>208832.00520000001</v>
      </c>
      <c r="CG434" s="512">
        <v>208832.00520000001</v>
      </c>
      <c r="CH434" s="512">
        <v>8921.1840000000011</v>
      </c>
      <c r="CI434" s="512">
        <v>8921.1840000000011</v>
      </c>
      <c r="CJ434" s="512">
        <v>0</v>
      </c>
      <c r="CK434" s="512">
        <v>0</v>
      </c>
      <c r="CL434" s="513">
        <f t="shared" si="61"/>
        <v>217753.18920000002</v>
      </c>
      <c r="CM434" s="513">
        <f t="shared" si="62"/>
        <v>217753.18920000002</v>
      </c>
      <c r="CN434" s="113"/>
      <c r="CO434" s="97"/>
      <c r="CP434" s="97"/>
      <c r="CQ434" s="97"/>
      <c r="CR434" s="97"/>
      <c r="CS434" s="97"/>
      <c r="CT434" s="97"/>
      <c r="CU434" s="114"/>
      <c r="CV434" s="50">
        <f t="shared" si="55"/>
        <v>5956800</v>
      </c>
      <c r="CW434" s="11"/>
      <c r="CX434" s="604">
        <f t="shared" si="56"/>
        <v>1.4770929286947385</v>
      </c>
      <c r="CY434" s="143"/>
      <c r="CZ434" s="143"/>
      <c r="DA434" s="143"/>
      <c r="DB434" s="23"/>
      <c r="DC434" s="23"/>
      <c r="DD434" s="23"/>
      <c r="DE434" s="23"/>
      <c r="DF434" s="143"/>
      <c r="DG434" s="89"/>
      <c r="DH434" s="50" t="s">
        <v>46</v>
      </c>
      <c r="DI434" s="28"/>
      <c r="DJ434" s="553" t="s">
        <v>46</v>
      </c>
      <c r="DK434" s="143"/>
      <c r="DL434" s="46"/>
      <c r="DM434" s="111"/>
      <c r="DN434" s="110"/>
      <c r="DO434" s="432">
        <v>144.61949109041535</v>
      </c>
      <c r="DP434" s="433">
        <v>-105.64232981869046</v>
      </c>
      <c r="DQ434" s="434">
        <v>4.2475617804502335</v>
      </c>
      <c r="DR434" s="428">
        <v>34.729599491274655</v>
      </c>
      <c r="DS434" s="432">
        <v>0.1311138813522032</v>
      </c>
      <c r="DT434" s="434">
        <v>0.22791410372887366</v>
      </c>
      <c r="DU434" s="434">
        <v>5.1917577179731465E-2</v>
      </c>
      <c r="DV434" s="428">
        <v>0.30711040790134542</v>
      </c>
      <c r="DW434" s="252"/>
      <c r="DX434" s="50"/>
      <c r="DY434" s="249"/>
      <c r="DZ434" s="464">
        <v>0</v>
      </c>
      <c r="EA434" s="465">
        <v>42291</v>
      </c>
      <c r="EB434" s="46"/>
    </row>
    <row r="435" spans="1:132" s="141" customFormat="1" ht="27.75" customHeight="1" x14ac:dyDescent="0.25">
      <c r="A435" s="69" t="s">
        <v>56</v>
      </c>
      <c r="B435" s="69" t="s">
        <v>42</v>
      </c>
      <c r="C435" s="69" t="s">
        <v>670</v>
      </c>
      <c r="D435" s="67" t="s">
        <v>735</v>
      </c>
      <c r="E435" s="67" t="s">
        <v>676</v>
      </c>
      <c r="F435" s="67" t="s">
        <v>738</v>
      </c>
      <c r="G435" s="67" t="s">
        <v>676</v>
      </c>
      <c r="H435" s="14" t="s">
        <v>46</v>
      </c>
      <c r="I435" s="20" t="s">
        <v>1978</v>
      </c>
      <c r="J435" s="145" t="s">
        <v>1981</v>
      </c>
      <c r="K435" s="426">
        <v>2.521865975820285</v>
      </c>
      <c r="L435" s="426">
        <v>2.2117424196419999</v>
      </c>
      <c r="M435" s="424">
        <v>236</v>
      </c>
      <c r="N435" s="487">
        <v>5921760</v>
      </c>
      <c r="O435" s="487" t="s">
        <v>1976</v>
      </c>
      <c r="P435" s="572">
        <v>1.4626822659757654</v>
      </c>
      <c r="Q435" s="34" t="s">
        <v>48</v>
      </c>
      <c r="R435" s="257" t="s">
        <v>48</v>
      </c>
      <c r="S435" s="27"/>
      <c r="T435" s="27"/>
      <c r="U435" s="145"/>
      <c r="V435" s="24"/>
      <c r="W435" s="24"/>
      <c r="X435" s="24"/>
      <c r="Y435" s="24"/>
      <c r="Z435" s="24"/>
      <c r="AA435" s="24"/>
      <c r="AB435" s="24"/>
      <c r="AC435" s="24"/>
      <c r="AD435" s="24"/>
      <c r="AE435" s="24"/>
      <c r="AF435" s="24"/>
      <c r="AG435" s="24"/>
      <c r="AH435" s="24"/>
      <c r="AI435" s="24">
        <v>1</v>
      </c>
      <c r="AJ435" s="24">
        <v>1</v>
      </c>
      <c r="AK435" s="24"/>
      <c r="AL435" s="24"/>
      <c r="AM435" s="24"/>
      <c r="AN435" s="24"/>
      <c r="AO435" s="145">
        <f t="shared" si="57"/>
        <v>1</v>
      </c>
      <c r="AP435" s="14">
        <f t="shared" si="58"/>
        <v>1</v>
      </c>
      <c r="AQ435" s="22"/>
      <c r="AR435" s="24"/>
      <c r="AS435" s="24"/>
      <c r="AT435" s="24"/>
      <c r="AU435" s="24"/>
      <c r="AV435" s="24"/>
      <c r="AW435" s="145"/>
      <c r="AX435" s="24"/>
      <c r="AY435" s="24"/>
      <c r="AZ435" s="24"/>
      <c r="BA435" s="24"/>
      <c r="BB435" s="24"/>
      <c r="BC435" s="24"/>
      <c r="BD435" s="24"/>
      <c r="BE435" s="24"/>
      <c r="BF435" s="24"/>
      <c r="BG435" s="24">
        <v>5.75</v>
      </c>
      <c r="BH435" s="24">
        <v>5.75</v>
      </c>
      <c r="BI435" s="24"/>
      <c r="BJ435" s="24"/>
      <c r="BK435" s="24"/>
      <c r="BL435" s="24"/>
      <c r="BM435" s="145">
        <f t="shared" si="59"/>
        <v>5.75</v>
      </c>
      <c r="BN435" s="24">
        <f t="shared" si="60"/>
        <v>5.75</v>
      </c>
      <c r="BO435" s="509">
        <f t="shared" si="54"/>
        <v>3.9311340089053003E-3</v>
      </c>
      <c r="BP435" s="511">
        <v>0</v>
      </c>
      <c r="BQ435" s="512">
        <v>0</v>
      </c>
      <c r="BR435" s="513">
        <v>0</v>
      </c>
      <c r="BS435" s="512">
        <v>0</v>
      </c>
      <c r="BT435" s="512">
        <v>0</v>
      </c>
      <c r="BU435" s="512">
        <v>0</v>
      </c>
      <c r="BV435" s="512">
        <v>0</v>
      </c>
      <c r="BW435" s="512">
        <v>0</v>
      </c>
      <c r="BX435" s="512">
        <v>0</v>
      </c>
      <c r="BY435" s="512">
        <v>0</v>
      </c>
      <c r="BZ435" s="512">
        <v>0</v>
      </c>
      <c r="CA435" s="512">
        <v>0</v>
      </c>
      <c r="CB435" s="512">
        <v>0</v>
      </c>
      <c r="CC435" s="512">
        <v>0</v>
      </c>
      <c r="CD435" s="512">
        <v>0</v>
      </c>
      <c r="CE435" s="512">
        <v>0</v>
      </c>
      <c r="CF435" s="512">
        <v>6749.5800000000008</v>
      </c>
      <c r="CG435" s="512">
        <v>6749.5800000000008</v>
      </c>
      <c r="CH435" s="512">
        <v>0</v>
      </c>
      <c r="CI435" s="512">
        <v>0</v>
      </c>
      <c r="CJ435" s="512">
        <v>0</v>
      </c>
      <c r="CK435" s="512">
        <v>0</v>
      </c>
      <c r="CL435" s="513">
        <f t="shared" si="61"/>
        <v>6749.5800000000008</v>
      </c>
      <c r="CM435" s="513">
        <f t="shared" si="62"/>
        <v>6749.5800000000008</v>
      </c>
      <c r="CN435" s="113"/>
      <c r="CO435" s="97"/>
      <c r="CP435" s="97"/>
      <c r="CQ435" s="97"/>
      <c r="CR435" s="97"/>
      <c r="CS435" s="97"/>
      <c r="CT435" s="97"/>
      <c r="CU435" s="114"/>
      <c r="CV435" s="50">
        <f t="shared" si="55"/>
        <v>5921760</v>
      </c>
      <c r="CW435" s="11"/>
      <c r="CX435" s="604">
        <f t="shared" si="56"/>
        <v>1.4626822659757654</v>
      </c>
      <c r="CY435" s="143"/>
      <c r="CZ435" s="143"/>
      <c r="DA435" s="143"/>
      <c r="DB435" s="23"/>
      <c r="DC435" s="23"/>
      <c r="DD435" s="23"/>
      <c r="DE435" s="23"/>
      <c r="DF435" s="143"/>
      <c r="DG435" s="89"/>
      <c r="DH435" s="50" t="s">
        <v>46</v>
      </c>
      <c r="DI435" s="28"/>
      <c r="DJ435" s="553" t="s">
        <v>46</v>
      </c>
      <c r="DK435" s="143"/>
      <c r="DL435" s="46"/>
      <c r="DM435" s="111"/>
      <c r="DN435" s="110"/>
      <c r="DO435" s="432">
        <v>0</v>
      </c>
      <c r="DP435" s="433">
        <v>47.397042232060699</v>
      </c>
      <c r="DQ435" s="434">
        <v>0</v>
      </c>
      <c r="DR435" s="428">
        <v>47.397042232060699</v>
      </c>
      <c r="DS435" s="432">
        <v>0</v>
      </c>
      <c r="DT435" s="434">
        <v>0.21094155605550183</v>
      </c>
      <c r="DU435" s="434">
        <v>0</v>
      </c>
      <c r="DV435" s="428">
        <v>0.21094155605550183</v>
      </c>
      <c r="DW435" s="252"/>
      <c r="DX435" s="50"/>
      <c r="DY435" s="249"/>
      <c r="DZ435" s="464">
        <v>0</v>
      </c>
      <c r="EA435" s="465">
        <v>0</v>
      </c>
      <c r="EB435" s="46"/>
    </row>
    <row r="436" spans="1:132" s="141" customFormat="1" ht="27.75" customHeight="1" x14ac:dyDescent="0.25">
      <c r="A436" s="69" t="s">
        <v>56</v>
      </c>
      <c r="B436" s="69" t="s">
        <v>42</v>
      </c>
      <c r="C436" s="69" t="s">
        <v>670</v>
      </c>
      <c r="D436" s="67" t="s">
        <v>735</v>
      </c>
      <c r="E436" s="67" t="s">
        <v>676</v>
      </c>
      <c r="F436" s="67" t="s">
        <v>739</v>
      </c>
      <c r="G436" s="67" t="s">
        <v>676</v>
      </c>
      <c r="H436" s="14" t="s">
        <v>46</v>
      </c>
      <c r="I436" s="20" t="s">
        <v>1979</v>
      </c>
      <c r="J436" s="145" t="s">
        <v>1981</v>
      </c>
      <c r="K436" s="426">
        <v>2.3777593486305544</v>
      </c>
      <c r="L436" s="426">
        <v>2.419507570725</v>
      </c>
      <c r="M436" s="424">
        <v>662</v>
      </c>
      <c r="N436" s="487">
        <v>4380000</v>
      </c>
      <c r="O436" s="487" t="s">
        <v>1976</v>
      </c>
      <c r="P436" s="572">
        <v>1.0807997039229795</v>
      </c>
      <c r="Q436" s="34" t="s">
        <v>48</v>
      </c>
      <c r="R436" s="257" t="s">
        <v>48</v>
      </c>
      <c r="S436" s="27"/>
      <c r="T436" s="27"/>
      <c r="U436" s="145"/>
      <c r="V436" s="24"/>
      <c r="W436" s="24"/>
      <c r="X436" s="24"/>
      <c r="Y436" s="24"/>
      <c r="Z436" s="24"/>
      <c r="AA436" s="24"/>
      <c r="AB436" s="24"/>
      <c r="AC436" s="24"/>
      <c r="AD436" s="24"/>
      <c r="AE436" s="24"/>
      <c r="AF436" s="24"/>
      <c r="AG436" s="24"/>
      <c r="AH436" s="24"/>
      <c r="AI436" s="24">
        <v>2</v>
      </c>
      <c r="AJ436" s="24">
        <v>2</v>
      </c>
      <c r="AK436" s="24"/>
      <c r="AL436" s="24"/>
      <c r="AM436" s="24"/>
      <c r="AN436" s="24"/>
      <c r="AO436" s="145">
        <f t="shared" si="57"/>
        <v>2</v>
      </c>
      <c r="AP436" s="14">
        <f t="shared" si="58"/>
        <v>2</v>
      </c>
      <c r="AQ436" s="22"/>
      <c r="AR436" s="24"/>
      <c r="AS436" s="24"/>
      <c r="AT436" s="24"/>
      <c r="AU436" s="24"/>
      <c r="AV436" s="24"/>
      <c r="AW436" s="145"/>
      <c r="AX436" s="24"/>
      <c r="AY436" s="24"/>
      <c r="AZ436" s="24"/>
      <c r="BA436" s="24"/>
      <c r="BB436" s="24"/>
      <c r="BC436" s="24"/>
      <c r="BD436" s="24"/>
      <c r="BE436" s="24"/>
      <c r="BF436" s="24"/>
      <c r="BG436" s="24">
        <v>19.91</v>
      </c>
      <c r="BH436" s="24">
        <v>19.91</v>
      </c>
      <c r="BI436" s="24"/>
      <c r="BJ436" s="24"/>
      <c r="BK436" s="24"/>
      <c r="BL436" s="24"/>
      <c r="BM436" s="145">
        <f t="shared" si="59"/>
        <v>19.91</v>
      </c>
      <c r="BN436" s="24">
        <f t="shared" si="60"/>
        <v>19.91</v>
      </c>
      <c r="BO436" s="509">
        <f t="shared" si="54"/>
        <v>1.84215446467395E-2</v>
      </c>
      <c r="BP436" s="511">
        <v>0</v>
      </c>
      <c r="BQ436" s="512">
        <v>0</v>
      </c>
      <c r="BR436" s="513">
        <v>0</v>
      </c>
      <c r="BS436" s="512">
        <v>0</v>
      </c>
      <c r="BT436" s="512">
        <v>0</v>
      </c>
      <c r="BU436" s="512">
        <v>0</v>
      </c>
      <c r="BV436" s="512">
        <v>0</v>
      </c>
      <c r="BW436" s="512">
        <v>0</v>
      </c>
      <c r="BX436" s="512">
        <v>0</v>
      </c>
      <c r="BY436" s="512">
        <v>0</v>
      </c>
      <c r="BZ436" s="512">
        <v>0</v>
      </c>
      <c r="CA436" s="512">
        <v>0</v>
      </c>
      <c r="CB436" s="512">
        <v>0</v>
      </c>
      <c r="CC436" s="512">
        <v>0</v>
      </c>
      <c r="CD436" s="512">
        <v>0</v>
      </c>
      <c r="CE436" s="512">
        <v>0</v>
      </c>
      <c r="CF436" s="512">
        <v>23371.154400000003</v>
      </c>
      <c r="CG436" s="512">
        <v>23371.154400000003</v>
      </c>
      <c r="CH436" s="512">
        <v>0</v>
      </c>
      <c r="CI436" s="512">
        <v>0</v>
      </c>
      <c r="CJ436" s="512">
        <v>0</v>
      </c>
      <c r="CK436" s="512">
        <v>0</v>
      </c>
      <c r="CL436" s="513">
        <f t="shared" si="61"/>
        <v>23371.154400000003</v>
      </c>
      <c r="CM436" s="513">
        <f t="shared" si="62"/>
        <v>23371.154400000003</v>
      </c>
      <c r="CN436" s="113"/>
      <c r="CO436" s="97"/>
      <c r="CP436" s="97"/>
      <c r="CQ436" s="97"/>
      <c r="CR436" s="97"/>
      <c r="CS436" s="97"/>
      <c r="CT436" s="97"/>
      <c r="CU436" s="114"/>
      <c r="CV436" s="50">
        <f t="shared" si="55"/>
        <v>4380000</v>
      </c>
      <c r="CW436" s="11"/>
      <c r="CX436" s="604">
        <f t="shared" si="56"/>
        <v>1.0807997039229795</v>
      </c>
      <c r="CY436" s="143"/>
      <c r="CZ436" s="143"/>
      <c r="DA436" s="143"/>
      <c r="DB436" s="23"/>
      <c r="DC436" s="23"/>
      <c r="DD436" s="23"/>
      <c r="DE436" s="23"/>
      <c r="DF436" s="143"/>
      <c r="DG436" s="89"/>
      <c r="DH436" s="50" t="s">
        <v>46</v>
      </c>
      <c r="DI436" s="28"/>
      <c r="DJ436" s="553" t="s">
        <v>46</v>
      </c>
      <c r="DK436" s="143"/>
      <c r="DL436" s="46"/>
      <c r="DM436" s="111"/>
      <c r="DN436" s="110"/>
      <c r="DO436" s="432">
        <v>0.31877124512149047</v>
      </c>
      <c r="DP436" s="433">
        <v>49.110321559883751</v>
      </c>
      <c r="DQ436" s="434">
        <v>0</v>
      </c>
      <c r="DR436" s="428">
        <v>49.42909280500524</v>
      </c>
      <c r="DS436" s="432">
        <v>1.5107641948885805E-3</v>
      </c>
      <c r="DT436" s="434">
        <v>0.33164877699384981</v>
      </c>
      <c r="DU436" s="434">
        <v>0</v>
      </c>
      <c r="DV436" s="428">
        <v>0.33315954118873842</v>
      </c>
      <c r="DW436" s="252"/>
      <c r="DX436" s="50"/>
      <c r="DY436" s="249"/>
      <c r="DZ436" s="464">
        <v>0</v>
      </c>
      <c r="EA436" s="465">
        <v>31601.666666666668</v>
      </c>
      <c r="EB436" s="46"/>
    </row>
    <row r="437" spans="1:132" s="141" customFormat="1" ht="27.75" customHeight="1" x14ac:dyDescent="0.25">
      <c r="A437" s="69" t="s">
        <v>56</v>
      </c>
      <c r="B437" s="69" t="s">
        <v>42</v>
      </c>
      <c r="C437" s="69" t="s">
        <v>670</v>
      </c>
      <c r="D437" s="67" t="s">
        <v>740</v>
      </c>
      <c r="E437" s="67" t="s">
        <v>741</v>
      </c>
      <c r="F437" s="67" t="s">
        <v>742</v>
      </c>
      <c r="G437" s="67" t="s">
        <v>741</v>
      </c>
      <c r="H437" s="14" t="s">
        <v>46</v>
      </c>
      <c r="I437" s="20" t="s">
        <v>1979</v>
      </c>
      <c r="J437" s="145" t="s">
        <v>1984</v>
      </c>
      <c r="K437" s="426">
        <v>11.377495344758442</v>
      </c>
      <c r="L437" s="426">
        <v>4.4350378695630006</v>
      </c>
      <c r="M437" s="424">
        <v>275</v>
      </c>
      <c r="N437" s="487">
        <v>14097420</v>
      </c>
      <c r="O437" s="487" t="s">
        <v>1982</v>
      </c>
      <c r="P437" s="572">
        <v>3.0833968476341154</v>
      </c>
      <c r="Q437" s="34" t="s">
        <v>1977</v>
      </c>
      <c r="R437" s="257" t="s">
        <v>48</v>
      </c>
      <c r="S437" s="27"/>
      <c r="T437" s="27"/>
      <c r="U437" s="145"/>
      <c r="V437" s="24"/>
      <c r="W437" s="24"/>
      <c r="X437" s="24"/>
      <c r="Y437" s="24"/>
      <c r="Z437" s="24"/>
      <c r="AA437" s="24"/>
      <c r="AB437" s="24"/>
      <c r="AC437" s="24"/>
      <c r="AD437" s="24"/>
      <c r="AE437" s="24"/>
      <c r="AF437" s="24"/>
      <c r="AG437" s="24"/>
      <c r="AH437" s="24"/>
      <c r="AI437" s="24">
        <v>25</v>
      </c>
      <c r="AJ437" s="24">
        <v>25</v>
      </c>
      <c r="AK437" s="24"/>
      <c r="AL437" s="24"/>
      <c r="AM437" s="24"/>
      <c r="AN437" s="24"/>
      <c r="AO437" s="145">
        <f t="shared" si="57"/>
        <v>25</v>
      </c>
      <c r="AP437" s="14">
        <f t="shared" si="58"/>
        <v>25</v>
      </c>
      <c r="AQ437" s="22"/>
      <c r="AR437" s="24"/>
      <c r="AS437" s="24"/>
      <c r="AT437" s="24"/>
      <c r="AU437" s="24"/>
      <c r="AV437" s="24"/>
      <c r="AW437" s="145"/>
      <c r="AX437" s="24"/>
      <c r="AY437" s="24"/>
      <c r="AZ437" s="24"/>
      <c r="BA437" s="24"/>
      <c r="BB437" s="24"/>
      <c r="BC437" s="24"/>
      <c r="BD437" s="24"/>
      <c r="BE437" s="24"/>
      <c r="BF437" s="24"/>
      <c r="BG437" s="24">
        <v>174.55</v>
      </c>
      <c r="BH437" s="24">
        <v>174.55</v>
      </c>
      <c r="BI437" s="24"/>
      <c r="BJ437" s="24"/>
      <c r="BK437" s="24"/>
      <c r="BL437" s="24"/>
      <c r="BM437" s="145">
        <f t="shared" si="59"/>
        <v>174.55</v>
      </c>
      <c r="BN437" s="24">
        <f t="shared" si="60"/>
        <v>174.55</v>
      </c>
      <c r="BO437" s="509">
        <f t="shared" si="54"/>
        <v>5.6609644695567451E-2</v>
      </c>
      <c r="BP437" s="511">
        <v>0</v>
      </c>
      <c r="BQ437" s="512">
        <v>0</v>
      </c>
      <c r="BR437" s="513">
        <v>0</v>
      </c>
      <c r="BS437" s="512">
        <v>0</v>
      </c>
      <c r="BT437" s="512">
        <v>0</v>
      </c>
      <c r="BU437" s="512">
        <v>0</v>
      </c>
      <c r="BV437" s="512">
        <v>0</v>
      </c>
      <c r="BW437" s="512">
        <v>0</v>
      </c>
      <c r="BX437" s="512">
        <v>0</v>
      </c>
      <c r="BY437" s="512">
        <v>0</v>
      </c>
      <c r="BZ437" s="512">
        <v>0</v>
      </c>
      <c r="CA437" s="512">
        <v>0</v>
      </c>
      <c r="CB437" s="512">
        <v>0</v>
      </c>
      <c r="CC437" s="512">
        <v>0</v>
      </c>
      <c r="CD437" s="512">
        <v>0</v>
      </c>
      <c r="CE437" s="512">
        <v>0</v>
      </c>
      <c r="CF437" s="512">
        <v>204893.77200000003</v>
      </c>
      <c r="CG437" s="512">
        <v>204893.77200000003</v>
      </c>
      <c r="CH437" s="512">
        <v>0</v>
      </c>
      <c r="CI437" s="512">
        <v>0</v>
      </c>
      <c r="CJ437" s="512">
        <v>0</v>
      </c>
      <c r="CK437" s="512">
        <v>0</v>
      </c>
      <c r="CL437" s="513">
        <f t="shared" si="61"/>
        <v>204893.77200000003</v>
      </c>
      <c r="CM437" s="513">
        <f t="shared" si="62"/>
        <v>204893.77200000003</v>
      </c>
      <c r="CN437" s="113"/>
      <c r="CO437" s="97"/>
      <c r="CP437" s="97"/>
      <c r="CQ437" s="97"/>
      <c r="CR437" s="97"/>
      <c r="CS437" s="97"/>
      <c r="CT437" s="97"/>
      <c r="CU437" s="114"/>
      <c r="CV437" s="50">
        <f t="shared" si="55"/>
        <v>14097420</v>
      </c>
      <c r="CW437" s="11"/>
      <c r="CX437" s="604">
        <f t="shared" si="56"/>
        <v>3.0833968476341154</v>
      </c>
      <c r="CY437" s="143"/>
      <c r="CZ437" s="143"/>
      <c r="DA437" s="143"/>
      <c r="DB437" s="23"/>
      <c r="DC437" s="23"/>
      <c r="DD437" s="23"/>
      <c r="DE437" s="23"/>
      <c r="DF437" s="143"/>
      <c r="DG437" s="89"/>
      <c r="DH437" s="50" t="s">
        <v>46</v>
      </c>
      <c r="DI437" s="28"/>
      <c r="DJ437" s="553" t="s">
        <v>46</v>
      </c>
      <c r="DK437" s="143"/>
      <c r="DL437" s="46"/>
      <c r="DM437" s="111"/>
      <c r="DN437" s="110"/>
      <c r="DO437" s="432">
        <v>55.097516656571706</v>
      </c>
      <c r="DP437" s="433">
        <v>62.163950660600101</v>
      </c>
      <c r="DQ437" s="434">
        <v>49.271956390066563</v>
      </c>
      <c r="DR437" s="428">
        <v>67.989510927105243</v>
      </c>
      <c r="DS437" s="432">
        <v>1.0066626287098714</v>
      </c>
      <c r="DT437" s="434">
        <v>-6.5715160799934558E-2</v>
      </c>
      <c r="DU437" s="434">
        <v>0.99939430648091931</v>
      </c>
      <c r="DV437" s="428">
        <v>-5.8446838570982429E-2</v>
      </c>
      <c r="DW437" s="252"/>
      <c r="DX437" s="50"/>
      <c r="DY437" s="249"/>
      <c r="DZ437" s="464">
        <v>13558</v>
      </c>
      <c r="EA437" s="465">
        <v>-4916</v>
      </c>
      <c r="EB437" s="46"/>
    </row>
    <row r="438" spans="1:132" s="141" customFormat="1" ht="27.75" customHeight="1" x14ac:dyDescent="0.25">
      <c r="A438" s="69" t="s">
        <v>56</v>
      </c>
      <c r="B438" s="69" t="s">
        <v>42</v>
      </c>
      <c r="C438" s="69" t="s">
        <v>670</v>
      </c>
      <c r="D438" s="67" t="s">
        <v>740</v>
      </c>
      <c r="E438" s="67" t="s">
        <v>741</v>
      </c>
      <c r="F438" s="67" t="s">
        <v>743</v>
      </c>
      <c r="G438" s="67" t="s">
        <v>741</v>
      </c>
      <c r="H438" s="14" t="s">
        <v>46</v>
      </c>
      <c r="I438" s="20" t="s">
        <v>1979</v>
      </c>
      <c r="J438" s="145" t="s">
        <v>1984</v>
      </c>
      <c r="K438" s="426">
        <v>10.038966480669213</v>
      </c>
      <c r="L438" s="426">
        <v>11.896212096468</v>
      </c>
      <c r="M438" s="424">
        <v>1680</v>
      </c>
      <c r="N438" s="487">
        <v>23370258</v>
      </c>
      <c r="O438" s="487" t="s">
        <v>1982</v>
      </c>
      <c r="P438" s="572">
        <v>4.9955809391901553</v>
      </c>
      <c r="Q438" s="34" t="s">
        <v>1977</v>
      </c>
      <c r="R438" s="257" t="s">
        <v>48</v>
      </c>
      <c r="S438" s="27"/>
      <c r="T438" s="27"/>
      <c r="U438" s="145"/>
      <c r="V438" s="24"/>
      <c r="W438" s="24"/>
      <c r="X438" s="24"/>
      <c r="Y438" s="24"/>
      <c r="Z438" s="24"/>
      <c r="AA438" s="24"/>
      <c r="AB438" s="24"/>
      <c r="AC438" s="24"/>
      <c r="AD438" s="24"/>
      <c r="AE438" s="24"/>
      <c r="AF438" s="24"/>
      <c r="AG438" s="24"/>
      <c r="AH438" s="24"/>
      <c r="AI438" s="24">
        <v>48</v>
      </c>
      <c r="AJ438" s="24">
        <v>48</v>
      </c>
      <c r="AK438" s="24"/>
      <c r="AL438" s="24"/>
      <c r="AM438" s="24"/>
      <c r="AN438" s="24"/>
      <c r="AO438" s="145">
        <f t="shared" si="57"/>
        <v>48</v>
      </c>
      <c r="AP438" s="14">
        <f t="shared" si="58"/>
        <v>48</v>
      </c>
      <c r="AQ438" s="22"/>
      <c r="AR438" s="24"/>
      <c r="AS438" s="24"/>
      <c r="AT438" s="24"/>
      <c r="AU438" s="24"/>
      <c r="AV438" s="24"/>
      <c r="AW438" s="145"/>
      <c r="AX438" s="24"/>
      <c r="AY438" s="24"/>
      <c r="AZ438" s="24"/>
      <c r="BA438" s="24"/>
      <c r="BB438" s="24"/>
      <c r="BC438" s="24"/>
      <c r="BD438" s="24"/>
      <c r="BE438" s="24"/>
      <c r="BF438" s="24"/>
      <c r="BG438" s="24">
        <v>253.04</v>
      </c>
      <c r="BH438" s="24">
        <v>253.04</v>
      </c>
      <c r="BI438" s="24"/>
      <c r="BJ438" s="24"/>
      <c r="BK438" s="24"/>
      <c r="BL438" s="24"/>
      <c r="BM438" s="145">
        <f t="shared" si="59"/>
        <v>253.04</v>
      </c>
      <c r="BN438" s="24">
        <f t="shared" si="60"/>
        <v>253.04</v>
      </c>
      <c r="BO438" s="509">
        <f t="shared" si="54"/>
        <v>5.0652767531982147E-2</v>
      </c>
      <c r="BP438" s="511">
        <v>0</v>
      </c>
      <c r="BQ438" s="512">
        <v>0</v>
      </c>
      <c r="BR438" s="513">
        <v>0</v>
      </c>
      <c r="BS438" s="512">
        <v>0</v>
      </c>
      <c r="BT438" s="512">
        <v>0</v>
      </c>
      <c r="BU438" s="512">
        <v>0</v>
      </c>
      <c r="BV438" s="512">
        <v>0</v>
      </c>
      <c r="BW438" s="512">
        <v>0</v>
      </c>
      <c r="BX438" s="512">
        <v>0</v>
      </c>
      <c r="BY438" s="512">
        <v>0</v>
      </c>
      <c r="BZ438" s="512">
        <v>0</v>
      </c>
      <c r="CA438" s="512">
        <v>0</v>
      </c>
      <c r="CB438" s="512">
        <v>0</v>
      </c>
      <c r="CC438" s="512">
        <v>0</v>
      </c>
      <c r="CD438" s="512">
        <v>0</v>
      </c>
      <c r="CE438" s="512">
        <v>0</v>
      </c>
      <c r="CF438" s="512">
        <v>297028.47360000003</v>
      </c>
      <c r="CG438" s="512">
        <v>297028.47360000003</v>
      </c>
      <c r="CH438" s="512">
        <v>0</v>
      </c>
      <c r="CI438" s="512">
        <v>0</v>
      </c>
      <c r="CJ438" s="512">
        <v>0</v>
      </c>
      <c r="CK438" s="512">
        <v>0</v>
      </c>
      <c r="CL438" s="513">
        <f t="shared" si="61"/>
        <v>297028.47360000003</v>
      </c>
      <c r="CM438" s="513">
        <f t="shared" si="62"/>
        <v>297028.47360000003</v>
      </c>
      <c r="CN438" s="113"/>
      <c r="CO438" s="97"/>
      <c r="CP438" s="97"/>
      <c r="CQ438" s="97"/>
      <c r="CR438" s="97"/>
      <c r="CS438" s="97"/>
      <c r="CT438" s="97"/>
      <c r="CU438" s="114"/>
      <c r="CV438" s="50">
        <f t="shared" si="55"/>
        <v>23370258</v>
      </c>
      <c r="CW438" s="11"/>
      <c r="CX438" s="604">
        <f t="shared" si="56"/>
        <v>4.9955809391901553</v>
      </c>
      <c r="CY438" s="143"/>
      <c r="CZ438" s="143"/>
      <c r="DA438" s="143"/>
      <c r="DB438" s="23"/>
      <c r="DC438" s="23"/>
      <c r="DD438" s="23"/>
      <c r="DE438" s="23"/>
      <c r="DF438" s="143"/>
      <c r="DG438" s="89"/>
      <c r="DH438" s="50" t="s">
        <v>46</v>
      </c>
      <c r="DI438" s="28"/>
      <c r="DJ438" s="553" t="s">
        <v>46</v>
      </c>
      <c r="DK438" s="143"/>
      <c r="DL438" s="46"/>
      <c r="DM438" s="111"/>
      <c r="DN438" s="110"/>
      <c r="DO438" s="432">
        <v>270.87168295223506</v>
      </c>
      <c r="DP438" s="433">
        <v>-141.27112523066828</v>
      </c>
      <c r="DQ438" s="434">
        <v>63.699816477357395</v>
      </c>
      <c r="DR438" s="428">
        <v>65.900741244209399</v>
      </c>
      <c r="DS438" s="432">
        <v>0.93983433361440583</v>
      </c>
      <c r="DT438" s="434">
        <v>0.18669676946014946</v>
      </c>
      <c r="DU438" s="434">
        <v>0.12142254848469841</v>
      </c>
      <c r="DV438" s="428">
        <v>1.0051085545898568</v>
      </c>
      <c r="DW438" s="252"/>
      <c r="DX438" s="50"/>
      <c r="DY438" s="249"/>
      <c r="DZ438" s="464">
        <v>61052</v>
      </c>
      <c r="EA438" s="465">
        <v>48352</v>
      </c>
      <c r="EB438" s="46"/>
    </row>
    <row r="439" spans="1:132" s="141" customFormat="1" ht="27.75" customHeight="1" x14ac:dyDescent="0.25">
      <c r="A439" s="69" t="s">
        <v>56</v>
      </c>
      <c r="B439" s="69" t="s">
        <v>42</v>
      </c>
      <c r="C439" s="69" t="s">
        <v>670</v>
      </c>
      <c r="D439" s="67" t="s">
        <v>740</v>
      </c>
      <c r="E439" s="67" t="s">
        <v>741</v>
      </c>
      <c r="F439" s="67" t="s">
        <v>744</v>
      </c>
      <c r="G439" s="67" t="s">
        <v>741</v>
      </c>
      <c r="H439" s="14" t="s">
        <v>46</v>
      </c>
      <c r="I439" s="20" t="s">
        <v>1979</v>
      </c>
      <c r="J439" s="145" t="s">
        <v>1984</v>
      </c>
      <c r="K439" s="426">
        <v>11.377495344758442</v>
      </c>
      <c r="L439" s="426">
        <v>17.388446933529</v>
      </c>
      <c r="M439" s="424">
        <v>1906</v>
      </c>
      <c r="N439" s="487">
        <v>30206491</v>
      </c>
      <c r="O439" s="487" t="s">
        <v>1982</v>
      </c>
      <c r="P439" s="572">
        <v>7.3380064513463061</v>
      </c>
      <c r="Q439" s="34" t="s">
        <v>1977</v>
      </c>
      <c r="R439" s="257" t="s">
        <v>48</v>
      </c>
      <c r="S439" s="27"/>
      <c r="T439" s="27"/>
      <c r="U439" s="145"/>
      <c r="V439" s="24"/>
      <c r="W439" s="24"/>
      <c r="X439" s="24"/>
      <c r="Y439" s="24"/>
      <c r="Z439" s="24"/>
      <c r="AA439" s="24"/>
      <c r="AB439" s="24"/>
      <c r="AC439" s="24"/>
      <c r="AD439" s="24"/>
      <c r="AE439" s="24">
        <v>1</v>
      </c>
      <c r="AF439" s="24">
        <v>1</v>
      </c>
      <c r="AG439" s="24"/>
      <c r="AH439" s="24"/>
      <c r="AI439" s="24">
        <v>122</v>
      </c>
      <c r="AJ439" s="24">
        <v>122</v>
      </c>
      <c r="AK439" s="24"/>
      <c r="AL439" s="24"/>
      <c r="AM439" s="24"/>
      <c r="AN439" s="24"/>
      <c r="AO439" s="145">
        <f t="shared" si="57"/>
        <v>123</v>
      </c>
      <c r="AP439" s="14">
        <f t="shared" si="58"/>
        <v>123</v>
      </c>
      <c r="AQ439" s="22"/>
      <c r="AR439" s="24"/>
      <c r="AS439" s="24"/>
      <c r="AT439" s="24"/>
      <c r="AU439" s="24"/>
      <c r="AV439" s="24"/>
      <c r="AW439" s="145"/>
      <c r="AX439" s="24"/>
      <c r="AY439" s="24"/>
      <c r="AZ439" s="24"/>
      <c r="BA439" s="24"/>
      <c r="BB439" s="24"/>
      <c r="BC439" s="24">
        <v>1.2</v>
      </c>
      <c r="BD439" s="24">
        <v>1.2</v>
      </c>
      <c r="BE439" s="24"/>
      <c r="BF439" s="24"/>
      <c r="BG439" s="24">
        <v>854.11</v>
      </c>
      <c r="BH439" s="24">
        <v>854.11</v>
      </c>
      <c r="BI439" s="24"/>
      <c r="BJ439" s="24"/>
      <c r="BK439" s="24"/>
      <c r="BL439" s="24"/>
      <c r="BM439" s="145">
        <f t="shared" si="59"/>
        <v>855.31000000000006</v>
      </c>
      <c r="BN439" s="24">
        <f t="shared" si="60"/>
        <v>855.31000000000006</v>
      </c>
      <c r="BO439" s="509">
        <f t="shared" si="54"/>
        <v>0.11655890542901827</v>
      </c>
      <c r="BP439" s="511">
        <v>0</v>
      </c>
      <c r="BQ439" s="512">
        <v>0</v>
      </c>
      <c r="BR439" s="513">
        <v>0</v>
      </c>
      <c r="BS439" s="512">
        <v>0</v>
      </c>
      <c r="BT439" s="512">
        <v>0</v>
      </c>
      <c r="BU439" s="512">
        <v>0</v>
      </c>
      <c r="BV439" s="512">
        <v>0</v>
      </c>
      <c r="BW439" s="512">
        <v>0</v>
      </c>
      <c r="BX439" s="512">
        <v>0</v>
      </c>
      <c r="BY439" s="512">
        <v>0</v>
      </c>
      <c r="BZ439" s="512">
        <v>0</v>
      </c>
      <c r="CA439" s="512">
        <v>0</v>
      </c>
      <c r="CB439" s="512">
        <v>6054.9119999999994</v>
      </c>
      <c r="CC439" s="512">
        <v>6054.9119999999994</v>
      </c>
      <c r="CD439" s="512">
        <v>0</v>
      </c>
      <c r="CE439" s="512">
        <v>0</v>
      </c>
      <c r="CF439" s="512">
        <v>1002588.4824000001</v>
      </c>
      <c r="CG439" s="512">
        <v>1002588.4824000001</v>
      </c>
      <c r="CH439" s="512">
        <v>0</v>
      </c>
      <c r="CI439" s="512">
        <v>0</v>
      </c>
      <c r="CJ439" s="512">
        <v>0</v>
      </c>
      <c r="CK439" s="512">
        <v>0</v>
      </c>
      <c r="CL439" s="513">
        <f t="shared" si="61"/>
        <v>1008643.3944000001</v>
      </c>
      <c r="CM439" s="513">
        <f t="shared" si="62"/>
        <v>1008643.3944000001</v>
      </c>
      <c r="CN439" s="113"/>
      <c r="CO439" s="97"/>
      <c r="CP439" s="97"/>
      <c r="CQ439" s="97"/>
      <c r="CR439" s="97"/>
      <c r="CS439" s="97"/>
      <c r="CT439" s="97"/>
      <c r="CU439" s="114"/>
      <c r="CV439" s="50">
        <f t="shared" si="55"/>
        <v>30206491</v>
      </c>
      <c r="CW439" s="11"/>
      <c r="CX439" s="604">
        <f t="shared" si="56"/>
        <v>7.3380064513463061</v>
      </c>
      <c r="CY439" s="143"/>
      <c r="CZ439" s="143"/>
      <c r="DA439" s="143"/>
      <c r="DB439" s="23"/>
      <c r="DC439" s="23"/>
      <c r="DD439" s="23"/>
      <c r="DE439" s="23"/>
      <c r="DF439" s="143"/>
      <c r="DG439" s="89"/>
      <c r="DH439" s="50" t="s">
        <v>46</v>
      </c>
      <c r="DI439" s="28"/>
      <c r="DJ439" s="553" t="s">
        <v>46</v>
      </c>
      <c r="DK439" s="143"/>
      <c r="DL439" s="46"/>
      <c r="DM439" s="111"/>
      <c r="DN439" s="110"/>
      <c r="DO439" s="432">
        <v>75.016006297559699</v>
      </c>
      <c r="DP439" s="433">
        <v>15.939564507257373</v>
      </c>
      <c r="DQ439" s="434">
        <v>1.8346890579900288</v>
      </c>
      <c r="DR439" s="428">
        <v>88.068554400347566</v>
      </c>
      <c r="DS439" s="432">
        <v>0.10286014169509315</v>
      </c>
      <c r="DT439" s="434">
        <v>0.78969450119536155</v>
      </c>
      <c r="DU439" s="434">
        <v>2.6764628706376279E-2</v>
      </c>
      <c r="DV439" s="428">
        <v>0.86522846506659945</v>
      </c>
      <c r="DW439" s="252"/>
      <c r="DX439" s="50"/>
      <c r="DY439" s="249"/>
      <c r="DZ439" s="464">
        <v>0</v>
      </c>
      <c r="EA439" s="465">
        <v>35968.333333333336</v>
      </c>
      <c r="EB439" s="46"/>
    </row>
    <row r="440" spans="1:132" s="141" customFormat="1" ht="27.75" customHeight="1" x14ac:dyDescent="0.25">
      <c r="A440" s="69" t="s">
        <v>56</v>
      </c>
      <c r="B440" s="69" t="s">
        <v>42</v>
      </c>
      <c r="C440" s="69" t="s">
        <v>670</v>
      </c>
      <c r="D440" s="67" t="s">
        <v>740</v>
      </c>
      <c r="E440" s="67" t="s">
        <v>741</v>
      </c>
      <c r="F440" s="67" t="s">
        <v>745</v>
      </c>
      <c r="G440" s="67" t="s">
        <v>741</v>
      </c>
      <c r="H440" s="14" t="s">
        <v>46</v>
      </c>
      <c r="I440" s="20" t="s">
        <v>1979</v>
      </c>
      <c r="J440" s="145" t="s">
        <v>1984</v>
      </c>
      <c r="K440" s="426">
        <v>8.9633629291689392</v>
      </c>
      <c r="L440" s="426">
        <v>5.9859848360339996</v>
      </c>
      <c r="M440" s="424">
        <v>780</v>
      </c>
      <c r="N440" s="487">
        <v>8978741</v>
      </c>
      <c r="O440" s="487" t="s">
        <v>1982</v>
      </c>
      <c r="P440" s="572">
        <v>2.1034025007116446</v>
      </c>
      <c r="Q440" s="34" t="s">
        <v>1977</v>
      </c>
      <c r="R440" s="257" t="s">
        <v>48</v>
      </c>
      <c r="S440" s="27"/>
      <c r="T440" s="27"/>
      <c r="U440" s="145"/>
      <c r="V440" s="24"/>
      <c r="W440" s="24"/>
      <c r="X440" s="24"/>
      <c r="Y440" s="24"/>
      <c r="Z440" s="24"/>
      <c r="AA440" s="24"/>
      <c r="AB440" s="24"/>
      <c r="AC440" s="24"/>
      <c r="AD440" s="24"/>
      <c r="AE440" s="24"/>
      <c r="AF440" s="24"/>
      <c r="AG440" s="24"/>
      <c r="AH440" s="24"/>
      <c r="AI440" s="24">
        <v>50</v>
      </c>
      <c r="AJ440" s="24">
        <v>50</v>
      </c>
      <c r="AK440" s="24"/>
      <c r="AL440" s="24"/>
      <c r="AM440" s="24"/>
      <c r="AN440" s="24"/>
      <c r="AO440" s="145">
        <f t="shared" si="57"/>
        <v>50</v>
      </c>
      <c r="AP440" s="14">
        <f t="shared" si="58"/>
        <v>50</v>
      </c>
      <c r="AQ440" s="22"/>
      <c r="AR440" s="24"/>
      <c r="AS440" s="24"/>
      <c r="AT440" s="24"/>
      <c r="AU440" s="24"/>
      <c r="AV440" s="24"/>
      <c r="AW440" s="145"/>
      <c r="AX440" s="24"/>
      <c r="AY440" s="24"/>
      <c r="AZ440" s="24"/>
      <c r="BA440" s="24"/>
      <c r="BB440" s="24"/>
      <c r="BC440" s="24"/>
      <c r="BD440" s="24"/>
      <c r="BE440" s="24"/>
      <c r="BF440" s="24"/>
      <c r="BG440" s="24">
        <v>283.57</v>
      </c>
      <c r="BH440" s="24">
        <v>283.57</v>
      </c>
      <c r="BI440" s="24"/>
      <c r="BJ440" s="24"/>
      <c r="BK440" s="24"/>
      <c r="BL440" s="24"/>
      <c r="BM440" s="145">
        <f t="shared" si="59"/>
        <v>283.57</v>
      </c>
      <c r="BN440" s="24">
        <f t="shared" si="60"/>
        <v>283.57</v>
      </c>
      <c r="BO440" s="509">
        <f t="shared" si="54"/>
        <v>0.13481490104916186</v>
      </c>
      <c r="BP440" s="511">
        <v>0</v>
      </c>
      <c r="BQ440" s="512">
        <v>0</v>
      </c>
      <c r="BR440" s="513">
        <v>0</v>
      </c>
      <c r="BS440" s="512">
        <v>0</v>
      </c>
      <c r="BT440" s="512">
        <v>0</v>
      </c>
      <c r="BU440" s="512">
        <v>0</v>
      </c>
      <c r="BV440" s="512">
        <v>0</v>
      </c>
      <c r="BW440" s="512">
        <v>0</v>
      </c>
      <c r="BX440" s="512">
        <v>0</v>
      </c>
      <c r="BY440" s="512">
        <v>0</v>
      </c>
      <c r="BZ440" s="512">
        <v>0</v>
      </c>
      <c r="CA440" s="512">
        <v>0</v>
      </c>
      <c r="CB440" s="512">
        <v>0</v>
      </c>
      <c r="CC440" s="512">
        <v>0</v>
      </c>
      <c r="CD440" s="512">
        <v>0</v>
      </c>
      <c r="CE440" s="512">
        <v>0</v>
      </c>
      <c r="CF440" s="512">
        <v>332865.8088</v>
      </c>
      <c r="CG440" s="512">
        <v>332865.8088</v>
      </c>
      <c r="CH440" s="512">
        <v>0</v>
      </c>
      <c r="CI440" s="512">
        <v>0</v>
      </c>
      <c r="CJ440" s="512">
        <v>0</v>
      </c>
      <c r="CK440" s="512">
        <v>0</v>
      </c>
      <c r="CL440" s="513">
        <f t="shared" si="61"/>
        <v>332865.8088</v>
      </c>
      <c r="CM440" s="513">
        <f t="shared" si="62"/>
        <v>332865.8088</v>
      </c>
      <c r="CN440" s="113"/>
      <c r="CO440" s="97"/>
      <c r="CP440" s="97"/>
      <c r="CQ440" s="97"/>
      <c r="CR440" s="97"/>
      <c r="CS440" s="97"/>
      <c r="CT440" s="97"/>
      <c r="CU440" s="114"/>
      <c r="CV440" s="50">
        <f t="shared" si="55"/>
        <v>8978741</v>
      </c>
      <c r="CW440" s="11"/>
      <c r="CX440" s="604">
        <f t="shared" si="56"/>
        <v>2.1034025007116446</v>
      </c>
      <c r="CY440" s="143"/>
      <c r="CZ440" s="143"/>
      <c r="DA440" s="143"/>
      <c r="DB440" s="23"/>
      <c r="DC440" s="23"/>
      <c r="DD440" s="23"/>
      <c r="DE440" s="23"/>
      <c r="DF440" s="143"/>
      <c r="DG440" s="89"/>
      <c r="DH440" s="50" t="s">
        <v>46</v>
      </c>
      <c r="DI440" s="28"/>
      <c r="DJ440" s="553" t="s">
        <v>46</v>
      </c>
      <c r="DK440" s="143"/>
      <c r="DL440" s="46"/>
      <c r="DM440" s="111"/>
      <c r="DN440" s="110"/>
      <c r="DO440" s="432">
        <v>914.17552111170528</v>
      </c>
      <c r="DP440" s="433">
        <v>-729.86519393691026</v>
      </c>
      <c r="DQ440" s="434">
        <v>2.9682522715125614</v>
      </c>
      <c r="DR440" s="428">
        <v>179.33647173442074</v>
      </c>
      <c r="DS440" s="432">
        <v>0.3553180117584181</v>
      </c>
      <c r="DT440" s="434">
        <v>1.6086942819627872</v>
      </c>
      <c r="DU440" s="434">
        <v>3.3351149118118664E-2</v>
      </c>
      <c r="DV440" s="428">
        <v>1.9293287039015214</v>
      </c>
      <c r="DW440" s="252"/>
      <c r="DX440" s="50"/>
      <c r="DY440" s="249"/>
      <c r="DZ440" s="464">
        <v>0</v>
      </c>
      <c r="EA440" s="465">
        <v>233548.33333333334</v>
      </c>
      <c r="EB440" s="46"/>
    </row>
    <row r="441" spans="1:132" s="141" customFormat="1" ht="27.75" customHeight="1" x14ac:dyDescent="0.25">
      <c r="A441" s="69" t="s">
        <v>56</v>
      </c>
      <c r="B441" s="69" t="s">
        <v>42</v>
      </c>
      <c r="C441" s="69" t="s">
        <v>670</v>
      </c>
      <c r="D441" s="67" t="s">
        <v>746</v>
      </c>
      <c r="E441" s="67" t="s">
        <v>747</v>
      </c>
      <c r="F441" s="67" t="s">
        <v>748</v>
      </c>
      <c r="G441" s="67" t="s">
        <v>747</v>
      </c>
      <c r="H441" s="14" t="s">
        <v>46</v>
      </c>
      <c r="I441" s="20" t="s">
        <v>1978</v>
      </c>
      <c r="J441" s="145" t="s">
        <v>1981</v>
      </c>
      <c r="K441" s="426">
        <v>4.143065531704754</v>
      </c>
      <c r="L441" s="426">
        <v>10.713068159535</v>
      </c>
      <c r="M441" s="424">
        <v>904</v>
      </c>
      <c r="N441" s="487">
        <v>9425760</v>
      </c>
      <c r="O441" s="487" t="s">
        <v>1976</v>
      </c>
      <c r="P441" s="572">
        <v>2.4570179935849064</v>
      </c>
      <c r="Q441" s="34" t="s">
        <v>1977</v>
      </c>
      <c r="R441" s="257" t="s">
        <v>48</v>
      </c>
      <c r="S441" s="27"/>
      <c r="T441" s="27"/>
      <c r="U441" s="145"/>
      <c r="V441" s="24"/>
      <c r="W441" s="24"/>
      <c r="X441" s="24"/>
      <c r="Y441" s="24"/>
      <c r="Z441" s="24"/>
      <c r="AA441" s="24"/>
      <c r="AB441" s="24"/>
      <c r="AC441" s="24"/>
      <c r="AD441" s="24"/>
      <c r="AE441" s="24"/>
      <c r="AF441" s="24"/>
      <c r="AG441" s="24"/>
      <c r="AH441" s="24"/>
      <c r="AI441" s="24">
        <v>32</v>
      </c>
      <c r="AJ441" s="24">
        <v>32</v>
      </c>
      <c r="AK441" s="24"/>
      <c r="AL441" s="24"/>
      <c r="AM441" s="24"/>
      <c r="AN441" s="24"/>
      <c r="AO441" s="145">
        <f t="shared" si="57"/>
        <v>32</v>
      </c>
      <c r="AP441" s="14">
        <f t="shared" si="58"/>
        <v>32</v>
      </c>
      <c r="AQ441" s="22"/>
      <c r="AR441" s="24"/>
      <c r="AS441" s="24"/>
      <c r="AT441" s="24"/>
      <c r="AU441" s="24"/>
      <c r="AV441" s="24"/>
      <c r="AW441" s="145"/>
      <c r="AX441" s="24"/>
      <c r="AY441" s="24"/>
      <c r="AZ441" s="24"/>
      <c r="BA441" s="24"/>
      <c r="BB441" s="24"/>
      <c r="BC441" s="24"/>
      <c r="BD441" s="24"/>
      <c r="BE441" s="24"/>
      <c r="BF441" s="24"/>
      <c r="BG441" s="24">
        <v>193.99</v>
      </c>
      <c r="BH441" s="24">
        <v>193.99</v>
      </c>
      <c r="BI441" s="24"/>
      <c r="BJ441" s="24"/>
      <c r="BK441" s="24"/>
      <c r="BL441" s="24"/>
      <c r="BM441" s="145">
        <f t="shared" si="59"/>
        <v>193.99</v>
      </c>
      <c r="BN441" s="24">
        <f t="shared" si="60"/>
        <v>193.99</v>
      </c>
      <c r="BO441" s="509">
        <f t="shared" si="54"/>
        <v>7.8953430746740008E-2</v>
      </c>
      <c r="BP441" s="511">
        <v>0</v>
      </c>
      <c r="BQ441" s="512">
        <v>0</v>
      </c>
      <c r="BR441" s="513">
        <v>0</v>
      </c>
      <c r="BS441" s="512">
        <v>0</v>
      </c>
      <c r="BT441" s="512">
        <v>0</v>
      </c>
      <c r="BU441" s="512">
        <v>0</v>
      </c>
      <c r="BV441" s="512">
        <v>0</v>
      </c>
      <c r="BW441" s="512">
        <v>0</v>
      </c>
      <c r="BX441" s="512">
        <v>0</v>
      </c>
      <c r="BY441" s="512">
        <v>0</v>
      </c>
      <c r="BZ441" s="512">
        <v>0</v>
      </c>
      <c r="CA441" s="512">
        <v>0</v>
      </c>
      <c r="CB441" s="512">
        <v>0</v>
      </c>
      <c r="CC441" s="512">
        <v>0</v>
      </c>
      <c r="CD441" s="512">
        <v>0</v>
      </c>
      <c r="CE441" s="512">
        <v>0</v>
      </c>
      <c r="CF441" s="512">
        <v>227713.22160000002</v>
      </c>
      <c r="CG441" s="512">
        <v>227713.22160000002</v>
      </c>
      <c r="CH441" s="512">
        <v>0</v>
      </c>
      <c r="CI441" s="512">
        <v>0</v>
      </c>
      <c r="CJ441" s="512">
        <v>0</v>
      </c>
      <c r="CK441" s="512">
        <v>0</v>
      </c>
      <c r="CL441" s="513">
        <f t="shared" si="61"/>
        <v>227713.22160000002</v>
      </c>
      <c r="CM441" s="513">
        <f t="shared" si="62"/>
        <v>227713.22160000002</v>
      </c>
      <c r="CN441" s="113"/>
      <c r="CO441" s="97"/>
      <c r="CP441" s="97"/>
      <c r="CQ441" s="97"/>
      <c r="CR441" s="97"/>
      <c r="CS441" s="97"/>
      <c r="CT441" s="97"/>
      <c r="CU441" s="114"/>
      <c r="CV441" s="50">
        <f t="shared" si="55"/>
        <v>9425760</v>
      </c>
      <c r="CW441" s="11"/>
      <c r="CX441" s="604">
        <f t="shared" si="56"/>
        <v>2.4570179935849064</v>
      </c>
      <c r="CY441" s="143"/>
      <c r="CZ441" s="143"/>
      <c r="DA441" s="143"/>
      <c r="DB441" s="23"/>
      <c r="DC441" s="23"/>
      <c r="DD441" s="23"/>
      <c r="DE441" s="23"/>
      <c r="DF441" s="143"/>
      <c r="DG441" s="89"/>
      <c r="DH441" s="50" t="s">
        <v>46</v>
      </c>
      <c r="DI441" s="28"/>
      <c r="DJ441" s="553" t="s">
        <v>46</v>
      </c>
      <c r="DK441" s="143"/>
      <c r="DL441" s="46"/>
      <c r="DM441" s="111"/>
      <c r="DN441" s="110"/>
      <c r="DO441" s="432">
        <v>220.22722242714858</v>
      </c>
      <c r="DP441" s="433">
        <v>-210.67952770970703</v>
      </c>
      <c r="DQ441" s="434">
        <v>217.97196606418288</v>
      </c>
      <c r="DR441" s="428">
        <v>-208.42427134674134</v>
      </c>
      <c r="DS441" s="432">
        <v>1.2305422353375135</v>
      </c>
      <c r="DT441" s="434">
        <v>-1.1822904981380922</v>
      </c>
      <c r="DU441" s="434">
        <v>1.2272224271486531</v>
      </c>
      <c r="DV441" s="428">
        <v>-1.1789706899492318</v>
      </c>
      <c r="DW441" s="252"/>
      <c r="DX441" s="50"/>
      <c r="DY441" s="249"/>
      <c r="DZ441" s="464">
        <v>148092</v>
      </c>
      <c r="EA441" s="465">
        <v>-148092</v>
      </c>
      <c r="EB441" s="46"/>
    </row>
    <row r="442" spans="1:132" s="141" customFormat="1" ht="27.75" customHeight="1" x14ac:dyDescent="0.25">
      <c r="A442" s="69" t="s">
        <v>56</v>
      </c>
      <c r="B442" s="69" t="s">
        <v>42</v>
      </c>
      <c r="C442" s="69" t="s">
        <v>670</v>
      </c>
      <c r="D442" s="67" t="s">
        <v>749</v>
      </c>
      <c r="E442" s="67" t="s">
        <v>750</v>
      </c>
      <c r="F442" s="67" t="s">
        <v>751</v>
      </c>
      <c r="G442" s="67" t="s">
        <v>752</v>
      </c>
      <c r="H442" s="14" t="s">
        <v>46</v>
      </c>
      <c r="I442" s="20" t="s">
        <v>1979</v>
      </c>
      <c r="J442" s="145" t="s">
        <v>1981</v>
      </c>
      <c r="K442" s="426">
        <v>3.4945857093509667</v>
      </c>
      <c r="L442" s="426">
        <v>10.183522706091001</v>
      </c>
      <c r="M442" s="424">
        <v>1119</v>
      </c>
      <c r="N442" s="487">
        <v>11668320.000000002</v>
      </c>
      <c r="O442" s="487" t="s">
        <v>1976</v>
      </c>
      <c r="P442" s="572">
        <v>2.2768847095977431</v>
      </c>
      <c r="Q442" s="34" t="s">
        <v>48</v>
      </c>
      <c r="R442" s="257" t="s">
        <v>48</v>
      </c>
      <c r="S442" s="27"/>
      <c r="T442" s="27"/>
      <c r="U442" s="145"/>
      <c r="V442" s="24"/>
      <c r="W442" s="24"/>
      <c r="X442" s="24"/>
      <c r="Y442" s="24"/>
      <c r="Z442" s="24"/>
      <c r="AA442" s="24"/>
      <c r="AB442" s="24"/>
      <c r="AC442" s="24"/>
      <c r="AD442" s="24"/>
      <c r="AE442" s="24"/>
      <c r="AF442" s="24"/>
      <c r="AG442" s="24"/>
      <c r="AH442" s="24"/>
      <c r="AI442" s="24">
        <v>31</v>
      </c>
      <c r="AJ442" s="24">
        <v>31</v>
      </c>
      <c r="AK442" s="24"/>
      <c r="AL442" s="24"/>
      <c r="AM442" s="24"/>
      <c r="AN442" s="24"/>
      <c r="AO442" s="145">
        <f t="shared" si="57"/>
        <v>31</v>
      </c>
      <c r="AP442" s="14">
        <f t="shared" si="58"/>
        <v>31</v>
      </c>
      <c r="AQ442" s="22"/>
      <c r="AR442" s="24"/>
      <c r="AS442" s="24"/>
      <c r="AT442" s="24"/>
      <c r="AU442" s="24"/>
      <c r="AV442" s="24"/>
      <c r="AW442" s="145"/>
      <c r="AX442" s="24"/>
      <c r="AY442" s="24"/>
      <c r="AZ442" s="24"/>
      <c r="BA442" s="24"/>
      <c r="BB442" s="24"/>
      <c r="BC442" s="24"/>
      <c r="BD442" s="24"/>
      <c r="BE442" s="24"/>
      <c r="BF442" s="24"/>
      <c r="BG442" s="24">
        <v>256.79399999999998</v>
      </c>
      <c r="BH442" s="24">
        <v>256.79399999999998</v>
      </c>
      <c r="BI442" s="24"/>
      <c r="BJ442" s="24"/>
      <c r="BK442" s="24"/>
      <c r="BL442" s="24"/>
      <c r="BM442" s="145">
        <f t="shared" si="59"/>
        <v>256.79399999999998</v>
      </c>
      <c r="BN442" s="24">
        <f t="shared" si="60"/>
        <v>256.79399999999998</v>
      </c>
      <c r="BO442" s="509">
        <f t="shared" si="54"/>
        <v>0.1127830491010534</v>
      </c>
      <c r="BP442" s="511">
        <v>0</v>
      </c>
      <c r="BQ442" s="512">
        <v>0</v>
      </c>
      <c r="BR442" s="513">
        <v>0</v>
      </c>
      <c r="BS442" s="512">
        <v>0</v>
      </c>
      <c r="BT442" s="512">
        <v>0</v>
      </c>
      <c r="BU442" s="512">
        <v>0</v>
      </c>
      <c r="BV442" s="512">
        <v>0</v>
      </c>
      <c r="BW442" s="512">
        <v>0</v>
      </c>
      <c r="BX442" s="512">
        <v>0</v>
      </c>
      <c r="BY442" s="512">
        <v>0</v>
      </c>
      <c r="BZ442" s="512">
        <v>0</v>
      </c>
      <c r="CA442" s="512">
        <v>0</v>
      </c>
      <c r="CB442" s="512">
        <v>0</v>
      </c>
      <c r="CC442" s="512">
        <v>0</v>
      </c>
      <c r="CD442" s="512">
        <v>0</v>
      </c>
      <c r="CE442" s="512">
        <v>0</v>
      </c>
      <c r="CF442" s="512">
        <v>301435.06896</v>
      </c>
      <c r="CG442" s="512">
        <v>301435.06896</v>
      </c>
      <c r="CH442" s="512">
        <v>0</v>
      </c>
      <c r="CI442" s="512">
        <v>0</v>
      </c>
      <c r="CJ442" s="512">
        <v>0</v>
      </c>
      <c r="CK442" s="512">
        <v>0</v>
      </c>
      <c r="CL442" s="513">
        <f t="shared" si="61"/>
        <v>301435.06896</v>
      </c>
      <c r="CM442" s="513">
        <f t="shared" si="62"/>
        <v>301435.06896</v>
      </c>
      <c r="CN442" s="113"/>
      <c r="CO442" s="97"/>
      <c r="CP442" s="97"/>
      <c r="CQ442" s="97"/>
      <c r="CR442" s="97"/>
      <c r="CS442" s="97"/>
      <c r="CT442" s="97"/>
      <c r="CU442" s="114"/>
      <c r="CV442" s="50">
        <f t="shared" si="55"/>
        <v>11668320.000000002</v>
      </c>
      <c r="CW442" s="11"/>
      <c r="CX442" s="604">
        <f t="shared" si="56"/>
        <v>2.2768847095977431</v>
      </c>
      <c r="CY442" s="143"/>
      <c r="CZ442" s="143"/>
      <c r="DA442" s="143"/>
      <c r="DB442" s="23"/>
      <c r="DC442" s="23"/>
      <c r="DD442" s="23"/>
      <c r="DE442" s="23"/>
      <c r="DF442" s="143"/>
      <c r="DG442" s="89"/>
      <c r="DH442" s="50" t="s">
        <v>46</v>
      </c>
      <c r="DI442" s="28"/>
      <c r="DJ442" s="553" t="s">
        <v>46</v>
      </c>
      <c r="DK442" s="143"/>
      <c r="DL442" s="46"/>
      <c r="DM442" s="111"/>
      <c r="DN442" s="110"/>
      <c r="DO442" s="432">
        <v>3158.9124478856556</v>
      </c>
      <c r="DP442" s="433">
        <v>-3135.0248551413893</v>
      </c>
      <c r="DQ442" s="434">
        <v>124.85735556879131</v>
      </c>
      <c r="DR442" s="428">
        <v>-102.30661016268562</v>
      </c>
      <c r="DS442" s="432">
        <v>2.1620011911852357</v>
      </c>
      <c r="DT442" s="434">
        <v>-1.4623908327444797</v>
      </c>
      <c r="DU442" s="434">
        <v>1.1614055985705811</v>
      </c>
      <c r="DV442" s="428">
        <v>-0.46766547303558403</v>
      </c>
      <c r="DW442" s="252"/>
      <c r="DX442" s="50"/>
      <c r="DY442" s="249"/>
      <c r="DZ442" s="464">
        <v>98133</v>
      </c>
      <c r="EA442" s="465">
        <v>-87679.666666666672</v>
      </c>
      <c r="EB442" s="46"/>
    </row>
    <row r="443" spans="1:132" s="141" customFormat="1" ht="27.75" customHeight="1" x14ac:dyDescent="0.25">
      <c r="A443" s="69" t="s">
        <v>56</v>
      </c>
      <c r="B443" s="69" t="s">
        <v>42</v>
      </c>
      <c r="C443" s="69" t="s">
        <v>670</v>
      </c>
      <c r="D443" s="67" t="s">
        <v>753</v>
      </c>
      <c r="E443" s="67" t="s">
        <v>698</v>
      </c>
      <c r="F443" s="67" t="s">
        <v>754</v>
      </c>
      <c r="G443" s="67" t="s">
        <v>705</v>
      </c>
      <c r="H443" s="14" t="s">
        <v>46</v>
      </c>
      <c r="I443" s="20" t="s">
        <v>1979</v>
      </c>
      <c r="J443" s="145" t="s">
        <v>1981</v>
      </c>
      <c r="K443" s="426">
        <v>3.7107456501355629</v>
      </c>
      <c r="L443" s="426">
        <v>13.274053002693002</v>
      </c>
      <c r="M443" s="424">
        <v>699</v>
      </c>
      <c r="N443" s="487">
        <v>7393440</v>
      </c>
      <c r="O443" s="487" t="s">
        <v>1976</v>
      </c>
      <c r="P443" s="572">
        <v>1.8157435025906052</v>
      </c>
      <c r="Q443" s="34" t="s">
        <v>1977</v>
      </c>
      <c r="R443" s="257" t="s">
        <v>48</v>
      </c>
      <c r="S443" s="27"/>
      <c r="T443" s="27"/>
      <c r="U443" s="145"/>
      <c r="V443" s="24"/>
      <c r="W443" s="24"/>
      <c r="X443" s="24"/>
      <c r="Y443" s="24"/>
      <c r="Z443" s="24"/>
      <c r="AA443" s="24"/>
      <c r="AB443" s="24"/>
      <c r="AC443" s="24"/>
      <c r="AD443" s="24"/>
      <c r="AE443" s="24"/>
      <c r="AF443" s="24"/>
      <c r="AG443" s="24"/>
      <c r="AH443" s="24"/>
      <c r="AI443" s="24">
        <v>11</v>
      </c>
      <c r="AJ443" s="24">
        <v>11</v>
      </c>
      <c r="AK443" s="24"/>
      <c r="AL443" s="24"/>
      <c r="AM443" s="24"/>
      <c r="AN443" s="24"/>
      <c r="AO443" s="145">
        <f t="shared" si="57"/>
        <v>11</v>
      </c>
      <c r="AP443" s="14">
        <f t="shared" si="58"/>
        <v>11</v>
      </c>
      <c r="AQ443" s="22"/>
      <c r="AR443" s="24"/>
      <c r="AS443" s="24"/>
      <c r="AT443" s="24"/>
      <c r="AU443" s="24"/>
      <c r="AV443" s="24"/>
      <c r="AW443" s="145"/>
      <c r="AX443" s="24"/>
      <c r="AY443" s="24"/>
      <c r="AZ443" s="24"/>
      <c r="BA443" s="24"/>
      <c r="BB443" s="24"/>
      <c r="BC443" s="24"/>
      <c r="BD443" s="24"/>
      <c r="BE443" s="24"/>
      <c r="BF443" s="24"/>
      <c r="BG443" s="24">
        <v>72.94</v>
      </c>
      <c r="BH443" s="24">
        <v>72.94</v>
      </c>
      <c r="BI443" s="24"/>
      <c r="BJ443" s="24"/>
      <c r="BK443" s="24"/>
      <c r="BL443" s="24"/>
      <c r="BM443" s="145">
        <f t="shared" si="59"/>
        <v>72.94</v>
      </c>
      <c r="BN443" s="24">
        <f t="shared" si="60"/>
        <v>72.94</v>
      </c>
      <c r="BO443" s="509">
        <f t="shared" si="54"/>
        <v>4.0170872095058097E-2</v>
      </c>
      <c r="BP443" s="511">
        <v>0</v>
      </c>
      <c r="BQ443" s="512">
        <v>0</v>
      </c>
      <c r="BR443" s="513">
        <v>0</v>
      </c>
      <c r="BS443" s="512">
        <v>0</v>
      </c>
      <c r="BT443" s="512">
        <v>0</v>
      </c>
      <c r="BU443" s="512">
        <v>0</v>
      </c>
      <c r="BV443" s="512">
        <v>0</v>
      </c>
      <c r="BW443" s="512">
        <v>0</v>
      </c>
      <c r="BX443" s="512">
        <v>0</v>
      </c>
      <c r="BY443" s="512">
        <v>0</v>
      </c>
      <c r="BZ443" s="512">
        <v>0</v>
      </c>
      <c r="CA443" s="512">
        <v>0</v>
      </c>
      <c r="CB443" s="512">
        <v>0</v>
      </c>
      <c r="CC443" s="512">
        <v>0</v>
      </c>
      <c r="CD443" s="512">
        <v>0</v>
      </c>
      <c r="CE443" s="512">
        <v>0</v>
      </c>
      <c r="CF443" s="512">
        <v>85619.88960000001</v>
      </c>
      <c r="CG443" s="512">
        <v>85619.88960000001</v>
      </c>
      <c r="CH443" s="512">
        <v>0</v>
      </c>
      <c r="CI443" s="512">
        <v>0</v>
      </c>
      <c r="CJ443" s="512">
        <v>0</v>
      </c>
      <c r="CK443" s="512">
        <v>0</v>
      </c>
      <c r="CL443" s="513">
        <f t="shared" si="61"/>
        <v>85619.88960000001</v>
      </c>
      <c r="CM443" s="513">
        <f t="shared" si="62"/>
        <v>85619.88960000001</v>
      </c>
      <c r="CN443" s="113"/>
      <c r="CO443" s="97"/>
      <c r="CP443" s="97"/>
      <c r="CQ443" s="97"/>
      <c r="CR443" s="97"/>
      <c r="CS443" s="97"/>
      <c r="CT443" s="97"/>
      <c r="CU443" s="114"/>
      <c r="CV443" s="50">
        <f t="shared" si="55"/>
        <v>7393440</v>
      </c>
      <c r="CW443" s="11"/>
      <c r="CX443" s="604">
        <f t="shared" si="56"/>
        <v>1.8157435025906052</v>
      </c>
      <c r="CY443" s="143"/>
      <c r="CZ443" s="143"/>
      <c r="DA443" s="143"/>
      <c r="DB443" s="23"/>
      <c r="DC443" s="23"/>
      <c r="DD443" s="23"/>
      <c r="DE443" s="23"/>
      <c r="DF443" s="143"/>
      <c r="DG443" s="89"/>
      <c r="DH443" s="50" t="s">
        <v>46</v>
      </c>
      <c r="DI443" s="28"/>
      <c r="DJ443" s="553" t="s">
        <v>46</v>
      </c>
      <c r="DK443" s="143"/>
      <c r="DL443" s="46"/>
      <c r="DM443" s="111"/>
      <c r="DN443" s="110"/>
      <c r="DO443" s="432">
        <v>1246.6235841182777</v>
      </c>
      <c r="DP443" s="433">
        <v>-959.57928243724996</v>
      </c>
      <c r="DQ443" s="434">
        <v>381.08405866221517</v>
      </c>
      <c r="DR443" s="428">
        <v>-174.53461970833146</v>
      </c>
      <c r="DS443" s="432">
        <v>1.050196733039227</v>
      </c>
      <c r="DT443" s="434">
        <v>0.6459771398625469</v>
      </c>
      <c r="DU443" s="434">
        <v>0.80839394300703438</v>
      </c>
      <c r="DV443" s="428">
        <v>0.695859791584023</v>
      </c>
      <c r="DW443" s="252"/>
      <c r="DX443" s="50"/>
      <c r="DY443" s="249"/>
      <c r="DZ443" s="464">
        <v>252635</v>
      </c>
      <c r="EA443" s="465">
        <v>-140999</v>
      </c>
      <c r="EB443" s="46"/>
    </row>
    <row r="444" spans="1:132" s="141" customFormat="1" ht="27.75" customHeight="1" x14ac:dyDescent="0.25">
      <c r="A444" s="69" t="s">
        <v>56</v>
      </c>
      <c r="B444" s="69" t="s">
        <v>42</v>
      </c>
      <c r="C444" s="69" t="s">
        <v>670</v>
      </c>
      <c r="D444" s="67" t="s">
        <v>755</v>
      </c>
      <c r="E444" s="67" t="s">
        <v>747</v>
      </c>
      <c r="F444" s="67" t="s">
        <v>756</v>
      </c>
      <c r="G444" s="67" t="s">
        <v>752</v>
      </c>
      <c r="H444" s="14" t="s">
        <v>46</v>
      </c>
      <c r="I444" s="20" t="s">
        <v>1979</v>
      </c>
      <c r="J444" s="145" t="s">
        <v>1981</v>
      </c>
      <c r="K444" s="426">
        <v>3.7107456501355629</v>
      </c>
      <c r="L444" s="426">
        <v>12.635416640385001</v>
      </c>
      <c r="M444" s="424">
        <v>1082</v>
      </c>
      <c r="N444" s="487">
        <v>11808480.000000002</v>
      </c>
      <c r="O444" s="487" t="s">
        <v>1976</v>
      </c>
      <c r="P444" s="572">
        <v>2.8965432065135852</v>
      </c>
      <c r="Q444" s="34" t="s">
        <v>48</v>
      </c>
      <c r="R444" s="257" t="s">
        <v>48</v>
      </c>
      <c r="S444" s="27"/>
      <c r="T444" s="27"/>
      <c r="U444" s="145"/>
      <c r="V444" s="24"/>
      <c r="W444" s="24"/>
      <c r="X444" s="24"/>
      <c r="Y444" s="24"/>
      <c r="Z444" s="24"/>
      <c r="AA444" s="24"/>
      <c r="AB444" s="24"/>
      <c r="AC444" s="24"/>
      <c r="AD444" s="24"/>
      <c r="AE444" s="24"/>
      <c r="AF444" s="24"/>
      <c r="AG444" s="24"/>
      <c r="AH444" s="24"/>
      <c r="AI444" s="24">
        <v>30</v>
      </c>
      <c r="AJ444" s="24">
        <v>30</v>
      </c>
      <c r="AK444" s="24"/>
      <c r="AL444" s="24"/>
      <c r="AM444" s="24"/>
      <c r="AN444" s="24"/>
      <c r="AO444" s="145">
        <f t="shared" si="57"/>
        <v>30</v>
      </c>
      <c r="AP444" s="14">
        <f t="shared" si="58"/>
        <v>30</v>
      </c>
      <c r="AQ444" s="22"/>
      <c r="AR444" s="24"/>
      <c r="AS444" s="24"/>
      <c r="AT444" s="24"/>
      <c r="AU444" s="24"/>
      <c r="AV444" s="24"/>
      <c r="AW444" s="145"/>
      <c r="AX444" s="24"/>
      <c r="AY444" s="24"/>
      <c r="AZ444" s="24"/>
      <c r="BA444" s="24"/>
      <c r="BB444" s="24"/>
      <c r="BC444" s="24"/>
      <c r="BD444" s="24"/>
      <c r="BE444" s="24"/>
      <c r="BF444" s="24"/>
      <c r="BG444" s="24">
        <v>194.88</v>
      </c>
      <c r="BH444" s="24">
        <v>194.88</v>
      </c>
      <c r="BI444" s="24"/>
      <c r="BJ444" s="24"/>
      <c r="BK444" s="24"/>
      <c r="BL444" s="24"/>
      <c r="BM444" s="145">
        <f t="shared" si="59"/>
        <v>194.88</v>
      </c>
      <c r="BN444" s="24">
        <f t="shared" si="60"/>
        <v>194.88</v>
      </c>
      <c r="BO444" s="509">
        <f t="shared" si="54"/>
        <v>6.7280197844715284E-2</v>
      </c>
      <c r="BP444" s="511">
        <v>0</v>
      </c>
      <c r="BQ444" s="512">
        <v>0</v>
      </c>
      <c r="BR444" s="513">
        <v>0</v>
      </c>
      <c r="BS444" s="512">
        <v>0</v>
      </c>
      <c r="BT444" s="512">
        <v>0</v>
      </c>
      <c r="BU444" s="512">
        <v>0</v>
      </c>
      <c r="BV444" s="512">
        <v>0</v>
      </c>
      <c r="BW444" s="512">
        <v>0</v>
      </c>
      <c r="BX444" s="512">
        <v>0</v>
      </c>
      <c r="BY444" s="512">
        <v>0</v>
      </c>
      <c r="BZ444" s="512">
        <v>0</v>
      </c>
      <c r="CA444" s="512">
        <v>0</v>
      </c>
      <c r="CB444" s="512">
        <v>0</v>
      </c>
      <c r="CC444" s="512">
        <v>0</v>
      </c>
      <c r="CD444" s="512">
        <v>0</v>
      </c>
      <c r="CE444" s="512">
        <v>0</v>
      </c>
      <c r="CF444" s="512">
        <v>228757.93920000002</v>
      </c>
      <c r="CG444" s="512">
        <v>228757.93920000002</v>
      </c>
      <c r="CH444" s="512">
        <v>0</v>
      </c>
      <c r="CI444" s="512">
        <v>0</v>
      </c>
      <c r="CJ444" s="512">
        <v>0</v>
      </c>
      <c r="CK444" s="512">
        <v>0</v>
      </c>
      <c r="CL444" s="513">
        <f t="shared" si="61"/>
        <v>228757.93920000002</v>
      </c>
      <c r="CM444" s="513">
        <f t="shared" si="62"/>
        <v>228757.93920000002</v>
      </c>
      <c r="CN444" s="113"/>
      <c r="CO444" s="97"/>
      <c r="CP444" s="97"/>
      <c r="CQ444" s="97"/>
      <c r="CR444" s="97"/>
      <c r="CS444" s="97"/>
      <c r="CT444" s="97"/>
      <c r="CU444" s="114"/>
      <c r="CV444" s="50">
        <f t="shared" si="55"/>
        <v>11808480.000000002</v>
      </c>
      <c r="CW444" s="11"/>
      <c r="CX444" s="604">
        <f t="shared" si="56"/>
        <v>2.8965432065135852</v>
      </c>
      <c r="CY444" s="143"/>
      <c r="CZ444" s="143"/>
      <c r="DA444" s="143"/>
      <c r="DB444" s="23"/>
      <c r="DC444" s="23"/>
      <c r="DD444" s="23"/>
      <c r="DE444" s="23"/>
      <c r="DF444" s="143"/>
      <c r="DG444" s="89"/>
      <c r="DH444" s="50" t="s">
        <v>46</v>
      </c>
      <c r="DI444" s="28"/>
      <c r="DJ444" s="553" t="s">
        <v>46</v>
      </c>
      <c r="DK444" s="143"/>
      <c r="DL444" s="46"/>
      <c r="DM444" s="111"/>
      <c r="DN444" s="110"/>
      <c r="DO444" s="432">
        <v>1071.9343656112781</v>
      </c>
      <c r="DP444" s="433">
        <v>-1010.3959569674726</v>
      </c>
      <c r="DQ444" s="434">
        <v>235.26600415992604</v>
      </c>
      <c r="DR444" s="428">
        <v>-175.61301808149685</v>
      </c>
      <c r="DS444" s="432">
        <v>2.7446267621908942</v>
      </c>
      <c r="DT444" s="434">
        <v>-1.3628051802883883</v>
      </c>
      <c r="DU444" s="434">
        <v>1.5632077651952854</v>
      </c>
      <c r="DV444" s="428">
        <v>-0.38087888303211925</v>
      </c>
      <c r="DW444" s="252"/>
      <c r="DX444" s="50"/>
      <c r="DY444" s="249"/>
      <c r="DZ444" s="464">
        <v>118353</v>
      </c>
      <c r="EA444" s="465">
        <v>-67258.333333333343</v>
      </c>
      <c r="EB444" s="46"/>
    </row>
    <row r="445" spans="1:132" s="141" customFormat="1" ht="27.75" customHeight="1" x14ac:dyDescent="0.25">
      <c r="A445" s="69" t="s">
        <v>56</v>
      </c>
      <c r="B445" s="69" t="s">
        <v>42</v>
      </c>
      <c r="C445" s="69" t="s">
        <v>670</v>
      </c>
      <c r="D445" s="67" t="s">
        <v>757</v>
      </c>
      <c r="E445" s="67" t="s">
        <v>719</v>
      </c>
      <c r="F445" s="67" t="s">
        <v>758</v>
      </c>
      <c r="G445" s="67" t="s">
        <v>719</v>
      </c>
      <c r="H445" s="14" t="s">
        <v>46</v>
      </c>
      <c r="I445" s="20" t="s">
        <v>1979</v>
      </c>
      <c r="J445" s="145" t="s">
        <v>1981</v>
      </c>
      <c r="K445" s="426">
        <v>3.8548522773252931</v>
      </c>
      <c r="L445" s="426">
        <v>9.8549242219259998</v>
      </c>
      <c r="M445" s="424">
        <v>1105</v>
      </c>
      <c r="N445" s="487">
        <v>11563200</v>
      </c>
      <c r="O445" s="487" t="s">
        <v>1976</v>
      </c>
      <c r="P445" s="572">
        <v>3.0046231769058829</v>
      </c>
      <c r="Q445" s="34" t="s">
        <v>1977</v>
      </c>
      <c r="R445" s="257" t="s">
        <v>48</v>
      </c>
      <c r="S445" s="27"/>
      <c r="T445" s="27"/>
      <c r="U445" s="145"/>
      <c r="V445" s="24"/>
      <c r="W445" s="24"/>
      <c r="X445" s="24"/>
      <c r="Y445" s="24"/>
      <c r="Z445" s="24"/>
      <c r="AA445" s="24"/>
      <c r="AB445" s="24"/>
      <c r="AC445" s="24"/>
      <c r="AD445" s="24"/>
      <c r="AE445" s="24"/>
      <c r="AF445" s="24"/>
      <c r="AG445" s="24"/>
      <c r="AH445" s="24"/>
      <c r="AI445" s="24">
        <v>35</v>
      </c>
      <c r="AJ445" s="24">
        <v>35</v>
      </c>
      <c r="AK445" s="24"/>
      <c r="AL445" s="24"/>
      <c r="AM445" s="24"/>
      <c r="AN445" s="24"/>
      <c r="AO445" s="145">
        <f t="shared" si="57"/>
        <v>35</v>
      </c>
      <c r="AP445" s="14">
        <f t="shared" si="58"/>
        <v>35</v>
      </c>
      <c r="AQ445" s="22"/>
      <c r="AR445" s="24"/>
      <c r="AS445" s="24"/>
      <c r="AT445" s="24"/>
      <c r="AU445" s="24"/>
      <c r="AV445" s="24"/>
      <c r="AW445" s="145"/>
      <c r="AX445" s="24"/>
      <c r="AY445" s="24"/>
      <c r="AZ445" s="24"/>
      <c r="BA445" s="24"/>
      <c r="BB445" s="24"/>
      <c r="BC445" s="24"/>
      <c r="BD445" s="24"/>
      <c r="BE445" s="24"/>
      <c r="BF445" s="24"/>
      <c r="BG445" s="24">
        <v>210.57</v>
      </c>
      <c r="BH445" s="24">
        <v>210.57</v>
      </c>
      <c r="BI445" s="24"/>
      <c r="BJ445" s="24"/>
      <c r="BK445" s="24"/>
      <c r="BL445" s="24"/>
      <c r="BM445" s="145">
        <f t="shared" si="59"/>
        <v>210.57</v>
      </c>
      <c r="BN445" s="24">
        <f t="shared" si="60"/>
        <v>210.57</v>
      </c>
      <c r="BO445" s="509">
        <f t="shared" si="54"/>
        <v>7.0081999506121734E-2</v>
      </c>
      <c r="BP445" s="511">
        <v>0</v>
      </c>
      <c r="BQ445" s="512">
        <v>0</v>
      </c>
      <c r="BR445" s="513">
        <v>0</v>
      </c>
      <c r="BS445" s="512">
        <v>0</v>
      </c>
      <c r="BT445" s="512">
        <v>0</v>
      </c>
      <c r="BU445" s="512">
        <v>0</v>
      </c>
      <c r="BV445" s="512">
        <v>0</v>
      </c>
      <c r="BW445" s="512">
        <v>0</v>
      </c>
      <c r="BX445" s="512">
        <v>0</v>
      </c>
      <c r="BY445" s="512">
        <v>0</v>
      </c>
      <c r="BZ445" s="512">
        <v>0</v>
      </c>
      <c r="CA445" s="512">
        <v>0</v>
      </c>
      <c r="CB445" s="512">
        <v>0</v>
      </c>
      <c r="CC445" s="512">
        <v>0</v>
      </c>
      <c r="CD445" s="512">
        <v>0</v>
      </c>
      <c r="CE445" s="512">
        <v>0</v>
      </c>
      <c r="CF445" s="512">
        <v>247175.48880000002</v>
      </c>
      <c r="CG445" s="512">
        <v>247175.48880000002</v>
      </c>
      <c r="CH445" s="512">
        <v>0</v>
      </c>
      <c r="CI445" s="512">
        <v>0</v>
      </c>
      <c r="CJ445" s="512">
        <v>0</v>
      </c>
      <c r="CK445" s="512">
        <v>0</v>
      </c>
      <c r="CL445" s="513">
        <f t="shared" si="61"/>
        <v>247175.48880000002</v>
      </c>
      <c r="CM445" s="513">
        <f t="shared" si="62"/>
        <v>247175.48880000002</v>
      </c>
      <c r="CN445" s="113"/>
      <c r="CO445" s="97"/>
      <c r="CP445" s="97"/>
      <c r="CQ445" s="97"/>
      <c r="CR445" s="97"/>
      <c r="CS445" s="97"/>
      <c r="CT445" s="97"/>
      <c r="CU445" s="114"/>
      <c r="CV445" s="50">
        <f t="shared" si="55"/>
        <v>11563200</v>
      </c>
      <c r="CW445" s="11"/>
      <c r="CX445" s="604">
        <f t="shared" si="56"/>
        <v>3.0046231769058829</v>
      </c>
      <c r="CY445" s="143"/>
      <c r="CZ445" s="143"/>
      <c r="DA445" s="143"/>
      <c r="DB445" s="23"/>
      <c r="DC445" s="23"/>
      <c r="DD445" s="23"/>
      <c r="DE445" s="23"/>
      <c r="DF445" s="143"/>
      <c r="DG445" s="89"/>
      <c r="DH445" s="50" t="s">
        <v>46</v>
      </c>
      <c r="DI445" s="28"/>
      <c r="DJ445" s="553" t="s">
        <v>46</v>
      </c>
      <c r="DK445" s="143"/>
      <c r="DL445" s="46"/>
      <c r="DM445" s="111"/>
      <c r="DN445" s="110"/>
      <c r="DO445" s="432">
        <v>11.857056694813062</v>
      </c>
      <c r="DP445" s="433">
        <v>75.211233230025186</v>
      </c>
      <c r="DQ445" s="434">
        <v>7.524427020506657</v>
      </c>
      <c r="DR445" s="428">
        <v>79.543862904331604</v>
      </c>
      <c r="DS445" s="432">
        <v>0.13932448733413794</v>
      </c>
      <c r="DT445" s="434">
        <v>0.32075365150403629</v>
      </c>
      <c r="DU445" s="434">
        <v>0.11761158021712942</v>
      </c>
      <c r="DV445" s="428">
        <v>0.3424665586210448</v>
      </c>
      <c r="DW445" s="252"/>
      <c r="DX445" s="50"/>
      <c r="DY445" s="249"/>
      <c r="DZ445" s="464">
        <v>0</v>
      </c>
      <c r="EA445" s="465">
        <v>86882.333333333328</v>
      </c>
      <c r="EB445" s="46"/>
    </row>
    <row r="446" spans="1:132" s="141" customFormat="1" ht="27.75" customHeight="1" x14ac:dyDescent="0.25">
      <c r="A446" s="69" t="s">
        <v>56</v>
      </c>
      <c r="B446" s="69" t="s">
        <v>42</v>
      </c>
      <c r="C446" s="69" t="s">
        <v>670</v>
      </c>
      <c r="D446" s="67" t="s">
        <v>759</v>
      </c>
      <c r="E446" s="67" t="s">
        <v>689</v>
      </c>
      <c r="F446" s="67" t="s">
        <v>760</v>
      </c>
      <c r="G446" s="67" t="s">
        <v>689</v>
      </c>
      <c r="H446" s="14" t="s">
        <v>46</v>
      </c>
      <c r="I446" s="20" t="s">
        <v>1979</v>
      </c>
      <c r="J446" s="145" t="s">
        <v>1984</v>
      </c>
      <c r="K446" s="426">
        <v>10.517012503558222</v>
      </c>
      <c r="L446" s="426">
        <v>18.305681780106003</v>
      </c>
      <c r="M446" s="424">
        <v>2447</v>
      </c>
      <c r="N446" s="487">
        <v>24985184</v>
      </c>
      <c r="O446" s="487" t="s">
        <v>1982</v>
      </c>
      <c r="P446" s="572">
        <v>7.2423972467685047</v>
      </c>
      <c r="Q446" s="34" t="s">
        <v>1977</v>
      </c>
      <c r="R446" s="257" t="s">
        <v>48</v>
      </c>
      <c r="S446" s="27"/>
      <c r="T446" s="27"/>
      <c r="U446" s="145"/>
      <c r="V446" s="24"/>
      <c r="W446" s="24"/>
      <c r="X446" s="24"/>
      <c r="Y446" s="24"/>
      <c r="Z446" s="24"/>
      <c r="AA446" s="24"/>
      <c r="AB446" s="24"/>
      <c r="AC446" s="24"/>
      <c r="AD446" s="24"/>
      <c r="AE446" s="24"/>
      <c r="AF446" s="24"/>
      <c r="AG446" s="24"/>
      <c r="AH446" s="24"/>
      <c r="AI446" s="24">
        <v>118</v>
      </c>
      <c r="AJ446" s="24">
        <v>118</v>
      </c>
      <c r="AK446" s="24"/>
      <c r="AL446" s="24"/>
      <c r="AM446" s="24"/>
      <c r="AN446" s="24"/>
      <c r="AO446" s="145">
        <f t="shared" si="57"/>
        <v>118</v>
      </c>
      <c r="AP446" s="14">
        <f t="shared" si="58"/>
        <v>118</v>
      </c>
      <c r="AQ446" s="22"/>
      <c r="AR446" s="24"/>
      <c r="AS446" s="24"/>
      <c r="AT446" s="24"/>
      <c r="AU446" s="24"/>
      <c r="AV446" s="24"/>
      <c r="AW446" s="145"/>
      <c r="AX446" s="24"/>
      <c r="AY446" s="24"/>
      <c r="AZ446" s="24"/>
      <c r="BA446" s="24"/>
      <c r="BB446" s="24"/>
      <c r="BC446" s="24"/>
      <c r="BD446" s="24"/>
      <c r="BE446" s="24"/>
      <c r="BF446" s="24"/>
      <c r="BG446" s="24">
        <v>607.91999999999996</v>
      </c>
      <c r="BH446" s="24">
        <v>607.91999999999996</v>
      </c>
      <c r="BI446" s="24"/>
      <c r="BJ446" s="24"/>
      <c r="BK446" s="24"/>
      <c r="BL446" s="24"/>
      <c r="BM446" s="145">
        <f t="shared" si="59"/>
        <v>607.91999999999996</v>
      </c>
      <c r="BN446" s="24">
        <f t="shared" si="60"/>
        <v>607.91999999999996</v>
      </c>
      <c r="BO446" s="509">
        <f t="shared" si="54"/>
        <v>8.3939057647141435E-2</v>
      </c>
      <c r="BP446" s="511">
        <v>0</v>
      </c>
      <c r="BQ446" s="512">
        <v>0</v>
      </c>
      <c r="BR446" s="513">
        <v>0</v>
      </c>
      <c r="BS446" s="512">
        <v>0</v>
      </c>
      <c r="BT446" s="512">
        <v>0</v>
      </c>
      <c r="BU446" s="512">
        <v>0</v>
      </c>
      <c r="BV446" s="512">
        <v>0</v>
      </c>
      <c r="BW446" s="512">
        <v>0</v>
      </c>
      <c r="BX446" s="512">
        <v>0</v>
      </c>
      <c r="BY446" s="512">
        <v>0</v>
      </c>
      <c r="BZ446" s="512">
        <v>0</v>
      </c>
      <c r="CA446" s="512">
        <v>0</v>
      </c>
      <c r="CB446" s="512">
        <v>0</v>
      </c>
      <c r="CC446" s="512">
        <v>0</v>
      </c>
      <c r="CD446" s="512">
        <v>0</v>
      </c>
      <c r="CE446" s="512">
        <v>0</v>
      </c>
      <c r="CF446" s="512">
        <v>713600.81279999996</v>
      </c>
      <c r="CG446" s="512">
        <v>713600.81279999996</v>
      </c>
      <c r="CH446" s="512">
        <v>0</v>
      </c>
      <c r="CI446" s="512">
        <v>0</v>
      </c>
      <c r="CJ446" s="512">
        <v>0</v>
      </c>
      <c r="CK446" s="512">
        <v>0</v>
      </c>
      <c r="CL446" s="513">
        <f t="shared" si="61"/>
        <v>713600.81279999996</v>
      </c>
      <c r="CM446" s="513">
        <f t="shared" si="62"/>
        <v>713600.81279999996</v>
      </c>
      <c r="CN446" s="113"/>
      <c r="CO446" s="97"/>
      <c r="CP446" s="97"/>
      <c r="CQ446" s="97"/>
      <c r="CR446" s="97"/>
      <c r="CS446" s="97"/>
      <c r="CT446" s="97"/>
      <c r="CU446" s="114"/>
      <c r="CV446" s="50">
        <f t="shared" si="55"/>
        <v>24985184</v>
      </c>
      <c r="CW446" s="11"/>
      <c r="CX446" s="604">
        <f t="shared" si="56"/>
        <v>7.2423972467685047</v>
      </c>
      <c r="CY446" s="143"/>
      <c r="CZ446" s="143"/>
      <c r="DA446" s="143"/>
      <c r="DB446" s="23"/>
      <c r="DC446" s="23"/>
      <c r="DD446" s="23"/>
      <c r="DE446" s="23"/>
      <c r="DF446" s="143"/>
      <c r="DG446" s="89"/>
      <c r="DH446" s="50" t="s">
        <v>46</v>
      </c>
      <c r="DI446" s="28"/>
      <c r="DJ446" s="553" t="s">
        <v>46</v>
      </c>
      <c r="DK446" s="143"/>
      <c r="DL446" s="46"/>
      <c r="DM446" s="111"/>
      <c r="DN446" s="110"/>
      <c r="DO446" s="432">
        <v>129.34927447373801</v>
      </c>
      <c r="DP446" s="433">
        <v>-108.70155840924696</v>
      </c>
      <c r="DQ446" s="434">
        <v>66.846515430206424</v>
      </c>
      <c r="DR446" s="428">
        <v>-46.883235932625183</v>
      </c>
      <c r="DS446" s="432">
        <v>1.3378295524218271</v>
      </c>
      <c r="DT446" s="434">
        <v>-0.8950086024705981</v>
      </c>
      <c r="DU446" s="434">
        <v>1.2176578786020846</v>
      </c>
      <c r="DV446" s="428">
        <v>-0.77538229643325374</v>
      </c>
      <c r="DW446" s="252"/>
      <c r="DX446" s="50"/>
      <c r="DY446" s="249"/>
      <c r="DZ446" s="464">
        <v>128350</v>
      </c>
      <c r="EA446" s="465">
        <v>-102708.66666666667</v>
      </c>
      <c r="EB446" s="46"/>
    </row>
    <row r="447" spans="1:132" s="141" customFormat="1" ht="27.75" customHeight="1" x14ac:dyDescent="0.25">
      <c r="A447" s="69" t="s">
        <v>56</v>
      </c>
      <c r="B447" s="69" t="s">
        <v>42</v>
      </c>
      <c r="C447" s="69" t="s">
        <v>670</v>
      </c>
      <c r="D447" s="67" t="s">
        <v>759</v>
      </c>
      <c r="E447" s="67" t="s">
        <v>689</v>
      </c>
      <c r="F447" s="67" t="s">
        <v>761</v>
      </c>
      <c r="G447" s="67" t="s">
        <v>689</v>
      </c>
      <c r="H447" s="14" t="s">
        <v>46</v>
      </c>
      <c r="I447" s="20" t="s">
        <v>1979</v>
      </c>
      <c r="J447" s="145" t="s">
        <v>1984</v>
      </c>
      <c r="K447" s="426">
        <v>10.517012503558222</v>
      </c>
      <c r="L447" s="426">
        <v>18.560037840183004</v>
      </c>
      <c r="M447" s="424">
        <v>2815</v>
      </c>
      <c r="N447" s="487">
        <v>36740854</v>
      </c>
      <c r="O447" s="487" t="s">
        <v>1982</v>
      </c>
      <c r="P447" s="572">
        <v>8.8040142548725946</v>
      </c>
      <c r="Q447" s="34" t="s">
        <v>1977</v>
      </c>
      <c r="R447" s="257" t="s">
        <v>48</v>
      </c>
      <c r="S447" s="27"/>
      <c r="T447" s="27"/>
      <c r="U447" s="145"/>
      <c r="V447" s="24"/>
      <c r="W447" s="24"/>
      <c r="X447" s="24"/>
      <c r="Y447" s="24"/>
      <c r="Z447" s="24"/>
      <c r="AA447" s="24"/>
      <c r="AB447" s="24"/>
      <c r="AC447" s="24"/>
      <c r="AD447" s="24"/>
      <c r="AE447" s="24">
        <v>1</v>
      </c>
      <c r="AF447" s="24">
        <v>1</v>
      </c>
      <c r="AG447" s="24"/>
      <c r="AH447" s="24"/>
      <c r="AI447" s="24">
        <v>73</v>
      </c>
      <c r="AJ447" s="24">
        <v>73</v>
      </c>
      <c r="AK447" s="24"/>
      <c r="AL447" s="24"/>
      <c r="AM447" s="24"/>
      <c r="AN447" s="24"/>
      <c r="AO447" s="145">
        <f t="shared" si="57"/>
        <v>74</v>
      </c>
      <c r="AP447" s="14">
        <f t="shared" si="58"/>
        <v>74</v>
      </c>
      <c r="AQ447" s="22"/>
      <c r="AR447" s="24"/>
      <c r="AS447" s="24"/>
      <c r="AT447" s="24"/>
      <c r="AU447" s="24"/>
      <c r="AV447" s="24"/>
      <c r="AW447" s="145"/>
      <c r="AX447" s="24"/>
      <c r="AY447" s="24"/>
      <c r="AZ447" s="24"/>
      <c r="BA447" s="24"/>
      <c r="BB447" s="24"/>
      <c r="BC447" s="24">
        <v>1.2</v>
      </c>
      <c r="BD447" s="24">
        <v>1.2</v>
      </c>
      <c r="BE447" s="24"/>
      <c r="BF447" s="24"/>
      <c r="BG447" s="24">
        <v>379.14</v>
      </c>
      <c r="BH447" s="24">
        <v>379.14</v>
      </c>
      <c r="BI447" s="24"/>
      <c r="BJ447" s="24"/>
      <c r="BK447" s="24"/>
      <c r="BL447" s="24"/>
      <c r="BM447" s="145">
        <f t="shared" si="59"/>
        <v>380.34</v>
      </c>
      <c r="BN447" s="24">
        <f t="shared" si="60"/>
        <v>380.34</v>
      </c>
      <c r="BO447" s="509">
        <f t="shared" si="54"/>
        <v>4.3200747862203903E-2</v>
      </c>
      <c r="BP447" s="511">
        <v>0</v>
      </c>
      <c r="BQ447" s="512">
        <v>0</v>
      </c>
      <c r="BR447" s="513">
        <v>0</v>
      </c>
      <c r="BS447" s="512">
        <v>0</v>
      </c>
      <c r="BT447" s="512">
        <v>0</v>
      </c>
      <c r="BU447" s="512">
        <v>0</v>
      </c>
      <c r="BV447" s="512">
        <v>0</v>
      </c>
      <c r="BW447" s="512">
        <v>0</v>
      </c>
      <c r="BX447" s="512">
        <v>0</v>
      </c>
      <c r="BY447" s="512">
        <v>0</v>
      </c>
      <c r="BZ447" s="512">
        <v>0</v>
      </c>
      <c r="CA447" s="512">
        <v>0</v>
      </c>
      <c r="CB447" s="512">
        <v>6054.9119999999994</v>
      </c>
      <c r="CC447" s="512">
        <v>6054.9119999999994</v>
      </c>
      <c r="CD447" s="512">
        <v>0</v>
      </c>
      <c r="CE447" s="512">
        <v>0</v>
      </c>
      <c r="CF447" s="512">
        <v>445049.69760000001</v>
      </c>
      <c r="CG447" s="512">
        <v>445049.69760000001</v>
      </c>
      <c r="CH447" s="512">
        <v>0</v>
      </c>
      <c r="CI447" s="512">
        <v>0</v>
      </c>
      <c r="CJ447" s="512">
        <v>0</v>
      </c>
      <c r="CK447" s="512">
        <v>0</v>
      </c>
      <c r="CL447" s="513">
        <f t="shared" si="61"/>
        <v>451104.60960000003</v>
      </c>
      <c r="CM447" s="513">
        <f t="shared" si="62"/>
        <v>451104.60960000003</v>
      </c>
      <c r="CN447" s="113"/>
      <c r="CO447" s="97"/>
      <c r="CP447" s="97"/>
      <c r="CQ447" s="97"/>
      <c r="CR447" s="97"/>
      <c r="CS447" s="97"/>
      <c r="CT447" s="97"/>
      <c r="CU447" s="114"/>
      <c r="CV447" s="50">
        <f t="shared" si="55"/>
        <v>36740854</v>
      </c>
      <c r="CW447" s="11"/>
      <c r="CX447" s="604">
        <f t="shared" si="56"/>
        <v>8.8040142548725946</v>
      </c>
      <c r="CY447" s="143"/>
      <c r="CZ447" s="143"/>
      <c r="DA447" s="143"/>
      <c r="DB447" s="23"/>
      <c r="DC447" s="23"/>
      <c r="DD447" s="23"/>
      <c r="DE447" s="23"/>
      <c r="DF447" s="143"/>
      <c r="DG447" s="89"/>
      <c r="DH447" s="50" t="s">
        <v>46</v>
      </c>
      <c r="DI447" s="28"/>
      <c r="DJ447" s="553" t="s">
        <v>46</v>
      </c>
      <c r="DK447" s="143"/>
      <c r="DL447" s="46"/>
      <c r="DM447" s="111"/>
      <c r="DN447" s="110"/>
      <c r="DO447" s="432">
        <v>134.38159531000179</v>
      </c>
      <c r="DP447" s="433">
        <v>18.335217030950844</v>
      </c>
      <c r="DQ447" s="434">
        <v>27.027535974418193</v>
      </c>
      <c r="DR447" s="428">
        <v>-4.6986436926811201</v>
      </c>
      <c r="DS447" s="432">
        <v>0.12044768164860543</v>
      </c>
      <c r="DT447" s="434">
        <v>0.40670713871912567</v>
      </c>
      <c r="DU447" s="434">
        <v>7.4613608100906018E-2</v>
      </c>
      <c r="DV447" s="428">
        <v>0.1121711160418062</v>
      </c>
      <c r="DW447" s="252"/>
      <c r="DX447" s="50"/>
      <c r="DY447" s="249"/>
      <c r="DZ447" s="464">
        <v>0</v>
      </c>
      <c r="EA447" s="465">
        <v>57996</v>
      </c>
      <c r="EB447" s="46"/>
    </row>
    <row r="448" spans="1:132" s="141" customFormat="1" ht="27.75" customHeight="1" x14ac:dyDescent="0.25">
      <c r="A448" s="69" t="s">
        <v>56</v>
      </c>
      <c r="B448" s="69" t="s">
        <v>42</v>
      </c>
      <c r="C448" s="69" t="s">
        <v>670</v>
      </c>
      <c r="D448" s="67" t="s">
        <v>762</v>
      </c>
      <c r="E448" s="67" t="s">
        <v>763</v>
      </c>
      <c r="F448" s="67" t="s">
        <v>764</v>
      </c>
      <c r="G448" s="67" t="s">
        <v>765</v>
      </c>
      <c r="H448" s="14" t="s">
        <v>46</v>
      </c>
      <c r="I448" s="20" t="s">
        <v>1983</v>
      </c>
      <c r="J448" s="145" t="s">
        <v>1981</v>
      </c>
      <c r="K448" s="426">
        <v>3.7467723069329955</v>
      </c>
      <c r="L448" s="426">
        <v>6.363636350400001E-2</v>
      </c>
      <c r="M448" s="424">
        <v>1</v>
      </c>
      <c r="N448" s="487">
        <v>3468960</v>
      </c>
      <c r="O448" s="487" t="s">
        <v>1976</v>
      </c>
      <c r="P448" s="572">
        <v>0.85022910041941047</v>
      </c>
      <c r="Q448" s="34" t="s">
        <v>48</v>
      </c>
      <c r="R448" s="257" t="s">
        <v>48</v>
      </c>
      <c r="S448" s="27"/>
      <c r="T448" s="27"/>
      <c r="U448" s="145"/>
      <c r="V448" s="24"/>
      <c r="W448" s="24"/>
      <c r="X448" s="24"/>
      <c r="Y448" s="24"/>
      <c r="Z448" s="24"/>
      <c r="AA448" s="24"/>
      <c r="AB448" s="24"/>
      <c r="AC448" s="24"/>
      <c r="AD448" s="24"/>
      <c r="AE448" s="24"/>
      <c r="AF448" s="24"/>
      <c r="AG448" s="24"/>
      <c r="AH448" s="24"/>
      <c r="AI448" s="24">
        <v>1</v>
      </c>
      <c r="AJ448" s="24">
        <v>1</v>
      </c>
      <c r="AK448" s="24"/>
      <c r="AL448" s="24"/>
      <c r="AM448" s="24"/>
      <c r="AN448" s="24"/>
      <c r="AO448" s="145">
        <f t="shared" si="57"/>
        <v>1</v>
      </c>
      <c r="AP448" s="14">
        <f t="shared" si="58"/>
        <v>1</v>
      </c>
      <c r="AQ448" s="22"/>
      <c r="AR448" s="24"/>
      <c r="AS448" s="24"/>
      <c r="AT448" s="24"/>
      <c r="AU448" s="24"/>
      <c r="AV448" s="24"/>
      <c r="AW448" s="145"/>
      <c r="AX448" s="24"/>
      <c r="AY448" s="24"/>
      <c r="AZ448" s="24"/>
      <c r="BA448" s="24"/>
      <c r="BB448" s="24"/>
      <c r="BC448" s="24"/>
      <c r="BD448" s="24"/>
      <c r="BE448" s="24"/>
      <c r="BF448" s="24"/>
      <c r="BG448" s="24">
        <v>95</v>
      </c>
      <c r="BH448" s="24">
        <v>95</v>
      </c>
      <c r="BI448" s="24"/>
      <c r="BJ448" s="24"/>
      <c r="BK448" s="24"/>
      <c r="BL448" s="24"/>
      <c r="BM448" s="145">
        <f t="shared" si="59"/>
        <v>95</v>
      </c>
      <c r="BN448" s="24">
        <f t="shared" si="60"/>
        <v>95</v>
      </c>
      <c r="BO448" s="509">
        <f t="shared" si="54"/>
        <v>0.11173459006888536</v>
      </c>
      <c r="BP448" s="511">
        <v>0</v>
      </c>
      <c r="BQ448" s="512">
        <v>0</v>
      </c>
      <c r="BR448" s="513">
        <v>0</v>
      </c>
      <c r="BS448" s="512">
        <v>0</v>
      </c>
      <c r="BT448" s="512">
        <v>0</v>
      </c>
      <c r="BU448" s="512">
        <v>0</v>
      </c>
      <c r="BV448" s="512">
        <v>0</v>
      </c>
      <c r="BW448" s="512">
        <v>0</v>
      </c>
      <c r="BX448" s="512">
        <v>0</v>
      </c>
      <c r="BY448" s="512">
        <v>0</v>
      </c>
      <c r="BZ448" s="512">
        <v>0</v>
      </c>
      <c r="CA448" s="512">
        <v>0</v>
      </c>
      <c r="CB448" s="512">
        <v>0</v>
      </c>
      <c r="CC448" s="512">
        <v>0</v>
      </c>
      <c r="CD448" s="512">
        <v>0</v>
      </c>
      <c r="CE448" s="512">
        <v>0</v>
      </c>
      <c r="CF448" s="512">
        <v>111514.8</v>
      </c>
      <c r="CG448" s="512">
        <v>111514.8</v>
      </c>
      <c r="CH448" s="512">
        <v>0</v>
      </c>
      <c r="CI448" s="512">
        <v>0</v>
      </c>
      <c r="CJ448" s="512">
        <v>0</v>
      </c>
      <c r="CK448" s="512">
        <v>0</v>
      </c>
      <c r="CL448" s="513">
        <f t="shared" si="61"/>
        <v>111514.8</v>
      </c>
      <c r="CM448" s="513">
        <f t="shared" si="62"/>
        <v>111514.8</v>
      </c>
      <c r="CN448" s="113"/>
      <c r="CO448" s="97"/>
      <c r="CP448" s="97"/>
      <c r="CQ448" s="97"/>
      <c r="CR448" s="97"/>
      <c r="CS448" s="97"/>
      <c r="CT448" s="97"/>
      <c r="CU448" s="114"/>
      <c r="CV448" s="50">
        <f t="shared" si="55"/>
        <v>3468960</v>
      </c>
      <c r="CW448" s="11"/>
      <c r="CX448" s="604">
        <f t="shared" si="56"/>
        <v>0.85022910041941047</v>
      </c>
      <c r="CY448" s="143"/>
      <c r="CZ448" s="143"/>
      <c r="DA448" s="143"/>
      <c r="DB448" s="23"/>
      <c r="DC448" s="23"/>
      <c r="DD448" s="23"/>
      <c r="DE448" s="23"/>
      <c r="DF448" s="143"/>
      <c r="DG448" s="89"/>
      <c r="DH448" s="50" t="s">
        <v>46</v>
      </c>
      <c r="DI448" s="28"/>
      <c r="DJ448" s="553" t="s">
        <v>46</v>
      </c>
      <c r="DK448" s="143"/>
      <c r="DL448" s="46"/>
      <c r="DM448" s="111"/>
      <c r="DN448" s="110"/>
      <c r="DO448" s="432">
        <v>36</v>
      </c>
      <c r="DP448" s="433">
        <v>40.666666666666671</v>
      </c>
      <c r="DQ448" s="434">
        <v>36</v>
      </c>
      <c r="DR448" s="428">
        <v>40.666666666666671</v>
      </c>
      <c r="DS448" s="432">
        <v>1</v>
      </c>
      <c r="DT448" s="434">
        <v>0</v>
      </c>
      <c r="DU448" s="434">
        <v>1</v>
      </c>
      <c r="DV448" s="428">
        <v>0</v>
      </c>
      <c r="DW448" s="252"/>
      <c r="DX448" s="50"/>
      <c r="DY448" s="249"/>
      <c r="DZ448" s="464">
        <v>36</v>
      </c>
      <c r="EA448" s="465">
        <v>40.666666666666671</v>
      </c>
      <c r="EB448" s="46"/>
    </row>
    <row r="449" spans="1:132" s="141" customFormat="1" ht="27.75" customHeight="1" x14ac:dyDescent="0.25">
      <c r="A449" s="69" t="s">
        <v>56</v>
      </c>
      <c r="B449" s="69" t="s">
        <v>42</v>
      </c>
      <c r="C449" s="69" t="s">
        <v>670</v>
      </c>
      <c r="D449" s="67" t="s">
        <v>766</v>
      </c>
      <c r="E449" s="67" t="s">
        <v>767</v>
      </c>
      <c r="F449" s="67" t="s">
        <v>768</v>
      </c>
      <c r="G449" s="67" t="s">
        <v>769</v>
      </c>
      <c r="H449" s="14" t="s">
        <v>46</v>
      </c>
      <c r="I449" s="20" t="s">
        <v>1979</v>
      </c>
      <c r="J449" s="145" t="s">
        <v>1981</v>
      </c>
      <c r="K449" s="426">
        <v>3.4945857093509667</v>
      </c>
      <c r="L449" s="426">
        <v>12.103030277856</v>
      </c>
      <c r="M449" s="424">
        <v>1048</v>
      </c>
      <c r="N449" s="487">
        <v>10336800.000000002</v>
      </c>
      <c r="O449" s="487" t="s">
        <v>1976</v>
      </c>
      <c r="P449" s="572">
        <v>2.4498126622254199</v>
      </c>
      <c r="Q449" s="34" t="s">
        <v>48</v>
      </c>
      <c r="R449" s="257" t="s">
        <v>48</v>
      </c>
      <c r="S449" s="27"/>
      <c r="T449" s="27"/>
      <c r="U449" s="145"/>
      <c r="V449" s="24"/>
      <c r="W449" s="24"/>
      <c r="X449" s="24"/>
      <c r="Y449" s="24"/>
      <c r="Z449" s="24"/>
      <c r="AA449" s="24"/>
      <c r="AB449" s="24"/>
      <c r="AC449" s="24"/>
      <c r="AD449" s="24"/>
      <c r="AE449" s="24"/>
      <c r="AF449" s="24"/>
      <c r="AG449" s="24"/>
      <c r="AH449" s="24"/>
      <c r="AI449" s="24">
        <v>68</v>
      </c>
      <c r="AJ449" s="24">
        <v>68</v>
      </c>
      <c r="AK449" s="24"/>
      <c r="AL449" s="24"/>
      <c r="AM449" s="24"/>
      <c r="AN449" s="24"/>
      <c r="AO449" s="145">
        <f t="shared" si="57"/>
        <v>68</v>
      </c>
      <c r="AP449" s="14">
        <f t="shared" si="58"/>
        <v>68</v>
      </c>
      <c r="AQ449" s="22"/>
      <c r="AR449" s="24"/>
      <c r="AS449" s="24"/>
      <c r="AT449" s="24"/>
      <c r="AU449" s="24"/>
      <c r="AV449" s="24"/>
      <c r="AW449" s="145"/>
      <c r="AX449" s="24"/>
      <c r="AY449" s="24"/>
      <c r="AZ449" s="24"/>
      <c r="BA449" s="24"/>
      <c r="BB449" s="24"/>
      <c r="BC449" s="24"/>
      <c r="BD449" s="24"/>
      <c r="BE449" s="24"/>
      <c r="BF449" s="24"/>
      <c r="BG449" s="24">
        <v>473.68</v>
      </c>
      <c r="BH449" s="24">
        <v>473.68</v>
      </c>
      <c r="BI449" s="24"/>
      <c r="BJ449" s="24"/>
      <c r="BK449" s="24"/>
      <c r="BL449" s="24"/>
      <c r="BM449" s="145">
        <f t="shared" si="59"/>
        <v>473.68</v>
      </c>
      <c r="BN449" s="24">
        <f t="shared" si="60"/>
        <v>473.68</v>
      </c>
      <c r="BO449" s="509">
        <f t="shared" si="54"/>
        <v>0.19335356017374289</v>
      </c>
      <c r="BP449" s="511">
        <v>0</v>
      </c>
      <c r="BQ449" s="512">
        <v>0</v>
      </c>
      <c r="BR449" s="513">
        <v>0</v>
      </c>
      <c r="BS449" s="512">
        <v>0</v>
      </c>
      <c r="BT449" s="512">
        <v>0</v>
      </c>
      <c r="BU449" s="512">
        <v>0</v>
      </c>
      <c r="BV449" s="512">
        <v>0</v>
      </c>
      <c r="BW449" s="512">
        <v>0</v>
      </c>
      <c r="BX449" s="512">
        <v>0</v>
      </c>
      <c r="BY449" s="512">
        <v>0</v>
      </c>
      <c r="BZ449" s="512">
        <v>0</v>
      </c>
      <c r="CA449" s="512">
        <v>0</v>
      </c>
      <c r="CB449" s="512">
        <v>0</v>
      </c>
      <c r="CC449" s="512">
        <v>0</v>
      </c>
      <c r="CD449" s="512">
        <v>0</v>
      </c>
      <c r="CE449" s="512">
        <v>0</v>
      </c>
      <c r="CF449" s="512">
        <v>556024.53120000008</v>
      </c>
      <c r="CG449" s="512">
        <v>556024.53120000008</v>
      </c>
      <c r="CH449" s="512">
        <v>0</v>
      </c>
      <c r="CI449" s="512">
        <v>0</v>
      </c>
      <c r="CJ449" s="512">
        <v>0</v>
      </c>
      <c r="CK449" s="512">
        <v>0</v>
      </c>
      <c r="CL449" s="513">
        <f t="shared" si="61"/>
        <v>556024.53120000008</v>
      </c>
      <c r="CM449" s="513">
        <f t="shared" si="62"/>
        <v>556024.53120000008</v>
      </c>
      <c r="CN449" s="113"/>
      <c r="CO449" s="97"/>
      <c r="CP449" s="97"/>
      <c r="CQ449" s="97"/>
      <c r="CR449" s="97"/>
      <c r="CS449" s="97"/>
      <c r="CT449" s="97"/>
      <c r="CU449" s="114"/>
      <c r="CV449" s="50">
        <f t="shared" si="55"/>
        <v>10336800.000000002</v>
      </c>
      <c r="CW449" s="11"/>
      <c r="CX449" s="604">
        <f t="shared" si="56"/>
        <v>2.4498126622254199</v>
      </c>
      <c r="CY449" s="143"/>
      <c r="CZ449" s="143"/>
      <c r="DA449" s="143"/>
      <c r="DB449" s="23"/>
      <c r="DC449" s="23"/>
      <c r="DD449" s="23"/>
      <c r="DE449" s="23"/>
      <c r="DF449" s="143"/>
      <c r="DG449" s="89"/>
      <c r="DH449" s="50" t="s">
        <v>46</v>
      </c>
      <c r="DI449" s="28"/>
      <c r="DJ449" s="553" t="s">
        <v>46</v>
      </c>
      <c r="DK449" s="143"/>
      <c r="DL449" s="46"/>
      <c r="DM449" s="111"/>
      <c r="DN449" s="110"/>
      <c r="DO449" s="432">
        <v>337.42748091603056</v>
      </c>
      <c r="DP449" s="433">
        <v>-184.859374542148</v>
      </c>
      <c r="DQ449" s="434">
        <v>53.746183206106871</v>
      </c>
      <c r="DR449" s="428">
        <v>97.435671381777894</v>
      </c>
      <c r="DS449" s="432">
        <v>1.1221374045801527</v>
      </c>
      <c r="DT449" s="434">
        <v>-0.4504105609295207</v>
      </c>
      <c r="DU449" s="434">
        <v>1.0505725190839694</v>
      </c>
      <c r="DV449" s="428">
        <v>-0.38011571829728419</v>
      </c>
      <c r="DW449" s="252"/>
      <c r="DX449" s="50"/>
      <c r="DY449" s="249"/>
      <c r="DZ449" s="464">
        <v>52450</v>
      </c>
      <c r="EA449" s="465">
        <v>85966.666666666657</v>
      </c>
      <c r="EB449" s="46"/>
    </row>
    <row r="450" spans="1:132" s="141" customFormat="1" ht="27.75" customHeight="1" x14ac:dyDescent="0.25">
      <c r="A450" s="69" t="s">
        <v>56</v>
      </c>
      <c r="B450" s="69" t="s">
        <v>42</v>
      </c>
      <c r="C450" s="69" t="s">
        <v>670</v>
      </c>
      <c r="D450" s="67" t="s">
        <v>770</v>
      </c>
      <c r="E450" s="67" t="s">
        <v>771</v>
      </c>
      <c r="F450" s="67" t="s">
        <v>772</v>
      </c>
      <c r="G450" s="67" t="s">
        <v>773</v>
      </c>
      <c r="H450" s="14" t="s">
        <v>46</v>
      </c>
      <c r="I450" s="20" t="s">
        <v>1978</v>
      </c>
      <c r="J450" s="145" t="s">
        <v>1984</v>
      </c>
      <c r="K450" s="426">
        <v>11.712127560780747</v>
      </c>
      <c r="L450" s="426">
        <v>6.2507575627560001</v>
      </c>
      <c r="M450" s="424">
        <v>182</v>
      </c>
      <c r="N450" s="487">
        <v>14716800.000000002</v>
      </c>
      <c r="O450" s="487" t="s">
        <v>1976</v>
      </c>
      <c r="P450" s="572">
        <v>4.1590003991343885</v>
      </c>
      <c r="Q450" s="34" t="s">
        <v>48</v>
      </c>
      <c r="R450" s="257" t="s">
        <v>48</v>
      </c>
      <c r="S450" s="27"/>
      <c r="T450" s="27"/>
      <c r="U450" s="145"/>
      <c r="V450" s="24"/>
      <c r="W450" s="24"/>
      <c r="X450" s="24"/>
      <c r="Y450" s="24"/>
      <c r="Z450" s="24"/>
      <c r="AA450" s="24"/>
      <c r="AB450" s="24"/>
      <c r="AC450" s="24"/>
      <c r="AD450" s="24"/>
      <c r="AE450" s="24">
        <v>1</v>
      </c>
      <c r="AF450" s="24">
        <v>1</v>
      </c>
      <c r="AG450" s="24"/>
      <c r="AH450" s="24"/>
      <c r="AI450" s="24">
        <v>9</v>
      </c>
      <c r="AJ450" s="24">
        <v>9</v>
      </c>
      <c r="AK450" s="24"/>
      <c r="AL450" s="24"/>
      <c r="AM450" s="24"/>
      <c r="AN450" s="24"/>
      <c r="AO450" s="145">
        <f t="shared" si="57"/>
        <v>10</v>
      </c>
      <c r="AP450" s="14">
        <f t="shared" si="58"/>
        <v>10</v>
      </c>
      <c r="AQ450" s="22"/>
      <c r="AR450" s="24"/>
      <c r="AS450" s="24"/>
      <c r="AT450" s="24"/>
      <c r="AU450" s="24"/>
      <c r="AV450" s="24"/>
      <c r="AW450" s="145"/>
      <c r="AX450" s="24"/>
      <c r="AY450" s="24"/>
      <c r="AZ450" s="24"/>
      <c r="BA450" s="24"/>
      <c r="BB450" s="24"/>
      <c r="BC450" s="24">
        <v>300</v>
      </c>
      <c r="BD450" s="24">
        <v>300</v>
      </c>
      <c r="BE450" s="24"/>
      <c r="BF450" s="24"/>
      <c r="BG450" s="24">
        <v>813.85</v>
      </c>
      <c r="BH450" s="24">
        <v>813.85</v>
      </c>
      <c r="BI450" s="24"/>
      <c r="BJ450" s="24"/>
      <c r="BK450" s="24"/>
      <c r="BL450" s="24"/>
      <c r="BM450" s="145">
        <f t="shared" si="59"/>
        <v>1113.8499999999999</v>
      </c>
      <c r="BN450" s="24">
        <f t="shared" si="60"/>
        <v>1113.8499999999999</v>
      </c>
      <c r="BO450" s="509">
        <f t="shared" si="54"/>
        <v>0.26781675717843773</v>
      </c>
      <c r="BP450" s="511">
        <v>0</v>
      </c>
      <c r="BQ450" s="512">
        <v>0</v>
      </c>
      <c r="BR450" s="513">
        <v>0</v>
      </c>
      <c r="BS450" s="512">
        <v>0</v>
      </c>
      <c r="BT450" s="512">
        <v>0</v>
      </c>
      <c r="BU450" s="512">
        <v>0</v>
      </c>
      <c r="BV450" s="512">
        <v>0</v>
      </c>
      <c r="BW450" s="512">
        <v>0</v>
      </c>
      <c r="BX450" s="512">
        <v>0</v>
      </c>
      <c r="BY450" s="512">
        <v>0</v>
      </c>
      <c r="BZ450" s="512">
        <v>0</v>
      </c>
      <c r="CA450" s="512">
        <v>0</v>
      </c>
      <c r="CB450" s="512">
        <v>1513728</v>
      </c>
      <c r="CC450" s="512">
        <v>1513728</v>
      </c>
      <c r="CD450" s="512">
        <v>0</v>
      </c>
      <c r="CE450" s="512">
        <v>0</v>
      </c>
      <c r="CF450" s="512">
        <v>955329.68400000001</v>
      </c>
      <c r="CG450" s="512">
        <v>955329.68400000001</v>
      </c>
      <c r="CH450" s="512">
        <v>0</v>
      </c>
      <c r="CI450" s="512">
        <v>0</v>
      </c>
      <c r="CJ450" s="512">
        <v>0</v>
      </c>
      <c r="CK450" s="512">
        <v>0</v>
      </c>
      <c r="CL450" s="513">
        <f t="shared" si="61"/>
        <v>2469057.6839999999</v>
      </c>
      <c r="CM450" s="513">
        <f t="shared" si="62"/>
        <v>2469057.6839999999</v>
      </c>
      <c r="CN450" s="113"/>
      <c r="CO450" s="97"/>
      <c r="CP450" s="97"/>
      <c r="CQ450" s="97"/>
      <c r="CR450" s="97"/>
      <c r="CS450" s="97"/>
      <c r="CT450" s="97"/>
      <c r="CU450" s="114"/>
      <c r="CV450" s="50">
        <f t="shared" si="55"/>
        <v>14716800.000000002</v>
      </c>
      <c r="CW450" s="11"/>
      <c r="CX450" s="604">
        <f t="shared" si="56"/>
        <v>4.1590003991343885</v>
      </c>
      <c r="CY450" s="143"/>
      <c r="CZ450" s="143"/>
      <c r="DA450" s="143"/>
      <c r="DB450" s="23"/>
      <c r="DC450" s="23"/>
      <c r="DD450" s="23"/>
      <c r="DE450" s="23"/>
      <c r="DF450" s="143"/>
      <c r="DG450" s="89"/>
      <c r="DH450" s="50" t="s">
        <v>46</v>
      </c>
      <c r="DI450" s="28"/>
      <c r="DJ450" s="553" t="s">
        <v>46</v>
      </c>
      <c r="DK450" s="143"/>
      <c r="DL450" s="46"/>
      <c r="DM450" s="111"/>
      <c r="DN450" s="110"/>
      <c r="DO450" s="432">
        <v>156.50322580645189</v>
      </c>
      <c r="DP450" s="433">
        <v>-133.51027515186982</v>
      </c>
      <c r="DQ450" s="434">
        <v>137.43594470046108</v>
      </c>
      <c r="DR450" s="428">
        <v>-114.442994045879</v>
      </c>
      <c r="DS450" s="432">
        <v>3.0414746543778857</v>
      </c>
      <c r="DT450" s="434">
        <v>-2.8682621669660024</v>
      </c>
      <c r="DU450" s="434">
        <v>3.0304147465437845</v>
      </c>
      <c r="DV450" s="428">
        <v>-2.8572022591319013</v>
      </c>
      <c r="DW450" s="252"/>
      <c r="DX450" s="50"/>
      <c r="DY450" s="249"/>
      <c r="DZ450" s="464">
        <v>22124</v>
      </c>
      <c r="EA450" s="465">
        <v>-19037.333333333332</v>
      </c>
      <c r="EB450" s="46"/>
    </row>
    <row r="451" spans="1:132" s="141" customFormat="1" ht="27.75" customHeight="1" x14ac:dyDescent="0.25">
      <c r="A451" s="69" t="s">
        <v>56</v>
      </c>
      <c r="B451" s="69" t="s">
        <v>42</v>
      </c>
      <c r="C451" s="69" t="s">
        <v>670</v>
      </c>
      <c r="D451" s="67" t="s">
        <v>770</v>
      </c>
      <c r="E451" s="67" t="s">
        <v>771</v>
      </c>
      <c r="F451" s="67" t="s">
        <v>774</v>
      </c>
      <c r="G451" s="67" t="s">
        <v>775</v>
      </c>
      <c r="H451" s="14" t="s">
        <v>46</v>
      </c>
      <c r="I451" s="20" t="s">
        <v>1979</v>
      </c>
      <c r="J451" s="145" t="s">
        <v>1984</v>
      </c>
      <c r="K451" s="426">
        <v>11.759932163069649</v>
      </c>
      <c r="L451" s="426">
        <v>11.260984825062001</v>
      </c>
      <c r="M451" s="424">
        <v>807</v>
      </c>
      <c r="N451" s="487">
        <v>12614400.000000002</v>
      </c>
      <c r="O451" s="487" t="s">
        <v>1976</v>
      </c>
      <c r="P451" s="572">
        <v>3.6331497739564766</v>
      </c>
      <c r="Q451" s="34" t="s">
        <v>48</v>
      </c>
      <c r="R451" s="257" t="s">
        <v>48</v>
      </c>
      <c r="S451" s="27"/>
      <c r="T451" s="27"/>
      <c r="U451" s="145"/>
      <c r="V451" s="24"/>
      <c r="W451" s="24"/>
      <c r="X451" s="24"/>
      <c r="Y451" s="24"/>
      <c r="Z451" s="24"/>
      <c r="AA451" s="24"/>
      <c r="AB451" s="24"/>
      <c r="AC451" s="24"/>
      <c r="AD451" s="24"/>
      <c r="AE451" s="24"/>
      <c r="AF451" s="24"/>
      <c r="AG451" s="24"/>
      <c r="AH451" s="24"/>
      <c r="AI451" s="24">
        <v>17</v>
      </c>
      <c r="AJ451" s="24">
        <v>17</v>
      </c>
      <c r="AK451" s="24"/>
      <c r="AL451" s="24"/>
      <c r="AM451" s="24"/>
      <c r="AN451" s="24"/>
      <c r="AO451" s="145">
        <f t="shared" si="57"/>
        <v>17</v>
      </c>
      <c r="AP451" s="14">
        <f t="shared" si="58"/>
        <v>17</v>
      </c>
      <c r="AQ451" s="22"/>
      <c r="AR451" s="24"/>
      <c r="AS451" s="24"/>
      <c r="AT451" s="24"/>
      <c r="AU451" s="24"/>
      <c r="AV451" s="24"/>
      <c r="AW451" s="145"/>
      <c r="AX451" s="24"/>
      <c r="AY451" s="24"/>
      <c r="AZ451" s="24"/>
      <c r="BA451" s="24"/>
      <c r="BB451" s="24"/>
      <c r="BC451" s="24"/>
      <c r="BD451" s="24"/>
      <c r="BE451" s="24"/>
      <c r="BF451" s="24"/>
      <c r="BG451" s="24">
        <v>1091.58</v>
      </c>
      <c r="BH451" s="24">
        <v>1091.58</v>
      </c>
      <c r="BI451" s="24"/>
      <c r="BJ451" s="24"/>
      <c r="BK451" s="24"/>
      <c r="BL451" s="24"/>
      <c r="BM451" s="145">
        <f t="shared" si="59"/>
        <v>1091.58</v>
      </c>
      <c r="BN451" s="24">
        <f t="shared" si="60"/>
        <v>1091.58</v>
      </c>
      <c r="BO451" s="509">
        <f t="shared" si="54"/>
        <v>0.30045004140065396</v>
      </c>
      <c r="BP451" s="511">
        <v>0</v>
      </c>
      <c r="BQ451" s="512">
        <v>0</v>
      </c>
      <c r="BR451" s="513">
        <v>0</v>
      </c>
      <c r="BS451" s="512">
        <v>0</v>
      </c>
      <c r="BT451" s="512">
        <v>0</v>
      </c>
      <c r="BU451" s="512">
        <v>0</v>
      </c>
      <c r="BV451" s="512">
        <v>0</v>
      </c>
      <c r="BW451" s="512">
        <v>0</v>
      </c>
      <c r="BX451" s="512">
        <v>0</v>
      </c>
      <c r="BY451" s="512">
        <v>0</v>
      </c>
      <c r="BZ451" s="512">
        <v>0</v>
      </c>
      <c r="CA451" s="512">
        <v>0</v>
      </c>
      <c r="CB451" s="512">
        <v>0</v>
      </c>
      <c r="CC451" s="512">
        <v>0</v>
      </c>
      <c r="CD451" s="512">
        <v>0</v>
      </c>
      <c r="CE451" s="512">
        <v>0</v>
      </c>
      <c r="CF451" s="512">
        <v>1281340.2671999999</v>
      </c>
      <c r="CG451" s="512">
        <v>1281340.2671999999</v>
      </c>
      <c r="CH451" s="512">
        <v>0</v>
      </c>
      <c r="CI451" s="512">
        <v>0</v>
      </c>
      <c r="CJ451" s="512">
        <v>0</v>
      </c>
      <c r="CK451" s="512">
        <v>0</v>
      </c>
      <c r="CL451" s="513">
        <f t="shared" si="61"/>
        <v>1281340.2671999999</v>
      </c>
      <c r="CM451" s="513">
        <f t="shared" si="62"/>
        <v>1281340.2671999999</v>
      </c>
      <c r="CN451" s="113"/>
      <c r="CO451" s="97"/>
      <c r="CP451" s="97"/>
      <c r="CQ451" s="97"/>
      <c r="CR451" s="97"/>
      <c r="CS451" s="97"/>
      <c r="CT451" s="97"/>
      <c r="CU451" s="114"/>
      <c r="CV451" s="50">
        <f t="shared" si="55"/>
        <v>12614400.000000002</v>
      </c>
      <c r="CW451" s="11"/>
      <c r="CX451" s="604">
        <f t="shared" si="56"/>
        <v>3.6331497739564766</v>
      </c>
      <c r="CY451" s="143"/>
      <c r="CZ451" s="143"/>
      <c r="DA451" s="143"/>
      <c r="DB451" s="23"/>
      <c r="DC451" s="23"/>
      <c r="DD451" s="23"/>
      <c r="DE451" s="23"/>
      <c r="DF451" s="143"/>
      <c r="DG451" s="89"/>
      <c r="DH451" s="50" t="s">
        <v>46</v>
      </c>
      <c r="DI451" s="28"/>
      <c r="DJ451" s="553" t="s">
        <v>46</v>
      </c>
      <c r="DK451" s="143"/>
      <c r="DL451" s="46"/>
      <c r="DM451" s="111"/>
      <c r="DN451" s="110"/>
      <c r="DO451" s="432">
        <v>2762.3784004908989</v>
      </c>
      <c r="DP451" s="433">
        <v>-2703.3991463226412</v>
      </c>
      <c r="DQ451" s="434">
        <v>45.446103497647798</v>
      </c>
      <c r="DR451" s="428">
        <v>-43.786436958256175</v>
      </c>
      <c r="DS451" s="432">
        <v>3.0902024953978331</v>
      </c>
      <c r="DT451" s="434">
        <v>-3.0306377760392995</v>
      </c>
      <c r="DU451" s="434">
        <v>1.0689302515851917</v>
      </c>
      <c r="DV451" s="428">
        <v>-1.056202747448753</v>
      </c>
      <c r="DW451" s="252"/>
      <c r="DX451" s="50"/>
      <c r="DY451" s="249"/>
      <c r="DZ451" s="464">
        <v>22624</v>
      </c>
      <c r="EA451" s="465">
        <v>-22624</v>
      </c>
      <c r="EB451" s="46"/>
    </row>
    <row r="452" spans="1:132" s="141" customFormat="1" ht="27.75" customHeight="1" x14ac:dyDescent="0.25">
      <c r="A452" s="69" t="s">
        <v>56</v>
      </c>
      <c r="B452" s="69" t="s">
        <v>42</v>
      </c>
      <c r="C452" s="69" t="s">
        <v>670</v>
      </c>
      <c r="D452" s="67" t="s">
        <v>770</v>
      </c>
      <c r="E452" s="67" t="s">
        <v>771</v>
      </c>
      <c r="F452" s="67" t="s">
        <v>776</v>
      </c>
      <c r="G452" s="67" t="s">
        <v>771</v>
      </c>
      <c r="H452" s="14" t="s">
        <v>46</v>
      </c>
      <c r="I452" s="20" t="s">
        <v>1979</v>
      </c>
      <c r="J452" s="145" t="s">
        <v>1984</v>
      </c>
      <c r="K452" s="426">
        <v>12.668219606558768</v>
      </c>
      <c r="L452" s="426">
        <v>12.509469670950001</v>
      </c>
      <c r="M452" s="424">
        <v>563</v>
      </c>
      <c r="N452" s="487">
        <v>29083200</v>
      </c>
      <c r="O452" s="487" t="s">
        <v>1976</v>
      </c>
      <c r="P452" s="572">
        <v>8.2940984971243257</v>
      </c>
      <c r="Q452" s="34" t="s">
        <v>48</v>
      </c>
      <c r="R452" s="257" t="s">
        <v>48</v>
      </c>
      <c r="S452" s="27"/>
      <c r="T452" s="27"/>
      <c r="U452" s="145"/>
      <c r="V452" s="24"/>
      <c r="W452" s="24"/>
      <c r="X452" s="24"/>
      <c r="Y452" s="24"/>
      <c r="Z452" s="24"/>
      <c r="AA452" s="24"/>
      <c r="AB452" s="24"/>
      <c r="AC452" s="24"/>
      <c r="AD452" s="24"/>
      <c r="AE452" s="24"/>
      <c r="AF452" s="24"/>
      <c r="AG452" s="24"/>
      <c r="AH452" s="24"/>
      <c r="AI452" s="24">
        <v>20</v>
      </c>
      <c r="AJ452" s="24">
        <v>20</v>
      </c>
      <c r="AK452" s="24"/>
      <c r="AL452" s="24"/>
      <c r="AM452" s="24"/>
      <c r="AN452" s="24"/>
      <c r="AO452" s="145">
        <f t="shared" si="57"/>
        <v>20</v>
      </c>
      <c r="AP452" s="14">
        <f t="shared" si="58"/>
        <v>20</v>
      </c>
      <c r="AQ452" s="22"/>
      <c r="AR452" s="24"/>
      <c r="AS452" s="24"/>
      <c r="AT452" s="24"/>
      <c r="AU452" s="24"/>
      <c r="AV452" s="24"/>
      <c r="AW452" s="145"/>
      <c r="AX452" s="24"/>
      <c r="AY452" s="24"/>
      <c r="AZ452" s="24"/>
      <c r="BA452" s="24"/>
      <c r="BB452" s="24"/>
      <c r="BC452" s="24"/>
      <c r="BD452" s="24"/>
      <c r="BE452" s="24"/>
      <c r="BF452" s="24"/>
      <c r="BG452" s="24">
        <v>1056.28</v>
      </c>
      <c r="BH452" s="24">
        <v>1056.28</v>
      </c>
      <c r="BI452" s="24"/>
      <c r="BJ452" s="24"/>
      <c r="BK452" s="24"/>
      <c r="BL452" s="24"/>
      <c r="BM452" s="145">
        <f t="shared" si="59"/>
        <v>1056.28</v>
      </c>
      <c r="BN452" s="24">
        <f t="shared" si="60"/>
        <v>1056.28</v>
      </c>
      <c r="BO452" s="509">
        <f t="shared" si="54"/>
        <v>0.12735320184179463</v>
      </c>
      <c r="BP452" s="511">
        <v>0</v>
      </c>
      <c r="BQ452" s="512">
        <v>0</v>
      </c>
      <c r="BR452" s="513">
        <v>0</v>
      </c>
      <c r="BS452" s="512">
        <v>0</v>
      </c>
      <c r="BT452" s="512">
        <v>0</v>
      </c>
      <c r="BU452" s="512">
        <v>0</v>
      </c>
      <c r="BV452" s="512">
        <v>0</v>
      </c>
      <c r="BW452" s="512">
        <v>0</v>
      </c>
      <c r="BX452" s="512">
        <v>0</v>
      </c>
      <c r="BY452" s="512">
        <v>0</v>
      </c>
      <c r="BZ452" s="512">
        <v>0</v>
      </c>
      <c r="CA452" s="512">
        <v>0</v>
      </c>
      <c r="CB452" s="512">
        <v>0</v>
      </c>
      <c r="CC452" s="512">
        <v>0</v>
      </c>
      <c r="CD452" s="512">
        <v>0</v>
      </c>
      <c r="CE452" s="512">
        <v>0</v>
      </c>
      <c r="CF452" s="512">
        <v>1239903.7152</v>
      </c>
      <c r="CG452" s="512">
        <v>1239903.7152</v>
      </c>
      <c r="CH452" s="512">
        <v>0</v>
      </c>
      <c r="CI452" s="512">
        <v>0</v>
      </c>
      <c r="CJ452" s="512">
        <v>0</v>
      </c>
      <c r="CK452" s="512">
        <v>0</v>
      </c>
      <c r="CL452" s="513">
        <f t="shared" si="61"/>
        <v>1239903.7152</v>
      </c>
      <c r="CM452" s="513">
        <f t="shared" si="62"/>
        <v>1239903.7152</v>
      </c>
      <c r="CN452" s="113"/>
      <c r="CO452" s="97"/>
      <c r="CP452" s="97"/>
      <c r="CQ452" s="97"/>
      <c r="CR452" s="97"/>
      <c r="CS452" s="97"/>
      <c r="CT452" s="97"/>
      <c r="CU452" s="114"/>
      <c r="CV452" s="50">
        <f t="shared" si="55"/>
        <v>29083200</v>
      </c>
      <c r="CW452" s="11"/>
      <c r="CX452" s="604">
        <f t="shared" si="56"/>
        <v>8.2940984971243257</v>
      </c>
      <c r="CY452" s="143"/>
      <c r="CZ452" s="143"/>
      <c r="DA452" s="143"/>
      <c r="DB452" s="23"/>
      <c r="DC452" s="23"/>
      <c r="DD452" s="23"/>
      <c r="DE452" s="23"/>
      <c r="DF452" s="143"/>
      <c r="DG452" s="89"/>
      <c r="DH452" s="50" t="s">
        <v>46</v>
      </c>
      <c r="DI452" s="28"/>
      <c r="DJ452" s="553" t="s">
        <v>46</v>
      </c>
      <c r="DK452" s="143"/>
      <c r="DL452" s="46"/>
      <c r="DM452" s="111"/>
      <c r="DN452" s="110"/>
      <c r="DO452" s="432">
        <v>2604.3259611102849</v>
      </c>
      <c r="DP452" s="433">
        <v>-2594.0076083797567</v>
      </c>
      <c r="DQ452" s="434">
        <v>7.4935431200831193</v>
      </c>
      <c r="DR452" s="428">
        <v>2.8248096104450724</v>
      </c>
      <c r="DS452" s="432">
        <v>1.0829746177823951</v>
      </c>
      <c r="DT452" s="434">
        <v>-0.88315366881193869</v>
      </c>
      <c r="DU452" s="434">
        <v>2.4936915541041993E-2</v>
      </c>
      <c r="DV452" s="428">
        <v>0.17488403342941444</v>
      </c>
      <c r="DW452" s="252"/>
      <c r="DX452" s="50"/>
      <c r="DY452" s="249"/>
      <c r="DZ452" s="464">
        <v>2300</v>
      </c>
      <c r="EA452" s="465">
        <v>1124</v>
      </c>
      <c r="EB452" s="46"/>
    </row>
    <row r="453" spans="1:132" s="141" customFormat="1" ht="27.75" customHeight="1" x14ac:dyDescent="0.25">
      <c r="A453" s="69" t="s">
        <v>56</v>
      </c>
      <c r="B453" s="69" t="s">
        <v>42</v>
      </c>
      <c r="C453" s="69" t="s">
        <v>670</v>
      </c>
      <c r="D453" s="67" t="s">
        <v>770</v>
      </c>
      <c r="E453" s="67" t="s">
        <v>771</v>
      </c>
      <c r="F453" s="67" t="s">
        <v>777</v>
      </c>
      <c r="G453" s="67" t="s">
        <v>778</v>
      </c>
      <c r="H453" s="14" t="s">
        <v>46</v>
      </c>
      <c r="I453" s="20" t="s">
        <v>1978</v>
      </c>
      <c r="J453" s="145" t="s">
        <v>1984</v>
      </c>
      <c r="K453" s="426">
        <v>12.668219606558768</v>
      </c>
      <c r="L453" s="426">
        <v>10.641666644532</v>
      </c>
      <c r="M453" s="424">
        <v>496</v>
      </c>
      <c r="N453" s="487">
        <v>27331200</v>
      </c>
      <c r="O453" s="487" t="s">
        <v>1976</v>
      </c>
      <c r="P453" s="572">
        <v>7.8399547753797671</v>
      </c>
      <c r="Q453" s="34" t="s">
        <v>48</v>
      </c>
      <c r="R453" s="257" t="s">
        <v>48</v>
      </c>
      <c r="S453" s="27"/>
      <c r="T453" s="27"/>
      <c r="U453" s="145"/>
      <c r="V453" s="24"/>
      <c r="W453" s="24"/>
      <c r="X453" s="24"/>
      <c r="Y453" s="24"/>
      <c r="Z453" s="24"/>
      <c r="AA453" s="24"/>
      <c r="AB453" s="24"/>
      <c r="AC453" s="24"/>
      <c r="AD453" s="24"/>
      <c r="AE453" s="24"/>
      <c r="AF453" s="24"/>
      <c r="AG453" s="24"/>
      <c r="AH453" s="24"/>
      <c r="AI453" s="24">
        <v>4</v>
      </c>
      <c r="AJ453" s="24">
        <v>4</v>
      </c>
      <c r="AK453" s="24"/>
      <c r="AL453" s="24"/>
      <c r="AM453" s="24"/>
      <c r="AN453" s="24"/>
      <c r="AO453" s="145">
        <f t="shared" si="57"/>
        <v>4</v>
      </c>
      <c r="AP453" s="14">
        <f t="shared" si="58"/>
        <v>4</v>
      </c>
      <c r="AQ453" s="22"/>
      <c r="AR453" s="24"/>
      <c r="AS453" s="24"/>
      <c r="AT453" s="24"/>
      <c r="AU453" s="24"/>
      <c r="AV453" s="24"/>
      <c r="AW453" s="145"/>
      <c r="AX453" s="24"/>
      <c r="AY453" s="24"/>
      <c r="AZ453" s="24"/>
      <c r="BA453" s="24"/>
      <c r="BB453" s="24"/>
      <c r="BC453" s="24"/>
      <c r="BD453" s="24"/>
      <c r="BE453" s="24"/>
      <c r="BF453" s="24"/>
      <c r="BG453" s="24">
        <v>154.76</v>
      </c>
      <c r="BH453" s="24">
        <v>154.76</v>
      </c>
      <c r="BI453" s="24"/>
      <c r="BJ453" s="24"/>
      <c r="BK453" s="24"/>
      <c r="BL453" s="24"/>
      <c r="BM453" s="145">
        <f t="shared" si="59"/>
        <v>154.76</v>
      </c>
      <c r="BN453" s="24">
        <f t="shared" si="60"/>
        <v>154.76</v>
      </c>
      <c r="BO453" s="509">
        <f t="shared" si="54"/>
        <v>1.973990978698004E-2</v>
      </c>
      <c r="BP453" s="511">
        <v>0</v>
      </c>
      <c r="BQ453" s="512">
        <v>0</v>
      </c>
      <c r="BR453" s="513">
        <v>0</v>
      </c>
      <c r="BS453" s="512">
        <v>0</v>
      </c>
      <c r="BT453" s="512">
        <v>0</v>
      </c>
      <c r="BU453" s="512">
        <v>0</v>
      </c>
      <c r="BV453" s="512">
        <v>0</v>
      </c>
      <c r="BW453" s="512">
        <v>0</v>
      </c>
      <c r="BX453" s="512">
        <v>0</v>
      </c>
      <c r="BY453" s="512">
        <v>0</v>
      </c>
      <c r="BZ453" s="512">
        <v>0</v>
      </c>
      <c r="CA453" s="512">
        <v>0</v>
      </c>
      <c r="CB453" s="512">
        <v>0</v>
      </c>
      <c r="CC453" s="512">
        <v>0</v>
      </c>
      <c r="CD453" s="512">
        <v>0</v>
      </c>
      <c r="CE453" s="512">
        <v>0</v>
      </c>
      <c r="CF453" s="512">
        <v>181663.47839999999</v>
      </c>
      <c r="CG453" s="512">
        <v>181663.47839999999</v>
      </c>
      <c r="CH453" s="512">
        <v>0</v>
      </c>
      <c r="CI453" s="512">
        <v>0</v>
      </c>
      <c r="CJ453" s="512">
        <v>0</v>
      </c>
      <c r="CK453" s="512">
        <v>0</v>
      </c>
      <c r="CL453" s="513">
        <f t="shared" si="61"/>
        <v>181663.47839999999</v>
      </c>
      <c r="CM453" s="513">
        <f t="shared" si="62"/>
        <v>181663.47839999999</v>
      </c>
      <c r="CN453" s="113"/>
      <c r="CO453" s="97"/>
      <c r="CP453" s="97"/>
      <c r="CQ453" s="97"/>
      <c r="CR453" s="97"/>
      <c r="CS453" s="97"/>
      <c r="CT453" s="97"/>
      <c r="CU453" s="114"/>
      <c r="CV453" s="50">
        <f t="shared" si="55"/>
        <v>27331200</v>
      </c>
      <c r="CW453" s="11"/>
      <c r="CX453" s="604">
        <f t="shared" si="56"/>
        <v>7.8399547753797671</v>
      </c>
      <c r="CY453" s="143"/>
      <c r="CZ453" s="143"/>
      <c r="DA453" s="143"/>
      <c r="DB453" s="23"/>
      <c r="DC453" s="23"/>
      <c r="DD453" s="23"/>
      <c r="DE453" s="23"/>
      <c r="DF453" s="143"/>
      <c r="DG453" s="89"/>
      <c r="DH453" s="50" t="s">
        <v>46</v>
      </c>
      <c r="DI453" s="28"/>
      <c r="DJ453" s="553" t="s">
        <v>46</v>
      </c>
      <c r="DK453" s="143"/>
      <c r="DL453" s="46"/>
      <c r="DM453" s="111"/>
      <c r="DN453" s="110"/>
      <c r="DO453" s="432">
        <v>181.13765182186233</v>
      </c>
      <c r="DP453" s="433">
        <v>-181.0582030987168</v>
      </c>
      <c r="DQ453" s="434">
        <v>86.305668016194332</v>
      </c>
      <c r="DR453" s="428">
        <v>-86.226219293048814</v>
      </c>
      <c r="DS453" s="432">
        <v>1.1052631578947369</v>
      </c>
      <c r="DT453" s="434">
        <v>-1.1036417553815629</v>
      </c>
      <c r="DU453" s="434">
        <v>1.0020242914979758</v>
      </c>
      <c r="DV453" s="428">
        <v>-1.0004028889848018</v>
      </c>
      <c r="DW453" s="252"/>
      <c r="DX453" s="50"/>
      <c r="DY453" s="249"/>
      <c r="DZ453" s="464">
        <v>41015</v>
      </c>
      <c r="EA453" s="465">
        <v>-41015</v>
      </c>
      <c r="EB453" s="46"/>
    </row>
    <row r="454" spans="1:132" s="141" customFormat="1" ht="27.75" customHeight="1" x14ac:dyDescent="0.25">
      <c r="A454" s="69" t="s">
        <v>56</v>
      </c>
      <c r="B454" s="69" t="s">
        <v>42</v>
      </c>
      <c r="C454" s="69" t="s">
        <v>670</v>
      </c>
      <c r="D454" s="67" t="s">
        <v>779</v>
      </c>
      <c r="E454" s="67" t="s">
        <v>780</v>
      </c>
      <c r="F454" s="67" t="s">
        <v>781</v>
      </c>
      <c r="G454" s="67" t="s">
        <v>782</v>
      </c>
      <c r="H454" s="14" t="s">
        <v>46</v>
      </c>
      <c r="I454" s="20" t="s">
        <v>1979</v>
      </c>
      <c r="J454" s="145" t="s">
        <v>1984</v>
      </c>
      <c r="K454" s="426">
        <v>13.982846169503546</v>
      </c>
      <c r="L454" s="426">
        <v>42.987499910586003</v>
      </c>
      <c r="M454" s="424">
        <v>2918</v>
      </c>
      <c r="N454" s="487">
        <v>36792000</v>
      </c>
      <c r="O454" s="487" t="s">
        <v>1976</v>
      </c>
      <c r="P454" s="572">
        <v>9.2979951451912477</v>
      </c>
      <c r="Q454" s="34" t="s">
        <v>1977</v>
      </c>
      <c r="R454" s="257" t="s">
        <v>48</v>
      </c>
      <c r="S454" s="27"/>
      <c r="T454" s="27"/>
      <c r="U454" s="145"/>
      <c r="V454" s="24"/>
      <c r="W454" s="24"/>
      <c r="X454" s="24"/>
      <c r="Y454" s="24"/>
      <c r="Z454" s="24"/>
      <c r="AA454" s="24"/>
      <c r="AB454" s="24"/>
      <c r="AC454" s="24"/>
      <c r="AD454" s="24"/>
      <c r="AE454" s="24"/>
      <c r="AF454" s="24"/>
      <c r="AG454" s="24"/>
      <c r="AH454" s="24"/>
      <c r="AI454" s="24">
        <v>67</v>
      </c>
      <c r="AJ454" s="24">
        <v>67</v>
      </c>
      <c r="AK454" s="24"/>
      <c r="AL454" s="24"/>
      <c r="AM454" s="24"/>
      <c r="AN454" s="24"/>
      <c r="AO454" s="145">
        <f t="shared" si="57"/>
        <v>67</v>
      </c>
      <c r="AP454" s="14">
        <f t="shared" si="58"/>
        <v>67</v>
      </c>
      <c r="AQ454" s="22"/>
      <c r="AR454" s="24"/>
      <c r="AS454" s="24"/>
      <c r="AT454" s="24"/>
      <c r="AU454" s="24"/>
      <c r="AV454" s="24"/>
      <c r="AW454" s="145"/>
      <c r="AX454" s="24"/>
      <c r="AY454" s="24"/>
      <c r="AZ454" s="24"/>
      <c r="BA454" s="24"/>
      <c r="BB454" s="24"/>
      <c r="BC454" s="24"/>
      <c r="BD454" s="24"/>
      <c r="BE454" s="24"/>
      <c r="BF454" s="24"/>
      <c r="BG454" s="24">
        <v>933.24</v>
      </c>
      <c r="BH454" s="24">
        <v>933.24</v>
      </c>
      <c r="BI454" s="24"/>
      <c r="BJ454" s="24"/>
      <c r="BK454" s="24"/>
      <c r="BL454" s="24"/>
      <c r="BM454" s="145">
        <f t="shared" si="59"/>
        <v>933.24</v>
      </c>
      <c r="BN454" s="24">
        <f t="shared" si="60"/>
        <v>933.24</v>
      </c>
      <c r="BO454" s="509">
        <f t="shared" si="54"/>
        <v>0.10037002444367317</v>
      </c>
      <c r="BP454" s="511">
        <v>0</v>
      </c>
      <c r="BQ454" s="512">
        <v>0</v>
      </c>
      <c r="BR454" s="513">
        <v>0</v>
      </c>
      <c r="BS454" s="512">
        <v>0</v>
      </c>
      <c r="BT454" s="512">
        <v>0</v>
      </c>
      <c r="BU454" s="512">
        <v>0</v>
      </c>
      <c r="BV454" s="512">
        <v>0</v>
      </c>
      <c r="BW454" s="512">
        <v>0</v>
      </c>
      <c r="BX454" s="512">
        <v>0</v>
      </c>
      <c r="BY454" s="512">
        <v>0</v>
      </c>
      <c r="BZ454" s="512">
        <v>0</v>
      </c>
      <c r="CA454" s="512">
        <v>0</v>
      </c>
      <c r="CB454" s="512">
        <v>0</v>
      </c>
      <c r="CC454" s="512">
        <v>0</v>
      </c>
      <c r="CD454" s="512">
        <v>0</v>
      </c>
      <c r="CE454" s="512">
        <v>0</v>
      </c>
      <c r="CF454" s="512">
        <v>1095474.4416</v>
      </c>
      <c r="CG454" s="512">
        <v>1095474.4416</v>
      </c>
      <c r="CH454" s="512">
        <v>0</v>
      </c>
      <c r="CI454" s="512">
        <v>0</v>
      </c>
      <c r="CJ454" s="512">
        <v>0</v>
      </c>
      <c r="CK454" s="512">
        <v>0</v>
      </c>
      <c r="CL454" s="513">
        <f t="shared" si="61"/>
        <v>1095474.4416</v>
      </c>
      <c r="CM454" s="513">
        <f t="shared" si="62"/>
        <v>1095474.4416</v>
      </c>
      <c r="CN454" s="113"/>
      <c r="CO454" s="97"/>
      <c r="CP454" s="97"/>
      <c r="CQ454" s="97"/>
      <c r="CR454" s="97"/>
      <c r="CS454" s="97"/>
      <c r="CT454" s="97"/>
      <c r="CU454" s="114"/>
      <c r="CV454" s="50">
        <f t="shared" si="55"/>
        <v>36792000</v>
      </c>
      <c r="CW454" s="11"/>
      <c r="CX454" s="604">
        <f t="shared" si="56"/>
        <v>9.2979951451912477</v>
      </c>
      <c r="CY454" s="143"/>
      <c r="CZ454" s="143"/>
      <c r="DA454" s="143"/>
      <c r="DB454" s="23"/>
      <c r="DC454" s="23"/>
      <c r="DD454" s="23"/>
      <c r="DE454" s="23"/>
      <c r="DF454" s="143"/>
      <c r="DG454" s="89"/>
      <c r="DH454" s="50" t="s">
        <v>46</v>
      </c>
      <c r="DI454" s="28"/>
      <c r="DJ454" s="553" t="s">
        <v>46</v>
      </c>
      <c r="DK454" s="143"/>
      <c r="DL454" s="46"/>
      <c r="DM454" s="111"/>
      <c r="DN454" s="110"/>
      <c r="DO454" s="432">
        <v>603.25686868109972</v>
      </c>
      <c r="DP454" s="433">
        <v>-428.07384035476525</v>
      </c>
      <c r="DQ454" s="434">
        <v>175.67590106814438</v>
      </c>
      <c r="DR454" s="428">
        <v>-69.150912958078635</v>
      </c>
      <c r="DS454" s="432">
        <v>2.7839150054264041</v>
      </c>
      <c r="DT454" s="434">
        <v>-1.406165312903972</v>
      </c>
      <c r="DU454" s="434">
        <v>2.442565830810536</v>
      </c>
      <c r="DV454" s="428">
        <v>-1.0944619678245839</v>
      </c>
      <c r="DW454" s="252"/>
      <c r="DX454" s="50"/>
      <c r="DY454" s="249"/>
      <c r="DZ454" s="464">
        <v>384211</v>
      </c>
      <c r="EA454" s="465">
        <v>-223549.66666666666</v>
      </c>
      <c r="EB454" s="46"/>
    </row>
    <row r="455" spans="1:132" s="141" customFormat="1" ht="27.75" customHeight="1" x14ac:dyDescent="0.25">
      <c r="A455" s="69" t="s">
        <v>56</v>
      </c>
      <c r="B455" s="69" t="s">
        <v>42</v>
      </c>
      <c r="C455" s="69" t="s">
        <v>670</v>
      </c>
      <c r="D455" s="67" t="s">
        <v>779</v>
      </c>
      <c r="E455" s="67" t="s">
        <v>780</v>
      </c>
      <c r="F455" s="67" t="s">
        <v>783</v>
      </c>
      <c r="G455" s="67" t="s">
        <v>784</v>
      </c>
      <c r="H455" s="14" t="s">
        <v>46</v>
      </c>
      <c r="I455" s="20" t="s">
        <v>1978</v>
      </c>
      <c r="J455" s="145" t="s">
        <v>1984</v>
      </c>
      <c r="K455" s="426">
        <v>14.508696794681457</v>
      </c>
      <c r="L455" s="426">
        <v>37.193939316575999</v>
      </c>
      <c r="M455" s="424">
        <v>2384</v>
      </c>
      <c r="N455" s="487">
        <v>34444320.000000007</v>
      </c>
      <c r="O455" s="487" t="s">
        <v>1976</v>
      </c>
      <c r="P455" s="572">
        <v>8.8677537245911378</v>
      </c>
      <c r="Q455" s="34" t="s">
        <v>1977</v>
      </c>
      <c r="R455" s="257" t="s">
        <v>48</v>
      </c>
      <c r="S455" s="27"/>
      <c r="T455" s="27"/>
      <c r="U455" s="145"/>
      <c r="V455" s="24"/>
      <c r="W455" s="24"/>
      <c r="X455" s="24"/>
      <c r="Y455" s="24"/>
      <c r="Z455" s="24"/>
      <c r="AA455" s="24"/>
      <c r="AB455" s="24"/>
      <c r="AC455" s="24"/>
      <c r="AD455" s="24"/>
      <c r="AE455" s="24"/>
      <c r="AF455" s="24"/>
      <c r="AG455" s="24"/>
      <c r="AH455" s="24"/>
      <c r="AI455" s="24">
        <v>80</v>
      </c>
      <c r="AJ455" s="24">
        <v>80</v>
      </c>
      <c r="AK455" s="24"/>
      <c r="AL455" s="24"/>
      <c r="AM455" s="24"/>
      <c r="AN455" s="24"/>
      <c r="AO455" s="145">
        <f t="shared" si="57"/>
        <v>80</v>
      </c>
      <c r="AP455" s="14">
        <f t="shared" si="58"/>
        <v>80</v>
      </c>
      <c r="AQ455" s="22"/>
      <c r="AR455" s="24"/>
      <c r="AS455" s="24"/>
      <c r="AT455" s="24"/>
      <c r="AU455" s="24"/>
      <c r="AV455" s="24"/>
      <c r="AW455" s="145"/>
      <c r="AX455" s="24"/>
      <c r="AY455" s="24"/>
      <c r="AZ455" s="24"/>
      <c r="BA455" s="24"/>
      <c r="BB455" s="24"/>
      <c r="BC455" s="24"/>
      <c r="BD455" s="24"/>
      <c r="BE455" s="24"/>
      <c r="BF455" s="24"/>
      <c r="BG455" s="24">
        <v>2026.3</v>
      </c>
      <c r="BH455" s="24">
        <v>2026.3</v>
      </c>
      <c r="BI455" s="24"/>
      <c r="BJ455" s="24"/>
      <c r="BK455" s="24"/>
      <c r="BL455" s="24"/>
      <c r="BM455" s="145">
        <f t="shared" si="59"/>
        <v>2026.3</v>
      </c>
      <c r="BN455" s="24">
        <f t="shared" si="60"/>
        <v>2026.3</v>
      </c>
      <c r="BO455" s="509">
        <f t="shared" si="54"/>
        <v>0.22850206071700824</v>
      </c>
      <c r="BP455" s="511">
        <v>0</v>
      </c>
      <c r="BQ455" s="512">
        <v>0</v>
      </c>
      <c r="BR455" s="513">
        <v>0</v>
      </c>
      <c r="BS455" s="512">
        <v>0</v>
      </c>
      <c r="BT455" s="512">
        <v>0</v>
      </c>
      <c r="BU455" s="512">
        <v>0</v>
      </c>
      <c r="BV455" s="512">
        <v>0</v>
      </c>
      <c r="BW455" s="512">
        <v>0</v>
      </c>
      <c r="BX455" s="512">
        <v>0</v>
      </c>
      <c r="BY455" s="512">
        <v>0</v>
      </c>
      <c r="BZ455" s="512">
        <v>0</v>
      </c>
      <c r="CA455" s="512">
        <v>0</v>
      </c>
      <c r="CB455" s="512">
        <v>0</v>
      </c>
      <c r="CC455" s="512">
        <v>0</v>
      </c>
      <c r="CD455" s="512">
        <v>0</v>
      </c>
      <c r="CE455" s="512">
        <v>0</v>
      </c>
      <c r="CF455" s="512">
        <v>2378551.9920000001</v>
      </c>
      <c r="CG455" s="512">
        <v>2378551.9920000001</v>
      </c>
      <c r="CH455" s="512">
        <v>0</v>
      </c>
      <c r="CI455" s="512">
        <v>0</v>
      </c>
      <c r="CJ455" s="512">
        <v>0</v>
      </c>
      <c r="CK455" s="512">
        <v>0</v>
      </c>
      <c r="CL455" s="513">
        <f t="shared" si="61"/>
        <v>2378551.9920000001</v>
      </c>
      <c r="CM455" s="513">
        <f t="shared" si="62"/>
        <v>2378551.9920000001</v>
      </c>
      <c r="CN455" s="113"/>
      <c r="CO455" s="97"/>
      <c r="CP455" s="97"/>
      <c r="CQ455" s="97"/>
      <c r="CR455" s="97"/>
      <c r="CS455" s="97"/>
      <c r="CT455" s="97"/>
      <c r="CU455" s="114"/>
      <c r="CV455" s="50">
        <f t="shared" si="55"/>
        <v>34444320.000000007</v>
      </c>
      <c r="CW455" s="11"/>
      <c r="CX455" s="604">
        <f t="shared" si="56"/>
        <v>8.8677537245911378</v>
      </c>
      <c r="CY455" s="143"/>
      <c r="CZ455" s="143"/>
      <c r="DA455" s="143"/>
      <c r="DB455" s="23"/>
      <c r="DC455" s="23"/>
      <c r="DD455" s="23"/>
      <c r="DE455" s="23"/>
      <c r="DF455" s="143"/>
      <c r="DG455" s="89"/>
      <c r="DH455" s="50" t="s">
        <v>46</v>
      </c>
      <c r="DI455" s="28"/>
      <c r="DJ455" s="553" t="s">
        <v>46</v>
      </c>
      <c r="DK455" s="143"/>
      <c r="DL455" s="46"/>
      <c r="DM455" s="111"/>
      <c r="DN455" s="110"/>
      <c r="DO455" s="432">
        <v>2788.8733093349138</v>
      </c>
      <c r="DP455" s="433">
        <v>-2682.5985349800767</v>
      </c>
      <c r="DQ455" s="434">
        <v>506.96550518994786</v>
      </c>
      <c r="DR455" s="428">
        <v>-403.74018407486932</v>
      </c>
      <c r="DS455" s="432">
        <v>2.5700206199978992</v>
      </c>
      <c r="DT455" s="434">
        <v>-1.6592966140276917</v>
      </c>
      <c r="DU455" s="434">
        <v>1.4988991018068689</v>
      </c>
      <c r="DV455" s="428">
        <v>-0.5894807919358942</v>
      </c>
      <c r="DW455" s="252"/>
      <c r="DX455" s="50"/>
      <c r="DY455" s="249"/>
      <c r="DZ455" s="464">
        <v>917401</v>
      </c>
      <c r="EA455" s="465">
        <v>-890714.66666666663</v>
      </c>
      <c r="EB455" s="46"/>
    </row>
    <row r="456" spans="1:132" s="141" customFormat="1" ht="27.75" customHeight="1" x14ac:dyDescent="0.25">
      <c r="A456" s="69" t="s">
        <v>56</v>
      </c>
      <c r="B456" s="69" t="s">
        <v>42</v>
      </c>
      <c r="C456" s="69" t="s">
        <v>670</v>
      </c>
      <c r="D456" s="67" t="s">
        <v>779</v>
      </c>
      <c r="E456" s="67" t="s">
        <v>780</v>
      </c>
      <c r="F456" s="67" t="s">
        <v>785</v>
      </c>
      <c r="G456" s="67" t="s">
        <v>786</v>
      </c>
      <c r="H456" s="14" t="s">
        <v>46</v>
      </c>
      <c r="I456" s="20" t="s">
        <v>1979</v>
      </c>
      <c r="J456" s="145" t="s">
        <v>1984</v>
      </c>
      <c r="K456" s="426">
        <v>11.592616055058496</v>
      </c>
      <c r="L456" s="426">
        <v>30.729545390628001</v>
      </c>
      <c r="M456" s="424">
        <v>1644</v>
      </c>
      <c r="N456" s="487">
        <v>40576320.000000007</v>
      </c>
      <c r="O456" s="487" t="s">
        <v>1976</v>
      </c>
      <c r="P456" s="572">
        <v>9.9194549749469587</v>
      </c>
      <c r="Q456" s="34" t="s">
        <v>1977</v>
      </c>
      <c r="R456" s="257" t="s">
        <v>48</v>
      </c>
      <c r="S456" s="27"/>
      <c r="T456" s="27"/>
      <c r="U456" s="145"/>
      <c r="V456" s="24"/>
      <c r="W456" s="24"/>
      <c r="X456" s="24"/>
      <c r="Y456" s="24"/>
      <c r="Z456" s="24"/>
      <c r="AA456" s="24"/>
      <c r="AB456" s="24"/>
      <c r="AC456" s="24"/>
      <c r="AD456" s="24"/>
      <c r="AE456" s="24"/>
      <c r="AF456" s="24"/>
      <c r="AG456" s="24"/>
      <c r="AH456" s="24"/>
      <c r="AI456" s="24">
        <v>51</v>
      </c>
      <c r="AJ456" s="24">
        <v>51</v>
      </c>
      <c r="AK456" s="24"/>
      <c r="AL456" s="24"/>
      <c r="AM456" s="24"/>
      <c r="AN456" s="24"/>
      <c r="AO456" s="145">
        <f t="shared" si="57"/>
        <v>51</v>
      </c>
      <c r="AP456" s="14">
        <f t="shared" si="58"/>
        <v>51</v>
      </c>
      <c r="AQ456" s="22"/>
      <c r="AR456" s="24"/>
      <c r="AS456" s="24"/>
      <c r="AT456" s="24"/>
      <c r="AU456" s="24"/>
      <c r="AV456" s="24"/>
      <c r="AW456" s="145"/>
      <c r="AX456" s="24"/>
      <c r="AY456" s="24"/>
      <c r="AZ456" s="24"/>
      <c r="BA456" s="24"/>
      <c r="BB456" s="24"/>
      <c r="BC456" s="24"/>
      <c r="BD456" s="24"/>
      <c r="BE456" s="24"/>
      <c r="BF456" s="24"/>
      <c r="BG456" s="24">
        <v>350.74</v>
      </c>
      <c r="BH456" s="24">
        <v>350.74</v>
      </c>
      <c r="BI456" s="24"/>
      <c r="BJ456" s="24"/>
      <c r="BK456" s="24"/>
      <c r="BL456" s="24"/>
      <c r="BM456" s="145">
        <f t="shared" si="59"/>
        <v>350.74</v>
      </c>
      <c r="BN456" s="24">
        <f t="shared" si="60"/>
        <v>350.74</v>
      </c>
      <c r="BO456" s="509">
        <f t="shared" si="54"/>
        <v>3.5358797523235438E-2</v>
      </c>
      <c r="BP456" s="511">
        <v>0</v>
      </c>
      <c r="BQ456" s="512">
        <v>0</v>
      </c>
      <c r="BR456" s="513">
        <v>0</v>
      </c>
      <c r="BS456" s="512">
        <v>0</v>
      </c>
      <c r="BT456" s="512">
        <v>0</v>
      </c>
      <c r="BU456" s="512">
        <v>0</v>
      </c>
      <c r="BV456" s="512">
        <v>0</v>
      </c>
      <c r="BW456" s="512">
        <v>0</v>
      </c>
      <c r="BX456" s="512">
        <v>0</v>
      </c>
      <c r="BY456" s="512">
        <v>0</v>
      </c>
      <c r="BZ456" s="512">
        <v>0</v>
      </c>
      <c r="CA456" s="512">
        <v>0</v>
      </c>
      <c r="CB456" s="512">
        <v>0</v>
      </c>
      <c r="CC456" s="512">
        <v>0</v>
      </c>
      <c r="CD456" s="512">
        <v>0</v>
      </c>
      <c r="CE456" s="512">
        <v>0</v>
      </c>
      <c r="CF456" s="512">
        <v>411712.64160000003</v>
      </c>
      <c r="CG456" s="512">
        <v>411712.64160000003</v>
      </c>
      <c r="CH456" s="512">
        <v>0</v>
      </c>
      <c r="CI456" s="512">
        <v>0</v>
      </c>
      <c r="CJ456" s="512">
        <v>0</v>
      </c>
      <c r="CK456" s="512">
        <v>0</v>
      </c>
      <c r="CL456" s="513">
        <f t="shared" si="61"/>
        <v>411712.64160000003</v>
      </c>
      <c r="CM456" s="513">
        <f t="shared" si="62"/>
        <v>411712.64160000003</v>
      </c>
      <c r="CN456" s="113"/>
      <c r="CO456" s="97"/>
      <c r="CP456" s="97"/>
      <c r="CQ456" s="97"/>
      <c r="CR456" s="97"/>
      <c r="CS456" s="97"/>
      <c r="CT456" s="97"/>
      <c r="CU456" s="114"/>
      <c r="CV456" s="50">
        <f t="shared" si="55"/>
        <v>40576320.000000007</v>
      </c>
      <c r="CW456" s="11"/>
      <c r="CX456" s="604">
        <f t="shared" si="56"/>
        <v>9.9194549749469587</v>
      </c>
      <c r="CY456" s="143"/>
      <c r="CZ456" s="143"/>
      <c r="DA456" s="143"/>
      <c r="DB456" s="23"/>
      <c r="DC456" s="23"/>
      <c r="DD456" s="23"/>
      <c r="DE456" s="23"/>
      <c r="DF456" s="143"/>
      <c r="DG456" s="89"/>
      <c r="DH456" s="50" t="s">
        <v>46</v>
      </c>
      <c r="DI456" s="28"/>
      <c r="DJ456" s="553" t="s">
        <v>46</v>
      </c>
      <c r="DK456" s="143"/>
      <c r="DL456" s="46"/>
      <c r="DM456" s="111"/>
      <c r="DN456" s="110"/>
      <c r="DO456" s="432">
        <v>2619.2381628307867</v>
      </c>
      <c r="DP456" s="433">
        <v>-2320.9696583083955</v>
      </c>
      <c r="DQ456" s="434">
        <v>83.701916252661633</v>
      </c>
      <c r="DR456" s="428">
        <v>137.99284926235026</v>
      </c>
      <c r="DS456" s="432">
        <v>2.4856534522964666</v>
      </c>
      <c r="DT456" s="434">
        <v>-1.3272751140989303</v>
      </c>
      <c r="DU456" s="434">
        <v>1.4557436885329036</v>
      </c>
      <c r="DV456" s="428">
        <v>-0.33112659566034464</v>
      </c>
      <c r="DW456" s="252"/>
      <c r="DX456" s="50"/>
      <c r="DY456" s="249"/>
      <c r="DZ456" s="464">
        <v>74587</v>
      </c>
      <c r="EA456" s="465">
        <v>173575.66666666666</v>
      </c>
      <c r="EB456" s="46"/>
    </row>
    <row r="457" spans="1:132" s="141" customFormat="1" ht="27.75" customHeight="1" x14ac:dyDescent="0.25">
      <c r="A457" s="69" t="s">
        <v>56</v>
      </c>
      <c r="B457" s="69" t="s">
        <v>42</v>
      </c>
      <c r="C457" s="69" t="s">
        <v>670</v>
      </c>
      <c r="D457" s="67" t="s">
        <v>779</v>
      </c>
      <c r="E457" s="67" t="s">
        <v>780</v>
      </c>
      <c r="F457" s="67" t="s">
        <v>787</v>
      </c>
      <c r="G457" s="67" t="s">
        <v>788</v>
      </c>
      <c r="H457" s="14" t="s">
        <v>46</v>
      </c>
      <c r="I457" s="20" t="s">
        <v>1978</v>
      </c>
      <c r="J457" s="145" t="s">
        <v>1984</v>
      </c>
      <c r="K457" s="426">
        <v>14.508696794681457</v>
      </c>
      <c r="L457" s="426">
        <v>43.651515060720001</v>
      </c>
      <c r="M457" s="424">
        <v>2737</v>
      </c>
      <c r="N457" s="487">
        <v>37282560.000000007</v>
      </c>
      <c r="O457" s="487" t="s">
        <v>1976</v>
      </c>
      <c r="P457" s="572">
        <v>9.8238457703691591</v>
      </c>
      <c r="Q457" s="34" t="s">
        <v>1977</v>
      </c>
      <c r="R457" s="257" t="s">
        <v>48</v>
      </c>
      <c r="S457" s="27"/>
      <c r="T457" s="27"/>
      <c r="U457" s="145"/>
      <c r="V457" s="24"/>
      <c r="W457" s="24"/>
      <c r="X457" s="24"/>
      <c r="Y457" s="24"/>
      <c r="Z457" s="24"/>
      <c r="AA457" s="24"/>
      <c r="AB457" s="24"/>
      <c r="AC457" s="24"/>
      <c r="AD457" s="24"/>
      <c r="AE457" s="24"/>
      <c r="AF457" s="24"/>
      <c r="AG457" s="24"/>
      <c r="AH457" s="24"/>
      <c r="AI457" s="24">
        <v>145</v>
      </c>
      <c r="AJ457" s="24">
        <v>145</v>
      </c>
      <c r="AK457" s="24"/>
      <c r="AL457" s="24"/>
      <c r="AM457" s="24">
        <v>1</v>
      </c>
      <c r="AN457" s="24">
        <v>1</v>
      </c>
      <c r="AO457" s="145">
        <f t="shared" si="57"/>
        <v>146</v>
      </c>
      <c r="AP457" s="14">
        <f t="shared" si="58"/>
        <v>146</v>
      </c>
      <c r="AQ457" s="22"/>
      <c r="AR457" s="24"/>
      <c r="AS457" s="24"/>
      <c r="AT457" s="24"/>
      <c r="AU457" s="24"/>
      <c r="AV457" s="24"/>
      <c r="AW457" s="145"/>
      <c r="AX457" s="24"/>
      <c r="AY457" s="24"/>
      <c r="AZ457" s="24"/>
      <c r="BA457" s="24"/>
      <c r="BB457" s="24"/>
      <c r="BC457" s="24"/>
      <c r="BD457" s="24"/>
      <c r="BE457" s="24"/>
      <c r="BF457" s="24"/>
      <c r="BG457" s="24">
        <v>1233.46</v>
      </c>
      <c r="BH457" s="24">
        <v>1233.46</v>
      </c>
      <c r="BI457" s="24"/>
      <c r="BJ457" s="24"/>
      <c r="BK457" s="24">
        <v>10</v>
      </c>
      <c r="BL457" s="24">
        <v>10</v>
      </c>
      <c r="BM457" s="145">
        <f t="shared" si="59"/>
        <v>1243.46</v>
      </c>
      <c r="BN457" s="24">
        <f t="shared" si="60"/>
        <v>1243.46</v>
      </c>
      <c r="BO457" s="509">
        <f t="shared" si="54"/>
        <v>0.12657568421427626</v>
      </c>
      <c r="BP457" s="511">
        <v>0</v>
      </c>
      <c r="BQ457" s="512">
        <v>0</v>
      </c>
      <c r="BR457" s="513">
        <v>0</v>
      </c>
      <c r="BS457" s="512">
        <v>0</v>
      </c>
      <c r="BT457" s="512">
        <v>0</v>
      </c>
      <c r="BU457" s="512">
        <v>0</v>
      </c>
      <c r="BV457" s="512">
        <v>0</v>
      </c>
      <c r="BW457" s="512">
        <v>0</v>
      </c>
      <c r="BX457" s="512">
        <v>0</v>
      </c>
      <c r="BY457" s="512">
        <v>0</v>
      </c>
      <c r="BZ457" s="512">
        <v>0</v>
      </c>
      <c r="CA457" s="512">
        <v>0</v>
      </c>
      <c r="CB457" s="512">
        <v>0</v>
      </c>
      <c r="CC457" s="512">
        <v>0</v>
      </c>
      <c r="CD457" s="512">
        <v>0</v>
      </c>
      <c r="CE457" s="512">
        <v>0</v>
      </c>
      <c r="CF457" s="512">
        <v>1447884.6864</v>
      </c>
      <c r="CG457" s="512">
        <v>1447884.6864</v>
      </c>
      <c r="CH457" s="512">
        <v>0</v>
      </c>
      <c r="CI457" s="512">
        <v>0</v>
      </c>
      <c r="CJ457" s="512">
        <v>32762.400000000001</v>
      </c>
      <c r="CK457" s="512">
        <v>32762.400000000001</v>
      </c>
      <c r="CL457" s="513">
        <f t="shared" si="61"/>
        <v>1480647.0863999999</v>
      </c>
      <c r="CM457" s="513">
        <f t="shared" si="62"/>
        <v>1480647.0863999999</v>
      </c>
      <c r="CN457" s="113"/>
      <c r="CO457" s="97"/>
      <c r="CP457" s="97"/>
      <c r="CQ457" s="97"/>
      <c r="CR457" s="97"/>
      <c r="CS457" s="97"/>
      <c r="CT457" s="97"/>
      <c r="CU457" s="114"/>
      <c r="CV457" s="50">
        <f t="shared" si="55"/>
        <v>37282560.000000007</v>
      </c>
      <c r="CW457" s="11"/>
      <c r="CX457" s="604">
        <f t="shared" si="56"/>
        <v>9.8238457703691591</v>
      </c>
      <c r="CY457" s="143"/>
      <c r="CZ457" s="143"/>
      <c r="DA457" s="143"/>
      <c r="DB457" s="23"/>
      <c r="DC457" s="23"/>
      <c r="DD457" s="23"/>
      <c r="DE457" s="23"/>
      <c r="DF457" s="143"/>
      <c r="DG457" s="89"/>
      <c r="DH457" s="50" t="s">
        <v>46</v>
      </c>
      <c r="DI457" s="28"/>
      <c r="DJ457" s="553" t="s">
        <v>46</v>
      </c>
      <c r="DK457" s="143"/>
      <c r="DL457" s="46"/>
      <c r="DM457" s="111"/>
      <c r="DN457" s="110"/>
      <c r="DO457" s="432">
        <v>1311.2457518728302</v>
      </c>
      <c r="DP457" s="433">
        <v>-1133.245462573153</v>
      </c>
      <c r="DQ457" s="434">
        <v>106.30951945916317</v>
      </c>
      <c r="DR457" s="428">
        <v>-21.077739207115144</v>
      </c>
      <c r="DS457" s="432">
        <v>2.29782568974968</v>
      </c>
      <c r="DT457" s="434">
        <v>-1.7271870273439012</v>
      </c>
      <c r="DU457" s="434">
        <v>1.2782751690115111</v>
      </c>
      <c r="DV457" s="428">
        <v>-0.75546781938432572</v>
      </c>
      <c r="DW457" s="252"/>
      <c r="DX457" s="50"/>
      <c r="DY457" s="249"/>
      <c r="DZ457" s="464">
        <v>156504</v>
      </c>
      <c r="EA457" s="465">
        <v>-93185</v>
      </c>
      <c r="EB457" s="46"/>
    </row>
    <row r="458" spans="1:132" s="141" customFormat="1" ht="27.75" customHeight="1" x14ac:dyDescent="0.25">
      <c r="A458" s="69" t="s">
        <v>56</v>
      </c>
      <c r="B458" s="69" t="s">
        <v>42</v>
      </c>
      <c r="C458" s="69" t="s">
        <v>670</v>
      </c>
      <c r="D458" s="67" t="s">
        <v>779</v>
      </c>
      <c r="E458" s="67" t="s">
        <v>780</v>
      </c>
      <c r="F458" s="67" t="s">
        <v>789</v>
      </c>
      <c r="G458" s="67" t="s">
        <v>790</v>
      </c>
      <c r="H458" s="14" t="s">
        <v>46</v>
      </c>
      <c r="I458" s="20" t="s">
        <v>1979</v>
      </c>
      <c r="J458" s="145" t="s">
        <v>1984</v>
      </c>
      <c r="K458" s="426">
        <v>14.508696794681457</v>
      </c>
      <c r="L458" s="426">
        <v>53.797727160828003</v>
      </c>
      <c r="M458" s="424">
        <v>2523</v>
      </c>
      <c r="N458" s="487">
        <v>36862080</v>
      </c>
      <c r="O458" s="487" t="s">
        <v>1976</v>
      </c>
      <c r="P458" s="572">
        <v>9.5131158554913018</v>
      </c>
      <c r="Q458" s="34" t="s">
        <v>1977</v>
      </c>
      <c r="R458" s="257" t="s">
        <v>48</v>
      </c>
      <c r="S458" s="27"/>
      <c r="T458" s="27"/>
      <c r="U458" s="145"/>
      <c r="V458" s="24"/>
      <c r="W458" s="24"/>
      <c r="X458" s="24"/>
      <c r="Y458" s="24"/>
      <c r="Z458" s="24"/>
      <c r="AA458" s="24"/>
      <c r="AB458" s="24"/>
      <c r="AC458" s="24"/>
      <c r="AD458" s="24"/>
      <c r="AE458" s="24">
        <v>1</v>
      </c>
      <c r="AF458" s="24">
        <v>1</v>
      </c>
      <c r="AG458" s="24"/>
      <c r="AH458" s="24"/>
      <c r="AI458" s="24">
        <v>128</v>
      </c>
      <c r="AJ458" s="24">
        <v>128</v>
      </c>
      <c r="AK458" s="24"/>
      <c r="AL458" s="24"/>
      <c r="AM458" s="24"/>
      <c r="AN458" s="24"/>
      <c r="AO458" s="145">
        <f t="shared" si="57"/>
        <v>129</v>
      </c>
      <c r="AP458" s="14">
        <f t="shared" si="58"/>
        <v>129</v>
      </c>
      <c r="AQ458" s="22"/>
      <c r="AR458" s="24"/>
      <c r="AS458" s="24"/>
      <c r="AT458" s="24"/>
      <c r="AU458" s="24"/>
      <c r="AV458" s="24"/>
      <c r="AW458" s="145"/>
      <c r="AX458" s="24"/>
      <c r="AY458" s="24"/>
      <c r="AZ458" s="24"/>
      <c r="BA458" s="24"/>
      <c r="BB458" s="24"/>
      <c r="BC458" s="24">
        <v>1.2</v>
      </c>
      <c r="BD458" s="24">
        <v>1.2</v>
      </c>
      <c r="BE458" s="24"/>
      <c r="BF458" s="24"/>
      <c r="BG458" s="24">
        <v>897.94</v>
      </c>
      <c r="BH458" s="24">
        <v>897.94</v>
      </c>
      <c r="BI458" s="24"/>
      <c r="BJ458" s="24"/>
      <c r="BK458" s="24"/>
      <c r="BL458" s="24"/>
      <c r="BM458" s="145">
        <f t="shared" si="59"/>
        <v>899.1400000000001</v>
      </c>
      <c r="BN458" s="24">
        <f t="shared" si="60"/>
        <v>899.1400000000001</v>
      </c>
      <c r="BO458" s="509">
        <f t="shared" si="54"/>
        <v>9.4515825693532909E-2</v>
      </c>
      <c r="BP458" s="511">
        <v>0</v>
      </c>
      <c r="BQ458" s="512">
        <v>0</v>
      </c>
      <c r="BR458" s="513">
        <v>0</v>
      </c>
      <c r="BS458" s="512">
        <v>0</v>
      </c>
      <c r="BT458" s="512">
        <v>0</v>
      </c>
      <c r="BU458" s="512">
        <v>0</v>
      </c>
      <c r="BV458" s="512">
        <v>0</v>
      </c>
      <c r="BW458" s="512">
        <v>0</v>
      </c>
      <c r="BX458" s="512">
        <v>0</v>
      </c>
      <c r="BY458" s="512">
        <v>0</v>
      </c>
      <c r="BZ458" s="512">
        <v>0</v>
      </c>
      <c r="CA458" s="512">
        <v>0</v>
      </c>
      <c r="CB458" s="512">
        <v>6054.9119999999994</v>
      </c>
      <c r="CC458" s="512">
        <v>6054.9119999999994</v>
      </c>
      <c r="CD458" s="512">
        <v>0</v>
      </c>
      <c r="CE458" s="512">
        <v>0</v>
      </c>
      <c r="CF458" s="512">
        <v>1054037.8896000001</v>
      </c>
      <c r="CG458" s="512">
        <v>1054037.8896000001</v>
      </c>
      <c r="CH458" s="512">
        <v>0</v>
      </c>
      <c r="CI458" s="512">
        <v>0</v>
      </c>
      <c r="CJ458" s="512">
        <v>0</v>
      </c>
      <c r="CK458" s="512">
        <v>0</v>
      </c>
      <c r="CL458" s="513">
        <f t="shared" si="61"/>
        <v>1060092.8016000001</v>
      </c>
      <c r="CM458" s="513">
        <f t="shared" si="62"/>
        <v>1060092.8016000001</v>
      </c>
      <c r="CN458" s="113"/>
      <c r="CO458" s="97"/>
      <c r="CP458" s="97"/>
      <c r="CQ458" s="97"/>
      <c r="CR458" s="97"/>
      <c r="CS458" s="97"/>
      <c r="CT458" s="97"/>
      <c r="CU458" s="114"/>
      <c r="CV458" s="50">
        <f t="shared" si="55"/>
        <v>36862080</v>
      </c>
      <c r="CW458" s="11"/>
      <c r="CX458" s="604">
        <f t="shared" si="56"/>
        <v>9.5131158554913018</v>
      </c>
      <c r="CY458" s="143"/>
      <c r="CZ458" s="143"/>
      <c r="DA458" s="143"/>
      <c r="DB458" s="23"/>
      <c r="DC458" s="23"/>
      <c r="DD458" s="23"/>
      <c r="DE458" s="23"/>
      <c r="DF458" s="143"/>
      <c r="DG458" s="89"/>
      <c r="DH458" s="50" t="s">
        <v>46</v>
      </c>
      <c r="DI458" s="28"/>
      <c r="DJ458" s="553" t="s">
        <v>46</v>
      </c>
      <c r="DK458" s="143"/>
      <c r="DL458" s="46"/>
      <c r="DM458" s="111"/>
      <c r="DN458" s="110"/>
      <c r="DO458" s="432">
        <v>3389.6019286020892</v>
      </c>
      <c r="DP458" s="433">
        <v>-2961.899047142068</v>
      </c>
      <c r="DQ458" s="434">
        <v>305.1327234899768</v>
      </c>
      <c r="DR458" s="428">
        <v>-138.17232781387102</v>
      </c>
      <c r="DS458" s="432">
        <v>3.8574683795119</v>
      </c>
      <c r="DT458" s="434">
        <v>-2.2643809394506995</v>
      </c>
      <c r="DU458" s="434">
        <v>2.838215382583134</v>
      </c>
      <c r="DV458" s="428">
        <v>-1.5145565913169514</v>
      </c>
      <c r="DW458" s="252"/>
      <c r="DX458" s="50"/>
      <c r="DY458" s="249"/>
      <c r="DZ458" s="464">
        <v>450711</v>
      </c>
      <c r="EA458" s="465">
        <v>-297725.66666666663</v>
      </c>
      <c r="EB458" s="46"/>
    </row>
    <row r="459" spans="1:132" s="141" customFormat="1" ht="27.75" customHeight="1" x14ac:dyDescent="0.25">
      <c r="A459" s="69" t="s">
        <v>56</v>
      </c>
      <c r="B459" s="69" t="s">
        <v>42</v>
      </c>
      <c r="C459" s="69" t="s">
        <v>670</v>
      </c>
      <c r="D459" s="67" t="s">
        <v>779</v>
      </c>
      <c r="E459" s="67" t="s">
        <v>780</v>
      </c>
      <c r="F459" s="67" t="s">
        <v>791</v>
      </c>
      <c r="G459" s="67" t="s">
        <v>792</v>
      </c>
      <c r="H459" s="14" t="s">
        <v>46</v>
      </c>
      <c r="I459" s="20" t="s">
        <v>1978</v>
      </c>
      <c r="J459" s="145" t="s">
        <v>1984</v>
      </c>
      <c r="K459" s="426">
        <v>14.508696794681457</v>
      </c>
      <c r="L459" s="426">
        <v>34.473295382841002</v>
      </c>
      <c r="M459" s="424">
        <v>2244</v>
      </c>
      <c r="N459" s="487">
        <v>33673440</v>
      </c>
      <c r="O459" s="487" t="s">
        <v>1976</v>
      </c>
      <c r="P459" s="572">
        <v>9.1545813383245438</v>
      </c>
      <c r="Q459" s="34" t="s">
        <v>1977</v>
      </c>
      <c r="R459" s="257" t="s">
        <v>48</v>
      </c>
      <c r="S459" s="27"/>
      <c r="T459" s="27"/>
      <c r="U459" s="145"/>
      <c r="V459" s="24"/>
      <c r="W459" s="24"/>
      <c r="X459" s="24"/>
      <c r="Y459" s="24"/>
      <c r="Z459" s="24"/>
      <c r="AA459" s="24"/>
      <c r="AB459" s="24"/>
      <c r="AC459" s="24"/>
      <c r="AD459" s="24"/>
      <c r="AE459" s="24">
        <v>1</v>
      </c>
      <c r="AF459" s="24">
        <v>1</v>
      </c>
      <c r="AG459" s="24"/>
      <c r="AH459" s="24"/>
      <c r="AI459" s="24">
        <v>93</v>
      </c>
      <c r="AJ459" s="24">
        <v>93</v>
      </c>
      <c r="AK459" s="24"/>
      <c r="AL459" s="24"/>
      <c r="AM459" s="24"/>
      <c r="AN459" s="24"/>
      <c r="AO459" s="145">
        <f t="shared" si="57"/>
        <v>94</v>
      </c>
      <c r="AP459" s="14">
        <f t="shared" si="58"/>
        <v>94</v>
      </c>
      <c r="AQ459" s="22"/>
      <c r="AR459" s="24"/>
      <c r="AS459" s="24"/>
      <c r="AT459" s="24"/>
      <c r="AU459" s="24"/>
      <c r="AV459" s="24"/>
      <c r="AW459" s="145"/>
      <c r="AX459" s="24"/>
      <c r="AY459" s="24"/>
      <c r="AZ459" s="24"/>
      <c r="BA459" s="24"/>
      <c r="BB459" s="24"/>
      <c r="BC459" s="24">
        <v>1.2</v>
      </c>
      <c r="BD459" s="24">
        <v>1.2</v>
      </c>
      <c r="BE459" s="24"/>
      <c r="BF459" s="24"/>
      <c r="BG459" s="24">
        <v>808.5</v>
      </c>
      <c r="BH459" s="24">
        <v>808.5</v>
      </c>
      <c r="BI459" s="24"/>
      <c r="BJ459" s="24"/>
      <c r="BK459" s="24"/>
      <c r="BL459" s="24"/>
      <c r="BM459" s="145">
        <f t="shared" si="59"/>
        <v>809.7</v>
      </c>
      <c r="BN459" s="24">
        <f t="shared" si="60"/>
        <v>809.7</v>
      </c>
      <c r="BO459" s="509">
        <f t="shared" si="54"/>
        <v>8.844751825081168E-2</v>
      </c>
      <c r="BP459" s="511">
        <v>0</v>
      </c>
      <c r="BQ459" s="512">
        <v>0</v>
      </c>
      <c r="BR459" s="513">
        <v>0</v>
      </c>
      <c r="BS459" s="512">
        <v>0</v>
      </c>
      <c r="BT459" s="512">
        <v>0</v>
      </c>
      <c r="BU459" s="512">
        <v>0</v>
      </c>
      <c r="BV459" s="512">
        <v>0</v>
      </c>
      <c r="BW459" s="512">
        <v>0</v>
      </c>
      <c r="BX459" s="512">
        <v>0</v>
      </c>
      <c r="BY459" s="512">
        <v>0</v>
      </c>
      <c r="BZ459" s="512">
        <v>0</v>
      </c>
      <c r="CA459" s="512">
        <v>0</v>
      </c>
      <c r="CB459" s="512">
        <v>6054.9119999999994</v>
      </c>
      <c r="CC459" s="512">
        <v>6054.9119999999994</v>
      </c>
      <c r="CD459" s="512">
        <v>0</v>
      </c>
      <c r="CE459" s="512">
        <v>0</v>
      </c>
      <c r="CF459" s="512">
        <v>949049.64</v>
      </c>
      <c r="CG459" s="512">
        <v>949049.64</v>
      </c>
      <c r="CH459" s="512">
        <v>0</v>
      </c>
      <c r="CI459" s="512">
        <v>0</v>
      </c>
      <c r="CJ459" s="512">
        <v>0</v>
      </c>
      <c r="CK459" s="512">
        <v>0</v>
      </c>
      <c r="CL459" s="513">
        <f t="shared" si="61"/>
        <v>955104.55200000003</v>
      </c>
      <c r="CM459" s="513">
        <f t="shared" si="62"/>
        <v>955104.55200000003</v>
      </c>
      <c r="CN459" s="113"/>
      <c r="CO459" s="97"/>
      <c r="CP459" s="97"/>
      <c r="CQ459" s="97"/>
      <c r="CR459" s="97"/>
      <c r="CS459" s="97"/>
      <c r="CT459" s="97"/>
      <c r="CU459" s="114"/>
      <c r="CV459" s="50">
        <f t="shared" si="55"/>
        <v>33673440</v>
      </c>
      <c r="CW459" s="11"/>
      <c r="CX459" s="604">
        <f t="shared" si="56"/>
        <v>9.1545813383245438</v>
      </c>
      <c r="CY459" s="143"/>
      <c r="CZ459" s="143"/>
      <c r="DA459" s="143"/>
      <c r="DB459" s="23"/>
      <c r="DC459" s="23"/>
      <c r="DD459" s="23"/>
      <c r="DE459" s="23"/>
      <c r="DF459" s="143"/>
      <c r="DG459" s="89"/>
      <c r="DH459" s="50" t="s">
        <v>46</v>
      </c>
      <c r="DI459" s="28"/>
      <c r="DJ459" s="553" t="s">
        <v>46</v>
      </c>
      <c r="DK459" s="143"/>
      <c r="DL459" s="46"/>
      <c r="DM459" s="111"/>
      <c r="DN459" s="110"/>
      <c r="DO459" s="432">
        <v>1921.2219251336899</v>
      </c>
      <c r="DP459" s="433">
        <v>-1532.7424431259883</v>
      </c>
      <c r="DQ459" s="434">
        <v>137.36497326203209</v>
      </c>
      <c r="DR459" s="428">
        <v>-108.30647962408734</v>
      </c>
      <c r="DS459" s="432">
        <v>1.3288770053475936</v>
      </c>
      <c r="DT459" s="434">
        <v>-0.68560388913933901</v>
      </c>
      <c r="DU459" s="434">
        <v>0.7410873440285205</v>
      </c>
      <c r="DV459" s="428">
        <v>-0.43642175760168345</v>
      </c>
      <c r="DW459" s="252"/>
      <c r="DX459" s="50"/>
      <c r="DY459" s="249"/>
      <c r="DZ459" s="464">
        <v>71509</v>
      </c>
      <c r="EA459" s="465">
        <v>-35905</v>
      </c>
      <c r="EB459" s="46"/>
    </row>
    <row r="460" spans="1:132" s="141" customFormat="1" ht="27.75" customHeight="1" x14ac:dyDescent="0.25">
      <c r="A460" s="69" t="s">
        <v>56</v>
      </c>
      <c r="B460" s="69" t="s">
        <v>42</v>
      </c>
      <c r="C460" s="69" t="s">
        <v>670</v>
      </c>
      <c r="D460" s="67" t="s">
        <v>779</v>
      </c>
      <c r="E460" s="67" t="s">
        <v>780</v>
      </c>
      <c r="F460" s="67" t="s">
        <v>793</v>
      </c>
      <c r="G460" s="67" t="s">
        <v>784</v>
      </c>
      <c r="H460" s="14" t="s">
        <v>46</v>
      </c>
      <c r="I460" s="20" t="s">
        <v>1979</v>
      </c>
      <c r="J460" s="145" t="s">
        <v>1984</v>
      </c>
      <c r="K460" s="426">
        <v>11.592616055058496</v>
      </c>
      <c r="L460" s="426">
        <v>21.801515106168001</v>
      </c>
      <c r="M460" s="424">
        <v>1264</v>
      </c>
      <c r="N460" s="487">
        <v>16038441</v>
      </c>
      <c r="O460" s="487" t="s">
        <v>1982</v>
      </c>
      <c r="P460" s="572">
        <v>4.6609487231678486</v>
      </c>
      <c r="Q460" s="34" t="s">
        <v>1977</v>
      </c>
      <c r="R460" s="257" t="s">
        <v>48</v>
      </c>
      <c r="S460" s="27"/>
      <c r="T460" s="27"/>
      <c r="U460" s="145"/>
      <c r="V460" s="24"/>
      <c r="W460" s="24"/>
      <c r="X460" s="24"/>
      <c r="Y460" s="24"/>
      <c r="Z460" s="24"/>
      <c r="AA460" s="24"/>
      <c r="AB460" s="24"/>
      <c r="AC460" s="24"/>
      <c r="AD460" s="24"/>
      <c r="AE460" s="24"/>
      <c r="AF460" s="24"/>
      <c r="AG460" s="24"/>
      <c r="AH460" s="24"/>
      <c r="AI460" s="24">
        <v>72</v>
      </c>
      <c r="AJ460" s="24">
        <v>72</v>
      </c>
      <c r="AK460" s="24"/>
      <c r="AL460" s="24"/>
      <c r="AM460" s="24"/>
      <c r="AN460" s="24"/>
      <c r="AO460" s="145">
        <f t="shared" si="57"/>
        <v>72</v>
      </c>
      <c r="AP460" s="14">
        <f t="shared" si="58"/>
        <v>72</v>
      </c>
      <c r="AQ460" s="22"/>
      <c r="AR460" s="24"/>
      <c r="AS460" s="24"/>
      <c r="AT460" s="24"/>
      <c r="AU460" s="24"/>
      <c r="AV460" s="24"/>
      <c r="AW460" s="145"/>
      <c r="AX460" s="24"/>
      <c r="AY460" s="24"/>
      <c r="AZ460" s="24"/>
      <c r="BA460" s="24"/>
      <c r="BB460" s="24"/>
      <c r="BC460" s="24"/>
      <c r="BD460" s="24"/>
      <c r="BE460" s="24"/>
      <c r="BF460" s="24"/>
      <c r="BG460" s="24">
        <v>2497.7199999999998</v>
      </c>
      <c r="BH460" s="24">
        <v>2497.7199999999998</v>
      </c>
      <c r="BI460" s="24"/>
      <c r="BJ460" s="24"/>
      <c r="BK460" s="24"/>
      <c r="BL460" s="24"/>
      <c r="BM460" s="145">
        <f t="shared" si="59"/>
        <v>2497.7199999999998</v>
      </c>
      <c r="BN460" s="24">
        <f t="shared" si="60"/>
        <v>2497.7199999999998</v>
      </c>
      <c r="BO460" s="509">
        <f t="shared" si="54"/>
        <v>0.53588231674482045</v>
      </c>
      <c r="BP460" s="511">
        <v>0</v>
      </c>
      <c r="BQ460" s="512">
        <v>0</v>
      </c>
      <c r="BR460" s="513">
        <v>0</v>
      </c>
      <c r="BS460" s="512">
        <v>0</v>
      </c>
      <c r="BT460" s="512">
        <v>0</v>
      </c>
      <c r="BU460" s="512">
        <v>0</v>
      </c>
      <c r="BV460" s="512">
        <v>0</v>
      </c>
      <c r="BW460" s="512">
        <v>0</v>
      </c>
      <c r="BX460" s="512">
        <v>0</v>
      </c>
      <c r="BY460" s="512">
        <v>0</v>
      </c>
      <c r="BZ460" s="512">
        <v>0</v>
      </c>
      <c r="CA460" s="512">
        <v>0</v>
      </c>
      <c r="CB460" s="512">
        <v>0</v>
      </c>
      <c r="CC460" s="512">
        <v>0</v>
      </c>
      <c r="CD460" s="512">
        <v>0</v>
      </c>
      <c r="CE460" s="512">
        <v>0</v>
      </c>
      <c r="CF460" s="512">
        <v>2931923.6447999999</v>
      </c>
      <c r="CG460" s="512">
        <v>2931923.6447999999</v>
      </c>
      <c r="CH460" s="512">
        <v>0</v>
      </c>
      <c r="CI460" s="512">
        <v>0</v>
      </c>
      <c r="CJ460" s="512">
        <v>0</v>
      </c>
      <c r="CK460" s="512">
        <v>0</v>
      </c>
      <c r="CL460" s="513">
        <f t="shared" si="61"/>
        <v>2931923.6447999999</v>
      </c>
      <c r="CM460" s="513">
        <f t="shared" si="62"/>
        <v>2931923.6447999999</v>
      </c>
      <c r="CN460" s="113"/>
      <c r="CO460" s="97"/>
      <c r="CP460" s="97"/>
      <c r="CQ460" s="97"/>
      <c r="CR460" s="97"/>
      <c r="CS460" s="97"/>
      <c r="CT460" s="97"/>
      <c r="CU460" s="114"/>
      <c r="CV460" s="50">
        <f t="shared" si="55"/>
        <v>16038441</v>
      </c>
      <c r="CW460" s="11"/>
      <c r="CX460" s="604">
        <f t="shared" si="56"/>
        <v>4.6609487231678486</v>
      </c>
      <c r="CY460" s="143"/>
      <c r="CZ460" s="143"/>
      <c r="DA460" s="143"/>
      <c r="DB460" s="23"/>
      <c r="DC460" s="23"/>
      <c r="DD460" s="23"/>
      <c r="DE460" s="23"/>
      <c r="DF460" s="143"/>
      <c r="DG460" s="89"/>
      <c r="DH460" s="50" t="s">
        <v>46</v>
      </c>
      <c r="DI460" s="28"/>
      <c r="DJ460" s="553" t="s">
        <v>46</v>
      </c>
      <c r="DK460" s="143"/>
      <c r="DL460" s="46"/>
      <c r="DM460" s="111"/>
      <c r="DN460" s="110"/>
      <c r="DO460" s="432">
        <v>454.73567613898479</v>
      </c>
      <c r="DP460" s="433">
        <v>37.611591878217666</v>
      </c>
      <c r="DQ460" s="434">
        <v>37.787301377991596</v>
      </c>
      <c r="DR460" s="428">
        <v>188.80880713124554</v>
      </c>
      <c r="DS460" s="432">
        <v>0.57203138392562658</v>
      </c>
      <c r="DT460" s="434">
        <v>1.4519352535169257</v>
      </c>
      <c r="DU460" s="434">
        <v>0.24447814333750845</v>
      </c>
      <c r="DV460" s="428">
        <v>1.4433992287961777</v>
      </c>
      <c r="DW460" s="252"/>
      <c r="DX460" s="50"/>
      <c r="DY460" s="249"/>
      <c r="DZ460" s="464">
        <v>15414</v>
      </c>
      <c r="EA460" s="465">
        <v>129158.66666666666</v>
      </c>
      <c r="EB460" s="46"/>
    </row>
    <row r="461" spans="1:132" s="141" customFormat="1" ht="27.75" customHeight="1" x14ac:dyDescent="0.25">
      <c r="A461" s="69" t="s">
        <v>56</v>
      </c>
      <c r="B461" s="69" t="s">
        <v>42</v>
      </c>
      <c r="C461" s="69" t="s">
        <v>670</v>
      </c>
      <c r="D461" s="67" t="s">
        <v>794</v>
      </c>
      <c r="E461" s="67" t="s">
        <v>689</v>
      </c>
      <c r="F461" s="67" t="s">
        <v>795</v>
      </c>
      <c r="G461" s="67" t="s">
        <v>692</v>
      </c>
      <c r="H461" s="14" t="s">
        <v>46</v>
      </c>
      <c r="I461" s="20" t="s">
        <v>1978</v>
      </c>
      <c r="J461" s="145" t="s">
        <v>1984</v>
      </c>
      <c r="K461" s="426">
        <v>6.1667936952682307</v>
      </c>
      <c r="L461" s="426">
        <v>11.559469672925999</v>
      </c>
      <c r="M461" s="424">
        <v>1548</v>
      </c>
      <c r="N461" s="487">
        <v>16700154.999999998</v>
      </c>
      <c r="O461" s="487" t="s">
        <v>1982</v>
      </c>
      <c r="P461" s="572">
        <v>4.2227398688529068</v>
      </c>
      <c r="Q461" s="34" t="s">
        <v>1977</v>
      </c>
      <c r="R461" s="257" t="s">
        <v>48</v>
      </c>
      <c r="S461" s="27"/>
      <c r="T461" s="27"/>
      <c r="U461" s="145"/>
      <c r="V461" s="24"/>
      <c r="W461" s="24"/>
      <c r="X461" s="24"/>
      <c r="Y461" s="24"/>
      <c r="Z461" s="24"/>
      <c r="AA461" s="24"/>
      <c r="AB461" s="24"/>
      <c r="AC461" s="24"/>
      <c r="AD461" s="24"/>
      <c r="AE461" s="24"/>
      <c r="AF461" s="24"/>
      <c r="AG461" s="24"/>
      <c r="AH461" s="24"/>
      <c r="AI461" s="24">
        <v>46</v>
      </c>
      <c r="AJ461" s="24">
        <v>46</v>
      </c>
      <c r="AK461" s="24"/>
      <c r="AL461" s="24"/>
      <c r="AM461" s="24"/>
      <c r="AN461" s="24"/>
      <c r="AO461" s="145">
        <f t="shared" si="57"/>
        <v>46</v>
      </c>
      <c r="AP461" s="14">
        <f t="shared" si="58"/>
        <v>46</v>
      </c>
      <c r="AQ461" s="22"/>
      <c r="AR461" s="24"/>
      <c r="AS461" s="24"/>
      <c r="AT461" s="24"/>
      <c r="AU461" s="24"/>
      <c r="AV461" s="24"/>
      <c r="AW461" s="145"/>
      <c r="AX461" s="24"/>
      <c r="AY461" s="24"/>
      <c r="AZ461" s="24"/>
      <c r="BA461" s="24"/>
      <c r="BB461" s="24"/>
      <c r="BC461" s="24"/>
      <c r="BD461" s="24"/>
      <c r="BE461" s="24"/>
      <c r="BF461" s="24"/>
      <c r="BG461" s="24">
        <v>265.54000000000002</v>
      </c>
      <c r="BH461" s="24">
        <v>265.54000000000002</v>
      </c>
      <c r="BI461" s="24"/>
      <c r="BJ461" s="24"/>
      <c r="BK461" s="24"/>
      <c r="BL461" s="24"/>
      <c r="BM461" s="145">
        <f t="shared" si="59"/>
        <v>265.54000000000002</v>
      </c>
      <c r="BN461" s="24">
        <f t="shared" si="60"/>
        <v>265.54000000000002</v>
      </c>
      <c r="BO461" s="509">
        <f t="shared" si="54"/>
        <v>6.2883343101154149E-2</v>
      </c>
      <c r="BP461" s="511">
        <v>0</v>
      </c>
      <c r="BQ461" s="512">
        <v>0</v>
      </c>
      <c r="BR461" s="513">
        <v>0</v>
      </c>
      <c r="BS461" s="512">
        <v>0</v>
      </c>
      <c r="BT461" s="512">
        <v>0</v>
      </c>
      <c r="BU461" s="512">
        <v>0</v>
      </c>
      <c r="BV461" s="512">
        <v>0</v>
      </c>
      <c r="BW461" s="512">
        <v>0</v>
      </c>
      <c r="BX461" s="512">
        <v>0</v>
      </c>
      <c r="BY461" s="512">
        <v>0</v>
      </c>
      <c r="BZ461" s="512">
        <v>0</v>
      </c>
      <c r="CA461" s="512">
        <v>0</v>
      </c>
      <c r="CB461" s="512">
        <v>0</v>
      </c>
      <c r="CC461" s="512">
        <v>0</v>
      </c>
      <c r="CD461" s="512">
        <v>0</v>
      </c>
      <c r="CE461" s="512">
        <v>0</v>
      </c>
      <c r="CF461" s="512">
        <v>311701.47360000008</v>
      </c>
      <c r="CG461" s="512">
        <v>311701.47360000008</v>
      </c>
      <c r="CH461" s="512">
        <v>0</v>
      </c>
      <c r="CI461" s="512">
        <v>0</v>
      </c>
      <c r="CJ461" s="512">
        <v>0</v>
      </c>
      <c r="CK461" s="512">
        <v>0</v>
      </c>
      <c r="CL461" s="513">
        <f t="shared" si="61"/>
        <v>311701.47360000008</v>
      </c>
      <c r="CM461" s="513">
        <f t="shared" si="62"/>
        <v>311701.47360000008</v>
      </c>
      <c r="CN461" s="113"/>
      <c r="CO461" s="97"/>
      <c r="CP461" s="97"/>
      <c r="CQ461" s="97"/>
      <c r="CR461" s="97"/>
      <c r="CS461" s="97"/>
      <c r="CT461" s="97"/>
      <c r="CU461" s="114"/>
      <c r="CV461" s="50">
        <f t="shared" si="55"/>
        <v>16700154.999999998</v>
      </c>
      <c r="CW461" s="11"/>
      <c r="CX461" s="604">
        <f t="shared" si="56"/>
        <v>4.2227398688529068</v>
      </c>
      <c r="CY461" s="143"/>
      <c r="CZ461" s="143"/>
      <c r="DA461" s="143"/>
      <c r="DB461" s="23"/>
      <c r="DC461" s="23"/>
      <c r="DD461" s="23"/>
      <c r="DE461" s="23"/>
      <c r="DF461" s="143"/>
      <c r="DG461" s="89"/>
      <c r="DH461" s="50" t="s">
        <v>46</v>
      </c>
      <c r="DI461" s="28"/>
      <c r="DJ461" s="553" t="s">
        <v>46</v>
      </c>
      <c r="DK461" s="143"/>
      <c r="DL461" s="46"/>
      <c r="DM461" s="111"/>
      <c r="DN461" s="110"/>
      <c r="DO461" s="432">
        <v>971.50126514131694</v>
      </c>
      <c r="DP461" s="433">
        <v>-961.06482588445431</v>
      </c>
      <c r="DQ461" s="434">
        <v>12.632462987886917</v>
      </c>
      <c r="DR461" s="428">
        <v>-2.1960237310243205</v>
      </c>
      <c r="DS461" s="432">
        <v>0.57561238223418454</v>
      </c>
      <c r="DT461" s="434">
        <v>-0.41085262726910843</v>
      </c>
      <c r="DU461" s="434">
        <v>0.17701211305518133</v>
      </c>
      <c r="DV461" s="428">
        <v>-1.225235809010522E-2</v>
      </c>
      <c r="DW461" s="252"/>
      <c r="DX461" s="50"/>
      <c r="DY461" s="249"/>
      <c r="DZ461" s="464">
        <v>0</v>
      </c>
      <c r="EA461" s="465">
        <v>8801.3333333333339</v>
      </c>
      <c r="EB461" s="46"/>
    </row>
    <row r="462" spans="1:132" s="141" customFormat="1" ht="27.75" customHeight="1" x14ac:dyDescent="0.25">
      <c r="A462" s="69" t="s">
        <v>56</v>
      </c>
      <c r="B462" s="69" t="s">
        <v>42</v>
      </c>
      <c r="C462" s="69" t="s">
        <v>670</v>
      </c>
      <c r="D462" s="67" t="s">
        <v>794</v>
      </c>
      <c r="E462" s="67" t="s">
        <v>689</v>
      </c>
      <c r="F462" s="67" t="s">
        <v>796</v>
      </c>
      <c r="G462" s="67" t="s">
        <v>689</v>
      </c>
      <c r="H462" s="14" t="s">
        <v>46</v>
      </c>
      <c r="I462" s="20" t="s">
        <v>1979</v>
      </c>
      <c r="J462" s="145" t="s">
        <v>1984</v>
      </c>
      <c r="K462" s="426">
        <v>5.975575286112627</v>
      </c>
      <c r="L462" s="426">
        <v>4.4276515059420003</v>
      </c>
      <c r="M462" s="424">
        <v>361</v>
      </c>
      <c r="N462" s="487">
        <v>11853744</v>
      </c>
      <c r="O462" s="487" t="s">
        <v>1982</v>
      </c>
      <c r="P462" s="572">
        <v>4.2227398688529068</v>
      </c>
      <c r="Q462" s="34" t="s">
        <v>1977</v>
      </c>
      <c r="R462" s="257" t="s">
        <v>48</v>
      </c>
      <c r="S462" s="27"/>
      <c r="T462" s="27"/>
      <c r="U462" s="145"/>
      <c r="V462" s="24"/>
      <c r="W462" s="24"/>
      <c r="X462" s="24"/>
      <c r="Y462" s="24"/>
      <c r="Z462" s="24"/>
      <c r="AA462" s="24"/>
      <c r="AB462" s="24"/>
      <c r="AC462" s="24"/>
      <c r="AD462" s="24"/>
      <c r="AE462" s="24"/>
      <c r="AF462" s="24"/>
      <c r="AG462" s="24"/>
      <c r="AH462" s="24"/>
      <c r="AI462" s="24">
        <v>7</v>
      </c>
      <c r="AJ462" s="24">
        <v>7</v>
      </c>
      <c r="AK462" s="24"/>
      <c r="AL462" s="24"/>
      <c r="AM462" s="24"/>
      <c r="AN462" s="24"/>
      <c r="AO462" s="145">
        <f t="shared" si="57"/>
        <v>7</v>
      </c>
      <c r="AP462" s="14">
        <f t="shared" si="58"/>
        <v>7</v>
      </c>
      <c r="AQ462" s="22"/>
      <c r="AR462" s="24"/>
      <c r="AS462" s="24"/>
      <c r="AT462" s="24"/>
      <c r="AU462" s="24"/>
      <c r="AV462" s="24"/>
      <c r="AW462" s="145"/>
      <c r="AX462" s="24"/>
      <c r="AY462" s="24"/>
      <c r="AZ462" s="24"/>
      <c r="BA462" s="24"/>
      <c r="BB462" s="24"/>
      <c r="BC462" s="24"/>
      <c r="BD462" s="24"/>
      <c r="BE462" s="24"/>
      <c r="BF462" s="24"/>
      <c r="BG462" s="24">
        <v>45.95</v>
      </c>
      <c r="BH462" s="24">
        <v>45.95</v>
      </c>
      <c r="BI462" s="24"/>
      <c r="BJ462" s="24"/>
      <c r="BK462" s="24"/>
      <c r="BL462" s="24"/>
      <c r="BM462" s="145">
        <f t="shared" si="59"/>
        <v>45.95</v>
      </c>
      <c r="BN462" s="24">
        <f t="shared" si="60"/>
        <v>45.95</v>
      </c>
      <c r="BO462" s="509">
        <f t="shared" si="54"/>
        <v>1.0881560651871782E-2</v>
      </c>
      <c r="BP462" s="511">
        <v>0</v>
      </c>
      <c r="BQ462" s="512">
        <v>0</v>
      </c>
      <c r="BR462" s="513">
        <v>0</v>
      </c>
      <c r="BS462" s="512">
        <v>0</v>
      </c>
      <c r="BT462" s="512">
        <v>0</v>
      </c>
      <c r="BU462" s="512">
        <v>0</v>
      </c>
      <c r="BV462" s="512">
        <v>0</v>
      </c>
      <c r="BW462" s="512">
        <v>0</v>
      </c>
      <c r="BX462" s="512">
        <v>0</v>
      </c>
      <c r="BY462" s="512">
        <v>0</v>
      </c>
      <c r="BZ462" s="512">
        <v>0</v>
      </c>
      <c r="CA462" s="512">
        <v>0</v>
      </c>
      <c r="CB462" s="512">
        <v>0</v>
      </c>
      <c r="CC462" s="512">
        <v>0</v>
      </c>
      <c r="CD462" s="512">
        <v>0</v>
      </c>
      <c r="CE462" s="512">
        <v>0</v>
      </c>
      <c r="CF462" s="512">
        <v>53937.948000000004</v>
      </c>
      <c r="CG462" s="512">
        <v>53937.948000000004</v>
      </c>
      <c r="CH462" s="512">
        <v>0</v>
      </c>
      <c r="CI462" s="512">
        <v>0</v>
      </c>
      <c r="CJ462" s="512">
        <v>0</v>
      </c>
      <c r="CK462" s="512">
        <v>0</v>
      </c>
      <c r="CL462" s="513">
        <f t="shared" si="61"/>
        <v>53937.948000000004</v>
      </c>
      <c r="CM462" s="513">
        <f t="shared" si="62"/>
        <v>53937.948000000004</v>
      </c>
      <c r="CN462" s="113"/>
      <c r="CO462" s="97"/>
      <c r="CP462" s="97"/>
      <c r="CQ462" s="97"/>
      <c r="CR462" s="97"/>
      <c r="CS462" s="97"/>
      <c r="CT462" s="97"/>
      <c r="CU462" s="114"/>
      <c r="CV462" s="50">
        <f t="shared" si="55"/>
        <v>11853744</v>
      </c>
      <c r="CW462" s="11"/>
      <c r="CX462" s="604">
        <f t="shared" si="56"/>
        <v>4.2227398688529068</v>
      </c>
      <c r="CY462" s="143"/>
      <c r="CZ462" s="143"/>
      <c r="DA462" s="143"/>
      <c r="DB462" s="23"/>
      <c r="DC462" s="23"/>
      <c r="DD462" s="23"/>
      <c r="DE462" s="23"/>
      <c r="DF462" s="143"/>
      <c r="DG462" s="89"/>
      <c r="DH462" s="50" t="s">
        <v>46</v>
      </c>
      <c r="DI462" s="28"/>
      <c r="DJ462" s="553" t="s">
        <v>46</v>
      </c>
      <c r="DK462" s="143"/>
      <c r="DL462" s="46"/>
      <c r="DM462" s="111"/>
      <c r="DN462" s="110"/>
      <c r="DO462" s="432">
        <v>9.562846580406644</v>
      </c>
      <c r="DP462" s="433">
        <v>-3.972165091077577</v>
      </c>
      <c r="DQ462" s="434">
        <v>9.562846580406644</v>
      </c>
      <c r="DR462" s="428">
        <v>-5.0163197467627754</v>
      </c>
      <c r="DS462" s="432">
        <v>0.14972273567467637</v>
      </c>
      <c r="DT462" s="434">
        <v>-9.3889581873779576E-2</v>
      </c>
      <c r="DU462" s="434">
        <v>0.14972273567467637</v>
      </c>
      <c r="DV462" s="428">
        <v>-9.4804704271400253E-2</v>
      </c>
      <c r="DW462" s="252"/>
      <c r="DX462" s="50"/>
      <c r="DY462" s="249"/>
      <c r="DZ462" s="464">
        <v>0</v>
      </c>
      <c r="EA462" s="465">
        <v>0</v>
      </c>
      <c r="EB462" s="46"/>
    </row>
    <row r="463" spans="1:132" s="141" customFormat="1" ht="27.75" customHeight="1" x14ac:dyDescent="0.25">
      <c r="A463" s="69" t="s">
        <v>56</v>
      </c>
      <c r="B463" s="69" t="s">
        <v>42</v>
      </c>
      <c r="C463" s="69" t="s">
        <v>670</v>
      </c>
      <c r="D463" s="67" t="s">
        <v>797</v>
      </c>
      <c r="E463" s="67" t="s">
        <v>798</v>
      </c>
      <c r="F463" s="67" t="s">
        <v>799</v>
      </c>
      <c r="G463" s="67" t="s">
        <v>800</v>
      </c>
      <c r="H463" s="14" t="s">
        <v>46</v>
      </c>
      <c r="I463" s="20" t="s">
        <v>1978</v>
      </c>
      <c r="J463" s="145" t="s">
        <v>1984</v>
      </c>
      <c r="K463" s="426">
        <v>14.508696794681457</v>
      </c>
      <c r="L463" s="426">
        <v>57.558522607551005</v>
      </c>
      <c r="M463" s="424">
        <v>2791</v>
      </c>
      <c r="N463" s="487">
        <v>37072320</v>
      </c>
      <c r="O463" s="487" t="s">
        <v>1976</v>
      </c>
      <c r="P463" s="572">
        <v>10.923351623013881</v>
      </c>
      <c r="Q463" s="34" t="s">
        <v>1977</v>
      </c>
      <c r="R463" s="257" t="s">
        <v>48</v>
      </c>
      <c r="S463" s="27"/>
      <c r="T463" s="27"/>
      <c r="U463" s="145"/>
      <c r="V463" s="24"/>
      <c r="W463" s="24"/>
      <c r="X463" s="24"/>
      <c r="Y463" s="24"/>
      <c r="Z463" s="24"/>
      <c r="AA463" s="24"/>
      <c r="AB463" s="24"/>
      <c r="AC463" s="24"/>
      <c r="AD463" s="24"/>
      <c r="AE463" s="24"/>
      <c r="AF463" s="24"/>
      <c r="AG463" s="24"/>
      <c r="AH463" s="24"/>
      <c r="AI463" s="24">
        <v>105</v>
      </c>
      <c r="AJ463" s="24">
        <v>105</v>
      </c>
      <c r="AK463" s="24"/>
      <c r="AL463" s="24"/>
      <c r="AM463" s="24">
        <v>1</v>
      </c>
      <c r="AN463" s="24">
        <v>1</v>
      </c>
      <c r="AO463" s="145">
        <f t="shared" si="57"/>
        <v>106</v>
      </c>
      <c r="AP463" s="14">
        <f t="shared" si="58"/>
        <v>106</v>
      </c>
      <c r="AQ463" s="22"/>
      <c r="AR463" s="24"/>
      <c r="AS463" s="24"/>
      <c r="AT463" s="24"/>
      <c r="AU463" s="24"/>
      <c r="AV463" s="24"/>
      <c r="AW463" s="145"/>
      <c r="AX463" s="24"/>
      <c r="AY463" s="24"/>
      <c r="AZ463" s="24"/>
      <c r="BA463" s="24"/>
      <c r="BB463" s="24"/>
      <c r="BC463" s="24"/>
      <c r="BD463" s="24"/>
      <c r="BE463" s="24"/>
      <c r="BF463" s="24"/>
      <c r="BG463" s="24">
        <v>3152.41</v>
      </c>
      <c r="BH463" s="24">
        <v>3152.41</v>
      </c>
      <c r="BI463" s="24"/>
      <c r="BJ463" s="24"/>
      <c r="BK463" s="24">
        <v>1.8</v>
      </c>
      <c r="BL463" s="24">
        <v>1.8</v>
      </c>
      <c r="BM463" s="145">
        <f t="shared" si="59"/>
        <v>3154.21</v>
      </c>
      <c r="BN463" s="24">
        <f t="shared" si="60"/>
        <v>3154.21</v>
      </c>
      <c r="BO463" s="509">
        <f t="shared" ref="BO463:BO526" si="63">IF(P463=0,0,BM463/1000/P463)</f>
        <v>0.28875844235889536</v>
      </c>
      <c r="BP463" s="511">
        <v>0</v>
      </c>
      <c r="BQ463" s="512">
        <v>0</v>
      </c>
      <c r="BR463" s="513">
        <v>0</v>
      </c>
      <c r="BS463" s="512">
        <v>0</v>
      </c>
      <c r="BT463" s="512">
        <v>0</v>
      </c>
      <c r="BU463" s="512">
        <v>0</v>
      </c>
      <c r="BV463" s="512">
        <v>0</v>
      </c>
      <c r="BW463" s="512">
        <v>0</v>
      </c>
      <c r="BX463" s="512">
        <v>0</v>
      </c>
      <c r="BY463" s="512">
        <v>0</v>
      </c>
      <c r="BZ463" s="512">
        <v>0</v>
      </c>
      <c r="CA463" s="512">
        <v>0</v>
      </c>
      <c r="CB463" s="512">
        <v>0</v>
      </c>
      <c r="CC463" s="512">
        <v>0</v>
      </c>
      <c r="CD463" s="512">
        <v>0</v>
      </c>
      <c r="CE463" s="512">
        <v>0</v>
      </c>
      <c r="CF463" s="512">
        <v>3700424.9543999997</v>
      </c>
      <c r="CG463" s="512">
        <v>3700424.9543999997</v>
      </c>
      <c r="CH463" s="512">
        <v>0</v>
      </c>
      <c r="CI463" s="512">
        <v>0</v>
      </c>
      <c r="CJ463" s="512">
        <v>5897.232</v>
      </c>
      <c r="CK463" s="512">
        <v>5897.232</v>
      </c>
      <c r="CL463" s="513">
        <f t="shared" si="61"/>
        <v>3706322.1863999995</v>
      </c>
      <c r="CM463" s="513">
        <f t="shared" si="62"/>
        <v>3706322.1863999995</v>
      </c>
      <c r="CN463" s="113"/>
      <c r="CO463" s="97"/>
      <c r="CP463" s="97"/>
      <c r="CQ463" s="97"/>
      <c r="CR463" s="97"/>
      <c r="CS463" s="97"/>
      <c r="CT463" s="97"/>
      <c r="CU463" s="114"/>
      <c r="CV463" s="50">
        <f t="shared" ref="CV463:CV526" si="64">N463</f>
        <v>37072320</v>
      </c>
      <c r="CW463" s="11"/>
      <c r="CX463" s="604">
        <f t="shared" ref="CX463:CX526" si="65">P463</f>
        <v>10.923351623013881</v>
      </c>
      <c r="CY463" s="143"/>
      <c r="CZ463" s="143"/>
      <c r="DA463" s="143"/>
      <c r="DB463" s="23"/>
      <c r="DC463" s="23"/>
      <c r="DD463" s="23"/>
      <c r="DE463" s="23"/>
      <c r="DF463" s="143"/>
      <c r="DG463" s="89"/>
      <c r="DH463" s="50" t="s">
        <v>46</v>
      </c>
      <c r="DI463" s="28"/>
      <c r="DJ463" s="553" t="s">
        <v>46</v>
      </c>
      <c r="DK463" s="143"/>
      <c r="DL463" s="46"/>
      <c r="DM463" s="111"/>
      <c r="DN463" s="110"/>
      <c r="DO463" s="432">
        <v>764.60915524500581</v>
      </c>
      <c r="DP463" s="433">
        <v>-505.46469633406633</v>
      </c>
      <c r="DQ463" s="434">
        <v>607.22135626623663</v>
      </c>
      <c r="DR463" s="428">
        <v>-384.8494505148675</v>
      </c>
      <c r="DS463" s="432">
        <v>1.6930932545014781</v>
      </c>
      <c r="DT463" s="434">
        <v>0.29603521583266446</v>
      </c>
      <c r="DU463" s="434">
        <v>1.6364776493774076</v>
      </c>
      <c r="DV463" s="428">
        <v>0.33056771614013791</v>
      </c>
      <c r="DW463" s="252"/>
      <c r="DX463" s="50"/>
      <c r="DY463" s="249"/>
      <c r="DZ463" s="464">
        <v>392114</v>
      </c>
      <c r="EA463" s="465">
        <v>-147683</v>
      </c>
      <c r="EB463" s="46"/>
    </row>
    <row r="464" spans="1:132" s="141" customFormat="1" ht="27.75" customHeight="1" x14ac:dyDescent="0.25">
      <c r="A464" s="69" t="s">
        <v>56</v>
      </c>
      <c r="B464" s="69" t="s">
        <v>42</v>
      </c>
      <c r="C464" s="69" t="s">
        <v>670</v>
      </c>
      <c r="D464" s="67" t="s">
        <v>797</v>
      </c>
      <c r="E464" s="67" t="s">
        <v>798</v>
      </c>
      <c r="F464" s="67" t="s">
        <v>801</v>
      </c>
      <c r="G464" s="67" t="s">
        <v>802</v>
      </c>
      <c r="H464" s="14" t="s">
        <v>46</v>
      </c>
      <c r="I464" s="20" t="s">
        <v>1978</v>
      </c>
      <c r="J464" s="145" t="s">
        <v>1984</v>
      </c>
      <c r="K464" s="426">
        <v>12.668219606558768</v>
      </c>
      <c r="L464" s="426">
        <v>43.319696879592001</v>
      </c>
      <c r="M464" s="424">
        <v>2165</v>
      </c>
      <c r="N464" s="487">
        <v>44185440</v>
      </c>
      <c r="O464" s="487" t="s">
        <v>1976</v>
      </c>
      <c r="P464" s="572">
        <v>10.756035515002727</v>
      </c>
      <c r="Q464" s="34" t="s">
        <v>1977</v>
      </c>
      <c r="R464" s="257" t="s">
        <v>48</v>
      </c>
      <c r="S464" s="27"/>
      <c r="T464" s="27"/>
      <c r="U464" s="145"/>
      <c r="V464" s="24"/>
      <c r="W464" s="24"/>
      <c r="X464" s="24"/>
      <c r="Y464" s="24"/>
      <c r="Z464" s="24"/>
      <c r="AA464" s="24"/>
      <c r="AB464" s="24"/>
      <c r="AC464" s="24"/>
      <c r="AD464" s="24"/>
      <c r="AE464" s="24"/>
      <c r="AF464" s="24"/>
      <c r="AG464" s="24"/>
      <c r="AH464" s="24"/>
      <c r="AI464" s="24">
        <v>50</v>
      </c>
      <c r="AJ464" s="24">
        <v>50</v>
      </c>
      <c r="AK464" s="24"/>
      <c r="AL464" s="24"/>
      <c r="AM464" s="24"/>
      <c r="AN464" s="24"/>
      <c r="AO464" s="145">
        <f t="shared" ref="AO464:AO527" si="66">SUM(S464,U464,W464,Y464,AA464,AC464,AE464,AG464,AI464,AK464,AM464)</f>
        <v>50</v>
      </c>
      <c r="AP464" s="14">
        <f t="shared" ref="AP464:AP527" si="67">SUM(T464,V464,X464,Z464,AB464,AD464,AF464,AH464,AJ464,AL464,AN464)</f>
        <v>50</v>
      </c>
      <c r="AQ464" s="22"/>
      <c r="AR464" s="24"/>
      <c r="AS464" s="24"/>
      <c r="AT464" s="24"/>
      <c r="AU464" s="24"/>
      <c r="AV464" s="24"/>
      <c r="AW464" s="145"/>
      <c r="AX464" s="24"/>
      <c r="AY464" s="24"/>
      <c r="AZ464" s="24"/>
      <c r="BA464" s="24"/>
      <c r="BB464" s="24"/>
      <c r="BC464" s="24"/>
      <c r="BD464" s="24"/>
      <c r="BE464" s="24"/>
      <c r="BF464" s="24"/>
      <c r="BG464" s="24">
        <v>498.32</v>
      </c>
      <c r="BH464" s="24">
        <v>498.32</v>
      </c>
      <c r="BI464" s="24"/>
      <c r="BJ464" s="24"/>
      <c r="BK464" s="24"/>
      <c r="BL464" s="24"/>
      <c r="BM464" s="145">
        <f t="shared" ref="BM464:BM527" si="68">SUM(AQ464,AS464,AU464,AW464,AY464,BA464,BC464,BE464,BG464,BI464,BK464)</f>
        <v>498.32</v>
      </c>
      <c r="BN464" s="24">
        <f t="shared" ref="BN464:BN527" si="69">SUM(AR464,AT464,AV464,AX464,AZ464,BB464,BD464,BF464,BH464,BJ464,BL464)</f>
        <v>498.32</v>
      </c>
      <c r="BO464" s="509">
        <f t="shared" si="63"/>
        <v>4.6329337543087649E-2</v>
      </c>
      <c r="BP464" s="511">
        <v>0</v>
      </c>
      <c r="BQ464" s="512">
        <v>0</v>
      </c>
      <c r="BR464" s="513">
        <v>0</v>
      </c>
      <c r="BS464" s="512">
        <v>0</v>
      </c>
      <c r="BT464" s="512">
        <v>0</v>
      </c>
      <c r="BU464" s="512">
        <v>0</v>
      </c>
      <c r="BV464" s="512">
        <v>0</v>
      </c>
      <c r="BW464" s="512">
        <v>0</v>
      </c>
      <c r="BX464" s="512">
        <v>0</v>
      </c>
      <c r="BY464" s="512">
        <v>0</v>
      </c>
      <c r="BZ464" s="512">
        <v>0</v>
      </c>
      <c r="CA464" s="512">
        <v>0</v>
      </c>
      <c r="CB464" s="512">
        <v>0</v>
      </c>
      <c r="CC464" s="512">
        <v>0</v>
      </c>
      <c r="CD464" s="512">
        <v>0</v>
      </c>
      <c r="CE464" s="512">
        <v>0</v>
      </c>
      <c r="CF464" s="512">
        <v>584947.94880000001</v>
      </c>
      <c r="CG464" s="512">
        <v>584947.94880000001</v>
      </c>
      <c r="CH464" s="512">
        <v>0</v>
      </c>
      <c r="CI464" s="512">
        <v>0</v>
      </c>
      <c r="CJ464" s="512">
        <v>0</v>
      </c>
      <c r="CK464" s="512">
        <v>0</v>
      </c>
      <c r="CL464" s="513">
        <f t="shared" ref="CL464:CL527" si="70">BP464+BR464+BT464+BV464+BX464+BZ464+CB464+CD464+CF464+CH464+CJ464</f>
        <v>584947.94880000001</v>
      </c>
      <c r="CM464" s="513">
        <f t="shared" ref="CM464:CM527" si="71">BQ464+BS464+BU464+BW464+BY464+CA464+CC464+CE464+CG464+CI464+CK464</f>
        <v>584947.94880000001</v>
      </c>
      <c r="CN464" s="113"/>
      <c r="CO464" s="97"/>
      <c r="CP464" s="97"/>
      <c r="CQ464" s="97"/>
      <c r="CR464" s="97"/>
      <c r="CS464" s="97"/>
      <c r="CT464" s="97"/>
      <c r="CU464" s="114"/>
      <c r="CV464" s="50">
        <f t="shared" si="64"/>
        <v>44185440</v>
      </c>
      <c r="CW464" s="11"/>
      <c r="CX464" s="604">
        <f t="shared" si="65"/>
        <v>10.756035515002727</v>
      </c>
      <c r="CY464" s="143"/>
      <c r="CZ464" s="143"/>
      <c r="DA464" s="143"/>
      <c r="DB464" s="23"/>
      <c r="DC464" s="23"/>
      <c r="DD464" s="23"/>
      <c r="DE464" s="23"/>
      <c r="DF464" s="143"/>
      <c r="DG464" s="89"/>
      <c r="DH464" s="50" t="s">
        <v>46</v>
      </c>
      <c r="DI464" s="28"/>
      <c r="DJ464" s="553" t="s">
        <v>46</v>
      </c>
      <c r="DK464" s="143"/>
      <c r="DL464" s="46"/>
      <c r="DM464" s="111"/>
      <c r="DN464" s="110"/>
      <c r="DO464" s="432">
        <v>1378.6736963632843</v>
      </c>
      <c r="DP464" s="433">
        <v>-1156.6701137750638</v>
      </c>
      <c r="DQ464" s="434">
        <v>1253.0618433711736</v>
      </c>
      <c r="DR464" s="428">
        <v>-1138.0775635305922</v>
      </c>
      <c r="DS464" s="432">
        <v>2.8835097171445017</v>
      </c>
      <c r="DT464" s="434">
        <v>-2.1148432120082754</v>
      </c>
      <c r="DU464" s="434">
        <v>2.8188570329035936</v>
      </c>
      <c r="DV464" s="428">
        <v>-2.4207375147829602</v>
      </c>
      <c r="DW464" s="252"/>
      <c r="DX464" s="50"/>
      <c r="DY464" s="249"/>
      <c r="DZ464" s="464">
        <v>2618198</v>
      </c>
      <c r="EA464" s="465">
        <v>-2554318</v>
      </c>
      <c r="EB464" s="46"/>
    </row>
    <row r="465" spans="1:132" s="141" customFormat="1" ht="27.75" customHeight="1" x14ac:dyDescent="0.25">
      <c r="A465" s="69" t="s">
        <v>56</v>
      </c>
      <c r="B465" s="69" t="s">
        <v>42</v>
      </c>
      <c r="C465" s="69" t="s">
        <v>670</v>
      </c>
      <c r="D465" s="67" t="s">
        <v>797</v>
      </c>
      <c r="E465" s="67" t="s">
        <v>798</v>
      </c>
      <c r="F465" s="67" t="s">
        <v>803</v>
      </c>
      <c r="G465" s="67" t="s">
        <v>804</v>
      </c>
      <c r="H465" s="14" t="s">
        <v>46</v>
      </c>
      <c r="I465" s="20" t="s">
        <v>1978</v>
      </c>
      <c r="J465" s="145" t="s">
        <v>1984</v>
      </c>
      <c r="K465" s="426">
        <v>12.30968508939201</v>
      </c>
      <c r="L465" s="426">
        <v>43.018181728704</v>
      </c>
      <c r="M465" s="424">
        <v>2097</v>
      </c>
      <c r="N465" s="487">
        <v>33077759.999999996</v>
      </c>
      <c r="O465" s="487" t="s">
        <v>1976</v>
      </c>
      <c r="P465" s="572">
        <v>8.7960468211577858</v>
      </c>
      <c r="Q465" s="34" t="s">
        <v>1977</v>
      </c>
      <c r="R465" s="257" t="s">
        <v>48</v>
      </c>
      <c r="S465" s="27"/>
      <c r="T465" s="27"/>
      <c r="U465" s="145"/>
      <c r="V465" s="24"/>
      <c r="W465" s="24"/>
      <c r="X465" s="24"/>
      <c r="Y465" s="24"/>
      <c r="Z465" s="24"/>
      <c r="AA465" s="24"/>
      <c r="AB465" s="24"/>
      <c r="AC465" s="24"/>
      <c r="AD465" s="24"/>
      <c r="AE465" s="24"/>
      <c r="AF465" s="24"/>
      <c r="AG465" s="24"/>
      <c r="AH465" s="24"/>
      <c r="AI465" s="24">
        <v>53</v>
      </c>
      <c r="AJ465" s="24">
        <v>53</v>
      </c>
      <c r="AK465" s="24"/>
      <c r="AL465" s="24"/>
      <c r="AM465" s="24"/>
      <c r="AN465" s="24"/>
      <c r="AO465" s="145">
        <f t="shared" si="66"/>
        <v>53</v>
      </c>
      <c r="AP465" s="14">
        <f t="shared" si="67"/>
        <v>53</v>
      </c>
      <c r="AQ465" s="22"/>
      <c r="AR465" s="24"/>
      <c r="AS465" s="24"/>
      <c r="AT465" s="24"/>
      <c r="AU465" s="24"/>
      <c r="AV465" s="24"/>
      <c r="AW465" s="145"/>
      <c r="AX465" s="24"/>
      <c r="AY465" s="24"/>
      <c r="AZ465" s="24"/>
      <c r="BA465" s="24"/>
      <c r="BB465" s="24"/>
      <c r="BC465" s="24"/>
      <c r="BD465" s="24"/>
      <c r="BE465" s="24"/>
      <c r="BF465" s="24"/>
      <c r="BG465" s="24">
        <v>382.11</v>
      </c>
      <c r="BH465" s="24">
        <v>382.11</v>
      </c>
      <c r="BI465" s="24"/>
      <c r="BJ465" s="24"/>
      <c r="BK465" s="24"/>
      <c r="BL465" s="24"/>
      <c r="BM465" s="145">
        <f t="shared" si="68"/>
        <v>382.11</v>
      </c>
      <c r="BN465" s="24">
        <f t="shared" si="69"/>
        <v>382.11</v>
      </c>
      <c r="BO465" s="509">
        <f t="shared" si="63"/>
        <v>4.3441105734098914E-2</v>
      </c>
      <c r="BP465" s="511">
        <v>0</v>
      </c>
      <c r="BQ465" s="512">
        <v>0</v>
      </c>
      <c r="BR465" s="513">
        <v>0</v>
      </c>
      <c r="BS465" s="512">
        <v>0</v>
      </c>
      <c r="BT465" s="512">
        <v>0</v>
      </c>
      <c r="BU465" s="512">
        <v>0</v>
      </c>
      <c r="BV465" s="512">
        <v>0</v>
      </c>
      <c r="BW465" s="512">
        <v>0</v>
      </c>
      <c r="BX465" s="512">
        <v>0</v>
      </c>
      <c r="BY465" s="512">
        <v>0</v>
      </c>
      <c r="BZ465" s="512">
        <v>0</v>
      </c>
      <c r="CA465" s="512">
        <v>0</v>
      </c>
      <c r="CB465" s="512">
        <v>0</v>
      </c>
      <c r="CC465" s="512">
        <v>0</v>
      </c>
      <c r="CD465" s="512">
        <v>0</v>
      </c>
      <c r="CE465" s="512">
        <v>0</v>
      </c>
      <c r="CF465" s="512">
        <v>448536.00240000006</v>
      </c>
      <c r="CG465" s="512">
        <v>448536.00240000006</v>
      </c>
      <c r="CH465" s="512">
        <v>0</v>
      </c>
      <c r="CI465" s="512">
        <v>0</v>
      </c>
      <c r="CJ465" s="512">
        <v>0</v>
      </c>
      <c r="CK465" s="512">
        <v>0</v>
      </c>
      <c r="CL465" s="513">
        <f t="shared" si="70"/>
        <v>448536.00240000006</v>
      </c>
      <c r="CM465" s="513">
        <f t="shared" si="71"/>
        <v>448536.00240000006</v>
      </c>
      <c r="CN465" s="113"/>
      <c r="CO465" s="97"/>
      <c r="CP465" s="97"/>
      <c r="CQ465" s="97"/>
      <c r="CR465" s="97"/>
      <c r="CS465" s="97"/>
      <c r="CT465" s="97"/>
      <c r="CU465" s="114"/>
      <c r="CV465" s="50">
        <f t="shared" si="64"/>
        <v>33077759.999999996</v>
      </c>
      <c r="CW465" s="11"/>
      <c r="CX465" s="604">
        <f t="shared" si="65"/>
        <v>8.7960468211577858</v>
      </c>
      <c r="CY465" s="143"/>
      <c r="CZ465" s="143"/>
      <c r="DA465" s="143"/>
      <c r="DB465" s="23"/>
      <c r="DC465" s="23"/>
      <c r="DD465" s="23"/>
      <c r="DE465" s="23"/>
      <c r="DF465" s="143"/>
      <c r="DG465" s="89"/>
      <c r="DH465" s="50" t="s">
        <v>46</v>
      </c>
      <c r="DI465" s="28"/>
      <c r="DJ465" s="553" t="s">
        <v>46</v>
      </c>
      <c r="DK465" s="143"/>
      <c r="DL465" s="46"/>
      <c r="DM465" s="111"/>
      <c r="DN465" s="110"/>
      <c r="DO465" s="432">
        <v>446.82209856915665</v>
      </c>
      <c r="DP465" s="433">
        <v>-222.36171242374178</v>
      </c>
      <c r="DQ465" s="434">
        <v>202.51669316375165</v>
      </c>
      <c r="DR465" s="428">
        <v>-24.5485347648291</v>
      </c>
      <c r="DS465" s="432">
        <v>0.40111287758346514</v>
      </c>
      <c r="DT465" s="434">
        <v>0.37862670772685381</v>
      </c>
      <c r="DU465" s="434">
        <v>0.31001589825119186</v>
      </c>
      <c r="DV465" s="428">
        <v>0.42585824656611343</v>
      </c>
      <c r="DW465" s="252"/>
      <c r="DX465" s="50"/>
      <c r="DY465" s="249"/>
      <c r="DZ465" s="464">
        <v>0</v>
      </c>
      <c r="EA465" s="465">
        <v>57297</v>
      </c>
      <c r="EB465" s="46"/>
    </row>
    <row r="466" spans="1:132" s="141" customFormat="1" ht="27.75" customHeight="1" x14ac:dyDescent="0.25">
      <c r="A466" s="69" t="s">
        <v>56</v>
      </c>
      <c r="B466" s="69" t="s">
        <v>42</v>
      </c>
      <c r="C466" s="69" t="s">
        <v>670</v>
      </c>
      <c r="D466" s="67" t="s">
        <v>805</v>
      </c>
      <c r="E466" s="67" t="s">
        <v>719</v>
      </c>
      <c r="F466" s="67" t="s">
        <v>806</v>
      </c>
      <c r="G466" s="67" t="s">
        <v>719</v>
      </c>
      <c r="H466" s="14" t="s">
        <v>46</v>
      </c>
      <c r="I466" s="20" t="s">
        <v>1979</v>
      </c>
      <c r="J466" s="145" t="s">
        <v>1984</v>
      </c>
      <c r="K466" s="426">
        <v>12.668219606558768</v>
      </c>
      <c r="L466" s="426">
        <v>23.069507527773002</v>
      </c>
      <c r="M466" s="424">
        <v>5228</v>
      </c>
      <c r="N466" s="487">
        <v>37843200.000000007</v>
      </c>
      <c r="O466" s="487" t="s">
        <v>1976</v>
      </c>
      <c r="P466" s="572">
        <v>10.182380287535915</v>
      </c>
      <c r="Q466" s="34" t="s">
        <v>1977</v>
      </c>
      <c r="R466" s="257" t="s">
        <v>48</v>
      </c>
      <c r="S466" s="27"/>
      <c r="T466" s="27"/>
      <c r="U466" s="145"/>
      <c r="V466" s="24"/>
      <c r="W466" s="24"/>
      <c r="X466" s="24"/>
      <c r="Y466" s="24"/>
      <c r="Z466" s="24"/>
      <c r="AA466" s="24"/>
      <c r="AB466" s="24"/>
      <c r="AC466" s="24"/>
      <c r="AD466" s="24"/>
      <c r="AE466" s="24"/>
      <c r="AF466" s="24"/>
      <c r="AG466" s="24"/>
      <c r="AH466" s="24"/>
      <c r="AI466" s="24">
        <v>127</v>
      </c>
      <c r="AJ466" s="24">
        <v>127</v>
      </c>
      <c r="AK466" s="24"/>
      <c r="AL466" s="24"/>
      <c r="AM466" s="24"/>
      <c r="AN466" s="24"/>
      <c r="AO466" s="145">
        <f t="shared" si="66"/>
        <v>127</v>
      </c>
      <c r="AP466" s="14">
        <f t="shared" si="67"/>
        <v>127</v>
      </c>
      <c r="AQ466" s="22"/>
      <c r="AR466" s="24"/>
      <c r="AS466" s="24"/>
      <c r="AT466" s="24"/>
      <c r="AU466" s="24"/>
      <c r="AV466" s="24"/>
      <c r="AW466" s="145"/>
      <c r="AX466" s="24"/>
      <c r="AY466" s="24"/>
      <c r="AZ466" s="24"/>
      <c r="BA466" s="24"/>
      <c r="BB466" s="24"/>
      <c r="BC466" s="24"/>
      <c r="BD466" s="24"/>
      <c r="BE466" s="24"/>
      <c r="BF466" s="24"/>
      <c r="BG466" s="24">
        <v>786.17</v>
      </c>
      <c r="BH466" s="24">
        <v>786.17</v>
      </c>
      <c r="BI466" s="24"/>
      <c r="BJ466" s="24"/>
      <c r="BK466" s="24"/>
      <c r="BL466" s="24"/>
      <c r="BM466" s="145">
        <f t="shared" si="68"/>
        <v>786.17</v>
      </c>
      <c r="BN466" s="24">
        <f t="shared" si="69"/>
        <v>786.17</v>
      </c>
      <c r="BO466" s="509">
        <f t="shared" si="63"/>
        <v>7.7208862544874482E-2</v>
      </c>
      <c r="BP466" s="511">
        <v>0</v>
      </c>
      <c r="BQ466" s="512">
        <v>0</v>
      </c>
      <c r="BR466" s="513">
        <v>0</v>
      </c>
      <c r="BS466" s="512">
        <v>0</v>
      </c>
      <c r="BT466" s="512">
        <v>0</v>
      </c>
      <c r="BU466" s="512">
        <v>0</v>
      </c>
      <c r="BV466" s="512">
        <v>0</v>
      </c>
      <c r="BW466" s="512">
        <v>0</v>
      </c>
      <c r="BX466" s="512">
        <v>0</v>
      </c>
      <c r="BY466" s="512">
        <v>0</v>
      </c>
      <c r="BZ466" s="512">
        <v>0</v>
      </c>
      <c r="CA466" s="512">
        <v>0</v>
      </c>
      <c r="CB466" s="512">
        <v>0</v>
      </c>
      <c r="CC466" s="512">
        <v>0</v>
      </c>
      <c r="CD466" s="512">
        <v>0</v>
      </c>
      <c r="CE466" s="512">
        <v>0</v>
      </c>
      <c r="CF466" s="512">
        <v>922837.79279999994</v>
      </c>
      <c r="CG466" s="512">
        <v>922837.79279999994</v>
      </c>
      <c r="CH466" s="512">
        <v>0</v>
      </c>
      <c r="CI466" s="512">
        <v>0</v>
      </c>
      <c r="CJ466" s="512">
        <v>0</v>
      </c>
      <c r="CK466" s="512">
        <v>0</v>
      </c>
      <c r="CL466" s="513">
        <f t="shared" si="70"/>
        <v>922837.79279999994</v>
      </c>
      <c r="CM466" s="513">
        <f t="shared" si="71"/>
        <v>922837.79279999994</v>
      </c>
      <c r="CN466" s="113"/>
      <c r="CO466" s="97"/>
      <c r="CP466" s="97"/>
      <c r="CQ466" s="97"/>
      <c r="CR466" s="97"/>
      <c r="CS466" s="97"/>
      <c r="CT466" s="97"/>
      <c r="CU466" s="114"/>
      <c r="CV466" s="50">
        <f t="shared" si="64"/>
        <v>37843200.000000007</v>
      </c>
      <c r="CW466" s="11"/>
      <c r="CX466" s="604">
        <f t="shared" si="65"/>
        <v>10.182380287535915</v>
      </c>
      <c r="CY466" s="143"/>
      <c r="CZ466" s="143"/>
      <c r="DA466" s="143"/>
      <c r="DB466" s="23"/>
      <c r="DC466" s="23"/>
      <c r="DD466" s="23"/>
      <c r="DE466" s="23"/>
      <c r="DF466" s="143"/>
      <c r="DG466" s="89"/>
      <c r="DH466" s="50" t="s">
        <v>46</v>
      </c>
      <c r="DI466" s="28"/>
      <c r="DJ466" s="553" t="s">
        <v>46</v>
      </c>
      <c r="DK466" s="143"/>
      <c r="DL466" s="46"/>
      <c r="DM466" s="111"/>
      <c r="DN466" s="110"/>
      <c r="DO466" s="432">
        <v>111.30520712134005</v>
      </c>
      <c r="DP466" s="433">
        <v>-36.044945577834497</v>
      </c>
      <c r="DQ466" s="434">
        <v>81.687636473757138</v>
      </c>
      <c r="DR466" s="428">
        <v>-33.289299898017198</v>
      </c>
      <c r="DS466" s="432">
        <v>1.3267879058350991</v>
      </c>
      <c r="DT466" s="434">
        <v>-0.8108151888078875</v>
      </c>
      <c r="DU466" s="434">
        <v>1.3133995314068942</v>
      </c>
      <c r="DV466" s="428">
        <v>-0.80942265905135324</v>
      </c>
      <c r="DW466" s="252"/>
      <c r="DX466" s="50"/>
      <c r="DY466" s="249"/>
      <c r="DZ466" s="464">
        <v>369347</v>
      </c>
      <c r="EA466" s="465">
        <v>-201104.33333333334</v>
      </c>
      <c r="EB466" s="46"/>
    </row>
    <row r="467" spans="1:132" s="141" customFormat="1" ht="27.75" customHeight="1" x14ac:dyDescent="0.25">
      <c r="A467" s="69" t="s">
        <v>56</v>
      </c>
      <c r="B467" s="69" t="s">
        <v>42</v>
      </c>
      <c r="C467" s="69" t="s">
        <v>670</v>
      </c>
      <c r="D467" s="67" t="s">
        <v>805</v>
      </c>
      <c r="E467" s="67" t="s">
        <v>719</v>
      </c>
      <c r="F467" s="67" t="s">
        <v>807</v>
      </c>
      <c r="G467" s="67" t="s">
        <v>719</v>
      </c>
      <c r="H467" s="14" t="s">
        <v>46</v>
      </c>
      <c r="I467" s="20" t="s">
        <v>1979</v>
      </c>
      <c r="J467" s="145" t="s">
        <v>1984</v>
      </c>
      <c r="K467" s="426">
        <v>12.30968508939201</v>
      </c>
      <c r="L467" s="426">
        <v>12.976515124524001</v>
      </c>
      <c r="M467" s="424">
        <v>2195</v>
      </c>
      <c r="N467" s="487">
        <v>26385120.000000004</v>
      </c>
      <c r="O467" s="487" t="s">
        <v>1976</v>
      </c>
      <c r="P467" s="572">
        <v>6.7404489227350428</v>
      </c>
      <c r="Q467" s="34" t="s">
        <v>1977</v>
      </c>
      <c r="R467" s="257" t="s">
        <v>48</v>
      </c>
      <c r="S467" s="27"/>
      <c r="T467" s="27"/>
      <c r="U467" s="145"/>
      <c r="V467" s="24"/>
      <c r="W467" s="24"/>
      <c r="X467" s="24"/>
      <c r="Y467" s="24"/>
      <c r="Z467" s="24"/>
      <c r="AA467" s="24"/>
      <c r="AB467" s="24"/>
      <c r="AC467" s="24"/>
      <c r="AD467" s="24"/>
      <c r="AE467" s="24"/>
      <c r="AF467" s="24"/>
      <c r="AG467" s="24"/>
      <c r="AH467" s="24"/>
      <c r="AI467" s="24">
        <v>38</v>
      </c>
      <c r="AJ467" s="24">
        <v>38</v>
      </c>
      <c r="AK467" s="24">
        <v>1</v>
      </c>
      <c r="AL467" s="24">
        <v>1</v>
      </c>
      <c r="AM467" s="24"/>
      <c r="AN467" s="24"/>
      <c r="AO467" s="145">
        <f t="shared" si="66"/>
        <v>39</v>
      </c>
      <c r="AP467" s="14">
        <f t="shared" si="67"/>
        <v>39</v>
      </c>
      <c r="AQ467" s="22"/>
      <c r="AR467" s="24"/>
      <c r="AS467" s="24"/>
      <c r="AT467" s="24"/>
      <c r="AU467" s="24"/>
      <c r="AV467" s="24"/>
      <c r="AW467" s="145"/>
      <c r="AX467" s="24"/>
      <c r="AY467" s="24"/>
      <c r="AZ467" s="24"/>
      <c r="BA467" s="24"/>
      <c r="BB467" s="24"/>
      <c r="BC467" s="24"/>
      <c r="BD467" s="24"/>
      <c r="BE467" s="24"/>
      <c r="BF467" s="24"/>
      <c r="BG467" s="24">
        <v>814.58</v>
      </c>
      <c r="BH467" s="24">
        <v>814.58</v>
      </c>
      <c r="BI467" s="24">
        <v>7.6</v>
      </c>
      <c r="BJ467" s="24">
        <v>7.6</v>
      </c>
      <c r="BK467" s="24"/>
      <c r="BL467" s="24"/>
      <c r="BM467" s="145">
        <f t="shared" si="68"/>
        <v>822.18000000000006</v>
      </c>
      <c r="BN467" s="24">
        <f t="shared" si="69"/>
        <v>822.18000000000006</v>
      </c>
      <c r="BO467" s="509">
        <f t="shared" si="63"/>
        <v>0.1219770388329547</v>
      </c>
      <c r="BP467" s="511">
        <v>0</v>
      </c>
      <c r="BQ467" s="512">
        <v>0</v>
      </c>
      <c r="BR467" s="513">
        <v>0</v>
      </c>
      <c r="BS467" s="512">
        <v>0</v>
      </c>
      <c r="BT467" s="512">
        <v>0</v>
      </c>
      <c r="BU467" s="512">
        <v>0</v>
      </c>
      <c r="BV467" s="512">
        <v>0</v>
      </c>
      <c r="BW467" s="512">
        <v>0</v>
      </c>
      <c r="BX467" s="512">
        <v>0</v>
      </c>
      <c r="BY467" s="512">
        <v>0</v>
      </c>
      <c r="BZ467" s="512">
        <v>0</v>
      </c>
      <c r="CA467" s="512">
        <v>0</v>
      </c>
      <c r="CB467" s="512">
        <v>0</v>
      </c>
      <c r="CC467" s="512">
        <v>0</v>
      </c>
      <c r="CD467" s="512">
        <v>0</v>
      </c>
      <c r="CE467" s="512">
        <v>0</v>
      </c>
      <c r="CF467" s="512">
        <v>956186.58720000018</v>
      </c>
      <c r="CG467" s="512">
        <v>956186.58720000018</v>
      </c>
      <c r="CH467" s="512">
        <v>8921.1840000000011</v>
      </c>
      <c r="CI467" s="512">
        <v>8921.1840000000011</v>
      </c>
      <c r="CJ467" s="512">
        <v>0</v>
      </c>
      <c r="CK467" s="512">
        <v>0</v>
      </c>
      <c r="CL467" s="513">
        <f t="shared" si="70"/>
        <v>965107.77120000019</v>
      </c>
      <c r="CM467" s="513">
        <f t="shared" si="71"/>
        <v>965107.77120000019</v>
      </c>
      <c r="CN467" s="113"/>
      <c r="CO467" s="97"/>
      <c r="CP467" s="97"/>
      <c r="CQ467" s="97"/>
      <c r="CR467" s="97"/>
      <c r="CS467" s="97"/>
      <c r="CT467" s="97"/>
      <c r="CU467" s="114"/>
      <c r="CV467" s="50">
        <f t="shared" si="64"/>
        <v>26385120.000000004</v>
      </c>
      <c r="CW467" s="11"/>
      <c r="CX467" s="604">
        <f t="shared" si="65"/>
        <v>6.7404489227350428</v>
      </c>
      <c r="CY467" s="143"/>
      <c r="CZ467" s="143"/>
      <c r="DA467" s="143"/>
      <c r="DB467" s="23"/>
      <c r="DC467" s="23"/>
      <c r="DD467" s="23"/>
      <c r="DE467" s="23"/>
      <c r="DF467" s="143"/>
      <c r="DG467" s="89"/>
      <c r="DH467" s="50" t="s">
        <v>46</v>
      </c>
      <c r="DI467" s="28"/>
      <c r="DJ467" s="553" t="s">
        <v>46</v>
      </c>
      <c r="DK467" s="143"/>
      <c r="DL467" s="46"/>
      <c r="DM467" s="111"/>
      <c r="DN467" s="110"/>
      <c r="DO467" s="432">
        <v>319.29941529349281</v>
      </c>
      <c r="DP467" s="433">
        <v>-294.98472595112935</v>
      </c>
      <c r="DQ467" s="434">
        <v>0.33442174804465086</v>
      </c>
      <c r="DR467" s="428">
        <v>22.878830444045771</v>
      </c>
      <c r="DS467" s="432">
        <v>0.1312172526387731</v>
      </c>
      <c r="DT467" s="434">
        <v>0.19282061564907338</v>
      </c>
      <c r="DU467" s="434">
        <v>4.5561546055129546E-3</v>
      </c>
      <c r="DV467" s="428">
        <v>0.31608189960246807</v>
      </c>
      <c r="DW467" s="252"/>
      <c r="DX467" s="50"/>
      <c r="DY467" s="249"/>
      <c r="DZ467" s="464">
        <v>0</v>
      </c>
      <c r="EA467" s="465">
        <v>16739.666666666668</v>
      </c>
      <c r="EB467" s="46"/>
    </row>
    <row r="468" spans="1:132" s="141" customFormat="1" ht="27.75" customHeight="1" x14ac:dyDescent="0.25">
      <c r="A468" s="69" t="s">
        <v>56</v>
      </c>
      <c r="B468" s="69" t="s">
        <v>42</v>
      </c>
      <c r="C468" s="69" t="s">
        <v>670</v>
      </c>
      <c r="D468" s="67" t="s">
        <v>805</v>
      </c>
      <c r="E468" s="67" t="s">
        <v>719</v>
      </c>
      <c r="F468" s="67" t="s">
        <v>808</v>
      </c>
      <c r="G468" s="67" t="s">
        <v>719</v>
      </c>
      <c r="H468" s="14" t="s">
        <v>46</v>
      </c>
      <c r="I468" s="20" t="s">
        <v>1979</v>
      </c>
      <c r="J468" s="145" t="s">
        <v>1984</v>
      </c>
      <c r="K468" s="426">
        <v>10.158477986391464</v>
      </c>
      <c r="L468" s="426">
        <v>22.265151468839999</v>
      </c>
      <c r="M468" s="424">
        <v>2855</v>
      </c>
      <c r="N468" s="487">
        <v>28207200.000000004</v>
      </c>
      <c r="O468" s="487" t="s">
        <v>1976</v>
      </c>
      <c r="P468" s="572">
        <v>7.5292248605019099</v>
      </c>
      <c r="Q468" s="34" t="s">
        <v>1977</v>
      </c>
      <c r="R468" s="257" t="s">
        <v>48</v>
      </c>
      <c r="S468" s="27"/>
      <c r="T468" s="27"/>
      <c r="U468" s="145"/>
      <c r="V468" s="24"/>
      <c r="W468" s="24"/>
      <c r="X468" s="24"/>
      <c r="Y468" s="24"/>
      <c r="Z468" s="24"/>
      <c r="AA468" s="24"/>
      <c r="AB468" s="24"/>
      <c r="AC468" s="24"/>
      <c r="AD468" s="24"/>
      <c r="AE468" s="24"/>
      <c r="AF468" s="24"/>
      <c r="AG468" s="24"/>
      <c r="AH468" s="24"/>
      <c r="AI468" s="24">
        <v>182</v>
      </c>
      <c r="AJ468" s="24">
        <v>182</v>
      </c>
      <c r="AK468" s="24"/>
      <c r="AL468" s="24"/>
      <c r="AM468" s="24"/>
      <c r="AN468" s="24"/>
      <c r="AO468" s="145">
        <f t="shared" si="66"/>
        <v>182</v>
      </c>
      <c r="AP468" s="14">
        <f t="shared" si="67"/>
        <v>182</v>
      </c>
      <c r="AQ468" s="22"/>
      <c r="AR468" s="24"/>
      <c r="AS468" s="24"/>
      <c r="AT468" s="24"/>
      <c r="AU468" s="24"/>
      <c r="AV468" s="24"/>
      <c r="AW468" s="145"/>
      <c r="AX468" s="24"/>
      <c r="AY468" s="24"/>
      <c r="AZ468" s="24"/>
      <c r="BA468" s="24"/>
      <c r="BB468" s="24"/>
      <c r="BC468" s="24"/>
      <c r="BD468" s="24"/>
      <c r="BE468" s="24"/>
      <c r="BF468" s="24"/>
      <c r="BG468" s="24">
        <v>1434.47</v>
      </c>
      <c r="BH468" s="24">
        <v>1434.47</v>
      </c>
      <c r="BI468" s="24"/>
      <c r="BJ468" s="24"/>
      <c r="BK468" s="24"/>
      <c r="BL468" s="24"/>
      <c r="BM468" s="145">
        <f t="shared" si="68"/>
        <v>1434.47</v>
      </c>
      <c r="BN468" s="24">
        <f t="shared" si="69"/>
        <v>1434.47</v>
      </c>
      <c r="BO468" s="509">
        <f t="shared" si="63"/>
        <v>0.19052027620069992</v>
      </c>
      <c r="BP468" s="511">
        <v>0</v>
      </c>
      <c r="BQ468" s="512">
        <v>0</v>
      </c>
      <c r="BR468" s="513">
        <v>0</v>
      </c>
      <c r="BS468" s="512">
        <v>0</v>
      </c>
      <c r="BT468" s="512">
        <v>0</v>
      </c>
      <c r="BU468" s="512">
        <v>0</v>
      </c>
      <c r="BV468" s="512">
        <v>0</v>
      </c>
      <c r="BW468" s="512">
        <v>0</v>
      </c>
      <c r="BX468" s="512">
        <v>0</v>
      </c>
      <c r="BY468" s="512">
        <v>0</v>
      </c>
      <c r="BZ468" s="512">
        <v>0</v>
      </c>
      <c r="CA468" s="512">
        <v>0</v>
      </c>
      <c r="CB468" s="512">
        <v>0</v>
      </c>
      <c r="CC468" s="512">
        <v>0</v>
      </c>
      <c r="CD468" s="512">
        <v>0</v>
      </c>
      <c r="CE468" s="512">
        <v>0</v>
      </c>
      <c r="CF468" s="512">
        <v>1683838.2648000002</v>
      </c>
      <c r="CG468" s="512">
        <v>1683838.2648000002</v>
      </c>
      <c r="CH468" s="512">
        <v>0</v>
      </c>
      <c r="CI468" s="512">
        <v>0</v>
      </c>
      <c r="CJ468" s="512">
        <v>0</v>
      </c>
      <c r="CK468" s="512">
        <v>0</v>
      </c>
      <c r="CL468" s="513">
        <f t="shared" si="70"/>
        <v>1683838.2648000002</v>
      </c>
      <c r="CM468" s="513">
        <f t="shared" si="71"/>
        <v>1683838.2648000002</v>
      </c>
      <c r="CN468" s="113"/>
      <c r="CO468" s="97"/>
      <c r="CP468" s="97"/>
      <c r="CQ468" s="97"/>
      <c r="CR468" s="97"/>
      <c r="CS468" s="97"/>
      <c r="CT468" s="97"/>
      <c r="CU468" s="114"/>
      <c r="CV468" s="50">
        <f t="shared" si="64"/>
        <v>28207200.000000004</v>
      </c>
      <c r="CW468" s="11"/>
      <c r="CX468" s="604">
        <f t="shared" si="65"/>
        <v>7.5292248605019099</v>
      </c>
      <c r="CY468" s="143"/>
      <c r="CZ468" s="143"/>
      <c r="DA468" s="143"/>
      <c r="DB468" s="23"/>
      <c r="DC468" s="23"/>
      <c r="DD468" s="23"/>
      <c r="DE468" s="23"/>
      <c r="DF468" s="143"/>
      <c r="DG468" s="89"/>
      <c r="DH468" s="50" t="s">
        <v>46</v>
      </c>
      <c r="DI468" s="28"/>
      <c r="DJ468" s="553" t="s">
        <v>46</v>
      </c>
      <c r="DK468" s="143"/>
      <c r="DL468" s="46"/>
      <c r="DM468" s="111"/>
      <c r="DN468" s="110"/>
      <c r="DO468" s="432">
        <v>835.65607214779789</v>
      </c>
      <c r="DP468" s="433">
        <v>-700.08894519609169</v>
      </c>
      <c r="DQ468" s="434">
        <v>139.47185010069171</v>
      </c>
      <c r="DR468" s="428">
        <v>-81.685983236434538</v>
      </c>
      <c r="DS468" s="432">
        <v>0.45039838893266787</v>
      </c>
      <c r="DT468" s="434">
        <v>6.5632340672590439E-2</v>
      </c>
      <c r="DU468" s="434">
        <v>0.24130986778740915</v>
      </c>
      <c r="DV468" s="428">
        <v>0.23938911313105155</v>
      </c>
      <c r="DW468" s="252"/>
      <c r="DX468" s="50"/>
      <c r="DY468" s="249"/>
      <c r="DZ468" s="464">
        <v>225323</v>
      </c>
      <c r="EA468" s="465">
        <v>-153227</v>
      </c>
      <c r="EB468" s="46"/>
    </row>
    <row r="469" spans="1:132" s="141" customFormat="1" ht="27.75" customHeight="1" x14ac:dyDescent="0.25">
      <c r="A469" s="69" t="s">
        <v>56</v>
      </c>
      <c r="B469" s="69" t="s">
        <v>42</v>
      </c>
      <c r="C469" s="69" t="s">
        <v>670</v>
      </c>
      <c r="D469" s="67" t="s">
        <v>805</v>
      </c>
      <c r="E469" s="67" t="s">
        <v>719</v>
      </c>
      <c r="F469" s="67" t="s">
        <v>809</v>
      </c>
      <c r="G469" s="67" t="s">
        <v>719</v>
      </c>
      <c r="H469" s="14" t="s">
        <v>46</v>
      </c>
      <c r="I469" s="20" t="s">
        <v>1979</v>
      </c>
      <c r="J469" s="145" t="s">
        <v>1984</v>
      </c>
      <c r="K469" s="426">
        <v>14.460892192392555</v>
      </c>
      <c r="L469" s="426">
        <v>3.187310599431</v>
      </c>
      <c r="M469" s="424">
        <v>202</v>
      </c>
      <c r="N469" s="487">
        <v>4485120</v>
      </c>
      <c r="O469" s="487" t="s">
        <v>1976</v>
      </c>
      <c r="P469" s="572">
        <v>1.0756035515002726</v>
      </c>
      <c r="Q469" s="34" t="s">
        <v>1977</v>
      </c>
      <c r="R469" s="257" t="s">
        <v>48</v>
      </c>
      <c r="S469" s="27"/>
      <c r="T469" s="27"/>
      <c r="U469" s="145"/>
      <c r="V469" s="24"/>
      <c r="W469" s="24"/>
      <c r="X469" s="24"/>
      <c r="Y469" s="24"/>
      <c r="Z469" s="24"/>
      <c r="AA469" s="24"/>
      <c r="AB469" s="24"/>
      <c r="AC469" s="24"/>
      <c r="AD469" s="24"/>
      <c r="AE469" s="24"/>
      <c r="AF469" s="24"/>
      <c r="AG469" s="24"/>
      <c r="AH469" s="24"/>
      <c r="AI469" s="24">
        <v>15</v>
      </c>
      <c r="AJ469" s="24">
        <v>15</v>
      </c>
      <c r="AK469" s="24"/>
      <c r="AL469" s="24"/>
      <c r="AM469" s="24"/>
      <c r="AN469" s="24"/>
      <c r="AO469" s="145">
        <f t="shared" si="66"/>
        <v>15</v>
      </c>
      <c r="AP469" s="14">
        <f t="shared" si="67"/>
        <v>15</v>
      </c>
      <c r="AQ469" s="22"/>
      <c r="AR469" s="24"/>
      <c r="AS469" s="24"/>
      <c r="AT469" s="24"/>
      <c r="AU469" s="24"/>
      <c r="AV469" s="24"/>
      <c r="AW469" s="145"/>
      <c r="AX469" s="24"/>
      <c r="AY469" s="24"/>
      <c r="AZ469" s="24"/>
      <c r="BA469" s="24"/>
      <c r="BB469" s="24"/>
      <c r="BC469" s="24"/>
      <c r="BD469" s="24"/>
      <c r="BE469" s="24"/>
      <c r="BF469" s="24"/>
      <c r="BG469" s="24">
        <v>93.03</v>
      </c>
      <c r="BH469" s="24">
        <v>93.03</v>
      </c>
      <c r="BI469" s="24"/>
      <c r="BJ469" s="24"/>
      <c r="BK469" s="24"/>
      <c r="BL469" s="24"/>
      <c r="BM469" s="145">
        <f t="shared" si="68"/>
        <v>93.03</v>
      </c>
      <c r="BN469" s="24">
        <f t="shared" si="69"/>
        <v>93.03</v>
      </c>
      <c r="BO469" s="509">
        <f t="shared" si="63"/>
        <v>8.6490975109035251E-2</v>
      </c>
      <c r="BP469" s="511">
        <v>0</v>
      </c>
      <c r="BQ469" s="512">
        <v>0</v>
      </c>
      <c r="BR469" s="513">
        <v>0</v>
      </c>
      <c r="BS469" s="512">
        <v>0</v>
      </c>
      <c r="BT469" s="512">
        <v>0</v>
      </c>
      <c r="BU469" s="512">
        <v>0</v>
      </c>
      <c r="BV469" s="512">
        <v>0</v>
      </c>
      <c r="BW469" s="512">
        <v>0</v>
      </c>
      <c r="BX469" s="512">
        <v>0</v>
      </c>
      <c r="BY469" s="512">
        <v>0</v>
      </c>
      <c r="BZ469" s="512">
        <v>0</v>
      </c>
      <c r="CA469" s="512">
        <v>0</v>
      </c>
      <c r="CB469" s="512">
        <v>0</v>
      </c>
      <c r="CC469" s="512">
        <v>0</v>
      </c>
      <c r="CD469" s="512">
        <v>0</v>
      </c>
      <c r="CE469" s="512">
        <v>0</v>
      </c>
      <c r="CF469" s="512">
        <v>109202.33520000002</v>
      </c>
      <c r="CG469" s="512">
        <v>109202.33520000002</v>
      </c>
      <c r="CH469" s="512">
        <v>0</v>
      </c>
      <c r="CI469" s="512">
        <v>0</v>
      </c>
      <c r="CJ469" s="512">
        <v>0</v>
      </c>
      <c r="CK469" s="512">
        <v>0</v>
      </c>
      <c r="CL469" s="513">
        <f t="shared" si="70"/>
        <v>109202.33520000002</v>
      </c>
      <c r="CM469" s="513">
        <f t="shared" si="71"/>
        <v>109202.33520000002</v>
      </c>
      <c r="CN469" s="113"/>
      <c r="CO469" s="97"/>
      <c r="CP469" s="97"/>
      <c r="CQ469" s="97"/>
      <c r="CR469" s="97"/>
      <c r="CS469" s="97"/>
      <c r="CT469" s="97"/>
      <c r="CU469" s="114"/>
      <c r="CV469" s="50">
        <f t="shared" si="64"/>
        <v>4485120</v>
      </c>
      <c r="CW469" s="11"/>
      <c r="CX469" s="604">
        <f t="shared" si="65"/>
        <v>1.0756035515002726</v>
      </c>
      <c r="CY469" s="143"/>
      <c r="CZ469" s="143"/>
      <c r="DA469" s="143"/>
      <c r="DB469" s="23"/>
      <c r="DC469" s="23"/>
      <c r="DD469" s="23"/>
      <c r="DE469" s="23"/>
      <c r="DF469" s="143"/>
      <c r="DG469" s="89"/>
      <c r="DH469" s="50" t="s">
        <v>46</v>
      </c>
      <c r="DI469" s="28"/>
      <c r="DJ469" s="553" t="s">
        <v>46</v>
      </c>
      <c r="DK469" s="143"/>
      <c r="DL469" s="46"/>
      <c r="DM469" s="111"/>
      <c r="DN469" s="110"/>
      <c r="DO469" s="432">
        <v>25.310259579728058</v>
      </c>
      <c r="DP469" s="433">
        <v>-11.420793737628708</v>
      </c>
      <c r="DQ469" s="434">
        <v>13.142150803461064</v>
      </c>
      <c r="DR469" s="428">
        <v>0.74731503863828586</v>
      </c>
      <c r="DS469" s="432">
        <v>1.4833127317676144E-2</v>
      </c>
      <c r="DT469" s="434">
        <v>0.22995121950418729</v>
      </c>
      <c r="DU469" s="434">
        <v>9.8887515451174281E-3</v>
      </c>
      <c r="DV469" s="428">
        <v>0.234895595276746</v>
      </c>
      <c r="DW469" s="252"/>
      <c r="DX469" s="50"/>
      <c r="DY469" s="249"/>
      <c r="DZ469" s="464">
        <v>0</v>
      </c>
      <c r="EA469" s="465">
        <v>0</v>
      </c>
      <c r="EB469" s="46"/>
    </row>
    <row r="470" spans="1:132" s="141" customFormat="1" ht="27.75" customHeight="1" x14ac:dyDescent="0.25">
      <c r="A470" s="69" t="s">
        <v>56</v>
      </c>
      <c r="B470" s="69" t="s">
        <v>42</v>
      </c>
      <c r="C470" s="69" t="s">
        <v>670</v>
      </c>
      <c r="D470" s="67" t="s">
        <v>805</v>
      </c>
      <c r="E470" s="67" t="s">
        <v>719</v>
      </c>
      <c r="F470" s="67" t="s">
        <v>810</v>
      </c>
      <c r="G470" s="67" t="s">
        <v>775</v>
      </c>
      <c r="H470" s="14" t="s">
        <v>46</v>
      </c>
      <c r="I470" s="20" t="s">
        <v>1978</v>
      </c>
      <c r="J470" s="145" t="s">
        <v>1984</v>
      </c>
      <c r="K470" s="426">
        <v>12.26188048710311</v>
      </c>
      <c r="L470" s="426">
        <v>4.6450757479140004</v>
      </c>
      <c r="M470" s="424">
        <v>434</v>
      </c>
      <c r="N470" s="487">
        <v>5746560</v>
      </c>
      <c r="O470" s="487" t="s">
        <v>1976</v>
      </c>
      <c r="P470" s="572">
        <v>1.1712127560780747</v>
      </c>
      <c r="Q470" s="34" t="s">
        <v>1977</v>
      </c>
      <c r="R470" s="257" t="s">
        <v>48</v>
      </c>
      <c r="S470" s="27"/>
      <c r="T470" s="27"/>
      <c r="U470" s="145"/>
      <c r="V470" s="24"/>
      <c r="W470" s="24"/>
      <c r="X470" s="24"/>
      <c r="Y470" s="24"/>
      <c r="Z470" s="24"/>
      <c r="AA470" s="24"/>
      <c r="AB470" s="24"/>
      <c r="AC470" s="24"/>
      <c r="AD470" s="24"/>
      <c r="AE470" s="24"/>
      <c r="AF470" s="24"/>
      <c r="AG470" s="24"/>
      <c r="AH470" s="24"/>
      <c r="AI470" s="24">
        <v>14</v>
      </c>
      <c r="AJ470" s="24">
        <v>14</v>
      </c>
      <c r="AK470" s="24"/>
      <c r="AL470" s="24"/>
      <c r="AM470" s="24"/>
      <c r="AN470" s="24"/>
      <c r="AO470" s="145">
        <f t="shared" si="66"/>
        <v>14</v>
      </c>
      <c r="AP470" s="14">
        <f t="shared" si="67"/>
        <v>14</v>
      </c>
      <c r="AQ470" s="22"/>
      <c r="AR470" s="24"/>
      <c r="AS470" s="24"/>
      <c r="AT470" s="24"/>
      <c r="AU470" s="24"/>
      <c r="AV470" s="24"/>
      <c r="AW470" s="145"/>
      <c r="AX470" s="24"/>
      <c r="AY470" s="24"/>
      <c r="AZ470" s="24"/>
      <c r="BA470" s="24"/>
      <c r="BB470" s="24"/>
      <c r="BC470" s="24"/>
      <c r="BD470" s="24"/>
      <c r="BE470" s="24"/>
      <c r="BF470" s="24"/>
      <c r="BG470" s="24">
        <v>80.8</v>
      </c>
      <c r="BH470" s="24">
        <v>80.8</v>
      </c>
      <c r="BI470" s="24"/>
      <c r="BJ470" s="24"/>
      <c r="BK470" s="24"/>
      <c r="BL470" s="24"/>
      <c r="BM470" s="145">
        <f t="shared" si="68"/>
        <v>80.8</v>
      </c>
      <c r="BN470" s="24">
        <f t="shared" si="69"/>
        <v>80.8</v>
      </c>
      <c r="BO470" s="509">
        <f t="shared" si="63"/>
        <v>6.8988319654720145E-2</v>
      </c>
      <c r="BP470" s="511">
        <v>0</v>
      </c>
      <c r="BQ470" s="512">
        <v>0</v>
      </c>
      <c r="BR470" s="513">
        <v>0</v>
      </c>
      <c r="BS470" s="512">
        <v>0</v>
      </c>
      <c r="BT470" s="512">
        <v>0</v>
      </c>
      <c r="BU470" s="512">
        <v>0</v>
      </c>
      <c r="BV470" s="512">
        <v>0</v>
      </c>
      <c r="BW470" s="512">
        <v>0</v>
      </c>
      <c r="BX470" s="512">
        <v>0</v>
      </c>
      <c r="BY470" s="512">
        <v>0</v>
      </c>
      <c r="BZ470" s="512">
        <v>0</v>
      </c>
      <c r="CA470" s="512">
        <v>0</v>
      </c>
      <c r="CB470" s="512">
        <v>0</v>
      </c>
      <c r="CC470" s="512">
        <v>0</v>
      </c>
      <c r="CD470" s="512">
        <v>0</v>
      </c>
      <c r="CE470" s="512">
        <v>0</v>
      </c>
      <c r="CF470" s="512">
        <v>94846.272000000012</v>
      </c>
      <c r="CG470" s="512">
        <v>94846.272000000012</v>
      </c>
      <c r="CH470" s="512">
        <v>0</v>
      </c>
      <c r="CI470" s="512">
        <v>0</v>
      </c>
      <c r="CJ470" s="512">
        <v>0</v>
      </c>
      <c r="CK470" s="512">
        <v>0</v>
      </c>
      <c r="CL470" s="513">
        <f t="shared" si="70"/>
        <v>94846.272000000012</v>
      </c>
      <c r="CM470" s="513">
        <f t="shared" si="71"/>
        <v>94846.272000000012</v>
      </c>
      <c r="CN470" s="113"/>
      <c r="CO470" s="97"/>
      <c r="CP470" s="97"/>
      <c r="CQ470" s="97"/>
      <c r="CR470" s="97"/>
      <c r="CS470" s="97"/>
      <c r="CT470" s="97"/>
      <c r="CU470" s="114"/>
      <c r="CV470" s="50">
        <f t="shared" si="64"/>
        <v>5746560</v>
      </c>
      <c r="CW470" s="11"/>
      <c r="CX470" s="604">
        <f t="shared" si="65"/>
        <v>1.1712127560780747</v>
      </c>
      <c r="CY470" s="143"/>
      <c r="CZ470" s="143"/>
      <c r="DA470" s="143"/>
      <c r="DB470" s="23"/>
      <c r="DC470" s="23"/>
      <c r="DD470" s="23"/>
      <c r="DE470" s="23"/>
      <c r="DF470" s="143"/>
      <c r="DG470" s="89"/>
      <c r="DH470" s="50" t="s">
        <v>46</v>
      </c>
      <c r="DI470" s="28"/>
      <c r="DJ470" s="553" t="s">
        <v>46</v>
      </c>
      <c r="DK470" s="143"/>
      <c r="DL470" s="46"/>
      <c r="DM470" s="111"/>
      <c r="DN470" s="110"/>
      <c r="DO470" s="432">
        <v>172.79261964251407</v>
      </c>
      <c r="DP470" s="433">
        <v>-145.83497069192504</v>
      </c>
      <c r="DQ470" s="434">
        <v>73.328464347491888</v>
      </c>
      <c r="DR470" s="428">
        <v>-57.348224458804566</v>
      </c>
      <c r="DS470" s="432">
        <v>2.048049202383242</v>
      </c>
      <c r="DT470" s="434">
        <v>-1.5525571700226488</v>
      </c>
      <c r="DU470" s="434">
        <v>2.0157601383817045</v>
      </c>
      <c r="DV470" s="428">
        <v>-1.5335418775590821</v>
      </c>
      <c r="DW470" s="252"/>
      <c r="DX470" s="50"/>
      <c r="DY470" s="249"/>
      <c r="DZ470" s="464">
        <v>31084</v>
      </c>
      <c r="EA470" s="465">
        <v>-26510.333333333332</v>
      </c>
      <c r="EB470" s="46"/>
    </row>
    <row r="471" spans="1:132" s="141" customFormat="1" ht="27.75" customHeight="1" x14ac:dyDescent="0.25">
      <c r="A471" s="69" t="s">
        <v>56</v>
      </c>
      <c r="B471" s="69" t="s">
        <v>42</v>
      </c>
      <c r="C471" s="69" t="s">
        <v>670</v>
      </c>
      <c r="D471" s="67" t="s">
        <v>805</v>
      </c>
      <c r="E471" s="67" t="s">
        <v>719</v>
      </c>
      <c r="F471" s="67" t="s">
        <v>811</v>
      </c>
      <c r="G471" s="67" t="s">
        <v>775</v>
      </c>
      <c r="H471" s="14" t="s">
        <v>617</v>
      </c>
      <c r="I471" s="20" t="s">
        <v>1978</v>
      </c>
      <c r="J471" s="145" t="s">
        <v>1984</v>
      </c>
      <c r="K471" s="426">
        <v>9.0828744348911918</v>
      </c>
      <c r="L471" s="426">
        <v>2.6011363582260003</v>
      </c>
      <c r="M471" s="424">
        <v>90</v>
      </c>
      <c r="N471" s="556">
        <v>670029.30568123667</v>
      </c>
      <c r="O471" s="487" t="s">
        <v>1976</v>
      </c>
      <c r="P471" s="572">
        <v>0.19121840915560406</v>
      </c>
      <c r="Q471" s="34" t="s">
        <v>1977</v>
      </c>
      <c r="R471" s="257" t="s">
        <v>48</v>
      </c>
      <c r="S471" s="27"/>
      <c r="T471" s="27"/>
      <c r="U471" s="145"/>
      <c r="V471" s="24"/>
      <c r="W471" s="24"/>
      <c r="X471" s="24"/>
      <c r="Y471" s="24"/>
      <c r="Z471" s="24"/>
      <c r="AA471" s="24"/>
      <c r="AB471" s="24"/>
      <c r="AC471" s="24"/>
      <c r="AD471" s="24"/>
      <c r="AE471" s="24"/>
      <c r="AF471" s="24"/>
      <c r="AG471" s="24"/>
      <c r="AH471" s="24"/>
      <c r="AI471" s="24">
        <v>3</v>
      </c>
      <c r="AJ471" s="24">
        <v>3</v>
      </c>
      <c r="AK471" s="24"/>
      <c r="AL471" s="24"/>
      <c r="AM471" s="24"/>
      <c r="AN471" s="24"/>
      <c r="AO471" s="145">
        <f t="shared" si="66"/>
        <v>3</v>
      </c>
      <c r="AP471" s="14">
        <f t="shared" si="67"/>
        <v>3</v>
      </c>
      <c r="AQ471" s="22"/>
      <c r="AR471" s="24"/>
      <c r="AS471" s="24"/>
      <c r="AT471" s="24"/>
      <c r="AU471" s="24"/>
      <c r="AV471" s="24"/>
      <c r="AW471" s="145"/>
      <c r="AX471" s="24"/>
      <c r="AY471" s="24"/>
      <c r="AZ471" s="24"/>
      <c r="BA471" s="24"/>
      <c r="BB471" s="24"/>
      <c r="BC471" s="24"/>
      <c r="BD471" s="24"/>
      <c r="BE471" s="24"/>
      <c r="BF471" s="24"/>
      <c r="BG471" s="24">
        <v>26.2</v>
      </c>
      <c r="BH471" s="24">
        <v>26.2</v>
      </c>
      <c r="BI471" s="24"/>
      <c r="BJ471" s="24"/>
      <c r="BK471" s="24"/>
      <c r="BL471" s="24"/>
      <c r="BM471" s="145">
        <f t="shared" si="68"/>
        <v>26.2</v>
      </c>
      <c r="BN471" s="24">
        <f t="shared" si="69"/>
        <v>26.2</v>
      </c>
      <c r="BO471" s="509">
        <f t="shared" si="63"/>
        <v>0.13701609649246552</v>
      </c>
      <c r="BP471" s="511">
        <v>0</v>
      </c>
      <c r="BQ471" s="512">
        <v>0</v>
      </c>
      <c r="BR471" s="513">
        <v>0</v>
      </c>
      <c r="BS471" s="512">
        <v>0</v>
      </c>
      <c r="BT471" s="512">
        <v>0</v>
      </c>
      <c r="BU471" s="512">
        <v>0</v>
      </c>
      <c r="BV471" s="512">
        <v>0</v>
      </c>
      <c r="BW471" s="512">
        <v>0</v>
      </c>
      <c r="BX471" s="512">
        <v>0</v>
      </c>
      <c r="BY471" s="512">
        <v>0</v>
      </c>
      <c r="BZ471" s="512">
        <v>0</v>
      </c>
      <c r="CA471" s="512">
        <v>0</v>
      </c>
      <c r="CB471" s="512">
        <v>0</v>
      </c>
      <c r="CC471" s="512">
        <v>0</v>
      </c>
      <c r="CD471" s="512">
        <v>0</v>
      </c>
      <c r="CE471" s="512">
        <v>0</v>
      </c>
      <c r="CF471" s="512">
        <v>30754.608</v>
      </c>
      <c r="CG471" s="512">
        <v>30754.608</v>
      </c>
      <c r="CH471" s="512">
        <v>0</v>
      </c>
      <c r="CI471" s="512">
        <v>0</v>
      </c>
      <c r="CJ471" s="512">
        <v>0</v>
      </c>
      <c r="CK471" s="512">
        <v>0</v>
      </c>
      <c r="CL471" s="513">
        <f t="shared" si="70"/>
        <v>30754.608</v>
      </c>
      <c r="CM471" s="513">
        <f t="shared" si="71"/>
        <v>30754.608</v>
      </c>
      <c r="CN471" s="113"/>
      <c r="CO471" s="97"/>
      <c r="CP471" s="97"/>
      <c r="CQ471" s="97"/>
      <c r="CR471" s="97"/>
      <c r="CS471" s="97"/>
      <c r="CT471" s="97"/>
      <c r="CU471" s="114"/>
      <c r="CV471" s="50">
        <f t="shared" si="64"/>
        <v>670029.30568123667</v>
      </c>
      <c r="CW471" s="11"/>
      <c r="CX471" s="604">
        <f t="shared" si="65"/>
        <v>0.19121840915560406</v>
      </c>
      <c r="CY471" s="143"/>
      <c r="CZ471" s="143"/>
      <c r="DA471" s="143"/>
      <c r="DB471" s="23"/>
      <c r="DC471" s="23"/>
      <c r="DD471" s="23"/>
      <c r="DE471" s="23"/>
      <c r="DF471" s="143"/>
      <c r="DG471" s="89"/>
      <c r="DH471" s="50" t="s">
        <v>46</v>
      </c>
      <c r="DI471" s="28"/>
      <c r="DJ471" s="553" t="s">
        <v>46</v>
      </c>
      <c r="DK471" s="143"/>
      <c r="DL471" s="46"/>
      <c r="DM471" s="111"/>
      <c r="DN471" s="110"/>
      <c r="DO471" s="432">
        <v>1413.5299026425582</v>
      </c>
      <c r="DP471" s="433">
        <v>-1413.5299026425582</v>
      </c>
      <c r="DQ471" s="434">
        <v>369.85987261146522</v>
      </c>
      <c r="DR471" s="428">
        <v>-369.85987261146522</v>
      </c>
      <c r="DS471" s="432">
        <v>4.038942976356048</v>
      </c>
      <c r="DT471" s="434">
        <v>-4.038942976356048</v>
      </c>
      <c r="DU471" s="434">
        <v>2.8853503184713394</v>
      </c>
      <c r="DV471" s="428">
        <v>-2.8853503184713394</v>
      </c>
      <c r="DW471" s="252"/>
      <c r="DX471" s="50"/>
      <c r="DY471" s="249"/>
      <c r="DZ471" s="464">
        <v>19356</v>
      </c>
      <c r="EA471" s="465">
        <v>-19356</v>
      </c>
      <c r="EB471" s="46"/>
    </row>
    <row r="472" spans="1:132" s="141" customFormat="1" ht="27.75" customHeight="1" x14ac:dyDescent="0.25">
      <c r="A472" s="69" t="s">
        <v>56</v>
      </c>
      <c r="B472" s="69" t="s">
        <v>42</v>
      </c>
      <c r="C472" s="69" t="s">
        <v>670</v>
      </c>
      <c r="D472" s="67" t="s">
        <v>805</v>
      </c>
      <c r="E472" s="67" t="s">
        <v>719</v>
      </c>
      <c r="F472" s="67" t="s">
        <v>812</v>
      </c>
      <c r="G472" s="67" t="s">
        <v>813</v>
      </c>
      <c r="H472" s="14" t="s">
        <v>46</v>
      </c>
      <c r="I472" s="20" t="s">
        <v>1979</v>
      </c>
      <c r="J472" s="145" t="s">
        <v>1984</v>
      </c>
      <c r="K472" s="426">
        <v>14.460892192392555</v>
      </c>
      <c r="L472" s="426">
        <v>26.029166612525998</v>
      </c>
      <c r="M472" s="424">
        <v>2592</v>
      </c>
      <c r="N472" s="487">
        <v>26280000</v>
      </c>
      <c r="O472" s="487" t="s">
        <v>1976</v>
      </c>
      <c r="P472" s="572">
        <v>6.6448397181572405</v>
      </c>
      <c r="Q472" s="34" t="s">
        <v>1977</v>
      </c>
      <c r="R472" s="257" t="s">
        <v>48</v>
      </c>
      <c r="S472" s="27"/>
      <c r="T472" s="27"/>
      <c r="U472" s="145"/>
      <c r="V472" s="24"/>
      <c r="W472" s="24"/>
      <c r="X472" s="24"/>
      <c r="Y472" s="24"/>
      <c r="Z472" s="24"/>
      <c r="AA472" s="24"/>
      <c r="AB472" s="24"/>
      <c r="AC472" s="24"/>
      <c r="AD472" s="24"/>
      <c r="AE472" s="24"/>
      <c r="AF472" s="24"/>
      <c r="AG472" s="24"/>
      <c r="AH472" s="24"/>
      <c r="AI472" s="24">
        <v>152</v>
      </c>
      <c r="AJ472" s="24">
        <v>152</v>
      </c>
      <c r="AK472" s="24">
        <v>2</v>
      </c>
      <c r="AL472" s="24">
        <v>2</v>
      </c>
      <c r="AM472" s="24"/>
      <c r="AN472" s="24"/>
      <c r="AO472" s="145">
        <f t="shared" si="66"/>
        <v>154</v>
      </c>
      <c r="AP472" s="14">
        <f t="shared" si="67"/>
        <v>154</v>
      </c>
      <c r="AQ472" s="22"/>
      <c r="AR472" s="24"/>
      <c r="AS472" s="24"/>
      <c r="AT472" s="24"/>
      <c r="AU472" s="24"/>
      <c r="AV472" s="24"/>
      <c r="AW472" s="145"/>
      <c r="AX472" s="24"/>
      <c r="AY472" s="24"/>
      <c r="AZ472" s="24"/>
      <c r="BA472" s="24"/>
      <c r="BB472" s="24"/>
      <c r="BC472" s="24"/>
      <c r="BD472" s="24"/>
      <c r="BE472" s="24"/>
      <c r="BF472" s="24"/>
      <c r="BG472" s="24">
        <v>1053.4100000000001</v>
      </c>
      <c r="BH472" s="24">
        <v>1053.4100000000001</v>
      </c>
      <c r="BI472" s="24">
        <v>15.2</v>
      </c>
      <c r="BJ472" s="24">
        <v>15.2</v>
      </c>
      <c r="BK472" s="24"/>
      <c r="BL472" s="24"/>
      <c r="BM472" s="145">
        <f t="shared" si="68"/>
        <v>1068.6100000000001</v>
      </c>
      <c r="BN472" s="24">
        <f t="shared" si="69"/>
        <v>1068.6100000000001</v>
      </c>
      <c r="BO472" s="509">
        <f t="shared" si="63"/>
        <v>0.16081802501270098</v>
      </c>
      <c r="BP472" s="511">
        <v>0</v>
      </c>
      <c r="BQ472" s="512">
        <v>0</v>
      </c>
      <c r="BR472" s="513">
        <v>0</v>
      </c>
      <c r="BS472" s="512">
        <v>0</v>
      </c>
      <c r="BT472" s="512">
        <v>0</v>
      </c>
      <c r="BU472" s="512">
        <v>0</v>
      </c>
      <c r="BV472" s="512">
        <v>0</v>
      </c>
      <c r="BW472" s="512">
        <v>0</v>
      </c>
      <c r="BX472" s="512">
        <v>0</v>
      </c>
      <c r="BY472" s="512">
        <v>0</v>
      </c>
      <c r="BZ472" s="512">
        <v>0</v>
      </c>
      <c r="CA472" s="512">
        <v>0</v>
      </c>
      <c r="CB472" s="512">
        <v>0</v>
      </c>
      <c r="CC472" s="512">
        <v>0</v>
      </c>
      <c r="CD472" s="512">
        <v>0</v>
      </c>
      <c r="CE472" s="512">
        <v>0</v>
      </c>
      <c r="CF472" s="512">
        <v>1236534.7944000002</v>
      </c>
      <c r="CG472" s="512">
        <v>1236534.7944000002</v>
      </c>
      <c r="CH472" s="512">
        <v>17842.368000000002</v>
      </c>
      <c r="CI472" s="512">
        <v>17842.368000000002</v>
      </c>
      <c r="CJ472" s="512">
        <v>0</v>
      </c>
      <c r="CK472" s="512">
        <v>0</v>
      </c>
      <c r="CL472" s="513">
        <f t="shared" si="70"/>
        <v>1254377.1624000003</v>
      </c>
      <c r="CM472" s="513">
        <f t="shared" si="71"/>
        <v>1254377.1624000003</v>
      </c>
      <c r="CN472" s="113"/>
      <c r="CO472" s="97"/>
      <c r="CP472" s="97"/>
      <c r="CQ472" s="97"/>
      <c r="CR472" s="97"/>
      <c r="CS472" s="97"/>
      <c r="CT472" s="97"/>
      <c r="CU472" s="114"/>
      <c r="CV472" s="50">
        <f t="shared" si="64"/>
        <v>26280000</v>
      </c>
      <c r="CW472" s="11"/>
      <c r="CX472" s="604">
        <f t="shared" si="65"/>
        <v>6.6448397181572405</v>
      </c>
      <c r="CY472" s="143"/>
      <c r="CZ472" s="143"/>
      <c r="DA472" s="143"/>
      <c r="DB472" s="23"/>
      <c r="DC472" s="23"/>
      <c r="DD472" s="23"/>
      <c r="DE472" s="23"/>
      <c r="DF472" s="143"/>
      <c r="DG472" s="89"/>
      <c r="DH472" s="50" t="s">
        <v>46</v>
      </c>
      <c r="DI472" s="28"/>
      <c r="DJ472" s="553" t="s">
        <v>46</v>
      </c>
      <c r="DK472" s="143"/>
      <c r="DL472" s="46"/>
      <c r="DM472" s="111"/>
      <c r="DN472" s="110"/>
      <c r="DO472" s="432">
        <v>175.49517684887437</v>
      </c>
      <c r="DP472" s="433">
        <v>-31.377279683756967</v>
      </c>
      <c r="DQ472" s="434">
        <v>160.55807073954963</v>
      </c>
      <c r="DR472" s="428">
        <v>-124.79928254535926</v>
      </c>
      <c r="DS472" s="432">
        <v>0.51356913183279673</v>
      </c>
      <c r="DT472" s="434">
        <v>-3.6500838962354176E-2</v>
      </c>
      <c r="DU472" s="434">
        <v>0.50893890675241094</v>
      </c>
      <c r="DV472" s="428">
        <v>-9.2355292186895921E-2</v>
      </c>
      <c r="DW472" s="252"/>
      <c r="DX472" s="50"/>
      <c r="DY472" s="249"/>
      <c r="DZ472" s="464">
        <v>241886</v>
      </c>
      <c r="EA472" s="465">
        <v>-201139</v>
      </c>
      <c r="EB472" s="46"/>
    </row>
    <row r="473" spans="1:132" s="141" customFormat="1" ht="27.75" customHeight="1" x14ac:dyDescent="0.25">
      <c r="A473" s="69" t="s">
        <v>56</v>
      </c>
      <c r="B473" s="69" t="s">
        <v>42</v>
      </c>
      <c r="C473" s="69" t="s">
        <v>670</v>
      </c>
      <c r="D473" s="67" t="s">
        <v>814</v>
      </c>
      <c r="E473" s="67" t="s">
        <v>815</v>
      </c>
      <c r="F473" s="67" t="s">
        <v>816</v>
      </c>
      <c r="G473" s="67" t="s">
        <v>817</v>
      </c>
      <c r="H473" s="14" t="s">
        <v>46</v>
      </c>
      <c r="I473" s="20" t="s">
        <v>1978</v>
      </c>
      <c r="J473" s="145" t="s">
        <v>1984</v>
      </c>
      <c r="K473" s="426">
        <v>15.369179635881673</v>
      </c>
      <c r="L473" s="426">
        <v>30.059848422324002</v>
      </c>
      <c r="M473" s="424">
        <v>2520</v>
      </c>
      <c r="N473" s="487">
        <v>46673280.000000007</v>
      </c>
      <c r="O473" s="487" t="s">
        <v>1976</v>
      </c>
      <c r="P473" s="572">
        <v>11.855541367647451</v>
      </c>
      <c r="Q473" s="34" t="s">
        <v>1977</v>
      </c>
      <c r="R473" s="257" t="s">
        <v>48</v>
      </c>
      <c r="S473" s="27"/>
      <c r="T473" s="27"/>
      <c r="U473" s="145"/>
      <c r="V473" s="24"/>
      <c r="W473" s="24"/>
      <c r="X473" s="24"/>
      <c r="Y473" s="24"/>
      <c r="Z473" s="24"/>
      <c r="AA473" s="24"/>
      <c r="AB473" s="24"/>
      <c r="AC473" s="24"/>
      <c r="AD473" s="24"/>
      <c r="AE473" s="24"/>
      <c r="AF473" s="24"/>
      <c r="AG473" s="24"/>
      <c r="AH473" s="24"/>
      <c r="AI473" s="24">
        <v>121</v>
      </c>
      <c r="AJ473" s="24">
        <v>121</v>
      </c>
      <c r="AK473" s="24"/>
      <c r="AL473" s="24"/>
      <c r="AM473" s="24"/>
      <c r="AN473" s="24"/>
      <c r="AO473" s="145">
        <f t="shared" si="66"/>
        <v>121</v>
      </c>
      <c r="AP473" s="14">
        <f t="shared" si="67"/>
        <v>121</v>
      </c>
      <c r="AQ473" s="22"/>
      <c r="AR473" s="24"/>
      <c r="AS473" s="24"/>
      <c r="AT473" s="24"/>
      <c r="AU473" s="24"/>
      <c r="AV473" s="24"/>
      <c r="AW473" s="145"/>
      <c r="AX473" s="24"/>
      <c r="AY473" s="24"/>
      <c r="AZ473" s="24"/>
      <c r="BA473" s="24"/>
      <c r="BB473" s="24"/>
      <c r="BC473" s="24"/>
      <c r="BD473" s="24"/>
      <c r="BE473" s="24"/>
      <c r="BF473" s="24"/>
      <c r="BG473" s="24">
        <v>1227.68</v>
      </c>
      <c r="BH473" s="24">
        <v>1227.68</v>
      </c>
      <c r="BI473" s="24"/>
      <c r="BJ473" s="24"/>
      <c r="BK473" s="24"/>
      <c r="BL473" s="24"/>
      <c r="BM473" s="145">
        <f t="shared" si="68"/>
        <v>1227.68</v>
      </c>
      <c r="BN473" s="24">
        <f t="shared" si="69"/>
        <v>1227.68</v>
      </c>
      <c r="BO473" s="509">
        <f t="shared" si="63"/>
        <v>0.10355326356923794</v>
      </c>
      <c r="BP473" s="511">
        <v>0</v>
      </c>
      <c r="BQ473" s="512">
        <v>0</v>
      </c>
      <c r="BR473" s="513">
        <v>0</v>
      </c>
      <c r="BS473" s="512">
        <v>0</v>
      </c>
      <c r="BT473" s="512">
        <v>0</v>
      </c>
      <c r="BU473" s="512">
        <v>0</v>
      </c>
      <c r="BV473" s="512">
        <v>0</v>
      </c>
      <c r="BW473" s="512">
        <v>0</v>
      </c>
      <c r="BX473" s="512">
        <v>0</v>
      </c>
      <c r="BY473" s="512">
        <v>0</v>
      </c>
      <c r="BZ473" s="512">
        <v>0</v>
      </c>
      <c r="CA473" s="512">
        <v>0</v>
      </c>
      <c r="CB473" s="512">
        <v>0</v>
      </c>
      <c r="CC473" s="512">
        <v>0</v>
      </c>
      <c r="CD473" s="512">
        <v>0</v>
      </c>
      <c r="CE473" s="512">
        <v>0</v>
      </c>
      <c r="CF473" s="512">
        <v>1441099.8912000002</v>
      </c>
      <c r="CG473" s="512">
        <v>1441099.8912000002</v>
      </c>
      <c r="CH473" s="512">
        <v>0</v>
      </c>
      <c r="CI473" s="512">
        <v>0</v>
      </c>
      <c r="CJ473" s="512">
        <v>0</v>
      </c>
      <c r="CK473" s="512">
        <v>0</v>
      </c>
      <c r="CL473" s="513">
        <f t="shared" si="70"/>
        <v>1441099.8912000002</v>
      </c>
      <c r="CM473" s="513">
        <f t="shared" si="71"/>
        <v>1441099.8912000002</v>
      </c>
      <c r="CN473" s="113"/>
      <c r="CO473" s="97"/>
      <c r="CP473" s="97"/>
      <c r="CQ473" s="97"/>
      <c r="CR473" s="97"/>
      <c r="CS473" s="97"/>
      <c r="CT473" s="97"/>
      <c r="CU473" s="114"/>
      <c r="CV473" s="50">
        <f t="shared" si="64"/>
        <v>46673280.000000007</v>
      </c>
      <c r="CW473" s="11"/>
      <c r="CX473" s="604">
        <f t="shared" si="65"/>
        <v>11.855541367647451</v>
      </c>
      <c r="CY473" s="143"/>
      <c r="CZ473" s="143"/>
      <c r="DA473" s="143"/>
      <c r="DB473" s="23"/>
      <c r="DC473" s="23"/>
      <c r="DD473" s="23"/>
      <c r="DE473" s="23"/>
      <c r="DF473" s="143"/>
      <c r="DG473" s="89"/>
      <c r="DH473" s="50" t="s">
        <v>46</v>
      </c>
      <c r="DI473" s="28"/>
      <c r="DJ473" s="553" t="s">
        <v>46</v>
      </c>
      <c r="DK473" s="143"/>
      <c r="DL473" s="46"/>
      <c r="DM473" s="111"/>
      <c r="DN473" s="110"/>
      <c r="DO473" s="432">
        <v>3475.1003075701956</v>
      </c>
      <c r="DP473" s="433">
        <v>-3004.1681671184697</v>
      </c>
      <c r="DQ473" s="434">
        <v>188.99851175711876</v>
      </c>
      <c r="DR473" s="428">
        <v>-56.125511214290981</v>
      </c>
      <c r="DS473" s="432">
        <v>3.6455997618811389</v>
      </c>
      <c r="DT473" s="434">
        <v>-2.4454830622048709</v>
      </c>
      <c r="DU473" s="434">
        <v>2.5093759301518008</v>
      </c>
      <c r="DV473" s="428">
        <v>-1.6576899920593329</v>
      </c>
      <c r="DW473" s="252"/>
      <c r="DX473" s="50"/>
      <c r="DY473" s="249"/>
      <c r="DZ473" s="464">
        <v>393701</v>
      </c>
      <c r="EA473" s="465">
        <v>-99553.333333333314</v>
      </c>
      <c r="EB473" s="46"/>
    </row>
    <row r="474" spans="1:132" s="141" customFormat="1" ht="27.75" customHeight="1" x14ac:dyDescent="0.25">
      <c r="A474" s="69" t="s">
        <v>56</v>
      </c>
      <c r="B474" s="69" t="s">
        <v>42</v>
      </c>
      <c r="C474" s="69" t="s">
        <v>670</v>
      </c>
      <c r="D474" s="67" t="s">
        <v>814</v>
      </c>
      <c r="E474" s="67" t="s">
        <v>815</v>
      </c>
      <c r="F474" s="67" t="s">
        <v>818</v>
      </c>
      <c r="G474" s="67" t="s">
        <v>788</v>
      </c>
      <c r="H474" s="14" t="s">
        <v>46</v>
      </c>
      <c r="I474" s="20" t="s">
        <v>1979</v>
      </c>
      <c r="J474" s="145" t="s">
        <v>1984</v>
      </c>
      <c r="K474" s="426">
        <v>14.771622107270412</v>
      </c>
      <c r="L474" s="426">
        <v>2.8831439333970001</v>
      </c>
      <c r="M474" s="424">
        <v>9</v>
      </c>
      <c r="N474" s="487">
        <v>490560.00000000006</v>
      </c>
      <c r="O474" s="487" t="s">
        <v>1976</v>
      </c>
      <c r="P474" s="572">
        <v>9.5609204577802032E-2</v>
      </c>
      <c r="Q474" s="34" t="s">
        <v>1977</v>
      </c>
      <c r="R474" s="257" t="s">
        <v>48</v>
      </c>
      <c r="S474" s="27"/>
      <c r="T474" s="27"/>
      <c r="U474" s="145"/>
      <c r="V474" s="24"/>
      <c r="W474" s="24"/>
      <c r="X474" s="24"/>
      <c r="Y474" s="24"/>
      <c r="Z474" s="24"/>
      <c r="AA474" s="24"/>
      <c r="AB474" s="24"/>
      <c r="AC474" s="24"/>
      <c r="AD474" s="24"/>
      <c r="AE474" s="24"/>
      <c r="AF474" s="24"/>
      <c r="AG474" s="24"/>
      <c r="AH474" s="24"/>
      <c r="AI474" s="24"/>
      <c r="AJ474" s="24"/>
      <c r="AK474" s="24"/>
      <c r="AL474" s="24"/>
      <c r="AM474" s="24"/>
      <c r="AN474" s="24"/>
      <c r="AO474" s="145">
        <f t="shared" si="66"/>
        <v>0</v>
      </c>
      <c r="AP474" s="14">
        <f t="shared" si="67"/>
        <v>0</v>
      </c>
      <c r="AQ474" s="22"/>
      <c r="AR474" s="24"/>
      <c r="AS474" s="24"/>
      <c r="AT474" s="24"/>
      <c r="AU474" s="24"/>
      <c r="AV474" s="24"/>
      <c r="AW474" s="145"/>
      <c r="AX474" s="24"/>
      <c r="AY474" s="24"/>
      <c r="AZ474" s="24"/>
      <c r="BA474" s="24"/>
      <c r="BB474" s="24"/>
      <c r="BC474" s="24"/>
      <c r="BD474" s="24"/>
      <c r="BE474" s="24"/>
      <c r="BF474" s="24"/>
      <c r="BG474" s="24"/>
      <c r="BH474" s="24"/>
      <c r="BI474" s="24"/>
      <c r="BJ474" s="24"/>
      <c r="BK474" s="24"/>
      <c r="BL474" s="24"/>
      <c r="BM474" s="145">
        <f t="shared" si="68"/>
        <v>0</v>
      </c>
      <c r="BN474" s="24">
        <f t="shared" si="69"/>
        <v>0</v>
      </c>
      <c r="BO474" s="509">
        <f t="shared" si="63"/>
        <v>0</v>
      </c>
      <c r="BP474" s="511">
        <v>0</v>
      </c>
      <c r="BQ474" s="512">
        <v>0</v>
      </c>
      <c r="BR474" s="513">
        <v>0</v>
      </c>
      <c r="BS474" s="512">
        <v>0</v>
      </c>
      <c r="BT474" s="512">
        <v>0</v>
      </c>
      <c r="BU474" s="512">
        <v>0</v>
      </c>
      <c r="BV474" s="512">
        <v>0</v>
      </c>
      <c r="BW474" s="512">
        <v>0</v>
      </c>
      <c r="BX474" s="512">
        <v>0</v>
      </c>
      <c r="BY474" s="512">
        <v>0</v>
      </c>
      <c r="BZ474" s="512">
        <v>0</v>
      </c>
      <c r="CA474" s="512">
        <v>0</v>
      </c>
      <c r="CB474" s="512">
        <v>0</v>
      </c>
      <c r="CC474" s="512">
        <v>0</v>
      </c>
      <c r="CD474" s="512">
        <v>0</v>
      </c>
      <c r="CE474" s="512">
        <v>0</v>
      </c>
      <c r="CF474" s="512">
        <v>0</v>
      </c>
      <c r="CG474" s="512">
        <v>0</v>
      </c>
      <c r="CH474" s="512">
        <v>0</v>
      </c>
      <c r="CI474" s="512">
        <v>0</v>
      </c>
      <c r="CJ474" s="512">
        <v>0</v>
      </c>
      <c r="CK474" s="512">
        <v>0</v>
      </c>
      <c r="CL474" s="513">
        <f t="shared" si="70"/>
        <v>0</v>
      </c>
      <c r="CM474" s="513">
        <f t="shared" si="71"/>
        <v>0</v>
      </c>
      <c r="CN474" s="113"/>
      <c r="CO474" s="97"/>
      <c r="CP474" s="97"/>
      <c r="CQ474" s="97"/>
      <c r="CR474" s="97"/>
      <c r="CS474" s="97"/>
      <c r="CT474" s="97"/>
      <c r="CU474" s="114"/>
      <c r="CV474" s="50">
        <f t="shared" si="64"/>
        <v>490560.00000000006</v>
      </c>
      <c r="CW474" s="11"/>
      <c r="CX474" s="604">
        <f t="shared" si="65"/>
        <v>9.5609204577802032E-2</v>
      </c>
      <c r="CY474" s="143"/>
      <c r="CZ474" s="143"/>
      <c r="DA474" s="143"/>
      <c r="DB474" s="23"/>
      <c r="DC474" s="23"/>
      <c r="DD474" s="23"/>
      <c r="DE474" s="23"/>
      <c r="DF474" s="143"/>
      <c r="DG474" s="89"/>
      <c r="DH474" s="50" t="s">
        <v>46</v>
      </c>
      <c r="DI474" s="28"/>
      <c r="DJ474" s="553" t="s">
        <v>46</v>
      </c>
      <c r="DK474" s="143"/>
      <c r="DL474" s="46"/>
      <c r="DM474" s="111"/>
      <c r="DN474" s="110"/>
      <c r="DO474" s="432">
        <v>492.33644859813069</v>
      </c>
      <c r="DP474" s="433">
        <v>-464.60324081407543</v>
      </c>
      <c r="DQ474" s="434">
        <v>70.654205607476612</v>
      </c>
      <c r="DR474" s="428">
        <v>-42.920997823421359</v>
      </c>
      <c r="DS474" s="432">
        <v>1.1214953271028034</v>
      </c>
      <c r="DT474" s="434">
        <v>-0.7793735443030545</v>
      </c>
      <c r="DU474" s="434">
        <v>1.009345794392523</v>
      </c>
      <c r="DV474" s="428">
        <v>-0.66722401159277411</v>
      </c>
      <c r="DW474" s="252"/>
      <c r="DX474" s="50"/>
      <c r="DY474" s="249"/>
      <c r="DZ474" s="464">
        <v>630</v>
      </c>
      <c r="EA474" s="465">
        <v>-630</v>
      </c>
      <c r="EB474" s="46"/>
    </row>
    <row r="475" spans="1:132" s="141" customFormat="1" ht="27.75" customHeight="1" x14ac:dyDescent="0.25">
      <c r="A475" s="69" t="s">
        <v>56</v>
      </c>
      <c r="B475" s="69" t="s">
        <v>42</v>
      </c>
      <c r="C475" s="69" t="s">
        <v>670</v>
      </c>
      <c r="D475" s="67" t="s">
        <v>814</v>
      </c>
      <c r="E475" s="67" t="s">
        <v>815</v>
      </c>
      <c r="F475" s="67" t="s">
        <v>819</v>
      </c>
      <c r="G475" s="67" t="s">
        <v>815</v>
      </c>
      <c r="H475" s="14" t="s">
        <v>46</v>
      </c>
      <c r="I475" s="20" t="s">
        <v>1979</v>
      </c>
      <c r="J475" s="145" t="s">
        <v>1984</v>
      </c>
      <c r="K475" s="426">
        <v>12.787731112281021</v>
      </c>
      <c r="L475" s="426">
        <v>50.312121107472002</v>
      </c>
      <c r="M475" s="424">
        <v>1989</v>
      </c>
      <c r="N475" s="487">
        <v>31536000</v>
      </c>
      <c r="O475" s="487" t="s">
        <v>1976</v>
      </c>
      <c r="P475" s="572">
        <v>7.9355639799575686</v>
      </c>
      <c r="Q475" s="34" t="s">
        <v>1977</v>
      </c>
      <c r="R475" s="257" t="s">
        <v>48</v>
      </c>
      <c r="S475" s="27"/>
      <c r="T475" s="27"/>
      <c r="U475" s="145"/>
      <c r="V475" s="24"/>
      <c r="W475" s="24"/>
      <c r="X475" s="24"/>
      <c r="Y475" s="24"/>
      <c r="Z475" s="24"/>
      <c r="AA475" s="24"/>
      <c r="AB475" s="24"/>
      <c r="AC475" s="24"/>
      <c r="AD475" s="24"/>
      <c r="AE475" s="24">
        <v>1</v>
      </c>
      <c r="AF475" s="24">
        <v>1</v>
      </c>
      <c r="AG475" s="24"/>
      <c r="AH475" s="24"/>
      <c r="AI475" s="24">
        <v>107</v>
      </c>
      <c r="AJ475" s="24">
        <v>107</v>
      </c>
      <c r="AK475" s="24"/>
      <c r="AL475" s="24"/>
      <c r="AM475" s="24"/>
      <c r="AN475" s="24"/>
      <c r="AO475" s="145">
        <f t="shared" si="66"/>
        <v>108</v>
      </c>
      <c r="AP475" s="14">
        <f t="shared" si="67"/>
        <v>108</v>
      </c>
      <c r="AQ475" s="22"/>
      <c r="AR475" s="24"/>
      <c r="AS475" s="24"/>
      <c r="AT475" s="24"/>
      <c r="AU475" s="24"/>
      <c r="AV475" s="24"/>
      <c r="AW475" s="145"/>
      <c r="AX475" s="24"/>
      <c r="AY475" s="24"/>
      <c r="AZ475" s="24"/>
      <c r="BA475" s="24"/>
      <c r="BB475" s="24"/>
      <c r="BC475" s="24">
        <v>1690</v>
      </c>
      <c r="BD475" s="24">
        <v>1690</v>
      </c>
      <c r="BE475" s="24"/>
      <c r="BF475" s="24"/>
      <c r="BG475" s="24">
        <v>6892.87</v>
      </c>
      <c r="BH475" s="24">
        <v>6892.87</v>
      </c>
      <c r="BI475" s="24"/>
      <c r="BJ475" s="24"/>
      <c r="BK475" s="24"/>
      <c r="BL475" s="24"/>
      <c r="BM475" s="145">
        <f t="shared" si="68"/>
        <v>8582.869999999999</v>
      </c>
      <c r="BN475" s="24">
        <f t="shared" si="69"/>
        <v>8582.869999999999</v>
      </c>
      <c r="BO475" s="509">
        <f t="shared" si="63"/>
        <v>1.0815702603718271</v>
      </c>
      <c r="BP475" s="511">
        <v>0</v>
      </c>
      <c r="BQ475" s="512">
        <v>0</v>
      </c>
      <c r="BR475" s="513">
        <v>0</v>
      </c>
      <c r="BS475" s="512">
        <v>0</v>
      </c>
      <c r="BT475" s="512">
        <v>0</v>
      </c>
      <c r="BU475" s="512">
        <v>0</v>
      </c>
      <c r="BV475" s="512">
        <v>0</v>
      </c>
      <c r="BW475" s="512">
        <v>0</v>
      </c>
      <c r="BX475" s="512">
        <v>0</v>
      </c>
      <c r="BY475" s="512">
        <v>0</v>
      </c>
      <c r="BZ475" s="512">
        <v>0</v>
      </c>
      <c r="CA475" s="512">
        <v>0</v>
      </c>
      <c r="CB475" s="512">
        <v>8527334.3999999985</v>
      </c>
      <c r="CC475" s="512">
        <v>8527334.3999999985</v>
      </c>
      <c r="CD475" s="512">
        <v>0</v>
      </c>
      <c r="CE475" s="512">
        <v>0</v>
      </c>
      <c r="CF475" s="512">
        <v>8091126.5208000001</v>
      </c>
      <c r="CG475" s="512">
        <v>8091126.5208000001</v>
      </c>
      <c r="CH475" s="512">
        <v>0</v>
      </c>
      <c r="CI475" s="512">
        <v>0</v>
      </c>
      <c r="CJ475" s="512">
        <v>0</v>
      </c>
      <c r="CK475" s="512">
        <v>0</v>
      </c>
      <c r="CL475" s="513">
        <f t="shared" si="70"/>
        <v>16618460.920799999</v>
      </c>
      <c r="CM475" s="513">
        <f t="shared" si="71"/>
        <v>16618460.920799999</v>
      </c>
      <c r="CN475" s="113"/>
      <c r="CO475" s="97"/>
      <c r="CP475" s="97"/>
      <c r="CQ475" s="97"/>
      <c r="CR475" s="97"/>
      <c r="CS475" s="97"/>
      <c r="CT475" s="97"/>
      <c r="CU475" s="114"/>
      <c r="CV475" s="50">
        <f t="shared" si="64"/>
        <v>31536000</v>
      </c>
      <c r="CW475" s="11"/>
      <c r="CX475" s="604">
        <f t="shared" si="65"/>
        <v>7.9355639799575686</v>
      </c>
      <c r="CY475" s="143"/>
      <c r="CZ475" s="143"/>
      <c r="DA475" s="143"/>
      <c r="DB475" s="23"/>
      <c r="DC475" s="23"/>
      <c r="DD475" s="23"/>
      <c r="DE475" s="23"/>
      <c r="DF475" s="143"/>
      <c r="DG475" s="89"/>
      <c r="DH475" s="50" t="s">
        <v>46</v>
      </c>
      <c r="DI475" s="28"/>
      <c r="DJ475" s="553" t="s">
        <v>46</v>
      </c>
      <c r="DK475" s="143"/>
      <c r="DL475" s="46"/>
      <c r="DM475" s="111"/>
      <c r="DN475" s="110"/>
      <c r="DO475" s="432">
        <v>953.17417354506063</v>
      </c>
      <c r="DP475" s="433">
        <v>-640.83741981273693</v>
      </c>
      <c r="DQ475" s="434">
        <v>520.8292621611422</v>
      </c>
      <c r="DR475" s="428">
        <v>-323.61833837210338</v>
      </c>
      <c r="DS475" s="432">
        <v>4.0856412619935405</v>
      </c>
      <c r="DT475" s="434">
        <v>-2.8606575735131985</v>
      </c>
      <c r="DU475" s="434">
        <v>3.9825700758369229</v>
      </c>
      <c r="DV475" s="428">
        <v>-2.8362668008548004</v>
      </c>
      <c r="DW475" s="252"/>
      <c r="DX475" s="50"/>
      <c r="DY475" s="249"/>
      <c r="DZ475" s="464">
        <v>578972</v>
      </c>
      <c r="EA475" s="465">
        <v>-433430.66666666663</v>
      </c>
      <c r="EB475" s="46"/>
    </row>
    <row r="476" spans="1:132" s="141" customFormat="1" ht="27.75" customHeight="1" x14ac:dyDescent="0.25">
      <c r="A476" s="69" t="s">
        <v>56</v>
      </c>
      <c r="B476" s="69" t="s">
        <v>42</v>
      </c>
      <c r="C476" s="69" t="s">
        <v>670</v>
      </c>
      <c r="D476" s="67" t="s">
        <v>814</v>
      </c>
      <c r="E476" s="67" t="s">
        <v>815</v>
      </c>
      <c r="F476" s="67" t="s">
        <v>820</v>
      </c>
      <c r="G476" s="67" t="s">
        <v>815</v>
      </c>
      <c r="H476" s="14" t="s">
        <v>46</v>
      </c>
      <c r="I476" s="20" t="s">
        <v>1978</v>
      </c>
      <c r="J476" s="145" t="s">
        <v>1984</v>
      </c>
      <c r="K476" s="426">
        <v>14.771622107270412</v>
      </c>
      <c r="L476" s="426">
        <v>15.668181785592001</v>
      </c>
      <c r="M476" s="424">
        <v>1308</v>
      </c>
      <c r="N476" s="487">
        <v>24528000.000000004</v>
      </c>
      <c r="O476" s="487" t="s">
        <v>1976</v>
      </c>
      <c r="P476" s="572">
        <v>5.9277706838237254</v>
      </c>
      <c r="Q476" s="34" t="s">
        <v>1977</v>
      </c>
      <c r="R476" s="257" t="s">
        <v>48</v>
      </c>
      <c r="S476" s="27"/>
      <c r="T476" s="27"/>
      <c r="U476" s="145"/>
      <c r="V476" s="24"/>
      <c r="W476" s="24"/>
      <c r="X476" s="24"/>
      <c r="Y476" s="24"/>
      <c r="Z476" s="24"/>
      <c r="AA476" s="24"/>
      <c r="AB476" s="24"/>
      <c r="AC476" s="24"/>
      <c r="AD476" s="24"/>
      <c r="AE476" s="24">
        <v>1</v>
      </c>
      <c r="AF476" s="24">
        <v>1</v>
      </c>
      <c r="AG476" s="24"/>
      <c r="AH476" s="24"/>
      <c r="AI476" s="24">
        <v>50</v>
      </c>
      <c r="AJ476" s="24">
        <v>50</v>
      </c>
      <c r="AK476" s="24"/>
      <c r="AL476" s="24"/>
      <c r="AM476" s="24"/>
      <c r="AN476" s="24"/>
      <c r="AO476" s="145">
        <f t="shared" si="66"/>
        <v>51</v>
      </c>
      <c r="AP476" s="14">
        <f t="shared" si="67"/>
        <v>51</v>
      </c>
      <c r="AQ476" s="22"/>
      <c r="AR476" s="24"/>
      <c r="AS476" s="24"/>
      <c r="AT476" s="24"/>
      <c r="AU476" s="24"/>
      <c r="AV476" s="24"/>
      <c r="AW476" s="145"/>
      <c r="AX476" s="24"/>
      <c r="AY476" s="24"/>
      <c r="AZ476" s="24"/>
      <c r="BA476" s="24"/>
      <c r="BB476" s="24"/>
      <c r="BC476" s="24">
        <v>75</v>
      </c>
      <c r="BD476" s="24">
        <v>75</v>
      </c>
      <c r="BE476" s="24"/>
      <c r="BF476" s="24"/>
      <c r="BG476" s="24">
        <v>551.47</v>
      </c>
      <c r="BH476" s="24">
        <v>551.47</v>
      </c>
      <c r="BI476" s="24"/>
      <c r="BJ476" s="24"/>
      <c r="BK476" s="24"/>
      <c r="BL476" s="24"/>
      <c r="BM476" s="145">
        <f t="shared" si="68"/>
        <v>626.47</v>
      </c>
      <c r="BN476" s="24">
        <f t="shared" si="69"/>
        <v>626.47</v>
      </c>
      <c r="BO476" s="509">
        <f t="shared" si="63"/>
        <v>0.10568391279196614</v>
      </c>
      <c r="BP476" s="511">
        <v>0</v>
      </c>
      <c r="BQ476" s="512">
        <v>0</v>
      </c>
      <c r="BR476" s="513">
        <v>0</v>
      </c>
      <c r="BS476" s="512">
        <v>0</v>
      </c>
      <c r="BT476" s="512">
        <v>0</v>
      </c>
      <c r="BU476" s="512">
        <v>0</v>
      </c>
      <c r="BV476" s="512">
        <v>0</v>
      </c>
      <c r="BW476" s="512">
        <v>0</v>
      </c>
      <c r="BX476" s="512">
        <v>0</v>
      </c>
      <c r="BY476" s="512">
        <v>0</v>
      </c>
      <c r="BZ476" s="512">
        <v>0</v>
      </c>
      <c r="CA476" s="512">
        <v>0</v>
      </c>
      <c r="CB476" s="512">
        <v>378432</v>
      </c>
      <c r="CC476" s="512">
        <v>378432</v>
      </c>
      <c r="CD476" s="512">
        <v>0</v>
      </c>
      <c r="CE476" s="512">
        <v>0</v>
      </c>
      <c r="CF476" s="512">
        <v>647337.54480000003</v>
      </c>
      <c r="CG476" s="512">
        <v>647337.54480000003</v>
      </c>
      <c r="CH476" s="512">
        <v>0</v>
      </c>
      <c r="CI476" s="512">
        <v>0</v>
      </c>
      <c r="CJ476" s="512">
        <v>0</v>
      </c>
      <c r="CK476" s="512">
        <v>0</v>
      </c>
      <c r="CL476" s="513">
        <f t="shared" si="70"/>
        <v>1025769.5448</v>
      </c>
      <c r="CM476" s="513">
        <f t="shared" si="71"/>
        <v>1025769.5448</v>
      </c>
      <c r="CN476" s="113"/>
      <c r="CO476" s="97"/>
      <c r="CP476" s="97"/>
      <c r="CQ476" s="97"/>
      <c r="CR476" s="97"/>
      <c r="CS476" s="97"/>
      <c r="CT476" s="97"/>
      <c r="CU476" s="114"/>
      <c r="CV476" s="50">
        <f t="shared" si="64"/>
        <v>24528000.000000004</v>
      </c>
      <c r="CW476" s="11"/>
      <c r="CX476" s="604">
        <f t="shared" si="65"/>
        <v>5.9277706838237254</v>
      </c>
      <c r="CY476" s="143"/>
      <c r="CZ476" s="143"/>
      <c r="DA476" s="143"/>
      <c r="DB476" s="23"/>
      <c r="DC476" s="23"/>
      <c r="DD476" s="23"/>
      <c r="DE476" s="23"/>
      <c r="DF476" s="143"/>
      <c r="DG476" s="89"/>
      <c r="DH476" s="50" t="s">
        <v>46</v>
      </c>
      <c r="DI476" s="28"/>
      <c r="DJ476" s="553" t="s">
        <v>46</v>
      </c>
      <c r="DK476" s="143"/>
      <c r="DL476" s="46"/>
      <c r="DM476" s="111"/>
      <c r="DN476" s="110"/>
      <c r="DO476" s="432">
        <v>391.36744186046417</v>
      </c>
      <c r="DP476" s="433">
        <v>-241.35735161789049</v>
      </c>
      <c r="DQ476" s="434">
        <v>146.49021981522742</v>
      </c>
      <c r="DR476" s="428">
        <v>-1.3145244771123146</v>
      </c>
      <c r="DS476" s="432">
        <v>1.5949028352978616</v>
      </c>
      <c r="DT476" s="434">
        <v>-0.71538019033510369</v>
      </c>
      <c r="DU476" s="434">
        <v>1.4595731124561926</v>
      </c>
      <c r="DV476" s="428">
        <v>-0.58183390698388082</v>
      </c>
      <c r="DW476" s="252"/>
      <c r="DX476" s="50"/>
      <c r="DY476" s="249"/>
      <c r="DZ476" s="464">
        <v>17731</v>
      </c>
      <c r="EA476" s="465">
        <v>-9422.3333333333339</v>
      </c>
      <c r="EB476" s="46"/>
    </row>
    <row r="477" spans="1:132" s="141" customFormat="1" ht="27.75" customHeight="1" x14ac:dyDescent="0.25">
      <c r="A477" s="69" t="s">
        <v>56</v>
      </c>
      <c r="B477" s="69" t="s">
        <v>42</v>
      </c>
      <c r="C477" s="69" t="s">
        <v>670</v>
      </c>
      <c r="D477" s="67" t="s">
        <v>814</v>
      </c>
      <c r="E477" s="67" t="s">
        <v>815</v>
      </c>
      <c r="F477" s="67" t="s">
        <v>821</v>
      </c>
      <c r="G477" s="67" t="s">
        <v>822</v>
      </c>
      <c r="H477" s="14" t="s">
        <v>46</v>
      </c>
      <c r="I477" s="20" t="s">
        <v>1978</v>
      </c>
      <c r="J477" s="145" t="s">
        <v>1984</v>
      </c>
      <c r="K477" s="426">
        <v>14.771622107270412</v>
      </c>
      <c r="L477" s="426">
        <v>21.970454499756002</v>
      </c>
      <c r="M477" s="424">
        <v>1678</v>
      </c>
      <c r="N477" s="487">
        <v>17520000</v>
      </c>
      <c r="O477" s="487" t="s">
        <v>1976</v>
      </c>
      <c r="P477" s="572">
        <v>4.4936326151566952</v>
      </c>
      <c r="Q477" s="34" t="s">
        <v>1977</v>
      </c>
      <c r="R477" s="257" t="s">
        <v>48</v>
      </c>
      <c r="S477" s="27"/>
      <c r="T477" s="27"/>
      <c r="U477" s="145"/>
      <c r="V477" s="24"/>
      <c r="W477" s="24"/>
      <c r="X477" s="24"/>
      <c r="Y477" s="24"/>
      <c r="Z477" s="24"/>
      <c r="AA477" s="24"/>
      <c r="AB477" s="24"/>
      <c r="AC477" s="24"/>
      <c r="AD477" s="24"/>
      <c r="AE477" s="24"/>
      <c r="AF477" s="24"/>
      <c r="AG477" s="24"/>
      <c r="AH477" s="24"/>
      <c r="AI477" s="24">
        <v>54</v>
      </c>
      <c r="AJ477" s="24">
        <v>54</v>
      </c>
      <c r="AK477" s="24">
        <v>1</v>
      </c>
      <c r="AL477" s="24">
        <v>1</v>
      </c>
      <c r="AM477" s="24"/>
      <c r="AN477" s="24"/>
      <c r="AO477" s="145">
        <f t="shared" si="66"/>
        <v>55</v>
      </c>
      <c r="AP477" s="14">
        <f t="shared" si="67"/>
        <v>55</v>
      </c>
      <c r="AQ477" s="22"/>
      <c r="AR477" s="24"/>
      <c r="AS477" s="24"/>
      <c r="AT477" s="24"/>
      <c r="AU477" s="24"/>
      <c r="AV477" s="24"/>
      <c r="AW477" s="145"/>
      <c r="AX477" s="24"/>
      <c r="AY477" s="24"/>
      <c r="AZ477" s="24"/>
      <c r="BA477" s="24"/>
      <c r="BB477" s="24"/>
      <c r="BC477" s="24"/>
      <c r="BD477" s="24"/>
      <c r="BE477" s="24"/>
      <c r="BF477" s="24"/>
      <c r="BG477" s="24">
        <v>418.29399999999998</v>
      </c>
      <c r="BH477" s="24">
        <v>418.29399999999998</v>
      </c>
      <c r="BI477" s="24">
        <v>7.6</v>
      </c>
      <c r="BJ477" s="24">
        <v>7.6</v>
      </c>
      <c r="BK477" s="24"/>
      <c r="BL477" s="24"/>
      <c r="BM477" s="145">
        <f t="shared" si="68"/>
        <v>425.89400000000001</v>
      </c>
      <c r="BN477" s="24">
        <f t="shared" si="69"/>
        <v>425.89400000000001</v>
      </c>
      <c r="BO477" s="509">
        <f t="shared" si="63"/>
        <v>9.4777218449832903E-2</v>
      </c>
      <c r="BP477" s="511">
        <v>0</v>
      </c>
      <c r="BQ477" s="512">
        <v>0</v>
      </c>
      <c r="BR477" s="513">
        <v>0</v>
      </c>
      <c r="BS477" s="512">
        <v>0</v>
      </c>
      <c r="BT477" s="512">
        <v>0</v>
      </c>
      <c r="BU477" s="512">
        <v>0</v>
      </c>
      <c r="BV477" s="512">
        <v>0</v>
      </c>
      <c r="BW477" s="512">
        <v>0</v>
      </c>
      <c r="BX477" s="512">
        <v>0</v>
      </c>
      <c r="BY477" s="512">
        <v>0</v>
      </c>
      <c r="BZ477" s="512">
        <v>0</v>
      </c>
      <c r="CA477" s="512">
        <v>0</v>
      </c>
      <c r="CB477" s="512">
        <v>0</v>
      </c>
      <c r="CC477" s="512">
        <v>0</v>
      </c>
      <c r="CD477" s="512">
        <v>0</v>
      </c>
      <c r="CE477" s="512">
        <v>0</v>
      </c>
      <c r="CF477" s="512">
        <v>491010.22896000004</v>
      </c>
      <c r="CG477" s="512">
        <v>491010.22896000004</v>
      </c>
      <c r="CH477" s="512">
        <v>8921.1840000000011</v>
      </c>
      <c r="CI477" s="512">
        <v>8921.1840000000011</v>
      </c>
      <c r="CJ477" s="512">
        <v>0</v>
      </c>
      <c r="CK477" s="512">
        <v>0</v>
      </c>
      <c r="CL477" s="513">
        <f t="shared" si="70"/>
        <v>499931.41296000005</v>
      </c>
      <c r="CM477" s="513">
        <f t="shared" si="71"/>
        <v>499931.41296000005</v>
      </c>
      <c r="CN477" s="113"/>
      <c r="CO477" s="97"/>
      <c r="CP477" s="97"/>
      <c r="CQ477" s="97"/>
      <c r="CR477" s="97"/>
      <c r="CS477" s="97"/>
      <c r="CT477" s="97"/>
      <c r="CU477" s="114"/>
      <c r="CV477" s="50">
        <f t="shared" si="64"/>
        <v>17520000</v>
      </c>
      <c r="CW477" s="11"/>
      <c r="CX477" s="604">
        <f t="shared" si="65"/>
        <v>4.4936326151566952</v>
      </c>
      <c r="CY477" s="143"/>
      <c r="CZ477" s="143"/>
      <c r="DA477" s="143"/>
      <c r="DB477" s="23"/>
      <c r="DC477" s="23"/>
      <c r="DD477" s="23"/>
      <c r="DE477" s="23"/>
      <c r="DF477" s="143"/>
      <c r="DG477" s="89"/>
      <c r="DH477" s="50" t="s">
        <v>46</v>
      </c>
      <c r="DI477" s="28"/>
      <c r="DJ477" s="553" t="s">
        <v>46</v>
      </c>
      <c r="DK477" s="143"/>
      <c r="DL477" s="46"/>
      <c r="DM477" s="111"/>
      <c r="DN477" s="110"/>
      <c r="DO477" s="432">
        <v>630.18208910743556</v>
      </c>
      <c r="DP477" s="433">
        <v>-416.28998849542177</v>
      </c>
      <c r="DQ477" s="434">
        <v>379.97139025480556</v>
      </c>
      <c r="DR477" s="428">
        <v>-247.06651800725982</v>
      </c>
      <c r="DS477" s="432">
        <v>0.61630159439725818</v>
      </c>
      <c r="DT477" s="434">
        <v>0.77676044116463416</v>
      </c>
      <c r="DU477" s="434">
        <v>0.54120101326180892</v>
      </c>
      <c r="DV477" s="428">
        <v>0.51770166278807472</v>
      </c>
      <c r="DW477" s="252"/>
      <c r="DX477" s="50"/>
      <c r="DY477" s="249"/>
      <c r="DZ477" s="464">
        <v>0</v>
      </c>
      <c r="EA477" s="465">
        <v>83917.333333333328</v>
      </c>
      <c r="EB477" s="46"/>
    </row>
    <row r="478" spans="1:132" s="141" customFormat="1" ht="27.75" customHeight="1" x14ac:dyDescent="0.25">
      <c r="A478" s="69" t="s">
        <v>56</v>
      </c>
      <c r="B478" s="69" t="s">
        <v>42</v>
      </c>
      <c r="C478" s="69" t="s">
        <v>670</v>
      </c>
      <c r="D478" s="67" t="s">
        <v>814</v>
      </c>
      <c r="E478" s="67" t="s">
        <v>815</v>
      </c>
      <c r="F478" s="67" t="s">
        <v>823</v>
      </c>
      <c r="G478" s="67" t="s">
        <v>824</v>
      </c>
      <c r="H478" s="14" t="s">
        <v>46</v>
      </c>
      <c r="I478" s="20" t="s">
        <v>1978</v>
      </c>
      <c r="J478" s="145" t="s">
        <v>1984</v>
      </c>
      <c r="K478" s="426">
        <v>14.771622107270412</v>
      </c>
      <c r="L478" s="426">
        <v>57.182575638636003</v>
      </c>
      <c r="M478" s="424">
        <v>3039</v>
      </c>
      <c r="N478" s="487">
        <v>40366079.999999993</v>
      </c>
      <c r="O478" s="487" t="s">
        <v>1976</v>
      </c>
      <c r="P478" s="572">
        <v>10.206282588680367</v>
      </c>
      <c r="Q478" s="34" t="s">
        <v>1977</v>
      </c>
      <c r="R478" s="257" t="s">
        <v>48</v>
      </c>
      <c r="S478" s="27"/>
      <c r="T478" s="27"/>
      <c r="U478" s="145"/>
      <c r="V478" s="24"/>
      <c r="W478" s="24"/>
      <c r="X478" s="24"/>
      <c r="Y478" s="24"/>
      <c r="Z478" s="24"/>
      <c r="AA478" s="24"/>
      <c r="AB478" s="24"/>
      <c r="AC478" s="24"/>
      <c r="AD478" s="24"/>
      <c r="AE478" s="24"/>
      <c r="AF478" s="24"/>
      <c r="AG478" s="24"/>
      <c r="AH478" s="24"/>
      <c r="AI478" s="24">
        <v>116</v>
      </c>
      <c r="AJ478" s="24">
        <v>116</v>
      </c>
      <c r="AK478" s="24">
        <v>1</v>
      </c>
      <c r="AL478" s="24">
        <v>1</v>
      </c>
      <c r="AM478" s="24"/>
      <c r="AN478" s="24"/>
      <c r="AO478" s="145">
        <f t="shared" si="66"/>
        <v>117</v>
      </c>
      <c r="AP478" s="14">
        <f t="shared" si="67"/>
        <v>117</v>
      </c>
      <c r="AQ478" s="22"/>
      <c r="AR478" s="24"/>
      <c r="AS478" s="24"/>
      <c r="AT478" s="24"/>
      <c r="AU478" s="24"/>
      <c r="AV478" s="24"/>
      <c r="AW478" s="145"/>
      <c r="AX478" s="24"/>
      <c r="AY478" s="24"/>
      <c r="AZ478" s="24"/>
      <c r="BA478" s="24"/>
      <c r="BB478" s="24"/>
      <c r="BC478" s="24"/>
      <c r="BD478" s="24"/>
      <c r="BE478" s="24"/>
      <c r="BF478" s="24"/>
      <c r="BG478" s="24">
        <v>3432.88</v>
      </c>
      <c r="BH478" s="24">
        <v>3432.88</v>
      </c>
      <c r="BI478" s="24">
        <v>3</v>
      </c>
      <c r="BJ478" s="24">
        <v>3</v>
      </c>
      <c r="BK478" s="24"/>
      <c r="BL478" s="24"/>
      <c r="BM478" s="145">
        <f t="shared" si="68"/>
        <v>3435.88</v>
      </c>
      <c r="BN478" s="24">
        <f t="shared" si="69"/>
        <v>3435.88</v>
      </c>
      <c r="BO478" s="509">
        <f t="shared" si="63"/>
        <v>0.33664362809341403</v>
      </c>
      <c r="BP478" s="511">
        <v>0</v>
      </c>
      <c r="BQ478" s="512">
        <v>0</v>
      </c>
      <c r="BR478" s="513">
        <v>0</v>
      </c>
      <c r="BS478" s="512">
        <v>0</v>
      </c>
      <c r="BT478" s="512">
        <v>0</v>
      </c>
      <c r="BU478" s="512">
        <v>0</v>
      </c>
      <c r="BV478" s="512">
        <v>0</v>
      </c>
      <c r="BW478" s="512">
        <v>0</v>
      </c>
      <c r="BX478" s="512">
        <v>0</v>
      </c>
      <c r="BY478" s="512">
        <v>0</v>
      </c>
      <c r="BZ478" s="512">
        <v>0</v>
      </c>
      <c r="CA478" s="512">
        <v>0</v>
      </c>
      <c r="CB478" s="512">
        <v>0</v>
      </c>
      <c r="CC478" s="512">
        <v>0</v>
      </c>
      <c r="CD478" s="512">
        <v>0</v>
      </c>
      <c r="CE478" s="512">
        <v>0</v>
      </c>
      <c r="CF478" s="512">
        <v>4029651.8592000003</v>
      </c>
      <c r="CG478" s="512">
        <v>4029651.8592000003</v>
      </c>
      <c r="CH478" s="512">
        <v>3521.5200000000004</v>
      </c>
      <c r="CI478" s="512">
        <v>3521.5200000000004</v>
      </c>
      <c r="CJ478" s="512">
        <v>0</v>
      </c>
      <c r="CK478" s="512">
        <v>0</v>
      </c>
      <c r="CL478" s="513">
        <f t="shared" si="70"/>
        <v>4033173.3792000003</v>
      </c>
      <c r="CM478" s="513">
        <f t="shared" si="71"/>
        <v>4033173.3792000003</v>
      </c>
      <c r="CN478" s="113"/>
      <c r="CO478" s="97"/>
      <c r="CP478" s="97"/>
      <c r="CQ478" s="97"/>
      <c r="CR478" s="97"/>
      <c r="CS478" s="97"/>
      <c r="CT478" s="97"/>
      <c r="CU478" s="114"/>
      <c r="CV478" s="50">
        <f t="shared" si="64"/>
        <v>40366079.999999993</v>
      </c>
      <c r="CW478" s="11"/>
      <c r="CX478" s="604">
        <f t="shared" si="65"/>
        <v>10.206282588680367</v>
      </c>
      <c r="CY478" s="143"/>
      <c r="CZ478" s="143"/>
      <c r="DA478" s="143"/>
      <c r="DB478" s="23"/>
      <c r="DC478" s="23"/>
      <c r="DD478" s="23"/>
      <c r="DE478" s="23"/>
      <c r="DF478" s="143"/>
      <c r="DG478" s="89"/>
      <c r="DH478" s="50" t="s">
        <v>46</v>
      </c>
      <c r="DI478" s="28"/>
      <c r="DJ478" s="553" t="s">
        <v>46</v>
      </c>
      <c r="DK478" s="143"/>
      <c r="DL478" s="46"/>
      <c r="DM478" s="111"/>
      <c r="DN478" s="110"/>
      <c r="DO478" s="432">
        <v>2753.7303463215367</v>
      </c>
      <c r="DP478" s="433">
        <v>-2586.2118649746199</v>
      </c>
      <c r="DQ478" s="434">
        <v>73.827195700458006</v>
      </c>
      <c r="DR478" s="428">
        <v>57.139136041677503</v>
      </c>
      <c r="DS478" s="432">
        <v>1.2365570758726603</v>
      </c>
      <c r="DT478" s="434">
        <v>-3.895197588452759E-2</v>
      </c>
      <c r="DU478" s="434">
        <v>0.30403904686171851</v>
      </c>
      <c r="DV478" s="428">
        <v>0.85798258897152158</v>
      </c>
      <c r="DW478" s="252"/>
      <c r="DX478" s="50"/>
      <c r="DY478" s="249"/>
      <c r="DZ478" s="464">
        <v>684</v>
      </c>
      <c r="EA478" s="465">
        <v>104252.33333333333</v>
      </c>
      <c r="EB478" s="46"/>
    </row>
    <row r="479" spans="1:132" s="141" customFormat="1" ht="27.75" customHeight="1" x14ac:dyDescent="0.25">
      <c r="A479" s="69" t="s">
        <v>56</v>
      </c>
      <c r="B479" s="69" t="s">
        <v>42</v>
      </c>
      <c r="C479" s="69" t="s">
        <v>670</v>
      </c>
      <c r="D479" s="67" t="s">
        <v>825</v>
      </c>
      <c r="E479" s="67" t="s">
        <v>826</v>
      </c>
      <c r="F479" s="67" t="s">
        <v>827</v>
      </c>
      <c r="G479" s="67" t="s">
        <v>826</v>
      </c>
      <c r="H479" s="14" t="s">
        <v>46</v>
      </c>
      <c r="I479" s="20" t="s">
        <v>1978</v>
      </c>
      <c r="J479" s="145" t="s">
        <v>1984</v>
      </c>
      <c r="K479" s="426">
        <v>12.668219606558768</v>
      </c>
      <c r="L479" s="426">
        <v>14.038068152619001</v>
      </c>
      <c r="M479" s="424">
        <v>1351</v>
      </c>
      <c r="N479" s="487">
        <v>19867680</v>
      </c>
      <c r="O479" s="487" t="s">
        <v>1976</v>
      </c>
      <c r="P479" s="572">
        <v>4.8521671323234523</v>
      </c>
      <c r="Q479" s="34" t="s">
        <v>1977</v>
      </c>
      <c r="R479" s="257" t="s">
        <v>48</v>
      </c>
      <c r="S479" s="27"/>
      <c r="T479" s="27"/>
      <c r="U479" s="145"/>
      <c r="V479" s="24"/>
      <c r="W479" s="24"/>
      <c r="X479" s="24"/>
      <c r="Y479" s="24"/>
      <c r="Z479" s="24"/>
      <c r="AA479" s="24"/>
      <c r="AB479" s="24"/>
      <c r="AC479" s="24"/>
      <c r="AD479" s="24"/>
      <c r="AE479" s="24"/>
      <c r="AF479" s="24"/>
      <c r="AG479" s="24"/>
      <c r="AH479" s="24"/>
      <c r="AI479" s="24">
        <v>38</v>
      </c>
      <c r="AJ479" s="24">
        <v>38</v>
      </c>
      <c r="AK479" s="24"/>
      <c r="AL479" s="24"/>
      <c r="AM479" s="24"/>
      <c r="AN479" s="24"/>
      <c r="AO479" s="145">
        <f t="shared" si="66"/>
        <v>38</v>
      </c>
      <c r="AP479" s="14">
        <f t="shared" si="67"/>
        <v>38</v>
      </c>
      <c r="AQ479" s="22"/>
      <c r="AR479" s="24"/>
      <c r="AS479" s="24"/>
      <c r="AT479" s="24"/>
      <c r="AU479" s="24"/>
      <c r="AV479" s="24"/>
      <c r="AW479" s="145"/>
      <c r="AX479" s="24"/>
      <c r="AY479" s="24"/>
      <c r="AZ479" s="24"/>
      <c r="BA479" s="24"/>
      <c r="BB479" s="24"/>
      <c r="BC479" s="24"/>
      <c r="BD479" s="24"/>
      <c r="BE479" s="24"/>
      <c r="BF479" s="24"/>
      <c r="BG479" s="24">
        <v>1365.34</v>
      </c>
      <c r="BH479" s="24">
        <v>1365.34</v>
      </c>
      <c r="BI479" s="24"/>
      <c r="BJ479" s="24"/>
      <c r="BK479" s="24"/>
      <c r="BL479" s="24"/>
      <c r="BM479" s="145">
        <f t="shared" si="68"/>
        <v>1365.34</v>
      </c>
      <c r="BN479" s="24">
        <f t="shared" si="69"/>
        <v>1365.34</v>
      </c>
      <c r="BO479" s="509">
        <f t="shared" si="63"/>
        <v>0.28138766921373731</v>
      </c>
      <c r="BP479" s="511">
        <v>0</v>
      </c>
      <c r="BQ479" s="512">
        <v>0</v>
      </c>
      <c r="BR479" s="513">
        <v>0</v>
      </c>
      <c r="BS479" s="512">
        <v>0</v>
      </c>
      <c r="BT479" s="512">
        <v>0</v>
      </c>
      <c r="BU479" s="512">
        <v>0</v>
      </c>
      <c r="BV479" s="512">
        <v>0</v>
      </c>
      <c r="BW479" s="512">
        <v>0</v>
      </c>
      <c r="BX479" s="512">
        <v>0</v>
      </c>
      <c r="BY479" s="512">
        <v>0</v>
      </c>
      <c r="BZ479" s="512">
        <v>0</v>
      </c>
      <c r="CA479" s="512">
        <v>0</v>
      </c>
      <c r="CB479" s="512">
        <v>0</v>
      </c>
      <c r="CC479" s="512">
        <v>0</v>
      </c>
      <c r="CD479" s="512">
        <v>0</v>
      </c>
      <c r="CE479" s="512">
        <v>0</v>
      </c>
      <c r="CF479" s="512">
        <v>1602690.7056</v>
      </c>
      <c r="CG479" s="512">
        <v>1602690.7056</v>
      </c>
      <c r="CH479" s="512">
        <v>0</v>
      </c>
      <c r="CI479" s="512">
        <v>0</v>
      </c>
      <c r="CJ479" s="512">
        <v>0</v>
      </c>
      <c r="CK479" s="512">
        <v>0</v>
      </c>
      <c r="CL479" s="513">
        <f t="shared" si="70"/>
        <v>1602690.7056</v>
      </c>
      <c r="CM479" s="513">
        <f t="shared" si="71"/>
        <v>1602690.7056</v>
      </c>
      <c r="CN479" s="113"/>
      <c r="CO479" s="97"/>
      <c r="CP479" s="97"/>
      <c r="CQ479" s="97"/>
      <c r="CR479" s="97"/>
      <c r="CS479" s="97"/>
      <c r="CT479" s="97"/>
      <c r="CU479" s="114"/>
      <c r="CV479" s="50">
        <f t="shared" si="64"/>
        <v>19867680</v>
      </c>
      <c r="CW479" s="11"/>
      <c r="CX479" s="604">
        <f t="shared" si="65"/>
        <v>4.8521671323234523</v>
      </c>
      <c r="CY479" s="143"/>
      <c r="CZ479" s="143"/>
      <c r="DA479" s="143"/>
      <c r="DB479" s="23"/>
      <c r="DC479" s="23"/>
      <c r="DD479" s="23"/>
      <c r="DE479" s="23"/>
      <c r="DF479" s="143">
        <v>9</v>
      </c>
      <c r="DG479" s="89">
        <v>9</v>
      </c>
      <c r="DH479" s="50" t="s">
        <v>46</v>
      </c>
      <c r="DI479" s="28"/>
      <c r="DJ479" s="553" t="s">
        <v>46</v>
      </c>
      <c r="DK479" s="143"/>
      <c r="DL479" s="46"/>
      <c r="DM479" s="111"/>
      <c r="DN479" s="110"/>
      <c r="DO479" s="432">
        <v>4004.9652195362701</v>
      </c>
      <c r="DP479" s="433">
        <v>-3870.8389356632024</v>
      </c>
      <c r="DQ479" s="434">
        <v>114.88357178095735</v>
      </c>
      <c r="DR479" s="428">
        <v>8.843961941887784</v>
      </c>
      <c r="DS479" s="432">
        <v>2.0883078441045932</v>
      </c>
      <c r="DT479" s="434">
        <v>-0.67942455217629116</v>
      </c>
      <c r="DU479" s="434">
        <v>0.95387271830291298</v>
      </c>
      <c r="DV479" s="428">
        <v>0.42977322234549464</v>
      </c>
      <c r="DW479" s="252"/>
      <c r="DX479" s="50"/>
      <c r="DY479" s="249"/>
      <c r="DZ479" s="464">
        <v>10842</v>
      </c>
      <c r="EA479" s="465">
        <v>93681.666666666672</v>
      </c>
      <c r="EB479" s="46"/>
    </row>
    <row r="480" spans="1:132" s="141" customFormat="1" ht="27.75" customHeight="1" x14ac:dyDescent="0.25">
      <c r="A480" s="69" t="s">
        <v>56</v>
      </c>
      <c r="B480" s="69" t="s">
        <v>42</v>
      </c>
      <c r="C480" s="69" t="s">
        <v>670</v>
      </c>
      <c r="D480" s="67" t="s">
        <v>825</v>
      </c>
      <c r="E480" s="67" t="s">
        <v>826</v>
      </c>
      <c r="F480" s="67" t="s">
        <v>828</v>
      </c>
      <c r="G480" s="67" t="s">
        <v>826</v>
      </c>
      <c r="H480" s="14" t="s">
        <v>46</v>
      </c>
      <c r="I480" s="20" t="s">
        <v>1979</v>
      </c>
      <c r="J480" s="145" t="s">
        <v>1984</v>
      </c>
      <c r="K480" s="426">
        <v>10.158477986391464</v>
      </c>
      <c r="L480" s="426">
        <v>11.685227248422001</v>
      </c>
      <c r="M480" s="424">
        <v>1493</v>
      </c>
      <c r="N480" s="487">
        <v>20918879.999999996</v>
      </c>
      <c r="O480" s="487" t="s">
        <v>1976</v>
      </c>
      <c r="P480" s="572">
        <v>4.5414372174455959</v>
      </c>
      <c r="Q480" s="34" t="s">
        <v>1977</v>
      </c>
      <c r="R480" s="257" t="s">
        <v>48</v>
      </c>
      <c r="S480" s="27"/>
      <c r="T480" s="27"/>
      <c r="U480" s="145"/>
      <c r="V480" s="24"/>
      <c r="W480" s="24"/>
      <c r="X480" s="24"/>
      <c r="Y480" s="24"/>
      <c r="Z480" s="24"/>
      <c r="AA480" s="24"/>
      <c r="AB480" s="24"/>
      <c r="AC480" s="24"/>
      <c r="AD480" s="24"/>
      <c r="AE480" s="24"/>
      <c r="AF480" s="24"/>
      <c r="AG480" s="24"/>
      <c r="AH480" s="24"/>
      <c r="AI480" s="24">
        <v>43</v>
      </c>
      <c r="AJ480" s="24">
        <v>43</v>
      </c>
      <c r="AK480" s="24"/>
      <c r="AL480" s="24"/>
      <c r="AM480" s="24"/>
      <c r="AN480" s="24"/>
      <c r="AO480" s="145">
        <f t="shared" si="66"/>
        <v>43</v>
      </c>
      <c r="AP480" s="14">
        <f t="shared" si="67"/>
        <v>43</v>
      </c>
      <c r="AQ480" s="22"/>
      <c r="AR480" s="24"/>
      <c r="AS480" s="24"/>
      <c r="AT480" s="24"/>
      <c r="AU480" s="24"/>
      <c r="AV480" s="24"/>
      <c r="AW480" s="145"/>
      <c r="AX480" s="24"/>
      <c r="AY480" s="24"/>
      <c r="AZ480" s="24"/>
      <c r="BA480" s="24"/>
      <c r="BB480" s="24"/>
      <c r="BC480" s="24"/>
      <c r="BD480" s="24"/>
      <c r="BE480" s="24"/>
      <c r="BF480" s="24"/>
      <c r="BG480" s="24">
        <v>252.96</v>
      </c>
      <c r="BH480" s="24">
        <v>252.96</v>
      </c>
      <c r="BI480" s="24"/>
      <c r="BJ480" s="24"/>
      <c r="BK480" s="24"/>
      <c r="BL480" s="24"/>
      <c r="BM480" s="145">
        <f t="shared" si="68"/>
        <v>252.96</v>
      </c>
      <c r="BN480" s="24">
        <f t="shared" si="69"/>
        <v>252.96</v>
      </c>
      <c r="BO480" s="509">
        <f t="shared" si="63"/>
        <v>5.5700428716326376E-2</v>
      </c>
      <c r="BP480" s="511">
        <v>0</v>
      </c>
      <c r="BQ480" s="512">
        <v>0</v>
      </c>
      <c r="BR480" s="513">
        <v>0</v>
      </c>
      <c r="BS480" s="512">
        <v>0</v>
      </c>
      <c r="BT480" s="512">
        <v>0</v>
      </c>
      <c r="BU480" s="512">
        <v>0</v>
      </c>
      <c r="BV480" s="512">
        <v>0</v>
      </c>
      <c r="BW480" s="512">
        <v>0</v>
      </c>
      <c r="BX480" s="512">
        <v>0</v>
      </c>
      <c r="BY480" s="512">
        <v>0</v>
      </c>
      <c r="BZ480" s="512">
        <v>0</v>
      </c>
      <c r="CA480" s="512">
        <v>0</v>
      </c>
      <c r="CB480" s="512">
        <v>0</v>
      </c>
      <c r="CC480" s="512">
        <v>0</v>
      </c>
      <c r="CD480" s="512">
        <v>0</v>
      </c>
      <c r="CE480" s="512">
        <v>0</v>
      </c>
      <c r="CF480" s="512">
        <v>296934.56640000001</v>
      </c>
      <c r="CG480" s="512">
        <v>296934.56640000001</v>
      </c>
      <c r="CH480" s="512">
        <v>0</v>
      </c>
      <c r="CI480" s="512">
        <v>0</v>
      </c>
      <c r="CJ480" s="512">
        <v>0</v>
      </c>
      <c r="CK480" s="512">
        <v>0</v>
      </c>
      <c r="CL480" s="513">
        <f t="shared" si="70"/>
        <v>296934.56640000001</v>
      </c>
      <c r="CM480" s="513">
        <f t="shared" si="71"/>
        <v>296934.56640000001</v>
      </c>
      <c r="CN480" s="113"/>
      <c r="CO480" s="97"/>
      <c r="CP480" s="97"/>
      <c r="CQ480" s="97"/>
      <c r="CR480" s="97"/>
      <c r="CS480" s="97"/>
      <c r="CT480" s="97"/>
      <c r="CU480" s="114"/>
      <c r="CV480" s="50">
        <f t="shared" si="64"/>
        <v>20918879.999999996</v>
      </c>
      <c r="CW480" s="11"/>
      <c r="CX480" s="604">
        <f t="shared" si="65"/>
        <v>4.5414372174455959</v>
      </c>
      <c r="CY480" s="143"/>
      <c r="CZ480" s="143"/>
      <c r="DA480" s="143"/>
      <c r="DB480" s="23"/>
      <c r="DC480" s="23"/>
      <c r="DD480" s="23"/>
      <c r="DE480" s="23"/>
      <c r="DF480" s="143">
        <v>1</v>
      </c>
      <c r="DG480" s="89">
        <v>-4</v>
      </c>
      <c r="DH480" s="50" t="s">
        <v>46</v>
      </c>
      <c r="DI480" s="28"/>
      <c r="DJ480" s="553" t="s">
        <v>46</v>
      </c>
      <c r="DK480" s="143"/>
      <c r="DL480" s="46"/>
      <c r="DM480" s="111"/>
      <c r="DN480" s="110"/>
      <c r="DO480" s="432">
        <v>468.55379464285818</v>
      </c>
      <c r="DP480" s="433">
        <v>-419.47821077769913</v>
      </c>
      <c r="DQ480" s="434">
        <v>290.10669642857204</v>
      </c>
      <c r="DR480" s="428">
        <v>-243.45702982595691</v>
      </c>
      <c r="DS480" s="432">
        <v>2.1314732142857191</v>
      </c>
      <c r="DT480" s="434">
        <v>-1.3839347075564361</v>
      </c>
      <c r="DU480" s="434">
        <v>2.0799107142857189</v>
      </c>
      <c r="DV480" s="428">
        <v>-1.3339460450061091</v>
      </c>
      <c r="DW480" s="252"/>
      <c r="DX480" s="50"/>
      <c r="DY480" s="249"/>
      <c r="DZ480" s="464">
        <v>360905</v>
      </c>
      <c r="EA480" s="465">
        <v>-311879</v>
      </c>
      <c r="EB480" s="46"/>
    </row>
    <row r="481" spans="1:132" s="141" customFormat="1" ht="27.75" customHeight="1" x14ac:dyDescent="0.25">
      <c r="A481" s="69" t="s">
        <v>56</v>
      </c>
      <c r="B481" s="69" t="s">
        <v>42</v>
      </c>
      <c r="C481" s="69" t="s">
        <v>670</v>
      </c>
      <c r="D481" s="67" t="s">
        <v>825</v>
      </c>
      <c r="E481" s="67" t="s">
        <v>826</v>
      </c>
      <c r="F481" s="67" t="s">
        <v>829</v>
      </c>
      <c r="G481" s="67" t="s">
        <v>830</v>
      </c>
      <c r="H481" s="14" t="s">
        <v>46</v>
      </c>
      <c r="I481" s="20" t="s">
        <v>1978</v>
      </c>
      <c r="J481" s="145" t="s">
        <v>1984</v>
      </c>
      <c r="K481" s="426">
        <v>13.433093243181185</v>
      </c>
      <c r="L481" s="426">
        <v>31.893939327600002</v>
      </c>
      <c r="M481" s="424">
        <v>2143</v>
      </c>
      <c r="N481" s="487">
        <v>25789440.000000004</v>
      </c>
      <c r="O481" s="487" t="s">
        <v>1976</v>
      </c>
      <c r="P481" s="572">
        <v>6.8838627296017458</v>
      </c>
      <c r="Q481" s="34" t="s">
        <v>1977</v>
      </c>
      <c r="R481" s="257" t="s">
        <v>48</v>
      </c>
      <c r="S481" s="27"/>
      <c r="T481" s="27"/>
      <c r="U481" s="145"/>
      <c r="V481" s="24"/>
      <c r="W481" s="24"/>
      <c r="X481" s="24"/>
      <c r="Y481" s="24"/>
      <c r="Z481" s="24"/>
      <c r="AA481" s="24"/>
      <c r="AB481" s="24"/>
      <c r="AC481" s="24"/>
      <c r="AD481" s="24"/>
      <c r="AE481" s="24"/>
      <c r="AF481" s="24"/>
      <c r="AG481" s="24"/>
      <c r="AH481" s="24"/>
      <c r="AI481" s="24">
        <v>117</v>
      </c>
      <c r="AJ481" s="24">
        <v>117</v>
      </c>
      <c r="AK481" s="24"/>
      <c r="AL481" s="24"/>
      <c r="AM481" s="24"/>
      <c r="AN481" s="24"/>
      <c r="AO481" s="145">
        <f t="shared" si="66"/>
        <v>117</v>
      </c>
      <c r="AP481" s="14">
        <f t="shared" si="67"/>
        <v>117</v>
      </c>
      <c r="AQ481" s="22"/>
      <c r="AR481" s="24"/>
      <c r="AS481" s="24"/>
      <c r="AT481" s="24"/>
      <c r="AU481" s="24"/>
      <c r="AV481" s="24"/>
      <c r="AW481" s="145"/>
      <c r="AX481" s="24"/>
      <c r="AY481" s="24"/>
      <c r="AZ481" s="24"/>
      <c r="BA481" s="24"/>
      <c r="BB481" s="24"/>
      <c r="BC481" s="24"/>
      <c r="BD481" s="24"/>
      <c r="BE481" s="24"/>
      <c r="BF481" s="24"/>
      <c r="BG481" s="24">
        <v>801.32500000000005</v>
      </c>
      <c r="BH481" s="24">
        <v>801.32500000000005</v>
      </c>
      <c r="BI481" s="24"/>
      <c r="BJ481" s="24"/>
      <c r="BK481" s="24"/>
      <c r="BL481" s="24"/>
      <c r="BM481" s="145">
        <f t="shared" si="68"/>
        <v>801.32500000000005</v>
      </c>
      <c r="BN481" s="24">
        <f t="shared" si="69"/>
        <v>801.32500000000005</v>
      </c>
      <c r="BO481" s="509">
        <f t="shared" si="63"/>
        <v>0.11640630144383476</v>
      </c>
      <c r="BP481" s="511">
        <v>0</v>
      </c>
      <c r="BQ481" s="512">
        <v>0</v>
      </c>
      <c r="BR481" s="513">
        <v>0</v>
      </c>
      <c r="BS481" s="512">
        <v>0</v>
      </c>
      <c r="BT481" s="512">
        <v>0</v>
      </c>
      <c r="BU481" s="512">
        <v>0</v>
      </c>
      <c r="BV481" s="512">
        <v>0</v>
      </c>
      <c r="BW481" s="512">
        <v>0</v>
      </c>
      <c r="BX481" s="512">
        <v>0</v>
      </c>
      <c r="BY481" s="512">
        <v>0</v>
      </c>
      <c r="BZ481" s="512">
        <v>0</v>
      </c>
      <c r="CA481" s="512">
        <v>0</v>
      </c>
      <c r="CB481" s="512">
        <v>0</v>
      </c>
      <c r="CC481" s="512">
        <v>0</v>
      </c>
      <c r="CD481" s="512">
        <v>0</v>
      </c>
      <c r="CE481" s="512">
        <v>0</v>
      </c>
      <c r="CF481" s="512">
        <v>940627.33800000011</v>
      </c>
      <c r="CG481" s="512">
        <v>940627.33800000011</v>
      </c>
      <c r="CH481" s="512">
        <v>0</v>
      </c>
      <c r="CI481" s="512">
        <v>0</v>
      </c>
      <c r="CJ481" s="512">
        <v>0</v>
      </c>
      <c r="CK481" s="512">
        <v>0</v>
      </c>
      <c r="CL481" s="513">
        <f t="shared" si="70"/>
        <v>940627.33800000011</v>
      </c>
      <c r="CM481" s="513">
        <f t="shared" si="71"/>
        <v>940627.33800000011</v>
      </c>
      <c r="CN481" s="113"/>
      <c r="CO481" s="97"/>
      <c r="CP481" s="97"/>
      <c r="CQ481" s="97"/>
      <c r="CR481" s="97"/>
      <c r="CS481" s="97"/>
      <c r="CT481" s="97"/>
      <c r="CU481" s="114"/>
      <c r="CV481" s="50">
        <f t="shared" si="64"/>
        <v>25789440.000000004</v>
      </c>
      <c r="CW481" s="11"/>
      <c r="CX481" s="604">
        <f t="shared" si="65"/>
        <v>6.8838627296017458</v>
      </c>
      <c r="CY481" s="143"/>
      <c r="CZ481" s="143"/>
      <c r="DA481" s="143"/>
      <c r="DB481" s="23"/>
      <c r="DC481" s="23"/>
      <c r="DD481" s="23"/>
      <c r="DE481" s="23"/>
      <c r="DF481" s="143">
        <v>6</v>
      </c>
      <c r="DG481" s="89">
        <v>4</v>
      </c>
      <c r="DH481" s="50" t="s">
        <v>46</v>
      </c>
      <c r="DI481" s="28"/>
      <c r="DJ481" s="553" t="s">
        <v>46</v>
      </c>
      <c r="DK481" s="143"/>
      <c r="DL481" s="46"/>
      <c r="DM481" s="111"/>
      <c r="DN481" s="110"/>
      <c r="DO481" s="432">
        <v>3310.4423705086328</v>
      </c>
      <c r="DP481" s="433">
        <v>-3006.6622558231934</v>
      </c>
      <c r="DQ481" s="434">
        <v>149.04153056462903</v>
      </c>
      <c r="DR481" s="428">
        <v>-7.749917214815639</v>
      </c>
      <c r="DS481" s="432">
        <v>2.2818478768082127</v>
      </c>
      <c r="DT481" s="434">
        <v>-1.2724520391628202</v>
      </c>
      <c r="DU481" s="434">
        <v>0.80214652356509564</v>
      </c>
      <c r="DV481" s="428">
        <v>0.11034735209190272</v>
      </c>
      <c r="DW481" s="252"/>
      <c r="DX481" s="50"/>
      <c r="DY481" s="249"/>
      <c r="DZ481" s="464">
        <v>0</v>
      </c>
      <c r="EA481" s="465">
        <v>38484</v>
      </c>
      <c r="EB481" s="46"/>
    </row>
    <row r="482" spans="1:132" s="141" customFormat="1" ht="27.75" customHeight="1" x14ac:dyDescent="0.25">
      <c r="A482" s="69" t="s">
        <v>56</v>
      </c>
      <c r="B482" s="69" t="s">
        <v>42</v>
      </c>
      <c r="C482" s="69" t="s">
        <v>670</v>
      </c>
      <c r="D482" s="67" t="s">
        <v>825</v>
      </c>
      <c r="E482" s="67" t="s">
        <v>826</v>
      </c>
      <c r="F482" s="67" t="s">
        <v>831</v>
      </c>
      <c r="G482" s="67" t="s">
        <v>826</v>
      </c>
      <c r="H482" s="14" t="s">
        <v>46</v>
      </c>
      <c r="I482" s="20" t="s">
        <v>1979</v>
      </c>
      <c r="J482" s="145" t="s">
        <v>1984</v>
      </c>
      <c r="K482" s="426">
        <v>14.508696794681457</v>
      </c>
      <c r="L482" s="426">
        <v>15.742424209679999</v>
      </c>
      <c r="M482" s="424">
        <v>1697</v>
      </c>
      <c r="N482" s="487">
        <v>27050880</v>
      </c>
      <c r="O482" s="487" t="s">
        <v>1976</v>
      </c>
      <c r="P482" s="572">
        <v>6.6448397181572405</v>
      </c>
      <c r="Q482" s="34" t="s">
        <v>1977</v>
      </c>
      <c r="R482" s="257" t="s">
        <v>48</v>
      </c>
      <c r="S482" s="27"/>
      <c r="T482" s="27"/>
      <c r="U482" s="145"/>
      <c r="V482" s="24"/>
      <c r="W482" s="24"/>
      <c r="X482" s="24"/>
      <c r="Y482" s="24"/>
      <c r="Z482" s="24"/>
      <c r="AA482" s="24"/>
      <c r="AB482" s="24"/>
      <c r="AC482" s="24"/>
      <c r="AD482" s="24"/>
      <c r="AE482" s="24"/>
      <c r="AF482" s="24"/>
      <c r="AG482" s="24"/>
      <c r="AH482" s="24"/>
      <c r="AI482" s="24">
        <v>53</v>
      </c>
      <c r="AJ482" s="24">
        <v>53</v>
      </c>
      <c r="AK482" s="24"/>
      <c r="AL482" s="24"/>
      <c r="AM482" s="24"/>
      <c r="AN482" s="24"/>
      <c r="AO482" s="145">
        <f t="shared" si="66"/>
        <v>53</v>
      </c>
      <c r="AP482" s="14">
        <f t="shared" si="67"/>
        <v>53</v>
      </c>
      <c r="AQ482" s="22"/>
      <c r="AR482" s="24"/>
      <c r="AS482" s="24"/>
      <c r="AT482" s="24"/>
      <c r="AU482" s="24"/>
      <c r="AV482" s="24"/>
      <c r="AW482" s="145"/>
      <c r="AX482" s="24"/>
      <c r="AY482" s="24"/>
      <c r="AZ482" s="24"/>
      <c r="BA482" s="24"/>
      <c r="BB482" s="24"/>
      <c r="BC482" s="24"/>
      <c r="BD482" s="24"/>
      <c r="BE482" s="24"/>
      <c r="BF482" s="24"/>
      <c r="BG482" s="24">
        <v>340.44</v>
      </c>
      <c r="BH482" s="24">
        <v>340.44</v>
      </c>
      <c r="BI482" s="24"/>
      <c r="BJ482" s="24"/>
      <c r="BK482" s="24"/>
      <c r="BL482" s="24"/>
      <c r="BM482" s="145">
        <f t="shared" si="68"/>
        <v>340.44</v>
      </c>
      <c r="BN482" s="24">
        <f t="shared" si="69"/>
        <v>340.44</v>
      </c>
      <c r="BO482" s="509">
        <f t="shared" si="63"/>
        <v>5.123374143543849E-2</v>
      </c>
      <c r="BP482" s="511">
        <v>0</v>
      </c>
      <c r="BQ482" s="512">
        <v>0</v>
      </c>
      <c r="BR482" s="513">
        <v>0</v>
      </c>
      <c r="BS482" s="512">
        <v>0</v>
      </c>
      <c r="BT482" s="512">
        <v>0</v>
      </c>
      <c r="BU482" s="512">
        <v>0</v>
      </c>
      <c r="BV482" s="512">
        <v>0</v>
      </c>
      <c r="BW482" s="512">
        <v>0</v>
      </c>
      <c r="BX482" s="512">
        <v>0</v>
      </c>
      <c r="BY482" s="512">
        <v>0</v>
      </c>
      <c r="BZ482" s="512">
        <v>0</v>
      </c>
      <c r="CA482" s="512">
        <v>0</v>
      </c>
      <c r="CB482" s="512">
        <v>0</v>
      </c>
      <c r="CC482" s="512">
        <v>0</v>
      </c>
      <c r="CD482" s="512">
        <v>0</v>
      </c>
      <c r="CE482" s="512">
        <v>0</v>
      </c>
      <c r="CF482" s="512">
        <v>399622.08960000001</v>
      </c>
      <c r="CG482" s="512">
        <v>399622.08960000001</v>
      </c>
      <c r="CH482" s="512">
        <v>0</v>
      </c>
      <c r="CI482" s="512">
        <v>0</v>
      </c>
      <c r="CJ482" s="512">
        <v>0</v>
      </c>
      <c r="CK482" s="512">
        <v>0</v>
      </c>
      <c r="CL482" s="513">
        <f t="shared" si="70"/>
        <v>399622.08960000001</v>
      </c>
      <c r="CM482" s="513">
        <f t="shared" si="71"/>
        <v>399622.08960000001</v>
      </c>
      <c r="CN482" s="113"/>
      <c r="CO482" s="97"/>
      <c r="CP482" s="97"/>
      <c r="CQ482" s="97"/>
      <c r="CR482" s="97"/>
      <c r="CS482" s="97"/>
      <c r="CT482" s="97"/>
      <c r="CU482" s="114"/>
      <c r="CV482" s="50">
        <f t="shared" si="64"/>
        <v>27050880</v>
      </c>
      <c r="CW482" s="11"/>
      <c r="CX482" s="604">
        <f t="shared" si="65"/>
        <v>6.6448397181572405</v>
      </c>
      <c r="CY482" s="143"/>
      <c r="CZ482" s="143"/>
      <c r="DA482" s="143"/>
      <c r="DB482" s="23"/>
      <c r="DC482" s="23"/>
      <c r="DD482" s="23"/>
      <c r="DE482" s="23"/>
      <c r="DF482" s="143">
        <v>0</v>
      </c>
      <c r="DG482" s="89">
        <v>0</v>
      </c>
      <c r="DH482" s="50" t="s">
        <v>46</v>
      </c>
      <c r="DI482" s="28"/>
      <c r="DJ482" s="553" t="s">
        <v>46</v>
      </c>
      <c r="DK482" s="143"/>
      <c r="DL482" s="46"/>
      <c r="DM482" s="111"/>
      <c r="DN482" s="110"/>
      <c r="DO482" s="432">
        <v>729.61308383674668</v>
      </c>
      <c r="DP482" s="433">
        <v>-406.44710924213911</v>
      </c>
      <c r="DQ482" s="434">
        <v>51.110652718432299</v>
      </c>
      <c r="DR482" s="428">
        <v>237.47755452110451</v>
      </c>
      <c r="DS482" s="432">
        <v>1.0225430970973921</v>
      </c>
      <c r="DT482" s="434">
        <v>-0.11370848282943802</v>
      </c>
      <c r="DU482" s="434">
        <v>0.48975983497863562</v>
      </c>
      <c r="DV482" s="428">
        <v>0.40768974433061467</v>
      </c>
      <c r="DW482" s="252"/>
      <c r="DX482" s="50"/>
      <c r="DY482" s="249"/>
      <c r="DZ482" s="464">
        <v>52836</v>
      </c>
      <c r="EA482" s="465">
        <v>376170.66666666669</v>
      </c>
      <c r="EB482" s="46"/>
    </row>
    <row r="483" spans="1:132" s="141" customFormat="1" ht="27.75" customHeight="1" x14ac:dyDescent="0.25">
      <c r="A483" s="69" t="s">
        <v>56</v>
      </c>
      <c r="B483" s="69" t="s">
        <v>42</v>
      </c>
      <c r="C483" s="69" t="s">
        <v>670</v>
      </c>
      <c r="D483" s="67" t="s">
        <v>825</v>
      </c>
      <c r="E483" s="67" t="s">
        <v>826</v>
      </c>
      <c r="F483" s="67" t="s">
        <v>832</v>
      </c>
      <c r="G483" s="67" t="s">
        <v>826</v>
      </c>
      <c r="H483" s="14" t="s">
        <v>46</v>
      </c>
      <c r="I483" s="20" t="s">
        <v>1978</v>
      </c>
      <c r="J483" s="145" t="s">
        <v>1984</v>
      </c>
      <c r="K483" s="426">
        <v>13.433093243181185</v>
      </c>
      <c r="L483" s="426">
        <v>12.69507573117</v>
      </c>
      <c r="M483" s="424">
        <v>746</v>
      </c>
      <c r="N483" s="487">
        <v>8935200</v>
      </c>
      <c r="O483" s="487" t="s">
        <v>1976</v>
      </c>
      <c r="P483" s="572">
        <v>2.2946209098672488</v>
      </c>
      <c r="Q483" s="34" t="s">
        <v>1977</v>
      </c>
      <c r="R483" s="257" t="s">
        <v>48</v>
      </c>
      <c r="S483" s="27"/>
      <c r="T483" s="27"/>
      <c r="U483" s="145"/>
      <c r="V483" s="24"/>
      <c r="W483" s="24"/>
      <c r="X483" s="24"/>
      <c r="Y483" s="24"/>
      <c r="Z483" s="24"/>
      <c r="AA483" s="24"/>
      <c r="AB483" s="24"/>
      <c r="AC483" s="24"/>
      <c r="AD483" s="24"/>
      <c r="AE483" s="24"/>
      <c r="AF483" s="24"/>
      <c r="AG483" s="24"/>
      <c r="AH483" s="24"/>
      <c r="AI483" s="24">
        <v>65</v>
      </c>
      <c r="AJ483" s="24">
        <v>65</v>
      </c>
      <c r="AK483" s="24"/>
      <c r="AL483" s="24"/>
      <c r="AM483" s="24"/>
      <c r="AN483" s="24"/>
      <c r="AO483" s="145">
        <f t="shared" si="66"/>
        <v>65</v>
      </c>
      <c r="AP483" s="14">
        <f t="shared" si="67"/>
        <v>65</v>
      </c>
      <c r="AQ483" s="22"/>
      <c r="AR483" s="24"/>
      <c r="AS483" s="24"/>
      <c r="AT483" s="24"/>
      <c r="AU483" s="24"/>
      <c r="AV483" s="24"/>
      <c r="AW483" s="145"/>
      <c r="AX483" s="24"/>
      <c r="AY483" s="24"/>
      <c r="AZ483" s="24"/>
      <c r="BA483" s="24"/>
      <c r="BB483" s="24"/>
      <c r="BC483" s="24"/>
      <c r="BD483" s="24"/>
      <c r="BE483" s="24"/>
      <c r="BF483" s="24"/>
      <c r="BG483" s="24">
        <v>451.65</v>
      </c>
      <c r="BH483" s="24">
        <v>451.65</v>
      </c>
      <c r="BI483" s="24"/>
      <c r="BJ483" s="24"/>
      <c r="BK483" s="24"/>
      <c r="BL483" s="24"/>
      <c r="BM483" s="145">
        <f t="shared" si="68"/>
        <v>451.65</v>
      </c>
      <c r="BN483" s="24">
        <f t="shared" si="69"/>
        <v>451.65</v>
      </c>
      <c r="BO483" s="509">
        <f t="shared" si="63"/>
        <v>0.19682989815783097</v>
      </c>
      <c r="BP483" s="511">
        <v>0</v>
      </c>
      <c r="BQ483" s="512">
        <v>0</v>
      </c>
      <c r="BR483" s="513">
        <v>0</v>
      </c>
      <c r="BS483" s="512">
        <v>0</v>
      </c>
      <c r="BT483" s="512">
        <v>0</v>
      </c>
      <c r="BU483" s="512">
        <v>0</v>
      </c>
      <c r="BV483" s="512">
        <v>0</v>
      </c>
      <c r="BW483" s="512">
        <v>0</v>
      </c>
      <c r="BX483" s="512">
        <v>0</v>
      </c>
      <c r="BY483" s="512">
        <v>0</v>
      </c>
      <c r="BZ483" s="512">
        <v>0</v>
      </c>
      <c r="CA483" s="512">
        <v>0</v>
      </c>
      <c r="CB483" s="512">
        <v>0</v>
      </c>
      <c r="CC483" s="512">
        <v>0</v>
      </c>
      <c r="CD483" s="512">
        <v>0</v>
      </c>
      <c r="CE483" s="512">
        <v>0</v>
      </c>
      <c r="CF483" s="512">
        <v>530164.83600000001</v>
      </c>
      <c r="CG483" s="512">
        <v>530164.83600000001</v>
      </c>
      <c r="CH483" s="512">
        <v>0</v>
      </c>
      <c r="CI483" s="512">
        <v>0</v>
      </c>
      <c r="CJ483" s="512">
        <v>0</v>
      </c>
      <c r="CK483" s="512">
        <v>0</v>
      </c>
      <c r="CL483" s="513">
        <f t="shared" si="70"/>
        <v>530164.83600000001</v>
      </c>
      <c r="CM483" s="513">
        <f t="shared" si="71"/>
        <v>530164.83600000001</v>
      </c>
      <c r="CN483" s="113"/>
      <c r="CO483" s="97"/>
      <c r="CP483" s="97"/>
      <c r="CQ483" s="97"/>
      <c r="CR483" s="97"/>
      <c r="CS483" s="97"/>
      <c r="CT483" s="97"/>
      <c r="CU483" s="114"/>
      <c r="CV483" s="50">
        <f t="shared" si="64"/>
        <v>8935200</v>
      </c>
      <c r="CW483" s="11"/>
      <c r="CX483" s="604">
        <f t="shared" si="65"/>
        <v>2.2946209098672488</v>
      </c>
      <c r="CY483" s="143"/>
      <c r="CZ483" s="143"/>
      <c r="DA483" s="143"/>
      <c r="DB483" s="23"/>
      <c r="DC483" s="23"/>
      <c r="DD483" s="23"/>
      <c r="DE483" s="23"/>
      <c r="DF483" s="143">
        <v>1</v>
      </c>
      <c r="DG483" s="89">
        <v>1</v>
      </c>
      <c r="DH483" s="50" t="s">
        <v>46</v>
      </c>
      <c r="DI483" s="28"/>
      <c r="DJ483" s="553" t="s">
        <v>46</v>
      </c>
      <c r="DK483" s="143"/>
      <c r="DL483" s="46"/>
      <c r="DM483" s="111"/>
      <c r="DN483" s="110"/>
      <c r="DO483" s="432">
        <v>3403.4782025486252</v>
      </c>
      <c r="DP483" s="433">
        <v>-3296.1196150946826</v>
      </c>
      <c r="DQ483" s="434">
        <v>6.1542588866532526</v>
      </c>
      <c r="DR483" s="428">
        <v>94.046541392657574</v>
      </c>
      <c r="DS483" s="432">
        <v>1.1267605633802817</v>
      </c>
      <c r="DT483" s="434">
        <v>-0.21657489876742708</v>
      </c>
      <c r="DU483" s="434">
        <v>0.10194500335345406</v>
      </c>
      <c r="DV483" s="428">
        <v>0.80197611797859691</v>
      </c>
      <c r="DW483" s="252"/>
      <c r="DX483" s="50"/>
      <c r="DY483" s="249"/>
      <c r="DZ483" s="464">
        <v>0</v>
      </c>
      <c r="EA483" s="465">
        <v>33327</v>
      </c>
      <c r="EB483" s="46"/>
    </row>
    <row r="484" spans="1:132" s="141" customFormat="1" ht="27.75" customHeight="1" x14ac:dyDescent="0.25">
      <c r="A484" s="69" t="s">
        <v>56</v>
      </c>
      <c r="B484" s="69" t="s">
        <v>42</v>
      </c>
      <c r="C484" s="69" t="s">
        <v>670</v>
      </c>
      <c r="D484" s="67" t="s">
        <v>825</v>
      </c>
      <c r="E484" s="67" t="s">
        <v>826</v>
      </c>
      <c r="F484" s="67" t="s">
        <v>833</v>
      </c>
      <c r="G484" s="67" t="s">
        <v>834</v>
      </c>
      <c r="H484" s="14" t="s">
        <v>46</v>
      </c>
      <c r="I484" s="20" t="s">
        <v>1978</v>
      </c>
      <c r="J484" s="145" t="s">
        <v>1984</v>
      </c>
      <c r="K484" s="426">
        <v>13.433093243181185</v>
      </c>
      <c r="L484" s="426">
        <v>31.222348419906002</v>
      </c>
      <c r="M484" s="424">
        <v>3485</v>
      </c>
      <c r="N484" s="487">
        <v>38824320.000000007</v>
      </c>
      <c r="O484" s="487" t="s">
        <v>1976</v>
      </c>
      <c r="P484" s="572">
        <v>9.6326273612135545</v>
      </c>
      <c r="Q484" s="34" t="s">
        <v>1977</v>
      </c>
      <c r="R484" s="257" t="s">
        <v>48</v>
      </c>
      <c r="S484" s="27"/>
      <c r="T484" s="27"/>
      <c r="U484" s="145"/>
      <c r="V484" s="24"/>
      <c r="W484" s="24"/>
      <c r="X484" s="24"/>
      <c r="Y484" s="24"/>
      <c r="Z484" s="24"/>
      <c r="AA484" s="24"/>
      <c r="AB484" s="24"/>
      <c r="AC484" s="24"/>
      <c r="AD484" s="24"/>
      <c r="AE484" s="24">
        <v>1</v>
      </c>
      <c r="AF484" s="24">
        <v>1</v>
      </c>
      <c r="AG484" s="24"/>
      <c r="AH484" s="24"/>
      <c r="AI484" s="24">
        <v>81</v>
      </c>
      <c r="AJ484" s="24">
        <v>81</v>
      </c>
      <c r="AK484" s="24"/>
      <c r="AL484" s="24"/>
      <c r="AM484" s="24"/>
      <c r="AN484" s="24"/>
      <c r="AO484" s="145">
        <f t="shared" si="66"/>
        <v>82</v>
      </c>
      <c r="AP484" s="14">
        <f t="shared" si="67"/>
        <v>82</v>
      </c>
      <c r="AQ484" s="22"/>
      <c r="AR484" s="24"/>
      <c r="AS484" s="24"/>
      <c r="AT484" s="24"/>
      <c r="AU484" s="24"/>
      <c r="AV484" s="24"/>
      <c r="AW484" s="145"/>
      <c r="AX484" s="24"/>
      <c r="AY484" s="24"/>
      <c r="AZ484" s="24"/>
      <c r="BA484" s="24"/>
      <c r="BB484" s="24"/>
      <c r="BC484" s="24">
        <v>1.2</v>
      </c>
      <c r="BD484" s="24">
        <v>1.2</v>
      </c>
      <c r="BE484" s="24"/>
      <c r="BF484" s="24"/>
      <c r="BG484" s="24">
        <v>1121.3900000000001</v>
      </c>
      <c r="BH484" s="24">
        <v>1121.3900000000001</v>
      </c>
      <c r="BI484" s="24"/>
      <c r="BJ484" s="24"/>
      <c r="BK484" s="24"/>
      <c r="BL484" s="24"/>
      <c r="BM484" s="145">
        <f t="shared" si="68"/>
        <v>1122.5900000000001</v>
      </c>
      <c r="BN484" s="24">
        <f t="shared" si="69"/>
        <v>1122.5900000000001</v>
      </c>
      <c r="BO484" s="509">
        <f t="shared" si="63"/>
        <v>0.11654037449016112</v>
      </c>
      <c r="BP484" s="511">
        <v>0</v>
      </c>
      <c r="BQ484" s="512">
        <v>0</v>
      </c>
      <c r="BR484" s="513">
        <v>0</v>
      </c>
      <c r="BS484" s="512">
        <v>0</v>
      </c>
      <c r="BT484" s="512">
        <v>0</v>
      </c>
      <c r="BU484" s="512">
        <v>0</v>
      </c>
      <c r="BV484" s="512">
        <v>0</v>
      </c>
      <c r="BW484" s="512">
        <v>0</v>
      </c>
      <c r="BX484" s="512">
        <v>0</v>
      </c>
      <c r="BY484" s="512">
        <v>0</v>
      </c>
      <c r="BZ484" s="512">
        <v>0</v>
      </c>
      <c r="CA484" s="512">
        <v>0</v>
      </c>
      <c r="CB484" s="512">
        <v>6054.9119999999994</v>
      </c>
      <c r="CC484" s="512">
        <v>6054.9119999999994</v>
      </c>
      <c r="CD484" s="512">
        <v>0</v>
      </c>
      <c r="CE484" s="512">
        <v>0</v>
      </c>
      <c r="CF484" s="512">
        <v>1316332.4376000001</v>
      </c>
      <c r="CG484" s="512">
        <v>1316332.4376000001</v>
      </c>
      <c r="CH484" s="512">
        <v>0</v>
      </c>
      <c r="CI484" s="512">
        <v>0</v>
      </c>
      <c r="CJ484" s="512">
        <v>0</v>
      </c>
      <c r="CK484" s="512">
        <v>0</v>
      </c>
      <c r="CL484" s="513">
        <f t="shared" si="70"/>
        <v>1322387.3496000001</v>
      </c>
      <c r="CM484" s="513">
        <f t="shared" si="71"/>
        <v>1322387.3496000001</v>
      </c>
      <c r="CN484" s="113"/>
      <c r="CO484" s="97"/>
      <c r="CP484" s="97"/>
      <c r="CQ484" s="97"/>
      <c r="CR484" s="97"/>
      <c r="CS484" s="97"/>
      <c r="CT484" s="97"/>
      <c r="CU484" s="114"/>
      <c r="CV484" s="50">
        <f t="shared" si="64"/>
        <v>38824320.000000007</v>
      </c>
      <c r="CW484" s="11"/>
      <c r="CX484" s="604">
        <f t="shared" si="65"/>
        <v>9.6326273612135545</v>
      </c>
      <c r="CY484" s="143"/>
      <c r="CZ484" s="143"/>
      <c r="DA484" s="143"/>
      <c r="DB484" s="23"/>
      <c r="DC484" s="23"/>
      <c r="DD484" s="23"/>
      <c r="DE484" s="23"/>
      <c r="DF484" s="143">
        <v>7</v>
      </c>
      <c r="DG484" s="89">
        <v>4</v>
      </c>
      <c r="DH484" s="50" t="s">
        <v>46</v>
      </c>
      <c r="DI484" s="28"/>
      <c r="DJ484" s="553" t="s">
        <v>46</v>
      </c>
      <c r="DK484" s="143"/>
      <c r="DL484" s="46"/>
      <c r="DM484" s="111"/>
      <c r="DN484" s="110"/>
      <c r="DO484" s="432">
        <v>321.01743393519104</v>
      </c>
      <c r="DP484" s="433">
        <v>-172.00441724753429</v>
      </c>
      <c r="DQ484" s="434">
        <v>215.09228745665453</v>
      </c>
      <c r="DR484" s="428">
        <v>-69.19128656246528</v>
      </c>
      <c r="DS484" s="432">
        <v>1.7184264020088502</v>
      </c>
      <c r="DT484" s="434">
        <v>-0.28073769096953072</v>
      </c>
      <c r="DU484" s="434">
        <v>1.590434054765038</v>
      </c>
      <c r="DV484" s="428">
        <v>-0.18096071266519664</v>
      </c>
      <c r="DW484" s="252"/>
      <c r="DX484" s="50"/>
      <c r="DY484" s="249"/>
      <c r="DZ484" s="464">
        <v>634556</v>
      </c>
      <c r="EA484" s="465">
        <v>-452123.66666666663</v>
      </c>
      <c r="EB484" s="46"/>
    </row>
    <row r="485" spans="1:132" s="141" customFormat="1" ht="27.75" customHeight="1" x14ac:dyDescent="0.25">
      <c r="A485" s="69" t="s">
        <v>56</v>
      </c>
      <c r="B485" s="69" t="s">
        <v>42</v>
      </c>
      <c r="C485" s="69" t="s">
        <v>670</v>
      </c>
      <c r="D485" s="67" t="s">
        <v>835</v>
      </c>
      <c r="E485" s="67" t="s">
        <v>698</v>
      </c>
      <c r="F485" s="67" t="s">
        <v>836</v>
      </c>
      <c r="G485" s="67" t="s">
        <v>837</v>
      </c>
      <c r="H485" s="14" t="s">
        <v>46</v>
      </c>
      <c r="I485" s="20" t="s">
        <v>1978</v>
      </c>
      <c r="J485" s="145" t="s">
        <v>1984</v>
      </c>
      <c r="K485" s="426">
        <v>14.508696794681457</v>
      </c>
      <c r="L485" s="426">
        <v>21.835416621248999</v>
      </c>
      <c r="M485" s="424">
        <v>840</v>
      </c>
      <c r="N485" s="487">
        <v>17625120</v>
      </c>
      <c r="O485" s="487" t="s">
        <v>1976</v>
      </c>
      <c r="P485" s="572">
        <v>4.8282648311790028</v>
      </c>
      <c r="Q485" s="34" t="s">
        <v>1977</v>
      </c>
      <c r="R485" s="257" t="s">
        <v>48</v>
      </c>
      <c r="S485" s="27"/>
      <c r="T485" s="27"/>
      <c r="U485" s="145"/>
      <c r="V485" s="24"/>
      <c r="W485" s="24"/>
      <c r="X485" s="24"/>
      <c r="Y485" s="24"/>
      <c r="Z485" s="24"/>
      <c r="AA485" s="24"/>
      <c r="AB485" s="24"/>
      <c r="AC485" s="24"/>
      <c r="AD485" s="24"/>
      <c r="AE485" s="24"/>
      <c r="AF485" s="24"/>
      <c r="AG485" s="24"/>
      <c r="AH485" s="24"/>
      <c r="AI485" s="24">
        <v>17</v>
      </c>
      <c r="AJ485" s="24">
        <v>17</v>
      </c>
      <c r="AK485" s="24"/>
      <c r="AL485" s="24"/>
      <c r="AM485" s="24"/>
      <c r="AN485" s="24"/>
      <c r="AO485" s="145">
        <f t="shared" si="66"/>
        <v>17</v>
      </c>
      <c r="AP485" s="14">
        <f t="shared" si="67"/>
        <v>17</v>
      </c>
      <c r="AQ485" s="22"/>
      <c r="AR485" s="24"/>
      <c r="AS485" s="24"/>
      <c r="AT485" s="24"/>
      <c r="AU485" s="24"/>
      <c r="AV485" s="24"/>
      <c r="AW485" s="145"/>
      <c r="AX485" s="24"/>
      <c r="AY485" s="24"/>
      <c r="AZ485" s="24"/>
      <c r="BA485" s="24"/>
      <c r="BB485" s="24"/>
      <c r="BC485" s="24"/>
      <c r="BD485" s="24"/>
      <c r="BE485" s="24"/>
      <c r="BF485" s="24"/>
      <c r="BG485" s="24">
        <v>141.41</v>
      </c>
      <c r="BH485" s="24">
        <v>141.41</v>
      </c>
      <c r="BI485" s="24"/>
      <c r="BJ485" s="24"/>
      <c r="BK485" s="24"/>
      <c r="BL485" s="24"/>
      <c r="BM485" s="145">
        <f t="shared" si="68"/>
        <v>141.41</v>
      </c>
      <c r="BN485" s="24">
        <f t="shared" si="69"/>
        <v>141.41</v>
      </c>
      <c r="BO485" s="509">
        <f t="shared" si="63"/>
        <v>2.9287954357190765E-2</v>
      </c>
      <c r="BP485" s="511">
        <v>0</v>
      </c>
      <c r="BQ485" s="512">
        <v>0</v>
      </c>
      <c r="BR485" s="513">
        <v>0</v>
      </c>
      <c r="BS485" s="512">
        <v>0</v>
      </c>
      <c r="BT485" s="512">
        <v>0</v>
      </c>
      <c r="BU485" s="512">
        <v>0</v>
      </c>
      <c r="BV485" s="512">
        <v>0</v>
      </c>
      <c r="BW485" s="512">
        <v>0</v>
      </c>
      <c r="BX485" s="512">
        <v>0</v>
      </c>
      <c r="BY485" s="512">
        <v>0</v>
      </c>
      <c r="BZ485" s="512">
        <v>0</v>
      </c>
      <c r="CA485" s="512">
        <v>0</v>
      </c>
      <c r="CB485" s="512">
        <v>0</v>
      </c>
      <c r="CC485" s="512">
        <v>0</v>
      </c>
      <c r="CD485" s="512">
        <v>0</v>
      </c>
      <c r="CE485" s="512">
        <v>0</v>
      </c>
      <c r="CF485" s="512">
        <v>165992.7144</v>
      </c>
      <c r="CG485" s="512">
        <v>165992.7144</v>
      </c>
      <c r="CH485" s="512">
        <v>0</v>
      </c>
      <c r="CI485" s="512">
        <v>0</v>
      </c>
      <c r="CJ485" s="512">
        <v>0</v>
      </c>
      <c r="CK485" s="512">
        <v>0</v>
      </c>
      <c r="CL485" s="513">
        <f t="shared" si="70"/>
        <v>165992.7144</v>
      </c>
      <c r="CM485" s="513">
        <f t="shared" si="71"/>
        <v>165992.7144</v>
      </c>
      <c r="CN485" s="113"/>
      <c r="CO485" s="97"/>
      <c r="CP485" s="97"/>
      <c r="CQ485" s="97"/>
      <c r="CR485" s="97"/>
      <c r="CS485" s="97"/>
      <c r="CT485" s="97"/>
      <c r="CU485" s="114"/>
      <c r="CV485" s="50">
        <f t="shared" si="64"/>
        <v>17625120</v>
      </c>
      <c r="CW485" s="11"/>
      <c r="CX485" s="604">
        <f t="shared" si="65"/>
        <v>4.8282648311790028</v>
      </c>
      <c r="CY485" s="143"/>
      <c r="CZ485" s="143"/>
      <c r="DA485" s="143"/>
      <c r="DB485" s="23"/>
      <c r="DC485" s="23"/>
      <c r="DD485" s="23"/>
      <c r="DE485" s="23"/>
      <c r="DF485" s="143"/>
      <c r="DG485" s="89"/>
      <c r="DH485" s="50" t="s">
        <v>46</v>
      </c>
      <c r="DI485" s="28"/>
      <c r="DJ485" s="553" t="s">
        <v>46</v>
      </c>
      <c r="DK485" s="143"/>
      <c r="DL485" s="46"/>
      <c r="DM485" s="111"/>
      <c r="DN485" s="110"/>
      <c r="DO485" s="432">
        <v>3787.1111552203242</v>
      </c>
      <c r="DP485" s="433">
        <v>-3584.6364052122103</v>
      </c>
      <c r="DQ485" s="434">
        <v>110.95593489479948</v>
      </c>
      <c r="DR485" s="428">
        <v>72.677447972899571</v>
      </c>
      <c r="DS485" s="432">
        <v>1.7673680031758627</v>
      </c>
      <c r="DT485" s="434">
        <v>-0.85492705625559717</v>
      </c>
      <c r="DU485" s="434">
        <v>0.90750297737197272</v>
      </c>
      <c r="DV485" s="428">
        <v>-1.5887406041064978E-2</v>
      </c>
      <c r="DW485" s="252"/>
      <c r="DX485" s="50"/>
      <c r="DY485" s="249"/>
      <c r="DZ485" s="464">
        <v>0</v>
      </c>
      <c r="EA485" s="465">
        <v>6837.666666666667</v>
      </c>
      <c r="EB485" s="46"/>
    </row>
    <row r="486" spans="1:132" s="141" customFormat="1" ht="27.75" customHeight="1" x14ac:dyDescent="0.25">
      <c r="A486" s="69" t="s">
        <v>56</v>
      </c>
      <c r="B486" s="69" t="s">
        <v>42</v>
      </c>
      <c r="C486" s="69" t="s">
        <v>670</v>
      </c>
      <c r="D486" s="67" t="s">
        <v>835</v>
      </c>
      <c r="E486" s="67" t="s">
        <v>698</v>
      </c>
      <c r="F486" s="67" t="s">
        <v>838</v>
      </c>
      <c r="G486" s="67" t="s">
        <v>837</v>
      </c>
      <c r="H486" s="14" t="s">
        <v>46</v>
      </c>
      <c r="I486" s="20" t="s">
        <v>1979</v>
      </c>
      <c r="J486" s="145" t="s">
        <v>1984</v>
      </c>
      <c r="K486" s="426">
        <v>12.30968508939201</v>
      </c>
      <c r="L486" s="426">
        <v>37.176515074188003</v>
      </c>
      <c r="M486" s="424">
        <v>2906</v>
      </c>
      <c r="N486" s="487">
        <v>28522560</v>
      </c>
      <c r="O486" s="487" t="s">
        <v>1976</v>
      </c>
      <c r="P486" s="572">
        <v>8.0072708833909196</v>
      </c>
      <c r="Q486" s="34" t="s">
        <v>1977</v>
      </c>
      <c r="R486" s="257" t="s">
        <v>48</v>
      </c>
      <c r="S486" s="27"/>
      <c r="T486" s="27"/>
      <c r="U486" s="145"/>
      <c r="V486" s="24"/>
      <c r="W486" s="24"/>
      <c r="X486" s="24"/>
      <c r="Y486" s="24"/>
      <c r="Z486" s="24"/>
      <c r="AA486" s="24"/>
      <c r="AB486" s="24"/>
      <c r="AC486" s="24"/>
      <c r="AD486" s="24"/>
      <c r="AE486" s="24"/>
      <c r="AF486" s="24"/>
      <c r="AG486" s="24"/>
      <c r="AH486" s="24"/>
      <c r="AI486" s="24">
        <v>72</v>
      </c>
      <c r="AJ486" s="24">
        <v>72</v>
      </c>
      <c r="AK486" s="24">
        <v>1</v>
      </c>
      <c r="AL486" s="24">
        <v>1</v>
      </c>
      <c r="AM486" s="24">
        <v>2</v>
      </c>
      <c r="AN486" s="24">
        <v>2</v>
      </c>
      <c r="AO486" s="145">
        <f t="shared" si="66"/>
        <v>75</v>
      </c>
      <c r="AP486" s="14">
        <f t="shared" si="67"/>
        <v>75</v>
      </c>
      <c r="AQ486" s="22"/>
      <c r="AR486" s="24"/>
      <c r="AS486" s="24"/>
      <c r="AT486" s="24"/>
      <c r="AU486" s="24"/>
      <c r="AV486" s="24"/>
      <c r="AW486" s="145"/>
      <c r="AX486" s="24"/>
      <c r="AY486" s="24"/>
      <c r="AZ486" s="24"/>
      <c r="BA486" s="24"/>
      <c r="BB486" s="24"/>
      <c r="BC486" s="24"/>
      <c r="BD486" s="24"/>
      <c r="BE486" s="24"/>
      <c r="BF486" s="24"/>
      <c r="BG486" s="24">
        <v>3395.42</v>
      </c>
      <c r="BH486" s="24">
        <v>3395.42</v>
      </c>
      <c r="BI486" s="24">
        <v>5</v>
      </c>
      <c r="BJ486" s="24">
        <v>5</v>
      </c>
      <c r="BK486" s="24">
        <v>1503.5</v>
      </c>
      <c r="BL486" s="24">
        <v>1503.5</v>
      </c>
      <c r="BM486" s="145">
        <f t="shared" si="68"/>
        <v>4903.92</v>
      </c>
      <c r="BN486" s="24">
        <f t="shared" si="69"/>
        <v>4903.92</v>
      </c>
      <c r="BO486" s="509">
        <f t="shared" si="63"/>
        <v>0.61243338353545096</v>
      </c>
      <c r="BP486" s="511">
        <v>0</v>
      </c>
      <c r="BQ486" s="512">
        <v>0</v>
      </c>
      <c r="BR486" s="513">
        <v>0</v>
      </c>
      <c r="BS486" s="512">
        <v>0</v>
      </c>
      <c r="BT486" s="512">
        <v>0</v>
      </c>
      <c r="BU486" s="512">
        <v>0</v>
      </c>
      <c r="BV486" s="512">
        <v>0</v>
      </c>
      <c r="BW486" s="512">
        <v>0</v>
      </c>
      <c r="BX486" s="512">
        <v>0</v>
      </c>
      <c r="BY486" s="512">
        <v>0</v>
      </c>
      <c r="BZ486" s="512">
        <v>0</v>
      </c>
      <c r="CA486" s="512">
        <v>0</v>
      </c>
      <c r="CB486" s="512">
        <v>0</v>
      </c>
      <c r="CC486" s="512">
        <v>0</v>
      </c>
      <c r="CD486" s="512">
        <v>0</v>
      </c>
      <c r="CE486" s="512">
        <v>0</v>
      </c>
      <c r="CF486" s="512">
        <v>3985679.8128</v>
      </c>
      <c r="CG486" s="512">
        <v>3985679.8128</v>
      </c>
      <c r="CH486" s="512">
        <v>5869.2000000000007</v>
      </c>
      <c r="CI486" s="512">
        <v>5869.2000000000007</v>
      </c>
      <c r="CJ486" s="512">
        <v>4925826.84</v>
      </c>
      <c r="CK486" s="512">
        <v>4925826.84</v>
      </c>
      <c r="CL486" s="513">
        <f t="shared" si="70"/>
        <v>8917375.8528000005</v>
      </c>
      <c r="CM486" s="513">
        <f t="shared" si="71"/>
        <v>8917375.8528000005</v>
      </c>
      <c r="CN486" s="113"/>
      <c r="CO486" s="97"/>
      <c r="CP486" s="97"/>
      <c r="CQ486" s="97"/>
      <c r="CR486" s="97"/>
      <c r="CS486" s="97"/>
      <c r="CT486" s="97"/>
      <c r="CU486" s="114"/>
      <c r="CV486" s="50">
        <f t="shared" si="64"/>
        <v>28522560</v>
      </c>
      <c r="CW486" s="11"/>
      <c r="CX486" s="604">
        <f t="shared" si="65"/>
        <v>8.0072708833909196</v>
      </c>
      <c r="CY486" s="143"/>
      <c r="CZ486" s="143"/>
      <c r="DA486" s="143"/>
      <c r="DB486" s="23"/>
      <c r="DC486" s="23"/>
      <c r="DD486" s="23"/>
      <c r="DE486" s="23"/>
      <c r="DF486" s="143"/>
      <c r="DG486" s="89"/>
      <c r="DH486" s="50" t="s">
        <v>46</v>
      </c>
      <c r="DI486" s="28"/>
      <c r="DJ486" s="553" t="s">
        <v>46</v>
      </c>
      <c r="DK486" s="143"/>
      <c r="DL486" s="46"/>
      <c r="DM486" s="111"/>
      <c r="DN486" s="110"/>
      <c r="DO486" s="432">
        <v>279.84260188717161</v>
      </c>
      <c r="DP486" s="433">
        <v>-124.41063574192566</v>
      </c>
      <c r="DQ486" s="434">
        <v>249.6369633177506</v>
      </c>
      <c r="DR486" s="428">
        <v>-118.92625995255733</v>
      </c>
      <c r="DS486" s="432">
        <v>1.4940201336507317</v>
      </c>
      <c r="DT486" s="434">
        <v>-0.47772505645407826</v>
      </c>
      <c r="DU486" s="434">
        <v>1.4496228525539927</v>
      </c>
      <c r="DV486" s="428">
        <v>-0.46025913565510523</v>
      </c>
      <c r="DW486" s="252"/>
      <c r="DX486" s="50"/>
      <c r="DY486" s="249"/>
      <c r="DZ486" s="464">
        <v>191418</v>
      </c>
      <c r="EA486" s="465">
        <v>55200.666666666657</v>
      </c>
      <c r="EB486" s="46"/>
    </row>
    <row r="487" spans="1:132" s="141" customFormat="1" ht="27.75" customHeight="1" x14ac:dyDescent="0.25">
      <c r="A487" s="69" t="s">
        <v>56</v>
      </c>
      <c r="B487" s="69" t="s">
        <v>42</v>
      </c>
      <c r="C487" s="69" t="s">
        <v>670</v>
      </c>
      <c r="D487" s="67" t="s">
        <v>835</v>
      </c>
      <c r="E487" s="67" t="s">
        <v>698</v>
      </c>
      <c r="F487" s="67" t="s">
        <v>839</v>
      </c>
      <c r="G487" s="67" t="s">
        <v>705</v>
      </c>
      <c r="H487" s="14" t="s">
        <v>46</v>
      </c>
      <c r="I487" s="20" t="s">
        <v>1978</v>
      </c>
      <c r="J487" s="145" t="s">
        <v>1984</v>
      </c>
      <c r="K487" s="426">
        <v>13.433093243181185</v>
      </c>
      <c r="L487" s="426">
        <v>27.091666610316</v>
      </c>
      <c r="M487" s="424">
        <v>1593</v>
      </c>
      <c r="N487" s="487">
        <v>36967200.000000007</v>
      </c>
      <c r="O487" s="487" t="s">
        <v>1976</v>
      </c>
      <c r="P487" s="572">
        <v>8.4853169062799303</v>
      </c>
      <c r="Q487" s="34" t="s">
        <v>1977</v>
      </c>
      <c r="R487" s="257" t="s">
        <v>48</v>
      </c>
      <c r="S487" s="27"/>
      <c r="T487" s="27"/>
      <c r="U487" s="145"/>
      <c r="V487" s="24"/>
      <c r="W487" s="24"/>
      <c r="X487" s="24"/>
      <c r="Y487" s="24"/>
      <c r="Z487" s="24"/>
      <c r="AA487" s="24"/>
      <c r="AB487" s="24"/>
      <c r="AC487" s="24"/>
      <c r="AD487" s="24"/>
      <c r="AE487" s="24"/>
      <c r="AF487" s="24"/>
      <c r="AG487" s="24"/>
      <c r="AH487" s="24"/>
      <c r="AI487" s="24">
        <v>19</v>
      </c>
      <c r="AJ487" s="24">
        <v>19</v>
      </c>
      <c r="AK487" s="24"/>
      <c r="AL487" s="24"/>
      <c r="AM487" s="24"/>
      <c r="AN487" s="24"/>
      <c r="AO487" s="145">
        <f t="shared" si="66"/>
        <v>19</v>
      </c>
      <c r="AP487" s="14">
        <f t="shared" si="67"/>
        <v>19</v>
      </c>
      <c r="AQ487" s="22"/>
      <c r="AR487" s="24"/>
      <c r="AS487" s="24"/>
      <c r="AT487" s="24"/>
      <c r="AU487" s="24"/>
      <c r="AV487" s="24"/>
      <c r="AW487" s="145"/>
      <c r="AX487" s="24"/>
      <c r="AY487" s="24"/>
      <c r="AZ487" s="24"/>
      <c r="BA487" s="24"/>
      <c r="BB487" s="24"/>
      <c r="BC487" s="24"/>
      <c r="BD487" s="24"/>
      <c r="BE487" s="24"/>
      <c r="BF487" s="24"/>
      <c r="BG487" s="24">
        <v>391.39</v>
      </c>
      <c r="BH487" s="24">
        <v>391.39</v>
      </c>
      <c r="BI487" s="24"/>
      <c r="BJ487" s="24"/>
      <c r="BK487" s="24"/>
      <c r="BL487" s="24"/>
      <c r="BM487" s="145">
        <f t="shared" si="68"/>
        <v>391.39</v>
      </c>
      <c r="BN487" s="24">
        <f t="shared" si="69"/>
        <v>391.39</v>
      </c>
      <c r="BO487" s="509">
        <f t="shared" si="63"/>
        <v>4.6125560697719455E-2</v>
      </c>
      <c r="BP487" s="511">
        <v>0</v>
      </c>
      <c r="BQ487" s="512">
        <v>0</v>
      </c>
      <c r="BR487" s="513">
        <v>0</v>
      </c>
      <c r="BS487" s="512">
        <v>0</v>
      </c>
      <c r="BT487" s="512">
        <v>0</v>
      </c>
      <c r="BU487" s="512">
        <v>0</v>
      </c>
      <c r="BV487" s="512">
        <v>0</v>
      </c>
      <c r="BW487" s="512">
        <v>0</v>
      </c>
      <c r="BX487" s="512">
        <v>0</v>
      </c>
      <c r="BY487" s="512">
        <v>0</v>
      </c>
      <c r="BZ487" s="512">
        <v>0</v>
      </c>
      <c r="CA487" s="512">
        <v>0</v>
      </c>
      <c r="CB487" s="512">
        <v>0</v>
      </c>
      <c r="CC487" s="512">
        <v>0</v>
      </c>
      <c r="CD487" s="512">
        <v>0</v>
      </c>
      <c r="CE487" s="512">
        <v>0</v>
      </c>
      <c r="CF487" s="512">
        <v>459429.23759999999</v>
      </c>
      <c r="CG487" s="512">
        <v>459429.23759999999</v>
      </c>
      <c r="CH487" s="512">
        <v>0</v>
      </c>
      <c r="CI487" s="512">
        <v>0</v>
      </c>
      <c r="CJ487" s="512">
        <v>0</v>
      </c>
      <c r="CK487" s="512">
        <v>0</v>
      </c>
      <c r="CL487" s="513">
        <f t="shared" si="70"/>
        <v>459429.23759999999</v>
      </c>
      <c r="CM487" s="513">
        <f t="shared" si="71"/>
        <v>459429.23759999999</v>
      </c>
      <c r="CN487" s="113"/>
      <c r="CO487" s="97"/>
      <c r="CP487" s="97"/>
      <c r="CQ487" s="97"/>
      <c r="CR487" s="97"/>
      <c r="CS487" s="97"/>
      <c r="CT487" s="97"/>
      <c r="CU487" s="114"/>
      <c r="CV487" s="50">
        <f t="shared" si="64"/>
        <v>36967200.000000007</v>
      </c>
      <c r="CW487" s="11"/>
      <c r="CX487" s="604">
        <f t="shared" si="65"/>
        <v>8.4853169062799303</v>
      </c>
      <c r="CY487" s="143"/>
      <c r="CZ487" s="143"/>
      <c r="DA487" s="143"/>
      <c r="DB487" s="23"/>
      <c r="DC487" s="23"/>
      <c r="DD487" s="23"/>
      <c r="DE487" s="23"/>
      <c r="DF487" s="143"/>
      <c r="DG487" s="89"/>
      <c r="DH487" s="50" t="s">
        <v>46</v>
      </c>
      <c r="DI487" s="28"/>
      <c r="DJ487" s="553" t="s">
        <v>46</v>
      </c>
      <c r="DK487" s="143"/>
      <c r="DL487" s="46"/>
      <c r="DM487" s="111"/>
      <c r="DN487" s="110"/>
      <c r="DO487" s="432">
        <v>347.73071088559993</v>
      </c>
      <c r="DP487" s="433">
        <v>-141.78515772053959</v>
      </c>
      <c r="DQ487" s="434">
        <v>52.5339749960769</v>
      </c>
      <c r="DR487" s="428">
        <v>147.83910430595148</v>
      </c>
      <c r="DS487" s="432">
        <v>0.25485170267301405</v>
      </c>
      <c r="DT487" s="434">
        <v>1.5157882485894061</v>
      </c>
      <c r="DU487" s="434">
        <v>0.16948265941308818</v>
      </c>
      <c r="DV487" s="428">
        <v>1.5949648221460486</v>
      </c>
      <c r="DW487" s="252"/>
      <c r="DX487" s="50"/>
      <c r="DY487" s="249"/>
      <c r="DZ487" s="464">
        <v>10317</v>
      </c>
      <c r="EA487" s="465">
        <v>268711</v>
      </c>
      <c r="EB487" s="46"/>
    </row>
    <row r="488" spans="1:132" s="141" customFormat="1" ht="27.75" customHeight="1" x14ac:dyDescent="0.25">
      <c r="A488" s="69" t="s">
        <v>56</v>
      </c>
      <c r="B488" s="69" t="s">
        <v>42</v>
      </c>
      <c r="C488" s="69" t="s">
        <v>670</v>
      </c>
      <c r="D488" s="67" t="s">
        <v>835</v>
      </c>
      <c r="E488" s="67" t="s">
        <v>698</v>
      </c>
      <c r="F488" s="67" t="s">
        <v>840</v>
      </c>
      <c r="G488" s="67" t="s">
        <v>698</v>
      </c>
      <c r="H488" s="14" t="s">
        <v>46</v>
      </c>
      <c r="I488" s="20" t="s">
        <v>1979</v>
      </c>
      <c r="J488" s="145" t="s">
        <v>1984</v>
      </c>
      <c r="K488" s="426">
        <v>12.30968508939201</v>
      </c>
      <c r="L488" s="426">
        <v>31.921401448755002</v>
      </c>
      <c r="M488" s="424">
        <v>2279</v>
      </c>
      <c r="N488" s="487">
        <v>32972640</v>
      </c>
      <c r="O488" s="487" t="s">
        <v>1976</v>
      </c>
      <c r="P488" s="572">
        <v>9.4175066509134986</v>
      </c>
      <c r="Q488" s="34" t="s">
        <v>1977</v>
      </c>
      <c r="R488" s="257" t="s">
        <v>48</v>
      </c>
      <c r="S488" s="27"/>
      <c r="T488" s="27"/>
      <c r="U488" s="145"/>
      <c r="V488" s="24"/>
      <c r="W488" s="24"/>
      <c r="X488" s="24"/>
      <c r="Y488" s="24"/>
      <c r="Z488" s="24"/>
      <c r="AA488" s="24"/>
      <c r="AB488" s="24"/>
      <c r="AC488" s="24"/>
      <c r="AD488" s="24"/>
      <c r="AE488" s="24"/>
      <c r="AF488" s="24"/>
      <c r="AG488" s="24"/>
      <c r="AH488" s="24"/>
      <c r="AI488" s="24">
        <v>58</v>
      </c>
      <c r="AJ488" s="24">
        <v>58</v>
      </c>
      <c r="AK488" s="24"/>
      <c r="AL488" s="24"/>
      <c r="AM488" s="24"/>
      <c r="AN488" s="24"/>
      <c r="AO488" s="145">
        <f t="shared" si="66"/>
        <v>58</v>
      </c>
      <c r="AP488" s="14">
        <f t="shared" si="67"/>
        <v>58</v>
      </c>
      <c r="AQ488" s="22"/>
      <c r="AR488" s="24"/>
      <c r="AS488" s="24"/>
      <c r="AT488" s="24"/>
      <c r="AU488" s="24"/>
      <c r="AV488" s="24"/>
      <c r="AW488" s="145"/>
      <c r="AX488" s="24"/>
      <c r="AY488" s="24"/>
      <c r="AZ488" s="24"/>
      <c r="BA488" s="24"/>
      <c r="BB488" s="24"/>
      <c r="BC488" s="24"/>
      <c r="BD488" s="24"/>
      <c r="BE488" s="24"/>
      <c r="BF488" s="24"/>
      <c r="BG488" s="24">
        <v>361.47</v>
      </c>
      <c r="BH488" s="24">
        <v>361.47</v>
      </c>
      <c r="BI488" s="24"/>
      <c r="BJ488" s="24"/>
      <c r="BK488" s="24"/>
      <c r="BL488" s="24"/>
      <c r="BM488" s="145">
        <f t="shared" si="68"/>
        <v>361.47</v>
      </c>
      <c r="BN488" s="24">
        <f t="shared" si="69"/>
        <v>361.47</v>
      </c>
      <c r="BO488" s="509">
        <f t="shared" si="63"/>
        <v>3.838277087544583E-2</v>
      </c>
      <c r="BP488" s="511">
        <v>0</v>
      </c>
      <c r="BQ488" s="512">
        <v>0</v>
      </c>
      <c r="BR488" s="513">
        <v>0</v>
      </c>
      <c r="BS488" s="512">
        <v>0</v>
      </c>
      <c r="BT488" s="512">
        <v>0</v>
      </c>
      <c r="BU488" s="512">
        <v>0</v>
      </c>
      <c r="BV488" s="512">
        <v>0</v>
      </c>
      <c r="BW488" s="512">
        <v>0</v>
      </c>
      <c r="BX488" s="512">
        <v>0</v>
      </c>
      <c r="BY488" s="512">
        <v>0</v>
      </c>
      <c r="BZ488" s="512">
        <v>0</v>
      </c>
      <c r="CA488" s="512">
        <v>0</v>
      </c>
      <c r="CB488" s="512">
        <v>0</v>
      </c>
      <c r="CC488" s="512">
        <v>0</v>
      </c>
      <c r="CD488" s="512">
        <v>0</v>
      </c>
      <c r="CE488" s="512">
        <v>0</v>
      </c>
      <c r="CF488" s="512">
        <v>424307.94480000006</v>
      </c>
      <c r="CG488" s="512">
        <v>424307.94480000006</v>
      </c>
      <c r="CH488" s="512">
        <v>0</v>
      </c>
      <c r="CI488" s="512">
        <v>0</v>
      </c>
      <c r="CJ488" s="512">
        <v>0</v>
      </c>
      <c r="CK488" s="512">
        <v>0</v>
      </c>
      <c r="CL488" s="513">
        <f t="shared" si="70"/>
        <v>424307.94480000006</v>
      </c>
      <c r="CM488" s="513">
        <f t="shared" si="71"/>
        <v>424307.94480000006</v>
      </c>
      <c r="CN488" s="113"/>
      <c r="CO488" s="97"/>
      <c r="CP488" s="97"/>
      <c r="CQ488" s="97"/>
      <c r="CR488" s="97"/>
      <c r="CS488" s="97"/>
      <c r="CT488" s="97"/>
      <c r="CU488" s="114"/>
      <c r="CV488" s="50">
        <f t="shared" si="64"/>
        <v>32972640</v>
      </c>
      <c r="CW488" s="11"/>
      <c r="CX488" s="604">
        <f t="shared" si="65"/>
        <v>9.4175066509134986</v>
      </c>
      <c r="CY488" s="143"/>
      <c r="CZ488" s="143"/>
      <c r="DA488" s="143"/>
      <c r="DB488" s="23"/>
      <c r="DC488" s="23"/>
      <c r="DD488" s="23"/>
      <c r="DE488" s="23"/>
      <c r="DF488" s="143"/>
      <c r="DG488" s="89"/>
      <c r="DH488" s="50" t="s">
        <v>46</v>
      </c>
      <c r="DI488" s="28"/>
      <c r="DJ488" s="553" t="s">
        <v>46</v>
      </c>
      <c r="DK488" s="143"/>
      <c r="DL488" s="46"/>
      <c r="DM488" s="111"/>
      <c r="DN488" s="110"/>
      <c r="DO488" s="432">
        <v>183.87419543592716</v>
      </c>
      <c r="DP488" s="433">
        <v>498.51812407893703</v>
      </c>
      <c r="DQ488" s="434">
        <v>98.444411936804997</v>
      </c>
      <c r="DR488" s="428">
        <v>5.3573347176007076</v>
      </c>
      <c r="DS488" s="432">
        <v>0.99795201872439876</v>
      </c>
      <c r="DT488" s="434">
        <v>0.50337668703556393</v>
      </c>
      <c r="DU488" s="434">
        <v>0.96503803393797394</v>
      </c>
      <c r="DV488" s="428">
        <v>0.17675704898325095</v>
      </c>
      <c r="DW488" s="252"/>
      <c r="DX488" s="50"/>
      <c r="DY488" s="249"/>
      <c r="DZ488" s="464">
        <v>13726</v>
      </c>
      <c r="EA488" s="465">
        <v>87460</v>
      </c>
      <c r="EB488" s="46"/>
    </row>
    <row r="489" spans="1:132" s="141" customFormat="1" ht="27.75" customHeight="1" x14ac:dyDescent="0.25">
      <c r="A489" s="69" t="s">
        <v>56</v>
      </c>
      <c r="B489" s="69" t="s">
        <v>42</v>
      </c>
      <c r="C489" s="69" t="s">
        <v>670</v>
      </c>
      <c r="D489" s="67" t="s">
        <v>841</v>
      </c>
      <c r="E489" s="67" t="s">
        <v>719</v>
      </c>
      <c r="F489" s="67" t="s">
        <v>842</v>
      </c>
      <c r="G489" s="67" t="s">
        <v>719</v>
      </c>
      <c r="H489" s="14" t="s">
        <v>46</v>
      </c>
      <c r="I489" s="20" t="s">
        <v>1979</v>
      </c>
      <c r="J489" s="145" t="s">
        <v>1984</v>
      </c>
      <c r="K489" s="426">
        <v>11.138472333313935</v>
      </c>
      <c r="L489" s="426">
        <v>12.318749974376999</v>
      </c>
      <c r="M489" s="424">
        <v>2080</v>
      </c>
      <c r="N489" s="487">
        <v>29083200</v>
      </c>
      <c r="O489" s="487" t="s">
        <v>1976</v>
      </c>
      <c r="P489" s="572">
        <v>7.8638570765242157</v>
      </c>
      <c r="Q489" s="34" t="s">
        <v>1977</v>
      </c>
      <c r="R489" s="257" t="s">
        <v>48</v>
      </c>
      <c r="S489" s="27"/>
      <c r="T489" s="27"/>
      <c r="U489" s="145"/>
      <c r="V489" s="24"/>
      <c r="W489" s="24"/>
      <c r="X489" s="24"/>
      <c r="Y489" s="24"/>
      <c r="Z489" s="24"/>
      <c r="AA489" s="24"/>
      <c r="AB489" s="24"/>
      <c r="AC489" s="24"/>
      <c r="AD489" s="24"/>
      <c r="AE489" s="24"/>
      <c r="AF489" s="24"/>
      <c r="AG489" s="24"/>
      <c r="AH489" s="24"/>
      <c r="AI489" s="24">
        <v>35</v>
      </c>
      <c r="AJ489" s="24">
        <v>35</v>
      </c>
      <c r="AK489" s="24"/>
      <c r="AL489" s="24"/>
      <c r="AM489" s="24"/>
      <c r="AN489" s="24"/>
      <c r="AO489" s="145">
        <f t="shared" si="66"/>
        <v>35</v>
      </c>
      <c r="AP489" s="14">
        <f t="shared" si="67"/>
        <v>35</v>
      </c>
      <c r="AQ489" s="22"/>
      <c r="AR489" s="24"/>
      <c r="AS489" s="24"/>
      <c r="AT489" s="24"/>
      <c r="AU489" s="24"/>
      <c r="AV489" s="24"/>
      <c r="AW489" s="145"/>
      <c r="AX489" s="24"/>
      <c r="AY489" s="24"/>
      <c r="AZ489" s="24"/>
      <c r="BA489" s="24"/>
      <c r="BB489" s="24"/>
      <c r="BC489" s="24"/>
      <c r="BD489" s="24"/>
      <c r="BE489" s="24"/>
      <c r="BF489" s="24"/>
      <c r="BG489" s="24">
        <v>714.24</v>
      </c>
      <c r="BH489" s="24">
        <v>714.24</v>
      </c>
      <c r="BI489" s="24"/>
      <c r="BJ489" s="24"/>
      <c r="BK489" s="24"/>
      <c r="BL489" s="24"/>
      <c r="BM489" s="145">
        <f t="shared" si="68"/>
        <v>714.24</v>
      </c>
      <c r="BN489" s="24">
        <f t="shared" si="69"/>
        <v>714.24</v>
      </c>
      <c r="BO489" s="509">
        <f t="shared" si="63"/>
        <v>9.0825658840138837E-2</v>
      </c>
      <c r="BP489" s="511">
        <v>0</v>
      </c>
      <c r="BQ489" s="512">
        <v>0</v>
      </c>
      <c r="BR489" s="513">
        <v>0</v>
      </c>
      <c r="BS489" s="512">
        <v>0</v>
      </c>
      <c r="BT489" s="512">
        <v>0</v>
      </c>
      <c r="BU489" s="512">
        <v>0</v>
      </c>
      <c r="BV489" s="512">
        <v>0</v>
      </c>
      <c r="BW489" s="512">
        <v>0</v>
      </c>
      <c r="BX489" s="512">
        <v>0</v>
      </c>
      <c r="BY489" s="512">
        <v>0</v>
      </c>
      <c r="BZ489" s="512">
        <v>0</v>
      </c>
      <c r="CA489" s="512">
        <v>0</v>
      </c>
      <c r="CB489" s="512">
        <v>0</v>
      </c>
      <c r="CC489" s="512">
        <v>0</v>
      </c>
      <c r="CD489" s="512">
        <v>0</v>
      </c>
      <c r="CE489" s="512">
        <v>0</v>
      </c>
      <c r="CF489" s="512">
        <v>838403.48160000006</v>
      </c>
      <c r="CG489" s="512">
        <v>838403.48160000006</v>
      </c>
      <c r="CH489" s="512">
        <v>0</v>
      </c>
      <c r="CI489" s="512">
        <v>0</v>
      </c>
      <c r="CJ489" s="512">
        <v>0</v>
      </c>
      <c r="CK489" s="512">
        <v>0</v>
      </c>
      <c r="CL489" s="513">
        <f t="shared" si="70"/>
        <v>838403.48160000006</v>
      </c>
      <c r="CM489" s="513">
        <f t="shared" si="71"/>
        <v>838403.48160000006</v>
      </c>
      <c r="CN489" s="113"/>
      <c r="CO489" s="97"/>
      <c r="CP489" s="97"/>
      <c r="CQ489" s="97"/>
      <c r="CR489" s="97"/>
      <c r="CS489" s="97"/>
      <c r="CT489" s="97"/>
      <c r="CU489" s="114"/>
      <c r="CV489" s="50">
        <f t="shared" si="64"/>
        <v>29083200</v>
      </c>
      <c r="CW489" s="11"/>
      <c r="CX489" s="604">
        <f t="shared" si="65"/>
        <v>7.8638570765242157</v>
      </c>
      <c r="CY489" s="143"/>
      <c r="CZ489" s="143"/>
      <c r="DA489" s="143"/>
      <c r="DB489" s="23"/>
      <c r="DC489" s="23"/>
      <c r="DD489" s="23"/>
      <c r="DE489" s="23"/>
      <c r="DF489" s="143"/>
      <c r="DG489" s="89"/>
      <c r="DH489" s="50" t="s">
        <v>46</v>
      </c>
      <c r="DI489" s="28"/>
      <c r="DJ489" s="553" t="s">
        <v>46</v>
      </c>
      <c r="DK489" s="143"/>
      <c r="DL489" s="46"/>
      <c r="DM489" s="111"/>
      <c r="DN489" s="110"/>
      <c r="DO489" s="432">
        <v>26.76035574072586</v>
      </c>
      <c r="DP489" s="433">
        <v>20.14972903540615</v>
      </c>
      <c r="DQ489" s="434">
        <v>24.177870362951644</v>
      </c>
      <c r="DR489" s="428">
        <v>8.9664264522704542</v>
      </c>
      <c r="DS489" s="432">
        <v>0.13460459899046529</v>
      </c>
      <c r="DT489" s="434">
        <v>2.9628492560407338E-4</v>
      </c>
      <c r="DU489" s="434">
        <v>0.13316240685842459</v>
      </c>
      <c r="DV489" s="428">
        <v>-3.5173330762141575E-3</v>
      </c>
      <c r="DW489" s="252"/>
      <c r="DX489" s="50"/>
      <c r="DY489" s="249"/>
      <c r="DZ489" s="464">
        <v>0</v>
      </c>
      <c r="EA489" s="465">
        <v>5812.666666666667</v>
      </c>
      <c r="EB489" s="46"/>
    </row>
    <row r="490" spans="1:132" s="141" customFormat="1" ht="27.75" customHeight="1" x14ac:dyDescent="0.25">
      <c r="A490" s="69" t="s">
        <v>56</v>
      </c>
      <c r="B490" s="69" t="s">
        <v>42</v>
      </c>
      <c r="C490" s="69" t="s">
        <v>670</v>
      </c>
      <c r="D490" s="67" t="s">
        <v>841</v>
      </c>
      <c r="E490" s="67" t="s">
        <v>719</v>
      </c>
      <c r="F490" s="67" t="s">
        <v>843</v>
      </c>
      <c r="G490" s="67" t="s">
        <v>844</v>
      </c>
      <c r="H490" s="14" t="s">
        <v>46</v>
      </c>
      <c r="I490" s="20" t="s">
        <v>1978</v>
      </c>
      <c r="J490" s="145" t="s">
        <v>1984</v>
      </c>
      <c r="K490" s="426">
        <v>11.592616055058496</v>
      </c>
      <c r="L490" s="426">
        <v>13.372537850973</v>
      </c>
      <c r="M490" s="424">
        <v>596</v>
      </c>
      <c r="N490" s="487">
        <v>4485120</v>
      </c>
      <c r="O490" s="487" t="s">
        <v>1976</v>
      </c>
      <c r="P490" s="572">
        <v>5.330213155212463</v>
      </c>
      <c r="Q490" s="34" t="s">
        <v>1977</v>
      </c>
      <c r="R490" s="257" t="s">
        <v>48</v>
      </c>
      <c r="S490" s="27"/>
      <c r="T490" s="27"/>
      <c r="U490" s="145"/>
      <c r="V490" s="24"/>
      <c r="W490" s="24"/>
      <c r="X490" s="24"/>
      <c r="Y490" s="24"/>
      <c r="Z490" s="24"/>
      <c r="AA490" s="24"/>
      <c r="AB490" s="24"/>
      <c r="AC490" s="24"/>
      <c r="AD490" s="24"/>
      <c r="AE490" s="24">
        <v>1</v>
      </c>
      <c r="AF490" s="24">
        <v>1</v>
      </c>
      <c r="AG490" s="24"/>
      <c r="AH490" s="24"/>
      <c r="AI490" s="24">
        <v>32</v>
      </c>
      <c r="AJ490" s="24">
        <v>32</v>
      </c>
      <c r="AK490" s="24"/>
      <c r="AL490" s="24"/>
      <c r="AM490" s="24"/>
      <c r="AN490" s="24"/>
      <c r="AO490" s="145">
        <f t="shared" si="66"/>
        <v>33</v>
      </c>
      <c r="AP490" s="14">
        <f t="shared" si="67"/>
        <v>33</v>
      </c>
      <c r="AQ490" s="22"/>
      <c r="AR490" s="24"/>
      <c r="AS490" s="24"/>
      <c r="AT490" s="24"/>
      <c r="AU490" s="24"/>
      <c r="AV490" s="24"/>
      <c r="AW490" s="145"/>
      <c r="AX490" s="24"/>
      <c r="AY490" s="24"/>
      <c r="AZ490" s="24"/>
      <c r="BA490" s="24"/>
      <c r="BB490" s="24"/>
      <c r="BC490" s="24">
        <v>60</v>
      </c>
      <c r="BD490" s="24">
        <v>60</v>
      </c>
      <c r="BE490" s="24"/>
      <c r="BF490" s="24"/>
      <c r="BG490" s="24">
        <v>6860.29</v>
      </c>
      <c r="BH490" s="24">
        <v>6860.29</v>
      </c>
      <c r="BI490" s="24"/>
      <c r="BJ490" s="24"/>
      <c r="BK490" s="24"/>
      <c r="BL490" s="24"/>
      <c r="BM490" s="145">
        <f t="shared" si="68"/>
        <v>6920.29</v>
      </c>
      <c r="BN490" s="24">
        <f t="shared" si="69"/>
        <v>6920.29</v>
      </c>
      <c r="BO490" s="509">
        <f t="shared" si="63"/>
        <v>1.2983139320108776</v>
      </c>
      <c r="BP490" s="511">
        <v>0</v>
      </c>
      <c r="BQ490" s="512">
        <v>0</v>
      </c>
      <c r="BR490" s="513">
        <v>0</v>
      </c>
      <c r="BS490" s="512">
        <v>0</v>
      </c>
      <c r="BT490" s="512">
        <v>0</v>
      </c>
      <c r="BU490" s="512">
        <v>0</v>
      </c>
      <c r="BV490" s="512">
        <v>0</v>
      </c>
      <c r="BW490" s="512">
        <v>0</v>
      </c>
      <c r="BX490" s="512">
        <v>0</v>
      </c>
      <c r="BY490" s="512">
        <v>0</v>
      </c>
      <c r="BZ490" s="512">
        <v>0</v>
      </c>
      <c r="CA490" s="512">
        <v>0</v>
      </c>
      <c r="CB490" s="512">
        <v>302745.59999999998</v>
      </c>
      <c r="CC490" s="512">
        <v>302745.59999999998</v>
      </c>
      <c r="CD490" s="512">
        <v>0</v>
      </c>
      <c r="CE490" s="512">
        <v>0</v>
      </c>
      <c r="CF490" s="512">
        <v>8052882.8136</v>
      </c>
      <c r="CG490" s="512">
        <v>8052882.8136</v>
      </c>
      <c r="CH490" s="512">
        <v>0</v>
      </c>
      <c r="CI490" s="512">
        <v>0</v>
      </c>
      <c r="CJ490" s="512">
        <v>0</v>
      </c>
      <c r="CK490" s="512">
        <v>0</v>
      </c>
      <c r="CL490" s="513">
        <f t="shared" si="70"/>
        <v>8355628.4135999996</v>
      </c>
      <c r="CM490" s="513">
        <f t="shared" si="71"/>
        <v>8355628.4135999996</v>
      </c>
      <c r="CN490" s="113"/>
      <c r="CO490" s="97"/>
      <c r="CP490" s="97"/>
      <c r="CQ490" s="97"/>
      <c r="CR490" s="97"/>
      <c r="CS490" s="97"/>
      <c r="CT490" s="97"/>
      <c r="CU490" s="114"/>
      <c r="CV490" s="50">
        <f t="shared" si="64"/>
        <v>4485120</v>
      </c>
      <c r="CW490" s="11"/>
      <c r="CX490" s="604">
        <f t="shared" si="65"/>
        <v>5.330213155212463</v>
      </c>
      <c r="CY490" s="143"/>
      <c r="CZ490" s="143"/>
      <c r="DA490" s="143"/>
      <c r="DB490" s="23"/>
      <c r="DC490" s="23"/>
      <c r="DD490" s="23"/>
      <c r="DE490" s="23"/>
      <c r="DF490" s="143"/>
      <c r="DG490" s="89"/>
      <c r="DH490" s="50" t="s">
        <v>46</v>
      </c>
      <c r="DI490" s="28"/>
      <c r="DJ490" s="553" t="s">
        <v>46</v>
      </c>
      <c r="DK490" s="143"/>
      <c r="DL490" s="46"/>
      <c r="DM490" s="111"/>
      <c r="DN490" s="110"/>
      <c r="DO490" s="432">
        <v>1274.7852348993288</v>
      </c>
      <c r="DP490" s="433">
        <v>-1124.5481236638343</v>
      </c>
      <c r="DQ490" s="434">
        <v>69.755033557046985</v>
      </c>
      <c r="DR490" s="428">
        <v>25.350483804369347</v>
      </c>
      <c r="DS490" s="432">
        <v>1.4429530201342282</v>
      </c>
      <c r="DT490" s="434">
        <v>-0.58797392950466021</v>
      </c>
      <c r="DU490" s="434">
        <v>1.0134228187919463</v>
      </c>
      <c r="DV490" s="428">
        <v>-0.19474548652879908</v>
      </c>
      <c r="DW490" s="252"/>
      <c r="DX490" s="50"/>
      <c r="DY490" s="249"/>
      <c r="DZ490" s="464">
        <v>40460</v>
      </c>
      <c r="EA490" s="465">
        <v>6181</v>
      </c>
      <c r="EB490" s="46"/>
    </row>
    <row r="491" spans="1:132" s="141" customFormat="1" ht="27.75" customHeight="1" x14ac:dyDescent="0.25">
      <c r="A491" s="69" t="s">
        <v>56</v>
      </c>
      <c r="B491" s="69" t="s">
        <v>42</v>
      </c>
      <c r="C491" s="69" t="s">
        <v>670</v>
      </c>
      <c r="D491" s="67" t="s">
        <v>841</v>
      </c>
      <c r="E491" s="67" t="s">
        <v>719</v>
      </c>
      <c r="F491" s="67" t="s">
        <v>845</v>
      </c>
      <c r="G491" s="67" t="s">
        <v>719</v>
      </c>
      <c r="H491" s="14" t="s">
        <v>46</v>
      </c>
      <c r="I491" s="20" t="s">
        <v>1979</v>
      </c>
      <c r="J491" s="145" t="s">
        <v>1984</v>
      </c>
      <c r="K491" s="426">
        <v>11.329690742469539</v>
      </c>
      <c r="L491" s="426">
        <v>13.014015124446001</v>
      </c>
      <c r="M491" s="424">
        <v>537</v>
      </c>
      <c r="N491" s="487">
        <v>3223680.0000000005</v>
      </c>
      <c r="O491" s="487" t="s">
        <v>1976</v>
      </c>
      <c r="P491" s="572">
        <v>0.90828744348911916</v>
      </c>
      <c r="Q491" s="34" t="s">
        <v>1977</v>
      </c>
      <c r="R491" s="257" t="s">
        <v>48</v>
      </c>
      <c r="S491" s="27"/>
      <c r="T491" s="27"/>
      <c r="U491" s="145"/>
      <c r="V491" s="24"/>
      <c r="W491" s="24"/>
      <c r="X491" s="24"/>
      <c r="Y491" s="24"/>
      <c r="Z491" s="24"/>
      <c r="AA491" s="24"/>
      <c r="AB491" s="24"/>
      <c r="AC491" s="24"/>
      <c r="AD491" s="24"/>
      <c r="AE491" s="24"/>
      <c r="AF491" s="24"/>
      <c r="AG491" s="24"/>
      <c r="AH491" s="24"/>
      <c r="AI491" s="24">
        <v>30</v>
      </c>
      <c r="AJ491" s="24">
        <v>30</v>
      </c>
      <c r="AK491" s="24"/>
      <c r="AL491" s="24"/>
      <c r="AM491" s="24"/>
      <c r="AN491" s="24"/>
      <c r="AO491" s="145">
        <f t="shared" si="66"/>
        <v>30</v>
      </c>
      <c r="AP491" s="14">
        <f t="shared" si="67"/>
        <v>30</v>
      </c>
      <c r="AQ491" s="22"/>
      <c r="AR491" s="24"/>
      <c r="AS491" s="24"/>
      <c r="AT491" s="24"/>
      <c r="AU491" s="24"/>
      <c r="AV491" s="24"/>
      <c r="AW491" s="145"/>
      <c r="AX491" s="24"/>
      <c r="AY491" s="24"/>
      <c r="AZ491" s="24"/>
      <c r="BA491" s="24"/>
      <c r="BB491" s="24"/>
      <c r="BC491" s="24"/>
      <c r="BD491" s="24"/>
      <c r="BE491" s="24"/>
      <c r="BF491" s="24"/>
      <c r="BG491" s="24">
        <v>184.66</v>
      </c>
      <c r="BH491" s="24">
        <v>184.66</v>
      </c>
      <c r="BI491" s="24"/>
      <c r="BJ491" s="24"/>
      <c r="BK491" s="24"/>
      <c r="BL491" s="24"/>
      <c r="BM491" s="145">
        <f t="shared" si="68"/>
        <v>184.66</v>
      </c>
      <c r="BN491" s="24">
        <f t="shared" si="69"/>
        <v>184.66</v>
      </c>
      <c r="BO491" s="509">
        <f t="shared" si="63"/>
        <v>0.20330568403614854</v>
      </c>
      <c r="BP491" s="511">
        <v>0</v>
      </c>
      <c r="BQ491" s="512">
        <v>0</v>
      </c>
      <c r="BR491" s="513">
        <v>0</v>
      </c>
      <c r="BS491" s="512">
        <v>0</v>
      </c>
      <c r="BT491" s="512">
        <v>0</v>
      </c>
      <c r="BU491" s="512">
        <v>0</v>
      </c>
      <c r="BV491" s="512">
        <v>0</v>
      </c>
      <c r="BW491" s="512">
        <v>0</v>
      </c>
      <c r="BX491" s="512">
        <v>0</v>
      </c>
      <c r="BY491" s="512">
        <v>0</v>
      </c>
      <c r="BZ491" s="512">
        <v>0</v>
      </c>
      <c r="CA491" s="512">
        <v>0</v>
      </c>
      <c r="CB491" s="512">
        <v>0</v>
      </c>
      <c r="CC491" s="512">
        <v>0</v>
      </c>
      <c r="CD491" s="512">
        <v>0</v>
      </c>
      <c r="CE491" s="512">
        <v>0</v>
      </c>
      <c r="CF491" s="512">
        <v>216761.29439999998</v>
      </c>
      <c r="CG491" s="512">
        <v>216761.29439999998</v>
      </c>
      <c r="CH491" s="512">
        <v>0</v>
      </c>
      <c r="CI491" s="512">
        <v>0</v>
      </c>
      <c r="CJ491" s="512">
        <v>0</v>
      </c>
      <c r="CK491" s="512">
        <v>0</v>
      </c>
      <c r="CL491" s="513">
        <f t="shared" si="70"/>
        <v>216761.29439999998</v>
      </c>
      <c r="CM491" s="513">
        <f t="shared" si="71"/>
        <v>216761.29439999998</v>
      </c>
      <c r="CN491" s="113"/>
      <c r="CO491" s="97"/>
      <c r="CP491" s="97"/>
      <c r="CQ491" s="97"/>
      <c r="CR491" s="97"/>
      <c r="CS491" s="97"/>
      <c r="CT491" s="97"/>
      <c r="CU491" s="114"/>
      <c r="CV491" s="50">
        <f t="shared" si="64"/>
        <v>3223680.0000000005</v>
      </c>
      <c r="CW491" s="11"/>
      <c r="CX491" s="604">
        <f t="shared" si="65"/>
        <v>0.90828744348911916</v>
      </c>
      <c r="CY491" s="143"/>
      <c r="CZ491" s="143"/>
      <c r="DA491" s="143"/>
      <c r="DB491" s="23"/>
      <c r="DC491" s="23"/>
      <c r="DD491" s="23"/>
      <c r="DE491" s="23"/>
      <c r="DF491" s="143"/>
      <c r="DG491" s="89"/>
      <c r="DH491" s="50" t="s">
        <v>46</v>
      </c>
      <c r="DI491" s="28"/>
      <c r="DJ491" s="553" t="s">
        <v>46</v>
      </c>
      <c r="DK491" s="143"/>
      <c r="DL491" s="46"/>
      <c r="DM491" s="111"/>
      <c r="DN491" s="110"/>
      <c r="DO491" s="432">
        <v>17.86024844720496</v>
      </c>
      <c r="DP491" s="433">
        <v>15.84640055363559</v>
      </c>
      <c r="DQ491" s="434">
        <v>10.498136645962727</v>
      </c>
      <c r="DR491" s="428">
        <v>22.99158744426995</v>
      </c>
      <c r="DS491" s="432">
        <v>0.29813664596273276</v>
      </c>
      <c r="DT491" s="434">
        <v>7.9537628944426342E-2</v>
      </c>
      <c r="DU491" s="434">
        <v>0.29440993788819858</v>
      </c>
      <c r="DV491" s="428">
        <v>7.7702159823887118E-2</v>
      </c>
      <c r="DW491" s="252"/>
      <c r="DX491" s="50"/>
      <c r="DY491" s="249"/>
      <c r="DZ491" s="464">
        <v>0</v>
      </c>
      <c r="EA491" s="465">
        <v>0</v>
      </c>
      <c r="EB491" s="46"/>
    </row>
    <row r="492" spans="1:132" s="141" customFormat="1" ht="27.75" customHeight="1" x14ac:dyDescent="0.25">
      <c r="A492" s="69" t="s">
        <v>56</v>
      </c>
      <c r="B492" s="69" t="s">
        <v>42</v>
      </c>
      <c r="C492" s="69" t="s">
        <v>670</v>
      </c>
      <c r="D492" s="67" t="s">
        <v>841</v>
      </c>
      <c r="E492" s="67" t="s">
        <v>719</v>
      </c>
      <c r="F492" s="67" t="s">
        <v>846</v>
      </c>
      <c r="G492" s="67" t="s">
        <v>719</v>
      </c>
      <c r="H492" s="14" t="s">
        <v>46</v>
      </c>
      <c r="I492" s="20" t="s">
        <v>1979</v>
      </c>
      <c r="J492" s="145" t="s">
        <v>1984</v>
      </c>
      <c r="K492" s="426">
        <v>12.429196595114263</v>
      </c>
      <c r="L492" s="426">
        <v>17.109848449259999</v>
      </c>
      <c r="M492" s="424">
        <v>3831</v>
      </c>
      <c r="N492" s="487">
        <v>27261120.000000004</v>
      </c>
      <c r="O492" s="487" t="s">
        <v>1976</v>
      </c>
      <c r="P492" s="572">
        <v>7.3141041502018549</v>
      </c>
      <c r="Q492" s="34" t="s">
        <v>1977</v>
      </c>
      <c r="R492" s="257" t="s">
        <v>48</v>
      </c>
      <c r="S492" s="27"/>
      <c r="T492" s="27"/>
      <c r="U492" s="145"/>
      <c r="V492" s="24"/>
      <c r="W492" s="24"/>
      <c r="X492" s="24"/>
      <c r="Y492" s="24"/>
      <c r="Z492" s="24"/>
      <c r="AA492" s="24"/>
      <c r="AB492" s="24"/>
      <c r="AC492" s="24"/>
      <c r="AD492" s="24"/>
      <c r="AE492" s="24"/>
      <c r="AF492" s="24"/>
      <c r="AG492" s="24"/>
      <c r="AH492" s="24"/>
      <c r="AI492" s="24">
        <v>69</v>
      </c>
      <c r="AJ492" s="24">
        <v>69</v>
      </c>
      <c r="AK492" s="24"/>
      <c r="AL492" s="24"/>
      <c r="AM492" s="24"/>
      <c r="AN492" s="24"/>
      <c r="AO492" s="145">
        <f t="shared" si="66"/>
        <v>69</v>
      </c>
      <c r="AP492" s="14">
        <f t="shared" si="67"/>
        <v>69</v>
      </c>
      <c r="AQ492" s="22"/>
      <c r="AR492" s="24"/>
      <c r="AS492" s="24"/>
      <c r="AT492" s="24"/>
      <c r="AU492" s="24"/>
      <c r="AV492" s="24"/>
      <c r="AW492" s="145"/>
      <c r="AX492" s="24"/>
      <c r="AY492" s="24"/>
      <c r="AZ492" s="24"/>
      <c r="BA492" s="24"/>
      <c r="BB492" s="24"/>
      <c r="BC492" s="24"/>
      <c r="BD492" s="24"/>
      <c r="BE492" s="24"/>
      <c r="BF492" s="24"/>
      <c r="BG492" s="24">
        <v>409.97</v>
      </c>
      <c r="BH492" s="24">
        <v>409.97</v>
      </c>
      <c r="BI492" s="24"/>
      <c r="BJ492" s="24"/>
      <c r="BK492" s="24"/>
      <c r="BL492" s="24"/>
      <c r="BM492" s="145">
        <f t="shared" si="68"/>
        <v>409.97</v>
      </c>
      <c r="BN492" s="24">
        <f t="shared" si="69"/>
        <v>409.97</v>
      </c>
      <c r="BO492" s="509">
        <f t="shared" si="63"/>
        <v>5.6051977327761411E-2</v>
      </c>
      <c r="BP492" s="511">
        <v>0</v>
      </c>
      <c r="BQ492" s="512">
        <v>0</v>
      </c>
      <c r="BR492" s="513">
        <v>0</v>
      </c>
      <c r="BS492" s="512">
        <v>0</v>
      </c>
      <c r="BT492" s="512">
        <v>0</v>
      </c>
      <c r="BU492" s="512">
        <v>0</v>
      </c>
      <c r="BV492" s="512">
        <v>0</v>
      </c>
      <c r="BW492" s="512">
        <v>0</v>
      </c>
      <c r="BX492" s="512">
        <v>0</v>
      </c>
      <c r="BY492" s="512">
        <v>0</v>
      </c>
      <c r="BZ492" s="512">
        <v>0</v>
      </c>
      <c r="CA492" s="512">
        <v>0</v>
      </c>
      <c r="CB492" s="512">
        <v>0</v>
      </c>
      <c r="CC492" s="512">
        <v>0</v>
      </c>
      <c r="CD492" s="512">
        <v>0</v>
      </c>
      <c r="CE492" s="512">
        <v>0</v>
      </c>
      <c r="CF492" s="512">
        <v>481239.18480000005</v>
      </c>
      <c r="CG492" s="512">
        <v>481239.18480000005</v>
      </c>
      <c r="CH492" s="512">
        <v>0</v>
      </c>
      <c r="CI492" s="512">
        <v>0</v>
      </c>
      <c r="CJ492" s="512">
        <v>0</v>
      </c>
      <c r="CK492" s="512">
        <v>0</v>
      </c>
      <c r="CL492" s="513">
        <f t="shared" si="70"/>
        <v>481239.18480000005</v>
      </c>
      <c r="CM492" s="513">
        <f t="shared" si="71"/>
        <v>481239.18480000005</v>
      </c>
      <c r="CN492" s="113"/>
      <c r="CO492" s="97"/>
      <c r="CP492" s="97"/>
      <c r="CQ492" s="97"/>
      <c r="CR492" s="97"/>
      <c r="CS492" s="97"/>
      <c r="CT492" s="97"/>
      <c r="CU492" s="114"/>
      <c r="CV492" s="50">
        <f t="shared" si="64"/>
        <v>27261120.000000004</v>
      </c>
      <c r="CW492" s="11"/>
      <c r="CX492" s="604">
        <f t="shared" si="65"/>
        <v>7.3141041502018549</v>
      </c>
      <c r="CY492" s="143"/>
      <c r="CZ492" s="143"/>
      <c r="DA492" s="143"/>
      <c r="DB492" s="23"/>
      <c r="DC492" s="23"/>
      <c r="DD492" s="23"/>
      <c r="DE492" s="23"/>
      <c r="DF492" s="143"/>
      <c r="DG492" s="89"/>
      <c r="DH492" s="50" t="s">
        <v>46</v>
      </c>
      <c r="DI492" s="28"/>
      <c r="DJ492" s="553" t="s">
        <v>46</v>
      </c>
      <c r="DK492" s="143"/>
      <c r="DL492" s="46"/>
      <c r="DM492" s="111"/>
      <c r="DN492" s="110"/>
      <c r="DO492" s="432">
        <v>86.564678240438582</v>
      </c>
      <c r="DP492" s="433">
        <v>-11.660493367139068</v>
      </c>
      <c r="DQ492" s="434">
        <v>77.343166688421874</v>
      </c>
      <c r="DR492" s="428">
        <v>-11.214331295672224</v>
      </c>
      <c r="DS492" s="432">
        <v>1.0854979767654354</v>
      </c>
      <c r="DT492" s="434">
        <v>-1.4627920415090312E-2</v>
      </c>
      <c r="DU492" s="434">
        <v>1.08236522647174</v>
      </c>
      <c r="DV492" s="428">
        <v>-1.482847966120393E-2</v>
      </c>
      <c r="DW492" s="252"/>
      <c r="DX492" s="50"/>
      <c r="DY492" s="249"/>
      <c r="DZ492" s="464">
        <v>242615</v>
      </c>
      <c r="EA492" s="465">
        <v>-18332.333333333343</v>
      </c>
      <c r="EB492" s="46"/>
    </row>
    <row r="493" spans="1:132" s="141" customFormat="1" ht="27.75" customHeight="1" x14ac:dyDescent="0.25">
      <c r="A493" s="69" t="s">
        <v>56</v>
      </c>
      <c r="B493" s="69" t="s">
        <v>42</v>
      </c>
      <c r="C493" s="69" t="s">
        <v>670</v>
      </c>
      <c r="D493" s="67" t="s">
        <v>841</v>
      </c>
      <c r="E493" s="67" t="s">
        <v>719</v>
      </c>
      <c r="F493" s="67" t="s">
        <v>847</v>
      </c>
      <c r="G493" s="67" t="s">
        <v>719</v>
      </c>
      <c r="H493" s="14" t="s">
        <v>46</v>
      </c>
      <c r="I493" s="20" t="s">
        <v>1979</v>
      </c>
      <c r="J493" s="145" t="s">
        <v>1984</v>
      </c>
      <c r="K493" s="426">
        <v>11.640420657347397</v>
      </c>
      <c r="L493" s="426">
        <v>5.4041666554260006</v>
      </c>
      <c r="M493" s="424">
        <v>338</v>
      </c>
      <c r="N493" s="487">
        <v>20813760.000000004</v>
      </c>
      <c r="O493" s="487" t="s">
        <v>1976</v>
      </c>
      <c r="P493" s="572">
        <v>5.2824085529235614</v>
      </c>
      <c r="Q493" s="34" t="s">
        <v>1977</v>
      </c>
      <c r="R493" s="257" t="s">
        <v>48</v>
      </c>
      <c r="S493" s="27"/>
      <c r="T493" s="27"/>
      <c r="U493" s="145"/>
      <c r="V493" s="24"/>
      <c r="W493" s="24"/>
      <c r="X493" s="24"/>
      <c r="Y493" s="24"/>
      <c r="Z493" s="24"/>
      <c r="AA493" s="24"/>
      <c r="AB493" s="24"/>
      <c r="AC493" s="24"/>
      <c r="AD493" s="24"/>
      <c r="AE493" s="24"/>
      <c r="AF493" s="24"/>
      <c r="AG493" s="24"/>
      <c r="AH493" s="24"/>
      <c r="AI493" s="24">
        <v>8</v>
      </c>
      <c r="AJ493" s="24">
        <v>8</v>
      </c>
      <c r="AK493" s="24"/>
      <c r="AL493" s="24"/>
      <c r="AM493" s="24"/>
      <c r="AN493" s="24"/>
      <c r="AO493" s="145">
        <f t="shared" si="66"/>
        <v>8</v>
      </c>
      <c r="AP493" s="14">
        <f t="shared" si="67"/>
        <v>8</v>
      </c>
      <c r="AQ493" s="22"/>
      <c r="AR493" s="24"/>
      <c r="AS493" s="24"/>
      <c r="AT493" s="24"/>
      <c r="AU493" s="24"/>
      <c r="AV493" s="24"/>
      <c r="AW493" s="145"/>
      <c r="AX493" s="24"/>
      <c r="AY493" s="24"/>
      <c r="AZ493" s="24"/>
      <c r="BA493" s="24"/>
      <c r="BB493" s="24"/>
      <c r="BC493" s="24"/>
      <c r="BD493" s="24"/>
      <c r="BE493" s="24"/>
      <c r="BF493" s="24"/>
      <c r="BG493" s="24">
        <v>535.28</v>
      </c>
      <c r="BH493" s="24">
        <v>535.28</v>
      </c>
      <c r="BI493" s="24"/>
      <c r="BJ493" s="24"/>
      <c r="BK493" s="24"/>
      <c r="BL493" s="24"/>
      <c r="BM493" s="145">
        <f t="shared" si="68"/>
        <v>535.28</v>
      </c>
      <c r="BN493" s="24">
        <f t="shared" si="69"/>
        <v>535.28</v>
      </c>
      <c r="BO493" s="509">
        <f t="shared" si="63"/>
        <v>0.10133256347689124</v>
      </c>
      <c r="BP493" s="511">
        <v>0</v>
      </c>
      <c r="BQ493" s="512">
        <v>0</v>
      </c>
      <c r="BR493" s="513">
        <v>0</v>
      </c>
      <c r="BS493" s="512">
        <v>0</v>
      </c>
      <c r="BT493" s="512">
        <v>0</v>
      </c>
      <c r="BU493" s="512">
        <v>0</v>
      </c>
      <c r="BV493" s="512">
        <v>0</v>
      </c>
      <c r="BW493" s="512">
        <v>0</v>
      </c>
      <c r="BX493" s="512">
        <v>0</v>
      </c>
      <c r="BY493" s="512">
        <v>0</v>
      </c>
      <c r="BZ493" s="512">
        <v>0</v>
      </c>
      <c r="CA493" s="512">
        <v>0</v>
      </c>
      <c r="CB493" s="512">
        <v>0</v>
      </c>
      <c r="CC493" s="512">
        <v>0</v>
      </c>
      <c r="CD493" s="512">
        <v>0</v>
      </c>
      <c r="CE493" s="512">
        <v>0</v>
      </c>
      <c r="CF493" s="512">
        <v>628333.07519999996</v>
      </c>
      <c r="CG493" s="512">
        <v>628333.07519999996</v>
      </c>
      <c r="CH493" s="512">
        <v>0</v>
      </c>
      <c r="CI493" s="512">
        <v>0</v>
      </c>
      <c r="CJ493" s="512">
        <v>0</v>
      </c>
      <c r="CK493" s="512">
        <v>0</v>
      </c>
      <c r="CL493" s="513">
        <f t="shared" si="70"/>
        <v>628333.07519999996</v>
      </c>
      <c r="CM493" s="513">
        <f t="shared" si="71"/>
        <v>628333.07519999996</v>
      </c>
      <c r="CN493" s="113"/>
      <c r="CO493" s="97"/>
      <c r="CP493" s="97"/>
      <c r="CQ493" s="97"/>
      <c r="CR493" s="97"/>
      <c r="CS493" s="97"/>
      <c r="CT493" s="97"/>
      <c r="CU493" s="114"/>
      <c r="CV493" s="50">
        <f t="shared" si="64"/>
        <v>20813760.000000004</v>
      </c>
      <c r="CW493" s="11"/>
      <c r="CX493" s="604">
        <f t="shared" si="65"/>
        <v>5.2824085529235614</v>
      </c>
      <c r="CY493" s="143"/>
      <c r="CZ493" s="143"/>
      <c r="DA493" s="143"/>
      <c r="DB493" s="23"/>
      <c r="DC493" s="23"/>
      <c r="DD493" s="23"/>
      <c r="DE493" s="23"/>
      <c r="DF493" s="143"/>
      <c r="DG493" s="89"/>
      <c r="DH493" s="50" t="s">
        <v>46</v>
      </c>
      <c r="DI493" s="28"/>
      <c r="DJ493" s="553" t="s">
        <v>46</v>
      </c>
      <c r="DK493" s="143"/>
      <c r="DL493" s="46"/>
      <c r="DM493" s="111"/>
      <c r="DN493" s="110"/>
      <c r="DO493" s="432">
        <v>40.914060576212712</v>
      </c>
      <c r="DP493" s="433">
        <v>-27.543233316273486</v>
      </c>
      <c r="DQ493" s="434">
        <v>37.442009357301117</v>
      </c>
      <c r="DR493" s="428">
        <v>-24.071182097361891</v>
      </c>
      <c r="DS493" s="432">
        <v>0.12706229992612644</v>
      </c>
      <c r="DT493" s="434">
        <v>-6.7841263316055611E-2</v>
      </c>
      <c r="DU493" s="434">
        <v>0.1241073627185421</v>
      </c>
      <c r="DV493" s="428">
        <v>-6.4886326108471282E-2</v>
      </c>
      <c r="DW493" s="252"/>
      <c r="DX493" s="50"/>
      <c r="DY493" s="249"/>
      <c r="DZ493" s="464">
        <v>0</v>
      </c>
      <c r="EA493" s="465">
        <v>3446.3333333333335</v>
      </c>
      <c r="EB493" s="46"/>
    </row>
    <row r="494" spans="1:132" s="141" customFormat="1" ht="27.75" customHeight="1" x14ac:dyDescent="0.25">
      <c r="A494" s="69" t="s">
        <v>56</v>
      </c>
      <c r="B494" s="69" t="s">
        <v>42</v>
      </c>
      <c r="C494" s="69" t="s">
        <v>670</v>
      </c>
      <c r="D494" s="67" t="s">
        <v>841</v>
      </c>
      <c r="E494" s="67" t="s">
        <v>719</v>
      </c>
      <c r="F494" s="67" t="s">
        <v>848</v>
      </c>
      <c r="G494" s="67" t="s">
        <v>849</v>
      </c>
      <c r="H494" s="14" t="s">
        <v>46</v>
      </c>
      <c r="I494" s="20" t="s">
        <v>1979</v>
      </c>
      <c r="J494" s="145" t="s">
        <v>1984</v>
      </c>
      <c r="K494" s="426">
        <v>9.6804319635024552</v>
      </c>
      <c r="L494" s="426">
        <v>16.563636329184</v>
      </c>
      <c r="M494" s="424">
        <v>1143</v>
      </c>
      <c r="N494" s="487">
        <v>33077759.999999996</v>
      </c>
      <c r="O494" s="487" t="s">
        <v>1976</v>
      </c>
      <c r="P494" s="572">
        <v>8.5809261108577299</v>
      </c>
      <c r="Q494" s="34" t="s">
        <v>1977</v>
      </c>
      <c r="R494" s="257" t="s">
        <v>48</v>
      </c>
      <c r="S494" s="27"/>
      <c r="T494" s="27"/>
      <c r="U494" s="145"/>
      <c r="V494" s="24"/>
      <c r="W494" s="24"/>
      <c r="X494" s="24"/>
      <c r="Y494" s="24"/>
      <c r="Z494" s="24"/>
      <c r="AA494" s="24"/>
      <c r="AB494" s="24"/>
      <c r="AC494" s="24"/>
      <c r="AD494" s="24"/>
      <c r="AE494" s="24"/>
      <c r="AF494" s="24"/>
      <c r="AG494" s="24"/>
      <c r="AH494" s="24"/>
      <c r="AI494" s="24">
        <v>42</v>
      </c>
      <c r="AJ494" s="24">
        <v>42</v>
      </c>
      <c r="AK494" s="24"/>
      <c r="AL494" s="24"/>
      <c r="AM494" s="24"/>
      <c r="AN494" s="24"/>
      <c r="AO494" s="145">
        <f t="shared" si="66"/>
        <v>42</v>
      </c>
      <c r="AP494" s="14">
        <f t="shared" si="67"/>
        <v>42</v>
      </c>
      <c r="AQ494" s="22"/>
      <c r="AR494" s="24"/>
      <c r="AS494" s="24"/>
      <c r="AT494" s="24"/>
      <c r="AU494" s="24"/>
      <c r="AV494" s="24"/>
      <c r="AW494" s="145"/>
      <c r="AX494" s="24"/>
      <c r="AY494" s="24"/>
      <c r="AZ494" s="24"/>
      <c r="BA494" s="24"/>
      <c r="BB494" s="24"/>
      <c r="BC494" s="24"/>
      <c r="BD494" s="24"/>
      <c r="BE494" s="24"/>
      <c r="BF494" s="24"/>
      <c r="BG494" s="24">
        <v>337.93</v>
      </c>
      <c r="BH494" s="24">
        <v>337.93</v>
      </c>
      <c r="BI494" s="24"/>
      <c r="BJ494" s="24"/>
      <c r="BK494" s="24"/>
      <c r="BL494" s="24"/>
      <c r="BM494" s="145">
        <f t="shared" si="68"/>
        <v>337.93</v>
      </c>
      <c r="BN494" s="24">
        <f t="shared" si="69"/>
        <v>337.93</v>
      </c>
      <c r="BO494" s="509">
        <f t="shared" si="63"/>
        <v>3.9381530109250794E-2</v>
      </c>
      <c r="BP494" s="511">
        <v>0</v>
      </c>
      <c r="BQ494" s="512">
        <v>0</v>
      </c>
      <c r="BR494" s="513">
        <v>0</v>
      </c>
      <c r="BS494" s="512">
        <v>0</v>
      </c>
      <c r="BT494" s="512">
        <v>0</v>
      </c>
      <c r="BU494" s="512">
        <v>0</v>
      </c>
      <c r="BV494" s="512">
        <v>0</v>
      </c>
      <c r="BW494" s="512">
        <v>0</v>
      </c>
      <c r="BX494" s="512">
        <v>0</v>
      </c>
      <c r="BY494" s="512">
        <v>0</v>
      </c>
      <c r="BZ494" s="512">
        <v>0</v>
      </c>
      <c r="CA494" s="512">
        <v>0</v>
      </c>
      <c r="CB494" s="512">
        <v>0</v>
      </c>
      <c r="CC494" s="512">
        <v>0</v>
      </c>
      <c r="CD494" s="512">
        <v>0</v>
      </c>
      <c r="CE494" s="512">
        <v>0</v>
      </c>
      <c r="CF494" s="512">
        <v>396675.75120000006</v>
      </c>
      <c r="CG494" s="512">
        <v>396675.75120000006</v>
      </c>
      <c r="CH494" s="512">
        <v>0</v>
      </c>
      <c r="CI494" s="512">
        <v>0</v>
      </c>
      <c r="CJ494" s="512">
        <v>0</v>
      </c>
      <c r="CK494" s="512">
        <v>0</v>
      </c>
      <c r="CL494" s="513">
        <f t="shared" si="70"/>
        <v>396675.75120000006</v>
      </c>
      <c r="CM494" s="513">
        <f t="shared" si="71"/>
        <v>396675.75120000006</v>
      </c>
      <c r="CN494" s="113"/>
      <c r="CO494" s="97"/>
      <c r="CP494" s="97"/>
      <c r="CQ494" s="97"/>
      <c r="CR494" s="97"/>
      <c r="CS494" s="97"/>
      <c r="CT494" s="97"/>
      <c r="CU494" s="114"/>
      <c r="CV494" s="50">
        <f t="shared" si="64"/>
        <v>33077759.999999996</v>
      </c>
      <c r="CW494" s="11"/>
      <c r="CX494" s="604">
        <f t="shared" si="65"/>
        <v>8.5809261108577299</v>
      </c>
      <c r="CY494" s="143"/>
      <c r="CZ494" s="143"/>
      <c r="DA494" s="143"/>
      <c r="DB494" s="23"/>
      <c r="DC494" s="23"/>
      <c r="DD494" s="23"/>
      <c r="DE494" s="23"/>
      <c r="DF494" s="143"/>
      <c r="DG494" s="89"/>
      <c r="DH494" s="50" t="s">
        <v>46</v>
      </c>
      <c r="DI494" s="28"/>
      <c r="DJ494" s="553" t="s">
        <v>46</v>
      </c>
      <c r="DK494" s="143"/>
      <c r="DL494" s="46"/>
      <c r="DM494" s="111"/>
      <c r="DN494" s="110"/>
      <c r="DO494" s="432">
        <v>794.35294117647061</v>
      </c>
      <c r="DP494" s="433">
        <v>-567.33359621331533</v>
      </c>
      <c r="DQ494" s="434">
        <v>81.049639186529632</v>
      </c>
      <c r="DR494" s="428">
        <v>89.010871532545551</v>
      </c>
      <c r="DS494" s="432">
        <v>1.2368248414607479</v>
      </c>
      <c r="DT494" s="434">
        <v>-0.37454211991348108</v>
      </c>
      <c r="DU494" s="434">
        <v>1.0575114804286028</v>
      </c>
      <c r="DV494" s="428">
        <v>-0.23049287545692798</v>
      </c>
      <c r="DW494" s="252"/>
      <c r="DX494" s="50"/>
      <c r="DY494" s="249"/>
      <c r="DZ494" s="464">
        <v>56800</v>
      </c>
      <c r="EA494" s="465">
        <v>40941.333333333328</v>
      </c>
      <c r="EB494" s="46"/>
    </row>
    <row r="495" spans="1:132" s="141" customFormat="1" ht="27.75" customHeight="1" x14ac:dyDescent="0.25">
      <c r="A495" s="69" t="s">
        <v>56</v>
      </c>
      <c r="B495" s="69" t="s">
        <v>42</v>
      </c>
      <c r="C495" s="69" t="s">
        <v>670</v>
      </c>
      <c r="D495" s="67" t="s">
        <v>841</v>
      </c>
      <c r="E495" s="67" t="s">
        <v>719</v>
      </c>
      <c r="F495" s="67" t="s">
        <v>850</v>
      </c>
      <c r="G495" s="67" t="s">
        <v>719</v>
      </c>
      <c r="H495" s="14" t="s">
        <v>46</v>
      </c>
      <c r="I495" s="20" t="s">
        <v>1979</v>
      </c>
      <c r="J495" s="145" t="s">
        <v>1984</v>
      </c>
      <c r="K495" s="426">
        <v>11.401397645902891</v>
      </c>
      <c r="L495" s="426">
        <v>17.456060569752001</v>
      </c>
      <c r="M495" s="424">
        <v>2130</v>
      </c>
      <c r="N495" s="487">
        <v>48757542</v>
      </c>
      <c r="O495" s="487" t="s">
        <v>1982</v>
      </c>
      <c r="P495" s="572">
        <v>8.9394606280244879</v>
      </c>
      <c r="Q495" s="34" t="s">
        <v>1977</v>
      </c>
      <c r="R495" s="257" t="s">
        <v>48</v>
      </c>
      <c r="S495" s="27"/>
      <c r="T495" s="27"/>
      <c r="U495" s="145"/>
      <c r="V495" s="24"/>
      <c r="W495" s="24"/>
      <c r="X495" s="24"/>
      <c r="Y495" s="24"/>
      <c r="Z495" s="24"/>
      <c r="AA495" s="24"/>
      <c r="AB495" s="24"/>
      <c r="AC495" s="24"/>
      <c r="AD495" s="24"/>
      <c r="AE495" s="24"/>
      <c r="AF495" s="24"/>
      <c r="AG495" s="24"/>
      <c r="AH495" s="24"/>
      <c r="AI495" s="24">
        <v>57</v>
      </c>
      <c r="AJ495" s="24">
        <v>57</v>
      </c>
      <c r="AK495" s="24"/>
      <c r="AL495" s="24"/>
      <c r="AM495" s="24"/>
      <c r="AN495" s="24"/>
      <c r="AO495" s="145">
        <f t="shared" si="66"/>
        <v>57</v>
      </c>
      <c r="AP495" s="14">
        <f t="shared" si="67"/>
        <v>57</v>
      </c>
      <c r="AQ495" s="22"/>
      <c r="AR495" s="24"/>
      <c r="AS495" s="24"/>
      <c r="AT495" s="24"/>
      <c r="AU495" s="24"/>
      <c r="AV495" s="24"/>
      <c r="AW495" s="145"/>
      <c r="AX495" s="24"/>
      <c r="AY495" s="24"/>
      <c r="AZ495" s="24"/>
      <c r="BA495" s="24"/>
      <c r="BB495" s="24"/>
      <c r="BC495" s="24"/>
      <c r="BD495" s="24"/>
      <c r="BE495" s="24"/>
      <c r="BF495" s="24"/>
      <c r="BG495" s="24">
        <v>538.53</v>
      </c>
      <c r="BH495" s="24">
        <v>538.53</v>
      </c>
      <c r="BI495" s="24"/>
      <c r="BJ495" s="24"/>
      <c r="BK495" s="24"/>
      <c r="BL495" s="24"/>
      <c r="BM495" s="145">
        <f t="shared" si="68"/>
        <v>538.53</v>
      </c>
      <c r="BN495" s="24">
        <f t="shared" si="69"/>
        <v>538.53</v>
      </c>
      <c r="BO495" s="509">
        <f t="shared" si="63"/>
        <v>6.0241889573488569E-2</v>
      </c>
      <c r="BP495" s="511">
        <v>0</v>
      </c>
      <c r="BQ495" s="512">
        <v>0</v>
      </c>
      <c r="BR495" s="513">
        <v>0</v>
      </c>
      <c r="BS495" s="512">
        <v>0</v>
      </c>
      <c r="BT495" s="512">
        <v>0</v>
      </c>
      <c r="BU495" s="512">
        <v>0</v>
      </c>
      <c r="BV495" s="512">
        <v>0</v>
      </c>
      <c r="BW495" s="512">
        <v>0</v>
      </c>
      <c r="BX495" s="512">
        <v>0</v>
      </c>
      <c r="BY495" s="512">
        <v>0</v>
      </c>
      <c r="BZ495" s="512">
        <v>0</v>
      </c>
      <c r="CA495" s="512">
        <v>0</v>
      </c>
      <c r="CB495" s="512">
        <v>0</v>
      </c>
      <c r="CC495" s="512">
        <v>0</v>
      </c>
      <c r="CD495" s="512">
        <v>0</v>
      </c>
      <c r="CE495" s="512">
        <v>0</v>
      </c>
      <c r="CF495" s="512">
        <v>632148.05520000006</v>
      </c>
      <c r="CG495" s="512">
        <v>632148.05520000006</v>
      </c>
      <c r="CH495" s="512">
        <v>0</v>
      </c>
      <c r="CI495" s="512">
        <v>0</v>
      </c>
      <c r="CJ495" s="512">
        <v>0</v>
      </c>
      <c r="CK495" s="512">
        <v>0</v>
      </c>
      <c r="CL495" s="513">
        <f t="shared" si="70"/>
        <v>632148.05520000006</v>
      </c>
      <c r="CM495" s="513">
        <f t="shared" si="71"/>
        <v>632148.05520000006</v>
      </c>
      <c r="CN495" s="113"/>
      <c r="CO495" s="97"/>
      <c r="CP495" s="97"/>
      <c r="CQ495" s="97"/>
      <c r="CR495" s="97"/>
      <c r="CS495" s="97"/>
      <c r="CT495" s="97"/>
      <c r="CU495" s="114"/>
      <c r="CV495" s="50">
        <f t="shared" si="64"/>
        <v>48757542</v>
      </c>
      <c r="CW495" s="11"/>
      <c r="CX495" s="604">
        <f t="shared" si="65"/>
        <v>8.9394606280244879</v>
      </c>
      <c r="CY495" s="143"/>
      <c r="CZ495" s="143"/>
      <c r="DA495" s="143"/>
      <c r="DB495" s="23"/>
      <c r="DC495" s="23"/>
      <c r="DD495" s="23"/>
      <c r="DE495" s="23"/>
      <c r="DF495" s="143"/>
      <c r="DG495" s="89"/>
      <c r="DH495" s="50" t="s">
        <v>46</v>
      </c>
      <c r="DI495" s="28"/>
      <c r="DJ495" s="553" t="s">
        <v>46</v>
      </c>
      <c r="DK495" s="143"/>
      <c r="DL495" s="46"/>
      <c r="DM495" s="111"/>
      <c r="DN495" s="110"/>
      <c r="DO495" s="432">
        <v>160.51520012520027</v>
      </c>
      <c r="DP495" s="433">
        <v>243.45707784765787</v>
      </c>
      <c r="DQ495" s="434">
        <v>7.9270706991666211</v>
      </c>
      <c r="DR495" s="428">
        <v>61.738200008634081</v>
      </c>
      <c r="DS495" s="432">
        <v>0.14038107907195094</v>
      </c>
      <c r="DT495" s="434">
        <v>0.79163531871859516</v>
      </c>
      <c r="DU495" s="434">
        <v>0.10000391251613897</v>
      </c>
      <c r="DV495" s="428">
        <v>0.61062353128643732</v>
      </c>
      <c r="DW495" s="252"/>
      <c r="DX495" s="50"/>
      <c r="DY495" s="249"/>
      <c r="DZ495" s="464">
        <v>3936</v>
      </c>
      <c r="EA495" s="465">
        <v>41364</v>
      </c>
      <c r="EB495" s="46"/>
    </row>
    <row r="496" spans="1:132" s="141" customFormat="1" ht="27.75" customHeight="1" x14ac:dyDescent="0.25">
      <c r="A496" s="69" t="s">
        <v>56</v>
      </c>
      <c r="B496" s="69" t="s">
        <v>42</v>
      </c>
      <c r="C496" s="69" t="s">
        <v>670</v>
      </c>
      <c r="D496" s="67" t="s">
        <v>841</v>
      </c>
      <c r="E496" s="67" t="s">
        <v>719</v>
      </c>
      <c r="F496" s="67" t="s">
        <v>851</v>
      </c>
      <c r="G496" s="67" t="s">
        <v>852</v>
      </c>
      <c r="H496" s="14" t="s">
        <v>46</v>
      </c>
      <c r="I496" s="20" t="s">
        <v>1979</v>
      </c>
      <c r="J496" s="145" t="s">
        <v>1984</v>
      </c>
      <c r="K496" s="426">
        <v>12.094564379091956</v>
      </c>
      <c r="L496" s="426">
        <v>29.942992361961</v>
      </c>
      <c r="M496" s="424">
        <v>4889</v>
      </c>
      <c r="N496" s="487">
        <v>40208958</v>
      </c>
      <c r="O496" s="487" t="s">
        <v>1982</v>
      </c>
      <c r="P496" s="572">
        <v>9.4892135543468523</v>
      </c>
      <c r="Q496" s="34" t="s">
        <v>1977</v>
      </c>
      <c r="R496" s="257" t="s">
        <v>48</v>
      </c>
      <c r="S496" s="27"/>
      <c r="T496" s="27"/>
      <c r="U496" s="145"/>
      <c r="V496" s="24"/>
      <c r="W496" s="24"/>
      <c r="X496" s="24"/>
      <c r="Y496" s="24"/>
      <c r="Z496" s="24"/>
      <c r="AA496" s="24"/>
      <c r="AB496" s="24"/>
      <c r="AC496" s="24"/>
      <c r="AD496" s="24"/>
      <c r="AE496" s="24"/>
      <c r="AF496" s="24"/>
      <c r="AG496" s="24"/>
      <c r="AH496" s="24"/>
      <c r="AI496" s="24">
        <v>161</v>
      </c>
      <c r="AJ496" s="24">
        <v>161</v>
      </c>
      <c r="AK496" s="24"/>
      <c r="AL496" s="24"/>
      <c r="AM496" s="24"/>
      <c r="AN496" s="24"/>
      <c r="AO496" s="145">
        <f t="shared" si="66"/>
        <v>161</v>
      </c>
      <c r="AP496" s="14">
        <f t="shared" si="67"/>
        <v>161</v>
      </c>
      <c r="AQ496" s="22"/>
      <c r="AR496" s="24"/>
      <c r="AS496" s="24"/>
      <c r="AT496" s="24"/>
      <c r="AU496" s="24"/>
      <c r="AV496" s="24"/>
      <c r="AW496" s="145"/>
      <c r="AX496" s="24"/>
      <c r="AY496" s="24"/>
      <c r="AZ496" s="24"/>
      <c r="BA496" s="24"/>
      <c r="BB496" s="24"/>
      <c r="BC496" s="24"/>
      <c r="BD496" s="24"/>
      <c r="BE496" s="24"/>
      <c r="BF496" s="24"/>
      <c r="BG496" s="24">
        <v>856.82</v>
      </c>
      <c r="BH496" s="24">
        <v>856.82</v>
      </c>
      <c r="BI496" s="24"/>
      <c r="BJ496" s="24"/>
      <c r="BK496" s="24"/>
      <c r="BL496" s="24"/>
      <c r="BM496" s="145">
        <f t="shared" si="68"/>
        <v>856.82</v>
      </c>
      <c r="BN496" s="24">
        <f t="shared" si="69"/>
        <v>856.82</v>
      </c>
      <c r="BO496" s="509">
        <f t="shared" si="63"/>
        <v>9.0294100253176926E-2</v>
      </c>
      <c r="BP496" s="511">
        <v>0</v>
      </c>
      <c r="BQ496" s="512">
        <v>0</v>
      </c>
      <c r="BR496" s="513">
        <v>0</v>
      </c>
      <c r="BS496" s="512">
        <v>0</v>
      </c>
      <c r="BT496" s="512">
        <v>0</v>
      </c>
      <c r="BU496" s="512">
        <v>0</v>
      </c>
      <c r="BV496" s="512">
        <v>0</v>
      </c>
      <c r="BW496" s="512">
        <v>0</v>
      </c>
      <c r="BX496" s="512">
        <v>0</v>
      </c>
      <c r="BY496" s="512">
        <v>0</v>
      </c>
      <c r="BZ496" s="512">
        <v>0</v>
      </c>
      <c r="CA496" s="512">
        <v>0</v>
      </c>
      <c r="CB496" s="512">
        <v>0</v>
      </c>
      <c r="CC496" s="512">
        <v>0</v>
      </c>
      <c r="CD496" s="512">
        <v>0</v>
      </c>
      <c r="CE496" s="512">
        <v>0</v>
      </c>
      <c r="CF496" s="512">
        <v>1005769.5888</v>
      </c>
      <c r="CG496" s="512">
        <v>1005769.5888</v>
      </c>
      <c r="CH496" s="512">
        <v>0</v>
      </c>
      <c r="CI496" s="512">
        <v>0</v>
      </c>
      <c r="CJ496" s="512">
        <v>0</v>
      </c>
      <c r="CK496" s="512">
        <v>0</v>
      </c>
      <c r="CL496" s="513">
        <f t="shared" si="70"/>
        <v>1005769.5888</v>
      </c>
      <c r="CM496" s="513">
        <f t="shared" si="71"/>
        <v>1005769.5888</v>
      </c>
      <c r="CN496" s="113"/>
      <c r="CO496" s="97"/>
      <c r="CP496" s="97"/>
      <c r="CQ496" s="97"/>
      <c r="CR496" s="97"/>
      <c r="CS496" s="97"/>
      <c r="CT496" s="97"/>
      <c r="CU496" s="114"/>
      <c r="CV496" s="50">
        <f t="shared" si="64"/>
        <v>40208958</v>
      </c>
      <c r="CW496" s="11"/>
      <c r="CX496" s="604">
        <f t="shared" si="65"/>
        <v>9.4892135543468523</v>
      </c>
      <c r="CY496" s="143"/>
      <c r="CZ496" s="143"/>
      <c r="DA496" s="143"/>
      <c r="DB496" s="23"/>
      <c r="DC496" s="23"/>
      <c r="DD496" s="23"/>
      <c r="DE496" s="23"/>
      <c r="DF496" s="143"/>
      <c r="DG496" s="89"/>
      <c r="DH496" s="50" t="s">
        <v>46</v>
      </c>
      <c r="DI496" s="28"/>
      <c r="DJ496" s="553" t="s">
        <v>46</v>
      </c>
      <c r="DK496" s="143"/>
      <c r="DL496" s="46"/>
      <c r="DM496" s="111"/>
      <c r="DN496" s="110"/>
      <c r="DO496" s="432">
        <v>109.85545290287396</v>
      </c>
      <c r="DP496" s="433">
        <v>-77.649994373883658</v>
      </c>
      <c r="DQ496" s="434">
        <v>10.0882964579143</v>
      </c>
      <c r="DR496" s="428">
        <v>3.2118352111249049</v>
      </c>
      <c r="DS496" s="432">
        <v>0.11495585177104292</v>
      </c>
      <c r="DT496" s="434">
        <v>4.0666334627719236E-2</v>
      </c>
      <c r="DU496" s="434">
        <v>7.8546347117580934E-2</v>
      </c>
      <c r="DV496" s="428">
        <v>6.9871949052040111E-2</v>
      </c>
      <c r="DW496" s="252"/>
      <c r="DX496" s="50"/>
      <c r="DY496" s="249"/>
      <c r="DZ496" s="464">
        <v>0</v>
      </c>
      <c r="EA496" s="465">
        <v>15158</v>
      </c>
      <c r="EB496" s="46"/>
    </row>
    <row r="497" spans="1:132" s="141" customFormat="1" ht="27.75" customHeight="1" x14ac:dyDescent="0.25">
      <c r="A497" s="69" t="s">
        <v>56</v>
      </c>
      <c r="B497" s="69" t="s">
        <v>42</v>
      </c>
      <c r="C497" s="69" t="s">
        <v>670</v>
      </c>
      <c r="D497" s="67" t="s">
        <v>853</v>
      </c>
      <c r="E497" s="67" t="s">
        <v>854</v>
      </c>
      <c r="F497" s="67" t="s">
        <v>855</v>
      </c>
      <c r="G497" s="67" t="s">
        <v>856</v>
      </c>
      <c r="H497" s="14" t="s">
        <v>46</v>
      </c>
      <c r="I497" s="20" t="s">
        <v>1978</v>
      </c>
      <c r="J497" s="145" t="s">
        <v>1984</v>
      </c>
      <c r="K497" s="426">
        <v>10.158477986391464</v>
      </c>
      <c r="L497" s="426">
        <v>27.85795448751</v>
      </c>
      <c r="M497" s="424">
        <v>1936</v>
      </c>
      <c r="N497" s="487">
        <v>26385120.000000004</v>
      </c>
      <c r="O497" s="487" t="s">
        <v>1976</v>
      </c>
      <c r="P497" s="572">
        <v>6.7165466215905925</v>
      </c>
      <c r="Q497" s="34" t="s">
        <v>1977</v>
      </c>
      <c r="R497" s="257" t="s">
        <v>48</v>
      </c>
      <c r="S497" s="27"/>
      <c r="T497" s="27"/>
      <c r="U497" s="145"/>
      <c r="V497" s="24"/>
      <c r="W497" s="24"/>
      <c r="X497" s="24"/>
      <c r="Y497" s="24"/>
      <c r="Z497" s="24"/>
      <c r="AA497" s="24"/>
      <c r="AB497" s="24"/>
      <c r="AC497" s="24"/>
      <c r="AD497" s="24"/>
      <c r="AE497" s="24"/>
      <c r="AF497" s="24"/>
      <c r="AG497" s="24"/>
      <c r="AH497" s="24"/>
      <c r="AI497" s="24">
        <v>48</v>
      </c>
      <c r="AJ497" s="24">
        <v>48</v>
      </c>
      <c r="AK497" s="24"/>
      <c r="AL497" s="24"/>
      <c r="AM497" s="24"/>
      <c r="AN497" s="24"/>
      <c r="AO497" s="145">
        <f t="shared" si="66"/>
        <v>48</v>
      </c>
      <c r="AP497" s="14">
        <f t="shared" si="67"/>
        <v>48</v>
      </c>
      <c r="AQ497" s="22"/>
      <c r="AR497" s="24"/>
      <c r="AS497" s="24"/>
      <c r="AT497" s="24"/>
      <c r="AU497" s="24"/>
      <c r="AV497" s="24"/>
      <c r="AW497" s="145"/>
      <c r="AX497" s="24"/>
      <c r="AY497" s="24"/>
      <c r="AZ497" s="24"/>
      <c r="BA497" s="24"/>
      <c r="BB497" s="24"/>
      <c r="BC497" s="24"/>
      <c r="BD497" s="24"/>
      <c r="BE497" s="24"/>
      <c r="BF497" s="24"/>
      <c r="BG497" s="24">
        <v>874.48</v>
      </c>
      <c r="BH497" s="24">
        <v>874.48</v>
      </c>
      <c r="BI497" s="24"/>
      <c r="BJ497" s="24"/>
      <c r="BK497" s="24"/>
      <c r="BL497" s="24"/>
      <c r="BM497" s="145">
        <f t="shared" si="68"/>
        <v>874.48</v>
      </c>
      <c r="BN497" s="24">
        <f t="shared" si="69"/>
        <v>874.48</v>
      </c>
      <c r="BO497" s="509">
        <f t="shared" si="63"/>
        <v>0.13019786048814894</v>
      </c>
      <c r="BP497" s="511">
        <v>0</v>
      </c>
      <c r="BQ497" s="512">
        <v>0</v>
      </c>
      <c r="BR497" s="513">
        <v>0</v>
      </c>
      <c r="BS497" s="512">
        <v>0</v>
      </c>
      <c r="BT497" s="512">
        <v>0</v>
      </c>
      <c r="BU497" s="512">
        <v>0</v>
      </c>
      <c r="BV497" s="512">
        <v>0</v>
      </c>
      <c r="BW497" s="512">
        <v>0</v>
      </c>
      <c r="BX497" s="512">
        <v>0</v>
      </c>
      <c r="BY497" s="512">
        <v>0</v>
      </c>
      <c r="BZ497" s="512">
        <v>0</v>
      </c>
      <c r="CA497" s="512">
        <v>0</v>
      </c>
      <c r="CB497" s="512">
        <v>0</v>
      </c>
      <c r="CC497" s="512">
        <v>0</v>
      </c>
      <c r="CD497" s="512">
        <v>0</v>
      </c>
      <c r="CE497" s="512">
        <v>0</v>
      </c>
      <c r="CF497" s="512">
        <v>1026499.6032</v>
      </c>
      <c r="CG497" s="512">
        <v>1026499.6032</v>
      </c>
      <c r="CH497" s="512">
        <v>0</v>
      </c>
      <c r="CI497" s="512">
        <v>0</v>
      </c>
      <c r="CJ497" s="512">
        <v>0</v>
      </c>
      <c r="CK497" s="512">
        <v>0</v>
      </c>
      <c r="CL497" s="513">
        <f t="shared" si="70"/>
        <v>1026499.6032</v>
      </c>
      <c r="CM497" s="513">
        <f t="shared" si="71"/>
        <v>1026499.6032</v>
      </c>
      <c r="CN497" s="113"/>
      <c r="CO497" s="97"/>
      <c r="CP497" s="97"/>
      <c r="CQ497" s="97"/>
      <c r="CR497" s="97"/>
      <c r="CS497" s="97"/>
      <c r="CT497" s="97"/>
      <c r="CU497" s="114"/>
      <c r="CV497" s="50">
        <f t="shared" si="64"/>
        <v>26385120.000000004</v>
      </c>
      <c r="CW497" s="11"/>
      <c r="CX497" s="604">
        <f t="shared" si="65"/>
        <v>6.7165466215905925</v>
      </c>
      <c r="CY497" s="143"/>
      <c r="CZ497" s="143"/>
      <c r="DA497" s="143"/>
      <c r="DB497" s="23"/>
      <c r="DC497" s="23"/>
      <c r="DD497" s="23"/>
      <c r="DE497" s="23"/>
      <c r="DF497" s="143"/>
      <c r="DG497" s="89"/>
      <c r="DH497" s="50" t="s">
        <v>46</v>
      </c>
      <c r="DI497" s="28"/>
      <c r="DJ497" s="553" t="s">
        <v>46</v>
      </c>
      <c r="DK497" s="143"/>
      <c r="DL497" s="46"/>
      <c r="DM497" s="111"/>
      <c r="DN497" s="110"/>
      <c r="DO497" s="432">
        <v>3751.4375511258513</v>
      </c>
      <c r="DP497" s="433">
        <v>-3430.4318545249539</v>
      </c>
      <c r="DQ497" s="434">
        <v>283.17044818530206</v>
      </c>
      <c r="DR497" s="428">
        <v>-102.50480969954239</v>
      </c>
      <c r="DS497" s="432">
        <v>3.7141258018685215</v>
      </c>
      <c r="DT497" s="434">
        <v>-2.9252446701380102</v>
      </c>
      <c r="DU497" s="434">
        <v>2.7547251044043617</v>
      </c>
      <c r="DV497" s="428">
        <v>-2.0207115973254677</v>
      </c>
      <c r="DW497" s="252"/>
      <c r="DX497" s="50"/>
      <c r="DY497" s="249"/>
      <c r="DZ497" s="464">
        <v>396595</v>
      </c>
      <c r="EA497" s="465">
        <v>-342796.66666666669</v>
      </c>
      <c r="EB497" s="46"/>
    </row>
    <row r="498" spans="1:132" s="141" customFormat="1" ht="27.75" customHeight="1" x14ac:dyDescent="0.25">
      <c r="A498" s="69" t="s">
        <v>56</v>
      </c>
      <c r="B498" s="69" t="s">
        <v>42</v>
      </c>
      <c r="C498" s="69" t="s">
        <v>670</v>
      </c>
      <c r="D498" s="67" t="s">
        <v>853</v>
      </c>
      <c r="E498" s="67" t="s">
        <v>854</v>
      </c>
      <c r="F498" s="67" t="s">
        <v>857</v>
      </c>
      <c r="G498" s="67" t="s">
        <v>858</v>
      </c>
      <c r="H498" s="14" t="s">
        <v>46</v>
      </c>
      <c r="I498" s="20" t="s">
        <v>1979</v>
      </c>
      <c r="J498" s="145" t="s">
        <v>1984</v>
      </c>
      <c r="K498" s="426">
        <v>13.433093243181185</v>
      </c>
      <c r="L498" s="426">
        <v>23.438257527006002</v>
      </c>
      <c r="M498" s="424">
        <v>1588</v>
      </c>
      <c r="N498" s="487">
        <v>29188320.000000004</v>
      </c>
      <c r="O498" s="487" t="s">
        <v>1976</v>
      </c>
      <c r="P498" s="572">
        <v>7.4814202582130092</v>
      </c>
      <c r="Q498" s="34" t="s">
        <v>1977</v>
      </c>
      <c r="R498" s="257" t="s">
        <v>48</v>
      </c>
      <c r="S498" s="27"/>
      <c r="T498" s="27"/>
      <c r="U498" s="145"/>
      <c r="V498" s="24"/>
      <c r="W498" s="24"/>
      <c r="X498" s="24"/>
      <c r="Y498" s="24"/>
      <c r="Z498" s="24"/>
      <c r="AA498" s="24"/>
      <c r="AB498" s="24"/>
      <c r="AC498" s="24"/>
      <c r="AD498" s="24"/>
      <c r="AE498" s="24"/>
      <c r="AF498" s="24"/>
      <c r="AG498" s="24"/>
      <c r="AH498" s="24"/>
      <c r="AI498" s="24">
        <v>30</v>
      </c>
      <c r="AJ498" s="24">
        <v>30</v>
      </c>
      <c r="AK498" s="24"/>
      <c r="AL498" s="24"/>
      <c r="AM498" s="24"/>
      <c r="AN498" s="24"/>
      <c r="AO498" s="145">
        <f t="shared" si="66"/>
        <v>30</v>
      </c>
      <c r="AP498" s="14">
        <f t="shared" si="67"/>
        <v>30</v>
      </c>
      <c r="AQ498" s="22"/>
      <c r="AR498" s="24"/>
      <c r="AS498" s="24"/>
      <c r="AT498" s="24"/>
      <c r="AU498" s="24"/>
      <c r="AV498" s="24"/>
      <c r="AW498" s="145"/>
      <c r="AX498" s="24"/>
      <c r="AY498" s="24"/>
      <c r="AZ498" s="24"/>
      <c r="BA498" s="24"/>
      <c r="BB498" s="24"/>
      <c r="BC498" s="24"/>
      <c r="BD498" s="24"/>
      <c r="BE498" s="24"/>
      <c r="BF498" s="24"/>
      <c r="BG498" s="24">
        <v>745.3</v>
      </c>
      <c r="BH498" s="24">
        <v>745.3</v>
      </c>
      <c r="BI498" s="24"/>
      <c r="BJ498" s="24"/>
      <c r="BK498" s="24"/>
      <c r="BL498" s="24"/>
      <c r="BM498" s="145">
        <f t="shared" si="68"/>
        <v>745.3</v>
      </c>
      <c r="BN498" s="24">
        <f t="shared" si="69"/>
        <v>745.3</v>
      </c>
      <c r="BO498" s="509">
        <f t="shared" si="63"/>
        <v>9.9620122152851792E-2</v>
      </c>
      <c r="BP498" s="511">
        <v>0</v>
      </c>
      <c r="BQ498" s="512">
        <v>0</v>
      </c>
      <c r="BR498" s="513">
        <v>0</v>
      </c>
      <c r="BS498" s="512">
        <v>0</v>
      </c>
      <c r="BT498" s="512">
        <v>0</v>
      </c>
      <c r="BU498" s="512">
        <v>0</v>
      </c>
      <c r="BV498" s="512">
        <v>0</v>
      </c>
      <c r="BW498" s="512">
        <v>0</v>
      </c>
      <c r="BX498" s="512">
        <v>0</v>
      </c>
      <c r="BY498" s="512">
        <v>0</v>
      </c>
      <c r="BZ498" s="512">
        <v>0</v>
      </c>
      <c r="CA498" s="512">
        <v>0</v>
      </c>
      <c r="CB498" s="512">
        <v>0</v>
      </c>
      <c r="CC498" s="512">
        <v>0</v>
      </c>
      <c r="CD498" s="512">
        <v>0</v>
      </c>
      <c r="CE498" s="512">
        <v>0</v>
      </c>
      <c r="CF498" s="512">
        <v>874862.95200000005</v>
      </c>
      <c r="CG498" s="512">
        <v>874862.95200000005</v>
      </c>
      <c r="CH498" s="512">
        <v>0</v>
      </c>
      <c r="CI498" s="512">
        <v>0</v>
      </c>
      <c r="CJ498" s="512">
        <v>0</v>
      </c>
      <c r="CK498" s="512">
        <v>0</v>
      </c>
      <c r="CL498" s="513">
        <f t="shared" si="70"/>
        <v>874862.95200000005</v>
      </c>
      <c r="CM498" s="513">
        <f t="shared" si="71"/>
        <v>874862.95200000005</v>
      </c>
      <c r="CN498" s="113"/>
      <c r="CO498" s="97"/>
      <c r="CP498" s="97"/>
      <c r="CQ498" s="97"/>
      <c r="CR498" s="97"/>
      <c r="CS498" s="97"/>
      <c r="CT498" s="97"/>
      <c r="CU498" s="114"/>
      <c r="CV498" s="50">
        <f t="shared" si="64"/>
        <v>29188320.000000004</v>
      </c>
      <c r="CW498" s="11"/>
      <c r="CX498" s="604">
        <f t="shared" si="65"/>
        <v>7.4814202582130092</v>
      </c>
      <c r="CY498" s="143"/>
      <c r="CZ498" s="143"/>
      <c r="DA498" s="143"/>
      <c r="DB498" s="23"/>
      <c r="DC498" s="23"/>
      <c r="DD498" s="23"/>
      <c r="DE498" s="23"/>
      <c r="DF498" s="143"/>
      <c r="DG498" s="89"/>
      <c r="DH498" s="50" t="s">
        <v>46</v>
      </c>
      <c r="DI498" s="28"/>
      <c r="DJ498" s="553" t="s">
        <v>46</v>
      </c>
      <c r="DK498" s="143"/>
      <c r="DL498" s="46"/>
      <c r="DM498" s="111"/>
      <c r="DN498" s="110"/>
      <c r="DO498" s="432">
        <v>1820.4722178498348</v>
      </c>
      <c r="DP498" s="433">
        <v>-1689.36391856511</v>
      </c>
      <c r="DQ498" s="434">
        <v>356.15992444514404</v>
      </c>
      <c r="DR498" s="428">
        <v>-264.51166669285772</v>
      </c>
      <c r="DS498" s="432">
        <v>1.2164331811742484</v>
      </c>
      <c r="DT498" s="434">
        <v>-0.88437045807968873</v>
      </c>
      <c r="DU498" s="434">
        <v>0.92554698567605853</v>
      </c>
      <c r="DV498" s="428">
        <v>-0.63142636676528019</v>
      </c>
      <c r="DW498" s="252"/>
      <c r="DX498" s="50"/>
      <c r="DY498" s="249"/>
      <c r="DZ498" s="464">
        <v>554592</v>
      </c>
      <c r="EA498" s="465">
        <v>-554592</v>
      </c>
      <c r="EB498" s="46"/>
    </row>
    <row r="499" spans="1:132" s="141" customFormat="1" ht="27.75" customHeight="1" x14ac:dyDescent="0.25">
      <c r="A499" s="69" t="s">
        <v>56</v>
      </c>
      <c r="B499" s="69" t="s">
        <v>42</v>
      </c>
      <c r="C499" s="69" t="s">
        <v>670</v>
      </c>
      <c r="D499" s="67" t="s">
        <v>853</v>
      </c>
      <c r="E499" s="67" t="s">
        <v>854</v>
      </c>
      <c r="F499" s="67" t="s">
        <v>859</v>
      </c>
      <c r="G499" s="67" t="s">
        <v>860</v>
      </c>
      <c r="H499" s="14" t="s">
        <v>46</v>
      </c>
      <c r="I499" s="20" t="s">
        <v>1978</v>
      </c>
      <c r="J499" s="145" t="s">
        <v>1984</v>
      </c>
      <c r="K499" s="426">
        <v>10.158477986391464</v>
      </c>
      <c r="L499" s="426">
        <v>33.554734778691007</v>
      </c>
      <c r="M499" s="424">
        <v>2262</v>
      </c>
      <c r="N499" s="487">
        <v>24808320.000000004</v>
      </c>
      <c r="O499" s="487" t="s">
        <v>1976</v>
      </c>
      <c r="P499" s="572">
        <v>6.4058167067127352</v>
      </c>
      <c r="Q499" s="34" t="s">
        <v>1977</v>
      </c>
      <c r="R499" s="257" t="s">
        <v>48</v>
      </c>
      <c r="S499" s="27"/>
      <c r="T499" s="27"/>
      <c r="U499" s="145"/>
      <c r="V499" s="24"/>
      <c r="W499" s="24"/>
      <c r="X499" s="24"/>
      <c r="Y499" s="24"/>
      <c r="Z499" s="24"/>
      <c r="AA499" s="24"/>
      <c r="AB499" s="24"/>
      <c r="AC499" s="24"/>
      <c r="AD499" s="24"/>
      <c r="AE499" s="24">
        <v>2</v>
      </c>
      <c r="AF499" s="24">
        <v>2</v>
      </c>
      <c r="AG499" s="24"/>
      <c r="AH499" s="24"/>
      <c r="AI499" s="24">
        <v>51</v>
      </c>
      <c r="AJ499" s="24">
        <v>51</v>
      </c>
      <c r="AK499" s="24"/>
      <c r="AL499" s="24"/>
      <c r="AM499" s="24"/>
      <c r="AN499" s="24"/>
      <c r="AO499" s="145">
        <f t="shared" si="66"/>
        <v>53</v>
      </c>
      <c r="AP499" s="14">
        <f t="shared" si="67"/>
        <v>53</v>
      </c>
      <c r="AQ499" s="22"/>
      <c r="AR499" s="24"/>
      <c r="AS499" s="24"/>
      <c r="AT499" s="24"/>
      <c r="AU499" s="24"/>
      <c r="AV499" s="24"/>
      <c r="AW499" s="145"/>
      <c r="AX499" s="24"/>
      <c r="AY499" s="24"/>
      <c r="AZ499" s="24"/>
      <c r="BA499" s="24"/>
      <c r="BB499" s="24"/>
      <c r="BC499" s="24">
        <v>251.2</v>
      </c>
      <c r="BD499" s="24">
        <v>251.2</v>
      </c>
      <c r="BE499" s="24"/>
      <c r="BF499" s="24"/>
      <c r="BG499" s="24">
        <v>5223.79</v>
      </c>
      <c r="BH499" s="24">
        <v>5223.79</v>
      </c>
      <c r="BI499" s="24"/>
      <c r="BJ499" s="24"/>
      <c r="BK499" s="24"/>
      <c r="BL499" s="24"/>
      <c r="BM499" s="145">
        <f t="shared" si="68"/>
        <v>5474.99</v>
      </c>
      <c r="BN499" s="24">
        <f t="shared" si="69"/>
        <v>5474.99</v>
      </c>
      <c r="BO499" s="509">
        <f t="shared" si="63"/>
        <v>0.85469039322693852</v>
      </c>
      <c r="BP499" s="511">
        <v>0</v>
      </c>
      <c r="BQ499" s="512">
        <v>0</v>
      </c>
      <c r="BR499" s="513">
        <v>0</v>
      </c>
      <c r="BS499" s="512">
        <v>0</v>
      </c>
      <c r="BT499" s="512">
        <v>0</v>
      </c>
      <c r="BU499" s="512">
        <v>0</v>
      </c>
      <c r="BV499" s="512">
        <v>0</v>
      </c>
      <c r="BW499" s="512">
        <v>0</v>
      </c>
      <c r="BX499" s="512">
        <v>0</v>
      </c>
      <c r="BY499" s="512">
        <v>0</v>
      </c>
      <c r="BZ499" s="512">
        <v>0</v>
      </c>
      <c r="CA499" s="512">
        <v>0</v>
      </c>
      <c r="CB499" s="512">
        <v>1267494.912</v>
      </c>
      <c r="CC499" s="512">
        <v>1267494.912</v>
      </c>
      <c r="CD499" s="512">
        <v>0</v>
      </c>
      <c r="CE499" s="512">
        <v>0</v>
      </c>
      <c r="CF499" s="512">
        <v>6131893.6535999998</v>
      </c>
      <c r="CG499" s="512">
        <v>6131893.6535999998</v>
      </c>
      <c r="CH499" s="512">
        <v>0</v>
      </c>
      <c r="CI499" s="512">
        <v>0</v>
      </c>
      <c r="CJ499" s="512">
        <v>0</v>
      </c>
      <c r="CK499" s="512">
        <v>0</v>
      </c>
      <c r="CL499" s="513">
        <f t="shared" si="70"/>
        <v>7399388.5656000003</v>
      </c>
      <c r="CM499" s="513">
        <f t="shared" si="71"/>
        <v>7399388.5656000003</v>
      </c>
      <c r="CN499" s="113"/>
      <c r="CO499" s="97"/>
      <c r="CP499" s="97"/>
      <c r="CQ499" s="97"/>
      <c r="CR499" s="97"/>
      <c r="CS499" s="97"/>
      <c r="CT499" s="97"/>
      <c r="CU499" s="114"/>
      <c r="CV499" s="50">
        <f t="shared" si="64"/>
        <v>24808320.000000004</v>
      </c>
      <c r="CW499" s="11"/>
      <c r="CX499" s="604">
        <f t="shared" si="65"/>
        <v>6.4058167067127352</v>
      </c>
      <c r="CY499" s="143"/>
      <c r="CZ499" s="143"/>
      <c r="DA499" s="143"/>
      <c r="DB499" s="23"/>
      <c r="DC499" s="23"/>
      <c r="DD499" s="23"/>
      <c r="DE499" s="23"/>
      <c r="DF499" s="143"/>
      <c r="DG499" s="89"/>
      <c r="DH499" s="50" t="s">
        <v>46</v>
      </c>
      <c r="DI499" s="28"/>
      <c r="DJ499" s="553" t="s">
        <v>46</v>
      </c>
      <c r="DK499" s="143"/>
      <c r="DL499" s="46"/>
      <c r="DM499" s="111"/>
      <c r="DN499" s="110"/>
      <c r="DO499" s="432">
        <v>4003.1955792963777</v>
      </c>
      <c r="DP499" s="433">
        <v>-3851.7059489818271</v>
      </c>
      <c r="DQ499" s="434">
        <v>103.84277030760745</v>
      </c>
      <c r="DR499" s="428">
        <v>7.1255763477766436</v>
      </c>
      <c r="DS499" s="432">
        <v>1.798784306502121</v>
      </c>
      <c r="DT499" s="434">
        <v>-1.0234429232981621</v>
      </c>
      <c r="DU499" s="434">
        <v>0.79174801989316757</v>
      </c>
      <c r="DV499" s="428">
        <v>-3.7653409097913926E-2</v>
      </c>
      <c r="DW499" s="252"/>
      <c r="DX499" s="50"/>
      <c r="DY499" s="249"/>
      <c r="DZ499" s="464">
        <v>70102</v>
      </c>
      <c r="EA499" s="465">
        <v>-39042.333333333328</v>
      </c>
      <c r="EB499" s="46"/>
    </row>
    <row r="500" spans="1:132" s="141" customFormat="1" ht="27.75" customHeight="1" x14ac:dyDescent="0.25">
      <c r="A500" s="69" t="s">
        <v>56</v>
      </c>
      <c r="B500" s="69" t="s">
        <v>42</v>
      </c>
      <c r="C500" s="69" t="s">
        <v>670</v>
      </c>
      <c r="D500" s="67" t="s">
        <v>853</v>
      </c>
      <c r="E500" s="67" t="s">
        <v>854</v>
      </c>
      <c r="F500" s="67" t="s">
        <v>861</v>
      </c>
      <c r="G500" s="67" t="s">
        <v>862</v>
      </c>
      <c r="H500" s="14" t="s">
        <v>46</v>
      </c>
      <c r="I500" s="20" t="s">
        <v>1978</v>
      </c>
      <c r="J500" s="145" t="s">
        <v>1984</v>
      </c>
      <c r="K500" s="426">
        <v>12.429196595114263</v>
      </c>
      <c r="L500" s="426">
        <v>39.966287795657998</v>
      </c>
      <c r="M500" s="424">
        <v>2075</v>
      </c>
      <c r="N500" s="487">
        <v>36967200.000000007</v>
      </c>
      <c r="O500" s="487" t="s">
        <v>1976</v>
      </c>
      <c r="P500" s="572">
        <v>10.80384011729163</v>
      </c>
      <c r="Q500" s="34" t="s">
        <v>1977</v>
      </c>
      <c r="R500" s="257" t="s">
        <v>48</v>
      </c>
      <c r="S500" s="27"/>
      <c r="T500" s="27"/>
      <c r="U500" s="145"/>
      <c r="V500" s="24"/>
      <c r="W500" s="24"/>
      <c r="X500" s="24"/>
      <c r="Y500" s="24"/>
      <c r="Z500" s="24"/>
      <c r="AA500" s="24"/>
      <c r="AB500" s="24"/>
      <c r="AC500" s="24"/>
      <c r="AD500" s="24"/>
      <c r="AE500" s="24"/>
      <c r="AF500" s="24"/>
      <c r="AG500" s="24"/>
      <c r="AH500" s="24"/>
      <c r="AI500" s="24">
        <v>83</v>
      </c>
      <c r="AJ500" s="24">
        <v>83</v>
      </c>
      <c r="AK500" s="24">
        <v>2</v>
      </c>
      <c r="AL500" s="24">
        <v>2</v>
      </c>
      <c r="AM500" s="24"/>
      <c r="AN500" s="24"/>
      <c r="AO500" s="145">
        <f t="shared" si="66"/>
        <v>85</v>
      </c>
      <c r="AP500" s="14">
        <f t="shared" si="67"/>
        <v>85</v>
      </c>
      <c r="AQ500" s="22"/>
      <c r="AR500" s="24"/>
      <c r="AS500" s="24"/>
      <c r="AT500" s="24"/>
      <c r="AU500" s="24"/>
      <c r="AV500" s="24"/>
      <c r="AW500" s="145"/>
      <c r="AX500" s="24"/>
      <c r="AY500" s="24"/>
      <c r="AZ500" s="24"/>
      <c r="BA500" s="24"/>
      <c r="BB500" s="24"/>
      <c r="BC500" s="24"/>
      <c r="BD500" s="24"/>
      <c r="BE500" s="24"/>
      <c r="BF500" s="24"/>
      <c r="BG500" s="24">
        <v>597.15</v>
      </c>
      <c r="BH500" s="24">
        <v>597.15</v>
      </c>
      <c r="BI500" s="24">
        <v>14.2</v>
      </c>
      <c r="BJ500" s="24">
        <v>14.2</v>
      </c>
      <c r="BK500" s="24"/>
      <c r="BL500" s="24"/>
      <c r="BM500" s="145">
        <f t="shared" si="68"/>
        <v>611.35</v>
      </c>
      <c r="BN500" s="24">
        <f t="shared" si="69"/>
        <v>611.35</v>
      </c>
      <c r="BO500" s="509">
        <f t="shared" si="63"/>
        <v>5.6586361271815717E-2</v>
      </c>
      <c r="BP500" s="511">
        <v>0</v>
      </c>
      <c r="BQ500" s="512">
        <v>0</v>
      </c>
      <c r="BR500" s="513">
        <v>0</v>
      </c>
      <c r="BS500" s="512">
        <v>0</v>
      </c>
      <c r="BT500" s="512">
        <v>0</v>
      </c>
      <c r="BU500" s="512">
        <v>0</v>
      </c>
      <c r="BV500" s="512">
        <v>0</v>
      </c>
      <c r="BW500" s="512">
        <v>0</v>
      </c>
      <c r="BX500" s="512">
        <v>0</v>
      </c>
      <c r="BY500" s="512">
        <v>0</v>
      </c>
      <c r="BZ500" s="512">
        <v>0</v>
      </c>
      <c r="CA500" s="512">
        <v>0</v>
      </c>
      <c r="CB500" s="512">
        <v>0</v>
      </c>
      <c r="CC500" s="512">
        <v>0</v>
      </c>
      <c r="CD500" s="512">
        <v>0</v>
      </c>
      <c r="CE500" s="512">
        <v>0</v>
      </c>
      <c r="CF500" s="512">
        <v>700958.5560000001</v>
      </c>
      <c r="CG500" s="512">
        <v>700958.5560000001</v>
      </c>
      <c r="CH500" s="512">
        <v>16668.528000000002</v>
      </c>
      <c r="CI500" s="512">
        <v>16668.528000000002</v>
      </c>
      <c r="CJ500" s="512">
        <v>0</v>
      </c>
      <c r="CK500" s="512">
        <v>0</v>
      </c>
      <c r="CL500" s="513">
        <f t="shared" si="70"/>
        <v>717627.08400000015</v>
      </c>
      <c r="CM500" s="513">
        <f t="shared" si="71"/>
        <v>717627.08400000015</v>
      </c>
      <c r="CN500" s="113"/>
      <c r="CO500" s="97"/>
      <c r="CP500" s="97"/>
      <c r="CQ500" s="97"/>
      <c r="CR500" s="97"/>
      <c r="CS500" s="97"/>
      <c r="CT500" s="97"/>
      <c r="CU500" s="114"/>
      <c r="CV500" s="50">
        <f t="shared" si="64"/>
        <v>36967200.000000007</v>
      </c>
      <c r="CW500" s="11"/>
      <c r="CX500" s="604">
        <f t="shared" si="65"/>
        <v>10.80384011729163</v>
      </c>
      <c r="CY500" s="143"/>
      <c r="CZ500" s="143"/>
      <c r="DA500" s="143"/>
      <c r="DB500" s="23"/>
      <c r="DC500" s="23"/>
      <c r="DD500" s="23"/>
      <c r="DE500" s="23"/>
      <c r="DF500" s="143"/>
      <c r="DG500" s="89"/>
      <c r="DH500" s="50" t="s">
        <v>46</v>
      </c>
      <c r="DI500" s="28"/>
      <c r="DJ500" s="553" t="s">
        <v>46</v>
      </c>
      <c r="DK500" s="143"/>
      <c r="DL500" s="46"/>
      <c r="DM500" s="111"/>
      <c r="DN500" s="110"/>
      <c r="DO500" s="432">
        <v>4388.7664324432772</v>
      </c>
      <c r="DP500" s="433">
        <v>-3916.938110230547</v>
      </c>
      <c r="DQ500" s="434">
        <v>263.11487653081667</v>
      </c>
      <c r="DR500" s="428">
        <v>67.545401621141139</v>
      </c>
      <c r="DS500" s="432">
        <v>2.753182091949403</v>
      </c>
      <c r="DT500" s="434">
        <v>-0.50111987048816431</v>
      </c>
      <c r="DU500" s="434">
        <v>1.3621361172455306</v>
      </c>
      <c r="DV500" s="428">
        <v>0.51845546109796792</v>
      </c>
      <c r="DW500" s="252"/>
      <c r="DX500" s="50"/>
      <c r="DY500" s="249"/>
      <c r="DZ500" s="464">
        <v>239130</v>
      </c>
      <c r="EA500" s="465">
        <v>-14523</v>
      </c>
      <c r="EB500" s="46"/>
    </row>
    <row r="501" spans="1:132" s="141" customFormat="1" ht="27.75" customHeight="1" x14ac:dyDescent="0.25">
      <c r="A501" s="69" t="s">
        <v>56</v>
      </c>
      <c r="B501" s="69" t="s">
        <v>42</v>
      </c>
      <c r="C501" s="69" t="s">
        <v>670</v>
      </c>
      <c r="D501" s="67" t="s">
        <v>853</v>
      </c>
      <c r="E501" s="67" t="s">
        <v>854</v>
      </c>
      <c r="F501" s="67" t="s">
        <v>863</v>
      </c>
      <c r="G501" s="67" t="s">
        <v>854</v>
      </c>
      <c r="H501" s="14" t="s">
        <v>46</v>
      </c>
      <c r="I501" s="20" t="s">
        <v>1978</v>
      </c>
      <c r="J501" s="145" t="s">
        <v>1984</v>
      </c>
      <c r="K501" s="426">
        <v>12.429196595114263</v>
      </c>
      <c r="L501" s="426">
        <v>23.895643889691002</v>
      </c>
      <c r="M501" s="424">
        <v>1549</v>
      </c>
      <c r="N501" s="487">
        <v>22670880</v>
      </c>
      <c r="O501" s="487" t="s">
        <v>1976</v>
      </c>
      <c r="P501" s="572">
        <v>6.0711844906904293</v>
      </c>
      <c r="Q501" s="34" t="s">
        <v>1977</v>
      </c>
      <c r="R501" s="257" t="s">
        <v>48</v>
      </c>
      <c r="S501" s="27"/>
      <c r="T501" s="27"/>
      <c r="U501" s="145"/>
      <c r="V501" s="24"/>
      <c r="W501" s="24"/>
      <c r="X501" s="24"/>
      <c r="Y501" s="24"/>
      <c r="Z501" s="24"/>
      <c r="AA501" s="24"/>
      <c r="AB501" s="24"/>
      <c r="AC501" s="24"/>
      <c r="AD501" s="24"/>
      <c r="AE501" s="24"/>
      <c r="AF501" s="24"/>
      <c r="AG501" s="24"/>
      <c r="AH501" s="24"/>
      <c r="AI501" s="24">
        <v>25</v>
      </c>
      <c r="AJ501" s="24">
        <v>25</v>
      </c>
      <c r="AK501" s="24"/>
      <c r="AL501" s="24"/>
      <c r="AM501" s="24"/>
      <c r="AN501" s="24"/>
      <c r="AO501" s="145">
        <f t="shared" si="66"/>
        <v>25</v>
      </c>
      <c r="AP501" s="14">
        <f t="shared" si="67"/>
        <v>25</v>
      </c>
      <c r="AQ501" s="22"/>
      <c r="AR501" s="24"/>
      <c r="AS501" s="24"/>
      <c r="AT501" s="24"/>
      <c r="AU501" s="24"/>
      <c r="AV501" s="24"/>
      <c r="AW501" s="145"/>
      <c r="AX501" s="24"/>
      <c r="AY501" s="24"/>
      <c r="AZ501" s="24"/>
      <c r="BA501" s="24"/>
      <c r="BB501" s="24"/>
      <c r="BC501" s="24"/>
      <c r="BD501" s="24"/>
      <c r="BE501" s="24"/>
      <c r="BF501" s="24"/>
      <c r="BG501" s="24">
        <v>2177.5100000000002</v>
      </c>
      <c r="BH501" s="24">
        <v>2177.5100000000002</v>
      </c>
      <c r="BI501" s="24"/>
      <c r="BJ501" s="24"/>
      <c r="BK501" s="24"/>
      <c r="BL501" s="24"/>
      <c r="BM501" s="145">
        <f t="shared" si="68"/>
        <v>2177.5100000000002</v>
      </c>
      <c r="BN501" s="24">
        <f t="shared" si="69"/>
        <v>2177.5100000000002</v>
      </c>
      <c r="BO501" s="509">
        <f t="shared" si="63"/>
        <v>0.3586631246899184</v>
      </c>
      <c r="BP501" s="511">
        <v>0</v>
      </c>
      <c r="BQ501" s="512">
        <v>0</v>
      </c>
      <c r="BR501" s="513">
        <v>0</v>
      </c>
      <c r="BS501" s="512">
        <v>0</v>
      </c>
      <c r="BT501" s="512">
        <v>0</v>
      </c>
      <c r="BU501" s="512">
        <v>0</v>
      </c>
      <c r="BV501" s="512">
        <v>0</v>
      </c>
      <c r="BW501" s="512">
        <v>0</v>
      </c>
      <c r="BX501" s="512">
        <v>0</v>
      </c>
      <c r="BY501" s="512">
        <v>0</v>
      </c>
      <c r="BZ501" s="512">
        <v>0</v>
      </c>
      <c r="CA501" s="512">
        <v>0</v>
      </c>
      <c r="CB501" s="512">
        <v>0</v>
      </c>
      <c r="CC501" s="512">
        <v>0</v>
      </c>
      <c r="CD501" s="512">
        <v>0</v>
      </c>
      <c r="CE501" s="512">
        <v>0</v>
      </c>
      <c r="CF501" s="512">
        <v>2556048.3384000002</v>
      </c>
      <c r="CG501" s="512">
        <v>2556048.3384000002</v>
      </c>
      <c r="CH501" s="512">
        <v>0</v>
      </c>
      <c r="CI501" s="512">
        <v>0</v>
      </c>
      <c r="CJ501" s="512">
        <v>0</v>
      </c>
      <c r="CK501" s="512">
        <v>0</v>
      </c>
      <c r="CL501" s="513">
        <f t="shared" si="70"/>
        <v>2556048.3384000002</v>
      </c>
      <c r="CM501" s="513">
        <f t="shared" si="71"/>
        <v>2556048.3384000002</v>
      </c>
      <c r="CN501" s="113"/>
      <c r="CO501" s="97"/>
      <c r="CP501" s="97"/>
      <c r="CQ501" s="97"/>
      <c r="CR501" s="97"/>
      <c r="CS501" s="97"/>
      <c r="CT501" s="97"/>
      <c r="CU501" s="114"/>
      <c r="CV501" s="50">
        <f t="shared" si="64"/>
        <v>22670880</v>
      </c>
      <c r="CW501" s="11"/>
      <c r="CX501" s="604">
        <f t="shared" si="65"/>
        <v>6.0711844906904293</v>
      </c>
      <c r="CY501" s="143"/>
      <c r="CZ501" s="143"/>
      <c r="DA501" s="143"/>
      <c r="DB501" s="23"/>
      <c r="DC501" s="23"/>
      <c r="DD501" s="23"/>
      <c r="DE501" s="23"/>
      <c r="DF501" s="143"/>
      <c r="DG501" s="89"/>
      <c r="DH501" s="50" t="s">
        <v>46</v>
      </c>
      <c r="DI501" s="28"/>
      <c r="DJ501" s="553" t="s">
        <v>46</v>
      </c>
      <c r="DK501" s="143"/>
      <c r="DL501" s="46"/>
      <c r="DM501" s="111"/>
      <c r="DN501" s="110"/>
      <c r="DO501" s="432">
        <v>1794.428802066516</v>
      </c>
      <c r="DP501" s="433">
        <v>-1614.7165144539561</v>
      </c>
      <c r="DQ501" s="434">
        <v>261.62027768808525</v>
      </c>
      <c r="DR501" s="428">
        <v>-169.95016023582104</v>
      </c>
      <c r="DS501" s="432">
        <v>1.3438811753309654</v>
      </c>
      <c r="DT501" s="434">
        <v>-0.93335935409776294</v>
      </c>
      <c r="DU501" s="434">
        <v>0.57216661285114623</v>
      </c>
      <c r="DV501" s="428">
        <v>-0.20233529716664905</v>
      </c>
      <c r="DW501" s="252"/>
      <c r="DX501" s="50"/>
      <c r="DY501" s="249"/>
      <c r="DZ501" s="464">
        <v>165044</v>
      </c>
      <c r="EA501" s="465">
        <v>-116647.33333333334</v>
      </c>
      <c r="EB501" s="46"/>
    </row>
    <row r="502" spans="1:132" s="141" customFormat="1" ht="27.75" customHeight="1" x14ac:dyDescent="0.25">
      <c r="A502" s="69" t="s">
        <v>56</v>
      </c>
      <c r="B502" s="69" t="s">
        <v>42</v>
      </c>
      <c r="C502" s="69" t="s">
        <v>670</v>
      </c>
      <c r="D502" s="67" t="s">
        <v>864</v>
      </c>
      <c r="E502" s="67" t="s">
        <v>747</v>
      </c>
      <c r="F502" s="67" t="s">
        <v>865</v>
      </c>
      <c r="G502" s="67" t="s">
        <v>866</v>
      </c>
      <c r="H502" s="14" t="s">
        <v>46</v>
      </c>
      <c r="I502" s="20" t="s">
        <v>1978</v>
      </c>
      <c r="J502" s="145" t="s">
        <v>1984</v>
      </c>
      <c r="K502" s="426">
        <v>11.831639066503</v>
      </c>
      <c r="L502" s="426">
        <v>26.795833277598</v>
      </c>
      <c r="M502" s="424">
        <v>2029</v>
      </c>
      <c r="N502" s="487">
        <v>26455200</v>
      </c>
      <c r="O502" s="487" t="s">
        <v>1976</v>
      </c>
      <c r="P502" s="572">
        <v>6.11898909297933</v>
      </c>
      <c r="Q502" s="34" t="s">
        <v>1977</v>
      </c>
      <c r="R502" s="257" t="s">
        <v>48</v>
      </c>
      <c r="S502" s="27"/>
      <c r="T502" s="27"/>
      <c r="U502" s="145"/>
      <c r="V502" s="24"/>
      <c r="W502" s="24"/>
      <c r="X502" s="24"/>
      <c r="Y502" s="24"/>
      <c r="Z502" s="24"/>
      <c r="AA502" s="24"/>
      <c r="AB502" s="24"/>
      <c r="AC502" s="24"/>
      <c r="AD502" s="24"/>
      <c r="AE502" s="24"/>
      <c r="AF502" s="24"/>
      <c r="AG502" s="24"/>
      <c r="AH502" s="24"/>
      <c r="AI502" s="24">
        <v>82</v>
      </c>
      <c r="AJ502" s="24">
        <v>82</v>
      </c>
      <c r="AK502" s="24"/>
      <c r="AL502" s="24"/>
      <c r="AM502" s="24"/>
      <c r="AN502" s="24"/>
      <c r="AO502" s="145">
        <f t="shared" si="66"/>
        <v>82</v>
      </c>
      <c r="AP502" s="14">
        <f t="shared" si="67"/>
        <v>82</v>
      </c>
      <c r="AQ502" s="22"/>
      <c r="AR502" s="24"/>
      <c r="AS502" s="24"/>
      <c r="AT502" s="24"/>
      <c r="AU502" s="24"/>
      <c r="AV502" s="24"/>
      <c r="AW502" s="145"/>
      <c r="AX502" s="24"/>
      <c r="AY502" s="24"/>
      <c r="AZ502" s="24"/>
      <c r="BA502" s="24"/>
      <c r="BB502" s="24"/>
      <c r="BC502" s="24"/>
      <c r="BD502" s="24"/>
      <c r="BE502" s="24"/>
      <c r="BF502" s="24"/>
      <c r="BG502" s="24">
        <v>2504.2199999999998</v>
      </c>
      <c r="BH502" s="24">
        <v>2504.2199999999998</v>
      </c>
      <c r="BI502" s="24"/>
      <c r="BJ502" s="24"/>
      <c r="BK502" s="24"/>
      <c r="BL502" s="24"/>
      <c r="BM502" s="145">
        <f t="shared" si="68"/>
        <v>2504.2199999999998</v>
      </c>
      <c r="BN502" s="24">
        <f t="shared" si="69"/>
        <v>2504.2199999999998</v>
      </c>
      <c r="BO502" s="509">
        <f t="shared" si="63"/>
        <v>0.40925387542743558</v>
      </c>
      <c r="BP502" s="511">
        <v>0</v>
      </c>
      <c r="BQ502" s="512">
        <v>0</v>
      </c>
      <c r="BR502" s="513">
        <v>0</v>
      </c>
      <c r="BS502" s="512">
        <v>0</v>
      </c>
      <c r="BT502" s="512">
        <v>0</v>
      </c>
      <c r="BU502" s="512">
        <v>0</v>
      </c>
      <c r="BV502" s="512">
        <v>0</v>
      </c>
      <c r="BW502" s="512">
        <v>0</v>
      </c>
      <c r="BX502" s="512">
        <v>0</v>
      </c>
      <c r="BY502" s="512">
        <v>0</v>
      </c>
      <c r="BZ502" s="512">
        <v>0</v>
      </c>
      <c r="CA502" s="512">
        <v>0</v>
      </c>
      <c r="CB502" s="512">
        <v>0</v>
      </c>
      <c r="CC502" s="512">
        <v>0</v>
      </c>
      <c r="CD502" s="512">
        <v>0</v>
      </c>
      <c r="CE502" s="512">
        <v>0</v>
      </c>
      <c r="CF502" s="512">
        <v>2939553.6047999999</v>
      </c>
      <c r="CG502" s="512">
        <v>2939553.6047999999</v>
      </c>
      <c r="CH502" s="512">
        <v>0</v>
      </c>
      <c r="CI502" s="512">
        <v>0</v>
      </c>
      <c r="CJ502" s="512">
        <v>0</v>
      </c>
      <c r="CK502" s="512">
        <v>0</v>
      </c>
      <c r="CL502" s="513">
        <f t="shared" si="70"/>
        <v>2939553.6047999999</v>
      </c>
      <c r="CM502" s="513">
        <f t="shared" si="71"/>
        <v>2939553.6047999999</v>
      </c>
      <c r="CN502" s="113"/>
      <c r="CO502" s="97"/>
      <c r="CP502" s="97"/>
      <c r="CQ502" s="97"/>
      <c r="CR502" s="97"/>
      <c r="CS502" s="97"/>
      <c r="CT502" s="97"/>
      <c r="CU502" s="114"/>
      <c r="CV502" s="50">
        <f t="shared" si="64"/>
        <v>26455200</v>
      </c>
      <c r="CW502" s="11"/>
      <c r="CX502" s="604">
        <f t="shared" si="65"/>
        <v>6.11898909297933</v>
      </c>
      <c r="CY502" s="143"/>
      <c r="CZ502" s="143"/>
      <c r="DA502" s="143"/>
      <c r="DB502" s="23"/>
      <c r="DC502" s="23"/>
      <c r="DD502" s="23"/>
      <c r="DE502" s="23"/>
      <c r="DF502" s="143"/>
      <c r="DG502" s="89"/>
      <c r="DH502" s="50" t="s">
        <v>46</v>
      </c>
      <c r="DI502" s="28"/>
      <c r="DJ502" s="553" t="s">
        <v>46</v>
      </c>
      <c r="DK502" s="143"/>
      <c r="DL502" s="46"/>
      <c r="DM502" s="111"/>
      <c r="DN502" s="110"/>
      <c r="DO502" s="432">
        <v>3931.9521814148384</v>
      </c>
      <c r="DP502" s="433">
        <v>-3861.5418852893913</v>
      </c>
      <c r="DQ502" s="434">
        <v>364.11486319940843</v>
      </c>
      <c r="DR502" s="428">
        <v>-324.84571414852286</v>
      </c>
      <c r="DS502" s="432">
        <v>2.719250677840769</v>
      </c>
      <c r="DT502" s="434">
        <v>-2.1259541429678399</v>
      </c>
      <c r="DU502" s="434">
        <v>2.4954399802809957</v>
      </c>
      <c r="DV502" s="428">
        <v>-1.9158248018761195</v>
      </c>
      <c r="DW502" s="252"/>
      <c r="DX502" s="50"/>
      <c r="DY502" s="249"/>
      <c r="DZ502" s="464">
        <v>195371</v>
      </c>
      <c r="EA502" s="465">
        <v>-140554.66666666666</v>
      </c>
      <c r="EB502" s="46"/>
    </row>
    <row r="503" spans="1:132" s="141" customFormat="1" ht="27.75" customHeight="1" x14ac:dyDescent="0.25">
      <c r="A503" s="69" t="s">
        <v>56</v>
      </c>
      <c r="B503" s="69" t="s">
        <v>42</v>
      </c>
      <c r="C503" s="69" t="s">
        <v>670</v>
      </c>
      <c r="D503" s="67" t="s">
        <v>864</v>
      </c>
      <c r="E503" s="67" t="s">
        <v>747</v>
      </c>
      <c r="F503" s="67" t="s">
        <v>867</v>
      </c>
      <c r="G503" s="67" t="s">
        <v>752</v>
      </c>
      <c r="H503" s="14" t="s">
        <v>46</v>
      </c>
      <c r="I503" s="20" t="s">
        <v>1978</v>
      </c>
      <c r="J503" s="145" t="s">
        <v>1984</v>
      </c>
      <c r="K503" s="426">
        <v>11.831639066503</v>
      </c>
      <c r="L503" s="426">
        <v>10.049053009401002</v>
      </c>
      <c r="M503" s="424">
        <v>844</v>
      </c>
      <c r="N503" s="487">
        <v>29188320.000000004</v>
      </c>
      <c r="O503" s="487" t="s">
        <v>1976</v>
      </c>
      <c r="P503" s="572">
        <v>7.6487363662241616</v>
      </c>
      <c r="Q503" s="34" t="s">
        <v>1977</v>
      </c>
      <c r="R503" s="257" t="s">
        <v>48</v>
      </c>
      <c r="S503" s="27"/>
      <c r="T503" s="27"/>
      <c r="U503" s="145"/>
      <c r="V503" s="24"/>
      <c r="W503" s="24"/>
      <c r="X503" s="24"/>
      <c r="Y503" s="24"/>
      <c r="Z503" s="24"/>
      <c r="AA503" s="24"/>
      <c r="AB503" s="24"/>
      <c r="AC503" s="24"/>
      <c r="AD503" s="24"/>
      <c r="AE503" s="24"/>
      <c r="AF503" s="24"/>
      <c r="AG503" s="24"/>
      <c r="AH503" s="24"/>
      <c r="AI503" s="24">
        <v>27</v>
      </c>
      <c r="AJ503" s="24">
        <v>27</v>
      </c>
      <c r="AK503" s="24"/>
      <c r="AL503" s="24"/>
      <c r="AM503" s="24"/>
      <c r="AN503" s="24"/>
      <c r="AO503" s="145">
        <f t="shared" si="66"/>
        <v>27</v>
      </c>
      <c r="AP503" s="14">
        <f t="shared" si="67"/>
        <v>27</v>
      </c>
      <c r="AQ503" s="22"/>
      <c r="AR503" s="24"/>
      <c r="AS503" s="24"/>
      <c r="AT503" s="24"/>
      <c r="AU503" s="24"/>
      <c r="AV503" s="24"/>
      <c r="AW503" s="145"/>
      <c r="AX503" s="24"/>
      <c r="AY503" s="24"/>
      <c r="AZ503" s="24"/>
      <c r="BA503" s="24"/>
      <c r="BB503" s="24"/>
      <c r="BC503" s="24"/>
      <c r="BD503" s="24"/>
      <c r="BE503" s="24"/>
      <c r="BF503" s="24"/>
      <c r="BG503" s="24">
        <v>591.44000000000005</v>
      </c>
      <c r="BH503" s="24">
        <v>591.44000000000005</v>
      </c>
      <c r="BI503" s="24"/>
      <c r="BJ503" s="24"/>
      <c r="BK503" s="24"/>
      <c r="BL503" s="24"/>
      <c r="BM503" s="145">
        <f t="shared" si="68"/>
        <v>591.44000000000005</v>
      </c>
      <c r="BN503" s="24">
        <f t="shared" si="69"/>
        <v>591.44000000000005</v>
      </c>
      <c r="BO503" s="509">
        <f t="shared" si="63"/>
        <v>7.7325190944183039E-2</v>
      </c>
      <c r="BP503" s="511">
        <v>0</v>
      </c>
      <c r="BQ503" s="512">
        <v>0</v>
      </c>
      <c r="BR503" s="513">
        <v>0</v>
      </c>
      <c r="BS503" s="512">
        <v>0</v>
      </c>
      <c r="BT503" s="512">
        <v>0</v>
      </c>
      <c r="BU503" s="512">
        <v>0</v>
      </c>
      <c r="BV503" s="512">
        <v>0</v>
      </c>
      <c r="BW503" s="512">
        <v>0</v>
      </c>
      <c r="BX503" s="512">
        <v>0</v>
      </c>
      <c r="BY503" s="512">
        <v>0</v>
      </c>
      <c r="BZ503" s="512">
        <v>0</v>
      </c>
      <c r="CA503" s="512">
        <v>0</v>
      </c>
      <c r="CB503" s="512">
        <v>0</v>
      </c>
      <c r="CC503" s="512">
        <v>0</v>
      </c>
      <c r="CD503" s="512">
        <v>0</v>
      </c>
      <c r="CE503" s="512">
        <v>0</v>
      </c>
      <c r="CF503" s="512">
        <v>694255.92960000015</v>
      </c>
      <c r="CG503" s="512">
        <v>694255.92960000015</v>
      </c>
      <c r="CH503" s="512">
        <v>0</v>
      </c>
      <c r="CI503" s="512">
        <v>0</v>
      </c>
      <c r="CJ503" s="512">
        <v>0</v>
      </c>
      <c r="CK503" s="512">
        <v>0</v>
      </c>
      <c r="CL503" s="513">
        <f t="shared" si="70"/>
        <v>694255.92960000015</v>
      </c>
      <c r="CM503" s="513">
        <f t="shared" si="71"/>
        <v>694255.92960000015</v>
      </c>
      <c r="CN503" s="113"/>
      <c r="CO503" s="97"/>
      <c r="CP503" s="97"/>
      <c r="CQ503" s="97"/>
      <c r="CR503" s="97"/>
      <c r="CS503" s="97"/>
      <c r="CT503" s="97"/>
      <c r="CU503" s="114"/>
      <c r="CV503" s="50">
        <f t="shared" si="64"/>
        <v>29188320.000000004</v>
      </c>
      <c r="CW503" s="11"/>
      <c r="CX503" s="604">
        <f t="shared" si="65"/>
        <v>7.6487363662241616</v>
      </c>
      <c r="CY503" s="143"/>
      <c r="CZ503" s="143"/>
      <c r="DA503" s="143"/>
      <c r="DB503" s="23"/>
      <c r="DC503" s="23"/>
      <c r="DD503" s="23"/>
      <c r="DE503" s="23"/>
      <c r="DF503" s="143"/>
      <c r="DG503" s="89"/>
      <c r="DH503" s="50" t="s">
        <v>46</v>
      </c>
      <c r="DI503" s="28"/>
      <c r="DJ503" s="553" t="s">
        <v>46</v>
      </c>
      <c r="DK503" s="143"/>
      <c r="DL503" s="46"/>
      <c r="DM503" s="111"/>
      <c r="DN503" s="110"/>
      <c r="DO503" s="432">
        <v>297.44438961807941</v>
      </c>
      <c r="DP503" s="433">
        <v>-286.65925801565345</v>
      </c>
      <c r="DQ503" s="434">
        <v>180.94266258758506</v>
      </c>
      <c r="DR503" s="428">
        <v>-170.32462865772723</v>
      </c>
      <c r="DS503" s="432">
        <v>1.9386164018553236</v>
      </c>
      <c r="DT503" s="434">
        <v>-1.4928894655310381</v>
      </c>
      <c r="DU503" s="434">
        <v>1.1143787624592911</v>
      </c>
      <c r="DV503" s="428">
        <v>-0.67422174855394346</v>
      </c>
      <c r="DW503" s="252"/>
      <c r="DX503" s="50"/>
      <c r="DY503" s="249"/>
      <c r="DZ503" s="464">
        <v>73940</v>
      </c>
      <c r="EA503" s="465">
        <v>-73380.666666666672</v>
      </c>
      <c r="EB503" s="46"/>
    </row>
    <row r="504" spans="1:132" s="141" customFormat="1" ht="27.75" customHeight="1" x14ac:dyDescent="0.25">
      <c r="A504" s="69" t="s">
        <v>56</v>
      </c>
      <c r="B504" s="69" t="s">
        <v>42</v>
      </c>
      <c r="C504" s="69" t="s">
        <v>670</v>
      </c>
      <c r="D504" s="67" t="s">
        <v>864</v>
      </c>
      <c r="E504" s="67" t="s">
        <v>747</v>
      </c>
      <c r="F504" s="67" t="s">
        <v>868</v>
      </c>
      <c r="G504" s="67" t="s">
        <v>869</v>
      </c>
      <c r="H504" s="14" t="s">
        <v>46</v>
      </c>
      <c r="I504" s="20" t="s">
        <v>1979</v>
      </c>
      <c r="J504" s="145" t="s">
        <v>1984</v>
      </c>
      <c r="K504" s="426">
        <v>11.831639066503</v>
      </c>
      <c r="L504" s="426">
        <v>38.169696890304003</v>
      </c>
      <c r="M504" s="424">
        <v>3441</v>
      </c>
      <c r="N504" s="487">
        <v>37282560.000000007</v>
      </c>
      <c r="O504" s="487" t="s">
        <v>1976</v>
      </c>
      <c r="P504" s="572">
        <v>10.158477986391464</v>
      </c>
      <c r="Q504" s="34" t="s">
        <v>1977</v>
      </c>
      <c r="R504" s="257" t="s">
        <v>48</v>
      </c>
      <c r="S504" s="27"/>
      <c r="T504" s="27"/>
      <c r="U504" s="145"/>
      <c r="V504" s="24"/>
      <c r="W504" s="24"/>
      <c r="X504" s="24"/>
      <c r="Y504" s="24"/>
      <c r="Z504" s="24"/>
      <c r="AA504" s="24"/>
      <c r="AB504" s="24"/>
      <c r="AC504" s="24"/>
      <c r="AD504" s="24"/>
      <c r="AE504" s="24"/>
      <c r="AF504" s="24"/>
      <c r="AG504" s="24"/>
      <c r="AH504" s="24"/>
      <c r="AI504" s="24">
        <v>100</v>
      </c>
      <c r="AJ504" s="24">
        <v>100</v>
      </c>
      <c r="AK504" s="24"/>
      <c r="AL504" s="24"/>
      <c r="AM504" s="24"/>
      <c r="AN504" s="24"/>
      <c r="AO504" s="145">
        <f t="shared" si="66"/>
        <v>100</v>
      </c>
      <c r="AP504" s="14">
        <f t="shared" si="67"/>
        <v>100</v>
      </c>
      <c r="AQ504" s="22"/>
      <c r="AR504" s="24"/>
      <c r="AS504" s="24"/>
      <c r="AT504" s="24"/>
      <c r="AU504" s="24"/>
      <c r="AV504" s="24"/>
      <c r="AW504" s="145"/>
      <c r="AX504" s="24"/>
      <c r="AY504" s="24"/>
      <c r="AZ504" s="24"/>
      <c r="BA504" s="24"/>
      <c r="BB504" s="24"/>
      <c r="BC504" s="24"/>
      <c r="BD504" s="24"/>
      <c r="BE504" s="24"/>
      <c r="BF504" s="24"/>
      <c r="BG504" s="24">
        <v>2042.96</v>
      </c>
      <c r="BH504" s="24">
        <v>2042.96</v>
      </c>
      <c r="BI504" s="24"/>
      <c r="BJ504" s="24"/>
      <c r="BK504" s="24"/>
      <c r="BL504" s="24"/>
      <c r="BM504" s="145">
        <f t="shared" si="68"/>
        <v>2042.96</v>
      </c>
      <c r="BN504" s="24">
        <f t="shared" si="69"/>
        <v>2042.96</v>
      </c>
      <c r="BO504" s="509">
        <f t="shared" si="63"/>
        <v>0.20110886716856571</v>
      </c>
      <c r="BP504" s="511">
        <v>0</v>
      </c>
      <c r="BQ504" s="512">
        <v>0</v>
      </c>
      <c r="BR504" s="513">
        <v>0</v>
      </c>
      <c r="BS504" s="512">
        <v>0</v>
      </c>
      <c r="BT504" s="512">
        <v>0</v>
      </c>
      <c r="BU504" s="512">
        <v>0</v>
      </c>
      <c r="BV504" s="512">
        <v>0</v>
      </c>
      <c r="BW504" s="512">
        <v>0</v>
      </c>
      <c r="BX504" s="512">
        <v>0</v>
      </c>
      <c r="BY504" s="512">
        <v>0</v>
      </c>
      <c r="BZ504" s="512">
        <v>0</v>
      </c>
      <c r="CA504" s="512">
        <v>0</v>
      </c>
      <c r="CB504" s="512">
        <v>0</v>
      </c>
      <c r="CC504" s="512">
        <v>0</v>
      </c>
      <c r="CD504" s="512">
        <v>0</v>
      </c>
      <c r="CE504" s="512">
        <v>0</v>
      </c>
      <c r="CF504" s="512">
        <v>2398108.1664000005</v>
      </c>
      <c r="CG504" s="512">
        <v>2398108.1664000005</v>
      </c>
      <c r="CH504" s="512">
        <v>0</v>
      </c>
      <c r="CI504" s="512">
        <v>0</v>
      </c>
      <c r="CJ504" s="512">
        <v>0</v>
      </c>
      <c r="CK504" s="512">
        <v>0</v>
      </c>
      <c r="CL504" s="513">
        <f t="shared" si="70"/>
        <v>2398108.1664000005</v>
      </c>
      <c r="CM504" s="513">
        <f t="shared" si="71"/>
        <v>2398108.1664000005</v>
      </c>
      <c r="CN504" s="113"/>
      <c r="CO504" s="97"/>
      <c r="CP504" s="97"/>
      <c r="CQ504" s="97"/>
      <c r="CR504" s="97"/>
      <c r="CS504" s="97"/>
      <c r="CT504" s="97"/>
      <c r="CU504" s="114"/>
      <c r="CV504" s="50">
        <f t="shared" si="64"/>
        <v>37282560.000000007</v>
      </c>
      <c r="CW504" s="11"/>
      <c r="CX504" s="604">
        <f t="shared" si="65"/>
        <v>10.158477986391464</v>
      </c>
      <c r="CY504" s="143"/>
      <c r="CZ504" s="143"/>
      <c r="DA504" s="143"/>
      <c r="DB504" s="23"/>
      <c r="DC504" s="23"/>
      <c r="DD504" s="23"/>
      <c r="DE504" s="23"/>
      <c r="DF504" s="143"/>
      <c r="DG504" s="89"/>
      <c r="DH504" s="50" t="s">
        <v>46</v>
      </c>
      <c r="DI504" s="28"/>
      <c r="DJ504" s="553" t="s">
        <v>46</v>
      </c>
      <c r="DK504" s="143"/>
      <c r="DL504" s="46"/>
      <c r="DM504" s="111"/>
      <c r="DN504" s="110"/>
      <c r="DO504" s="432">
        <v>187.63358926538638</v>
      </c>
      <c r="DP504" s="433">
        <v>-1.6697377388374264</v>
      </c>
      <c r="DQ504" s="434">
        <v>108.07266209702823</v>
      </c>
      <c r="DR504" s="428">
        <v>-23.934906923630734</v>
      </c>
      <c r="DS504" s="432">
        <v>2.207474507714295</v>
      </c>
      <c r="DT504" s="434">
        <v>-1.1418977509731725</v>
      </c>
      <c r="DU504" s="434">
        <v>2.1682369753191097</v>
      </c>
      <c r="DV504" s="428">
        <v>-1.1853289110737424</v>
      </c>
      <c r="DW504" s="252"/>
      <c r="DX504" s="50"/>
      <c r="DY504" s="249"/>
      <c r="DZ504" s="464">
        <v>6880</v>
      </c>
      <c r="EA504" s="465">
        <v>216828</v>
      </c>
      <c r="EB504" s="46"/>
    </row>
    <row r="505" spans="1:132" s="141" customFormat="1" ht="27.75" customHeight="1" x14ac:dyDescent="0.25">
      <c r="A505" s="69" t="s">
        <v>56</v>
      </c>
      <c r="B505" s="69" t="s">
        <v>42</v>
      </c>
      <c r="C505" s="69" t="s">
        <v>670</v>
      </c>
      <c r="D505" s="67" t="s">
        <v>864</v>
      </c>
      <c r="E505" s="67" t="s">
        <v>747</v>
      </c>
      <c r="F505" s="67" t="s">
        <v>870</v>
      </c>
      <c r="G505" s="67" t="s">
        <v>871</v>
      </c>
      <c r="H505" s="14" t="s">
        <v>46</v>
      </c>
      <c r="I505" s="20" t="s">
        <v>1979</v>
      </c>
      <c r="J505" s="145" t="s">
        <v>1984</v>
      </c>
      <c r="K505" s="426">
        <v>11.831639066503</v>
      </c>
      <c r="L505" s="426">
        <v>41.088825672111</v>
      </c>
      <c r="M505" s="424">
        <v>3914</v>
      </c>
      <c r="N505" s="487">
        <v>41452320</v>
      </c>
      <c r="O505" s="487" t="s">
        <v>1976</v>
      </c>
      <c r="P505" s="572">
        <v>10.851644719580531</v>
      </c>
      <c r="Q505" s="34" t="s">
        <v>1977</v>
      </c>
      <c r="R505" s="257" t="s">
        <v>48</v>
      </c>
      <c r="S505" s="27"/>
      <c r="T505" s="27"/>
      <c r="U505" s="145"/>
      <c r="V505" s="24"/>
      <c r="W505" s="24"/>
      <c r="X505" s="24"/>
      <c r="Y505" s="24"/>
      <c r="Z505" s="24"/>
      <c r="AA505" s="24"/>
      <c r="AB505" s="24"/>
      <c r="AC505" s="24"/>
      <c r="AD505" s="24"/>
      <c r="AE505" s="24"/>
      <c r="AF505" s="24"/>
      <c r="AG505" s="24"/>
      <c r="AH505" s="24"/>
      <c r="AI505" s="24">
        <v>109</v>
      </c>
      <c r="AJ505" s="24">
        <v>109</v>
      </c>
      <c r="AK505" s="24">
        <v>1</v>
      </c>
      <c r="AL505" s="24">
        <v>1</v>
      </c>
      <c r="AM505" s="24"/>
      <c r="AN505" s="24"/>
      <c r="AO505" s="145">
        <f t="shared" si="66"/>
        <v>110</v>
      </c>
      <c r="AP505" s="14">
        <f t="shared" si="67"/>
        <v>110</v>
      </c>
      <c r="AQ505" s="22"/>
      <c r="AR505" s="24"/>
      <c r="AS505" s="24"/>
      <c r="AT505" s="24"/>
      <c r="AU505" s="24"/>
      <c r="AV505" s="24"/>
      <c r="AW505" s="145"/>
      <c r="AX505" s="24"/>
      <c r="AY505" s="24"/>
      <c r="AZ505" s="24"/>
      <c r="BA505" s="24"/>
      <c r="BB505" s="24"/>
      <c r="BC505" s="24"/>
      <c r="BD505" s="24"/>
      <c r="BE505" s="24"/>
      <c r="BF505" s="24"/>
      <c r="BG505" s="24">
        <v>745.85</v>
      </c>
      <c r="BH505" s="24">
        <v>745.85</v>
      </c>
      <c r="BI505" s="24">
        <v>6</v>
      </c>
      <c r="BJ505" s="24">
        <v>6</v>
      </c>
      <c r="BK505" s="24"/>
      <c r="BL505" s="24"/>
      <c r="BM505" s="145">
        <f t="shared" si="68"/>
        <v>751.85</v>
      </c>
      <c r="BN505" s="24">
        <f t="shared" si="69"/>
        <v>751.85</v>
      </c>
      <c r="BO505" s="509">
        <f t="shared" si="63"/>
        <v>6.9284428252924107E-2</v>
      </c>
      <c r="BP505" s="511">
        <v>0</v>
      </c>
      <c r="BQ505" s="512">
        <v>0</v>
      </c>
      <c r="BR505" s="513">
        <v>0</v>
      </c>
      <c r="BS505" s="512">
        <v>0</v>
      </c>
      <c r="BT505" s="512">
        <v>0</v>
      </c>
      <c r="BU505" s="512">
        <v>0</v>
      </c>
      <c r="BV505" s="512">
        <v>0</v>
      </c>
      <c r="BW505" s="512">
        <v>0</v>
      </c>
      <c r="BX505" s="512">
        <v>0</v>
      </c>
      <c r="BY505" s="512">
        <v>0</v>
      </c>
      <c r="BZ505" s="512">
        <v>0</v>
      </c>
      <c r="CA505" s="512">
        <v>0</v>
      </c>
      <c r="CB505" s="512">
        <v>0</v>
      </c>
      <c r="CC505" s="512">
        <v>0</v>
      </c>
      <c r="CD505" s="512">
        <v>0</v>
      </c>
      <c r="CE505" s="512">
        <v>0</v>
      </c>
      <c r="CF505" s="512">
        <v>875508.56400000001</v>
      </c>
      <c r="CG505" s="512">
        <v>875508.56400000001</v>
      </c>
      <c r="CH505" s="512">
        <v>7043.0400000000009</v>
      </c>
      <c r="CI505" s="512">
        <v>7043.0400000000009</v>
      </c>
      <c r="CJ505" s="512">
        <v>0</v>
      </c>
      <c r="CK505" s="512">
        <v>0</v>
      </c>
      <c r="CL505" s="513">
        <f t="shared" si="70"/>
        <v>882551.60400000005</v>
      </c>
      <c r="CM505" s="513">
        <f t="shared" si="71"/>
        <v>882551.60400000005</v>
      </c>
      <c r="CN505" s="113"/>
      <c r="CO505" s="97"/>
      <c r="CP505" s="97"/>
      <c r="CQ505" s="97"/>
      <c r="CR505" s="97"/>
      <c r="CS505" s="97"/>
      <c r="CT505" s="97"/>
      <c r="CU505" s="114"/>
      <c r="CV505" s="50">
        <f t="shared" si="64"/>
        <v>41452320</v>
      </c>
      <c r="CW505" s="11"/>
      <c r="CX505" s="604">
        <f t="shared" si="65"/>
        <v>10.851644719580531</v>
      </c>
      <c r="CY505" s="143"/>
      <c r="CZ505" s="143"/>
      <c r="DA505" s="143"/>
      <c r="DB505" s="23"/>
      <c r="DC505" s="23"/>
      <c r="DD505" s="23"/>
      <c r="DE505" s="23"/>
      <c r="DF505" s="143"/>
      <c r="DG505" s="89"/>
      <c r="DH505" s="50" t="s">
        <v>46</v>
      </c>
      <c r="DI505" s="28"/>
      <c r="DJ505" s="553" t="s">
        <v>46</v>
      </c>
      <c r="DK505" s="143"/>
      <c r="DL505" s="46"/>
      <c r="DM505" s="111"/>
      <c r="DN505" s="110"/>
      <c r="DO505" s="432">
        <v>850.32972834880434</v>
      </c>
      <c r="DP505" s="433">
        <v>-740.69558149850934</v>
      </c>
      <c r="DQ505" s="434">
        <v>219.58426296517092</v>
      </c>
      <c r="DR505" s="428">
        <v>-112.53016259251227</v>
      </c>
      <c r="DS505" s="432">
        <v>1.6999063271736368</v>
      </c>
      <c r="DT505" s="434">
        <v>-0.33714704371283011</v>
      </c>
      <c r="DU505" s="434">
        <v>1.4794345567572185</v>
      </c>
      <c r="DV505" s="428">
        <v>-0.11994965024353532</v>
      </c>
      <c r="DW505" s="252"/>
      <c r="DX505" s="50"/>
      <c r="DY505" s="249"/>
      <c r="DZ505" s="464">
        <v>300455</v>
      </c>
      <c r="EA505" s="465">
        <v>62588.333333333314</v>
      </c>
      <c r="EB505" s="46"/>
    </row>
    <row r="506" spans="1:132" s="141" customFormat="1" ht="27.75" customHeight="1" x14ac:dyDescent="0.25">
      <c r="A506" s="69" t="s">
        <v>56</v>
      </c>
      <c r="B506" s="69" t="s">
        <v>42</v>
      </c>
      <c r="C506" s="69" t="s">
        <v>670</v>
      </c>
      <c r="D506" s="67" t="s">
        <v>872</v>
      </c>
      <c r="E506" s="67" t="s">
        <v>826</v>
      </c>
      <c r="F506" s="67" t="s">
        <v>873</v>
      </c>
      <c r="G506" s="67" t="s">
        <v>874</v>
      </c>
      <c r="H506" s="14" t="s">
        <v>46</v>
      </c>
      <c r="I506" s="20" t="s">
        <v>1979</v>
      </c>
      <c r="J506" s="145" t="s">
        <v>1984</v>
      </c>
      <c r="K506" s="426">
        <v>12.23797818595866</v>
      </c>
      <c r="L506" s="426">
        <v>13.230113608845</v>
      </c>
      <c r="M506" s="424">
        <v>1466</v>
      </c>
      <c r="N506" s="556">
        <v>26801172.227249466</v>
      </c>
      <c r="O506" s="487" t="s">
        <v>1976</v>
      </c>
      <c r="P506" s="572">
        <v>7.6487363662241616</v>
      </c>
      <c r="Q506" s="34" t="s">
        <v>1977</v>
      </c>
      <c r="R506" s="257" t="s">
        <v>48</v>
      </c>
      <c r="S506" s="27"/>
      <c r="T506" s="27"/>
      <c r="U506" s="145"/>
      <c r="V506" s="24"/>
      <c r="W506" s="24"/>
      <c r="X506" s="24"/>
      <c r="Y506" s="24"/>
      <c r="Z506" s="24"/>
      <c r="AA506" s="24"/>
      <c r="AB506" s="24"/>
      <c r="AC506" s="24"/>
      <c r="AD506" s="24"/>
      <c r="AE506" s="24"/>
      <c r="AF506" s="24"/>
      <c r="AG506" s="24"/>
      <c r="AH506" s="24"/>
      <c r="AI506" s="24">
        <v>40</v>
      </c>
      <c r="AJ506" s="24">
        <v>40</v>
      </c>
      <c r="AK506" s="24"/>
      <c r="AL506" s="24"/>
      <c r="AM506" s="24"/>
      <c r="AN506" s="24"/>
      <c r="AO506" s="145">
        <f t="shared" si="66"/>
        <v>40</v>
      </c>
      <c r="AP506" s="14">
        <f t="shared" si="67"/>
        <v>40</v>
      </c>
      <c r="AQ506" s="22"/>
      <c r="AR506" s="24"/>
      <c r="AS506" s="24"/>
      <c r="AT506" s="24"/>
      <c r="AU506" s="24"/>
      <c r="AV506" s="24"/>
      <c r="AW506" s="145"/>
      <c r="AX506" s="24"/>
      <c r="AY506" s="24"/>
      <c r="AZ506" s="24"/>
      <c r="BA506" s="24"/>
      <c r="BB506" s="24"/>
      <c r="BC506" s="24"/>
      <c r="BD506" s="24"/>
      <c r="BE506" s="24"/>
      <c r="BF506" s="24"/>
      <c r="BG506" s="24">
        <v>288.58999999999997</v>
      </c>
      <c r="BH506" s="24">
        <v>288.58999999999997</v>
      </c>
      <c r="BI506" s="24"/>
      <c r="BJ506" s="24"/>
      <c r="BK506" s="24"/>
      <c r="BL506" s="24"/>
      <c r="BM506" s="145">
        <f t="shared" si="68"/>
        <v>288.58999999999997</v>
      </c>
      <c r="BN506" s="24">
        <f t="shared" si="69"/>
        <v>288.58999999999997</v>
      </c>
      <c r="BO506" s="509">
        <f t="shared" si="63"/>
        <v>3.773041534996243E-2</v>
      </c>
      <c r="BP506" s="511">
        <v>0</v>
      </c>
      <c r="BQ506" s="512">
        <v>0</v>
      </c>
      <c r="BR506" s="513">
        <v>0</v>
      </c>
      <c r="BS506" s="512">
        <v>0</v>
      </c>
      <c r="BT506" s="512">
        <v>0</v>
      </c>
      <c r="BU506" s="512">
        <v>0</v>
      </c>
      <c r="BV506" s="512">
        <v>0</v>
      </c>
      <c r="BW506" s="512">
        <v>0</v>
      </c>
      <c r="BX506" s="512">
        <v>0</v>
      </c>
      <c r="BY506" s="512">
        <v>0</v>
      </c>
      <c r="BZ506" s="512">
        <v>0</v>
      </c>
      <c r="CA506" s="512">
        <v>0</v>
      </c>
      <c r="CB506" s="512">
        <v>0</v>
      </c>
      <c r="CC506" s="512">
        <v>0</v>
      </c>
      <c r="CD506" s="512">
        <v>0</v>
      </c>
      <c r="CE506" s="512">
        <v>0</v>
      </c>
      <c r="CF506" s="512">
        <v>338758.48560000001</v>
      </c>
      <c r="CG506" s="512">
        <v>338758.48560000001</v>
      </c>
      <c r="CH506" s="512">
        <v>0</v>
      </c>
      <c r="CI506" s="512">
        <v>0</v>
      </c>
      <c r="CJ506" s="512">
        <v>0</v>
      </c>
      <c r="CK506" s="512">
        <v>0</v>
      </c>
      <c r="CL506" s="513">
        <f t="shared" si="70"/>
        <v>338758.48560000001</v>
      </c>
      <c r="CM506" s="513">
        <f t="shared" si="71"/>
        <v>338758.48560000001</v>
      </c>
      <c r="CN506" s="113"/>
      <c r="CO506" s="97"/>
      <c r="CP506" s="97"/>
      <c r="CQ506" s="97"/>
      <c r="CR506" s="97"/>
      <c r="CS506" s="97"/>
      <c r="CT506" s="97"/>
      <c r="CU506" s="114"/>
      <c r="CV506" s="50">
        <f t="shared" si="64"/>
        <v>26801172.227249466</v>
      </c>
      <c r="CW506" s="11"/>
      <c r="CX506" s="604">
        <f t="shared" si="65"/>
        <v>7.6487363662241616</v>
      </c>
      <c r="CY506" s="143"/>
      <c r="CZ506" s="143"/>
      <c r="DA506" s="143"/>
      <c r="DB506" s="23"/>
      <c r="DC506" s="23"/>
      <c r="DD506" s="23"/>
      <c r="DE506" s="23"/>
      <c r="DF506" s="143"/>
      <c r="DG506" s="89"/>
      <c r="DH506" s="50" t="s">
        <v>46</v>
      </c>
      <c r="DI506" s="28"/>
      <c r="DJ506" s="553" t="s">
        <v>46</v>
      </c>
      <c r="DK506" s="143"/>
      <c r="DL506" s="46"/>
      <c r="DM506" s="111"/>
      <c r="DN506" s="110"/>
      <c r="DO506" s="432">
        <v>489.92790539003755</v>
      </c>
      <c r="DP506" s="433">
        <v>-474.88845862377065</v>
      </c>
      <c r="DQ506" s="434">
        <v>46.35706163293144</v>
      </c>
      <c r="DR506" s="428">
        <v>-31.317614866664556</v>
      </c>
      <c r="DS506" s="432">
        <v>0.53218103252217308</v>
      </c>
      <c r="DT506" s="434">
        <v>-0.42788726506753055</v>
      </c>
      <c r="DU506" s="434">
        <v>0.48032749602001257</v>
      </c>
      <c r="DV506" s="428">
        <v>-0.37603372856537004</v>
      </c>
      <c r="DW506" s="252"/>
      <c r="DX506" s="50"/>
      <c r="DY506" s="249"/>
      <c r="DZ506" s="464">
        <v>33495</v>
      </c>
      <c r="EA506" s="465">
        <v>-31225</v>
      </c>
      <c r="EB506" s="46"/>
    </row>
    <row r="507" spans="1:132" s="141" customFormat="1" ht="27.75" customHeight="1" x14ac:dyDescent="0.25">
      <c r="A507" s="69" t="s">
        <v>56</v>
      </c>
      <c r="B507" s="69" t="s">
        <v>42</v>
      </c>
      <c r="C507" s="69" t="s">
        <v>670</v>
      </c>
      <c r="D507" s="67" t="s">
        <v>872</v>
      </c>
      <c r="E507" s="67" t="s">
        <v>826</v>
      </c>
      <c r="F507" s="67" t="s">
        <v>875</v>
      </c>
      <c r="G507" s="67" t="s">
        <v>876</v>
      </c>
      <c r="H507" s="14" t="s">
        <v>46</v>
      </c>
      <c r="I507" s="20" t="s">
        <v>1978</v>
      </c>
      <c r="J507" s="145" t="s">
        <v>1984</v>
      </c>
      <c r="K507" s="426">
        <v>12.23797818595866</v>
      </c>
      <c r="L507" s="426">
        <v>17.278787842848001</v>
      </c>
      <c r="M507" s="424">
        <v>2480</v>
      </c>
      <c r="N507" s="556">
        <v>35260292.211475074</v>
      </c>
      <c r="O507" s="487" t="s">
        <v>1976</v>
      </c>
      <c r="P507" s="572">
        <v>10.062868781813663</v>
      </c>
      <c r="Q507" s="34" t="s">
        <v>1977</v>
      </c>
      <c r="R507" s="257" t="s">
        <v>48</v>
      </c>
      <c r="S507" s="27"/>
      <c r="T507" s="27"/>
      <c r="U507" s="145"/>
      <c r="V507" s="24"/>
      <c r="W507" s="24"/>
      <c r="X507" s="24"/>
      <c r="Y507" s="24"/>
      <c r="Z507" s="24"/>
      <c r="AA507" s="24"/>
      <c r="AB507" s="24"/>
      <c r="AC507" s="24"/>
      <c r="AD507" s="24"/>
      <c r="AE507" s="24"/>
      <c r="AF507" s="24"/>
      <c r="AG507" s="24"/>
      <c r="AH507" s="24"/>
      <c r="AI507" s="24">
        <v>4</v>
      </c>
      <c r="AJ507" s="24">
        <v>4</v>
      </c>
      <c r="AK507" s="24"/>
      <c r="AL507" s="24"/>
      <c r="AM507" s="24"/>
      <c r="AN507" s="24"/>
      <c r="AO507" s="145">
        <f t="shared" si="66"/>
        <v>4</v>
      </c>
      <c r="AP507" s="14">
        <f t="shared" si="67"/>
        <v>4</v>
      </c>
      <c r="AQ507" s="22"/>
      <c r="AR507" s="24"/>
      <c r="AS507" s="24"/>
      <c r="AT507" s="24"/>
      <c r="AU507" s="24"/>
      <c r="AV507" s="24"/>
      <c r="AW507" s="145"/>
      <c r="AX507" s="24"/>
      <c r="AY507" s="24"/>
      <c r="AZ507" s="24"/>
      <c r="BA507" s="24"/>
      <c r="BB507" s="24"/>
      <c r="BC507" s="24"/>
      <c r="BD507" s="24"/>
      <c r="BE507" s="24"/>
      <c r="BF507" s="24"/>
      <c r="BG507" s="24">
        <v>1262.5999999999999</v>
      </c>
      <c r="BH507" s="24">
        <v>1262.5999999999999</v>
      </c>
      <c r="BI507" s="24"/>
      <c r="BJ507" s="24"/>
      <c r="BK507" s="24"/>
      <c r="BL507" s="24"/>
      <c r="BM507" s="145">
        <f t="shared" si="68"/>
        <v>1262.5999999999999</v>
      </c>
      <c r="BN507" s="24">
        <f t="shared" si="69"/>
        <v>1262.5999999999999</v>
      </c>
      <c r="BO507" s="509">
        <f t="shared" si="63"/>
        <v>0.12547117798871243</v>
      </c>
      <c r="BP507" s="511">
        <v>0</v>
      </c>
      <c r="BQ507" s="512">
        <v>0</v>
      </c>
      <c r="BR507" s="513">
        <v>0</v>
      </c>
      <c r="BS507" s="512">
        <v>0</v>
      </c>
      <c r="BT507" s="512">
        <v>0</v>
      </c>
      <c r="BU507" s="512">
        <v>0</v>
      </c>
      <c r="BV507" s="512">
        <v>0</v>
      </c>
      <c r="BW507" s="512">
        <v>0</v>
      </c>
      <c r="BX507" s="512">
        <v>0</v>
      </c>
      <c r="BY507" s="512">
        <v>0</v>
      </c>
      <c r="BZ507" s="512">
        <v>0</v>
      </c>
      <c r="CA507" s="512">
        <v>0</v>
      </c>
      <c r="CB507" s="512">
        <v>0</v>
      </c>
      <c r="CC507" s="512">
        <v>0</v>
      </c>
      <c r="CD507" s="512">
        <v>0</v>
      </c>
      <c r="CE507" s="512">
        <v>0</v>
      </c>
      <c r="CF507" s="512">
        <v>1482090.3840000001</v>
      </c>
      <c r="CG507" s="512">
        <v>1482090.3840000001</v>
      </c>
      <c r="CH507" s="512">
        <v>0</v>
      </c>
      <c r="CI507" s="512">
        <v>0</v>
      </c>
      <c r="CJ507" s="512">
        <v>0</v>
      </c>
      <c r="CK507" s="512">
        <v>0</v>
      </c>
      <c r="CL507" s="513">
        <f t="shared" si="70"/>
        <v>1482090.3840000001</v>
      </c>
      <c r="CM507" s="513">
        <f t="shared" si="71"/>
        <v>1482090.3840000001</v>
      </c>
      <c r="CN507" s="113"/>
      <c r="CO507" s="97"/>
      <c r="CP507" s="97"/>
      <c r="CQ507" s="97"/>
      <c r="CR507" s="97"/>
      <c r="CS507" s="97"/>
      <c r="CT507" s="97"/>
      <c r="CU507" s="114"/>
      <c r="CV507" s="50">
        <f t="shared" si="64"/>
        <v>35260292.211475074</v>
      </c>
      <c r="CW507" s="11"/>
      <c r="CX507" s="604">
        <f t="shared" si="65"/>
        <v>10.062868781813663</v>
      </c>
      <c r="CY507" s="143"/>
      <c r="CZ507" s="143"/>
      <c r="DA507" s="143"/>
      <c r="DB507" s="23"/>
      <c r="DC507" s="23"/>
      <c r="DD507" s="23"/>
      <c r="DE507" s="23"/>
      <c r="DF507" s="143"/>
      <c r="DG507" s="89"/>
      <c r="DH507" s="50" t="s">
        <v>46</v>
      </c>
      <c r="DI507" s="28"/>
      <c r="DJ507" s="553" t="s">
        <v>46</v>
      </c>
      <c r="DK507" s="143"/>
      <c r="DL507" s="46"/>
      <c r="DM507" s="111"/>
      <c r="DN507" s="110"/>
      <c r="DO507" s="432">
        <v>109.47353563867325</v>
      </c>
      <c r="DP507" s="433">
        <v>580.66265794668743</v>
      </c>
      <c r="DQ507" s="434">
        <v>104.33955035789899</v>
      </c>
      <c r="DR507" s="428">
        <v>425.63376375100273</v>
      </c>
      <c r="DS507" s="432">
        <v>0.18711563665692105</v>
      </c>
      <c r="DT507" s="434">
        <v>0.79102200800321754</v>
      </c>
      <c r="DU507" s="434">
        <v>0.16977517894949087</v>
      </c>
      <c r="DV507" s="428">
        <v>0.44435592144596792</v>
      </c>
      <c r="DW507" s="252"/>
      <c r="DX507" s="50"/>
      <c r="DY507" s="249"/>
      <c r="DZ507" s="464">
        <v>0</v>
      </c>
      <c r="EA507" s="465">
        <v>529572.66666666663</v>
      </c>
      <c r="EB507" s="46"/>
    </row>
    <row r="508" spans="1:132" s="141" customFormat="1" ht="27.75" customHeight="1" x14ac:dyDescent="0.25">
      <c r="A508" s="69" t="s">
        <v>56</v>
      </c>
      <c r="B508" s="69" t="s">
        <v>42</v>
      </c>
      <c r="C508" s="69" t="s">
        <v>670</v>
      </c>
      <c r="D508" s="67" t="s">
        <v>872</v>
      </c>
      <c r="E508" s="67" t="s">
        <v>826</v>
      </c>
      <c r="F508" s="67" t="s">
        <v>877</v>
      </c>
      <c r="G508" s="67" t="s">
        <v>773</v>
      </c>
      <c r="H508" s="14" t="s">
        <v>46</v>
      </c>
      <c r="I508" s="20" t="s">
        <v>1979</v>
      </c>
      <c r="J508" s="145" t="s">
        <v>1984</v>
      </c>
      <c r="K508" s="426">
        <v>11.592616055058496</v>
      </c>
      <c r="L508" s="426">
        <v>6.1196969569680002</v>
      </c>
      <c r="M508" s="424">
        <v>30</v>
      </c>
      <c r="N508" s="556">
        <v>6197771.0775514385</v>
      </c>
      <c r="O508" s="487" t="s">
        <v>1976</v>
      </c>
      <c r="P508" s="572">
        <v>1.7687702846893374</v>
      </c>
      <c r="Q508" s="34" t="s">
        <v>1977</v>
      </c>
      <c r="R508" s="257" t="s">
        <v>48</v>
      </c>
      <c r="S508" s="27"/>
      <c r="T508" s="27"/>
      <c r="U508" s="145"/>
      <c r="V508" s="24"/>
      <c r="W508" s="24"/>
      <c r="X508" s="24"/>
      <c r="Y508" s="24"/>
      <c r="Z508" s="24"/>
      <c r="AA508" s="24"/>
      <c r="AB508" s="24"/>
      <c r="AC508" s="24"/>
      <c r="AD508" s="24"/>
      <c r="AE508" s="24"/>
      <c r="AF508" s="24"/>
      <c r="AG508" s="24"/>
      <c r="AH508" s="24"/>
      <c r="AI508" s="24">
        <v>2</v>
      </c>
      <c r="AJ508" s="24">
        <v>2</v>
      </c>
      <c r="AK508" s="24"/>
      <c r="AL508" s="24"/>
      <c r="AM508" s="24"/>
      <c r="AN508" s="24"/>
      <c r="AO508" s="145">
        <f t="shared" si="66"/>
        <v>2</v>
      </c>
      <c r="AP508" s="14">
        <f t="shared" si="67"/>
        <v>2</v>
      </c>
      <c r="AQ508" s="22"/>
      <c r="AR508" s="24"/>
      <c r="AS508" s="24"/>
      <c r="AT508" s="24"/>
      <c r="AU508" s="24"/>
      <c r="AV508" s="24"/>
      <c r="AW508" s="145"/>
      <c r="AX508" s="24"/>
      <c r="AY508" s="24"/>
      <c r="AZ508" s="24"/>
      <c r="BA508" s="24"/>
      <c r="BB508" s="24"/>
      <c r="BC508" s="24"/>
      <c r="BD508" s="24"/>
      <c r="BE508" s="24"/>
      <c r="BF508" s="24"/>
      <c r="BG508" s="24">
        <v>2057</v>
      </c>
      <c r="BH508" s="24">
        <v>2057</v>
      </c>
      <c r="BI508" s="24"/>
      <c r="BJ508" s="24"/>
      <c r="BK508" s="24"/>
      <c r="BL508" s="24"/>
      <c r="BM508" s="145">
        <f t="shared" si="68"/>
        <v>2057</v>
      </c>
      <c r="BN508" s="24">
        <f t="shared" si="69"/>
        <v>2057</v>
      </c>
      <c r="BO508" s="509">
        <f t="shared" si="63"/>
        <v>1.1629548606767139</v>
      </c>
      <c r="BP508" s="511">
        <v>0</v>
      </c>
      <c r="BQ508" s="512">
        <v>0</v>
      </c>
      <c r="BR508" s="513">
        <v>0</v>
      </c>
      <c r="BS508" s="512">
        <v>0</v>
      </c>
      <c r="BT508" s="512">
        <v>0</v>
      </c>
      <c r="BU508" s="512">
        <v>0</v>
      </c>
      <c r="BV508" s="512">
        <v>0</v>
      </c>
      <c r="BW508" s="512">
        <v>0</v>
      </c>
      <c r="BX508" s="512">
        <v>0</v>
      </c>
      <c r="BY508" s="512">
        <v>0</v>
      </c>
      <c r="BZ508" s="512">
        <v>0</v>
      </c>
      <c r="CA508" s="512">
        <v>0</v>
      </c>
      <c r="CB508" s="512">
        <v>0</v>
      </c>
      <c r="CC508" s="512">
        <v>0</v>
      </c>
      <c r="CD508" s="512">
        <v>0</v>
      </c>
      <c r="CE508" s="512">
        <v>0</v>
      </c>
      <c r="CF508" s="512">
        <v>2414588.8800000004</v>
      </c>
      <c r="CG508" s="512">
        <v>2414588.8800000004</v>
      </c>
      <c r="CH508" s="512">
        <v>0</v>
      </c>
      <c r="CI508" s="512">
        <v>0</v>
      </c>
      <c r="CJ508" s="512">
        <v>0</v>
      </c>
      <c r="CK508" s="512">
        <v>0</v>
      </c>
      <c r="CL508" s="513">
        <f t="shared" si="70"/>
        <v>2414588.8800000004</v>
      </c>
      <c r="CM508" s="513">
        <f t="shared" si="71"/>
        <v>2414588.8800000004</v>
      </c>
      <c r="CN508" s="113"/>
      <c r="CO508" s="97"/>
      <c r="CP508" s="97"/>
      <c r="CQ508" s="97"/>
      <c r="CR508" s="97"/>
      <c r="CS508" s="97"/>
      <c r="CT508" s="97"/>
      <c r="CU508" s="114"/>
      <c r="CV508" s="50">
        <f t="shared" si="64"/>
        <v>6197771.0775514385</v>
      </c>
      <c r="CW508" s="11"/>
      <c r="CX508" s="604">
        <f t="shared" si="65"/>
        <v>1.7687702846893374</v>
      </c>
      <c r="CY508" s="143"/>
      <c r="CZ508" s="143"/>
      <c r="DA508" s="143"/>
      <c r="DB508" s="23"/>
      <c r="DC508" s="23"/>
      <c r="DD508" s="23"/>
      <c r="DE508" s="23"/>
      <c r="DF508" s="143"/>
      <c r="DG508" s="89"/>
      <c r="DH508" s="50" t="s">
        <v>46</v>
      </c>
      <c r="DI508" s="28"/>
      <c r="DJ508" s="553" t="s">
        <v>46</v>
      </c>
      <c r="DK508" s="143"/>
      <c r="DL508" s="46"/>
      <c r="DM508" s="111"/>
      <c r="DN508" s="110"/>
      <c r="DO508" s="432">
        <v>246.57627118644066</v>
      </c>
      <c r="DP508" s="433">
        <v>-170.03521024706464</v>
      </c>
      <c r="DQ508" s="434">
        <v>138.23728813559322</v>
      </c>
      <c r="DR508" s="428">
        <v>-68.061800268224019</v>
      </c>
      <c r="DS508" s="432">
        <v>1.152542372881356</v>
      </c>
      <c r="DT508" s="434">
        <v>-0.85509746329007608</v>
      </c>
      <c r="DU508" s="434">
        <v>1.0169491525423728</v>
      </c>
      <c r="DV508" s="428">
        <v>-0.73484297324508541</v>
      </c>
      <c r="DW508" s="252"/>
      <c r="DX508" s="50"/>
      <c r="DY508" s="249"/>
      <c r="DZ508" s="464">
        <v>4078</v>
      </c>
      <c r="EA508" s="465">
        <v>2897.333333333333</v>
      </c>
      <c r="EB508" s="46"/>
    </row>
    <row r="509" spans="1:132" s="141" customFormat="1" ht="27.75" customHeight="1" x14ac:dyDescent="0.25">
      <c r="A509" s="69" t="s">
        <v>56</v>
      </c>
      <c r="B509" s="69" t="s">
        <v>42</v>
      </c>
      <c r="C509" s="69" t="s">
        <v>670</v>
      </c>
      <c r="D509" s="67" t="s">
        <v>872</v>
      </c>
      <c r="E509" s="67" t="s">
        <v>826</v>
      </c>
      <c r="F509" s="67" t="s">
        <v>878</v>
      </c>
      <c r="G509" s="67" t="s">
        <v>879</v>
      </c>
      <c r="H509" s="14" t="s">
        <v>46</v>
      </c>
      <c r="I509" s="20" t="s">
        <v>1978</v>
      </c>
      <c r="J509" s="145" t="s">
        <v>1984</v>
      </c>
      <c r="K509" s="426">
        <v>10.971156225302781</v>
      </c>
      <c r="L509" s="426">
        <v>19.000757536236001</v>
      </c>
      <c r="M509" s="424">
        <v>1264</v>
      </c>
      <c r="N509" s="556">
        <v>26047389.258358076</v>
      </c>
      <c r="O509" s="487" t="s">
        <v>1976</v>
      </c>
      <c r="P509" s="572">
        <v>7.4336156559241076</v>
      </c>
      <c r="Q509" s="34" t="s">
        <v>1977</v>
      </c>
      <c r="R509" s="257" t="s">
        <v>48</v>
      </c>
      <c r="S509" s="27"/>
      <c r="T509" s="27"/>
      <c r="U509" s="145"/>
      <c r="V509" s="24"/>
      <c r="W509" s="24"/>
      <c r="X509" s="24"/>
      <c r="Y509" s="24"/>
      <c r="Z509" s="24"/>
      <c r="AA509" s="24"/>
      <c r="AB509" s="24"/>
      <c r="AC509" s="24"/>
      <c r="AD509" s="24"/>
      <c r="AE509" s="24"/>
      <c r="AF509" s="24"/>
      <c r="AG509" s="24"/>
      <c r="AH509" s="24"/>
      <c r="AI509" s="24">
        <v>40</v>
      </c>
      <c r="AJ509" s="24">
        <v>40</v>
      </c>
      <c r="AK509" s="24"/>
      <c r="AL509" s="24"/>
      <c r="AM509" s="24"/>
      <c r="AN509" s="24"/>
      <c r="AO509" s="145">
        <f t="shared" si="66"/>
        <v>40</v>
      </c>
      <c r="AP509" s="14">
        <f t="shared" si="67"/>
        <v>40</v>
      </c>
      <c r="AQ509" s="22"/>
      <c r="AR509" s="24"/>
      <c r="AS509" s="24"/>
      <c r="AT509" s="24"/>
      <c r="AU509" s="24"/>
      <c r="AV509" s="24"/>
      <c r="AW509" s="145"/>
      <c r="AX509" s="24"/>
      <c r="AY509" s="24"/>
      <c r="AZ509" s="24"/>
      <c r="BA509" s="24"/>
      <c r="BB509" s="24"/>
      <c r="BC509" s="24"/>
      <c r="BD509" s="24"/>
      <c r="BE509" s="24"/>
      <c r="BF509" s="24"/>
      <c r="BG509" s="24">
        <v>286.86</v>
      </c>
      <c r="BH509" s="24">
        <v>286.86</v>
      </c>
      <c r="BI509" s="24"/>
      <c r="BJ509" s="24"/>
      <c r="BK509" s="24"/>
      <c r="BL509" s="24"/>
      <c r="BM509" s="145">
        <f t="shared" si="68"/>
        <v>286.86</v>
      </c>
      <c r="BN509" s="24">
        <f t="shared" si="69"/>
        <v>286.86</v>
      </c>
      <c r="BO509" s="509">
        <f t="shared" si="63"/>
        <v>3.8589565734595287E-2</v>
      </c>
      <c r="BP509" s="511">
        <v>0</v>
      </c>
      <c r="BQ509" s="512">
        <v>0</v>
      </c>
      <c r="BR509" s="513">
        <v>0</v>
      </c>
      <c r="BS509" s="512">
        <v>0</v>
      </c>
      <c r="BT509" s="512">
        <v>0</v>
      </c>
      <c r="BU509" s="512">
        <v>0</v>
      </c>
      <c r="BV509" s="512">
        <v>0</v>
      </c>
      <c r="BW509" s="512">
        <v>0</v>
      </c>
      <c r="BX509" s="512">
        <v>0</v>
      </c>
      <c r="BY509" s="512">
        <v>0</v>
      </c>
      <c r="BZ509" s="512">
        <v>0</v>
      </c>
      <c r="CA509" s="512">
        <v>0</v>
      </c>
      <c r="CB509" s="512">
        <v>0</v>
      </c>
      <c r="CC509" s="512">
        <v>0</v>
      </c>
      <c r="CD509" s="512">
        <v>0</v>
      </c>
      <c r="CE509" s="512">
        <v>0</v>
      </c>
      <c r="CF509" s="512">
        <v>336727.74240000005</v>
      </c>
      <c r="CG509" s="512">
        <v>336727.74240000005</v>
      </c>
      <c r="CH509" s="512">
        <v>0</v>
      </c>
      <c r="CI509" s="512">
        <v>0</v>
      </c>
      <c r="CJ509" s="512">
        <v>0</v>
      </c>
      <c r="CK509" s="512">
        <v>0</v>
      </c>
      <c r="CL509" s="513">
        <f t="shared" si="70"/>
        <v>336727.74240000005</v>
      </c>
      <c r="CM509" s="513">
        <f t="shared" si="71"/>
        <v>336727.74240000005</v>
      </c>
      <c r="CN509" s="113"/>
      <c r="CO509" s="97"/>
      <c r="CP509" s="97"/>
      <c r="CQ509" s="97"/>
      <c r="CR509" s="97"/>
      <c r="CS509" s="97"/>
      <c r="CT509" s="97"/>
      <c r="CU509" s="114"/>
      <c r="CV509" s="50">
        <f t="shared" si="64"/>
        <v>26047389.258358076</v>
      </c>
      <c r="CW509" s="11"/>
      <c r="CX509" s="604">
        <f t="shared" si="65"/>
        <v>7.4336156559241076</v>
      </c>
      <c r="CY509" s="143"/>
      <c r="CZ509" s="143"/>
      <c r="DA509" s="143"/>
      <c r="DB509" s="23"/>
      <c r="DC509" s="23"/>
      <c r="DD509" s="23"/>
      <c r="DE509" s="23"/>
      <c r="DF509" s="143"/>
      <c r="DG509" s="89"/>
      <c r="DH509" s="50" t="s">
        <v>46</v>
      </c>
      <c r="DI509" s="28"/>
      <c r="DJ509" s="553" t="s">
        <v>46</v>
      </c>
      <c r="DK509" s="143"/>
      <c r="DL509" s="46"/>
      <c r="DM509" s="111"/>
      <c r="DN509" s="110"/>
      <c r="DO509" s="432">
        <v>2836.0205696202534</v>
      </c>
      <c r="DP509" s="433">
        <v>-2746.9954616344362</v>
      </c>
      <c r="DQ509" s="434">
        <v>137.37262658227849</v>
      </c>
      <c r="DR509" s="428">
        <v>-111.18013245880813</v>
      </c>
      <c r="DS509" s="432">
        <v>2.9011075949367089</v>
      </c>
      <c r="DT509" s="434">
        <v>-2.2829083558689236</v>
      </c>
      <c r="DU509" s="434">
        <v>1.9295886075949367</v>
      </c>
      <c r="DV509" s="428">
        <v>-1.3340890823555456</v>
      </c>
      <c r="DW509" s="252"/>
      <c r="DX509" s="50"/>
      <c r="DY509" s="249"/>
      <c r="DZ509" s="464">
        <v>125809</v>
      </c>
      <c r="EA509" s="465">
        <v>-99664.333333333328</v>
      </c>
      <c r="EB509" s="46"/>
    </row>
    <row r="510" spans="1:132" s="141" customFormat="1" ht="27.75" customHeight="1" x14ac:dyDescent="0.25">
      <c r="A510" s="69" t="s">
        <v>56</v>
      </c>
      <c r="B510" s="69" t="s">
        <v>42</v>
      </c>
      <c r="C510" s="69" t="s">
        <v>670</v>
      </c>
      <c r="D510" s="67" t="s">
        <v>872</v>
      </c>
      <c r="E510" s="67" t="s">
        <v>826</v>
      </c>
      <c r="F510" s="67" t="s">
        <v>880</v>
      </c>
      <c r="G510" s="67" t="s">
        <v>826</v>
      </c>
      <c r="H510" s="14" t="s">
        <v>46</v>
      </c>
      <c r="I510" s="20" t="s">
        <v>1978</v>
      </c>
      <c r="J510" s="145" t="s">
        <v>1984</v>
      </c>
      <c r="K510" s="426">
        <v>11.592616055058496</v>
      </c>
      <c r="L510" s="426">
        <v>13.214962093725001</v>
      </c>
      <c r="M510" s="424">
        <v>763</v>
      </c>
      <c r="N510" s="556">
        <v>18760820.559074625</v>
      </c>
      <c r="O510" s="487" t="s">
        <v>1976</v>
      </c>
      <c r="P510" s="572">
        <v>5.3541154563569133</v>
      </c>
      <c r="Q510" s="34" t="s">
        <v>1977</v>
      </c>
      <c r="R510" s="257" t="s">
        <v>48</v>
      </c>
      <c r="S510" s="27"/>
      <c r="T510" s="27"/>
      <c r="U510" s="145"/>
      <c r="V510" s="24"/>
      <c r="W510" s="24"/>
      <c r="X510" s="24"/>
      <c r="Y510" s="24"/>
      <c r="Z510" s="24"/>
      <c r="AA510" s="24"/>
      <c r="AB510" s="24"/>
      <c r="AC510" s="24"/>
      <c r="AD510" s="24"/>
      <c r="AE510" s="24"/>
      <c r="AF510" s="24"/>
      <c r="AG510" s="24"/>
      <c r="AH510" s="24"/>
      <c r="AI510" s="24">
        <v>55</v>
      </c>
      <c r="AJ510" s="24">
        <v>55</v>
      </c>
      <c r="AK510" s="24"/>
      <c r="AL510" s="24"/>
      <c r="AM510" s="24"/>
      <c r="AN510" s="24"/>
      <c r="AO510" s="145">
        <f t="shared" si="66"/>
        <v>55</v>
      </c>
      <c r="AP510" s="14">
        <f t="shared" si="67"/>
        <v>55</v>
      </c>
      <c r="AQ510" s="22"/>
      <c r="AR510" s="24"/>
      <c r="AS510" s="24"/>
      <c r="AT510" s="24"/>
      <c r="AU510" s="24"/>
      <c r="AV510" s="24"/>
      <c r="AW510" s="145"/>
      <c r="AX510" s="24"/>
      <c r="AY510" s="24"/>
      <c r="AZ510" s="24"/>
      <c r="BA510" s="24"/>
      <c r="BB510" s="24"/>
      <c r="BC510" s="24"/>
      <c r="BD510" s="24"/>
      <c r="BE510" s="24"/>
      <c r="BF510" s="24"/>
      <c r="BG510" s="24">
        <v>542.87</v>
      </c>
      <c r="BH510" s="24">
        <v>542.87</v>
      </c>
      <c r="BI510" s="24"/>
      <c r="BJ510" s="24"/>
      <c r="BK510" s="24"/>
      <c r="BL510" s="24"/>
      <c r="BM510" s="145">
        <f t="shared" si="68"/>
        <v>542.87</v>
      </c>
      <c r="BN510" s="24">
        <f t="shared" si="69"/>
        <v>542.87</v>
      </c>
      <c r="BO510" s="509">
        <f t="shared" si="63"/>
        <v>0.10139303203771097</v>
      </c>
      <c r="BP510" s="511">
        <v>0</v>
      </c>
      <c r="BQ510" s="512">
        <v>0</v>
      </c>
      <c r="BR510" s="513">
        <v>0</v>
      </c>
      <c r="BS510" s="512">
        <v>0</v>
      </c>
      <c r="BT510" s="512">
        <v>0</v>
      </c>
      <c r="BU510" s="512">
        <v>0</v>
      </c>
      <c r="BV510" s="512">
        <v>0</v>
      </c>
      <c r="BW510" s="512">
        <v>0</v>
      </c>
      <c r="BX510" s="512">
        <v>0</v>
      </c>
      <c r="BY510" s="512">
        <v>0</v>
      </c>
      <c r="BZ510" s="512">
        <v>0</v>
      </c>
      <c r="CA510" s="512">
        <v>0</v>
      </c>
      <c r="CB510" s="512">
        <v>0</v>
      </c>
      <c r="CC510" s="512">
        <v>0</v>
      </c>
      <c r="CD510" s="512">
        <v>0</v>
      </c>
      <c r="CE510" s="512">
        <v>0</v>
      </c>
      <c r="CF510" s="512">
        <v>637242.52080000006</v>
      </c>
      <c r="CG510" s="512">
        <v>637242.52080000006</v>
      </c>
      <c r="CH510" s="512">
        <v>0</v>
      </c>
      <c r="CI510" s="512">
        <v>0</v>
      </c>
      <c r="CJ510" s="512">
        <v>0</v>
      </c>
      <c r="CK510" s="512">
        <v>0</v>
      </c>
      <c r="CL510" s="513">
        <f t="shared" si="70"/>
        <v>637242.52080000006</v>
      </c>
      <c r="CM510" s="513">
        <f t="shared" si="71"/>
        <v>637242.52080000006</v>
      </c>
      <c r="CN510" s="113"/>
      <c r="CO510" s="97"/>
      <c r="CP510" s="97"/>
      <c r="CQ510" s="97"/>
      <c r="CR510" s="97"/>
      <c r="CS510" s="97"/>
      <c r="CT510" s="97"/>
      <c r="CU510" s="114"/>
      <c r="CV510" s="50">
        <f t="shared" si="64"/>
        <v>18760820.559074625</v>
      </c>
      <c r="CW510" s="11"/>
      <c r="CX510" s="604">
        <f t="shared" si="65"/>
        <v>5.3541154563569133</v>
      </c>
      <c r="CY510" s="143"/>
      <c r="CZ510" s="143"/>
      <c r="DA510" s="143"/>
      <c r="DB510" s="23"/>
      <c r="DC510" s="23"/>
      <c r="DD510" s="23"/>
      <c r="DE510" s="23"/>
      <c r="DF510" s="143"/>
      <c r="DG510" s="89"/>
      <c r="DH510" s="50" t="s">
        <v>46</v>
      </c>
      <c r="DI510" s="28"/>
      <c r="DJ510" s="553" t="s">
        <v>46</v>
      </c>
      <c r="DK510" s="143"/>
      <c r="DL510" s="46"/>
      <c r="DM510" s="111"/>
      <c r="DN510" s="110"/>
      <c r="DO510" s="432">
        <v>3191.2988970186757</v>
      </c>
      <c r="DP510" s="433">
        <v>-2908.6690598709688</v>
      </c>
      <c r="DQ510" s="434">
        <v>111.50682537949115</v>
      </c>
      <c r="DR510" s="428">
        <v>170.94288310488469</v>
      </c>
      <c r="DS510" s="432">
        <v>2.0233700993775261</v>
      </c>
      <c r="DT510" s="434">
        <v>0.1639457352159166</v>
      </c>
      <c r="DU510" s="434">
        <v>0.98547559244294025</v>
      </c>
      <c r="DV510" s="428">
        <v>1.2014317871316114</v>
      </c>
      <c r="DW510" s="252"/>
      <c r="DX510" s="50"/>
      <c r="DY510" s="249"/>
      <c r="DZ510" s="464">
        <v>50258</v>
      </c>
      <c r="EA510" s="465">
        <v>215913.33333333331</v>
      </c>
      <c r="EB510" s="46"/>
    </row>
    <row r="511" spans="1:132" s="141" customFormat="1" ht="27.75" customHeight="1" x14ac:dyDescent="0.25">
      <c r="A511" s="69" t="s">
        <v>56</v>
      </c>
      <c r="B511" s="69" t="s">
        <v>42</v>
      </c>
      <c r="C511" s="69" t="s">
        <v>670</v>
      </c>
      <c r="D511" s="67" t="s">
        <v>881</v>
      </c>
      <c r="E511" s="67" t="s">
        <v>798</v>
      </c>
      <c r="F511" s="67" t="s">
        <v>882</v>
      </c>
      <c r="G511" s="67" t="s">
        <v>883</v>
      </c>
      <c r="H511" s="14" t="s">
        <v>46</v>
      </c>
      <c r="I511" s="20" t="s">
        <v>1979</v>
      </c>
      <c r="J511" s="145" t="s">
        <v>1984</v>
      </c>
      <c r="K511" s="426">
        <v>13.624311652336788</v>
      </c>
      <c r="L511" s="426">
        <v>21.268560561821999</v>
      </c>
      <c r="M511" s="424">
        <v>1087</v>
      </c>
      <c r="N511" s="487">
        <v>41557439.999999993</v>
      </c>
      <c r="O511" s="487" t="s">
        <v>1976</v>
      </c>
      <c r="P511" s="572">
        <v>10.636524009280475</v>
      </c>
      <c r="Q511" s="34" t="s">
        <v>1977</v>
      </c>
      <c r="R511" s="257" t="s">
        <v>48</v>
      </c>
      <c r="S511" s="27"/>
      <c r="T511" s="27"/>
      <c r="U511" s="145"/>
      <c r="V511" s="24"/>
      <c r="W511" s="24"/>
      <c r="X511" s="24"/>
      <c r="Y511" s="24"/>
      <c r="Z511" s="24"/>
      <c r="AA511" s="24"/>
      <c r="AB511" s="24"/>
      <c r="AC511" s="24"/>
      <c r="AD511" s="24"/>
      <c r="AE511" s="24"/>
      <c r="AF511" s="24"/>
      <c r="AG511" s="24"/>
      <c r="AH511" s="24"/>
      <c r="AI511" s="24">
        <v>23</v>
      </c>
      <c r="AJ511" s="24">
        <v>23</v>
      </c>
      <c r="AK511" s="24"/>
      <c r="AL511" s="24"/>
      <c r="AM511" s="24"/>
      <c r="AN511" s="24"/>
      <c r="AO511" s="145">
        <f t="shared" si="66"/>
        <v>23</v>
      </c>
      <c r="AP511" s="14">
        <f t="shared" si="67"/>
        <v>23</v>
      </c>
      <c r="AQ511" s="22"/>
      <c r="AR511" s="24"/>
      <c r="AS511" s="24"/>
      <c r="AT511" s="24"/>
      <c r="AU511" s="24"/>
      <c r="AV511" s="24"/>
      <c r="AW511" s="145"/>
      <c r="AX511" s="24"/>
      <c r="AY511" s="24"/>
      <c r="AZ511" s="24"/>
      <c r="BA511" s="24"/>
      <c r="BB511" s="24"/>
      <c r="BC511" s="24"/>
      <c r="BD511" s="24"/>
      <c r="BE511" s="24"/>
      <c r="BF511" s="24"/>
      <c r="BG511" s="24">
        <v>887.84</v>
      </c>
      <c r="BH511" s="24">
        <v>887.84</v>
      </c>
      <c r="BI511" s="24"/>
      <c r="BJ511" s="24"/>
      <c r="BK511" s="24"/>
      <c r="BL511" s="24"/>
      <c r="BM511" s="145">
        <f t="shared" si="68"/>
        <v>887.84</v>
      </c>
      <c r="BN511" s="24">
        <f t="shared" si="69"/>
        <v>887.84</v>
      </c>
      <c r="BO511" s="509">
        <f t="shared" si="63"/>
        <v>8.3470878195296763E-2</v>
      </c>
      <c r="BP511" s="511">
        <v>0</v>
      </c>
      <c r="BQ511" s="512">
        <v>0</v>
      </c>
      <c r="BR511" s="513">
        <v>0</v>
      </c>
      <c r="BS511" s="512">
        <v>0</v>
      </c>
      <c r="BT511" s="512">
        <v>0</v>
      </c>
      <c r="BU511" s="512">
        <v>0</v>
      </c>
      <c r="BV511" s="512">
        <v>0</v>
      </c>
      <c r="BW511" s="512">
        <v>0</v>
      </c>
      <c r="BX511" s="512">
        <v>0</v>
      </c>
      <c r="BY511" s="512">
        <v>0</v>
      </c>
      <c r="BZ511" s="512">
        <v>0</v>
      </c>
      <c r="CA511" s="512">
        <v>0</v>
      </c>
      <c r="CB511" s="512">
        <v>0</v>
      </c>
      <c r="CC511" s="512">
        <v>0</v>
      </c>
      <c r="CD511" s="512">
        <v>0</v>
      </c>
      <c r="CE511" s="512">
        <v>0</v>
      </c>
      <c r="CF511" s="512">
        <v>1042182.1056000001</v>
      </c>
      <c r="CG511" s="512">
        <v>1042182.1056000001</v>
      </c>
      <c r="CH511" s="512">
        <v>0</v>
      </c>
      <c r="CI511" s="512">
        <v>0</v>
      </c>
      <c r="CJ511" s="512">
        <v>0</v>
      </c>
      <c r="CK511" s="512">
        <v>0</v>
      </c>
      <c r="CL511" s="513">
        <f t="shared" si="70"/>
        <v>1042182.1056000001</v>
      </c>
      <c r="CM511" s="513">
        <f t="shared" si="71"/>
        <v>1042182.1056000001</v>
      </c>
      <c r="CN511" s="113"/>
      <c r="CO511" s="97"/>
      <c r="CP511" s="97"/>
      <c r="CQ511" s="97"/>
      <c r="CR511" s="97"/>
      <c r="CS511" s="97"/>
      <c r="CT511" s="97"/>
      <c r="CU511" s="114"/>
      <c r="CV511" s="50">
        <f t="shared" si="64"/>
        <v>41557439.999999993</v>
      </c>
      <c r="CW511" s="11"/>
      <c r="CX511" s="604">
        <f t="shared" si="65"/>
        <v>10.636524009280475</v>
      </c>
      <c r="CY511" s="143"/>
      <c r="CZ511" s="143"/>
      <c r="DA511" s="143"/>
      <c r="DB511" s="23"/>
      <c r="DC511" s="23"/>
      <c r="DD511" s="23"/>
      <c r="DE511" s="23"/>
      <c r="DF511" s="143"/>
      <c r="DG511" s="89"/>
      <c r="DH511" s="50" t="s">
        <v>46</v>
      </c>
      <c r="DI511" s="28"/>
      <c r="DJ511" s="553" t="s">
        <v>46</v>
      </c>
      <c r="DK511" s="143"/>
      <c r="DL511" s="46"/>
      <c r="DM511" s="111"/>
      <c r="DN511" s="110"/>
      <c r="DO511" s="432">
        <v>572.12449214258504</v>
      </c>
      <c r="DP511" s="433">
        <v>-445.25985505268068</v>
      </c>
      <c r="DQ511" s="434">
        <v>186.0998083556924</v>
      </c>
      <c r="DR511" s="428">
        <v>-138.62704053401802</v>
      </c>
      <c r="DS511" s="432">
        <v>0.41487159831353132</v>
      </c>
      <c r="DT511" s="434">
        <v>-0.20530037432786377</v>
      </c>
      <c r="DU511" s="434">
        <v>0.32380222307397566</v>
      </c>
      <c r="DV511" s="428">
        <v>-0.16511960655353364</v>
      </c>
      <c r="DW511" s="252"/>
      <c r="DX511" s="50"/>
      <c r="DY511" s="249"/>
      <c r="DZ511" s="464">
        <v>16302</v>
      </c>
      <c r="EA511" s="465">
        <v>-16302</v>
      </c>
      <c r="EB511" s="46"/>
    </row>
    <row r="512" spans="1:132" s="141" customFormat="1" ht="27.75" customHeight="1" x14ac:dyDescent="0.25">
      <c r="A512" s="69" t="s">
        <v>56</v>
      </c>
      <c r="B512" s="69" t="s">
        <v>42</v>
      </c>
      <c r="C512" s="69" t="s">
        <v>670</v>
      </c>
      <c r="D512" s="67" t="s">
        <v>881</v>
      </c>
      <c r="E512" s="67" t="s">
        <v>798</v>
      </c>
      <c r="F512" s="67" t="s">
        <v>884</v>
      </c>
      <c r="G512" s="67" t="s">
        <v>885</v>
      </c>
      <c r="H512" s="14" t="s">
        <v>46</v>
      </c>
      <c r="I512" s="20" t="s">
        <v>1979</v>
      </c>
      <c r="J512" s="145" t="s">
        <v>1984</v>
      </c>
      <c r="K512" s="426">
        <v>12.668219606558768</v>
      </c>
      <c r="L512" s="426">
        <v>44.728787785752004</v>
      </c>
      <c r="M512" s="424">
        <v>2487</v>
      </c>
      <c r="N512" s="487">
        <v>35040000</v>
      </c>
      <c r="O512" s="487" t="s">
        <v>1976</v>
      </c>
      <c r="P512" s="572">
        <v>9.584822758924652</v>
      </c>
      <c r="Q512" s="34" t="s">
        <v>1977</v>
      </c>
      <c r="R512" s="257" t="s">
        <v>48</v>
      </c>
      <c r="S512" s="27"/>
      <c r="T512" s="27"/>
      <c r="U512" s="145"/>
      <c r="V512" s="24"/>
      <c r="W512" s="24"/>
      <c r="X512" s="24"/>
      <c r="Y512" s="24"/>
      <c r="Z512" s="24"/>
      <c r="AA512" s="24"/>
      <c r="AB512" s="24"/>
      <c r="AC512" s="24"/>
      <c r="AD512" s="24"/>
      <c r="AE512" s="24"/>
      <c r="AF512" s="24"/>
      <c r="AG512" s="24"/>
      <c r="AH512" s="24"/>
      <c r="AI512" s="24">
        <v>81</v>
      </c>
      <c r="AJ512" s="24">
        <v>81</v>
      </c>
      <c r="AK512" s="24"/>
      <c r="AL512" s="24"/>
      <c r="AM512" s="24"/>
      <c r="AN512" s="24"/>
      <c r="AO512" s="145">
        <f t="shared" si="66"/>
        <v>81</v>
      </c>
      <c r="AP512" s="14">
        <f t="shared" si="67"/>
        <v>81</v>
      </c>
      <c r="AQ512" s="22"/>
      <c r="AR512" s="24"/>
      <c r="AS512" s="24"/>
      <c r="AT512" s="24"/>
      <c r="AU512" s="24"/>
      <c r="AV512" s="24"/>
      <c r="AW512" s="145"/>
      <c r="AX512" s="24"/>
      <c r="AY512" s="24"/>
      <c r="AZ512" s="24"/>
      <c r="BA512" s="24"/>
      <c r="BB512" s="24"/>
      <c r="BC512" s="24"/>
      <c r="BD512" s="24"/>
      <c r="BE512" s="24"/>
      <c r="BF512" s="24"/>
      <c r="BG512" s="24">
        <v>569.37</v>
      </c>
      <c r="BH512" s="24">
        <v>569.37</v>
      </c>
      <c r="BI512" s="24"/>
      <c r="BJ512" s="24"/>
      <c r="BK512" s="24"/>
      <c r="BL512" s="24"/>
      <c r="BM512" s="145">
        <f t="shared" si="68"/>
        <v>569.37</v>
      </c>
      <c r="BN512" s="24">
        <f t="shared" si="69"/>
        <v>569.37</v>
      </c>
      <c r="BO512" s="509">
        <f t="shared" si="63"/>
        <v>5.9403289379539786E-2</v>
      </c>
      <c r="BP512" s="511">
        <v>0</v>
      </c>
      <c r="BQ512" s="512">
        <v>0</v>
      </c>
      <c r="BR512" s="513">
        <v>0</v>
      </c>
      <c r="BS512" s="512">
        <v>0</v>
      </c>
      <c r="BT512" s="512">
        <v>0</v>
      </c>
      <c r="BU512" s="512">
        <v>0</v>
      </c>
      <c r="BV512" s="512">
        <v>0</v>
      </c>
      <c r="BW512" s="512">
        <v>0</v>
      </c>
      <c r="BX512" s="512">
        <v>0</v>
      </c>
      <c r="BY512" s="512">
        <v>0</v>
      </c>
      <c r="BZ512" s="512">
        <v>0</v>
      </c>
      <c r="CA512" s="512">
        <v>0</v>
      </c>
      <c r="CB512" s="512">
        <v>0</v>
      </c>
      <c r="CC512" s="512">
        <v>0</v>
      </c>
      <c r="CD512" s="512">
        <v>0</v>
      </c>
      <c r="CE512" s="512">
        <v>0</v>
      </c>
      <c r="CF512" s="512">
        <v>668349.28080000007</v>
      </c>
      <c r="CG512" s="512">
        <v>668349.28080000007</v>
      </c>
      <c r="CH512" s="512">
        <v>0</v>
      </c>
      <c r="CI512" s="512">
        <v>0</v>
      </c>
      <c r="CJ512" s="512">
        <v>0</v>
      </c>
      <c r="CK512" s="512">
        <v>0</v>
      </c>
      <c r="CL512" s="513">
        <f t="shared" si="70"/>
        <v>668349.28080000007</v>
      </c>
      <c r="CM512" s="513">
        <f t="shared" si="71"/>
        <v>668349.28080000007</v>
      </c>
      <c r="CN512" s="113"/>
      <c r="CO512" s="97"/>
      <c r="CP512" s="97"/>
      <c r="CQ512" s="97"/>
      <c r="CR512" s="97"/>
      <c r="CS512" s="97"/>
      <c r="CT512" s="97"/>
      <c r="CU512" s="114"/>
      <c r="CV512" s="50">
        <f t="shared" si="64"/>
        <v>35040000</v>
      </c>
      <c r="CW512" s="11"/>
      <c r="CX512" s="604">
        <f t="shared" si="65"/>
        <v>9.584822758924652</v>
      </c>
      <c r="CY512" s="143"/>
      <c r="CZ512" s="143"/>
      <c r="DA512" s="143"/>
      <c r="DB512" s="23"/>
      <c r="DC512" s="23"/>
      <c r="DD512" s="23"/>
      <c r="DE512" s="23"/>
      <c r="DF512" s="143"/>
      <c r="DG512" s="89"/>
      <c r="DH512" s="50" t="s">
        <v>46</v>
      </c>
      <c r="DI512" s="28"/>
      <c r="DJ512" s="553" t="s">
        <v>46</v>
      </c>
      <c r="DK512" s="143"/>
      <c r="DL512" s="46"/>
      <c r="DM512" s="111"/>
      <c r="DN512" s="110"/>
      <c r="DO512" s="432">
        <v>2115.7909127462808</v>
      </c>
      <c r="DP512" s="433">
        <v>-1922.6717040778019</v>
      </c>
      <c r="DQ512" s="434">
        <v>190.79332529151588</v>
      </c>
      <c r="DR512" s="428">
        <v>-63.563011932068932</v>
      </c>
      <c r="DS512" s="432">
        <v>3.0570969039002813</v>
      </c>
      <c r="DT512" s="434">
        <v>-2.2232011761119583</v>
      </c>
      <c r="DU512" s="434">
        <v>2.0956976276638519</v>
      </c>
      <c r="DV512" s="428">
        <v>-1.3053640770580222</v>
      </c>
      <c r="DW512" s="252"/>
      <c r="DX512" s="50"/>
      <c r="DY512" s="249"/>
      <c r="DZ512" s="464">
        <v>149633</v>
      </c>
      <c r="EA512" s="465">
        <v>-50597</v>
      </c>
      <c r="EB512" s="46"/>
    </row>
    <row r="513" spans="1:132" s="141" customFormat="1" ht="27.75" customHeight="1" x14ac:dyDescent="0.25">
      <c r="A513" s="69" t="s">
        <v>56</v>
      </c>
      <c r="B513" s="69" t="s">
        <v>42</v>
      </c>
      <c r="C513" s="69" t="s">
        <v>670</v>
      </c>
      <c r="D513" s="67" t="s">
        <v>881</v>
      </c>
      <c r="E513" s="67" t="s">
        <v>798</v>
      </c>
      <c r="F513" s="67" t="s">
        <v>886</v>
      </c>
      <c r="G513" s="67" t="s">
        <v>885</v>
      </c>
      <c r="H513" s="14" t="s">
        <v>46</v>
      </c>
      <c r="I513" s="20" t="s">
        <v>1978</v>
      </c>
      <c r="J513" s="145" t="s">
        <v>1984</v>
      </c>
      <c r="K513" s="426">
        <v>12.30968508939201</v>
      </c>
      <c r="L513" s="426">
        <v>43.108712031545998</v>
      </c>
      <c r="M513" s="424">
        <v>2326</v>
      </c>
      <c r="N513" s="487">
        <v>30142526</v>
      </c>
      <c r="O513" s="487" t="s">
        <v>1982</v>
      </c>
      <c r="P513" s="572">
        <v>8.0550754856798203</v>
      </c>
      <c r="Q513" s="34" t="s">
        <v>1977</v>
      </c>
      <c r="R513" s="257" t="s">
        <v>48</v>
      </c>
      <c r="S513" s="27"/>
      <c r="T513" s="27"/>
      <c r="U513" s="145"/>
      <c r="V513" s="24"/>
      <c r="W513" s="24"/>
      <c r="X513" s="24"/>
      <c r="Y513" s="24"/>
      <c r="Z513" s="24"/>
      <c r="AA513" s="24"/>
      <c r="AB513" s="24"/>
      <c r="AC513" s="24"/>
      <c r="AD513" s="24"/>
      <c r="AE513" s="24"/>
      <c r="AF513" s="24"/>
      <c r="AG513" s="24"/>
      <c r="AH513" s="24"/>
      <c r="AI513" s="24">
        <v>75</v>
      </c>
      <c r="AJ513" s="24">
        <v>75</v>
      </c>
      <c r="AK513" s="24"/>
      <c r="AL513" s="24"/>
      <c r="AM513" s="24"/>
      <c r="AN513" s="24"/>
      <c r="AO513" s="145">
        <f t="shared" si="66"/>
        <v>75</v>
      </c>
      <c r="AP513" s="14">
        <f t="shared" si="67"/>
        <v>75</v>
      </c>
      <c r="AQ513" s="22"/>
      <c r="AR513" s="24"/>
      <c r="AS513" s="24"/>
      <c r="AT513" s="24"/>
      <c r="AU513" s="24"/>
      <c r="AV513" s="24"/>
      <c r="AW513" s="145"/>
      <c r="AX513" s="24"/>
      <c r="AY513" s="24"/>
      <c r="AZ513" s="24"/>
      <c r="BA513" s="24"/>
      <c r="BB513" s="24"/>
      <c r="BC513" s="24"/>
      <c r="BD513" s="24"/>
      <c r="BE513" s="24"/>
      <c r="BF513" s="24"/>
      <c r="BG513" s="24">
        <v>476.85</v>
      </c>
      <c r="BH513" s="24">
        <v>476.85</v>
      </c>
      <c r="BI513" s="24"/>
      <c r="BJ513" s="24"/>
      <c r="BK513" s="24"/>
      <c r="BL513" s="24"/>
      <c r="BM513" s="145">
        <f t="shared" si="68"/>
        <v>476.85</v>
      </c>
      <c r="BN513" s="24">
        <f t="shared" si="69"/>
        <v>476.85</v>
      </c>
      <c r="BO513" s="509">
        <f t="shared" si="63"/>
        <v>5.9198700353303456E-2</v>
      </c>
      <c r="BP513" s="511">
        <v>0</v>
      </c>
      <c r="BQ513" s="512">
        <v>0</v>
      </c>
      <c r="BR513" s="513">
        <v>0</v>
      </c>
      <c r="BS513" s="512">
        <v>0</v>
      </c>
      <c r="BT513" s="512">
        <v>0</v>
      </c>
      <c r="BU513" s="512">
        <v>0</v>
      </c>
      <c r="BV513" s="512">
        <v>0</v>
      </c>
      <c r="BW513" s="512">
        <v>0</v>
      </c>
      <c r="BX513" s="512">
        <v>0</v>
      </c>
      <c r="BY513" s="512">
        <v>0</v>
      </c>
      <c r="BZ513" s="512">
        <v>0</v>
      </c>
      <c r="CA513" s="512">
        <v>0</v>
      </c>
      <c r="CB513" s="512">
        <v>0</v>
      </c>
      <c r="CC513" s="512">
        <v>0</v>
      </c>
      <c r="CD513" s="512">
        <v>0</v>
      </c>
      <c r="CE513" s="512">
        <v>0</v>
      </c>
      <c r="CF513" s="512">
        <v>559745.60400000005</v>
      </c>
      <c r="CG513" s="512">
        <v>559745.60400000005</v>
      </c>
      <c r="CH513" s="512">
        <v>0</v>
      </c>
      <c r="CI513" s="512">
        <v>0</v>
      </c>
      <c r="CJ513" s="512">
        <v>0</v>
      </c>
      <c r="CK513" s="512">
        <v>0</v>
      </c>
      <c r="CL513" s="513">
        <f t="shared" si="70"/>
        <v>559745.60400000005</v>
      </c>
      <c r="CM513" s="513">
        <f t="shared" si="71"/>
        <v>559745.60400000005</v>
      </c>
      <c r="CN513" s="113"/>
      <c r="CO513" s="97"/>
      <c r="CP513" s="97"/>
      <c r="CQ513" s="97"/>
      <c r="CR513" s="97"/>
      <c r="CS513" s="97"/>
      <c r="CT513" s="97"/>
      <c r="CU513" s="114"/>
      <c r="CV513" s="50">
        <f t="shared" si="64"/>
        <v>30142526</v>
      </c>
      <c r="CW513" s="11"/>
      <c r="CX513" s="604">
        <f t="shared" si="65"/>
        <v>8.0550754856798203</v>
      </c>
      <c r="CY513" s="143"/>
      <c r="CZ513" s="143"/>
      <c r="DA513" s="143"/>
      <c r="DB513" s="23"/>
      <c r="DC513" s="23"/>
      <c r="DD513" s="23"/>
      <c r="DE513" s="23"/>
      <c r="DF513" s="143"/>
      <c r="DG513" s="89"/>
      <c r="DH513" s="50" t="s">
        <v>46</v>
      </c>
      <c r="DI513" s="28"/>
      <c r="DJ513" s="553" t="s">
        <v>46</v>
      </c>
      <c r="DK513" s="143"/>
      <c r="DL513" s="46"/>
      <c r="DM513" s="111"/>
      <c r="DN513" s="110"/>
      <c r="DO513" s="432">
        <v>4339.878023434987</v>
      </c>
      <c r="DP513" s="433">
        <v>-3797.5295050887062</v>
      </c>
      <c r="DQ513" s="434">
        <v>1307.508080409935</v>
      </c>
      <c r="DR513" s="428">
        <v>-1120.5346808389486</v>
      </c>
      <c r="DS513" s="432">
        <v>5.2636256136453294</v>
      </c>
      <c r="DT513" s="434">
        <v>-2.4594668828170554</v>
      </c>
      <c r="DU513" s="434">
        <v>4.1765865195112397</v>
      </c>
      <c r="DV513" s="428">
        <v>-1.6228588990120167</v>
      </c>
      <c r="DW513" s="252"/>
      <c r="DX513" s="50"/>
      <c r="DY513" s="249"/>
      <c r="DZ513" s="464">
        <v>2921138</v>
      </c>
      <c r="EA513" s="465">
        <v>-2550552.3333333335</v>
      </c>
      <c r="EB513" s="46"/>
    </row>
    <row r="514" spans="1:132" s="141" customFormat="1" ht="27.75" customHeight="1" x14ac:dyDescent="0.25">
      <c r="A514" s="69" t="s">
        <v>56</v>
      </c>
      <c r="B514" s="69" t="s">
        <v>42</v>
      </c>
      <c r="C514" s="69" t="s">
        <v>670</v>
      </c>
      <c r="D514" s="67" t="s">
        <v>881</v>
      </c>
      <c r="E514" s="67" t="s">
        <v>798</v>
      </c>
      <c r="F514" s="67" t="s">
        <v>887</v>
      </c>
      <c r="G514" s="67" t="s">
        <v>888</v>
      </c>
      <c r="H514" s="14" t="s">
        <v>46</v>
      </c>
      <c r="I514" s="20" t="s">
        <v>1978</v>
      </c>
      <c r="J514" s="145" t="s">
        <v>1984</v>
      </c>
      <c r="K514" s="426">
        <v>12.668219606558768</v>
      </c>
      <c r="L514" s="426">
        <v>23.024052982413</v>
      </c>
      <c r="M514" s="424">
        <v>1222</v>
      </c>
      <c r="N514" s="487">
        <v>33514176</v>
      </c>
      <c r="O514" s="487" t="s">
        <v>1982</v>
      </c>
      <c r="P514" s="572">
        <v>8.3419030994132264</v>
      </c>
      <c r="Q514" s="34" t="s">
        <v>1977</v>
      </c>
      <c r="R514" s="257" t="s">
        <v>48</v>
      </c>
      <c r="S514" s="27"/>
      <c r="T514" s="27"/>
      <c r="U514" s="145"/>
      <c r="V514" s="24"/>
      <c r="W514" s="24"/>
      <c r="X514" s="24"/>
      <c r="Y514" s="24"/>
      <c r="Z514" s="24"/>
      <c r="AA514" s="24"/>
      <c r="AB514" s="24"/>
      <c r="AC514" s="24"/>
      <c r="AD514" s="24"/>
      <c r="AE514" s="24"/>
      <c r="AF514" s="24"/>
      <c r="AG514" s="24"/>
      <c r="AH514" s="24"/>
      <c r="AI514" s="24">
        <v>47</v>
      </c>
      <c r="AJ514" s="24">
        <v>47</v>
      </c>
      <c r="AK514" s="24"/>
      <c r="AL514" s="24"/>
      <c r="AM514" s="24"/>
      <c r="AN514" s="24"/>
      <c r="AO514" s="145">
        <f t="shared" si="66"/>
        <v>47</v>
      </c>
      <c r="AP514" s="14">
        <f t="shared" si="67"/>
        <v>47</v>
      </c>
      <c r="AQ514" s="22"/>
      <c r="AR514" s="24"/>
      <c r="AS514" s="24"/>
      <c r="AT514" s="24"/>
      <c r="AU514" s="24"/>
      <c r="AV514" s="24"/>
      <c r="AW514" s="145"/>
      <c r="AX514" s="24"/>
      <c r="AY514" s="24"/>
      <c r="AZ514" s="24"/>
      <c r="BA514" s="24"/>
      <c r="BB514" s="24"/>
      <c r="BC514" s="24"/>
      <c r="BD514" s="24"/>
      <c r="BE514" s="24"/>
      <c r="BF514" s="24"/>
      <c r="BG514" s="24">
        <v>590.04999999999995</v>
      </c>
      <c r="BH514" s="24">
        <v>590.04999999999995</v>
      </c>
      <c r="BI514" s="24"/>
      <c r="BJ514" s="24"/>
      <c r="BK514" s="24"/>
      <c r="BL514" s="24"/>
      <c r="BM514" s="145">
        <f t="shared" si="68"/>
        <v>590.04999999999995</v>
      </c>
      <c r="BN514" s="24">
        <f t="shared" si="69"/>
        <v>590.04999999999995</v>
      </c>
      <c r="BO514" s="509">
        <f t="shared" si="63"/>
        <v>7.0733259901029577E-2</v>
      </c>
      <c r="BP514" s="511">
        <v>0</v>
      </c>
      <c r="BQ514" s="512">
        <v>0</v>
      </c>
      <c r="BR514" s="513">
        <v>0</v>
      </c>
      <c r="BS514" s="512">
        <v>0</v>
      </c>
      <c r="BT514" s="512">
        <v>0</v>
      </c>
      <c r="BU514" s="512">
        <v>0</v>
      </c>
      <c r="BV514" s="512">
        <v>0</v>
      </c>
      <c r="BW514" s="512">
        <v>0</v>
      </c>
      <c r="BX514" s="512">
        <v>0</v>
      </c>
      <c r="BY514" s="512">
        <v>0</v>
      </c>
      <c r="BZ514" s="512">
        <v>0</v>
      </c>
      <c r="CA514" s="512">
        <v>0</v>
      </c>
      <c r="CB514" s="512">
        <v>0</v>
      </c>
      <c r="CC514" s="512">
        <v>0</v>
      </c>
      <c r="CD514" s="512">
        <v>0</v>
      </c>
      <c r="CE514" s="512">
        <v>0</v>
      </c>
      <c r="CF514" s="512">
        <v>692624.29200000002</v>
      </c>
      <c r="CG514" s="512">
        <v>692624.29200000002</v>
      </c>
      <c r="CH514" s="512">
        <v>0</v>
      </c>
      <c r="CI514" s="512">
        <v>0</v>
      </c>
      <c r="CJ514" s="512">
        <v>0</v>
      </c>
      <c r="CK514" s="512">
        <v>0</v>
      </c>
      <c r="CL514" s="513">
        <f t="shared" si="70"/>
        <v>692624.29200000002</v>
      </c>
      <c r="CM514" s="513">
        <f t="shared" si="71"/>
        <v>692624.29200000002</v>
      </c>
      <c r="CN514" s="113"/>
      <c r="CO514" s="97"/>
      <c r="CP514" s="97"/>
      <c r="CQ514" s="97"/>
      <c r="CR514" s="97"/>
      <c r="CS514" s="97"/>
      <c r="CT514" s="97"/>
      <c r="CU514" s="114"/>
      <c r="CV514" s="50">
        <f t="shared" si="64"/>
        <v>33514176</v>
      </c>
      <c r="CW514" s="11"/>
      <c r="CX514" s="604">
        <f t="shared" si="65"/>
        <v>8.3419030994132264</v>
      </c>
      <c r="CY514" s="143"/>
      <c r="CZ514" s="143"/>
      <c r="DA514" s="143"/>
      <c r="DB514" s="23"/>
      <c r="DC514" s="23"/>
      <c r="DD514" s="23"/>
      <c r="DE514" s="23"/>
      <c r="DF514" s="143"/>
      <c r="DG514" s="89"/>
      <c r="DH514" s="50" t="s">
        <v>46</v>
      </c>
      <c r="DI514" s="28"/>
      <c r="DJ514" s="553" t="s">
        <v>46</v>
      </c>
      <c r="DK514" s="143"/>
      <c r="DL514" s="46"/>
      <c r="DM514" s="111"/>
      <c r="DN514" s="110"/>
      <c r="DO514" s="432">
        <v>97.344333833355805</v>
      </c>
      <c r="DP514" s="433">
        <v>6.3878462262227771</v>
      </c>
      <c r="DQ514" s="434">
        <v>3.3006954861584528</v>
      </c>
      <c r="DR514" s="428">
        <v>97.90728440935122</v>
      </c>
      <c r="DS514" s="432">
        <v>1.0522296468021246</v>
      </c>
      <c r="DT514" s="434">
        <v>-0.4093507477363223</v>
      </c>
      <c r="DU514" s="434">
        <v>2.4546570298649872E-2</v>
      </c>
      <c r="DV514" s="428">
        <v>0.61751198422244369</v>
      </c>
      <c r="DW514" s="252"/>
      <c r="DX514" s="50"/>
      <c r="DY514" s="249"/>
      <c r="DZ514" s="464">
        <v>0</v>
      </c>
      <c r="EA514" s="465">
        <v>99399.666666666672</v>
      </c>
      <c r="EB514" s="46"/>
    </row>
    <row r="515" spans="1:132" s="141" customFormat="1" ht="27.75" customHeight="1" x14ac:dyDescent="0.25">
      <c r="A515" s="69" t="s">
        <v>56</v>
      </c>
      <c r="B515" s="69" t="s">
        <v>42</v>
      </c>
      <c r="C515" s="69" t="s">
        <v>670</v>
      </c>
      <c r="D515" s="67" t="s">
        <v>881</v>
      </c>
      <c r="E515" s="67" t="s">
        <v>798</v>
      </c>
      <c r="F515" s="67" t="s">
        <v>889</v>
      </c>
      <c r="G515" s="67" t="s">
        <v>883</v>
      </c>
      <c r="H515" s="14" t="s">
        <v>46</v>
      </c>
      <c r="I515" s="20" t="s">
        <v>1978</v>
      </c>
      <c r="J515" s="145" t="s">
        <v>1984</v>
      </c>
      <c r="K515" s="426">
        <v>12.668219606558768</v>
      </c>
      <c r="L515" s="426">
        <v>32.996212052579999</v>
      </c>
      <c r="M515" s="424">
        <v>1797</v>
      </c>
      <c r="N515" s="487">
        <v>41020586</v>
      </c>
      <c r="O515" s="487" t="s">
        <v>1982</v>
      </c>
      <c r="P515" s="572">
        <v>10.684328611569377</v>
      </c>
      <c r="Q515" s="34" t="s">
        <v>1977</v>
      </c>
      <c r="R515" s="257" t="s">
        <v>48</v>
      </c>
      <c r="S515" s="27"/>
      <c r="T515" s="27"/>
      <c r="U515" s="145"/>
      <c r="V515" s="24"/>
      <c r="W515" s="24"/>
      <c r="X515" s="24"/>
      <c r="Y515" s="24"/>
      <c r="Z515" s="24"/>
      <c r="AA515" s="24"/>
      <c r="AB515" s="24"/>
      <c r="AC515" s="24"/>
      <c r="AD515" s="24"/>
      <c r="AE515" s="24"/>
      <c r="AF515" s="24"/>
      <c r="AG515" s="24"/>
      <c r="AH515" s="24"/>
      <c r="AI515" s="24">
        <v>38</v>
      </c>
      <c r="AJ515" s="24">
        <v>38</v>
      </c>
      <c r="AK515" s="24"/>
      <c r="AL515" s="24"/>
      <c r="AM515" s="24"/>
      <c r="AN515" s="24"/>
      <c r="AO515" s="145">
        <f t="shared" si="66"/>
        <v>38</v>
      </c>
      <c r="AP515" s="14">
        <f t="shared" si="67"/>
        <v>38</v>
      </c>
      <c r="AQ515" s="22"/>
      <c r="AR515" s="24"/>
      <c r="AS515" s="24"/>
      <c r="AT515" s="24"/>
      <c r="AU515" s="24"/>
      <c r="AV515" s="24"/>
      <c r="AW515" s="145"/>
      <c r="AX515" s="24"/>
      <c r="AY515" s="24"/>
      <c r="AZ515" s="24"/>
      <c r="BA515" s="24"/>
      <c r="BB515" s="24"/>
      <c r="BC515" s="24"/>
      <c r="BD515" s="24"/>
      <c r="BE515" s="24"/>
      <c r="BF515" s="24"/>
      <c r="BG515" s="24">
        <v>680.44</v>
      </c>
      <c r="BH515" s="24">
        <v>680.44</v>
      </c>
      <c r="BI515" s="24"/>
      <c r="BJ515" s="24"/>
      <c r="BK515" s="24"/>
      <c r="BL515" s="24"/>
      <c r="BM515" s="145">
        <f t="shared" si="68"/>
        <v>680.44</v>
      </c>
      <c r="BN515" s="24">
        <f t="shared" si="69"/>
        <v>680.44</v>
      </c>
      <c r="BO515" s="509">
        <f t="shared" si="63"/>
        <v>6.3685798587586967E-2</v>
      </c>
      <c r="BP515" s="511">
        <v>0</v>
      </c>
      <c r="BQ515" s="512">
        <v>0</v>
      </c>
      <c r="BR515" s="513">
        <v>0</v>
      </c>
      <c r="BS515" s="512">
        <v>0</v>
      </c>
      <c r="BT515" s="512">
        <v>0</v>
      </c>
      <c r="BU515" s="512">
        <v>0</v>
      </c>
      <c r="BV515" s="512">
        <v>0</v>
      </c>
      <c r="BW515" s="512">
        <v>0</v>
      </c>
      <c r="BX515" s="512">
        <v>0</v>
      </c>
      <c r="BY515" s="512">
        <v>0</v>
      </c>
      <c r="BZ515" s="512">
        <v>0</v>
      </c>
      <c r="CA515" s="512">
        <v>0</v>
      </c>
      <c r="CB515" s="512">
        <v>0</v>
      </c>
      <c r="CC515" s="512">
        <v>0</v>
      </c>
      <c r="CD515" s="512">
        <v>0</v>
      </c>
      <c r="CE515" s="512">
        <v>0</v>
      </c>
      <c r="CF515" s="512">
        <v>798727.68960000004</v>
      </c>
      <c r="CG515" s="512">
        <v>798727.68960000004</v>
      </c>
      <c r="CH515" s="512">
        <v>0</v>
      </c>
      <c r="CI515" s="512">
        <v>0</v>
      </c>
      <c r="CJ515" s="512">
        <v>0</v>
      </c>
      <c r="CK515" s="512">
        <v>0</v>
      </c>
      <c r="CL515" s="513">
        <f t="shared" si="70"/>
        <v>798727.68960000004</v>
      </c>
      <c r="CM515" s="513">
        <f t="shared" si="71"/>
        <v>798727.68960000004</v>
      </c>
      <c r="CN515" s="113"/>
      <c r="CO515" s="97"/>
      <c r="CP515" s="97"/>
      <c r="CQ515" s="97"/>
      <c r="CR515" s="97"/>
      <c r="CS515" s="97"/>
      <c r="CT515" s="97"/>
      <c r="CU515" s="114"/>
      <c r="CV515" s="50">
        <f t="shared" si="64"/>
        <v>41020586</v>
      </c>
      <c r="CW515" s="11"/>
      <c r="CX515" s="604">
        <f t="shared" si="65"/>
        <v>10.684328611569377</v>
      </c>
      <c r="CY515" s="143"/>
      <c r="CZ515" s="143"/>
      <c r="DA515" s="143"/>
      <c r="DB515" s="23"/>
      <c r="DC515" s="23"/>
      <c r="DD515" s="23"/>
      <c r="DE515" s="23"/>
      <c r="DF515" s="143"/>
      <c r="DG515" s="89"/>
      <c r="DH515" s="50" t="s">
        <v>46</v>
      </c>
      <c r="DI515" s="28"/>
      <c r="DJ515" s="553" t="s">
        <v>46</v>
      </c>
      <c r="DK515" s="143"/>
      <c r="DL515" s="46"/>
      <c r="DM515" s="111"/>
      <c r="DN515" s="110"/>
      <c r="DO515" s="432">
        <v>440.38558909444987</v>
      </c>
      <c r="DP515" s="433">
        <v>-258.39513895287553</v>
      </c>
      <c r="DQ515" s="434">
        <v>119.98608985950759</v>
      </c>
      <c r="DR515" s="428">
        <v>53.894724016592164</v>
      </c>
      <c r="DS515" s="432">
        <v>0.57309778828766167</v>
      </c>
      <c r="DT515" s="434">
        <v>0.3472927829726038</v>
      </c>
      <c r="DU515" s="434">
        <v>0.48296007789678674</v>
      </c>
      <c r="DV515" s="428">
        <v>0.41589519750811688</v>
      </c>
      <c r="DW515" s="252"/>
      <c r="DX515" s="50"/>
      <c r="DY515" s="249"/>
      <c r="DZ515" s="464">
        <v>0</v>
      </c>
      <c r="EA515" s="465">
        <v>25358.666666666668</v>
      </c>
      <c r="EB515" s="46"/>
    </row>
    <row r="516" spans="1:132" s="141" customFormat="1" ht="27.75" customHeight="1" x14ac:dyDescent="0.25">
      <c r="A516" s="69" t="s">
        <v>56</v>
      </c>
      <c r="B516" s="69" t="s">
        <v>42</v>
      </c>
      <c r="C516" s="69" t="s">
        <v>670</v>
      </c>
      <c r="D516" s="67" t="s">
        <v>890</v>
      </c>
      <c r="E516" s="67" t="s">
        <v>891</v>
      </c>
      <c r="F516" s="67" t="s">
        <v>892</v>
      </c>
      <c r="G516" s="67" t="s">
        <v>893</v>
      </c>
      <c r="H516" s="14" t="s">
        <v>46</v>
      </c>
      <c r="I516" s="20" t="s">
        <v>1978</v>
      </c>
      <c r="J516" s="145" t="s">
        <v>1984</v>
      </c>
      <c r="K516" s="426">
        <v>11.831639066503</v>
      </c>
      <c r="L516" s="426">
        <v>27.987310547847002</v>
      </c>
      <c r="M516" s="424">
        <v>1108</v>
      </c>
      <c r="N516" s="487">
        <v>28207200.000000004</v>
      </c>
      <c r="O516" s="487" t="s">
        <v>1976</v>
      </c>
      <c r="P516" s="572">
        <v>7.6965409685130632</v>
      </c>
      <c r="Q516" s="34" t="s">
        <v>1977</v>
      </c>
      <c r="R516" s="257" t="s">
        <v>48</v>
      </c>
      <c r="S516" s="27"/>
      <c r="T516" s="27"/>
      <c r="U516" s="145"/>
      <c r="V516" s="24"/>
      <c r="W516" s="24"/>
      <c r="X516" s="24"/>
      <c r="Y516" s="24"/>
      <c r="Z516" s="24"/>
      <c r="AA516" s="24"/>
      <c r="AB516" s="24"/>
      <c r="AC516" s="24"/>
      <c r="AD516" s="24"/>
      <c r="AE516" s="24"/>
      <c r="AF516" s="24"/>
      <c r="AG516" s="24"/>
      <c r="AH516" s="24"/>
      <c r="AI516" s="24">
        <v>27</v>
      </c>
      <c r="AJ516" s="24">
        <v>27</v>
      </c>
      <c r="AK516" s="24"/>
      <c r="AL516" s="24"/>
      <c r="AM516" s="24"/>
      <c r="AN516" s="24"/>
      <c r="AO516" s="145">
        <f t="shared" si="66"/>
        <v>27</v>
      </c>
      <c r="AP516" s="14">
        <f t="shared" si="67"/>
        <v>27</v>
      </c>
      <c r="AQ516" s="22"/>
      <c r="AR516" s="24"/>
      <c r="AS516" s="24"/>
      <c r="AT516" s="24"/>
      <c r="AU516" s="24"/>
      <c r="AV516" s="24"/>
      <c r="AW516" s="145"/>
      <c r="AX516" s="24"/>
      <c r="AY516" s="24"/>
      <c r="AZ516" s="24"/>
      <c r="BA516" s="24"/>
      <c r="BB516" s="24"/>
      <c r="BC516" s="24"/>
      <c r="BD516" s="24"/>
      <c r="BE516" s="24"/>
      <c r="BF516" s="24"/>
      <c r="BG516" s="24">
        <v>1045.48</v>
      </c>
      <c r="BH516" s="24">
        <v>1045.48</v>
      </c>
      <c r="BI516" s="24"/>
      <c r="BJ516" s="24"/>
      <c r="BK516" s="24"/>
      <c r="BL516" s="24"/>
      <c r="BM516" s="145">
        <f t="shared" si="68"/>
        <v>1045.48</v>
      </c>
      <c r="BN516" s="24">
        <f t="shared" si="69"/>
        <v>1045.48</v>
      </c>
      <c r="BO516" s="509">
        <f t="shared" si="63"/>
        <v>0.13583764502483794</v>
      </c>
      <c r="BP516" s="511">
        <v>0</v>
      </c>
      <c r="BQ516" s="512">
        <v>0</v>
      </c>
      <c r="BR516" s="513">
        <v>0</v>
      </c>
      <c r="BS516" s="512">
        <v>0</v>
      </c>
      <c r="BT516" s="512">
        <v>0</v>
      </c>
      <c r="BU516" s="512">
        <v>0</v>
      </c>
      <c r="BV516" s="512">
        <v>0</v>
      </c>
      <c r="BW516" s="512">
        <v>0</v>
      </c>
      <c r="BX516" s="512">
        <v>0</v>
      </c>
      <c r="BY516" s="512">
        <v>0</v>
      </c>
      <c r="BZ516" s="512">
        <v>0</v>
      </c>
      <c r="CA516" s="512">
        <v>0</v>
      </c>
      <c r="CB516" s="512">
        <v>0</v>
      </c>
      <c r="CC516" s="512">
        <v>0</v>
      </c>
      <c r="CD516" s="512">
        <v>0</v>
      </c>
      <c r="CE516" s="512">
        <v>0</v>
      </c>
      <c r="CF516" s="512">
        <v>1227226.2432000001</v>
      </c>
      <c r="CG516" s="512">
        <v>1227226.2432000001</v>
      </c>
      <c r="CH516" s="512">
        <v>0</v>
      </c>
      <c r="CI516" s="512">
        <v>0</v>
      </c>
      <c r="CJ516" s="512">
        <v>0</v>
      </c>
      <c r="CK516" s="512">
        <v>0</v>
      </c>
      <c r="CL516" s="513">
        <f t="shared" si="70"/>
        <v>1227226.2432000001</v>
      </c>
      <c r="CM516" s="513">
        <f t="shared" si="71"/>
        <v>1227226.2432000001</v>
      </c>
      <c r="CN516" s="113"/>
      <c r="CO516" s="97"/>
      <c r="CP516" s="97"/>
      <c r="CQ516" s="97"/>
      <c r="CR516" s="97"/>
      <c r="CS516" s="97"/>
      <c r="CT516" s="97"/>
      <c r="CU516" s="114"/>
      <c r="CV516" s="50">
        <f t="shared" si="64"/>
        <v>28207200.000000004</v>
      </c>
      <c r="CW516" s="11"/>
      <c r="CX516" s="604">
        <f t="shared" si="65"/>
        <v>7.6965409685130632</v>
      </c>
      <c r="CY516" s="143"/>
      <c r="CZ516" s="143"/>
      <c r="DA516" s="143"/>
      <c r="DB516" s="23"/>
      <c r="DC516" s="23"/>
      <c r="DD516" s="23"/>
      <c r="DE516" s="23"/>
      <c r="DF516" s="143"/>
      <c r="DG516" s="89"/>
      <c r="DH516" s="50" t="s">
        <v>46</v>
      </c>
      <c r="DI516" s="28"/>
      <c r="DJ516" s="553" t="s">
        <v>46</v>
      </c>
      <c r="DK516" s="143"/>
      <c r="DL516" s="46"/>
      <c r="DM516" s="111"/>
      <c r="DN516" s="110"/>
      <c r="DO516" s="432">
        <v>402.3668496653392</v>
      </c>
      <c r="DP516" s="433">
        <v>-101.71739253274382</v>
      </c>
      <c r="DQ516" s="434">
        <v>387.21816951192113</v>
      </c>
      <c r="DR516" s="428">
        <v>-97.457533299955855</v>
      </c>
      <c r="DS516" s="432">
        <v>3.3499285553132383</v>
      </c>
      <c r="DT516" s="434">
        <v>-2.1357831172320192</v>
      </c>
      <c r="DU516" s="434">
        <v>3.3354892080920608</v>
      </c>
      <c r="DV516" s="428">
        <v>-2.1259316274814033</v>
      </c>
      <c r="DW516" s="252"/>
      <c r="DX516" s="50"/>
      <c r="DY516" s="249"/>
      <c r="DZ516" s="464">
        <v>402792</v>
      </c>
      <c r="EA516" s="465">
        <v>-195893.33333333334</v>
      </c>
      <c r="EB516" s="46"/>
    </row>
    <row r="517" spans="1:132" s="141" customFormat="1" ht="27.75" customHeight="1" x14ac:dyDescent="0.25">
      <c r="A517" s="69" t="s">
        <v>56</v>
      </c>
      <c r="B517" s="69" t="s">
        <v>42</v>
      </c>
      <c r="C517" s="69" t="s">
        <v>670</v>
      </c>
      <c r="D517" s="67" t="s">
        <v>890</v>
      </c>
      <c r="E517" s="67" t="s">
        <v>891</v>
      </c>
      <c r="F517" s="67" t="s">
        <v>894</v>
      </c>
      <c r="G517" s="67" t="s">
        <v>895</v>
      </c>
      <c r="H517" s="14" t="s">
        <v>46</v>
      </c>
      <c r="I517" s="20" t="s">
        <v>1979</v>
      </c>
      <c r="J517" s="145" t="s">
        <v>1984</v>
      </c>
      <c r="K517" s="426">
        <v>11.831639066503</v>
      </c>
      <c r="L517" s="426">
        <v>32.797727204508</v>
      </c>
      <c r="M517" s="424">
        <v>1658</v>
      </c>
      <c r="N517" s="487">
        <v>36721920</v>
      </c>
      <c r="O517" s="487" t="s">
        <v>1976</v>
      </c>
      <c r="P517" s="572">
        <v>9.9194549749469587</v>
      </c>
      <c r="Q517" s="34" t="s">
        <v>1977</v>
      </c>
      <c r="R517" s="257" t="s">
        <v>48</v>
      </c>
      <c r="S517" s="27"/>
      <c r="T517" s="27"/>
      <c r="U517" s="145"/>
      <c r="V517" s="24"/>
      <c r="W517" s="24"/>
      <c r="X517" s="24"/>
      <c r="Y517" s="24"/>
      <c r="Z517" s="24"/>
      <c r="AA517" s="24"/>
      <c r="AB517" s="24"/>
      <c r="AC517" s="24"/>
      <c r="AD517" s="24"/>
      <c r="AE517" s="24"/>
      <c r="AF517" s="24"/>
      <c r="AG517" s="24"/>
      <c r="AH517" s="24"/>
      <c r="AI517" s="24">
        <v>23</v>
      </c>
      <c r="AJ517" s="24">
        <v>23</v>
      </c>
      <c r="AK517" s="24"/>
      <c r="AL517" s="24"/>
      <c r="AM517" s="24"/>
      <c r="AN517" s="24"/>
      <c r="AO517" s="145">
        <f t="shared" si="66"/>
        <v>23</v>
      </c>
      <c r="AP517" s="14">
        <f t="shared" si="67"/>
        <v>23</v>
      </c>
      <c r="AQ517" s="22"/>
      <c r="AR517" s="24"/>
      <c r="AS517" s="24"/>
      <c r="AT517" s="24"/>
      <c r="AU517" s="24"/>
      <c r="AV517" s="24"/>
      <c r="AW517" s="145"/>
      <c r="AX517" s="24"/>
      <c r="AY517" s="24"/>
      <c r="AZ517" s="24"/>
      <c r="BA517" s="24"/>
      <c r="BB517" s="24"/>
      <c r="BC517" s="24"/>
      <c r="BD517" s="24"/>
      <c r="BE517" s="24"/>
      <c r="BF517" s="24"/>
      <c r="BG517" s="24">
        <v>598.47</v>
      </c>
      <c r="BH517" s="24">
        <v>598.47</v>
      </c>
      <c r="BI517" s="24"/>
      <c r="BJ517" s="24"/>
      <c r="BK517" s="24"/>
      <c r="BL517" s="24"/>
      <c r="BM517" s="145">
        <f t="shared" si="68"/>
        <v>598.47</v>
      </c>
      <c r="BN517" s="24">
        <f t="shared" si="69"/>
        <v>598.47</v>
      </c>
      <c r="BO517" s="509">
        <f t="shared" si="63"/>
        <v>6.0332951912330263E-2</v>
      </c>
      <c r="BP517" s="511">
        <v>0</v>
      </c>
      <c r="BQ517" s="512">
        <v>0</v>
      </c>
      <c r="BR517" s="513">
        <v>0</v>
      </c>
      <c r="BS517" s="512">
        <v>0</v>
      </c>
      <c r="BT517" s="512">
        <v>0</v>
      </c>
      <c r="BU517" s="512">
        <v>0</v>
      </c>
      <c r="BV517" s="512">
        <v>0</v>
      </c>
      <c r="BW517" s="512">
        <v>0</v>
      </c>
      <c r="BX517" s="512">
        <v>0</v>
      </c>
      <c r="BY517" s="512">
        <v>0</v>
      </c>
      <c r="BZ517" s="512">
        <v>0</v>
      </c>
      <c r="CA517" s="512">
        <v>0</v>
      </c>
      <c r="CB517" s="512">
        <v>0</v>
      </c>
      <c r="CC517" s="512">
        <v>0</v>
      </c>
      <c r="CD517" s="512">
        <v>0</v>
      </c>
      <c r="CE517" s="512">
        <v>0</v>
      </c>
      <c r="CF517" s="512">
        <v>702508.02480000001</v>
      </c>
      <c r="CG517" s="512">
        <v>702508.02480000001</v>
      </c>
      <c r="CH517" s="512">
        <v>0</v>
      </c>
      <c r="CI517" s="512">
        <v>0</v>
      </c>
      <c r="CJ517" s="512">
        <v>0</v>
      </c>
      <c r="CK517" s="512">
        <v>0</v>
      </c>
      <c r="CL517" s="513">
        <f t="shared" si="70"/>
        <v>702508.02480000001</v>
      </c>
      <c r="CM517" s="513">
        <f t="shared" si="71"/>
        <v>702508.02480000001</v>
      </c>
      <c r="CN517" s="113"/>
      <c r="CO517" s="97"/>
      <c r="CP517" s="97"/>
      <c r="CQ517" s="97"/>
      <c r="CR517" s="97"/>
      <c r="CS517" s="97"/>
      <c r="CT517" s="97"/>
      <c r="CU517" s="114"/>
      <c r="CV517" s="50">
        <f t="shared" si="64"/>
        <v>36721920</v>
      </c>
      <c r="CW517" s="11"/>
      <c r="CX517" s="604">
        <f t="shared" si="65"/>
        <v>9.9194549749469587</v>
      </c>
      <c r="CY517" s="143"/>
      <c r="CZ517" s="143"/>
      <c r="DA517" s="143"/>
      <c r="DB517" s="23"/>
      <c r="DC517" s="23"/>
      <c r="DD517" s="23"/>
      <c r="DE517" s="23"/>
      <c r="DF517" s="143"/>
      <c r="DG517" s="89"/>
      <c r="DH517" s="50" t="s">
        <v>46</v>
      </c>
      <c r="DI517" s="28"/>
      <c r="DJ517" s="553" t="s">
        <v>46</v>
      </c>
      <c r="DK517" s="143"/>
      <c r="DL517" s="46"/>
      <c r="DM517" s="111"/>
      <c r="DN517" s="110"/>
      <c r="DO517" s="432">
        <v>3315.6718443673653</v>
      </c>
      <c r="DP517" s="433">
        <v>-3072.5674507037143</v>
      </c>
      <c r="DQ517" s="434">
        <v>1554.6005127431761</v>
      </c>
      <c r="DR517" s="428">
        <v>-1474.9374737008811</v>
      </c>
      <c r="DS517" s="432">
        <v>5.3795807570502188</v>
      </c>
      <c r="DT517" s="434">
        <v>-4.4314844919224212</v>
      </c>
      <c r="DU517" s="434">
        <v>4.7980696727492083</v>
      </c>
      <c r="DV517" s="428">
        <v>-3.9721337768416549</v>
      </c>
      <c r="DW517" s="252"/>
      <c r="DX517" s="50"/>
      <c r="DY517" s="249"/>
      <c r="DZ517" s="464">
        <v>2295971</v>
      </c>
      <c r="EA517" s="465">
        <v>-2229738</v>
      </c>
      <c r="EB517" s="46"/>
    </row>
    <row r="518" spans="1:132" s="141" customFormat="1" ht="27.75" customHeight="1" x14ac:dyDescent="0.25">
      <c r="A518" s="69" t="s">
        <v>56</v>
      </c>
      <c r="B518" s="69" t="s">
        <v>42</v>
      </c>
      <c r="C518" s="69" t="s">
        <v>670</v>
      </c>
      <c r="D518" s="67" t="s">
        <v>890</v>
      </c>
      <c r="E518" s="67" t="s">
        <v>891</v>
      </c>
      <c r="F518" s="67" t="s">
        <v>896</v>
      </c>
      <c r="G518" s="67" t="s">
        <v>837</v>
      </c>
      <c r="H518" s="14" t="s">
        <v>46</v>
      </c>
      <c r="I518" s="20" t="s">
        <v>1979</v>
      </c>
      <c r="J518" s="145" t="s">
        <v>1984</v>
      </c>
      <c r="K518" s="426">
        <v>11.831639066503</v>
      </c>
      <c r="L518" s="426">
        <v>1.580492420955</v>
      </c>
      <c r="M518" s="424">
        <v>3</v>
      </c>
      <c r="N518" s="487">
        <v>0</v>
      </c>
      <c r="O518" s="487" t="s">
        <v>1976</v>
      </c>
      <c r="P518" s="572">
        <v>0</v>
      </c>
      <c r="Q518" s="34" t="s">
        <v>1977</v>
      </c>
      <c r="R518" s="257" t="s">
        <v>48</v>
      </c>
      <c r="S518" s="27"/>
      <c r="T518" s="27"/>
      <c r="U518" s="145"/>
      <c r="V518" s="24"/>
      <c r="W518" s="24"/>
      <c r="X518" s="24"/>
      <c r="Y518" s="24"/>
      <c r="Z518" s="24"/>
      <c r="AA518" s="24"/>
      <c r="AB518" s="24"/>
      <c r="AC518" s="24"/>
      <c r="AD518" s="24"/>
      <c r="AE518" s="24"/>
      <c r="AF518" s="24"/>
      <c r="AG518" s="24"/>
      <c r="AH518" s="24"/>
      <c r="AI518" s="24"/>
      <c r="AJ518" s="24"/>
      <c r="AK518" s="24"/>
      <c r="AL518" s="24"/>
      <c r="AM518" s="24"/>
      <c r="AN518" s="24"/>
      <c r="AO518" s="145">
        <f t="shared" si="66"/>
        <v>0</v>
      </c>
      <c r="AP518" s="14">
        <f t="shared" si="67"/>
        <v>0</v>
      </c>
      <c r="AQ518" s="22"/>
      <c r="AR518" s="24"/>
      <c r="AS518" s="24"/>
      <c r="AT518" s="24"/>
      <c r="AU518" s="24"/>
      <c r="AV518" s="24"/>
      <c r="AW518" s="145"/>
      <c r="AX518" s="24"/>
      <c r="AY518" s="24"/>
      <c r="AZ518" s="24"/>
      <c r="BA518" s="24"/>
      <c r="BB518" s="24"/>
      <c r="BC518" s="24"/>
      <c r="BD518" s="24"/>
      <c r="BE518" s="24"/>
      <c r="BF518" s="24"/>
      <c r="BG518" s="24"/>
      <c r="BH518" s="24"/>
      <c r="BI518" s="24"/>
      <c r="BJ518" s="24"/>
      <c r="BK518" s="24"/>
      <c r="BL518" s="24"/>
      <c r="BM518" s="145">
        <f t="shared" si="68"/>
        <v>0</v>
      </c>
      <c r="BN518" s="24">
        <f t="shared" si="69"/>
        <v>0</v>
      </c>
      <c r="BO518" s="509">
        <f t="shared" si="63"/>
        <v>0</v>
      </c>
      <c r="BP518" s="511">
        <v>0</v>
      </c>
      <c r="BQ518" s="512">
        <v>0</v>
      </c>
      <c r="BR518" s="513">
        <v>0</v>
      </c>
      <c r="BS518" s="512">
        <v>0</v>
      </c>
      <c r="BT518" s="512">
        <v>0</v>
      </c>
      <c r="BU518" s="512">
        <v>0</v>
      </c>
      <c r="BV518" s="512">
        <v>0</v>
      </c>
      <c r="BW518" s="512">
        <v>0</v>
      </c>
      <c r="BX518" s="512">
        <v>0</v>
      </c>
      <c r="BY518" s="512">
        <v>0</v>
      </c>
      <c r="BZ518" s="512">
        <v>0</v>
      </c>
      <c r="CA518" s="512">
        <v>0</v>
      </c>
      <c r="CB518" s="512">
        <v>0</v>
      </c>
      <c r="CC518" s="512">
        <v>0</v>
      </c>
      <c r="CD518" s="512">
        <v>0</v>
      </c>
      <c r="CE518" s="512">
        <v>0</v>
      </c>
      <c r="CF518" s="512">
        <v>0</v>
      </c>
      <c r="CG518" s="512">
        <v>0</v>
      </c>
      <c r="CH518" s="512">
        <v>0</v>
      </c>
      <c r="CI518" s="512">
        <v>0</v>
      </c>
      <c r="CJ518" s="512">
        <v>0</v>
      </c>
      <c r="CK518" s="512">
        <v>0</v>
      </c>
      <c r="CL518" s="513">
        <f t="shared" si="70"/>
        <v>0</v>
      </c>
      <c r="CM518" s="513">
        <f t="shared" si="71"/>
        <v>0</v>
      </c>
      <c r="CN518" s="113"/>
      <c r="CO518" s="97"/>
      <c r="CP518" s="97"/>
      <c r="CQ518" s="97"/>
      <c r="CR518" s="97"/>
      <c r="CS518" s="97"/>
      <c r="CT518" s="97"/>
      <c r="CU518" s="114"/>
      <c r="CV518" s="50">
        <f t="shared" si="64"/>
        <v>0</v>
      </c>
      <c r="CW518" s="11"/>
      <c r="CX518" s="604">
        <f t="shared" si="65"/>
        <v>0</v>
      </c>
      <c r="CY518" s="143"/>
      <c r="CZ518" s="143"/>
      <c r="DA518" s="143"/>
      <c r="DB518" s="23"/>
      <c r="DC518" s="23"/>
      <c r="DD518" s="23"/>
      <c r="DE518" s="23"/>
      <c r="DF518" s="143"/>
      <c r="DG518" s="89"/>
      <c r="DH518" s="50" t="s">
        <v>46</v>
      </c>
      <c r="DI518" s="28"/>
      <c r="DJ518" s="553" t="s">
        <v>46</v>
      </c>
      <c r="DK518" s="143"/>
      <c r="DL518" s="46"/>
      <c r="DM518" s="111"/>
      <c r="DN518" s="110"/>
      <c r="DO518" s="432">
        <v>19</v>
      </c>
      <c r="DP518" s="433">
        <v>919</v>
      </c>
      <c r="DQ518" s="434">
        <v>19</v>
      </c>
      <c r="DR518" s="428">
        <v>919</v>
      </c>
      <c r="DS518" s="432">
        <v>0</v>
      </c>
      <c r="DT518" s="434">
        <v>0.66666666666666663</v>
      </c>
      <c r="DU518" s="434">
        <v>0</v>
      </c>
      <c r="DV518" s="428">
        <v>0.66666666666666663</v>
      </c>
      <c r="DW518" s="252"/>
      <c r="DX518" s="50"/>
      <c r="DY518" s="249"/>
      <c r="DZ518" s="464">
        <v>57</v>
      </c>
      <c r="EA518" s="465">
        <v>-57</v>
      </c>
      <c r="EB518" s="46"/>
    </row>
    <row r="519" spans="1:132" s="141" customFormat="1" ht="27.75" customHeight="1" x14ac:dyDescent="0.25">
      <c r="A519" s="69" t="s">
        <v>56</v>
      </c>
      <c r="B519" s="69" t="s">
        <v>42</v>
      </c>
      <c r="C519" s="69" t="s">
        <v>670</v>
      </c>
      <c r="D519" s="67" t="s">
        <v>890</v>
      </c>
      <c r="E519" s="67" t="s">
        <v>891</v>
      </c>
      <c r="F519" s="67" t="s">
        <v>897</v>
      </c>
      <c r="G519" s="67" t="s">
        <v>837</v>
      </c>
      <c r="H519" s="14" t="s">
        <v>46</v>
      </c>
      <c r="I519" s="20" t="s">
        <v>1978</v>
      </c>
      <c r="J519" s="145" t="s">
        <v>1984</v>
      </c>
      <c r="K519" s="426">
        <v>11.831639066503</v>
      </c>
      <c r="L519" s="426">
        <v>40.055113553049004</v>
      </c>
      <c r="M519" s="424">
        <v>1428</v>
      </c>
      <c r="N519" s="487">
        <v>24142560</v>
      </c>
      <c r="O519" s="487" t="s">
        <v>1976</v>
      </c>
      <c r="P519" s="572">
        <v>6.7643512238794932</v>
      </c>
      <c r="Q519" s="34" t="s">
        <v>1977</v>
      </c>
      <c r="R519" s="257" t="s">
        <v>48</v>
      </c>
      <c r="S519" s="27"/>
      <c r="T519" s="27"/>
      <c r="U519" s="145"/>
      <c r="V519" s="24"/>
      <c r="W519" s="24"/>
      <c r="X519" s="24"/>
      <c r="Y519" s="24"/>
      <c r="Z519" s="24"/>
      <c r="AA519" s="24"/>
      <c r="AB519" s="24"/>
      <c r="AC519" s="24"/>
      <c r="AD519" s="24"/>
      <c r="AE519" s="24"/>
      <c r="AF519" s="24"/>
      <c r="AG519" s="24"/>
      <c r="AH519" s="24"/>
      <c r="AI519" s="24">
        <v>43</v>
      </c>
      <c r="AJ519" s="24">
        <v>43</v>
      </c>
      <c r="AK519" s="24">
        <v>1</v>
      </c>
      <c r="AL519" s="24">
        <v>1</v>
      </c>
      <c r="AM519" s="24"/>
      <c r="AN519" s="24"/>
      <c r="AO519" s="145">
        <f t="shared" si="66"/>
        <v>44</v>
      </c>
      <c r="AP519" s="14">
        <f t="shared" si="67"/>
        <v>44</v>
      </c>
      <c r="AQ519" s="22"/>
      <c r="AR519" s="24"/>
      <c r="AS519" s="24"/>
      <c r="AT519" s="24"/>
      <c r="AU519" s="24"/>
      <c r="AV519" s="24"/>
      <c r="AW519" s="145"/>
      <c r="AX519" s="24"/>
      <c r="AY519" s="24"/>
      <c r="AZ519" s="24"/>
      <c r="BA519" s="24"/>
      <c r="BB519" s="24"/>
      <c r="BC519" s="24"/>
      <c r="BD519" s="24"/>
      <c r="BE519" s="24"/>
      <c r="BF519" s="24"/>
      <c r="BG519" s="24">
        <v>398.98</v>
      </c>
      <c r="BH519" s="24">
        <v>398.98</v>
      </c>
      <c r="BI519" s="24">
        <v>7.6</v>
      </c>
      <c r="BJ519" s="24">
        <v>7.6</v>
      </c>
      <c r="BK519" s="24"/>
      <c r="BL519" s="24"/>
      <c r="BM519" s="145">
        <f t="shared" si="68"/>
        <v>406.58000000000004</v>
      </c>
      <c r="BN519" s="24">
        <f t="shared" si="69"/>
        <v>406.58000000000004</v>
      </c>
      <c r="BO519" s="509">
        <f t="shared" si="63"/>
        <v>6.0106281673354349E-2</v>
      </c>
      <c r="BP519" s="511">
        <v>0</v>
      </c>
      <c r="BQ519" s="512">
        <v>0</v>
      </c>
      <c r="BR519" s="513">
        <v>0</v>
      </c>
      <c r="BS519" s="512">
        <v>0</v>
      </c>
      <c r="BT519" s="512">
        <v>0</v>
      </c>
      <c r="BU519" s="512">
        <v>0</v>
      </c>
      <c r="BV519" s="512">
        <v>0</v>
      </c>
      <c r="BW519" s="512">
        <v>0</v>
      </c>
      <c r="BX519" s="512">
        <v>0</v>
      </c>
      <c r="BY519" s="512">
        <v>0</v>
      </c>
      <c r="BZ519" s="512">
        <v>0</v>
      </c>
      <c r="CA519" s="512">
        <v>0</v>
      </c>
      <c r="CB519" s="512">
        <v>0</v>
      </c>
      <c r="CC519" s="512">
        <v>0</v>
      </c>
      <c r="CD519" s="512">
        <v>0</v>
      </c>
      <c r="CE519" s="512">
        <v>0</v>
      </c>
      <c r="CF519" s="512">
        <v>468338.68320000009</v>
      </c>
      <c r="CG519" s="512">
        <v>468338.68320000009</v>
      </c>
      <c r="CH519" s="512">
        <v>8921.1840000000011</v>
      </c>
      <c r="CI519" s="512">
        <v>8921.1840000000011</v>
      </c>
      <c r="CJ519" s="512">
        <v>0</v>
      </c>
      <c r="CK519" s="512">
        <v>0</v>
      </c>
      <c r="CL519" s="513">
        <f t="shared" si="70"/>
        <v>477259.8672000001</v>
      </c>
      <c r="CM519" s="513">
        <f t="shared" si="71"/>
        <v>477259.8672000001</v>
      </c>
      <c r="CN519" s="113"/>
      <c r="CO519" s="97"/>
      <c r="CP519" s="97"/>
      <c r="CQ519" s="97"/>
      <c r="CR519" s="97"/>
      <c r="CS519" s="97"/>
      <c r="CT519" s="97"/>
      <c r="CU519" s="114"/>
      <c r="CV519" s="50">
        <f t="shared" si="64"/>
        <v>24142560</v>
      </c>
      <c r="CW519" s="11"/>
      <c r="CX519" s="604">
        <f t="shared" si="65"/>
        <v>6.7643512238794932</v>
      </c>
      <c r="CY519" s="143"/>
      <c r="CZ519" s="143"/>
      <c r="DA519" s="143"/>
      <c r="DB519" s="23"/>
      <c r="DC519" s="23"/>
      <c r="DD519" s="23"/>
      <c r="DE519" s="23"/>
      <c r="DF519" s="143"/>
      <c r="DG519" s="89"/>
      <c r="DH519" s="50" t="s">
        <v>46</v>
      </c>
      <c r="DI519" s="28"/>
      <c r="DJ519" s="553" t="s">
        <v>46</v>
      </c>
      <c r="DK519" s="143"/>
      <c r="DL519" s="46"/>
      <c r="DM519" s="111"/>
      <c r="DN519" s="110"/>
      <c r="DO519" s="432">
        <v>6363.284055772694</v>
      </c>
      <c r="DP519" s="433">
        <v>-5727.9038844646566</v>
      </c>
      <c r="DQ519" s="434">
        <v>1671.3085584271591</v>
      </c>
      <c r="DR519" s="428">
        <v>-1567.3870418578231</v>
      </c>
      <c r="DS519" s="432">
        <v>3.459774808937627</v>
      </c>
      <c r="DT519" s="434">
        <v>-2.2491743467356318</v>
      </c>
      <c r="DU519" s="434">
        <v>2.3389533866168781</v>
      </c>
      <c r="DV519" s="428">
        <v>-1.5083416425887402</v>
      </c>
      <c r="DW519" s="252"/>
      <c r="DX519" s="50"/>
      <c r="DY519" s="249"/>
      <c r="DZ519" s="464">
        <v>2142551</v>
      </c>
      <c r="EA519" s="465">
        <v>-2095280.6666666667</v>
      </c>
      <c r="EB519" s="46"/>
    </row>
    <row r="520" spans="1:132" s="141" customFormat="1" ht="27.75" customHeight="1" x14ac:dyDescent="0.25">
      <c r="A520" s="69" t="s">
        <v>56</v>
      </c>
      <c r="B520" s="69" t="s">
        <v>42</v>
      </c>
      <c r="C520" s="69" t="s">
        <v>670</v>
      </c>
      <c r="D520" s="67" t="s">
        <v>890</v>
      </c>
      <c r="E520" s="67" t="s">
        <v>891</v>
      </c>
      <c r="F520" s="67" t="s">
        <v>898</v>
      </c>
      <c r="G520" s="67" t="s">
        <v>883</v>
      </c>
      <c r="H520" s="14" t="s">
        <v>46</v>
      </c>
      <c r="I520" s="20" t="s">
        <v>1979</v>
      </c>
      <c r="J520" s="145" t="s">
        <v>1984</v>
      </c>
      <c r="K520" s="426">
        <v>15.249668130159423</v>
      </c>
      <c r="L520" s="426">
        <v>26.611931762829002</v>
      </c>
      <c r="M520" s="424">
        <v>1387</v>
      </c>
      <c r="N520" s="487">
        <v>30344640.000000004</v>
      </c>
      <c r="O520" s="487" t="s">
        <v>1976</v>
      </c>
      <c r="P520" s="572">
        <v>7.0511788376128992</v>
      </c>
      <c r="Q520" s="34" t="s">
        <v>1977</v>
      </c>
      <c r="R520" s="257" t="s">
        <v>48</v>
      </c>
      <c r="S520" s="27"/>
      <c r="T520" s="27"/>
      <c r="U520" s="145"/>
      <c r="V520" s="24"/>
      <c r="W520" s="24"/>
      <c r="X520" s="24"/>
      <c r="Y520" s="24"/>
      <c r="Z520" s="24"/>
      <c r="AA520" s="24"/>
      <c r="AB520" s="24"/>
      <c r="AC520" s="24"/>
      <c r="AD520" s="24"/>
      <c r="AE520" s="24"/>
      <c r="AF520" s="24"/>
      <c r="AG520" s="24"/>
      <c r="AH520" s="24"/>
      <c r="AI520" s="24">
        <v>24</v>
      </c>
      <c r="AJ520" s="24">
        <v>24</v>
      </c>
      <c r="AK520" s="24"/>
      <c r="AL520" s="24"/>
      <c r="AM520" s="24"/>
      <c r="AN520" s="24"/>
      <c r="AO520" s="145">
        <f t="shared" si="66"/>
        <v>24</v>
      </c>
      <c r="AP520" s="14">
        <f t="shared" si="67"/>
        <v>24</v>
      </c>
      <c r="AQ520" s="22"/>
      <c r="AR520" s="24"/>
      <c r="AS520" s="24"/>
      <c r="AT520" s="24"/>
      <c r="AU520" s="24"/>
      <c r="AV520" s="24"/>
      <c r="AW520" s="145"/>
      <c r="AX520" s="24"/>
      <c r="AY520" s="24"/>
      <c r="AZ520" s="24"/>
      <c r="BA520" s="24"/>
      <c r="BB520" s="24"/>
      <c r="BC520" s="24"/>
      <c r="BD520" s="24"/>
      <c r="BE520" s="24"/>
      <c r="BF520" s="24"/>
      <c r="BG520" s="24">
        <v>193.39</v>
      </c>
      <c r="BH520" s="24">
        <v>193.39</v>
      </c>
      <c r="BI520" s="24"/>
      <c r="BJ520" s="24"/>
      <c r="BK520" s="24"/>
      <c r="BL520" s="24"/>
      <c r="BM520" s="145">
        <f t="shared" si="68"/>
        <v>193.39</v>
      </c>
      <c r="BN520" s="24">
        <f t="shared" si="69"/>
        <v>193.39</v>
      </c>
      <c r="BO520" s="509">
        <f t="shared" si="63"/>
        <v>2.742661964101737E-2</v>
      </c>
      <c r="BP520" s="511">
        <v>0</v>
      </c>
      <c r="BQ520" s="512">
        <v>0</v>
      </c>
      <c r="BR520" s="513">
        <v>0</v>
      </c>
      <c r="BS520" s="512">
        <v>0</v>
      </c>
      <c r="BT520" s="512">
        <v>0</v>
      </c>
      <c r="BU520" s="512">
        <v>0</v>
      </c>
      <c r="BV520" s="512">
        <v>0</v>
      </c>
      <c r="BW520" s="512">
        <v>0</v>
      </c>
      <c r="BX520" s="512">
        <v>0</v>
      </c>
      <c r="BY520" s="512">
        <v>0</v>
      </c>
      <c r="BZ520" s="512">
        <v>0</v>
      </c>
      <c r="CA520" s="512">
        <v>0</v>
      </c>
      <c r="CB520" s="512">
        <v>0</v>
      </c>
      <c r="CC520" s="512">
        <v>0</v>
      </c>
      <c r="CD520" s="512">
        <v>0</v>
      </c>
      <c r="CE520" s="512">
        <v>0</v>
      </c>
      <c r="CF520" s="512">
        <v>227008.91760000002</v>
      </c>
      <c r="CG520" s="512">
        <v>227008.91760000002</v>
      </c>
      <c r="CH520" s="512">
        <v>0</v>
      </c>
      <c r="CI520" s="512">
        <v>0</v>
      </c>
      <c r="CJ520" s="512">
        <v>0</v>
      </c>
      <c r="CK520" s="512">
        <v>0</v>
      </c>
      <c r="CL520" s="513">
        <f t="shared" si="70"/>
        <v>227008.91760000002</v>
      </c>
      <c r="CM520" s="513">
        <f t="shared" si="71"/>
        <v>227008.91760000002</v>
      </c>
      <c r="CN520" s="113"/>
      <c r="CO520" s="97"/>
      <c r="CP520" s="97"/>
      <c r="CQ520" s="97"/>
      <c r="CR520" s="97"/>
      <c r="CS520" s="97"/>
      <c r="CT520" s="97"/>
      <c r="CU520" s="114"/>
      <c r="CV520" s="50">
        <f t="shared" si="64"/>
        <v>30344640.000000004</v>
      </c>
      <c r="CW520" s="11"/>
      <c r="CX520" s="604">
        <f t="shared" si="65"/>
        <v>7.0511788376128992</v>
      </c>
      <c r="CY520" s="143"/>
      <c r="CZ520" s="143"/>
      <c r="DA520" s="143"/>
      <c r="DB520" s="23"/>
      <c r="DC520" s="23"/>
      <c r="DD520" s="23"/>
      <c r="DE520" s="23"/>
      <c r="DF520" s="143"/>
      <c r="DG520" s="89"/>
      <c r="DH520" s="50" t="s">
        <v>46</v>
      </c>
      <c r="DI520" s="28"/>
      <c r="DJ520" s="553" t="s">
        <v>46</v>
      </c>
      <c r="DK520" s="143"/>
      <c r="DL520" s="46"/>
      <c r="DM520" s="111"/>
      <c r="DN520" s="110"/>
      <c r="DO520" s="432">
        <v>3915.7053415850414</v>
      </c>
      <c r="DP520" s="433">
        <v>-3727.5724815797289</v>
      </c>
      <c r="DQ520" s="434">
        <v>221.53530012617864</v>
      </c>
      <c r="DR520" s="428">
        <v>-106.65901399929554</v>
      </c>
      <c r="DS520" s="432">
        <v>1.8018386108273707</v>
      </c>
      <c r="DT520" s="434">
        <v>-0.80841599229715155</v>
      </c>
      <c r="DU520" s="434">
        <v>0.7246289731418597</v>
      </c>
      <c r="DV520" s="428">
        <v>0.22671150425484832</v>
      </c>
      <c r="DW520" s="252"/>
      <c r="DX520" s="50"/>
      <c r="DY520" s="249"/>
      <c r="DZ520" s="464">
        <v>5703</v>
      </c>
      <c r="EA520" s="465">
        <v>84043.666666666672</v>
      </c>
      <c r="EB520" s="46"/>
    </row>
    <row r="521" spans="1:132" s="141" customFormat="1" ht="27.75" customHeight="1" x14ac:dyDescent="0.25">
      <c r="A521" s="69" t="s">
        <v>56</v>
      </c>
      <c r="B521" s="69" t="s">
        <v>42</v>
      </c>
      <c r="C521" s="69" t="s">
        <v>670</v>
      </c>
      <c r="D521" s="67" t="s">
        <v>899</v>
      </c>
      <c r="E521" s="67" t="s">
        <v>741</v>
      </c>
      <c r="F521" s="67" t="s">
        <v>900</v>
      </c>
      <c r="G521" s="67" t="s">
        <v>741</v>
      </c>
      <c r="H521" s="14" t="s">
        <v>46</v>
      </c>
      <c r="I521" s="20" t="s">
        <v>1979</v>
      </c>
      <c r="J521" s="145" t="s">
        <v>1984</v>
      </c>
      <c r="K521" s="426">
        <v>12.955047220292174</v>
      </c>
      <c r="L521" s="426">
        <v>16.600946935166998</v>
      </c>
      <c r="M521" s="424">
        <v>1948</v>
      </c>
      <c r="N521" s="487">
        <v>21770085</v>
      </c>
      <c r="O521" s="487" t="s">
        <v>1982</v>
      </c>
      <c r="P521" s="572">
        <v>5.3541154563569133</v>
      </c>
      <c r="Q521" s="34" t="s">
        <v>1977</v>
      </c>
      <c r="R521" s="257" t="s">
        <v>48</v>
      </c>
      <c r="S521" s="27"/>
      <c r="T521" s="27"/>
      <c r="U521" s="145"/>
      <c r="V521" s="24"/>
      <c r="W521" s="24"/>
      <c r="X521" s="24"/>
      <c r="Y521" s="24"/>
      <c r="Z521" s="24"/>
      <c r="AA521" s="24"/>
      <c r="AB521" s="24"/>
      <c r="AC521" s="24"/>
      <c r="AD521" s="24"/>
      <c r="AE521" s="24">
        <v>1</v>
      </c>
      <c r="AF521" s="24">
        <v>1</v>
      </c>
      <c r="AG521" s="24"/>
      <c r="AH521" s="24"/>
      <c r="AI521" s="24">
        <v>109</v>
      </c>
      <c r="AJ521" s="24">
        <v>109</v>
      </c>
      <c r="AK521" s="24">
        <v>1</v>
      </c>
      <c r="AL521" s="24">
        <v>1</v>
      </c>
      <c r="AM521" s="24"/>
      <c r="AN521" s="24"/>
      <c r="AO521" s="145">
        <f t="shared" si="66"/>
        <v>111</v>
      </c>
      <c r="AP521" s="14">
        <f t="shared" si="67"/>
        <v>111</v>
      </c>
      <c r="AQ521" s="22"/>
      <c r="AR521" s="24"/>
      <c r="AS521" s="24"/>
      <c r="AT521" s="24"/>
      <c r="AU521" s="24"/>
      <c r="AV521" s="24"/>
      <c r="AW521" s="145"/>
      <c r="AX521" s="24"/>
      <c r="AY521" s="24"/>
      <c r="AZ521" s="24"/>
      <c r="BA521" s="24"/>
      <c r="BB521" s="24"/>
      <c r="BC521" s="24">
        <v>1.2</v>
      </c>
      <c r="BD521" s="24">
        <v>1.2</v>
      </c>
      <c r="BE521" s="24"/>
      <c r="BF521" s="24"/>
      <c r="BG521" s="24">
        <v>778.94</v>
      </c>
      <c r="BH521" s="24">
        <v>778.94</v>
      </c>
      <c r="BI521" s="24">
        <v>7.6</v>
      </c>
      <c r="BJ521" s="24">
        <v>7.6</v>
      </c>
      <c r="BK521" s="24"/>
      <c r="BL521" s="24"/>
      <c r="BM521" s="145">
        <f t="shared" si="68"/>
        <v>787.74000000000012</v>
      </c>
      <c r="BN521" s="24">
        <f t="shared" si="69"/>
        <v>787.74000000000012</v>
      </c>
      <c r="BO521" s="509">
        <f t="shared" si="63"/>
        <v>0.14712794418071812</v>
      </c>
      <c r="BP521" s="511">
        <v>0</v>
      </c>
      <c r="BQ521" s="512">
        <v>0</v>
      </c>
      <c r="BR521" s="513">
        <v>0</v>
      </c>
      <c r="BS521" s="512">
        <v>0</v>
      </c>
      <c r="BT521" s="512">
        <v>0</v>
      </c>
      <c r="BU521" s="512">
        <v>0</v>
      </c>
      <c r="BV521" s="512">
        <v>0</v>
      </c>
      <c r="BW521" s="512">
        <v>0</v>
      </c>
      <c r="BX521" s="512">
        <v>0</v>
      </c>
      <c r="BY521" s="512">
        <v>0</v>
      </c>
      <c r="BZ521" s="512">
        <v>0</v>
      </c>
      <c r="CA521" s="512">
        <v>0</v>
      </c>
      <c r="CB521" s="512">
        <v>6054.9119999999994</v>
      </c>
      <c r="CC521" s="512">
        <v>6054.9119999999994</v>
      </c>
      <c r="CD521" s="512">
        <v>0</v>
      </c>
      <c r="CE521" s="512">
        <v>0</v>
      </c>
      <c r="CF521" s="512">
        <v>914350.92960000015</v>
      </c>
      <c r="CG521" s="512">
        <v>914350.92960000015</v>
      </c>
      <c r="CH521" s="512">
        <v>8921.1840000000011</v>
      </c>
      <c r="CI521" s="512">
        <v>8921.1840000000011</v>
      </c>
      <c r="CJ521" s="512">
        <v>0</v>
      </c>
      <c r="CK521" s="512">
        <v>0</v>
      </c>
      <c r="CL521" s="513">
        <f t="shared" si="70"/>
        <v>929327.02560000017</v>
      </c>
      <c r="CM521" s="513">
        <f t="shared" si="71"/>
        <v>929327.02560000017</v>
      </c>
      <c r="CN521" s="113"/>
      <c r="CO521" s="97"/>
      <c r="CP521" s="97"/>
      <c r="CQ521" s="97"/>
      <c r="CR521" s="97"/>
      <c r="CS521" s="97"/>
      <c r="CT521" s="97"/>
      <c r="CU521" s="114"/>
      <c r="CV521" s="50">
        <f t="shared" si="64"/>
        <v>21770085</v>
      </c>
      <c r="CW521" s="11"/>
      <c r="CX521" s="604">
        <f t="shared" si="65"/>
        <v>5.3541154563569133</v>
      </c>
      <c r="CY521" s="143"/>
      <c r="CZ521" s="143"/>
      <c r="DA521" s="143"/>
      <c r="DB521" s="23"/>
      <c r="DC521" s="23"/>
      <c r="DD521" s="23"/>
      <c r="DE521" s="23"/>
      <c r="DF521" s="143"/>
      <c r="DG521" s="89"/>
      <c r="DH521" s="50" t="s">
        <v>46</v>
      </c>
      <c r="DI521" s="28"/>
      <c r="DJ521" s="553" t="s">
        <v>46</v>
      </c>
      <c r="DK521" s="143"/>
      <c r="DL521" s="46"/>
      <c r="DM521" s="111"/>
      <c r="DN521" s="110"/>
      <c r="DO521" s="432">
        <v>426.79767302592109</v>
      </c>
      <c r="DP521" s="433">
        <v>-364.62736758377173</v>
      </c>
      <c r="DQ521" s="434">
        <v>15.152194370775918</v>
      </c>
      <c r="DR521" s="428">
        <v>28.901278113275758</v>
      </c>
      <c r="DS521" s="432">
        <v>0.51330310548378733</v>
      </c>
      <c r="DT521" s="434">
        <v>4.4928985914745589E-2</v>
      </c>
      <c r="DU521" s="434">
        <v>0.18889554281803372</v>
      </c>
      <c r="DV521" s="428">
        <v>0.35860161943898156</v>
      </c>
      <c r="DW521" s="252"/>
      <c r="DX521" s="50"/>
      <c r="DY521" s="249"/>
      <c r="DZ521" s="464">
        <v>0</v>
      </c>
      <c r="EA521" s="465">
        <v>53616</v>
      </c>
      <c r="EB521" s="46"/>
    </row>
    <row r="522" spans="1:132" s="141" customFormat="1" ht="27.75" customHeight="1" x14ac:dyDescent="0.25">
      <c r="A522" s="69" t="s">
        <v>56</v>
      </c>
      <c r="B522" s="69" t="s">
        <v>42</v>
      </c>
      <c r="C522" s="69" t="s">
        <v>670</v>
      </c>
      <c r="D522" s="67" t="s">
        <v>899</v>
      </c>
      <c r="E522" s="67" t="s">
        <v>741</v>
      </c>
      <c r="F522" s="67" t="s">
        <v>901</v>
      </c>
      <c r="G522" s="67" t="s">
        <v>902</v>
      </c>
      <c r="H522" s="14" t="s">
        <v>46</v>
      </c>
      <c r="I522" s="20" t="s">
        <v>1979</v>
      </c>
      <c r="J522" s="145" t="s">
        <v>1984</v>
      </c>
      <c r="K522" s="426">
        <v>12.30968508939201</v>
      </c>
      <c r="L522" s="426">
        <v>27.054356004333002</v>
      </c>
      <c r="M522" s="424">
        <v>3721</v>
      </c>
      <c r="N522" s="487">
        <v>33908272</v>
      </c>
      <c r="O522" s="487" t="s">
        <v>1982</v>
      </c>
      <c r="P522" s="572">
        <v>9.2023859406134445</v>
      </c>
      <c r="Q522" s="34" t="s">
        <v>1977</v>
      </c>
      <c r="R522" s="257" t="s">
        <v>48</v>
      </c>
      <c r="S522" s="27"/>
      <c r="T522" s="27"/>
      <c r="U522" s="145"/>
      <c r="V522" s="24"/>
      <c r="W522" s="24"/>
      <c r="X522" s="24"/>
      <c r="Y522" s="24"/>
      <c r="Z522" s="24"/>
      <c r="AA522" s="24"/>
      <c r="AB522" s="24"/>
      <c r="AC522" s="24"/>
      <c r="AD522" s="24"/>
      <c r="AE522" s="24"/>
      <c r="AF522" s="24"/>
      <c r="AG522" s="24"/>
      <c r="AH522" s="24"/>
      <c r="AI522" s="24">
        <v>168</v>
      </c>
      <c r="AJ522" s="24">
        <v>168</v>
      </c>
      <c r="AK522" s="24">
        <v>1</v>
      </c>
      <c r="AL522" s="24">
        <v>1</v>
      </c>
      <c r="AM522" s="24"/>
      <c r="AN522" s="24"/>
      <c r="AO522" s="145">
        <f t="shared" si="66"/>
        <v>169</v>
      </c>
      <c r="AP522" s="14">
        <f t="shared" si="67"/>
        <v>169</v>
      </c>
      <c r="AQ522" s="22"/>
      <c r="AR522" s="24"/>
      <c r="AS522" s="24"/>
      <c r="AT522" s="24"/>
      <c r="AU522" s="24"/>
      <c r="AV522" s="24"/>
      <c r="AW522" s="145"/>
      <c r="AX522" s="24"/>
      <c r="AY522" s="24"/>
      <c r="AZ522" s="24"/>
      <c r="BA522" s="24"/>
      <c r="BB522" s="24"/>
      <c r="BC522" s="24"/>
      <c r="BD522" s="24"/>
      <c r="BE522" s="24"/>
      <c r="BF522" s="24"/>
      <c r="BG522" s="24">
        <v>4919.59</v>
      </c>
      <c r="BH522" s="24">
        <v>4919.59</v>
      </c>
      <c r="BI522" s="24">
        <v>0</v>
      </c>
      <c r="BJ522" s="24">
        <v>0</v>
      </c>
      <c r="BK522" s="24"/>
      <c r="BL522" s="24"/>
      <c r="BM522" s="145">
        <f t="shared" si="68"/>
        <v>4919.59</v>
      </c>
      <c r="BN522" s="24">
        <f t="shared" si="69"/>
        <v>4919.59</v>
      </c>
      <c r="BO522" s="509">
        <f t="shared" si="63"/>
        <v>0.53459939973698312</v>
      </c>
      <c r="BP522" s="511">
        <v>0</v>
      </c>
      <c r="BQ522" s="512">
        <v>0</v>
      </c>
      <c r="BR522" s="513">
        <v>0</v>
      </c>
      <c r="BS522" s="512">
        <v>0</v>
      </c>
      <c r="BT522" s="512">
        <v>0</v>
      </c>
      <c r="BU522" s="512">
        <v>0</v>
      </c>
      <c r="BV522" s="512">
        <v>0</v>
      </c>
      <c r="BW522" s="512">
        <v>0</v>
      </c>
      <c r="BX522" s="512">
        <v>0</v>
      </c>
      <c r="BY522" s="512">
        <v>0</v>
      </c>
      <c r="BZ522" s="512">
        <v>0</v>
      </c>
      <c r="CA522" s="512">
        <v>0</v>
      </c>
      <c r="CB522" s="512">
        <v>0</v>
      </c>
      <c r="CC522" s="512">
        <v>0</v>
      </c>
      <c r="CD522" s="512">
        <v>0</v>
      </c>
      <c r="CE522" s="512">
        <v>0</v>
      </c>
      <c r="CF522" s="512">
        <v>5774811.5256000003</v>
      </c>
      <c r="CG522" s="512">
        <v>5774811.5256000003</v>
      </c>
      <c r="CH522" s="512">
        <v>0</v>
      </c>
      <c r="CI522" s="512">
        <v>0</v>
      </c>
      <c r="CJ522" s="512">
        <v>0</v>
      </c>
      <c r="CK522" s="512">
        <v>0</v>
      </c>
      <c r="CL522" s="513">
        <f t="shared" si="70"/>
        <v>5774811.5256000003</v>
      </c>
      <c r="CM522" s="513">
        <f t="shared" si="71"/>
        <v>5774811.5256000003</v>
      </c>
      <c r="CN522" s="113"/>
      <c r="CO522" s="97"/>
      <c r="CP522" s="97"/>
      <c r="CQ522" s="97"/>
      <c r="CR522" s="97"/>
      <c r="CS522" s="97"/>
      <c r="CT522" s="97"/>
      <c r="CU522" s="114"/>
      <c r="CV522" s="50">
        <f t="shared" si="64"/>
        <v>33908272</v>
      </c>
      <c r="CW522" s="11"/>
      <c r="CX522" s="604">
        <f t="shared" si="65"/>
        <v>9.2023859406134445</v>
      </c>
      <c r="CY522" s="143"/>
      <c r="CZ522" s="143"/>
      <c r="DA522" s="143"/>
      <c r="DB522" s="23"/>
      <c r="DC522" s="23"/>
      <c r="DD522" s="23"/>
      <c r="DE522" s="23"/>
      <c r="DF522" s="143"/>
      <c r="DG522" s="89"/>
      <c r="DH522" s="50" t="s">
        <v>46</v>
      </c>
      <c r="DI522" s="28"/>
      <c r="DJ522" s="553" t="s">
        <v>46</v>
      </c>
      <c r="DK522" s="143"/>
      <c r="DL522" s="46"/>
      <c r="DM522" s="111"/>
      <c r="DN522" s="110"/>
      <c r="DO522" s="432">
        <v>1098.9289074049186</v>
      </c>
      <c r="DP522" s="433">
        <v>-1020.1827011852084</v>
      </c>
      <c r="DQ522" s="434">
        <v>12.892621959414058</v>
      </c>
      <c r="DR522" s="428">
        <v>42.47578412014844</v>
      </c>
      <c r="DS522" s="432">
        <v>1.0522779196344578</v>
      </c>
      <c r="DT522" s="434">
        <v>-0.13959466186661296</v>
      </c>
      <c r="DU522" s="434">
        <v>9.5954844778927559E-2</v>
      </c>
      <c r="DV522" s="428">
        <v>0.47892310723848064</v>
      </c>
      <c r="DW522" s="252"/>
      <c r="DX522" s="50"/>
      <c r="DY522" s="249"/>
      <c r="DZ522" s="464">
        <v>0</v>
      </c>
      <c r="EA522" s="465">
        <v>156535</v>
      </c>
      <c r="EB522" s="46"/>
    </row>
    <row r="523" spans="1:132" s="141" customFormat="1" ht="27.75" customHeight="1" x14ac:dyDescent="0.25">
      <c r="A523" s="69" t="s">
        <v>56</v>
      </c>
      <c r="B523" s="69" t="s">
        <v>42</v>
      </c>
      <c r="C523" s="69" t="s">
        <v>670</v>
      </c>
      <c r="D523" s="67" t="s">
        <v>899</v>
      </c>
      <c r="E523" s="67" t="s">
        <v>741</v>
      </c>
      <c r="F523" s="67" t="s">
        <v>903</v>
      </c>
      <c r="G523" s="67" t="s">
        <v>904</v>
      </c>
      <c r="H523" s="14" t="s">
        <v>46</v>
      </c>
      <c r="I523" s="20" t="s">
        <v>1979</v>
      </c>
      <c r="J523" s="145" t="s">
        <v>1984</v>
      </c>
      <c r="K523" s="426">
        <v>12.907242618003272</v>
      </c>
      <c r="L523" s="426">
        <v>17.383143903237002</v>
      </c>
      <c r="M523" s="424">
        <v>1701</v>
      </c>
      <c r="N523" s="487">
        <v>22731996</v>
      </c>
      <c r="O523" s="487" t="s">
        <v>1982</v>
      </c>
      <c r="P523" s="572">
        <v>5.2824085529235614</v>
      </c>
      <c r="Q523" s="34" t="s">
        <v>1977</v>
      </c>
      <c r="R523" s="257" t="s">
        <v>48</v>
      </c>
      <c r="S523" s="27"/>
      <c r="T523" s="27"/>
      <c r="U523" s="145"/>
      <c r="V523" s="24"/>
      <c r="W523" s="24"/>
      <c r="X523" s="24"/>
      <c r="Y523" s="24"/>
      <c r="Z523" s="24"/>
      <c r="AA523" s="24"/>
      <c r="AB523" s="24"/>
      <c r="AC523" s="24"/>
      <c r="AD523" s="24"/>
      <c r="AE523" s="24"/>
      <c r="AF523" s="24"/>
      <c r="AG523" s="24"/>
      <c r="AH523" s="24"/>
      <c r="AI523" s="24">
        <v>110</v>
      </c>
      <c r="AJ523" s="24">
        <v>110</v>
      </c>
      <c r="AK523" s="24"/>
      <c r="AL523" s="24"/>
      <c r="AM523" s="24"/>
      <c r="AN523" s="24"/>
      <c r="AO523" s="145">
        <f t="shared" si="66"/>
        <v>110</v>
      </c>
      <c r="AP523" s="14">
        <f t="shared" si="67"/>
        <v>110</v>
      </c>
      <c r="AQ523" s="22"/>
      <c r="AR523" s="24"/>
      <c r="AS523" s="24"/>
      <c r="AT523" s="24"/>
      <c r="AU523" s="24"/>
      <c r="AV523" s="24"/>
      <c r="AW523" s="145"/>
      <c r="AX523" s="24"/>
      <c r="AY523" s="24"/>
      <c r="AZ523" s="24"/>
      <c r="BA523" s="24"/>
      <c r="BB523" s="24"/>
      <c r="BC523" s="24"/>
      <c r="BD523" s="24"/>
      <c r="BE523" s="24"/>
      <c r="BF523" s="24"/>
      <c r="BG523" s="24">
        <v>690.32</v>
      </c>
      <c r="BH523" s="24">
        <v>690.32</v>
      </c>
      <c r="BI523" s="24"/>
      <c r="BJ523" s="24"/>
      <c r="BK523" s="24"/>
      <c r="BL523" s="24"/>
      <c r="BM523" s="145">
        <f t="shared" si="68"/>
        <v>690.32</v>
      </c>
      <c r="BN523" s="24">
        <f t="shared" si="69"/>
        <v>690.32</v>
      </c>
      <c r="BO523" s="509">
        <f t="shared" si="63"/>
        <v>0.13068281127515985</v>
      </c>
      <c r="BP523" s="511">
        <v>0</v>
      </c>
      <c r="BQ523" s="512">
        <v>0</v>
      </c>
      <c r="BR523" s="513">
        <v>0</v>
      </c>
      <c r="BS523" s="512">
        <v>0</v>
      </c>
      <c r="BT523" s="512">
        <v>0</v>
      </c>
      <c r="BU523" s="512">
        <v>0</v>
      </c>
      <c r="BV523" s="512">
        <v>0</v>
      </c>
      <c r="BW523" s="512">
        <v>0</v>
      </c>
      <c r="BX523" s="512">
        <v>0</v>
      </c>
      <c r="BY523" s="512">
        <v>0</v>
      </c>
      <c r="BZ523" s="512">
        <v>0</v>
      </c>
      <c r="CA523" s="512">
        <v>0</v>
      </c>
      <c r="CB523" s="512">
        <v>0</v>
      </c>
      <c r="CC523" s="512">
        <v>0</v>
      </c>
      <c r="CD523" s="512">
        <v>0</v>
      </c>
      <c r="CE523" s="512">
        <v>0</v>
      </c>
      <c r="CF523" s="512">
        <v>810325.22880000004</v>
      </c>
      <c r="CG523" s="512">
        <v>810325.22880000004</v>
      </c>
      <c r="CH523" s="512">
        <v>0</v>
      </c>
      <c r="CI523" s="512">
        <v>0</v>
      </c>
      <c r="CJ523" s="512">
        <v>0</v>
      </c>
      <c r="CK523" s="512">
        <v>0</v>
      </c>
      <c r="CL523" s="513">
        <f t="shared" si="70"/>
        <v>810325.22880000004</v>
      </c>
      <c r="CM523" s="513">
        <f t="shared" si="71"/>
        <v>810325.22880000004</v>
      </c>
      <c r="CN523" s="113"/>
      <c r="CO523" s="97"/>
      <c r="CP523" s="97"/>
      <c r="CQ523" s="97"/>
      <c r="CR523" s="97"/>
      <c r="CS523" s="97"/>
      <c r="CT523" s="97"/>
      <c r="CU523" s="114"/>
      <c r="CV523" s="50">
        <f t="shared" si="64"/>
        <v>22731996</v>
      </c>
      <c r="CW523" s="11"/>
      <c r="CX523" s="604">
        <f t="shared" si="65"/>
        <v>5.2824085529235614</v>
      </c>
      <c r="CY523" s="143"/>
      <c r="CZ523" s="143"/>
      <c r="DA523" s="143"/>
      <c r="DB523" s="23"/>
      <c r="DC523" s="23"/>
      <c r="DD523" s="23"/>
      <c r="DE523" s="23"/>
      <c r="DF523" s="143"/>
      <c r="DG523" s="89"/>
      <c r="DH523" s="50" t="s">
        <v>46</v>
      </c>
      <c r="DI523" s="28"/>
      <c r="DJ523" s="553" t="s">
        <v>46</v>
      </c>
      <c r="DK523" s="143"/>
      <c r="DL523" s="46"/>
      <c r="DM523" s="111"/>
      <c r="DN523" s="110"/>
      <c r="DO523" s="432">
        <v>2041.6514624467161</v>
      </c>
      <c r="DP523" s="433">
        <v>-2029.8353300311144</v>
      </c>
      <c r="DQ523" s="434">
        <v>87.182401646171016</v>
      </c>
      <c r="DR523" s="428">
        <v>-75.366269230569287</v>
      </c>
      <c r="DS523" s="432">
        <v>1.8113762187055964</v>
      </c>
      <c r="DT523" s="434">
        <v>-1.6957057020979649</v>
      </c>
      <c r="DU523" s="434">
        <v>1.2381558963304078</v>
      </c>
      <c r="DV523" s="428">
        <v>-1.1224853797227765</v>
      </c>
      <c r="DW523" s="252"/>
      <c r="DX523" s="50"/>
      <c r="DY523" s="249"/>
      <c r="DZ523" s="464">
        <v>99533</v>
      </c>
      <c r="EA523" s="465">
        <v>-99533</v>
      </c>
      <c r="EB523" s="46"/>
    </row>
    <row r="524" spans="1:132" s="141" customFormat="1" ht="27.75" customHeight="1" x14ac:dyDescent="0.25">
      <c r="A524" s="69" t="s">
        <v>56</v>
      </c>
      <c r="B524" s="69" t="s">
        <v>42</v>
      </c>
      <c r="C524" s="69" t="s">
        <v>670</v>
      </c>
      <c r="D524" s="67" t="s">
        <v>899</v>
      </c>
      <c r="E524" s="67" t="s">
        <v>741</v>
      </c>
      <c r="F524" s="67" t="s">
        <v>905</v>
      </c>
      <c r="G524" s="67" t="s">
        <v>741</v>
      </c>
      <c r="H524" s="14" t="s">
        <v>46</v>
      </c>
      <c r="I524" s="20" t="s">
        <v>1978</v>
      </c>
      <c r="J524" s="145" t="s">
        <v>1984</v>
      </c>
      <c r="K524" s="426">
        <v>10.756035515002727</v>
      </c>
      <c r="L524" s="426">
        <v>10.601893917342</v>
      </c>
      <c r="M524" s="424">
        <v>1305</v>
      </c>
      <c r="N524" s="487">
        <v>18900896</v>
      </c>
      <c r="O524" s="487" t="s">
        <v>1982</v>
      </c>
      <c r="P524" s="572">
        <v>4.2546096037121899</v>
      </c>
      <c r="Q524" s="34" t="s">
        <v>1977</v>
      </c>
      <c r="R524" s="257" t="s">
        <v>48</v>
      </c>
      <c r="S524" s="27"/>
      <c r="T524" s="27"/>
      <c r="U524" s="145"/>
      <c r="V524" s="24"/>
      <c r="W524" s="24"/>
      <c r="X524" s="24"/>
      <c r="Y524" s="24"/>
      <c r="Z524" s="24"/>
      <c r="AA524" s="24"/>
      <c r="AB524" s="24"/>
      <c r="AC524" s="24"/>
      <c r="AD524" s="24"/>
      <c r="AE524" s="24"/>
      <c r="AF524" s="24"/>
      <c r="AG524" s="24"/>
      <c r="AH524" s="24"/>
      <c r="AI524" s="24">
        <v>36</v>
      </c>
      <c r="AJ524" s="24">
        <v>36</v>
      </c>
      <c r="AK524" s="24"/>
      <c r="AL524" s="24"/>
      <c r="AM524" s="24"/>
      <c r="AN524" s="24"/>
      <c r="AO524" s="145">
        <f t="shared" si="66"/>
        <v>36</v>
      </c>
      <c r="AP524" s="14">
        <f t="shared" si="67"/>
        <v>36</v>
      </c>
      <c r="AQ524" s="22"/>
      <c r="AR524" s="24"/>
      <c r="AS524" s="24"/>
      <c r="AT524" s="24"/>
      <c r="AU524" s="24"/>
      <c r="AV524" s="24"/>
      <c r="AW524" s="145"/>
      <c r="AX524" s="24"/>
      <c r="AY524" s="24"/>
      <c r="AZ524" s="24"/>
      <c r="BA524" s="24"/>
      <c r="BB524" s="24"/>
      <c r="BC524" s="24"/>
      <c r="BD524" s="24"/>
      <c r="BE524" s="24"/>
      <c r="BF524" s="24"/>
      <c r="BG524" s="24">
        <v>255.13499999999999</v>
      </c>
      <c r="BH524" s="24">
        <v>255.13499999999999</v>
      </c>
      <c r="BI524" s="24"/>
      <c r="BJ524" s="24"/>
      <c r="BK524" s="24"/>
      <c r="BL524" s="24"/>
      <c r="BM524" s="145">
        <f t="shared" si="68"/>
        <v>255.13499999999999</v>
      </c>
      <c r="BN524" s="24">
        <f t="shared" si="69"/>
        <v>255.13499999999999</v>
      </c>
      <c r="BO524" s="509">
        <f t="shared" si="63"/>
        <v>5.9966724039120331E-2</v>
      </c>
      <c r="BP524" s="511">
        <v>0</v>
      </c>
      <c r="BQ524" s="512">
        <v>0</v>
      </c>
      <c r="BR524" s="513">
        <v>0</v>
      </c>
      <c r="BS524" s="512">
        <v>0</v>
      </c>
      <c r="BT524" s="512">
        <v>0</v>
      </c>
      <c r="BU524" s="512">
        <v>0</v>
      </c>
      <c r="BV524" s="512">
        <v>0</v>
      </c>
      <c r="BW524" s="512">
        <v>0</v>
      </c>
      <c r="BX524" s="512">
        <v>0</v>
      </c>
      <c r="BY524" s="512">
        <v>0</v>
      </c>
      <c r="BZ524" s="512">
        <v>0</v>
      </c>
      <c r="CA524" s="512">
        <v>0</v>
      </c>
      <c r="CB524" s="512">
        <v>0</v>
      </c>
      <c r="CC524" s="512">
        <v>0</v>
      </c>
      <c r="CD524" s="512">
        <v>0</v>
      </c>
      <c r="CE524" s="512">
        <v>0</v>
      </c>
      <c r="CF524" s="512">
        <v>299487.66840000002</v>
      </c>
      <c r="CG524" s="512">
        <v>299487.66840000002</v>
      </c>
      <c r="CH524" s="512">
        <v>0</v>
      </c>
      <c r="CI524" s="512">
        <v>0</v>
      </c>
      <c r="CJ524" s="512">
        <v>0</v>
      </c>
      <c r="CK524" s="512">
        <v>0</v>
      </c>
      <c r="CL524" s="513">
        <f t="shared" si="70"/>
        <v>299487.66840000002</v>
      </c>
      <c r="CM524" s="513">
        <f t="shared" si="71"/>
        <v>299487.66840000002</v>
      </c>
      <c r="CN524" s="113"/>
      <c r="CO524" s="97"/>
      <c r="CP524" s="97"/>
      <c r="CQ524" s="97"/>
      <c r="CR524" s="97"/>
      <c r="CS524" s="97"/>
      <c r="CT524" s="97"/>
      <c r="CU524" s="114"/>
      <c r="CV524" s="50">
        <f t="shared" si="64"/>
        <v>18900896</v>
      </c>
      <c r="CW524" s="11"/>
      <c r="CX524" s="604">
        <f t="shared" si="65"/>
        <v>4.2546096037121899</v>
      </c>
      <c r="CY524" s="143"/>
      <c r="CZ524" s="143"/>
      <c r="DA524" s="143"/>
      <c r="DB524" s="23"/>
      <c r="DC524" s="23"/>
      <c r="DD524" s="23"/>
      <c r="DE524" s="23"/>
      <c r="DF524" s="143"/>
      <c r="DG524" s="89"/>
      <c r="DH524" s="50" t="s">
        <v>46</v>
      </c>
      <c r="DI524" s="28"/>
      <c r="DJ524" s="553" t="s">
        <v>46</v>
      </c>
      <c r="DK524" s="143"/>
      <c r="DL524" s="46"/>
      <c r="DM524" s="111"/>
      <c r="DN524" s="110"/>
      <c r="DO524" s="432">
        <v>73.576849367573786</v>
      </c>
      <c r="DP524" s="433">
        <v>-2.1182812862413698</v>
      </c>
      <c r="DQ524" s="434">
        <v>66.203909543886553</v>
      </c>
      <c r="DR524" s="428">
        <v>4.861111789478386</v>
      </c>
      <c r="DS524" s="432">
        <v>1.4465312380222308</v>
      </c>
      <c r="DT524" s="434">
        <v>-0.63043303846113929</v>
      </c>
      <c r="DU524" s="434">
        <v>1.4258336527405135</v>
      </c>
      <c r="DV524" s="428">
        <v>-0.60998951822007241</v>
      </c>
      <c r="DW524" s="252"/>
      <c r="DX524" s="50"/>
      <c r="DY524" s="249"/>
      <c r="DZ524" s="464">
        <v>2606</v>
      </c>
      <c r="EA524" s="465">
        <v>78353.666666666672</v>
      </c>
      <c r="EB524" s="46"/>
    </row>
    <row r="525" spans="1:132" s="141" customFormat="1" ht="27.75" customHeight="1" x14ac:dyDescent="0.25">
      <c r="A525" s="69" t="s">
        <v>56</v>
      </c>
      <c r="B525" s="69" t="s">
        <v>42</v>
      </c>
      <c r="C525" s="69" t="s">
        <v>670</v>
      </c>
      <c r="D525" s="67" t="s">
        <v>899</v>
      </c>
      <c r="E525" s="67" t="s">
        <v>741</v>
      </c>
      <c r="F525" s="67" t="s">
        <v>906</v>
      </c>
      <c r="G525" s="67" t="s">
        <v>907</v>
      </c>
      <c r="H525" s="14" t="s">
        <v>46</v>
      </c>
      <c r="I525" s="20" t="s">
        <v>1978</v>
      </c>
      <c r="J525" s="145" t="s">
        <v>1984</v>
      </c>
      <c r="K525" s="426">
        <v>12.668219606558768</v>
      </c>
      <c r="L525" s="426">
        <v>9.7274621009790003</v>
      </c>
      <c r="M525" s="424">
        <v>814</v>
      </c>
      <c r="N525" s="487">
        <v>8031048</v>
      </c>
      <c r="O525" s="487" t="s">
        <v>1982</v>
      </c>
      <c r="P525" s="572">
        <v>2.1512071030005453</v>
      </c>
      <c r="Q525" s="34" t="s">
        <v>1977</v>
      </c>
      <c r="R525" s="257" t="s">
        <v>48</v>
      </c>
      <c r="S525" s="27"/>
      <c r="T525" s="27"/>
      <c r="U525" s="145"/>
      <c r="V525" s="24"/>
      <c r="W525" s="24"/>
      <c r="X525" s="24"/>
      <c r="Y525" s="24"/>
      <c r="Z525" s="24"/>
      <c r="AA525" s="24"/>
      <c r="AB525" s="24"/>
      <c r="AC525" s="24"/>
      <c r="AD525" s="24"/>
      <c r="AE525" s="24"/>
      <c r="AF525" s="24"/>
      <c r="AG525" s="24"/>
      <c r="AH525" s="24"/>
      <c r="AI525" s="24">
        <v>56</v>
      </c>
      <c r="AJ525" s="24">
        <v>56</v>
      </c>
      <c r="AK525" s="24"/>
      <c r="AL525" s="24"/>
      <c r="AM525" s="24"/>
      <c r="AN525" s="24"/>
      <c r="AO525" s="145">
        <f t="shared" si="66"/>
        <v>56</v>
      </c>
      <c r="AP525" s="14">
        <f t="shared" si="67"/>
        <v>56</v>
      </c>
      <c r="AQ525" s="22"/>
      <c r="AR525" s="24"/>
      <c r="AS525" s="24"/>
      <c r="AT525" s="24"/>
      <c r="AU525" s="24"/>
      <c r="AV525" s="24"/>
      <c r="AW525" s="145"/>
      <c r="AX525" s="24"/>
      <c r="AY525" s="24"/>
      <c r="AZ525" s="24"/>
      <c r="BA525" s="24"/>
      <c r="BB525" s="24"/>
      <c r="BC525" s="24"/>
      <c r="BD525" s="24"/>
      <c r="BE525" s="24"/>
      <c r="BF525" s="24"/>
      <c r="BG525" s="24">
        <v>313.90499999999997</v>
      </c>
      <c r="BH525" s="24">
        <v>313.90499999999997</v>
      </c>
      <c r="BI525" s="24"/>
      <c r="BJ525" s="24"/>
      <c r="BK525" s="24"/>
      <c r="BL525" s="24"/>
      <c r="BM525" s="145">
        <f t="shared" si="68"/>
        <v>313.90499999999997</v>
      </c>
      <c r="BN525" s="24">
        <f t="shared" si="69"/>
        <v>313.90499999999997</v>
      </c>
      <c r="BO525" s="509">
        <f t="shared" si="63"/>
        <v>0.14592039955714131</v>
      </c>
      <c r="BP525" s="511">
        <v>0</v>
      </c>
      <c r="BQ525" s="512">
        <v>0</v>
      </c>
      <c r="BR525" s="513">
        <v>0</v>
      </c>
      <c r="BS525" s="512">
        <v>0</v>
      </c>
      <c r="BT525" s="512">
        <v>0</v>
      </c>
      <c r="BU525" s="512">
        <v>0</v>
      </c>
      <c r="BV525" s="512">
        <v>0</v>
      </c>
      <c r="BW525" s="512">
        <v>0</v>
      </c>
      <c r="BX525" s="512">
        <v>0</v>
      </c>
      <c r="BY525" s="512">
        <v>0</v>
      </c>
      <c r="BZ525" s="512">
        <v>0</v>
      </c>
      <c r="CA525" s="512">
        <v>0</v>
      </c>
      <c r="CB525" s="512">
        <v>0</v>
      </c>
      <c r="CC525" s="512">
        <v>0</v>
      </c>
      <c r="CD525" s="512">
        <v>0</v>
      </c>
      <c r="CE525" s="512">
        <v>0</v>
      </c>
      <c r="CF525" s="512">
        <v>368474.2452</v>
      </c>
      <c r="CG525" s="512">
        <v>368474.2452</v>
      </c>
      <c r="CH525" s="512">
        <v>0</v>
      </c>
      <c r="CI525" s="512">
        <v>0</v>
      </c>
      <c r="CJ525" s="512">
        <v>0</v>
      </c>
      <c r="CK525" s="512">
        <v>0</v>
      </c>
      <c r="CL525" s="513">
        <f t="shared" si="70"/>
        <v>368474.2452</v>
      </c>
      <c r="CM525" s="513">
        <f t="shared" si="71"/>
        <v>368474.2452</v>
      </c>
      <c r="CN525" s="113"/>
      <c r="CO525" s="97"/>
      <c r="CP525" s="97"/>
      <c r="CQ525" s="97"/>
      <c r="CR525" s="97"/>
      <c r="CS525" s="97"/>
      <c r="CT525" s="97"/>
      <c r="CU525" s="114"/>
      <c r="CV525" s="50">
        <f t="shared" si="64"/>
        <v>8031048</v>
      </c>
      <c r="CW525" s="11"/>
      <c r="CX525" s="604">
        <f t="shared" si="65"/>
        <v>2.1512071030005453</v>
      </c>
      <c r="CY525" s="143"/>
      <c r="CZ525" s="143"/>
      <c r="DA525" s="143"/>
      <c r="DB525" s="23"/>
      <c r="DC525" s="23"/>
      <c r="DD525" s="23"/>
      <c r="DE525" s="23"/>
      <c r="DF525" s="143"/>
      <c r="DG525" s="89"/>
      <c r="DH525" s="50" t="s">
        <v>46</v>
      </c>
      <c r="DI525" s="28"/>
      <c r="DJ525" s="553" t="s">
        <v>46</v>
      </c>
      <c r="DK525" s="143"/>
      <c r="DL525" s="46"/>
      <c r="DM525" s="111"/>
      <c r="DN525" s="110"/>
      <c r="DO525" s="432">
        <v>27.725197092249402</v>
      </c>
      <c r="DP525" s="433">
        <v>51.35808793376107</v>
      </c>
      <c r="DQ525" s="434">
        <v>12.237125012798193</v>
      </c>
      <c r="DR525" s="428">
        <v>50.214899305764945</v>
      </c>
      <c r="DS525" s="432">
        <v>0.29855636326405233</v>
      </c>
      <c r="DT525" s="434">
        <v>5.3987623626408854E-2</v>
      </c>
      <c r="DU525" s="434">
        <v>0.27275519606839349</v>
      </c>
      <c r="DV525" s="428">
        <v>6.7292569921130529E-2</v>
      </c>
      <c r="DW525" s="252"/>
      <c r="DX525" s="50"/>
      <c r="DY525" s="249"/>
      <c r="DZ525" s="464">
        <v>0</v>
      </c>
      <c r="EA525" s="465">
        <v>24476.666666666668</v>
      </c>
      <c r="EB525" s="46"/>
    </row>
    <row r="526" spans="1:132" s="141" customFormat="1" ht="27.75" customHeight="1" x14ac:dyDescent="0.25">
      <c r="A526" s="69" t="s">
        <v>56</v>
      </c>
      <c r="B526" s="69" t="s">
        <v>42</v>
      </c>
      <c r="C526" s="69" t="s">
        <v>670</v>
      </c>
      <c r="D526" s="67" t="s">
        <v>908</v>
      </c>
      <c r="E526" s="67" t="s">
        <v>719</v>
      </c>
      <c r="F526" s="67" t="s">
        <v>909</v>
      </c>
      <c r="G526" s="67" t="s">
        <v>719</v>
      </c>
      <c r="H526" s="14" t="s">
        <v>46</v>
      </c>
      <c r="I526" s="20" t="s">
        <v>1979</v>
      </c>
      <c r="J526" s="145" t="s">
        <v>1984</v>
      </c>
      <c r="K526" s="426">
        <v>13.433093243181185</v>
      </c>
      <c r="L526" s="426">
        <v>10.405681796538</v>
      </c>
      <c r="M526" s="424">
        <v>1053</v>
      </c>
      <c r="N526" s="487">
        <v>29083200</v>
      </c>
      <c r="O526" s="487" t="s">
        <v>1976</v>
      </c>
      <c r="P526" s="572">
        <v>4.2785119048566411</v>
      </c>
      <c r="Q526" s="34" t="s">
        <v>1977</v>
      </c>
      <c r="R526" s="257" t="s">
        <v>48</v>
      </c>
      <c r="S526" s="27"/>
      <c r="T526" s="27"/>
      <c r="U526" s="145"/>
      <c r="V526" s="24"/>
      <c r="W526" s="24"/>
      <c r="X526" s="24"/>
      <c r="Y526" s="24"/>
      <c r="Z526" s="24"/>
      <c r="AA526" s="24"/>
      <c r="AB526" s="24"/>
      <c r="AC526" s="24"/>
      <c r="AD526" s="24"/>
      <c r="AE526" s="24"/>
      <c r="AF526" s="24"/>
      <c r="AG526" s="24"/>
      <c r="AH526" s="24"/>
      <c r="AI526" s="24">
        <v>36</v>
      </c>
      <c r="AJ526" s="24">
        <v>36</v>
      </c>
      <c r="AK526" s="24"/>
      <c r="AL526" s="24"/>
      <c r="AM526" s="24"/>
      <c r="AN526" s="24"/>
      <c r="AO526" s="145">
        <f t="shared" si="66"/>
        <v>36</v>
      </c>
      <c r="AP526" s="14">
        <f t="shared" si="67"/>
        <v>36</v>
      </c>
      <c r="AQ526" s="22"/>
      <c r="AR526" s="24"/>
      <c r="AS526" s="24"/>
      <c r="AT526" s="24"/>
      <c r="AU526" s="24"/>
      <c r="AV526" s="24"/>
      <c r="AW526" s="145"/>
      <c r="AX526" s="24"/>
      <c r="AY526" s="24"/>
      <c r="AZ526" s="24"/>
      <c r="BA526" s="24"/>
      <c r="BB526" s="24"/>
      <c r="BC526" s="24"/>
      <c r="BD526" s="24"/>
      <c r="BE526" s="24"/>
      <c r="BF526" s="24"/>
      <c r="BG526" s="24">
        <v>242.23</v>
      </c>
      <c r="BH526" s="24">
        <v>242.23</v>
      </c>
      <c r="BI526" s="24"/>
      <c r="BJ526" s="24"/>
      <c r="BK526" s="24"/>
      <c r="BL526" s="24"/>
      <c r="BM526" s="145">
        <f t="shared" si="68"/>
        <v>242.23</v>
      </c>
      <c r="BN526" s="24">
        <f t="shared" si="69"/>
        <v>242.23</v>
      </c>
      <c r="BO526" s="509">
        <f t="shared" si="63"/>
        <v>5.6615478789491962E-2</v>
      </c>
      <c r="BP526" s="511">
        <v>0</v>
      </c>
      <c r="BQ526" s="512">
        <v>0</v>
      </c>
      <c r="BR526" s="513">
        <v>0</v>
      </c>
      <c r="BS526" s="512">
        <v>0</v>
      </c>
      <c r="BT526" s="512">
        <v>0</v>
      </c>
      <c r="BU526" s="512">
        <v>0</v>
      </c>
      <c r="BV526" s="512">
        <v>0</v>
      </c>
      <c r="BW526" s="512">
        <v>0</v>
      </c>
      <c r="BX526" s="512">
        <v>0</v>
      </c>
      <c r="BY526" s="512">
        <v>0</v>
      </c>
      <c r="BZ526" s="512">
        <v>0</v>
      </c>
      <c r="CA526" s="512">
        <v>0</v>
      </c>
      <c r="CB526" s="512">
        <v>0</v>
      </c>
      <c r="CC526" s="512">
        <v>0</v>
      </c>
      <c r="CD526" s="512">
        <v>0</v>
      </c>
      <c r="CE526" s="512">
        <v>0</v>
      </c>
      <c r="CF526" s="512">
        <v>284339.26319999999</v>
      </c>
      <c r="CG526" s="512">
        <v>284339.26319999999</v>
      </c>
      <c r="CH526" s="512">
        <v>0</v>
      </c>
      <c r="CI526" s="512">
        <v>0</v>
      </c>
      <c r="CJ526" s="512">
        <v>0</v>
      </c>
      <c r="CK526" s="512">
        <v>0</v>
      </c>
      <c r="CL526" s="513">
        <f t="shared" si="70"/>
        <v>284339.26319999999</v>
      </c>
      <c r="CM526" s="513">
        <f t="shared" si="71"/>
        <v>284339.26319999999</v>
      </c>
      <c r="CN526" s="113"/>
      <c r="CO526" s="97"/>
      <c r="CP526" s="97"/>
      <c r="CQ526" s="97"/>
      <c r="CR526" s="97"/>
      <c r="CS526" s="97"/>
      <c r="CT526" s="97"/>
      <c r="CU526" s="114"/>
      <c r="CV526" s="50">
        <f t="shared" si="64"/>
        <v>29083200</v>
      </c>
      <c r="CW526" s="11"/>
      <c r="CX526" s="604">
        <f t="shared" si="65"/>
        <v>4.2785119048566411</v>
      </c>
      <c r="CY526" s="143"/>
      <c r="CZ526" s="143"/>
      <c r="DA526" s="143"/>
      <c r="DB526" s="23"/>
      <c r="DC526" s="23"/>
      <c r="DD526" s="23"/>
      <c r="DE526" s="23"/>
      <c r="DF526" s="143"/>
      <c r="DG526" s="89"/>
      <c r="DH526" s="50" t="s">
        <v>46</v>
      </c>
      <c r="DI526" s="28"/>
      <c r="DJ526" s="553" t="s">
        <v>46</v>
      </c>
      <c r="DK526" s="143"/>
      <c r="DL526" s="46"/>
      <c r="DM526" s="111"/>
      <c r="DN526" s="110"/>
      <c r="DO526" s="432">
        <v>2699.7036567991217</v>
      </c>
      <c r="DP526" s="433">
        <v>-2682.9177493043726</v>
      </c>
      <c r="DQ526" s="434">
        <v>20.271014722178311</v>
      </c>
      <c r="DR526" s="428">
        <v>-11.269272929788587</v>
      </c>
      <c r="DS526" s="432">
        <v>1.67927813835682</v>
      </c>
      <c r="DT526" s="434">
        <v>-1.6059341619939513</v>
      </c>
      <c r="DU526" s="434">
        <v>0.58413804020896176</v>
      </c>
      <c r="DV526" s="428">
        <v>-0.51712014859958422</v>
      </c>
      <c r="DW526" s="252"/>
      <c r="DX526" s="50"/>
      <c r="DY526" s="249"/>
      <c r="DZ526" s="464">
        <v>18942</v>
      </c>
      <c r="EA526" s="465">
        <v>-18942</v>
      </c>
      <c r="EB526" s="46"/>
    </row>
    <row r="527" spans="1:132" s="141" customFormat="1" ht="27.75" customHeight="1" x14ac:dyDescent="0.25">
      <c r="A527" s="69" t="s">
        <v>56</v>
      </c>
      <c r="B527" s="69" t="s">
        <v>42</v>
      </c>
      <c r="C527" s="69" t="s">
        <v>670</v>
      </c>
      <c r="D527" s="67" t="s">
        <v>908</v>
      </c>
      <c r="E527" s="67" t="s">
        <v>719</v>
      </c>
      <c r="F527" s="67" t="s">
        <v>910</v>
      </c>
      <c r="G527" s="67" t="s">
        <v>852</v>
      </c>
      <c r="H527" s="14" t="s">
        <v>46</v>
      </c>
      <c r="I527" s="20" t="s">
        <v>1979</v>
      </c>
      <c r="J527" s="145" t="s">
        <v>1984</v>
      </c>
      <c r="K527" s="426">
        <v>14.460892192392555</v>
      </c>
      <c r="L527" s="426">
        <v>4.693560596298</v>
      </c>
      <c r="M527" s="424">
        <v>51</v>
      </c>
      <c r="N527" s="487">
        <v>27436320</v>
      </c>
      <c r="O527" s="487" t="s">
        <v>1976</v>
      </c>
      <c r="P527" s="572">
        <v>6.3102075021349338</v>
      </c>
      <c r="Q527" s="34" t="s">
        <v>1977</v>
      </c>
      <c r="R527" s="257" t="s">
        <v>48</v>
      </c>
      <c r="S527" s="27"/>
      <c r="T527" s="27"/>
      <c r="U527" s="145"/>
      <c r="V527" s="24"/>
      <c r="W527" s="24"/>
      <c r="X527" s="24"/>
      <c r="Y527" s="24"/>
      <c r="Z527" s="24"/>
      <c r="AA527" s="24"/>
      <c r="AB527" s="24"/>
      <c r="AC527" s="24"/>
      <c r="AD527" s="24"/>
      <c r="AE527" s="24"/>
      <c r="AF527" s="24"/>
      <c r="AG527" s="24"/>
      <c r="AH527" s="24"/>
      <c r="AI527" s="24">
        <v>2</v>
      </c>
      <c r="AJ527" s="24">
        <v>2</v>
      </c>
      <c r="AK527" s="24"/>
      <c r="AL527" s="24"/>
      <c r="AM527" s="24"/>
      <c r="AN527" s="24"/>
      <c r="AO527" s="145">
        <f t="shared" si="66"/>
        <v>2</v>
      </c>
      <c r="AP527" s="14">
        <f t="shared" si="67"/>
        <v>2</v>
      </c>
      <c r="AQ527" s="22"/>
      <c r="AR527" s="24"/>
      <c r="AS527" s="24"/>
      <c r="AT527" s="24"/>
      <c r="AU527" s="24"/>
      <c r="AV527" s="24"/>
      <c r="AW527" s="145"/>
      <c r="AX527" s="24"/>
      <c r="AY527" s="24"/>
      <c r="AZ527" s="24"/>
      <c r="BA527" s="24"/>
      <c r="BB527" s="24"/>
      <c r="BC527" s="24"/>
      <c r="BD527" s="24"/>
      <c r="BE527" s="24"/>
      <c r="BF527" s="24"/>
      <c r="BG527" s="24">
        <v>652</v>
      </c>
      <c r="BH527" s="24">
        <v>652</v>
      </c>
      <c r="BI527" s="24"/>
      <c r="BJ527" s="24"/>
      <c r="BK527" s="24"/>
      <c r="BL527" s="24"/>
      <c r="BM527" s="145">
        <f t="shared" si="68"/>
        <v>652</v>
      </c>
      <c r="BN527" s="24">
        <f t="shared" si="69"/>
        <v>652</v>
      </c>
      <c r="BO527" s="509">
        <f t="shared" ref="BO527:BO590" si="72">IF(P527=0,0,BM527/1000/P527)</f>
        <v>0.10332465291821366</v>
      </c>
      <c r="BP527" s="511">
        <v>0</v>
      </c>
      <c r="BQ527" s="512">
        <v>0</v>
      </c>
      <c r="BR527" s="513">
        <v>0</v>
      </c>
      <c r="BS527" s="512">
        <v>0</v>
      </c>
      <c r="BT527" s="512">
        <v>0</v>
      </c>
      <c r="BU527" s="512">
        <v>0</v>
      </c>
      <c r="BV527" s="512">
        <v>0</v>
      </c>
      <c r="BW527" s="512">
        <v>0</v>
      </c>
      <c r="BX527" s="512">
        <v>0</v>
      </c>
      <c r="BY527" s="512">
        <v>0</v>
      </c>
      <c r="BZ527" s="512">
        <v>0</v>
      </c>
      <c r="CA527" s="512">
        <v>0</v>
      </c>
      <c r="CB527" s="512">
        <v>0</v>
      </c>
      <c r="CC527" s="512">
        <v>0</v>
      </c>
      <c r="CD527" s="512">
        <v>0</v>
      </c>
      <c r="CE527" s="512">
        <v>0</v>
      </c>
      <c r="CF527" s="512">
        <v>765343.68</v>
      </c>
      <c r="CG527" s="512">
        <v>765343.68</v>
      </c>
      <c r="CH527" s="512">
        <v>0</v>
      </c>
      <c r="CI527" s="512">
        <v>0</v>
      </c>
      <c r="CJ527" s="512">
        <v>0</v>
      </c>
      <c r="CK527" s="512">
        <v>0</v>
      </c>
      <c r="CL527" s="513">
        <f t="shared" si="70"/>
        <v>765343.68</v>
      </c>
      <c r="CM527" s="513">
        <f t="shared" si="71"/>
        <v>765343.68</v>
      </c>
      <c r="CN527" s="113"/>
      <c r="CO527" s="97"/>
      <c r="CP527" s="97"/>
      <c r="CQ527" s="97"/>
      <c r="CR527" s="97"/>
      <c r="CS527" s="97"/>
      <c r="CT527" s="97"/>
      <c r="CU527" s="114"/>
      <c r="CV527" s="50">
        <f t="shared" ref="CV527:CV590" si="73">N527</f>
        <v>27436320</v>
      </c>
      <c r="CW527" s="11"/>
      <c r="CX527" s="604">
        <f t="shared" ref="CX527:CX590" si="74">P527</f>
        <v>6.3102075021349338</v>
      </c>
      <c r="CY527" s="143"/>
      <c r="CZ527" s="143"/>
      <c r="DA527" s="143"/>
      <c r="DB527" s="23"/>
      <c r="DC527" s="23"/>
      <c r="DD527" s="23"/>
      <c r="DE527" s="23"/>
      <c r="DF527" s="143"/>
      <c r="DG527" s="89"/>
      <c r="DH527" s="50" t="s">
        <v>46</v>
      </c>
      <c r="DI527" s="28"/>
      <c r="DJ527" s="553" t="s">
        <v>46</v>
      </c>
      <c r="DK527" s="143"/>
      <c r="DL527" s="46"/>
      <c r="DM527" s="111"/>
      <c r="DN527" s="110"/>
      <c r="DO527" s="432">
        <v>1719.5960912052105</v>
      </c>
      <c r="DP527" s="433">
        <v>-1699.7133506459472</v>
      </c>
      <c r="DQ527" s="434">
        <v>0.41042345276872938</v>
      </c>
      <c r="DR527" s="428">
        <v>19.472317106494597</v>
      </c>
      <c r="DS527" s="432">
        <v>1.0358306188925075</v>
      </c>
      <c r="DT527" s="434">
        <v>-0.34021005573794072</v>
      </c>
      <c r="DU527" s="434">
        <v>1.9543973941368066E-2</v>
      </c>
      <c r="DV527" s="428">
        <v>0.67607658921319869</v>
      </c>
      <c r="DW527" s="252"/>
      <c r="DX527" s="50"/>
      <c r="DY527" s="249"/>
      <c r="DZ527" s="464">
        <v>0</v>
      </c>
      <c r="EA527" s="465">
        <v>902</v>
      </c>
      <c r="EB527" s="46"/>
    </row>
    <row r="528" spans="1:132" s="141" customFormat="1" ht="27.75" customHeight="1" x14ac:dyDescent="0.25">
      <c r="A528" s="69" t="s">
        <v>56</v>
      </c>
      <c r="B528" s="69" t="s">
        <v>42</v>
      </c>
      <c r="C528" s="69" t="s">
        <v>670</v>
      </c>
      <c r="D528" s="67" t="s">
        <v>908</v>
      </c>
      <c r="E528" s="67" t="s">
        <v>719</v>
      </c>
      <c r="F528" s="67" t="s">
        <v>911</v>
      </c>
      <c r="G528" s="67" t="s">
        <v>852</v>
      </c>
      <c r="H528" s="14" t="s">
        <v>46</v>
      </c>
      <c r="I528" s="20" t="s">
        <v>1978</v>
      </c>
      <c r="J528" s="145" t="s">
        <v>1984</v>
      </c>
      <c r="K528" s="426">
        <v>12.30968508939201</v>
      </c>
      <c r="L528" s="426">
        <v>11.099810582972999</v>
      </c>
      <c r="M528" s="424">
        <v>411</v>
      </c>
      <c r="N528" s="487">
        <v>28312320.000000004</v>
      </c>
      <c r="O528" s="487" t="s">
        <v>1976</v>
      </c>
      <c r="P528" s="572">
        <v>7.1945926444796022</v>
      </c>
      <c r="Q528" s="34" t="s">
        <v>1977</v>
      </c>
      <c r="R528" s="257" t="s">
        <v>48</v>
      </c>
      <c r="S528" s="27"/>
      <c r="T528" s="27"/>
      <c r="U528" s="145"/>
      <c r="V528" s="24"/>
      <c r="W528" s="24"/>
      <c r="X528" s="24"/>
      <c r="Y528" s="24"/>
      <c r="Z528" s="24"/>
      <c r="AA528" s="24"/>
      <c r="AB528" s="24"/>
      <c r="AC528" s="24"/>
      <c r="AD528" s="24"/>
      <c r="AE528" s="24"/>
      <c r="AF528" s="24"/>
      <c r="AG528" s="24"/>
      <c r="AH528" s="24"/>
      <c r="AI528" s="24">
        <v>15</v>
      </c>
      <c r="AJ528" s="24">
        <v>15</v>
      </c>
      <c r="AK528" s="24"/>
      <c r="AL528" s="24"/>
      <c r="AM528" s="24"/>
      <c r="AN528" s="24"/>
      <c r="AO528" s="145">
        <f t="shared" ref="AO528:AO591" si="75">SUM(S528,U528,W528,Y528,AA528,AC528,AE528,AG528,AI528,AK528,AM528)</f>
        <v>15</v>
      </c>
      <c r="AP528" s="14">
        <f t="shared" ref="AP528:AP591" si="76">SUM(T528,V528,X528,Z528,AB528,AD528,AF528,AH528,AJ528,AL528,AN528)</f>
        <v>15</v>
      </c>
      <c r="AQ528" s="22"/>
      <c r="AR528" s="24"/>
      <c r="AS528" s="24"/>
      <c r="AT528" s="24"/>
      <c r="AU528" s="24"/>
      <c r="AV528" s="24"/>
      <c r="AW528" s="145"/>
      <c r="AX528" s="24"/>
      <c r="AY528" s="24"/>
      <c r="AZ528" s="24"/>
      <c r="BA528" s="24"/>
      <c r="BB528" s="24"/>
      <c r="BC528" s="24"/>
      <c r="BD528" s="24"/>
      <c r="BE528" s="24"/>
      <c r="BF528" s="24"/>
      <c r="BG528" s="24">
        <v>4326.1400000000003</v>
      </c>
      <c r="BH528" s="24">
        <v>4326.1400000000003</v>
      </c>
      <c r="BI528" s="24"/>
      <c r="BJ528" s="24"/>
      <c r="BK528" s="24"/>
      <c r="BL528" s="24"/>
      <c r="BM528" s="145">
        <f t="shared" ref="BM528:BM591" si="77">SUM(AQ528,AS528,AU528,AW528,AY528,BA528,BC528,BE528,BG528,BI528,BK528)</f>
        <v>4326.1400000000003</v>
      </c>
      <c r="BN528" s="24">
        <f t="shared" ref="BN528:BN591" si="78">SUM(AR528,AT528,AV528,AX528,AZ528,BB528,BD528,BF528,BH528,BJ528,BL528)</f>
        <v>4326.1400000000003</v>
      </c>
      <c r="BO528" s="509">
        <f t="shared" si="72"/>
        <v>0.6013043703481169</v>
      </c>
      <c r="BP528" s="511">
        <v>0</v>
      </c>
      <c r="BQ528" s="512">
        <v>0</v>
      </c>
      <c r="BR528" s="513">
        <v>0</v>
      </c>
      <c r="BS528" s="512">
        <v>0</v>
      </c>
      <c r="BT528" s="512">
        <v>0</v>
      </c>
      <c r="BU528" s="512">
        <v>0</v>
      </c>
      <c r="BV528" s="512">
        <v>0</v>
      </c>
      <c r="BW528" s="512">
        <v>0</v>
      </c>
      <c r="BX528" s="512">
        <v>0</v>
      </c>
      <c r="BY528" s="512">
        <v>0</v>
      </c>
      <c r="BZ528" s="512">
        <v>0</v>
      </c>
      <c r="CA528" s="512">
        <v>0</v>
      </c>
      <c r="CB528" s="512">
        <v>0</v>
      </c>
      <c r="CC528" s="512">
        <v>0</v>
      </c>
      <c r="CD528" s="512">
        <v>0</v>
      </c>
      <c r="CE528" s="512">
        <v>0</v>
      </c>
      <c r="CF528" s="512">
        <v>5078196.177600001</v>
      </c>
      <c r="CG528" s="512">
        <v>5078196.177600001</v>
      </c>
      <c r="CH528" s="512">
        <v>0</v>
      </c>
      <c r="CI528" s="512">
        <v>0</v>
      </c>
      <c r="CJ528" s="512">
        <v>0</v>
      </c>
      <c r="CK528" s="512">
        <v>0</v>
      </c>
      <c r="CL528" s="513">
        <f t="shared" ref="CL528:CL591" si="79">BP528+BR528+BT528+BV528+BX528+BZ528+CB528+CD528+CF528+CH528+CJ528</f>
        <v>5078196.177600001</v>
      </c>
      <c r="CM528" s="513">
        <f t="shared" ref="CM528:CM591" si="80">BQ528+BS528+BU528+BW528+BY528+CA528+CC528+CE528+CG528+CI528+CK528</f>
        <v>5078196.177600001</v>
      </c>
      <c r="CN528" s="113"/>
      <c r="CO528" s="97"/>
      <c r="CP528" s="97"/>
      <c r="CQ528" s="97"/>
      <c r="CR528" s="97"/>
      <c r="CS528" s="97"/>
      <c r="CT528" s="97"/>
      <c r="CU528" s="114"/>
      <c r="CV528" s="50">
        <f t="shared" si="73"/>
        <v>28312320.000000004</v>
      </c>
      <c r="CW528" s="11"/>
      <c r="CX528" s="604">
        <f t="shared" si="74"/>
        <v>7.1945926444796022</v>
      </c>
      <c r="CY528" s="143"/>
      <c r="CZ528" s="143"/>
      <c r="DA528" s="143"/>
      <c r="DB528" s="23"/>
      <c r="DC528" s="23"/>
      <c r="DD528" s="23"/>
      <c r="DE528" s="23"/>
      <c r="DF528" s="143"/>
      <c r="DG528" s="89"/>
      <c r="DH528" s="50" t="s">
        <v>46</v>
      </c>
      <c r="DI528" s="28"/>
      <c r="DJ528" s="553" t="s">
        <v>46</v>
      </c>
      <c r="DK528" s="143"/>
      <c r="DL528" s="46"/>
      <c r="DM528" s="111"/>
      <c r="DN528" s="110"/>
      <c r="DO528" s="432">
        <v>132.75607779578618</v>
      </c>
      <c r="DP528" s="433">
        <v>-2.6987421291005944</v>
      </c>
      <c r="DQ528" s="434">
        <v>97.091572123176746</v>
      </c>
      <c r="DR528" s="428">
        <v>32.628947831014074</v>
      </c>
      <c r="DS528" s="432">
        <v>0.17747163695299853</v>
      </c>
      <c r="DT528" s="434">
        <v>0.74615490724887634</v>
      </c>
      <c r="DU528" s="434">
        <v>0.15316045380875215</v>
      </c>
      <c r="DV528" s="428">
        <v>0.76963031939437632</v>
      </c>
      <c r="DW528" s="252"/>
      <c r="DX528" s="50"/>
      <c r="DY528" s="249"/>
      <c r="DZ528" s="464">
        <v>29473</v>
      </c>
      <c r="EA528" s="465">
        <v>-229</v>
      </c>
      <c r="EB528" s="46"/>
    </row>
    <row r="529" spans="1:132" s="141" customFormat="1" ht="27.75" customHeight="1" x14ac:dyDescent="0.25">
      <c r="A529" s="69" t="s">
        <v>56</v>
      </c>
      <c r="B529" s="69" t="s">
        <v>42</v>
      </c>
      <c r="C529" s="69" t="s">
        <v>670</v>
      </c>
      <c r="D529" s="67" t="s">
        <v>908</v>
      </c>
      <c r="E529" s="67" t="s">
        <v>719</v>
      </c>
      <c r="F529" s="67" t="s">
        <v>912</v>
      </c>
      <c r="G529" s="67" t="s">
        <v>879</v>
      </c>
      <c r="H529" s="14" t="s">
        <v>46</v>
      </c>
      <c r="I529" s="20" t="s">
        <v>1979</v>
      </c>
      <c r="J529" s="145" t="s">
        <v>1984</v>
      </c>
      <c r="K529" s="426">
        <v>14.508696794681457</v>
      </c>
      <c r="L529" s="426">
        <v>18.752840870085002</v>
      </c>
      <c r="M529" s="424">
        <v>1132</v>
      </c>
      <c r="N529" s="487">
        <v>17309760.000000004</v>
      </c>
      <c r="O529" s="487" t="s">
        <v>1976</v>
      </c>
      <c r="P529" s="572">
        <v>4.0633911945565862</v>
      </c>
      <c r="Q529" s="34" t="s">
        <v>1977</v>
      </c>
      <c r="R529" s="257" t="s">
        <v>48</v>
      </c>
      <c r="S529" s="27"/>
      <c r="T529" s="27"/>
      <c r="U529" s="145"/>
      <c r="V529" s="24"/>
      <c r="W529" s="24"/>
      <c r="X529" s="24"/>
      <c r="Y529" s="24"/>
      <c r="Z529" s="24"/>
      <c r="AA529" s="24"/>
      <c r="AB529" s="24"/>
      <c r="AC529" s="24"/>
      <c r="AD529" s="24"/>
      <c r="AE529" s="24"/>
      <c r="AF529" s="24"/>
      <c r="AG529" s="24"/>
      <c r="AH529" s="24"/>
      <c r="AI529" s="24">
        <v>60</v>
      </c>
      <c r="AJ529" s="24">
        <v>60</v>
      </c>
      <c r="AK529" s="24">
        <v>1</v>
      </c>
      <c r="AL529" s="24">
        <v>1</v>
      </c>
      <c r="AM529" s="24"/>
      <c r="AN529" s="24"/>
      <c r="AO529" s="145">
        <f t="shared" si="75"/>
        <v>61</v>
      </c>
      <c r="AP529" s="14">
        <f t="shared" si="76"/>
        <v>61</v>
      </c>
      <c r="AQ529" s="22"/>
      <c r="AR529" s="24"/>
      <c r="AS529" s="24"/>
      <c r="AT529" s="24"/>
      <c r="AU529" s="24"/>
      <c r="AV529" s="24"/>
      <c r="AW529" s="145"/>
      <c r="AX529" s="24"/>
      <c r="AY529" s="24"/>
      <c r="AZ529" s="24"/>
      <c r="BA529" s="24"/>
      <c r="BB529" s="24"/>
      <c r="BC529" s="24"/>
      <c r="BD529" s="24"/>
      <c r="BE529" s="24"/>
      <c r="BF529" s="24"/>
      <c r="BG529" s="24">
        <v>4824.0200000000004</v>
      </c>
      <c r="BH529" s="24">
        <v>4824.0200000000004</v>
      </c>
      <c r="BI529" s="24">
        <v>7.6</v>
      </c>
      <c r="BJ529" s="24">
        <v>7.6</v>
      </c>
      <c r="BK529" s="24"/>
      <c r="BL529" s="24"/>
      <c r="BM529" s="145">
        <f t="shared" si="77"/>
        <v>4831.6200000000008</v>
      </c>
      <c r="BN529" s="24">
        <f t="shared" si="78"/>
        <v>4831.6200000000008</v>
      </c>
      <c r="BO529" s="509">
        <f t="shared" si="72"/>
        <v>1.1890610006913811</v>
      </c>
      <c r="BP529" s="511">
        <v>0</v>
      </c>
      <c r="BQ529" s="512">
        <v>0</v>
      </c>
      <c r="BR529" s="513">
        <v>0</v>
      </c>
      <c r="BS529" s="512">
        <v>0</v>
      </c>
      <c r="BT529" s="512">
        <v>0</v>
      </c>
      <c r="BU529" s="512">
        <v>0</v>
      </c>
      <c r="BV529" s="512">
        <v>0</v>
      </c>
      <c r="BW529" s="512">
        <v>0</v>
      </c>
      <c r="BX529" s="512">
        <v>0</v>
      </c>
      <c r="BY529" s="512">
        <v>0</v>
      </c>
      <c r="BZ529" s="512">
        <v>0</v>
      </c>
      <c r="CA529" s="512">
        <v>0</v>
      </c>
      <c r="CB529" s="512">
        <v>0</v>
      </c>
      <c r="CC529" s="512">
        <v>0</v>
      </c>
      <c r="CD529" s="512">
        <v>0</v>
      </c>
      <c r="CE529" s="512">
        <v>0</v>
      </c>
      <c r="CF529" s="512">
        <v>5662627.6368000004</v>
      </c>
      <c r="CG529" s="512">
        <v>5662627.6368000004</v>
      </c>
      <c r="CH529" s="512">
        <v>8921.1840000000011</v>
      </c>
      <c r="CI529" s="512">
        <v>8921.1840000000011</v>
      </c>
      <c r="CJ529" s="512">
        <v>0</v>
      </c>
      <c r="CK529" s="512">
        <v>0</v>
      </c>
      <c r="CL529" s="513">
        <f t="shared" si="79"/>
        <v>5671548.8208000008</v>
      </c>
      <c r="CM529" s="513">
        <f t="shared" si="80"/>
        <v>5671548.8208000008</v>
      </c>
      <c r="CN529" s="113"/>
      <c r="CO529" s="97"/>
      <c r="CP529" s="97"/>
      <c r="CQ529" s="97"/>
      <c r="CR529" s="97"/>
      <c r="CS529" s="97"/>
      <c r="CT529" s="97"/>
      <c r="CU529" s="114"/>
      <c r="CV529" s="50">
        <f t="shared" si="73"/>
        <v>17309760.000000004</v>
      </c>
      <c r="CW529" s="11"/>
      <c r="CX529" s="604">
        <f t="shared" si="74"/>
        <v>4.0633911945565862</v>
      </c>
      <c r="CY529" s="143"/>
      <c r="CZ529" s="143"/>
      <c r="DA529" s="143"/>
      <c r="DB529" s="23"/>
      <c r="DC529" s="23"/>
      <c r="DD529" s="23"/>
      <c r="DE529" s="23"/>
      <c r="DF529" s="143"/>
      <c r="DG529" s="89"/>
      <c r="DH529" s="50" t="s">
        <v>46</v>
      </c>
      <c r="DI529" s="28"/>
      <c r="DJ529" s="553" t="s">
        <v>46</v>
      </c>
      <c r="DK529" s="143"/>
      <c r="DL529" s="46"/>
      <c r="DM529" s="111"/>
      <c r="DN529" s="110"/>
      <c r="DO529" s="432">
        <v>799.52120141342755</v>
      </c>
      <c r="DP529" s="433">
        <v>-683.27764866757423</v>
      </c>
      <c r="DQ529" s="434">
        <v>99.509717314487631</v>
      </c>
      <c r="DR529" s="428">
        <v>-32.112725091508878</v>
      </c>
      <c r="DS529" s="432">
        <v>1.4328621908127208</v>
      </c>
      <c r="DT529" s="434">
        <v>-0.58503906259463401</v>
      </c>
      <c r="DU529" s="434">
        <v>1.2879858657243817</v>
      </c>
      <c r="DV529" s="428">
        <v>-0.46083023282463276</v>
      </c>
      <c r="DW529" s="252"/>
      <c r="DX529" s="50"/>
      <c r="DY529" s="249"/>
      <c r="DZ529" s="464">
        <v>77595</v>
      </c>
      <c r="EA529" s="465">
        <v>-9740.3333333333285</v>
      </c>
      <c r="EB529" s="46"/>
    </row>
    <row r="530" spans="1:132" s="141" customFormat="1" ht="27.75" customHeight="1" x14ac:dyDescent="0.25">
      <c r="A530" s="69" t="s">
        <v>56</v>
      </c>
      <c r="B530" s="69" t="s">
        <v>42</v>
      </c>
      <c r="C530" s="69" t="s">
        <v>670</v>
      </c>
      <c r="D530" s="67" t="s">
        <v>908</v>
      </c>
      <c r="E530" s="67" t="s">
        <v>719</v>
      </c>
      <c r="F530" s="67" t="s">
        <v>913</v>
      </c>
      <c r="G530" s="67" t="s">
        <v>914</v>
      </c>
      <c r="H530" s="14" t="s">
        <v>46</v>
      </c>
      <c r="I530" s="20" t="s">
        <v>1978</v>
      </c>
      <c r="J530" s="145" t="s">
        <v>1984</v>
      </c>
      <c r="K530" s="426">
        <v>10.158477986391464</v>
      </c>
      <c r="L530" s="426">
        <v>7.9945075591290005</v>
      </c>
      <c r="M530" s="424">
        <v>384</v>
      </c>
      <c r="N530" s="487">
        <v>25789440.000000004</v>
      </c>
      <c r="O530" s="487" t="s">
        <v>1976</v>
      </c>
      <c r="P530" s="572">
        <v>6.7882535250239444</v>
      </c>
      <c r="Q530" s="34" t="s">
        <v>1977</v>
      </c>
      <c r="R530" s="257" t="s">
        <v>48</v>
      </c>
      <c r="S530" s="27"/>
      <c r="T530" s="27"/>
      <c r="U530" s="145"/>
      <c r="V530" s="24"/>
      <c r="W530" s="24"/>
      <c r="X530" s="24"/>
      <c r="Y530" s="24"/>
      <c r="Z530" s="24"/>
      <c r="AA530" s="24"/>
      <c r="AB530" s="24"/>
      <c r="AC530" s="24"/>
      <c r="AD530" s="24"/>
      <c r="AE530" s="24"/>
      <c r="AF530" s="24"/>
      <c r="AG530" s="24"/>
      <c r="AH530" s="24"/>
      <c r="AI530" s="24">
        <v>3</v>
      </c>
      <c r="AJ530" s="24">
        <v>3</v>
      </c>
      <c r="AK530" s="24"/>
      <c r="AL530" s="24"/>
      <c r="AM530" s="24"/>
      <c r="AN530" s="24"/>
      <c r="AO530" s="145">
        <f t="shared" si="75"/>
        <v>3</v>
      </c>
      <c r="AP530" s="14">
        <f t="shared" si="76"/>
        <v>3</v>
      </c>
      <c r="AQ530" s="22"/>
      <c r="AR530" s="24"/>
      <c r="AS530" s="24"/>
      <c r="AT530" s="24"/>
      <c r="AU530" s="24"/>
      <c r="AV530" s="24"/>
      <c r="AW530" s="145"/>
      <c r="AX530" s="24"/>
      <c r="AY530" s="24"/>
      <c r="AZ530" s="24"/>
      <c r="BA530" s="24"/>
      <c r="BB530" s="24"/>
      <c r="BC530" s="24"/>
      <c r="BD530" s="24"/>
      <c r="BE530" s="24"/>
      <c r="BF530" s="24"/>
      <c r="BG530" s="24">
        <v>351.9</v>
      </c>
      <c r="BH530" s="24">
        <v>351.9</v>
      </c>
      <c r="BI530" s="24"/>
      <c r="BJ530" s="24"/>
      <c r="BK530" s="24"/>
      <c r="BL530" s="24"/>
      <c r="BM530" s="145">
        <f t="shared" si="77"/>
        <v>351.9</v>
      </c>
      <c r="BN530" s="24">
        <f t="shared" si="78"/>
        <v>351.9</v>
      </c>
      <c r="BO530" s="509">
        <f t="shared" si="72"/>
        <v>5.1839548818082587E-2</v>
      </c>
      <c r="BP530" s="511">
        <v>0</v>
      </c>
      <c r="BQ530" s="512">
        <v>0</v>
      </c>
      <c r="BR530" s="513">
        <v>0</v>
      </c>
      <c r="BS530" s="512">
        <v>0</v>
      </c>
      <c r="BT530" s="512">
        <v>0</v>
      </c>
      <c r="BU530" s="512">
        <v>0</v>
      </c>
      <c r="BV530" s="512">
        <v>0</v>
      </c>
      <c r="BW530" s="512">
        <v>0</v>
      </c>
      <c r="BX530" s="512">
        <v>0</v>
      </c>
      <c r="BY530" s="512">
        <v>0</v>
      </c>
      <c r="BZ530" s="512">
        <v>0</v>
      </c>
      <c r="CA530" s="512">
        <v>0</v>
      </c>
      <c r="CB530" s="512">
        <v>0</v>
      </c>
      <c r="CC530" s="512">
        <v>0</v>
      </c>
      <c r="CD530" s="512">
        <v>0</v>
      </c>
      <c r="CE530" s="512">
        <v>0</v>
      </c>
      <c r="CF530" s="512">
        <v>413074.29600000003</v>
      </c>
      <c r="CG530" s="512">
        <v>413074.29600000003</v>
      </c>
      <c r="CH530" s="512">
        <v>0</v>
      </c>
      <c r="CI530" s="512">
        <v>0</v>
      </c>
      <c r="CJ530" s="512">
        <v>0</v>
      </c>
      <c r="CK530" s="512">
        <v>0</v>
      </c>
      <c r="CL530" s="513">
        <f t="shared" si="79"/>
        <v>413074.29600000003</v>
      </c>
      <c r="CM530" s="513">
        <f t="shared" si="80"/>
        <v>413074.29600000003</v>
      </c>
      <c r="CN530" s="113"/>
      <c r="CO530" s="97"/>
      <c r="CP530" s="97"/>
      <c r="CQ530" s="97"/>
      <c r="CR530" s="97"/>
      <c r="CS530" s="97"/>
      <c r="CT530" s="97"/>
      <c r="CU530" s="114"/>
      <c r="CV530" s="50">
        <f t="shared" si="73"/>
        <v>25789440.000000004</v>
      </c>
      <c r="CW530" s="11"/>
      <c r="CX530" s="604">
        <f t="shared" si="74"/>
        <v>6.7882535250239444</v>
      </c>
      <c r="CY530" s="143"/>
      <c r="CZ530" s="143"/>
      <c r="DA530" s="143"/>
      <c r="DB530" s="23"/>
      <c r="DC530" s="23"/>
      <c r="DD530" s="23"/>
      <c r="DE530" s="23"/>
      <c r="DF530" s="143"/>
      <c r="DG530" s="89"/>
      <c r="DH530" s="50" t="s">
        <v>46</v>
      </c>
      <c r="DI530" s="28"/>
      <c r="DJ530" s="553" t="s">
        <v>46</v>
      </c>
      <c r="DK530" s="143"/>
      <c r="DL530" s="46"/>
      <c r="DM530" s="111"/>
      <c r="DN530" s="110"/>
      <c r="DO530" s="432">
        <v>3128.7873401257289</v>
      </c>
      <c r="DP530" s="433">
        <v>-3114.2180086215167</v>
      </c>
      <c r="DQ530" s="434">
        <v>293.09863429438514</v>
      </c>
      <c r="DR530" s="428">
        <v>-278.52930279017272</v>
      </c>
      <c r="DS530" s="432">
        <v>3.0825926728809856</v>
      </c>
      <c r="DT530" s="434">
        <v>-3.0626617369925198</v>
      </c>
      <c r="DU530" s="434">
        <v>2.0810752221981339</v>
      </c>
      <c r="DV530" s="428">
        <v>-2.0611442863096681</v>
      </c>
      <c r="DW530" s="252"/>
      <c r="DX530" s="50"/>
      <c r="DY530" s="249"/>
      <c r="DZ530" s="464">
        <v>90816</v>
      </c>
      <c r="EA530" s="465">
        <v>-85668</v>
      </c>
      <c r="EB530" s="46"/>
    </row>
    <row r="531" spans="1:132" s="141" customFormat="1" ht="27.75" customHeight="1" x14ac:dyDescent="0.25">
      <c r="A531" s="69" t="s">
        <v>56</v>
      </c>
      <c r="B531" s="69" t="s">
        <v>42</v>
      </c>
      <c r="C531" s="69" t="s">
        <v>670</v>
      </c>
      <c r="D531" s="67" t="s">
        <v>908</v>
      </c>
      <c r="E531" s="67" t="s">
        <v>719</v>
      </c>
      <c r="F531" s="67" t="s">
        <v>915</v>
      </c>
      <c r="G531" s="67" t="s">
        <v>719</v>
      </c>
      <c r="H531" s="14" t="s">
        <v>46</v>
      </c>
      <c r="I531" s="20" t="s">
        <v>1979</v>
      </c>
      <c r="J531" s="145" t="s">
        <v>1984</v>
      </c>
      <c r="K531" s="426">
        <v>10.158477986391464</v>
      </c>
      <c r="L531" s="426">
        <v>5.0695075652130006</v>
      </c>
      <c r="M531" s="424">
        <v>396</v>
      </c>
      <c r="N531" s="487">
        <v>10897440</v>
      </c>
      <c r="O531" s="487" t="s">
        <v>1976</v>
      </c>
      <c r="P531" s="572">
        <v>2.3185232110116996</v>
      </c>
      <c r="Q531" s="34" t="s">
        <v>1977</v>
      </c>
      <c r="R531" s="257" t="s">
        <v>48</v>
      </c>
      <c r="S531" s="27"/>
      <c r="T531" s="27"/>
      <c r="U531" s="145"/>
      <c r="V531" s="24"/>
      <c r="W531" s="24"/>
      <c r="X531" s="24"/>
      <c r="Y531" s="24"/>
      <c r="Z531" s="24"/>
      <c r="AA531" s="24"/>
      <c r="AB531" s="24"/>
      <c r="AC531" s="24"/>
      <c r="AD531" s="24"/>
      <c r="AE531" s="24"/>
      <c r="AF531" s="24"/>
      <c r="AG531" s="24"/>
      <c r="AH531" s="24"/>
      <c r="AI531" s="24">
        <v>15</v>
      </c>
      <c r="AJ531" s="24">
        <v>15</v>
      </c>
      <c r="AK531" s="24"/>
      <c r="AL531" s="24"/>
      <c r="AM531" s="24"/>
      <c r="AN531" s="24"/>
      <c r="AO531" s="145">
        <f t="shared" si="75"/>
        <v>15</v>
      </c>
      <c r="AP531" s="14">
        <f t="shared" si="76"/>
        <v>15</v>
      </c>
      <c r="AQ531" s="22"/>
      <c r="AR531" s="24"/>
      <c r="AS531" s="24"/>
      <c r="AT531" s="24"/>
      <c r="AU531" s="24"/>
      <c r="AV531" s="24"/>
      <c r="AW531" s="145"/>
      <c r="AX531" s="24"/>
      <c r="AY531" s="24"/>
      <c r="AZ531" s="24"/>
      <c r="BA531" s="24"/>
      <c r="BB531" s="24"/>
      <c r="BC531" s="24"/>
      <c r="BD531" s="24"/>
      <c r="BE531" s="24"/>
      <c r="BF531" s="24"/>
      <c r="BG531" s="24">
        <v>101.66</v>
      </c>
      <c r="BH531" s="24">
        <v>101.66</v>
      </c>
      <c r="BI531" s="24"/>
      <c r="BJ531" s="24"/>
      <c r="BK531" s="24"/>
      <c r="BL531" s="24"/>
      <c r="BM531" s="145">
        <f t="shared" si="77"/>
        <v>101.66</v>
      </c>
      <c r="BN531" s="24">
        <f t="shared" si="78"/>
        <v>101.66</v>
      </c>
      <c r="BO531" s="509">
        <f t="shared" si="72"/>
        <v>4.3846876113713837E-2</v>
      </c>
      <c r="BP531" s="511">
        <v>0</v>
      </c>
      <c r="BQ531" s="512">
        <v>0</v>
      </c>
      <c r="BR531" s="513">
        <v>0</v>
      </c>
      <c r="BS531" s="512">
        <v>0</v>
      </c>
      <c r="BT531" s="512">
        <v>0</v>
      </c>
      <c r="BU531" s="512">
        <v>0</v>
      </c>
      <c r="BV531" s="512">
        <v>0</v>
      </c>
      <c r="BW531" s="512">
        <v>0</v>
      </c>
      <c r="BX531" s="512">
        <v>0</v>
      </c>
      <c r="BY531" s="512">
        <v>0</v>
      </c>
      <c r="BZ531" s="512">
        <v>0</v>
      </c>
      <c r="CA531" s="512">
        <v>0</v>
      </c>
      <c r="CB531" s="512">
        <v>0</v>
      </c>
      <c r="CC531" s="512">
        <v>0</v>
      </c>
      <c r="CD531" s="512">
        <v>0</v>
      </c>
      <c r="CE531" s="512">
        <v>0</v>
      </c>
      <c r="CF531" s="512">
        <v>119332.5744</v>
      </c>
      <c r="CG531" s="512">
        <v>119332.5744</v>
      </c>
      <c r="CH531" s="512">
        <v>0</v>
      </c>
      <c r="CI531" s="512">
        <v>0</v>
      </c>
      <c r="CJ531" s="512">
        <v>0</v>
      </c>
      <c r="CK531" s="512">
        <v>0</v>
      </c>
      <c r="CL531" s="513">
        <f t="shared" si="79"/>
        <v>119332.5744</v>
      </c>
      <c r="CM531" s="513">
        <f t="shared" si="80"/>
        <v>119332.5744</v>
      </c>
      <c r="CN531" s="113"/>
      <c r="CO531" s="97"/>
      <c r="CP531" s="97"/>
      <c r="CQ531" s="97"/>
      <c r="CR531" s="97"/>
      <c r="CS531" s="97"/>
      <c r="CT531" s="97"/>
      <c r="CU531" s="114"/>
      <c r="CV531" s="50">
        <f t="shared" si="73"/>
        <v>10897440</v>
      </c>
      <c r="CW531" s="11"/>
      <c r="CX531" s="604">
        <f t="shared" si="74"/>
        <v>2.3185232110116996</v>
      </c>
      <c r="CY531" s="143"/>
      <c r="CZ531" s="143"/>
      <c r="DA531" s="143"/>
      <c r="DB531" s="23"/>
      <c r="DC531" s="23"/>
      <c r="DD531" s="23"/>
      <c r="DE531" s="23"/>
      <c r="DF531" s="143"/>
      <c r="DG531" s="89"/>
      <c r="DH531" s="50" t="s">
        <v>46</v>
      </c>
      <c r="DI531" s="28"/>
      <c r="DJ531" s="553" t="s">
        <v>46</v>
      </c>
      <c r="DK531" s="143"/>
      <c r="DL531" s="46"/>
      <c r="DM531" s="111"/>
      <c r="DN531" s="110"/>
      <c r="DO531" s="432">
        <v>1240.2543157894747</v>
      </c>
      <c r="DP531" s="433">
        <v>-945.95703332531593</v>
      </c>
      <c r="DQ531" s="434">
        <v>3.1225263157894765</v>
      </c>
      <c r="DR531" s="428">
        <v>105.85149204096425</v>
      </c>
      <c r="DS531" s="432">
        <v>0.41178947368421093</v>
      </c>
      <c r="DT531" s="434">
        <v>0.78974339881451416</v>
      </c>
      <c r="DU531" s="434">
        <v>5.0526315789473728E-3</v>
      </c>
      <c r="DV531" s="428">
        <v>1.0932706751551458</v>
      </c>
      <c r="DW531" s="252"/>
      <c r="DX531" s="50"/>
      <c r="DY531" s="249"/>
      <c r="DZ531" s="464">
        <v>0</v>
      </c>
      <c r="EA531" s="465">
        <v>8259</v>
      </c>
      <c r="EB531" s="46"/>
    </row>
    <row r="532" spans="1:132" s="141" customFormat="1" ht="27.75" customHeight="1" x14ac:dyDescent="0.25">
      <c r="A532" s="69" t="s">
        <v>56</v>
      </c>
      <c r="B532" s="69" t="s">
        <v>42</v>
      </c>
      <c r="C532" s="69" t="s">
        <v>670</v>
      </c>
      <c r="D532" s="67" t="s">
        <v>916</v>
      </c>
      <c r="E532" s="67" t="s">
        <v>747</v>
      </c>
      <c r="F532" s="67" t="s">
        <v>917</v>
      </c>
      <c r="G532" s="67" t="s">
        <v>918</v>
      </c>
      <c r="H532" s="14" t="s">
        <v>46</v>
      </c>
      <c r="I532" s="20" t="s">
        <v>1978</v>
      </c>
      <c r="J532" s="145" t="s">
        <v>1984</v>
      </c>
      <c r="K532" s="426">
        <v>12.668219606558768</v>
      </c>
      <c r="L532" s="426">
        <v>25.460606007648</v>
      </c>
      <c r="M532" s="424">
        <v>2203</v>
      </c>
      <c r="N532" s="487">
        <v>30064320.000000004</v>
      </c>
      <c r="O532" s="487" t="s">
        <v>1976</v>
      </c>
      <c r="P532" s="572">
        <v>7.1467880421907015</v>
      </c>
      <c r="Q532" s="34" t="s">
        <v>1977</v>
      </c>
      <c r="R532" s="257" t="s">
        <v>48</v>
      </c>
      <c r="S532" s="27"/>
      <c r="T532" s="27"/>
      <c r="U532" s="145"/>
      <c r="V532" s="24"/>
      <c r="W532" s="24"/>
      <c r="X532" s="24"/>
      <c r="Y532" s="24"/>
      <c r="Z532" s="24"/>
      <c r="AA532" s="24"/>
      <c r="AB532" s="24"/>
      <c r="AC532" s="24"/>
      <c r="AD532" s="24"/>
      <c r="AE532" s="24"/>
      <c r="AF532" s="24"/>
      <c r="AG532" s="24"/>
      <c r="AH532" s="24"/>
      <c r="AI532" s="24">
        <v>56</v>
      </c>
      <c r="AJ532" s="24">
        <v>56</v>
      </c>
      <c r="AK532" s="24"/>
      <c r="AL532" s="24"/>
      <c r="AM532" s="24"/>
      <c r="AN532" s="24"/>
      <c r="AO532" s="145">
        <f t="shared" si="75"/>
        <v>56</v>
      </c>
      <c r="AP532" s="14">
        <f t="shared" si="76"/>
        <v>56</v>
      </c>
      <c r="AQ532" s="22"/>
      <c r="AR532" s="24"/>
      <c r="AS532" s="24"/>
      <c r="AT532" s="24"/>
      <c r="AU532" s="24"/>
      <c r="AV532" s="24"/>
      <c r="AW532" s="145"/>
      <c r="AX532" s="24"/>
      <c r="AY532" s="24"/>
      <c r="AZ532" s="24"/>
      <c r="BA532" s="24"/>
      <c r="BB532" s="24"/>
      <c r="BC532" s="24"/>
      <c r="BD532" s="24"/>
      <c r="BE532" s="24"/>
      <c r="BF532" s="24"/>
      <c r="BG532" s="24">
        <v>437.3</v>
      </c>
      <c r="BH532" s="24">
        <v>437.3</v>
      </c>
      <c r="BI532" s="24"/>
      <c r="BJ532" s="24"/>
      <c r="BK532" s="24"/>
      <c r="BL532" s="24"/>
      <c r="BM532" s="145">
        <f t="shared" si="77"/>
        <v>437.3</v>
      </c>
      <c r="BN532" s="24">
        <f t="shared" si="78"/>
        <v>437.3</v>
      </c>
      <c r="BO532" s="509">
        <f t="shared" si="72"/>
        <v>6.1188326478751241E-2</v>
      </c>
      <c r="BP532" s="511">
        <v>0</v>
      </c>
      <c r="BQ532" s="512">
        <v>0</v>
      </c>
      <c r="BR532" s="513">
        <v>0</v>
      </c>
      <c r="BS532" s="512">
        <v>0</v>
      </c>
      <c r="BT532" s="512">
        <v>0</v>
      </c>
      <c r="BU532" s="512">
        <v>0</v>
      </c>
      <c r="BV532" s="512">
        <v>0</v>
      </c>
      <c r="BW532" s="512">
        <v>0</v>
      </c>
      <c r="BX532" s="512">
        <v>0</v>
      </c>
      <c r="BY532" s="512">
        <v>0</v>
      </c>
      <c r="BZ532" s="512">
        <v>0</v>
      </c>
      <c r="CA532" s="512">
        <v>0</v>
      </c>
      <c r="CB532" s="512">
        <v>0</v>
      </c>
      <c r="CC532" s="512">
        <v>0</v>
      </c>
      <c r="CD532" s="512">
        <v>0</v>
      </c>
      <c r="CE532" s="512">
        <v>0</v>
      </c>
      <c r="CF532" s="512">
        <v>513320.23200000002</v>
      </c>
      <c r="CG532" s="512">
        <v>513320.23200000002</v>
      </c>
      <c r="CH532" s="512">
        <v>0</v>
      </c>
      <c r="CI532" s="512">
        <v>0</v>
      </c>
      <c r="CJ532" s="512">
        <v>0</v>
      </c>
      <c r="CK532" s="512">
        <v>0</v>
      </c>
      <c r="CL532" s="513">
        <f t="shared" si="79"/>
        <v>513320.23200000002</v>
      </c>
      <c r="CM532" s="513">
        <f t="shared" si="80"/>
        <v>513320.23200000002</v>
      </c>
      <c r="CN532" s="113"/>
      <c r="CO532" s="97"/>
      <c r="CP532" s="97"/>
      <c r="CQ532" s="97"/>
      <c r="CR532" s="97"/>
      <c r="CS532" s="97"/>
      <c r="CT532" s="97"/>
      <c r="CU532" s="114"/>
      <c r="CV532" s="50">
        <f t="shared" si="73"/>
        <v>30064320.000000004</v>
      </c>
      <c r="CW532" s="11"/>
      <c r="CX532" s="604">
        <f t="shared" si="74"/>
        <v>7.1467880421907015</v>
      </c>
      <c r="CY532" s="143"/>
      <c r="CZ532" s="143"/>
      <c r="DA532" s="143"/>
      <c r="DB532" s="23"/>
      <c r="DC532" s="23"/>
      <c r="DD532" s="23"/>
      <c r="DE532" s="23"/>
      <c r="DF532" s="143"/>
      <c r="DG532" s="89"/>
      <c r="DH532" s="50" t="s">
        <v>46</v>
      </c>
      <c r="DI532" s="28"/>
      <c r="DJ532" s="553" t="s">
        <v>46</v>
      </c>
      <c r="DK532" s="143"/>
      <c r="DL532" s="46"/>
      <c r="DM532" s="111"/>
      <c r="DN532" s="110"/>
      <c r="DO532" s="432">
        <v>63.878362766132923</v>
      </c>
      <c r="DP532" s="433">
        <v>91.468923198462889</v>
      </c>
      <c r="DQ532" s="434">
        <v>55.978049183033413</v>
      </c>
      <c r="DR532" s="428">
        <v>98.106069849538784</v>
      </c>
      <c r="DS532" s="432">
        <v>0.51147053969301781</v>
      </c>
      <c r="DT532" s="434">
        <v>0.82692891943553681</v>
      </c>
      <c r="DU532" s="434">
        <v>0.49463607856081782</v>
      </c>
      <c r="DV532" s="428">
        <v>0.83787967572687594</v>
      </c>
      <c r="DW532" s="252"/>
      <c r="DX532" s="50"/>
      <c r="DY532" s="249"/>
      <c r="DZ532" s="464">
        <v>49675</v>
      </c>
      <c r="EA532" s="465">
        <v>141581.66666666666</v>
      </c>
      <c r="EB532" s="46"/>
    </row>
    <row r="533" spans="1:132" s="141" customFormat="1" ht="27.75" customHeight="1" x14ac:dyDescent="0.25">
      <c r="A533" s="69" t="s">
        <v>56</v>
      </c>
      <c r="B533" s="69" t="s">
        <v>42</v>
      </c>
      <c r="C533" s="69" t="s">
        <v>670</v>
      </c>
      <c r="D533" s="67" t="s">
        <v>916</v>
      </c>
      <c r="E533" s="67" t="s">
        <v>747</v>
      </c>
      <c r="F533" s="67" t="s">
        <v>919</v>
      </c>
      <c r="G533" s="67" t="s">
        <v>866</v>
      </c>
      <c r="H533" s="14" t="s">
        <v>46</v>
      </c>
      <c r="I533" s="20" t="s">
        <v>1978</v>
      </c>
      <c r="J533" s="145" t="s">
        <v>1984</v>
      </c>
      <c r="K533" s="426">
        <v>12.429196595114263</v>
      </c>
      <c r="L533" s="426">
        <v>23.562689344928998</v>
      </c>
      <c r="M533" s="424">
        <v>2826</v>
      </c>
      <c r="N533" s="487">
        <v>38053440</v>
      </c>
      <c r="O533" s="487" t="s">
        <v>1976</v>
      </c>
      <c r="P533" s="572">
        <v>10.397500997835971</v>
      </c>
      <c r="Q533" s="34" t="s">
        <v>1977</v>
      </c>
      <c r="R533" s="257" t="s">
        <v>48</v>
      </c>
      <c r="S533" s="27"/>
      <c r="T533" s="27"/>
      <c r="U533" s="145"/>
      <c r="V533" s="24"/>
      <c r="W533" s="24"/>
      <c r="X533" s="24"/>
      <c r="Y533" s="24"/>
      <c r="Z533" s="24"/>
      <c r="AA533" s="24"/>
      <c r="AB533" s="24"/>
      <c r="AC533" s="24"/>
      <c r="AD533" s="24"/>
      <c r="AE533" s="24"/>
      <c r="AF533" s="24"/>
      <c r="AG533" s="24"/>
      <c r="AH533" s="24"/>
      <c r="AI533" s="24">
        <v>59</v>
      </c>
      <c r="AJ533" s="24">
        <v>59</v>
      </c>
      <c r="AK533" s="24"/>
      <c r="AL533" s="24"/>
      <c r="AM533" s="24"/>
      <c r="AN533" s="24"/>
      <c r="AO533" s="145">
        <f t="shared" si="75"/>
        <v>59</v>
      </c>
      <c r="AP533" s="14">
        <f t="shared" si="76"/>
        <v>59</v>
      </c>
      <c r="AQ533" s="22"/>
      <c r="AR533" s="24"/>
      <c r="AS533" s="24"/>
      <c r="AT533" s="24"/>
      <c r="AU533" s="24"/>
      <c r="AV533" s="24"/>
      <c r="AW533" s="145"/>
      <c r="AX533" s="24"/>
      <c r="AY533" s="24"/>
      <c r="AZ533" s="24"/>
      <c r="BA533" s="24"/>
      <c r="BB533" s="24"/>
      <c r="BC533" s="24"/>
      <c r="BD533" s="24"/>
      <c r="BE533" s="24"/>
      <c r="BF533" s="24"/>
      <c r="BG533" s="24">
        <v>381.44</v>
      </c>
      <c r="BH533" s="24">
        <v>381.44</v>
      </c>
      <c r="BI533" s="24"/>
      <c r="BJ533" s="24"/>
      <c r="BK533" s="24"/>
      <c r="BL533" s="24"/>
      <c r="BM533" s="145">
        <f t="shared" si="77"/>
        <v>381.44</v>
      </c>
      <c r="BN533" s="24">
        <f t="shared" si="78"/>
        <v>381.44</v>
      </c>
      <c r="BO533" s="509">
        <f t="shared" si="72"/>
        <v>3.668573824415973E-2</v>
      </c>
      <c r="BP533" s="511">
        <v>0</v>
      </c>
      <c r="BQ533" s="512">
        <v>0</v>
      </c>
      <c r="BR533" s="513">
        <v>0</v>
      </c>
      <c r="BS533" s="512">
        <v>0</v>
      </c>
      <c r="BT533" s="512">
        <v>0</v>
      </c>
      <c r="BU533" s="512">
        <v>0</v>
      </c>
      <c r="BV533" s="512">
        <v>0</v>
      </c>
      <c r="BW533" s="512">
        <v>0</v>
      </c>
      <c r="BX533" s="512">
        <v>0</v>
      </c>
      <c r="BY533" s="512">
        <v>0</v>
      </c>
      <c r="BZ533" s="512">
        <v>0</v>
      </c>
      <c r="CA533" s="512">
        <v>0</v>
      </c>
      <c r="CB533" s="512">
        <v>0</v>
      </c>
      <c r="CC533" s="512">
        <v>0</v>
      </c>
      <c r="CD533" s="512">
        <v>0</v>
      </c>
      <c r="CE533" s="512">
        <v>0</v>
      </c>
      <c r="CF533" s="512">
        <v>447749.52960000001</v>
      </c>
      <c r="CG533" s="512">
        <v>447749.52960000001</v>
      </c>
      <c r="CH533" s="512">
        <v>0</v>
      </c>
      <c r="CI533" s="512">
        <v>0</v>
      </c>
      <c r="CJ533" s="512">
        <v>0</v>
      </c>
      <c r="CK533" s="512">
        <v>0</v>
      </c>
      <c r="CL533" s="513">
        <f t="shared" si="79"/>
        <v>447749.52960000001</v>
      </c>
      <c r="CM533" s="513">
        <f t="shared" si="80"/>
        <v>447749.52960000001</v>
      </c>
      <c r="CN533" s="113"/>
      <c r="CO533" s="97"/>
      <c r="CP533" s="97"/>
      <c r="CQ533" s="97"/>
      <c r="CR533" s="97"/>
      <c r="CS533" s="97"/>
      <c r="CT533" s="97"/>
      <c r="CU533" s="114"/>
      <c r="CV533" s="50">
        <f t="shared" si="73"/>
        <v>38053440</v>
      </c>
      <c r="CW533" s="11"/>
      <c r="CX533" s="604">
        <f t="shared" si="74"/>
        <v>10.397500997835971</v>
      </c>
      <c r="CY533" s="143"/>
      <c r="CZ533" s="143"/>
      <c r="DA533" s="143"/>
      <c r="DB533" s="23"/>
      <c r="DC533" s="23"/>
      <c r="DD533" s="23"/>
      <c r="DE533" s="23"/>
      <c r="DF533" s="143"/>
      <c r="DG533" s="89"/>
      <c r="DH533" s="50" t="s">
        <v>46</v>
      </c>
      <c r="DI533" s="28"/>
      <c r="DJ533" s="553" t="s">
        <v>46</v>
      </c>
      <c r="DK533" s="143"/>
      <c r="DL533" s="46"/>
      <c r="DM533" s="111"/>
      <c r="DN533" s="110"/>
      <c r="DO533" s="432">
        <v>2769.0554621848742</v>
      </c>
      <c r="DP533" s="433">
        <v>-2697.0677299679778</v>
      </c>
      <c r="DQ533" s="434">
        <v>6.0819106590004424</v>
      </c>
      <c r="DR533" s="428">
        <v>61.782179635397583</v>
      </c>
      <c r="DS533" s="432">
        <v>1.0816452896948252</v>
      </c>
      <c r="DT533" s="434">
        <v>-0.43969158325418467</v>
      </c>
      <c r="DU533" s="434">
        <v>7.1472799646174257E-2</v>
      </c>
      <c r="DV533" s="428">
        <v>0.566816582508336</v>
      </c>
      <c r="DW533" s="252"/>
      <c r="DX533" s="50"/>
      <c r="DY533" s="249"/>
      <c r="DZ533" s="464">
        <v>0</v>
      </c>
      <c r="EA533" s="465">
        <v>17264.666666666668</v>
      </c>
      <c r="EB533" s="46"/>
    </row>
    <row r="534" spans="1:132" s="141" customFormat="1" ht="27.75" customHeight="1" x14ac:dyDescent="0.25">
      <c r="A534" s="69" t="s">
        <v>56</v>
      </c>
      <c r="B534" s="69" t="s">
        <v>42</v>
      </c>
      <c r="C534" s="69" t="s">
        <v>670</v>
      </c>
      <c r="D534" s="67" t="s">
        <v>916</v>
      </c>
      <c r="E534" s="67" t="s">
        <v>747</v>
      </c>
      <c r="F534" s="67" t="s">
        <v>920</v>
      </c>
      <c r="G534" s="67" t="s">
        <v>747</v>
      </c>
      <c r="H534" s="14" t="s">
        <v>46</v>
      </c>
      <c r="I534" s="20" t="s">
        <v>1978</v>
      </c>
      <c r="J534" s="145" t="s">
        <v>1984</v>
      </c>
      <c r="K534" s="426">
        <v>10.158477986391464</v>
      </c>
      <c r="L534" s="426">
        <v>14.816477241909002</v>
      </c>
      <c r="M534" s="424">
        <v>1082</v>
      </c>
      <c r="N534" s="487">
        <v>21514560</v>
      </c>
      <c r="O534" s="487" t="s">
        <v>1976</v>
      </c>
      <c r="P534" s="572">
        <v>5.7126499735236713</v>
      </c>
      <c r="Q534" s="34" t="s">
        <v>1977</v>
      </c>
      <c r="R534" s="257" t="s">
        <v>48</v>
      </c>
      <c r="S534" s="27"/>
      <c r="T534" s="27"/>
      <c r="U534" s="145"/>
      <c r="V534" s="24"/>
      <c r="W534" s="24"/>
      <c r="X534" s="24"/>
      <c r="Y534" s="24"/>
      <c r="Z534" s="24"/>
      <c r="AA534" s="24"/>
      <c r="AB534" s="24"/>
      <c r="AC534" s="24"/>
      <c r="AD534" s="24"/>
      <c r="AE534" s="24"/>
      <c r="AF534" s="24"/>
      <c r="AG534" s="24"/>
      <c r="AH534" s="24"/>
      <c r="AI534" s="24">
        <v>53</v>
      </c>
      <c r="AJ534" s="24">
        <v>53</v>
      </c>
      <c r="AK534" s="24"/>
      <c r="AL534" s="24"/>
      <c r="AM534" s="24"/>
      <c r="AN534" s="24"/>
      <c r="AO534" s="145">
        <f t="shared" si="75"/>
        <v>53</v>
      </c>
      <c r="AP534" s="14">
        <f t="shared" si="76"/>
        <v>53</v>
      </c>
      <c r="AQ534" s="22"/>
      <c r="AR534" s="24"/>
      <c r="AS534" s="24"/>
      <c r="AT534" s="24"/>
      <c r="AU534" s="24"/>
      <c r="AV534" s="24"/>
      <c r="AW534" s="145"/>
      <c r="AX534" s="24"/>
      <c r="AY534" s="24"/>
      <c r="AZ534" s="24"/>
      <c r="BA534" s="24"/>
      <c r="BB534" s="24"/>
      <c r="BC534" s="24"/>
      <c r="BD534" s="24"/>
      <c r="BE534" s="24"/>
      <c r="BF534" s="24"/>
      <c r="BG534" s="24">
        <v>667.77</v>
      </c>
      <c r="BH534" s="24">
        <v>667.77</v>
      </c>
      <c r="BI534" s="24"/>
      <c r="BJ534" s="24"/>
      <c r="BK534" s="24"/>
      <c r="BL534" s="24"/>
      <c r="BM534" s="145">
        <f t="shared" si="77"/>
        <v>667.77</v>
      </c>
      <c r="BN534" s="24">
        <f t="shared" si="78"/>
        <v>667.77</v>
      </c>
      <c r="BO534" s="509">
        <f t="shared" si="72"/>
        <v>0.11689321122332071</v>
      </c>
      <c r="BP534" s="511">
        <v>0</v>
      </c>
      <c r="BQ534" s="512">
        <v>0</v>
      </c>
      <c r="BR534" s="513">
        <v>0</v>
      </c>
      <c r="BS534" s="512">
        <v>0</v>
      </c>
      <c r="BT534" s="512">
        <v>0</v>
      </c>
      <c r="BU534" s="512">
        <v>0</v>
      </c>
      <c r="BV534" s="512">
        <v>0</v>
      </c>
      <c r="BW534" s="512">
        <v>0</v>
      </c>
      <c r="BX534" s="512">
        <v>0</v>
      </c>
      <c r="BY534" s="512">
        <v>0</v>
      </c>
      <c r="BZ534" s="512">
        <v>0</v>
      </c>
      <c r="CA534" s="512">
        <v>0</v>
      </c>
      <c r="CB534" s="512">
        <v>0</v>
      </c>
      <c r="CC534" s="512">
        <v>0</v>
      </c>
      <c r="CD534" s="512">
        <v>0</v>
      </c>
      <c r="CE534" s="512">
        <v>0</v>
      </c>
      <c r="CF534" s="512">
        <v>783855.13680000009</v>
      </c>
      <c r="CG534" s="512">
        <v>783855.13680000009</v>
      </c>
      <c r="CH534" s="512">
        <v>0</v>
      </c>
      <c r="CI534" s="512">
        <v>0</v>
      </c>
      <c r="CJ534" s="512">
        <v>0</v>
      </c>
      <c r="CK534" s="512">
        <v>0</v>
      </c>
      <c r="CL534" s="513">
        <f t="shared" si="79"/>
        <v>783855.13680000009</v>
      </c>
      <c r="CM534" s="513">
        <f t="shared" si="80"/>
        <v>783855.13680000009</v>
      </c>
      <c r="CN534" s="113"/>
      <c r="CO534" s="97"/>
      <c r="CP534" s="97"/>
      <c r="CQ534" s="97"/>
      <c r="CR534" s="97"/>
      <c r="CS534" s="97"/>
      <c r="CT534" s="97"/>
      <c r="CU534" s="114"/>
      <c r="CV534" s="50">
        <f t="shared" si="73"/>
        <v>21514560</v>
      </c>
      <c r="CW534" s="11"/>
      <c r="CX534" s="604">
        <f t="shared" si="74"/>
        <v>5.7126499735236713</v>
      </c>
      <c r="CY534" s="143"/>
      <c r="CZ534" s="143"/>
      <c r="DA534" s="143"/>
      <c r="DB534" s="23"/>
      <c r="DC534" s="23"/>
      <c r="DD534" s="23"/>
      <c r="DE534" s="23"/>
      <c r="DF534" s="143"/>
      <c r="DG534" s="89"/>
      <c r="DH534" s="50" t="s">
        <v>46</v>
      </c>
      <c r="DI534" s="28"/>
      <c r="DJ534" s="553" t="s">
        <v>46</v>
      </c>
      <c r="DK534" s="143"/>
      <c r="DL534" s="46"/>
      <c r="DM534" s="111"/>
      <c r="DN534" s="110"/>
      <c r="DO534" s="432">
        <v>278.22146927460255</v>
      </c>
      <c r="DP534" s="433">
        <v>-214.99888514180248</v>
      </c>
      <c r="DQ534" s="434">
        <v>219.17326351455347</v>
      </c>
      <c r="DR534" s="428">
        <v>-155.96865114041836</v>
      </c>
      <c r="DS534" s="432">
        <v>3.142769135992598</v>
      </c>
      <c r="DT534" s="434">
        <v>-3.0089711648847146</v>
      </c>
      <c r="DU534" s="434">
        <v>2.1087324811335222</v>
      </c>
      <c r="DV534" s="428">
        <v>-1.9752554342875133</v>
      </c>
      <c r="DW534" s="252"/>
      <c r="DX534" s="50"/>
      <c r="DY534" s="249"/>
      <c r="DZ534" s="464">
        <v>184479</v>
      </c>
      <c r="EA534" s="465">
        <v>-178855</v>
      </c>
      <c r="EB534" s="46"/>
    </row>
    <row r="535" spans="1:132" s="141" customFormat="1" ht="27.75" customHeight="1" x14ac:dyDescent="0.25">
      <c r="A535" s="69" t="s">
        <v>56</v>
      </c>
      <c r="B535" s="69" t="s">
        <v>42</v>
      </c>
      <c r="C535" s="69" t="s">
        <v>670</v>
      </c>
      <c r="D535" s="67" t="s">
        <v>916</v>
      </c>
      <c r="E535" s="67" t="s">
        <v>747</v>
      </c>
      <c r="F535" s="67" t="s">
        <v>921</v>
      </c>
      <c r="G535" s="67" t="s">
        <v>922</v>
      </c>
      <c r="H535" s="14" t="s">
        <v>46</v>
      </c>
      <c r="I535" s="20" t="s">
        <v>1978</v>
      </c>
      <c r="J535" s="145" t="s">
        <v>1984</v>
      </c>
      <c r="K535" s="426">
        <v>14.508696794681457</v>
      </c>
      <c r="L535" s="426">
        <v>16.321212087264001</v>
      </c>
      <c r="M535" s="424">
        <v>1225</v>
      </c>
      <c r="N535" s="487">
        <v>36406560.000000007</v>
      </c>
      <c r="O535" s="487" t="s">
        <v>1976</v>
      </c>
      <c r="P535" s="572">
        <v>8.6526330142910837</v>
      </c>
      <c r="Q535" s="34" t="s">
        <v>1977</v>
      </c>
      <c r="R535" s="257" t="s">
        <v>48</v>
      </c>
      <c r="S535" s="27"/>
      <c r="T535" s="27"/>
      <c r="U535" s="145"/>
      <c r="V535" s="24"/>
      <c r="W535" s="24"/>
      <c r="X535" s="24"/>
      <c r="Y535" s="24"/>
      <c r="Z535" s="24"/>
      <c r="AA535" s="24"/>
      <c r="AB535" s="24"/>
      <c r="AC535" s="24"/>
      <c r="AD535" s="24"/>
      <c r="AE535" s="24"/>
      <c r="AF535" s="24"/>
      <c r="AG535" s="24"/>
      <c r="AH535" s="24"/>
      <c r="AI535" s="24">
        <v>29</v>
      </c>
      <c r="AJ535" s="24">
        <v>29</v>
      </c>
      <c r="AK535" s="24"/>
      <c r="AL535" s="24"/>
      <c r="AM535" s="24"/>
      <c r="AN535" s="24"/>
      <c r="AO535" s="145">
        <f t="shared" si="75"/>
        <v>29</v>
      </c>
      <c r="AP535" s="14">
        <f t="shared" si="76"/>
        <v>29</v>
      </c>
      <c r="AQ535" s="22"/>
      <c r="AR535" s="24"/>
      <c r="AS535" s="24"/>
      <c r="AT535" s="24"/>
      <c r="AU535" s="24"/>
      <c r="AV535" s="24"/>
      <c r="AW535" s="145"/>
      <c r="AX535" s="24"/>
      <c r="AY535" s="24"/>
      <c r="AZ535" s="24"/>
      <c r="BA535" s="24"/>
      <c r="BB535" s="24"/>
      <c r="BC535" s="24"/>
      <c r="BD535" s="24"/>
      <c r="BE535" s="24"/>
      <c r="BF535" s="24"/>
      <c r="BG535" s="24">
        <v>326.13</v>
      </c>
      <c r="BH535" s="24">
        <v>326.13</v>
      </c>
      <c r="BI535" s="24"/>
      <c r="BJ535" s="24"/>
      <c r="BK535" s="24"/>
      <c r="BL535" s="24"/>
      <c r="BM535" s="145">
        <f t="shared" si="77"/>
        <v>326.13</v>
      </c>
      <c r="BN535" s="24">
        <f t="shared" si="78"/>
        <v>326.13</v>
      </c>
      <c r="BO535" s="509">
        <f t="shared" si="72"/>
        <v>3.7691417105215112E-2</v>
      </c>
      <c r="BP535" s="511">
        <v>0</v>
      </c>
      <c r="BQ535" s="512">
        <v>0</v>
      </c>
      <c r="BR535" s="513">
        <v>0</v>
      </c>
      <c r="BS535" s="512">
        <v>0</v>
      </c>
      <c r="BT535" s="512">
        <v>0</v>
      </c>
      <c r="BU535" s="512">
        <v>0</v>
      </c>
      <c r="BV535" s="512">
        <v>0</v>
      </c>
      <c r="BW535" s="512">
        <v>0</v>
      </c>
      <c r="BX535" s="512">
        <v>0</v>
      </c>
      <c r="BY535" s="512">
        <v>0</v>
      </c>
      <c r="BZ535" s="512">
        <v>0</v>
      </c>
      <c r="CA535" s="512">
        <v>0</v>
      </c>
      <c r="CB535" s="512">
        <v>0</v>
      </c>
      <c r="CC535" s="512">
        <v>0</v>
      </c>
      <c r="CD535" s="512">
        <v>0</v>
      </c>
      <c r="CE535" s="512">
        <v>0</v>
      </c>
      <c r="CF535" s="512">
        <v>382824.43920000002</v>
      </c>
      <c r="CG535" s="512">
        <v>382824.43920000002</v>
      </c>
      <c r="CH535" s="512">
        <v>0</v>
      </c>
      <c r="CI535" s="512">
        <v>0</v>
      </c>
      <c r="CJ535" s="512">
        <v>0</v>
      </c>
      <c r="CK535" s="512">
        <v>0</v>
      </c>
      <c r="CL535" s="513">
        <f t="shared" si="79"/>
        <v>382824.43920000002</v>
      </c>
      <c r="CM535" s="513">
        <f t="shared" si="80"/>
        <v>382824.43920000002</v>
      </c>
      <c r="CN535" s="113"/>
      <c r="CO535" s="97"/>
      <c r="CP535" s="97"/>
      <c r="CQ535" s="97"/>
      <c r="CR535" s="97"/>
      <c r="CS535" s="97"/>
      <c r="CT535" s="97"/>
      <c r="CU535" s="114"/>
      <c r="CV535" s="50">
        <f t="shared" si="73"/>
        <v>36406560.000000007</v>
      </c>
      <c r="CW535" s="11"/>
      <c r="CX535" s="604">
        <f t="shared" si="74"/>
        <v>8.6526330142910837</v>
      </c>
      <c r="CY535" s="143"/>
      <c r="CZ535" s="143"/>
      <c r="DA535" s="143"/>
      <c r="DB535" s="23"/>
      <c r="DC535" s="23"/>
      <c r="DD535" s="23"/>
      <c r="DE535" s="23"/>
      <c r="DF535" s="143"/>
      <c r="DG535" s="89"/>
      <c r="DH535" s="50" t="s">
        <v>46</v>
      </c>
      <c r="DI535" s="28"/>
      <c r="DJ535" s="553" t="s">
        <v>46</v>
      </c>
      <c r="DK535" s="143"/>
      <c r="DL535" s="46"/>
      <c r="DM535" s="111"/>
      <c r="DN535" s="110"/>
      <c r="DO535" s="432">
        <v>2845.7236126224234</v>
      </c>
      <c r="DP535" s="433">
        <v>-2328.8820763342183</v>
      </c>
      <c r="DQ535" s="434">
        <v>182.46218715995695</v>
      </c>
      <c r="DR535" s="428">
        <v>-90.024880233280911</v>
      </c>
      <c r="DS535" s="432">
        <v>2.2875408052230748</v>
      </c>
      <c r="DT535" s="434">
        <v>-1.1245230431444948</v>
      </c>
      <c r="DU535" s="434">
        <v>1.218443960826989</v>
      </c>
      <c r="DV535" s="428">
        <v>-0.38781063686688555</v>
      </c>
      <c r="DW535" s="252"/>
      <c r="DX535" s="50"/>
      <c r="DY535" s="249"/>
      <c r="DZ535" s="464">
        <v>187119</v>
      </c>
      <c r="EA535" s="465">
        <v>-144578</v>
      </c>
      <c r="EB535" s="46"/>
    </row>
    <row r="536" spans="1:132" s="141" customFormat="1" ht="27.75" customHeight="1" x14ac:dyDescent="0.25">
      <c r="A536" s="69" t="s">
        <v>56</v>
      </c>
      <c r="B536" s="69" t="s">
        <v>42</v>
      </c>
      <c r="C536" s="69" t="s">
        <v>670</v>
      </c>
      <c r="D536" s="67" t="s">
        <v>923</v>
      </c>
      <c r="E536" s="67" t="s">
        <v>689</v>
      </c>
      <c r="F536" s="67" t="s">
        <v>924</v>
      </c>
      <c r="G536" s="67" t="s">
        <v>689</v>
      </c>
      <c r="H536" s="14" t="s">
        <v>46</v>
      </c>
      <c r="I536" s="20" t="s">
        <v>1979</v>
      </c>
      <c r="J536" s="145" t="s">
        <v>1984</v>
      </c>
      <c r="K536" s="426">
        <v>7.744345570801964</v>
      </c>
      <c r="L536" s="426">
        <v>10.97916664383</v>
      </c>
      <c r="M536" s="424">
        <v>1272</v>
      </c>
      <c r="N536" s="487">
        <v>20042879.999999996</v>
      </c>
      <c r="O536" s="487" t="s">
        <v>1976</v>
      </c>
      <c r="P536" s="572">
        <v>4.9645079477023693</v>
      </c>
      <c r="Q536" s="34" t="s">
        <v>48</v>
      </c>
      <c r="R536" s="257" t="s">
        <v>48</v>
      </c>
      <c r="S536" s="27"/>
      <c r="T536" s="27"/>
      <c r="U536" s="145"/>
      <c r="V536" s="24"/>
      <c r="W536" s="24"/>
      <c r="X536" s="24"/>
      <c r="Y536" s="24"/>
      <c r="Z536" s="24"/>
      <c r="AA536" s="24"/>
      <c r="AB536" s="24"/>
      <c r="AC536" s="24"/>
      <c r="AD536" s="24"/>
      <c r="AE536" s="24"/>
      <c r="AF536" s="24"/>
      <c r="AG536" s="24"/>
      <c r="AH536" s="24"/>
      <c r="AI536" s="24">
        <v>38</v>
      </c>
      <c r="AJ536" s="24">
        <v>38</v>
      </c>
      <c r="AK536" s="24"/>
      <c r="AL536" s="24"/>
      <c r="AM536" s="24"/>
      <c r="AN536" s="24"/>
      <c r="AO536" s="145">
        <f t="shared" si="75"/>
        <v>38</v>
      </c>
      <c r="AP536" s="14">
        <f t="shared" si="76"/>
        <v>38</v>
      </c>
      <c r="AQ536" s="22"/>
      <c r="AR536" s="24"/>
      <c r="AS536" s="24"/>
      <c r="AT536" s="24"/>
      <c r="AU536" s="24"/>
      <c r="AV536" s="24"/>
      <c r="AW536" s="145"/>
      <c r="AX536" s="24"/>
      <c r="AY536" s="24"/>
      <c r="AZ536" s="24"/>
      <c r="BA536" s="24"/>
      <c r="BB536" s="24"/>
      <c r="BC536" s="24"/>
      <c r="BD536" s="24"/>
      <c r="BE536" s="24"/>
      <c r="BF536" s="24"/>
      <c r="BG536" s="24">
        <v>224.22</v>
      </c>
      <c r="BH536" s="24">
        <v>224.22</v>
      </c>
      <c r="BI536" s="24"/>
      <c r="BJ536" s="24"/>
      <c r="BK536" s="24"/>
      <c r="BL536" s="24"/>
      <c r="BM536" s="145">
        <f t="shared" si="77"/>
        <v>224.22</v>
      </c>
      <c r="BN536" s="24">
        <f t="shared" si="78"/>
        <v>224.22</v>
      </c>
      <c r="BO536" s="509">
        <f t="shared" si="72"/>
        <v>4.5164596846656586E-2</v>
      </c>
      <c r="BP536" s="511">
        <v>0</v>
      </c>
      <c r="BQ536" s="512">
        <v>0</v>
      </c>
      <c r="BR536" s="513">
        <v>0</v>
      </c>
      <c r="BS536" s="512">
        <v>0</v>
      </c>
      <c r="BT536" s="512">
        <v>0</v>
      </c>
      <c r="BU536" s="512">
        <v>0</v>
      </c>
      <c r="BV536" s="512">
        <v>0</v>
      </c>
      <c r="BW536" s="512">
        <v>0</v>
      </c>
      <c r="BX536" s="512">
        <v>0</v>
      </c>
      <c r="BY536" s="512">
        <v>0</v>
      </c>
      <c r="BZ536" s="512">
        <v>0</v>
      </c>
      <c r="CA536" s="512">
        <v>0</v>
      </c>
      <c r="CB536" s="512">
        <v>0</v>
      </c>
      <c r="CC536" s="512">
        <v>0</v>
      </c>
      <c r="CD536" s="512">
        <v>0</v>
      </c>
      <c r="CE536" s="512">
        <v>0</v>
      </c>
      <c r="CF536" s="512">
        <v>263198.40480000002</v>
      </c>
      <c r="CG536" s="512">
        <v>263198.40480000002</v>
      </c>
      <c r="CH536" s="512">
        <v>0</v>
      </c>
      <c r="CI536" s="512">
        <v>0</v>
      </c>
      <c r="CJ536" s="512">
        <v>0</v>
      </c>
      <c r="CK536" s="512">
        <v>0</v>
      </c>
      <c r="CL536" s="513">
        <f t="shared" si="79"/>
        <v>263198.40480000002</v>
      </c>
      <c r="CM536" s="513">
        <f t="shared" si="80"/>
        <v>263198.40480000002</v>
      </c>
      <c r="CN536" s="113"/>
      <c r="CO536" s="97"/>
      <c r="CP536" s="97"/>
      <c r="CQ536" s="97"/>
      <c r="CR536" s="97"/>
      <c r="CS536" s="97"/>
      <c r="CT536" s="97"/>
      <c r="CU536" s="114"/>
      <c r="CV536" s="50">
        <f t="shared" si="73"/>
        <v>20042879.999999996</v>
      </c>
      <c r="CW536" s="11"/>
      <c r="CX536" s="604">
        <f t="shared" si="74"/>
        <v>4.9645079477023693</v>
      </c>
      <c r="CY536" s="143"/>
      <c r="CZ536" s="143"/>
      <c r="DA536" s="143"/>
      <c r="DB536" s="23"/>
      <c r="DC536" s="23"/>
      <c r="DD536" s="23"/>
      <c r="DE536" s="23"/>
      <c r="DF536" s="143"/>
      <c r="DG536" s="89"/>
      <c r="DH536" s="50" t="s">
        <v>46</v>
      </c>
      <c r="DI536" s="28"/>
      <c r="DJ536" s="553" t="s">
        <v>46</v>
      </c>
      <c r="DK536" s="143"/>
      <c r="DL536" s="46"/>
      <c r="DM536" s="111"/>
      <c r="DN536" s="110"/>
      <c r="DO536" s="432">
        <v>335.97719229256785</v>
      </c>
      <c r="DP536" s="433">
        <v>-262.87927457458011</v>
      </c>
      <c r="DQ536" s="434">
        <v>180.81557215886747</v>
      </c>
      <c r="DR536" s="428">
        <v>-107.77128011780484</v>
      </c>
      <c r="DS536" s="432">
        <v>2.0550530869052301</v>
      </c>
      <c r="DT536" s="434">
        <v>-1.3760299903025617</v>
      </c>
      <c r="DU536" s="434">
        <v>2.024380652772316</v>
      </c>
      <c r="DV536" s="428">
        <v>-1.3456217220658306</v>
      </c>
      <c r="DW536" s="252"/>
      <c r="DX536" s="50"/>
      <c r="DY536" s="249"/>
      <c r="DZ536" s="464">
        <v>228715</v>
      </c>
      <c r="EA536" s="465">
        <v>-170498.66666666666</v>
      </c>
      <c r="EB536" s="46"/>
    </row>
    <row r="537" spans="1:132" s="141" customFormat="1" ht="27.75" customHeight="1" x14ac:dyDescent="0.25">
      <c r="A537" s="69" t="s">
        <v>56</v>
      </c>
      <c r="B537" s="69" t="s">
        <v>42</v>
      </c>
      <c r="C537" s="69" t="s">
        <v>670</v>
      </c>
      <c r="D537" s="67" t="s">
        <v>923</v>
      </c>
      <c r="E537" s="67" t="s">
        <v>689</v>
      </c>
      <c r="F537" s="67" t="s">
        <v>925</v>
      </c>
      <c r="G537" s="67" t="s">
        <v>692</v>
      </c>
      <c r="H537" s="14" t="s">
        <v>46</v>
      </c>
      <c r="I537" s="20" t="s">
        <v>1979</v>
      </c>
      <c r="J537" s="145" t="s">
        <v>1984</v>
      </c>
      <c r="K537" s="426">
        <v>7.0511788376128992</v>
      </c>
      <c r="L537" s="426">
        <v>13.058901487989001</v>
      </c>
      <c r="M537" s="424">
        <v>2032</v>
      </c>
      <c r="N537" s="487">
        <v>19517280.000000004</v>
      </c>
      <c r="O537" s="487" t="s">
        <v>1976</v>
      </c>
      <c r="P537" s="572">
        <v>4.8311331073163366</v>
      </c>
      <c r="Q537" s="34" t="s">
        <v>48</v>
      </c>
      <c r="R537" s="257" t="s">
        <v>48</v>
      </c>
      <c r="S537" s="27"/>
      <c r="T537" s="27"/>
      <c r="U537" s="145"/>
      <c r="V537" s="24"/>
      <c r="W537" s="24"/>
      <c r="X537" s="24"/>
      <c r="Y537" s="24"/>
      <c r="Z537" s="24"/>
      <c r="AA537" s="24"/>
      <c r="AB537" s="24"/>
      <c r="AC537" s="24"/>
      <c r="AD537" s="24"/>
      <c r="AE537" s="24"/>
      <c r="AF537" s="24"/>
      <c r="AG537" s="24"/>
      <c r="AH537" s="24"/>
      <c r="AI537" s="24">
        <v>44</v>
      </c>
      <c r="AJ537" s="24">
        <v>44</v>
      </c>
      <c r="AK537" s="24"/>
      <c r="AL537" s="24"/>
      <c r="AM537" s="24"/>
      <c r="AN537" s="24"/>
      <c r="AO537" s="145">
        <f t="shared" si="75"/>
        <v>44</v>
      </c>
      <c r="AP537" s="14">
        <f t="shared" si="76"/>
        <v>44</v>
      </c>
      <c r="AQ537" s="22"/>
      <c r="AR537" s="24"/>
      <c r="AS537" s="24"/>
      <c r="AT537" s="24"/>
      <c r="AU537" s="24"/>
      <c r="AV537" s="24"/>
      <c r="AW537" s="145"/>
      <c r="AX537" s="24"/>
      <c r="AY537" s="24"/>
      <c r="AZ537" s="24"/>
      <c r="BA537" s="24"/>
      <c r="BB537" s="24"/>
      <c r="BC537" s="24"/>
      <c r="BD537" s="24"/>
      <c r="BE537" s="24"/>
      <c r="BF537" s="24"/>
      <c r="BG537" s="24">
        <v>237.42</v>
      </c>
      <c r="BH537" s="24">
        <v>237.42</v>
      </c>
      <c r="BI537" s="24"/>
      <c r="BJ537" s="24"/>
      <c r="BK537" s="24"/>
      <c r="BL537" s="24"/>
      <c r="BM537" s="145">
        <f t="shared" si="77"/>
        <v>237.42</v>
      </c>
      <c r="BN537" s="24">
        <f t="shared" si="78"/>
        <v>237.42</v>
      </c>
      <c r="BO537" s="509">
        <f t="shared" si="72"/>
        <v>4.9143750487944074E-2</v>
      </c>
      <c r="BP537" s="511">
        <v>0</v>
      </c>
      <c r="BQ537" s="512">
        <v>0</v>
      </c>
      <c r="BR537" s="513">
        <v>0</v>
      </c>
      <c r="BS537" s="512">
        <v>0</v>
      </c>
      <c r="BT537" s="512">
        <v>0</v>
      </c>
      <c r="BU537" s="512">
        <v>0</v>
      </c>
      <c r="BV537" s="512">
        <v>0</v>
      </c>
      <c r="BW537" s="512">
        <v>0</v>
      </c>
      <c r="BX537" s="512">
        <v>0</v>
      </c>
      <c r="BY537" s="512">
        <v>0</v>
      </c>
      <c r="BZ537" s="512">
        <v>0</v>
      </c>
      <c r="CA537" s="512">
        <v>0</v>
      </c>
      <c r="CB537" s="512">
        <v>0</v>
      </c>
      <c r="CC537" s="512">
        <v>0</v>
      </c>
      <c r="CD537" s="512">
        <v>0</v>
      </c>
      <c r="CE537" s="512">
        <v>0</v>
      </c>
      <c r="CF537" s="512">
        <v>278693.09279999998</v>
      </c>
      <c r="CG537" s="512">
        <v>278693.09279999998</v>
      </c>
      <c r="CH537" s="512">
        <v>0</v>
      </c>
      <c r="CI537" s="512">
        <v>0</v>
      </c>
      <c r="CJ537" s="512">
        <v>0</v>
      </c>
      <c r="CK537" s="512">
        <v>0</v>
      </c>
      <c r="CL537" s="513">
        <f t="shared" si="79"/>
        <v>278693.09279999998</v>
      </c>
      <c r="CM537" s="513">
        <f t="shared" si="80"/>
        <v>278693.09279999998</v>
      </c>
      <c r="CN537" s="113"/>
      <c r="CO537" s="97"/>
      <c r="CP537" s="97"/>
      <c r="CQ537" s="97"/>
      <c r="CR537" s="97"/>
      <c r="CS537" s="97"/>
      <c r="CT537" s="97"/>
      <c r="CU537" s="114"/>
      <c r="CV537" s="50">
        <f t="shared" si="73"/>
        <v>19517280.000000004</v>
      </c>
      <c r="CW537" s="11"/>
      <c r="CX537" s="604">
        <f t="shared" si="74"/>
        <v>4.8311331073163366</v>
      </c>
      <c r="CY537" s="143"/>
      <c r="CZ537" s="143"/>
      <c r="DA537" s="143"/>
      <c r="DB537" s="23"/>
      <c r="DC537" s="23"/>
      <c r="DD537" s="23"/>
      <c r="DE537" s="23"/>
      <c r="DF537" s="143"/>
      <c r="DG537" s="89"/>
      <c r="DH537" s="50" t="s">
        <v>46</v>
      </c>
      <c r="DI537" s="28"/>
      <c r="DJ537" s="553" t="s">
        <v>46</v>
      </c>
      <c r="DK537" s="143"/>
      <c r="DL537" s="46"/>
      <c r="DM537" s="111"/>
      <c r="DN537" s="110"/>
      <c r="DO537" s="432">
        <v>6.8939835131033806</v>
      </c>
      <c r="DP537" s="433">
        <v>27.742168279079102</v>
      </c>
      <c r="DQ537" s="434">
        <v>3.137431817249718</v>
      </c>
      <c r="DR537" s="428">
        <v>31.498719974932762</v>
      </c>
      <c r="DS537" s="432">
        <v>1.3287946520116454E-2</v>
      </c>
      <c r="DT537" s="434">
        <v>0.50485783375095428</v>
      </c>
      <c r="DU537" s="434">
        <v>1.1811508017881292E-2</v>
      </c>
      <c r="DV537" s="428">
        <v>0.50633427225318939</v>
      </c>
      <c r="DW537" s="252"/>
      <c r="DX537" s="50"/>
      <c r="DY537" s="249"/>
      <c r="DZ537" s="464">
        <v>0</v>
      </c>
      <c r="EA537" s="465">
        <v>49017</v>
      </c>
      <c r="EB537" s="46"/>
    </row>
    <row r="538" spans="1:132" s="141" customFormat="1" ht="27.75" customHeight="1" x14ac:dyDescent="0.25">
      <c r="A538" s="69" t="s">
        <v>56</v>
      </c>
      <c r="B538" s="69" t="s">
        <v>57</v>
      </c>
      <c r="C538" s="69" t="s">
        <v>926</v>
      </c>
      <c r="D538" s="67" t="s">
        <v>927</v>
      </c>
      <c r="E538" s="67" t="s">
        <v>928</v>
      </c>
      <c r="F538" s="67" t="s">
        <v>929</v>
      </c>
      <c r="G538" s="67" t="s">
        <v>930</v>
      </c>
      <c r="H538" s="14" t="s">
        <v>46</v>
      </c>
      <c r="I538" s="20" t="s">
        <v>1979</v>
      </c>
      <c r="J538" s="145" t="s">
        <v>1980</v>
      </c>
      <c r="K538" s="426" t="s">
        <v>1985</v>
      </c>
      <c r="L538" s="426">
        <v>8.6924242243440002</v>
      </c>
      <c r="M538" s="424">
        <v>12</v>
      </c>
      <c r="N538" s="487">
        <v>17169600.000000004</v>
      </c>
      <c r="O538" s="487" t="s">
        <v>1976</v>
      </c>
      <c r="P538" s="567">
        <v>4.9000000000000004</v>
      </c>
      <c r="Q538" s="34" t="s">
        <v>1977</v>
      </c>
      <c r="R538" s="257" t="s">
        <v>48</v>
      </c>
      <c r="S538" s="27"/>
      <c r="T538" s="27"/>
      <c r="U538" s="145"/>
      <c r="V538" s="24"/>
      <c r="W538" s="24"/>
      <c r="X538" s="24"/>
      <c r="Y538" s="24">
        <v>1</v>
      </c>
      <c r="Z538" s="24">
        <v>1</v>
      </c>
      <c r="AA538" s="24"/>
      <c r="AB538" s="24"/>
      <c r="AC538" s="24"/>
      <c r="AD538" s="24"/>
      <c r="AE538" s="24"/>
      <c r="AF538" s="24"/>
      <c r="AG538" s="24"/>
      <c r="AH538" s="24"/>
      <c r="AI538" s="24">
        <v>1</v>
      </c>
      <c r="AJ538" s="24">
        <v>1</v>
      </c>
      <c r="AK538" s="24"/>
      <c r="AL538" s="24"/>
      <c r="AM538" s="24"/>
      <c r="AN538" s="24"/>
      <c r="AO538" s="145">
        <f t="shared" si="75"/>
        <v>2</v>
      </c>
      <c r="AP538" s="14">
        <f t="shared" si="76"/>
        <v>2</v>
      </c>
      <c r="AQ538" s="22"/>
      <c r="AR538" s="24"/>
      <c r="AS538" s="24"/>
      <c r="AT538" s="24"/>
      <c r="AU538" s="24"/>
      <c r="AV538" s="24"/>
      <c r="AW538" s="145">
        <v>1597</v>
      </c>
      <c r="AX538" s="24">
        <v>1597</v>
      </c>
      <c r="AY538" s="24"/>
      <c r="AZ538" s="24"/>
      <c r="BA538" s="24"/>
      <c r="BB538" s="24"/>
      <c r="BC538" s="24"/>
      <c r="BD538" s="24"/>
      <c r="BE538" s="24"/>
      <c r="BF538" s="24"/>
      <c r="BG538" s="24">
        <v>3800</v>
      </c>
      <c r="BH538" s="24">
        <v>3800</v>
      </c>
      <c r="BI538" s="24"/>
      <c r="BJ538" s="24"/>
      <c r="BK538" s="24"/>
      <c r="BL538" s="24"/>
      <c r="BM538" s="145">
        <f t="shared" si="77"/>
        <v>5397</v>
      </c>
      <c r="BN538" s="24">
        <f t="shared" si="78"/>
        <v>5397</v>
      </c>
      <c r="BO538" s="509">
        <f t="shared" si="72"/>
        <v>1.1014285714285714</v>
      </c>
      <c r="BP538" s="511">
        <v>0</v>
      </c>
      <c r="BQ538" s="512">
        <v>0</v>
      </c>
      <c r="BR538" s="513">
        <v>0</v>
      </c>
      <c r="BS538" s="512">
        <v>0</v>
      </c>
      <c r="BT538" s="512">
        <v>0</v>
      </c>
      <c r="BU538" s="512">
        <v>0</v>
      </c>
      <c r="BV538" s="512">
        <v>5232155.28</v>
      </c>
      <c r="BW538" s="512">
        <v>5232155.28</v>
      </c>
      <c r="BX538" s="512">
        <v>0</v>
      </c>
      <c r="BY538" s="512">
        <v>0</v>
      </c>
      <c r="BZ538" s="512">
        <v>0</v>
      </c>
      <c r="CA538" s="512">
        <v>0</v>
      </c>
      <c r="CB538" s="512">
        <v>0</v>
      </c>
      <c r="CC538" s="512">
        <v>0</v>
      </c>
      <c r="CD538" s="512">
        <v>0</v>
      </c>
      <c r="CE538" s="512">
        <v>0</v>
      </c>
      <c r="CF538" s="512">
        <v>4460592</v>
      </c>
      <c r="CG538" s="512">
        <v>4460592</v>
      </c>
      <c r="CH538" s="512">
        <v>0</v>
      </c>
      <c r="CI538" s="512">
        <v>0</v>
      </c>
      <c r="CJ538" s="512">
        <v>0</v>
      </c>
      <c r="CK538" s="512">
        <v>0</v>
      </c>
      <c r="CL538" s="513">
        <f t="shared" si="79"/>
        <v>9692747.2800000012</v>
      </c>
      <c r="CM538" s="513">
        <f t="shared" si="80"/>
        <v>9692747.2800000012</v>
      </c>
      <c r="CN538" s="113"/>
      <c r="CO538" s="97"/>
      <c r="CP538" s="97"/>
      <c r="CQ538" s="97"/>
      <c r="CR538" s="97"/>
      <c r="CS538" s="97"/>
      <c r="CT538" s="97"/>
      <c r="CU538" s="114"/>
      <c r="CV538" s="50">
        <f t="shared" si="73"/>
        <v>17169600.000000004</v>
      </c>
      <c r="CW538" s="11"/>
      <c r="CX538" s="604">
        <f t="shared" si="74"/>
        <v>4.9000000000000004</v>
      </c>
      <c r="CY538" s="143"/>
      <c r="CZ538" s="143"/>
      <c r="DA538" s="143"/>
      <c r="DB538" s="23"/>
      <c r="DC538" s="23"/>
      <c r="DD538" s="23"/>
      <c r="DE538" s="23"/>
      <c r="DF538" s="143"/>
      <c r="DG538" s="89"/>
      <c r="DH538" s="50" t="s">
        <v>46</v>
      </c>
      <c r="DI538" s="28"/>
      <c r="DJ538" s="553" t="s">
        <v>46</v>
      </c>
      <c r="DK538" s="143"/>
      <c r="DL538" s="46"/>
      <c r="DM538" s="111"/>
      <c r="DN538" s="110"/>
      <c r="DO538" s="432">
        <v>221.69784172661934</v>
      </c>
      <c r="DP538" s="433">
        <v>-154.79793618907684</v>
      </c>
      <c r="DQ538" s="434">
        <v>221.69784172661934</v>
      </c>
      <c r="DR538" s="428">
        <v>-154.79793618907684</v>
      </c>
      <c r="DS538" s="432">
        <v>1.2949640287769821</v>
      </c>
      <c r="DT538" s="434">
        <v>-0.30758114945915416</v>
      </c>
      <c r="DU538" s="434">
        <v>1.2949640287769821</v>
      </c>
      <c r="DV538" s="428">
        <v>-0.30758114945915416</v>
      </c>
      <c r="DW538" s="252"/>
      <c r="DX538" s="50"/>
      <c r="DY538" s="249"/>
      <c r="DZ538" s="464">
        <v>363</v>
      </c>
      <c r="EA538" s="465">
        <v>-216</v>
      </c>
      <c r="EB538" s="46"/>
    </row>
    <row r="539" spans="1:132" s="141" customFormat="1" ht="27.75" customHeight="1" x14ac:dyDescent="0.25">
      <c r="A539" s="69" t="s">
        <v>56</v>
      </c>
      <c r="B539" s="69" t="s">
        <v>57</v>
      </c>
      <c r="C539" s="69" t="s">
        <v>926</v>
      </c>
      <c r="D539" s="67" t="s">
        <v>931</v>
      </c>
      <c r="E539" s="67" t="s">
        <v>932</v>
      </c>
      <c r="F539" s="67" t="s">
        <v>933</v>
      </c>
      <c r="G539" s="67" t="s">
        <v>934</v>
      </c>
      <c r="H539" s="14" t="s">
        <v>46</v>
      </c>
      <c r="I539" s="20" t="s">
        <v>1979</v>
      </c>
      <c r="J539" s="145" t="s">
        <v>1984</v>
      </c>
      <c r="K539" s="426">
        <v>11.951150572225254</v>
      </c>
      <c r="L539" s="426">
        <v>38.309659011225001</v>
      </c>
      <c r="M539" s="424">
        <v>3496</v>
      </c>
      <c r="N539" s="487">
        <v>27050880</v>
      </c>
      <c r="O539" s="487" t="s">
        <v>1976</v>
      </c>
      <c r="P539" s="572">
        <v>8.2728520072181428</v>
      </c>
      <c r="Q539" s="34" t="s">
        <v>1977</v>
      </c>
      <c r="R539" s="257" t="s">
        <v>48</v>
      </c>
      <c r="S539" s="27"/>
      <c r="T539" s="27"/>
      <c r="U539" s="145"/>
      <c r="V539" s="24"/>
      <c r="W539" s="24"/>
      <c r="X539" s="24"/>
      <c r="Y539" s="24"/>
      <c r="Z539" s="24"/>
      <c r="AA539" s="24"/>
      <c r="AB539" s="24"/>
      <c r="AC539" s="24"/>
      <c r="AD539" s="24"/>
      <c r="AE539" s="24">
        <v>1</v>
      </c>
      <c r="AF539" s="24">
        <v>1</v>
      </c>
      <c r="AG539" s="24"/>
      <c r="AH539" s="24"/>
      <c r="AI539" s="24">
        <v>92</v>
      </c>
      <c r="AJ539" s="24">
        <v>92</v>
      </c>
      <c r="AK539" s="24"/>
      <c r="AL539" s="24"/>
      <c r="AM539" s="24">
        <v>1</v>
      </c>
      <c r="AN539" s="24">
        <v>1</v>
      </c>
      <c r="AO539" s="145">
        <f t="shared" si="75"/>
        <v>94</v>
      </c>
      <c r="AP539" s="14">
        <f t="shared" si="76"/>
        <v>94</v>
      </c>
      <c r="AQ539" s="22"/>
      <c r="AR539" s="24"/>
      <c r="AS539" s="24"/>
      <c r="AT539" s="24"/>
      <c r="AU539" s="24"/>
      <c r="AV539" s="24"/>
      <c r="AW539" s="145"/>
      <c r="AX539" s="24"/>
      <c r="AY539" s="24"/>
      <c r="AZ539" s="24"/>
      <c r="BA539" s="24"/>
      <c r="BB539" s="24"/>
      <c r="BC539" s="24">
        <v>3500</v>
      </c>
      <c r="BD539" s="24">
        <v>3500</v>
      </c>
      <c r="BE539" s="24"/>
      <c r="BF539" s="24"/>
      <c r="BG539" s="24">
        <v>1054.07</v>
      </c>
      <c r="BH539" s="24">
        <v>1054.07</v>
      </c>
      <c r="BI539" s="24"/>
      <c r="BJ539" s="24"/>
      <c r="BK539" s="24">
        <v>6</v>
      </c>
      <c r="BL539" s="24">
        <v>6</v>
      </c>
      <c r="BM539" s="145">
        <f t="shared" si="77"/>
        <v>4560.07</v>
      </c>
      <c r="BN539" s="24">
        <f t="shared" si="78"/>
        <v>4560.07</v>
      </c>
      <c r="BO539" s="509">
        <f t="shared" si="72"/>
        <v>0.55120894173149659</v>
      </c>
      <c r="BP539" s="511">
        <v>0</v>
      </c>
      <c r="BQ539" s="512">
        <v>0</v>
      </c>
      <c r="BR539" s="513">
        <v>0</v>
      </c>
      <c r="BS539" s="512">
        <v>0</v>
      </c>
      <c r="BT539" s="512">
        <v>0</v>
      </c>
      <c r="BU539" s="512">
        <v>0</v>
      </c>
      <c r="BV539" s="512">
        <v>0</v>
      </c>
      <c r="BW539" s="512">
        <v>0</v>
      </c>
      <c r="BX539" s="512">
        <v>0</v>
      </c>
      <c r="BY539" s="512">
        <v>0</v>
      </c>
      <c r="BZ539" s="512">
        <v>0</v>
      </c>
      <c r="CA539" s="512">
        <v>0</v>
      </c>
      <c r="CB539" s="512">
        <v>17660160</v>
      </c>
      <c r="CC539" s="512">
        <v>17660160</v>
      </c>
      <c r="CD539" s="512">
        <v>0</v>
      </c>
      <c r="CE539" s="512">
        <v>0</v>
      </c>
      <c r="CF539" s="512">
        <v>1237309.5288</v>
      </c>
      <c r="CG539" s="512">
        <v>1237309.5288</v>
      </c>
      <c r="CH539" s="512">
        <v>0</v>
      </c>
      <c r="CI539" s="512">
        <v>0</v>
      </c>
      <c r="CJ539" s="512">
        <v>19657.439999999999</v>
      </c>
      <c r="CK539" s="512">
        <v>19657.439999999999</v>
      </c>
      <c r="CL539" s="513">
        <f t="shared" si="79"/>
        <v>18917126.968800001</v>
      </c>
      <c r="CM539" s="513">
        <f t="shared" si="80"/>
        <v>18917126.968800001</v>
      </c>
      <c r="CN539" s="113"/>
      <c r="CO539" s="97"/>
      <c r="CP539" s="97"/>
      <c r="CQ539" s="97"/>
      <c r="CR539" s="97"/>
      <c r="CS539" s="97"/>
      <c r="CT539" s="97"/>
      <c r="CU539" s="114"/>
      <c r="CV539" s="50">
        <f t="shared" si="73"/>
        <v>27050880</v>
      </c>
      <c r="CW539" s="11"/>
      <c r="CX539" s="604">
        <f t="shared" si="74"/>
        <v>8.2728520072181428</v>
      </c>
      <c r="CY539" s="143"/>
      <c r="CZ539" s="143"/>
      <c r="DA539" s="143"/>
      <c r="DB539" s="23"/>
      <c r="DC539" s="23"/>
      <c r="DD539" s="23"/>
      <c r="DE539" s="23"/>
      <c r="DF539" s="143"/>
      <c r="DG539" s="89"/>
      <c r="DH539" s="50" t="s">
        <v>46</v>
      </c>
      <c r="DI539" s="28"/>
      <c r="DJ539" s="553" t="s">
        <v>46</v>
      </c>
      <c r="DK539" s="143"/>
      <c r="DL539" s="46"/>
      <c r="DM539" s="111"/>
      <c r="DN539" s="110"/>
      <c r="DO539" s="432">
        <v>11.494839217181939</v>
      </c>
      <c r="DP539" s="433">
        <v>52.638191645336057</v>
      </c>
      <c r="DQ539" s="434">
        <v>11.442492431646434</v>
      </c>
      <c r="DR539" s="428">
        <v>51.114503504297026</v>
      </c>
      <c r="DS539" s="432">
        <v>8.8102786584348322E-2</v>
      </c>
      <c r="DT539" s="434">
        <v>0.66173549139175614</v>
      </c>
      <c r="DU539" s="434">
        <v>8.7244642559176092E-2</v>
      </c>
      <c r="DV539" s="428">
        <v>0.65838367154857558</v>
      </c>
      <c r="DW539" s="252"/>
      <c r="DX539" s="50"/>
      <c r="DY539" s="249"/>
      <c r="DZ539" s="464">
        <v>0</v>
      </c>
      <c r="EA539" s="465">
        <v>6094</v>
      </c>
      <c r="EB539" s="46"/>
    </row>
    <row r="540" spans="1:132" s="141" customFormat="1" ht="27.75" customHeight="1" x14ac:dyDescent="0.25">
      <c r="A540" s="69" t="s">
        <v>56</v>
      </c>
      <c r="B540" s="69" t="s">
        <v>57</v>
      </c>
      <c r="C540" s="69" t="s">
        <v>926</v>
      </c>
      <c r="D540" s="67" t="s">
        <v>935</v>
      </c>
      <c r="E540" s="67" t="s">
        <v>936</v>
      </c>
      <c r="F540" s="67" t="s">
        <v>937</v>
      </c>
      <c r="G540" s="67" t="s">
        <v>936</v>
      </c>
      <c r="H540" s="14" t="s">
        <v>46</v>
      </c>
      <c r="I540" s="20" t="s">
        <v>1979</v>
      </c>
      <c r="J540" s="145" t="s">
        <v>1980</v>
      </c>
      <c r="K540" s="426">
        <v>25.69</v>
      </c>
      <c r="L540" s="426">
        <v>1.3469696941680001</v>
      </c>
      <c r="M540" s="424">
        <v>4</v>
      </c>
      <c r="N540" s="487">
        <v>34339200.000000007</v>
      </c>
      <c r="O540" s="487" t="s">
        <v>1976</v>
      </c>
      <c r="P540" s="572">
        <v>9.8000000000000007</v>
      </c>
      <c r="Q540" s="34" t="s">
        <v>48</v>
      </c>
      <c r="R540" s="257" t="s">
        <v>48</v>
      </c>
      <c r="S540" s="27"/>
      <c r="T540" s="27"/>
      <c r="U540" s="145"/>
      <c r="V540" s="24"/>
      <c r="W540" s="24"/>
      <c r="X540" s="24"/>
      <c r="Y540" s="24"/>
      <c r="Z540" s="24"/>
      <c r="AA540" s="24"/>
      <c r="AB540" s="24"/>
      <c r="AC540" s="24"/>
      <c r="AD540" s="24"/>
      <c r="AE540" s="24"/>
      <c r="AF540" s="24"/>
      <c r="AG540" s="24"/>
      <c r="AH540" s="24"/>
      <c r="AI540" s="24">
        <v>1</v>
      </c>
      <c r="AJ540" s="24">
        <v>1</v>
      </c>
      <c r="AK540" s="24"/>
      <c r="AL540" s="24"/>
      <c r="AM540" s="24"/>
      <c r="AN540" s="24"/>
      <c r="AO540" s="145">
        <f t="shared" si="75"/>
        <v>1</v>
      </c>
      <c r="AP540" s="14">
        <f t="shared" si="76"/>
        <v>1</v>
      </c>
      <c r="AQ540" s="22"/>
      <c r="AR540" s="24"/>
      <c r="AS540" s="24"/>
      <c r="AT540" s="24"/>
      <c r="AU540" s="24"/>
      <c r="AV540" s="24"/>
      <c r="AW540" s="145"/>
      <c r="AX540" s="24"/>
      <c r="AY540" s="24"/>
      <c r="AZ540" s="24"/>
      <c r="BA540" s="24"/>
      <c r="BB540" s="24"/>
      <c r="BC540" s="24"/>
      <c r="BD540" s="24"/>
      <c r="BE540" s="24"/>
      <c r="BF540" s="24"/>
      <c r="BG540" s="24">
        <v>9</v>
      </c>
      <c r="BH540" s="24">
        <v>9</v>
      </c>
      <c r="BI540" s="24"/>
      <c r="BJ540" s="24"/>
      <c r="BK540" s="24"/>
      <c r="BL540" s="24"/>
      <c r="BM540" s="145">
        <f t="shared" si="77"/>
        <v>9</v>
      </c>
      <c r="BN540" s="24">
        <f t="shared" si="78"/>
        <v>9</v>
      </c>
      <c r="BO540" s="509">
        <f t="shared" si="72"/>
        <v>9.1836734693877535E-4</v>
      </c>
      <c r="BP540" s="511">
        <v>0</v>
      </c>
      <c r="BQ540" s="512">
        <v>0</v>
      </c>
      <c r="BR540" s="513">
        <v>0</v>
      </c>
      <c r="BS540" s="512">
        <v>0</v>
      </c>
      <c r="BT540" s="512">
        <v>0</v>
      </c>
      <c r="BU540" s="512">
        <v>0</v>
      </c>
      <c r="BV540" s="512">
        <v>0</v>
      </c>
      <c r="BW540" s="512">
        <v>0</v>
      </c>
      <c r="BX540" s="512">
        <v>0</v>
      </c>
      <c r="BY540" s="512">
        <v>0</v>
      </c>
      <c r="BZ540" s="512">
        <v>0</v>
      </c>
      <c r="CA540" s="512">
        <v>0</v>
      </c>
      <c r="CB540" s="512">
        <v>0</v>
      </c>
      <c r="CC540" s="512">
        <v>0</v>
      </c>
      <c r="CD540" s="512">
        <v>0</v>
      </c>
      <c r="CE540" s="512">
        <v>0</v>
      </c>
      <c r="CF540" s="512">
        <v>10564.560000000001</v>
      </c>
      <c r="CG540" s="512">
        <v>10564.560000000001</v>
      </c>
      <c r="CH540" s="512">
        <v>0</v>
      </c>
      <c r="CI540" s="512">
        <v>0</v>
      </c>
      <c r="CJ540" s="512">
        <v>0</v>
      </c>
      <c r="CK540" s="512">
        <v>0</v>
      </c>
      <c r="CL540" s="513">
        <f t="shared" si="79"/>
        <v>10564.560000000001</v>
      </c>
      <c r="CM540" s="513">
        <f t="shared" si="80"/>
        <v>10564.560000000001</v>
      </c>
      <c r="CN540" s="113"/>
      <c r="CO540" s="97"/>
      <c r="CP540" s="97"/>
      <c r="CQ540" s="97"/>
      <c r="CR540" s="97"/>
      <c r="CS540" s="97"/>
      <c r="CT540" s="97"/>
      <c r="CU540" s="114"/>
      <c r="CV540" s="50">
        <f t="shared" si="73"/>
        <v>34339200.000000007</v>
      </c>
      <c r="CW540" s="11"/>
      <c r="CX540" s="604">
        <f t="shared" si="74"/>
        <v>9.8000000000000007</v>
      </c>
      <c r="CY540" s="143"/>
      <c r="CZ540" s="143"/>
      <c r="DA540" s="143"/>
      <c r="DB540" s="23"/>
      <c r="DC540" s="23"/>
      <c r="DD540" s="23"/>
      <c r="DE540" s="23"/>
      <c r="DF540" s="143"/>
      <c r="DG540" s="89"/>
      <c r="DH540" s="50" t="s">
        <v>46</v>
      </c>
      <c r="DI540" s="28"/>
      <c r="DJ540" s="553" t="s">
        <v>46</v>
      </c>
      <c r="DK540" s="143"/>
      <c r="DL540" s="46"/>
      <c r="DM540" s="111"/>
      <c r="DN540" s="110"/>
      <c r="DO540" s="432">
        <v>0</v>
      </c>
      <c r="DP540" s="433">
        <v>48.25</v>
      </c>
      <c r="DQ540" s="434">
        <v>0</v>
      </c>
      <c r="DR540" s="428">
        <v>48.25</v>
      </c>
      <c r="DS540" s="432">
        <v>0</v>
      </c>
      <c r="DT540" s="434">
        <v>0.41666666666666669</v>
      </c>
      <c r="DU540" s="434">
        <v>0</v>
      </c>
      <c r="DV540" s="428">
        <v>0.41666666666666669</v>
      </c>
      <c r="DW540" s="252"/>
      <c r="DX540" s="50"/>
      <c r="DY540" s="249"/>
      <c r="DZ540" s="464">
        <v>0</v>
      </c>
      <c r="EA540" s="465">
        <v>0</v>
      </c>
      <c r="EB540" s="46"/>
    </row>
    <row r="541" spans="1:132" s="141" customFormat="1" ht="27.75" customHeight="1" x14ac:dyDescent="0.25">
      <c r="A541" s="69" t="s">
        <v>56</v>
      </c>
      <c r="B541" s="69" t="s">
        <v>57</v>
      </c>
      <c r="C541" s="69" t="s">
        <v>926</v>
      </c>
      <c r="D541" s="67" t="s">
        <v>938</v>
      </c>
      <c r="E541" s="67" t="s">
        <v>939</v>
      </c>
      <c r="F541" s="67" t="s">
        <v>940</v>
      </c>
      <c r="G541" s="67" t="s">
        <v>939</v>
      </c>
      <c r="H541" s="14" t="s">
        <v>46</v>
      </c>
      <c r="I541" s="20" t="s">
        <v>1979</v>
      </c>
      <c r="J541" s="145" t="s">
        <v>1984</v>
      </c>
      <c r="K541" s="426">
        <v>8.0072708833909196</v>
      </c>
      <c r="L541" s="426">
        <v>26.946969640920003</v>
      </c>
      <c r="M541" s="424">
        <v>1500</v>
      </c>
      <c r="N541" s="487">
        <v>15347520</v>
      </c>
      <c r="O541" s="487" t="s">
        <v>1976</v>
      </c>
      <c r="P541" s="572">
        <v>4.31834907343071</v>
      </c>
      <c r="Q541" s="34" t="s">
        <v>1977</v>
      </c>
      <c r="R541" s="257" t="s">
        <v>48</v>
      </c>
      <c r="S541" s="27"/>
      <c r="T541" s="27"/>
      <c r="U541" s="145"/>
      <c r="V541" s="24"/>
      <c r="W541" s="24"/>
      <c r="X541" s="24"/>
      <c r="Y541" s="24"/>
      <c r="Z541" s="24"/>
      <c r="AA541" s="24"/>
      <c r="AB541" s="24"/>
      <c r="AC541" s="24"/>
      <c r="AD541" s="24"/>
      <c r="AE541" s="24">
        <v>1</v>
      </c>
      <c r="AF541" s="24">
        <v>1</v>
      </c>
      <c r="AG541" s="24"/>
      <c r="AH541" s="24"/>
      <c r="AI541" s="24">
        <v>77</v>
      </c>
      <c r="AJ541" s="24">
        <v>77</v>
      </c>
      <c r="AK541" s="24"/>
      <c r="AL541" s="24"/>
      <c r="AM541" s="24"/>
      <c r="AN541" s="24"/>
      <c r="AO541" s="145">
        <f t="shared" si="75"/>
        <v>78</v>
      </c>
      <c r="AP541" s="14">
        <f t="shared" si="76"/>
        <v>78</v>
      </c>
      <c r="AQ541" s="22"/>
      <c r="AR541" s="24"/>
      <c r="AS541" s="24"/>
      <c r="AT541" s="24"/>
      <c r="AU541" s="24"/>
      <c r="AV541" s="24"/>
      <c r="AW541" s="145"/>
      <c r="AX541" s="24"/>
      <c r="AY541" s="24"/>
      <c r="AZ541" s="24"/>
      <c r="BA541" s="24"/>
      <c r="BB541" s="24"/>
      <c r="BC541" s="24">
        <v>3000</v>
      </c>
      <c r="BD541" s="24">
        <v>3000</v>
      </c>
      <c r="BE541" s="24"/>
      <c r="BF541" s="24"/>
      <c r="BG541" s="24">
        <v>2743.14</v>
      </c>
      <c r="BH541" s="24">
        <v>2743.14</v>
      </c>
      <c r="BI541" s="24"/>
      <c r="BJ541" s="24"/>
      <c r="BK541" s="24"/>
      <c r="BL541" s="24"/>
      <c r="BM541" s="145">
        <f t="shared" si="77"/>
        <v>5743.1399999999994</v>
      </c>
      <c r="BN541" s="24">
        <f t="shared" si="78"/>
        <v>5743.1399999999994</v>
      </c>
      <c r="BO541" s="509">
        <f t="shared" si="72"/>
        <v>1.3299388035431248</v>
      </c>
      <c r="BP541" s="511">
        <v>0</v>
      </c>
      <c r="BQ541" s="512">
        <v>0</v>
      </c>
      <c r="BR541" s="513">
        <v>0</v>
      </c>
      <c r="BS541" s="512">
        <v>0</v>
      </c>
      <c r="BT541" s="512">
        <v>0</v>
      </c>
      <c r="BU541" s="512">
        <v>0</v>
      </c>
      <c r="BV541" s="512">
        <v>0</v>
      </c>
      <c r="BW541" s="512">
        <v>0</v>
      </c>
      <c r="BX541" s="512">
        <v>0</v>
      </c>
      <c r="BY541" s="512">
        <v>0</v>
      </c>
      <c r="BZ541" s="512">
        <v>0</v>
      </c>
      <c r="CA541" s="512">
        <v>0</v>
      </c>
      <c r="CB541" s="512">
        <v>15137279.999999998</v>
      </c>
      <c r="CC541" s="512">
        <v>15137279.999999998</v>
      </c>
      <c r="CD541" s="512">
        <v>0</v>
      </c>
      <c r="CE541" s="512">
        <v>0</v>
      </c>
      <c r="CF541" s="512">
        <v>3220007.4575999998</v>
      </c>
      <c r="CG541" s="512">
        <v>3220007.4575999998</v>
      </c>
      <c r="CH541" s="512">
        <v>0</v>
      </c>
      <c r="CI541" s="512">
        <v>0</v>
      </c>
      <c r="CJ541" s="512">
        <v>0</v>
      </c>
      <c r="CK541" s="512">
        <v>0</v>
      </c>
      <c r="CL541" s="513">
        <f t="shared" si="79"/>
        <v>18357287.457599998</v>
      </c>
      <c r="CM541" s="513">
        <f t="shared" si="80"/>
        <v>18357287.457599998</v>
      </c>
      <c r="CN541" s="113"/>
      <c r="CO541" s="97"/>
      <c r="CP541" s="97"/>
      <c r="CQ541" s="97"/>
      <c r="CR541" s="97"/>
      <c r="CS541" s="97"/>
      <c r="CT541" s="97"/>
      <c r="CU541" s="114"/>
      <c r="CV541" s="50">
        <f t="shared" si="73"/>
        <v>15347520</v>
      </c>
      <c r="CW541" s="11"/>
      <c r="CX541" s="604">
        <f t="shared" si="74"/>
        <v>4.31834907343071</v>
      </c>
      <c r="CY541" s="143"/>
      <c r="CZ541" s="143"/>
      <c r="DA541" s="143"/>
      <c r="DB541" s="23"/>
      <c r="DC541" s="23"/>
      <c r="DD541" s="23"/>
      <c r="DE541" s="23"/>
      <c r="DF541" s="143"/>
      <c r="DG541" s="89"/>
      <c r="DH541" s="50" t="s">
        <v>46</v>
      </c>
      <c r="DI541" s="28"/>
      <c r="DJ541" s="553" t="s">
        <v>46</v>
      </c>
      <c r="DK541" s="143"/>
      <c r="DL541" s="46"/>
      <c r="DM541" s="111"/>
      <c r="DN541" s="110"/>
      <c r="DO541" s="432">
        <v>28.872020005557161</v>
      </c>
      <c r="DP541" s="433">
        <v>107.15343752579064</v>
      </c>
      <c r="DQ541" s="434">
        <v>26.939483189774997</v>
      </c>
      <c r="DR541" s="428">
        <v>107.63347031178014</v>
      </c>
      <c r="DS541" s="432">
        <v>0.18605168102250666</v>
      </c>
      <c r="DT541" s="434">
        <v>1.2756823737611498</v>
      </c>
      <c r="DU541" s="434">
        <v>0.17671575437621601</v>
      </c>
      <c r="DV541" s="428">
        <v>1.2827949665182734</v>
      </c>
      <c r="DW541" s="252"/>
      <c r="DX541" s="50"/>
      <c r="DY541" s="249"/>
      <c r="DZ541" s="464">
        <v>8610</v>
      </c>
      <c r="EA541" s="465">
        <v>9343.3333333333321</v>
      </c>
      <c r="EB541" s="46"/>
    </row>
    <row r="542" spans="1:132" s="141" customFormat="1" ht="27.75" customHeight="1" x14ac:dyDescent="0.25">
      <c r="A542" s="69" t="s">
        <v>56</v>
      </c>
      <c r="B542" s="69" t="s">
        <v>57</v>
      </c>
      <c r="C542" s="69" t="s">
        <v>926</v>
      </c>
      <c r="D542" s="67" t="s">
        <v>938</v>
      </c>
      <c r="E542" s="67" t="s">
        <v>939</v>
      </c>
      <c r="F542" s="67" t="s">
        <v>941</v>
      </c>
      <c r="G542" s="67" t="s">
        <v>942</v>
      </c>
      <c r="H542" s="14" t="s">
        <v>46</v>
      </c>
      <c r="I542" s="20" t="s">
        <v>1979</v>
      </c>
      <c r="J542" s="145" t="s">
        <v>1984</v>
      </c>
      <c r="K542" s="426">
        <v>11.234081537891738</v>
      </c>
      <c r="L542" s="426">
        <v>77.773674080654999</v>
      </c>
      <c r="M542" s="424">
        <v>1632</v>
      </c>
      <c r="N542" s="487">
        <v>31325760.000000004</v>
      </c>
      <c r="O542" s="487" t="s">
        <v>1976</v>
      </c>
      <c r="P542" s="572">
        <v>8.8677537245911378</v>
      </c>
      <c r="Q542" s="34" t="s">
        <v>1977</v>
      </c>
      <c r="R542" s="257" t="s">
        <v>48</v>
      </c>
      <c r="S542" s="27"/>
      <c r="T542" s="27"/>
      <c r="U542" s="145"/>
      <c r="V542" s="24"/>
      <c r="W542" s="24"/>
      <c r="X542" s="24"/>
      <c r="Y542" s="24">
        <v>1</v>
      </c>
      <c r="Z542" s="24">
        <v>1</v>
      </c>
      <c r="AA542" s="24"/>
      <c r="AB542" s="24"/>
      <c r="AC542" s="24"/>
      <c r="AD542" s="24"/>
      <c r="AE542" s="24"/>
      <c r="AF542" s="24"/>
      <c r="AG542" s="24"/>
      <c r="AH542" s="24"/>
      <c r="AI542" s="24">
        <v>91</v>
      </c>
      <c r="AJ542" s="24">
        <v>91</v>
      </c>
      <c r="AK542" s="24"/>
      <c r="AL542" s="24"/>
      <c r="AM542" s="24"/>
      <c r="AN542" s="24"/>
      <c r="AO542" s="145">
        <f t="shared" si="75"/>
        <v>92</v>
      </c>
      <c r="AP542" s="14">
        <f t="shared" si="76"/>
        <v>92</v>
      </c>
      <c r="AQ542" s="22"/>
      <c r="AR542" s="24"/>
      <c r="AS542" s="24"/>
      <c r="AT542" s="24"/>
      <c r="AU542" s="24"/>
      <c r="AV542" s="24"/>
      <c r="AW542" s="145">
        <v>7</v>
      </c>
      <c r="AX542" s="24">
        <v>7</v>
      </c>
      <c r="AY542" s="24"/>
      <c r="AZ542" s="24"/>
      <c r="BA542" s="24"/>
      <c r="BB542" s="24"/>
      <c r="BC542" s="24"/>
      <c r="BD542" s="24"/>
      <c r="BE542" s="24"/>
      <c r="BF542" s="24"/>
      <c r="BG542" s="24">
        <v>653.64499999999998</v>
      </c>
      <c r="BH542" s="24">
        <v>653.64499999999998</v>
      </c>
      <c r="BI542" s="24"/>
      <c r="BJ542" s="24"/>
      <c r="BK542" s="24"/>
      <c r="BL542" s="24"/>
      <c r="BM542" s="145">
        <f t="shared" si="77"/>
        <v>660.64499999999998</v>
      </c>
      <c r="BN542" s="24">
        <f t="shared" si="78"/>
        <v>660.64499999999998</v>
      </c>
      <c r="BO542" s="509">
        <f t="shared" si="72"/>
        <v>7.4499700884561953E-2</v>
      </c>
      <c r="BP542" s="511">
        <v>0</v>
      </c>
      <c r="BQ542" s="512">
        <v>0</v>
      </c>
      <c r="BR542" s="513">
        <v>0</v>
      </c>
      <c r="BS542" s="512">
        <v>0</v>
      </c>
      <c r="BT542" s="512">
        <v>0</v>
      </c>
      <c r="BU542" s="512">
        <v>0</v>
      </c>
      <c r="BV542" s="512">
        <v>22933.68</v>
      </c>
      <c r="BW542" s="512">
        <v>22933.68</v>
      </c>
      <c r="BX542" s="512">
        <v>0</v>
      </c>
      <c r="BY542" s="512">
        <v>0</v>
      </c>
      <c r="BZ542" s="512">
        <v>0</v>
      </c>
      <c r="CA542" s="512">
        <v>0</v>
      </c>
      <c r="CB542" s="512">
        <v>0</v>
      </c>
      <c r="CC542" s="512">
        <v>0</v>
      </c>
      <c r="CD542" s="512">
        <v>0</v>
      </c>
      <c r="CE542" s="512">
        <v>0</v>
      </c>
      <c r="CF542" s="512">
        <v>767274.6468000001</v>
      </c>
      <c r="CG542" s="512">
        <v>767274.6468000001</v>
      </c>
      <c r="CH542" s="512">
        <v>0</v>
      </c>
      <c r="CI542" s="512">
        <v>0</v>
      </c>
      <c r="CJ542" s="512">
        <v>0</v>
      </c>
      <c r="CK542" s="512">
        <v>0</v>
      </c>
      <c r="CL542" s="513">
        <f t="shared" si="79"/>
        <v>790208.32680000016</v>
      </c>
      <c r="CM542" s="513">
        <f t="shared" si="80"/>
        <v>790208.32680000016</v>
      </c>
      <c r="CN542" s="113"/>
      <c r="CO542" s="97"/>
      <c r="CP542" s="97"/>
      <c r="CQ542" s="97"/>
      <c r="CR542" s="97"/>
      <c r="CS542" s="97"/>
      <c r="CT542" s="97"/>
      <c r="CU542" s="114"/>
      <c r="CV542" s="50">
        <f t="shared" si="73"/>
        <v>31325760.000000004</v>
      </c>
      <c r="CW542" s="11"/>
      <c r="CX542" s="604">
        <f t="shared" si="74"/>
        <v>8.8677537245911378</v>
      </c>
      <c r="CY542" s="143"/>
      <c r="CZ542" s="143"/>
      <c r="DA542" s="143"/>
      <c r="DB542" s="23"/>
      <c r="DC542" s="23"/>
      <c r="DD542" s="23"/>
      <c r="DE542" s="23"/>
      <c r="DF542" s="143"/>
      <c r="DG542" s="89"/>
      <c r="DH542" s="50" t="s">
        <v>46</v>
      </c>
      <c r="DI542" s="28"/>
      <c r="DJ542" s="553" t="s">
        <v>46</v>
      </c>
      <c r="DK542" s="143"/>
      <c r="DL542" s="46"/>
      <c r="DM542" s="111"/>
      <c r="DN542" s="110"/>
      <c r="DO542" s="432">
        <v>218.32182969164839</v>
      </c>
      <c r="DP542" s="433">
        <v>36.292301940784853</v>
      </c>
      <c r="DQ542" s="434">
        <v>203.3304063712481</v>
      </c>
      <c r="DR542" s="428">
        <v>38.632203667616267</v>
      </c>
      <c r="DS542" s="432">
        <v>1.5009189299571195</v>
      </c>
      <c r="DT542" s="434">
        <v>0.2636732282901717</v>
      </c>
      <c r="DU542" s="434">
        <v>1.4512967122728231</v>
      </c>
      <c r="DV542" s="428">
        <v>0.1084577456011111</v>
      </c>
      <c r="DW542" s="252"/>
      <c r="DX542" s="50"/>
      <c r="DY542" s="249"/>
      <c r="DZ542" s="464">
        <v>162858</v>
      </c>
      <c r="EA542" s="465">
        <v>-162858</v>
      </c>
      <c r="EB542" s="46"/>
    </row>
    <row r="543" spans="1:132" s="141" customFormat="1" ht="27.75" customHeight="1" x14ac:dyDescent="0.25">
      <c r="A543" s="69" t="s">
        <v>56</v>
      </c>
      <c r="B543" s="69" t="s">
        <v>57</v>
      </c>
      <c r="C543" s="69" t="s">
        <v>926</v>
      </c>
      <c r="D543" s="67" t="s">
        <v>935</v>
      </c>
      <c r="E543" s="67" t="s">
        <v>936</v>
      </c>
      <c r="F543" s="67" t="s">
        <v>943</v>
      </c>
      <c r="G543" s="67" t="s">
        <v>944</v>
      </c>
      <c r="H543" s="14" t="s">
        <v>46</v>
      </c>
      <c r="I543" s="20" t="s">
        <v>1979</v>
      </c>
      <c r="J543" s="145" t="s">
        <v>1980</v>
      </c>
      <c r="K543" s="426">
        <v>25.89</v>
      </c>
      <c r="L543" s="426">
        <v>3.9768939311220004</v>
      </c>
      <c r="M543" s="424">
        <v>1</v>
      </c>
      <c r="N543" s="487">
        <v>43099200.000000007</v>
      </c>
      <c r="O543" s="487" t="s">
        <v>1976</v>
      </c>
      <c r="P543" s="572">
        <v>12.3</v>
      </c>
      <c r="Q543" s="34" t="s">
        <v>48</v>
      </c>
      <c r="R543" s="257" t="s">
        <v>48</v>
      </c>
      <c r="S543" s="27"/>
      <c r="T543" s="27"/>
      <c r="U543" s="145"/>
      <c r="V543" s="24"/>
      <c r="W543" s="24"/>
      <c r="X543" s="24"/>
      <c r="Y543" s="24"/>
      <c r="Z543" s="24"/>
      <c r="AA543" s="24"/>
      <c r="AB543" s="24"/>
      <c r="AC543" s="24"/>
      <c r="AD543" s="24"/>
      <c r="AE543" s="24"/>
      <c r="AF543" s="24"/>
      <c r="AG543" s="24"/>
      <c r="AH543" s="24"/>
      <c r="AI543" s="24"/>
      <c r="AJ543" s="24"/>
      <c r="AK543" s="24"/>
      <c r="AL543" s="24"/>
      <c r="AM543" s="24"/>
      <c r="AN543" s="24"/>
      <c r="AO543" s="145">
        <f t="shared" si="75"/>
        <v>0</v>
      </c>
      <c r="AP543" s="14">
        <f t="shared" si="76"/>
        <v>0</v>
      </c>
      <c r="AQ543" s="22"/>
      <c r="AR543" s="24"/>
      <c r="AS543" s="24"/>
      <c r="AT543" s="24"/>
      <c r="AU543" s="24"/>
      <c r="AV543" s="24"/>
      <c r="AW543" s="145"/>
      <c r="AX543" s="24"/>
      <c r="AY543" s="24"/>
      <c r="AZ543" s="24"/>
      <c r="BA543" s="24"/>
      <c r="BB543" s="24"/>
      <c r="BC543" s="24"/>
      <c r="BD543" s="24"/>
      <c r="BE543" s="24"/>
      <c r="BF543" s="24"/>
      <c r="BG543" s="24"/>
      <c r="BH543" s="24"/>
      <c r="BI543" s="24"/>
      <c r="BJ543" s="24"/>
      <c r="BK543" s="24"/>
      <c r="BL543" s="24"/>
      <c r="BM543" s="145">
        <f t="shared" si="77"/>
        <v>0</v>
      </c>
      <c r="BN543" s="24">
        <f t="shared" si="78"/>
        <v>0</v>
      </c>
      <c r="BO543" s="509">
        <f t="shared" si="72"/>
        <v>0</v>
      </c>
      <c r="BP543" s="511">
        <v>0</v>
      </c>
      <c r="BQ543" s="512">
        <v>0</v>
      </c>
      <c r="BR543" s="513">
        <v>0</v>
      </c>
      <c r="BS543" s="512">
        <v>0</v>
      </c>
      <c r="BT543" s="512">
        <v>0</v>
      </c>
      <c r="BU543" s="512">
        <v>0</v>
      </c>
      <c r="BV543" s="512">
        <v>0</v>
      </c>
      <c r="BW543" s="512">
        <v>0</v>
      </c>
      <c r="BX543" s="512">
        <v>0</v>
      </c>
      <c r="BY543" s="512">
        <v>0</v>
      </c>
      <c r="BZ543" s="512">
        <v>0</v>
      </c>
      <c r="CA543" s="512">
        <v>0</v>
      </c>
      <c r="CB543" s="512">
        <v>0</v>
      </c>
      <c r="CC543" s="512">
        <v>0</v>
      </c>
      <c r="CD543" s="512">
        <v>0</v>
      </c>
      <c r="CE543" s="512">
        <v>0</v>
      </c>
      <c r="CF543" s="512">
        <v>0</v>
      </c>
      <c r="CG543" s="512">
        <v>0</v>
      </c>
      <c r="CH543" s="512">
        <v>0</v>
      </c>
      <c r="CI543" s="512">
        <v>0</v>
      </c>
      <c r="CJ543" s="512">
        <v>0</v>
      </c>
      <c r="CK543" s="512">
        <v>0</v>
      </c>
      <c r="CL543" s="513">
        <f t="shared" si="79"/>
        <v>0</v>
      </c>
      <c r="CM543" s="513">
        <f t="shared" si="80"/>
        <v>0</v>
      </c>
      <c r="CN543" s="113"/>
      <c r="CO543" s="97"/>
      <c r="CP543" s="97"/>
      <c r="CQ543" s="97"/>
      <c r="CR543" s="97"/>
      <c r="CS543" s="97"/>
      <c r="CT543" s="97"/>
      <c r="CU543" s="114"/>
      <c r="CV543" s="50">
        <f t="shared" si="73"/>
        <v>43099200.000000007</v>
      </c>
      <c r="CW543" s="11"/>
      <c r="CX543" s="604">
        <f t="shared" si="74"/>
        <v>12.3</v>
      </c>
      <c r="CY543" s="143"/>
      <c r="CZ543" s="143"/>
      <c r="DA543" s="143"/>
      <c r="DB543" s="23"/>
      <c r="DC543" s="23"/>
      <c r="DD543" s="23"/>
      <c r="DE543" s="23"/>
      <c r="DF543" s="143"/>
      <c r="DG543" s="89"/>
      <c r="DH543" s="50" t="s">
        <v>46</v>
      </c>
      <c r="DI543" s="28"/>
      <c r="DJ543" s="553" t="s">
        <v>46</v>
      </c>
      <c r="DK543" s="143"/>
      <c r="DL543" s="46"/>
      <c r="DM543" s="111"/>
      <c r="DN543" s="110"/>
      <c r="DO543" s="432">
        <v>0</v>
      </c>
      <c r="DP543" s="433">
        <v>252.66666666666666</v>
      </c>
      <c r="DQ543" s="434">
        <v>0</v>
      </c>
      <c r="DR543" s="428">
        <v>252.66666666666666</v>
      </c>
      <c r="DS543" s="432">
        <v>0</v>
      </c>
      <c r="DT543" s="434">
        <v>1</v>
      </c>
      <c r="DU543" s="434">
        <v>0</v>
      </c>
      <c r="DV543" s="428">
        <v>1</v>
      </c>
      <c r="DW543" s="252"/>
      <c r="DX543" s="50"/>
      <c r="DY543" s="249"/>
      <c r="DZ543" s="464">
        <v>0</v>
      </c>
      <c r="EA543" s="465">
        <v>215</v>
      </c>
      <c r="EB543" s="46"/>
    </row>
    <row r="544" spans="1:132" s="141" customFormat="1" ht="27.75" customHeight="1" x14ac:dyDescent="0.25">
      <c r="A544" s="69" t="s">
        <v>56</v>
      </c>
      <c r="B544" s="69" t="s">
        <v>57</v>
      </c>
      <c r="C544" s="69" t="s">
        <v>926</v>
      </c>
      <c r="D544" s="67" t="s">
        <v>945</v>
      </c>
      <c r="E544" s="67" t="s">
        <v>946</v>
      </c>
      <c r="F544" s="67" t="s">
        <v>947</v>
      </c>
      <c r="G544" s="67" t="s">
        <v>948</v>
      </c>
      <c r="H544" s="14" t="s">
        <v>46</v>
      </c>
      <c r="I544" s="20" t="s">
        <v>1979</v>
      </c>
      <c r="J544" s="145" t="s">
        <v>1986</v>
      </c>
      <c r="K544" s="426">
        <v>1.9838909949893921</v>
      </c>
      <c r="L544" s="426">
        <v>22.862310558507001</v>
      </c>
      <c r="M544" s="424">
        <v>290</v>
      </c>
      <c r="N544" s="487">
        <v>4169760</v>
      </c>
      <c r="O544" s="487" t="s">
        <v>1976</v>
      </c>
      <c r="P544" s="572">
        <v>1.0517012503558223</v>
      </c>
      <c r="Q544" s="34" t="s">
        <v>1977</v>
      </c>
      <c r="R544" s="257" t="s">
        <v>48</v>
      </c>
      <c r="S544" s="27"/>
      <c r="T544" s="27"/>
      <c r="U544" s="145"/>
      <c r="V544" s="24"/>
      <c r="W544" s="24"/>
      <c r="X544" s="24"/>
      <c r="Y544" s="24"/>
      <c r="Z544" s="24"/>
      <c r="AA544" s="24"/>
      <c r="AB544" s="24"/>
      <c r="AC544" s="24"/>
      <c r="AD544" s="24"/>
      <c r="AE544" s="24"/>
      <c r="AF544" s="24"/>
      <c r="AG544" s="24"/>
      <c r="AH544" s="24"/>
      <c r="AI544" s="24">
        <v>24</v>
      </c>
      <c r="AJ544" s="24">
        <v>24</v>
      </c>
      <c r="AK544" s="24"/>
      <c r="AL544" s="24"/>
      <c r="AM544" s="24"/>
      <c r="AN544" s="24"/>
      <c r="AO544" s="145">
        <f t="shared" si="75"/>
        <v>24</v>
      </c>
      <c r="AP544" s="14">
        <f t="shared" si="76"/>
        <v>24</v>
      </c>
      <c r="AQ544" s="22"/>
      <c r="AR544" s="24"/>
      <c r="AS544" s="24"/>
      <c r="AT544" s="24"/>
      <c r="AU544" s="24"/>
      <c r="AV544" s="24"/>
      <c r="AW544" s="145"/>
      <c r="AX544" s="24"/>
      <c r="AY544" s="24"/>
      <c r="AZ544" s="24"/>
      <c r="BA544" s="24"/>
      <c r="BB544" s="24"/>
      <c r="BC544" s="24"/>
      <c r="BD544" s="24"/>
      <c r="BE544" s="24"/>
      <c r="BF544" s="24"/>
      <c r="BG544" s="24">
        <v>149.56</v>
      </c>
      <c r="BH544" s="24"/>
      <c r="BI544" s="24"/>
      <c r="BJ544" s="24"/>
      <c r="BK544" s="24"/>
      <c r="BL544" s="24"/>
      <c r="BM544" s="145">
        <f t="shared" si="77"/>
        <v>149.56</v>
      </c>
      <c r="BN544" s="24">
        <f t="shared" si="78"/>
        <v>0</v>
      </c>
      <c r="BO544" s="509">
        <f t="shared" si="72"/>
        <v>0.14220768488142363</v>
      </c>
      <c r="BP544" s="511">
        <v>0</v>
      </c>
      <c r="BQ544" s="512">
        <v>0</v>
      </c>
      <c r="BR544" s="513">
        <v>0</v>
      </c>
      <c r="BS544" s="512">
        <v>0</v>
      </c>
      <c r="BT544" s="512">
        <v>0</v>
      </c>
      <c r="BU544" s="512">
        <v>0</v>
      </c>
      <c r="BV544" s="512">
        <v>0</v>
      </c>
      <c r="BW544" s="512">
        <v>0</v>
      </c>
      <c r="BX544" s="512">
        <v>0</v>
      </c>
      <c r="BY544" s="512">
        <v>0</v>
      </c>
      <c r="BZ544" s="512">
        <v>0</v>
      </c>
      <c r="CA544" s="512">
        <v>0</v>
      </c>
      <c r="CB544" s="512">
        <v>0</v>
      </c>
      <c r="CC544" s="512">
        <v>0</v>
      </c>
      <c r="CD544" s="512">
        <v>0</v>
      </c>
      <c r="CE544" s="512">
        <v>0</v>
      </c>
      <c r="CF544" s="512">
        <v>175559.51040000003</v>
      </c>
      <c r="CG544" s="512">
        <v>0</v>
      </c>
      <c r="CH544" s="512">
        <v>0</v>
      </c>
      <c r="CI544" s="512">
        <v>0</v>
      </c>
      <c r="CJ544" s="512">
        <v>0</v>
      </c>
      <c r="CK544" s="512">
        <v>0</v>
      </c>
      <c r="CL544" s="513">
        <f t="shared" si="79"/>
        <v>175559.51040000003</v>
      </c>
      <c r="CM544" s="513">
        <f t="shared" si="80"/>
        <v>0</v>
      </c>
      <c r="CN544" s="113"/>
      <c r="CO544" s="97"/>
      <c r="CP544" s="97"/>
      <c r="CQ544" s="97"/>
      <c r="CR544" s="97"/>
      <c r="CS544" s="97"/>
      <c r="CT544" s="97"/>
      <c r="CU544" s="114"/>
      <c r="CV544" s="50">
        <f t="shared" si="73"/>
        <v>4169760</v>
      </c>
      <c r="CW544" s="11"/>
      <c r="CX544" s="604">
        <f t="shared" si="74"/>
        <v>1.0517012503558223</v>
      </c>
      <c r="CY544" s="143"/>
      <c r="CZ544" s="143"/>
      <c r="DA544" s="143"/>
      <c r="DB544" s="23"/>
      <c r="DC544" s="23"/>
      <c r="DD544" s="23"/>
      <c r="DE544" s="23"/>
      <c r="DF544" s="143"/>
      <c r="DG544" s="89"/>
      <c r="DH544" s="50" t="s">
        <v>46</v>
      </c>
      <c r="DI544" s="28"/>
      <c r="DJ544" s="553" t="s">
        <v>46</v>
      </c>
      <c r="DK544" s="143"/>
      <c r="DL544" s="46"/>
      <c r="DM544" s="111"/>
      <c r="DN544" s="110"/>
      <c r="DO544" s="432">
        <v>459.61034482758623</v>
      </c>
      <c r="DP544" s="433">
        <v>-88.769517865710668</v>
      </c>
      <c r="DQ544" s="434">
        <v>446.66896551724136</v>
      </c>
      <c r="DR544" s="428">
        <v>-78.070098746899077</v>
      </c>
      <c r="DS544" s="432">
        <v>2.4379310344827587</v>
      </c>
      <c r="DT544" s="434">
        <v>-0.71575331154254962</v>
      </c>
      <c r="DU544" s="434">
        <v>2.3620689655172415</v>
      </c>
      <c r="DV544" s="428">
        <v>-0.65098782822348289</v>
      </c>
      <c r="DW544" s="252"/>
      <c r="DX544" s="50"/>
      <c r="DY544" s="249"/>
      <c r="DZ544" s="464">
        <v>44660</v>
      </c>
      <c r="EA544" s="465">
        <v>-5808.3333333333358</v>
      </c>
      <c r="EB544" s="46"/>
    </row>
    <row r="545" spans="1:132" s="141" customFormat="1" ht="27.75" customHeight="1" x14ac:dyDescent="0.25">
      <c r="A545" s="69" t="s">
        <v>56</v>
      </c>
      <c r="B545" s="69" t="s">
        <v>57</v>
      </c>
      <c r="C545" s="69" t="s">
        <v>926</v>
      </c>
      <c r="D545" s="67" t="s">
        <v>949</v>
      </c>
      <c r="E545" s="67" t="s">
        <v>932</v>
      </c>
      <c r="F545" s="67" t="s">
        <v>950</v>
      </c>
      <c r="G545" s="67" t="s">
        <v>951</v>
      </c>
      <c r="H545" s="14" t="s">
        <v>46</v>
      </c>
      <c r="I545" s="20" t="s">
        <v>1979</v>
      </c>
      <c r="J545" s="145" t="s">
        <v>1984</v>
      </c>
      <c r="K545" s="426">
        <v>7.887759377668667</v>
      </c>
      <c r="L545" s="426">
        <v>57.066855941907001</v>
      </c>
      <c r="M545" s="424">
        <v>1863</v>
      </c>
      <c r="N545" s="487">
        <v>18466080</v>
      </c>
      <c r="O545" s="487" t="s">
        <v>1976</v>
      </c>
      <c r="P545" s="572">
        <v>5.4019200586458149</v>
      </c>
      <c r="Q545" s="34" t="s">
        <v>1977</v>
      </c>
      <c r="R545" s="257" t="s">
        <v>48</v>
      </c>
      <c r="S545" s="27"/>
      <c r="T545" s="27"/>
      <c r="U545" s="145"/>
      <c r="V545" s="24"/>
      <c r="W545" s="24"/>
      <c r="X545" s="24"/>
      <c r="Y545" s="24"/>
      <c r="Z545" s="24"/>
      <c r="AA545" s="24"/>
      <c r="AB545" s="24"/>
      <c r="AC545" s="24"/>
      <c r="AD545" s="24"/>
      <c r="AE545" s="24"/>
      <c r="AF545" s="24"/>
      <c r="AG545" s="24"/>
      <c r="AH545" s="24"/>
      <c r="AI545" s="24">
        <v>50</v>
      </c>
      <c r="AJ545" s="24">
        <v>50</v>
      </c>
      <c r="AK545" s="24"/>
      <c r="AL545" s="24"/>
      <c r="AM545" s="24"/>
      <c r="AN545" s="24"/>
      <c r="AO545" s="145">
        <f t="shared" si="75"/>
        <v>50</v>
      </c>
      <c r="AP545" s="14">
        <f t="shared" si="76"/>
        <v>50</v>
      </c>
      <c r="AQ545" s="22"/>
      <c r="AR545" s="24"/>
      <c r="AS545" s="24"/>
      <c r="AT545" s="24"/>
      <c r="AU545" s="24"/>
      <c r="AV545" s="24"/>
      <c r="AW545" s="145"/>
      <c r="AX545" s="24"/>
      <c r="AY545" s="24"/>
      <c r="AZ545" s="24"/>
      <c r="BA545" s="24"/>
      <c r="BB545" s="24"/>
      <c r="BC545" s="24"/>
      <c r="BD545" s="24"/>
      <c r="BE545" s="24"/>
      <c r="BF545" s="24"/>
      <c r="BG545" s="24">
        <v>3584.73</v>
      </c>
      <c r="BH545" s="24"/>
      <c r="BI545" s="24"/>
      <c r="BJ545" s="24"/>
      <c r="BK545" s="24"/>
      <c r="BL545" s="24"/>
      <c r="BM545" s="145">
        <f t="shared" si="77"/>
        <v>3584.73</v>
      </c>
      <c r="BN545" s="24">
        <f t="shared" si="78"/>
        <v>0</v>
      </c>
      <c r="BO545" s="509">
        <f t="shared" si="72"/>
        <v>0.66360293397208125</v>
      </c>
      <c r="BP545" s="511">
        <v>0</v>
      </c>
      <c r="BQ545" s="512">
        <v>0</v>
      </c>
      <c r="BR545" s="513">
        <v>0</v>
      </c>
      <c r="BS545" s="512">
        <v>0</v>
      </c>
      <c r="BT545" s="512">
        <v>0</v>
      </c>
      <c r="BU545" s="512">
        <v>0</v>
      </c>
      <c r="BV545" s="512">
        <v>0</v>
      </c>
      <c r="BW545" s="512">
        <v>0</v>
      </c>
      <c r="BX545" s="512">
        <v>0</v>
      </c>
      <c r="BY545" s="512">
        <v>0</v>
      </c>
      <c r="BZ545" s="512">
        <v>0</v>
      </c>
      <c r="CA545" s="512">
        <v>0</v>
      </c>
      <c r="CB545" s="512">
        <v>0</v>
      </c>
      <c r="CC545" s="512">
        <v>0</v>
      </c>
      <c r="CD545" s="512">
        <v>0</v>
      </c>
      <c r="CE545" s="512">
        <v>0</v>
      </c>
      <c r="CF545" s="512">
        <v>4207899.4632000001</v>
      </c>
      <c r="CG545" s="512">
        <v>0</v>
      </c>
      <c r="CH545" s="512">
        <v>0</v>
      </c>
      <c r="CI545" s="512">
        <v>0</v>
      </c>
      <c r="CJ545" s="512">
        <v>0</v>
      </c>
      <c r="CK545" s="512">
        <v>0</v>
      </c>
      <c r="CL545" s="513">
        <f t="shared" si="79"/>
        <v>4207899.4632000001</v>
      </c>
      <c r="CM545" s="513">
        <f t="shared" si="80"/>
        <v>0</v>
      </c>
      <c r="CN545" s="113"/>
      <c r="CO545" s="97"/>
      <c r="CP545" s="97"/>
      <c r="CQ545" s="97"/>
      <c r="CR545" s="97"/>
      <c r="CS545" s="97"/>
      <c r="CT545" s="97"/>
      <c r="CU545" s="114"/>
      <c r="CV545" s="50">
        <f t="shared" si="73"/>
        <v>18466080</v>
      </c>
      <c r="CW545" s="11"/>
      <c r="CX545" s="604">
        <f t="shared" si="74"/>
        <v>5.4019200586458149</v>
      </c>
      <c r="CY545" s="143"/>
      <c r="CZ545" s="143"/>
      <c r="DA545" s="143"/>
      <c r="DB545" s="23"/>
      <c r="DC545" s="23"/>
      <c r="DD545" s="23"/>
      <c r="DE545" s="23"/>
      <c r="DF545" s="143"/>
      <c r="DG545" s="89"/>
      <c r="DH545" s="50" t="s">
        <v>46</v>
      </c>
      <c r="DI545" s="28"/>
      <c r="DJ545" s="553" t="s">
        <v>46</v>
      </c>
      <c r="DK545" s="143"/>
      <c r="DL545" s="46"/>
      <c r="DM545" s="111"/>
      <c r="DN545" s="110"/>
      <c r="DO545" s="432">
        <v>248.78747763864087</v>
      </c>
      <c r="DP545" s="433">
        <v>-43.891924550545667</v>
      </c>
      <c r="DQ545" s="434">
        <v>244.34168157424014</v>
      </c>
      <c r="DR545" s="428">
        <v>-39.875059848560056</v>
      </c>
      <c r="DS545" s="432">
        <v>2.6109123434704875</v>
      </c>
      <c r="DT545" s="434">
        <v>-0.82505621908466242</v>
      </c>
      <c r="DU545" s="434">
        <v>2.5314847942754963</v>
      </c>
      <c r="DV545" s="428">
        <v>-0.75205038021321013</v>
      </c>
      <c r="DW545" s="252"/>
      <c r="DX545" s="50"/>
      <c r="DY545" s="249"/>
      <c r="DZ545" s="464">
        <v>353196</v>
      </c>
      <c r="EA545" s="465">
        <v>-261566</v>
      </c>
      <c r="EB545" s="46"/>
    </row>
    <row r="546" spans="1:132" s="141" customFormat="1" ht="27.75" customHeight="1" x14ac:dyDescent="0.25">
      <c r="A546" s="69" t="s">
        <v>56</v>
      </c>
      <c r="B546" s="69" t="s">
        <v>57</v>
      </c>
      <c r="C546" s="69" t="s">
        <v>926</v>
      </c>
      <c r="D546" s="67" t="s">
        <v>949</v>
      </c>
      <c r="E546" s="67" t="s">
        <v>932</v>
      </c>
      <c r="F546" s="67" t="s">
        <v>952</v>
      </c>
      <c r="G546" s="67" t="s">
        <v>953</v>
      </c>
      <c r="H546" s="14" t="s">
        <v>46</v>
      </c>
      <c r="I546" s="20" t="s">
        <v>1979</v>
      </c>
      <c r="J546" s="145" t="s">
        <v>1984</v>
      </c>
      <c r="K546" s="426">
        <v>11.234081537891738</v>
      </c>
      <c r="L546" s="426">
        <v>33.623863566426003</v>
      </c>
      <c r="M546" s="424">
        <v>2650</v>
      </c>
      <c r="N546" s="487">
        <v>20218079.999999996</v>
      </c>
      <c r="O546" s="487" t="s">
        <v>1976</v>
      </c>
      <c r="P546" s="572">
        <v>5.9198032501088926</v>
      </c>
      <c r="Q546" s="34" t="s">
        <v>1977</v>
      </c>
      <c r="R546" s="257" t="s">
        <v>48</v>
      </c>
      <c r="S546" s="27"/>
      <c r="T546" s="27"/>
      <c r="U546" s="145"/>
      <c r="V546" s="24"/>
      <c r="W546" s="24"/>
      <c r="X546" s="24"/>
      <c r="Y546" s="24"/>
      <c r="Z546" s="24"/>
      <c r="AA546" s="24"/>
      <c r="AB546" s="24"/>
      <c r="AC546" s="24"/>
      <c r="AD546" s="24"/>
      <c r="AE546" s="24"/>
      <c r="AF546" s="24"/>
      <c r="AG546" s="24"/>
      <c r="AH546" s="24"/>
      <c r="AI546" s="24">
        <v>43</v>
      </c>
      <c r="AJ546" s="24">
        <v>43</v>
      </c>
      <c r="AK546" s="24"/>
      <c r="AL546" s="24"/>
      <c r="AM546" s="24"/>
      <c r="AN546" s="24"/>
      <c r="AO546" s="145">
        <f t="shared" si="75"/>
        <v>43</v>
      </c>
      <c r="AP546" s="14">
        <f t="shared" si="76"/>
        <v>43</v>
      </c>
      <c r="AQ546" s="22"/>
      <c r="AR546" s="24"/>
      <c r="AS546" s="24"/>
      <c r="AT546" s="24"/>
      <c r="AU546" s="24"/>
      <c r="AV546" s="24"/>
      <c r="AW546" s="145"/>
      <c r="AX546" s="24"/>
      <c r="AY546" s="24"/>
      <c r="AZ546" s="24"/>
      <c r="BA546" s="24"/>
      <c r="BB546" s="24"/>
      <c r="BC546" s="24"/>
      <c r="BD546" s="24"/>
      <c r="BE546" s="24"/>
      <c r="BF546" s="24"/>
      <c r="BG546" s="24">
        <v>2748.57</v>
      </c>
      <c r="BH546" s="24"/>
      <c r="BI546" s="24"/>
      <c r="BJ546" s="24"/>
      <c r="BK546" s="24"/>
      <c r="BL546" s="24"/>
      <c r="BM546" s="145">
        <f t="shared" si="77"/>
        <v>2748.57</v>
      </c>
      <c r="BN546" s="24">
        <f t="shared" si="78"/>
        <v>0</v>
      </c>
      <c r="BO546" s="509">
        <f t="shared" si="72"/>
        <v>0.46430090391085904</v>
      </c>
      <c r="BP546" s="511">
        <v>0</v>
      </c>
      <c r="BQ546" s="512">
        <v>0</v>
      </c>
      <c r="BR546" s="513">
        <v>0</v>
      </c>
      <c r="BS546" s="512">
        <v>0</v>
      </c>
      <c r="BT546" s="512">
        <v>0</v>
      </c>
      <c r="BU546" s="512">
        <v>0</v>
      </c>
      <c r="BV546" s="512">
        <v>0</v>
      </c>
      <c r="BW546" s="512">
        <v>0</v>
      </c>
      <c r="BX546" s="512">
        <v>0</v>
      </c>
      <c r="BY546" s="512">
        <v>0</v>
      </c>
      <c r="BZ546" s="512">
        <v>0</v>
      </c>
      <c r="CA546" s="512">
        <v>0</v>
      </c>
      <c r="CB546" s="512">
        <v>0</v>
      </c>
      <c r="CC546" s="512">
        <v>0</v>
      </c>
      <c r="CD546" s="512">
        <v>0</v>
      </c>
      <c r="CE546" s="512">
        <v>0</v>
      </c>
      <c r="CF546" s="512">
        <v>3226381.4088000008</v>
      </c>
      <c r="CG546" s="512">
        <v>0</v>
      </c>
      <c r="CH546" s="512">
        <v>0</v>
      </c>
      <c r="CI546" s="512">
        <v>0</v>
      </c>
      <c r="CJ546" s="512">
        <v>0</v>
      </c>
      <c r="CK546" s="512">
        <v>0</v>
      </c>
      <c r="CL546" s="513">
        <f t="shared" si="79"/>
        <v>3226381.4088000008</v>
      </c>
      <c r="CM546" s="513">
        <f t="shared" si="80"/>
        <v>0</v>
      </c>
      <c r="CN546" s="113"/>
      <c r="CO546" s="97"/>
      <c r="CP546" s="97"/>
      <c r="CQ546" s="97"/>
      <c r="CR546" s="97"/>
      <c r="CS546" s="97"/>
      <c r="CT546" s="97"/>
      <c r="CU546" s="114"/>
      <c r="CV546" s="50">
        <f t="shared" si="73"/>
        <v>20218079.999999996</v>
      </c>
      <c r="CW546" s="11"/>
      <c r="CX546" s="604">
        <f t="shared" si="74"/>
        <v>5.9198032501088926</v>
      </c>
      <c r="CY546" s="143"/>
      <c r="CZ546" s="143"/>
      <c r="DA546" s="143"/>
      <c r="DB546" s="23"/>
      <c r="DC546" s="23"/>
      <c r="DD546" s="23"/>
      <c r="DE546" s="23"/>
      <c r="DF546" s="143"/>
      <c r="DG546" s="89"/>
      <c r="DH546" s="50" t="s">
        <v>46</v>
      </c>
      <c r="DI546" s="28"/>
      <c r="DJ546" s="553" t="s">
        <v>46</v>
      </c>
      <c r="DK546" s="143"/>
      <c r="DL546" s="46"/>
      <c r="DM546" s="111"/>
      <c r="DN546" s="110"/>
      <c r="DO546" s="432">
        <v>85.735690023902265</v>
      </c>
      <c r="DP546" s="433">
        <v>50.989898213861721</v>
      </c>
      <c r="DQ546" s="434">
        <v>85.683608001006306</v>
      </c>
      <c r="DR546" s="428">
        <v>50.103359785280489</v>
      </c>
      <c r="DS546" s="432">
        <v>0.90539690527110206</v>
      </c>
      <c r="DT546" s="434">
        <v>0.34937207064553089</v>
      </c>
      <c r="DU546" s="434">
        <v>0.90501949930808789</v>
      </c>
      <c r="DV546" s="428">
        <v>0.34045620481174133</v>
      </c>
      <c r="DW546" s="252"/>
      <c r="DX546" s="50"/>
      <c r="DY546" s="249"/>
      <c r="DZ546" s="464">
        <v>117455</v>
      </c>
      <c r="EA546" s="465">
        <v>-108562</v>
      </c>
      <c r="EB546" s="46"/>
    </row>
    <row r="547" spans="1:132" s="141" customFormat="1" ht="27.75" customHeight="1" x14ac:dyDescent="0.25">
      <c r="A547" s="69" t="s">
        <v>56</v>
      </c>
      <c r="B547" s="69" t="s">
        <v>57</v>
      </c>
      <c r="C547" s="69" t="s">
        <v>926</v>
      </c>
      <c r="D547" s="67" t="s">
        <v>954</v>
      </c>
      <c r="E547" s="67" t="s">
        <v>955</v>
      </c>
      <c r="F547" s="67" t="s">
        <v>956</v>
      </c>
      <c r="G547" s="67" t="s">
        <v>957</v>
      </c>
      <c r="H547" s="14" t="s">
        <v>46</v>
      </c>
      <c r="I547" s="20" t="s">
        <v>1979</v>
      </c>
      <c r="J547" s="145" t="s">
        <v>1984</v>
      </c>
      <c r="K547" s="426">
        <v>5.8799660815348247</v>
      </c>
      <c r="L547" s="426">
        <v>128.894128519779</v>
      </c>
      <c r="M547" s="424">
        <v>1553</v>
      </c>
      <c r="N547" s="487">
        <v>10126560.000000002</v>
      </c>
      <c r="O547" s="487" t="s">
        <v>1976</v>
      </c>
      <c r="P547" s="572">
        <v>2.9081133059081288</v>
      </c>
      <c r="Q547" s="34" t="s">
        <v>1977</v>
      </c>
      <c r="R547" s="257" t="s">
        <v>48</v>
      </c>
      <c r="S547" s="27"/>
      <c r="T547" s="27"/>
      <c r="U547" s="145"/>
      <c r="V547" s="24"/>
      <c r="W547" s="24"/>
      <c r="X547" s="24"/>
      <c r="Y547" s="24"/>
      <c r="Z547" s="24"/>
      <c r="AA547" s="24"/>
      <c r="AB547" s="24"/>
      <c r="AC547" s="24"/>
      <c r="AD547" s="24"/>
      <c r="AE547" s="24"/>
      <c r="AF547" s="24"/>
      <c r="AG547" s="24"/>
      <c r="AH547" s="24"/>
      <c r="AI547" s="24">
        <v>107</v>
      </c>
      <c r="AJ547" s="24">
        <v>107</v>
      </c>
      <c r="AK547" s="24"/>
      <c r="AL547" s="24"/>
      <c r="AM547" s="24">
        <v>2</v>
      </c>
      <c r="AN547" s="24">
        <v>2</v>
      </c>
      <c r="AO547" s="145">
        <f t="shared" si="75"/>
        <v>109</v>
      </c>
      <c r="AP547" s="14">
        <f t="shared" si="76"/>
        <v>109</v>
      </c>
      <c r="AQ547" s="22"/>
      <c r="AR547" s="24"/>
      <c r="AS547" s="24"/>
      <c r="AT547" s="24"/>
      <c r="AU547" s="24"/>
      <c r="AV547" s="24"/>
      <c r="AW547" s="145"/>
      <c r="AX547" s="24"/>
      <c r="AY547" s="24"/>
      <c r="AZ547" s="24"/>
      <c r="BA547" s="24"/>
      <c r="BB547" s="24"/>
      <c r="BC547" s="24"/>
      <c r="BD547" s="24"/>
      <c r="BE547" s="24"/>
      <c r="BF547" s="24"/>
      <c r="BG547" s="24">
        <v>1317.51</v>
      </c>
      <c r="BH547" s="24"/>
      <c r="BI547" s="24"/>
      <c r="BJ547" s="24"/>
      <c r="BK547" s="24">
        <v>901.8</v>
      </c>
      <c r="BL547" s="24">
        <v>901.8</v>
      </c>
      <c r="BM547" s="145">
        <f t="shared" si="77"/>
        <v>2219.31</v>
      </c>
      <c r="BN547" s="24">
        <f t="shared" si="78"/>
        <v>901.8</v>
      </c>
      <c r="BO547" s="509">
        <f t="shared" si="72"/>
        <v>0.7631442679661915</v>
      </c>
      <c r="BP547" s="511">
        <v>0</v>
      </c>
      <c r="BQ547" s="512">
        <v>0</v>
      </c>
      <c r="BR547" s="513">
        <v>0</v>
      </c>
      <c r="BS547" s="512">
        <v>0</v>
      </c>
      <c r="BT547" s="512">
        <v>0</v>
      </c>
      <c r="BU547" s="512">
        <v>0</v>
      </c>
      <c r="BV547" s="512">
        <v>0</v>
      </c>
      <c r="BW547" s="512">
        <v>0</v>
      </c>
      <c r="BX547" s="512">
        <v>0</v>
      </c>
      <c r="BY547" s="512">
        <v>0</v>
      </c>
      <c r="BZ547" s="512">
        <v>0</v>
      </c>
      <c r="CA547" s="512">
        <v>0</v>
      </c>
      <c r="CB547" s="512">
        <v>0</v>
      </c>
      <c r="CC547" s="512">
        <v>0</v>
      </c>
      <c r="CD547" s="512">
        <v>0</v>
      </c>
      <c r="CE547" s="512">
        <v>0</v>
      </c>
      <c r="CF547" s="512">
        <v>1546545.9384000001</v>
      </c>
      <c r="CG547" s="512">
        <v>0</v>
      </c>
      <c r="CH547" s="512">
        <v>0</v>
      </c>
      <c r="CI547" s="512">
        <v>0</v>
      </c>
      <c r="CJ547" s="512">
        <v>2954513.2319999998</v>
      </c>
      <c r="CK547" s="512">
        <v>2954513.2319999998</v>
      </c>
      <c r="CL547" s="513">
        <f t="shared" si="79"/>
        <v>4501059.1704000002</v>
      </c>
      <c r="CM547" s="513">
        <f t="shared" si="80"/>
        <v>2954513.2319999998</v>
      </c>
      <c r="CN547" s="113"/>
      <c r="CO547" s="97"/>
      <c r="CP547" s="97"/>
      <c r="CQ547" s="97"/>
      <c r="CR547" s="97"/>
      <c r="CS547" s="97"/>
      <c r="CT547" s="97"/>
      <c r="CU547" s="114"/>
      <c r="CV547" s="50">
        <f t="shared" si="73"/>
        <v>10126560.000000002</v>
      </c>
      <c r="CW547" s="11"/>
      <c r="CX547" s="604">
        <f t="shared" si="74"/>
        <v>2.9081133059081288</v>
      </c>
      <c r="CY547" s="143"/>
      <c r="CZ547" s="143"/>
      <c r="DA547" s="143"/>
      <c r="DB547" s="23"/>
      <c r="DC547" s="23"/>
      <c r="DD547" s="23"/>
      <c r="DE547" s="23"/>
      <c r="DF547" s="143"/>
      <c r="DG547" s="89"/>
      <c r="DH547" s="50" t="s">
        <v>46</v>
      </c>
      <c r="DI547" s="28"/>
      <c r="DJ547" s="553" t="s">
        <v>46</v>
      </c>
      <c r="DK547" s="143"/>
      <c r="DL547" s="46"/>
      <c r="DM547" s="111"/>
      <c r="DN547" s="110"/>
      <c r="DO547" s="432">
        <v>1221.5241264559095</v>
      </c>
      <c r="DP547" s="433">
        <v>-903.53126203853321</v>
      </c>
      <c r="DQ547" s="434">
        <v>1162.9424078149345</v>
      </c>
      <c r="DR547" s="428">
        <v>-845.95541640643319</v>
      </c>
      <c r="DS547" s="432">
        <v>3.6667919059631875</v>
      </c>
      <c r="DT547" s="434">
        <v>-1.4813204167652234</v>
      </c>
      <c r="DU547" s="434">
        <v>3.0735870323654191</v>
      </c>
      <c r="DV547" s="428">
        <v>-0.90435566766914199</v>
      </c>
      <c r="DW547" s="252"/>
      <c r="DX547" s="50"/>
      <c r="DY547" s="249"/>
      <c r="DZ547" s="464">
        <v>1380804</v>
      </c>
      <c r="EA547" s="465">
        <v>-1019948</v>
      </c>
      <c r="EB547" s="46"/>
    </row>
    <row r="548" spans="1:132" s="141" customFormat="1" ht="27.75" customHeight="1" x14ac:dyDescent="0.25">
      <c r="A548" s="69" t="s">
        <v>56</v>
      </c>
      <c r="B548" s="69" t="s">
        <v>57</v>
      </c>
      <c r="C548" s="69" t="s">
        <v>926</v>
      </c>
      <c r="D548" s="67" t="s">
        <v>935</v>
      </c>
      <c r="E548" s="67" t="s">
        <v>936</v>
      </c>
      <c r="F548" s="67" t="s">
        <v>958</v>
      </c>
      <c r="G548" s="67" t="s">
        <v>959</v>
      </c>
      <c r="H548" s="14" t="s">
        <v>46</v>
      </c>
      <c r="I548" s="20" t="s">
        <v>1979</v>
      </c>
      <c r="J548" s="145" t="s">
        <v>1984</v>
      </c>
      <c r="K548" s="426">
        <v>13.982846169503546</v>
      </c>
      <c r="L548" s="426">
        <v>51.274052923653002</v>
      </c>
      <c r="M548" s="424">
        <v>2780</v>
      </c>
      <c r="N548" s="487">
        <v>27399954</v>
      </c>
      <c r="O548" s="487" t="s">
        <v>1982</v>
      </c>
      <c r="P548" s="572">
        <v>5.617040768945869</v>
      </c>
      <c r="Q548" s="34" t="s">
        <v>1977</v>
      </c>
      <c r="R548" s="257" t="s">
        <v>48</v>
      </c>
      <c r="S548" s="27"/>
      <c r="T548" s="27"/>
      <c r="U548" s="145"/>
      <c r="V548" s="24"/>
      <c r="W548" s="24"/>
      <c r="X548" s="24"/>
      <c r="Y548" s="24"/>
      <c r="Z548" s="24"/>
      <c r="AA548" s="24"/>
      <c r="AB548" s="24"/>
      <c r="AC548" s="24"/>
      <c r="AD548" s="24"/>
      <c r="AE548" s="24"/>
      <c r="AF548" s="24"/>
      <c r="AG548" s="24"/>
      <c r="AH548" s="24"/>
      <c r="AI548" s="24">
        <v>91</v>
      </c>
      <c r="AJ548" s="24">
        <v>91</v>
      </c>
      <c r="AK548" s="24"/>
      <c r="AL548" s="24"/>
      <c r="AM548" s="24"/>
      <c r="AN548" s="24"/>
      <c r="AO548" s="145">
        <f t="shared" si="75"/>
        <v>91</v>
      </c>
      <c r="AP548" s="14">
        <f t="shared" si="76"/>
        <v>91</v>
      </c>
      <c r="AQ548" s="22"/>
      <c r="AR548" s="24"/>
      <c r="AS548" s="24"/>
      <c r="AT548" s="24"/>
      <c r="AU548" s="24"/>
      <c r="AV548" s="24"/>
      <c r="AW548" s="145"/>
      <c r="AX548" s="24"/>
      <c r="AY548" s="24"/>
      <c r="AZ548" s="24"/>
      <c r="BA548" s="24"/>
      <c r="BB548" s="24"/>
      <c r="BC548" s="24"/>
      <c r="BD548" s="24"/>
      <c r="BE548" s="24"/>
      <c r="BF548" s="24"/>
      <c r="BG548" s="24">
        <v>3238.48</v>
      </c>
      <c r="BH548" s="24"/>
      <c r="BI548" s="24"/>
      <c r="BJ548" s="24"/>
      <c r="BK548" s="24"/>
      <c r="BL548" s="24"/>
      <c r="BM548" s="145">
        <f t="shared" si="77"/>
        <v>3238.48</v>
      </c>
      <c r="BN548" s="24">
        <f t="shared" si="78"/>
        <v>0</v>
      </c>
      <c r="BO548" s="509">
        <f t="shared" si="72"/>
        <v>0.57654557501240189</v>
      </c>
      <c r="BP548" s="511">
        <v>0</v>
      </c>
      <c r="BQ548" s="512">
        <v>0</v>
      </c>
      <c r="BR548" s="513">
        <v>0</v>
      </c>
      <c r="BS548" s="512">
        <v>0</v>
      </c>
      <c r="BT548" s="512">
        <v>0</v>
      </c>
      <c r="BU548" s="512">
        <v>0</v>
      </c>
      <c r="BV548" s="512">
        <v>0</v>
      </c>
      <c r="BW548" s="512">
        <v>0</v>
      </c>
      <c r="BX548" s="512">
        <v>0</v>
      </c>
      <c r="BY548" s="512">
        <v>0</v>
      </c>
      <c r="BZ548" s="512">
        <v>0</v>
      </c>
      <c r="CA548" s="512">
        <v>0</v>
      </c>
      <c r="CB548" s="512">
        <v>0</v>
      </c>
      <c r="CC548" s="512">
        <v>0</v>
      </c>
      <c r="CD548" s="512">
        <v>0</v>
      </c>
      <c r="CE548" s="512">
        <v>0</v>
      </c>
      <c r="CF548" s="512">
        <v>3801457.3632000005</v>
      </c>
      <c r="CG548" s="512">
        <v>0</v>
      </c>
      <c r="CH548" s="512">
        <v>0</v>
      </c>
      <c r="CI548" s="512">
        <v>0</v>
      </c>
      <c r="CJ548" s="512">
        <v>0</v>
      </c>
      <c r="CK548" s="512">
        <v>0</v>
      </c>
      <c r="CL548" s="513">
        <f t="shared" si="79"/>
        <v>3801457.3632000005</v>
      </c>
      <c r="CM548" s="513">
        <f t="shared" si="80"/>
        <v>0</v>
      </c>
      <c r="CN548" s="113"/>
      <c r="CO548" s="97"/>
      <c r="CP548" s="97"/>
      <c r="CQ548" s="97"/>
      <c r="CR548" s="97"/>
      <c r="CS548" s="97"/>
      <c r="CT548" s="97"/>
      <c r="CU548" s="114"/>
      <c r="CV548" s="50">
        <f t="shared" si="73"/>
        <v>27399954</v>
      </c>
      <c r="CW548" s="11"/>
      <c r="CX548" s="604">
        <f t="shared" si="74"/>
        <v>5.617040768945869</v>
      </c>
      <c r="CY548" s="143"/>
      <c r="CZ548" s="143"/>
      <c r="DA548" s="143"/>
      <c r="DB548" s="23"/>
      <c r="DC548" s="23"/>
      <c r="DD548" s="23"/>
      <c r="DE548" s="23"/>
      <c r="DF548" s="143"/>
      <c r="DG548" s="89"/>
      <c r="DH548" s="50" t="s">
        <v>46</v>
      </c>
      <c r="DI548" s="28"/>
      <c r="DJ548" s="553" t="s">
        <v>46</v>
      </c>
      <c r="DK548" s="143"/>
      <c r="DL548" s="46"/>
      <c r="DM548" s="111"/>
      <c r="DN548" s="110"/>
      <c r="DO548" s="432">
        <v>13.802104253469638</v>
      </c>
      <c r="DP548" s="433">
        <v>49.998172353912658</v>
      </c>
      <c r="DQ548" s="434">
        <v>12.734870057852</v>
      </c>
      <c r="DR548" s="428">
        <v>50.153962692869897</v>
      </c>
      <c r="DS548" s="432">
        <v>0.19927460208027362</v>
      </c>
      <c r="DT548" s="434">
        <v>0.29232196027862711</v>
      </c>
      <c r="DU548" s="434">
        <v>0.19387908036329871</v>
      </c>
      <c r="DV548" s="428">
        <v>0.29616334110675296</v>
      </c>
      <c r="DW548" s="252"/>
      <c r="DX548" s="50"/>
      <c r="DY548" s="249"/>
      <c r="DZ548" s="464">
        <v>7598</v>
      </c>
      <c r="EA548" s="465">
        <v>20316</v>
      </c>
      <c r="EB548" s="46"/>
    </row>
    <row r="549" spans="1:132" s="141" customFormat="1" ht="27.75" customHeight="1" x14ac:dyDescent="0.25">
      <c r="A549" s="69" t="s">
        <v>56</v>
      </c>
      <c r="B549" s="69" t="s">
        <v>57</v>
      </c>
      <c r="C549" s="69" t="s">
        <v>926</v>
      </c>
      <c r="D549" s="67" t="s">
        <v>935</v>
      </c>
      <c r="E549" s="67" t="s">
        <v>936</v>
      </c>
      <c r="F549" s="67" t="s">
        <v>960</v>
      </c>
      <c r="G549" s="67" t="s">
        <v>961</v>
      </c>
      <c r="H549" s="14" t="s">
        <v>46</v>
      </c>
      <c r="I549" s="20" t="s">
        <v>1979</v>
      </c>
      <c r="J549" s="145" t="s">
        <v>1984</v>
      </c>
      <c r="K549" s="426">
        <v>13.982846169503546</v>
      </c>
      <c r="L549" s="426">
        <v>72.287499849642003</v>
      </c>
      <c r="M549" s="424">
        <v>4373</v>
      </c>
      <c r="N549" s="487">
        <v>42110257</v>
      </c>
      <c r="O549" s="487" t="s">
        <v>1982</v>
      </c>
      <c r="P549" s="572">
        <v>8.4773494725650984</v>
      </c>
      <c r="Q549" s="34" t="s">
        <v>1977</v>
      </c>
      <c r="R549" s="257" t="s">
        <v>48</v>
      </c>
      <c r="S549" s="27"/>
      <c r="T549" s="27"/>
      <c r="U549" s="145"/>
      <c r="V549" s="24"/>
      <c r="W549" s="24"/>
      <c r="X549" s="24"/>
      <c r="Y549" s="24"/>
      <c r="Z549" s="24"/>
      <c r="AA549" s="24"/>
      <c r="AB549" s="24"/>
      <c r="AC549" s="24"/>
      <c r="AD549" s="24"/>
      <c r="AE549" s="24"/>
      <c r="AF549" s="24"/>
      <c r="AG549" s="24"/>
      <c r="AH549" s="24"/>
      <c r="AI549" s="24">
        <v>134</v>
      </c>
      <c r="AJ549" s="24">
        <v>134</v>
      </c>
      <c r="AK549" s="24"/>
      <c r="AL549" s="24"/>
      <c r="AM549" s="24"/>
      <c r="AN549" s="24"/>
      <c r="AO549" s="145">
        <f t="shared" si="75"/>
        <v>134</v>
      </c>
      <c r="AP549" s="14">
        <f t="shared" si="76"/>
        <v>134</v>
      </c>
      <c r="AQ549" s="22"/>
      <c r="AR549" s="24"/>
      <c r="AS549" s="24"/>
      <c r="AT549" s="24"/>
      <c r="AU549" s="24"/>
      <c r="AV549" s="24"/>
      <c r="AW549" s="145"/>
      <c r="AX549" s="24"/>
      <c r="AY549" s="24"/>
      <c r="AZ549" s="24"/>
      <c r="BA549" s="24"/>
      <c r="BB549" s="24"/>
      <c r="BC549" s="24"/>
      <c r="BD549" s="24"/>
      <c r="BE549" s="24"/>
      <c r="BF549" s="24"/>
      <c r="BG549" s="24">
        <v>3955.88</v>
      </c>
      <c r="BH549" s="24"/>
      <c r="BI549" s="24"/>
      <c r="BJ549" s="24"/>
      <c r="BK549" s="24"/>
      <c r="BL549" s="24"/>
      <c r="BM549" s="145">
        <f t="shared" si="77"/>
        <v>3955.88</v>
      </c>
      <c r="BN549" s="24">
        <f t="shared" si="78"/>
        <v>0</v>
      </c>
      <c r="BO549" s="509">
        <f t="shared" si="72"/>
        <v>0.46664113739822261</v>
      </c>
      <c r="BP549" s="511">
        <v>0</v>
      </c>
      <c r="BQ549" s="512">
        <v>0</v>
      </c>
      <c r="BR549" s="513">
        <v>0</v>
      </c>
      <c r="BS549" s="512">
        <v>0</v>
      </c>
      <c r="BT549" s="512">
        <v>0</v>
      </c>
      <c r="BU549" s="512">
        <v>0</v>
      </c>
      <c r="BV549" s="512">
        <v>0</v>
      </c>
      <c r="BW549" s="512">
        <v>0</v>
      </c>
      <c r="BX549" s="512">
        <v>0</v>
      </c>
      <c r="BY549" s="512">
        <v>0</v>
      </c>
      <c r="BZ549" s="512">
        <v>0</v>
      </c>
      <c r="CA549" s="512">
        <v>0</v>
      </c>
      <c r="CB549" s="512">
        <v>0</v>
      </c>
      <c r="CC549" s="512">
        <v>0</v>
      </c>
      <c r="CD549" s="512">
        <v>0</v>
      </c>
      <c r="CE549" s="512">
        <v>0</v>
      </c>
      <c r="CF549" s="512">
        <v>4643570.1792000011</v>
      </c>
      <c r="CG549" s="512">
        <v>0</v>
      </c>
      <c r="CH549" s="512">
        <v>0</v>
      </c>
      <c r="CI549" s="512">
        <v>0</v>
      </c>
      <c r="CJ549" s="512">
        <v>0</v>
      </c>
      <c r="CK549" s="512">
        <v>0</v>
      </c>
      <c r="CL549" s="513">
        <f t="shared" si="79"/>
        <v>4643570.1792000011</v>
      </c>
      <c r="CM549" s="513">
        <f t="shared" si="80"/>
        <v>0</v>
      </c>
      <c r="CN549" s="113"/>
      <c r="CO549" s="97"/>
      <c r="CP549" s="97"/>
      <c r="CQ549" s="97"/>
      <c r="CR549" s="97"/>
      <c r="CS549" s="97"/>
      <c r="CT549" s="97"/>
      <c r="CU549" s="114"/>
      <c r="CV549" s="50">
        <f t="shared" si="73"/>
        <v>42110257</v>
      </c>
      <c r="CW549" s="11"/>
      <c r="CX549" s="604">
        <f t="shared" si="74"/>
        <v>8.4773494725650984</v>
      </c>
      <c r="CY549" s="143"/>
      <c r="CZ549" s="143"/>
      <c r="DA549" s="143"/>
      <c r="DB549" s="23"/>
      <c r="DC549" s="23"/>
      <c r="DD549" s="23"/>
      <c r="DE549" s="23"/>
      <c r="DF549" s="143"/>
      <c r="DG549" s="89"/>
      <c r="DH549" s="50" t="s">
        <v>46</v>
      </c>
      <c r="DI549" s="28"/>
      <c r="DJ549" s="553" t="s">
        <v>46</v>
      </c>
      <c r="DK549" s="143"/>
      <c r="DL549" s="46"/>
      <c r="DM549" s="111"/>
      <c r="DN549" s="110"/>
      <c r="DO549" s="432">
        <v>36.205571858683612</v>
      </c>
      <c r="DP549" s="433">
        <v>44.92724880646773</v>
      </c>
      <c r="DQ549" s="434">
        <v>35.778192766492602</v>
      </c>
      <c r="DR549" s="428">
        <v>45.21536040455991</v>
      </c>
      <c r="DS549" s="432">
        <v>0.442013796257479</v>
      </c>
      <c r="DT549" s="434">
        <v>0.13473472802096448</v>
      </c>
      <c r="DU549" s="434">
        <v>0.4372117839856699</v>
      </c>
      <c r="DV549" s="428">
        <v>0.13892758777621222</v>
      </c>
      <c r="DW549" s="252"/>
      <c r="DX549" s="50"/>
      <c r="DY549" s="249"/>
      <c r="DZ549" s="464">
        <v>109593</v>
      </c>
      <c r="EA549" s="465">
        <v>-4367.3333333333285</v>
      </c>
      <c r="EB549" s="46"/>
    </row>
    <row r="550" spans="1:132" s="141" customFormat="1" ht="27.75" customHeight="1" x14ac:dyDescent="0.25">
      <c r="A550" s="69" t="s">
        <v>56</v>
      </c>
      <c r="B550" s="69" t="s">
        <v>57</v>
      </c>
      <c r="C550" s="69" t="s">
        <v>926</v>
      </c>
      <c r="D550" s="67" t="s">
        <v>962</v>
      </c>
      <c r="E550" s="67" t="s">
        <v>963</v>
      </c>
      <c r="F550" s="67" t="s">
        <v>964</v>
      </c>
      <c r="G550" s="67" t="s">
        <v>965</v>
      </c>
      <c r="H550" s="14" t="s">
        <v>46</v>
      </c>
      <c r="I550" s="20" t="s">
        <v>1979</v>
      </c>
      <c r="J550" s="145" t="s">
        <v>1984</v>
      </c>
      <c r="K550" s="426">
        <v>0</v>
      </c>
      <c r="L550" s="426">
        <v>7.1990530153290004</v>
      </c>
      <c r="M550" s="424">
        <v>1</v>
      </c>
      <c r="N550" s="487">
        <v>0</v>
      </c>
      <c r="O550" s="487" t="s">
        <v>1976</v>
      </c>
      <c r="P550" s="572">
        <v>0</v>
      </c>
      <c r="Q550" s="34" t="s">
        <v>48</v>
      </c>
      <c r="R550" s="257" t="s">
        <v>48</v>
      </c>
      <c r="S550" s="27"/>
      <c r="T550" s="27"/>
      <c r="U550" s="145"/>
      <c r="V550" s="24"/>
      <c r="W550" s="24"/>
      <c r="X550" s="24"/>
      <c r="Y550" s="24"/>
      <c r="Z550" s="24"/>
      <c r="AA550" s="24"/>
      <c r="AB550" s="24"/>
      <c r="AC550" s="24"/>
      <c r="AD550" s="24"/>
      <c r="AE550" s="24"/>
      <c r="AF550" s="24"/>
      <c r="AG550" s="24"/>
      <c r="AH550" s="24"/>
      <c r="AI550" s="24"/>
      <c r="AJ550" s="24"/>
      <c r="AK550" s="24"/>
      <c r="AL550" s="24"/>
      <c r="AM550" s="24"/>
      <c r="AN550" s="24"/>
      <c r="AO550" s="145">
        <f t="shared" si="75"/>
        <v>0</v>
      </c>
      <c r="AP550" s="14">
        <f t="shared" si="76"/>
        <v>0</v>
      </c>
      <c r="AQ550" s="22"/>
      <c r="AR550" s="24"/>
      <c r="AS550" s="24"/>
      <c r="AT550" s="24"/>
      <c r="AU550" s="24"/>
      <c r="AV550" s="24"/>
      <c r="AW550" s="145"/>
      <c r="AX550" s="24"/>
      <c r="AY550" s="24"/>
      <c r="AZ550" s="24"/>
      <c r="BA550" s="24"/>
      <c r="BB550" s="24"/>
      <c r="BC550" s="24"/>
      <c r="BD550" s="24"/>
      <c r="BE550" s="24"/>
      <c r="BF550" s="24"/>
      <c r="BG550" s="24"/>
      <c r="BH550" s="24"/>
      <c r="BI550" s="24"/>
      <c r="BJ550" s="24"/>
      <c r="BK550" s="24"/>
      <c r="BL550" s="24"/>
      <c r="BM550" s="145">
        <f t="shared" si="77"/>
        <v>0</v>
      </c>
      <c r="BN550" s="24">
        <f t="shared" si="78"/>
        <v>0</v>
      </c>
      <c r="BO550" s="509">
        <f t="shared" si="72"/>
        <v>0</v>
      </c>
      <c r="BP550" s="511">
        <v>0</v>
      </c>
      <c r="BQ550" s="512">
        <v>0</v>
      </c>
      <c r="BR550" s="513">
        <v>0</v>
      </c>
      <c r="BS550" s="512">
        <v>0</v>
      </c>
      <c r="BT550" s="512">
        <v>0</v>
      </c>
      <c r="BU550" s="512">
        <v>0</v>
      </c>
      <c r="BV550" s="512">
        <v>0</v>
      </c>
      <c r="BW550" s="512">
        <v>0</v>
      </c>
      <c r="BX550" s="512">
        <v>0</v>
      </c>
      <c r="BY550" s="512">
        <v>0</v>
      </c>
      <c r="BZ550" s="512">
        <v>0</v>
      </c>
      <c r="CA550" s="512">
        <v>0</v>
      </c>
      <c r="CB550" s="512">
        <v>0</v>
      </c>
      <c r="CC550" s="512">
        <v>0</v>
      </c>
      <c r="CD550" s="512">
        <v>0</v>
      </c>
      <c r="CE550" s="512">
        <v>0</v>
      </c>
      <c r="CF550" s="512">
        <v>0</v>
      </c>
      <c r="CG550" s="512">
        <v>0</v>
      </c>
      <c r="CH550" s="512">
        <v>0</v>
      </c>
      <c r="CI550" s="512">
        <v>0</v>
      </c>
      <c r="CJ550" s="512">
        <v>0</v>
      </c>
      <c r="CK550" s="512">
        <v>0</v>
      </c>
      <c r="CL550" s="513">
        <f t="shared" si="79"/>
        <v>0</v>
      </c>
      <c r="CM550" s="513">
        <f t="shared" si="80"/>
        <v>0</v>
      </c>
      <c r="CN550" s="113"/>
      <c r="CO550" s="97"/>
      <c r="CP550" s="97"/>
      <c r="CQ550" s="97"/>
      <c r="CR550" s="97"/>
      <c r="CS550" s="97"/>
      <c r="CT550" s="97"/>
      <c r="CU550" s="114"/>
      <c r="CV550" s="50">
        <f t="shared" si="73"/>
        <v>0</v>
      </c>
      <c r="CW550" s="11"/>
      <c r="CX550" s="604">
        <f t="shared" si="74"/>
        <v>0</v>
      </c>
      <c r="CY550" s="143"/>
      <c r="CZ550" s="143"/>
      <c r="DA550" s="143"/>
      <c r="DB550" s="23"/>
      <c r="DC550" s="23"/>
      <c r="DD550" s="23"/>
      <c r="DE550" s="23"/>
      <c r="DF550" s="143"/>
      <c r="DG550" s="89"/>
      <c r="DH550" s="50" t="s">
        <v>46</v>
      </c>
      <c r="DI550" s="28"/>
      <c r="DJ550" s="553" t="s">
        <v>46</v>
      </c>
      <c r="DK550" s="143"/>
      <c r="DL550" s="46"/>
      <c r="DM550" s="111"/>
      <c r="DN550" s="110"/>
      <c r="DO550" s="432">
        <v>0</v>
      </c>
      <c r="DP550" s="433">
        <v>0</v>
      </c>
      <c r="DQ550" s="434">
        <v>0</v>
      </c>
      <c r="DR550" s="428">
        <v>0</v>
      </c>
      <c r="DS550" s="432">
        <v>0</v>
      </c>
      <c r="DT550" s="434">
        <v>0</v>
      </c>
      <c r="DU550" s="434">
        <v>0</v>
      </c>
      <c r="DV550" s="428">
        <v>0</v>
      </c>
      <c r="DW550" s="252"/>
      <c r="DX550" s="50"/>
      <c r="DY550" s="249"/>
      <c r="DZ550" s="464">
        <v>0</v>
      </c>
      <c r="EA550" s="465">
        <v>0</v>
      </c>
      <c r="EB550" s="46"/>
    </row>
    <row r="551" spans="1:132" s="141" customFormat="1" ht="27.75" customHeight="1" x14ac:dyDescent="0.25">
      <c r="A551" s="69" t="s">
        <v>56</v>
      </c>
      <c r="B551" s="69" t="s">
        <v>57</v>
      </c>
      <c r="C551" s="69" t="s">
        <v>926</v>
      </c>
      <c r="D551" s="67" t="s">
        <v>966</v>
      </c>
      <c r="E551" s="67" t="s">
        <v>967</v>
      </c>
      <c r="F551" s="67" t="s">
        <v>968</v>
      </c>
      <c r="G551" s="67" t="s">
        <v>969</v>
      </c>
      <c r="H551" s="14" t="s">
        <v>46</v>
      </c>
      <c r="I551" s="20" t="s">
        <v>1978</v>
      </c>
      <c r="J551" s="145" t="s">
        <v>1984</v>
      </c>
      <c r="K551" s="426">
        <v>5.9038683826792759</v>
      </c>
      <c r="L551" s="426">
        <v>69.385605916283993</v>
      </c>
      <c r="M551" s="424">
        <v>1799</v>
      </c>
      <c r="N551" s="487">
        <v>18676320</v>
      </c>
      <c r="O551" s="487" t="s">
        <v>1976</v>
      </c>
      <c r="P551" s="572">
        <v>4.9796460717605138</v>
      </c>
      <c r="Q551" s="34" t="s">
        <v>1977</v>
      </c>
      <c r="R551" s="257" t="s">
        <v>48</v>
      </c>
      <c r="S551" s="27"/>
      <c r="T551" s="27"/>
      <c r="U551" s="145"/>
      <c r="V551" s="24"/>
      <c r="W551" s="24"/>
      <c r="X551" s="24"/>
      <c r="Y551" s="24"/>
      <c r="Z551" s="24"/>
      <c r="AA551" s="24"/>
      <c r="AB551" s="24"/>
      <c r="AC551" s="24"/>
      <c r="AD551" s="24"/>
      <c r="AE551" s="24"/>
      <c r="AF551" s="24"/>
      <c r="AG551" s="24"/>
      <c r="AH551" s="24"/>
      <c r="AI551" s="24">
        <v>37</v>
      </c>
      <c r="AJ551" s="24">
        <v>37</v>
      </c>
      <c r="AK551" s="24"/>
      <c r="AL551" s="24"/>
      <c r="AM551" s="24"/>
      <c r="AN551" s="24"/>
      <c r="AO551" s="145">
        <f t="shared" si="75"/>
        <v>37</v>
      </c>
      <c r="AP551" s="14">
        <f t="shared" si="76"/>
        <v>37</v>
      </c>
      <c r="AQ551" s="22"/>
      <c r="AR551" s="24"/>
      <c r="AS551" s="24"/>
      <c r="AT551" s="24"/>
      <c r="AU551" s="24"/>
      <c r="AV551" s="24"/>
      <c r="AW551" s="145"/>
      <c r="AX551" s="24"/>
      <c r="AY551" s="24"/>
      <c r="AZ551" s="24"/>
      <c r="BA551" s="24"/>
      <c r="BB551" s="24"/>
      <c r="BC551" s="24"/>
      <c r="BD551" s="24"/>
      <c r="BE551" s="24"/>
      <c r="BF551" s="24"/>
      <c r="BG551" s="24">
        <v>1450.82</v>
      </c>
      <c r="BH551" s="24">
        <v>1450.82</v>
      </c>
      <c r="BI551" s="24"/>
      <c r="BJ551" s="24"/>
      <c r="BK551" s="24"/>
      <c r="BL551" s="24"/>
      <c r="BM551" s="145">
        <f t="shared" si="77"/>
        <v>1450.82</v>
      </c>
      <c r="BN551" s="24">
        <f t="shared" si="78"/>
        <v>1450.82</v>
      </c>
      <c r="BO551" s="509">
        <f t="shared" si="72"/>
        <v>0.29135002349415451</v>
      </c>
      <c r="BP551" s="511">
        <v>0</v>
      </c>
      <c r="BQ551" s="512">
        <v>0</v>
      </c>
      <c r="BR551" s="513">
        <v>0</v>
      </c>
      <c r="BS551" s="512">
        <v>0</v>
      </c>
      <c r="BT551" s="512">
        <v>0</v>
      </c>
      <c r="BU551" s="512">
        <v>0</v>
      </c>
      <c r="BV551" s="512">
        <v>0</v>
      </c>
      <c r="BW551" s="512">
        <v>0</v>
      </c>
      <c r="BX551" s="512">
        <v>0</v>
      </c>
      <c r="BY551" s="512">
        <v>0</v>
      </c>
      <c r="BZ551" s="512">
        <v>0</v>
      </c>
      <c r="CA551" s="512">
        <v>0</v>
      </c>
      <c r="CB551" s="512">
        <v>0</v>
      </c>
      <c r="CC551" s="512">
        <v>0</v>
      </c>
      <c r="CD551" s="512">
        <v>0</v>
      </c>
      <c r="CE551" s="512">
        <v>0</v>
      </c>
      <c r="CF551" s="512">
        <v>1703030.5488</v>
      </c>
      <c r="CG551" s="512">
        <v>1703030.5488</v>
      </c>
      <c r="CH551" s="512">
        <v>0</v>
      </c>
      <c r="CI551" s="512">
        <v>0</v>
      </c>
      <c r="CJ551" s="512">
        <v>0</v>
      </c>
      <c r="CK551" s="512">
        <v>0</v>
      </c>
      <c r="CL551" s="513">
        <f t="shared" si="79"/>
        <v>1703030.5488</v>
      </c>
      <c r="CM551" s="513">
        <f t="shared" si="80"/>
        <v>1703030.5488</v>
      </c>
      <c r="CN551" s="113"/>
      <c r="CO551" s="97"/>
      <c r="CP551" s="97"/>
      <c r="CQ551" s="97"/>
      <c r="CR551" s="97"/>
      <c r="CS551" s="97"/>
      <c r="CT551" s="97"/>
      <c r="CU551" s="114"/>
      <c r="CV551" s="50">
        <f t="shared" si="73"/>
        <v>18676320</v>
      </c>
      <c r="CW551" s="11"/>
      <c r="CX551" s="604">
        <f t="shared" si="74"/>
        <v>4.9796460717605138</v>
      </c>
      <c r="CY551" s="143"/>
      <c r="CZ551" s="143"/>
      <c r="DA551" s="143"/>
      <c r="DB551" s="23"/>
      <c r="DC551" s="23"/>
      <c r="DD551" s="23"/>
      <c r="DE551" s="23"/>
      <c r="DF551" s="143"/>
      <c r="DG551" s="89"/>
      <c r="DH551" s="50" t="s">
        <v>46</v>
      </c>
      <c r="DI551" s="28"/>
      <c r="DJ551" s="553" t="s">
        <v>46</v>
      </c>
      <c r="DK551" s="143"/>
      <c r="DL551" s="46"/>
      <c r="DM551" s="111"/>
      <c r="DN551" s="110"/>
      <c r="DO551" s="432">
        <v>261.44342507645263</v>
      </c>
      <c r="DP551" s="433">
        <v>-105.98189894049764</v>
      </c>
      <c r="DQ551" s="434">
        <v>261.44342507645263</v>
      </c>
      <c r="DR551" s="428">
        <v>-115.27618531570002</v>
      </c>
      <c r="DS551" s="432">
        <v>1.6613844870725605</v>
      </c>
      <c r="DT551" s="434">
        <v>-0.4371497452270201</v>
      </c>
      <c r="DU551" s="434">
        <v>1.6613844870725605</v>
      </c>
      <c r="DV551" s="428">
        <v>-0.45010371237946067</v>
      </c>
      <c r="DW551" s="252"/>
      <c r="DX551" s="50"/>
      <c r="DY551" s="249"/>
      <c r="DZ551" s="464">
        <v>259965</v>
      </c>
      <c r="EA551" s="465">
        <v>-117558.33333333334</v>
      </c>
      <c r="EB551" s="46"/>
    </row>
    <row r="552" spans="1:132" s="141" customFormat="1" ht="27.75" customHeight="1" x14ac:dyDescent="0.25">
      <c r="A552" s="69" t="s">
        <v>56</v>
      </c>
      <c r="B552" s="69" t="s">
        <v>57</v>
      </c>
      <c r="C552" s="69" t="s">
        <v>926</v>
      </c>
      <c r="D552" s="67" t="s">
        <v>970</v>
      </c>
      <c r="E552" s="67" t="s">
        <v>971</v>
      </c>
      <c r="F552" s="67" t="s">
        <v>972</v>
      </c>
      <c r="G552" s="67" t="s">
        <v>973</v>
      </c>
      <c r="H552" s="14" t="s">
        <v>46</v>
      </c>
      <c r="I552" s="20" t="s">
        <v>1978</v>
      </c>
      <c r="J552" s="145" t="s">
        <v>1984</v>
      </c>
      <c r="K552" s="426">
        <v>10.158477986391464</v>
      </c>
      <c r="L552" s="426">
        <v>62.921022596397009</v>
      </c>
      <c r="M552" s="424">
        <v>1880</v>
      </c>
      <c r="N552" s="487">
        <v>29398560</v>
      </c>
      <c r="O552" s="487" t="s">
        <v>1976</v>
      </c>
      <c r="P552" s="572">
        <v>8.8757211583059448</v>
      </c>
      <c r="Q552" s="34" t="s">
        <v>1977</v>
      </c>
      <c r="R552" s="257" t="s">
        <v>48</v>
      </c>
      <c r="S552" s="27"/>
      <c r="T552" s="27"/>
      <c r="U552" s="145"/>
      <c r="V552" s="24"/>
      <c r="W552" s="24"/>
      <c r="X552" s="24"/>
      <c r="Y552" s="24"/>
      <c r="Z552" s="24"/>
      <c r="AA552" s="24"/>
      <c r="AB552" s="24"/>
      <c r="AC552" s="24"/>
      <c r="AD552" s="24"/>
      <c r="AE552" s="24">
        <v>1</v>
      </c>
      <c r="AF552" s="24">
        <v>1</v>
      </c>
      <c r="AG552" s="24"/>
      <c r="AH552" s="24"/>
      <c r="AI552" s="24">
        <v>45</v>
      </c>
      <c r="AJ552" s="24">
        <v>45</v>
      </c>
      <c r="AK552" s="24">
        <v>1</v>
      </c>
      <c r="AL552" s="24">
        <v>1</v>
      </c>
      <c r="AM552" s="24"/>
      <c r="AN552" s="24"/>
      <c r="AO552" s="145">
        <f t="shared" si="75"/>
        <v>47</v>
      </c>
      <c r="AP552" s="14">
        <f t="shared" si="76"/>
        <v>47</v>
      </c>
      <c r="AQ552" s="22"/>
      <c r="AR552" s="24"/>
      <c r="AS552" s="24"/>
      <c r="AT552" s="24"/>
      <c r="AU552" s="24"/>
      <c r="AV552" s="24"/>
      <c r="AW552" s="145"/>
      <c r="AX552" s="24"/>
      <c r="AY552" s="24"/>
      <c r="AZ552" s="24"/>
      <c r="BA552" s="24"/>
      <c r="BB552" s="24"/>
      <c r="BC552" s="24">
        <v>75</v>
      </c>
      <c r="BD552" s="24">
        <v>75</v>
      </c>
      <c r="BE552" s="24"/>
      <c r="BF552" s="24"/>
      <c r="BG552" s="24">
        <v>418.92</v>
      </c>
      <c r="BH552" s="24">
        <v>418.92</v>
      </c>
      <c r="BI552" s="24">
        <v>7.6</v>
      </c>
      <c r="BJ552" s="24">
        <v>7.6</v>
      </c>
      <c r="BK552" s="24"/>
      <c r="BL552" s="24"/>
      <c r="BM552" s="145">
        <f t="shared" si="77"/>
        <v>501.52000000000004</v>
      </c>
      <c r="BN552" s="24">
        <f t="shared" si="78"/>
        <v>501.52000000000004</v>
      </c>
      <c r="BO552" s="509">
        <f t="shared" si="72"/>
        <v>5.6504704356408843E-2</v>
      </c>
      <c r="BP552" s="511">
        <v>0</v>
      </c>
      <c r="BQ552" s="512">
        <v>0</v>
      </c>
      <c r="BR552" s="513">
        <v>0</v>
      </c>
      <c r="BS552" s="512">
        <v>0</v>
      </c>
      <c r="BT552" s="512">
        <v>0</v>
      </c>
      <c r="BU552" s="512">
        <v>0</v>
      </c>
      <c r="BV552" s="512">
        <v>0</v>
      </c>
      <c r="BW552" s="512">
        <v>0</v>
      </c>
      <c r="BX552" s="512">
        <v>0</v>
      </c>
      <c r="BY552" s="512">
        <v>0</v>
      </c>
      <c r="BZ552" s="512">
        <v>0</v>
      </c>
      <c r="CA552" s="512">
        <v>0</v>
      </c>
      <c r="CB552" s="512">
        <v>378432</v>
      </c>
      <c r="CC552" s="512">
        <v>378432</v>
      </c>
      <c r="CD552" s="512">
        <v>0</v>
      </c>
      <c r="CE552" s="512">
        <v>0</v>
      </c>
      <c r="CF552" s="512">
        <v>491745.05280000006</v>
      </c>
      <c r="CG552" s="512">
        <v>491745.05280000006</v>
      </c>
      <c r="CH552" s="512">
        <v>8921.1840000000011</v>
      </c>
      <c r="CI552" s="512">
        <v>8921.1840000000011</v>
      </c>
      <c r="CJ552" s="512">
        <v>0</v>
      </c>
      <c r="CK552" s="512">
        <v>0</v>
      </c>
      <c r="CL552" s="513">
        <f t="shared" si="79"/>
        <v>879098.23680000007</v>
      </c>
      <c r="CM552" s="513">
        <f t="shared" si="80"/>
        <v>879098.23680000007</v>
      </c>
      <c r="CN552" s="113"/>
      <c r="CO552" s="97"/>
      <c r="CP552" s="97"/>
      <c r="CQ552" s="97"/>
      <c r="CR552" s="97"/>
      <c r="CS552" s="97"/>
      <c r="CT552" s="97"/>
      <c r="CU552" s="114"/>
      <c r="CV552" s="50">
        <f t="shared" si="73"/>
        <v>29398560</v>
      </c>
      <c r="CW552" s="11"/>
      <c r="CX552" s="604">
        <f t="shared" si="74"/>
        <v>8.8757211583059448</v>
      </c>
      <c r="CY552" s="143"/>
      <c r="CZ552" s="143"/>
      <c r="DA552" s="143"/>
      <c r="DB552" s="23"/>
      <c r="DC552" s="23"/>
      <c r="DD552" s="23"/>
      <c r="DE552" s="23"/>
      <c r="DF552" s="143"/>
      <c r="DG552" s="89"/>
      <c r="DH552" s="50" t="s">
        <v>46</v>
      </c>
      <c r="DI552" s="28"/>
      <c r="DJ552" s="553" t="s">
        <v>46</v>
      </c>
      <c r="DK552" s="143"/>
      <c r="DL552" s="46"/>
      <c r="DM552" s="111"/>
      <c r="DN552" s="110"/>
      <c r="DO552" s="432">
        <v>348.78457446808511</v>
      </c>
      <c r="DP552" s="433">
        <v>-185.10427048143356</v>
      </c>
      <c r="DQ552" s="434">
        <v>346.0308510638298</v>
      </c>
      <c r="DR552" s="428">
        <v>-203.8281210495976</v>
      </c>
      <c r="DS552" s="432">
        <v>2.9244680851063829</v>
      </c>
      <c r="DT552" s="434">
        <v>-1.1131408202377568</v>
      </c>
      <c r="DU552" s="434">
        <v>2.9218085106382978</v>
      </c>
      <c r="DV552" s="428">
        <v>-1.1256550753764911</v>
      </c>
      <c r="DW552" s="252"/>
      <c r="DX552" s="50"/>
      <c r="DY552" s="249"/>
      <c r="DZ552" s="464">
        <v>521844</v>
      </c>
      <c r="EA552" s="465">
        <v>-496124.33333333331</v>
      </c>
      <c r="EB552" s="46"/>
    </row>
    <row r="553" spans="1:132" s="141" customFormat="1" ht="27.75" customHeight="1" x14ac:dyDescent="0.25">
      <c r="A553" s="69" t="s">
        <v>56</v>
      </c>
      <c r="B553" s="69" t="s">
        <v>57</v>
      </c>
      <c r="C553" s="69" t="s">
        <v>926</v>
      </c>
      <c r="D553" s="67" t="s">
        <v>970</v>
      </c>
      <c r="E553" s="67" t="s">
        <v>971</v>
      </c>
      <c r="F553" s="67" t="s">
        <v>974</v>
      </c>
      <c r="G553" s="67" t="s">
        <v>971</v>
      </c>
      <c r="H553" s="14" t="s">
        <v>46</v>
      </c>
      <c r="I553" s="20" t="s">
        <v>1978</v>
      </c>
      <c r="J553" s="145" t="s">
        <v>1984</v>
      </c>
      <c r="K553" s="426">
        <v>11.377495344758442</v>
      </c>
      <c r="L553" s="426">
        <v>33.296022658017002</v>
      </c>
      <c r="M553" s="424">
        <v>1399</v>
      </c>
      <c r="N553" s="487">
        <v>22180320</v>
      </c>
      <c r="O553" s="487" t="s">
        <v>1976</v>
      </c>
      <c r="P553" s="572">
        <v>5.5931384678014187</v>
      </c>
      <c r="Q553" s="34" t="s">
        <v>48</v>
      </c>
      <c r="R553" s="257" t="s">
        <v>48</v>
      </c>
      <c r="S553" s="27"/>
      <c r="T553" s="27"/>
      <c r="U553" s="145"/>
      <c r="V553" s="24"/>
      <c r="W553" s="24"/>
      <c r="X553" s="24"/>
      <c r="Y553" s="24"/>
      <c r="Z553" s="24"/>
      <c r="AA553" s="24"/>
      <c r="AB553" s="24"/>
      <c r="AC553" s="24"/>
      <c r="AD553" s="24"/>
      <c r="AE553" s="24"/>
      <c r="AF553" s="24"/>
      <c r="AG553" s="24"/>
      <c r="AH553" s="24"/>
      <c r="AI553" s="24">
        <v>40</v>
      </c>
      <c r="AJ553" s="24">
        <v>40</v>
      </c>
      <c r="AK553" s="24"/>
      <c r="AL553" s="24"/>
      <c r="AM553" s="24"/>
      <c r="AN553" s="24"/>
      <c r="AO553" s="145">
        <f t="shared" si="75"/>
        <v>40</v>
      </c>
      <c r="AP553" s="14">
        <f t="shared" si="76"/>
        <v>40</v>
      </c>
      <c r="AQ553" s="22"/>
      <c r="AR553" s="24"/>
      <c r="AS553" s="24"/>
      <c r="AT553" s="24"/>
      <c r="AU553" s="24"/>
      <c r="AV553" s="24"/>
      <c r="AW553" s="145"/>
      <c r="AX553" s="24"/>
      <c r="AY553" s="24"/>
      <c r="AZ553" s="24"/>
      <c r="BA553" s="24"/>
      <c r="BB553" s="24"/>
      <c r="BC553" s="24"/>
      <c r="BD553" s="24"/>
      <c r="BE553" s="24"/>
      <c r="BF553" s="24"/>
      <c r="BG553" s="24">
        <v>1053.02</v>
      </c>
      <c r="BH553" s="24">
        <v>1053.02</v>
      </c>
      <c r="BI553" s="24"/>
      <c r="BJ553" s="24"/>
      <c r="BK553" s="24"/>
      <c r="BL553" s="24"/>
      <c r="BM553" s="145">
        <f t="shared" si="77"/>
        <v>1053.02</v>
      </c>
      <c r="BN553" s="24">
        <f t="shared" si="78"/>
        <v>1053.02</v>
      </c>
      <c r="BO553" s="509">
        <f t="shared" si="72"/>
        <v>0.18826996793696882</v>
      </c>
      <c r="BP553" s="511">
        <v>0</v>
      </c>
      <c r="BQ553" s="512">
        <v>0</v>
      </c>
      <c r="BR553" s="513">
        <v>0</v>
      </c>
      <c r="BS553" s="512">
        <v>0</v>
      </c>
      <c r="BT553" s="512">
        <v>0</v>
      </c>
      <c r="BU553" s="512">
        <v>0</v>
      </c>
      <c r="BV553" s="512">
        <v>0</v>
      </c>
      <c r="BW553" s="512">
        <v>0</v>
      </c>
      <c r="BX553" s="512">
        <v>0</v>
      </c>
      <c r="BY553" s="512">
        <v>0</v>
      </c>
      <c r="BZ553" s="512">
        <v>0</v>
      </c>
      <c r="CA553" s="512">
        <v>0</v>
      </c>
      <c r="CB553" s="512">
        <v>0</v>
      </c>
      <c r="CC553" s="512">
        <v>0</v>
      </c>
      <c r="CD553" s="512">
        <v>0</v>
      </c>
      <c r="CE553" s="512">
        <v>0</v>
      </c>
      <c r="CF553" s="512">
        <v>1236076.9968000001</v>
      </c>
      <c r="CG553" s="512">
        <v>1236076.9968000001</v>
      </c>
      <c r="CH553" s="512">
        <v>0</v>
      </c>
      <c r="CI553" s="512">
        <v>0</v>
      </c>
      <c r="CJ553" s="512">
        <v>0</v>
      </c>
      <c r="CK553" s="512">
        <v>0</v>
      </c>
      <c r="CL553" s="513">
        <f t="shared" si="79"/>
        <v>1236076.9968000001</v>
      </c>
      <c r="CM553" s="513">
        <f t="shared" si="80"/>
        <v>1236076.9968000001</v>
      </c>
      <c r="CN553" s="113"/>
      <c r="CO553" s="97"/>
      <c r="CP553" s="97"/>
      <c r="CQ553" s="97"/>
      <c r="CR553" s="97"/>
      <c r="CS553" s="97"/>
      <c r="CT553" s="97"/>
      <c r="CU553" s="114"/>
      <c r="CV553" s="50">
        <f t="shared" si="73"/>
        <v>22180320</v>
      </c>
      <c r="CW553" s="11"/>
      <c r="CX553" s="604">
        <f t="shared" si="74"/>
        <v>5.5931384678014187</v>
      </c>
      <c r="CY553" s="143"/>
      <c r="CZ553" s="143"/>
      <c r="DA553" s="143"/>
      <c r="DB553" s="23"/>
      <c r="DC553" s="23"/>
      <c r="DD553" s="23"/>
      <c r="DE553" s="23"/>
      <c r="DF553" s="143"/>
      <c r="DG553" s="89"/>
      <c r="DH553" s="50" t="s">
        <v>46</v>
      </c>
      <c r="DI553" s="28"/>
      <c r="DJ553" s="553" t="s">
        <v>46</v>
      </c>
      <c r="DK553" s="143"/>
      <c r="DL553" s="46"/>
      <c r="DM553" s="111"/>
      <c r="DN553" s="110"/>
      <c r="DO553" s="432">
        <v>138.22015725518227</v>
      </c>
      <c r="DP553" s="433">
        <v>34.71116861167161</v>
      </c>
      <c r="DQ553" s="434">
        <v>138.22015725518227</v>
      </c>
      <c r="DR553" s="428">
        <v>-37.594236633021083</v>
      </c>
      <c r="DS553" s="432">
        <v>0.67047891350964972</v>
      </c>
      <c r="DT553" s="434">
        <v>1.0633414753763608</v>
      </c>
      <c r="DU553" s="434">
        <v>0.67047891350964972</v>
      </c>
      <c r="DV553" s="428">
        <v>0.82643834164263941</v>
      </c>
      <c r="DW553" s="252"/>
      <c r="DX553" s="50"/>
      <c r="DY553" s="249"/>
      <c r="DZ553" s="464">
        <v>55564</v>
      </c>
      <c r="EA553" s="465">
        <v>23431.333333333328</v>
      </c>
      <c r="EB553" s="46"/>
    </row>
    <row r="554" spans="1:132" s="141" customFormat="1" ht="27.75" customHeight="1" x14ac:dyDescent="0.25">
      <c r="A554" s="69" t="s">
        <v>56</v>
      </c>
      <c r="B554" s="69" t="s">
        <v>57</v>
      </c>
      <c r="C554" s="69" t="s">
        <v>926</v>
      </c>
      <c r="D554" s="67" t="s">
        <v>975</v>
      </c>
      <c r="E554" s="67" t="s">
        <v>976</v>
      </c>
      <c r="F554" s="67" t="s">
        <v>977</v>
      </c>
      <c r="G554" s="67" t="s">
        <v>978</v>
      </c>
      <c r="H554" s="14" t="s">
        <v>46</v>
      </c>
      <c r="I554" s="20" t="s">
        <v>1979</v>
      </c>
      <c r="J554" s="145" t="s">
        <v>1984</v>
      </c>
      <c r="K554" s="426">
        <v>8.0072708833909196</v>
      </c>
      <c r="L554" s="426">
        <v>38.357765071731002</v>
      </c>
      <c r="M554" s="424">
        <v>677</v>
      </c>
      <c r="N554" s="487">
        <v>13420320</v>
      </c>
      <c r="O554" s="487" t="s">
        <v>1976</v>
      </c>
      <c r="P554" s="572">
        <v>4.246642169997358</v>
      </c>
      <c r="Q554" s="34" t="s">
        <v>1977</v>
      </c>
      <c r="R554" s="257" t="s">
        <v>48</v>
      </c>
      <c r="S554" s="27"/>
      <c r="T554" s="27"/>
      <c r="U554" s="145"/>
      <c r="V554" s="24"/>
      <c r="W554" s="24"/>
      <c r="X554" s="24"/>
      <c r="Y554" s="24"/>
      <c r="Z554" s="24"/>
      <c r="AA554" s="24"/>
      <c r="AB554" s="24"/>
      <c r="AC554" s="24"/>
      <c r="AD554" s="24"/>
      <c r="AE554" s="24"/>
      <c r="AF554" s="24"/>
      <c r="AG554" s="24"/>
      <c r="AH554" s="24"/>
      <c r="AI554" s="24">
        <v>37</v>
      </c>
      <c r="AJ554" s="24">
        <v>37</v>
      </c>
      <c r="AK554" s="24"/>
      <c r="AL554" s="24"/>
      <c r="AM554" s="24"/>
      <c r="AN554" s="24"/>
      <c r="AO554" s="145">
        <f t="shared" si="75"/>
        <v>37</v>
      </c>
      <c r="AP554" s="14">
        <f t="shared" si="76"/>
        <v>37</v>
      </c>
      <c r="AQ554" s="22"/>
      <c r="AR554" s="24"/>
      <c r="AS554" s="24"/>
      <c r="AT554" s="24"/>
      <c r="AU554" s="24"/>
      <c r="AV554" s="24"/>
      <c r="AW554" s="145"/>
      <c r="AX554" s="24"/>
      <c r="AY554" s="24"/>
      <c r="AZ554" s="24"/>
      <c r="BA554" s="24"/>
      <c r="BB554" s="24"/>
      <c r="BC554" s="24"/>
      <c r="BD554" s="24"/>
      <c r="BE554" s="24"/>
      <c r="BF554" s="24"/>
      <c r="BG554" s="24">
        <v>1998.11</v>
      </c>
      <c r="BH554" s="24">
        <v>1998.11</v>
      </c>
      <c r="BI554" s="24"/>
      <c r="BJ554" s="24"/>
      <c r="BK554" s="24"/>
      <c r="BL554" s="24"/>
      <c r="BM554" s="145">
        <f t="shared" si="77"/>
        <v>1998.11</v>
      </c>
      <c r="BN554" s="24">
        <f t="shared" si="78"/>
        <v>1998.11</v>
      </c>
      <c r="BO554" s="509">
        <f t="shared" si="72"/>
        <v>0.47051527301186363</v>
      </c>
      <c r="BP554" s="511">
        <v>0</v>
      </c>
      <c r="BQ554" s="512">
        <v>0</v>
      </c>
      <c r="BR554" s="513">
        <v>0</v>
      </c>
      <c r="BS554" s="512">
        <v>0</v>
      </c>
      <c r="BT554" s="512">
        <v>0</v>
      </c>
      <c r="BU554" s="512">
        <v>0</v>
      </c>
      <c r="BV554" s="512">
        <v>0</v>
      </c>
      <c r="BW554" s="512">
        <v>0</v>
      </c>
      <c r="BX554" s="512">
        <v>0</v>
      </c>
      <c r="BY554" s="512">
        <v>0</v>
      </c>
      <c r="BZ554" s="512">
        <v>0</v>
      </c>
      <c r="CA554" s="512">
        <v>0</v>
      </c>
      <c r="CB554" s="512">
        <v>0</v>
      </c>
      <c r="CC554" s="512">
        <v>0</v>
      </c>
      <c r="CD554" s="512">
        <v>0</v>
      </c>
      <c r="CE554" s="512">
        <v>0</v>
      </c>
      <c r="CF554" s="512">
        <v>2345461.4424000001</v>
      </c>
      <c r="CG554" s="512">
        <v>2345461.4424000001</v>
      </c>
      <c r="CH554" s="512">
        <v>0</v>
      </c>
      <c r="CI554" s="512">
        <v>0</v>
      </c>
      <c r="CJ554" s="512">
        <v>0</v>
      </c>
      <c r="CK554" s="512">
        <v>0</v>
      </c>
      <c r="CL554" s="513">
        <f t="shared" si="79"/>
        <v>2345461.4424000001</v>
      </c>
      <c r="CM554" s="513">
        <f t="shared" si="80"/>
        <v>2345461.4424000001</v>
      </c>
      <c r="CN554" s="113"/>
      <c r="CO554" s="97"/>
      <c r="CP554" s="97"/>
      <c r="CQ554" s="97"/>
      <c r="CR554" s="97"/>
      <c r="CS554" s="97"/>
      <c r="CT554" s="97"/>
      <c r="CU554" s="114"/>
      <c r="CV554" s="50">
        <f t="shared" si="73"/>
        <v>13420320</v>
      </c>
      <c r="CW554" s="11"/>
      <c r="CX554" s="604">
        <f t="shared" si="74"/>
        <v>4.246642169997358</v>
      </c>
      <c r="CY554" s="143"/>
      <c r="CZ554" s="143"/>
      <c r="DA554" s="143"/>
      <c r="DB554" s="23"/>
      <c r="DC554" s="23"/>
      <c r="DD554" s="23"/>
      <c r="DE554" s="23"/>
      <c r="DF554" s="143"/>
      <c r="DG554" s="89"/>
      <c r="DH554" s="50" t="s">
        <v>46</v>
      </c>
      <c r="DI554" s="28"/>
      <c r="DJ554" s="553" t="s">
        <v>46</v>
      </c>
      <c r="DK554" s="143"/>
      <c r="DL554" s="46"/>
      <c r="DM554" s="111"/>
      <c r="DN554" s="110"/>
      <c r="DO554" s="432">
        <v>544.6614987080103</v>
      </c>
      <c r="DP554" s="433">
        <v>-338.25108391419758</v>
      </c>
      <c r="DQ554" s="434">
        <v>401.39977851605761</v>
      </c>
      <c r="DR554" s="428">
        <v>-195.15979721613155</v>
      </c>
      <c r="DS554" s="432">
        <v>3.3695090439276485</v>
      </c>
      <c r="DT554" s="434">
        <v>-1.7891206710666772</v>
      </c>
      <c r="DU554" s="434">
        <v>2.9796973052787008</v>
      </c>
      <c r="DV554" s="428">
        <v>-1.4017789830537675</v>
      </c>
      <c r="DW554" s="252"/>
      <c r="DX554" s="50"/>
      <c r="DY554" s="249"/>
      <c r="DZ554" s="464">
        <v>41730</v>
      </c>
      <c r="EA554" s="465">
        <v>-41730</v>
      </c>
      <c r="EB554" s="46"/>
    </row>
    <row r="555" spans="1:132" s="141" customFormat="1" ht="27.75" customHeight="1" x14ac:dyDescent="0.25">
      <c r="A555" s="69" t="s">
        <v>56</v>
      </c>
      <c r="B555" s="69" t="s">
        <v>57</v>
      </c>
      <c r="C555" s="69" t="s">
        <v>926</v>
      </c>
      <c r="D555" s="67" t="s">
        <v>975</v>
      </c>
      <c r="E555" s="67" t="s">
        <v>976</v>
      </c>
      <c r="F555" s="67" t="s">
        <v>979</v>
      </c>
      <c r="G555" s="67" t="s">
        <v>980</v>
      </c>
      <c r="H555" s="14" t="s">
        <v>46</v>
      </c>
      <c r="I555" s="20" t="s">
        <v>1979</v>
      </c>
      <c r="J555" s="145" t="s">
        <v>1984</v>
      </c>
      <c r="K555" s="426">
        <v>8.0072708833909196</v>
      </c>
      <c r="L555" s="426">
        <v>50.270075653014004</v>
      </c>
      <c r="M555" s="424">
        <v>995</v>
      </c>
      <c r="N555" s="487">
        <v>18956640.000000004</v>
      </c>
      <c r="O555" s="487" t="s">
        <v>1976</v>
      </c>
      <c r="P555" s="572">
        <v>5.8719986478199928</v>
      </c>
      <c r="Q555" s="34" t="s">
        <v>1977</v>
      </c>
      <c r="R555" s="257" t="s">
        <v>48</v>
      </c>
      <c r="S555" s="27">
        <v>1</v>
      </c>
      <c r="T555" s="27">
        <v>1</v>
      </c>
      <c r="U555" s="145"/>
      <c r="V555" s="24"/>
      <c r="W555" s="24"/>
      <c r="X555" s="24"/>
      <c r="Y555" s="24"/>
      <c r="Z555" s="24"/>
      <c r="AA555" s="24"/>
      <c r="AB555" s="24"/>
      <c r="AC555" s="24">
        <v>1</v>
      </c>
      <c r="AD555" s="24">
        <v>1</v>
      </c>
      <c r="AE555" s="24"/>
      <c r="AF555" s="24"/>
      <c r="AG555" s="24"/>
      <c r="AH555" s="24"/>
      <c r="AI555" s="24">
        <v>50</v>
      </c>
      <c r="AJ555" s="24">
        <v>50</v>
      </c>
      <c r="AK555" s="24"/>
      <c r="AL555" s="24"/>
      <c r="AM555" s="24"/>
      <c r="AN555" s="24"/>
      <c r="AO555" s="145">
        <f t="shared" si="75"/>
        <v>52</v>
      </c>
      <c r="AP555" s="14">
        <f t="shared" si="76"/>
        <v>52</v>
      </c>
      <c r="AQ555" s="22">
        <v>280</v>
      </c>
      <c r="AR555" s="24">
        <v>280</v>
      </c>
      <c r="AS555" s="24"/>
      <c r="AT555" s="24"/>
      <c r="AU555" s="24"/>
      <c r="AV555" s="24"/>
      <c r="AW555" s="145"/>
      <c r="AX555" s="24"/>
      <c r="AY555" s="24"/>
      <c r="AZ555" s="24"/>
      <c r="BA555" s="24">
        <v>280</v>
      </c>
      <c r="BB555" s="24">
        <v>280</v>
      </c>
      <c r="BC555" s="24"/>
      <c r="BD555" s="24"/>
      <c r="BE555" s="24"/>
      <c r="BF555" s="24"/>
      <c r="BG555" s="24">
        <v>1337.66</v>
      </c>
      <c r="BH555" s="24">
        <v>1337.66</v>
      </c>
      <c r="BI555" s="24"/>
      <c r="BJ555" s="24"/>
      <c r="BK555" s="24"/>
      <c r="BL555" s="24"/>
      <c r="BM555" s="145">
        <f t="shared" si="77"/>
        <v>1897.66</v>
      </c>
      <c r="BN555" s="24">
        <f t="shared" si="78"/>
        <v>1897.66</v>
      </c>
      <c r="BO555" s="509">
        <f t="shared" si="72"/>
        <v>0.3231710553449319</v>
      </c>
      <c r="BP555" s="511">
        <v>1797902.4</v>
      </c>
      <c r="BQ555" s="512">
        <v>1797902.4</v>
      </c>
      <c r="BR555" s="513">
        <v>0</v>
      </c>
      <c r="BS555" s="512">
        <v>0</v>
      </c>
      <c r="BT555" s="512">
        <v>0</v>
      </c>
      <c r="BU555" s="512">
        <v>0</v>
      </c>
      <c r="BV555" s="512">
        <v>0</v>
      </c>
      <c r="BW555" s="512">
        <v>0</v>
      </c>
      <c r="BX555" s="512">
        <v>0</v>
      </c>
      <c r="BY555" s="512">
        <v>0</v>
      </c>
      <c r="BZ555" s="512">
        <v>1412812.7999999998</v>
      </c>
      <c r="CA555" s="512">
        <v>1412812.7999999998</v>
      </c>
      <c r="CB555" s="512">
        <v>0</v>
      </c>
      <c r="CC555" s="512">
        <v>0</v>
      </c>
      <c r="CD555" s="512">
        <v>0</v>
      </c>
      <c r="CE555" s="512">
        <v>0</v>
      </c>
      <c r="CF555" s="512">
        <v>1570198.8144000003</v>
      </c>
      <c r="CG555" s="512">
        <v>1570198.8144000003</v>
      </c>
      <c r="CH555" s="512">
        <v>0</v>
      </c>
      <c r="CI555" s="512">
        <v>0</v>
      </c>
      <c r="CJ555" s="512">
        <v>0</v>
      </c>
      <c r="CK555" s="512">
        <v>0</v>
      </c>
      <c r="CL555" s="513">
        <f t="shared" si="79"/>
        <v>4780914.0143999998</v>
      </c>
      <c r="CM555" s="513">
        <f t="shared" si="80"/>
        <v>4780914.0143999998</v>
      </c>
      <c r="CN555" s="113"/>
      <c r="CO555" s="97"/>
      <c r="CP555" s="97"/>
      <c r="CQ555" s="97"/>
      <c r="CR555" s="97"/>
      <c r="CS555" s="97"/>
      <c r="CT555" s="97"/>
      <c r="CU555" s="114"/>
      <c r="CV555" s="50">
        <f t="shared" si="73"/>
        <v>18956640.000000004</v>
      </c>
      <c r="CW555" s="11"/>
      <c r="CX555" s="604">
        <f t="shared" si="74"/>
        <v>5.8719986478199928</v>
      </c>
      <c r="CY555" s="143"/>
      <c r="CZ555" s="143"/>
      <c r="DA555" s="143"/>
      <c r="DB555" s="23"/>
      <c r="DC555" s="23"/>
      <c r="DD555" s="23"/>
      <c r="DE555" s="23"/>
      <c r="DF555" s="143"/>
      <c r="DG555" s="89"/>
      <c r="DH555" s="50" t="s">
        <v>46</v>
      </c>
      <c r="DI555" s="28"/>
      <c r="DJ555" s="553" t="s">
        <v>46</v>
      </c>
      <c r="DK555" s="143"/>
      <c r="DL555" s="46"/>
      <c r="DM555" s="111"/>
      <c r="DN555" s="110"/>
      <c r="DO555" s="432">
        <v>219.4399129051169</v>
      </c>
      <c r="DP555" s="433">
        <v>-93.313250516975074</v>
      </c>
      <c r="DQ555" s="434">
        <v>218.60581190855044</v>
      </c>
      <c r="DR555" s="428">
        <v>-123.06766065757155</v>
      </c>
      <c r="DS555" s="432">
        <v>1.9777238087262379</v>
      </c>
      <c r="DT555" s="434">
        <v>-0.66827162358173675</v>
      </c>
      <c r="DU555" s="434">
        <v>1.9676743991290517</v>
      </c>
      <c r="DV555" s="428">
        <v>-0.69573686814633251</v>
      </c>
      <c r="DW555" s="252"/>
      <c r="DX555" s="50"/>
      <c r="DY555" s="249"/>
      <c r="DZ555" s="464">
        <v>41473</v>
      </c>
      <c r="EA555" s="465">
        <v>-11936.333333333332</v>
      </c>
      <c r="EB555" s="46"/>
    </row>
    <row r="556" spans="1:132" s="141" customFormat="1" ht="27.75" customHeight="1" x14ac:dyDescent="0.25">
      <c r="A556" s="69" t="s">
        <v>56</v>
      </c>
      <c r="B556" s="69" t="s">
        <v>57</v>
      </c>
      <c r="C556" s="69" t="s">
        <v>926</v>
      </c>
      <c r="D556" s="67" t="s">
        <v>981</v>
      </c>
      <c r="E556" s="67" t="s">
        <v>963</v>
      </c>
      <c r="F556" s="67" t="s">
        <v>982</v>
      </c>
      <c r="G556" s="67" t="s">
        <v>983</v>
      </c>
      <c r="H556" s="14" t="s">
        <v>46</v>
      </c>
      <c r="I556" s="20" t="s">
        <v>1979</v>
      </c>
      <c r="J556" s="145" t="s">
        <v>1984</v>
      </c>
      <c r="K556" s="426">
        <v>12.190173583669758</v>
      </c>
      <c r="L556" s="426">
        <v>196.250946561495</v>
      </c>
      <c r="M556" s="424">
        <v>3105</v>
      </c>
      <c r="N556" s="487">
        <v>25158719.999999996</v>
      </c>
      <c r="O556" s="487" t="s">
        <v>1976</v>
      </c>
      <c r="P556" s="572">
        <v>6.5173607787201551</v>
      </c>
      <c r="Q556" s="34" t="s">
        <v>1977</v>
      </c>
      <c r="R556" s="257" t="s">
        <v>48</v>
      </c>
      <c r="S556" s="27"/>
      <c r="T556" s="27"/>
      <c r="U556" s="145"/>
      <c r="V556" s="24"/>
      <c r="W556" s="24"/>
      <c r="X556" s="24"/>
      <c r="Y556" s="24"/>
      <c r="Z556" s="24"/>
      <c r="AA556" s="24"/>
      <c r="AB556" s="24"/>
      <c r="AC556" s="24"/>
      <c r="AD556" s="24"/>
      <c r="AE556" s="24"/>
      <c r="AF556" s="24"/>
      <c r="AG556" s="24"/>
      <c r="AH556" s="24"/>
      <c r="AI556" s="24">
        <v>97</v>
      </c>
      <c r="AJ556" s="24">
        <v>97</v>
      </c>
      <c r="AK556" s="24"/>
      <c r="AL556" s="24"/>
      <c r="AM556" s="24"/>
      <c r="AN556" s="24"/>
      <c r="AO556" s="145">
        <f t="shared" si="75"/>
        <v>97</v>
      </c>
      <c r="AP556" s="14">
        <f t="shared" si="76"/>
        <v>97</v>
      </c>
      <c r="AQ556" s="22"/>
      <c r="AR556" s="24"/>
      <c r="AS556" s="24"/>
      <c r="AT556" s="24"/>
      <c r="AU556" s="24"/>
      <c r="AV556" s="24"/>
      <c r="AW556" s="145"/>
      <c r="AX556" s="24"/>
      <c r="AY556" s="24"/>
      <c r="AZ556" s="24"/>
      <c r="BA556" s="24"/>
      <c r="BB556" s="24"/>
      <c r="BC556" s="24"/>
      <c r="BD556" s="24"/>
      <c r="BE556" s="24"/>
      <c r="BF556" s="24"/>
      <c r="BG556" s="24">
        <v>3317.7750000000001</v>
      </c>
      <c r="BH556" s="24">
        <v>3317.7750000000001</v>
      </c>
      <c r="BI556" s="24"/>
      <c r="BJ556" s="24"/>
      <c r="BK556" s="24"/>
      <c r="BL556" s="24"/>
      <c r="BM556" s="145">
        <f t="shared" si="77"/>
        <v>3317.7750000000001</v>
      </c>
      <c r="BN556" s="24">
        <f t="shared" si="78"/>
        <v>3317.7750000000001</v>
      </c>
      <c r="BO556" s="509">
        <f t="shared" si="72"/>
        <v>0.5090672609122503</v>
      </c>
      <c r="BP556" s="511">
        <v>0</v>
      </c>
      <c r="BQ556" s="512">
        <v>0</v>
      </c>
      <c r="BR556" s="513">
        <v>0</v>
      </c>
      <c r="BS556" s="512">
        <v>0</v>
      </c>
      <c r="BT556" s="512">
        <v>0</v>
      </c>
      <c r="BU556" s="512">
        <v>0</v>
      </c>
      <c r="BV556" s="512">
        <v>0</v>
      </c>
      <c r="BW556" s="512">
        <v>0</v>
      </c>
      <c r="BX556" s="512">
        <v>0</v>
      </c>
      <c r="BY556" s="512">
        <v>0</v>
      </c>
      <c r="BZ556" s="512">
        <v>0</v>
      </c>
      <c r="CA556" s="512">
        <v>0</v>
      </c>
      <c r="CB556" s="512">
        <v>0</v>
      </c>
      <c r="CC556" s="512">
        <v>0</v>
      </c>
      <c r="CD556" s="512">
        <v>0</v>
      </c>
      <c r="CE556" s="512">
        <v>0</v>
      </c>
      <c r="CF556" s="512">
        <v>3894537.0060000001</v>
      </c>
      <c r="CG556" s="512">
        <v>3894537.0060000001</v>
      </c>
      <c r="CH556" s="512">
        <v>0</v>
      </c>
      <c r="CI556" s="512">
        <v>0</v>
      </c>
      <c r="CJ556" s="512">
        <v>0</v>
      </c>
      <c r="CK556" s="512">
        <v>0</v>
      </c>
      <c r="CL556" s="513">
        <f t="shared" si="79"/>
        <v>3894537.0060000001</v>
      </c>
      <c r="CM556" s="513">
        <f t="shared" si="80"/>
        <v>3894537.0060000001</v>
      </c>
      <c r="CN556" s="113"/>
      <c r="CO556" s="97"/>
      <c r="CP556" s="97"/>
      <c r="CQ556" s="97"/>
      <c r="CR556" s="97"/>
      <c r="CS556" s="97"/>
      <c r="CT556" s="97"/>
      <c r="CU556" s="114"/>
      <c r="CV556" s="50">
        <f t="shared" si="73"/>
        <v>25158719.999999996</v>
      </c>
      <c r="CW556" s="11"/>
      <c r="CX556" s="604">
        <f t="shared" si="74"/>
        <v>6.5173607787201551</v>
      </c>
      <c r="CY556" s="143"/>
      <c r="CZ556" s="143"/>
      <c r="DA556" s="143"/>
      <c r="DB556" s="23"/>
      <c r="DC556" s="23"/>
      <c r="DD556" s="23"/>
      <c r="DE556" s="23"/>
      <c r="DF556" s="143"/>
      <c r="DG556" s="89"/>
      <c r="DH556" s="50" t="s">
        <v>46</v>
      </c>
      <c r="DI556" s="28"/>
      <c r="DJ556" s="553" t="s">
        <v>46</v>
      </c>
      <c r="DK556" s="143"/>
      <c r="DL556" s="46"/>
      <c r="DM556" s="111"/>
      <c r="DN556" s="110"/>
      <c r="DO556" s="432">
        <v>707.92529182879298</v>
      </c>
      <c r="DP556" s="433">
        <v>-512.46884590712364</v>
      </c>
      <c r="DQ556" s="434">
        <v>662.00617201126988</v>
      </c>
      <c r="DR556" s="428">
        <v>-494.76161007583113</v>
      </c>
      <c r="DS556" s="432">
        <v>2.4946732859251282</v>
      </c>
      <c r="DT556" s="434">
        <v>-1.0142998447744824</v>
      </c>
      <c r="DU556" s="434">
        <v>2.1629947672078331</v>
      </c>
      <c r="DV556" s="428">
        <v>-0.78325778781875099</v>
      </c>
      <c r="DW556" s="252"/>
      <c r="DX556" s="50"/>
      <c r="DY556" s="249"/>
      <c r="DZ556" s="464">
        <v>234074</v>
      </c>
      <c r="EA556" s="465">
        <v>-166336.66666666669</v>
      </c>
      <c r="EB556" s="46"/>
    </row>
    <row r="557" spans="1:132" s="141" customFormat="1" ht="27.75" customHeight="1" x14ac:dyDescent="0.25">
      <c r="A557" s="69" t="s">
        <v>56</v>
      </c>
      <c r="B557" s="69" t="s">
        <v>57</v>
      </c>
      <c r="C557" s="69" t="s">
        <v>926</v>
      </c>
      <c r="D557" s="67" t="s">
        <v>981</v>
      </c>
      <c r="E557" s="67" t="s">
        <v>963</v>
      </c>
      <c r="F557" s="67" t="s">
        <v>984</v>
      </c>
      <c r="G557" s="67" t="s">
        <v>985</v>
      </c>
      <c r="H557" s="14" t="s">
        <v>46</v>
      </c>
      <c r="I557" s="20" t="s">
        <v>1979</v>
      </c>
      <c r="J557" s="145" t="s">
        <v>1984</v>
      </c>
      <c r="K557" s="426">
        <v>9.8238457703691591</v>
      </c>
      <c r="L557" s="426">
        <v>103.773863420514</v>
      </c>
      <c r="M557" s="424">
        <v>2974</v>
      </c>
      <c r="N557" s="487">
        <v>27401280.000000004</v>
      </c>
      <c r="O557" s="487" t="s">
        <v>1976</v>
      </c>
      <c r="P557" s="572">
        <v>8.61279584571699</v>
      </c>
      <c r="Q557" s="34" t="s">
        <v>1977</v>
      </c>
      <c r="R557" s="257" t="s">
        <v>48</v>
      </c>
      <c r="S557" s="27"/>
      <c r="T557" s="27"/>
      <c r="U557" s="145"/>
      <c r="V557" s="24"/>
      <c r="W557" s="24"/>
      <c r="X557" s="24"/>
      <c r="Y557" s="24"/>
      <c r="Z557" s="24"/>
      <c r="AA557" s="24"/>
      <c r="AB557" s="24"/>
      <c r="AC557" s="24"/>
      <c r="AD557" s="24"/>
      <c r="AE557" s="24"/>
      <c r="AF557" s="24"/>
      <c r="AG557" s="24"/>
      <c r="AH557" s="24"/>
      <c r="AI557" s="24">
        <v>89</v>
      </c>
      <c r="AJ557" s="24">
        <v>89</v>
      </c>
      <c r="AK557" s="24"/>
      <c r="AL557" s="24"/>
      <c r="AM557" s="24"/>
      <c r="AN557" s="24"/>
      <c r="AO557" s="145">
        <f t="shared" si="75"/>
        <v>89</v>
      </c>
      <c r="AP557" s="14">
        <f t="shared" si="76"/>
        <v>89</v>
      </c>
      <c r="AQ557" s="22"/>
      <c r="AR557" s="24"/>
      <c r="AS557" s="24"/>
      <c r="AT557" s="24"/>
      <c r="AU557" s="24"/>
      <c r="AV557" s="24"/>
      <c r="AW557" s="145"/>
      <c r="AX557" s="24"/>
      <c r="AY557" s="24"/>
      <c r="AZ557" s="24"/>
      <c r="BA557" s="24"/>
      <c r="BB557" s="24"/>
      <c r="BC557" s="24"/>
      <c r="BD557" s="24"/>
      <c r="BE557" s="24"/>
      <c r="BF557" s="24"/>
      <c r="BG557" s="24">
        <v>2091.9</v>
      </c>
      <c r="BH557" s="24">
        <v>2091.9</v>
      </c>
      <c r="BI557" s="24"/>
      <c r="BJ557" s="24"/>
      <c r="BK557" s="24"/>
      <c r="BL557" s="24"/>
      <c r="BM557" s="145">
        <f t="shared" si="77"/>
        <v>2091.9</v>
      </c>
      <c r="BN557" s="24">
        <f t="shared" si="78"/>
        <v>2091.9</v>
      </c>
      <c r="BO557" s="509">
        <f t="shared" si="72"/>
        <v>0.24288280338611176</v>
      </c>
      <c r="BP557" s="511">
        <v>0</v>
      </c>
      <c r="BQ557" s="512">
        <v>0</v>
      </c>
      <c r="BR557" s="513">
        <v>0</v>
      </c>
      <c r="BS557" s="512">
        <v>0</v>
      </c>
      <c r="BT557" s="512">
        <v>0</v>
      </c>
      <c r="BU557" s="512">
        <v>0</v>
      </c>
      <c r="BV557" s="512">
        <v>0</v>
      </c>
      <c r="BW557" s="512">
        <v>0</v>
      </c>
      <c r="BX557" s="512">
        <v>0</v>
      </c>
      <c r="BY557" s="512">
        <v>0</v>
      </c>
      <c r="BZ557" s="512">
        <v>0</v>
      </c>
      <c r="CA557" s="512">
        <v>0</v>
      </c>
      <c r="CB557" s="512">
        <v>0</v>
      </c>
      <c r="CC557" s="512">
        <v>0</v>
      </c>
      <c r="CD557" s="512">
        <v>0</v>
      </c>
      <c r="CE557" s="512">
        <v>0</v>
      </c>
      <c r="CF557" s="512">
        <v>2455555.8960000002</v>
      </c>
      <c r="CG557" s="512">
        <v>2455555.8960000002</v>
      </c>
      <c r="CH557" s="512">
        <v>0</v>
      </c>
      <c r="CI557" s="512">
        <v>0</v>
      </c>
      <c r="CJ557" s="512">
        <v>0</v>
      </c>
      <c r="CK557" s="512">
        <v>0</v>
      </c>
      <c r="CL557" s="513">
        <f t="shared" si="79"/>
        <v>2455555.8960000002</v>
      </c>
      <c r="CM557" s="513">
        <f t="shared" si="80"/>
        <v>2455555.8960000002</v>
      </c>
      <c r="CN557" s="113"/>
      <c r="CO557" s="97"/>
      <c r="CP557" s="97"/>
      <c r="CQ557" s="97"/>
      <c r="CR557" s="97"/>
      <c r="CS557" s="97"/>
      <c r="CT557" s="97"/>
      <c r="CU557" s="114"/>
      <c r="CV557" s="50">
        <f t="shared" si="73"/>
        <v>27401280.000000004</v>
      </c>
      <c r="CW557" s="11"/>
      <c r="CX557" s="604">
        <f t="shared" si="74"/>
        <v>8.61279584571699</v>
      </c>
      <c r="CY557" s="143"/>
      <c r="CZ557" s="143"/>
      <c r="DA557" s="143"/>
      <c r="DB557" s="23"/>
      <c r="DC557" s="23"/>
      <c r="DD557" s="23"/>
      <c r="DE557" s="23"/>
      <c r="DF557" s="143"/>
      <c r="DG557" s="89"/>
      <c r="DH557" s="50" t="s">
        <v>46</v>
      </c>
      <c r="DI557" s="28"/>
      <c r="DJ557" s="553" t="s">
        <v>46</v>
      </c>
      <c r="DK557" s="143"/>
      <c r="DL557" s="46"/>
      <c r="DM557" s="111"/>
      <c r="DN557" s="110"/>
      <c r="DO557" s="432">
        <v>53.079884558267317</v>
      </c>
      <c r="DP557" s="433">
        <v>155.98872853680143</v>
      </c>
      <c r="DQ557" s="434">
        <v>46.086805458264507</v>
      </c>
      <c r="DR557" s="428">
        <v>144.83810850685759</v>
      </c>
      <c r="DS557" s="432">
        <v>0.35170500714505909</v>
      </c>
      <c r="DT557" s="434">
        <v>1.9699959602058161</v>
      </c>
      <c r="DU557" s="434">
        <v>0.3278321051304327</v>
      </c>
      <c r="DV557" s="428">
        <v>1.8875539590489581</v>
      </c>
      <c r="DW557" s="252"/>
      <c r="DX557" s="50"/>
      <c r="DY557" s="249"/>
      <c r="DZ557" s="464">
        <v>11136</v>
      </c>
      <c r="EA557" s="465">
        <v>303297.33333333331</v>
      </c>
      <c r="EB557" s="46"/>
    </row>
    <row r="558" spans="1:132" s="141" customFormat="1" ht="27.75" customHeight="1" x14ac:dyDescent="0.25">
      <c r="A558" s="69" t="s">
        <v>56</v>
      </c>
      <c r="B558" s="69" t="s">
        <v>57</v>
      </c>
      <c r="C558" s="69" t="s">
        <v>926</v>
      </c>
      <c r="D558" s="67" t="s">
        <v>981</v>
      </c>
      <c r="E558" s="67" t="s">
        <v>963</v>
      </c>
      <c r="F558" s="67" t="s">
        <v>986</v>
      </c>
      <c r="G558" s="67" t="s">
        <v>987</v>
      </c>
      <c r="H558" s="14" t="s">
        <v>46</v>
      </c>
      <c r="I558" s="20" t="s">
        <v>1979</v>
      </c>
      <c r="J558" s="145" t="s">
        <v>1984</v>
      </c>
      <c r="K558" s="426">
        <v>12.190173583669758</v>
      </c>
      <c r="L558" s="426">
        <v>145.10132545576502</v>
      </c>
      <c r="M558" s="424">
        <v>3427</v>
      </c>
      <c r="N558" s="487">
        <v>27506400</v>
      </c>
      <c r="O558" s="487" t="s">
        <v>1976</v>
      </c>
      <c r="P558" s="572">
        <v>7.9674337148168268</v>
      </c>
      <c r="Q558" s="34" t="s">
        <v>1977</v>
      </c>
      <c r="R558" s="257" t="s">
        <v>48</v>
      </c>
      <c r="S558" s="27"/>
      <c r="T558" s="27"/>
      <c r="U558" s="145"/>
      <c r="V558" s="24"/>
      <c r="W558" s="24"/>
      <c r="X558" s="24"/>
      <c r="Y558" s="24"/>
      <c r="Z558" s="24"/>
      <c r="AA558" s="24"/>
      <c r="AB558" s="24"/>
      <c r="AC558" s="24"/>
      <c r="AD558" s="24"/>
      <c r="AE558" s="24">
        <v>1</v>
      </c>
      <c r="AF558" s="24">
        <v>1</v>
      </c>
      <c r="AG558" s="24"/>
      <c r="AH558" s="24"/>
      <c r="AI558" s="24">
        <v>173</v>
      </c>
      <c r="AJ558" s="24">
        <v>173</v>
      </c>
      <c r="AK558" s="24">
        <v>4</v>
      </c>
      <c r="AL558" s="24">
        <v>4</v>
      </c>
      <c r="AM558" s="24"/>
      <c r="AN558" s="24"/>
      <c r="AO558" s="145">
        <f t="shared" si="75"/>
        <v>178</v>
      </c>
      <c r="AP558" s="14">
        <f t="shared" si="76"/>
        <v>178</v>
      </c>
      <c r="AQ558" s="22"/>
      <c r="AR558" s="24"/>
      <c r="AS558" s="24"/>
      <c r="AT558" s="24"/>
      <c r="AU558" s="24"/>
      <c r="AV558" s="24"/>
      <c r="AW558" s="145"/>
      <c r="AX558" s="24"/>
      <c r="AY558" s="24"/>
      <c r="AZ558" s="24"/>
      <c r="BA558" s="24"/>
      <c r="BB558" s="24"/>
      <c r="BC558" s="24">
        <v>75</v>
      </c>
      <c r="BD558" s="24">
        <v>75</v>
      </c>
      <c r="BE558" s="24"/>
      <c r="BF558" s="24"/>
      <c r="BG558" s="24">
        <v>8209.68</v>
      </c>
      <c r="BH558" s="24">
        <v>8209.68</v>
      </c>
      <c r="BI558" s="24">
        <v>22.8</v>
      </c>
      <c r="BJ558" s="24">
        <v>22.8</v>
      </c>
      <c r="BK558" s="24"/>
      <c r="BL558" s="24"/>
      <c r="BM558" s="145">
        <f t="shared" si="77"/>
        <v>8307.48</v>
      </c>
      <c r="BN558" s="24">
        <f t="shared" si="78"/>
        <v>8307.48</v>
      </c>
      <c r="BO558" s="509">
        <f t="shared" si="72"/>
        <v>1.0426795248450951</v>
      </c>
      <c r="BP558" s="511">
        <v>0</v>
      </c>
      <c r="BQ558" s="512">
        <v>0</v>
      </c>
      <c r="BR558" s="513">
        <v>0</v>
      </c>
      <c r="BS558" s="512">
        <v>0</v>
      </c>
      <c r="BT558" s="512">
        <v>0</v>
      </c>
      <c r="BU558" s="512">
        <v>0</v>
      </c>
      <c r="BV558" s="512">
        <v>0</v>
      </c>
      <c r="BW558" s="512">
        <v>0</v>
      </c>
      <c r="BX558" s="512">
        <v>0</v>
      </c>
      <c r="BY558" s="512">
        <v>0</v>
      </c>
      <c r="BZ558" s="512">
        <v>0</v>
      </c>
      <c r="CA558" s="512">
        <v>0</v>
      </c>
      <c r="CB558" s="512">
        <v>378432</v>
      </c>
      <c r="CC558" s="512">
        <v>378432</v>
      </c>
      <c r="CD558" s="512">
        <v>0</v>
      </c>
      <c r="CE558" s="512">
        <v>0</v>
      </c>
      <c r="CF558" s="512">
        <v>9636850.7711999994</v>
      </c>
      <c r="CG558" s="512">
        <v>9636850.7711999994</v>
      </c>
      <c r="CH558" s="512">
        <v>26763.552000000003</v>
      </c>
      <c r="CI558" s="512">
        <v>26763.552000000003</v>
      </c>
      <c r="CJ558" s="512">
        <v>0</v>
      </c>
      <c r="CK558" s="512">
        <v>0</v>
      </c>
      <c r="CL558" s="513">
        <f t="shared" si="79"/>
        <v>10042046.323199999</v>
      </c>
      <c r="CM558" s="513">
        <f t="shared" si="80"/>
        <v>10042046.323199999</v>
      </c>
      <c r="CN558" s="113"/>
      <c r="CO558" s="97"/>
      <c r="CP558" s="97"/>
      <c r="CQ558" s="97"/>
      <c r="CR558" s="97"/>
      <c r="CS558" s="97"/>
      <c r="CT558" s="97"/>
      <c r="CU558" s="114"/>
      <c r="CV558" s="50">
        <f t="shared" si="73"/>
        <v>27506400</v>
      </c>
      <c r="CW558" s="11"/>
      <c r="CX558" s="604">
        <f t="shared" si="74"/>
        <v>7.9674337148168268</v>
      </c>
      <c r="CY558" s="143"/>
      <c r="CZ558" s="143"/>
      <c r="DA558" s="143"/>
      <c r="DB558" s="23"/>
      <c r="DC558" s="23"/>
      <c r="DD558" s="23"/>
      <c r="DE558" s="23"/>
      <c r="DF558" s="143"/>
      <c r="DG558" s="89"/>
      <c r="DH558" s="50" t="s">
        <v>46</v>
      </c>
      <c r="DI558" s="28"/>
      <c r="DJ558" s="553" t="s">
        <v>46</v>
      </c>
      <c r="DK558" s="143"/>
      <c r="DL558" s="46"/>
      <c r="DM558" s="111"/>
      <c r="DN558" s="110"/>
      <c r="DO558" s="432">
        <v>222.72078206312946</v>
      </c>
      <c r="DP558" s="433">
        <v>-73.860653352198426</v>
      </c>
      <c r="DQ558" s="434">
        <v>218.09843879188779</v>
      </c>
      <c r="DR558" s="428">
        <v>-103.75193183871777</v>
      </c>
      <c r="DS558" s="432">
        <v>0.89528719420261749</v>
      </c>
      <c r="DT558" s="434">
        <v>0.47132127935372714</v>
      </c>
      <c r="DU558" s="434">
        <v>0.87807013277564405</v>
      </c>
      <c r="DV558" s="428">
        <v>0.42353493277405951</v>
      </c>
      <c r="DW558" s="252"/>
      <c r="DX558" s="50"/>
      <c r="DY558" s="249"/>
      <c r="DZ558" s="464">
        <v>592218</v>
      </c>
      <c r="EA558" s="465">
        <v>-388931</v>
      </c>
      <c r="EB558" s="46"/>
    </row>
    <row r="559" spans="1:132" s="141" customFormat="1" ht="27.75" customHeight="1" x14ac:dyDescent="0.25">
      <c r="A559" s="69" t="s">
        <v>56</v>
      </c>
      <c r="B559" s="69" t="s">
        <v>57</v>
      </c>
      <c r="C559" s="69" t="s">
        <v>926</v>
      </c>
      <c r="D559" s="67" t="s">
        <v>988</v>
      </c>
      <c r="E559" s="67" t="s">
        <v>989</v>
      </c>
      <c r="F559" s="67" t="s">
        <v>990</v>
      </c>
      <c r="G559" s="67" t="s">
        <v>991</v>
      </c>
      <c r="H559" s="14" t="s">
        <v>46</v>
      </c>
      <c r="I559" s="20" t="s">
        <v>1979</v>
      </c>
      <c r="J559" s="145" t="s">
        <v>1975</v>
      </c>
      <c r="K559" s="426">
        <v>11.68302910721359</v>
      </c>
      <c r="L559" s="426">
        <v>95.397348286422002</v>
      </c>
      <c r="M559" s="424">
        <v>2675</v>
      </c>
      <c r="N559" s="556">
        <v>30682972.443859234</v>
      </c>
      <c r="O559" s="487" t="s">
        <v>1976</v>
      </c>
      <c r="P559" s="572">
        <v>8.756556062745215</v>
      </c>
      <c r="Q559" s="34" t="s">
        <v>1977</v>
      </c>
      <c r="R559" s="257" t="s">
        <v>48</v>
      </c>
      <c r="S559" s="27"/>
      <c r="T559" s="27"/>
      <c r="U559" s="145"/>
      <c r="V559" s="24"/>
      <c r="W559" s="24"/>
      <c r="X559" s="24"/>
      <c r="Y559" s="24"/>
      <c r="Z559" s="24"/>
      <c r="AA559" s="24"/>
      <c r="AB559" s="24"/>
      <c r="AC559" s="24"/>
      <c r="AD559" s="24"/>
      <c r="AE559" s="24"/>
      <c r="AF559" s="24"/>
      <c r="AG559" s="24"/>
      <c r="AH559" s="24"/>
      <c r="AI559" s="24">
        <v>131</v>
      </c>
      <c r="AJ559" s="24">
        <v>131</v>
      </c>
      <c r="AK559" s="24"/>
      <c r="AL559" s="24"/>
      <c r="AM559" s="24"/>
      <c r="AN559" s="24"/>
      <c r="AO559" s="145">
        <f t="shared" si="75"/>
        <v>131</v>
      </c>
      <c r="AP559" s="14">
        <f t="shared" si="76"/>
        <v>131</v>
      </c>
      <c r="AQ559" s="22"/>
      <c r="AR559" s="24"/>
      <c r="AS559" s="24"/>
      <c r="AT559" s="24"/>
      <c r="AU559" s="24"/>
      <c r="AV559" s="24"/>
      <c r="AW559" s="145"/>
      <c r="AX559" s="24"/>
      <c r="AY559" s="24"/>
      <c r="AZ559" s="24"/>
      <c r="BA559" s="24"/>
      <c r="BB559" s="24"/>
      <c r="BC559" s="24"/>
      <c r="BD559" s="24"/>
      <c r="BE559" s="24"/>
      <c r="BF559" s="24"/>
      <c r="BG559" s="24">
        <v>4491.3999999999996</v>
      </c>
      <c r="BH559" s="24">
        <v>4491.3999999999996</v>
      </c>
      <c r="BI559" s="24"/>
      <c r="BJ559" s="24"/>
      <c r="BK559" s="24"/>
      <c r="BL559" s="24"/>
      <c r="BM559" s="145">
        <f t="shared" si="77"/>
        <v>4491.3999999999996</v>
      </c>
      <c r="BN559" s="24">
        <f t="shared" si="78"/>
        <v>4491.3999999999996</v>
      </c>
      <c r="BO559" s="509">
        <f t="shared" si="72"/>
        <v>0.51291854558079852</v>
      </c>
      <c r="BP559" s="511">
        <v>0</v>
      </c>
      <c r="BQ559" s="512">
        <v>0</v>
      </c>
      <c r="BR559" s="513">
        <v>0</v>
      </c>
      <c r="BS559" s="512">
        <v>0</v>
      </c>
      <c r="BT559" s="512">
        <v>0</v>
      </c>
      <c r="BU559" s="512">
        <v>0</v>
      </c>
      <c r="BV559" s="512">
        <v>0</v>
      </c>
      <c r="BW559" s="512">
        <v>0</v>
      </c>
      <c r="BX559" s="512">
        <v>0</v>
      </c>
      <c r="BY559" s="512">
        <v>0</v>
      </c>
      <c r="BZ559" s="512">
        <v>0</v>
      </c>
      <c r="CA559" s="512">
        <v>0</v>
      </c>
      <c r="CB559" s="512">
        <v>0</v>
      </c>
      <c r="CC559" s="512">
        <v>0</v>
      </c>
      <c r="CD559" s="512">
        <v>0</v>
      </c>
      <c r="CE559" s="512">
        <v>0</v>
      </c>
      <c r="CF559" s="512">
        <v>5272184.9760000007</v>
      </c>
      <c r="CG559" s="512">
        <v>5272184.9760000007</v>
      </c>
      <c r="CH559" s="512">
        <v>0</v>
      </c>
      <c r="CI559" s="512">
        <v>0</v>
      </c>
      <c r="CJ559" s="512">
        <v>0</v>
      </c>
      <c r="CK559" s="512">
        <v>0</v>
      </c>
      <c r="CL559" s="513">
        <f t="shared" si="79"/>
        <v>5272184.9760000007</v>
      </c>
      <c r="CM559" s="513">
        <f t="shared" si="80"/>
        <v>5272184.9760000007</v>
      </c>
      <c r="CN559" s="113"/>
      <c r="CO559" s="97"/>
      <c r="CP559" s="97"/>
      <c r="CQ559" s="97"/>
      <c r="CR559" s="97"/>
      <c r="CS559" s="97"/>
      <c r="CT559" s="97"/>
      <c r="CU559" s="114"/>
      <c r="CV559" s="50">
        <f t="shared" si="73"/>
        <v>30682972.443859234</v>
      </c>
      <c r="CW559" s="11"/>
      <c r="CX559" s="604">
        <f t="shared" si="74"/>
        <v>8.756556062745215</v>
      </c>
      <c r="CY559" s="143"/>
      <c r="CZ559" s="143"/>
      <c r="DA559" s="143"/>
      <c r="DB559" s="23"/>
      <c r="DC559" s="23"/>
      <c r="DD559" s="23"/>
      <c r="DE559" s="23"/>
      <c r="DF559" s="143"/>
      <c r="DG559" s="89"/>
      <c r="DH559" s="50" t="s">
        <v>46</v>
      </c>
      <c r="DI559" s="28"/>
      <c r="DJ559" s="553" t="s">
        <v>46</v>
      </c>
      <c r="DK559" s="143"/>
      <c r="DL559" s="46"/>
      <c r="DM559" s="111"/>
      <c r="DN559" s="110"/>
      <c r="DO559" s="432">
        <v>166.33800710413161</v>
      </c>
      <c r="DP559" s="433">
        <v>413.4859601478845</v>
      </c>
      <c r="DQ559" s="434">
        <v>161.66872312581791</v>
      </c>
      <c r="DR559" s="428">
        <v>-18.811286898059649</v>
      </c>
      <c r="DS559" s="432">
        <v>1.7053654888764256</v>
      </c>
      <c r="DT559" s="434">
        <v>-0.16558193837544311</v>
      </c>
      <c r="DU559" s="434">
        <v>1.6586277808936249</v>
      </c>
      <c r="DV559" s="428">
        <v>-0.45448033020021961</v>
      </c>
      <c r="DW559" s="252"/>
      <c r="DX559" s="50"/>
      <c r="DY559" s="249"/>
      <c r="DZ559" s="464">
        <v>110656</v>
      </c>
      <c r="EA559" s="465">
        <v>-30819.666666666672</v>
      </c>
      <c r="EB559" s="46"/>
    </row>
    <row r="560" spans="1:132" s="141" customFormat="1" ht="27.75" customHeight="1" x14ac:dyDescent="0.25">
      <c r="A560" s="69" t="s">
        <v>56</v>
      </c>
      <c r="B560" s="69" t="s">
        <v>57</v>
      </c>
      <c r="C560" s="69" t="s">
        <v>926</v>
      </c>
      <c r="D560" s="67" t="s">
        <v>988</v>
      </c>
      <c r="E560" s="67" t="s">
        <v>989</v>
      </c>
      <c r="F560" s="67" t="s">
        <v>992</v>
      </c>
      <c r="G560" s="67" t="s">
        <v>993</v>
      </c>
      <c r="H560" s="14" t="s">
        <v>46</v>
      </c>
      <c r="I560" s="20" t="s">
        <v>1978</v>
      </c>
      <c r="J560" s="145" t="s">
        <v>1975</v>
      </c>
      <c r="K560" s="426">
        <v>11.68302910721359</v>
      </c>
      <c r="L560" s="426">
        <v>17.371022691141004</v>
      </c>
      <c r="M560" s="424">
        <v>703</v>
      </c>
      <c r="N560" s="556">
        <v>13592369.864163876</v>
      </c>
      <c r="O560" s="487" t="s">
        <v>1976</v>
      </c>
      <c r="P560" s="572">
        <v>3.8791009886312424</v>
      </c>
      <c r="Q560" s="34" t="s">
        <v>1977</v>
      </c>
      <c r="R560" s="257" t="s">
        <v>48</v>
      </c>
      <c r="S560" s="27"/>
      <c r="T560" s="27"/>
      <c r="U560" s="145"/>
      <c r="V560" s="24"/>
      <c r="W560" s="24"/>
      <c r="X560" s="24"/>
      <c r="Y560" s="24"/>
      <c r="Z560" s="24"/>
      <c r="AA560" s="24"/>
      <c r="AB560" s="24"/>
      <c r="AC560" s="24"/>
      <c r="AD560" s="24"/>
      <c r="AE560" s="24"/>
      <c r="AF560" s="24"/>
      <c r="AG560" s="24"/>
      <c r="AH560" s="24"/>
      <c r="AI560" s="24">
        <v>29</v>
      </c>
      <c r="AJ560" s="24">
        <v>29</v>
      </c>
      <c r="AK560" s="24"/>
      <c r="AL560" s="24"/>
      <c r="AM560" s="24"/>
      <c r="AN560" s="24"/>
      <c r="AO560" s="145">
        <f t="shared" si="75"/>
        <v>29</v>
      </c>
      <c r="AP560" s="14">
        <f t="shared" si="76"/>
        <v>29</v>
      </c>
      <c r="AQ560" s="22"/>
      <c r="AR560" s="24"/>
      <c r="AS560" s="24"/>
      <c r="AT560" s="24"/>
      <c r="AU560" s="24"/>
      <c r="AV560" s="24"/>
      <c r="AW560" s="145"/>
      <c r="AX560" s="24"/>
      <c r="AY560" s="24"/>
      <c r="AZ560" s="24"/>
      <c r="BA560" s="24"/>
      <c r="BB560" s="24"/>
      <c r="BC560" s="24"/>
      <c r="BD560" s="24"/>
      <c r="BE560" s="24"/>
      <c r="BF560" s="24"/>
      <c r="BG560" s="24">
        <v>1201.57</v>
      </c>
      <c r="BH560" s="24">
        <v>1201.57</v>
      </c>
      <c r="BI560" s="24"/>
      <c r="BJ560" s="24"/>
      <c r="BK560" s="24"/>
      <c r="BL560" s="24"/>
      <c r="BM560" s="145">
        <f t="shared" si="77"/>
        <v>1201.57</v>
      </c>
      <c r="BN560" s="24">
        <f t="shared" si="78"/>
        <v>1201.57</v>
      </c>
      <c r="BO560" s="509">
        <f t="shared" si="72"/>
        <v>0.30975476109581235</v>
      </c>
      <c r="BP560" s="511">
        <v>0</v>
      </c>
      <c r="BQ560" s="512">
        <v>0</v>
      </c>
      <c r="BR560" s="513">
        <v>0</v>
      </c>
      <c r="BS560" s="512">
        <v>0</v>
      </c>
      <c r="BT560" s="512">
        <v>0</v>
      </c>
      <c r="BU560" s="512">
        <v>0</v>
      </c>
      <c r="BV560" s="512">
        <v>0</v>
      </c>
      <c r="BW560" s="512">
        <v>0</v>
      </c>
      <c r="BX560" s="512">
        <v>0</v>
      </c>
      <c r="BY560" s="512">
        <v>0</v>
      </c>
      <c r="BZ560" s="512">
        <v>0</v>
      </c>
      <c r="CA560" s="512">
        <v>0</v>
      </c>
      <c r="CB560" s="512">
        <v>0</v>
      </c>
      <c r="CC560" s="512">
        <v>0</v>
      </c>
      <c r="CD560" s="512">
        <v>0</v>
      </c>
      <c r="CE560" s="512">
        <v>0</v>
      </c>
      <c r="CF560" s="512">
        <v>1410450.9287999999</v>
      </c>
      <c r="CG560" s="512">
        <v>1410450.9287999999</v>
      </c>
      <c r="CH560" s="512">
        <v>0</v>
      </c>
      <c r="CI560" s="512">
        <v>0</v>
      </c>
      <c r="CJ560" s="512">
        <v>0</v>
      </c>
      <c r="CK560" s="512">
        <v>0</v>
      </c>
      <c r="CL560" s="513">
        <f t="shared" si="79"/>
        <v>1410450.9287999999</v>
      </c>
      <c r="CM560" s="513">
        <f t="shared" si="80"/>
        <v>1410450.9287999999</v>
      </c>
      <c r="CN560" s="113"/>
      <c r="CO560" s="97"/>
      <c r="CP560" s="97"/>
      <c r="CQ560" s="97"/>
      <c r="CR560" s="97"/>
      <c r="CS560" s="97"/>
      <c r="CT560" s="97"/>
      <c r="CU560" s="114"/>
      <c r="CV560" s="50">
        <f t="shared" si="73"/>
        <v>13592369.864163876</v>
      </c>
      <c r="CW560" s="11"/>
      <c r="CX560" s="604">
        <f t="shared" si="74"/>
        <v>3.8791009886312424</v>
      </c>
      <c r="CY560" s="143"/>
      <c r="CZ560" s="143"/>
      <c r="DA560" s="143"/>
      <c r="DB560" s="23"/>
      <c r="DC560" s="23"/>
      <c r="DD560" s="23"/>
      <c r="DE560" s="23"/>
      <c r="DF560" s="143"/>
      <c r="DG560" s="89"/>
      <c r="DH560" s="50" t="s">
        <v>46</v>
      </c>
      <c r="DI560" s="28"/>
      <c r="DJ560" s="553" t="s">
        <v>46</v>
      </c>
      <c r="DK560" s="143"/>
      <c r="DL560" s="46"/>
      <c r="DM560" s="111"/>
      <c r="DN560" s="110"/>
      <c r="DO560" s="432">
        <v>110.82336216088136</v>
      </c>
      <c r="DP560" s="433">
        <v>457.91309159227688</v>
      </c>
      <c r="DQ560" s="434">
        <v>110.45373770880222</v>
      </c>
      <c r="DR560" s="428">
        <v>-87.14331661654694</v>
      </c>
      <c r="DS560" s="432">
        <v>0.62409667101054356</v>
      </c>
      <c r="DT560" s="434">
        <v>-0.18236250454763653</v>
      </c>
      <c r="DU560" s="434">
        <v>0.62125340599455015</v>
      </c>
      <c r="DV560" s="428">
        <v>-0.50708888410416963</v>
      </c>
      <c r="DW560" s="252"/>
      <c r="DX560" s="50"/>
      <c r="DY560" s="249"/>
      <c r="DZ560" s="464">
        <v>0</v>
      </c>
      <c r="EA560" s="465">
        <v>0</v>
      </c>
      <c r="EB560" s="46"/>
    </row>
    <row r="561" spans="1:132" s="141" customFormat="1" ht="27.75" customHeight="1" x14ac:dyDescent="0.25">
      <c r="A561" s="69" t="s">
        <v>56</v>
      </c>
      <c r="B561" s="69" t="s">
        <v>57</v>
      </c>
      <c r="C561" s="69" t="s">
        <v>926</v>
      </c>
      <c r="D561" s="67" t="s">
        <v>988</v>
      </c>
      <c r="E561" s="67" t="s">
        <v>989</v>
      </c>
      <c r="F561" s="67" t="s">
        <v>994</v>
      </c>
      <c r="G561" s="67" t="s">
        <v>995</v>
      </c>
      <c r="H561" s="14" t="s">
        <v>46</v>
      </c>
      <c r="I561" s="20" t="s">
        <v>1978</v>
      </c>
      <c r="J561" s="145" t="s">
        <v>1975</v>
      </c>
      <c r="K561" s="426">
        <v>11.68302910721359</v>
      </c>
      <c r="L561" s="426">
        <v>39.780681735438002</v>
      </c>
      <c r="M561" s="424">
        <v>2356</v>
      </c>
      <c r="N561" s="556">
        <v>31083533.441820845</v>
      </c>
      <c r="O561" s="487" t="s">
        <v>1976</v>
      </c>
      <c r="P561" s="572">
        <v>8.8708714160447606</v>
      </c>
      <c r="Q561" s="34" t="s">
        <v>1977</v>
      </c>
      <c r="R561" s="257" t="s">
        <v>48</v>
      </c>
      <c r="S561" s="27"/>
      <c r="T561" s="27"/>
      <c r="U561" s="145"/>
      <c r="V561" s="24"/>
      <c r="W561" s="24"/>
      <c r="X561" s="24"/>
      <c r="Y561" s="24"/>
      <c r="Z561" s="24"/>
      <c r="AA561" s="24"/>
      <c r="AB561" s="24"/>
      <c r="AC561" s="24"/>
      <c r="AD561" s="24"/>
      <c r="AE561" s="24"/>
      <c r="AF561" s="24"/>
      <c r="AG561" s="24"/>
      <c r="AH561" s="24"/>
      <c r="AI561" s="24">
        <v>148</v>
      </c>
      <c r="AJ561" s="24">
        <v>148</v>
      </c>
      <c r="AK561" s="24"/>
      <c r="AL561" s="24"/>
      <c r="AM561" s="24"/>
      <c r="AN561" s="24"/>
      <c r="AO561" s="145">
        <f t="shared" si="75"/>
        <v>148</v>
      </c>
      <c r="AP561" s="14">
        <f t="shared" si="76"/>
        <v>148</v>
      </c>
      <c r="AQ561" s="22"/>
      <c r="AR561" s="24"/>
      <c r="AS561" s="24"/>
      <c r="AT561" s="24"/>
      <c r="AU561" s="24"/>
      <c r="AV561" s="24"/>
      <c r="AW561" s="145"/>
      <c r="AX561" s="24"/>
      <c r="AY561" s="24"/>
      <c r="AZ561" s="24"/>
      <c r="BA561" s="24"/>
      <c r="BB561" s="24"/>
      <c r="BC561" s="24"/>
      <c r="BD561" s="24"/>
      <c r="BE561" s="24"/>
      <c r="BF561" s="24"/>
      <c r="BG561" s="24">
        <v>1048.76</v>
      </c>
      <c r="BH561" s="24">
        <v>1048.76</v>
      </c>
      <c r="BI561" s="24"/>
      <c r="BJ561" s="24"/>
      <c r="BK561" s="24"/>
      <c r="BL561" s="24"/>
      <c r="BM561" s="145">
        <f t="shared" si="77"/>
        <v>1048.76</v>
      </c>
      <c r="BN561" s="24">
        <f t="shared" si="78"/>
        <v>1048.76</v>
      </c>
      <c r="BO561" s="509">
        <f t="shared" si="72"/>
        <v>0.11822513829961574</v>
      </c>
      <c r="BP561" s="511">
        <v>0</v>
      </c>
      <c r="BQ561" s="512">
        <v>0</v>
      </c>
      <c r="BR561" s="513">
        <v>0</v>
      </c>
      <c r="BS561" s="512">
        <v>0</v>
      </c>
      <c r="BT561" s="512">
        <v>0</v>
      </c>
      <c r="BU561" s="512">
        <v>0</v>
      </c>
      <c r="BV561" s="512">
        <v>0</v>
      </c>
      <c r="BW561" s="512">
        <v>0</v>
      </c>
      <c r="BX561" s="512">
        <v>0</v>
      </c>
      <c r="BY561" s="512">
        <v>0</v>
      </c>
      <c r="BZ561" s="512">
        <v>0</v>
      </c>
      <c r="CA561" s="512">
        <v>0</v>
      </c>
      <c r="CB561" s="512">
        <v>0</v>
      </c>
      <c r="CC561" s="512">
        <v>0</v>
      </c>
      <c r="CD561" s="512">
        <v>0</v>
      </c>
      <c r="CE561" s="512">
        <v>0</v>
      </c>
      <c r="CF561" s="512">
        <v>1231076.4384000001</v>
      </c>
      <c r="CG561" s="512">
        <v>1231076.4384000001</v>
      </c>
      <c r="CH561" s="512">
        <v>0</v>
      </c>
      <c r="CI561" s="512">
        <v>0</v>
      </c>
      <c r="CJ561" s="512">
        <v>0</v>
      </c>
      <c r="CK561" s="512">
        <v>0</v>
      </c>
      <c r="CL561" s="513">
        <f t="shared" si="79"/>
        <v>1231076.4384000001</v>
      </c>
      <c r="CM561" s="513">
        <f t="shared" si="80"/>
        <v>1231076.4384000001</v>
      </c>
      <c r="CN561" s="113"/>
      <c r="CO561" s="97"/>
      <c r="CP561" s="97"/>
      <c r="CQ561" s="97"/>
      <c r="CR561" s="97"/>
      <c r="CS561" s="97"/>
      <c r="CT561" s="97"/>
      <c r="CU561" s="114"/>
      <c r="CV561" s="50">
        <f t="shared" si="73"/>
        <v>31083533.441820845</v>
      </c>
      <c r="CW561" s="11"/>
      <c r="CX561" s="604">
        <f t="shared" si="74"/>
        <v>8.8708714160447606</v>
      </c>
      <c r="CY561" s="143"/>
      <c r="CZ561" s="143"/>
      <c r="DA561" s="143"/>
      <c r="DB561" s="23"/>
      <c r="DC561" s="23"/>
      <c r="DD561" s="23"/>
      <c r="DE561" s="23"/>
      <c r="DF561" s="143"/>
      <c r="DG561" s="89"/>
      <c r="DH561" s="50" t="s">
        <v>46</v>
      </c>
      <c r="DI561" s="28"/>
      <c r="DJ561" s="553" t="s">
        <v>46</v>
      </c>
      <c r="DK561" s="143"/>
      <c r="DL561" s="46"/>
      <c r="DM561" s="111"/>
      <c r="DN561" s="110"/>
      <c r="DO561" s="432">
        <v>33.420719414282225</v>
      </c>
      <c r="DP561" s="433">
        <v>60.268178026032849</v>
      </c>
      <c r="DQ561" s="434">
        <v>32.873200580058764</v>
      </c>
      <c r="DR561" s="428">
        <v>-8.5957172527601955</v>
      </c>
      <c r="DS561" s="432">
        <v>0.17529091359247365</v>
      </c>
      <c r="DT561" s="434">
        <v>4.634352192061042E-3</v>
      </c>
      <c r="DU561" s="434">
        <v>0.17316874756835168</v>
      </c>
      <c r="DV561" s="428">
        <v>-2.2594058112183568E-2</v>
      </c>
      <c r="DW561" s="252"/>
      <c r="DX561" s="50"/>
      <c r="DY561" s="249"/>
      <c r="DZ561" s="464">
        <v>0</v>
      </c>
      <c r="EA561" s="465">
        <v>1159.3333333333333</v>
      </c>
      <c r="EB561" s="46"/>
    </row>
    <row r="562" spans="1:132" s="141" customFormat="1" ht="27.75" customHeight="1" x14ac:dyDescent="0.25">
      <c r="A562" s="69" t="s">
        <v>56</v>
      </c>
      <c r="B562" s="69" t="s">
        <v>57</v>
      </c>
      <c r="C562" s="69" t="s">
        <v>926</v>
      </c>
      <c r="D562" s="67" t="s">
        <v>996</v>
      </c>
      <c r="E562" s="67" t="s">
        <v>997</v>
      </c>
      <c r="F562" s="67" t="s">
        <v>998</v>
      </c>
      <c r="G562" s="67" t="s">
        <v>999</v>
      </c>
      <c r="H562" s="14" t="s">
        <v>46</v>
      </c>
      <c r="I562" s="20" t="s">
        <v>1979</v>
      </c>
      <c r="J562" s="145" t="s">
        <v>1975</v>
      </c>
      <c r="K562" s="426">
        <v>10.882821634116768</v>
      </c>
      <c r="L562" s="426">
        <v>17.379356024457</v>
      </c>
      <c r="M562" s="424">
        <v>1357</v>
      </c>
      <c r="N562" s="487">
        <v>26455200</v>
      </c>
      <c r="O562" s="487" t="s">
        <v>1976</v>
      </c>
      <c r="P562" s="572">
        <v>6.615048444267047</v>
      </c>
      <c r="Q562" s="34" t="s">
        <v>48</v>
      </c>
      <c r="R562" s="257" t="s">
        <v>48</v>
      </c>
      <c r="S562" s="27"/>
      <c r="T562" s="27"/>
      <c r="U562" s="145"/>
      <c r="V562" s="24"/>
      <c r="W562" s="24"/>
      <c r="X562" s="24"/>
      <c r="Y562" s="24"/>
      <c r="Z562" s="24"/>
      <c r="AA562" s="24"/>
      <c r="AB562" s="24"/>
      <c r="AC562" s="24"/>
      <c r="AD562" s="24"/>
      <c r="AE562" s="24"/>
      <c r="AF562" s="24"/>
      <c r="AG562" s="24"/>
      <c r="AH562" s="24"/>
      <c r="AI562" s="24">
        <v>25</v>
      </c>
      <c r="AJ562" s="24">
        <v>25</v>
      </c>
      <c r="AK562" s="24"/>
      <c r="AL562" s="24"/>
      <c r="AM562" s="24"/>
      <c r="AN562" s="24"/>
      <c r="AO562" s="145">
        <f t="shared" si="75"/>
        <v>25</v>
      </c>
      <c r="AP562" s="14">
        <f t="shared" si="76"/>
        <v>25</v>
      </c>
      <c r="AQ562" s="22"/>
      <c r="AR562" s="24"/>
      <c r="AS562" s="24"/>
      <c r="AT562" s="24"/>
      <c r="AU562" s="24"/>
      <c r="AV562" s="24"/>
      <c r="AW562" s="145"/>
      <c r="AX562" s="24"/>
      <c r="AY562" s="24"/>
      <c r="AZ562" s="24"/>
      <c r="BA562" s="24"/>
      <c r="BB562" s="24"/>
      <c r="BC562" s="24"/>
      <c r="BD562" s="24"/>
      <c r="BE562" s="24"/>
      <c r="BF562" s="24"/>
      <c r="BG562" s="24">
        <v>518.78</v>
      </c>
      <c r="BH562" s="24">
        <v>518.78</v>
      </c>
      <c r="BI562" s="24"/>
      <c r="BJ562" s="24"/>
      <c r="BK562" s="24"/>
      <c r="BL562" s="24"/>
      <c r="BM562" s="145">
        <f t="shared" si="77"/>
        <v>518.78</v>
      </c>
      <c r="BN562" s="24">
        <f t="shared" si="78"/>
        <v>518.78</v>
      </c>
      <c r="BO562" s="509">
        <f t="shared" si="72"/>
        <v>7.8424217807445143E-2</v>
      </c>
      <c r="BP562" s="511">
        <v>0</v>
      </c>
      <c r="BQ562" s="512">
        <v>0</v>
      </c>
      <c r="BR562" s="513">
        <v>0</v>
      </c>
      <c r="BS562" s="512">
        <v>0</v>
      </c>
      <c r="BT562" s="512">
        <v>0</v>
      </c>
      <c r="BU562" s="512">
        <v>0</v>
      </c>
      <c r="BV562" s="512">
        <v>0</v>
      </c>
      <c r="BW562" s="512">
        <v>0</v>
      </c>
      <c r="BX562" s="512">
        <v>0</v>
      </c>
      <c r="BY562" s="512">
        <v>0</v>
      </c>
      <c r="BZ562" s="512">
        <v>0</v>
      </c>
      <c r="CA562" s="512">
        <v>0</v>
      </c>
      <c r="CB562" s="512">
        <v>0</v>
      </c>
      <c r="CC562" s="512">
        <v>0</v>
      </c>
      <c r="CD562" s="512">
        <v>0</v>
      </c>
      <c r="CE562" s="512">
        <v>0</v>
      </c>
      <c r="CF562" s="512">
        <v>608964.71519999998</v>
      </c>
      <c r="CG562" s="512">
        <v>608964.71519999998</v>
      </c>
      <c r="CH562" s="512">
        <v>0</v>
      </c>
      <c r="CI562" s="512">
        <v>0</v>
      </c>
      <c r="CJ562" s="512">
        <v>0</v>
      </c>
      <c r="CK562" s="512">
        <v>0</v>
      </c>
      <c r="CL562" s="513">
        <f t="shared" si="79"/>
        <v>608964.71519999998</v>
      </c>
      <c r="CM562" s="513">
        <f t="shared" si="80"/>
        <v>608964.71519999998</v>
      </c>
      <c r="CN562" s="113"/>
      <c r="CO562" s="97"/>
      <c r="CP562" s="97"/>
      <c r="CQ562" s="97"/>
      <c r="CR562" s="97"/>
      <c r="CS562" s="97"/>
      <c r="CT562" s="97"/>
      <c r="CU562" s="114"/>
      <c r="CV562" s="50">
        <f t="shared" si="73"/>
        <v>26455200</v>
      </c>
      <c r="CW562" s="11"/>
      <c r="CX562" s="604">
        <f t="shared" si="74"/>
        <v>6.615048444267047</v>
      </c>
      <c r="CY562" s="143"/>
      <c r="CZ562" s="143"/>
      <c r="DA562" s="143"/>
      <c r="DB562" s="23"/>
      <c r="DC562" s="23"/>
      <c r="DD562" s="23"/>
      <c r="DE562" s="23"/>
      <c r="DF562" s="143"/>
      <c r="DG562" s="89"/>
      <c r="DH562" s="50" t="s">
        <v>46</v>
      </c>
      <c r="DI562" s="28"/>
      <c r="DJ562" s="553" t="s">
        <v>46</v>
      </c>
      <c r="DK562" s="143"/>
      <c r="DL562" s="46"/>
      <c r="DM562" s="111"/>
      <c r="DN562" s="110"/>
      <c r="DO562" s="432">
        <v>11.705914870093974</v>
      </c>
      <c r="DP562" s="433">
        <v>64.121301488749182</v>
      </c>
      <c r="DQ562" s="434">
        <v>11.705914870093974</v>
      </c>
      <c r="DR562" s="428">
        <v>64.121301488749182</v>
      </c>
      <c r="DS562" s="432">
        <v>1.2146674037221301</v>
      </c>
      <c r="DT562" s="434">
        <v>-0.52001221172053813</v>
      </c>
      <c r="DU562" s="434">
        <v>1.2146674037221301</v>
      </c>
      <c r="DV562" s="428">
        <v>-0.52001221172053813</v>
      </c>
      <c r="DW562" s="252"/>
      <c r="DX562" s="50"/>
      <c r="DY562" s="249"/>
      <c r="DZ562" s="464">
        <v>14715</v>
      </c>
      <c r="EA562" s="465">
        <v>-14715</v>
      </c>
      <c r="EB562" s="46"/>
    </row>
    <row r="563" spans="1:132" s="141" customFormat="1" ht="27.75" customHeight="1" x14ac:dyDescent="0.25">
      <c r="A563" s="69" t="s">
        <v>56</v>
      </c>
      <c r="B563" s="69" t="s">
        <v>57</v>
      </c>
      <c r="C563" s="69" t="s">
        <v>926</v>
      </c>
      <c r="D563" s="67" t="s">
        <v>996</v>
      </c>
      <c r="E563" s="67" t="s">
        <v>997</v>
      </c>
      <c r="F563" s="67" t="s">
        <v>1000</v>
      </c>
      <c r="G563" s="67" t="s">
        <v>1001</v>
      </c>
      <c r="H563" s="14" t="s">
        <v>46</v>
      </c>
      <c r="I563" s="20" t="s">
        <v>1979</v>
      </c>
      <c r="J563" s="145" t="s">
        <v>1975</v>
      </c>
      <c r="K563" s="426">
        <v>11.660166036553681</v>
      </c>
      <c r="L563" s="426">
        <v>131.14374972722101</v>
      </c>
      <c r="M563" s="424">
        <v>4191</v>
      </c>
      <c r="N563" s="487">
        <v>25158719.999999996</v>
      </c>
      <c r="O563" s="487" t="s">
        <v>1976</v>
      </c>
      <c r="P563" s="572">
        <v>8.4212310263998713</v>
      </c>
      <c r="Q563" s="34" t="s">
        <v>1977</v>
      </c>
      <c r="R563" s="257" t="s">
        <v>48</v>
      </c>
      <c r="S563" s="27"/>
      <c r="T563" s="27"/>
      <c r="U563" s="145"/>
      <c r="V563" s="24"/>
      <c r="W563" s="24"/>
      <c r="X563" s="24"/>
      <c r="Y563" s="24"/>
      <c r="Z563" s="24"/>
      <c r="AA563" s="24"/>
      <c r="AB563" s="24"/>
      <c r="AC563" s="24"/>
      <c r="AD563" s="24"/>
      <c r="AE563" s="24"/>
      <c r="AF563" s="24"/>
      <c r="AG563" s="24"/>
      <c r="AH563" s="24"/>
      <c r="AI563" s="24">
        <v>184</v>
      </c>
      <c r="AJ563" s="24">
        <v>184</v>
      </c>
      <c r="AK563" s="24">
        <v>1</v>
      </c>
      <c r="AL563" s="24">
        <v>1</v>
      </c>
      <c r="AM563" s="24"/>
      <c r="AN563" s="24"/>
      <c r="AO563" s="145">
        <f t="shared" si="75"/>
        <v>185</v>
      </c>
      <c r="AP563" s="14">
        <f t="shared" si="76"/>
        <v>185</v>
      </c>
      <c r="AQ563" s="22"/>
      <c r="AR563" s="24"/>
      <c r="AS563" s="24"/>
      <c r="AT563" s="24"/>
      <c r="AU563" s="24"/>
      <c r="AV563" s="24"/>
      <c r="AW563" s="145"/>
      <c r="AX563" s="24"/>
      <c r="AY563" s="24"/>
      <c r="AZ563" s="24"/>
      <c r="BA563" s="24"/>
      <c r="BB563" s="24"/>
      <c r="BC563" s="24"/>
      <c r="BD563" s="24"/>
      <c r="BE563" s="24"/>
      <c r="BF563" s="24"/>
      <c r="BG563" s="24">
        <v>5311.7269999999999</v>
      </c>
      <c r="BH563" s="24">
        <v>5311.7269999999999</v>
      </c>
      <c r="BI563" s="24">
        <v>5.2</v>
      </c>
      <c r="BJ563" s="24">
        <v>5.2</v>
      </c>
      <c r="BK563" s="24"/>
      <c r="BL563" s="24"/>
      <c r="BM563" s="145">
        <f t="shared" si="77"/>
        <v>5316.9269999999997</v>
      </c>
      <c r="BN563" s="24">
        <f t="shared" si="78"/>
        <v>5316.9269999999997</v>
      </c>
      <c r="BO563" s="509">
        <f t="shared" si="72"/>
        <v>0.63137170602871096</v>
      </c>
      <c r="BP563" s="511">
        <v>0</v>
      </c>
      <c r="BQ563" s="512">
        <v>0</v>
      </c>
      <c r="BR563" s="513">
        <v>0</v>
      </c>
      <c r="BS563" s="512">
        <v>0</v>
      </c>
      <c r="BT563" s="512">
        <v>0</v>
      </c>
      <c r="BU563" s="512">
        <v>0</v>
      </c>
      <c r="BV563" s="512">
        <v>0</v>
      </c>
      <c r="BW563" s="512">
        <v>0</v>
      </c>
      <c r="BX563" s="512">
        <v>0</v>
      </c>
      <c r="BY563" s="512">
        <v>0</v>
      </c>
      <c r="BZ563" s="512">
        <v>0</v>
      </c>
      <c r="CA563" s="512">
        <v>0</v>
      </c>
      <c r="CB563" s="512">
        <v>0</v>
      </c>
      <c r="CC563" s="512">
        <v>0</v>
      </c>
      <c r="CD563" s="512">
        <v>0</v>
      </c>
      <c r="CE563" s="512">
        <v>0</v>
      </c>
      <c r="CF563" s="512">
        <v>6235117.6216799999</v>
      </c>
      <c r="CG563" s="512">
        <v>6235117.6216799999</v>
      </c>
      <c r="CH563" s="512">
        <v>6103.9680000000008</v>
      </c>
      <c r="CI563" s="512">
        <v>6103.9680000000008</v>
      </c>
      <c r="CJ563" s="512">
        <v>0</v>
      </c>
      <c r="CK563" s="512">
        <v>0</v>
      </c>
      <c r="CL563" s="513">
        <f t="shared" si="79"/>
        <v>6241221.5896800002</v>
      </c>
      <c r="CM563" s="513">
        <f t="shared" si="80"/>
        <v>6241221.5896800002</v>
      </c>
      <c r="CN563" s="113"/>
      <c r="CO563" s="97"/>
      <c r="CP563" s="97"/>
      <c r="CQ563" s="97"/>
      <c r="CR563" s="97"/>
      <c r="CS563" s="97"/>
      <c r="CT563" s="97"/>
      <c r="CU563" s="114"/>
      <c r="CV563" s="50">
        <f t="shared" si="73"/>
        <v>25158719.999999996</v>
      </c>
      <c r="CW563" s="11"/>
      <c r="CX563" s="604">
        <f t="shared" si="74"/>
        <v>8.4212310263998713</v>
      </c>
      <c r="CY563" s="143"/>
      <c r="CZ563" s="143"/>
      <c r="DA563" s="143"/>
      <c r="DB563" s="23"/>
      <c r="DC563" s="23"/>
      <c r="DD563" s="23"/>
      <c r="DE563" s="23"/>
      <c r="DF563" s="143"/>
      <c r="DG563" s="89"/>
      <c r="DH563" s="50" t="s">
        <v>46</v>
      </c>
      <c r="DI563" s="28"/>
      <c r="DJ563" s="553" t="s">
        <v>46</v>
      </c>
      <c r="DK563" s="143"/>
      <c r="DL563" s="46"/>
      <c r="DM563" s="111"/>
      <c r="DN563" s="110"/>
      <c r="DO563" s="432">
        <v>184.31398747390398</v>
      </c>
      <c r="DP563" s="433">
        <v>47.660394409992676</v>
      </c>
      <c r="DQ563" s="434">
        <v>182.76289889651059</v>
      </c>
      <c r="DR563" s="428">
        <v>8.4093589942908693</v>
      </c>
      <c r="DS563" s="432">
        <v>2.0757530569639129</v>
      </c>
      <c r="DT563" s="434">
        <v>-0.95633782326478878</v>
      </c>
      <c r="DU563" s="434">
        <v>2.0611989263346255</v>
      </c>
      <c r="DV563" s="428">
        <v>-0.98836611887274928</v>
      </c>
      <c r="DW563" s="252"/>
      <c r="DX563" s="50"/>
      <c r="DY563" s="249"/>
      <c r="DZ563" s="464">
        <v>566167</v>
      </c>
      <c r="EA563" s="465">
        <v>-234803.33333333331</v>
      </c>
      <c r="EB563" s="46"/>
    </row>
    <row r="564" spans="1:132" s="141" customFormat="1" ht="27.75" customHeight="1" x14ac:dyDescent="0.25">
      <c r="A564" s="69" t="s">
        <v>56</v>
      </c>
      <c r="B564" s="69" t="s">
        <v>57</v>
      </c>
      <c r="C564" s="69" t="s">
        <v>926</v>
      </c>
      <c r="D564" s="67" t="s">
        <v>996</v>
      </c>
      <c r="E564" s="67" t="s">
        <v>997</v>
      </c>
      <c r="F564" s="67" t="s">
        <v>1002</v>
      </c>
      <c r="G564" s="67" t="s">
        <v>997</v>
      </c>
      <c r="H564" s="14" t="s">
        <v>46</v>
      </c>
      <c r="I564" s="20" t="s">
        <v>1979</v>
      </c>
      <c r="J564" s="145" t="s">
        <v>1975</v>
      </c>
      <c r="K564" s="426">
        <v>0</v>
      </c>
      <c r="L564" s="426">
        <v>0.26515151460000003</v>
      </c>
      <c r="M564" s="424">
        <v>2</v>
      </c>
      <c r="N564" s="487">
        <v>0</v>
      </c>
      <c r="O564" s="487" t="s">
        <v>1976</v>
      </c>
      <c r="P564" s="572">
        <v>0</v>
      </c>
      <c r="Q564" s="34" t="s">
        <v>48</v>
      </c>
      <c r="R564" s="257" t="s">
        <v>48</v>
      </c>
      <c r="S564" s="27"/>
      <c r="T564" s="27"/>
      <c r="U564" s="145"/>
      <c r="V564" s="24"/>
      <c r="W564" s="24"/>
      <c r="X564" s="24"/>
      <c r="Y564" s="24"/>
      <c r="Z564" s="24"/>
      <c r="AA564" s="24"/>
      <c r="AB564" s="24"/>
      <c r="AC564" s="24"/>
      <c r="AD564" s="24"/>
      <c r="AE564" s="24"/>
      <c r="AF564" s="24"/>
      <c r="AG564" s="24"/>
      <c r="AH564" s="24"/>
      <c r="AI564" s="24">
        <v>2</v>
      </c>
      <c r="AJ564" s="24">
        <v>2</v>
      </c>
      <c r="AK564" s="24"/>
      <c r="AL564" s="24"/>
      <c r="AM564" s="24"/>
      <c r="AN564" s="24"/>
      <c r="AO564" s="145">
        <f t="shared" si="75"/>
        <v>2</v>
      </c>
      <c r="AP564" s="14">
        <f t="shared" si="76"/>
        <v>2</v>
      </c>
      <c r="AQ564" s="22"/>
      <c r="AR564" s="24"/>
      <c r="AS564" s="24"/>
      <c r="AT564" s="24"/>
      <c r="AU564" s="24"/>
      <c r="AV564" s="24"/>
      <c r="AW564" s="145"/>
      <c r="AX564" s="24"/>
      <c r="AY564" s="24"/>
      <c r="AZ564" s="24"/>
      <c r="BA564" s="24"/>
      <c r="BB564" s="24"/>
      <c r="BC564" s="24"/>
      <c r="BD564" s="24"/>
      <c r="BE564" s="24"/>
      <c r="BF564" s="24"/>
      <c r="BG564" s="24">
        <v>4952</v>
      </c>
      <c r="BH564" s="24">
        <v>4952</v>
      </c>
      <c r="BI564" s="24"/>
      <c r="BJ564" s="24"/>
      <c r="BK564" s="24"/>
      <c r="BL564" s="24"/>
      <c r="BM564" s="145">
        <f t="shared" si="77"/>
        <v>4952</v>
      </c>
      <c r="BN564" s="24">
        <f t="shared" si="78"/>
        <v>4952</v>
      </c>
      <c r="BO564" s="509">
        <f t="shared" si="72"/>
        <v>0</v>
      </c>
      <c r="BP564" s="511">
        <v>0</v>
      </c>
      <c r="BQ564" s="512">
        <v>0</v>
      </c>
      <c r="BR564" s="513">
        <v>0</v>
      </c>
      <c r="BS564" s="512">
        <v>0</v>
      </c>
      <c r="BT564" s="512">
        <v>0</v>
      </c>
      <c r="BU564" s="512">
        <v>0</v>
      </c>
      <c r="BV564" s="512">
        <v>0</v>
      </c>
      <c r="BW564" s="512">
        <v>0</v>
      </c>
      <c r="BX564" s="512">
        <v>0</v>
      </c>
      <c r="BY564" s="512">
        <v>0</v>
      </c>
      <c r="BZ564" s="512">
        <v>0</v>
      </c>
      <c r="CA564" s="512">
        <v>0</v>
      </c>
      <c r="CB564" s="512">
        <v>0</v>
      </c>
      <c r="CC564" s="512">
        <v>0</v>
      </c>
      <c r="CD564" s="512">
        <v>0</v>
      </c>
      <c r="CE564" s="512">
        <v>0</v>
      </c>
      <c r="CF564" s="512">
        <v>5812855.6800000006</v>
      </c>
      <c r="CG564" s="512">
        <v>5812855.6800000006</v>
      </c>
      <c r="CH564" s="512">
        <v>0</v>
      </c>
      <c r="CI564" s="512">
        <v>0</v>
      </c>
      <c r="CJ564" s="512">
        <v>0</v>
      </c>
      <c r="CK564" s="512">
        <v>0</v>
      </c>
      <c r="CL564" s="513">
        <f t="shared" si="79"/>
        <v>5812855.6800000006</v>
      </c>
      <c r="CM564" s="513">
        <f t="shared" si="80"/>
        <v>5812855.6800000006</v>
      </c>
      <c r="CN564" s="113"/>
      <c r="CO564" s="97"/>
      <c r="CP564" s="97"/>
      <c r="CQ564" s="97"/>
      <c r="CR564" s="97"/>
      <c r="CS564" s="97"/>
      <c r="CT564" s="97"/>
      <c r="CU564" s="114"/>
      <c r="CV564" s="50">
        <f t="shared" si="73"/>
        <v>0</v>
      </c>
      <c r="CW564" s="11"/>
      <c r="CX564" s="604">
        <f t="shared" si="74"/>
        <v>0</v>
      </c>
      <c r="CY564" s="143"/>
      <c r="CZ564" s="143"/>
      <c r="DA564" s="143"/>
      <c r="DB564" s="23"/>
      <c r="DC564" s="23"/>
      <c r="DD564" s="23"/>
      <c r="DE564" s="23"/>
      <c r="DF564" s="143"/>
      <c r="DG564" s="89"/>
      <c r="DH564" s="50" t="s">
        <v>46</v>
      </c>
      <c r="DI564" s="28"/>
      <c r="DJ564" s="553" t="s">
        <v>46</v>
      </c>
      <c r="DK564" s="143"/>
      <c r="DL564" s="46"/>
      <c r="DM564" s="111"/>
      <c r="DN564" s="110"/>
      <c r="DO564" s="432">
        <v>0</v>
      </c>
      <c r="DP564" s="433">
        <v>0</v>
      </c>
      <c r="DQ564" s="434">
        <v>0</v>
      </c>
      <c r="DR564" s="428">
        <v>0</v>
      </c>
      <c r="DS564" s="432">
        <v>0</v>
      </c>
      <c r="DT564" s="434">
        <v>0</v>
      </c>
      <c r="DU564" s="434">
        <v>0</v>
      </c>
      <c r="DV564" s="428">
        <v>0</v>
      </c>
      <c r="DW564" s="252"/>
      <c r="DX564" s="50"/>
      <c r="DY564" s="249"/>
      <c r="DZ564" s="464">
        <v>0</v>
      </c>
      <c r="EA564" s="465">
        <v>0</v>
      </c>
      <c r="EB564" s="46"/>
    </row>
    <row r="565" spans="1:132" s="141" customFormat="1" ht="27.75" customHeight="1" x14ac:dyDescent="0.25">
      <c r="A565" s="69" t="s">
        <v>56</v>
      </c>
      <c r="B565" s="69" t="s">
        <v>57</v>
      </c>
      <c r="C565" s="69" t="s">
        <v>926</v>
      </c>
      <c r="D565" s="67" t="s">
        <v>927</v>
      </c>
      <c r="E565" s="67" t="s">
        <v>928</v>
      </c>
      <c r="F565" s="67" t="s">
        <v>1003</v>
      </c>
      <c r="G565" s="67" t="s">
        <v>930</v>
      </c>
      <c r="H565" s="14" t="s">
        <v>46</v>
      </c>
      <c r="I565" s="20" t="s">
        <v>1979</v>
      </c>
      <c r="J565" s="145" t="s">
        <v>1975</v>
      </c>
      <c r="K565" s="426">
        <v>9.4881743238623102</v>
      </c>
      <c r="L565" s="426">
        <v>34.932386290977007</v>
      </c>
      <c r="M565" s="424">
        <v>2164</v>
      </c>
      <c r="N565" s="487">
        <v>25859520</v>
      </c>
      <c r="O565" s="487" t="s">
        <v>1976</v>
      </c>
      <c r="P565" s="572">
        <v>6.7446058446732078</v>
      </c>
      <c r="Q565" s="34" t="s">
        <v>1977</v>
      </c>
      <c r="R565" s="257" t="s">
        <v>48</v>
      </c>
      <c r="S565" s="27"/>
      <c r="T565" s="27"/>
      <c r="U565" s="145"/>
      <c r="V565" s="24"/>
      <c r="W565" s="24"/>
      <c r="X565" s="24"/>
      <c r="Y565" s="24"/>
      <c r="Z565" s="24"/>
      <c r="AA565" s="24"/>
      <c r="AB565" s="24"/>
      <c r="AC565" s="24"/>
      <c r="AD565" s="24"/>
      <c r="AE565" s="24"/>
      <c r="AF565" s="24"/>
      <c r="AG565" s="24"/>
      <c r="AH565" s="24"/>
      <c r="AI565" s="24">
        <v>69</v>
      </c>
      <c r="AJ565" s="24">
        <v>69</v>
      </c>
      <c r="AK565" s="24"/>
      <c r="AL565" s="24"/>
      <c r="AM565" s="24"/>
      <c r="AN565" s="24"/>
      <c r="AO565" s="145">
        <f t="shared" si="75"/>
        <v>69</v>
      </c>
      <c r="AP565" s="14">
        <f t="shared" si="76"/>
        <v>69</v>
      </c>
      <c r="AQ565" s="22"/>
      <c r="AR565" s="24"/>
      <c r="AS565" s="24"/>
      <c r="AT565" s="24"/>
      <c r="AU565" s="24"/>
      <c r="AV565" s="24"/>
      <c r="AW565" s="145"/>
      <c r="AX565" s="24"/>
      <c r="AY565" s="24"/>
      <c r="AZ565" s="24"/>
      <c r="BA565" s="24"/>
      <c r="BB565" s="24"/>
      <c r="BC565" s="24"/>
      <c r="BD565" s="24"/>
      <c r="BE565" s="24"/>
      <c r="BF565" s="24"/>
      <c r="BG565" s="24">
        <v>3700.5250000000001</v>
      </c>
      <c r="BH565" s="24">
        <v>3700.5250000000001</v>
      </c>
      <c r="BI565" s="24"/>
      <c r="BJ565" s="24"/>
      <c r="BK565" s="24"/>
      <c r="BL565" s="24"/>
      <c r="BM565" s="145">
        <f t="shared" si="77"/>
        <v>3700.5250000000001</v>
      </c>
      <c r="BN565" s="24">
        <f t="shared" si="78"/>
        <v>3700.5250000000001</v>
      </c>
      <c r="BO565" s="509">
        <f t="shared" si="72"/>
        <v>0.54866438235566006</v>
      </c>
      <c r="BP565" s="511">
        <v>0</v>
      </c>
      <c r="BQ565" s="512">
        <v>0</v>
      </c>
      <c r="BR565" s="513">
        <v>0</v>
      </c>
      <c r="BS565" s="512">
        <v>0</v>
      </c>
      <c r="BT565" s="512">
        <v>0</v>
      </c>
      <c r="BU565" s="512">
        <v>0</v>
      </c>
      <c r="BV565" s="512">
        <v>0</v>
      </c>
      <c r="BW565" s="512">
        <v>0</v>
      </c>
      <c r="BX565" s="512">
        <v>0</v>
      </c>
      <c r="BY565" s="512">
        <v>0</v>
      </c>
      <c r="BZ565" s="512">
        <v>0</v>
      </c>
      <c r="CA565" s="512">
        <v>0</v>
      </c>
      <c r="CB565" s="512">
        <v>0</v>
      </c>
      <c r="CC565" s="512">
        <v>0</v>
      </c>
      <c r="CD565" s="512">
        <v>0</v>
      </c>
      <c r="CE565" s="512">
        <v>0</v>
      </c>
      <c r="CF565" s="512">
        <v>4343824.2659999998</v>
      </c>
      <c r="CG565" s="512">
        <v>4343824.2659999998</v>
      </c>
      <c r="CH565" s="512">
        <v>0</v>
      </c>
      <c r="CI565" s="512">
        <v>0</v>
      </c>
      <c r="CJ565" s="512">
        <v>0</v>
      </c>
      <c r="CK565" s="512">
        <v>0</v>
      </c>
      <c r="CL565" s="513">
        <f t="shared" si="79"/>
        <v>4343824.2659999998</v>
      </c>
      <c r="CM565" s="513">
        <f t="shared" si="80"/>
        <v>4343824.2659999998</v>
      </c>
      <c r="CN565" s="113"/>
      <c r="CO565" s="97"/>
      <c r="CP565" s="97"/>
      <c r="CQ565" s="97"/>
      <c r="CR565" s="97"/>
      <c r="CS565" s="97"/>
      <c r="CT565" s="97"/>
      <c r="CU565" s="114"/>
      <c r="CV565" s="50">
        <f t="shared" si="73"/>
        <v>25859520</v>
      </c>
      <c r="CW565" s="11"/>
      <c r="CX565" s="604">
        <f t="shared" si="74"/>
        <v>6.7446058446732078</v>
      </c>
      <c r="CY565" s="143"/>
      <c r="CZ565" s="143"/>
      <c r="DA565" s="143"/>
      <c r="DB565" s="23"/>
      <c r="DC565" s="23"/>
      <c r="DD565" s="23"/>
      <c r="DE565" s="23"/>
      <c r="DF565" s="143"/>
      <c r="DG565" s="89"/>
      <c r="DH565" s="50" t="s">
        <v>46</v>
      </c>
      <c r="DI565" s="28"/>
      <c r="DJ565" s="553" t="s">
        <v>46</v>
      </c>
      <c r="DK565" s="143"/>
      <c r="DL565" s="46"/>
      <c r="DM565" s="111"/>
      <c r="DN565" s="110"/>
      <c r="DO565" s="432">
        <v>39.337185116709037</v>
      </c>
      <c r="DP565" s="433">
        <v>80.119250611060934</v>
      </c>
      <c r="DQ565" s="434">
        <v>39.123180032354981</v>
      </c>
      <c r="DR565" s="428">
        <v>78.914304006039785</v>
      </c>
      <c r="DS565" s="432">
        <v>0.35682921192512135</v>
      </c>
      <c r="DT565" s="434">
        <v>1.1409918028614674</v>
      </c>
      <c r="DU565" s="434">
        <v>0.35128264386410907</v>
      </c>
      <c r="DV565" s="428">
        <v>1.1427752190402367</v>
      </c>
      <c r="DW565" s="252"/>
      <c r="DX565" s="50"/>
      <c r="DY565" s="249"/>
      <c r="DZ565" s="464">
        <v>0</v>
      </c>
      <c r="EA565" s="465">
        <v>117162.33333333333</v>
      </c>
      <c r="EB565" s="46"/>
    </row>
    <row r="566" spans="1:132" s="141" customFormat="1" ht="27.75" customHeight="1" x14ac:dyDescent="0.25">
      <c r="A566" s="69" t="s">
        <v>56</v>
      </c>
      <c r="B566" s="69" t="s">
        <v>57</v>
      </c>
      <c r="C566" s="69" t="s">
        <v>926</v>
      </c>
      <c r="D566" s="67" t="s">
        <v>927</v>
      </c>
      <c r="E566" s="67" t="s">
        <v>928</v>
      </c>
      <c r="F566" s="67" t="s">
        <v>1004</v>
      </c>
      <c r="G566" s="67" t="s">
        <v>1005</v>
      </c>
      <c r="H566" s="14" t="s">
        <v>46</v>
      </c>
      <c r="I566" s="20" t="s">
        <v>1979</v>
      </c>
      <c r="J566" s="145" t="s">
        <v>1975</v>
      </c>
      <c r="K566" s="426">
        <v>10.882821634116768</v>
      </c>
      <c r="L566" s="426">
        <v>39.876893856450003</v>
      </c>
      <c r="M566" s="424">
        <v>2487</v>
      </c>
      <c r="N566" s="487">
        <v>33603360</v>
      </c>
      <c r="O566" s="487" t="s">
        <v>1976</v>
      </c>
      <c r="P566" s="572">
        <v>8.5355463796994169</v>
      </c>
      <c r="Q566" s="34" t="s">
        <v>1977</v>
      </c>
      <c r="R566" s="257" t="s">
        <v>48</v>
      </c>
      <c r="S566" s="27"/>
      <c r="T566" s="27"/>
      <c r="U566" s="145"/>
      <c r="V566" s="24"/>
      <c r="W566" s="24"/>
      <c r="X566" s="24"/>
      <c r="Y566" s="24"/>
      <c r="Z566" s="24"/>
      <c r="AA566" s="24"/>
      <c r="AB566" s="24"/>
      <c r="AC566" s="24"/>
      <c r="AD566" s="24"/>
      <c r="AE566" s="24">
        <v>1</v>
      </c>
      <c r="AF566" s="24">
        <v>1</v>
      </c>
      <c r="AG566" s="24"/>
      <c r="AH566" s="24"/>
      <c r="AI566" s="24">
        <v>169</v>
      </c>
      <c r="AJ566" s="24">
        <v>169</v>
      </c>
      <c r="AK566" s="24">
        <v>1</v>
      </c>
      <c r="AL566" s="24">
        <v>1</v>
      </c>
      <c r="AM566" s="24"/>
      <c r="AN566" s="24"/>
      <c r="AO566" s="145">
        <f t="shared" si="75"/>
        <v>171</v>
      </c>
      <c r="AP566" s="14">
        <f t="shared" si="76"/>
        <v>171</v>
      </c>
      <c r="AQ566" s="22"/>
      <c r="AR566" s="24"/>
      <c r="AS566" s="24"/>
      <c r="AT566" s="24"/>
      <c r="AU566" s="24"/>
      <c r="AV566" s="24"/>
      <c r="AW566" s="145"/>
      <c r="AX566" s="24"/>
      <c r="AY566" s="24"/>
      <c r="AZ566" s="24"/>
      <c r="BA566" s="24"/>
      <c r="BB566" s="24"/>
      <c r="BC566" s="24">
        <v>1.2</v>
      </c>
      <c r="BD566" s="24">
        <v>1.2</v>
      </c>
      <c r="BE566" s="24"/>
      <c r="BF566" s="24"/>
      <c r="BG566" s="24">
        <v>6018.48</v>
      </c>
      <c r="BH566" s="24">
        <v>6018.48</v>
      </c>
      <c r="BI566" s="24">
        <v>3.8</v>
      </c>
      <c r="BJ566" s="24">
        <v>3.8</v>
      </c>
      <c r="BK566" s="24"/>
      <c r="BL566" s="24"/>
      <c r="BM566" s="145">
        <f t="shared" si="77"/>
        <v>6023.48</v>
      </c>
      <c r="BN566" s="24">
        <f t="shared" si="78"/>
        <v>6023.48</v>
      </c>
      <c r="BO566" s="509">
        <f t="shared" si="72"/>
        <v>0.70569354696800546</v>
      </c>
      <c r="BP566" s="511">
        <v>0</v>
      </c>
      <c r="BQ566" s="512">
        <v>0</v>
      </c>
      <c r="BR566" s="513">
        <v>0</v>
      </c>
      <c r="BS566" s="512">
        <v>0</v>
      </c>
      <c r="BT566" s="512">
        <v>0</v>
      </c>
      <c r="BU566" s="512">
        <v>0</v>
      </c>
      <c r="BV566" s="512">
        <v>0</v>
      </c>
      <c r="BW566" s="512">
        <v>0</v>
      </c>
      <c r="BX566" s="512">
        <v>0</v>
      </c>
      <c r="BY566" s="512">
        <v>0</v>
      </c>
      <c r="BZ566" s="512">
        <v>0</v>
      </c>
      <c r="CA566" s="512">
        <v>0</v>
      </c>
      <c r="CB566" s="512">
        <v>6054.9119999999994</v>
      </c>
      <c r="CC566" s="512">
        <v>6054.9119999999994</v>
      </c>
      <c r="CD566" s="512">
        <v>0</v>
      </c>
      <c r="CE566" s="512">
        <v>0</v>
      </c>
      <c r="CF566" s="512">
        <v>7064732.5631999997</v>
      </c>
      <c r="CG566" s="512">
        <v>7064732.5631999997</v>
      </c>
      <c r="CH566" s="512">
        <v>4460.5920000000006</v>
      </c>
      <c r="CI566" s="512">
        <v>4460.5920000000006</v>
      </c>
      <c r="CJ566" s="512">
        <v>0</v>
      </c>
      <c r="CK566" s="512">
        <v>0</v>
      </c>
      <c r="CL566" s="513">
        <f t="shared" si="79"/>
        <v>7075248.0671999995</v>
      </c>
      <c r="CM566" s="513">
        <f t="shared" si="80"/>
        <v>7075248.0671999995</v>
      </c>
      <c r="CN566" s="113"/>
      <c r="CO566" s="97"/>
      <c r="CP566" s="97"/>
      <c r="CQ566" s="97"/>
      <c r="CR566" s="97"/>
      <c r="CS566" s="97"/>
      <c r="CT566" s="97"/>
      <c r="CU566" s="114"/>
      <c r="CV566" s="50">
        <f t="shared" si="73"/>
        <v>33603360</v>
      </c>
      <c r="CW566" s="11"/>
      <c r="CX566" s="604">
        <f t="shared" si="74"/>
        <v>8.5355463796994169</v>
      </c>
      <c r="CY566" s="143"/>
      <c r="CZ566" s="143"/>
      <c r="DA566" s="143"/>
      <c r="DB566" s="23"/>
      <c r="DC566" s="23"/>
      <c r="DD566" s="23"/>
      <c r="DE566" s="23"/>
      <c r="DF566" s="143"/>
      <c r="DG566" s="89"/>
      <c r="DH566" s="50" t="s">
        <v>46</v>
      </c>
      <c r="DI566" s="28"/>
      <c r="DJ566" s="553" t="s">
        <v>46</v>
      </c>
      <c r="DK566" s="143"/>
      <c r="DL566" s="46"/>
      <c r="DM566" s="111"/>
      <c r="DN566" s="110"/>
      <c r="DO566" s="432">
        <v>43.683522670151802</v>
      </c>
      <c r="DP566" s="433">
        <v>124.15407512687921</v>
      </c>
      <c r="DQ566" s="434">
        <v>41.109882376595955</v>
      </c>
      <c r="DR566" s="428">
        <v>56.462555896431901</v>
      </c>
      <c r="DS566" s="432">
        <v>0.28269830099527493</v>
      </c>
      <c r="DT566" s="434">
        <v>1.0227902810797036</v>
      </c>
      <c r="DU566" s="434">
        <v>0.2666130491605509</v>
      </c>
      <c r="DV566" s="428">
        <v>0.98314378262302871</v>
      </c>
      <c r="DW566" s="252"/>
      <c r="DX566" s="50"/>
      <c r="DY566" s="249"/>
      <c r="DZ566" s="464">
        <v>29854</v>
      </c>
      <c r="EA566" s="465">
        <v>5279.3333333333358</v>
      </c>
      <c r="EB566" s="46"/>
    </row>
    <row r="567" spans="1:132" s="141" customFormat="1" ht="27.75" customHeight="1" x14ac:dyDescent="0.25">
      <c r="A567" s="69" t="s">
        <v>56</v>
      </c>
      <c r="B567" s="69" t="s">
        <v>57</v>
      </c>
      <c r="C567" s="69" t="s">
        <v>926</v>
      </c>
      <c r="D567" s="67" t="s">
        <v>927</v>
      </c>
      <c r="E567" s="67" t="s">
        <v>928</v>
      </c>
      <c r="F567" s="67" t="s">
        <v>1006</v>
      </c>
      <c r="G567" s="67" t="s">
        <v>1007</v>
      </c>
      <c r="H567" s="14" t="s">
        <v>46</v>
      </c>
      <c r="I567" s="20" t="s">
        <v>1979</v>
      </c>
      <c r="J567" s="145" t="s">
        <v>1975</v>
      </c>
      <c r="K567" s="426">
        <v>10.974273916756404</v>
      </c>
      <c r="L567" s="426">
        <v>40.785227187894002</v>
      </c>
      <c r="M567" s="424">
        <v>992</v>
      </c>
      <c r="N567" s="487">
        <v>15102240</v>
      </c>
      <c r="O567" s="487" t="s">
        <v>1976</v>
      </c>
      <c r="P567" s="572">
        <v>4.3058783076162204</v>
      </c>
      <c r="Q567" s="34" t="s">
        <v>1977</v>
      </c>
      <c r="R567" s="257" t="s">
        <v>48</v>
      </c>
      <c r="S567" s="27"/>
      <c r="T567" s="27"/>
      <c r="U567" s="145"/>
      <c r="V567" s="24"/>
      <c r="W567" s="24"/>
      <c r="X567" s="24"/>
      <c r="Y567" s="24"/>
      <c r="Z567" s="24"/>
      <c r="AA567" s="24"/>
      <c r="AB567" s="24"/>
      <c r="AC567" s="24"/>
      <c r="AD567" s="24"/>
      <c r="AE567" s="24"/>
      <c r="AF567" s="24"/>
      <c r="AG567" s="24"/>
      <c r="AH567" s="24"/>
      <c r="AI567" s="24">
        <v>56</v>
      </c>
      <c r="AJ567" s="24">
        <v>56</v>
      </c>
      <c r="AK567" s="24"/>
      <c r="AL567" s="24"/>
      <c r="AM567" s="24"/>
      <c r="AN567" s="24"/>
      <c r="AO567" s="145">
        <f t="shared" si="75"/>
        <v>56</v>
      </c>
      <c r="AP567" s="14">
        <f t="shared" si="76"/>
        <v>56</v>
      </c>
      <c r="AQ567" s="22"/>
      <c r="AR567" s="24"/>
      <c r="AS567" s="24"/>
      <c r="AT567" s="24"/>
      <c r="AU567" s="24"/>
      <c r="AV567" s="24"/>
      <c r="AW567" s="145"/>
      <c r="AX567" s="24"/>
      <c r="AY567" s="24"/>
      <c r="AZ567" s="24"/>
      <c r="BA567" s="24"/>
      <c r="BB567" s="24"/>
      <c r="BC567" s="24"/>
      <c r="BD567" s="24"/>
      <c r="BE567" s="24"/>
      <c r="BF567" s="24"/>
      <c r="BG567" s="24">
        <v>2464.66</v>
      </c>
      <c r="BH567" s="24">
        <v>2464.66</v>
      </c>
      <c r="BI567" s="24"/>
      <c r="BJ567" s="24"/>
      <c r="BK567" s="24"/>
      <c r="BL567" s="24"/>
      <c r="BM567" s="145">
        <f t="shared" si="77"/>
        <v>2464.66</v>
      </c>
      <c r="BN567" s="24">
        <f t="shared" si="78"/>
        <v>2464.66</v>
      </c>
      <c r="BO567" s="509">
        <f t="shared" si="72"/>
        <v>0.57239425360454776</v>
      </c>
      <c r="BP567" s="511">
        <v>0</v>
      </c>
      <c r="BQ567" s="512">
        <v>0</v>
      </c>
      <c r="BR567" s="513">
        <v>0</v>
      </c>
      <c r="BS567" s="512">
        <v>0</v>
      </c>
      <c r="BT567" s="512">
        <v>0</v>
      </c>
      <c r="BU567" s="512">
        <v>0</v>
      </c>
      <c r="BV567" s="512">
        <v>0</v>
      </c>
      <c r="BW567" s="512">
        <v>0</v>
      </c>
      <c r="BX567" s="512">
        <v>0</v>
      </c>
      <c r="BY567" s="512">
        <v>0</v>
      </c>
      <c r="BZ567" s="512">
        <v>0</v>
      </c>
      <c r="CA567" s="512">
        <v>0</v>
      </c>
      <c r="CB567" s="512">
        <v>0</v>
      </c>
      <c r="CC567" s="512">
        <v>0</v>
      </c>
      <c r="CD567" s="512">
        <v>0</v>
      </c>
      <c r="CE567" s="512">
        <v>0</v>
      </c>
      <c r="CF567" s="512">
        <v>2893116.4943999997</v>
      </c>
      <c r="CG567" s="512">
        <v>2893116.4943999997</v>
      </c>
      <c r="CH567" s="512">
        <v>0</v>
      </c>
      <c r="CI567" s="512">
        <v>0</v>
      </c>
      <c r="CJ567" s="512">
        <v>0</v>
      </c>
      <c r="CK567" s="512">
        <v>0</v>
      </c>
      <c r="CL567" s="513">
        <f t="shared" si="79"/>
        <v>2893116.4943999997</v>
      </c>
      <c r="CM567" s="513">
        <f t="shared" si="80"/>
        <v>2893116.4943999997</v>
      </c>
      <c r="CN567" s="113"/>
      <c r="CO567" s="97"/>
      <c r="CP567" s="97"/>
      <c r="CQ567" s="97"/>
      <c r="CR567" s="97"/>
      <c r="CS567" s="97"/>
      <c r="CT567" s="97"/>
      <c r="CU567" s="114"/>
      <c r="CV567" s="50">
        <f t="shared" si="73"/>
        <v>15102240</v>
      </c>
      <c r="CW567" s="11"/>
      <c r="CX567" s="604">
        <f t="shared" si="74"/>
        <v>4.3058783076162204</v>
      </c>
      <c r="CY567" s="143"/>
      <c r="CZ567" s="143"/>
      <c r="DA567" s="143"/>
      <c r="DB567" s="23"/>
      <c r="DC567" s="23"/>
      <c r="DD567" s="23"/>
      <c r="DE567" s="23"/>
      <c r="DF567" s="143"/>
      <c r="DG567" s="89"/>
      <c r="DH567" s="50" t="s">
        <v>46</v>
      </c>
      <c r="DI567" s="28"/>
      <c r="DJ567" s="553" t="s">
        <v>46</v>
      </c>
      <c r="DK567" s="143"/>
      <c r="DL567" s="46"/>
      <c r="DM567" s="111"/>
      <c r="DN567" s="110"/>
      <c r="DO567" s="432">
        <v>99.136306374401613</v>
      </c>
      <c r="DP567" s="433">
        <v>-7.0302668432816375</v>
      </c>
      <c r="DQ567" s="434">
        <v>94.338120433358526</v>
      </c>
      <c r="DR567" s="428">
        <v>-2.6193320344268898</v>
      </c>
      <c r="DS567" s="432">
        <v>0.87074829931972786</v>
      </c>
      <c r="DT567" s="434">
        <v>0.32463966184712889</v>
      </c>
      <c r="DU567" s="434">
        <v>0.84756865709246665</v>
      </c>
      <c r="DV567" s="428">
        <v>0.3440595843444062</v>
      </c>
      <c r="DW567" s="252"/>
      <c r="DX567" s="50"/>
      <c r="DY567" s="249"/>
      <c r="DZ567" s="464">
        <v>1955</v>
      </c>
      <c r="EA567" s="465">
        <v>11480.666666666666</v>
      </c>
      <c r="EB567" s="46"/>
    </row>
    <row r="568" spans="1:132" s="141" customFormat="1" ht="27.75" customHeight="1" x14ac:dyDescent="0.25">
      <c r="A568" s="69" t="s">
        <v>56</v>
      </c>
      <c r="B568" s="69" t="s">
        <v>57</v>
      </c>
      <c r="C568" s="69" t="s">
        <v>926</v>
      </c>
      <c r="D568" s="67" t="s">
        <v>1008</v>
      </c>
      <c r="E568" s="67" t="s">
        <v>1009</v>
      </c>
      <c r="F568" s="67" t="s">
        <v>1010</v>
      </c>
      <c r="G568" s="67" t="s">
        <v>1011</v>
      </c>
      <c r="H568" s="14" t="s">
        <v>46</v>
      </c>
      <c r="I568" s="20" t="s">
        <v>1978</v>
      </c>
      <c r="J568" s="145" t="s">
        <v>1975</v>
      </c>
      <c r="K568" s="426">
        <v>11.362946117974861</v>
      </c>
      <c r="L568" s="426">
        <v>56.019696853176001</v>
      </c>
      <c r="M568" s="424">
        <v>1619</v>
      </c>
      <c r="N568" s="487">
        <v>19902719.999999996</v>
      </c>
      <c r="O568" s="487" t="s">
        <v>1976</v>
      </c>
      <c r="P568" s="572">
        <v>5.4337897935050661</v>
      </c>
      <c r="Q568" s="34" t="s">
        <v>1977</v>
      </c>
      <c r="R568" s="257" t="s">
        <v>48</v>
      </c>
      <c r="S568" s="27"/>
      <c r="T568" s="27"/>
      <c r="U568" s="145"/>
      <c r="V568" s="24"/>
      <c r="W568" s="24"/>
      <c r="X568" s="24"/>
      <c r="Y568" s="24"/>
      <c r="Z568" s="24"/>
      <c r="AA568" s="24"/>
      <c r="AB568" s="24"/>
      <c r="AC568" s="24"/>
      <c r="AD568" s="24"/>
      <c r="AE568" s="24"/>
      <c r="AF568" s="24"/>
      <c r="AG568" s="24"/>
      <c r="AH568" s="24"/>
      <c r="AI568" s="24">
        <v>86</v>
      </c>
      <c r="AJ568" s="24">
        <v>86</v>
      </c>
      <c r="AK568" s="24">
        <v>1</v>
      </c>
      <c r="AL568" s="24">
        <v>1</v>
      </c>
      <c r="AM568" s="24"/>
      <c r="AN568" s="24"/>
      <c r="AO568" s="145">
        <f t="shared" si="75"/>
        <v>87</v>
      </c>
      <c r="AP568" s="14">
        <f t="shared" si="76"/>
        <v>87</v>
      </c>
      <c r="AQ568" s="22"/>
      <c r="AR568" s="24"/>
      <c r="AS568" s="24"/>
      <c r="AT568" s="24"/>
      <c r="AU568" s="24"/>
      <c r="AV568" s="24"/>
      <c r="AW568" s="145"/>
      <c r="AX568" s="24"/>
      <c r="AY568" s="24"/>
      <c r="AZ568" s="24"/>
      <c r="BA568" s="24"/>
      <c r="BB568" s="24"/>
      <c r="BC568" s="24"/>
      <c r="BD568" s="24"/>
      <c r="BE568" s="24"/>
      <c r="BF568" s="24"/>
      <c r="BG568" s="24">
        <v>664.85</v>
      </c>
      <c r="BH568" s="24">
        <v>664.85</v>
      </c>
      <c r="BI568" s="24">
        <v>7.6</v>
      </c>
      <c r="BJ568" s="24">
        <v>7.6</v>
      </c>
      <c r="BK568" s="24"/>
      <c r="BL568" s="24"/>
      <c r="BM568" s="145">
        <f t="shared" si="77"/>
        <v>672.45</v>
      </c>
      <c r="BN568" s="24">
        <f t="shared" si="78"/>
        <v>672.45</v>
      </c>
      <c r="BO568" s="509">
        <f t="shared" si="72"/>
        <v>0.12375340702427801</v>
      </c>
      <c r="BP568" s="511">
        <v>0</v>
      </c>
      <c r="BQ568" s="512">
        <v>0</v>
      </c>
      <c r="BR568" s="513">
        <v>0</v>
      </c>
      <c r="BS568" s="512">
        <v>0</v>
      </c>
      <c r="BT568" s="512">
        <v>0</v>
      </c>
      <c r="BU568" s="512">
        <v>0</v>
      </c>
      <c r="BV568" s="512">
        <v>0</v>
      </c>
      <c r="BW568" s="512">
        <v>0</v>
      </c>
      <c r="BX568" s="512">
        <v>0</v>
      </c>
      <c r="BY568" s="512">
        <v>0</v>
      </c>
      <c r="BZ568" s="512">
        <v>0</v>
      </c>
      <c r="CA568" s="512">
        <v>0</v>
      </c>
      <c r="CB568" s="512">
        <v>0</v>
      </c>
      <c r="CC568" s="512">
        <v>0</v>
      </c>
      <c r="CD568" s="512">
        <v>0</v>
      </c>
      <c r="CE568" s="512">
        <v>0</v>
      </c>
      <c r="CF568" s="512">
        <v>780427.52400000009</v>
      </c>
      <c r="CG568" s="512">
        <v>780427.52400000009</v>
      </c>
      <c r="CH568" s="512">
        <v>8921.1840000000011</v>
      </c>
      <c r="CI568" s="512">
        <v>8921.1840000000011</v>
      </c>
      <c r="CJ568" s="512">
        <v>0</v>
      </c>
      <c r="CK568" s="512">
        <v>0</v>
      </c>
      <c r="CL568" s="513">
        <f t="shared" si="79"/>
        <v>789348.7080000001</v>
      </c>
      <c r="CM568" s="513">
        <f t="shared" si="80"/>
        <v>789348.7080000001</v>
      </c>
      <c r="CN568" s="113"/>
      <c r="CO568" s="97"/>
      <c r="CP568" s="97"/>
      <c r="CQ568" s="97"/>
      <c r="CR568" s="97"/>
      <c r="CS568" s="97"/>
      <c r="CT568" s="97"/>
      <c r="CU568" s="114"/>
      <c r="CV568" s="50">
        <f t="shared" si="73"/>
        <v>19902719.999999996</v>
      </c>
      <c r="CW568" s="11"/>
      <c r="CX568" s="604">
        <f t="shared" si="74"/>
        <v>5.4337897935050661</v>
      </c>
      <c r="CY568" s="143"/>
      <c r="CZ568" s="143"/>
      <c r="DA568" s="143"/>
      <c r="DB568" s="23"/>
      <c r="DC568" s="23"/>
      <c r="DD568" s="23"/>
      <c r="DE568" s="23"/>
      <c r="DF568" s="143"/>
      <c r="DG568" s="89"/>
      <c r="DH568" s="50" t="s">
        <v>46</v>
      </c>
      <c r="DI568" s="28"/>
      <c r="DJ568" s="553" t="s">
        <v>46</v>
      </c>
      <c r="DK568" s="143"/>
      <c r="DL568" s="46"/>
      <c r="DM568" s="111"/>
      <c r="DN568" s="110"/>
      <c r="DO568" s="432">
        <v>48.300278035217794</v>
      </c>
      <c r="DP568" s="433">
        <v>31.261477604784709</v>
      </c>
      <c r="DQ568" s="434">
        <v>44.910719802286067</v>
      </c>
      <c r="DR568" s="428">
        <v>34.51225457670904</v>
      </c>
      <c r="DS568" s="432">
        <v>0.28730305838739573</v>
      </c>
      <c r="DT568" s="434">
        <v>0.42040324880212104</v>
      </c>
      <c r="DU568" s="434">
        <v>0.2712388013592833</v>
      </c>
      <c r="DV568" s="428">
        <v>0.43599785689281428</v>
      </c>
      <c r="DW568" s="252"/>
      <c r="DX568" s="50"/>
      <c r="DY568" s="249"/>
      <c r="DZ568" s="464">
        <v>0</v>
      </c>
      <c r="EA568" s="465">
        <v>71639.666666666672</v>
      </c>
      <c r="EB568" s="46"/>
    </row>
    <row r="569" spans="1:132" s="141" customFormat="1" ht="27.75" customHeight="1" x14ac:dyDescent="0.25">
      <c r="A569" s="69" t="s">
        <v>56</v>
      </c>
      <c r="B569" s="69" t="s">
        <v>57</v>
      </c>
      <c r="C569" s="69" t="s">
        <v>926</v>
      </c>
      <c r="D569" s="67" t="s">
        <v>1008</v>
      </c>
      <c r="E569" s="67" t="s">
        <v>1009</v>
      </c>
      <c r="F569" s="67" t="s">
        <v>1012</v>
      </c>
      <c r="G569" s="67" t="s">
        <v>993</v>
      </c>
      <c r="H569" s="14" t="s">
        <v>46</v>
      </c>
      <c r="I569" s="20" t="s">
        <v>1978</v>
      </c>
      <c r="J569" s="145" t="s">
        <v>1975</v>
      </c>
      <c r="K569" s="426">
        <v>11.911659813812681</v>
      </c>
      <c r="L569" s="426">
        <v>25.179166614294001</v>
      </c>
      <c r="M569" s="424">
        <v>1041</v>
      </c>
      <c r="N569" s="487">
        <v>12789600</v>
      </c>
      <c r="O569" s="487" t="s">
        <v>1976</v>
      </c>
      <c r="P569" s="572">
        <v>3.9019640592911511</v>
      </c>
      <c r="Q569" s="34" t="s">
        <v>1977</v>
      </c>
      <c r="R569" s="257" t="s">
        <v>48</v>
      </c>
      <c r="S569" s="27"/>
      <c r="T569" s="27"/>
      <c r="U569" s="145"/>
      <c r="V569" s="24"/>
      <c r="W569" s="24"/>
      <c r="X569" s="24"/>
      <c r="Y569" s="24"/>
      <c r="Z569" s="24"/>
      <c r="AA569" s="24"/>
      <c r="AB569" s="24"/>
      <c r="AC569" s="24"/>
      <c r="AD569" s="24"/>
      <c r="AE569" s="24"/>
      <c r="AF569" s="24"/>
      <c r="AG569" s="24"/>
      <c r="AH569" s="24"/>
      <c r="AI569" s="24">
        <v>75</v>
      </c>
      <c r="AJ569" s="24">
        <v>75</v>
      </c>
      <c r="AK569" s="24"/>
      <c r="AL569" s="24"/>
      <c r="AM569" s="24"/>
      <c r="AN569" s="24"/>
      <c r="AO569" s="145">
        <f t="shared" si="75"/>
        <v>75</v>
      </c>
      <c r="AP569" s="14">
        <f t="shared" si="76"/>
        <v>75</v>
      </c>
      <c r="AQ569" s="22"/>
      <c r="AR569" s="24"/>
      <c r="AS569" s="24"/>
      <c r="AT569" s="24"/>
      <c r="AU569" s="24"/>
      <c r="AV569" s="24"/>
      <c r="AW569" s="145"/>
      <c r="AX569" s="24"/>
      <c r="AY569" s="24"/>
      <c r="AZ569" s="24"/>
      <c r="BA569" s="24"/>
      <c r="BB569" s="24"/>
      <c r="BC569" s="24"/>
      <c r="BD569" s="24"/>
      <c r="BE569" s="24"/>
      <c r="BF569" s="24"/>
      <c r="BG569" s="24">
        <v>1054.0350000000001</v>
      </c>
      <c r="BH569" s="24">
        <v>1054.0350000000001</v>
      </c>
      <c r="BI569" s="24"/>
      <c r="BJ569" s="24"/>
      <c r="BK569" s="24"/>
      <c r="BL569" s="24"/>
      <c r="BM569" s="145">
        <f t="shared" si="77"/>
        <v>1054.0350000000001</v>
      </c>
      <c r="BN569" s="24">
        <f t="shared" si="78"/>
        <v>1054.0350000000001</v>
      </c>
      <c r="BO569" s="509">
        <f t="shared" si="72"/>
        <v>0.27012934614048723</v>
      </c>
      <c r="BP569" s="511">
        <v>0</v>
      </c>
      <c r="BQ569" s="512">
        <v>0</v>
      </c>
      <c r="BR569" s="513">
        <v>0</v>
      </c>
      <c r="BS569" s="512">
        <v>0</v>
      </c>
      <c r="BT569" s="512">
        <v>0</v>
      </c>
      <c r="BU569" s="512">
        <v>0</v>
      </c>
      <c r="BV569" s="512">
        <v>0</v>
      </c>
      <c r="BW569" s="512">
        <v>0</v>
      </c>
      <c r="BX569" s="512">
        <v>0</v>
      </c>
      <c r="BY569" s="512">
        <v>0</v>
      </c>
      <c r="BZ569" s="512">
        <v>0</v>
      </c>
      <c r="CA569" s="512">
        <v>0</v>
      </c>
      <c r="CB569" s="512">
        <v>0</v>
      </c>
      <c r="CC569" s="512">
        <v>0</v>
      </c>
      <c r="CD569" s="512">
        <v>0</v>
      </c>
      <c r="CE569" s="512">
        <v>0</v>
      </c>
      <c r="CF569" s="512">
        <v>1237268.4444000004</v>
      </c>
      <c r="CG569" s="512">
        <v>1237268.4444000004</v>
      </c>
      <c r="CH569" s="512">
        <v>0</v>
      </c>
      <c r="CI569" s="512">
        <v>0</v>
      </c>
      <c r="CJ569" s="512">
        <v>0</v>
      </c>
      <c r="CK569" s="512">
        <v>0</v>
      </c>
      <c r="CL569" s="513">
        <f t="shared" si="79"/>
        <v>1237268.4444000004</v>
      </c>
      <c r="CM569" s="513">
        <f t="shared" si="80"/>
        <v>1237268.4444000004</v>
      </c>
      <c r="CN569" s="113"/>
      <c r="CO569" s="97"/>
      <c r="CP569" s="97"/>
      <c r="CQ569" s="97"/>
      <c r="CR569" s="97"/>
      <c r="CS569" s="97"/>
      <c r="CT569" s="97"/>
      <c r="CU569" s="114"/>
      <c r="CV569" s="50">
        <f t="shared" si="73"/>
        <v>12789600</v>
      </c>
      <c r="CW569" s="11"/>
      <c r="CX569" s="604">
        <f t="shared" si="74"/>
        <v>3.9019640592911511</v>
      </c>
      <c r="CY569" s="143"/>
      <c r="CZ569" s="143"/>
      <c r="DA569" s="143"/>
      <c r="DB569" s="23"/>
      <c r="DC569" s="23"/>
      <c r="DD569" s="23"/>
      <c r="DE569" s="23"/>
      <c r="DF569" s="143"/>
      <c r="DG569" s="89"/>
      <c r="DH569" s="50" t="s">
        <v>46</v>
      </c>
      <c r="DI569" s="28"/>
      <c r="DJ569" s="553" t="s">
        <v>46</v>
      </c>
      <c r="DK569" s="143"/>
      <c r="DL569" s="46"/>
      <c r="DM569" s="111"/>
      <c r="DN569" s="110"/>
      <c r="DO569" s="432">
        <v>69.666453265045035</v>
      </c>
      <c r="DP569" s="433">
        <v>8.7552499653985194</v>
      </c>
      <c r="DQ569" s="434">
        <v>69.4542253521129</v>
      </c>
      <c r="DR569" s="428">
        <v>8.0705334561636732</v>
      </c>
      <c r="DS569" s="432">
        <v>1.1590909090909127</v>
      </c>
      <c r="DT569" s="434">
        <v>-0.812933685937832</v>
      </c>
      <c r="DU569" s="434">
        <v>1.1562099871959064</v>
      </c>
      <c r="DV569" s="428">
        <v>-0.81101515076188879</v>
      </c>
      <c r="DW569" s="252"/>
      <c r="DX569" s="50"/>
      <c r="DY569" s="249"/>
      <c r="DZ569" s="464">
        <v>0</v>
      </c>
      <c r="EA569" s="465">
        <v>15386.666666666666</v>
      </c>
      <c r="EB569" s="46"/>
    </row>
    <row r="570" spans="1:132" s="141" customFormat="1" ht="27.75" customHeight="1" x14ac:dyDescent="0.25">
      <c r="A570" s="69" t="s">
        <v>56</v>
      </c>
      <c r="B570" s="69" t="s">
        <v>57</v>
      </c>
      <c r="C570" s="69" t="s">
        <v>926</v>
      </c>
      <c r="D570" s="67" t="s">
        <v>1008</v>
      </c>
      <c r="E570" s="67" t="s">
        <v>1009</v>
      </c>
      <c r="F570" s="67" t="s">
        <v>1013</v>
      </c>
      <c r="G570" s="67" t="s">
        <v>1009</v>
      </c>
      <c r="H570" s="14" t="s">
        <v>46</v>
      </c>
      <c r="I570" s="20" t="s">
        <v>1978</v>
      </c>
      <c r="J570" s="145" t="s">
        <v>1975</v>
      </c>
      <c r="K570" s="426">
        <v>11.202904623355499</v>
      </c>
      <c r="L570" s="426">
        <v>38.462121132119997</v>
      </c>
      <c r="M570" s="424">
        <v>2333</v>
      </c>
      <c r="N570" s="487">
        <v>33498240.000000004</v>
      </c>
      <c r="O570" s="487" t="s">
        <v>1976</v>
      </c>
      <c r="P570" s="572">
        <v>8.6117566152324407</v>
      </c>
      <c r="Q570" s="34" t="s">
        <v>1977</v>
      </c>
      <c r="R570" s="257" t="s">
        <v>48</v>
      </c>
      <c r="S570" s="27"/>
      <c r="T570" s="27"/>
      <c r="U570" s="145"/>
      <c r="V570" s="24"/>
      <c r="W570" s="24"/>
      <c r="X570" s="24"/>
      <c r="Y570" s="24"/>
      <c r="Z570" s="24"/>
      <c r="AA570" s="24"/>
      <c r="AB570" s="24"/>
      <c r="AC570" s="24"/>
      <c r="AD570" s="24"/>
      <c r="AE570" s="24">
        <v>1</v>
      </c>
      <c r="AF570" s="24">
        <v>1</v>
      </c>
      <c r="AG570" s="24"/>
      <c r="AH570" s="24"/>
      <c r="AI570" s="24">
        <v>86</v>
      </c>
      <c r="AJ570" s="24">
        <v>86</v>
      </c>
      <c r="AK570" s="24"/>
      <c r="AL570" s="24"/>
      <c r="AM570" s="24"/>
      <c r="AN570" s="24"/>
      <c r="AO570" s="145">
        <f t="shared" si="75"/>
        <v>87</v>
      </c>
      <c r="AP570" s="14">
        <f t="shared" si="76"/>
        <v>87</v>
      </c>
      <c r="AQ570" s="22"/>
      <c r="AR570" s="24"/>
      <c r="AS570" s="24"/>
      <c r="AT570" s="24"/>
      <c r="AU570" s="24"/>
      <c r="AV570" s="24"/>
      <c r="AW570" s="145"/>
      <c r="AX570" s="24"/>
      <c r="AY570" s="24"/>
      <c r="AZ570" s="24"/>
      <c r="BA570" s="24"/>
      <c r="BB570" s="24"/>
      <c r="BC570" s="24">
        <v>300</v>
      </c>
      <c r="BD570" s="24">
        <v>300</v>
      </c>
      <c r="BE570" s="24"/>
      <c r="BF570" s="24"/>
      <c r="BG570" s="24">
        <v>592.52</v>
      </c>
      <c r="BH570" s="24">
        <v>592.52</v>
      </c>
      <c r="BI570" s="24"/>
      <c r="BJ570" s="24"/>
      <c r="BK570" s="24"/>
      <c r="BL570" s="24"/>
      <c r="BM570" s="145">
        <f t="shared" si="77"/>
        <v>892.52</v>
      </c>
      <c r="BN570" s="24">
        <f t="shared" si="78"/>
        <v>892.52</v>
      </c>
      <c r="BO570" s="509">
        <f t="shared" si="72"/>
        <v>0.10363971485461099</v>
      </c>
      <c r="BP570" s="511">
        <v>0</v>
      </c>
      <c r="BQ570" s="512">
        <v>0</v>
      </c>
      <c r="BR570" s="513">
        <v>0</v>
      </c>
      <c r="BS570" s="512">
        <v>0</v>
      </c>
      <c r="BT570" s="512">
        <v>0</v>
      </c>
      <c r="BU570" s="512">
        <v>0</v>
      </c>
      <c r="BV570" s="512">
        <v>0</v>
      </c>
      <c r="BW570" s="512">
        <v>0</v>
      </c>
      <c r="BX570" s="512">
        <v>0</v>
      </c>
      <c r="BY570" s="512">
        <v>0</v>
      </c>
      <c r="BZ570" s="512">
        <v>0</v>
      </c>
      <c r="CA570" s="512">
        <v>0</v>
      </c>
      <c r="CB570" s="512">
        <v>1513728</v>
      </c>
      <c r="CC570" s="512">
        <v>1513728</v>
      </c>
      <c r="CD570" s="512">
        <v>0</v>
      </c>
      <c r="CE570" s="512">
        <v>0</v>
      </c>
      <c r="CF570" s="512">
        <v>695523.67680000002</v>
      </c>
      <c r="CG570" s="512">
        <v>695523.67680000002</v>
      </c>
      <c r="CH570" s="512">
        <v>0</v>
      </c>
      <c r="CI570" s="512">
        <v>0</v>
      </c>
      <c r="CJ570" s="512">
        <v>0</v>
      </c>
      <c r="CK570" s="512">
        <v>0</v>
      </c>
      <c r="CL570" s="513">
        <f t="shared" si="79"/>
        <v>2209251.6768</v>
      </c>
      <c r="CM570" s="513">
        <f t="shared" si="80"/>
        <v>2209251.6768</v>
      </c>
      <c r="CN570" s="113"/>
      <c r="CO570" s="97"/>
      <c r="CP570" s="97"/>
      <c r="CQ570" s="97"/>
      <c r="CR570" s="97"/>
      <c r="CS570" s="97"/>
      <c r="CT570" s="97"/>
      <c r="CU570" s="114"/>
      <c r="CV570" s="50">
        <f t="shared" si="73"/>
        <v>33498240.000000004</v>
      </c>
      <c r="CW570" s="11"/>
      <c r="CX570" s="604">
        <f t="shared" si="74"/>
        <v>8.6117566152324407</v>
      </c>
      <c r="CY570" s="143"/>
      <c r="CZ570" s="143"/>
      <c r="DA570" s="143"/>
      <c r="DB570" s="23"/>
      <c r="DC570" s="23"/>
      <c r="DD570" s="23"/>
      <c r="DE570" s="23"/>
      <c r="DF570" s="143"/>
      <c r="DG570" s="89"/>
      <c r="DH570" s="50" t="s">
        <v>46</v>
      </c>
      <c r="DI570" s="28"/>
      <c r="DJ570" s="553" t="s">
        <v>46</v>
      </c>
      <c r="DK570" s="143"/>
      <c r="DL570" s="46"/>
      <c r="DM570" s="111"/>
      <c r="DN570" s="110"/>
      <c r="DO570" s="432">
        <v>44.432745196085371</v>
      </c>
      <c r="DP570" s="433">
        <v>68.872538606666865</v>
      </c>
      <c r="DQ570" s="434">
        <v>44.432745196085371</v>
      </c>
      <c r="DR570" s="428">
        <v>66.294977069852223</v>
      </c>
      <c r="DS570" s="432">
        <v>0.45860418601328595</v>
      </c>
      <c r="DT570" s="434">
        <v>0.55121409083533046</v>
      </c>
      <c r="DU570" s="434">
        <v>0.45860418601328595</v>
      </c>
      <c r="DV570" s="428">
        <v>0.54874908335750971</v>
      </c>
      <c r="DW570" s="252"/>
      <c r="DX570" s="50"/>
      <c r="DY570" s="249"/>
      <c r="DZ570" s="464">
        <v>0</v>
      </c>
      <c r="EA570" s="465">
        <v>116935.33333333333</v>
      </c>
      <c r="EB570" s="46"/>
    </row>
    <row r="571" spans="1:132" s="141" customFormat="1" ht="27.75" customHeight="1" x14ac:dyDescent="0.25">
      <c r="A571" s="69" t="s">
        <v>56</v>
      </c>
      <c r="B571" s="69" t="s">
        <v>57</v>
      </c>
      <c r="C571" s="69" t="s">
        <v>926</v>
      </c>
      <c r="D571" s="67" t="s">
        <v>1014</v>
      </c>
      <c r="E571" s="67" t="s">
        <v>1015</v>
      </c>
      <c r="F571" s="67" t="s">
        <v>1016</v>
      </c>
      <c r="G571" s="67" t="s">
        <v>1017</v>
      </c>
      <c r="H571" s="14" t="s">
        <v>46</v>
      </c>
      <c r="I571" s="20" t="s">
        <v>1979</v>
      </c>
      <c r="J571" s="145" t="s">
        <v>1975</v>
      </c>
      <c r="K571" s="426">
        <v>11.774481389853227</v>
      </c>
      <c r="L571" s="426">
        <v>19.138068142011001</v>
      </c>
      <c r="M571" s="424">
        <v>1641</v>
      </c>
      <c r="N571" s="487">
        <v>26735520</v>
      </c>
      <c r="O571" s="487" t="s">
        <v>1976</v>
      </c>
      <c r="P571" s="572">
        <v>6.9198893863991628</v>
      </c>
      <c r="Q571" s="34" t="s">
        <v>1977</v>
      </c>
      <c r="R571" s="257" t="s">
        <v>48</v>
      </c>
      <c r="S571" s="27"/>
      <c r="T571" s="27"/>
      <c r="U571" s="145"/>
      <c r="V571" s="24"/>
      <c r="W571" s="24"/>
      <c r="X571" s="24"/>
      <c r="Y571" s="24"/>
      <c r="Z571" s="24"/>
      <c r="AA571" s="24"/>
      <c r="AB571" s="24"/>
      <c r="AC571" s="24"/>
      <c r="AD571" s="24"/>
      <c r="AE571" s="24"/>
      <c r="AF571" s="24"/>
      <c r="AG571" s="24"/>
      <c r="AH571" s="24"/>
      <c r="AI571" s="24">
        <v>82</v>
      </c>
      <c r="AJ571" s="24">
        <v>82</v>
      </c>
      <c r="AK571" s="24"/>
      <c r="AL571" s="24"/>
      <c r="AM571" s="24"/>
      <c r="AN571" s="24"/>
      <c r="AO571" s="145">
        <f t="shared" si="75"/>
        <v>82</v>
      </c>
      <c r="AP571" s="14">
        <f t="shared" si="76"/>
        <v>82</v>
      </c>
      <c r="AQ571" s="22"/>
      <c r="AR571" s="24"/>
      <c r="AS571" s="24"/>
      <c r="AT571" s="24"/>
      <c r="AU571" s="24"/>
      <c r="AV571" s="24"/>
      <c r="AW571" s="145"/>
      <c r="AX571" s="24"/>
      <c r="AY571" s="24"/>
      <c r="AZ571" s="24"/>
      <c r="BA571" s="24"/>
      <c r="BB571" s="24"/>
      <c r="BC571" s="24"/>
      <c r="BD571" s="24"/>
      <c r="BE571" s="24"/>
      <c r="BF571" s="24"/>
      <c r="BG571" s="24">
        <v>573.5</v>
      </c>
      <c r="BH571" s="24">
        <v>573.5</v>
      </c>
      <c r="BI571" s="24"/>
      <c r="BJ571" s="24"/>
      <c r="BK571" s="24"/>
      <c r="BL571" s="24"/>
      <c r="BM571" s="145">
        <f t="shared" si="77"/>
        <v>573.5</v>
      </c>
      <c r="BN571" s="24">
        <f t="shared" si="78"/>
        <v>573.5</v>
      </c>
      <c r="BO571" s="509">
        <f t="shared" si="72"/>
        <v>8.2877047301824977E-2</v>
      </c>
      <c r="BP571" s="511">
        <v>0</v>
      </c>
      <c r="BQ571" s="512">
        <v>0</v>
      </c>
      <c r="BR571" s="513">
        <v>0</v>
      </c>
      <c r="BS571" s="512">
        <v>0</v>
      </c>
      <c r="BT571" s="512">
        <v>0</v>
      </c>
      <c r="BU571" s="512">
        <v>0</v>
      </c>
      <c r="BV571" s="512">
        <v>0</v>
      </c>
      <c r="BW571" s="512">
        <v>0</v>
      </c>
      <c r="BX571" s="512">
        <v>0</v>
      </c>
      <c r="BY571" s="512">
        <v>0</v>
      </c>
      <c r="BZ571" s="512">
        <v>0</v>
      </c>
      <c r="CA571" s="512">
        <v>0</v>
      </c>
      <c r="CB571" s="512">
        <v>0</v>
      </c>
      <c r="CC571" s="512">
        <v>0</v>
      </c>
      <c r="CD571" s="512">
        <v>0</v>
      </c>
      <c r="CE571" s="512">
        <v>0</v>
      </c>
      <c r="CF571" s="512">
        <v>673197.24</v>
      </c>
      <c r="CG571" s="512">
        <v>673197.24</v>
      </c>
      <c r="CH571" s="512">
        <v>0</v>
      </c>
      <c r="CI571" s="512">
        <v>0</v>
      </c>
      <c r="CJ571" s="512">
        <v>0</v>
      </c>
      <c r="CK571" s="512">
        <v>0</v>
      </c>
      <c r="CL571" s="513">
        <f t="shared" si="79"/>
        <v>673197.24</v>
      </c>
      <c r="CM571" s="513">
        <f t="shared" si="80"/>
        <v>673197.24</v>
      </c>
      <c r="CN571" s="113"/>
      <c r="CO571" s="97"/>
      <c r="CP571" s="97"/>
      <c r="CQ571" s="97"/>
      <c r="CR571" s="97"/>
      <c r="CS571" s="97"/>
      <c r="CT571" s="97"/>
      <c r="CU571" s="114"/>
      <c r="CV571" s="50">
        <f t="shared" si="73"/>
        <v>26735520</v>
      </c>
      <c r="CW571" s="11"/>
      <c r="CX571" s="604">
        <f t="shared" si="74"/>
        <v>6.9198893863991628</v>
      </c>
      <c r="CY571" s="143"/>
      <c r="CZ571" s="143"/>
      <c r="DA571" s="143"/>
      <c r="DB571" s="23"/>
      <c r="DC571" s="23"/>
      <c r="DD571" s="23"/>
      <c r="DE571" s="23"/>
      <c r="DF571" s="143"/>
      <c r="DG571" s="89"/>
      <c r="DH571" s="50" t="s">
        <v>46</v>
      </c>
      <c r="DI571" s="28"/>
      <c r="DJ571" s="553" t="s">
        <v>46</v>
      </c>
      <c r="DK571" s="143"/>
      <c r="DL571" s="46"/>
      <c r="DM571" s="111"/>
      <c r="DN571" s="110"/>
      <c r="DO571" s="432">
        <v>41.83398487079242</v>
      </c>
      <c r="DP571" s="433">
        <v>51.424071692369608</v>
      </c>
      <c r="DQ571" s="434">
        <v>41.83398487079242</v>
      </c>
      <c r="DR571" s="428">
        <v>45.895616407816775</v>
      </c>
      <c r="DS571" s="432">
        <v>0.17850434076255231</v>
      </c>
      <c r="DT571" s="434">
        <v>0.36940434132040256</v>
      </c>
      <c r="DU571" s="434">
        <v>0.17850434076255231</v>
      </c>
      <c r="DV571" s="428">
        <v>0.10242795727084777</v>
      </c>
      <c r="DW571" s="252"/>
      <c r="DX571" s="50"/>
      <c r="DY571" s="249"/>
      <c r="DZ571" s="464">
        <v>0</v>
      </c>
      <c r="EA571" s="465">
        <v>80081.666666666672</v>
      </c>
      <c r="EB571" s="46"/>
    </row>
    <row r="572" spans="1:132" s="141" customFormat="1" ht="27.75" customHeight="1" x14ac:dyDescent="0.25">
      <c r="A572" s="69" t="s">
        <v>56</v>
      </c>
      <c r="B572" s="69" t="s">
        <v>57</v>
      </c>
      <c r="C572" s="69" t="s">
        <v>926</v>
      </c>
      <c r="D572" s="67" t="s">
        <v>1014</v>
      </c>
      <c r="E572" s="67" t="s">
        <v>1015</v>
      </c>
      <c r="F572" s="67" t="s">
        <v>1018</v>
      </c>
      <c r="G572" s="67" t="s">
        <v>1015</v>
      </c>
      <c r="H572" s="14" t="s">
        <v>46</v>
      </c>
      <c r="I572" s="20" t="s">
        <v>1978</v>
      </c>
      <c r="J572" s="145" t="s">
        <v>1975</v>
      </c>
      <c r="K572" s="426">
        <v>11.797344460513136</v>
      </c>
      <c r="L572" s="426">
        <v>5.2746212011500004</v>
      </c>
      <c r="M572" s="424">
        <v>243</v>
      </c>
      <c r="N572" s="487">
        <v>32096640.000000004</v>
      </c>
      <c r="O572" s="487" t="s">
        <v>1976</v>
      </c>
      <c r="P572" s="572">
        <v>8.3069156731003257</v>
      </c>
      <c r="Q572" s="34" t="s">
        <v>48</v>
      </c>
      <c r="R572" s="257" t="s">
        <v>48</v>
      </c>
      <c r="S572" s="27"/>
      <c r="T572" s="27"/>
      <c r="U572" s="145"/>
      <c r="V572" s="24"/>
      <c r="W572" s="24"/>
      <c r="X572" s="24"/>
      <c r="Y572" s="24"/>
      <c r="Z572" s="24"/>
      <c r="AA572" s="24"/>
      <c r="AB572" s="24"/>
      <c r="AC572" s="24"/>
      <c r="AD572" s="24"/>
      <c r="AE572" s="24"/>
      <c r="AF572" s="24"/>
      <c r="AG572" s="24"/>
      <c r="AH572" s="24"/>
      <c r="AI572" s="24">
        <v>5</v>
      </c>
      <c r="AJ572" s="24">
        <v>5</v>
      </c>
      <c r="AK572" s="24"/>
      <c r="AL572" s="24"/>
      <c r="AM572" s="24"/>
      <c r="AN572" s="24"/>
      <c r="AO572" s="145">
        <f t="shared" si="75"/>
        <v>5</v>
      </c>
      <c r="AP572" s="14">
        <f t="shared" si="76"/>
        <v>5</v>
      </c>
      <c r="AQ572" s="22"/>
      <c r="AR572" s="24"/>
      <c r="AS572" s="24"/>
      <c r="AT572" s="24"/>
      <c r="AU572" s="24"/>
      <c r="AV572" s="24"/>
      <c r="AW572" s="145"/>
      <c r="AX572" s="24"/>
      <c r="AY572" s="24"/>
      <c r="AZ572" s="24"/>
      <c r="BA572" s="24"/>
      <c r="BB572" s="24"/>
      <c r="BC572" s="24"/>
      <c r="BD572" s="24"/>
      <c r="BE572" s="24"/>
      <c r="BF572" s="24"/>
      <c r="BG572" s="24">
        <v>2247.64</v>
      </c>
      <c r="BH572" s="24">
        <v>2247.64</v>
      </c>
      <c r="BI572" s="24"/>
      <c r="BJ572" s="24"/>
      <c r="BK572" s="24"/>
      <c r="BL572" s="24"/>
      <c r="BM572" s="145">
        <f t="shared" si="77"/>
        <v>2247.64</v>
      </c>
      <c r="BN572" s="24">
        <f t="shared" si="78"/>
        <v>2247.64</v>
      </c>
      <c r="BO572" s="509">
        <f t="shared" si="72"/>
        <v>0.27057455359494831</v>
      </c>
      <c r="BP572" s="511">
        <v>0</v>
      </c>
      <c r="BQ572" s="512">
        <v>0</v>
      </c>
      <c r="BR572" s="513">
        <v>0</v>
      </c>
      <c r="BS572" s="512">
        <v>0</v>
      </c>
      <c r="BT572" s="512">
        <v>0</v>
      </c>
      <c r="BU572" s="512">
        <v>0</v>
      </c>
      <c r="BV572" s="512">
        <v>0</v>
      </c>
      <c r="BW572" s="512">
        <v>0</v>
      </c>
      <c r="BX572" s="512">
        <v>0</v>
      </c>
      <c r="BY572" s="512">
        <v>0</v>
      </c>
      <c r="BZ572" s="512">
        <v>0</v>
      </c>
      <c r="CA572" s="512">
        <v>0</v>
      </c>
      <c r="CB572" s="512">
        <v>0</v>
      </c>
      <c r="CC572" s="512">
        <v>0</v>
      </c>
      <c r="CD572" s="512">
        <v>0</v>
      </c>
      <c r="CE572" s="512">
        <v>0</v>
      </c>
      <c r="CF572" s="512">
        <v>2638369.7376000001</v>
      </c>
      <c r="CG572" s="512">
        <v>2638369.7376000001</v>
      </c>
      <c r="CH572" s="512">
        <v>0</v>
      </c>
      <c r="CI572" s="512">
        <v>0</v>
      </c>
      <c r="CJ572" s="512">
        <v>0</v>
      </c>
      <c r="CK572" s="512">
        <v>0</v>
      </c>
      <c r="CL572" s="513">
        <f t="shared" si="79"/>
        <v>2638369.7376000001</v>
      </c>
      <c r="CM572" s="513">
        <f t="shared" si="80"/>
        <v>2638369.7376000001</v>
      </c>
      <c r="CN572" s="113"/>
      <c r="CO572" s="97"/>
      <c r="CP572" s="97"/>
      <c r="CQ572" s="97"/>
      <c r="CR572" s="97"/>
      <c r="CS572" s="97"/>
      <c r="CT572" s="97"/>
      <c r="CU572" s="114"/>
      <c r="CV572" s="50">
        <f t="shared" si="73"/>
        <v>32096640.000000004</v>
      </c>
      <c r="CW572" s="11"/>
      <c r="CX572" s="604">
        <f t="shared" si="74"/>
        <v>8.3069156731003257</v>
      </c>
      <c r="CY572" s="143"/>
      <c r="CZ572" s="143"/>
      <c r="DA572" s="143"/>
      <c r="DB572" s="23"/>
      <c r="DC572" s="23"/>
      <c r="DD572" s="23"/>
      <c r="DE572" s="23"/>
      <c r="DF572" s="143"/>
      <c r="DG572" s="89"/>
      <c r="DH572" s="50" t="s">
        <v>46</v>
      </c>
      <c r="DI572" s="28"/>
      <c r="DJ572" s="553" t="s">
        <v>46</v>
      </c>
      <c r="DK572" s="143"/>
      <c r="DL572" s="46"/>
      <c r="DM572" s="111"/>
      <c r="DN572" s="110"/>
      <c r="DO572" s="432">
        <v>1.7796610169491525</v>
      </c>
      <c r="DP572" s="433">
        <v>90.558016036875415</v>
      </c>
      <c r="DQ572" s="434">
        <v>1.7796610169491525</v>
      </c>
      <c r="DR572" s="428">
        <v>90.558016036875415</v>
      </c>
      <c r="DS572" s="432">
        <v>1.2711864406779662E-2</v>
      </c>
      <c r="DT572" s="434">
        <v>0.10286887213712995</v>
      </c>
      <c r="DU572" s="434">
        <v>1.2711864406779662E-2</v>
      </c>
      <c r="DV572" s="428">
        <v>0.10286887213712995</v>
      </c>
      <c r="DW572" s="252"/>
      <c r="DX572" s="50"/>
      <c r="DY572" s="249"/>
      <c r="DZ572" s="464">
        <v>0</v>
      </c>
      <c r="EA572" s="465">
        <v>12628.666666666666</v>
      </c>
      <c r="EB572" s="46"/>
    </row>
    <row r="573" spans="1:132" s="141" customFormat="1" ht="27.75" customHeight="1" x14ac:dyDescent="0.25">
      <c r="A573" s="69" t="s">
        <v>56</v>
      </c>
      <c r="B573" s="69" t="s">
        <v>57</v>
      </c>
      <c r="C573" s="69" t="s">
        <v>926</v>
      </c>
      <c r="D573" s="67" t="s">
        <v>1014</v>
      </c>
      <c r="E573" s="67" t="s">
        <v>1015</v>
      </c>
      <c r="F573" s="67" t="s">
        <v>1019</v>
      </c>
      <c r="G573" s="67" t="s">
        <v>1015</v>
      </c>
      <c r="H573" s="14" t="s">
        <v>46</v>
      </c>
      <c r="I573" s="20" t="s">
        <v>1978</v>
      </c>
      <c r="J573" s="145" t="s">
        <v>1975</v>
      </c>
      <c r="K573" s="426">
        <v>11.797344460513136</v>
      </c>
      <c r="L573" s="426">
        <v>23.679356011353001</v>
      </c>
      <c r="M573" s="424">
        <v>867</v>
      </c>
      <c r="N573" s="487">
        <v>31886400</v>
      </c>
      <c r="O573" s="487" t="s">
        <v>1976</v>
      </c>
      <c r="P573" s="572">
        <v>7.7200968594959836</v>
      </c>
      <c r="Q573" s="34" t="s">
        <v>1977</v>
      </c>
      <c r="R573" s="257" t="s">
        <v>48</v>
      </c>
      <c r="S573" s="27"/>
      <c r="T573" s="27"/>
      <c r="U573" s="145"/>
      <c r="V573" s="24"/>
      <c r="W573" s="24"/>
      <c r="X573" s="24"/>
      <c r="Y573" s="24"/>
      <c r="Z573" s="24"/>
      <c r="AA573" s="24"/>
      <c r="AB573" s="24"/>
      <c r="AC573" s="24"/>
      <c r="AD573" s="24"/>
      <c r="AE573" s="24"/>
      <c r="AF573" s="24"/>
      <c r="AG573" s="24"/>
      <c r="AH573" s="24"/>
      <c r="AI573" s="24">
        <v>38</v>
      </c>
      <c r="AJ573" s="24">
        <v>38</v>
      </c>
      <c r="AK573" s="24">
        <v>1</v>
      </c>
      <c r="AL573" s="24">
        <v>1</v>
      </c>
      <c r="AM573" s="24"/>
      <c r="AN573" s="24"/>
      <c r="AO573" s="145">
        <f t="shared" si="75"/>
        <v>39</v>
      </c>
      <c r="AP573" s="14">
        <f t="shared" si="76"/>
        <v>39</v>
      </c>
      <c r="AQ573" s="22"/>
      <c r="AR573" s="24"/>
      <c r="AS573" s="24"/>
      <c r="AT573" s="24"/>
      <c r="AU573" s="24"/>
      <c r="AV573" s="24"/>
      <c r="AW573" s="145"/>
      <c r="AX573" s="24"/>
      <c r="AY573" s="24"/>
      <c r="AZ573" s="24"/>
      <c r="BA573" s="24"/>
      <c r="BB573" s="24"/>
      <c r="BC573" s="24"/>
      <c r="BD573" s="24"/>
      <c r="BE573" s="24"/>
      <c r="BF573" s="24"/>
      <c r="BG573" s="24">
        <v>1084.9000000000001</v>
      </c>
      <c r="BH573" s="24">
        <v>1084.9000000000001</v>
      </c>
      <c r="BI573" s="24">
        <v>7.6</v>
      </c>
      <c r="BJ573" s="24">
        <v>7.6</v>
      </c>
      <c r="BK573" s="24"/>
      <c r="BL573" s="24"/>
      <c r="BM573" s="145">
        <f t="shared" si="77"/>
        <v>1092.5</v>
      </c>
      <c r="BN573" s="24">
        <f t="shared" si="78"/>
        <v>1092.5</v>
      </c>
      <c r="BO573" s="509">
        <f t="shared" si="72"/>
        <v>0.14151376852949554</v>
      </c>
      <c r="BP573" s="511">
        <v>0</v>
      </c>
      <c r="BQ573" s="512">
        <v>0</v>
      </c>
      <c r="BR573" s="513">
        <v>0</v>
      </c>
      <c r="BS573" s="512">
        <v>0</v>
      </c>
      <c r="BT573" s="512">
        <v>0</v>
      </c>
      <c r="BU573" s="512">
        <v>0</v>
      </c>
      <c r="BV573" s="512">
        <v>0</v>
      </c>
      <c r="BW573" s="512">
        <v>0</v>
      </c>
      <c r="BX573" s="512">
        <v>0</v>
      </c>
      <c r="BY573" s="512">
        <v>0</v>
      </c>
      <c r="BZ573" s="512">
        <v>0</v>
      </c>
      <c r="CA573" s="512">
        <v>0</v>
      </c>
      <c r="CB573" s="512">
        <v>0</v>
      </c>
      <c r="CC573" s="512">
        <v>0</v>
      </c>
      <c r="CD573" s="512">
        <v>0</v>
      </c>
      <c r="CE573" s="512">
        <v>0</v>
      </c>
      <c r="CF573" s="512">
        <v>1273499.0160000001</v>
      </c>
      <c r="CG573" s="512">
        <v>1273499.0160000001</v>
      </c>
      <c r="CH573" s="512">
        <v>8921.1840000000011</v>
      </c>
      <c r="CI573" s="512">
        <v>8921.1840000000011</v>
      </c>
      <c r="CJ573" s="512">
        <v>0</v>
      </c>
      <c r="CK573" s="512">
        <v>0</v>
      </c>
      <c r="CL573" s="513">
        <f t="shared" si="79"/>
        <v>1282420.2</v>
      </c>
      <c r="CM573" s="513">
        <f t="shared" si="80"/>
        <v>1282420.2</v>
      </c>
      <c r="CN573" s="113"/>
      <c r="CO573" s="97"/>
      <c r="CP573" s="97"/>
      <c r="CQ573" s="97"/>
      <c r="CR573" s="97"/>
      <c r="CS573" s="97"/>
      <c r="CT573" s="97"/>
      <c r="CU573" s="114"/>
      <c r="CV573" s="50">
        <f t="shared" si="73"/>
        <v>31886400</v>
      </c>
      <c r="CW573" s="11"/>
      <c r="CX573" s="604">
        <f t="shared" si="74"/>
        <v>7.7200968594959836</v>
      </c>
      <c r="CY573" s="143"/>
      <c r="CZ573" s="143"/>
      <c r="DA573" s="143"/>
      <c r="DB573" s="23"/>
      <c r="DC573" s="23"/>
      <c r="DD573" s="23"/>
      <c r="DE573" s="23"/>
      <c r="DF573" s="143"/>
      <c r="DG573" s="89"/>
      <c r="DH573" s="50" t="s">
        <v>46</v>
      </c>
      <c r="DI573" s="28"/>
      <c r="DJ573" s="553" t="s">
        <v>46</v>
      </c>
      <c r="DK573" s="143"/>
      <c r="DL573" s="46"/>
      <c r="DM573" s="111"/>
      <c r="DN573" s="110"/>
      <c r="DO573" s="432">
        <v>20.83038461538461</v>
      </c>
      <c r="DP573" s="433">
        <v>13.404707108681819</v>
      </c>
      <c r="DQ573" s="434">
        <v>20.83038461538461</v>
      </c>
      <c r="DR573" s="428">
        <v>9.6093130570674212</v>
      </c>
      <c r="DS573" s="432">
        <v>0.22269230769230761</v>
      </c>
      <c r="DT573" s="434">
        <v>4.9753442825246047E-2</v>
      </c>
      <c r="DU573" s="434">
        <v>0.22269230769230761</v>
      </c>
      <c r="DV573" s="428">
        <v>4.6513077126831531E-2</v>
      </c>
      <c r="DW573" s="252"/>
      <c r="DX573" s="50"/>
      <c r="DY573" s="249"/>
      <c r="DZ573" s="464">
        <v>2949</v>
      </c>
      <c r="EA573" s="465">
        <v>-2949</v>
      </c>
      <c r="EB573" s="46"/>
    </row>
    <row r="574" spans="1:132" s="141" customFormat="1" ht="27.75" customHeight="1" x14ac:dyDescent="0.25">
      <c r="A574" s="69" t="s">
        <v>56</v>
      </c>
      <c r="B574" s="69" t="s">
        <v>57</v>
      </c>
      <c r="C574" s="69" t="s">
        <v>926</v>
      </c>
      <c r="D574" s="67" t="s">
        <v>1014</v>
      </c>
      <c r="E574" s="67" t="s">
        <v>1015</v>
      </c>
      <c r="F574" s="67" t="s">
        <v>1020</v>
      </c>
      <c r="G574" s="67" t="s">
        <v>1015</v>
      </c>
      <c r="H574" s="14" t="s">
        <v>46</v>
      </c>
      <c r="I574" s="20" t="s">
        <v>1978</v>
      </c>
      <c r="J574" s="145" t="s">
        <v>1975</v>
      </c>
      <c r="K574" s="426">
        <v>11.774481389853227</v>
      </c>
      <c r="L574" s="426">
        <v>13.628977244379</v>
      </c>
      <c r="M574" s="424">
        <v>1033</v>
      </c>
      <c r="N574" s="487">
        <v>28312320.000000004</v>
      </c>
      <c r="O574" s="487" t="s">
        <v>1976</v>
      </c>
      <c r="P574" s="572">
        <v>6.8894052921859572</v>
      </c>
      <c r="Q574" s="34" t="s">
        <v>1977</v>
      </c>
      <c r="R574" s="257" t="s">
        <v>48</v>
      </c>
      <c r="S574" s="27"/>
      <c r="T574" s="27"/>
      <c r="U574" s="145"/>
      <c r="V574" s="24"/>
      <c r="W574" s="24"/>
      <c r="X574" s="24"/>
      <c r="Y574" s="24"/>
      <c r="Z574" s="24"/>
      <c r="AA574" s="24"/>
      <c r="AB574" s="24"/>
      <c r="AC574" s="24"/>
      <c r="AD574" s="24"/>
      <c r="AE574" s="24"/>
      <c r="AF574" s="24"/>
      <c r="AG574" s="24"/>
      <c r="AH574" s="24"/>
      <c r="AI574" s="24">
        <v>51</v>
      </c>
      <c r="AJ574" s="24">
        <v>51</v>
      </c>
      <c r="AK574" s="24"/>
      <c r="AL574" s="24"/>
      <c r="AM574" s="24"/>
      <c r="AN574" s="24"/>
      <c r="AO574" s="145">
        <f t="shared" si="75"/>
        <v>51</v>
      </c>
      <c r="AP574" s="14">
        <f t="shared" si="76"/>
        <v>51</v>
      </c>
      <c r="AQ574" s="22"/>
      <c r="AR574" s="24"/>
      <c r="AS574" s="24"/>
      <c r="AT574" s="24"/>
      <c r="AU574" s="24"/>
      <c r="AV574" s="24"/>
      <c r="AW574" s="145"/>
      <c r="AX574" s="24"/>
      <c r="AY574" s="24"/>
      <c r="AZ574" s="24"/>
      <c r="BA574" s="24"/>
      <c r="BB574" s="24"/>
      <c r="BC574" s="24"/>
      <c r="BD574" s="24"/>
      <c r="BE574" s="24"/>
      <c r="BF574" s="24"/>
      <c r="BG574" s="24">
        <v>679.03</v>
      </c>
      <c r="BH574" s="24">
        <v>679.03</v>
      </c>
      <c r="BI574" s="24"/>
      <c r="BJ574" s="24"/>
      <c r="BK574" s="24"/>
      <c r="BL574" s="24"/>
      <c r="BM574" s="145">
        <f t="shared" si="77"/>
        <v>679.03</v>
      </c>
      <c r="BN574" s="24">
        <f t="shared" si="78"/>
        <v>679.03</v>
      </c>
      <c r="BO574" s="509">
        <f t="shared" si="72"/>
        <v>9.8561482624656097E-2</v>
      </c>
      <c r="BP574" s="511">
        <v>0</v>
      </c>
      <c r="BQ574" s="512">
        <v>0</v>
      </c>
      <c r="BR574" s="513">
        <v>0</v>
      </c>
      <c r="BS574" s="512">
        <v>0</v>
      </c>
      <c r="BT574" s="512">
        <v>0</v>
      </c>
      <c r="BU574" s="512">
        <v>0</v>
      </c>
      <c r="BV574" s="512">
        <v>0</v>
      </c>
      <c r="BW574" s="512">
        <v>0</v>
      </c>
      <c r="BX574" s="512">
        <v>0</v>
      </c>
      <c r="BY574" s="512">
        <v>0</v>
      </c>
      <c r="BZ574" s="512">
        <v>0</v>
      </c>
      <c r="CA574" s="512">
        <v>0</v>
      </c>
      <c r="CB574" s="512">
        <v>0</v>
      </c>
      <c r="CC574" s="512">
        <v>0</v>
      </c>
      <c r="CD574" s="512">
        <v>0</v>
      </c>
      <c r="CE574" s="512">
        <v>0</v>
      </c>
      <c r="CF574" s="512">
        <v>797072.57520000008</v>
      </c>
      <c r="CG574" s="512">
        <v>797072.57520000008</v>
      </c>
      <c r="CH574" s="512">
        <v>0</v>
      </c>
      <c r="CI574" s="512">
        <v>0</v>
      </c>
      <c r="CJ574" s="512">
        <v>0</v>
      </c>
      <c r="CK574" s="512">
        <v>0</v>
      </c>
      <c r="CL574" s="513">
        <f t="shared" si="79"/>
        <v>797072.57520000008</v>
      </c>
      <c r="CM574" s="513">
        <f t="shared" si="80"/>
        <v>797072.57520000008</v>
      </c>
      <c r="CN574" s="113"/>
      <c r="CO574" s="97"/>
      <c r="CP574" s="97"/>
      <c r="CQ574" s="97"/>
      <c r="CR574" s="97"/>
      <c r="CS574" s="97"/>
      <c r="CT574" s="97"/>
      <c r="CU574" s="114"/>
      <c r="CV574" s="50">
        <f t="shared" si="73"/>
        <v>28312320.000000004</v>
      </c>
      <c r="CW574" s="11"/>
      <c r="CX574" s="604">
        <f t="shared" si="74"/>
        <v>6.8894052921859572</v>
      </c>
      <c r="CY574" s="143"/>
      <c r="CZ574" s="143"/>
      <c r="DA574" s="143"/>
      <c r="DB574" s="23"/>
      <c r="DC574" s="23"/>
      <c r="DD574" s="23"/>
      <c r="DE574" s="23"/>
      <c r="DF574" s="143"/>
      <c r="DG574" s="89"/>
      <c r="DH574" s="50" t="s">
        <v>46</v>
      </c>
      <c r="DI574" s="28"/>
      <c r="DJ574" s="553" t="s">
        <v>46</v>
      </c>
      <c r="DK574" s="143"/>
      <c r="DL574" s="46"/>
      <c r="DM574" s="111"/>
      <c r="DN574" s="110"/>
      <c r="DO574" s="432">
        <v>41.512990156527486</v>
      </c>
      <c r="DP574" s="433">
        <v>27.986103814267331</v>
      </c>
      <c r="DQ574" s="434">
        <v>41.512990156527486</v>
      </c>
      <c r="DR574" s="428">
        <v>27.946859745107709</v>
      </c>
      <c r="DS574" s="432">
        <v>0.12005809262546431</v>
      </c>
      <c r="DT574" s="434">
        <v>0.65997550865047572</v>
      </c>
      <c r="DU574" s="434">
        <v>0.12005809262546431</v>
      </c>
      <c r="DV574" s="428">
        <v>0.65965383595244598</v>
      </c>
      <c r="DW574" s="252"/>
      <c r="DX574" s="50"/>
      <c r="DY574" s="249"/>
      <c r="DZ574" s="464">
        <v>0</v>
      </c>
      <c r="EA574" s="465">
        <v>96627</v>
      </c>
      <c r="EB574" s="46"/>
    </row>
    <row r="575" spans="1:132" s="141" customFormat="1" ht="27.75" customHeight="1" x14ac:dyDescent="0.25">
      <c r="A575" s="69" t="s">
        <v>56</v>
      </c>
      <c r="B575" s="69" t="s">
        <v>57</v>
      </c>
      <c r="C575" s="69" t="s">
        <v>926</v>
      </c>
      <c r="D575" s="67" t="s">
        <v>1021</v>
      </c>
      <c r="E575" s="67" t="s">
        <v>1022</v>
      </c>
      <c r="F575" s="67" t="s">
        <v>1023</v>
      </c>
      <c r="G575" s="67" t="s">
        <v>1024</v>
      </c>
      <c r="H575" s="14" t="s">
        <v>46</v>
      </c>
      <c r="I575" s="20" t="s">
        <v>1979</v>
      </c>
      <c r="J575" s="145" t="s">
        <v>1975</v>
      </c>
      <c r="K575" s="426">
        <v>10.745643210157313</v>
      </c>
      <c r="L575" s="426">
        <v>51.601704438123001</v>
      </c>
      <c r="M575" s="424">
        <v>2059</v>
      </c>
      <c r="N575" s="487">
        <v>24237655</v>
      </c>
      <c r="O575" s="487" t="s">
        <v>1982</v>
      </c>
      <c r="P575" s="572">
        <v>8.345020790866851</v>
      </c>
      <c r="Q575" s="34" t="s">
        <v>1977</v>
      </c>
      <c r="R575" s="257" t="s">
        <v>48</v>
      </c>
      <c r="S575" s="27"/>
      <c r="T575" s="27"/>
      <c r="U575" s="145"/>
      <c r="V575" s="24"/>
      <c r="W575" s="24"/>
      <c r="X575" s="24"/>
      <c r="Y575" s="24"/>
      <c r="Z575" s="24"/>
      <c r="AA575" s="24"/>
      <c r="AB575" s="24"/>
      <c r="AC575" s="24"/>
      <c r="AD575" s="24"/>
      <c r="AE575" s="24"/>
      <c r="AF575" s="24"/>
      <c r="AG575" s="24"/>
      <c r="AH575" s="24"/>
      <c r="AI575" s="24">
        <v>181</v>
      </c>
      <c r="AJ575" s="24">
        <v>181</v>
      </c>
      <c r="AK575" s="24"/>
      <c r="AL575" s="24"/>
      <c r="AM575" s="24"/>
      <c r="AN575" s="24"/>
      <c r="AO575" s="145">
        <f t="shared" si="75"/>
        <v>181</v>
      </c>
      <c r="AP575" s="14">
        <f t="shared" si="76"/>
        <v>181</v>
      </c>
      <c r="AQ575" s="22"/>
      <c r="AR575" s="24"/>
      <c r="AS575" s="24"/>
      <c r="AT575" s="24"/>
      <c r="AU575" s="24"/>
      <c r="AV575" s="24"/>
      <c r="AW575" s="145"/>
      <c r="AX575" s="24"/>
      <c r="AY575" s="24"/>
      <c r="AZ575" s="24"/>
      <c r="BA575" s="24"/>
      <c r="BB575" s="24"/>
      <c r="BC575" s="24"/>
      <c r="BD575" s="24"/>
      <c r="BE575" s="24"/>
      <c r="BF575" s="24"/>
      <c r="BG575" s="24">
        <v>2522.16</v>
      </c>
      <c r="BH575" s="24">
        <v>2522.16</v>
      </c>
      <c r="BI575" s="24"/>
      <c r="BJ575" s="24"/>
      <c r="BK575" s="24"/>
      <c r="BL575" s="24"/>
      <c r="BM575" s="145">
        <f t="shared" si="77"/>
        <v>2522.16</v>
      </c>
      <c r="BN575" s="24">
        <f t="shared" si="78"/>
        <v>2522.16</v>
      </c>
      <c r="BO575" s="509">
        <f t="shared" si="72"/>
        <v>0.30223531650878094</v>
      </c>
      <c r="BP575" s="511">
        <v>0</v>
      </c>
      <c r="BQ575" s="512">
        <v>0</v>
      </c>
      <c r="BR575" s="513">
        <v>0</v>
      </c>
      <c r="BS575" s="512">
        <v>0</v>
      </c>
      <c r="BT575" s="512">
        <v>0</v>
      </c>
      <c r="BU575" s="512">
        <v>0</v>
      </c>
      <c r="BV575" s="512">
        <v>0</v>
      </c>
      <c r="BW575" s="512">
        <v>0</v>
      </c>
      <c r="BX575" s="512">
        <v>0</v>
      </c>
      <c r="BY575" s="512">
        <v>0</v>
      </c>
      <c r="BZ575" s="512">
        <v>0</v>
      </c>
      <c r="CA575" s="512">
        <v>0</v>
      </c>
      <c r="CB575" s="512">
        <v>0</v>
      </c>
      <c r="CC575" s="512">
        <v>0</v>
      </c>
      <c r="CD575" s="512">
        <v>0</v>
      </c>
      <c r="CE575" s="512">
        <v>0</v>
      </c>
      <c r="CF575" s="512">
        <v>2960612.2944</v>
      </c>
      <c r="CG575" s="512">
        <v>2960612.2944</v>
      </c>
      <c r="CH575" s="512">
        <v>0</v>
      </c>
      <c r="CI575" s="512">
        <v>0</v>
      </c>
      <c r="CJ575" s="512">
        <v>0</v>
      </c>
      <c r="CK575" s="512">
        <v>0</v>
      </c>
      <c r="CL575" s="513">
        <f t="shared" si="79"/>
        <v>2960612.2944</v>
      </c>
      <c r="CM575" s="513">
        <f t="shared" si="80"/>
        <v>2960612.2944</v>
      </c>
      <c r="CN575" s="113"/>
      <c r="CO575" s="97"/>
      <c r="CP575" s="97"/>
      <c r="CQ575" s="97"/>
      <c r="CR575" s="97"/>
      <c r="CS575" s="97"/>
      <c r="CT575" s="97"/>
      <c r="CU575" s="114"/>
      <c r="CV575" s="50">
        <f t="shared" si="73"/>
        <v>24237655</v>
      </c>
      <c r="CW575" s="11"/>
      <c r="CX575" s="604">
        <f t="shared" si="74"/>
        <v>8.345020790866851</v>
      </c>
      <c r="CY575" s="143"/>
      <c r="CZ575" s="143"/>
      <c r="DA575" s="143"/>
      <c r="DB575" s="23"/>
      <c r="DC575" s="23"/>
      <c r="DD575" s="23"/>
      <c r="DE575" s="23"/>
      <c r="DF575" s="143"/>
      <c r="DG575" s="89"/>
      <c r="DH575" s="50" t="s">
        <v>46</v>
      </c>
      <c r="DI575" s="28"/>
      <c r="DJ575" s="553" t="s">
        <v>46</v>
      </c>
      <c r="DK575" s="143"/>
      <c r="DL575" s="46"/>
      <c r="DM575" s="111"/>
      <c r="DN575" s="110"/>
      <c r="DO575" s="432">
        <v>136.96774454652174</v>
      </c>
      <c r="DP575" s="433">
        <v>31.979719266594032</v>
      </c>
      <c r="DQ575" s="434">
        <v>133.20879031931707</v>
      </c>
      <c r="DR575" s="428">
        <v>-17.354233355181861</v>
      </c>
      <c r="DS575" s="432">
        <v>1.1684811202395908</v>
      </c>
      <c r="DT575" s="434">
        <v>-0.41492226656043385</v>
      </c>
      <c r="DU575" s="434">
        <v>1.1466267351977031</v>
      </c>
      <c r="DV575" s="428">
        <v>-0.42562393897998752</v>
      </c>
      <c r="DW575" s="252"/>
      <c r="DX575" s="50"/>
      <c r="DY575" s="249"/>
      <c r="DZ575" s="464">
        <v>91350</v>
      </c>
      <c r="EA575" s="465">
        <v>75501</v>
      </c>
      <c r="EB575" s="46"/>
    </row>
    <row r="576" spans="1:132" s="141" customFormat="1" ht="27.75" customHeight="1" x14ac:dyDescent="0.25">
      <c r="A576" s="69" t="s">
        <v>56</v>
      </c>
      <c r="B576" s="69" t="s">
        <v>57</v>
      </c>
      <c r="C576" s="69" t="s">
        <v>926</v>
      </c>
      <c r="D576" s="67" t="s">
        <v>1021</v>
      </c>
      <c r="E576" s="67" t="s">
        <v>1022</v>
      </c>
      <c r="F576" s="67" t="s">
        <v>1025</v>
      </c>
      <c r="G576" s="67" t="s">
        <v>1026</v>
      </c>
      <c r="H576" s="14" t="s">
        <v>46</v>
      </c>
      <c r="I576" s="20" t="s">
        <v>1979</v>
      </c>
      <c r="J576" s="145" t="s">
        <v>1975</v>
      </c>
      <c r="K576" s="426">
        <v>11.088589270055952</v>
      </c>
      <c r="L576" s="426">
        <v>83.938636189044004</v>
      </c>
      <c r="M576" s="424">
        <v>3382</v>
      </c>
      <c r="N576" s="487">
        <v>32882105.000000004</v>
      </c>
      <c r="O576" s="487" t="s">
        <v>1982</v>
      </c>
      <c r="P576" s="572">
        <v>8.703208897872079</v>
      </c>
      <c r="Q576" s="34" t="s">
        <v>1977</v>
      </c>
      <c r="R576" s="257" t="s">
        <v>48</v>
      </c>
      <c r="S576" s="27"/>
      <c r="T576" s="27"/>
      <c r="U576" s="145"/>
      <c r="V576" s="24"/>
      <c r="W576" s="24"/>
      <c r="X576" s="24"/>
      <c r="Y576" s="24">
        <v>1</v>
      </c>
      <c r="Z576" s="24">
        <v>1</v>
      </c>
      <c r="AA576" s="24"/>
      <c r="AB576" s="24"/>
      <c r="AC576" s="24"/>
      <c r="AD576" s="24"/>
      <c r="AE576" s="24"/>
      <c r="AF576" s="24"/>
      <c r="AG576" s="24"/>
      <c r="AH576" s="24"/>
      <c r="AI576" s="24">
        <v>254</v>
      </c>
      <c r="AJ576" s="24">
        <v>254</v>
      </c>
      <c r="AK576" s="24"/>
      <c r="AL576" s="24"/>
      <c r="AM576" s="24"/>
      <c r="AN576" s="24"/>
      <c r="AO576" s="145">
        <f t="shared" si="75"/>
        <v>255</v>
      </c>
      <c r="AP576" s="14">
        <f t="shared" si="76"/>
        <v>255</v>
      </c>
      <c r="AQ576" s="22"/>
      <c r="AR576" s="24"/>
      <c r="AS576" s="24"/>
      <c r="AT576" s="24"/>
      <c r="AU576" s="24"/>
      <c r="AV576" s="24"/>
      <c r="AW576" s="145">
        <v>65</v>
      </c>
      <c r="AX576" s="24">
        <v>65</v>
      </c>
      <c r="AY576" s="24"/>
      <c r="AZ576" s="24"/>
      <c r="BA576" s="24"/>
      <c r="BB576" s="24"/>
      <c r="BC576" s="24"/>
      <c r="BD576" s="24"/>
      <c r="BE576" s="24"/>
      <c r="BF576" s="24"/>
      <c r="BG576" s="24">
        <v>3163.6509999999998</v>
      </c>
      <c r="BH576" s="24">
        <v>3163.6509999999998</v>
      </c>
      <c r="BI576" s="24"/>
      <c r="BJ576" s="24"/>
      <c r="BK576" s="24"/>
      <c r="BL576" s="24"/>
      <c r="BM576" s="145">
        <f t="shared" si="77"/>
        <v>3228.6509999999998</v>
      </c>
      <c r="BN576" s="24">
        <f t="shared" si="78"/>
        <v>3228.6509999999998</v>
      </c>
      <c r="BO576" s="509">
        <f t="shared" si="72"/>
        <v>0.37097248128668953</v>
      </c>
      <c r="BP576" s="511">
        <v>0</v>
      </c>
      <c r="BQ576" s="512">
        <v>0</v>
      </c>
      <c r="BR576" s="513">
        <v>0</v>
      </c>
      <c r="BS576" s="512">
        <v>0</v>
      </c>
      <c r="BT576" s="512">
        <v>0</v>
      </c>
      <c r="BU576" s="512">
        <v>0</v>
      </c>
      <c r="BV576" s="512">
        <v>212955.6</v>
      </c>
      <c r="BW576" s="512">
        <v>212955.6</v>
      </c>
      <c r="BX576" s="512">
        <v>0</v>
      </c>
      <c r="BY576" s="512">
        <v>0</v>
      </c>
      <c r="BZ576" s="512">
        <v>0</v>
      </c>
      <c r="CA576" s="512">
        <v>0</v>
      </c>
      <c r="CB576" s="512">
        <v>0</v>
      </c>
      <c r="CC576" s="512">
        <v>0</v>
      </c>
      <c r="CD576" s="512">
        <v>0</v>
      </c>
      <c r="CE576" s="512">
        <v>0</v>
      </c>
      <c r="CF576" s="512">
        <v>3713620.08984</v>
      </c>
      <c r="CG576" s="512">
        <v>3713620.08984</v>
      </c>
      <c r="CH576" s="512">
        <v>0</v>
      </c>
      <c r="CI576" s="512">
        <v>0</v>
      </c>
      <c r="CJ576" s="512">
        <v>0</v>
      </c>
      <c r="CK576" s="512">
        <v>0</v>
      </c>
      <c r="CL576" s="513">
        <f t="shared" si="79"/>
        <v>3926575.6898400001</v>
      </c>
      <c r="CM576" s="513">
        <f t="shared" si="80"/>
        <v>3926575.6898400001</v>
      </c>
      <c r="CN576" s="113"/>
      <c r="CO576" s="97"/>
      <c r="CP576" s="97"/>
      <c r="CQ576" s="97"/>
      <c r="CR576" s="97"/>
      <c r="CS576" s="97"/>
      <c r="CT576" s="97"/>
      <c r="CU576" s="114"/>
      <c r="CV576" s="50">
        <f t="shared" si="73"/>
        <v>32882105.000000004</v>
      </c>
      <c r="CW576" s="11"/>
      <c r="CX576" s="604">
        <f t="shared" si="74"/>
        <v>8.703208897872079</v>
      </c>
      <c r="CY576" s="143"/>
      <c r="CZ576" s="143"/>
      <c r="DA576" s="143"/>
      <c r="DB576" s="23"/>
      <c r="DC576" s="23"/>
      <c r="DD576" s="23"/>
      <c r="DE576" s="23"/>
      <c r="DF576" s="143"/>
      <c r="DG576" s="89"/>
      <c r="DH576" s="50" t="s">
        <v>46</v>
      </c>
      <c r="DI576" s="28"/>
      <c r="DJ576" s="553" t="s">
        <v>46</v>
      </c>
      <c r="DK576" s="143"/>
      <c r="DL576" s="46"/>
      <c r="DM576" s="111"/>
      <c r="DN576" s="110"/>
      <c r="DO576" s="432">
        <v>133.93948055788294</v>
      </c>
      <c r="DP576" s="433">
        <v>-18.394867155497295</v>
      </c>
      <c r="DQ576" s="434">
        <v>131.86604898723584</v>
      </c>
      <c r="DR576" s="428">
        <v>-40.029175077747183</v>
      </c>
      <c r="DS576" s="432">
        <v>0.99088265733576564</v>
      </c>
      <c r="DT576" s="434">
        <v>0.30360041289305406</v>
      </c>
      <c r="DU576" s="434">
        <v>0.98023754373860428</v>
      </c>
      <c r="DV576" s="428">
        <v>0.28762849721028905</v>
      </c>
      <c r="DW576" s="252"/>
      <c r="DX576" s="50"/>
      <c r="DY576" s="249"/>
      <c r="DZ576" s="464">
        <v>0</v>
      </c>
      <c r="EA576" s="465">
        <v>97140.333333333328</v>
      </c>
      <c r="EB576" s="46"/>
    </row>
    <row r="577" spans="1:132" s="141" customFormat="1" ht="27.75" customHeight="1" x14ac:dyDescent="0.25">
      <c r="A577" s="69" t="s">
        <v>56</v>
      </c>
      <c r="B577" s="69" t="s">
        <v>57</v>
      </c>
      <c r="C577" s="69" t="s">
        <v>926</v>
      </c>
      <c r="D577" s="67" t="s">
        <v>1027</v>
      </c>
      <c r="E577" s="67" t="s">
        <v>928</v>
      </c>
      <c r="F577" s="67" t="s">
        <v>1028</v>
      </c>
      <c r="G577" s="67" t="s">
        <v>930</v>
      </c>
      <c r="H577" s="14" t="s">
        <v>46</v>
      </c>
      <c r="I577" s="20" t="s">
        <v>1979</v>
      </c>
      <c r="J577" s="145" t="s">
        <v>1975</v>
      </c>
      <c r="K577" s="426">
        <v>8.0020747309682125</v>
      </c>
      <c r="L577" s="426">
        <v>23.641856011430999</v>
      </c>
      <c r="M577" s="424">
        <v>1457</v>
      </c>
      <c r="N577" s="487">
        <v>17099520</v>
      </c>
      <c r="O577" s="487" t="s">
        <v>1976</v>
      </c>
      <c r="P577" s="572">
        <v>4.3287413782761295</v>
      </c>
      <c r="Q577" s="34" t="s">
        <v>1977</v>
      </c>
      <c r="R577" s="257" t="s">
        <v>48</v>
      </c>
      <c r="S577" s="27"/>
      <c r="T577" s="27"/>
      <c r="U577" s="145"/>
      <c r="V577" s="24"/>
      <c r="W577" s="24"/>
      <c r="X577" s="24"/>
      <c r="Y577" s="24"/>
      <c r="Z577" s="24"/>
      <c r="AA577" s="24"/>
      <c r="AB577" s="24"/>
      <c r="AC577" s="24"/>
      <c r="AD577" s="24"/>
      <c r="AE577" s="24"/>
      <c r="AF577" s="24"/>
      <c r="AG577" s="24"/>
      <c r="AH577" s="24"/>
      <c r="AI577" s="24">
        <v>45</v>
      </c>
      <c r="AJ577" s="24">
        <v>45</v>
      </c>
      <c r="AK577" s="24"/>
      <c r="AL577" s="24"/>
      <c r="AM577" s="24"/>
      <c r="AN577" s="24"/>
      <c r="AO577" s="145">
        <f t="shared" si="75"/>
        <v>45</v>
      </c>
      <c r="AP577" s="14">
        <f t="shared" si="76"/>
        <v>45</v>
      </c>
      <c r="AQ577" s="22"/>
      <c r="AR577" s="24"/>
      <c r="AS577" s="24"/>
      <c r="AT577" s="24"/>
      <c r="AU577" s="24"/>
      <c r="AV577" s="24"/>
      <c r="AW577" s="145"/>
      <c r="AX577" s="24"/>
      <c r="AY577" s="24"/>
      <c r="AZ577" s="24"/>
      <c r="BA577" s="24"/>
      <c r="BB577" s="24"/>
      <c r="BC577" s="24"/>
      <c r="BD577" s="24"/>
      <c r="BE577" s="24"/>
      <c r="BF577" s="24"/>
      <c r="BG577" s="24">
        <v>2281.3000000000002</v>
      </c>
      <c r="BH577" s="24">
        <v>2281.3000000000002</v>
      </c>
      <c r="BI577" s="24"/>
      <c r="BJ577" s="24"/>
      <c r="BK577" s="24"/>
      <c r="BL577" s="24"/>
      <c r="BM577" s="145">
        <f t="shared" si="77"/>
        <v>2281.3000000000002</v>
      </c>
      <c r="BN577" s="24">
        <f t="shared" si="78"/>
        <v>2281.3000000000002</v>
      </c>
      <c r="BO577" s="509">
        <f t="shared" si="72"/>
        <v>0.52701231158062423</v>
      </c>
      <c r="BP577" s="511">
        <v>0</v>
      </c>
      <c r="BQ577" s="512">
        <v>0</v>
      </c>
      <c r="BR577" s="513">
        <v>0</v>
      </c>
      <c r="BS577" s="512">
        <v>0</v>
      </c>
      <c r="BT577" s="512">
        <v>0</v>
      </c>
      <c r="BU577" s="512">
        <v>0</v>
      </c>
      <c r="BV577" s="512">
        <v>0</v>
      </c>
      <c r="BW577" s="512">
        <v>0</v>
      </c>
      <c r="BX577" s="512">
        <v>0</v>
      </c>
      <c r="BY577" s="512">
        <v>0</v>
      </c>
      <c r="BZ577" s="512">
        <v>0</v>
      </c>
      <c r="CA577" s="512">
        <v>0</v>
      </c>
      <c r="CB577" s="512">
        <v>0</v>
      </c>
      <c r="CC577" s="512">
        <v>0</v>
      </c>
      <c r="CD577" s="512">
        <v>0</v>
      </c>
      <c r="CE577" s="512">
        <v>0</v>
      </c>
      <c r="CF577" s="512">
        <v>2677881.1920000003</v>
      </c>
      <c r="CG577" s="512">
        <v>2677881.1920000003</v>
      </c>
      <c r="CH577" s="512">
        <v>0</v>
      </c>
      <c r="CI577" s="512">
        <v>0</v>
      </c>
      <c r="CJ577" s="512">
        <v>0</v>
      </c>
      <c r="CK577" s="512">
        <v>0</v>
      </c>
      <c r="CL577" s="513">
        <f t="shared" si="79"/>
        <v>2677881.1920000003</v>
      </c>
      <c r="CM577" s="513">
        <f t="shared" si="80"/>
        <v>2677881.1920000003</v>
      </c>
      <c r="CN577" s="113"/>
      <c r="CO577" s="97"/>
      <c r="CP577" s="97"/>
      <c r="CQ577" s="97"/>
      <c r="CR577" s="97"/>
      <c r="CS577" s="97"/>
      <c r="CT577" s="97"/>
      <c r="CU577" s="114"/>
      <c r="CV577" s="50">
        <f t="shared" si="73"/>
        <v>17099520</v>
      </c>
      <c r="CW577" s="11"/>
      <c r="CX577" s="604">
        <f t="shared" si="74"/>
        <v>4.3287413782761295</v>
      </c>
      <c r="CY577" s="143"/>
      <c r="CZ577" s="143"/>
      <c r="DA577" s="143"/>
      <c r="DB577" s="23"/>
      <c r="DC577" s="23"/>
      <c r="DD577" s="23"/>
      <c r="DE577" s="23"/>
      <c r="DF577" s="143"/>
      <c r="DG577" s="89"/>
      <c r="DH577" s="50" t="s">
        <v>46</v>
      </c>
      <c r="DI577" s="28"/>
      <c r="DJ577" s="553" t="s">
        <v>46</v>
      </c>
      <c r="DK577" s="143"/>
      <c r="DL577" s="46"/>
      <c r="DM577" s="111"/>
      <c r="DN577" s="110"/>
      <c r="DO577" s="432">
        <v>100.82031339357178</v>
      </c>
      <c r="DP577" s="433">
        <v>6.2732517423849572</v>
      </c>
      <c r="DQ577" s="434">
        <v>100.82031339357178</v>
      </c>
      <c r="DR577" s="428">
        <v>5.5940956242415041</v>
      </c>
      <c r="DS577" s="432">
        <v>1.2579206222120525</v>
      </c>
      <c r="DT577" s="434">
        <v>0.3386366658205533</v>
      </c>
      <c r="DU577" s="434">
        <v>1.2579206222120525</v>
      </c>
      <c r="DV577" s="428">
        <v>0.33841163065880919</v>
      </c>
      <c r="DW577" s="252"/>
      <c r="DX577" s="50"/>
      <c r="DY577" s="249"/>
      <c r="DZ577" s="464">
        <v>13381</v>
      </c>
      <c r="EA577" s="465">
        <v>79026.333333333328</v>
      </c>
      <c r="EB577" s="46"/>
    </row>
    <row r="578" spans="1:132" s="141" customFormat="1" ht="27.75" customHeight="1" x14ac:dyDescent="0.25">
      <c r="A578" s="69" t="s">
        <v>56</v>
      </c>
      <c r="B578" s="69" t="s">
        <v>57</v>
      </c>
      <c r="C578" s="69" t="s">
        <v>926</v>
      </c>
      <c r="D578" s="67" t="s">
        <v>1029</v>
      </c>
      <c r="E578" s="67" t="s">
        <v>1030</v>
      </c>
      <c r="F578" s="67" t="s">
        <v>1031</v>
      </c>
      <c r="G578" s="67" t="s">
        <v>1032</v>
      </c>
      <c r="H578" s="14" t="s">
        <v>46</v>
      </c>
      <c r="I578" s="20" t="s">
        <v>1979</v>
      </c>
      <c r="J578" s="145" t="s">
        <v>1975</v>
      </c>
      <c r="K578" s="426">
        <v>10.974273916756404</v>
      </c>
      <c r="L578" s="426">
        <v>135.27329517317699</v>
      </c>
      <c r="M578" s="424">
        <v>3666</v>
      </c>
      <c r="N578" s="487">
        <v>30905280.000000004</v>
      </c>
      <c r="O578" s="487" t="s">
        <v>1976</v>
      </c>
      <c r="P578" s="572">
        <v>7.6210235533030515</v>
      </c>
      <c r="Q578" s="34" t="s">
        <v>1977</v>
      </c>
      <c r="R578" s="257" t="s">
        <v>48</v>
      </c>
      <c r="S578" s="27"/>
      <c r="T578" s="27"/>
      <c r="U578" s="145"/>
      <c r="V578" s="24"/>
      <c r="W578" s="24"/>
      <c r="X578" s="24"/>
      <c r="Y578" s="24"/>
      <c r="Z578" s="24"/>
      <c r="AA578" s="24"/>
      <c r="AB578" s="24"/>
      <c r="AC578" s="24"/>
      <c r="AD578" s="24"/>
      <c r="AE578" s="24"/>
      <c r="AF578" s="24"/>
      <c r="AG578" s="24"/>
      <c r="AH578" s="24"/>
      <c r="AI578" s="24">
        <v>132</v>
      </c>
      <c r="AJ578" s="24">
        <v>132</v>
      </c>
      <c r="AK578" s="24"/>
      <c r="AL578" s="24"/>
      <c r="AM578" s="24">
        <v>2</v>
      </c>
      <c r="AN578" s="24">
        <v>2</v>
      </c>
      <c r="AO578" s="145">
        <f t="shared" si="75"/>
        <v>134</v>
      </c>
      <c r="AP578" s="14">
        <f t="shared" si="76"/>
        <v>134</v>
      </c>
      <c r="AQ578" s="22"/>
      <c r="AR578" s="24"/>
      <c r="AS578" s="24"/>
      <c r="AT578" s="24"/>
      <c r="AU578" s="24"/>
      <c r="AV578" s="24"/>
      <c r="AW578" s="145"/>
      <c r="AX578" s="24"/>
      <c r="AY578" s="24"/>
      <c r="AZ578" s="24"/>
      <c r="BA578" s="24"/>
      <c r="BB578" s="24"/>
      <c r="BC578" s="24"/>
      <c r="BD578" s="24"/>
      <c r="BE578" s="24"/>
      <c r="BF578" s="24"/>
      <c r="BG578" s="24">
        <v>5956.11</v>
      </c>
      <c r="BH578" s="24">
        <v>5956.11</v>
      </c>
      <c r="BI578" s="24"/>
      <c r="BJ578" s="24"/>
      <c r="BK578" s="24">
        <v>14</v>
      </c>
      <c r="BL578" s="24">
        <v>14</v>
      </c>
      <c r="BM578" s="145">
        <f t="shared" si="77"/>
        <v>5970.11</v>
      </c>
      <c r="BN578" s="24">
        <f t="shared" si="78"/>
        <v>5970.11</v>
      </c>
      <c r="BO578" s="509">
        <f t="shared" si="72"/>
        <v>0.78337377627083649</v>
      </c>
      <c r="BP578" s="511">
        <v>0</v>
      </c>
      <c r="BQ578" s="512">
        <v>0</v>
      </c>
      <c r="BR578" s="513">
        <v>0</v>
      </c>
      <c r="BS578" s="512">
        <v>0</v>
      </c>
      <c r="BT578" s="512">
        <v>0</v>
      </c>
      <c r="BU578" s="512">
        <v>0</v>
      </c>
      <c r="BV578" s="512">
        <v>0</v>
      </c>
      <c r="BW578" s="512">
        <v>0</v>
      </c>
      <c r="BX578" s="512">
        <v>0</v>
      </c>
      <c r="BY578" s="512">
        <v>0</v>
      </c>
      <c r="BZ578" s="512">
        <v>0</v>
      </c>
      <c r="CA578" s="512">
        <v>0</v>
      </c>
      <c r="CB578" s="512">
        <v>0</v>
      </c>
      <c r="CC578" s="512">
        <v>0</v>
      </c>
      <c r="CD578" s="512">
        <v>0</v>
      </c>
      <c r="CE578" s="512">
        <v>0</v>
      </c>
      <c r="CF578" s="512">
        <v>6991520.1623999998</v>
      </c>
      <c r="CG578" s="512">
        <v>6991520.1623999998</v>
      </c>
      <c r="CH578" s="512">
        <v>0</v>
      </c>
      <c r="CI578" s="512">
        <v>0</v>
      </c>
      <c r="CJ578" s="512">
        <v>45867.360000000001</v>
      </c>
      <c r="CK578" s="512">
        <v>45867.360000000001</v>
      </c>
      <c r="CL578" s="513">
        <f t="shared" si="79"/>
        <v>7037387.5224000001</v>
      </c>
      <c r="CM578" s="513">
        <f t="shared" si="80"/>
        <v>7037387.5224000001</v>
      </c>
      <c r="CN578" s="113"/>
      <c r="CO578" s="97"/>
      <c r="CP578" s="97"/>
      <c r="CQ578" s="97"/>
      <c r="CR578" s="97"/>
      <c r="CS578" s="97"/>
      <c r="CT578" s="97"/>
      <c r="CU578" s="114"/>
      <c r="CV578" s="50">
        <f t="shared" si="73"/>
        <v>30905280.000000004</v>
      </c>
      <c r="CW578" s="11"/>
      <c r="CX578" s="604">
        <f t="shared" si="74"/>
        <v>7.6210235533030515</v>
      </c>
      <c r="CY578" s="143"/>
      <c r="CZ578" s="143"/>
      <c r="DA578" s="143"/>
      <c r="DB578" s="23"/>
      <c r="DC578" s="23"/>
      <c r="DD578" s="23"/>
      <c r="DE578" s="23"/>
      <c r="DF578" s="143"/>
      <c r="DG578" s="89"/>
      <c r="DH578" s="50" t="s">
        <v>46</v>
      </c>
      <c r="DI578" s="28"/>
      <c r="DJ578" s="553" t="s">
        <v>46</v>
      </c>
      <c r="DK578" s="143"/>
      <c r="DL578" s="46"/>
      <c r="DM578" s="111"/>
      <c r="DN578" s="110"/>
      <c r="DO578" s="432">
        <v>147.01698229022224</v>
      </c>
      <c r="DP578" s="433">
        <v>-0.35086408174970529</v>
      </c>
      <c r="DQ578" s="434">
        <v>145.78307227135303</v>
      </c>
      <c r="DR578" s="428">
        <v>-46.462811386975304</v>
      </c>
      <c r="DS578" s="432">
        <v>1.1760747493577659</v>
      </c>
      <c r="DT578" s="434">
        <v>-0.14912744840821457</v>
      </c>
      <c r="DU578" s="434">
        <v>1.1643440107304441</v>
      </c>
      <c r="DV578" s="428">
        <v>-0.25099093248021931</v>
      </c>
      <c r="DW578" s="252"/>
      <c r="DX578" s="50"/>
      <c r="DY578" s="249"/>
      <c r="DZ578" s="464">
        <v>270618</v>
      </c>
      <c r="EA578" s="465">
        <v>-163644</v>
      </c>
      <c r="EB578" s="46"/>
    </row>
    <row r="579" spans="1:132" s="141" customFormat="1" ht="27.75" customHeight="1" x14ac:dyDescent="0.25">
      <c r="A579" s="69" t="s">
        <v>56</v>
      </c>
      <c r="B579" s="69" t="s">
        <v>57</v>
      </c>
      <c r="C579" s="69" t="s">
        <v>926</v>
      </c>
      <c r="D579" s="67" t="s">
        <v>1029</v>
      </c>
      <c r="E579" s="67" t="s">
        <v>1030</v>
      </c>
      <c r="F579" s="67" t="s">
        <v>1033</v>
      </c>
      <c r="G579" s="67" t="s">
        <v>1030</v>
      </c>
      <c r="H579" s="14" t="s">
        <v>46</v>
      </c>
      <c r="I579" s="20" t="s">
        <v>1979</v>
      </c>
      <c r="J579" s="145" t="s">
        <v>1975</v>
      </c>
      <c r="K579" s="426">
        <v>11.202904623355499</v>
      </c>
      <c r="L579" s="426">
        <v>21.742613591138998</v>
      </c>
      <c r="M579" s="424">
        <v>848</v>
      </c>
      <c r="N579" s="487">
        <v>16784160</v>
      </c>
      <c r="O579" s="487" t="s">
        <v>1976</v>
      </c>
      <c r="P579" s="572">
        <v>5.1899170397993828</v>
      </c>
      <c r="Q579" s="34" t="s">
        <v>1977</v>
      </c>
      <c r="R579" s="257" t="s">
        <v>48</v>
      </c>
      <c r="S579" s="27"/>
      <c r="T579" s="27"/>
      <c r="U579" s="145"/>
      <c r="V579" s="24"/>
      <c r="W579" s="24"/>
      <c r="X579" s="24"/>
      <c r="Y579" s="24"/>
      <c r="Z579" s="24"/>
      <c r="AA579" s="24"/>
      <c r="AB579" s="24"/>
      <c r="AC579" s="24"/>
      <c r="AD579" s="24"/>
      <c r="AE579" s="24"/>
      <c r="AF579" s="24"/>
      <c r="AG579" s="24"/>
      <c r="AH579" s="24"/>
      <c r="AI579" s="24">
        <v>28</v>
      </c>
      <c r="AJ579" s="24">
        <v>28</v>
      </c>
      <c r="AK579" s="24"/>
      <c r="AL579" s="24"/>
      <c r="AM579" s="24"/>
      <c r="AN579" s="24"/>
      <c r="AO579" s="145">
        <f t="shared" si="75"/>
        <v>28</v>
      </c>
      <c r="AP579" s="14">
        <f t="shared" si="76"/>
        <v>28</v>
      </c>
      <c r="AQ579" s="22"/>
      <c r="AR579" s="24"/>
      <c r="AS579" s="24"/>
      <c r="AT579" s="24"/>
      <c r="AU579" s="24"/>
      <c r="AV579" s="24"/>
      <c r="AW579" s="145"/>
      <c r="AX579" s="24"/>
      <c r="AY579" s="24"/>
      <c r="AZ579" s="24"/>
      <c r="BA579" s="24"/>
      <c r="BB579" s="24"/>
      <c r="BC579" s="24"/>
      <c r="BD579" s="24"/>
      <c r="BE579" s="24"/>
      <c r="BF579" s="24"/>
      <c r="BG579" s="24">
        <v>1201.95</v>
      </c>
      <c r="BH579" s="24">
        <v>1201.95</v>
      </c>
      <c r="BI579" s="24"/>
      <c r="BJ579" s="24"/>
      <c r="BK579" s="24"/>
      <c r="BL579" s="24"/>
      <c r="BM579" s="145">
        <f t="shared" si="77"/>
        <v>1201.95</v>
      </c>
      <c r="BN579" s="24">
        <f t="shared" si="78"/>
        <v>1201.95</v>
      </c>
      <c r="BO579" s="509">
        <f t="shared" si="72"/>
        <v>0.23159329730759273</v>
      </c>
      <c r="BP579" s="511">
        <v>0</v>
      </c>
      <c r="BQ579" s="512">
        <v>0</v>
      </c>
      <c r="BR579" s="513">
        <v>0</v>
      </c>
      <c r="BS579" s="512">
        <v>0</v>
      </c>
      <c r="BT579" s="512">
        <v>0</v>
      </c>
      <c r="BU579" s="512">
        <v>0</v>
      </c>
      <c r="BV579" s="512">
        <v>0</v>
      </c>
      <c r="BW579" s="512">
        <v>0</v>
      </c>
      <c r="BX579" s="512">
        <v>0</v>
      </c>
      <c r="BY579" s="512">
        <v>0</v>
      </c>
      <c r="BZ579" s="512">
        <v>0</v>
      </c>
      <c r="CA579" s="512">
        <v>0</v>
      </c>
      <c r="CB579" s="512">
        <v>0</v>
      </c>
      <c r="CC579" s="512">
        <v>0</v>
      </c>
      <c r="CD579" s="512">
        <v>0</v>
      </c>
      <c r="CE579" s="512">
        <v>0</v>
      </c>
      <c r="CF579" s="512">
        <v>1410896.9880000001</v>
      </c>
      <c r="CG579" s="512">
        <v>1410896.9880000001</v>
      </c>
      <c r="CH579" s="512">
        <v>0</v>
      </c>
      <c r="CI579" s="512">
        <v>0</v>
      </c>
      <c r="CJ579" s="512">
        <v>0</v>
      </c>
      <c r="CK579" s="512">
        <v>0</v>
      </c>
      <c r="CL579" s="513">
        <f t="shared" si="79"/>
        <v>1410896.9880000001</v>
      </c>
      <c r="CM579" s="513">
        <f t="shared" si="80"/>
        <v>1410896.9880000001</v>
      </c>
      <c r="CN579" s="113"/>
      <c r="CO579" s="97"/>
      <c r="CP579" s="97"/>
      <c r="CQ579" s="97"/>
      <c r="CR579" s="97"/>
      <c r="CS579" s="97"/>
      <c r="CT579" s="97"/>
      <c r="CU579" s="114"/>
      <c r="CV579" s="50">
        <f t="shared" si="73"/>
        <v>16784160</v>
      </c>
      <c r="CW579" s="11"/>
      <c r="CX579" s="604">
        <f t="shared" si="74"/>
        <v>5.1899170397993828</v>
      </c>
      <c r="CY579" s="143"/>
      <c r="CZ579" s="143"/>
      <c r="DA579" s="143"/>
      <c r="DB579" s="23"/>
      <c r="DC579" s="23"/>
      <c r="DD579" s="23"/>
      <c r="DE579" s="23"/>
      <c r="DF579" s="143"/>
      <c r="DG579" s="89"/>
      <c r="DH579" s="50" t="s">
        <v>46</v>
      </c>
      <c r="DI579" s="28"/>
      <c r="DJ579" s="553" t="s">
        <v>46</v>
      </c>
      <c r="DK579" s="143"/>
      <c r="DL579" s="46"/>
      <c r="DM579" s="111"/>
      <c r="DN579" s="110"/>
      <c r="DO579" s="432">
        <v>227.51278018088863</v>
      </c>
      <c r="DP579" s="433">
        <v>-104.1401537651621</v>
      </c>
      <c r="DQ579" s="434">
        <v>202.53244199764052</v>
      </c>
      <c r="DR579" s="428">
        <v>-81.367947904450176</v>
      </c>
      <c r="DS579" s="432">
        <v>2.0715690129767985</v>
      </c>
      <c r="DT579" s="434">
        <v>-1.6037333096480988</v>
      </c>
      <c r="DU579" s="434">
        <v>1.8073141958316943</v>
      </c>
      <c r="DV579" s="428">
        <v>-1.3642889680371089</v>
      </c>
      <c r="DW579" s="252"/>
      <c r="DX579" s="50"/>
      <c r="DY579" s="249"/>
      <c r="DZ579" s="464">
        <v>125692</v>
      </c>
      <c r="EA579" s="465">
        <v>-38870</v>
      </c>
      <c r="EB579" s="46"/>
    </row>
    <row r="580" spans="1:132" s="141" customFormat="1" ht="27.75" customHeight="1" x14ac:dyDescent="0.25">
      <c r="A580" s="69" t="s">
        <v>56</v>
      </c>
      <c r="B580" s="69" t="s">
        <v>57</v>
      </c>
      <c r="C580" s="69" t="s">
        <v>926</v>
      </c>
      <c r="D580" s="67" t="s">
        <v>1029</v>
      </c>
      <c r="E580" s="67" t="s">
        <v>1030</v>
      </c>
      <c r="F580" s="67" t="s">
        <v>1034</v>
      </c>
      <c r="G580" s="67" t="s">
        <v>1035</v>
      </c>
      <c r="H580" s="14" t="s">
        <v>46</v>
      </c>
      <c r="I580" s="20" t="s">
        <v>1979</v>
      </c>
      <c r="J580" s="145" t="s">
        <v>1975</v>
      </c>
      <c r="K580" s="426">
        <v>10.631327856857768</v>
      </c>
      <c r="L580" s="426">
        <v>45.094318088022007</v>
      </c>
      <c r="M580" s="424">
        <v>1491</v>
      </c>
      <c r="N580" s="487">
        <v>20603520</v>
      </c>
      <c r="O580" s="487" t="s">
        <v>1976</v>
      </c>
      <c r="P580" s="572">
        <v>4.4811618493421985</v>
      </c>
      <c r="Q580" s="34" t="s">
        <v>1977</v>
      </c>
      <c r="R580" s="257" t="s">
        <v>48</v>
      </c>
      <c r="S580" s="27"/>
      <c r="T580" s="27"/>
      <c r="U580" s="145"/>
      <c r="V580" s="24"/>
      <c r="W580" s="24"/>
      <c r="X580" s="24"/>
      <c r="Y580" s="24"/>
      <c r="Z580" s="24"/>
      <c r="AA580" s="24"/>
      <c r="AB580" s="24"/>
      <c r="AC580" s="24"/>
      <c r="AD580" s="24"/>
      <c r="AE580" s="24"/>
      <c r="AF580" s="24"/>
      <c r="AG580" s="24"/>
      <c r="AH580" s="24"/>
      <c r="AI580" s="24">
        <v>64</v>
      </c>
      <c r="AJ580" s="24">
        <v>64</v>
      </c>
      <c r="AK580" s="24"/>
      <c r="AL580" s="24"/>
      <c r="AM580" s="24"/>
      <c r="AN580" s="24"/>
      <c r="AO580" s="145">
        <f t="shared" si="75"/>
        <v>64</v>
      </c>
      <c r="AP580" s="14">
        <f t="shared" si="76"/>
        <v>64</v>
      </c>
      <c r="AQ580" s="22"/>
      <c r="AR580" s="24"/>
      <c r="AS580" s="24"/>
      <c r="AT580" s="24"/>
      <c r="AU580" s="24"/>
      <c r="AV580" s="24"/>
      <c r="AW580" s="145"/>
      <c r="AX580" s="24"/>
      <c r="AY580" s="24"/>
      <c r="AZ580" s="24"/>
      <c r="BA580" s="24"/>
      <c r="BB580" s="24"/>
      <c r="BC580" s="24"/>
      <c r="BD580" s="24"/>
      <c r="BE580" s="24"/>
      <c r="BF580" s="24"/>
      <c r="BG580" s="24">
        <v>6507.43</v>
      </c>
      <c r="BH580" s="24">
        <v>6507.43</v>
      </c>
      <c r="BI580" s="24"/>
      <c r="BJ580" s="24"/>
      <c r="BK580" s="24"/>
      <c r="BL580" s="24"/>
      <c r="BM580" s="145">
        <f t="shared" si="77"/>
        <v>6507.43</v>
      </c>
      <c r="BN580" s="24">
        <f t="shared" si="78"/>
        <v>6507.43</v>
      </c>
      <c r="BO580" s="509">
        <f t="shared" si="72"/>
        <v>1.4521747303001884</v>
      </c>
      <c r="BP580" s="511">
        <v>0</v>
      </c>
      <c r="BQ580" s="512">
        <v>0</v>
      </c>
      <c r="BR580" s="513">
        <v>0</v>
      </c>
      <c r="BS580" s="512">
        <v>0</v>
      </c>
      <c r="BT580" s="512">
        <v>0</v>
      </c>
      <c r="BU580" s="512">
        <v>0</v>
      </c>
      <c r="BV580" s="512">
        <v>0</v>
      </c>
      <c r="BW580" s="512">
        <v>0</v>
      </c>
      <c r="BX580" s="512">
        <v>0</v>
      </c>
      <c r="BY580" s="512">
        <v>0</v>
      </c>
      <c r="BZ580" s="512">
        <v>0</v>
      </c>
      <c r="CA580" s="512">
        <v>0</v>
      </c>
      <c r="CB580" s="512">
        <v>0</v>
      </c>
      <c r="CC580" s="512">
        <v>0</v>
      </c>
      <c r="CD580" s="512">
        <v>0</v>
      </c>
      <c r="CE580" s="512">
        <v>0</v>
      </c>
      <c r="CF580" s="512">
        <v>7638681.6312000006</v>
      </c>
      <c r="CG580" s="512">
        <v>7638681.6312000006</v>
      </c>
      <c r="CH580" s="512">
        <v>0</v>
      </c>
      <c r="CI580" s="512">
        <v>0</v>
      </c>
      <c r="CJ580" s="512">
        <v>0</v>
      </c>
      <c r="CK580" s="512">
        <v>0</v>
      </c>
      <c r="CL580" s="513">
        <f t="shared" si="79"/>
        <v>7638681.6312000006</v>
      </c>
      <c r="CM580" s="513">
        <f t="shared" si="80"/>
        <v>7638681.6312000006</v>
      </c>
      <c r="CN580" s="113"/>
      <c r="CO580" s="97"/>
      <c r="CP580" s="97"/>
      <c r="CQ580" s="97"/>
      <c r="CR580" s="97"/>
      <c r="CS580" s="97"/>
      <c r="CT580" s="97"/>
      <c r="CU580" s="114"/>
      <c r="CV580" s="50">
        <f t="shared" si="73"/>
        <v>20603520</v>
      </c>
      <c r="CW580" s="11"/>
      <c r="CX580" s="604">
        <f t="shared" si="74"/>
        <v>4.4811618493421985</v>
      </c>
      <c r="CY580" s="143"/>
      <c r="CZ580" s="143"/>
      <c r="DA580" s="143"/>
      <c r="DB580" s="23"/>
      <c r="DC580" s="23"/>
      <c r="DD580" s="23"/>
      <c r="DE580" s="23"/>
      <c r="DF580" s="143"/>
      <c r="DG580" s="89"/>
      <c r="DH580" s="50" t="s">
        <v>46</v>
      </c>
      <c r="DI580" s="28"/>
      <c r="DJ580" s="553" t="s">
        <v>46</v>
      </c>
      <c r="DK580" s="143"/>
      <c r="DL580" s="46"/>
      <c r="DM580" s="111"/>
      <c r="DN580" s="110"/>
      <c r="DO580" s="432">
        <v>36.470930232558061</v>
      </c>
      <c r="DP580" s="433">
        <v>9.7978082351836449</v>
      </c>
      <c r="DQ580" s="434">
        <v>32.216457960643936</v>
      </c>
      <c r="DR580" s="428">
        <v>-5.9033201239592579</v>
      </c>
      <c r="DS580" s="432">
        <v>0.30120751341681506</v>
      </c>
      <c r="DT580" s="434">
        <v>-0.1053346921545196</v>
      </c>
      <c r="DU580" s="434">
        <v>0.25022361359570605</v>
      </c>
      <c r="DV580" s="428">
        <v>-6.7422687758247168E-2</v>
      </c>
      <c r="DW580" s="252"/>
      <c r="DX580" s="50"/>
      <c r="DY580" s="249"/>
      <c r="DZ580" s="464">
        <v>0</v>
      </c>
      <c r="EA580" s="465">
        <v>588</v>
      </c>
      <c r="EB580" s="46"/>
    </row>
    <row r="581" spans="1:132" s="141" customFormat="1" ht="27.75" customHeight="1" x14ac:dyDescent="0.25">
      <c r="A581" s="69" t="s">
        <v>56</v>
      </c>
      <c r="B581" s="69" t="s">
        <v>57</v>
      </c>
      <c r="C581" s="69" t="s">
        <v>926</v>
      </c>
      <c r="D581" s="67" t="s">
        <v>1036</v>
      </c>
      <c r="E581" s="67" t="s">
        <v>1015</v>
      </c>
      <c r="F581" s="67" t="s">
        <v>1037</v>
      </c>
      <c r="G581" s="67" t="s">
        <v>1015</v>
      </c>
      <c r="H581" s="14" t="s">
        <v>46</v>
      </c>
      <c r="I581" s="20" t="s">
        <v>1978</v>
      </c>
      <c r="J581" s="145" t="s">
        <v>1975</v>
      </c>
      <c r="K581" s="426">
        <v>11.660166036553681</v>
      </c>
      <c r="L581" s="426">
        <v>0.82670454373500002</v>
      </c>
      <c r="M581" s="424">
        <v>6</v>
      </c>
      <c r="N581" s="487">
        <v>32236800</v>
      </c>
      <c r="O581" s="487" t="s">
        <v>1976</v>
      </c>
      <c r="P581" s="572">
        <v>9.1452282639636717</v>
      </c>
      <c r="Q581" s="34" t="s">
        <v>1977</v>
      </c>
      <c r="R581" s="257" t="s">
        <v>48</v>
      </c>
      <c r="S581" s="27"/>
      <c r="T581" s="27"/>
      <c r="U581" s="145"/>
      <c r="V581" s="24"/>
      <c r="W581" s="24"/>
      <c r="X581" s="24"/>
      <c r="Y581" s="24"/>
      <c r="Z581" s="24"/>
      <c r="AA581" s="24"/>
      <c r="AB581" s="24"/>
      <c r="AC581" s="24"/>
      <c r="AD581" s="24"/>
      <c r="AE581" s="24"/>
      <c r="AF581" s="24"/>
      <c r="AG581" s="24"/>
      <c r="AH581" s="24"/>
      <c r="AI581" s="24">
        <v>1</v>
      </c>
      <c r="AJ581" s="24">
        <v>1</v>
      </c>
      <c r="AK581" s="24"/>
      <c r="AL581" s="24"/>
      <c r="AM581" s="24"/>
      <c r="AN581" s="24"/>
      <c r="AO581" s="145">
        <f t="shared" si="75"/>
        <v>1</v>
      </c>
      <c r="AP581" s="14">
        <f t="shared" si="76"/>
        <v>1</v>
      </c>
      <c r="AQ581" s="22"/>
      <c r="AR581" s="24"/>
      <c r="AS581" s="24"/>
      <c r="AT581" s="24"/>
      <c r="AU581" s="24"/>
      <c r="AV581" s="24"/>
      <c r="AW581" s="145"/>
      <c r="AX581" s="24"/>
      <c r="AY581" s="24"/>
      <c r="AZ581" s="24"/>
      <c r="BA581" s="24"/>
      <c r="BB581" s="24"/>
      <c r="BC581" s="24"/>
      <c r="BD581" s="24"/>
      <c r="BE581" s="24"/>
      <c r="BF581" s="24"/>
      <c r="BG581" s="24">
        <v>468</v>
      </c>
      <c r="BH581" s="24">
        <v>468</v>
      </c>
      <c r="BI581" s="24"/>
      <c r="BJ581" s="24"/>
      <c r="BK581" s="24"/>
      <c r="BL581" s="24"/>
      <c r="BM581" s="145">
        <f t="shared" si="77"/>
        <v>468</v>
      </c>
      <c r="BN581" s="24">
        <f t="shared" si="78"/>
        <v>468</v>
      </c>
      <c r="BO581" s="509">
        <f t="shared" si="72"/>
        <v>5.1174228405444104E-2</v>
      </c>
      <c r="BP581" s="511">
        <v>0</v>
      </c>
      <c r="BQ581" s="512">
        <v>0</v>
      </c>
      <c r="BR581" s="513">
        <v>0</v>
      </c>
      <c r="BS581" s="512">
        <v>0</v>
      </c>
      <c r="BT581" s="512">
        <v>0</v>
      </c>
      <c r="BU581" s="512">
        <v>0</v>
      </c>
      <c r="BV581" s="512">
        <v>0</v>
      </c>
      <c r="BW581" s="512">
        <v>0</v>
      </c>
      <c r="BX581" s="512">
        <v>0</v>
      </c>
      <c r="BY581" s="512">
        <v>0</v>
      </c>
      <c r="BZ581" s="512">
        <v>0</v>
      </c>
      <c r="CA581" s="512">
        <v>0</v>
      </c>
      <c r="CB581" s="512">
        <v>0</v>
      </c>
      <c r="CC581" s="512">
        <v>0</v>
      </c>
      <c r="CD581" s="512">
        <v>0</v>
      </c>
      <c r="CE581" s="512">
        <v>0</v>
      </c>
      <c r="CF581" s="512">
        <v>549357.12</v>
      </c>
      <c r="CG581" s="512">
        <v>549357.12</v>
      </c>
      <c r="CH581" s="512">
        <v>0</v>
      </c>
      <c r="CI581" s="512">
        <v>0</v>
      </c>
      <c r="CJ581" s="512">
        <v>0</v>
      </c>
      <c r="CK581" s="512">
        <v>0</v>
      </c>
      <c r="CL581" s="513">
        <f t="shared" si="79"/>
        <v>549357.12</v>
      </c>
      <c r="CM581" s="513">
        <f t="shared" si="80"/>
        <v>549357.12</v>
      </c>
      <c r="CN581" s="113"/>
      <c r="CO581" s="97"/>
      <c r="CP581" s="97"/>
      <c r="CQ581" s="97"/>
      <c r="CR581" s="97"/>
      <c r="CS581" s="97"/>
      <c r="CT581" s="97"/>
      <c r="CU581" s="114"/>
      <c r="CV581" s="50">
        <f t="shared" si="73"/>
        <v>32236800</v>
      </c>
      <c r="CW581" s="11"/>
      <c r="CX581" s="604">
        <f t="shared" si="74"/>
        <v>9.1452282639636717</v>
      </c>
      <c r="CY581" s="143"/>
      <c r="CZ581" s="143"/>
      <c r="DA581" s="143"/>
      <c r="DB581" s="23"/>
      <c r="DC581" s="23"/>
      <c r="DD581" s="23"/>
      <c r="DE581" s="23"/>
      <c r="DF581" s="143"/>
      <c r="DG581" s="89"/>
      <c r="DH581" s="50" t="s">
        <v>46</v>
      </c>
      <c r="DI581" s="28"/>
      <c r="DJ581" s="553" t="s">
        <v>46</v>
      </c>
      <c r="DK581" s="143"/>
      <c r="DL581" s="46"/>
      <c r="DM581" s="111"/>
      <c r="DN581" s="110"/>
      <c r="DO581" s="432">
        <v>0</v>
      </c>
      <c r="DP581" s="433">
        <v>22.345609065155823</v>
      </c>
      <c r="DQ581" s="434">
        <v>0</v>
      </c>
      <c r="DR581" s="428">
        <v>22.345609065155823</v>
      </c>
      <c r="DS581" s="432">
        <v>0</v>
      </c>
      <c r="DT581" s="434">
        <v>0.32861189801699736</v>
      </c>
      <c r="DU581" s="434">
        <v>0</v>
      </c>
      <c r="DV581" s="428">
        <v>0.32861189801699736</v>
      </c>
      <c r="DW581" s="252"/>
      <c r="DX581" s="50"/>
      <c r="DY581" s="249"/>
      <c r="DZ581" s="464">
        <v>0</v>
      </c>
      <c r="EA581" s="465">
        <v>1314.6666666666667</v>
      </c>
      <c r="EB581" s="46"/>
    </row>
    <row r="582" spans="1:132" s="141" customFormat="1" ht="27.75" customHeight="1" x14ac:dyDescent="0.25">
      <c r="A582" s="69" t="s">
        <v>56</v>
      </c>
      <c r="B582" s="69" t="s">
        <v>57</v>
      </c>
      <c r="C582" s="69" t="s">
        <v>926</v>
      </c>
      <c r="D582" s="67" t="s">
        <v>1036</v>
      </c>
      <c r="E582" s="67" t="s">
        <v>1015</v>
      </c>
      <c r="F582" s="67" t="s">
        <v>1038</v>
      </c>
      <c r="G582" s="67" t="s">
        <v>1015</v>
      </c>
      <c r="H582" s="14" t="s">
        <v>46</v>
      </c>
      <c r="I582" s="20" t="s">
        <v>1978</v>
      </c>
      <c r="J582" s="145" t="s">
        <v>1975</v>
      </c>
      <c r="K582" s="426">
        <v>11.660166036553681</v>
      </c>
      <c r="L582" s="426">
        <v>6.5321969561100008</v>
      </c>
      <c r="M582" s="424">
        <v>220</v>
      </c>
      <c r="N582" s="487">
        <v>4663523</v>
      </c>
      <c r="O582" s="487" t="s">
        <v>1982</v>
      </c>
      <c r="P582" s="572">
        <v>2.0805394300517355</v>
      </c>
      <c r="Q582" s="34" t="s">
        <v>1977</v>
      </c>
      <c r="R582" s="257" t="s">
        <v>48</v>
      </c>
      <c r="S582" s="27"/>
      <c r="T582" s="27"/>
      <c r="U582" s="145"/>
      <c r="V582" s="24"/>
      <c r="W582" s="24"/>
      <c r="X582" s="24"/>
      <c r="Y582" s="24"/>
      <c r="Z582" s="24"/>
      <c r="AA582" s="24"/>
      <c r="AB582" s="24"/>
      <c r="AC582" s="24"/>
      <c r="AD582" s="24"/>
      <c r="AE582" s="24"/>
      <c r="AF582" s="24"/>
      <c r="AG582" s="24"/>
      <c r="AH582" s="24"/>
      <c r="AI582" s="24">
        <v>12</v>
      </c>
      <c r="AJ582" s="24">
        <v>12</v>
      </c>
      <c r="AK582" s="24"/>
      <c r="AL582" s="24"/>
      <c r="AM582" s="24"/>
      <c r="AN582" s="24"/>
      <c r="AO582" s="145">
        <f t="shared" si="75"/>
        <v>12</v>
      </c>
      <c r="AP582" s="14">
        <f t="shared" si="76"/>
        <v>12</v>
      </c>
      <c r="AQ582" s="22"/>
      <c r="AR582" s="24"/>
      <c r="AS582" s="24"/>
      <c r="AT582" s="24"/>
      <c r="AU582" s="24"/>
      <c r="AV582" s="24"/>
      <c r="AW582" s="145"/>
      <c r="AX582" s="24"/>
      <c r="AY582" s="24"/>
      <c r="AZ582" s="24"/>
      <c r="BA582" s="24"/>
      <c r="BB582" s="24"/>
      <c r="BC582" s="24"/>
      <c r="BD582" s="24"/>
      <c r="BE582" s="24"/>
      <c r="BF582" s="24"/>
      <c r="BG582" s="24">
        <v>93.62</v>
      </c>
      <c r="BH582" s="24">
        <v>93.62</v>
      </c>
      <c r="BI582" s="24"/>
      <c r="BJ582" s="24"/>
      <c r="BK582" s="24"/>
      <c r="BL582" s="24"/>
      <c r="BM582" s="145">
        <f t="shared" si="77"/>
        <v>93.62</v>
      </c>
      <c r="BN582" s="24">
        <f t="shared" si="78"/>
        <v>93.62</v>
      </c>
      <c r="BO582" s="509">
        <f t="shared" si="72"/>
        <v>4.4997945555721584E-2</v>
      </c>
      <c r="BP582" s="511">
        <v>0</v>
      </c>
      <c r="BQ582" s="512">
        <v>0</v>
      </c>
      <c r="BR582" s="513">
        <v>0</v>
      </c>
      <c r="BS582" s="512">
        <v>0</v>
      </c>
      <c r="BT582" s="512">
        <v>0</v>
      </c>
      <c r="BU582" s="512">
        <v>0</v>
      </c>
      <c r="BV582" s="512">
        <v>0</v>
      </c>
      <c r="BW582" s="512">
        <v>0</v>
      </c>
      <c r="BX582" s="512">
        <v>0</v>
      </c>
      <c r="BY582" s="512">
        <v>0</v>
      </c>
      <c r="BZ582" s="512">
        <v>0</v>
      </c>
      <c r="CA582" s="512">
        <v>0</v>
      </c>
      <c r="CB582" s="512">
        <v>0</v>
      </c>
      <c r="CC582" s="512">
        <v>0</v>
      </c>
      <c r="CD582" s="512">
        <v>0</v>
      </c>
      <c r="CE582" s="512">
        <v>0</v>
      </c>
      <c r="CF582" s="512">
        <v>109894.90080000002</v>
      </c>
      <c r="CG582" s="512">
        <v>109894.90080000002</v>
      </c>
      <c r="CH582" s="512">
        <v>0</v>
      </c>
      <c r="CI582" s="512">
        <v>0</v>
      </c>
      <c r="CJ582" s="512">
        <v>0</v>
      </c>
      <c r="CK582" s="512">
        <v>0</v>
      </c>
      <c r="CL582" s="513">
        <f t="shared" si="79"/>
        <v>109894.90080000002</v>
      </c>
      <c r="CM582" s="513">
        <f t="shared" si="80"/>
        <v>109894.90080000002</v>
      </c>
      <c r="CN582" s="113"/>
      <c r="CO582" s="97"/>
      <c r="CP582" s="97"/>
      <c r="CQ582" s="97"/>
      <c r="CR582" s="97"/>
      <c r="CS582" s="97"/>
      <c r="CT582" s="97"/>
      <c r="CU582" s="114"/>
      <c r="CV582" s="50">
        <f t="shared" si="73"/>
        <v>4663523</v>
      </c>
      <c r="CW582" s="11"/>
      <c r="CX582" s="604">
        <f t="shared" si="74"/>
        <v>2.0805394300517355</v>
      </c>
      <c r="CY582" s="143"/>
      <c r="CZ582" s="143"/>
      <c r="DA582" s="143"/>
      <c r="DB582" s="23"/>
      <c r="DC582" s="23"/>
      <c r="DD582" s="23"/>
      <c r="DE582" s="23"/>
      <c r="DF582" s="143"/>
      <c r="DG582" s="89"/>
      <c r="DH582" s="50" t="s">
        <v>46</v>
      </c>
      <c r="DI582" s="28"/>
      <c r="DJ582" s="553" t="s">
        <v>46</v>
      </c>
      <c r="DK582" s="143"/>
      <c r="DL582" s="46"/>
      <c r="DM582" s="111"/>
      <c r="DN582" s="110"/>
      <c r="DO582" s="432">
        <v>246.53141559424643</v>
      </c>
      <c r="DP582" s="433">
        <v>-238.79666931129691</v>
      </c>
      <c r="DQ582" s="434">
        <v>246.53141559424643</v>
      </c>
      <c r="DR582" s="428">
        <v>-238.79666931129691</v>
      </c>
      <c r="DS582" s="432">
        <v>0.99924299772899172</v>
      </c>
      <c r="DT582" s="434">
        <v>-0.80488641239449188</v>
      </c>
      <c r="DU582" s="434">
        <v>0.99924299772899172</v>
      </c>
      <c r="DV582" s="428">
        <v>-0.80488641239449188</v>
      </c>
      <c r="DW582" s="252"/>
      <c r="DX582" s="50"/>
      <c r="DY582" s="249"/>
      <c r="DZ582" s="464">
        <v>54278</v>
      </c>
      <c r="EA582" s="465">
        <v>-53882</v>
      </c>
      <c r="EB582" s="46"/>
    </row>
    <row r="583" spans="1:132" s="141" customFormat="1" ht="27.75" customHeight="1" x14ac:dyDescent="0.25">
      <c r="A583" s="69" t="s">
        <v>56</v>
      </c>
      <c r="B583" s="69" t="s">
        <v>57</v>
      </c>
      <c r="C583" s="69" t="s">
        <v>926</v>
      </c>
      <c r="D583" s="67" t="s">
        <v>1039</v>
      </c>
      <c r="E583" s="67" t="s">
        <v>928</v>
      </c>
      <c r="F583" s="67" t="s">
        <v>1040</v>
      </c>
      <c r="G583" s="67" t="s">
        <v>1041</v>
      </c>
      <c r="H583" s="14" t="s">
        <v>46</v>
      </c>
      <c r="I583" s="20" t="s">
        <v>1979</v>
      </c>
      <c r="J583" s="145" t="s">
        <v>1975</v>
      </c>
      <c r="K583" s="426">
        <v>11.774481389853227</v>
      </c>
      <c r="L583" s="426">
        <v>47.572916567715005</v>
      </c>
      <c r="M583" s="424">
        <v>2239</v>
      </c>
      <c r="N583" s="487">
        <v>30894292</v>
      </c>
      <c r="O583" s="487" t="s">
        <v>1982</v>
      </c>
      <c r="P583" s="572">
        <v>8.0478008722880308</v>
      </c>
      <c r="Q583" s="34" t="s">
        <v>1977</v>
      </c>
      <c r="R583" s="257" t="s">
        <v>48</v>
      </c>
      <c r="S583" s="27"/>
      <c r="T583" s="27"/>
      <c r="U583" s="145"/>
      <c r="V583" s="24"/>
      <c r="W583" s="24"/>
      <c r="X583" s="24"/>
      <c r="Y583" s="24"/>
      <c r="Z583" s="24"/>
      <c r="AA583" s="24"/>
      <c r="AB583" s="24"/>
      <c r="AC583" s="24"/>
      <c r="AD583" s="24"/>
      <c r="AE583" s="24"/>
      <c r="AF583" s="24"/>
      <c r="AG583" s="24"/>
      <c r="AH583" s="24"/>
      <c r="AI583" s="24">
        <v>86</v>
      </c>
      <c r="AJ583" s="24">
        <v>86</v>
      </c>
      <c r="AK583" s="24"/>
      <c r="AL583" s="24"/>
      <c r="AM583" s="24"/>
      <c r="AN583" s="24"/>
      <c r="AO583" s="145">
        <f t="shared" si="75"/>
        <v>86</v>
      </c>
      <c r="AP583" s="14">
        <f t="shared" si="76"/>
        <v>86</v>
      </c>
      <c r="AQ583" s="22"/>
      <c r="AR583" s="24"/>
      <c r="AS583" s="24"/>
      <c r="AT583" s="24"/>
      <c r="AU583" s="24"/>
      <c r="AV583" s="24"/>
      <c r="AW583" s="145"/>
      <c r="AX583" s="24"/>
      <c r="AY583" s="24"/>
      <c r="AZ583" s="24"/>
      <c r="BA583" s="24"/>
      <c r="BB583" s="24"/>
      <c r="BC583" s="24"/>
      <c r="BD583" s="24"/>
      <c r="BE583" s="24"/>
      <c r="BF583" s="24"/>
      <c r="BG583" s="24">
        <v>1914.4359999999999</v>
      </c>
      <c r="BH583" s="24">
        <v>1914.4359999999999</v>
      </c>
      <c r="BI583" s="24"/>
      <c r="BJ583" s="24"/>
      <c r="BK583" s="24"/>
      <c r="BL583" s="24"/>
      <c r="BM583" s="145">
        <f t="shared" si="77"/>
        <v>1914.4359999999999</v>
      </c>
      <c r="BN583" s="24">
        <f t="shared" si="78"/>
        <v>1914.4359999999999</v>
      </c>
      <c r="BO583" s="509">
        <f t="shared" si="72"/>
        <v>0.23788312240580028</v>
      </c>
      <c r="BP583" s="511">
        <v>0</v>
      </c>
      <c r="BQ583" s="512">
        <v>0</v>
      </c>
      <c r="BR583" s="513">
        <v>0</v>
      </c>
      <c r="BS583" s="512">
        <v>0</v>
      </c>
      <c r="BT583" s="512">
        <v>0</v>
      </c>
      <c r="BU583" s="512">
        <v>0</v>
      </c>
      <c r="BV583" s="512">
        <v>0</v>
      </c>
      <c r="BW583" s="512">
        <v>0</v>
      </c>
      <c r="BX583" s="512">
        <v>0</v>
      </c>
      <c r="BY583" s="512">
        <v>0</v>
      </c>
      <c r="BZ583" s="512">
        <v>0</v>
      </c>
      <c r="CA583" s="512">
        <v>0</v>
      </c>
      <c r="CB583" s="512">
        <v>0</v>
      </c>
      <c r="CC583" s="512">
        <v>0</v>
      </c>
      <c r="CD583" s="512">
        <v>0</v>
      </c>
      <c r="CE583" s="512">
        <v>0</v>
      </c>
      <c r="CF583" s="512">
        <v>2247241.55424</v>
      </c>
      <c r="CG583" s="512">
        <v>2247241.55424</v>
      </c>
      <c r="CH583" s="512">
        <v>0</v>
      </c>
      <c r="CI583" s="512">
        <v>0</v>
      </c>
      <c r="CJ583" s="512">
        <v>0</v>
      </c>
      <c r="CK583" s="512">
        <v>0</v>
      </c>
      <c r="CL583" s="513">
        <f t="shared" si="79"/>
        <v>2247241.55424</v>
      </c>
      <c r="CM583" s="513">
        <f t="shared" si="80"/>
        <v>2247241.55424</v>
      </c>
      <c r="CN583" s="113"/>
      <c r="CO583" s="97"/>
      <c r="CP583" s="97"/>
      <c r="CQ583" s="97"/>
      <c r="CR583" s="97"/>
      <c r="CS583" s="97"/>
      <c r="CT583" s="97"/>
      <c r="CU583" s="114"/>
      <c r="CV583" s="50">
        <f t="shared" si="73"/>
        <v>30894292</v>
      </c>
      <c r="CW583" s="11"/>
      <c r="CX583" s="604">
        <f t="shared" si="74"/>
        <v>8.0478008722880308</v>
      </c>
      <c r="CY583" s="143"/>
      <c r="CZ583" s="143"/>
      <c r="DA583" s="143"/>
      <c r="DB583" s="23"/>
      <c r="DC583" s="23"/>
      <c r="DD583" s="23"/>
      <c r="DE583" s="23"/>
      <c r="DF583" s="143"/>
      <c r="DG583" s="89"/>
      <c r="DH583" s="50" t="s">
        <v>46</v>
      </c>
      <c r="DI583" s="28"/>
      <c r="DJ583" s="553" t="s">
        <v>46</v>
      </c>
      <c r="DK583" s="143"/>
      <c r="DL583" s="46"/>
      <c r="DM583" s="111"/>
      <c r="DN583" s="110"/>
      <c r="DO583" s="432">
        <v>26.795891022778026</v>
      </c>
      <c r="DP583" s="433">
        <v>101.32663604746963</v>
      </c>
      <c r="DQ583" s="434">
        <v>26.712818222420722</v>
      </c>
      <c r="DR583" s="428">
        <v>85.69594301916635</v>
      </c>
      <c r="DS583" s="432">
        <v>0.62259937472085758</v>
      </c>
      <c r="DT583" s="434">
        <v>-0.24342741123780803</v>
      </c>
      <c r="DU583" s="434">
        <v>0.62215274676194732</v>
      </c>
      <c r="DV583" s="428">
        <v>-0.26377620828539639</v>
      </c>
      <c r="DW583" s="252"/>
      <c r="DX583" s="50"/>
      <c r="DY583" s="249"/>
      <c r="DZ583" s="464">
        <v>17820</v>
      </c>
      <c r="EA583" s="465">
        <v>25544</v>
      </c>
      <c r="EB583" s="46"/>
    </row>
    <row r="584" spans="1:132" s="141" customFormat="1" ht="27.75" customHeight="1" x14ac:dyDescent="0.25">
      <c r="A584" s="69" t="s">
        <v>56</v>
      </c>
      <c r="B584" s="69" t="s">
        <v>57</v>
      </c>
      <c r="C584" s="69" t="s">
        <v>926</v>
      </c>
      <c r="D584" s="67" t="s">
        <v>1039</v>
      </c>
      <c r="E584" s="67" t="s">
        <v>928</v>
      </c>
      <c r="F584" s="67" t="s">
        <v>1042</v>
      </c>
      <c r="G584" s="67" t="s">
        <v>1043</v>
      </c>
      <c r="H584" s="14" t="s">
        <v>46</v>
      </c>
      <c r="I584" s="20" t="s">
        <v>1979</v>
      </c>
      <c r="J584" s="145" t="s">
        <v>1975</v>
      </c>
      <c r="K584" s="426">
        <v>10.974273916756404</v>
      </c>
      <c r="L584" s="426">
        <v>45.223484754420006</v>
      </c>
      <c r="M584" s="424">
        <v>1665</v>
      </c>
      <c r="N584" s="487">
        <v>19679528</v>
      </c>
      <c r="O584" s="487" t="s">
        <v>1982</v>
      </c>
      <c r="P584" s="572">
        <v>5.2813693224390201</v>
      </c>
      <c r="Q584" s="34" t="s">
        <v>1977</v>
      </c>
      <c r="R584" s="257" t="s">
        <v>48</v>
      </c>
      <c r="S584" s="27"/>
      <c r="T584" s="27"/>
      <c r="U584" s="145"/>
      <c r="V584" s="24"/>
      <c r="W584" s="24"/>
      <c r="X584" s="24"/>
      <c r="Y584" s="24"/>
      <c r="Z584" s="24"/>
      <c r="AA584" s="24"/>
      <c r="AB584" s="24"/>
      <c r="AC584" s="24"/>
      <c r="AD584" s="24"/>
      <c r="AE584" s="24"/>
      <c r="AF584" s="24"/>
      <c r="AG584" s="24"/>
      <c r="AH584" s="24"/>
      <c r="AI584" s="24">
        <v>134</v>
      </c>
      <c r="AJ584" s="24">
        <v>134</v>
      </c>
      <c r="AK584" s="24"/>
      <c r="AL584" s="24"/>
      <c r="AM584" s="24"/>
      <c r="AN584" s="24"/>
      <c r="AO584" s="145">
        <f t="shared" si="75"/>
        <v>134</v>
      </c>
      <c r="AP584" s="14">
        <f t="shared" si="76"/>
        <v>134</v>
      </c>
      <c r="AQ584" s="22"/>
      <c r="AR584" s="24"/>
      <c r="AS584" s="24"/>
      <c r="AT584" s="24"/>
      <c r="AU584" s="24"/>
      <c r="AV584" s="24"/>
      <c r="AW584" s="145"/>
      <c r="AX584" s="24"/>
      <c r="AY584" s="24"/>
      <c r="AZ584" s="24"/>
      <c r="BA584" s="24"/>
      <c r="BB584" s="24"/>
      <c r="BC584" s="24"/>
      <c r="BD584" s="24"/>
      <c r="BE584" s="24"/>
      <c r="BF584" s="24"/>
      <c r="BG584" s="24">
        <v>7924.56</v>
      </c>
      <c r="BH584" s="24">
        <v>7924.56</v>
      </c>
      <c r="BI584" s="24"/>
      <c r="BJ584" s="24"/>
      <c r="BK584" s="24"/>
      <c r="BL584" s="24"/>
      <c r="BM584" s="145">
        <f t="shared" si="77"/>
        <v>7924.56</v>
      </c>
      <c r="BN584" s="24">
        <f t="shared" si="78"/>
        <v>7924.56</v>
      </c>
      <c r="BO584" s="509">
        <f t="shared" si="72"/>
        <v>1.5004745012492922</v>
      </c>
      <c r="BP584" s="511">
        <v>0</v>
      </c>
      <c r="BQ584" s="512">
        <v>0</v>
      </c>
      <c r="BR584" s="513">
        <v>0</v>
      </c>
      <c r="BS584" s="512">
        <v>0</v>
      </c>
      <c r="BT584" s="512">
        <v>0</v>
      </c>
      <c r="BU584" s="512">
        <v>0</v>
      </c>
      <c r="BV584" s="512">
        <v>0</v>
      </c>
      <c r="BW584" s="512">
        <v>0</v>
      </c>
      <c r="BX584" s="512">
        <v>0</v>
      </c>
      <c r="BY584" s="512">
        <v>0</v>
      </c>
      <c r="BZ584" s="512">
        <v>0</v>
      </c>
      <c r="CA584" s="512">
        <v>0</v>
      </c>
      <c r="CB584" s="512">
        <v>0</v>
      </c>
      <c r="CC584" s="512">
        <v>0</v>
      </c>
      <c r="CD584" s="512">
        <v>0</v>
      </c>
      <c r="CE584" s="512">
        <v>0</v>
      </c>
      <c r="CF584" s="512">
        <v>9302165.510400001</v>
      </c>
      <c r="CG584" s="512">
        <v>9302165.510400001</v>
      </c>
      <c r="CH584" s="512">
        <v>0</v>
      </c>
      <c r="CI584" s="512">
        <v>0</v>
      </c>
      <c r="CJ584" s="512">
        <v>0</v>
      </c>
      <c r="CK584" s="512">
        <v>0</v>
      </c>
      <c r="CL584" s="513">
        <f t="shared" si="79"/>
        <v>9302165.510400001</v>
      </c>
      <c r="CM584" s="513">
        <f t="shared" si="80"/>
        <v>9302165.510400001</v>
      </c>
      <c r="CN584" s="113"/>
      <c r="CO584" s="97"/>
      <c r="CP584" s="97"/>
      <c r="CQ584" s="97"/>
      <c r="CR584" s="97"/>
      <c r="CS584" s="97"/>
      <c r="CT584" s="97"/>
      <c r="CU584" s="114"/>
      <c r="CV584" s="50">
        <f t="shared" si="73"/>
        <v>19679528</v>
      </c>
      <c r="CW584" s="11"/>
      <c r="CX584" s="604">
        <f t="shared" si="74"/>
        <v>5.2813693224390201</v>
      </c>
      <c r="CY584" s="143"/>
      <c r="CZ584" s="143"/>
      <c r="DA584" s="143"/>
      <c r="DB584" s="23"/>
      <c r="DC584" s="23"/>
      <c r="DD584" s="23"/>
      <c r="DE584" s="23"/>
      <c r="DF584" s="143"/>
      <c r="DG584" s="89"/>
      <c r="DH584" s="50" t="s">
        <v>46</v>
      </c>
      <c r="DI584" s="28"/>
      <c r="DJ584" s="553" t="s">
        <v>46</v>
      </c>
      <c r="DK584" s="143"/>
      <c r="DL584" s="46"/>
      <c r="DM584" s="111"/>
      <c r="DN584" s="110"/>
      <c r="DO584" s="432">
        <v>106.52462955546635</v>
      </c>
      <c r="DP584" s="433">
        <v>54.409980513074558</v>
      </c>
      <c r="DQ584" s="434">
        <v>106.52462955546635</v>
      </c>
      <c r="DR584" s="428">
        <v>25.91408159930829</v>
      </c>
      <c r="DS584" s="432">
        <v>0.78394072887464805</v>
      </c>
      <c r="DT584" s="434">
        <v>1.3176153487316307</v>
      </c>
      <c r="DU584" s="434">
        <v>0.78394072887464805</v>
      </c>
      <c r="DV584" s="428">
        <v>1.2872451425689175</v>
      </c>
      <c r="DW584" s="252"/>
      <c r="DX584" s="50"/>
      <c r="DY584" s="249"/>
      <c r="DZ584" s="464">
        <v>111651</v>
      </c>
      <c r="EA584" s="465">
        <v>-50814.333333333336</v>
      </c>
      <c r="EB584" s="46"/>
    </row>
    <row r="585" spans="1:132" s="141" customFormat="1" ht="27.75" customHeight="1" x14ac:dyDescent="0.25">
      <c r="A585" s="69" t="s">
        <v>56</v>
      </c>
      <c r="B585" s="69" t="s">
        <v>57</v>
      </c>
      <c r="C585" s="69" t="s">
        <v>926</v>
      </c>
      <c r="D585" s="67" t="s">
        <v>1039</v>
      </c>
      <c r="E585" s="67" t="s">
        <v>928</v>
      </c>
      <c r="F585" s="67" t="s">
        <v>1044</v>
      </c>
      <c r="G585" s="67" t="s">
        <v>1045</v>
      </c>
      <c r="H585" s="14" t="s">
        <v>46</v>
      </c>
      <c r="I585" s="20" t="s">
        <v>1979</v>
      </c>
      <c r="J585" s="145" t="s">
        <v>1975</v>
      </c>
      <c r="K585" s="426">
        <v>8.8937344867046679</v>
      </c>
      <c r="L585" s="426">
        <v>45.673484753484004</v>
      </c>
      <c r="M585" s="424">
        <v>1579</v>
      </c>
      <c r="N585" s="487">
        <v>14522530</v>
      </c>
      <c r="O585" s="487" t="s">
        <v>1982</v>
      </c>
      <c r="P585" s="572">
        <v>6.8894052921859572</v>
      </c>
      <c r="Q585" s="34" t="s">
        <v>1977</v>
      </c>
      <c r="R585" s="257" t="s">
        <v>48</v>
      </c>
      <c r="S585" s="27"/>
      <c r="T585" s="27"/>
      <c r="U585" s="145"/>
      <c r="V585" s="24"/>
      <c r="W585" s="24"/>
      <c r="X585" s="24"/>
      <c r="Y585" s="24"/>
      <c r="Z585" s="24"/>
      <c r="AA585" s="24"/>
      <c r="AB585" s="24"/>
      <c r="AC585" s="24"/>
      <c r="AD585" s="24"/>
      <c r="AE585" s="24"/>
      <c r="AF585" s="24"/>
      <c r="AG585" s="24"/>
      <c r="AH585" s="24"/>
      <c r="AI585" s="24">
        <v>114</v>
      </c>
      <c r="AJ585" s="24">
        <v>114</v>
      </c>
      <c r="AK585" s="24"/>
      <c r="AL585" s="24"/>
      <c r="AM585" s="24"/>
      <c r="AN585" s="24"/>
      <c r="AO585" s="145">
        <f t="shared" si="75"/>
        <v>114</v>
      </c>
      <c r="AP585" s="14">
        <f t="shared" si="76"/>
        <v>114</v>
      </c>
      <c r="AQ585" s="22"/>
      <c r="AR585" s="24"/>
      <c r="AS585" s="24"/>
      <c r="AT585" s="24"/>
      <c r="AU585" s="24"/>
      <c r="AV585" s="24"/>
      <c r="AW585" s="145"/>
      <c r="AX585" s="24"/>
      <c r="AY585" s="24"/>
      <c r="AZ585" s="24"/>
      <c r="BA585" s="24"/>
      <c r="BB585" s="24"/>
      <c r="BC585" s="24"/>
      <c r="BD585" s="24"/>
      <c r="BE585" s="24"/>
      <c r="BF585" s="24"/>
      <c r="BG585" s="24">
        <v>10296.11</v>
      </c>
      <c r="BH585" s="24">
        <v>10296.11</v>
      </c>
      <c r="BI585" s="24"/>
      <c r="BJ585" s="24"/>
      <c r="BK585" s="24"/>
      <c r="BL585" s="24"/>
      <c r="BM585" s="145">
        <f t="shared" si="77"/>
        <v>10296.11</v>
      </c>
      <c r="BN585" s="24">
        <f t="shared" si="78"/>
        <v>10296.11</v>
      </c>
      <c r="BO585" s="509">
        <f t="shared" si="72"/>
        <v>1.4944845836951945</v>
      </c>
      <c r="BP585" s="511">
        <v>0</v>
      </c>
      <c r="BQ585" s="512">
        <v>0</v>
      </c>
      <c r="BR585" s="513">
        <v>0</v>
      </c>
      <c r="BS585" s="512">
        <v>0</v>
      </c>
      <c r="BT585" s="512">
        <v>0</v>
      </c>
      <c r="BU585" s="512">
        <v>0</v>
      </c>
      <c r="BV585" s="512">
        <v>0</v>
      </c>
      <c r="BW585" s="512">
        <v>0</v>
      </c>
      <c r="BX585" s="512">
        <v>0</v>
      </c>
      <c r="BY585" s="512">
        <v>0</v>
      </c>
      <c r="BZ585" s="512">
        <v>0</v>
      </c>
      <c r="CA585" s="512">
        <v>0</v>
      </c>
      <c r="CB585" s="512">
        <v>0</v>
      </c>
      <c r="CC585" s="512">
        <v>0</v>
      </c>
      <c r="CD585" s="512">
        <v>0</v>
      </c>
      <c r="CE585" s="512">
        <v>0</v>
      </c>
      <c r="CF585" s="512">
        <v>12085985.762400001</v>
      </c>
      <c r="CG585" s="512">
        <v>12085985.762400001</v>
      </c>
      <c r="CH585" s="512">
        <v>0</v>
      </c>
      <c r="CI585" s="512">
        <v>0</v>
      </c>
      <c r="CJ585" s="512">
        <v>0</v>
      </c>
      <c r="CK585" s="512">
        <v>0</v>
      </c>
      <c r="CL585" s="513">
        <f t="shared" si="79"/>
        <v>12085985.762400001</v>
      </c>
      <c r="CM585" s="513">
        <f t="shared" si="80"/>
        <v>12085985.762400001</v>
      </c>
      <c r="CN585" s="113"/>
      <c r="CO585" s="97"/>
      <c r="CP585" s="97"/>
      <c r="CQ585" s="97"/>
      <c r="CR585" s="97"/>
      <c r="CS585" s="97"/>
      <c r="CT585" s="97"/>
      <c r="CU585" s="114"/>
      <c r="CV585" s="50">
        <f t="shared" si="73"/>
        <v>14522530</v>
      </c>
      <c r="CW585" s="11"/>
      <c r="CX585" s="604">
        <f t="shared" si="74"/>
        <v>6.8894052921859572</v>
      </c>
      <c r="CY585" s="143"/>
      <c r="CZ585" s="143"/>
      <c r="DA585" s="143"/>
      <c r="DB585" s="23"/>
      <c r="DC585" s="23"/>
      <c r="DD585" s="23"/>
      <c r="DE585" s="23"/>
      <c r="DF585" s="143"/>
      <c r="DG585" s="89"/>
      <c r="DH585" s="50" t="s">
        <v>46</v>
      </c>
      <c r="DI585" s="28"/>
      <c r="DJ585" s="553" t="s">
        <v>46</v>
      </c>
      <c r="DK585" s="143"/>
      <c r="DL585" s="46"/>
      <c r="DM585" s="111"/>
      <c r="DN585" s="110"/>
      <c r="DO585" s="432">
        <v>197.27338926705715</v>
      </c>
      <c r="DP585" s="433">
        <v>-61.446281191624166</v>
      </c>
      <c r="DQ585" s="434">
        <v>106.19217983219883</v>
      </c>
      <c r="DR585" s="428">
        <v>29.634928243234157</v>
      </c>
      <c r="DS585" s="432">
        <v>2.2960265949026435</v>
      </c>
      <c r="DT585" s="434">
        <v>-0.75981665417043542</v>
      </c>
      <c r="DU585" s="434">
        <v>1.5912616748456545</v>
      </c>
      <c r="DV585" s="428">
        <v>-5.5051734113446438E-2</v>
      </c>
      <c r="DW585" s="252"/>
      <c r="DX585" s="50"/>
      <c r="DY585" s="249"/>
      <c r="DZ585" s="464">
        <v>72418</v>
      </c>
      <c r="EA585" s="465">
        <v>-9167.6666666666642</v>
      </c>
      <c r="EB585" s="46"/>
    </row>
    <row r="586" spans="1:132" s="141" customFormat="1" ht="27.75" customHeight="1" x14ac:dyDescent="0.25">
      <c r="A586" s="69" t="s">
        <v>56</v>
      </c>
      <c r="B586" s="69" t="s">
        <v>57</v>
      </c>
      <c r="C586" s="69" t="s">
        <v>926</v>
      </c>
      <c r="D586" s="67" t="s">
        <v>1046</v>
      </c>
      <c r="E586" s="67" t="s">
        <v>1047</v>
      </c>
      <c r="F586" s="67" t="s">
        <v>1048</v>
      </c>
      <c r="G586" s="67" t="s">
        <v>1049</v>
      </c>
      <c r="H586" s="14" t="s">
        <v>46</v>
      </c>
      <c r="I586" s="20" t="s">
        <v>1979</v>
      </c>
      <c r="J586" s="145" t="s">
        <v>1975</v>
      </c>
      <c r="K586" s="426">
        <v>10.882821634116768</v>
      </c>
      <c r="L586" s="426">
        <v>59.603408966933998</v>
      </c>
      <c r="M586" s="424">
        <v>1980</v>
      </c>
      <c r="N586" s="487">
        <v>20708640.000000004</v>
      </c>
      <c r="O586" s="487" t="s">
        <v>1976</v>
      </c>
      <c r="P586" s="572">
        <v>5.5100000290381121</v>
      </c>
      <c r="Q586" s="34" t="s">
        <v>1977</v>
      </c>
      <c r="R586" s="257" t="s">
        <v>48</v>
      </c>
      <c r="S586" s="27"/>
      <c r="T586" s="27"/>
      <c r="U586" s="145"/>
      <c r="V586" s="24"/>
      <c r="W586" s="24"/>
      <c r="X586" s="24"/>
      <c r="Y586" s="24"/>
      <c r="Z586" s="24"/>
      <c r="AA586" s="24">
        <v>2</v>
      </c>
      <c r="AB586" s="24">
        <v>2</v>
      </c>
      <c r="AC586" s="24"/>
      <c r="AD586" s="24"/>
      <c r="AE586" s="24"/>
      <c r="AF586" s="24"/>
      <c r="AG586" s="24"/>
      <c r="AH586" s="24"/>
      <c r="AI586" s="24">
        <v>238</v>
      </c>
      <c r="AJ586" s="24">
        <v>238</v>
      </c>
      <c r="AK586" s="24"/>
      <c r="AL586" s="24"/>
      <c r="AM586" s="24"/>
      <c r="AN586" s="24"/>
      <c r="AO586" s="145">
        <f t="shared" si="75"/>
        <v>240</v>
      </c>
      <c r="AP586" s="14">
        <f t="shared" si="76"/>
        <v>240</v>
      </c>
      <c r="AQ586" s="22"/>
      <c r="AR586" s="24"/>
      <c r="AS586" s="24"/>
      <c r="AT586" s="24"/>
      <c r="AU586" s="24"/>
      <c r="AV586" s="24"/>
      <c r="AW586" s="145"/>
      <c r="AX586" s="24"/>
      <c r="AY586" s="24">
        <v>7350</v>
      </c>
      <c r="AZ586" s="24">
        <v>7350</v>
      </c>
      <c r="BA586" s="24"/>
      <c r="BB586" s="24"/>
      <c r="BC586" s="24"/>
      <c r="BD586" s="24"/>
      <c r="BE586" s="24"/>
      <c r="BF586" s="24"/>
      <c r="BG586" s="24">
        <v>4620.7039999999997</v>
      </c>
      <c r="BH586" s="24">
        <v>4620.7039999999997</v>
      </c>
      <c r="BI586" s="24"/>
      <c r="BJ586" s="24"/>
      <c r="BK586" s="24"/>
      <c r="BL586" s="24"/>
      <c r="BM586" s="145">
        <f t="shared" si="77"/>
        <v>11970.704</v>
      </c>
      <c r="BN586" s="24">
        <f t="shared" si="78"/>
        <v>11970.704</v>
      </c>
      <c r="BO586" s="509">
        <f t="shared" si="72"/>
        <v>2.1725415493490914</v>
      </c>
      <c r="BP586" s="511">
        <v>0</v>
      </c>
      <c r="BQ586" s="512">
        <v>0</v>
      </c>
      <c r="BR586" s="513">
        <v>0</v>
      </c>
      <c r="BS586" s="512">
        <v>0</v>
      </c>
      <c r="BT586" s="512">
        <v>0</v>
      </c>
      <c r="BU586" s="512">
        <v>0</v>
      </c>
      <c r="BV586" s="512">
        <v>0</v>
      </c>
      <c r="BW586" s="512">
        <v>0</v>
      </c>
      <c r="BX586" s="512">
        <v>47194938</v>
      </c>
      <c r="BY586" s="512">
        <v>47194938</v>
      </c>
      <c r="BZ586" s="512">
        <v>0</v>
      </c>
      <c r="CA586" s="512">
        <v>0</v>
      </c>
      <c r="CB586" s="512">
        <v>0</v>
      </c>
      <c r="CC586" s="512">
        <v>0</v>
      </c>
      <c r="CD586" s="512">
        <v>0</v>
      </c>
      <c r="CE586" s="512">
        <v>0</v>
      </c>
      <c r="CF586" s="512">
        <v>5423967.1833600001</v>
      </c>
      <c r="CG586" s="512">
        <v>5423967.1833600001</v>
      </c>
      <c r="CH586" s="512">
        <v>0</v>
      </c>
      <c r="CI586" s="512">
        <v>0</v>
      </c>
      <c r="CJ586" s="512">
        <v>0</v>
      </c>
      <c r="CK586" s="512">
        <v>0</v>
      </c>
      <c r="CL586" s="513">
        <f t="shared" si="79"/>
        <v>52618905.183360003</v>
      </c>
      <c r="CM586" s="513">
        <f t="shared" si="80"/>
        <v>52618905.183360003</v>
      </c>
      <c r="CN586" s="113"/>
      <c r="CO586" s="97"/>
      <c r="CP586" s="97"/>
      <c r="CQ586" s="97"/>
      <c r="CR586" s="97"/>
      <c r="CS586" s="97"/>
      <c r="CT586" s="97"/>
      <c r="CU586" s="114"/>
      <c r="CV586" s="50">
        <f t="shared" si="73"/>
        <v>20708640.000000004</v>
      </c>
      <c r="CW586" s="11"/>
      <c r="CX586" s="604">
        <f t="shared" si="74"/>
        <v>5.5100000290381121</v>
      </c>
      <c r="CY586" s="143"/>
      <c r="CZ586" s="143"/>
      <c r="DA586" s="143"/>
      <c r="DB586" s="23"/>
      <c r="DC586" s="23"/>
      <c r="DD586" s="23"/>
      <c r="DE586" s="23"/>
      <c r="DF586" s="143"/>
      <c r="DG586" s="89"/>
      <c r="DH586" s="50" t="s">
        <v>46</v>
      </c>
      <c r="DI586" s="28"/>
      <c r="DJ586" s="553" t="s">
        <v>46</v>
      </c>
      <c r="DK586" s="143"/>
      <c r="DL586" s="46"/>
      <c r="DM586" s="111"/>
      <c r="DN586" s="110"/>
      <c r="DO586" s="432">
        <v>87.049254862338969</v>
      </c>
      <c r="DP586" s="433">
        <v>-11.581849427904942</v>
      </c>
      <c r="DQ586" s="434">
        <v>86.959333164940645</v>
      </c>
      <c r="DR586" s="428">
        <v>-20.391198028950683</v>
      </c>
      <c r="DS586" s="432">
        <v>1.3629704470825965</v>
      </c>
      <c r="DT586" s="434">
        <v>-0.63690690011175277</v>
      </c>
      <c r="DU586" s="434">
        <v>1.3619600909320535</v>
      </c>
      <c r="DV586" s="428">
        <v>-0.65041335798383426</v>
      </c>
      <c r="DW586" s="252"/>
      <c r="DX586" s="50"/>
      <c r="DY586" s="249"/>
      <c r="DZ586" s="464">
        <v>115500</v>
      </c>
      <c r="EA586" s="465">
        <v>-9821.3333333333285</v>
      </c>
      <c r="EB586" s="46"/>
    </row>
    <row r="587" spans="1:132" s="141" customFormat="1" ht="27.75" customHeight="1" x14ac:dyDescent="0.25">
      <c r="A587" s="69" t="s">
        <v>56</v>
      </c>
      <c r="B587" s="69" t="s">
        <v>57</v>
      </c>
      <c r="C587" s="69" t="s">
        <v>926</v>
      </c>
      <c r="D587" s="67" t="s">
        <v>1046</v>
      </c>
      <c r="E587" s="67" t="s">
        <v>1047</v>
      </c>
      <c r="F587" s="67" t="s">
        <v>1050</v>
      </c>
      <c r="G587" s="67" t="s">
        <v>1024</v>
      </c>
      <c r="H587" s="14" t="s">
        <v>46</v>
      </c>
      <c r="I587" s="20" t="s">
        <v>1979</v>
      </c>
      <c r="J587" s="145" t="s">
        <v>1975</v>
      </c>
      <c r="K587" s="426">
        <v>11.43153532995459</v>
      </c>
      <c r="L587" s="426">
        <v>29.593371150567002</v>
      </c>
      <c r="M587" s="424">
        <v>1074</v>
      </c>
      <c r="N587" s="487">
        <v>10126560.000000002</v>
      </c>
      <c r="O587" s="487" t="s">
        <v>1976</v>
      </c>
      <c r="P587" s="572">
        <v>2.7892946205089197</v>
      </c>
      <c r="Q587" s="34" t="s">
        <v>1977</v>
      </c>
      <c r="R587" s="257" t="s">
        <v>48</v>
      </c>
      <c r="S587" s="27"/>
      <c r="T587" s="27"/>
      <c r="U587" s="145"/>
      <c r="V587" s="24"/>
      <c r="W587" s="24"/>
      <c r="X587" s="24"/>
      <c r="Y587" s="24"/>
      <c r="Z587" s="24"/>
      <c r="AA587" s="24"/>
      <c r="AB587" s="24"/>
      <c r="AC587" s="24"/>
      <c r="AD587" s="24"/>
      <c r="AE587" s="24"/>
      <c r="AF587" s="24"/>
      <c r="AG587" s="24"/>
      <c r="AH587" s="24"/>
      <c r="AI587" s="24">
        <v>119</v>
      </c>
      <c r="AJ587" s="24">
        <v>119</v>
      </c>
      <c r="AK587" s="24"/>
      <c r="AL587" s="24"/>
      <c r="AM587" s="24"/>
      <c r="AN587" s="24"/>
      <c r="AO587" s="145">
        <f t="shared" si="75"/>
        <v>119</v>
      </c>
      <c r="AP587" s="14">
        <f t="shared" si="76"/>
        <v>119</v>
      </c>
      <c r="AQ587" s="22"/>
      <c r="AR587" s="24"/>
      <c r="AS587" s="24"/>
      <c r="AT587" s="24"/>
      <c r="AU587" s="24"/>
      <c r="AV587" s="24"/>
      <c r="AW587" s="145"/>
      <c r="AX587" s="24"/>
      <c r="AY587" s="24"/>
      <c r="AZ587" s="24"/>
      <c r="BA587" s="24"/>
      <c r="BB587" s="24"/>
      <c r="BC587" s="24"/>
      <c r="BD587" s="24"/>
      <c r="BE587" s="24"/>
      <c r="BF587" s="24"/>
      <c r="BG587" s="24">
        <v>793.62599999999998</v>
      </c>
      <c r="BH587" s="24">
        <v>793.62599999999998</v>
      </c>
      <c r="BI587" s="24"/>
      <c r="BJ587" s="24"/>
      <c r="BK587" s="24"/>
      <c r="BL587" s="24"/>
      <c r="BM587" s="145">
        <f t="shared" si="77"/>
        <v>793.62599999999998</v>
      </c>
      <c r="BN587" s="24">
        <f t="shared" si="78"/>
        <v>793.62599999999998</v>
      </c>
      <c r="BO587" s="509">
        <f t="shared" si="72"/>
        <v>0.28452569842019743</v>
      </c>
      <c r="BP587" s="511">
        <v>0</v>
      </c>
      <c r="BQ587" s="512">
        <v>0</v>
      </c>
      <c r="BR587" s="513">
        <v>0</v>
      </c>
      <c r="BS587" s="512">
        <v>0</v>
      </c>
      <c r="BT587" s="512">
        <v>0</v>
      </c>
      <c r="BU587" s="512">
        <v>0</v>
      </c>
      <c r="BV587" s="512">
        <v>0</v>
      </c>
      <c r="BW587" s="512">
        <v>0</v>
      </c>
      <c r="BX587" s="512">
        <v>0</v>
      </c>
      <c r="BY587" s="512">
        <v>0</v>
      </c>
      <c r="BZ587" s="512">
        <v>0</v>
      </c>
      <c r="CA587" s="512">
        <v>0</v>
      </c>
      <c r="CB587" s="512">
        <v>0</v>
      </c>
      <c r="CC587" s="512">
        <v>0</v>
      </c>
      <c r="CD587" s="512">
        <v>0</v>
      </c>
      <c r="CE587" s="512">
        <v>0</v>
      </c>
      <c r="CF587" s="512">
        <v>931589.94384000008</v>
      </c>
      <c r="CG587" s="512">
        <v>931589.94384000008</v>
      </c>
      <c r="CH587" s="512">
        <v>0</v>
      </c>
      <c r="CI587" s="512">
        <v>0</v>
      </c>
      <c r="CJ587" s="512">
        <v>0</v>
      </c>
      <c r="CK587" s="512">
        <v>0</v>
      </c>
      <c r="CL587" s="513">
        <f t="shared" si="79"/>
        <v>931589.94384000008</v>
      </c>
      <c r="CM587" s="513">
        <f t="shared" si="80"/>
        <v>931589.94384000008</v>
      </c>
      <c r="CN587" s="113"/>
      <c r="CO587" s="97"/>
      <c r="CP587" s="97"/>
      <c r="CQ587" s="97"/>
      <c r="CR587" s="97"/>
      <c r="CS587" s="97"/>
      <c r="CT587" s="97"/>
      <c r="CU587" s="114"/>
      <c r="CV587" s="50">
        <f t="shared" si="73"/>
        <v>10126560.000000002</v>
      </c>
      <c r="CW587" s="11"/>
      <c r="CX587" s="604">
        <f t="shared" si="74"/>
        <v>2.7892946205089197</v>
      </c>
      <c r="CY587" s="143"/>
      <c r="CZ587" s="143"/>
      <c r="DA587" s="143"/>
      <c r="DB587" s="23"/>
      <c r="DC587" s="23"/>
      <c r="DD587" s="23"/>
      <c r="DE587" s="23"/>
      <c r="DF587" s="143"/>
      <c r="DG587" s="89"/>
      <c r="DH587" s="50" t="s">
        <v>46</v>
      </c>
      <c r="DI587" s="28"/>
      <c r="DJ587" s="553" t="s">
        <v>46</v>
      </c>
      <c r="DK587" s="143"/>
      <c r="DL587" s="46"/>
      <c r="DM587" s="111"/>
      <c r="DN587" s="110"/>
      <c r="DO587" s="432">
        <v>27.164855634895911</v>
      </c>
      <c r="DP587" s="433">
        <v>-16.583247219558274</v>
      </c>
      <c r="DQ587" s="434">
        <v>21.486184414777956</v>
      </c>
      <c r="DR587" s="428">
        <v>-12.575088384917077</v>
      </c>
      <c r="DS587" s="432">
        <v>1.0552623408879198</v>
      </c>
      <c r="DT587" s="434">
        <v>-0.72475674197376971</v>
      </c>
      <c r="DU587" s="434">
        <v>0.24402359515678287</v>
      </c>
      <c r="DV587" s="428">
        <v>7.9695441151327179E-2</v>
      </c>
      <c r="DW587" s="252"/>
      <c r="DX587" s="50"/>
      <c r="DY587" s="249"/>
      <c r="DZ587" s="464">
        <v>0</v>
      </c>
      <c r="EA587" s="465">
        <v>4258.666666666667</v>
      </c>
      <c r="EB587" s="46"/>
    </row>
    <row r="588" spans="1:132" s="141" customFormat="1" ht="27.75" customHeight="1" x14ac:dyDescent="0.25">
      <c r="A588" s="69" t="s">
        <v>56</v>
      </c>
      <c r="B588" s="69" t="s">
        <v>57</v>
      </c>
      <c r="C588" s="69" t="s">
        <v>926</v>
      </c>
      <c r="D588" s="67" t="s">
        <v>1051</v>
      </c>
      <c r="E588" s="67" t="s">
        <v>1052</v>
      </c>
      <c r="F588" s="67" t="s">
        <v>1053</v>
      </c>
      <c r="G588" s="67" t="s">
        <v>1054</v>
      </c>
      <c r="H588" s="14" t="s">
        <v>46</v>
      </c>
      <c r="I588" s="20" t="s">
        <v>1979</v>
      </c>
      <c r="J588" s="145" t="s">
        <v>1984</v>
      </c>
      <c r="K588" s="426">
        <v>5.617040768945869</v>
      </c>
      <c r="L588" s="426">
        <v>72.903598333209004</v>
      </c>
      <c r="M588" s="424">
        <v>781</v>
      </c>
      <c r="N588" s="487">
        <v>5733191</v>
      </c>
      <c r="O588" s="487" t="s">
        <v>1982</v>
      </c>
      <c r="P588" s="572">
        <v>3.5375405693786748</v>
      </c>
      <c r="Q588" s="34" t="s">
        <v>1977</v>
      </c>
      <c r="R588" s="257" t="s">
        <v>48</v>
      </c>
      <c r="S588" s="27"/>
      <c r="T588" s="27"/>
      <c r="U588" s="145"/>
      <c r="V588" s="24"/>
      <c r="W588" s="24"/>
      <c r="X588" s="24"/>
      <c r="Y588" s="24"/>
      <c r="Z588" s="24"/>
      <c r="AA588" s="24"/>
      <c r="AB588" s="24"/>
      <c r="AC588" s="24"/>
      <c r="AD588" s="24"/>
      <c r="AE588" s="24"/>
      <c r="AF588" s="24"/>
      <c r="AG588" s="24"/>
      <c r="AH588" s="24"/>
      <c r="AI588" s="24">
        <v>75</v>
      </c>
      <c r="AJ588" s="24">
        <v>75</v>
      </c>
      <c r="AK588" s="24"/>
      <c r="AL588" s="24"/>
      <c r="AM588" s="24"/>
      <c r="AN588" s="24"/>
      <c r="AO588" s="145">
        <f t="shared" si="75"/>
        <v>75</v>
      </c>
      <c r="AP588" s="14">
        <f t="shared" si="76"/>
        <v>75</v>
      </c>
      <c r="AQ588" s="22"/>
      <c r="AR588" s="24"/>
      <c r="AS588" s="24"/>
      <c r="AT588" s="24"/>
      <c r="AU588" s="24"/>
      <c r="AV588" s="24"/>
      <c r="AW588" s="145"/>
      <c r="AX588" s="24"/>
      <c r="AY588" s="24"/>
      <c r="AZ588" s="24"/>
      <c r="BA588" s="24"/>
      <c r="BB588" s="24"/>
      <c r="BC588" s="24"/>
      <c r="BD588" s="24"/>
      <c r="BE588" s="24"/>
      <c r="BF588" s="24"/>
      <c r="BG588" s="24">
        <v>6092.09</v>
      </c>
      <c r="BH588" s="24">
        <v>6092.09</v>
      </c>
      <c r="BI588" s="24"/>
      <c r="BJ588" s="24"/>
      <c r="BK588" s="24"/>
      <c r="BL588" s="24"/>
      <c r="BM588" s="145">
        <f t="shared" si="77"/>
        <v>6092.09</v>
      </c>
      <c r="BN588" s="24">
        <f t="shared" si="78"/>
        <v>6092.09</v>
      </c>
      <c r="BO588" s="509">
        <f t="shared" si="72"/>
        <v>1.7221258330529903</v>
      </c>
      <c r="BP588" s="511">
        <v>0</v>
      </c>
      <c r="BQ588" s="512">
        <v>0</v>
      </c>
      <c r="BR588" s="513">
        <v>0</v>
      </c>
      <c r="BS588" s="512">
        <v>0</v>
      </c>
      <c r="BT588" s="512">
        <v>0</v>
      </c>
      <c r="BU588" s="512">
        <v>0</v>
      </c>
      <c r="BV588" s="512">
        <v>0</v>
      </c>
      <c r="BW588" s="512">
        <v>0</v>
      </c>
      <c r="BX588" s="512">
        <v>0</v>
      </c>
      <c r="BY588" s="512">
        <v>0</v>
      </c>
      <c r="BZ588" s="512">
        <v>0</v>
      </c>
      <c r="CA588" s="512">
        <v>0</v>
      </c>
      <c r="CB588" s="512">
        <v>0</v>
      </c>
      <c r="CC588" s="512">
        <v>0</v>
      </c>
      <c r="CD588" s="512">
        <v>0</v>
      </c>
      <c r="CE588" s="512">
        <v>0</v>
      </c>
      <c r="CF588" s="512">
        <v>7151138.9256000007</v>
      </c>
      <c r="CG588" s="512">
        <v>7151138.9256000007</v>
      </c>
      <c r="CH588" s="512">
        <v>0</v>
      </c>
      <c r="CI588" s="512">
        <v>0</v>
      </c>
      <c r="CJ588" s="512">
        <v>0</v>
      </c>
      <c r="CK588" s="512">
        <v>0</v>
      </c>
      <c r="CL588" s="513">
        <f t="shared" si="79"/>
        <v>7151138.9256000007</v>
      </c>
      <c r="CM588" s="513">
        <f t="shared" si="80"/>
        <v>7151138.9256000007</v>
      </c>
      <c r="CN588" s="113"/>
      <c r="CO588" s="97"/>
      <c r="CP588" s="97"/>
      <c r="CQ588" s="97"/>
      <c r="CR588" s="97"/>
      <c r="CS588" s="97"/>
      <c r="CT588" s="97"/>
      <c r="CU588" s="114"/>
      <c r="CV588" s="50">
        <f t="shared" si="73"/>
        <v>5733191</v>
      </c>
      <c r="CW588" s="11"/>
      <c r="CX588" s="604">
        <f t="shared" si="74"/>
        <v>3.5375405693786748</v>
      </c>
      <c r="CY588" s="143"/>
      <c r="CZ588" s="143"/>
      <c r="DA588" s="143"/>
      <c r="DB588" s="23"/>
      <c r="DC588" s="23"/>
      <c r="DD588" s="23"/>
      <c r="DE588" s="23"/>
      <c r="DF588" s="143"/>
      <c r="DG588" s="89"/>
      <c r="DH588" s="50" t="s">
        <v>46</v>
      </c>
      <c r="DI588" s="28"/>
      <c r="DJ588" s="553" t="s">
        <v>46</v>
      </c>
      <c r="DK588" s="143"/>
      <c r="DL588" s="46"/>
      <c r="DM588" s="111"/>
      <c r="DN588" s="110"/>
      <c r="DO588" s="432">
        <v>642.48153681963743</v>
      </c>
      <c r="DP588" s="433">
        <v>-382.25052564088054</v>
      </c>
      <c r="DQ588" s="434">
        <v>642.48153681963743</v>
      </c>
      <c r="DR588" s="428">
        <v>-508.86966571430276</v>
      </c>
      <c r="DS588" s="432">
        <v>4.9037353255069389</v>
      </c>
      <c r="DT588" s="434">
        <v>-3.9695995552197072</v>
      </c>
      <c r="DU588" s="434">
        <v>4.9037353255069389</v>
      </c>
      <c r="DV588" s="428">
        <v>-4.03761469450588</v>
      </c>
      <c r="DW588" s="252"/>
      <c r="DX588" s="50"/>
      <c r="DY588" s="249"/>
      <c r="DZ588" s="464">
        <v>421528</v>
      </c>
      <c r="EA588" s="465">
        <v>-384188.66666666669</v>
      </c>
      <c r="EB588" s="46"/>
    </row>
    <row r="589" spans="1:132" s="141" customFormat="1" ht="27.75" customHeight="1" x14ac:dyDescent="0.25">
      <c r="A589" s="69" t="s">
        <v>56</v>
      </c>
      <c r="B589" s="69" t="s">
        <v>57</v>
      </c>
      <c r="C589" s="69" t="s">
        <v>926</v>
      </c>
      <c r="D589" s="67" t="s">
        <v>1051</v>
      </c>
      <c r="E589" s="67" t="s">
        <v>1052</v>
      </c>
      <c r="F589" s="67" t="s">
        <v>1055</v>
      </c>
      <c r="G589" s="67" t="s">
        <v>1052</v>
      </c>
      <c r="H589" s="14" t="s">
        <v>46</v>
      </c>
      <c r="I589" s="20" t="s">
        <v>1979</v>
      </c>
      <c r="J589" s="145" t="s">
        <v>1984</v>
      </c>
      <c r="K589" s="426">
        <v>8.8199491223022353</v>
      </c>
      <c r="L589" s="426">
        <v>63.590530170762008</v>
      </c>
      <c r="M589" s="424">
        <v>1313</v>
      </c>
      <c r="N589" s="487">
        <v>13306277</v>
      </c>
      <c r="O589" s="487" t="s">
        <v>1982</v>
      </c>
      <c r="P589" s="572">
        <v>3.1471363173526341</v>
      </c>
      <c r="Q589" s="34" t="s">
        <v>1977</v>
      </c>
      <c r="R589" s="257" t="s">
        <v>48</v>
      </c>
      <c r="S589" s="27"/>
      <c r="T589" s="27"/>
      <c r="U589" s="145"/>
      <c r="V589" s="24"/>
      <c r="W589" s="24"/>
      <c r="X589" s="24"/>
      <c r="Y589" s="24"/>
      <c r="Z589" s="24"/>
      <c r="AA589" s="24"/>
      <c r="AB589" s="24"/>
      <c r="AC589" s="24"/>
      <c r="AD589" s="24"/>
      <c r="AE589" s="24"/>
      <c r="AF589" s="24"/>
      <c r="AG589" s="24"/>
      <c r="AH589" s="24"/>
      <c r="AI589" s="24">
        <v>70</v>
      </c>
      <c r="AJ589" s="24">
        <v>70</v>
      </c>
      <c r="AK589" s="24"/>
      <c r="AL589" s="24"/>
      <c r="AM589" s="24">
        <v>1</v>
      </c>
      <c r="AN589" s="24">
        <v>1</v>
      </c>
      <c r="AO589" s="145">
        <f t="shared" si="75"/>
        <v>71</v>
      </c>
      <c r="AP589" s="14">
        <f t="shared" si="76"/>
        <v>71</v>
      </c>
      <c r="AQ589" s="22"/>
      <c r="AR589" s="24"/>
      <c r="AS589" s="24"/>
      <c r="AT589" s="24"/>
      <c r="AU589" s="24"/>
      <c r="AV589" s="24"/>
      <c r="AW589" s="145"/>
      <c r="AX589" s="24"/>
      <c r="AY589" s="24"/>
      <c r="AZ589" s="24"/>
      <c r="BA589" s="24"/>
      <c r="BB589" s="24"/>
      <c r="BC589" s="24"/>
      <c r="BD589" s="24"/>
      <c r="BE589" s="24"/>
      <c r="BF589" s="24"/>
      <c r="BG589" s="24">
        <v>1551.92</v>
      </c>
      <c r="BH589" s="24">
        <v>1551.92</v>
      </c>
      <c r="BI589" s="24"/>
      <c r="BJ589" s="24"/>
      <c r="BK589" s="24">
        <v>6</v>
      </c>
      <c r="BL589" s="24">
        <v>6</v>
      </c>
      <c r="BM589" s="145">
        <f t="shared" si="77"/>
        <v>1557.92</v>
      </c>
      <c r="BN589" s="24">
        <f t="shared" si="78"/>
        <v>1557.92</v>
      </c>
      <c r="BO589" s="509">
        <f t="shared" si="72"/>
        <v>0.49502781033346521</v>
      </c>
      <c r="BP589" s="511">
        <v>0</v>
      </c>
      <c r="BQ589" s="512">
        <v>0</v>
      </c>
      <c r="BR589" s="513">
        <v>0</v>
      </c>
      <c r="BS589" s="512">
        <v>0</v>
      </c>
      <c r="BT589" s="512">
        <v>0</v>
      </c>
      <c r="BU589" s="512">
        <v>0</v>
      </c>
      <c r="BV589" s="512">
        <v>0</v>
      </c>
      <c r="BW589" s="512">
        <v>0</v>
      </c>
      <c r="BX589" s="512">
        <v>0</v>
      </c>
      <c r="BY589" s="512">
        <v>0</v>
      </c>
      <c r="BZ589" s="512">
        <v>0</v>
      </c>
      <c r="CA589" s="512">
        <v>0</v>
      </c>
      <c r="CB589" s="512">
        <v>0</v>
      </c>
      <c r="CC589" s="512">
        <v>0</v>
      </c>
      <c r="CD589" s="512">
        <v>0</v>
      </c>
      <c r="CE589" s="512">
        <v>0</v>
      </c>
      <c r="CF589" s="512">
        <v>1821705.7728000002</v>
      </c>
      <c r="CG589" s="512">
        <v>1821705.7728000002</v>
      </c>
      <c r="CH589" s="512">
        <v>0</v>
      </c>
      <c r="CI589" s="512">
        <v>0</v>
      </c>
      <c r="CJ589" s="512">
        <v>19657.439999999999</v>
      </c>
      <c r="CK589" s="512">
        <v>19657.439999999999</v>
      </c>
      <c r="CL589" s="513">
        <f t="shared" si="79"/>
        <v>1841363.2128000001</v>
      </c>
      <c r="CM589" s="513">
        <f t="shared" si="80"/>
        <v>1841363.2128000001</v>
      </c>
      <c r="CN589" s="113"/>
      <c r="CO589" s="97"/>
      <c r="CP589" s="97"/>
      <c r="CQ589" s="97"/>
      <c r="CR589" s="97"/>
      <c r="CS589" s="97"/>
      <c r="CT589" s="97"/>
      <c r="CU589" s="114"/>
      <c r="CV589" s="50">
        <f t="shared" si="73"/>
        <v>13306277</v>
      </c>
      <c r="CW589" s="11"/>
      <c r="CX589" s="604">
        <f t="shared" si="74"/>
        <v>3.1471363173526341</v>
      </c>
      <c r="CY589" s="143"/>
      <c r="CZ589" s="143"/>
      <c r="DA589" s="143"/>
      <c r="DB589" s="23"/>
      <c r="DC589" s="23"/>
      <c r="DD589" s="23"/>
      <c r="DE589" s="23"/>
      <c r="DF589" s="143"/>
      <c r="DG589" s="89"/>
      <c r="DH589" s="50" t="s">
        <v>46</v>
      </c>
      <c r="DI589" s="28"/>
      <c r="DJ589" s="553" t="s">
        <v>46</v>
      </c>
      <c r="DK589" s="143"/>
      <c r="DL589" s="46"/>
      <c r="DM589" s="111"/>
      <c r="DN589" s="110"/>
      <c r="DO589" s="432">
        <v>320.93604060913788</v>
      </c>
      <c r="DP589" s="433">
        <v>651.40432227442375</v>
      </c>
      <c r="DQ589" s="434">
        <v>320.93604060913788</v>
      </c>
      <c r="DR589" s="428">
        <v>154.45325193803234</v>
      </c>
      <c r="DS589" s="432">
        <v>2.1631979695431527</v>
      </c>
      <c r="DT589" s="434">
        <v>0.42956432582878712</v>
      </c>
      <c r="DU589" s="434">
        <v>2.1631979695431527</v>
      </c>
      <c r="DV589" s="428">
        <v>0.15917696599188602</v>
      </c>
      <c r="DW589" s="252"/>
      <c r="DX589" s="50"/>
      <c r="DY589" s="249"/>
      <c r="DZ589" s="464">
        <v>244037</v>
      </c>
      <c r="EA589" s="465">
        <v>275747</v>
      </c>
      <c r="EB589" s="46"/>
    </row>
    <row r="590" spans="1:132" s="141" customFormat="1" ht="27.75" customHeight="1" x14ac:dyDescent="0.25">
      <c r="A590" s="69" t="s">
        <v>56</v>
      </c>
      <c r="B590" s="69" t="s">
        <v>57</v>
      </c>
      <c r="C590" s="69" t="s">
        <v>926</v>
      </c>
      <c r="D590" s="67" t="s">
        <v>1051</v>
      </c>
      <c r="E590" s="67" t="s">
        <v>1052</v>
      </c>
      <c r="F590" s="67" t="s">
        <v>1056</v>
      </c>
      <c r="G590" s="67" t="s">
        <v>1052</v>
      </c>
      <c r="H590" s="14" t="s">
        <v>46</v>
      </c>
      <c r="I590" s="20" t="s">
        <v>1979</v>
      </c>
      <c r="J590" s="145" t="s">
        <v>1984</v>
      </c>
      <c r="K590" s="426">
        <v>5.9038683826792759</v>
      </c>
      <c r="L590" s="426">
        <v>63.203030171568003</v>
      </c>
      <c r="M590" s="424">
        <v>1225</v>
      </c>
      <c r="N590" s="487">
        <v>13385280</v>
      </c>
      <c r="O590" s="487" t="s">
        <v>1976</v>
      </c>
      <c r="P590" s="572">
        <v>3.3303872927934295</v>
      </c>
      <c r="Q590" s="34" t="s">
        <v>1977</v>
      </c>
      <c r="R590" s="257" t="s">
        <v>48</v>
      </c>
      <c r="S590" s="27"/>
      <c r="T590" s="27"/>
      <c r="U590" s="145"/>
      <c r="V590" s="24"/>
      <c r="W590" s="24"/>
      <c r="X590" s="24"/>
      <c r="Y590" s="24"/>
      <c r="Z590" s="24"/>
      <c r="AA590" s="24"/>
      <c r="AB590" s="24"/>
      <c r="AC590" s="24"/>
      <c r="AD590" s="24"/>
      <c r="AE590" s="24"/>
      <c r="AF590" s="24"/>
      <c r="AG590" s="24"/>
      <c r="AH590" s="24"/>
      <c r="AI590" s="24">
        <v>79</v>
      </c>
      <c r="AJ590" s="24">
        <v>79</v>
      </c>
      <c r="AK590" s="24">
        <v>2</v>
      </c>
      <c r="AL590" s="24">
        <v>2</v>
      </c>
      <c r="AM590" s="24">
        <v>1</v>
      </c>
      <c r="AN590" s="24">
        <v>1</v>
      </c>
      <c r="AO590" s="145">
        <f t="shared" si="75"/>
        <v>82</v>
      </c>
      <c r="AP590" s="14">
        <f t="shared" si="76"/>
        <v>82</v>
      </c>
      <c r="AQ590" s="22"/>
      <c r="AR590" s="24"/>
      <c r="AS590" s="24"/>
      <c r="AT590" s="24"/>
      <c r="AU590" s="24"/>
      <c r="AV590" s="24"/>
      <c r="AW590" s="145"/>
      <c r="AX590" s="24"/>
      <c r="AY590" s="24"/>
      <c r="AZ590" s="24"/>
      <c r="BA590" s="24"/>
      <c r="BB590" s="24"/>
      <c r="BC590" s="24"/>
      <c r="BD590" s="24"/>
      <c r="BE590" s="24"/>
      <c r="BF590" s="24"/>
      <c r="BG590" s="24">
        <v>3586.55</v>
      </c>
      <c r="BH590" s="24">
        <v>3586.55</v>
      </c>
      <c r="BI590" s="24">
        <v>14.2</v>
      </c>
      <c r="BJ590" s="24">
        <v>14.2</v>
      </c>
      <c r="BK590" s="24">
        <v>10</v>
      </c>
      <c r="BL590" s="24">
        <v>10</v>
      </c>
      <c r="BM590" s="145">
        <f t="shared" si="77"/>
        <v>3610.75</v>
      </c>
      <c r="BN590" s="24">
        <f t="shared" si="78"/>
        <v>3610.75</v>
      </c>
      <c r="BO590" s="509">
        <f t="shared" si="72"/>
        <v>1.0841832143106127</v>
      </c>
      <c r="BP590" s="511">
        <v>0</v>
      </c>
      <c r="BQ590" s="512">
        <v>0</v>
      </c>
      <c r="BR590" s="513">
        <v>0</v>
      </c>
      <c r="BS590" s="512">
        <v>0</v>
      </c>
      <c r="BT590" s="512">
        <v>0</v>
      </c>
      <c r="BU590" s="512">
        <v>0</v>
      </c>
      <c r="BV590" s="512">
        <v>0</v>
      </c>
      <c r="BW590" s="512">
        <v>0</v>
      </c>
      <c r="BX590" s="512">
        <v>0</v>
      </c>
      <c r="BY590" s="512">
        <v>0</v>
      </c>
      <c r="BZ590" s="512">
        <v>0</v>
      </c>
      <c r="CA590" s="512">
        <v>0</v>
      </c>
      <c r="CB590" s="512">
        <v>0</v>
      </c>
      <c r="CC590" s="512">
        <v>0</v>
      </c>
      <c r="CD590" s="512">
        <v>0</v>
      </c>
      <c r="CE590" s="512">
        <v>0</v>
      </c>
      <c r="CF590" s="512">
        <v>4210035.852</v>
      </c>
      <c r="CG590" s="512">
        <v>4210035.852</v>
      </c>
      <c r="CH590" s="512">
        <v>16668.528000000002</v>
      </c>
      <c r="CI590" s="512">
        <v>16668.528000000002</v>
      </c>
      <c r="CJ590" s="512">
        <v>32762.400000000001</v>
      </c>
      <c r="CK590" s="512">
        <v>32762.400000000001</v>
      </c>
      <c r="CL590" s="513">
        <f t="shared" si="79"/>
        <v>4259466.78</v>
      </c>
      <c r="CM590" s="513">
        <f t="shared" si="80"/>
        <v>4259466.78</v>
      </c>
      <c r="CN590" s="113"/>
      <c r="CO590" s="97"/>
      <c r="CP590" s="97"/>
      <c r="CQ590" s="97"/>
      <c r="CR590" s="97"/>
      <c r="CS590" s="97"/>
      <c r="CT590" s="97"/>
      <c r="CU590" s="114"/>
      <c r="CV590" s="50">
        <f t="shared" si="73"/>
        <v>13385280</v>
      </c>
      <c r="CW590" s="11"/>
      <c r="CX590" s="604">
        <f t="shared" si="74"/>
        <v>3.3303872927934295</v>
      </c>
      <c r="CY590" s="143"/>
      <c r="CZ590" s="143"/>
      <c r="DA590" s="143"/>
      <c r="DB590" s="23"/>
      <c r="DC590" s="23"/>
      <c r="DD590" s="23"/>
      <c r="DE590" s="23"/>
      <c r="DF590" s="143"/>
      <c r="DG590" s="89"/>
      <c r="DH590" s="50" t="s">
        <v>46</v>
      </c>
      <c r="DI590" s="28"/>
      <c r="DJ590" s="553" t="s">
        <v>46</v>
      </c>
      <c r="DK590" s="143"/>
      <c r="DL590" s="46"/>
      <c r="DM590" s="111"/>
      <c r="DN590" s="110"/>
      <c r="DO590" s="432">
        <v>236.19814915623235</v>
      </c>
      <c r="DP590" s="433">
        <v>-58.903378707543709</v>
      </c>
      <c r="DQ590" s="434">
        <v>184.83641807294453</v>
      </c>
      <c r="DR590" s="428">
        <v>-98.742029694256317</v>
      </c>
      <c r="DS590" s="432">
        <v>1.5236799129014658</v>
      </c>
      <c r="DT590" s="434">
        <v>-0.72431720230923236</v>
      </c>
      <c r="DU590" s="434">
        <v>1.4812193794229682</v>
      </c>
      <c r="DV590" s="428">
        <v>-0.75908939039722145</v>
      </c>
      <c r="DW590" s="252"/>
      <c r="DX590" s="50"/>
      <c r="DY590" s="249"/>
      <c r="DZ590" s="464">
        <v>121285</v>
      </c>
      <c r="EA590" s="465">
        <v>-71137.333333333343</v>
      </c>
      <c r="EB590" s="46"/>
    </row>
    <row r="591" spans="1:132" s="141" customFormat="1" ht="27.75" customHeight="1" x14ac:dyDescent="0.25">
      <c r="A591" s="69" t="s">
        <v>56</v>
      </c>
      <c r="B591" s="69" t="s">
        <v>57</v>
      </c>
      <c r="C591" s="69" t="s">
        <v>926</v>
      </c>
      <c r="D591" s="67" t="s">
        <v>1051</v>
      </c>
      <c r="E591" s="67" t="s">
        <v>1052</v>
      </c>
      <c r="F591" s="67" t="s">
        <v>1057</v>
      </c>
      <c r="G591" s="67" t="s">
        <v>1058</v>
      </c>
      <c r="H591" s="14" t="s">
        <v>46</v>
      </c>
      <c r="I591" s="20" t="s">
        <v>1979</v>
      </c>
      <c r="J591" s="145" t="s">
        <v>1984</v>
      </c>
      <c r="K591" s="426">
        <v>10.134575685247015</v>
      </c>
      <c r="L591" s="426">
        <v>76.217992265709</v>
      </c>
      <c r="M591" s="424">
        <v>1746</v>
      </c>
      <c r="N591" s="487">
        <v>13665600</v>
      </c>
      <c r="O591" s="487" t="s">
        <v>1976</v>
      </c>
      <c r="P591" s="572">
        <v>4.0235540259824942</v>
      </c>
      <c r="Q591" s="34" t="s">
        <v>1977</v>
      </c>
      <c r="R591" s="257" t="s">
        <v>48</v>
      </c>
      <c r="S591" s="27"/>
      <c r="T591" s="27"/>
      <c r="U591" s="145"/>
      <c r="V591" s="24"/>
      <c r="W591" s="24"/>
      <c r="X591" s="24"/>
      <c r="Y591" s="24"/>
      <c r="Z591" s="24"/>
      <c r="AA591" s="24"/>
      <c r="AB591" s="24"/>
      <c r="AC591" s="24"/>
      <c r="AD591" s="24"/>
      <c r="AE591" s="24"/>
      <c r="AF591" s="24"/>
      <c r="AG591" s="24"/>
      <c r="AH591" s="24"/>
      <c r="AI591" s="24">
        <v>105</v>
      </c>
      <c r="AJ591" s="24">
        <v>105</v>
      </c>
      <c r="AK591" s="24">
        <v>1</v>
      </c>
      <c r="AL591" s="24">
        <v>1</v>
      </c>
      <c r="AM591" s="24">
        <v>1</v>
      </c>
      <c r="AN591" s="24">
        <v>1</v>
      </c>
      <c r="AO591" s="145">
        <f t="shared" si="75"/>
        <v>107</v>
      </c>
      <c r="AP591" s="14">
        <f t="shared" si="76"/>
        <v>107</v>
      </c>
      <c r="AQ591" s="22"/>
      <c r="AR591" s="24"/>
      <c r="AS591" s="24"/>
      <c r="AT591" s="24"/>
      <c r="AU591" s="24"/>
      <c r="AV591" s="24"/>
      <c r="AW591" s="145"/>
      <c r="AX591" s="24"/>
      <c r="AY591" s="24"/>
      <c r="AZ591" s="24"/>
      <c r="BA591" s="24"/>
      <c r="BB591" s="24"/>
      <c r="BC591" s="24"/>
      <c r="BD591" s="24"/>
      <c r="BE591" s="24"/>
      <c r="BF591" s="24"/>
      <c r="BG591" s="24">
        <v>8141.0839999999998</v>
      </c>
      <c r="BH591" s="24">
        <v>8141.0839999999998</v>
      </c>
      <c r="BI591" s="24">
        <v>6</v>
      </c>
      <c r="BJ591" s="24">
        <v>6</v>
      </c>
      <c r="BK591" s="24">
        <v>15</v>
      </c>
      <c r="BL591" s="24">
        <v>15</v>
      </c>
      <c r="BM591" s="145">
        <f t="shared" si="77"/>
        <v>8162.0839999999998</v>
      </c>
      <c r="BN591" s="24">
        <f t="shared" si="78"/>
        <v>8162.0839999999998</v>
      </c>
      <c r="BO591" s="509">
        <f t="shared" ref="BO591:BO654" si="81">IF(P591=0,0,BM591/1000/P591)</f>
        <v>2.02857571870355</v>
      </c>
      <c r="BP591" s="511">
        <v>0</v>
      </c>
      <c r="BQ591" s="512">
        <v>0</v>
      </c>
      <c r="BR591" s="513">
        <v>0</v>
      </c>
      <c r="BS591" s="512">
        <v>0</v>
      </c>
      <c r="BT591" s="512">
        <v>0</v>
      </c>
      <c r="BU591" s="512">
        <v>0</v>
      </c>
      <c r="BV591" s="512">
        <v>0</v>
      </c>
      <c r="BW591" s="512">
        <v>0</v>
      </c>
      <c r="BX591" s="512">
        <v>0</v>
      </c>
      <c r="BY591" s="512">
        <v>0</v>
      </c>
      <c r="BZ591" s="512">
        <v>0</v>
      </c>
      <c r="CA591" s="512">
        <v>0</v>
      </c>
      <c r="CB591" s="512">
        <v>0</v>
      </c>
      <c r="CC591" s="512">
        <v>0</v>
      </c>
      <c r="CD591" s="512">
        <v>0</v>
      </c>
      <c r="CE591" s="512">
        <v>0</v>
      </c>
      <c r="CF591" s="512">
        <v>9556330.0425600018</v>
      </c>
      <c r="CG591" s="512">
        <v>9556330.0425600018</v>
      </c>
      <c r="CH591" s="512">
        <v>7043.0400000000009</v>
      </c>
      <c r="CI591" s="512">
        <v>7043.0400000000009</v>
      </c>
      <c r="CJ591" s="512">
        <v>49143.6</v>
      </c>
      <c r="CK591" s="512">
        <v>49143.6</v>
      </c>
      <c r="CL591" s="513">
        <f t="shared" si="79"/>
        <v>9612516.6825600006</v>
      </c>
      <c r="CM591" s="513">
        <f t="shared" si="80"/>
        <v>9612516.6825600006</v>
      </c>
      <c r="CN591" s="113"/>
      <c r="CO591" s="97"/>
      <c r="CP591" s="97"/>
      <c r="CQ591" s="97"/>
      <c r="CR591" s="97"/>
      <c r="CS591" s="97"/>
      <c r="CT591" s="97"/>
      <c r="CU591" s="114"/>
      <c r="CV591" s="50">
        <f t="shared" ref="CV591:CV654" si="82">N591</f>
        <v>13665600</v>
      </c>
      <c r="CW591" s="11"/>
      <c r="CX591" s="604">
        <f t="shared" ref="CX591:CX654" si="83">P591</f>
        <v>4.0235540259824942</v>
      </c>
      <c r="CY591" s="143"/>
      <c r="CZ591" s="143"/>
      <c r="DA591" s="143"/>
      <c r="DB591" s="23"/>
      <c r="DC591" s="23"/>
      <c r="DD591" s="23"/>
      <c r="DE591" s="23"/>
      <c r="DF591" s="143"/>
      <c r="DG591" s="89"/>
      <c r="DH591" s="50" t="s">
        <v>46</v>
      </c>
      <c r="DI591" s="28"/>
      <c r="DJ591" s="553" t="s">
        <v>46</v>
      </c>
      <c r="DK591" s="143"/>
      <c r="DL591" s="46"/>
      <c r="DM591" s="111"/>
      <c r="DN591" s="110"/>
      <c r="DO591" s="432">
        <v>206.25096654097618</v>
      </c>
      <c r="DP591" s="433">
        <v>-93.570196981417283</v>
      </c>
      <c r="DQ591" s="434">
        <v>205.16844064722409</v>
      </c>
      <c r="DR591" s="428">
        <v>-93.277697460237718</v>
      </c>
      <c r="DS591" s="432">
        <v>1.1191828552336383</v>
      </c>
      <c r="DT591" s="434">
        <v>-8.1026178731083975E-2</v>
      </c>
      <c r="DU591" s="434">
        <v>1.1117369099326981</v>
      </c>
      <c r="DV591" s="428">
        <v>-7.3963834485046842E-2</v>
      </c>
      <c r="DW591" s="252"/>
      <c r="DX591" s="50"/>
      <c r="DY591" s="249"/>
      <c r="DZ591" s="464">
        <v>156738</v>
      </c>
      <c r="EA591" s="465">
        <v>-13796.666666666657</v>
      </c>
      <c r="EB591" s="46"/>
    </row>
    <row r="592" spans="1:132" s="141" customFormat="1" ht="27.75" customHeight="1" x14ac:dyDescent="0.25">
      <c r="A592" s="69" t="s">
        <v>56</v>
      </c>
      <c r="B592" s="69" t="s">
        <v>57</v>
      </c>
      <c r="C592" s="69" t="s">
        <v>926</v>
      </c>
      <c r="D592" s="67" t="s">
        <v>1059</v>
      </c>
      <c r="E592" s="67" t="s">
        <v>1060</v>
      </c>
      <c r="F592" s="67" t="s">
        <v>1061</v>
      </c>
      <c r="G592" s="67" t="s">
        <v>1062</v>
      </c>
      <c r="H592" s="14" t="s">
        <v>46</v>
      </c>
      <c r="I592" s="20" t="s">
        <v>1979</v>
      </c>
      <c r="J592" s="145" t="s">
        <v>1981</v>
      </c>
      <c r="K592" s="426">
        <v>1.008746390328114</v>
      </c>
      <c r="L592" s="426">
        <v>46.085605964747998</v>
      </c>
      <c r="M592" s="424">
        <v>479</v>
      </c>
      <c r="N592" s="487">
        <v>2733120.0000000005</v>
      </c>
      <c r="O592" s="487" t="s">
        <v>1976</v>
      </c>
      <c r="P592" s="572">
        <v>0.83341666058060382</v>
      </c>
      <c r="Q592" s="34" t="s">
        <v>1977</v>
      </c>
      <c r="R592" s="257" t="s">
        <v>48</v>
      </c>
      <c r="S592" s="27"/>
      <c r="T592" s="27"/>
      <c r="U592" s="145"/>
      <c r="V592" s="24"/>
      <c r="W592" s="24"/>
      <c r="X592" s="24"/>
      <c r="Y592" s="24"/>
      <c r="Z592" s="24"/>
      <c r="AA592" s="24"/>
      <c r="AB592" s="24"/>
      <c r="AC592" s="24"/>
      <c r="AD592" s="24"/>
      <c r="AE592" s="24"/>
      <c r="AF592" s="24"/>
      <c r="AG592" s="24"/>
      <c r="AH592" s="24"/>
      <c r="AI592" s="24">
        <v>38</v>
      </c>
      <c r="AJ592" s="24">
        <v>38</v>
      </c>
      <c r="AK592" s="24"/>
      <c r="AL592" s="24"/>
      <c r="AM592" s="24"/>
      <c r="AN592" s="24"/>
      <c r="AO592" s="145">
        <f t="shared" ref="AO592:AO655" si="84">SUM(S592,U592,W592,Y592,AA592,AC592,AE592,AG592,AI592,AK592,AM592)</f>
        <v>38</v>
      </c>
      <c r="AP592" s="14">
        <f t="shared" ref="AP592:AP655" si="85">SUM(T592,V592,X592,Z592,AB592,AD592,AF592,AH592,AJ592,AL592,AN592)</f>
        <v>38</v>
      </c>
      <c r="AQ592" s="22"/>
      <c r="AR592" s="24"/>
      <c r="AS592" s="24"/>
      <c r="AT592" s="24"/>
      <c r="AU592" s="24"/>
      <c r="AV592" s="24"/>
      <c r="AW592" s="145"/>
      <c r="AX592" s="24"/>
      <c r="AY592" s="24"/>
      <c r="AZ592" s="24"/>
      <c r="BA592" s="24"/>
      <c r="BB592" s="24"/>
      <c r="BC592" s="24"/>
      <c r="BD592" s="24"/>
      <c r="BE592" s="24"/>
      <c r="BF592" s="24"/>
      <c r="BG592" s="24">
        <v>262.51</v>
      </c>
      <c r="BH592" s="24">
        <v>262.51</v>
      </c>
      <c r="BI592" s="24"/>
      <c r="BJ592" s="24"/>
      <c r="BK592" s="24"/>
      <c r="BL592" s="24"/>
      <c r="BM592" s="145">
        <f t="shared" ref="BM592:BM655" si="86">SUM(AQ592,AS592,AU592,AW592,AY592,BA592,BC592,BE592,BG592,BI592,BK592)</f>
        <v>262.51</v>
      </c>
      <c r="BN592" s="24">
        <f t="shared" ref="BN592:BN655" si="87">SUM(AR592,AT592,AV592,AX592,AZ592,BB592,BD592,BF592,BH592,BJ592,BL592)</f>
        <v>262.51</v>
      </c>
      <c r="BO592" s="509">
        <f t="shared" si="81"/>
        <v>0.31498050424996432</v>
      </c>
      <c r="BP592" s="511">
        <v>0</v>
      </c>
      <c r="BQ592" s="512">
        <v>0</v>
      </c>
      <c r="BR592" s="513">
        <v>0</v>
      </c>
      <c r="BS592" s="512">
        <v>0</v>
      </c>
      <c r="BT592" s="512">
        <v>0</v>
      </c>
      <c r="BU592" s="512">
        <v>0</v>
      </c>
      <c r="BV592" s="512">
        <v>0</v>
      </c>
      <c r="BW592" s="512">
        <v>0</v>
      </c>
      <c r="BX592" s="512">
        <v>0</v>
      </c>
      <c r="BY592" s="512">
        <v>0</v>
      </c>
      <c r="BZ592" s="512">
        <v>0</v>
      </c>
      <c r="CA592" s="512">
        <v>0</v>
      </c>
      <c r="CB592" s="512">
        <v>0</v>
      </c>
      <c r="CC592" s="512">
        <v>0</v>
      </c>
      <c r="CD592" s="512">
        <v>0</v>
      </c>
      <c r="CE592" s="512">
        <v>0</v>
      </c>
      <c r="CF592" s="512">
        <v>308144.73840000003</v>
      </c>
      <c r="CG592" s="512">
        <v>308144.73840000003</v>
      </c>
      <c r="CH592" s="512">
        <v>0</v>
      </c>
      <c r="CI592" s="512">
        <v>0</v>
      </c>
      <c r="CJ592" s="512">
        <v>0</v>
      </c>
      <c r="CK592" s="512">
        <v>0</v>
      </c>
      <c r="CL592" s="513">
        <f t="shared" ref="CL592:CL655" si="88">BP592+BR592+BT592+BV592+BX592+BZ592+CB592+CD592+CF592+CH592+CJ592</f>
        <v>308144.73840000003</v>
      </c>
      <c r="CM592" s="513">
        <f t="shared" ref="CM592:CM655" si="89">BQ592+BS592+BU592+BW592+BY592+CA592+CC592+CE592+CG592+CI592+CK592</f>
        <v>308144.73840000003</v>
      </c>
      <c r="CN592" s="113"/>
      <c r="CO592" s="97"/>
      <c r="CP592" s="97"/>
      <c r="CQ592" s="97"/>
      <c r="CR592" s="97"/>
      <c r="CS592" s="97"/>
      <c r="CT592" s="97"/>
      <c r="CU592" s="114"/>
      <c r="CV592" s="50">
        <f t="shared" si="82"/>
        <v>2733120.0000000005</v>
      </c>
      <c r="CW592" s="11"/>
      <c r="CX592" s="604">
        <f t="shared" si="83"/>
        <v>0.83341666058060382</v>
      </c>
      <c r="CY592" s="143"/>
      <c r="CZ592" s="143"/>
      <c r="DA592" s="143"/>
      <c r="DB592" s="23"/>
      <c r="DC592" s="23"/>
      <c r="DD592" s="23"/>
      <c r="DE592" s="23"/>
      <c r="DF592" s="143"/>
      <c r="DG592" s="89"/>
      <c r="DH592" s="50" t="s">
        <v>46</v>
      </c>
      <c r="DI592" s="28"/>
      <c r="DJ592" s="553" t="s">
        <v>46</v>
      </c>
      <c r="DK592" s="143"/>
      <c r="DL592" s="46"/>
      <c r="DM592" s="111"/>
      <c r="DN592" s="110"/>
      <c r="DO592" s="432">
        <v>153.83716075156576</v>
      </c>
      <c r="DP592" s="433">
        <v>19.802814690359469</v>
      </c>
      <c r="DQ592" s="434">
        <v>133.80584551148226</v>
      </c>
      <c r="DR592" s="428">
        <v>-39.211513223083998</v>
      </c>
      <c r="DS592" s="432">
        <v>0.74321503131524014</v>
      </c>
      <c r="DT592" s="434">
        <v>-7.4594918401917787E-2</v>
      </c>
      <c r="DU592" s="434">
        <v>0.66597077244258873</v>
      </c>
      <c r="DV592" s="428">
        <v>-6.4432263955269131E-2</v>
      </c>
      <c r="DW592" s="252"/>
      <c r="DX592" s="50"/>
      <c r="DY592" s="249"/>
      <c r="DZ592" s="464">
        <v>0</v>
      </c>
      <c r="EA592" s="465">
        <v>0</v>
      </c>
      <c r="EB592" s="46"/>
    </row>
    <row r="593" spans="1:132" s="141" customFormat="1" ht="27.75" customHeight="1" x14ac:dyDescent="0.25">
      <c r="A593" s="69" t="s">
        <v>56</v>
      </c>
      <c r="B593" s="69" t="s">
        <v>57</v>
      </c>
      <c r="C593" s="69" t="s">
        <v>926</v>
      </c>
      <c r="D593" s="67" t="s">
        <v>1063</v>
      </c>
      <c r="E593" s="67" t="s">
        <v>1064</v>
      </c>
      <c r="F593" s="67" t="s">
        <v>1065</v>
      </c>
      <c r="G593" s="67" t="s">
        <v>1066</v>
      </c>
      <c r="H593" s="14" t="s">
        <v>46</v>
      </c>
      <c r="I593" s="20" t="s">
        <v>1979</v>
      </c>
      <c r="J593" s="145" t="s">
        <v>1984</v>
      </c>
      <c r="K593" s="426">
        <v>10.80384011729163</v>
      </c>
      <c r="L593" s="426">
        <v>87.104355879429008</v>
      </c>
      <c r="M593" s="424">
        <v>2897</v>
      </c>
      <c r="N593" s="487">
        <v>24282720</v>
      </c>
      <c r="O593" s="487" t="s">
        <v>1976</v>
      </c>
      <c r="P593" s="572">
        <v>7.1069508736166087</v>
      </c>
      <c r="Q593" s="34" t="s">
        <v>1977</v>
      </c>
      <c r="R593" s="257" t="s">
        <v>48</v>
      </c>
      <c r="S593" s="27"/>
      <c r="T593" s="27"/>
      <c r="U593" s="145"/>
      <c r="V593" s="24"/>
      <c r="W593" s="24"/>
      <c r="X593" s="24"/>
      <c r="Y593" s="24"/>
      <c r="Z593" s="24"/>
      <c r="AA593" s="24"/>
      <c r="AB593" s="24"/>
      <c r="AC593" s="24"/>
      <c r="AD593" s="24"/>
      <c r="AE593" s="24"/>
      <c r="AF593" s="24"/>
      <c r="AG593" s="24"/>
      <c r="AH593" s="24"/>
      <c r="AI593" s="24">
        <v>171</v>
      </c>
      <c r="AJ593" s="24">
        <v>171</v>
      </c>
      <c r="AK593" s="24"/>
      <c r="AL593" s="24"/>
      <c r="AM593" s="24">
        <v>1</v>
      </c>
      <c r="AN593" s="24">
        <v>1</v>
      </c>
      <c r="AO593" s="145">
        <f t="shared" si="84"/>
        <v>172</v>
      </c>
      <c r="AP593" s="14">
        <f t="shared" si="85"/>
        <v>172</v>
      </c>
      <c r="AQ593" s="22"/>
      <c r="AR593" s="24"/>
      <c r="AS593" s="24"/>
      <c r="AT593" s="24"/>
      <c r="AU593" s="24"/>
      <c r="AV593" s="24"/>
      <c r="AW593" s="145"/>
      <c r="AX593" s="24"/>
      <c r="AY593" s="24"/>
      <c r="AZ593" s="24"/>
      <c r="BA593" s="24"/>
      <c r="BB593" s="24"/>
      <c r="BC593" s="24"/>
      <c r="BD593" s="24"/>
      <c r="BE593" s="24"/>
      <c r="BF593" s="24"/>
      <c r="BG593" s="24">
        <v>6436.62</v>
      </c>
      <c r="BH593" s="24">
        <v>6436.62</v>
      </c>
      <c r="BI593" s="24"/>
      <c r="BJ593" s="24"/>
      <c r="BK593" s="24">
        <v>15</v>
      </c>
      <c r="BL593" s="24">
        <v>15</v>
      </c>
      <c r="BM593" s="145">
        <f t="shared" si="86"/>
        <v>6451.62</v>
      </c>
      <c r="BN593" s="24">
        <f t="shared" si="87"/>
        <v>6451.62</v>
      </c>
      <c r="BO593" s="509">
        <f t="shared" si="81"/>
        <v>0.90779015005585351</v>
      </c>
      <c r="BP593" s="511">
        <v>0</v>
      </c>
      <c r="BQ593" s="512">
        <v>0</v>
      </c>
      <c r="BR593" s="513">
        <v>0</v>
      </c>
      <c r="BS593" s="512">
        <v>0</v>
      </c>
      <c r="BT593" s="512">
        <v>0</v>
      </c>
      <c r="BU593" s="512">
        <v>0</v>
      </c>
      <c r="BV593" s="512">
        <v>0</v>
      </c>
      <c r="BW593" s="512">
        <v>0</v>
      </c>
      <c r="BX593" s="512">
        <v>0</v>
      </c>
      <c r="BY593" s="512">
        <v>0</v>
      </c>
      <c r="BZ593" s="512">
        <v>0</v>
      </c>
      <c r="CA593" s="512">
        <v>0</v>
      </c>
      <c r="CB593" s="512">
        <v>0</v>
      </c>
      <c r="CC593" s="512">
        <v>0</v>
      </c>
      <c r="CD593" s="512">
        <v>0</v>
      </c>
      <c r="CE593" s="512">
        <v>0</v>
      </c>
      <c r="CF593" s="512">
        <v>7555562.0208000001</v>
      </c>
      <c r="CG593" s="512">
        <v>7555562.0208000001</v>
      </c>
      <c r="CH593" s="512">
        <v>0</v>
      </c>
      <c r="CI593" s="512">
        <v>0</v>
      </c>
      <c r="CJ593" s="512">
        <v>49143.6</v>
      </c>
      <c r="CK593" s="512">
        <v>49143.6</v>
      </c>
      <c r="CL593" s="513">
        <f t="shared" si="88"/>
        <v>7604705.6207999997</v>
      </c>
      <c r="CM593" s="513">
        <f t="shared" si="89"/>
        <v>7604705.6207999997</v>
      </c>
      <c r="CN593" s="113"/>
      <c r="CO593" s="97"/>
      <c r="CP593" s="97"/>
      <c r="CQ593" s="97"/>
      <c r="CR593" s="97"/>
      <c r="CS593" s="97"/>
      <c r="CT593" s="97"/>
      <c r="CU593" s="114"/>
      <c r="CV593" s="50">
        <f t="shared" si="82"/>
        <v>24282720</v>
      </c>
      <c r="CW593" s="11"/>
      <c r="CX593" s="604">
        <f t="shared" si="83"/>
        <v>7.1069508736166087</v>
      </c>
      <c r="CY593" s="143"/>
      <c r="CZ593" s="143"/>
      <c r="DA593" s="143"/>
      <c r="DB593" s="23"/>
      <c r="DC593" s="23"/>
      <c r="DD593" s="23"/>
      <c r="DE593" s="23"/>
      <c r="DF593" s="143"/>
      <c r="DG593" s="89"/>
      <c r="DH593" s="50" t="s">
        <v>46</v>
      </c>
      <c r="DI593" s="28"/>
      <c r="DJ593" s="553" t="s">
        <v>46</v>
      </c>
      <c r="DK593" s="143"/>
      <c r="DL593" s="46"/>
      <c r="DM593" s="111"/>
      <c r="DN593" s="110"/>
      <c r="DO593" s="432">
        <v>219.11113667740477</v>
      </c>
      <c r="DP593" s="433">
        <v>-116.40609383139908</v>
      </c>
      <c r="DQ593" s="434">
        <v>216.00724804417882</v>
      </c>
      <c r="DR593" s="428">
        <v>-128.46231445603331</v>
      </c>
      <c r="DS593" s="432">
        <v>0.92740450989415668</v>
      </c>
      <c r="DT593" s="434">
        <v>0.14845928106841189</v>
      </c>
      <c r="DU593" s="434">
        <v>0.9125632765761631</v>
      </c>
      <c r="DV593" s="428">
        <v>0.11518056320374725</v>
      </c>
      <c r="DW593" s="252"/>
      <c r="DX593" s="50"/>
      <c r="DY593" s="249"/>
      <c r="DZ593" s="464">
        <v>380993</v>
      </c>
      <c r="EA593" s="465">
        <v>-362244</v>
      </c>
      <c r="EB593" s="46"/>
    </row>
    <row r="594" spans="1:132" s="141" customFormat="1" ht="27.75" customHeight="1" x14ac:dyDescent="0.25">
      <c r="A594" s="69" t="s">
        <v>56</v>
      </c>
      <c r="B594" s="69" t="s">
        <v>57</v>
      </c>
      <c r="C594" s="69" t="s">
        <v>926</v>
      </c>
      <c r="D594" s="67" t="s">
        <v>1063</v>
      </c>
      <c r="E594" s="67" t="s">
        <v>1064</v>
      </c>
      <c r="F594" s="67" t="s">
        <v>1067</v>
      </c>
      <c r="G594" s="67" t="s">
        <v>1068</v>
      </c>
      <c r="H594" s="14" t="s">
        <v>46</v>
      </c>
      <c r="I594" s="20" t="s">
        <v>1979</v>
      </c>
      <c r="J594" s="145" t="s">
        <v>1984</v>
      </c>
      <c r="K594" s="426">
        <v>10.80384011729163</v>
      </c>
      <c r="L594" s="426">
        <v>70.220833187273996</v>
      </c>
      <c r="M594" s="424">
        <v>2915</v>
      </c>
      <c r="N594" s="487">
        <v>25439040</v>
      </c>
      <c r="O594" s="487" t="s">
        <v>1976</v>
      </c>
      <c r="P594" s="572">
        <v>6.7882535250239444</v>
      </c>
      <c r="Q594" s="34" t="s">
        <v>1977</v>
      </c>
      <c r="R594" s="257" t="s">
        <v>48</v>
      </c>
      <c r="S594" s="27"/>
      <c r="T594" s="27"/>
      <c r="U594" s="145"/>
      <c r="V594" s="24"/>
      <c r="W594" s="24"/>
      <c r="X594" s="24"/>
      <c r="Y594" s="24"/>
      <c r="Z594" s="24"/>
      <c r="AA594" s="24"/>
      <c r="AB594" s="24"/>
      <c r="AC594" s="24"/>
      <c r="AD594" s="24"/>
      <c r="AE594" s="24"/>
      <c r="AF594" s="24"/>
      <c r="AG594" s="24"/>
      <c r="AH594" s="24"/>
      <c r="AI594" s="24">
        <v>125</v>
      </c>
      <c r="AJ594" s="24">
        <v>125</v>
      </c>
      <c r="AK594" s="24"/>
      <c r="AL594" s="24"/>
      <c r="AM594" s="24">
        <v>1</v>
      </c>
      <c r="AN594" s="24">
        <v>1</v>
      </c>
      <c r="AO594" s="145">
        <f t="shared" si="84"/>
        <v>126</v>
      </c>
      <c r="AP594" s="14">
        <f t="shared" si="85"/>
        <v>126</v>
      </c>
      <c r="AQ594" s="22"/>
      <c r="AR594" s="24"/>
      <c r="AS594" s="24"/>
      <c r="AT594" s="24"/>
      <c r="AU594" s="24"/>
      <c r="AV594" s="24"/>
      <c r="AW594" s="145"/>
      <c r="AX594" s="24"/>
      <c r="AY594" s="24"/>
      <c r="AZ594" s="24"/>
      <c r="BA594" s="24"/>
      <c r="BB594" s="24"/>
      <c r="BC594" s="24"/>
      <c r="BD594" s="24"/>
      <c r="BE594" s="24"/>
      <c r="BF594" s="24"/>
      <c r="BG594" s="24">
        <v>3532.8539999999998</v>
      </c>
      <c r="BH594" s="24">
        <v>3532.8539999999998</v>
      </c>
      <c r="BI594" s="24"/>
      <c r="BJ594" s="24"/>
      <c r="BK594" s="24">
        <v>2.1</v>
      </c>
      <c r="BL594" s="24">
        <v>2.1</v>
      </c>
      <c r="BM594" s="145">
        <f t="shared" si="86"/>
        <v>3534.9539999999997</v>
      </c>
      <c r="BN594" s="24">
        <f t="shared" si="87"/>
        <v>3534.9539999999997</v>
      </c>
      <c r="BO594" s="509">
        <f t="shared" si="81"/>
        <v>0.52074572450320067</v>
      </c>
      <c r="BP594" s="511">
        <v>0</v>
      </c>
      <c r="BQ594" s="512">
        <v>0</v>
      </c>
      <c r="BR594" s="513">
        <v>0</v>
      </c>
      <c r="BS594" s="512">
        <v>0</v>
      </c>
      <c r="BT594" s="512">
        <v>0</v>
      </c>
      <c r="BU594" s="512">
        <v>0</v>
      </c>
      <c r="BV594" s="512">
        <v>0</v>
      </c>
      <c r="BW594" s="512">
        <v>0</v>
      </c>
      <c r="BX594" s="512">
        <v>0</v>
      </c>
      <c r="BY594" s="512">
        <v>0</v>
      </c>
      <c r="BZ594" s="512">
        <v>0</v>
      </c>
      <c r="CA594" s="512">
        <v>0</v>
      </c>
      <c r="CB594" s="512">
        <v>0</v>
      </c>
      <c r="CC594" s="512">
        <v>0</v>
      </c>
      <c r="CD594" s="512">
        <v>0</v>
      </c>
      <c r="CE594" s="512">
        <v>0</v>
      </c>
      <c r="CF594" s="512">
        <v>4147005.3393600001</v>
      </c>
      <c r="CG594" s="512">
        <v>4147005.3393600001</v>
      </c>
      <c r="CH594" s="512">
        <v>0</v>
      </c>
      <c r="CI594" s="512">
        <v>0</v>
      </c>
      <c r="CJ594" s="512">
        <v>6880.1040000000003</v>
      </c>
      <c r="CK594" s="512">
        <v>6880.1040000000003</v>
      </c>
      <c r="CL594" s="513">
        <f t="shared" si="88"/>
        <v>4153885.4433599999</v>
      </c>
      <c r="CM594" s="513">
        <f t="shared" si="89"/>
        <v>4153885.4433599999</v>
      </c>
      <c r="CN594" s="113"/>
      <c r="CO594" s="97"/>
      <c r="CP594" s="97"/>
      <c r="CQ594" s="97"/>
      <c r="CR594" s="97"/>
      <c r="CS594" s="97"/>
      <c r="CT594" s="97"/>
      <c r="CU594" s="114"/>
      <c r="CV594" s="50">
        <f t="shared" si="82"/>
        <v>25439040</v>
      </c>
      <c r="CW594" s="11"/>
      <c r="CX594" s="604">
        <f t="shared" si="83"/>
        <v>6.7882535250239444</v>
      </c>
      <c r="CY594" s="143"/>
      <c r="CZ594" s="143"/>
      <c r="DA594" s="143"/>
      <c r="DB594" s="23"/>
      <c r="DC594" s="23"/>
      <c r="DD594" s="23"/>
      <c r="DE594" s="23"/>
      <c r="DF594" s="143"/>
      <c r="DG594" s="89"/>
      <c r="DH594" s="50" t="s">
        <v>46</v>
      </c>
      <c r="DI594" s="28"/>
      <c r="DJ594" s="553" t="s">
        <v>46</v>
      </c>
      <c r="DK594" s="143"/>
      <c r="DL594" s="46"/>
      <c r="DM594" s="111"/>
      <c r="DN594" s="110"/>
      <c r="DO594" s="432">
        <v>157.34526225525207</v>
      </c>
      <c r="DP594" s="433">
        <v>-19.581232885444535</v>
      </c>
      <c r="DQ594" s="434">
        <v>157.33017007288819</v>
      </c>
      <c r="DR594" s="428">
        <v>-39.174636678631273</v>
      </c>
      <c r="DS594" s="432">
        <v>1.6680291553522919</v>
      </c>
      <c r="DT594" s="434">
        <v>-0.7946652681829679</v>
      </c>
      <c r="DU594" s="434">
        <v>1.6676861512076584</v>
      </c>
      <c r="DV594" s="428">
        <v>-0.82601296374991739</v>
      </c>
      <c r="DW594" s="252"/>
      <c r="DX594" s="50"/>
      <c r="DY594" s="249"/>
      <c r="DZ594" s="464">
        <v>231055</v>
      </c>
      <c r="EA594" s="465">
        <v>-79462</v>
      </c>
      <c r="EB594" s="46"/>
    </row>
    <row r="595" spans="1:132" s="141" customFormat="1" ht="27.75" customHeight="1" x14ac:dyDescent="0.25">
      <c r="A595" s="69" t="s">
        <v>56</v>
      </c>
      <c r="B595" s="69" t="s">
        <v>57</v>
      </c>
      <c r="C595" s="69" t="s">
        <v>926</v>
      </c>
      <c r="D595" s="67" t="s">
        <v>1063</v>
      </c>
      <c r="E595" s="67" t="s">
        <v>1064</v>
      </c>
      <c r="F595" s="67" t="s">
        <v>1069</v>
      </c>
      <c r="G595" s="67" t="s">
        <v>1070</v>
      </c>
      <c r="H595" s="14" t="s">
        <v>46</v>
      </c>
      <c r="I595" s="20" t="s">
        <v>1979</v>
      </c>
      <c r="J595" s="145" t="s">
        <v>1984</v>
      </c>
      <c r="K595" s="426">
        <v>10.158477986391464</v>
      </c>
      <c r="L595" s="426">
        <v>49.347537776145003</v>
      </c>
      <c r="M595" s="424">
        <v>1773</v>
      </c>
      <c r="N595" s="487">
        <v>24983520.000000004</v>
      </c>
      <c r="O595" s="487" t="s">
        <v>1976</v>
      </c>
      <c r="P595" s="572">
        <v>5.4019200586458149</v>
      </c>
      <c r="Q595" s="34" t="s">
        <v>1977</v>
      </c>
      <c r="R595" s="257" t="s">
        <v>48</v>
      </c>
      <c r="S595" s="27"/>
      <c r="T595" s="27"/>
      <c r="U595" s="145"/>
      <c r="V595" s="24"/>
      <c r="W595" s="24"/>
      <c r="X595" s="24"/>
      <c r="Y595" s="24">
        <v>1</v>
      </c>
      <c r="Z595" s="24">
        <v>1</v>
      </c>
      <c r="AA595" s="24"/>
      <c r="AB595" s="24"/>
      <c r="AC595" s="24"/>
      <c r="AD595" s="24"/>
      <c r="AE595" s="24"/>
      <c r="AF595" s="24"/>
      <c r="AG595" s="24"/>
      <c r="AH595" s="24"/>
      <c r="AI595" s="24">
        <v>67</v>
      </c>
      <c r="AJ595" s="24">
        <v>67</v>
      </c>
      <c r="AK595" s="24"/>
      <c r="AL595" s="24"/>
      <c r="AM595" s="24"/>
      <c r="AN595" s="24"/>
      <c r="AO595" s="145">
        <f t="shared" si="84"/>
        <v>68</v>
      </c>
      <c r="AP595" s="14">
        <f t="shared" si="85"/>
        <v>68</v>
      </c>
      <c r="AQ595" s="22"/>
      <c r="AR595" s="24"/>
      <c r="AS595" s="24"/>
      <c r="AT595" s="24"/>
      <c r="AU595" s="24"/>
      <c r="AV595" s="24"/>
      <c r="AW595" s="145">
        <v>230</v>
      </c>
      <c r="AX595" s="24">
        <v>230</v>
      </c>
      <c r="AY595" s="24"/>
      <c r="AZ595" s="24"/>
      <c r="BA595" s="24"/>
      <c r="BB595" s="24"/>
      <c r="BC595" s="24"/>
      <c r="BD595" s="24"/>
      <c r="BE595" s="24"/>
      <c r="BF595" s="24"/>
      <c r="BG595" s="24">
        <v>4618.7</v>
      </c>
      <c r="BH595" s="24">
        <v>4618.7</v>
      </c>
      <c r="BI595" s="24"/>
      <c r="BJ595" s="24"/>
      <c r="BK595" s="24"/>
      <c r="BL595" s="24"/>
      <c r="BM595" s="145">
        <f t="shared" si="86"/>
        <v>4848.7</v>
      </c>
      <c r="BN595" s="24">
        <f t="shared" si="87"/>
        <v>4848.7</v>
      </c>
      <c r="BO595" s="509">
        <f t="shared" si="81"/>
        <v>0.89758825516857066</v>
      </c>
      <c r="BP595" s="511">
        <v>0</v>
      </c>
      <c r="BQ595" s="512">
        <v>0</v>
      </c>
      <c r="BR595" s="513">
        <v>0</v>
      </c>
      <c r="BS595" s="512">
        <v>0</v>
      </c>
      <c r="BT595" s="512">
        <v>0</v>
      </c>
      <c r="BU595" s="512">
        <v>0</v>
      </c>
      <c r="BV595" s="512">
        <v>753535.2</v>
      </c>
      <c r="BW595" s="512">
        <v>753535.2</v>
      </c>
      <c r="BX595" s="512">
        <v>0</v>
      </c>
      <c r="BY595" s="512">
        <v>0</v>
      </c>
      <c r="BZ595" s="512">
        <v>0</v>
      </c>
      <c r="CA595" s="512">
        <v>0</v>
      </c>
      <c r="CB595" s="512">
        <v>0</v>
      </c>
      <c r="CC595" s="512">
        <v>0</v>
      </c>
      <c r="CD595" s="512">
        <v>0</v>
      </c>
      <c r="CE595" s="512">
        <v>0</v>
      </c>
      <c r="CF595" s="512">
        <v>5421614.8080000002</v>
      </c>
      <c r="CG595" s="512">
        <v>5421614.8080000002</v>
      </c>
      <c r="CH595" s="512">
        <v>0</v>
      </c>
      <c r="CI595" s="512">
        <v>0</v>
      </c>
      <c r="CJ595" s="512">
        <v>0</v>
      </c>
      <c r="CK595" s="512">
        <v>0</v>
      </c>
      <c r="CL595" s="513">
        <f t="shared" si="88"/>
        <v>6175150.0080000004</v>
      </c>
      <c r="CM595" s="513">
        <f t="shared" si="89"/>
        <v>6175150.0080000004</v>
      </c>
      <c r="CN595" s="113"/>
      <c r="CO595" s="97"/>
      <c r="CP595" s="97"/>
      <c r="CQ595" s="97"/>
      <c r="CR595" s="97"/>
      <c r="CS595" s="97"/>
      <c r="CT595" s="97"/>
      <c r="CU595" s="114"/>
      <c r="CV595" s="50">
        <f t="shared" si="82"/>
        <v>24983520.000000004</v>
      </c>
      <c r="CW595" s="11"/>
      <c r="CX595" s="604">
        <f t="shared" si="83"/>
        <v>5.4019200586458149</v>
      </c>
      <c r="CY595" s="143"/>
      <c r="CZ595" s="143"/>
      <c r="DA595" s="143"/>
      <c r="DB595" s="23"/>
      <c r="DC595" s="23"/>
      <c r="DD595" s="23"/>
      <c r="DE595" s="23"/>
      <c r="DF595" s="143"/>
      <c r="DG595" s="89"/>
      <c r="DH595" s="50" t="s">
        <v>46</v>
      </c>
      <c r="DI595" s="28"/>
      <c r="DJ595" s="553" t="s">
        <v>46</v>
      </c>
      <c r="DK595" s="143"/>
      <c r="DL595" s="46"/>
      <c r="DM595" s="111"/>
      <c r="DN595" s="110"/>
      <c r="DO595" s="432">
        <v>47.611993608421756</v>
      </c>
      <c r="DP595" s="433">
        <v>148.4881614821042</v>
      </c>
      <c r="DQ595" s="434">
        <v>47.611993608421756</v>
      </c>
      <c r="DR595" s="428">
        <v>130.36688977593499</v>
      </c>
      <c r="DS595" s="432">
        <v>0.36262806654760721</v>
      </c>
      <c r="DT595" s="434">
        <v>0.83074149655974594</v>
      </c>
      <c r="DU595" s="434">
        <v>0.36262806654760721</v>
      </c>
      <c r="DV595" s="428">
        <v>0.81553788819683648</v>
      </c>
      <c r="DW595" s="252"/>
      <c r="DX595" s="50"/>
      <c r="DY595" s="249"/>
      <c r="DZ595" s="464">
        <v>0</v>
      </c>
      <c r="EA595" s="465">
        <v>0</v>
      </c>
      <c r="EB595" s="46"/>
    </row>
    <row r="596" spans="1:132" s="141" customFormat="1" ht="27.75" customHeight="1" x14ac:dyDescent="0.25">
      <c r="A596" s="69" t="s">
        <v>56</v>
      </c>
      <c r="B596" s="69" t="s">
        <v>57</v>
      </c>
      <c r="C596" s="69" t="s">
        <v>926</v>
      </c>
      <c r="D596" s="67" t="s">
        <v>1071</v>
      </c>
      <c r="E596" s="67" t="s">
        <v>1072</v>
      </c>
      <c r="F596" s="67" t="s">
        <v>1073</v>
      </c>
      <c r="G596" s="67" t="s">
        <v>1074</v>
      </c>
      <c r="H596" s="14" t="s">
        <v>46</v>
      </c>
      <c r="I596" s="20" t="s">
        <v>1979</v>
      </c>
      <c r="J596" s="145" t="s">
        <v>1984</v>
      </c>
      <c r="K596" s="426">
        <v>5.832161479245924</v>
      </c>
      <c r="L596" s="426">
        <v>32.375946902355004</v>
      </c>
      <c r="M596" s="424">
        <v>642</v>
      </c>
      <c r="N596" s="487">
        <v>4204800</v>
      </c>
      <c r="O596" s="487" t="s">
        <v>1976</v>
      </c>
      <c r="P596" s="572">
        <v>1.1871476235077068</v>
      </c>
      <c r="Q596" s="34" t="s">
        <v>48</v>
      </c>
      <c r="R596" s="257" t="s">
        <v>48</v>
      </c>
      <c r="S596" s="27"/>
      <c r="T596" s="27"/>
      <c r="U596" s="145"/>
      <c r="V596" s="24"/>
      <c r="W596" s="24"/>
      <c r="X596" s="24"/>
      <c r="Y596" s="24"/>
      <c r="Z596" s="24"/>
      <c r="AA596" s="24"/>
      <c r="AB596" s="24"/>
      <c r="AC596" s="24"/>
      <c r="AD596" s="24"/>
      <c r="AE596" s="24"/>
      <c r="AF596" s="24"/>
      <c r="AG596" s="24"/>
      <c r="AH596" s="24"/>
      <c r="AI596" s="24">
        <v>84</v>
      </c>
      <c r="AJ596" s="24">
        <v>84</v>
      </c>
      <c r="AK596" s="24"/>
      <c r="AL596" s="24"/>
      <c r="AM596" s="24">
        <v>1</v>
      </c>
      <c r="AN596" s="24">
        <v>1</v>
      </c>
      <c r="AO596" s="145">
        <f t="shared" si="84"/>
        <v>85</v>
      </c>
      <c r="AP596" s="14">
        <f t="shared" si="85"/>
        <v>85</v>
      </c>
      <c r="AQ596" s="22"/>
      <c r="AR596" s="24"/>
      <c r="AS596" s="24"/>
      <c r="AT596" s="24"/>
      <c r="AU596" s="24"/>
      <c r="AV596" s="24"/>
      <c r="AW596" s="145"/>
      <c r="AX596" s="24"/>
      <c r="AY596" s="24"/>
      <c r="AZ596" s="24"/>
      <c r="BA596" s="24"/>
      <c r="BB596" s="24"/>
      <c r="BC596" s="24"/>
      <c r="BD596" s="24"/>
      <c r="BE596" s="24"/>
      <c r="BF596" s="24"/>
      <c r="BG596" s="24">
        <v>531.05999999999995</v>
      </c>
      <c r="BH596" s="24">
        <v>531.05999999999995</v>
      </c>
      <c r="BI596" s="24"/>
      <c r="BJ596" s="24"/>
      <c r="BK596" s="24">
        <v>3</v>
      </c>
      <c r="BL596" s="24">
        <v>3</v>
      </c>
      <c r="BM596" s="145">
        <f t="shared" si="86"/>
        <v>534.05999999999995</v>
      </c>
      <c r="BN596" s="24">
        <f t="shared" si="87"/>
        <v>534.05999999999995</v>
      </c>
      <c r="BO596" s="509">
        <f t="shared" si="81"/>
        <v>0.44986822988533992</v>
      </c>
      <c r="BP596" s="511">
        <v>0</v>
      </c>
      <c r="BQ596" s="512">
        <v>0</v>
      </c>
      <c r="BR596" s="513">
        <v>0</v>
      </c>
      <c r="BS596" s="512">
        <v>0</v>
      </c>
      <c r="BT596" s="512">
        <v>0</v>
      </c>
      <c r="BU596" s="512">
        <v>0</v>
      </c>
      <c r="BV596" s="512">
        <v>0</v>
      </c>
      <c r="BW596" s="512">
        <v>0</v>
      </c>
      <c r="BX596" s="512">
        <v>0</v>
      </c>
      <c r="BY596" s="512">
        <v>0</v>
      </c>
      <c r="BZ596" s="512">
        <v>0</v>
      </c>
      <c r="CA596" s="512">
        <v>0</v>
      </c>
      <c r="CB596" s="512">
        <v>0</v>
      </c>
      <c r="CC596" s="512">
        <v>0</v>
      </c>
      <c r="CD596" s="512">
        <v>0</v>
      </c>
      <c r="CE596" s="512">
        <v>0</v>
      </c>
      <c r="CF596" s="512">
        <v>623379.47039999999</v>
      </c>
      <c r="CG596" s="512">
        <v>623379.47039999999</v>
      </c>
      <c r="CH596" s="512">
        <v>0</v>
      </c>
      <c r="CI596" s="512">
        <v>0</v>
      </c>
      <c r="CJ596" s="512">
        <v>9828.7199999999993</v>
      </c>
      <c r="CK596" s="512">
        <v>9828.7199999999993</v>
      </c>
      <c r="CL596" s="513">
        <f t="shared" si="88"/>
        <v>633208.19039999996</v>
      </c>
      <c r="CM596" s="513">
        <f t="shared" si="89"/>
        <v>633208.19039999996</v>
      </c>
      <c r="CN596" s="113"/>
      <c r="CO596" s="97"/>
      <c r="CP596" s="97"/>
      <c r="CQ596" s="97"/>
      <c r="CR596" s="97"/>
      <c r="CS596" s="97"/>
      <c r="CT596" s="97"/>
      <c r="CU596" s="114"/>
      <c r="CV596" s="50">
        <f t="shared" si="82"/>
        <v>4204800</v>
      </c>
      <c r="CW596" s="11"/>
      <c r="CX596" s="604">
        <f t="shared" si="83"/>
        <v>1.1871476235077068</v>
      </c>
      <c r="CY596" s="143"/>
      <c r="CZ596" s="143"/>
      <c r="DA596" s="143"/>
      <c r="DB596" s="23"/>
      <c r="DC596" s="23"/>
      <c r="DD596" s="23"/>
      <c r="DE596" s="23"/>
      <c r="DF596" s="143"/>
      <c r="DG596" s="89"/>
      <c r="DH596" s="50" t="s">
        <v>46</v>
      </c>
      <c r="DI596" s="28"/>
      <c r="DJ596" s="553" t="s">
        <v>46</v>
      </c>
      <c r="DK596" s="143"/>
      <c r="DL596" s="46"/>
      <c r="DM596" s="111"/>
      <c r="DN596" s="110"/>
      <c r="DO596" s="432">
        <v>92.245226652812093</v>
      </c>
      <c r="DP596" s="433">
        <v>197.9614354628589</v>
      </c>
      <c r="DQ596" s="434">
        <v>92.017664631770401</v>
      </c>
      <c r="DR596" s="428">
        <v>196.98111545336428</v>
      </c>
      <c r="DS596" s="432">
        <v>0.81672944538251757</v>
      </c>
      <c r="DT596" s="434">
        <v>0.70921136670291096</v>
      </c>
      <c r="DU596" s="434">
        <v>0.81205351344330468</v>
      </c>
      <c r="DV596" s="428">
        <v>0.71336530986488267</v>
      </c>
      <c r="DW596" s="252"/>
      <c r="DX596" s="50"/>
      <c r="DY596" s="249"/>
      <c r="DZ596" s="464">
        <v>0</v>
      </c>
      <c r="EA596" s="465">
        <v>138395.66666666666</v>
      </c>
      <c r="EB596" s="46"/>
    </row>
    <row r="597" spans="1:132" s="141" customFormat="1" ht="27.75" customHeight="1" x14ac:dyDescent="0.25">
      <c r="A597" s="69" t="s">
        <v>56</v>
      </c>
      <c r="B597" s="69" t="s">
        <v>57</v>
      </c>
      <c r="C597" s="69" t="s">
        <v>926</v>
      </c>
      <c r="D597" s="67" t="s">
        <v>1075</v>
      </c>
      <c r="E597" s="67" t="s">
        <v>1076</v>
      </c>
      <c r="F597" s="67" t="s">
        <v>1077</v>
      </c>
      <c r="G597" s="67" t="s">
        <v>1078</v>
      </c>
      <c r="H597" s="14" t="s">
        <v>46</v>
      </c>
      <c r="I597" s="20" t="s">
        <v>1979</v>
      </c>
      <c r="J597" s="145" t="s">
        <v>1984</v>
      </c>
      <c r="K597" s="426">
        <v>12.190173583669758</v>
      </c>
      <c r="L597" s="426">
        <v>38.089204466229006</v>
      </c>
      <c r="M597" s="424">
        <v>635</v>
      </c>
      <c r="N597" s="487">
        <v>24843360.000000004</v>
      </c>
      <c r="O597" s="487" t="s">
        <v>1976</v>
      </c>
      <c r="P597" s="572">
        <v>2.7248623304673578</v>
      </c>
      <c r="Q597" s="34" t="s">
        <v>1977</v>
      </c>
      <c r="R597" s="257" t="s">
        <v>48</v>
      </c>
      <c r="S597" s="27"/>
      <c r="T597" s="27"/>
      <c r="U597" s="145"/>
      <c r="V597" s="24"/>
      <c r="W597" s="24"/>
      <c r="X597" s="24"/>
      <c r="Y597" s="24"/>
      <c r="Z597" s="24"/>
      <c r="AA597" s="24"/>
      <c r="AB597" s="24"/>
      <c r="AC597" s="24"/>
      <c r="AD597" s="24"/>
      <c r="AE597" s="24">
        <v>1</v>
      </c>
      <c r="AF597" s="24">
        <v>1</v>
      </c>
      <c r="AG597" s="24"/>
      <c r="AH597" s="24"/>
      <c r="AI597" s="24">
        <v>60</v>
      </c>
      <c r="AJ597" s="24">
        <v>60</v>
      </c>
      <c r="AK597" s="24">
        <v>1</v>
      </c>
      <c r="AL597" s="24">
        <v>1</v>
      </c>
      <c r="AM597" s="24"/>
      <c r="AN597" s="24"/>
      <c r="AO597" s="145">
        <f t="shared" si="84"/>
        <v>62</v>
      </c>
      <c r="AP597" s="14">
        <f t="shared" si="85"/>
        <v>62</v>
      </c>
      <c r="AQ597" s="22"/>
      <c r="AR597" s="24"/>
      <c r="AS597" s="24"/>
      <c r="AT597" s="24"/>
      <c r="AU597" s="24"/>
      <c r="AV597" s="24"/>
      <c r="AW597" s="145"/>
      <c r="AX597" s="24"/>
      <c r="AY597" s="24"/>
      <c r="AZ597" s="24"/>
      <c r="BA597" s="24"/>
      <c r="BB597" s="24"/>
      <c r="BC597" s="24">
        <v>5600</v>
      </c>
      <c r="BD597" s="24">
        <v>5600</v>
      </c>
      <c r="BE597" s="24"/>
      <c r="BF597" s="24"/>
      <c r="BG597" s="24">
        <v>1314.538</v>
      </c>
      <c r="BH597" s="24">
        <v>1314.538</v>
      </c>
      <c r="BI597" s="24">
        <v>10</v>
      </c>
      <c r="BJ597" s="24">
        <v>10</v>
      </c>
      <c r="BK597" s="24"/>
      <c r="BL597" s="24"/>
      <c r="BM597" s="145">
        <f t="shared" si="86"/>
        <v>6924.5380000000005</v>
      </c>
      <c r="BN597" s="24">
        <f t="shared" si="87"/>
        <v>6924.5380000000005</v>
      </c>
      <c r="BO597" s="509">
        <f t="shared" si="81"/>
        <v>2.5412432483560847</v>
      </c>
      <c r="BP597" s="511">
        <v>0</v>
      </c>
      <c r="BQ597" s="512">
        <v>0</v>
      </c>
      <c r="BR597" s="513">
        <v>0</v>
      </c>
      <c r="BS597" s="512">
        <v>0</v>
      </c>
      <c r="BT597" s="512">
        <v>0</v>
      </c>
      <c r="BU597" s="512">
        <v>0</v>
      </c>
      <c r="BV597" s="512">
        <v>0</v>
      </c>
      <c r="BW597" s="512">
        <v>0</v>
      </c>
      <c r="BX597" s="512">
        <v>0</v>
      </c>
      <c r="BY597" s="512">
        <v>0</v>
      </c>
      <c r="BZ597" s="512">
        <v>0</v>
      </c>
      <c r="CA597" s="512">
        <v>0</v>
      </c>
      <c r="CB597" s="512">
        <v>28256255.999999996</v>
      </c>
      <c r="CC597" s="512">
        <v>28256255.999999996</v>
      </c>
      <c r="CD597" s="512">
        <v>0</v>
      </c>
      <c r="CE597" s="512">
        <v>0</v>
      </c>
      <c r="CF597" s="512">
        <v>1543057.2859200002</v>
      </c>
      <c r="CG597" s="512">
        <v>1543057.2859200002</v>
      </c>
      <c r="CH597" s="512">
        <v>11738.400000000001</v>
      </c>
      <c r="CI597" s="512">
        <v>11738.400000000001</v>
      </c>
      <c r="CJ597" s="512">
        <v>0</v>
      </c>
      <c r="CK597" s="512">
        <v>0</v>
      </c>
      <c r="CL597" s="513">
        <f t="shared" si="88"/>
        <v>29811051.685919996</v>
      </c>
      <c r="CM597" s="513">
        <f t="shared" si="89"/>
        <v>29811051.685919996</v>
      </c>
      <c r="CN597" s="113"/>
      <c r="CO597" s="97"/>
      <c r="CP597" s="97"/>
      <c r="CQ597" s="97"/>
      <c r="CR597" s="97"/>
      <c r="CS597" s="97"/>
      <c r="CT597" s="97"/>
      <c r="CU597" s="114"/>
      <c r="CV597" s="50">
        <f t="shared" si="82"/>
        <v>24843360.000000004</v>
      </c>
      <c r="CW597" s="11"/>
      <c r="CX597" s="604">
        <f t="shared" si="83"/>
        <v>2.7248623304673578</v>
      </c>
      <c r="CY597" s="143"/>
      <c r="CZ597" s="143"/>
      <c r="DA597" s="143"/>
      <c r="DB597" s="23"/>
      <c r="DC597" s="23"/>
      <c r="DD597" s="23"/>
      <c r="DE597" s="23"/>
      <c r="DF597" s="143"/>
      <c r="DG597" s="89"/>
      <c r="DH597" s="50" t="s">
        <v>46</v>
      </c>
      <c r="DI597" s="28"/>
      <c r="DJ597" s="553" t="s">
        <v>46</v>
      </c>
      <c r="DK597" s="143"/>
      <c r="DL597" s="46"/>
      <c r="DM597" s="111"/>
      <c r="DN597" s="110"/>
      <c r="DO597" s="432">
        <v>192.57465232222503</v>
      </c>
      <c r="DP597" s="433">
        <v>19.474497269894016</v>
      </c>
      <c r="DQ597" s="434">
        <v>192.57465232222503</v>
      </c>
      <c r="DR597" s="428">
        <v>17.148267126538713</v>
      </c>
      <c r="DS597" s="432">
        <v>1.7995276830228277</v>
      </c>
      <c r="DT597" s="434">
        <v>5.545122613305864E-2</v>
      </c>
      <c r="DU597" s="434">
        <v>1.7995276830228277</v>
      </c>
      <c r="DV597" s="428">
        <v>5.3901439228758008E-2</v>
      </c>
      <c r="DW597" s="252"/>
      <c r="DX597" s="50"/>
      <c r="DY597" s="249"/>
      <c r="DZ597" s="464">
        <v>529</v>
      </c>
      <c r="EA597" s="465">
        <v>48733.666666666664</v>
      </c>
      <c r="EB597" s="46"/>
    </row>
    <row r="598" spans="1:132" s="141" customFormat="1" ht="27.75" customHeight="1" x14ac:dyDescent="0.25">
      <c r="A598" s="69" t="s">
        <v>56</v>
      </c>
      <c r="B598" s="69" t="s">
        <v>57</v>
      </c>
      <c r="C598" s="69" t="s">
        <v>926</v>
      </c>
      <c r="D598" s="67" t="s">
        <v>1075</v>
      </c>
      <c r="E598" s="67" t="s">
        <v>1076</v>
      </c>
      <c r="F598" s="67" t="s">
        <v>1079</v>
      </c>
      <c r="G598" s="67" t="s">
        <v>1080</v>
      </c>
      <c r="H598" s="14" t="s">
        <v>46</v>
      </c>
      <c r="I598" s="20" t="s">
        <v>1979</v>
      </c>
      <c r="J598" s="145" t="s">
        <v>1984</v>
      </c>
      <c r="K598" s="426">
        <v>12.190173583669758</v>
      </c>
      <c r="L598" s="426">
        <v>62.481818051856003</v>
      </c>
      <c r="M598" s="424">
        <v>2334</v>
      </c>
      <c r="N598" s="487">
        <v>13525440</v>
      </c>
      <c r="O598" s="487" t="s">
        <v>1976</v>
      </c>
      <c r="P598" s="572">
        <v>3.6809543762453782</v>
      </c>
      <c r="Q598" s="34" t="s">
        <v>1977</v>
      </c>
      <c r="R598" s="257" t="s">
        <v>48</v>
      </c>
      <c r="S598" s="27"/>
      <c r="T598" s="27"/>
      <c r="U598" s="145"/>
      <c r="V598" s="24"/>
      <c r="W598" s="24"/>
      <c r="X598" s="24"/>
      <c r="Y598" s="24"/>
      <c r="Z598" s="24"/>
      <c r="AA598" s="24"/>
      <c r="AB598" s="24"/>
      <c r="AC598" s="24"/>
      <c r="AD598" s="24"/>
      <c r="AE598" s="24"/>
      <c r="AF598" s="24"/>
      <c r="AG598" s="24"/>
      <c r="AH598" s="24"/>
      <c r="AI598" s="24">
        <v>106</v>
      </c>
      <c r="AJ598" s="24">
        <v>106</v>
      </c>
      <c r="AK598" s="24"/>
      <c r="AL598" s="24"/>
      <c r="AM598" s="24"/>
      <c r="AN598" s="24"/>
      <c r="AO598" s="145">
        <f t="shared" si="84"/>
        <v>106</v>
      </c>
      <c r="AP598" s="14">
        <f t="shared" si="85"/>
        <v>106</v>
      </c>
      <c r="AQ598" s="22"/>
      <c r="AR598" s="24"/>
      <c r="AS598" s="24"/>
      <c r="AT598" s="24"/>
      <c r="AU598" s="24"/>
      <c r="AV598" s="24"/>
      <c r="AW598" s="145"/>
      <c r="AX598" s="24"/>
      <c r="AY598" s="24"/>
      <c r="AZ598" s="24"/>
      <c r="BA598" s="24"/>
      <c r="BB598" s="24"/>
      <c r="BC598" s="24"/>
      <c r="BD598" s="24"/>
      <c r="BE598" s="24"/>
      <c r="BF598" s="24"/>
      <c r="BG598" s="24">
        <v>2779.645</v>
      </c>
      <c r="BH598" s="24">
        <v>2779.645</v>
      </c>
      <c r="BI598" s="24"/>
      <c r="BJ598" s="24"/>
      <c r="BK598" s="24"/>
      <c r="BL598" s="24"/>
      <c r="BM598" s="145">
        <f t="shared" si="86"/>
        <v>2779.645</v>
      </c>
      <c r="BN598" s="24">
        <f t="shared" si="87"/>
        <v>2779.645</v>
      </c>
      <c r="BO598" s="509">
        <f t="shared" si="81"/>
        <v>0.75514247553246616</v>
      </c>
      <c r="BP598" s="511">
        <v>0</v>
      </c>
      <c r="BQ598" s="512">
        <v>0</v>
      </c>
      <c r="BR598" s="513">
        <v>0</v>
      </c>
      <c r="BS598" s="512">
        <v>0</v>
      </c>
      <c r="BT598" s="512">
        <v>0</v>
      </c>
      <c r="BU598" s="512">
        <v>0</v>
      </c>
      <c r="BV598" s="512">
        <v>0</v>
      </c>
      <c r="BW598" s="512">
        <v>0</v>
      </c>
      <c r="BX598" s="512">
        <v>0</v>
      </c>
      <c r="BY598" s="512">
        <v>0</v>
      </c>
      <c r="BZ598" s="512">
        <v>0</v>
      </c>
      <c r="CA598" s="512">
        <v>0</v>
      </c>
      <c r="CB598" s="512">
        <v>0</v>
      </c>
      <c r="CC598" s="512">
        <v>0</v>
      </c>
      <c r="CD598" s="512">
        <v>0</v>
      </c>
      <c r="CE598" s="512">
        <v>0</v>
      </c>
      <c r="CF598" s="512">
        <v>3262858.4868000001</v>
      </c>
      <c r="CG598" s="512">
        <v>3262858.4868000001</v>
      </c>
      <c r="CH598" s="512">
        <v>0</v>
      </c>
      <c r="CI598" s="512">
        <v>0</v>
      </c>
      <c r="CJ598" s="512">
        <v>0</v>
      </c>
      <c r="CK598" s="512">
        <v>0</v>
      </c>
      <c r="CL598" s="513">
        <f t="shared" si="88"/>
        <v>3262858.4868000001</v>
      </c>
      <c r="CM598" s="513">
        <f t="shared" si="89"/>
        <v>3262858.4868000001</v>
      </c>
      <c r="CN598" s="113"/>
      <c r="CO598" s="97"/>
      <c r="CP598" s="97"/>
      <c r="CQ598" s="97"/>
      <c r="CR598" s="97"/>
      <c r="CS598" s="97"/>
      <c r="CT598" s="97"/>
      <c r="CU598" s="114"/>
      <c r="CV598" s="50">
        <f t="shared" si="82"/>
        <v>13525440</v>
      </c>
      <c r="CW598" s="11"/>
      <c r="CX598" s="604">
        <f t="shared" si="83"/>
        <v>3.6809543762453782</v>
      </c>
      <c r="CY598" s="143"/>
      <c r="CZ598" s="143"/>
      <c r="DA598" s="143"/>
      <c r="DB598" s="23"/>
      <c r="DC598" s="23"/>
      <c r="DD598" s="23"/>
      <c r="DE598" s="23"/>
      <c r="DF598" s="143"/>
      <c r="DG598" s="89"/>
      <c r="DH598" s="50" t="s">
        <v>46</v>
      </c>
      <c r="DI598" s="28"/>
      <c r="DJ598" s="553" t="s">
        <v>46</v>
      </c>
      <c r="DK598" s="143"/>
      <c r="DL598" s="46"/>
      <c r="DM598" s="111"/>
      <c r="DN598" s="110"/>
      <c r="DO598" s="432">
        <v>184.68106679995742</v>
      </c>
      <c r="DP598" s="433">
        <v>-6.7880785500108232</v>
      </c>
      <c r="DQ598" s="434">
        <v>181.94423221107527</v>
      </c>
      <c r="DR598" s="428">
        <v>-6.8508009932438085</v>
      </c>
      <c r="DS598" s="432">
        <v>1.6229069227748247</v>
      </c>
      <c r="DT598" s="434">
        <v>-0.12810964463672714</v>
      </c>
      <c r="DU598" s="434">
        <v>1.6109107786782844</v>
      </c>
      <c r="DV598" s="428">
        <v>-0.11811400066521793</v>
      </c>
      <c r="DW598" s="252"/>
      <c r="DX598" s="50"/>
      <c r="DY598" s="249"/>
      <c r="DZ598" s="464">
        <v>0</v>
      </c>
      <c r="EA598" s="465">
        <v>83412.333333333328</v>
      </c>
      <c r="EB598" s="46"/>
    </row>
    <row r="599" spans="1:132" s="141" customFormat="1" ht="27.75" customHeight="1" x14ac:dyDescent="0.25">
      <c r="A599" s="69" t="s">
        <v>56</v>
      </c>
      <c r="B599" s="69" t="s">
        <v>57</v>
      </c>
      <c r="C599" s="69" t="s">
        <v>926</v>
      </c>
      <c r="D599" s="67" t="s">
        <v>1075</v>
      </c>
      <c r="E599" s="67" t="s">
        <v>1076</v>
      </c>
      <c r="F599" s="67" t="s">
        <v>1081</v>
      </c>
      <c r="G599" s="67" t="s">
        <v>1082</v>
      </c>
      <c r="H599" s="14" t="s">
        <v>46</v>
      </c>
      <c r="I599" s="20" t="s">
        <v>1979</v>
      </c>
      <c r="J599" s="145" t="s">
        <v>1984</v>
      </c>
      <c r="K599" s="426">
        <v>12.190173583669758</v>
      </c>
      <c r="L599" s="426">
        <v>97.816666463208009</v>
      </c>
      <c r="M599" s="424">
        <v>2378</v>
      </c>
      <c r="N599" s="487">
        <v>23126400</v>
      </c>
      <c r="O599" s="487" t="s">
        <v>1976</v>
      </c>
      <c r="P599" s="572">
        <v>6.6050025495831477</v>
      </c>
      <c r="Q599" s="34" t="s">
        <v>1977</v>
      </c>
      <c r="R599" s="257" t="s">
        <v>48</v>
      </c>
      <c r="S599" s="27"/>
      <c r="T599" s="27"/>
      <c r="U599" s="145"/>
      <c r="V599" s="24"/>
      <c r="W599" s="24"/>
      <c r="X599" s="24"/>
      <c r="Y599" s="24"/>
      <c r="Z599" s="24"/>
      <c r="AA599" s="24"/>
      <c r="AB599" s="24"/>
      <c r="AC599" s="24"/>
      <c r="AD599" s="24"/>
      <c r="AE599" s="24"/>
      <c r="AF599" s="24"/>
      <c r="AG599" s="24"/>
      <c r="AH599" s="24"/>
      <c r="AI599" s="24">
        <v>119</v>
      </c>
      <c r="AJ599" s="24">
        <v>119</v>
      </c>
      <c r="AK599" s="24">
        <v>1</v>
      </c>
      <c r="AL599" s="24">
        <v>1</v>
      </c>
      <c r="AM599" s="24">
        <v>1</v>
      </c>
      <c r="AN599" s="24">
        <v>1</v>
      </c>
      <c r="AO599" s="145">
        <f t="shared" si="84"/>
        <v>121</v>
      </c>
      <c r="AP599" s="14">
        <f t="shared" si="85"/>
        <v>121</v>
      </c>
      <c r="AQ599" s="22"/>
      <c r="AR599" s="24"/>
      <c r="AS599" s="24"/>
      <c r="AT599" s="24"/>
      <c r="AU599" s="24"/>
      <c r="AV599" s="24"/>
      <c r="AW599" s="145"/>
      <c r="AX599" s="24"/>
      <c r="AY599" s="24"/>
      <c r="AZ599" s="24"/>
      <c r="BA599" s="24"/>
      <c r="BB599" s="24"/>
      <c r="BC599" s="24"/>
      <c r="BD599" s="24"/>
      <c r="BE599" s="24"/>
      <c r="BF599" s="24"/>
      <c r="BG599" s="24">
        <v>1962.99</v>
      </c>
      <c r="BH599" s="24">
        <v>1962.99</v>
      </c>
      <c r="BI599" s="24">
        <v>5.2</v>
      </c>
      <c r="BJ599" s="24">
        <v>5.2</v>
      </c>
      <c r="BK599" s="24">
        <v>6</v>
      </c>
      <c r="BL599" s="24">
        <v>6</v>
      </c>
      <c r="BM599" s="145">
        <f t="shared" si="86"/>
        <v>1974.19</v>
      </c>
      <c r="BN599" s="24">
        <f t="shared" si="87"/>
        <v>1974.19</v>
      </c>
      <c r="BO599" s="509">
        <f t="shared" si="81"/>
        <v>0.29889314730462813</v>
      </c>
      <c r="BP599" s="511">
        <v>0</v>
      </c>
      <c r="BQ599" s="512">
        <v>0</v>
      </c>
      <c r="BR599" s="513">
        <v>0</v>
      </c>
      <c r="BS599" s="512">
        <v>0</v>
      </c>
      <c r="BT599" s="512">
        <v>0</v>
      </c>
      <c r="BU599" s="512">
        <v>0</v>
      </c>
      <c r="BV599" s="512">
        <v>0</v>
      </c>
      <c r="BW599" s="512">
        <v>0</v>
      </c>
      <c r="BX599" s="512">
        <v>0</v>
      </c>
      <c r="BY599" s="512">
        <v>0</v>
      </c>
      <c r="BZ599" s="512">
        <v>0</v>
      </c>
      <c r="CA599" s="512">
        <v>0</v>
      </c>
      <c r="CB599" s="512">
        <v>0</v>
      </c>
      <c r="CC599" s="512">
        <v>0</v>
      </c>
      <c r="CD599" s="512">
        <v>0</v>
      </c>
      <c r="CE599" s="512">
        <v>0</v>
      </c>
      <c r="CF599" s="512">
        <v>2304236.1815999998</v>
      </c>
      <c r="CG599" s="512">
        <v>2304236.1815999998</v>
      </c>
      <c r="CH599" s="512">
        <v>6103.9680000000008</v>
      </c>
      <c r="CI599" s="512">
        <v>6103.9680000000008</v>
      </c>
      <c r="CJ599" s="512">
        <v>19657.439999999999</v>
      </c>
      <c r="CK599" s="512">
        <v>19657.439999999999</v>
      </c>
      <c r="CL599" s="513">
        <f t="shared" si="88"/>
        <v>2329997.5895999996</v>
      </c>
      <c r="CM599" s="513">
        <f t="shared" si="89"/>
        <v>2329997.5895999996</v>
      </c>
      <c r="CN599" s="113"/>
      <c r="CO599" s="97"/>
      <c r="CP599" s="97"/>
      <c r="CQ599" s="97"/>
      <c r="CR599" s="97"/>
      <c r="CS599" s="97"/>
      <c r="CT599" s="97"/>
      <c r="CU599" s="114"/>
      <c r="CV599" s="50">
        <f t="shared" si="82"/>
        <v>23126400</v>
      </c>
      <c r="CW599" s="11"/>
      <c r="CX599" s="604">
        <f t="shared" si="83"/>
        <v>6.6050025495831477</v>
      </c>
      <c r="CY599" s="143"/>
      <c r="CZ599" s="143"/>
      <c r="DA599" s="143"/>
      <c r="DB599" s="23"/>
      <c r="DC599" s="23"/>
      <c r="DD599" s="23"/>
      <c r="DE599" s="23"/>
      <c r="DF599" s="143"/>
      <c r="DG599" s="89"/>
      <c r="DH599" s="50" t="s">
        <v>46</v>
      </c>
      <c r="DI599" s="28"/>
      <c r="DJ599" s="553" t="s">
        <v>46</v>
      </c>
      <c r="DK599" s="143"/>
      <c r="DL599" s="46"/>
      <c r="DM599" s="111"/>
      <c r="DN599" s="110"/>
      <c r="DO599" s="432">
        <v>105.77528562416782</v>
      </c>
      <c r="DP599" s="433">
        <v>129.6532518137075</v>
      </c>
      <c r="DQ599" s="434">
        <v>105.61589682484069</v>
      </c>
      <c r="DR599" s="428">
        <v>101.49612405348986</v>
      </c>
      <c r="DS599" s="432">
        <v>0.66531155814116594</v>
      </c>
      <c r="DT599" s="434">
        <v>1.2082322702888046</v>
      </c>
      <c r="DU599" s="434">
        <v>0.66489100721945849</v>
      </c>
      <c r="DV599" s="428">
        <v>1.1631725643390212</v>
      </c>
      <c r="DW599" s="252"/>
      <c r="DX599" s="50"/>
      <c r="DY599" s="249"/>
      <c r="DZ599" s="464">
        <v>0</v>
      </c>
      <c r="EA599" s="465">
        <v>152962.66666666666</v>
      </c>
      <c r="EB599" s="46"/>
    </row>
    <row r="600" spans="1:132" s="141" customFormat="1" ht="27.75" customHeight="1" x14ac:dyDescent="0.25">
      <c r="A600" s="69" t="s">
        <v>56</v>
      </c>
      <c r="B600" s="69" t="s">
        <v>57</v>
      </c>
      <c r="C600" s="69" t="s">
        <v>926</v>
      </c>
      <c r="D600" s="67" t="s">
        <v>1083</v>
      </c>
      <c r="E600" s="67" t="s">
        <v>1084</v>
      </c>
      <c r="F600" s="67" t="s">
        <v>1085</v>
      </c>
      <c r="G600" s="67" t="s">
        <v>1084</v>
      </c>
      <c r="H600" s="14" t="s">
        <v>46</v>
      </c>
      <c r="I600" s="20" t="s">
        <v>1979</v>
      </c>
      <c r="J600" s="145" t="s">
        <v>1984</v>
      </c>
      <c r="K600" s="426">
        <v>8.8199491223022353</v>
      </c>
      <c r="L600" s="426">
        <v>17.676893902625999</v>
      </c>
      <c r="M600" s="424">
        <v>2873</v>
      </c>
      <c r="N600" s="487">
        <v>25754399.999999996</v>
      </c>
      <c r="O600" s="487" t="s">
        <v>1976</v>
      </c>
      <c r="P600" s="572">
        <v>7.16272290962032</v>
      </c>
      <c r="Q600" s="34" t="s">
        <v>1977</v>
      </c>
      <c r="R600" s="257" t="s">
        <v>48</v>
      </c>
      <c r="S600" s="27"/>
      <c r="T600" s="27"/>
      <c r="U600" s="145"/>
      <c r="V600" s="24"/>
      <c r="W600" s="24"/>
      <c r="X600" s="24"/>
      <c r="Y600" s="24"/>
      <c r="Z600" s="24"/>
      <c r="AA600" s="24"/>
      <c r="AB600" s="24"/>
      <c r="AC600" s="24"/>
      <c r="AD600" s="24"/>
      <c r="AE600" s="24"/>
      <c r="AF600" s="24"/>
      <c r="AG600" s="24"/>
      <c r="AH600" s="24"/>
      <c r="AI600" s="24">
        <v>83</v>
      </c>
      <c r="AJ600" s="24">
        <v>83</v>
      </c>
      <c r="AK600" s="24"/>
      <c r="AL600" s="24"/>
      <c r="AM600" s="24"/>
      <c r="AN600" s="24"/>
      <c r="AO600" s="145">
        <f t="shared" si="84"/>
        <v>83</v>
      </c>
      <c r="AP600" s="14">
        <f t="shared" si="85"/>
        <v>83</v>
      </c>
      <c r="AQ600" s="22"/>
      <c r="AR600" s="24"/>
      <c r="AS600" s="24"/>
      <c r="AT600" s="24"/>
      <c r="AU600" s="24"/>
      <c r="AV600" s="24"/>
      <c r="AW600" s="145"/>
      <c r="AX600" s="24"/>
      <c r="AY600" s="24"/>
      <c r="AZ600" s="24"/>
      <c r="BA600" s="24"/>
      <c r="BB600" s="24"/>
      <c r="BC600" s="24"/>
      <c r="BD600" s="24"/>
      <c r="BE600" s="24"/>
      <c r="BF600" s="24"/>
      <c r="BG600" s="24">
        <v>1013.712</v>
      </c>
      <c r="BH600" s="24">
        <v>1013.712</v>
      </c>
      <c r="BI600" s="24"/>
      <c r="BJ600" s="24"/>
      <c r="BK600" s="24"/>
      <c r="BL600" s="24"/>
      <c r="BM600" s="145">
        <f t="shared" si="86"/>
        <v>1013.712</v>
      </c>
      <c r="BN600" s="24">
        <f t="shared" si="87"/>
        <v>1013.712</v>
      </c>
      <c r="BO600" s="509">
        <f t="shared" si="81"/>
        <v>0.14152606666362508</v>
      </c>
      <c r="BP600" s="511">
        <v>0</v>
      </c>
      <c r="BQ600" s="512">
        <v>0</v>
      </c>
      <c r="BR600" s="513">
        <v>0</v>
      </c>
      <c r="BS600" s="512">
        <v>0</v>
      </c>
      <c r="BT600" s="512">
        <v>0</v>
      </c>
      <c r="BU600" s="512">
        <v>0</v>
      </c>
      <c r="BV600" s="512">
        <v>0</v>
      </c>
      <c r="BW600" s="512">
        <v>0</v>
      </c>
      <c r="BX600" s="512">
        <v>0</v>
      </c>
      <c r="BY600" s="512">
        <v>0</v>
      </c>
      <c r="BZ600" s="512">
        <v>0</v>
      </c>
      <c r="CA600" s="512">
        <v>0</v>
      </c>
      <c r="CB600" s="512">
        <v>0</v>
      </c>
      <c r="CC600" s="512">
        <v>0</v>
      </c>
      <c r="CD600" s="512">
        <v>0</v>
      </c>
      <c r="CE600" s="512">
        <v>0</v>
      </c>
      <c r="CF600" s="512">
        <v>1189935.69408</v>
      </c>
      <c r="CG600" s="512">
        <v>1189935.69408</v>
      </c>
      <c r="CH600" s="512">
        <v>0</v>
      </c>
      <c r="CI600" s="512">
        <v>0</v>
      </c>
      <c r="CJ600" s="512">
        <v>0</v>
      </c>
      <c r="CK600" s="512">
        <v>0</v>
      </c>
      <c r="CL600" s="513">
        <f t="shared" si="88"/>
        <v>1189935.69408</v>
      </c>
      <c r="CM600" s="513">
        <f t="shared" si="89"/>
        <v>1189935.69408</v>
      </c>
      <c r="CN600" s="113"/>
      <c r="CO600" s="97"/>
      <c r="CP600" s="97"/>
      <c r="CQ600" s="97"/>
      <c r="CR600" s="97"/>
      <c r="CS600" s="97"/>
      <c r="CT600" s="97"/>
      <c r="CU600" s="114"/>
      <c r="CV600" s="50">
        <f t="shared" si="82"/>
        <v>25754399.999999996</v>
      </c>
      <c r="CW600" s="11"/>
      <c r="CX600" s="604">
        <f t="shared" si="83"/>
        <v>7.16272290962032</v>
      </c>
      <c r="CY600" s="143"/>
      <c r="CZ600" s="143"/>
      <c r="DA600" s="143"/>
      <c r="DB600" s="23"/>
      <c r="DC600" s="23"/>
      <c r="DD600" s="23"/>
      <c r="DE600" s="23"/>
      <c r="DF600" s="143"/>
      <c r="DG600" s="89"/>
      <c r="DH600" s="50" t="s">
        <v>46</v>
      </c>
      <c r="DI600" s="28"/>
      <c r="DJ600" s="553" t="s">
        <v>46</v>
      </c>
      <c r="DK600" s="143"/>
      <c r="DL600" s="46"/>
      <c r="DM600" s="111"/>
      <c r="DN600" s="110"/>
      <c r="DO600" s="432">
        <v>3.9845694230936615</v>
      </c>
      <c r="DP600" s="433">
        <v>84.892053421444572</v>
      </c>
      <c r="DQ600" s="434">
        <v>1.2905995301215318</v>
      </c>
      <c r="DR600" s="428">
        <v>86.898793877187259</v>
      </c>
      <c r="DS600" s="432">
        <v>6.9959683267105693E-2</v>
      </c>
      <c r="DT600" s="434">
        <v>1.0250064936351142</v>
      </c>
      <c r="DU600" s="434">
        <v>2.506018505090353E-2</v>
      </c>
      <c r="DV600" s="428">
        <v>1.0681022400475644</v>
      </c>
      <c r="DW600" s="252"/>
      <c r="DX600" s="50"/>
      <c r="DY600" s="249"/>
      <c r="DZ600" s="464">
        <v>0</v>
      </c>
      <c r="EA600" s="465">
        <v>121.33333333333333</v>
      </c>
      <c r="EB600" s="46"/>
    </row>
    <row r="601" spans="1:132" s="141" customFormat="1" ht="27.75" customHeight="1" x14ac:dyDescent="0.25">
      <c r="A601" s="69" t="s">
        <v>56</v>
      </c>
      <c r="B601" s="69" t="s">
        <v>57</v>
      </c>
      <c r="C601" s="69" t="s">
        <v>926</v>
      </c>
      <c r="D601" s="67" t="s">
        <v>1083</v>
      </c>
      <c r="E601" s="67" t="s">
        <v>1084</v>
      </c>
      <c r="F601" s="67" t="s">
        <v>1086</v>
      </c>
      <c r="G601" s="67" t="s">
        <v>1084</v>
      </c>
      <c r="H601" s="14" t="s">
        <v>46</v>
      </c>
      <c r="I601" s="20" t="s">
        <v>1978</v>
      </c>
      <c r="J601" s="145" t="s">
        <v>1984</v>
      </c>
      <c r="K601" s="426">
        <v>8.8199491223022353</v>
      </c>
      <c r="L601" s="426">
        <v>4.8147727172580002</v>
      </c>
      <c r="M601" s="424">
        <v>1101</v>
      </c>
      <c r="N601" s="487">
        <v>19841760</v>
      </c>
      <c r="O601" s="487" t="s">
        <v>1982</v>
      </c>
      <c r="P601" s="572">
        <v>5.0194832403346066</v>
      </c>
      <c r="Q601" s="34" t="s">
        <v>1977</v>
      </c>
      <c r="R601" s="257" t="s">
        <v>48</v>
      </c>
      <c r="S601" s="27"/>
      <c r="T601" s="27"/>
      <c r="U601" s="145"/>
      <c r="V601" s="24"/>
      <c r="W601" s="24"/>
      <c r="X601" s="24"/>
      <c r="Y601" s="24"/>
      <c r="Z601" s="24"/>
      <c r="AA601" s="24"/>
      <c r="AB601" s="24"/>
      <c r="AC601" s="24"/>
      <c r="AD601" s="24"/>
      <c r="AE601" s="24"/>
      <c r="AF601" s="24"/>
      <c r="AG601" s="24"/>
      <c r="AH601" s="24"/>
      <c r="AI601" s="24">
        <v>19</v>
      </c>
      <c r="AJ601" s="24">
        <v>19</v>
      </c>
      <c r="AK601" s="24"/>
      <c r="AL601" s="24"/>
      <c r="AM601" s="24"/>
      <c r="AN601" s="24"/>
      <c r="AO601" s="145">
        <f t="shared" si="84"/>
        <v>19</v>
      </c>
      <c r="AP601" s="14">
        <f t="shared" si="85"/>
        <v>19</v>
      </c>
      <c r="AQ601" s="22"/>
      <c r="AR601" s="24"/>
      <c r="AS601" s="24"/>
      <c r="AT601" s="24"/>
      <c r="AU601" s="24"/>
      <c r="AV601" s="24"/>
      <c r="AW601" s="145"/>
      <c r="AX601" s="24"/>
      <c r="AY601" s="24"/>
      <c r="AZ601" s="24"/>
      <c r="BA601" s="24"/>
      <c r="BB601" s="24"/>
      <c r="BC601" s="24"/>
      <c r="BD601" s="24"/>
      <c r="BE601" s="24"/>
      <c r="BF601" s="24"/>
      <c r="BG601" s="24">
        <v>298.22500000000002</v>
      </c>
      <c r="BH601" s="24">
        <v>298.22500000000002</v>
      </c>
      <c r="BI601" s="24"/>
      <c r="BJ601" s="24"/>
      <c r="BK601" s="24"/>
      <c r="BL601" s="24"/>
      <c r="BM601" s="145">
        <f t="shared" si="86"/>
        <v>298.22500000000002</v>
      </c>
      <c r="BN601" s="24">
        <f t="shared" si="87"/>
        <v>298.22500000000002</v>
      </c>
      <c r="BO601" s="509">
        <f t="shared" si="81"/>
        <v>5.941348655247624E-2</v>
      </c>
      <c r="BP601" s="511">
        <v>0</v>
      </c>
      <c r="BQ601" s="512">
        <v>0</v>
      </c>
      <c r="BR601" s="513">
        <v>0</v>
      </c>
      <c r="BS601" s="512">
        <v>0</v>
      </c>
      <c r="BT601" s="512">
        <v>0</v>
      </c>
      <c r="BU601" s="512">
        <v>0</v>
      </c>
      <c r="BV601" s="512">
        <v>0</v>
      </c>
      <c r="BW601" s="512">
        <v>0</v>
      </c>
      <c r="BX601" s="512">
        <v>0</v>
      </c>
      <c r="BY601" s="512">
        <v>0</v>
      </c>
      <c r="BZ601" s="512">
        <v>0</v>
      </c>
      <c r="CA601" s="512">
        <v>0</v>
      </c>
      <c r="CB601" s="512">
        <v>0</v>
      </c>
      <c r="CC601" s="512">
        <v>0</v>
      </c>
      <c r="CD601" s="512">
        <v>0</v>
      </c>
      <c r="CE601" s="512">
        <v>0</v>
      </c>
      <c r="CF601" s="512">
        <v>350068.43400000001</v>
      </c>
      <c r="CG601" s="512">
        <v>350068.43400000001</v>
      </c>
      <c r="CH601" s="512">
        <v>0</v>
      </c>
      <c r="CI601" s="512">
        <v>0</v>
      </c>
      <c r="CJ601" s="512">
        <v>0</v>
      </c>
      <c r="CK601" s="512">
        <v>0</v>
      </c>
      <c r="CL601" s="513">
        <f t="shared" si="88"/>
        <v>350068.43400000001</v>
      </c>
      <c r="CM601" s="513">
        <f t="shared" si="89"/>
        <v>350068.43400000001</v>
      </c>
      <c r="CN601" s="113"/>
      <c r="CO601" s="97"/>
      <c r="CP601" s="97"/>
      <c r="CQ601" s="97"/>
      <c r="CR601" s="97"/>
      <c r="CS601" s="97"/>
      <c r="CT601" s="97"/>
      <c r="CU601" s="114"/>
      <c r="CV601" s="50">
        <f t="shared" si="82"/>
        <v>19841760</v>
      </c>
      <c r="CW601" s="11"/>
      <c r="CX601" s="604">
        <f t="shared" si="83"/>
        <v>5.0194832403346066</v>
      </c>
      <c r="CY601" s="143"/>
      <c r="CZ601" s="143"/>
      <c r="DA601" s="143"/>
      <c r="DB601" s="23"/>
      <c r="DC601" s="23"/>
      <c r="DD601" s="23"/>
      <c r="DE601" s="23"/>
      <c r="DF601" s="143"/>
      <c r="DG601" s="89"/>
      <c r="DH601" s="50" t="s">
        <v>46</v>
      </c>
      <c r="DI601" s="28"/>
      <c r="DJ601" s="553" t="s">
        <v>46</v>
      </c>
      <c r="DK601" s="143"/>
      <c r="DL601" s="46"/>
      <c r="DM601" s="111"/>
      <c r="DN601" s="110"/>
      <c r="DO601" s="432">
        <v>52.165304268846505</v>
      </c>
      <c r="DP601" s="433">
        <v>12.066464030533986</v>
      </c>
      <c r="DQ601" s="434">
        <v>52.165304268846505</v>
      </c>
      <c r="DR601" s="428">
        <v>12.066464030533986</v>
      </c>
      <c r="DS601" s="432">
        <v>1.0826521344232516</v>
      </c>
      <c r="DT601" s="434">
        <v>-2.97546372053199E-2</v>
      </c>
      <c r="DU601" s="434">
        <v>1.0826521344232516</v>
      </c>
      <c r="DV601" s="428">
        <v>-2.97546372053199E-2</v>
      </c>
      <c r="DW601" s="252"/>
      <c r="DX601" s="50"/>
      <c r="DY601" s="249"/>
      <c r="DZ601" s="464">
        <v>51606</v>
      </c>
      <c r="EA601" s="465">
        <v>-51606</v>
      </c>
      <c r="EB601" s="46"/>
    </row>
    <row r="602" spans="1:132" s="141" customFormat="1" ht="27.75" customHeight="1" x14ac:dyDescent="0.25">
      <c r="A602" s="69" t="s">
        <v>56</v>
      </c>
      <c r="B602" s="69" t="s">
        <v>57</v>
      </c>
      <c r="C602" s="69" t="s">
        <v>926</v>
      </c>
      <c r="D602" s="67" t="s">
        <v>1083</v>
      </c>
      <c r="E602" s="67" t="s">
        <v>1084</v>
      </c>
      <c r="F602" s="67" t="s">
        <v>1087</v>
      </c>
      <c r="G602" s="67" t="s">
        <v>1088</v>
      </c>
      <c r="H602" s="14" t="s">
        <v>46</v>
      </c>
      <c r="I602" s="20" t="s">
        <v>1978</v>
      </c>
      <c r="J602" s="145" t="s">
        <v>1984</v>
      </c>
      <c r="K602" s="426">
        <v>9.2023859406134445</v>
      </c>
      <c r="L602" s="426">
        <v>24.176136313350003</v>
      </c>
      <c r="M602" s="424">
        <v>1328</v>
      </c>
      <c r="N602" s="487">
        <v>16559546.999999998</v>
      </c>
      <c r="O602" s="487" t="s">
        <v>1982</v>
      </c>
      <c r="P602" s="572">
        <v>3.4738010996601325</v>
      </c>
      <c r="Q602" s="34" t="s">
        <v>1977</v>
      </c>
      <c r="R602" s="257" t="s">
        <v>48</v>
      </c>
      <c r="S602" s="27"/>
      <c r="T602" s="27"/>
      <c r="U602" s="145"/>
      <c r="V602" s="24"/>
      <c r="W602" s="24"/>
      <c r="X602" s="24"/>
      <c r="Y602" s="24"/>
      <c r="Z602" s="24"/>
      <c r="AA602" s="24"/>
      <c r="AB602" s="24"/>
      <c r="AC602" s="24"/>
      <c r="AD602" s="24"/>
      <c r="AE602" s="24"/>
      <c r="AF602" s="24"/>
      <c r="AG602" s="24"/>
      <c r="AH602" s="24"/>
      <c r="AI602" s="24">
        <v>190</v>
      </c>
      <c r="AJ602" s="24">
        <v>190</v>
      </c>
      <c r="AK602" s="24">
        <v>1</v>
      </c>
      <c r="AL602" s="24">
        <v>1</v>
      </c>
      <c r="AM602" s="24"/>
      <c r="AN602" s="24"/>
      <c r="AO602" s="145">
        <f t="shared" si="84"/>
        <v>191</v>
      </c>
      <c r="AP602" s="14">
        <f t="shared" si="85"/>
        <v>191</v>
      </c>
      <c r="AQ602" s="22"/>
      <c r="AR602" s="24"/>
      <c r="AS602" s="24"/>
      <c r="AT602" s="24"/>
      <c r="AU602" s="24"/>
      <c r="AV602" s="24"/>
      <c r="AW602" s="145"/>
      <c r="AX602" s="24"/>
      <c r="AY602" s="24"/>
      <c r="AZ602" s="24"/>
      <c r="BA602" s="24"/>
      <c r="BB602" s="24"/>
      <c r="BC602" s="24"/>
      <c r="BD602" s="24"/>
      <c r="BE602" s="24"/>
      <c r="BF602" s="24"/>
      <c r="BG602" s="24">
        <v>1453.7</v>
      </c>
      <c r="BH602" s="24">
        <v>1453.7</v>
      </c>
      <c r="BI602" s="24">
        <v>13.6</v>
      </c>
      <c r="BJ602" s="24">
        <v>13.6</v>
      </c>
      <c r="BK602" s="24"/>
      <c r="BL602" s="24"/>
      <c r="BM602" s="145">
        <f t="shared" si="86"/>
        <v>1467.3</v>
      </c>
      <c r="BN602" s="24">
        <f t="shared" si="87"/>
        <v>1467.3</v>
      </c>
      <c r="BO602" s="509">
        <f t="shared" si="81"/>
        <v>0.42239033206119853</v>
      </c>
      <c r="BP602" s="511">
        <v>0</v>
      </c>
      <c r="BQ602" s="512">
        <v>0</v>
      </c>
      <c r="BR602" s="513">
        <v>0</v>
      </c>
      <c r="BS602" s="512">
        <v>0</v>
      </c>
      <c r="BT602" s="512">
        <v>0</v>
      </c>
      <c r="BU602" s="512">
        <v>0</v>
      </c>
      <c r="BV602" s="512">
        <v>0</v>
      </c>
      <c r="BW602" s="512">
        <v>0</v>
      </c>
      <c r="BX602" s="512">
        <v>0</v>
      </c>
      <c r="BY602" s="512">
        <v>0</v>
      </c>
      <c r="BZ602" s="512">
        <v>0</v>
      </c>
      <c r="CA602" s="512">
        <v>0</v>
      </c>
      <c r="CB602" s="512">
        <v>0</v>
      </c>
      <c r="CC602" s="512">
        <v>0</v>
      </c>
      <c r="CD602" s="512">
        <v>0</v>
      </c>
      <c r="CE602" s="512">
        <v>0</v>
      </c>
      <c r="CF602" s="512">
        <v>1706411.2080000001</v>
      </c>
      <c r="CG602" s="512">
        <v>1706411.2080000001</v>
      </c>
      <c r="CH602" s="512">
        <v>15964.224</v>
      </c>
      <c r="CI602" s="512">
        <v>15964.224</v>
      </c>
      <c r="CJ602" s="512">
        <v>0</v>
      </c>
      <c r="CK602" s="512">
        <v>0</v>
      </c>
      <c r="CL602" s="513">
        <f t="shared" si="88"/>
        <v>1722375.432</v>
      </c>
      <c r="CM602" s="513">
        <f t="shared" si="89"/>
        <v>1722375.432</v>
      </c>
      <c r="CN602" s="113"/>
      <c r="CO602" s="97"/>
      <c r="CP602" s="97"/>
      <c r="CQ602" s="97"/>
      <c r="CR602" s="97"/>
      <c r="CS602" s="97"/>
      <c r="CT602" s="97"/>
      <c r="CU602" s="114"/>
      <c r="CV602" s="50">
        <f t="shared" si="82"/>
        <v>16559546.999999998</v>
      </c>
      <c r="CW602" s="11"/>
      <c r="CX602" s="604">
        <f t="shared" si="83"/>
        <v>3.4738010996601325</v>
      </c>
      <c r="CY602" s="143"/>
      <c r="CZ602" s="143"/>
      <c r="DA602" s="143"/>
      <c r="DB602" s="23"/>
      <c r="DC602" s="23"/>
      <c r="DD602" s="23"/>
      <c r="DE602" s="23"/>
      <c r="DF602" s="143"/>
      <c r="DG602" s="89"/>
      <c r="DH602" s="50" t="s">
        <v>46</v>
      </c>
      <c r="DI602" s="28"/>
      <c r="DJ602" s="553" t="s">
        <v>46</v>
      </c>
      <c r="DK602" s="143"/>
      <c r="DL602" s="46"/>
      <c r="DM602" s="111"/>
      <c r="DN602" s="110"/>
      <c r="DO602" s="432">
        <v>30.245090042040609</v>
      </c>
      <c r="DP602" s="433">
        <v>29.343089644706843</v>
      </c>
      <c r="DQ602" s="434">
        <v>30.245090042040609</v>
      </c>
      <c r="DR602" s="428">
        <v>28.802535229922448</v>
      </c>
      <c r="DS602" s="432">
        <v>0.23116019326096562</v>
      </c>
      <c r="DT602" s="434">
        <v>1.0362603338064336</v>
      </c>
      <c r="DU602" s="434">
        <v>0.23116019326096562</v>
      </c>
      <c r="DV602" s="428">
        <v>1.0316402106031481</v>
      </c>
      <c r="DW602" s="252"/>
      <c r="DX602" s="50"/>
      <c r="DY602" s="249"/>
      <c r="DZ602" s="464">
        <v>0</v>
      </c>
      <c r="EA602" s="465">
        <v>3952.6666666666665</v>
      </c>
      <c r="EB602" s="46"/>
    </row>
    <row r="603" spans="1:132" s="141" customFormat="1" ht="27.75" customHeight="1" x14ac:dyDescent="0.25">
      <c r="A603" s="69" t="s">
        <v>56</v>
      </c>
      <c r="B603" s="69" t="s">
        <v>57</v>
      </c>
      <c r="C603" s="69" t="s">
        <v>926</v>
      </c>
      <c r="D603" s="67" t="s">
        <v>1089</v>
      </c>
      <c r="E603" s="67" t="s">
        <v>1084</v>
      </c>
      <c r="F603" s="67" t="s">
        <v>1090</v>
      </c>
      <c r="G603" s="67" t="s">
        <v>1084</v>
      </c>
      <c r="H603" s="14" t="s">
        <v>46</v>
      </c>
      <c r="I603" s="20" t="s">
        <v>1978</v>
      </c>
      <c r="J603" s="145" t="s">
        <v>1984</v>
      </c>
      <c r="K603" s="426">
        <v>11.377495344758442</v>
      </c>
      <c r="L603" s="426">
        <v>15.099999968592</v>
      </c>
      <c r="M603" s="424">
        <v>1461</v>
      </c>
      <c r="N603" s="487">
        <v>38508960</v>
      </c>
      <c r="O603" s="487" t="s">
        <v>1976</v>
      </c>
      <c r="P603" s="572">
        <v>10.277989492113717</v>
      </c>
      <c r="Q603" s="34" t="s">
        <v>1977</v>
      </c>
      <c r="R603" s="257" t="s">
        <v>48</v>
      </c>
      <c r="S603" s="27"/>
      <c r="T603" s="27"/>
      <c r="U603" s="145"/>
      <c r="V603" s="24"/>
      <c r="W603" s="24"/>
      <c r="X603" s="24"/>
      <c r="Y603" s="24"/>
      <c r="Z603" s="24"/>
      <c r="AA603" s="24"/>
      <c r="AB603" s="24"/>
      <c r="AC603" s="24"/>
      <c r="AD603" s="24"/>
      <c r="AE603" s="24">
        <v>1</v>
      </c>
      <c r="AF603" s="24">
        <v>1</v>
      </c>
      <c r="AG603" s="24"/>
      <c r="AH603" s="24"/>
      <c r="AI603" s="24">
        <v>56</v>
      </c>
      <c r="AJ603" s="24">
        <v>56</v>
      </c>
      <c r="AK603" s="24"/>
      <c r="AL603" s="24"/>
      <c r="AM603" s="24"/>
      <c r="AN603" s="24"/>
      <c r="AO603" s="145">
        <f t="shared" si="84"/>
        <v>57</v>
      </c>
      <c r="AP603" s="14">
        <f t="shared" si="85"/>
        <v>57</v>
      </c>
      <c r="AQ603" s="22"/>
      <c r="AR603" s="24"/>
      <c r="AS603" s="24"/>
      <c r="AT603" s="24"/>
      <c r="AU603" s="24"/>
      <c r="AV603" s="24"/>
      <c r="AW603" s="145"/>
      <c r="AX603" s="24"/>
      <c r="AY603" s="24"/>
      <c r="AZ603" s="24"/>
      <c r="BA603" s="24"/>
      <c r="BB603" s="24"/>
      <c r="BC603" s="24">
        <v>3500</v>
      </c>
      <c r="BD603" s="24">
        <v>3500</v>
      </c>
      <c r="BE603" s="24"/>
      <c r="BF603" s="24"/>
      <c r="BG603" s="24">
        <v>405.81</v>
      </c>
      <c r="BH603" s="24">
        <v>405.81</v>
      </c>
      <c r="BI603" s="24"/>
      <c r="BJ603" s="24"/>
      <c r="BK603" s="24"/>
      <c r="BL603" s="24"/>
      <c r="BM603" s="145">
        <f t="shared" si="86"/>
        <v>3905.81</v>
      </c>
      <c r="BN603" s="24">
        <f t="shared" si="87"/>
        <v>3905.81</v>
      </c>
      <c r="BO603" s="509">
        <f t="shared" si="81"/>
        <v>0.38001692869961784</v>
      </c>
      <c r="BP603" s="511">
        <v>0</v>
      </c>
      <c r="BQ603" s="512">
        <v>0</v>
      </c>
      <c r="BR603" s="513">
        <v>0</v>
      </c>
      <c r="BS603" s="512">
        <v>0</v>
      </c>
      <c r="BT603" s="512">
        <v>0</v>
      </c>
      <c r="BU603" s="512">
        <v>0</v>
      </c>
      <c r="BV603" s="512">
        <v>0</v>
      </c>
      <c r="BW603" s="512">
        <v>0</v>
      </c>
      <c r="BX603" s="512">
        <v>0</v>
      </c>
      <c r="BY603" s="512">
        <v>0</v>
      </c>
      <c r="BZ603" s="512">
        <v>0</v>
      </c>
      <c r="CA603" s="512">
        <v>0</v>
      </c>
      <c r="CB603" s="512">
        <v>17660160</v>
      </c>
      <c r="CC603" s="512">
        <v>17660160</v>
      </c>
      <c r="CD603" s="512">
        <v>0</v>
      </c>
      <c r="CE603" s="512">
        <v>0</v>
      </c>
      <c r="CF603" s="512">
        <v>476356.01040000003</v>
      </c>
      <c r="CG603" s="512">
        <v>476356.01040000003</v>
      </c>
      <c r="CH603" s="512">
        <v>0</v>
      </c>
      <c r="CI603" s="512">
        <v>0</v>
      </c>
      <c r="CJ603" s="512">
        <v>0</v>
      </c>
      <c r="CK603" s="512">
        <v>0</v>
      </c>
      <c r="CL603" s="513">
        <f t="shared" si="88"/>
        <v>18136516.010400001</v>
      </c>
      <c r="CM603" s="513">
        <f t="shared" si="89"/>
        <v>18136516.010400001</v>
      </c>
      <c r="CN603" s="113"/>
      <c r="CO603" s="97"/>
      <c r="CP603" s="97"/>
      <c r="CQ603" s="97"/>
      <c r="CR603" s="97"/>
      <c r="CS603" s="97"/>
      <c r="CT603" s="97"/>
      <c r="CU603" s="114"/>
      <c r="CV603" s="50">
        <f t="shared" si="82"/>
        <v>38508960</v>
      </c>
      <c r="CW603" s="11"/>
      <c r="CX603" s="604">
        <f t="shared" si="83"/>
        <v>10.277989492113717</v>
      </c>
      <c r="CY603" s="143"/>
      <c r="CZ603" s="143"/>
      <c r="DA603" s="143"/>
      <c r="DB603" s="23"/>
      <c r="DC603" s="23"/>
      <c r="DD603" s="23"/>
      <c r="DE603" s="23"/>
      <c r="DF603" s="143"/>
      <c r="DG603" s="89"/>
      <c r="DH603" s="50" t="s">
        <v>46</v>
      </c>
      <c r="DI603" s="28"/>
      <c r="DJ603" s="553" t="s">
        <v>46</v>
      </c>
      <c r="DK603" s="143"/>
      <c r="DL603" s="46"/>
      <c r="DM603" s="111"/>
      <c r="DN603" s="110"/>
      <c r="DO603" s="432">
        <v>5.2429842573579739</v>
      </c>
      <c r="DP603" s="433">
        <v>132.16565091768862</v>
      </c>
      <c r="DQ603" s="434">
        <v>5.2429842573579739</v>
      </c>
      <c r="DR603" s="428">
        <v>132.16565091768862</v>
      </c>
      <c r="DS603" s="432">
        <v>4.9281314168377825E-2</v>
      </c>
      <c r="DT603" s="434">
        <v>1.4604039479719617</v>
      </c>
      <c r="DU603" s="434">
        <v>4.9281314168377825E-2</v>
      </c>
      <c r="DV603" s="428">
        <v>1.4604039479719617</v>
      </c>
      <c r="DW603" s="252"/>
      <c r="DX603" s="50"/>
      <c r="DY603" s="249"/>
      <c r="DZ603" s="464">
        <v>0</v>
      </c>
      <c r="EA603" s="465">
        <v>71744</v>
      </c>
      <c r="EB603" s="46"/>
    </row>
    <row r="604" spans="1:132" s="141" customFormat="1" ht="27.75" customHeight="1" x14ac:dyDescent="0.25">
      <c r="A604" s="69" t="s">
        <v>56</v>
      </c>
      <c r="B604" s="69" t="s">
        <v>57</v>
      </c>
      <c r="C604" s="69" t="s">
        <v>926</v>
      </c>
      <c r="D604" s="67" t="s">
        <v>1091</v>
      </c>
      <c r="E604" s="67" t="s">
        <v>1084</v>
      </c>
      <c r="F604" s="67" t="s">
        <v>1092</v>
      </c>
      <c r="G604" s="67" t="s">
        <v>1084</v>
      </c>
      <c r="H604" s="14" t="s">
        <v>46</v>
      </c>
      <c r="I604" s="20" t="s">
        <v>1978</v>
      </c>
      <c r="J604" s="145" t="s">
        <v>1984</v>
      </c>
      <c r="K604" s="426">
        <v>12.30968508939201</v>
      </c>
      <c r="L604" s="426">
        <v>21.137689349973002</v>
      </c>
      <c r="M604" s="424">
        <v>1850</v>
      </c>
      <c r="N604" s="487">
        <v>35663145</v>
      </c>
      <c r="O604" s="487" t="s">
        <v>1982</v>
      </c>
      <c r="P604" s="572">
        <v>7.1228857410462512</v>
      </c>
      <c r="Q604" s="34" t="s">
        <v>1977</v>
      </c>
      <c r="R604" s="257" t="s">
        <v>48</v>
      </c>
      <c r="S604" s="27"/>
      <c r="T604" s="27"/>
      <c r="U604" s="145"/>
      <c r="V604" s="24"/>
      <c r="W604" s="24"/>
      <c r="X604" s="24"/>
      <c r="Y604" s="24"/>
      <c r="Z604" s="24"/>
      <c r="AA604" s="24"/>
      <c r="AB604" s="24"/>
      <c r="AC604" s="24"/>
      <c r="AD604" s="24"/>
      <c r="AE604" s="24"/>
      <c r="AF604" s="24"/>
      <c r="AG604" s="24"/>
      <c r="AH604" s="24"/>
      <c r="AI604" s="24">
        <v>73</v>
      </c>
      <c r="AJ604" s="24">
        <v>73</v>
      </c>
      <c r="AK604" s="24"/>
      <c r="AL604" s="24"/>
      <c r="AM604" s="24"/>
      <c r="AN604" s="24"/>
      <c r="AO604" s="145">
        <f t="shared" si="84"/>
        <v>73</v>
      </c>
      <c r="AP604" s="14">
        <f t="shared" si="85"/>
        <v>73</v>
      </c>
      <c r="AQ604" s="22"/>
      <c r="AR604" s="24"/>
      <c r="AS604" s="24"/>
      <c r="AT604" s="24"/>
      <c r="AU604" s="24"/>
      <c r="AV604" s="24"/>
      <c r="AW604" s="145"/>
      <c r="AX604" s="24"/>
      <c r="AY604" s="24"/>
      <c r="AZ604" s="24"/>
      <c r="BA604" s="24"/>
      <c r="BB604" s="24"/>
      <c r="BC604" s="24"/>
      <c r="BD604" s="24"/>
      <c r="BE604" s="24"/>
      <c r="BF604" s="24"/>
      <c r="BG604" s="24">
        <v>440.94</v>
      </c>
      <c r="BH604" s="24">
        <v>440.94</v>
      </c>
      <c r="BI604" s="24"/>
      <c r="BJ604" s="24"/>
      <c r="BK604" s="24"/>
      <c r="BL604" s="24"/>
      <c r="BM604" s="145">
        <f t="shared" si="86"/>
        <v>440.94</v>
      </c>
      <c r="BN604" s="24">
        <f t="shared" si="87"/>
        <v>440.94</v>
      </c>
      <c r="BO604" s="509">
        <f t="shared" si="81"/>
        <v>6.1904685268085201E-2</v>
      </c>
      <c r="BP604" s="511">
        <v>0</v>
      </c>
      <c r="BQ604" s="512">
        <v>0</v>
      </c>
      <c r="BR604" s="513">
        <v>0</v>
      </c>
      <c r="BS604" s="512">
        <v>0</v>
      </c>
      <c r="BT604" s="512">
        <v>0</v>
      </c>
      <c r="BU604" s="512">
        <v>0</v>
      </c>
      <c r="BV604" s="512">
        <v>0</v>
      </c>
      <c r="BW604" s="512">
        <v>0</v>
      </c>
      <c r="BX604" s="512">
        <v>0</v>
      </c>
      <c r="BY604" s="512">
        <v>0</v>
      </c>
      <c r="BZ604" s="512">
        <v>0</v>
      </c>
      <c r="CA604" s="512">
        <v>0</v>
      </c>
      <c r="CB604" s="512">
        <v>0</v>
      </c>
      <c r="CC604" s="512">
        <v>0</v>
      </c>
      <c r="CD604" s="512">
        <v>0</v>
      </c>
      <c r="CE604" s="512">
        <v>0</v>
      </c>
      <c r="CF604" s="512">
        <v>517593.00959999999</v>
      </c>
      <c r="CG604" s="512">
        <v>517593.00959999999</v>
      </c>
      <c r="CH604" s="512">
        <v>0</v>
      </c>
      <c r="CI604" s="512">
        <v>0</v>
      </c>
      <c r="CJ604" s="512">
        <v>0</v>
      </c>
      <c r="CK604" s="512">
        <v>0</v>
      </c>
      <c r="CL604" s="513">
        <f t="shared" si="88"/>
        <v>517593.00959999999</v>
      </c>
      <c r="CM604" s="513">
        <f t="shared" si="89"/>
        <v>517593.00959999999</v>
      </c>
      <c r="CN604" s="113"/>
      <c r="CO604" s="97"/>
      <c r="CP604" s="97"/>
      <c r="CQ604" s="97"/>
      <c r="CR604" s="97"/>
      <c r="CS604" s="97"/>
      <c r="CT604" s="97"/>
      <c r="CU604" s="114"/>
      <c r="CV604" s="50">
        <f t="shared" si="82"/>
        <v>35663145</v>
      </c>
      <c r="CW604" s="11"/>
      <c r="CX604" s="604">
        <f t="shared" si="83"/>
        <v>7.1228857410462512</v>
      </c>
      <c r="CY604" s="143"/>
      <c r="CZ604" s="143"/>
      <c r="DA604" s="143"/>
      <c r="DB604" s="23"/>
      <c r="DC604" s="23"/>
      <c r="DD604" s="23"/>
      <c r="DE604" s="23"/>
      <c r="DF604" s="143"/>
      <c r="DG604" s="89"/>
      <c r="DH604" s="50" t="s">
        <v>46</v>
      </c>
      <c r="DI604" s="28"/>
      <c r="DJ604" s="553" t="s">
        <v>46</v>
      </c>
      <c r="DK604" s="143"/>
      <c r="DL604" s="46"/>
      <c r="DM604" s="111"/>
      <c r="DN604" s="110"/>
      <c r="DO604" s="432">
        <v>52.700306361506485</v>
      </c>
      <c r="DP604" s="433">
        <v>-8.8386621857980572</v>
      </c>
      <c r="DQ604" s="434">
        <v>52.581906649846729</v>
      </c>
      <c r="DR604" s="428">
        <v>-8.7202624741383019</v>
      </c>
      <c r="DS604" s="432">
        <v>0.84231393043791525</v>
      </c>
      <c r="DT604" s="434">
        <v>-0.6146733991683544</v>
      </c>
      <c r="DU604" s="434">
        <v>0.841773292485131</v>
      </c>
      <c r="DV604" s="428">
        <v>-0.61413276121557014</v>
      </c>
      <c r="DW604" s="252"/>
      <c r="DX604" s="50"/>
      <c r="DY604" s="249"/>
      <c r="DZ604" s="464">
        <v>33178</v>
      </c>
      <c r="EA604" s="465">
        <v>8038.3333333333358</v>
      </c>
      <c r="EB604" s="46"/>
    </row>
    <row r="605" spans="1:132" s="141" customFormat="1" ht="27.75" customHeight="1" x14ac:dyDescent="0.25">
      <c r="A605" s="69" t="s">
        <v>56</v>
      </c>
      <c r="B605" s="69" t="s">
        <v>57</v>
      </c>
      <c r="C605" s="69" t="s">
        <v>926</v>
      </c>
      <c r="D605" s="67" t="s">
        <v>1091</v>
      </c>
      <c r="E605" s="67" t="s">
        <v>1084</v>
      </c>
      <c r="F605" s="67" t="s">
        <v>1093</v>
      </c>
      <c r="G605" s="67" t="s">
        <v>1084</v>
      </c>
      <c r="H605" s="14" t="s">
        <v>46</v>
      </c>
      <c r="I605" s="20" t="s">
        <v>1979</v>
      </c>
      <c r="J605" s="145" t="s">
        <v>1984</v>
      </c>
      <c r="K605" s="426">
        <v>13.982846169503546</v>
      </c>
      <c r="L605" s="426">
        <v>15.796969664112002</v>
      </c>
      <c r="M605" s="424">
        <v>2390</v>
      </c>
      <c r="N605" s="487">
        <v>23591451</v>
      </c>
      <c r="O605" s="487" t="s">
        <v>1982</v>
      </c>
      <c r="P605" s="572">
        <v>5.7285848409532889</v>
      </c>
      <c r="Q605" s="34" t="s">
        <v>1977</v>
      </c>
      <c r="R605" s="257" t="s">
        <v>48</v>
      </c>
      <c r="S605" s="27"/>
      <c r="T605" s="27"/>
      <c r="U605" s="145"/>
      <c r="V605" s="24"/>
      <c r="W605" s="24"/>
      <c r="X605" s="24"/>
      <c r="Y605" s="24"/>
      <c r="Z605" s="24"/>
      <c r="AA605" s="24"/>
      <c r="AB605" s="24"/>
      <c r="AC605" s="24"/>
      <c r="AD605" s="24"/>
      <c r="AE605" s="24">
        <v>1</v>
      </c>
      <c r="AF605" s="24">
        <v>1</v>
      </c>
      <c r="AG605" s="24"/>
      <c r="AH605" s="24"/>
      <c r="AI605" s="24">
        <v>110</v>
      </c>
      <c r="AJ605" s="24">
        <v>110</v>
      </c>
      <c r="AK605" s="24"/>
      <c r="AL605" s="24"/>
      <c r="AM605" s="24"/>
      <c r="AN605" s="24"/>
      <c r="AO605" s="145">
        <f t="shared" si="84"/>
        <v>111</v>
      </c>
      <c r="AP605" s="14">
        <f t="shared" si="85"/>
        <v>111</v>
      </c>
      <c r="AQ605" s="22"/>
      <c r="AR605" s="24"/>
      <c r="AS605" s="24"/>
      <c r="AT605" s="24"/>
      <c r="AU605" s="24"/>
      <c r="AV605" s="24"/>
      <c r="AW605" s="145"/>
      <c r="AX605" s="24"/>
      <c r="AY605" s="24"/>
      <c r="AZ605" s="24"/>
      <c r="BA605" s="24"/>
      <c r="BB605" s="24"/>
      <c r="BC605" s="24">
        <v>425</v>
      </c>
      <c r="BD605" s="24">
        <v>425</v>
      </c>
      <c r="BE605" s="24"/>
      <c r="BF605" s="24"/>
      <c r="BG605" s="24">
        <v>726.84</v>
      </c>
      <c r="BH605" s="24">
        <v>726.84</v>
      </c>
      <c r="BI605" s="24"/>
      <c r="BJ605" s="24"/>
      <c r="BK605" s="24"/>
      <c r="BL605" s="24"/>
      <c r="BM605" s="145">
        <f t="shared" si="86"/>
        <v>1151.8400000000001</v>
      </c>
      <c r="BN605" s="24">
        <f t="shared" si="87"/>
        <v>1151.8400000000001</v>
      </c>
      <c r="BO605" s="509">
        <f t="shared" si="81"/>
        <v>0.20106885591805662</v>
      </c>
      <c r="BP605" s="511">
        <v>0</v>
      </c>
      <c r="BQ605" s="512">
        <v>0</v>
      </c>
      <c r="BR605" s="513">
        <v>0</v>
      </c>
      <c r="BS605" s="512">
        <v>0</v>
      </c>
      <c r="BT605" s="512">
        <v>0</v>
      </c>
      <c r="BU605" s="512">
        <v>0</v>
      </c>
      <c r="BV605" s="512">
        <v>0</v>
      </c>
      <c r="BW605" s="512">
        <v>0</v>
      </c>
      <c r="BX605" s="512">
        <v>0</v>
      </c>
      <c r="BY605" s="512">
        <v>0</v>
      </c>
      <c r="BZ605" s="512">
        <v>0</v>
      </c>
      <c r="CA605" s="512">
        <v>0</v>
      </c>
      <c r="CB605" s="512">
        <v>2144448</v>
      </c>
      <c r="CC605" s="512">
        <v>2144448</v>
      </c>
      <c r="CD605" s="512">
        <v>0</v>
      </c>
      <c r="CE605" s="512">
        <v>0</v>
      </c>
      <c r="CF605" s="512">
        <v>853193.86560000014</v>
      </c>
      <c r="CG605" s="512">
        <v>853193.86560000014</v>
      </c>
      <c r="CH605" s="512">
        <v>0</v>
      </c>
      <c r="CI605" s="512">
        <v>0</v>
      </c>
      <c r="CJ605" s="512">
        <v>0</v>
      </c>
      <c r="CK605" s="512">
        <v>0</v>
      </c>
      <c r="CL605" s="513">
        <f t="shared" si="88"/>
        <v>2997641.8656000001</v>
      </c>
      <c r="CM605" s="513">
        <f t="shared" si="89"/>
        <v>2997641.8656000001</v>
      </c>
      <c r="CN605" s="113"/>
      <c r="CO605" s="97"/>
      <c r="CP605" s="97"/>
      <c r="CQ605" s="97"/>
      <c r="CR605" s="97"/>
      <c r="CS605" s="97"/>
      <c r="CT605" s="97"/>
      <c r="CU605" s="114"/>
      <c r="CV605" s="50">
        <f t="shared" si="82"/>
        <v>23591451</v>
      </c>
      <c r="CW605" s="11"/>
      <c r="CX605" s="604">
        <f t="shared" si="83"/>
        <v>5.7285848409532889</v>
      </c>
      <c r="CY605" s="143"/>
      <c r="CZ605" s="143"/>
      <c r="DA605" s="143"/>
      <c r="DB605" s="23"/>
      <c r="DC605" s="23"/>
      <c r="DD605" s="23"/>
      <c r="DE605" s="23"/>
      <c r="DF605" s="143"/>
      <c r="DG605" s="89"/>
      <c r="DH605" s="50" t="s">
        <v>46</v>
      </c>
      <c r="DI605" s="28"/>
      <c r="DJ605" s="553" t="s">
        <v>46</v>
      </c>
      <c r="DK605" s="143"/>
      <c r="DL605" s="46"/>
      <c r="DM605" s="111"/>
      <c r="DN605" s="110"/>
      <c r="DO605" s="432">
        <v>68.785549898877292</v>
      </c>
      <c r="DP605" s="433">
        <v>-58.218934158458239</v>
      </c>
      <c r="DQ605" s="434">
        <v>68.785549898877292</v>
      </c>
      <c r="DR605" s="428">
        <v>-58.218934158458239</v>
      </c>
      <c r="DS605" s="432">
        <v>0.50338238370876709</v>
      </c>
      <c r="DT605" s="434">
        <v>-0.35021972824213032</v>
      </c>
      <c r="DU605" s="434">
        <v>0.50338238370876709</v>
      </c>
      <c r="DV605" s="428">
        <v>-0.35021972824213032</v>
      </c>
      <c r="DW605" s="252"/>
      <c r="DX605" s="50"/>
      <c r="DY605" s="249"/>
      <c r="DZ605" s="464">
        <v>100619</v>
      </c>
      <c r="EA605" s="465">
        <v>-98672</v>
      </c>
      <c r="EB605" s="46"/>
    </row>
    <row r="606" spans="1:132" s="141" customFormat="1" ht="27.75" customHeight="1" x14ac:dyDescent="0.25">
      <c r="A606" s="69" t="s">
        <v>56</v>
      </c>
      <c r="B606" s="69" t="s">
        <v>57</v>
      </c>
      <c r="C606" s="69" t="s">
        <v>926</v>
      </c>
      <c r="D606" s="67" t="s">
        <v>1091</v>
      </c>
      <c r="E606" s="67" t="s">
        <v>1084</v>
      </c>
      <c r="F606" s="67" t="s">
        <v>1094</v>
      </c>
      <c r="G606" s="67" t="s">
        <v>1095</v>
      </c>
      <c r="H606" s="14" t="s">
        <v>46</v>
      </c>
      <c r="I606" s="20" t="s">
        <v>1979</v>
      </c>
      <c r="J606" s="145" t="s">
        <v>1984</v>
      </c>
      <c r="K606" s="426">
        <v>12.668219606558768</v>
      </c>
      <c r="L606" s="426">
        <v>105.31022705368201</v>
      </c>
      <c r="M606" s="424">
        <v>3010</v>
      </c>
      <c r="N606" s="487">
        <v>27923617</v>
      </c>
      <c r="O606" s="487" t="s">
        <v>1982</v>
      </c>
      <c r="P606" s="572">
        <v>5.9357381175385342</v>
      </c>
      <c r="Q606" s="34" t="s">
        <v>1977</v>
      </c>
      <c r="R606" s="257" t="s">
        <v>48</v>
      </c>
      <c r="S606" s="27"/>
      <c r="T606" s="27"/>
      <c r="U606" s="145"/>
      <c r="V606" s="24"/>
      <c r="W606" s="24"/>
      <c r="X606" s="24"/>
      <c r="Y606" s="24"/>
      <c r="Z606" s="24"/>
      <c r="AA606" s="24"/>
      <c r="AB606" s="24"/>
      <c r="AC606" s="24"/>
      <c r="AD606" s="24"/>
      <c r="AE606" s="24"/>
      <c r="AF606" s="24"/>
      <c r="AG606" s="24"/>
      <c r="AH606" s="24"/>
      <c r="AI606" s="24">
        <v>257</v>
      </c>
      <c r="AJ606" s="24">
        <v>257</v>
      </c>
      <c r="AK606" s="24">
        <v>2</v>
      </c>
      <c r="AL606" s="24">
        <v>2</v>
      </c>
      <c r="AM606" s="24"/>
      <c r="AN606" s="24"/>
      <c r="AO606" s="145">
        <f t="shared" si="84"/>
        <v>259</v>
      </c>
      <c r="AP606" s="14">
        <f t="shared" si="85"/>
        <v>259</v>
      </c>
      <c r="AQ606" s="22"/>
      <c r="AR606" s="24"/>
      <c r="AS606" s="24"/>
      <c r="AT606" s="24"/>
      <c r="AU606" s="24"/>
      <c r="AV606" s="24"/>
      <c r="AW606" s="145"/>
      <c r="AX606" s="24"/>
      <c r="AY606" s="24"/>
      <c r="AZ606" s="24"/>
      <c r="BA606" s="24"/>
      <c r="BB606" s="24"/>
      <c r="BC606" s="24"/>
      <c r="BD606" s="24"/>
      <c r="BE606" s="24"/>
      <c r="BF606" s="24"/>
      <c r="BG606" s="24">
        <v>5960.857</v>
      </c>
      <c r="BH606" s="24">
        <v>5960.857</v>
      </c>
      <c r="BI606" s="24">
        <v>15.2</v>
      </c>
      <c r="BJ606" s="24">
        <v>15.2</v>
      </c>
      <c r="BK606" s="24"/>
      <c r="BL606" s="24"/>
      <c r="BM606" s="145">
        <f t="shared" si="86"/>
        <v>5976.0569999999998</v>
      </c>
      <c r="BN606" s="24">
        <f t="shared" si="87"/>
        <v>5976.0569999999998</v>
      </c>
      <c r="BO606" s="509">
        <f t="shared" si="81"/>
        <v>1.0067925642376867</v>
      </c>
      <c r="BP606" s="511">
        <v>0</v>
      </c>
      <c r="BQ606" s="512">
        <v>0</v>
      </c>
      <c r="BR606" s="513">
        <v>0</v>
      </c>
      <c r="BS606" s="512">
        <v>0</v>
      </c>
      <c r="BT606" s="512">
        <v>0</v>
      </c>
      <c r="BU606" s="512">
        <v>0</v>
      </c>
      <c r="BV606" s="512">
        <v>0</v>
      </c>
      <c r="BW606" s="512">
        <v>0</v>
      </c>
      <c r="BX606" s="512">
        <v>0</v>
      </c>
      <c r="BY606" s="512">
        <v>0</v>
      </c>
      <c r="BZ606" s="512">
        <v>0</v>
      </c>
      <c r="CA606" s="512">
        <v>0</v>
      </c>
      <c r="CB606" s="512">
        <v>0</v>
      </c>
      <c r="CC606" s="512">
        <v>0</v>
      </c>
      <c r="CD606" s="512">
        <v>0</v>
      </c>
      <c r="CE606" s="512">
        <v>0</v>
      </c>
      <c r="CF606" s="512">
        <v>6997092.3808800001</v>
      </c>
      <c r="CG606" s="512">
        <v>6997092.3808800001</v>
      </c>
      <c r="CH606" s="512">
        <v>17842.368000000002</v>
      </c>
      <c r="CI606" s="512">
        <v>17842.368000000002</v>
      </c>
      <c r="CJ606" s="512">
        <v>0</v>
      </c>
      <c r="CK606" s="512">
        <v>0</v>
      </c>
      <c r="CL606" s="513">
        <f t="shared" si="88"/>
        <v>7014934.7488799999</v>
      </c>
      <c r="CM606" s="513">
        <f t="shared" si="89"/>
        <v>7014934.7488799999</v>
      </c>
      <c r="CN606" s="113"/>
      <c r="CO606" s="97"/>
      <c r="CP606" s="97"/>
      <c r="CQ606" s="97"/>
      <c r="CR606" s="97"/>
      <c r="CS606" s="97"/>
      <c r="CT606" s="97"/>
      <c r="CU606" s="114"/>
      <c r="CV606" s="50">
        <f t="shared" si="82"/>
        <v>27923617</v>
      </c>
      <c r="CW606" s="11"/>
      <c r="CX606" s="604">
        <f t="shared" si="83"/>
        <v>5.9357381175385342</v>
      </c>
      <c r="CY606" s="143"/>
      <c r="CZ606" s="143"/>
      <c r="DA606" s="143"/>
      <c r="DB606" s="23"/>
      <c r="DC606" s="23"/>
      <c r="DD606" s="23"/>
      <c r="DE606" s="23"/>
      <c r="DF606" s="143"/>
      <c r="DG606" s="89"/>
      <c r="DH606" s="50" t="s">
        <v>46</v>
      </c>
      <c r="DI606" s="28"/>
      <c r="DJ606" s="553" t="s">
        <v>46</v>
      </c>
      <c r="DK606" s="143"/>
      <c r="DL606" s="46"/>
      <c r="DM606" s="111"/>
      <c r="DN606" s="110"/>
      <c r="DO606" s="432">
        <v>239.31454203123241</v>
      </c>
      <c r="DP606" s="433">
        <v>-84.90397486971591</v>
      </c>
      <c r="DQ606" s="434">
        <v>236.85945287407216</v>
      </c>
      <c r="DR606" s="428">
        <v>-90.568931514375095</v>
      </c>
      <c r="DS606" s="432">
        <v>2.0550448554657192</v>
      </c>
      <c r="DT606" s="434">
        <v>-1.1390272879025609</v>
      </c>
      <c r="DU606" s="434">
        <v>2.0327832539594617</v>
      </c>
      <c r="DV606" s="428">
        <v>-1.1529982512618751</v>
      </c>
      <c r="DW606" s="252"/>
      <c r="DX606" s="50"/>
      <c r="DY606" s="249"/>
      <c r="DZ606" s="464">
        <v>463659</v>
      </c>
      <c r="EA606" s="465">
        <v>-299461.33333333337</v>
      </c>
      <c r="EB606" s="46"/>
    </row>
    <row r="607" spans="1:132" s="141" customFormat="1" ht="27.75" customHeight="1" x14ac:dyDescent="0.25">
      <c r="A607" s="69" t="s">
        <v>56</v>
      </c>
      <c r="B607" s="69" t="s">
        <v>57</v>
      </c>
      <c r="C607" s="69" t="s">
        <v>926</v>
      </c>
      <c r="D607" s="67" t="s">
        <v>1091</v>
      </c>
      <c r="E607" s="67" t="s">
        <v>1084</v>
      </c>
      <c r="F607" s="67" t="s">
        <v>1096</v>
      </c>
      <c r="G607" s="67" t="s">
        <v>1097</v>
      </c>
      <c r="H607" s="14" t="s">
        <v>46</v>
      </c>
      <c r="I607" s="20" t="s">
        <v>1978</v>
      </c>
      <c r="J607" s="145" t="s">
        <v>1984</v>
      </c>
      <c r="K607" s="426">
        <v>12.30968508939201</v>
      </c>
      <c r="L607" s="426">
        <v>49.414583230551003</v>
      </c>
      <c r="M607" s="424">
        <v>2912</v>
      </c>
      <c r="N607" s="487">
        <v>36186348</v>
      </c>
      <c r="O607" s="487" t="s">
        <v>1982</v>
      </c>
      <c r="P607" s="572">
        <v>7.9674337148168268</v>
      </c>
      <c r="Q607" s="34" t="s">
        <v>1977</v>
      </c>
      <c r="R607" s="257" t="s">
        <v>48</v>
      </c>
      <c r="S607" s="27"/>
      <c r="T607" s="27"/>
      <c r="U607" s="145"/>
      <c r="V607" s="24"/>
      <c r="W607" s="24"/>
      <c r="X607" s="24"/>
      <c r="Y607" s="24"/>
      <c r="Z607" s="24"/>
      <c r="AA607" s="24"/>
      <c r="AB607" s="24"/>
      <c r="AC607" s="24"/>
      <c r="AD607" s="24"/>
      <c r="AE607" s="24">
        <v>1</v>
      </c>
      <c r="AF607" s="24">
        <v>1</v>
      </c>
      <c r="AG607" s="24"/>
      <c r="AH607" s="24"/>
      <c r="AI607" s="24">
        <v>245</v>
      </c>
      <c r="AJ607" s="24">
        <v>245</v>
      </c>
      <c r="AK607" s="24">
        <v>1</v>
      </c>
      <c r="AL607" s="24">
        <v>1</v>
      </c>
      <c r="AM607" s="24"/>
      <c r="AN607" s="24"/>
      <c r="AO607" s="145">
        <f t="shared" si="84"/>
        <v>247</v>
      </c>
      <c r="AP607" s="14">
        <f t="shared" si="85"/>
        <v>247</v>
      </c>
      <c r="AQ607" s="22"/>
      <c r="AR607" s="24"/>
      <c r="AS607" s="24"/>
      <c r="AT607" s="24"/>
      <c r="AU607" s="24"/>
      <c r="AV607" s="24"/>
      <c r="AW607" s="145"/>
      <c r="AX607" s="24"/>
      <c r="AY607" s="24"/>
      <c r="AZ607" s="24"/>
      <c r="BA607" s="24"/>
      <c r="BB607" s="24"/>
      <c r="BC607" s="24">
        <v>200</v>
      </c>
      <c r="BD607" s="24">
        <v>200</v>
      </c>
      <c r="BE607" s="24"/>
      <c r="BF607" s="24"/>
      <c r="BG607" s="24">
        <v>3914.27</v>
      </c>
      <c r="BH607" s="24">
        <v>3914.27</v>
      </c>
      <c r="BI607" s="24">
        <v>7.6</v>
      </c>
      <c r="BJ607" s="24">
        <v>7.6</v>
      </c>
      <c r="BK607" s="24"/>
      <c r="BL607" s="24"/>
      <c r="BM607" s="145">
        <f t="shared" si="86"/>
        <v>4121.8700000000008</v>
      </c>
      <c r="BN607" s="24">
        <f t="shared" si="87"/>
        <v>4121.8700000000008</v>
      </c>
      <c r="BO607" s="509">
        <f t="shared" si="81"/>
        <v>0.51733972914448811</v>
      </c>
      <c r="BP607" s="511">
        <v>0</v>
      </c>
      <c r="BQ607" s="512">
        <v>0</v>
      </c>
      <c r="BR607" s="513">
        <v>0</v>
      </c>
      <c r="BS607" s="512">
        <v>0</v>
      </c>
      <c r="BT607" s="512">
        <v>0</v>
      </c>
      <c r="BU607" s="512">
        <v>0</v>
      </c>
      <c r="BV607" s="512">
        <v>0</v>
      </c>
      <c r="BW607" s="512">
        <v>0</v>
      </c>
      <c r="BX607" s="512">
        <v>0</v>
      </c>
      <c r="BY607" s="512">
        <v>0</v>
      </c>
      <c r="BZ607" s="512">
        <v>0</v>
      </c>
      <c r="CA607" s="512">
        <v>0</v>
      </c>
      <c r="CB607" s="512">
        <v>1009151.9999999999</v>
      </c>
      <c r="CC607" s="512">
        <v>1009151.9999999999</v>
      </c>
      <c r="CD607" s="512">
        <v>0</v>
      </c>
      <c r="CE607" s="512">
        <v>0</v>
      </c>
      <c r="CF607" s="512">
        <v>4594726.696800001</v>
      </c>
      <c r="CG607" s="512">
        <v>4594726.696800001</v>
      </c>
      <c r="CH607" s="512">
        <v>8921.1840000000011</v>
      </c>
      <c r="CI607" s="512">
        <v>8921.1840000000011</v>
      </c>
      <c r="CJ607" s="512">
        <v>0</v>
      </c>
      <c r="CK607" s="512">
        <v>0</v>
      </c>
      <c r="CL607" s="513">
        <f t="shared" si="88"/>
        <v>5612799.8808000013</v>
      </c>
      <c r="CM607" s="513">
        <f t="shared" si="89"/>
        <v>5612799.8808000013</v>
      </c>
      <c r="CN607" s="113"/>
      <c r="CO607" s="97"/>
      <c r="CP607" s="97"/>
      <c r="CQ607" s="97"/>
      <c r="CR607" s="97"/>
      <c r="CS607" s="97"/>
      <c r="CT607" s="97"/>
      <c r="CU607" s="114"/>
      <c r="CV607" s="50">
        <f t="shared" si="82"/>
        <v>36186348</v>
      </c>
      <c r="CW607" s="11"/>
      <c r="CX607" s="604">
        <f t="shared" si="83"/>
        <v>7.9674337148168268</v>
      </c>
      <c r="CY607" s="143"/>
      <c r="CZ607" s="143"/>
      <c r="DA607" s="143"/>
      <c r="DB607" s="23"/>
      <c r="DC607" s="23"/>
      <c r="DD607" s="23"/>
      <c r="DE607" s="23"/>
      <c r="DF607" s="143"/>
      <c r="DG607" s="89"/>
      <c r="DH607" s="50" t="s">
        <v>46</v>
      </c>
      <c r="DI607" s="28"/>
      <c r="DJ607" s="553" t="s">
        <v>46</v>
      </c>
      <c r="DK607" s="143"/>
      <c r="DL607" s="46"/>
      <c r="DM607" s="111"/>
      <c r="DN607" s="110"/>
      <c r="DO607" s="432">
        <v>46.63251581146433</v>
      </c>
      <c r="DP607" s="433">
        <v>12.251240030862355</v>
      </c>
      <c r="DQ607" s="434">
        <v>46.578256016941822</v>
      </c>
      <c r="DR607" s="428">
        <v>7.6744285198388695</v>
      </c>
      <c r="DS607" s="432">
        <v>0.62398763700884219</v>
      </c>
      <c r="DT607" s="434">
        <v>-0.13343672802794271</v>
      </c>
      <c r="DU607" s="434">
        <v>0.62364422058781366</v>
      </c>
      <c r="DV607" s="428">
        <v>-0.13665284771898217</v>
      </c>
      <c r="DW607" s="252"/>
      <c r="DX607" s="50"/>
      <c r="DY607" s="249"/>
      <c r="DZ607" s="464">
        <v>99977</v>
      </c>
      <c r="EA607" s="465">
        <v>-34639.666666666664</v>
      </c>
      <c r="EB607" s="46"/>
    </row>
    <row r="608" spans="1:132" s="141" customFormat="1" ht="27.75" customHeight="1" x14ac:dyDescent="0.25">
      <c r="A608" s="69" t="s">
        <v>56</v>
      </c>
      <c r="B608" s="69" t="s">
        <v>57</v>
      </c>
      <c r="C608" s="69" t="s">
        <v>926</v>
      </c>
      <c r="D608" s="67" t="s">
        <v>1083</v>
      </c>
      <c r="E608" s="67" t="s">
        <v>1084</v>
      </c>
      <c r="F608" s="67" t="s">
        <v>1098</v>
      </c>
      <c r="G608" s="67" t="s">
        <v>1084</v>
      </c>
      <c r="H608" s="14" t="s">
        <v>46</v>
      </c>
      <c r="I608" s="20" t="s">
        <v>1983</v>
      </c>
      <c r="J608" s="145" t="s">
        <v>1984</v>
      </c>
      <c r="K608" s="426">
        <v>7.3141041502018549</v>
      </c>
      <c r="L608" s="426">
        <v>2.0643939351E-2</v>
      </c>
      <c r="M608" s="424">
        <v>1</v>
      </c>
      <c r="N608" s="487">
        <v>20218079.999999996</v>
      </c>
      <c r="O608" s="487" t="s">
        <v>1976</v>
      </c>
      <c r="P608" s="572">
        <v>5.3063108540680135</v>
      </c>
      <c r="Q608" s="34" t="s">
        <v>1977</v>
      </c>
      <c r="R608" s="257" t="s">
        <v>48</v>
      </c>
      <c r="S608" s="27"/>
      <c r="T608" s="27"/>
      <c r="U608" s="145"/>
      <c r="V608" s="24"/>
      <c r="W608" s="24"/>
      <c r="X608" s="24"/>
      <c r="Y608" s="24"/>
      <c r="Z608" s="24"/>
      <c r="AA608" s="24"/>
      <c r="AB608" s="24"/>
      <c r="AC608" s="24"/>
      <c r="AD608" s="24"/>
      <c r="AE608" s="24">
        <v>2</v>
      </c>
      <c r="AF608" s="24">
        <v>2</v>
      </c>
      <c r="AG608" s="24"/>
      <c r="AH608" s="24"/>
      <c r="AI608" s="24">
        <v>2</v>
      </c>
      <c r="AJ608" s="24">
        <v>2</v>
      </c>
      <c r="AK608" s="24"/>
      <c r="AL608" s="24"/>
      <c r="AM608" s="24"/>
      <c r="AN608" s="24"/>
      <c r="AO608" s="145">
        <f t="shared" si="84"/>
        <v>4</v>
      </c>
      <c r="AP608" s="14">
        <f t="shared" si="85"/>
        <v>4</v>
      </c>
      <c r="AQ608" s="22"/>
      <c r="AR608" s="24"/>
      <c r="AS608" s="24"/>
      <c r="AT608" s="24"/>
      <c r="AU608" s="24"/>
      <c r="AV608" s="24"/>
      <c r="AW608" s="145"/>
      <c r="AX608" s="24"/>
      <c r="AY608" s="24"/>
      <c r="AZ608" s="24"/>
      <c r="BA608" s="24"/>
      <c r="BB608" s="24"/>
      <c r="BC608" s="24">
        <v>7000</v>
      </c>
      <c r="BD608" s="24">
        <v>7000</v>
      </c>
      <c r="BE608" s="24"/>
      <c r="BF608" s="24"/>
      <c r="BG608" s="24">
        <v>578</v>
      </c>
      <c r="BH608" s="24">
        <v>578</v>
      </c>
      <c r="BI608" s="24"/>
      <c r="BJ608" s="24"/>
      <c r="BK608" s="24"/>
      <c r="BL608" s="24"/>
      <c r="BM608" s="145">
        <f t="shared" si="86"/>
        <v>7578</v>
      </c>
      <c r="BN608" s="24">
        <f t="shared" si="87"/>
        <v>7578</v>
      </c>
      <c r="BO608" s="509">
        <f t="shared" si="81"/>
        <v>1.4281108303691681</v>
      </c>
      <c r="BP608" s="511">
        <v>0</v>
      </c>
      <c r="BQ608" s="512">
        <v>0</v>
      </c>
      <c r="BR608" s="513">
        <v>0</v>
      </c>
      <c r="BS608" s="512">
        <v>0</v>
      </c>
      <c r="BT608" s="512">
        <v>0</v>
      </c>
      <c r="BU608" s="512">
        <v>0</v>
      </c>
      <c r="BV608" s="512">
        <v>0</v>
      </c>
      <c r="BW608" s="512">
        <v>0</v>
      </c>
      <c r="BX608" s="512">
        <v>0</v>
      </c>
      <c r="BY608" s="512">
        <v>0</v>
      </c>
      <c r="BZ608" s="512">
        <v>0</v>
      </c>
      <c r="CA608" s="512">
        <v>0</v>
      </c>
      <c r="CB608" s="512">
        <v>35320320</v>
      </c>
      <c r="CC608" s="512">
        <v>35320320</v>
      </c>
      <c r="CD608" s="512">
        <v>0</v>
      </c>
      <c r="CE608" s="512">
        <v>0</v>
      </c>
      <c r="CF608" s="512">
        <v>678479.52</v>
      </c>
      <c r="CG608" s="512">
        <v>678479.52</v>
      </c>
      <c r="CH608" s="512">
        <v>0</v>
      </c>
      <c r="CI608" s="512">
        <v>0</v>
      </c>
      <c r="CJ608" s="512">
        <v>0</v>
      </c>
      <c r="CK608" s="512">
        <v>0</v>
      </c>
      <c r="CL608" s="513">
        <f t="shared" si="88"/>
        <v>35998799.520000003</v>
      </c>
      <c r="CM608" s="513">
        <f t="shared" si="89"/>
        <v>35998799.520000003</v>
      </c>
      <c r="CN608" s="113"/>
      <c r="CO608" s="97"/>
      <c r="CP608" s="97"/>
      <c r="CQ608" s="97"/>
      <c r="CR608" s="97"/>
      <c r="CS608" s="97"/>
      <c r="CT608" s="97"/>
      <c r="CU608" s="114"/>
      <c r="CV608" s="50">
        <f t="shared" si="82"/>
        <v>20218079.999999996</v>
      </c>
      <c r="CW608" s="11"/>
      <c r="CX608" s="604">
        <f t="shared" si="83"/>
        <v>5.3063108540680135</v>
      </c>
      <c r="CY608" s="143"/>
      <c r="CZ608" s="143"/>
      <c r="DA608" s="143"/>
      <c r="DB608" s="23"/>
      <c r="DC608" s="23"/>
      <c r="DD608" s="23"/>
      <c r="DE608" s="23"/>
      <c r="DF608" s="143"/>
      <c r="DG608" s="89"/>
      <c r="DH608" s="50" t="s">
        <v>46</v>
      </c>
      <c r="DI608" s="28"/>
      <c r="DJ608" s="553" t="s">
        <v>46</v>
      </c>
      <c r="DK608" s="143"/>
      <c r="DL608" s="46"/>
      <c r="DM608" s="111"/>
      <c r="DN608" s="110"/>
      <c r="DO608" s="432">
        <v>0</v>
      </c>
      <c r="DP608" s="433">
        <v>94.818181818181813</v>
      </c>
      <c r="DQ608" s="434">
        <v>0</v>
      </c>
      <c r="DR608" s="428">
        <v>94.818181818181813</v>
      </c>
      <c r="DS608" s="432">
        <v>0</v>
      </c>
      <c r="DT608" s="434">
        <v>1.0303030303030303</v>
      </c>
      <c r="DU608" s="434">
        <v>0</v>
      </c>
      <c r="DV608" s="428">
        <v>1.0303030303030303</v>
      </c>
      <c r="DW608" s="252"/>
      <c r="DX608" s="50"/>
      <c r="DY608" s="249"/>
      <c r="DZ608" s="464">
        <v>0</v>
      </c>
      <c r="EA608" s="465">
        <v>0</v>
      </c>
      <c r="EB608" s="46"/>
    </row>
    <row r="609" spans="1:132" s="141" customFormat="1" ht="27.75" customHeight="1" x14ac:dyDescent="0.25">
      <c r="A609" s="69" t="s">
        <v>56</v>
      </c>
      <c r="B609" s="69" t="s">
        <v>57</v>
      </c>
      <c r="C609" s="69" t="s">
        <v>1099</v>
      </c>
      <c r="D609" s="67" t="s">
        <v>1100</v>
      </c>
      <c r="E609" s="67" t="s">
        <v>1101</v>
      </c>
      <c r="F609" s="67" t="s">
        <v>1102</v>
      </c>
      <c r="G609" s="67" t="s">
        <v>1101</v>
      </c>
      <c r="H609" s="14" t="s">
        <v>46</v>
      </c>
      <c r="I609" s="20" t="s">
        <v>1979</v>
      </c>
      <c r="J609" s="145" t="s">
        <v>1981</v>
      </c>
      <c r="K609" s="426">
        <v>2.2552687155192839</v>
      </c>
      <c r="L609" s="426">
        <v>0.182765151135</v>
      </c>
      <c r="M609" s="424">
        <v>298</v>
      </c>
      <c r="N609" s="487">
        <v>3714240.0000000005</v>
      </c>
      <c r="O609" s="487" t="s">
        <v>1976</v>
      </c>
      <c r="P609" s="572">
        <v>0.72053313594865287</v>
      </c>
      <c r="Q609" s="34" t="s">
        <v>48</v>
      </c>
      <c r="R609" s="257" t="s">
        <v>48</v>
      </c>
      <c r="S609" s="27"/>
      <c r="T609" s="27"/>
      <c r="U609" s="145"/>
      <c r="V609" s="24"/>
      <c r="W609" s="24"/>
      <c r="X609" s="24"/>
      <c r="Y609" s="24"/>
      <c r="Z609" s="24"/>
      <c r="AA609" s="24"/>
      <c r="AB609" s="24"/>
      <c r="AC609" s="24"/>
      <c r="AD609" s="24"/>
      <c r="AE609" s="24"/>
      <c r="AF609" s="24"/>
      <c r="AG609" s="24"/>
      <c r="AH609" s="24"/>
      <c r="AI609" s="24"/>
      <c r="AJ609" s="24"/>
      <c r="AK609" s="24"/>
      <c r="AL609" s="24"/>
      <c r="AM609" s="24"/>
      <c r="AN609" s="24"/>
      <c r="AO609" s="145">
        <f t="shared" si="84"/>
        <v>0</v>
      </c>
      <c r="AP609" s="14">
        <f t="shared" si="85"/>
        <v>0</v>
      </c>
      <c r="AQ609" s="22"/>
      <c r="AR609" s="24"/>
      <c r="AS609" s="24"/>
      <c r="AT609" s="24"/>
      <c r="AU609" s="24"/>
      <c r="AV609" s="24"/>
      <c r="AW609" s="145"/>
      <c r="AX609" s="24"/>
      <c r="AY609" s="24"/>
      <c r="AZ609" s="24"/>
      <c r="BA609" s="24"/>
      <c r="BB609" s="24"/>
      <c r="BC609" s="24"/>
      <c r="BD609" s="24"/>
      <c r="BE609" s="24"/>
      <c r="BF609" s="24"/>
      <c r="BG609" s="24"/>
      <c r="BH609" s="24"/>
      <c r="BI609" s="24"/>
      <c r="BJ609" s="24"/>
      <c r="BK609" s="24"/>
      <c r="BL609" s="24"/>
      <c r="BM609" s="145">
        <f t="shared" si="86"/>
        <v>0</v>
      </c>
      <c r="BN609" s="24">
        <f t="shared" si="87"/>
        <v>0</v>
      </c>
      <c r="BO609" s="509">
        <f t="shared" si="81"/>
        <v>0</v>
      </c>
      <c r="BP609" s="511">
        <v>0</v>
      </c>
      <c r="BQ609" s="512">
        <v>0</v>
      </c>
      <c r="BR609" s="513">
        <v>0</v>
      </c>
      <c r="BS609" s="512">
        <v>0</v>
      </c>
      <c r="BT609" s="512">
        <v>0</v>
      </c>
      <c r="BU609" s="512">
        <v>0</v>
      </c>
      <c r="BV609" s="512">
        <v>0</v>
      </c>
      <c r="BW609" s="512">
        <v>0</v>
      </c>
      <c r="BX609" s="512">
        <v>0</v>
      </c>
      <c r="BY609" s="512">
        <v>0</v>
      </c>
      <c r="BZ609" s="512">
        <v>0</v>
      </c>
      <c r="CA609" s="512">
        <v>0</v>
      </c>
      <c r="CB609" s="512">
        <v>0</v>
      </c>
      <c r="CC609" s="512">
        <v>0</v>
      </c>
      <c r="CD609" s="512">
        <v>0</v>
      </c>
      <c r="CE609" s="512">
        <v>0</v>
      </c>
      <c r="CF609" s="512">
        <v>0</v>
      </c>
      <c r="CG609" s="512">
        <v>0</v>
      </c>
      <c r="CH609" s="512">
        <v>0</v>
      </c>
      <c r="CI609" s="512">
        <v>0</v>
      </c>
      <c r="CJ609" s="512">
        <v>0</v>
      </c>
      <c r="CK609" s="512">
        <v>0</v>
      </c>
      <c r="CL609" s="513">
        <f t="shared" si="88"/>
        <v>0</v>
      </c>
      <c r="CM609" s="513">
        <f t="shared" si="89"/>
        <v>0</v>
      </c>
      <c r="CN609" s="113"/>
      <c r="CO609" s="97"/>
      <c r="CP609" s="97"/>
      <c r="CQ609" s="97"/>
      <c r="CR609" s="97"/>
      <c r="CS609" s="97"/>
      <c r="CT609" s="97"/>
      <c r="CU609" s="114"/>
      <c r="CV609" s="50">
        <f t="shared" si="82"/>
        <v>3714240.0000000005</v>
      </c>
      <c r="CW609" s="11"/>
      <c r="CX609" s="604">
        <f t="shared" si="83"/>
        <v>0.72053313594865287</v>
      </c>
      <c r="CY609" s="143"/>
      <c r="CZ609" s="143"/>
      <c r="DA609" s="143"/>
      <c r="DB609" s="23"/>
      <c r="DC609" s="23"/>
      <c r="DD609" s="23"/>
      <c r="DE609" s="23"/>
      <c r="DF609" s="143"/>
      <c r="DG609" s="89"/>
      <c r="DH609" s="50" t="s">
        <v>46</v>
      </c>
      <c r="DI609" s="28"/>
      <c r="DJ609" s="553" t="s">
        <v>46</v>
      </c>
      <c r="DK609" s="143"/>
      <c r="DL609" s="46"/>
      <c r="DM609" s="111"/>
      <c r="DN609" s="110"/>
      <c r="DO609" s="432">
        <v>253.23652611002484</v>
      </c>
      <c r="DP609" s="433">
        <v>-147.56431109023765</v>
      </c>
      <c r="DQ609" s="434">
        <v>253.23652611002484</v>
      </c>
      <c r="DR609" s="428">
        <v>-147.56431109023765</v>
      </c>
      <c r="DS609" s="432">
        <v>2.302150237363862</v>
      </c>
      <c r="DT609" s="434">
        <v>-1.2436623032657066</v>
      </c>
      <c r="DU609" s="434">
        <v>2.302150237363862</v>
      </c>
      <c r="DV609" s="428">
        <v>-1.2436623032657066</v>
      </c>
      <c r="DW609" s="252"/>
      <c r="DX609" s="50"/>
      <c r="DY609" s="249"/>
      <c r="DZ609" s="464">
        <v>0</v>
      </c>
      <c r="EA609" s="465">
        <v>15864</v>
      </c>
      <c r="EB609" s="46"/>
    </row>
    <row r="610" spans="1:132" s="141" customFormat="1" ht="27.75" customHeight="1" x14ac:dyDescent="0.25">
      <c r="A610" s="69" t="s">
        <v>56</v>
      </c>
      <c r="B610" s="69" t="s">
        <v>57</v>
      </c>
      <c r="C610" s="69" t="s">
        <v>1099</v>
      </c>
      <c r="D610" s="67" t="s">
        <v>1100</v>
      </c>
      <c r="E610" s="67" t="s">
        <v>1101</v>
      </c>
      <c r="F610" s="67" t="s">
        <v>1103</v>
      </c>
      <c r="G610" s="67" t="s">
        <v>1101</v>
      </c>
      <c r="H610" s="14" t="s">
        <v>46</v>
      </c>
      <c r="I610" s="20" t="s">
        <v>1979</v>
      </c>
      <c r="J610" s="145" t="s">
        <v>1981</v>
      </c>
      <c r="K610" s="426">
        <v>2.7596419106833405</v>
      </c>
      <c r="L610" s="426">
        <v>2.150946965223</v>
      </c>
      <c r="M610" s="424">
        <v>212</v>
      </c>
      <c r="N610" s="487">
        <v>6482400.0000000009</v>
      </c>
      <c r="O610" s="487" t="s">
        <v>1976</v>
      </c>
      <c r="P610" s="572">
        <v>0.86463976313838364</v>
      </c>
      <c r="Q610" s="34" t="s">
        <v>48</v>
      </c>
      <c r="R610" s="257" t="s">
        <v>48</v>
      </c>
      <c r="S610" s="27"/>
      <c r="T610" s="27"/>
      <c r="U610" s="145"/>
      <c r="V610" s="24"/>
      <c r="W610" s="24"/>
      <c r="X610" s="24"/>
      <c r="Y610" s="24"/>
      <c r="Z610" s="24"/>
      <c r="AA610" s="24"/>
      <c r="AB610" s="24"/>
      <c r="AC610" s="24"/>
      <c r="AD610" s="24"/>
      <c r="AE610" s="24"/>
      <c r="AF610" s="24"/>
      <c r="AG610" s="24"/>
      <c r="AH610" s="24"/>
      <c r="AI610" s="24"/>
      <c r="AJ610" s="24"/>
      <c r="AK610" s="24"/>
      <c r="AL610" s="24"/>
      <c r="AM610" s="24"/>
      <c r="AN610" s="24"/>
      <c r="AO610" s="145">
        <f t="shared" si="84"/>
        <v>0</v>
      </c>
      <c r="AP610" s="14">
        <f t="shared" si="85"/>
        <v>0</v>
      </c>
      <c r="AQ610" s="22"/>
      <c r="AR610" s="24"/>
      <c r="AS610" s="24"/>
      <c r="AT610" s="24"/>
      <c r="AU610" s="24"/>
      <c r="AV610" s="24"/>
      <c r="AW610" s="145"/>
      <c r="AX610" s="24"/>
      <c r="AY610" s="24"/>
      <c r="AZ610" s="24"/>
      <c r="BA610" s="24"/>
      <c r="BB610" s="24"/>
      <c r="BC610" s="24"/>
      <c r="BD610" s="24"/>
      <c r="BE610" s="24"/>
      <c r="BF610" s="24"/>
      <c r="BG610" s="24"/>
      <c r="BH610" s="24"/>
      <c r="BI610" s="24"/>
      <c r="BJ610" s="24"/>
      <c r="BK610" s="24"/>
      <c r="BL610" s="24"/>
      <c r="BM610" s="145">
        <f t="shared" si="86"/>
        <v>0</v>
      </c>
      <c r="BN610" s="24">
        <f t="shared" si="87"/>
        <v>0</v>
      </c>
      <c r="BO610" s="509">
        <f t="shared" si="81"/>
        <v>0</v>
      </c>
      <c r="BP610" s="511">
        <v>0</v>
      </c>
      <c r="BQ610" s="512">
        <v>0</v>
      </c>
      <c r="BR610" s="513">
        <v>0</v>
      </c>
      <c r="BS610" s="512">
        <v>0</v>
      </c>
      <c r="BT610" s="512">
        <v>0</v>
      </c>
      <c r="BU610" s="512">
        <v>0</v>
      </c>
      <c r="BV610" s="512">
        <v>0</v>
      </c>
      <c r="BW610" s="512">
        <v>0</v>
      </c>
      <c r="BX610" s="512">
        <v>0</v>
      </c>
      <c r="BY610" s="512">
        <v>0</v>
      </c>
      <c r="BZ610" s="512">
        <v>0</v>
      </c>
      <c r="CA610" s="512">
        <v>0</v>
      </c>
      <c r="CB610" s="512">
        <v>0</v>
      </c>
      <c r="CC610" s="512">
        <v>0</v>
      </c>
      <c r="CD610" s="512">
        <v>0</v>
      </c>
      <c r="CE610" s="512">
        <v>0</v>
      </c>
      <c r="CF610" s="512">
        <v>0</v>
      </c>
      <c r="CG610" s="512">
        <v>0</v>
      </c>
      <c r="CH610" s="512">
        <v>0</v>
      </c>
      <c r="CI610" s="512">
        <v>0</v>
      </c>
      <c r="CJ610" s="512">
        <v>0</v>
      </c>
      <c r="CK610" s="512">
        <v>0</v>
      </c>
      <c r="CL610" s="513">
        <f t="shared" si="88"/>
        <v>0</v>
      </c>
      <c r="CM610" s="513">
        <f t="shared" si="89"/>
        <v>0</v>
      </c>
      <c r="CN610" s="113"/>
      <c r="CO610" s="97"/>
      <c r="CP610" s="97"/>
      <c r="CQ610" s="97"/>
      <c r="CR610" s="97"/>
      <c r="CS610" s="97"/>
      <c r="CT610" s="97"/>
      <c r="CU610" s="114"/>
      <c r="CV610" s="50">
        <f t="shared" si="82"/>
        <v>6482400.0000000009</v>
      </c>
      <c r="CW610" s="11"/>
      <c r="CX610" s="604">
        <f t="shared" si="83"/>
        <v>0.86463976313838364</v>
      </c>
      <c r="CY610" s="143"/>
      <c r="CZ610" s="143"/>
      <c r="DA610" s="143"/>
      <c r="DB610" s="23"/>
      <c r="DC610" s="23"/>
      <c r="DD610" s="23"/>
      <c r="DE610" s="23"/>
      <c r="DF610" s="143"/>
      <c r="DG610" s="89"/>
      <c r="DH610" s="50" t="s">
        <v>46</v>
      </c>
      <c r="DI610" s="28"/>
      <c r="DJ610" s="553" t="s">
        <v>46</v>
      </c>
      <c r="DK610" s="143"/>
      <c r="DL610" s="46"/>
      <c r="DM610" s="111"/>
      <c r="DN610" s="110"/>
      <c r="DO610" s="432">
        <v>830.1304006284355</v>
      </c>
      <c r="DP610" s="433">
        <v>-763.30475250948734</v>
      </c>
      <c r="DQ610" s="434">
        <v>356.20581304006231</v>
      </c>
      <c r="DR610" s="428">
        <v>-289.38016492111421</v>
      </c>
      <c r="DS610" s="432">
        <v>4.1099764336213607</v>
      </c>
      <c r="DT610" s="434">
        <v>-3.1101331426311782</v>
      </c>
      <c r="DU610" s="434">
        <v>2.4744697564807501</v>
      </c>
      <c r="DV610" s="428">
        <v>-1.4746264654905676</v>
      </c>
      <c r="DW610" s="252"/>
      <c r="DX610" s="50"/>
      <c r="DY610" s="249"/>
      <c r="DZ610" s="464">
        <v>34875</v>
      </c>
      <c r="EA610" s="465">
        <v>-22157.333333333336</v>
      </c>
      <c r="EB610" s="46"/>
    </row>
    <row r="611" spans="1:132" s="141" customFormat="1" ht="27.75" customHeight="1" x14ac:dyDescent="0.25">
      <c r="A611" s="69" t="s">
        <v>56</v>
      </c>
      <c r="B611" s="69" t="s">
        <v>57</v>
      </c>
      <c r="C611" s="69" t="s">
        <v>1099</v>
      </c>
      <c r="D611" s="67" t="s">
        <v>1100</v>
      </c>
      <c r="E611" s="67" t="s">
        <v>1101</v>
      </c>
      <c r="F611" s="67" t="s">
        <v>1104</v>
      </c>
      <c r="G611" s="67" t="s">
        <v>1101</v>
      </c>
      <c r="H611" s="14" t="s">
        <v>46</v>
      </c>
      <c r="I611" s="20" t="s">
        <v>1978</v>
      </c>
      <c r="J611" s="145" t="s">
        <v>1981</v>
      </c>
      <c r="K611" s="426">
        <v>2.8244898929187192</v>
      </c>
      <c r="L611" s="426">
        <v>2.3496212072340001</v>
      </c>
      <c r="M611" s="424">
        <v>243</v>
      </c>
      <c r="N611" s="487">
        <v>7778880.0000000009</v>
      </c>
      <c r="O611" s="487" t="s">
        <v>1976</v>
      </c>
      <c r="P611" s="572">
        <v>2.1615994078459591</v>
      </c>
      <c r="Q611" s="34" t="s">
        <v>48</v>
      </c>
      <c r="R611" s="257" t="s">
        <v>48</v>
      </c>
      <c r="S611" s="27"/>
      <c r="T611" s="27"/>
      <c r="U611" s="145"/>
      <c r="V611" s="24"/>
      <c r="W611" s="24"/>
      <c r="X611" s="24"/>
      <c r="Y611" s="24"/>
      <c r="Z611" s="24"/>
      <c r="AA611" s="24"/>
      <c r="AB611" s="24"/>
      <c r="AC611" s="24"/>
      <c r="AD611" s="24"/>
      <c r="AE611" s="24"/>
      <c r="AF611" s="24"/>
      <c r="AG611" s="24"/>
      <c r="AH611" s="24"/>
      <c r="AI611" s="24"/>
      <c r="AJ611" s="24"/>
      <c r="AK611" s="24"/>
      <c r="AL611" s="24"/>
      <c r="AM611" s="24"/>
      <c r="AN611" s="24"/>
      <c r="AO611" s="145">
        <f t="shared" si="84"/>
        <v>0</v>
      </c>
      <c r="AP611" s="14">
        <f t="shared" si="85"/>
        <v>0</v>
      </c>
      <c r="AQ611" s="22"/>
      <c r="AR611" s="24"/>
      <c r="AS611" s="24"/>
      <c r="AT611" s="24"/>
      <c r="AU611" s="24"/>
      <c r="AV611" s="24"/>
      <c r="AW611" s="145"/>
      <c r="AX611" s="24"/>
      <c r="AY611" s="24"/>
      <c r="AZ611" s="24"/>
      <c r="BA611" s="24"/>
      <c r="BB611" s="24"/>
      <c r="BC611" s="24"/>
      <c r="BD611" s="24"/>
      <c r="BE611" s="24"/>
      <c r="BF611" s="24"/>
      <c r="BG611" s="24"/>
      <c r="BH611" s="24"/>
      <c r="BI611" s="24"/>
      <c r="BJ611" s="24"/>
      <c r="BK611" s="24"/>
      <c r="BL611" s="24"/>
      <c r="BM611" s="145">
        <f t="shared" si="86"/>
        <v>0</v>
      </c>
      <c r="BN611" s="24">
        <f t="shared" si="87"/>
        <v>0</v>
      </c>
      <c r="BO611" s="509">
        <f t="shared" si="81"/>
        <v>0</v>
      </c>
      <c r="BP611" s="511">
        <v>0</v>
      </c>
      <c r="BQ611" s="512">
        <v>0</v>
      </c>
      <c r="BR611" s="513">
        <v>0</v>
      </c>
      <c r="BS611" s="512">
        <v>0</v>
      </c>
      <c r="BT611" s="512">
        <v>0</v>
      </c>
      <c r="BU611" s="512">
        <v>0</v>
      </c>
      <c r="BV611" s="512">
        <v>0</v>
      </c>
      <c r="BW611" s="512">
        <v>0</v>
      </c>
      <c r="BX611" s="512">
        <v>0</v>
      </c>
      <c r="BY611" s="512">
        <v>0</v>
      </c>
      <c r="BZ611" s="512">
        <v>0</v>
      </c>
      <c r="CA611" s="512">
        <v>0</v>
      </c>
      <c r="CB611" s="512">
        <v>0</v>
      </c>
      <c r="CC611" s="512">
        <v>0</v>
      </c>
      <c r="CD611" s="512">
        <v>0</v>
      </c>
      <c r="CE611" s="512">
        <v>0</v>
      </c>
      <c r="CF611" s="512">
        <v>0</v>
      </c>
      <c r="CG611" s="512">
        <v>0</v>
      </c>
      <c r="CH611" s="512">
        <v>0</v>
      </c>
      <c r="CI611" s="512">
        <v>0</v>
      </c>
      <c r="CJ611" s="512">
        <v>0</v>
      </c>
      <c r="CK611" s="512">
        <v>0</v>
      </c>
      <c r="CL611" s="513">
        <f t="shared" si="88"/>
        <v>0</v>
      </c>
      <c r="CM611" s="513">
        <f t="shared" si="89"/>
        <v>0</v>
      </c>
      <c r="CN611" s="113"/>
      <c r="CO611" s="97"/>
      <c r="CP611" s="97"/>
      <c r="CQ611" s="97"/>
      <c r="CR611" s="97"/>
      <c r="CS611" s="97"/>
      <c r="CT611" s="97"/>
      <c r="CU611" s="114"/>
      <c r="CV611" s="50">
        <f t="shared" si="82"/>
        <v>7778880.0000000009</v>
      </c>
      <c r="CW611" s="11"/>
      <c r="CX611" s="604">
        <f t="shared" si="83"/>
        <v>2.1615994078459591</v>
      </c>
      <c r="CY611" s="143"/>
      <c r="CZ611" s="143"/>
      <c r="DA611" s="143"/>
      <c r="DB611" s="23"/>
      <c r="DC611" s="23"/>
      <c r="DD611" s="23"/>
      <c r="DE611" s="23"/>
      <c r="DF611" s="143"/>
      <c r="DG611" s="89"/>
      <c r="DH611" s="50" t="s">
        <v>46</v>
      </c>
      <c r="DI611" s="28"/>
      <c r="DJ611" s="553" t="s">
        <v>46</v>
      </c>
      <c r="DK611" s="143"/>
      <c r="DL611" s="46"/>
      <c r="DM611" s="111"/>
      <c r="DN611" s="110"/>
      <c r="DO611" s="432">
        <v>117.44707091469681</v>
      </c>
      <c r="DP611" s="433">
        <v>-50.94643129246019</v>
      </c>
      <c r="DQ611" s="434">
        <v>114.72147995889003</v>
      </c>
      <c r="DR611" s="428">
        <v>-48.22084033665341</v>
      </c>
      <c r="DS611" s="432">
        <v>1.0400822199383351</v>
      </c>
      <c r="DT611" s="434">
        <v>-0.25150997369706063</v>
      </c>
      <c r="DU611" s="434">
        <v>1.0359712230215827</v>
      </c>
      <c r="DV611" s="428">
        <v>-0.24739897678030831</v>
      </c>
      <c r="DW611" s="252"/>
      <c r="DX611" s="50"/>
      <c r="DY611" s="249"/>
      <c r="DZ611" s="464">
        <v>0</v>
      </c>
      <c r="EA611" s="465">
        <v>0</v>
      </c>
      <c r="EB611" s="46"/>
    </row>
    <row r="612" spans="1:132" s="141" customFormat="1" ht="27.75" customHeight="1" x14ac:dyDescent="0.25">
      <c r="A612" s="69" t="s">
        <v>56</v>
      </c>
      <c r="B612" s="69" t="s">
        <v>57</v>
      </c>
      <c r="C612" s="69" t="s">
        <v>1099</v>
      </c>
      <c r="D612" s="67" t="s">
        <v>1100</v>
      </c>
      <c r="E612" s="67" t="s">
        <v>1101</v>
      </c>
      <c r="F612" s="67" t="s">
        <v>1105</v>
      </c>
      <c r="G612" s="67" t="s">
        <v>1101</v>
      </c>
      <c r="H612" s="14" t="s">
        <v>46</v>
      </c>
      <c r="I612" s="20" t="s">
        <v>1979</v>
      </c>
      <c r="J612" s="145" t="s">
        <v>1981</v>
      </c>
      <c r="K612" s="426">
        <v>2.7740525734023138</v>
      </c>
      <c r="L612" s="426">
        <v>2.1176136319589998</v>
      </c>
      <c r="M612" s="424">
        <v>99</v>
      </c>
      <c r="N612" s="487">
        <v>7498560</v>
      </c>
      <c r="O612" s="487" t="s">
        <v>1976</v>
      </c>
      <c r="P612" s="572">
        <v>1.5851728990870364</v>
      </c>
      <c r="Q612" s="34" t="s">
        <v>48</v>
      </c>
      <c r="R612" s="257" t="s">
        <v>48</v>
      </c>
      <c r="S612" s="27"/>
      <c r="T612" s="27"/>
      <c r="U612" s="145"/>
      <c r="V612" s="24"/>
      <c r="W612" s="24"/>
      <c r="X612" s="24"/>
      <c r="Y612" s="24"/>
      <c r="Z612" s="24"/>
      <c r="AA612" s="24"/>
      <c r="AB612" s="24"/>
      <c r="AC612" s="24"/>
      <c r="AD612" s="24"/>
      <c r="AE612" s="24"/>
      <c r="AF612" s="24"/>
      <c r="AG612" s="24"/>
      <c r="AH612" s="24"/>
      <c r="AI612" s="24">
        <v>2</v>
      </c>
      <c r="AJ612" s="24">
        <v>2</v>
      </c>
      <c r="AK612" s="24"/>
      <c r="AL612" s="24"/>
      <c r="AM612" s="24"/>
      <c r="AN612" s="24"/>
      <c r="AO612" s="145">
        <f t="shared" si="84"/>
        <v>2</v>
      </c>
      <c r="AP612" s="14">
        <f t="shared" si="85"/>
        <v>2</v>
      </c>
      <c r="AQ612" s="22"/>
      <c r="AR612" s="24"/>
      <c r="AS612" s="24"/>
      <c r="AT612" s="24"/>
      <c r="AU612" s="24"/>
      <c r="AV612" s="24"/>
      <c r="AW612" s="145"/>
      <c r="AX612" s="24"/>
      <c r="AY612" s="24"/>
      <c r="AZ612" s="24"/>
      <c r="BA612" s="24"/>
      <c r="BB612" s="24"/>
      <c r="BC612" s="24"/>
      <c r="BD612" s="24"/>
      <c r="BE612" s="24"/>
      <c r="BF612" s="24"/>
      <c r="BG612" s="24">
        <v>507.6</v>
      </c>
      <c r="BH612" s="24">
        <v>507.6</v>
      </c>
      <c r="BI612" s="24"/>
      <c r="BJ612" s="24"/>
      <c r="BK612" s="24"/>
      <c r="BL612" s="24"/>
      <c r="BM612" s="145">
        <f t="shared" si="86"/>
        <v>507.6</v>
      </c>
      <c r="BN612" s="24">
        <f t="shared" si="87"/>
        <v>507.6</v>
      </c>
      <c r="BO612" s="509">
        <f t="shared" si="81"/>
        <v>0.32021743514057482</v>
      </c>
      <c r="BP612" s="511">
        <v>0</v>
      </c>
      <c r="BQ612" s="512">
        <v>0</v>
      </c>
      <c r="BR612" s="513">
        <v>0</v>
      </c>
      <c r="BS612" s="512">
        <v>0</v>
      </c>
      <c r="BT612" s="512">
        <v>0</v>
      </c>
      <c r="BU612" s="512">
        <v>0</v>
      </c>
      <c r="BV612" s="512">
        <v>0</v>
      </c>
      <c r="BW612" s="512">
        <v>0</v>
      </c>
      <c r="BX612" s="512">
        <v>0</v>
      </c>
      <c r="BY612" s="512">
        <v>0</v>
      </c>
      <c r="BZ612" s="512">
        <v>0</v>
      </c>
      <c r="CA612" s="512">
        <v>0</v>
      </c>
      <c r="CB612" s="512">
        <v>0</v>
      </c>
      <c r="CC612" s="512">
        <v>0</v>
      </c>
      <c r="CD612" s="512">
        <v>0</v>
      </c>
      <c r="CE612" s="512">
        <v>0</v>
      </c>
      <c r="CF612" s="512">
        <v>595841.18400000001</v>
      </c>
      <c r="CG612" s="512">
        <v>595841.18400000001</v>
      </c>
      <c r="CH612" s="512">
        <v>0</v>
      </c>
      <c r="CI612" s="512">
        <v>0</v>
      </c>
      <c r="CJ612" s="512">
        <v>0</v>
      </c>
      <c r="CK612" s="512">
        <v>0</v>
      </c>
      <c r="CL612" s="513">
        <f t="shared" si="88"/>
        <v>595841.18400000001</v>
      </c>
      <c r="CM612" s="513">
        <f t="shared" si="89"/>
        <v>595841.18400000001</v>
      </c>
      <c r="CN612" s="113"/>
      <c r="CO612" s="97"/>
      <c r="CP612" s="97"/>
      <c r="CQ612" s="97"/>
      <c r="CR612" s="97"/>
      <c r="CS612" s="97"/>
      <c r="CT612" s="97"/>
      <c r="CU612" s="114"/>
      <c r="CV612" s="50">
        <f t="shared" si="82"/>
        <v>7498560</v>
      </c>
      <c r="CW612" s="11"/>
      <c r="CX612" s="604">
        <f t="shared" si="83"/>
        <v>1.5851728990870364</v>
      </c>
      <c r="CY612" s="143"/>
      <c r="CZ612" s="143"/>
      <c r="DA612" s="143"/>
      <c r="DB612" s="23"/>
      <c r="DC612" s="23"/>
      <c r="DD612" s="23"/>
      <c r="DE612" s="23"/>
      <c r="DF612" s="143"/>
      <c r="DG612" s="89"/>
      <c r="DH612" s="50" t="s">
        <v>46</v>
      </c>
      <c r="DI612" s="28"/>
      <c r="DJ612" s="553" t="s">
        <v>46</v>
      </c>
      <c r="DK612" s="143"/>
      <c r="DL612" s="46"/>
      <c r="DM612" s="111"/>
      <c r="DN612" s="110"/>
      <c r="DO612" s="432">
        <v>164.31002527379943</v>
      </c>
      <c r="DP612" s="433">
        <v>-48.795554415707997</v>
      </c>
      <c r="DQ612" s="434">
        <v>164.31002527379943</v>
      </c>
      <c r="DR612" s="428">
        <v>-48.795554415707997</v>
      </c>
      <c r="DS612" s="432">
        <v>1.1322662173546754</v>
      </c>
      <c r="DT612" s="434">
        <v>-0.13584393158840935</v>
      </c>
      <c r="DU612" s="434">
        <v>1.1322662173546754</v>
      </c>
      <c r="DV612" s="428">
        <v>-0.13584393158840935</v>
      </c>
      <c r="DW612" s="252"/>
      <c r="DX612" s="50"/>
      <c r="DY612" s="249"/>
      <c r="DZ612" s="464">
        <v>4318</v>
      </c>
      <c r="EA612" s="465">
        <v>7605.3333333333339</v>
      </c>
      <c r="EB612" s="46"/>
    </row>
    <row r="613" spans="1:132" s="141" customFormat="1" ht="27.75" customHeight="1" x14ac:dyDescent="0.25">
      <c r="A613" s="69" t="s">
        <v>56</v>
      </c>
      <c r="B613" s="69" t="s">
        <v>57</v>
      </c>
      <c r="C613" s="69" t="s">
        <v>1099</v>
      </c>
      <c r="D613" s="67" t="s">
        <v>1100</v>
      </c>
      <c r="E613" s="67" t="s">
        <v>1101</v>
      </c>
      <c r="F613" s="67" t="s">
        <v>1106</v>
      </c>
      <c r="G613" s="67" t="s">
        <v>1101</v>
      </c>
      <c r="H613" s="14" t="s">
        <v>46</v>
      </c>
      <c r="I613" s="20" t="s">
        <v>1979</v>
      </c>
      <c r="J613" s="145" t="s">
        <v>1981</v>
      </c>
      <c r="K613" s="426">
        <v>2.3777593486305544</v>
      </c>
      <c r="L613" s="426">
        <v>1.2859848458100001</v>
      </c>
      <c r="M613" s="424">
        <v>410</v>
      </c>
      <c r="N613" s="487">
        <v>6061920</v>
      </c>
      <c r="O613" s="487" t="s">
        <v>1976</v>
      </c>
      <c r="P613" s="572">
        <v>1.008746390328114</v>
      </c>
      <c r="Q613" s="34" t="s">
        <v>48</v>
      </c>
      <c r="R613" s="257" t="s">
        <v>48</v>
      </c>
      <c r="S613" s="27"/>
      <c r="T613" s="27"/>
      <c r="U613" s="145"/>
      <c r="V613" s="24"/>
      <c r="W613" s="24"/>
      <c r="X613" s="24"/>
      <c r="Y613" s="24"/>
      <c r="Z613" s="24"/>
      <c r="AA613" s="24"/>
      <c r="AB613" s="24"/>
      <c r="AC613" s="24"/>
      <c r="AD613" s="24"/>
      <c r="AE613" s="24">
        <v>1</v>
      </c>
      <c r="AF613" s="24">
        <v>1</v>
      </c>
      <c r="AG613" s="24"/>
      <c r="AH613" s="24"/>
      <c r="AI613" s="24">
        <v>2</v>
      </c>
      <c r="AJ613" s="24">
        <v>2</v>
      </c>
      <c r="AK613" s="24"/>
      <c r="AL613" s="24"/>
      <c r="AM613" s="24"/>
      <c r="AN613" s="24"/>
      <c r="AO613" s="145">
        <f t="shared" si="84"/>
        <v>3</v>
      </c>
      <c r="AP613" s="14">
        <f t="shared" si="85"/>
        <v>3</v>
      </c>
      <c r="AQ613" s="22"/>
      <c r="AR613" s="24"/>
      <c r="AS613" s="24"/>
      <c r="AT613" s="24"/>
      <c r="AU613" s="24"/>
      <c r="AV613" s="24"/>
      <c r="AW613" s="145"/>
      <c r="AX613" s="24"/>
      <c r="AY613" s="24"/>
      <c r="AZ613" s="24"/>
      <c r="BA613" s="24"/>
      <c r="BB613" s="24"/>
      <c r="BC613" s="24">
        <v>1.2</v>
      </c>
      <c r="BD613" s="24">
        <v>1.2</v>
      </c>
      <c r="BE613" s="24"/>
      <c r="BF613" s="24"/>
      <c r="BG613" s="24">
        <v>8.8000000000000007</v>
      </c>
      <c r="BH613" s="24">
        <v>8.8000000000000007</v>
      </c>
      <c r="BI613" s="24"/>
      <c r="BJ613" s="24"/>
      <c r="BK613" s="24"/>
      <c r="BL613" s="24"/>
      <c r="BM613" s="145">
        <f t="shared" si="86"/>
        <v>10</v>
      </c>
      <c r="BN613" s="24">
        <f t="shared" si="87"/>
        <v>10</v>
      </c>
      <c r="BO613" s="509">
        <f t="shared" si="81"/>
        <v>9.9132944572394559E-3</v>
      </c>
      <c r="BP613" s="511">
        <v>0</v>
      </c>
      <c r="BQ613" s="512">
        <v>0</v>
      </c>
      <c r="BR613" s="513">
        <v>0</v>
      </c>
      <c r="BS613" s="512">
        <v>0</v>
      </c>
      <c r="BT613" s="512">
        <v>0</v>
      </c>
      <c r="BU613" s="512">
        <v>0</v>
      </c>
      <c r="BV613" s="512">
        <v>0</v>
      </c>
      <c r="BW613" s="512">
        <v>0</v>
      </c>
      <c r="BX613" s="512">
        <v>0</v>
      </c>
      <c r="BY613" s="512">
        <v>0</v>
      </c>
      <c r="BZ613" s="512">
        <v>0</v>
      </c>
      <c r="CA613" s="512">
        <v>0</v>
      </c>
      <c r="CB613" s="512">
        <v>6054.9119999999994</v>
      </c>
      <c r="CC613" s="512">
        <v>6054.9119999999994</v>
      </c>
      <c r="CD613" s="512">
        <v>0</v>
      </c>
      <c r="CE613" s="512">
        <v>0</v>
      </c>
      <c r="CF613" s="512">
        <v>10329.792000000001</v>
      </c>
      <c r="CG613" s="512">
        <v>10329.792000000001</v>
      </c>
      <c r="CH613" s="512">
        <v>0</v>
      </c>
      <c r="CI613" s="512">
        <v>0</v>
      </c>
      <c r="CJ613" s="512">
        <v>0</v>
      </c>
      <c r="CK613" s="512">
        <v>0</v>
      </c>
      <c r="CL613" s="513">
        <f t="shared" si="88"/>
        <v>16384.704000000002</v>
      </c>
      <c r="CM613" s="513">
        <f t="shared" si="89"/>
        <v>16384.704000000002</v>
      </c>
      <c r="CN613" s="113"/>
      <c r="CO613" s="97"/>
      <c r="CP613" s="97"/>
      <c r="CQ613" s="97"/>
      <c r="CR613" s="97"/>
      <c r="CS613" s="97"/>
      <c r="CT613" s="97"/>
      <c r="CU613" s="114"/>
      <c r="CV613" s="50">
        <f t="shared" si="82"/>
        <v>6061920</v>
      </c>
      <c r="CW613" s="11"/>
      <c r="CX613" s="604">
        <f t="shared" si="83"/>
        <v>1.008746390328114</v>
      </c>
      <c r="CY613" s="143"/>
      <c r="CZ613" s="143"/>
      <c r="DA613" s="143"/>
      <c r="DB613" s="23"/>
      <c r="DC613" s="23"/>
      <c r="DD613" s="23"/>
      <c r="DE613" s="23"/>
      <c r="DF613" s="143"/>
      <c r="DG613" s="89"/>
      <c r="DH613" s="50" t="s">
        <v>46</v>
      </c>
      <c r="DI613" s="28"/>
      <c r="DJ613" s="553" t="s">
        <v>46</v>
      </c>
      <c r="DK613" s="143"/>
      <c r="DL613" s="46"/>
      <c r="DM613" s="111"/>
      <c r="DN613" s="110"/>
      <c r="DO613" s="432">
        <v>111.97884458909672</v>
      </c>
      <c r="DP613" s="433">
        <v>79.624799905631619</v>
      </c>
      <c r="DQ613" s="434">
        <v>111.97884458909672</v>
      </c>
      <c r="DR613" s="428">
        <v>79.624799905631619</v>
      </c>
      <c r="DS613" s="432">
        <v>1.0154597233523182</v>
      </c>
      <c r="DT613" s="434">
        <v>0.58840651550516787</v>
      </c>
      <c r="DU613" s="434">
        <v>1.0154597233523182</v>
      </c>
      <c r="DV613" s="428">
        <v>0.58840651550516787</v>
      </c>
      <c r="DW613" s="252"/>
      <c r="DX613" s="50"/>
      <c r="DY613" s="249"/>
      <c r="DZ613" s="464">
        <v>0</v>
      </c>
      <c r="EA613" s="465">
        <v>67098</v>
      </c>
      <c r="EB613" s="46"/>
    </row>
    <row r="614" spans="1:132" s="141" customFormat="1" ht="27.75" customHeight="1" x14ac:dyDescent="0.25">
      <c r="A614" s="69" t="s">
        <v>56</v>
      </c>
      <c r="B614" s="69" t="s">
        <v>57</v>
      </c>
      <c r="C614" s="69" t="s">
        <v>1099</v>
      </c>
      <c r="D614" s="67" t="s">
        <v>1107</v>
      </c>
      <c r="E614" s="67" t="s">
        <v>1108</v>
      </c>
      <c r="F614" s="67" t="s">
        <v>1109</v>
      </c>
      <c r="G614" s="67" t="s">
        <v>1108</v>
      </c>
      <c r="H614" s="14" t="s">
        <v>46</v>
      </c>
      <c r="I614" s="20" t="s">
        <v>1978</v>
      </c>
      <c r="J614" s="145" t="s">
        <v>1981</v>
      </c>
      <c r="K614" s="426">
        <v>3.0622658277817751</v>
      </c>
      <c r="L614" s="426">
        <v>2.4066287828730002</v>
      </c>
      <c r="M614" s="424">
        <v>232</v>
      </c>
      <c r="N614" s="487">
        <v>4204800</v>
      </c>
      <c r="O614" s="487" t="s">
        <v>1976</v>
      </c>
      <c r="P614" s="572">
        <v>1.2008885599144168</v>
      </c>
      <c r="Q614" s="34" t="s">
        <v>48</v>
      </c>
      <c r="R614" s="257" t="s">
        <v>48</v>
      </c>
      <c r="S614" s="27"/>
      <c r="T614" s="27"/>
      <c r="U614" s="145"/>
      <c r="V614" s="24"/>
      <c r="W614" s="24"/>
      <c r="X614" s="24"/>
      <c r="Y614" s="24"/>
      <c r="Z614" s="24"/>
      <c r="AA614" s="24"/>
      <c r="AB614" s="24"/>
      <c r="AC614" s="24"/>
      <c r="AD614" s="24"/>
      <c r="AE614" s="24"/>
      <c r="AF614" s="24"/>
      <c r="AG614" s="24"/>
      <c r="AH614" s="24"/>
      <c r="AI614" s="24">
        <v>5</v>
      </c>
      <c r="AJ614" s="24">
        <v>5</v>
      </c>
      <c r="AK614" s="24"/>
      <c r="AL614" s="24"/>
      <c r="AM614" s="24"/>
      <c r="AN614" s="24"/>
      <c r="AO614" s="145">
        <f t="shared" si="84"/>
        <v>5</v>
      </c>
      <c r="AP614" s="14">
        <f t="shared" si="85"/>
        <v>5</v>
      </c>
      <c r="AQ614" s="22"/>
      <c r="AR614" s="24"/>
      <c r="AS614" s="24"/>
      <c r="AT614" s="24"/>
      <c r="AU614" s="24"/>
      <c r="AV614" s="24"/>
      <c r="AW614" s="145"/>
      <c r="AX614" s="24"/>
      <c r="AY614" s="24"/>
      <c r="AZ614" s="24"/>
      <c r="BA614" s="24"/>
      <c r="BB614" s="24"/>
      <c r="BC614" s="24"/>
      <c r="BD614" s="24"/>
      <c r="BE614" s="24"/>
      <c r="BF614" s="24"/>
      <c r="BG614" s="24">
        <v>28.73</v>
      </c>
      <c r="BH614" s="24">
        <v>28.73</v>
      </c>
      <c r="BI614" s="24"/>
      <c r="BJ614" s="24"/>
      <c r="BK614" s="24"/>
      <c r="BL614" s="24"/>
      <c r="BM614" s="145">
        <f t="shared" si="86"/>
        <v>28.73</v>
      </c>
      <c r="BN614" s="24">
        <f t="shared" si="87"/>
        <v>28.73</v>
      </c>
      <c r="BO614" s="509">
        <f t="shared" si="81"/>
        <v>2.3923951779545215E-2</v>
      </c>
      <c r="BP614" s="511">
        <v>0</v>
      </c>
      <c r="BQ614" s="512">
        <v>0</v>
      </c>
      <c r="BR614" s="513">
        <v>0</v>
      </c>
      <c r="BS614" s="512">
        <v>0</v>
      </c>
      <c r="BT614" s="512">
        <v>0</v>
      </c>
      <c r="BU614" s="512">
        <v>0</v>
      </c>
      <c r="BV614" s="512">
        <v>0</v>
      </c>
      <c r="BW614" s="512">
        <v>0</v>
      </c>
      <c r="BX614" s="512">
        <v>0</v>
      </c>
      <c r="BY614" s="512">
        <v>0</v>
      </c>
      <c r="BZ614" s="512">
        <v>0</v>
      </c>
      <c r="CA614" s="512">
        <v>0</v>
      </c>
      <c r="CB614" s="512">
        <v>0</v>
      </c>
      <c r="CC614" s="512">
        <v>0</v>
      </c>
      <c r="CD614" s="512">
        <v>0</v>
      </c>
      <c r="CE614" s="512">
        <v>0</v>
      </c>
      <c r="CF614" s="512">
        <v>33724.423200000005</v>
      </c>
      <c r="CG614" s="512">
        <v>33724.423200000005</v>
      </c>
      <c r="CH614" s="512">
        <v>0</v>
      </c>
      <c r="CI614" s="512">
        <v>0</v>
      </c>
      <c r="CJ614" s="512">
        <v>0</v>
      </c>
      <c r="CK614" s="512">
        <v>0</v>
      </c>
      <c r="CL614" s="513">
        <f t="shared" si="88"/>
        <v>33724.423200000005</v>
      </c>
      <c r="CM614" s="513">
        <f t="shared" si="89"/>
        <v>33724.423200000005</v>
      </c>
      <c r="CN614" s="113"/>
      <c r="CO614" s="97"/>
      <c r="CP614" s="97"/>
      <c r="CQ614" s="97"/>
      <c r="CR614" s="97"/>
      <c r="CS614" s="97"/>
      <c r="CT614" s="97"/>
      <c r="CU614" s="114"/>
      <c r="CV614" s="50">
        <f t="shared" si="82"/>
        <v>4204800</v>
      </c>
      <c r="CW614" s="11"/>
      <c r="CX614" s="604">
        <f t="shared" si="83"/>
        <v>1.2008885599144168</v>
      </c>
      <c r="CY614" s="143"/>
      <c r="CZ614" s="143"/>
      <c r="DA614" s="143"/>
      <c r="DB614" s="23"/>
      <c r="DC614" s="23"/>
      <c r="DD614" s="23"/>
      <c r="DE614" s="23"/>
      <c r="DF614" s="143"/>
      <c r="DG614" s="89"/>
      <c r="DH614" s="50" t="s">
        <v>46</v>
      </c>
      <c r="DI614" s="28"/>
      <c r="DJ614" s="553" t="s">
        <v>46</v>
      </c>
      <c r="DK614" s="143"/>
      <c r="DL614" s="46"/>
      <c r="DM614" s="111"/>
      <c r="DN614" s="110"/>
      <c r="DO614" s="432">
        <v>2.7410071942446006</v>
      </c>
      <c r="DP614" s="433">
        <v>27.57303945889943</v>
      </c>
      <c r="DQ614" s="434">
        <v>2.7410071942446006</v>
      </c>
      <c r="DR614" s="428">
        <v>27.57303945889943</v>
      </c>
      <c r="DS614" s="432">
        <v>4.3165467625899219E-3</v>
      </c>
      <c r="DT614" s="434">
        <v>0.65986533288582161</v>
      </c>
      <c r="DU614" s="434">
        <v>4.3165467625899219E-3</v>
      </c>
      <c r="DV614" s="428">
        <v>0.65986533288582161</v>
      </c>
      <c r="DW614" s="252"/>
      <c r="DX614" s="50"/>
      <c r="DY614" s="249"/>
      <c r="DZ614" s="464">
        <v>0</v>
      </c>
      <c r="EA614" s="465">
        <v>0</v>
      </c>
      <c r="EB614" s="46"/>
    </row>
    <row r="615" spans="1:132" s="141" customFormat="1" ht="27.75" customHeight="1" x14ac:dyDescent="0.25">
      <c r="A615" s="69" t="s">
        <v>56</v>
      </c>
      <c r="B615" s="69" t="s">
        <v>57</v>
      </c>
      <c r="C615" s="69" t="s">
        <v>1099</v>
      </c>
      <c r="D615" s="67" t="s">
        <v>1107</v>
      </c>
      <c r="E615" s="67" t="s">
        <v>1108</v>
      </c>
      <c r="F615" s="67" t="s">
        <v>1110</v>
      </c>
      <c r="G615" s="67" t="s">
        <v>1108</v>
      </c>
      <c r="H615" s="14" t="s">
        <v>46</v>
      </c>
      <c r="I615" s="20" t="s">
        <v>1979</v>
      </c>
      <c r="J615" s="145" t="s">
        <v>1981</v>
      </c>
      <c r="K615" s="426">
        <v>3.2568097744879116</v>
      </c>
      <c r="L615" s="426">
        <v>1.566666663408</v>
      </c>
      <c r="M615" s="424">
        <v>223</v>
      </c>
      <c r="N615" s="487">
        <v>5571360.0000000019</v>
      </c>
      <c r="O615" s="487" t="s">
        <v>1976</v>
      </c>
      <c r="P615" s="572">
        <v>1.4410662718973057</v>
      </c>
      <c r="Q615" s="34" t="s">
        <v>48</v>
      </c>
      <c r="R615" s="257" t="s">
        <v>48</v>
      </c>
      <c r="S615" s="27"/>
      <c r="T615" s="27"/>
      <c r="U615" s="145"/>
      <c r="V615" s="24"/>
      <c r="W615" s="24"/>
      <c r="X615" s="24"/>
      <c r="Y615" s="24"/>
      <c r="Z615" s="24"/>
      <c r="AA615" s="24"/>
      <c r="AB615" s="24"/>
      <c r="AC615" s="24"/>
      <c r="AD615" s="24"/>
      <c r="AE615" s="24"/>
      <c r="AF615" s="24"/>
      <c r="AG615" s="24"/>
      <c r="AH615" s="24"/>
      <c r="AI615" s="24">
        <v>16</v>
      </c>
      <c r="AJ615" s="24">
        <v>16</v>
      </c>
      <c r="AK615" s="24"/>
      <c r="AL615" s="24"/>
      <c r="AM615" s="24"/>
      <c r="AN615" s="24"/>
      <c r="AO615" s="145">
        <f t="shared" si="84"/>
        <v>16</v>
      </c>
      <c r="AP615" s="14">
        <f t="shared" si="85"/>
        <v>16</v>
      </c>
      <c r="AQ615" s="22"/>
      <c r="AR615" s="24"/>
      <c r="AS615" s="24"/>
      <c r="AT615" s="24"/>
      <c r="AU615" s="24"/>
      <c r="AV615" s="24"/>
      <c r="AW615" s="145"/>
      <c r="AX615" s="24"/>
      <c r="AY615" s="24"/>
      <c r="AZ615" s="24"/>
      <c r="BA615" s="24"/>
      <c r="BB615" s="24"/>
      <c r="BC615" s="24"/>
      <c r="BD615" s="24"/>
      <c r="BE615" s="24"/>
      <c r="BF615" s="24"/>
      <c r="BG615" s="24">
        <v>103.92</v>
      </c>
      <c r="BH615" s="24">
        <v>103.92</v>
      </c>
      <c r="BI615" s="24"/>
      <c r="BJ615" s="24"/>
      <c r="BK615" s="24"/>
      <c r="BL615" s="24"/>
      <c r="BM615" s="145">
        <f t="shared" si="86"/>
        <v>103.92</v>
      </c>
      <c r="BN615" s="24">
        <f t="shared" si="87"/>
        <v>103.92</v>
      </c>
      <c r="BO615" s="509">
        <f t="shared" si="81"/>
        <v>7.2113269199742688E-2</v>
      </c>
      <c r="BP615" s="511">
        <v>0</v>
      </c>
      <c r="BQ615" s="512">
        <v>0</v>
      </c>
      <c r="BR615" s="513">
        <v>0</v>
      </c>
      <c r="BS615" s="512">
        <v>0</v>
      </c>
      <c r="BT615" s="512">
        <v>0</v>
      </c>
      <c r="BU615" s="512">
        <v>0</v>
      </c>
      <c r="BV615" s="512">
        <v>0</v>
      </c>
      <c r="BW615" s="512">
        <v>0</v>
      </c>
      <c r="BX615" s="512">
        <v>0</v>
      </c>
      <c r="BY615" s="512">
        <v>0</v>
      </c>
      <c r="BZ615" s="512">
        <v>0</v>
      </c>
      <c r="CA615" s="512">
        <v>0</v>
      </c>
      <c r="CB615" s="512">
        <v>0</v>
      </c>
      <c r="CC615" s="512">
        <v>0</v>
      </c>
      <c r="CD615" s="512">
        <v>0</v>
      </c>
      <c r="CE615" s="512">
        <v>0</v>
      </c>
      <c r="CF615" s="512">
        <v>121985.45280000001</v>
      </c>
      <c r="CG615" s="512">
        <v>121985.45280000001</v>
      </c>
      <c r="CH615" s="512">
        <v>0</v>
      </c>
      <c r="CI615" s="512">
        <v>0</v>
      </c>
      <c r="CJ615" s="512">
        <v>0</v>
      </c>
      <c r="CK615" s="512">
        <v>0</v>
      </c>
      <c r="CL615" s="513">
        <f t="shared" si="88"/>
        <v>121985.45280000001</v>
      </c>
      <c r="CM615" s="513">
        <f t="shared" si="89"/>
        <v>121985.45280000001</v>
      </c>
      <c r="CN615" s="113"/>
      <c r="CO615" s="97"/>
      <c r="CP615" s="97"/>
      <c r="CQ615" s="97"/>
      <c r="CR615" s="97"/>
      <c r="CS615" s="97"/>
      <c r="CT615" s="97"/>
      <c r="CU615" s="114"/>
      <c r="CV615" s="50">
        <f t="shared" si="82"/>
        <v>5571360.0000000019</v>
      </c>
      <c r="CW615" s="11"/>
      <c r="CX615" s="604">
        <f t="shared" si="83"/>
        <v>1.4410662718973057</v>
      </c>
      <c r="CY615" s="143"/>
      <c r="CZ615" s="143"/>
      <c r="DA615" s="143"/>
      <c r="DB615" s="23"/>
      <c r="DC615" s="23"/>
      <c r="DD615" s="23"/>
      <c r="DE615" s="23"/>
      <c r="DF615" s="143"/>
      <c r="DG615" s="89"/>
      <c r="DH615" s="50" t="s">
        <v>46</v>
      </c>
      <c r="DI615" s="28"/>
      <c r="DJ615" s="553" t="s">
        <v>46</v>
      </c>
      <c r="DK615" s="143"/>
      <c r="DL615" s="46"/>
      <c r="DM615" s="111"/>
      <c r="DN615" s="110"/>
      <c r="DO615" s="432">
        <v>0</v>
      </c>
      <c r="DP615" s="433">
        <v>231.91773273930107</v>
      </c>
      <c r="DQ615" s="434">
        <v>0</v>
      </c>
      <c r="DR615" s="428">
        <v>231.65269085049681</v>
      </c>
      <c r="DS615" s="432">
        <v>0</v>
      </c>
      <c r="DT615" s="434">
        <v>1.0456960963691488</v>
      </c>
      <c r="DU615" s="434">
        <v>0</v>
      </c>
      <c r="DV615" s="428">
        <v>1.0456960963691488</v>
      </c>
      <c r="DW615" s="252"/>
      <c r="DX615" s="50"/>
      <c r="DY615" s="249"/>
      <c r="DZ615" s="464">
        <v>0</v>
      </c>
      <c r="EA615" s="465">
        <v>42680</v>
      </c>
      <c r="EB615" s="46"/>
    </row>
    <row r="616" spans="1:132" s="141" customFormat="1" ht="27.75" customHeight="1" x14ac:dyDescent="0.25">
      <c r="A616" s="69" t="s">
        <v>56</v>
      </c>
      <c r="B616" s="69" t="s">
        <v>57</v>
      </c>
      <c r="C616" s="69" t="s">
        <v>1099</v>
      </c>
      <c r="D616" s="67" t="s">
        <v>1107</v>
      </c>
      <c r="E616" s="67" t="s">
        <v>1108</v>
      </c>
      <c r="F616" s="67" t="s">
        <v>1111</v>
      </c>
      <c r="G616" s="67" t="s">
        <v>1112</v>
      </c>
      <c r="H616" s="14" t="s">
        <v>46</v>
      </c>
      <c r="I616" s="20" t="s">
        <v>1979</v>
      </c>
      <c r="J616" s="145" t="s">
        <v>1981</v>
      </c>
      <c r="K616" s="426">
        <v>2.6299459462125832</v>
      </c>
      <c r="L616" s="426">
        <v>3.3854166596250002</v>
      </c>
      <c r="M616" s="424">
        <v>1160</v>
      </c>
      <c r="N616" s="487">
        <v>3959519.9999999995</v>
      </c>
      <c r="O616" s="487" t="s">
        <v>1976</v>
      </c>
      <c r="P616" s="572">
        <v>1.4650840430955918</v>
      </c>
      <c r="Q616" s="34" t="s">
        <v>48</v>
      </c>
      <c r="R616" s="257" t="s">
        <v>48</v>
      </c>
      <c r="S616" s="27"/>
      <c r="T616" s="27"/>
      <c r="U616" s="145"/>
      <c r="V616" s="24"/>
      <c r="W616" s="24"/>
      <c r="X616" s="24"/>
      <c r="Y616" s="24"/>
      <c r="Z616" s="24"/>
      <c r="AA616" s="24"/>
      <c r="AB616" s="24"/>
      <c r="AC616" s="24"/>
      <c r="AD616" s="24"/>
      <c r="AE616" s="24"/>
      <c r="AF616" s="24"/>
      <c r="AG616" s="24"/>
      <c r="AH616" s="24"/>
      <c r="AI616" s="24">
        <v>24</v>
      </c>
      <c r="AJ616" s="24">
        <v>24</v>
      </c>
      <c r="AK616" s="24"/>
      <c r="AL616" s="24"/>
      <c r="AM616" s="24"/>
      <c r="AN616" s="24"/>
      <c r="AO616" s="145">
        <f t="shared" si="84"/>
        <v>24</v>
      </c>
      <c r="AP616" s="14">
        <f t="shared" si="85"/>
        <v>24</v>
      </c>
      <c r="AQ616" s="22"/>
      <c r="AR616" s="24"/>
      <c r="AS616" s="24"/>
      <c r="AT616" s="24"/>
      <c r="AU616" s="24"/>
      <c r="AV616" s="24"/>
      <c r="AW616" s="145"/>
      <c r="AX616" s="24"/>
      <c r="AY616" s="24"/>
      <c r="AZ616" s="24"/>
      <c r="BA616" s="24"/>
      <c r="BB616" s="24"/>
      <c r="BC616" s="24"/>
      <c r="BD616" s="24"/>
      <c r="BE616" s="24"/>
      <c r="BF616" s="24"/>
      <c r="BG616" s="24">
        <v>128.35</v>
      </c>
      <c r="BH616" s="24">
        <v>128.35</v>
      </c>
      <c r="BI616" s="24"/>
      <c r="BJ616" s="24"/>
      <c r="BK616" s="24"/>
      <c r="BL616" s="24"/>
      <c r="BM616" s="145">
        <f t="shared" si="86"/>
        <v>128.35</v>
      </c>
      <c r="BN616" s="24">
        <f t="shared" si="87"/>
        <v>128.35</v>
      </c>
      <c r="BO616" s="509">
        <f t="shared" si="81"/>
        <v>8.7605895787935747E-2</v>
      </c>
      <c r="BP616" s="511">
        <v>0</v>
      </c>
      <c r="BQ616" s="512">
        <v>0</v>
      </c>
      <c r="BR616" s="513">
        <v>0</v>
      </c>
      <c r="BS616" s="512">
        <v>0</v>
      </c>
      <c r="BT616" s="512">
        <v>0</v>
      </c>
      <c r="BU616" s="512">
        <v>0</v>
      </c>
      <c r="BV616" s="512">
        <v>0</v>
      </c>
      <c r="BW616" s="512">
        <v>0</v>
      </c>
      <c r="BX616" s="512">
        <v>0</v>
      </c>
      <c r="BY616" s="512">
        <v>0</v>
      </c>
      <c r="BZ616" s="512">
        <v>0</v>
      </c>
      <c r="CA616" s="512">
        <v>0</v>
      </c>
      <c r="CB616" s="512">
        <v>0</v>
      </c>
      <c r="CC616" s="512">
        <v>0</v>
      </c>
      <c r="CD616" s="512">
        <v>0</v>
      </c>
      <c r="CE616" s="512">
        <v>0</v>
      </c>
      <c r="CF616" s="512">
        <v>150662.364</v>
      </c>
      <c r="CG616" s="512">
        <v>150662.364</v>
      </c>
      <c r="CH616" s="512">
        <v>0</v>
      </c>
      <c r="CI616" s="512">
        <v>0</v>
      </c>
      <c r="CJ616" s="512">
        <v>0</v>
      </c>
      <c r="CK616" s="512">
        <v>0</v>
      </c>
      <c r="CL616" s="513">
        <f t="shared" si="88"/>
        <v>150662.364</v>
      </c>
      <c r="CM616" s="513">
        <f t="shared" si="89"/>
        <v>150662.364</v>
      </c>
      <c r="CN616" s="113"/>
      <c r="CO616" s="97"/>
      <c r="CP616" s="97"/>
      <c r="CQ616" s="97"/>
      <c r="CR616" s="97"/>
      <c r="CS616" s="97"/>
      <c r="CT616" s="97"/>
      <c r="CU616" s="114"/>
      <c r="CV616" s="50">
        <f t="shared" si="82"/>
        <v>3959519.9999999995</v>
      </c>
      <c r="CW616" s="11"/>
      <c r="CX616" s="604">
        <f t="shared" si="83"/>
        <v>1.4650840430955918</v>
      </c>
      <c r="CY616" s="143"/>
      <c r="CZ616" s="143"/>
      <c r="DA616" s="143"/>
      <c r="DB616" s="23"/>
      <c r="DC616" s="23"/>
      <c r="DD616" s="23"/>
      <c r="DE616" s="23"/>
      <c r="DF616" s="143"/>
      <c r="DG616" s="89"/>
      <c r="DH616" s="50" t="s">
        <v>46</v>
      </c>
      <c r="DI616" s="28"/>
      <c r="DJ616" s="553" t="s">
        <v>46</v>
      </c>
      <c r="DK616" s="143"/>
      <c r="DL616" s="46"/>
      <c r="DM616" s="111"/>
      <c r="DN616" s="110"/>
      <c r="DO616" s="432">
        <v>0.36212099439574752</v>
      </c>
      <c r="DP616" s="433">
        <v>32.897428407834639</v>
      </c>
      <c r="DQ616" s="434">
        <v>0</v>
      </c>
      <c r="DR616" s="428">
        <v>33.259549402230384</v>
      </c>
      <c r="DS616" s="432">
        <v>8.6219284379939886E-4</v>
      </c>
      <c r="DT616" s="434">
        <v>0.67915906668782433</v>
      </c>
      <c r="DU616" s="434">
        <v>0</v>
      </c>
      <c r="DV616" s="428">
        <v>0.68002125953162373</v>
      </c>
      <c r="DW616" s="252"/>
      <c r="DX616" s="50"/>
      <c r="DY616" s="249"/>
      <c r="DZ616" s="464">
        <v>0</v>
      </c>
      <c r="EA616" s="465">
        <v>0</v>
      </c>
      <c r="EB616" s="46"/>
    </row>
    <row r="617" spans="1:132" s="141" customFormat="1" ht="27.75" customHeight="1" x14ac:dyDescent="0.25">
      <c r="A617" s="69" t="s">
        <v>56</v>
      </c>
      <c r="B617" s="69" t="s">
        <v>57</v>
      </c>
      <c r="C617" s="69" t="s">
        <v>1099</v>
      </c>
      <c r="D617" s="67" t="s">
        <v>1107</v>
      </c>
      <c r="E617" s="67" t="s">
        <v>1108</v>
      </c>
      <c r="F617" s="67" t="s">
        <v>1113</v>
      </c>
      <c r="G617" s="67" t="s">
        <v>1108</v>
      </c>
      <c r="H617" s="14" t="s">
        <v>46</v>
      </c>
      <c r="I617" s="20" t="s">
        <v>1979</v>
      </c>
      <c r="J617" s="145" t="s">
        <v>1981</v>
      </c>
      <c r="K617" s="426">
        <v>3.2568097744879116</v>
      </c>
      <c r="L617" s="426">
        <v>2.9553030241560001</v>
      </c>
      <c r="M617" s="424">
        <v>679</v>
      </c>
      <c r="N617" s="487">
        <v>8339520</v>
      </c>
      <c r="O617" s="487" t="s">
        <v>1976</v>
      </c>
      <c r="P617" s="572">
        <v>2.2336527214408242</v>
      </c>
      <c r="Q617" s="34" t="s">
        <v>48</v>
      </c>
      <c r="R617" s="257" t="s">
        <v>48</v>
      </c>
      <c r="S617" s="27"/>
      <c r="T617" s="27"/>
      <c r="U617" s="145"/>
      <c r="V617" s="24"/>
      <c r="W617" s="24"/>
      <c r="X617" s="24"/>
      <c r="Y617" s="24"/>
      <c r="Z617" s="24"/>
      <c r="AA617" s="24"/>
      <c r="AB617" s="24"/>
      <c r="AC617" s="24"/>
      <c r="AD617" s="24"/>
      <c r="AE617" s="24"/>
      <c r="AF617" s="24"/>
      <c r="AG617" s="24"/>
      <c r="AH617" s="24"/>
      <c r="AI617" s="24">
        <v>14</v>
      </c>
      <c r="AJ617" s="24">
        <v>14</v>
      </c>
      <c r="AK617" s="24"/>
      <c r="AL617" s="24"/>
      <c r="AM617" s="24"/>
      <c r="AN617" s="24"/>
      <c r="AO617" s="145">
        <f t="shared" si="84"/>
        <v>14</v>
      </c>
      <c r="AP617" s="14">
        <f t="shared" si="85"/>
        <v>14</v>
      </c>
      <c r="AQ617" s="22"/>
      <c r="AR617" s="24"/>
      <c r="AS617" s="24"/>
      <c r="AT617" s="24"/>
      <c r="AU617" s="24"/>
      <c r="AV617" s="24"/>
      <c r="AW617" s="145"/>
      <c r="AX617" s="24"/>
      <c r="AY617" s="24"/>
      <c r="AZ617" s="24"/>
      <c r="BA617" s="24"/>
      <c r="BB617" s="24"/>
      <c r="BC617" s="24"/>
      <c r="BD617" s="24"/>
      <c r="BE617" s="24"/>
      <c r="BF617" s="24"/>
      <c r="BG617" s="24">
        <v>259.24</v>
      </c>
      <c r="BH617" s="24">
        <v>259.24</v>
      </c>
      <c r="BI617" s="24"/>
      <c r="BJ617" s="24"/>
      <c r="BK617" s="24"/>
      <c r="BL617" s="24"/>
      <c r="BM617" s="145">
        <f t="shared" si="86"/>
        <v>259.24</v>
      </c>
      <c r="BN617" s="24">
        <f t="shared" si="87"/>
        <v>259.24</v>
      </c>
      <c r="BO617" s="509">
        <f t="shared" si="81"/>
        <v>0.1160610141010535</v>
      </c>
      <c r="BP617" s="511">
        <v>0</v>
      </c>
      <c r="BQ617" s="512">
        <v>0</v>
      </c>
      <c r="BR617" s="513">
        <v>0</v>
      </c>
      <c r="BS617" s="512">
        <v>0</v>
      </c>
      <c r="BT617" s="512">
        <v>0</v>
      </c>
      <c r="BU617" s="512">
        <v>0</v>
      </c>
      <c r="BV617" s="512">
        <v>0</v>
      </c>
      <c r="BW617" s="512">
        <v>0</v>
      </c>
      <c r="BX617" s="512">
        <v>0</v>
      </c>
      <c r="BY617" s="512">
        <v>0</v>
      </c>
      <c r="BZ617" s="512">
        <v>0</v>
      </c>
      <c r="CA617" s="512">
        <v>0</v>
      </c>
      <c r="CB617" s="512">
        <v>0</v>
      </c>
      <c r="CC617" s="512">
        <v>0</v>
      </c>
      <c r="CD617" s="512">
        <v>0</v>
      </c>
      <c r="CE617" s="512">
        <v>0</v>
      </c>
      <c r="CF617" s="512">
        <v>304306.28159999999</v>
      </c>
      <c r="CG617" s="512">
        <v>304306.28159999999</v>
      </c>
      <c r="CH617" s="512">
        <v>0</v>
      </c>
      <c r="CI617" s="512">
        <v>0</v>
      </c>
      <c r="CJ617" s="512">
        <v>0</v>
      </c>
      <c r="CK617" s="512">
        <v>0</v>
      </c>
      <c r="CL617" s="513">
        <f t="shared" si="88"/>
        <v>304306.28159999999</v>
      </c>
      <c r="CM617" s="513">
        <f t="shared" si="89"/>
        <v>304306.28159999999</v>
      </c>
      <c r="CN617" s="113"/>
      <c r="CO617" s="97"/>
      <c r="CP617" s="97"/>
      <c r="CQ617" s="97"/>
      <c r="CR617" s="97"/>
      <c r="CS617" s="97"/>
      <c r="CT617" s="97"/>
      <c r="CU617" s="114"/>
      <c r="CV617" s="50">
        <f t="shared" si="82"/>
        <v>8339520</v>
      </c>
      <c r="CW617" s="11"/>
      <c r="CX617" s="604">
        <f t="shared" si="83"/>
        <v>2.2336527214408242</v>
      </c>
      <c r="CY617" s="143"/>
      <c r="CZ617" s="143"/>
      <c r="DA617" s="143"/>
      <c r="DB617" s="23"/>
      <c r="DC617" s="23"/>
      <c r="DD617" s="23"/>
      <c r="DE617" s="23"/>
      <c r="DF617" s="143"/>
      <c r="DG617" s="89"/>
      <c r="DH617" s="50" t="s">
        <v>46</v>
      </c>
      <c r="DI617" s="28"/>
      <c r="DJ617" s="553" t="s">
        <v>46</v>
      </c>
      <c r="DK617" s="143"/>
      <c r="DL617" s="46"/>
      <c r="DM617" s="111"/>
      <c r="DN617" s="110"/>
      <c r="DO617" s="432">
        <v>58.889270807758436</v>
      </c>
      <c r="DP617" s="433">
        <v>4.2740988443066783</v>
      </c>
      <c r="DQ617" s="434">
        <v>58.889270807758436</v>
      </c>
      <c r="DR617" s="428">
        <v>4.2308556010634391</v>
      </c>
      <c r="DS617" s="432">
        <v>0.20918242082003446</v>
      </c>
      <c r="DT617" s="434">
        <v>0.81752810848344504</v>
      </c>
      <c r="DU617" s="434">
        <v>0.20918242082003446</v>
      </c>
      <c r="DV617" s="428">
        <v>0.81705807323080093</v>
      </c>
      <c r="DW617" s="252"/>
      <c r="DX617" s="50"/>
      <c r="DY617" s="249"/>
      <c r="DZ617" s="464">
        <v>826</v>
      </c>
      <c r="EA617" s="465">
        <v>17952.333333333332</v>
      </c>
      <c r="EB617" s="46"/>
    </row>
    <row r="618" spans="1:132" s="141" customFormat="1" ht="27.75" customHeight="1" x14ac:dyDescent="0.25">
      <c r="A618" s="69" t="s">
        <v>56</v>
      </c>
      <c r="B618" s="69" t="s">
        <v>57</v>
      </c>
      <c r="C618" s="69" t="s">
        <v>1099</v>
      </c>
      <c r="D618" s="67" t="s">
        <v>1107</v>
      </c>
      <c r="E618" s="67" t="s">
        <v>1108</v>
      </c>
      <c r="F618" s="67" t="s">
        <v>1114</v>
      </c>
      <c r="G618" s="67" t="s">
        <v>1112</v>
      </c>
      <c r="H618" s="14" t="s">
        <v>46</v>
      </c>
      <c r="I618" s="20" t="s">
        <v>1979</v>
      </c>
      <c r="J618" s="145" t="s">
        <v>1981</v>
      </c>
      <c r="K618" s="426">
        <v>2.6875885970884754</v>
      </c>
      <c r="L618" s="426">
        <v>1.5238636331940001</v>
      </c>
      <c r="M618" s="424">
        <v>477</v>
      </c>
      <c r="N618" s="487">
        <v>2768160.0000000005</v>
      </c>
      <c r="O618" s="487" t="s">
        <v>1976</v>
      </c>
      <c r="P618" s="572">
        <v>1.1768707887161309</v>
      </c>
      <c r="Q618" s="34" t="s">
        <v>48</v>
      </c>
      <c r="R618" s="257" t="s">
        <v>48</v>
      </c>
      <c r="S618" s="27"/>
      <c r="T618" s="27"/>
      <c r="U618" s="145"/>
      <c r="V618" s="24"/>
      <c r="W618" s="24"/>
      <c r="X618" s="24"/>
      <c r="Y618" s="24"/>
      <c r="Z618" s="24"/>
      <c r="AA618" s="24"/>
      <c r="AB618" s="24"/>
      <c r="AC618" s="24"/>
      <c r="AD618" s="24"/>
      <c r="AE618" s="24"/>
      <c r="AF618" s="24"/>
      <c r="AG618" s="24"/>
      <c r="AH618" s="24"/>
      <c r="AI618" s="24">
        <v>1</v>
      </c>
      <c r="AJ618" s="24">
        <v>1</v>
      </c>
      <c r="AK618" s="24"/>
      <c r="AL618" s="24"/>
      <c r="AM618" s="24"/>
      <c r="AN618" s="24"/>
      <c r="AO618" s="145">
        <f t="shared" si="84"/>
        <v>1</v>
      </c>
      <c r="AP618" s="14">
        <f t="shared" si="85"/>
        <v>1</v>
      </c>
      <c r="AQ618" s="22"/>
      <c r="AR618" s="24"/>
      <c r="AS618" s="24"/>
      <c r="AT618" s="24"/>
      <c r="AU618" s="24"/>
      <c r="AV618" s="24"/>
      <c r="AW618" s="145"/>
      <c r="AX618" s="24"/>
      <c r="AY618" s="24"/>
      <c r="AZ618" s="24"/>
      <c r="BA618" s="24"/>
      <c r="BB618" s="24"/>
      <c r="BC618" s="24"/>
      <c r="BD618" s="24"/>
      <c r="BE618" s="24"/>
      <c r="BF618" s="24"/>
      <c r="BG618" s="24">
        <v>4.09</v>
      </c>
      <c r="BH618" s="24">
        <v>4.09</v>
      </c>
      <c r="BI618" s="24"/>
      <c r="BJ618" s="24"/>
      <c r="BK618" s="24"/>
      <c r="BL618" s="24"/>
      <c r="BM618" s="145">
        <f t="shared" si="86"/>
        <v>4.09</v>
      </c>
      <c r="BN618" s="24">
        <f t="shared" si="87"/>
        <v>4.09</v>
      </c>
      <c r="BO618" s="509">
        <f t="shared" si="81"/>
        <v>3.4753177997236661E-3</v>
      </c>
      <c r="BP618" s="511">
        <v>0</v>
      </c>
      <c r="BQ618" s="512">
        <v>0</v>
      </c>
      <c r="BR618" s="513">
        <v>0</v>
      </c>
      <c r="BS618" s="512">
        <v>0</v>
      </c>
      <c r="BT618" s="512">
        <v>0</v>
      </c>
      <c r="BU618" s="512">
        <v>0</v>
      </c>
      <c r="BV618" s="512">
        <v>0</v>
      </c>
      <c r="BW618" s="512">
        <v>0</v>
      </c>
      <c r="BX618" s="512">
        <v>0</v>
      </c>
      <c r="BY618" s="512">
        <v>0</v>
      </c>
      <c r="BZ618" s="512">
        <v>0</v>
      </c>
      <c r="CA618" s="512">
        <v>0</v>
      </c>
      <c r="CB618" s="512">
        <v>0</v>
      </c>
      <c r="CC618" s="512">
        <v>0</v>
      </c>
      <c r="CD618" s="512">
        <v>0</v>
      </c>
      <c r="CE618" s="512">
        <v>0</v>
      </c>
      <c r="CF618" s="512">
        <v>4801.0056000000004</v>
      </c>
      <c r="CG618" s="512">
        <v>4801.0056000000004</v>
      </c>
      <c r="CH618" s="512">
        <v>0</v>
      </c>
      <c r="CI618" s="512">
        <v>0</v>
      </c>
      <c r="CJ618" s="512">
        <v>0</v>
      </c>
      <c r="CK618" s="512">
        <v>0</v>
      </c>
      <c r="CL618" s="513">
        <f t="shared" si="88"/>
        <v>4801.0056000000004</v>
      </c>
      <c r="CM618" s="513">
        <f t="shared" si="89"/>
        <v>4801.0056000000004</v>
      </c>
      <c r="CN618" s="113"/>
      <c r="CO618" s="97"/>
      <c r="CP618" s="97"/>
      <c r="CQ618" s="97"/>
      <c r="CR618" s="97"/>
      <c r="CS618" s="97"/>
      <c r="CT618" s="97"/>
      <c r="CU618" s="114"/>
      <c r="CV618" s="50">
        <f t="shared" si="82"/>
        <v>2768160.0000000005</v>
      </c>
      <c r="CW618" s="11"/>
      <c r="CX618" s="604">
        <f t="shared" si="83"/>
        <v>1.1768707887161309</v>
      </c>
      <c r="CY618" s="143"/>
      <c r="CZ618" s="143"/>
      <c r="DA618" s="143"/>
      <c r="DB618" s="23"/>
      <c r="DC618" s="23"/>
      <c r="DD618" s="23"/>
      <c r="DE618" s="23"/>
      <c r="DF618" s="143"/>
      <c r="DG618" s="89"/>
      <c r="DH618" s="50" t="s">
        <v>46</v>
      </c>
      <c r="DI618" s="28"/>
      <c r="DJ618" s="553" t="s">
        <v>46</v>
      </c>
      <c r="DK618" s="143"/>
      <c r="DL618" s="46"/>
      <c r="DM618" s="111"/>
      <c r="DN618" s="110"/>
      <c r="DO618" s="432">
        <v>721.90766002098633</v>
      </c>
      <c r="DP618" s="433">
        <v>-691.46103894862904</v>
      </c>
      <c r="DQ618" s="434">
        <v>0</v>
      </c>
      <c r="DR618" s="428">
        <v>30.44662107235726</v>
      </c>
      <c r="DS618" s="432">
        <v>0.28961175236096537</v>
      </c>
      <c r="DT618" s="434">
        <v>0.37856423194053956</v>
      </c>
      <c r="DU618" s="434">
        <v>0</v>
      </c>
      <c r="DV618" s="428">
        <v>0.66817598430150493</v>
      </c>
      <c r="DW618" s="252"/>
      <c r="DX618" s="50"/>
      <c r="DY618" s="249"/>
      <c r="DZ618" s="464">
        <v>0</v>
      </c>
      <c r="EA618" s="465">
        <v>0</v>
      </c>
      <c r="EB618" s="46"/>
    </row>
    <row r="619" spans="1:132" s="141" customFormat="1" ht="27.75" customHeight="1" x14ac:dyDescent="0.25">
      <c r="A619" s="69" t="s">
        <v>56</v>
      </c>
      <c r="B619" s="69" t="s">
        <v>57</v>
      </c>
      <c r="C619" s="69" t="s">
        <v>1099</v>
      </c>
      <c r="D619" s="67" t="s">
        <v>1115</v>
      </c>
      <c r="E619" s="67" t="s">
        <v>1116</v>
      </c>
      <c r="F619" s="67" t="s">
        <v>1117</v>
      </c>
      <c r="G619" s="67" t="s">
        <v>1116</v>
      </c>
      <c r="H619" s="14" t="s">
        <v>46</v>
      </c>
      <c r="I619" s="20" t="s">
        <v>1978</v>
      </c>
      <c r="J619" s="145" t="s">
        <v>1981</v>
      </c>
      <c r="K619" s="426">
        <v>2.9902125141869096</v>
      </c>
      <c r="L619" s="426">
        <v>2.032007571531</v>
      </c>
      <c r="M619" s="424">
        <v>735</v>
      </c>
      <c r="N619" s="487">
        <v>5787414</v>
      </c>
      <c r="O619" s="487" t="s">
        <v>1982</v>
      </c>
      <c r="P619" s="572">
        <v>1.3137720845463747</v>
      </c>
      <c r="Q619" s="34" t="s">
        <v>1977</v>
      </c>
      <c r="R619" s="257" t="s">
        <v>48</v>
      </c>
      <c r="S619" s="27"/>
      <c r="T619" s="27"/>
      <c r="U619" s="145"/>
      <c r="V619" s="24"/>
      <c r="W619" s="24"/>
      <c r="X619" s="24"/>
      <c r="Y619" s="24"/>
      <c r="Z619" s="24"/>
      <c r="AA619" s="24"/>
      <c r="AB619" s="24"/>
      <c r="AC619" s="24"/>
      <c r="AD619" s="24"/>
      <c r="AE619" s="24"/>
      <c r="AF619" s="24"/>
      <c r="AG619" s="24"/>
      <c r="AH619" s="24"/>
      <c r="AI619" s="24">
        <v>4</v>
      </c>
      <c r="AJ619" s="24">
        <v>4</v>
      </c>
      <c r="AK619" s="24"/>
      <c r="AL619" s="24"/>
      <c r="AM619" s="24"/>
      <c r="AN619" s="24"/>
      <c r="AO619" s="145">
        <f t="shared" si="84"/>
        <v>4</v>
      </c>
      <c r="AP619" s="14">
        <f t="shared" si="85"/>
        <v>4</v>
      </c>
      <c r="AQ619" s="22"/>
      <c r="AR619" s="24"/>
      <c r="AS619" s="24"/>
      <c r="AT619" s="24"/>
      <c r="AU619" s="24"/>
      <c r="AV619" s="24"/>
      <c r="AW619" s="145"/>
      <c r="AX619" s="24"/>
      <c r="AY619" s="24"/>
      <c r="AZ619" s="24"/>
      <c r="BA619" s="24"/>
      <c r="BB619" s="24"/>
      <c r="BC619" s="24"/>
      <c r="BD619" s="24"/>
      <c r="BE619" s="24"/>
      <c r="BF619" s="24"/>
      <c r="BG619" s="24">
        <v>38.6</v>
      </c>
      <c r="BH619" s="24">
        <v>38.6</v>
      </c>
      <c r="BI619" s="24"/>
      <c r="BJ619" s="24"/>
      <c r="BK619" s="24"/>
      <c r="BL619" s="24"/>
      <c r="BM619" s="145">
        <f t="shared" si="86"/>
        <v>38.6</v>
      </c>
      <c r="BN619" s="24">
        <f t="shared" si="87"/>
        <v>38.6</v>
      </c>
      <c r="BO619" s="509">
        <f t="shared" si="81"/>
        <v>2.938104748460079E-2</v>
      </c>
      <c r="BP619" s="511">
        <v>0</v>
      </c>
      <c r="BQ619" s="512">
        <v>0</v>
      </c>
      <c r="BR619" s="513">
        <v>0</v>
      </c>
      <c r="BS619" s="512">
        <v>0</v>
      </c>
      <c r="BT619" s="512">
        <v>0</v>
      </c>
      <c r="BU619" s="512">
        <v>0</v>
      </c>
      <c r="BV619" s="512">
        <v>0</v>
      </c>
      <c r="BW619" s="512">
        <v>0</v>
      </c>
      <c r="BX619" s="512">
        <v>0</v>
      </c>
      <c r="BY619" s="512">
        <v>0</v>
      </c>
      <c r="BZ619" s="512">
        <v>0</v>
      </c>
      <c r="CA619" s="512">
        <v>0</v>
      </c>
      <c r="CB619" s="512">
        <v>0</v>
      </c>
      <c r="CC619" s="512">
        <v>0</v>
      </c>
      <c r="CD619" s="512">
        <v>0</v>
      </c>
      <c r="CE619" s="512">
        <v>0</v>
      </c>
      <c r="CF619" s="512">
        <v>45310.224000000002</v>
      </c>
      <c r="CG619" s="512">
        <v>45310.224000000002</v>
      </c>
      <c r="CH619" s="512">
        <v>0</v>
      </c>
      <c r="CI619" s="512">
        <v>0</v>
      </c>
      <c r="CJ619" s="512">
        <v>0</v>
      </c>
      <c r="CK619" s="512">
        <v>0</v>
      </c>
      <c r="CL619" s="513">
        <f t="shared" si="88"/>
        <v>45310.224000000002</v>
      </c>
      <c r="CM619" s="513">
        <f t="shared" si="89"/>
        <v>45310.224000000002</v>
      </c>
      <c r="CN619" s="113"/>
      <c r="CO619" s="97"/>
      <c r="CP619" s="97"/>
      <c r="CQ619" s="97"/>
      <c r="CR619" s="97"/>
      <c r="CS619" s="97"/>
      <c r="CT619" s="97"/>
      <c r="CU619" s="114"/>
      <c r="CV619" s="50">
        <f t="shared" si="82"/>
        <v>5787414</v>
      </c>
      <c r="CW619" s="11"/>
      <c r="CX619" s="604">
        <f t="shared" si="83"/>
        <v>1.3137720845463747</v>
      </c>
      <c r="CY619" s="143"/>
      <c r="CZ619" s="143"/>
      <c r="DA619" s="143"/>
      <c r="DB619" s="23"/>
      <c r="DC619" s="23"/>
      <c r="DD619" s="23"/>
      <c r="DE619" s="23"/>
      <c r="DF619" s="143"/>
      <c r="DG619" s="89"/>
      <c r="DH619" s="50" t="s">
        <v>46</v>
      </c>
      <c r="DI619" s="28"/>
      <c r="DJ619" s="553" t="s">
        <v>46</v>
      </c>
      <c r="DK619" s="143"/>
      <c r="DL619" s="46"/>
      <c r="DM619" s="111"/>
      <c r="DN619" s="110"/>
      <c r="DO619" s="432">
        <v>104.64859961446872</v>
      </c>
      <c r="DP619" s="433">
        <v>-51.522571836654564</v>
      </c>
      <c r="DQ619" s="434">
        <v>104.64859961446872</v>
      </c>
      <c r="DR619" s="428">
        <v>-51.662954908107714</v>
      </c>
      <c r="DS619" s="432">
        <v>1.0259666628869482</v>
      </c>
      <c r="DT619" s="434">
        <v>-0.59402470130570517</v>
      </c>
      <c r="DU619" s="434">
        <v>1.0259666628869482</v>
      </c>
      <c r="DV619" s="428">
        <v>-0.5944834695130683</v>
      </c>
      <c r="DW619" s="252"/>
      <c r="DX619" s="50"/>
      <c r="DY619" s="249"/>
      <c r="DZ619" s="464">
        <v>0</v>
      </c>
      <c r="EA619" s="465">
        <v>18887</v>
      </c>
      <c r="EB619" s="46"/>
    </row>
    <row r="620" spans="1:132" s="141" customFormat="1" ht="27.75" customHeight="1" x14ac:dyDescent="0.25">
      <c r="A620" s="69" t="s">
        <v>56</v>
      </c>
      <c r="B620" s="69" t="s">
        <v>57</v>
      </c>
      <c r="C620" s="69" t="s">
        <v>1099</v>
      </c>
      <c r="D620" s="67" t="s">
        <v>1115</v>
      </c>
      <c r="E620" s="67" t="s">
        <v>1116</v>
      </c>
      <c r="F620" s="67" t="s">
        <v>1118</v>
      </c>
      <c r="G620" s="67" t="s">
        <v>1116</v>
      </c>
      <c r="H620" s="14" t="s">
        <v>46</v>
      </c>
      <c r="I620" s="20" t="s">
        <v>1979</v>
      </c>
      <c r="J620" s="145" t="s">
        <v>1981</v>
      </c>
      <c r="K620" s="426">
        <v>2.6947939284479623</v>
      </c>
      <c r="L620" s="426">
        <v>3.3071969628180002</v>
      </c>
      <c r="M620" s="424">
        <v>541</v>
      </c>
      <c r="N620" s="487">
        <v>7539710</v>
      </c>
      <c r="O620" s="487" t="s">
        <v>1982</v>
      </c>
      <c r="P620" s="572">
        <v>2.1327780824080129</v>
      </c>
      <c r="Q620" s="34" t="s">
        <v>1977</v>
      </c>
      <c r="R620" s="257" t="s">
        <v>48</v>
      </c>
      <c r="S620" s="27"/>
      <c r="T620" s="27"/>
      <c r="U620" s="145">
        <v>1</v>
      </c>
      <c r="V620" s="24">
        <v>1</v>
      </c>
      <c r="W620" s="24"/>
      <c r="X620" s="24"/>
      <c r="Y620" s="24"/>
      <c r="Z620" s="24"/>
      <c r="AA620" s="24"/>
      <c r="AB620" s="24"/>
      <c r="AC620" s="24"/>
      <c r="AD620" s="24"/>
      <c r="AE620" s="24"/>
      <c r="AF620" s="24"/>
      <c r="AG620" s="24"/>
      <c r="AH620" s="24"/>
      <c r="AI620" s="24">
        <v>2</v>
      </c>
      <c r="AJ620" s="24">
        <v>2</v>
      </c>
      <c r="AK620" s="24"/>
      <c r="AL620" s="24"/>
      <c r="AM620" s="24"/>
      <c r="AN620" s="24"/>
      <c r="AO620" s="145">
        <f t="shared" si="84"/>
        <v>3</v>
      </c>
      <c r="AP620" s="14">
        <f t="shared" si="85"/>
        <v>3</v>
      </c>
      <c r="AQ620" s="22"/>
      <c r="AR620" s="24"/>
      <c r="AS620" s="24">
        <v>75</v>
      </c>
      <c r="AT620" s="24">
        <v>75</v>
      </c>
      <c r="AU620" s="24"/>
      <c r="AV620" s="24"/>
      <c r="AW620" s="145"/>
      <c r="AX620" s="24"/>
      <c r="AY620" s="24"/>
      <c r="AZ620" s="24"/>
      <c r="BA620" s="24"/>
      <c r="BB620" s="24"/>
      <c r="BC620" s="24"/>
      <c r="BD620" s="24"/>
      <c r="BE620" s="24"/>
      <c r="BF620" s="24"/>
      <c r="BG620" s="24">
        <v>26</v>
      </c>
      <c r="BH620" s="24">
        <v>26</v>
      </c>
      <c r="BI620" s="24"/>
      <c r="BJ620" s="24"/>
      <c r="BK620" s="24"/>
      <c r="BL620" s="24"/>
      <c r="BM620" s="145">
        <f t="shared" si="86"/>
        <v>101</v>
      </c>
      <c r="BN620" s="24">
        <f t="shared" si="87"/>
        <v>101</v>
      </c>
      <c r="BO620" s="509">
        <f t="shared" si="81"/>
        <v>4.7356075549110088E-2</v>
      </c>
      <c r="BP620" s="511">
        <v>0</v>
      </c>
      <c r="BQ620" s="512">
        <v>0</v>
      </c>
      <c r="BR620" s="513">
        <v>262800</v>
      </c>
      <c r="BS620" s="512">
        <v>262800</v>
      </c>
      <c r="BT620" s="512">
        <v>0</v>
      </c>
      <c r="BU620" s="512">
        <v>0</v>
      </c>
      <c r="BV620" s="512">
        <v>0</v>
      </c>
      <c r="BW620" s="512">
        <v>0</v>
      </c>
      <c r="BX620" s="512">
        <v>0</v>
      </c>
      <c r="BY620" s="512">
        <v>0</v>
      </c>
      <c r="BZ620" s="512">
        <v>0</v>
      </c>
      <c r="CA620" s="512">
        <v>0</v>
      </c>
      <c r="CB620" s="512">
        <v>0</v>
      </c>
      <c r="CC620" s="512">
        <v>0</v>
      </c>
      <c r="CD620" s="512">
        <v>0</v>
      </c>
      <c r="CE620" s="512">
        <v>0</v>
      </c>
      <c r="CF620" s="512">
        <v>30519.84</v>
      </c>
      <c r="CG620" s="512">
        <v>30519.84</v>
      </c>
      <c r="CH620" s="512">
        <v>0</v>
      </c>
      <c r="CI620" s="512">
        <v>0</v>
      </c>
      <c r="CJ620" s="512">
        <v>0</v>
      </c>
      <c r="CK620" s="512">
        <v>0</v>
      </c>
      <c r="CL620" s="513">
        <f t="shared" si="88"/>
        <v>293319.84000000003</v>
      </c>
      <c r="CM620" s="513">
        <f t="shared" si="89"/>
        <v>293319.84000000003</v>
      </c>
      <c r="CN620" s="113"/>
      <c r="CO620" s="97"/>
      <c r="CP620" s="97"/>
      <c r="CQ620" s="97"/>
      <c r="CR620" s="97"/>
      <c r="CS620" s="97"/>
      <c r="CT620" s="97"/>
      <c r="CU620" s="114"/>
      <c r="CV620" s="50">
        <f t="shared" si="82"/>
        <v>7539710</v>
      </c>
      <c r="CW620" s="11"/>
      <c r="CX620" s="604">
        <f t="shared" si="83"/>
        <v>2.1327780824080129</v>
      </c>
      <c r="CY620" s="143"/>
      <c r="CZ620" s="143"/>
      <c r="DA620" s="143"/>
      <c r="DB620" s="23"/>
      <c r="DC620" s="23"/>
      <c r="DD620" s="23"/>
      <c r="DE620" s="23"/>
      <c r="DF620" s="143"/>
      <c r="DG620" s="89"/>
      <c r="DH620" s="50" t="s">
        <v>46</v>
      </c>
      <c r="DI620" s="28"/>
      <c r="DJ620" s="553" t="s">
        <v>46</v>
      </c>
      <c r="DK620" s="143"/>
      <c r="DL620" s="46"/>
      <c r="DM620" s="111"/>
      <c r="DN620" s="110"/>
      <c r="DO620" s="432">
        <v>316.33020175573711</v>
      </c>
      <c r="DP620" s="433">
        <v>-77.062027559646793</v>
      </c>
      <c r="DQ620" s="434">
        <v>316.33020175573711</v>
      </c>
      <c r="DR620" s="428">
        <v>-77.062027559646793</v>
      </c>
      <c r="DS620" s="432">
        <v>2.4783613121823516</v>
      </c>
      <c r="DT620" s="434">
        <v>-0.37877316926361271</v>
      </c>
      <c r="DU620" s="434">
        <v>2.4783613121823516</v>
      </c>
      <c r="DV620" s="428">
        <v>-0.37877316926361271</v>
      </c>
      <c r="DW620" s="252"/>
      <c r="DX620" s="50"/>
      <c r="DY620" s="249"/>
      <c r="DZ620" s="464">
        <v>86044</v>
      </c>
      <c r="EA620" s="465">
        <v>-3441.3333333333285</v>
      </c>
      <c r="EB620" s="46"/>
    </row>
    <row r="621" spans="1:132" s="141" customFormat="1" ht="27.75" customHeight="1" x14ac:dyDescent="0.25">
      <c r="A621" s="69" t="s">
        <v>56</v>
      </c>
      <c r="B621" s="69" t="s">
        <v>57</v>
      </c>
      <c r="C621" s="69" t="s">
        <v>1099</v>
      </c>
      <c r="D621" s="67" t="s">
        <v>1115</v>
      </c>
      <c r="E621" s="67" t="s">
        <v>1116</v>
      </c>
      <c r="F621" s="67" t="s">
        <v>1119</v>
      </c>
      <c r="G621" s="67" t="s">
        <v>1116</v>
      </c>
      <c r="H621" s="14" t="s">
        <v>46</v>
      </c>
      <c r="I621" s="20" t="s">
        <v>1978</v>
      </c>
      <c r="J621" s="145" t="s">
        <v>1981</v>
      </c>
      <c r="K621" s="426">
        <v>2.3057060350356893</v>
      </c>
      <c r="L621" s="426">
        <v>3.6640151438940003</v>
      </c>
      <c r="M621" s="424">
        <v>892</v>
      </c>
      <c r="N621" s="487">
        <v>6949828</v>
      </c>
      <c r="O621" s="487" t="s">
        <v>1982</v>
      </c>
      <c r="P621" s="572">
        <v>1.4867000371740515</v>
      </c>
      <c r="Q621" s="34" t="s">
        <v>1977</v>
      </c>
      <c r="R621" s="257" t="s">
        <v>48</v>
      </c>
      <c r="S621" s="27"/>
      <c r="T621" s="27"/>
      <c r="U621" s="145"/>
      <c r="V621" s="24"/>
      <c r="W621" s="24"/>
      <c r="X621" s="24"/>
      <c r="Y621" s="24"/>
      <c r="Z621" s="24"/>
      <c r="AA621" s="24"/>
      <c r="AB621" s="24"/>
      <c r="AC621" s="24"/>
      <c r="AD621" s="24"/>
      <c r="AE621" s="24"/>
      <c r="AF621" s="24"/>
      <c r="AG621" s="24"/>
      <c r="AH621" s="24"/>
      <c r="AI621" s="24">
        <v>11</v>
      </c>
      <c r="AJ621" s="24">
        <v>11</v>
      </c>
      <c r="AK621" s="24"/>
      <c r="AL621" s="24"/>
      <c r="AM621" s="24"/>
      <c r="AN621" s="24"/>
      <c r="AO621" s="145">
        <f t="shared" si="84"/>
        <v>11</v>
      </c>
      <c r="AP621" s="14">
        <f t="shared" si="85"/>
        <v>11</v>
      </c>
      <c r="AQ621" s="22"/>
      <c r="AR621" s="24"/>
      <c r="AS621" s="24"/>
      <c r="AT621" s="24"/>
      <c r="AU621" s="24"/>
      <c r="AV621" s="24"/>
      <c r="AW621" s="145"/>
      <c r="AX621" s="24"/>
      <c r="AY621" s="24"/>
      <c r="AZ621" s="24"/>
      <c r="BA621" s="24"/>
      <c r="BB621" s="24"/>
      <c r="BC621" s="24"/>
      <c r="BD621" s="24"/>
      <c r="BE621" s="24"/>
      <c r="BF621" s="24"/>
      <c r="BG621" s="24">
        <v>112.81</v>
      </c>
      <c r="BH621" s="24">
        <v>112.81</v>
      </c>
      <c r="BI621" s="24"/>
      <c r="BJ621" s="24"/>
      <c r="BK621" s="24"/>
      <c r="BL621" s="24"/>
      <c r="BM621" s="145">
        <f t="shared" si="86"/>
        <v>112.81</v>
      </c>
      <c r="BN621" s="24">
        <f t="shared" si="87"/>
        <v>112.81</v>
      </c>
      <c r="BO621" s="509">
        <f t="shared" si="81"/>
        <v>7.587946268867489E-2</v>
      </c>
      <c r="BP621" s="511">
        <v>0</v>
      </c>
      <c r="BQ621" s="512">
        <v>0</v>
      </c>
      <c r="BR621" s="513">
        <v>0</v>
      </c>
      <c r="BS621" s="512">
        <v>0</v>
      </c>
      <c r="BT621" s="512">
        <v>0</v>
      </c>
      <c r="BU621" s="512">
        <v>0</v>
      </c>
      <c r="BV621" s="512">
        <v>0</v>
      </c>
      <c r="BW621" s="512">
        <v>0</v>
      </c>
      <c r="BX621" s="512">
        <v>0</v>
      </c>
      <c r="BY621" s="512">
        <v>0</v>
      </c>
      <c r="BZ621" s="512">
        <v>0</v>
      </c>
      <c r="CA621" s="512">
        <v>0</v>
      </c>
      <c r="CB621" s="512">
        <v>0</v>
      </c>
      <c r="CC621" s="512">
        <v>0</v>
      </c>
      <c r="CD621" s="512">
        <v>0</v>
      </c>
      <c r="CE621" s="512">
        <v>0</v>
      </c>
      <c r="CF621" s="512">
        <v>132420.8904</v>
      </c>
      <c r="CG621" s="512">
        <v>132420.8904</v>
      </c>
      <c r="CH621" s="512">
        <v>0</v>
      </c>
      <c r="CI621" s="512">
        <v>0</v>
      </c>
      <c r="CJ621" s="512">
        <v>0</v>
      </c>
      <c r="CK621" s="512">
        <v>0</v>
      </c>
      <c r="CL621" s="513">
        <f t="shared" si="88"/>
        <v>132420.8904</v>
      </c>
      <c r="CM621" s="513">
        <f t="shared" si="89"/>
        <v>132420.8904</v>
      </c>
      <c r="CN621" s="113"/>
      <c r="CO621" s="97"/>
      <c r="CP621" s="97"/>
      <c r="CQ621" s="97"/>
      <c r="CR621" s="97"/>
      <c r="CS621" s="97"/>
      <c r="CT621" s="97"/>
      <c r="CU621" s="114"/>
      <c r="CV621" s="50">
        <f t="shared" si="82"/>
        <v>6949828</v>
      </c>
      <c r="CW621" s="11"/>
      <c r="CX621" s="604">
        <f t="shared" si="83"/>
        <v>1.4867000371740515</v>
      </c>
      <c r="CY621" s="143"/>
      <c r="CZ621" s="143"/>
      <c r="DA621" s="143"/>
      <c r="DB621" s="23"/>
      <c r="DC621" s="23"/>
      <c r="DD621" s="23"/>
      <c r="DE621" s="23"/>
      <c r="DF621" s="143"/>
      <c r="DG621" s="89"/>
      <c r="DH621" s="50" t="s">
        <v>46</v>
      </c>
      <c r="DI621" s="28"/>
      <c r="DJ621" s="553" t="s">
        <v>46</v>
      </c>
      <c r="DK621" s="143"/>
      <c r="DL621" s="46"/>
      <c r="DM621" s="111"/>
      <c r="DN621" s="110"/>
      <c r="DO621" s="432">
        <v>97.398711123564027</v>
      </c>
      <c r="DP621" s="433">
        <v>-74.946960265324776</v>
      </c>
      <c r="DQ621" s="434">
        <v>97.398711123564027</v>
      </c>
      <c r="DR621" s="428">
        <v>-74.946960265324776</v>
      </c>
      <c r="DS621" s="432">
        <v>0.95488932474082377</v>
      </c>
      <c r="DT621" s="434">
        <v>-0.52757871345596929</v>
      </c>
      <c r="DU621" s="434">
        <v>0.95488932474082377</v>
      </c>
      <c r="DV621" s="428">
        <v>-0.52757871345596929</v>
      </c>
      <c r="DW621" s="252"/>
      <c r="DX621" s="50"/>
      <c r="DY621" s="249"/>
      <c r="DZ621" s="464">
        <v>0</v>
      </c>
      <c r="EA621" s="465">
        <v>0</v>
      </c>
      <c r="EB621" s="46"/>
    </row>
    <row r="622" spans="1:132" s="141" customFormat="1" ht="27.75" customHeight="1" x14ac:dyDescent="0.25">
      <c r="A622" s="69" t="s">
        <v>56</v>
      </c>
      <c r="B622" s="69" t="s">
        <v>57</v>
      </c>
      <c r="C622" s="69" t="s">
        <v>1099</v>
      </c>
      <c r="D622" s="67" t="s">
        <v>1115</v>
      </c>
      <c r="E622" s="67" t="s">
        <v>1116</v>
      </c>
      <c r="F622" s="67" t="s">
        <v>1120</v>
      </c>
      <c r="G622" s="67" t="s">
        <v>1116</v>
      </c>
      <c r="H622" s="14" t="s">
        <v>46</v>
      </c>
      <c r="I622" s="20" t="s">
        <v>1978</v>
      </c>
      <c r="J622" s="145" t="s">
        <v>1981</v>
      </c>
      <c r="K622" s="426">
        <v>3.1559351354551</v>
      </c>
      <c r="L622" s="426">
        <v>3.2153409024030002</v>
      </c>
      <c r="M622" s="424">
        <v>828</v>
      </c>
      <c r="N622" s="487">
        <v>8310625</v>
      </c>
      <c r="O622" s="487" t="s">
        <v>1982</v>
      </c>
      <c r="P622" s="572">
        <v>1.5299320253309709</v>
      </c>
      <c r="Q622" s="34" t="s">
        <v>1977</v>
      </c>
      <c r="R622" s="257" t="s">
        <v>48</v>
      </c>
      <c r="S622" s="27"/>
      <c r="T622" s="27"/>
      <c r="U622" s="145"/>
      <c r="V622" s="24"/>
      <c r="W622" s="24"/>
      <c r="X622" s="24"/>
      <c r="Y622" s="24"/>
      <c r="Z622" s="24"/>
      <c r="AA622" s="24"/>
      <c r="AB622" s="24"/>
      <c r="AC622" s="24"/>
      <c r="AD622" s="24"/>
      <c r="AE622" s="24"/>
      <c r="AF622" s="24"/>
      <c r="AG622" s="24"/>
      <c r="AH622" s="24"/>
      <c r="AI622" s="24">
        <v>14</v>
      </c>
      <c r="AJ622" s="24">
        <v>14</v>
      </c>
      <c r="AK622" s="24"/>
      <c r="AL622" s="24"/>
      <c r="AM622" s="24"/>
      <c r="AN622" s="24"/>
      <c r="AO622" s="145">
        <f t="shared" si="84"/>
        <v>14</v>
      </c>
      <c r="AP622" s="14">
        <f t="shared" si="85"/>
        <v>14</v>
      </c>
      <c r="AQ622" s="22"/>
      <c r="AR622" s="24"/>
      <c r="AS622" s="24"/>
      <c r="AT622" s="24"/>
      <c r="AU622" s="24"/>
      <c r="AV622" s="24"/>
      <c r="AW622" s="145"/>
      <c r="AX622" s="24"/>
      <c r="AY622" s="24"/>
      <c r="AZ622" s="24"/>
      <c r="BA622" s="24"/>
      <c r="BB622" s="24"/>
      <c r="BC622" s="24"/>
      <c r="BD622" s="24"/>
      <c r="BE622" s="24"/>
      <c r="BF622" s="24"/>
      <c r="BG622" s="24">
        <v>72.930000000000007</v>
      </c>
      <c r="BH622" s="24">
        <v>72.930000000000007</v>
      </c>
      <c r="BI622" s="24"/>
      <c r="BJ622" s="24"/>
      <c r="BK622" s="24"/>
      <c r="BL622" s="24"/>
      <c r="BM622" s="145">
        <f t="shared" si="86"/>
        <v>72.930000000000007</v>
      </c>
      <c r="BN622" s="24">
        <f t="shared" si="87"/>
        <v>72.930000000000007</v>
      </c>
      <c r="BO622" s="509">
        <f t="shared" si="81"/>
        <v>4.7668784490097219E-2</v>
      </c>
      <c r="BP622" s="511">
        <v>0</v>
      </c>
      <c r="BQ622" s="512">
        <v>0</v>
      </c>
      <c r="BR622" s="513">
        <v>0</v>
      </c>
      <c r="BS622" s="512">
        <v>0</v>
      </c>
      <c r="BT622" s="512">
        <v>0</v>
      </c>
      <c r="BU622" s="512">
        <v>0</v>
      </c>
      <c r="BV622" s="512">
        <v>0</v>
      </c>
      <c r="BW622" s="512">
        <v>0</v>
      </c>
      <c r="BX622" s="512">
        <v>0</v>
      </c>
      <c r="BY622" s="512">
        <v>0</v>
      </c>
      <c r="BZ622" s="512">
        <v>0</v>
      </c>
      <c r="CA622" s="512">
        <v>0</v>
      </c>
      <c r="CB622" s="512">
        <v>0</v>
      </c>
      <c r="CC622" s="512">
        <v>0</v>
      </c>
      <c r="CD622" s="512">
        <v>0</v>
      </c>
      <c r="CE622" s="512">
        <v>0</v>
      </c>
      <c r="CF622" s="512">
        <v>85608.151200000008</v>
      </c>
      <c r="CG622" s="512">
        <v>85608.151200000008</v>
      </c>
      <c r="CH622" s="512">
        <v>0</v>
      </c>
      <c r="CI622" s="512">
        <v>0</v>
      </c>
      <c r="CJ622" s="512">
        <v>0</v>
      </c>
      <c r="CK622" s="512">
        <v>0</v>
      </c>
      <c r="CL622" s="513">
        <f t="shared" si="88"/>
        <v>85608.151200000008</v>
      </c>
      <c r="CM622" s="513">
        <f t="shared" si="89"/>
        <v>85608.151200000008</v>
      </c>
      <c r="CN622" s="113"/>
      <c r="CO622" s="97"/>
      <c r="CP622" s="97"/>
      <c r="CQ622" s="97"/>
      <c r="CR622" s="97"/>
      <c r="CS622" s="97"/>
      <c r="CT622" s="97"/>
      <c r="CU622" s="114"/>
      <c r="CV622" s="50">
        <f t="shared" si="82"/>
        <v>8310625</v>
      </c>
      <c r="CW622" s="11"/>
      <c r="CX622" s="604">
        <f t="shared" si="83"/>
        <v>1.5299320253309709</v>
      </c>
      <c r="CY622" s="143"/>
      <c r="CZ622" s="143"/>
      <c r="DA622" s="143"/>
      <c r="DB622" s="23"/>
      <c r="DC622" s="23"/>
      <c r="DD622" s="23"/>
      <c r="DE622" s="23"/>
      <c r="DF622" s="143"/>
      <c r="DG622" s="89"/>
      <c r="DH622" s="50" t="s">
        <v>46</v>
      </c>
      <c r="DI622" s="28"/>
      <c r="DJ622" s="553" t="s">
        <v>46</v>
      </c>
      <c r="DK622" s="143"/>
      <c r="DL622" s="46"/>
      <c r="DM622" s="111"/>
      <c r="DN622" s="110"/>
      <c r="DO622" s="432">
        <v>170.6312292358804</v>
      </c>
      <c r="DP622" s="433">
        <v>-131.93937273685336</v>
      </c>
      <c r="DQ622" s="434">
        <v>103.75234068257323</v>
      </c>
      <c r="DR622" s="428">
        <v>-65.060484183546208</v>
      </c>
      <c r="DS622" s="432">
        <v>1.040169133192389</v>
      </c>
      <c r="DT622" s="434">
        <v>-0.61894340440242135</v>
      </c>
      <c r="DU622" s="434">
        <v>1.0063424947145878</v>
      </c>
      <c r="DV622" s="428">
        <v>-0.58511676592462014</v>
      </c>
      <c r="DW622" s="252"/>
      <c r="DX622" s="50"/>
      <c r="DY622" s="249"/>
      <c r="DZ622" s="464">
        <v>0</v>
      </c>
      <c r="EA622" s="465">
        <v>12168.333333333334</v>
      </c>
      <c r="EB622" s="46"/>
    </row>
    <row r="623" spans="1:132" s="141" customFormat="1" ht="27.75" customHeight="1" x14ac:dyDescent="0.25">
      <c r="A623" s="69" t="s">
        <v>56</v>
      </c>
      <c r="B623" s="69" t="s">
        <v>57</v>
      </c>
      <c r="C623" s="69" t="s">
        <v>1099</v>
      </c>
      <c r="D623" s="67" t="s">
        <v>1115</v>
      </c>
      <c r="E623" s="67" t="s">
        <v>1116</v>
      </c>
      <c r="F623" s="67" t="s">
        <v>1121</v>
      </c>
      <c r="G623" s="67" t="s">
        <v>1116</v>
      </c>
      <c r="H623" s="14" t="s">
        <v>46</v>
      </c>
      <c r="I623" s="20" t="s">
        <v>1979</v>
      </c>
      <c r="J623" s="145" t="s">
        <v>1981</v>
      </c>
      <c r="K623" s="426">
        <v>2.557892632617718</v>
      </c>
      <c r="L623" s="426">
        <v>3.421022720157</v>
      </c>
      <c r="M623" s="424">
        <v>434</v>
      </c>
      <c r="N623" s="487">
        <v>6092944</v>
      </c>
      <c r="O623" s="487" t="s">
        <v>1982</v>
      </c>
      <c r="P623" s="572">
        <v>1.9766625696191351</v>
      </c>
      <c r="Q623" s="34" t="s">
        <v>1977</v>
      </c>
      <c r="R623" s="257" t="s">
        <v>48</v>
      </c>
      <c r="S623" s="27"/>
      <c r="T623" s="27"/>
      <c r="U623" s="145"/>
      <c r="V623" s="24"/>
      <c r="W623" s="24"/>
      <c r="X623" s="24"/>
      <c r="Y623" s="24"/>
      <c r="Z623" s="24"/>
      <c r="AA623" s="24"/>
      <c r="AB623" s="24"/>
      <c r="AC623" s="24"/>
      <c r="AD623" s="24"/>
      <c r="AE623" s="24"/>
      <c r="AF623" s="24"/>
      <c r="AG623" s="24"/>
      <c r="AH623" s="24"/>
      <c r="AI623" s="24">
        <v>1</v>
      </c>
      <c r="AJ623" s="24">
        <v>1</v>
      </c>
      <c r="AK623" s="24"/>
      <c r="AL623" s="24"/>
      <c r="AM623" s="24"/>
      <c r="AN623" s="24"/>
      <c r="AO623" s="145">
        <f t="shared" si="84"/>
        <v>1</v>
      </c>
      <c r="AP623" s="14">
        <f t="shared" si="85"/>
        <v>1</v>
      </c>
      <c r="AQ623" s="22"/>
      <c r="AR623" s="24"/>
      <c r="AS623" s="24"/>
      <c r="AT623" s="24"/>
      <c r="AU623" s="24"/>
      <c r="AV623" s="24"/>
      <c r="AW623" s="145"/>
      <c r="AX623" s="24"/>
      <c r="AY623" s="24"/>
      <c r="AZ623" s="24"/>
      <c r="BA623" s="24"/>
      <c r="BB623" s="24"/>
      <c r="BC623" s="24"/>
      <c r="BD623" s="24"/>
      <c r="BE623" s="24"/>
      <c r="BF623" s="24"/>
      <c r="BG623" s="24">
        <v>3</v>
      </c>
      <c r="BH623" s="24">
        <v>3</v>
      </c>
      <c r="BI623" s="24"/>
      <c r="BJ623" s="24"/>
      <c r="BK623" s="24"/>
      <c r="BL623" s="24"/>
      <c r="BM623" s="145">
        <f t="shared" si="86"/>
        <v>3</v>
      </c>
      <c r="BN623" s="24">
        <f t="shared" si="87"/>
        <v>3</v>
      </c>
      <c r="BO623" s="509">
        <f t="shared" si="81"/>
        <v>1.5177097224935274E-3</v>
      </c>
      <c r="BP623" s="511">
        <v>0</v>
      </c>
      <c r="BQ623" s="512">
        <v>0</v>
      </c>
      <c r="BR623" s="513">
        <v>0</v>
      </c>
      <c r="BS623" s="512">
        <v>0</v>
      </c>
      <c r="BT623" s="512">
        <v>0</v>
      </c>
      <c r="BU623" s="512">
        <v>0</v>
      </c>
      <c r="BV623" s="512">
        <v>0</v>
      </c>
      <c r="BW623" s="512">
        <v>0</v>
      </c>
      <c r="BX623" s="512">
        <v>0</v>
      </c>
      <c r="BY623" s="512">
        <v>0</v>
      </c>
      <c r="BZ623" s="512">
        <v>0</v>
      </c>
      <c r="CA623" s="512">
        <v>0</v>
      </c>
      <c r="CB623" s="512">
        <v>0</v>
      </c>
      <c r="CC623" s="512">
        <v>0</v>
      </c>
      <c r="CD623" s="512">
        <v>0</v>
      </c>
      <c r="CE623" s="512">
        <v>0</v>
      </c>
      <c r="CF623" s="512">
        <v>3521.5200000000004</v>
      </c>
      <c r="CG623" s="512">
        <v>3521.5200000000004</v>
      </c>
      <c r="CH623" s="512">
        <v>0</v>
      </c>
      <c r="CI623" s="512">
        <v>0</v>
      </c>
      <c r="CJ623" s="512">
        <v>0</v>
      </c>
      <c r="CK623" s="512">
        <v>0</v>
      </c>
      <c r="CL623" s="513">
        <f t="shared" si="88"/>
        <v>3521.5200000000004</v>
      </c>
      <c r="CM623" s="513">
        <f t="shared" si="89"/>
        <v>3521.5200000000004</v>
      </c>
      <c r="CN623" s="113"/>
      <c r="CO623" s="97"/>
      <c r="CP623" s="97"/>
      <c r="CQ623" s="97"/>
      <c r="CR623" s="97"/>
      <c r="CS623" s="97"/>
      <c r="CT623" s="97"/>
      <c r="CU623" s="114"/>
      <c r="CV623" s="50">
        <f t="shared" si="82"/>
        <v>6092944</v>
      </c>
      <c r="CW623" s="11"/>
      <c r="CX623" s="604">
        <f t="shared" si="83"/>
        <v>1.9766625696191351</v>
      </c>
      <c r="CY623" s="143"/>
      <c r="CZ623" s="143"/>
      <c r="DA623" s="143"/>
      <c r="DB623" s="23"/>
      <c r="DC623" s="23"/>
      <c r="DD623" s="23"/>
      <c r="DE623" s="23"/>
      <c r="DF623" s="143"/>
      <c r="DG623" s="89"/>
      <c r="DH623" s="50" t="s">
        <v>46</v>
      </c>
      <c r="DI623" s="28"/>
      <c r="DJ623" s="553" t="s">
        <v>46</v>
      </c>
      <c r="DK623" s="143"/>
      <c r="DL623" s="46"/>
      <c r="DM623" s="111"/>
      <c r="DN623" s="110"/>
      <c r="DO623" s="432">
        <v>106.85341519570231</v>
      </c>
      <c r="DP623" s="433">
        <v>-58.911492822957605</v>
      </c>
      <c r="DQ623" s="434">
        <v>106.85341519570231</v>
      </c>
      <c r="DR623" s="428">
        <v>-63.159156374359476</v>
      </c>
      <c r="DS623" s="432">
        <v>1.0475825019186502</v>
      </c>
      <c r="DT623" s="434">
        <v>-0.34348591077780954</v>
      </c>
      <c r="DU623" s="434">
        <v>1.0475825019186502</v>
      </c>
      <c r="DV623" s="428">
        <v>-0.3458223593759403</v>
      </c>
      <c r="DW623" s="252"/>
      <c r="DX623" s="50"/>
      <c r="DY623" s="249"/>
      <c r="DZ623" s="464">
        <v>0</v>
      </c>
      <c r="EA623" s="465">
        <v>10699</v>
      </c>
      <c r="EB623" s="46"/>
    </row>
    <row r="624" spans="1:132" s="141" customFormat="1" ht="27.75" customHeight="1" x14ac:dyDescent="0.25">
      <c r="A624" s="69" t="s">
        <v>56</v>
      </c>
      <c r="B624" s="69" t="s">
        <v>57</v>
      </c>
      <c r="C624" s="69" t="s">
        <v>1099</v>
      </c>
      <c r="D624" s="67" t="s">
        <v>1115</v>
      </c>
      <c r="E624" s="67" t="s">
        <v>1116</v>
      </c>
      <c r="F624" s="67" t="s">
        <v>1122</v>
      </c>
      <c r="G624" s="67" t="s">
        <v>1116</v>
      </c>
      <c r="H624" s="14" t="s">
        <v>46</v>
      </c>
      <c r="I624" s="20" t="s">
        <v>1979</v>
      </c>
      <c r="J624" s="145" t="s">
        <v>1981</v>
      </c>
      <c r="K624" s="426">
        <v>2.0174927806562279</v>
      </c>
      <c r="L624" s="426">
        <v>3.7314393861780002</v>
      </c>
      <c r="M624" s="424">
        <v>560</v>
      </c>
      <c r="N624" s="487">
        <v>5482209</v>
      </c>
      <c r="O624" s="487" t="s">
        <v>1982</v>
      </c>
      <c r="P624" s="572">
        <v>1.2993614218274017</v>
      </c>
      <c r="Q624" s="34" t="s">
        <v>1977</v>
      </c>
      <c r="R624" s="257" t="s">
        <v>48</v>
      </c>
      <c r="S624" s="27"/>
      <c r="T624" s="27"/>
      <c r="U624" s="145"/>
      <c r="V624" s="24"/>
      <c r="W624" s="24"/>
      <c r="X624" s="24"/>
      <c r="Y624" s="24"/>
      <c r="Z624" s="24"/>
      <c r="AA624" s="24"/>
      <c r="AB624" s="24"/>
      <c r="AC624" s="24"/>
      <c r="AD624" s="24"/>
      <c r="AE624" s="24"/>
      <c r="AF624" s="24"/>
      <c r="AG624" s="24"/>
      <c r="AH624" s="24"/>
      <c r="AI624" s="24">
        <v>6</v>
      </c>
      <c r="AJ624" s="24">
        <v>6</v>
      </c>
      <c r="AK624" s="24"/>
      <c r="AL624" s="24"/>
      <c r="AM624" s="24"/>
      <c r="AN624" s="24"/>
      <c r="AO624" s="145">
        <f t="shared" si="84"/>
        <v>6</v>
      </c>
      <c r="AP624" s="14">
        <f t="shared" si="85"/>
        <v>6</v>
      </c>
      <c r="AQ624" s="22"/>
      <c r="AR624" s="24"/>
      <c r="AS624" s="24"/>
      <c r="AT624" s="24"/>
      <c r="AU624" s="24"/>
      <c r="AV624" s="24"/>
      <c r="AW624" s="145"/>
      <c r="AX624" s="24"/>
      <c r="AY624" s="24"/>
      <c r="AZ624" s="24"/>
      <c r="BA624" s="24"/>
      <c r="BB624" s="24"/>
      <c r="BC624" s="24"/>
      <c r="BD624" s="24"/>
      <c r="BE624" s="24"/>
      <c r="BF624" s="24"/>
      <c r="BG624" s="24">
        <v>60.25</v>
      </c>
      <c r="BH624" s="24">
        <v>60.25</v>
      </c>
      <c r="BI624" s="24"/>
      <c r="BJ624" s="24"/>
      <c r="BK624" s="24"/>
      <c r="BL624" s="24"/>
      <c r="BM624" s="145">
        <f t="shared" si="86"/>
        <v>60.25</v>
      </c>
      <c r="BN624" s="24">
        <f t="shared" si="87"/>
        <v>60.25</v>
      </c>
      <c r="BO624" s="509">
        <f t="shared" si="81"/>
        <v>4.6368930913206069E-2</v>
      </c>
      <c r="BP624" s="511">
        <v>0</v>
      </c>
      <c r="BQ624" s="512">
        <v>0</v>
      </c>
      <c r="BR624" s="513">
        <v>0</v>
      </c>
      <c r="BS624" s="512">
        <v>0</v>
      </c>
      <c r="BT624" s="512">
        <v>0</v>
      </c>
      <c r="BU624" s="512">
        <v>0</v>
      </c>
      <c r="BV624" s="512">
        <v>0</v>
      </c>
      <c r="BW624" s="512">
        <v>0</v>
      </c>
      <c r="BX624" s="512">
        <v>0</v>
      </c>
      <c r="BY624" s="512">
        <v>0</v>
      </c>
      <c r="BZ624" s="512">
        <v>0</v>
      </c>
      <c r="CA624" s="512">
        <v>0</v>
      </c>
      <c r="CB624" s="512">
        <v>0</v>
      </c>
      <c r="CC624" s="512">
        <v>0</v>
      </c>
      <c r="CD624" s="512">
        <v>0</v>
      </c>
      <c r="CE624" s="512">
        <v>0</v>
      </c>
      <c r="CF624" s="512">
        <v>70723.86</v>
      </c>
      <c r="CG624" s="512">
        <v>70723.86</v>
      </c>
      <c r="CH624" s="512">
        <v>0</v>
      </c>
      <c r="CI624" s="512">
        <v>0</v>
      </c>
      <c r="CJ624" s="512">
        <v>0</v>
      </c>
      <c r="CK624" s="512">
        <v>0</v>
      </c>
      <c r="CL624" s="513">
        <f t="shared" si="88"/>
        <v>70723.86</v>
      </c>
      <c r="CM624" s="513">
        <f t="shared" si="89"/>
        <v>70723.86</v>
      </c>
      <c r="CN624" s="113"/>
      <c r="CO624" s="97"/>
      <c r="CP624" s="97"/>
      <c r="CQ624" s="97"/>
      <c r="CR624" s="97"/>
      <c r="CS624" s="97"/>
      <c r="CT624" s="97"/>
      <c r="CU624" s="114"/>
      <c r="CV624" s="50">
        <f t="shared" si="82"/>
        <v>5482209</v>
      </c>
      <c r="CW624" s="11"/>
      <c r="CX624" s="604">
        <f t="shared" si="83"/>
        <v>1.2993614218274017</v>
      </c>
      <c r="CY624" s="143"/>
      <c r="CZ624" s="143"/>
      <c r="DA624" s="143"/>
      <c r="DB624" s="23"/>
      <c r="DC624" s="23"/>
      <c r="DD624" s="23"/>
      <c r="DE624" s="23"/>
      <c r="DF624" s="143"/>
      <c r="DG624" s="89"/>
      <c r="DH624" s="50" t="s">
        <v>46</v>
      </c>
      <c r="DI624" s="28"/>
      <c r="DJ624" s="553" t="s">
        <v>46</v>
      </c>
      <c r="DK624" s="143"/>
      <c r="DL624" s="46"/>
      <c r="DM624" s="111"/>
      <c r="DN624" s="110"/>
      <c r="DO624" s="432">
        <v>419.94104510942384</v>
      </c>
      <c r="DP624" s="433">
        <v>7.7764885943343529</v>
      </c>
      <c r="DQ624" s="434">
        <v>392.01250558284949</v>
      </c>
      <c r="DR624" s="428">
        <v>35.705028120908707</v>
      </c>
      <c r="DS624" s="432">
        <v>2.3492630638677983</v>
      </c>
      <c r="DT624" s="434">
        <v>-0.8096800998497804</v>
      </c>
      <c r="DU624" s="434">
        <v>2.3331844573470297</v>
      </c>
      <c r="DV624" s="428">
        <v>-0.79360149332901186</v>
      </c>
      <c r="DW624" s="252"/>
      <c r="DX624" s="50"/>
      <c r="DY624" s="249"/>
      <c r="DZ624" s="464">
        <v>117134</v>
      </c>
      <c r="EA624" s="465">
        <v>55213</v>
      </c>
      <c r="EB624" s="46"/>
    </row>
    <row r="625" spans="1:132" s="141" customFormat="1" ht="27.75" customHeight="1" x14ac:dyDescent="0.25">
      <c r="A625" s="69" t="s">
        <v>56</v>
      </c>
      <c r="B625" s="69" t="s">
        <v>57</v>
      </c>
      <c r="C625" s="69" t="s">
        <v>1099</v>
      </c>
      <c r="D625" s="67" t="s">
        <v>1123</v>
      </c>
      <c r="E625" s="67" t="s">
        <v>1124</v>
      </c>
      <c r="F625" s="67" t="s">
        <v>1125</v>
      </c>
      <c r="G625" s="67" t="s">
        <v>1124</v>
      </c>
      <c r="H625" s="14" t="s">
        <v>46</v>
      </c>
      <c r="I625" s="20" t="s">
        <v>1978</v>
      </c>
      <c r="J625" s="145" t="s">
        <v>1981</v>
      </c>
      <c r="K625" s="426">
        <v>1.1528530175178446</v>
      </c>
      <c r="L625" s="426">
        <v>1.0734848462520001</v>
      </c>
      <c r="M625" s="424">
        <v>437</v>
      </c>
      <c r="N625" s="487">
        <v>3539040.0000000005</v>
      </c>
      <c r="O625" s="487" t="s">
        <v>1976</v>
      </c>
      <c r="P625" s="572">
        <v>0.92468419113410216</v>
      </c>
      <c r="Q625" s="34" t="s">
        <v>48</v>
      </c>
      <c r="R625" s="257" t="s">
        <v>48</v>
      </c>
      <c r="S625" s="27"/>
      <c r="T625" s="27"/>
      <c r="U625" s="145"/>
      <c r="V625" s="24"/>
      <c r="W625" s="24"/>
      <c r="X625" s="24"/>
      <c r="Y625" s="24"/>
      <c r="Z625" s="24"/>
      <c r="AA625" s="24"/>
      <c r="AB625" s="24"/>
      <c r="AC625" s="24"/>
      <c r="AD625" s="24"/>
      <c r="AE625" s="24"/>
      <c r="AF625" s="24"/>
      <c r="AG625" s="24"/>
      <c r="AH625" s="24"/>
      <c r="AI625" s="24">
        <v>1</v>
      </c>
      <c r="AJ625" s="24">
        <v>1</v>
      </c>
      <c r="AK625" s="24"/>
      <c r="AL625" s="24"/>
      <c r="AM625" s="24"/>
      <c r="AN625" s="24"/>
      <c r="AO625" s="145">
        <f t="shared" si="84"/>
        <v>1</v>
      </c>
      <c r="AP625" s="14">
        <f t="shared" si="85"/>
        <v>1</v>
      </c>
      <c r="AQ625" s="22"/>
      <c r="AR625" s="24"/>
      <c r="AS625" s="24"/>
      <c r="AT625" s="24"/>
      <c r="AU625" s="24"/>
      <c r="AV625" s="24"/>
      <c r="AW625" s="145"/>
      <c r="AX625" s="24"/>
      <c r="AY625" s="24"/>
      <c r="AZ625" s="24"/>
      <c r="BA625" s="24"/>
      <c r="BB625" s="24"/>
      <c r="BC625" s="24"/>
      <c r="BD625" s="24"/>
      <c r="BE625" s="24"/>
      <c r="BF625" s="24"/>
      <c r="BG625" s="24">
        <v>3.8</v>
      </c>
      <c r="BH625" s="24">
        <v>3.8</v>
      </c>
      <c r="BI625" s="24"/>
      <c r="BJ625" s="24"/>
      <c r="BK625" s="24"/>
      <c r="BL625" s="24"/>
      <c r="BM625" s="145">
        <f t="shared" si="86"/>
        <v>3.8</v>
      </c>
      <c r="BN625" s="24">
        <f t="shared" si="87"/>
        <v>3.8</v>
      </c>
      <c r="BO625" s="509">
        <f t="shared" si="81"/>
        <v>4.1095111568192752E-3</v>
      </c>
      <c r="BP625" s="511">
        <v>0</v>
      </c>
      <c r="BQ625" s="512">
        <v>0</v>
      </c>
      <c r="BR625" s="513">
        <v>0</v>
      </c>
      <c r="BS625" s="512">
        <v>0</v>
      </c>
      <c r="BT625" s="512">
        <v>0</v>
      </c>
      <c r="BU625" s="512">
        <v>0</v>
      </c>
      <c r="BV625" s="512">
        <v>0</v>
      </c>
      <c r="BW625" s="512">
        <v>0</v>
      </c>
      <c r="BX625" s="512">
        <v>0</v>
      </c>
      <c r="BY625" s="512">
        <v>0</v>
      </c>
      <c r="BZ625" s="512">
        <v>0</v>
      </c>
      <c r="CA625" s="512">
        <v>0</v>
      </c>
      <c r="CB625" s="512">
        <v>0</v>
      </c>
      <c r="CC625" s="512">
        <v>0</v>
      </c>
      <c r="CD625" s="512">
        <v>0</v>
      </c>
      <c r="CE625" s="512">
        <v>0</v>
      </c>
      <c r="CF625" s="512">
        <v>4460.5920000000006</v>
      </c>
      <c r="CG625" s="512">
        <v>4460.5920000000006</v>
      </c>
      <c r="CH625" s="512">
        <v>0</v>
      </c>
      <c r="CI625" s="512">
        <v>0</v>
      </c>
      <c r="CJ625" s="512">
        <v>0</v>
      </c>
      <c r="CK625" s="512">
        <v>0</v>
      </c>
      <c r="CL625" s="513">
        <f t="shared" si="88"/>
        <v>4460.5920000000006</v>
      </c>
      <c r="CM625" s="513">
        <f t="shared" si="89"/>
        <v>4460.5920000000006</v>
      </c>
      <c r="CN625" s="113"/>
      <c r="CO625" s="97"/>
      <c r="CP625" s="97"/>
      <c r="CQ625" s="97"/>
      <c r="CR625" s="97"/>
      <c r="CS625" s="97"/>
      <c r="CT625" s="97"/>
      <c r="CU625" s="114"/>
      <c r="CV625" s="50">
        <f t="shared" si="82"/>
        <v>3539040.0000000005</v>
      </c>
      <c r="CW625" s="11"/>
      <c r="CX625" s="604">
        <f t="shared" si="83"/>
        <v>0.92468419113410216</v>
      </c>
      <c r="CY625" s="143"/>
      <c r="CZ625" s="143"/>
      <c r="DA625" s="143"/>
      <c r="DB625" s="23"/>
      <c r="DC625" s="23"/>
      <c r="DD625" s="23"/>
      <c r="DE625" s="23"/>
      <c r="DF625" s="143"/>
      <c r="DG625" s="89"/>
      <c r="DH625" s="50" t="s">
        <v>46</v>
      </c>
      <c r="DI625" s="28"/>
      <c r="DJ625" s="553" t="s">
        <v>46</v>
      </c>
      <c r="DK625" s="143"/>
      <c r="DL625" s="46"/>
      <c r="DM625" s="111"/>
      <c r="DN625" s="110"/>
      <c r="DO625" s="432">
        <v>23.766545870684702</v>
      </c>
      <c r="DP625" s="433">
        <v>40.707102614126519</v>
      </c>
      <c r="DQ625" s="434">
        <v>22.757200076292179</v>
      </c>
      <c r="DR625" s="428">
        <v>38.15462278490218</v>
      </c>
      <c r="DS625" s="432">
        <v>0.24489795918367327</v>
      </c>
      <c r="DT625" s="434">
        <v>0.28116779874831554</v>
      </c>
      <c r="DU625" s="434">
        <v>0.24260919320999408</v>
      </c>
      <c r="DV625" s="428">
        <v>0.17892665229078669</v>
      </c>
      <c r="DW625" s="252"/>
      <c r="DX625" s="50"/>
      <c r="DY625" s="249"/>
      <c r="DZ625" s="464">
        <v>0</v>
      </c>
      <c r="EA625" s="465">
        <v>18533.333333333332</v>
      </c>
      <c r="EB625" s="46"/>
    </row>
    <row r="626" spans="1:132" s="141" customFormat="1" ht="27.75" customHeight="1" x14ac:dyDescent="0.25">
      <c r="A626" s="69" t="s">
        <v>56</v>
      </c>
      <c r="B626" s="69" t="s">
        <v>57</v>
      </c>
      <c r="C626" s="69" t="s">
        <v>1099</v>
      </c>
      <c r="D626" s="67" t="s">
        <v>1123</v>
      </c>
      <c r="E626" s="67" t="s">
        <v>1124</v>
      </c>
      <c r="F626" s="67" t="s">
        <v>1126</v>
      </c>
      <c r="G626" s="67" t="s">
        <v>1124</v>
      </c>
      <c r="H626" s="14" t="s">
        <v>46</v>
      </c>
      <c r="I626" s="20" t="s">
        <v>1979</v>
      </c>
      <c r="J626" s="145" t="s">
        <v>1981</v>
      </c>
      <c r="K626" s="426">
        <v>2.1615994078459591</v>
      </c>
      <c r="L626" s="426">
        <v>1.909469692998</v>
      </c>
      <c r="M626" s="424">
        <v>1074</v>
      </c>
      <c r="N626" s="487">
        <v>6482400.0000000009</v>
      </c>
      <c r="O626" s="487" t="s">
        <v>1976</v>
      </c>
      <c r="P626" s="572">
        <v>1.7653061830741996</v>
      </c>
      <c r="Q626" s="34" t="s">
        <v>48</v>
      </c>
      <c r="R626" s="257" t="s">
        <v>48</v>
      </c>
      <c r="S626" s="27"/>
      <c r="T626" s="27"/>
      <c r="U626" s="145"/>
      <c r="V626" s="24"/>
      <c r="W626" s="24"/>
      <c r="X626" s="24"/>
      <c r="Y626" s="24"/>
      <c r="Z626" s="24"/>
      <c r="AA626" s="24"/>
      <c r="AB626" s="24"/>
      <c r="AC626" s="24"/>
      <c r="AD626" s="24"/>
      <c r="AE626" s="24"/>
      <c r="AF626" s="24"/>
      <c r="AG626" s="24"/>
      <c r="AH626" s="24"/>
      <c r="AI626" s="24">
        <v>11</v>
      </c>
      <c r="AJ626" s="24">
        <v>11</v>
      </c>
      <c r="AK626" s="24"/>
      <c r="AL626" s="24"/>
      <c r="AM626" s="24"/>
      <c r="AN626" s="24"/>
      <c r="AO626" s="145">
        <f t="shared" si="84"/>
        <v>11</v>
      </c>
      <c r="AP626" s="14">
        <f t="shared" si="85"/>
        <v>11</v>
      </c>
      <c r="AQ626" s="22"/>
      <c r="AR626" s="24"/>
      <c r="AS626" s="24"/>
      <c r="AT626" s="24"/>
      <c r="AU626" s="24"/>
      <c r="AV626" s="24"/>
      <c r="AW626" s="145"/>
      <c r="AX626" s="24"/>
      <c r="AY626" s="24"/>
      <c r="AZ626" s="24"/>
      <c r="BA626" s="24"/>
      <c r="BB626" s="24"/>
      <c r="BC626" s="24"/>
      <c r="BD626" s="24"/>
      <c r="BE626" s="24"/>
      <c r="BF626" s="24"/>
      <c r="BG626" s="24">
        <v>61.4</v>
      </c>
      <c r="BH626" s="24">
        <v>61.4</v>
      </c>
      <c r="BI626" s="24"/>
      <c r="BJ626" s="24"/>
      <c r="BK626" s="24"/>
      <c r="BL626" s="24"/>
      <c r="BM626" s="145">
        <f t="shared" si="86"/>
        <v>61.4</v>
      </c>
      <c r="BN626" s="24">
        <f t="shared" si="87"/>
        <v>61.4</v>
      </c>
      <c r="BO626" s="509">
        <f t="shared" si="81"/>
        <v>3.4781501695685856E-2</v>
      </c>
      <c r="BP626" s="511">
        <v>0</v>
      </c>
      <c r="BQ626" s="512">
        <v>0</v>
      </c>
      <c r="BR626" s="513">
        <v>0</v>
      </c>
      <c r="BS626" s="512">
        <v>0</v>
      </c>
      <c r="BT626" s="512">
        <v>0</v>
      </c>
      <c r="BU626" s="512">
        <v>0</v>
      </c>
      <c r="BV626" s="512">
        <v>0</v>
      </c>
      <c r="BW626" s="512">
        <v>0</v>
      </c>
      <c r="BX626" s="512">
        <v>0</v>
      </c>
      <c r="BY626" s="512">
        <v>0</v>
      </c>
      <c r="BZ626" s="512">
        <v>0</v>
      </c>
      <c r="CA626" s="512">
        <v>0</v>
      </c>
      <c r="CB626" s="512">
        <v>0</v>
      </c>
      <c r="CC626" s="512">
        <v>0</v>
      </c>
      <c r="CD626" s="512">
        <v>0</v>
      </c>
      <c r="CE626" s="512">
        <v>0</v>
      </c>
      <c r="CF626" s="512">
        <v>72073.775999999998</v>
      </c>
      <c r="CG626" s="512">
        <v>72073.775999999998</v>
      </c>
      <c r="CH626" s="512">
        <v>0</v>
      </c>
      <c r="CI626" s="512">
        <v>0</v>
      </c>
      <c r="CJ626" s="512">
        <v>0</v>
      </c>
      <c r="CK626" s="512">
        <v>0</v>
      </c>
      <c r="CL626" s="513">
        <f t="shared" si="88"/>
        <v>72073.775999999998</v>
      </c>
      <c r="CM626" s="513">
        <f t="shared" si="89"/>
        <v>72073.775999999998</v>
      </c>
      <c r="CN626" s="113"/>
      <c r="CO626" s="97"/>
      <c r="CP626" s="97"/>
      <c r="CQ626" s="97"/>
      <c r="CR626" s="97"/>
      <c r="CS626" s="97"/>
      <c r="CT626" s="97"/>
      <c r="CU626" s="114"/>
      <c r="CV626" s="50">
        <f t="shared" si="82"/>
        <v>6482400.0000000009</v>
      </c>
      <c r="CW626" s="11"/>
      <c r="CX626" s="604">
        <f t="shared" si="83"/>
        <v>1.7653061830741996</v>
      </c>
      <c r="CY626" s="143"/>
      <c r="CZ626" s="143"/>
      <c r="DA626" s="143"/>
      <c r="DB626" s="23"/>
      <c r="DC626" s="23"/>
      <c r="DD626" s="23"/>
      <c r="DE626" s="23"/>
      <c r="DF626" s="143"/>
      <c r="DG626" s="89"/>
      <c r="DH626" s="50" t="s">
        <v>46</v>
      </c>
      <c r="DI626" s="28"/>
      <c r="DJ626" s="553" t="s">
        <v>46</v>
      </c>
      <c r="DK626" s="143"/>
      <c r="DL626" s="46"/>
      <c r="DM626" s="111"/>
      <c r="DN626" s="110"/>
      <c r="DO626" s="432">
        <v>46.875581756127971</v>
      </c>
      <c r="DP626" s="433">
        <v>-20.795971717664255</v>
      </c>
      <c r="DQ626" s="434">
        <v>46.875581756127971</v>
      </c>
      <c r="DR626" s="428">
        <v>-24.461410300403156</v>
      </c>
      <c r="DS626" s="432">
        <v>0.23456407074154587</v>
      </c>
      <c r="DT626" s="434">
        <v>-7.9334270464639645E-2</v>
      </c>
      <c r="DU626" s="434">
        <v>0.23456407074154587</v>
      </c>
      <c r="DV626" s="428">
        <v>-9.0308637478827974E-2</v>
      </c>
      <c r="DW626" s="252"/>
      <c r="DX626" s="50"/>
      <c r="DY626" s="249"/>
      <c r="DZ626" s="464">
        <v>49730</v>
      </c>
      <c r="EA626" s="465">
        <v>-29755</v>
      </c>
      <c r="EB626" s="46"/>
    </row>
    <row r="627" spans="1:132" s="141" customFormat="1" ht="27.75" customHeight="1" x14ac:dyDescent="0.25">
      <c r="A627" s="69" t="s">
        <v>56</v>
      </c>
      <c r="B627" s="69" t="s">
        <v>57</v>
      </c>
      <c r="C627" s="69" t="s">
        <v>1099</v>
      </c>
      <c r="D627" s="67" t="s">
        <v>1123</v>
      </c>
      <c r="E627" s="67" t="s">
        <v>1124</v>
      </c>
      <c r="F627" s="67" t="s">
        <v>1127</v>
      </c>
      <c r="G627" s="67" t="s">
        <v>1124</v>
      </c>
      <c r="H627" s="14" t="s">
        <v>46</v>
      </c>
      <c r="I627" s="20" t="s">
        <v>1979</v>
      </c>
      <c r="J627" s="145" t="s">
        <v>1981</v>
      </c>
      <c r="K627" s="426">
        <v>2.1615994078459591</v>
      </c>
      <c r="L627" s="426">
        <v>1.5793560573210002</v>
      </c>
      <c r="M627" s="424">
        <v>743</v>
      </c>
      <c r="N627" s="487">
        <v>4099679.9999999995</v>
      </c>
      <c r="O627" s="487" t="s">
        <v>1976</v>
      </c>
      <c r="P627" s="572">
        <v>1.2369152167118493</v>
      </c>
      <c r="Q627" s="34" t="s">
        <v>48</v>
      </c>
      <c r="R627" s="257" t="s">
        <v>48</v>
      </c>
      <c r="S627" s="27"/>
      <c r="T627" s="27"/>
      <c r="U627" s="145"/>
      <c r="V627" s="24"/>
      <c r="W627" s="24"/>
      <c r="X627" s="24"/>
      <c r="Y627" s="24"/>
      <c r="Z627" s="24"/>
      <c r="AA627" s="24"/>
      <c r="AB627" s="24"/>
      <c r="AC627" s="24"/>
      <c r="AD627" s="24"/>
      <c r="AE627" s="24"/>
      <c r="AF627" s="24"/>
      <c r="AG627" s="24"/>
      <c r="AH627" s="24"/>
      <c r="AI627" s="24">
        <v>9</v>
      </c>
      <c r="AJ627" s="24">
        <v>9</v>
      </c>
      <c r="AK627" s="24"/>
      <c r="AL627" s="24"/>
      <c r="AM627" s="24"/>
      <c r="AN627" s="24"/>
      <c r="AO627" s="145">
        <f t="shared" si="84"/>
        <v>9</v>
      </c>
      <c r="AP627" s="14">
        <f t="shared" si="85"/>
        <v>9</v>
      </c>
      <c r="AQ627" s="22"/>
      <c r="AR627" s="24"/>
      <c r="AS627" s="24"/>
      <c r="AT627" s="24"/>
      <c r="AU627" s="24"/>
      <c r="AV627" s="24"/>
      <c r="AW627" s="145"/>
      <c r="AX627" s="24"/>
      <c r="AY627" s="24"/>
      <c r="AZ627" s="24"/>
      <c r="BA627" s="24"/>
      <c r="BB627" s="24"/>
      <c r="BC627" s="24"/>
      <c r="BD627" s="24"/>
      <c r="BE627" s="24"/>
      <c r="BF627" s="24"/>
      <c r="BG627" s="24">
        <v>57.4</v>
      </c>
      <c r="BH627" s="24">
        <v>57.4</v>
      </c>
      <c r="BI627" s="24"/>
      <c r="BJ627" s="24"/>
      <c r="BK627" s="24"/>
      <c r="BL627" s="24"/>
      <c r="BM627" s="145">
        <f t="shared" si="86"/>
        <v>57.4</v>
      </c>
      <c r="BN627" s="24">
        <f t="shared" si="87"/>
        <v>57.4</v>
      </c>
      <c r="BO627" s="509">
        <f t="shared" si="81"/>
        <v>4.6405767529151397E-2</v>
      </c>
      <c r="BP627" s="511">
        <v>0</v>
      </c>
      <c r="BQ627" s="512">
        <v>0</v>
      </c>
      <c r="BR627" s="513">
        <v>0</v>
      </c>
      <c r="BS627" s="512">
        <v>0</v>
      </c>
      <c r="BT627" s="512">
        <v>0</v>
      </c>
      <c r="BU627" s="512">
        <v>0</v>
      </c>
      <c r="BV627" s="512">
        <v>0</v>
      </c>
      <c r="BW627" s="512">
        <v>0</v>
      </c>
      <c r="BX627" s="512">
        <v>0</v>
      </c>
      <c r="BY627" s="512">
        <v>0</v>
      </c>
      <c r="BZ627" s="512">
        <v>0</v>
      </c>
      <c r="CA627" s="512">
        <v>0</v>
      </c>
      <c r="CB627" s="512">
        <v>0</v>
      </c>
      <c r="CC627" s="512">
        <v>0</v>
      </c>
      <c r="CD627" s="512">
        <v>0</v>
      </c>
      <c r="CE627" s="512">
        <v>0</v>
      </c>
      <c r="CF627" s="512">
        <v>67378.415999999997</v>
      </c>
      <c r="CG627" s="512">
        <v>67378.415999999997</v>
      </c>
      <c r="CH627" s="512">
        <v>0</v>
      </c>
      <c r="CI627" s="512">
        <v>0</v>
      </c>
      <c r="CJ627" s="512">
        <v>0</v>
      </c>
      <c r="CK627" s="512">
        <v>0</v>
      </c>
      <c r="CL627" s="513">
        <f t="shared" si="88"/>
        <v>67378.415999999997</v>
      </c>
      <c r="CM627" s="513">
        <f t="shared" si="89"/>
        <v>67378.415999999997</v>
      </c>
      <c r="CN627" s="113"/>
      <c r="CO627" s="97"/>
      <c r="CP627" s="97"/>
      <c r="CQ627" s="97"/>
      <c r="CR627" s="97"/>
      <c r="CS627" s="97"/>
      <c r="CT627" s="97"/>
      <c r="CU627" s="114"/>
      <c r="CV627" s="50">
        <f t="shared" si="82"/>
        <v>4099679.9999999995</v>
      </c>
      <c r="CW627" s="11"/>
      <c r="CX627" s="604">
        <f t="shared" si="83"/>
        <v>1.2369152167118493</v>
      </c>
      <c r="CY627" s="143"/>
      <c r="CZ627" s="143"/>
      <c r="DA627" s="143"/>
      <c r="DB627" s="23"/>
      <c r="DC627" s="23"/>
      <c r="DD627" s="23"/>
      <c r="DE627" s="23"/>
      <c r="DF627" s="143"/>
      <c r="DG627" s="89"/>
      <c r="DH627" s="50" t="s">
        <v>46</v>
      </c>
      <c r="DI627" s="28"/>
      <c r="DJ627" s="553" t="s">
        <v>46</v>
      </c>
      <c r="DK627" s="143"/>
      <c r="DL627" s="46"/>
      <c r="DM627" s="111"/>
      <c r="DN627" s="110"/>
      <c r="DO627" s="432">
        <v>0</v>
      </c>
      <c r="DP627" s="433">
        <v>0.1692393114936146</v>
      </c>
      <c r="DQ627" s="434">
        <v>0</v>
      </c>
      <c r="DR627" s="428">
        <v>0.1692393114936146</v>
      </c>
      <c r="DS627" s="432">
        <v>0</v>
      </c>
      <c r="DT627" s="434">
        <v>4.4419766796224299E-4</v>
      </c>
      <c r="DU627" s="434">
        <v>0</v>
      </c>
      <c r="DV627" s="428">
        <v>4.4419766796224299E-4</v>
      </c>
      <c r="DW627" s="252"/>
      <c r="DX627" s="50"/>
      <c r="DY627" s="249"/>
      <c r="DZ627" s="464">
        <v>0</v>
      </c>
      <c r="EA627" s="465">
        <v>0</v>
      </c>
      <c r="EB627" s="46"/>
    </row>
    <row r="628" spans="1:132" s="141" customFormat="1" ht="27.75" customHeight="1" x14ac:dyDescent="0.25">
      <c r="A628" s="69" t="s">
        <v>56</v>
      </c>
      <c r="B628" s="69" t="s">
        <v>57</v>
      </c>
      <c r="C628" s="69" t="s">
        <v>1099</v>
      </c>
      <c r="D628" s="67" t="s">
        <v>1115</v>
      </c>
      <c r="E628" s="67" t="s">
        <v>1116</v>
      </c>
      <c r="F628" s="67" t="s">
        <v>1128</v>
      </c>
      <c r="G628" s="67" t="s">
        <v>1116</v>
      </c>
      <c r="H628" s="14" t="s">
        <v>46</v>
      </c>
      <c r="I628" s="20" t="s">
        <v>1979</v>
      </c>
      <c r="J628" s="145" t="s">
        <v>1975</v>
      </c>
      <c r="K628" s="426">
        <v>12.963361064168504</v>
      </c>
      <c r="L628" s="426">
        <v>25.691477219289002</v>
      </c>
      <c r="M628" s="424">
        <v>3741</v>
      </c>
      <c r="N628" s="487">
        <v>40713351</v>
      </c>
      <c r="O628" s="487" t="s">
        <v>1982</v>
      </c>
      <c r="P628" s="572">
        <v>10.852337539903541</v>
      </c>
      <c r="Q628" s="34" t="s">
        <v>1977</v>
      </c>
      <c r="R628" s="257" t="s">
        <v>48</v>
      </c>
      <c r="S628" s="27"/>
      <c r="T628" s="27"/>
      <c r="U628" s="145"/>
      <c r="V628" s="24"/>
      <c r="W628" s="24"/>
      <c r="X628" s="24"/>
      <c r="Y628" s="24"/>
      <c r="Z628" s="24"/>
      <c r="AA628" s="24"/>
      <c r="AB628" s="24"/>
      <c r="AC628" s="24"/>
      <c r="AD628" s="24"/>
      <c r="AE628" s="24"/>
      <c r="AF628" s="24"/>
      <c r="AG628" s="24"/>
      <c r="AH628" s="24"/>
      <c r="AI628" s="24">
        <v>292</v>
      </c>
      <c r="AJ628" s="24">
        <v>292</v>
      </c>
      <c r="AK628" s="24"/>
      <c r="AL628" s="24"/>
      <c r="AM628" s="24"/>
      <c r="AN628" s="24"/>
      <c r="AO628" s="145">
        <f t="shared" si="84"/>
        <v>292</v>
      </c>
      <c r="AP628" s="14">
        <f t="shared" si="85"/>
        <v>292</v>
      </c>
      <c r="AQ628" s="22"/>
      <c r="AR628" s="24"/>
      <c r="AS628" s="24"/>
      <c r="AT628" s="24"/>
      <c r="AU628" s="24"/>
      <c r="AV628" s="24"/>
      <c r="AW628" s="145"/>
      <c r="AX628" s="24"/>
      <c r="AY628" s="24"/>
      <c r="AZ628" s="24"/>
      <c r="BA628" s="24"/>
      <c r="BB628" s="24"/>
      <c r="BC628" s="24"/>
      <c r="BD628" s="24"/>
      <c r="BE628" s="24"/>
      <c r="BF628" s="24"/>
      <c r="BG628" s="24">
        <v>2199.4</v>
      </c>
      <c r="BH628" s="24">
        <v>2199.4</v>
      </c>
      <c r="BI628" s="24"/>
      <c r="BJ628" s="24"/>
      <c r="BK628" s="24"/>
      <c r="BL628" s="24"/>
      <c r="BM628" s="145">
        <f t="shared" si="86"/>
        <v>2199.4</v>
      </c>
      <c r="BN628" s="24">
        <f t="shared" si="87"/>
        <v>2199.4</v>
      </c>
      <c r="BO628" s="509">
        <f t="shared" si="81"/>
        <v>0.20266601475607524</v>
      </c>
      <c r="BP628" s="511">
        <v>0</v>
      </c>
      <c r="BQ628" s="512">
        <v>0</v>
      </c>
      <c r="BR628" s="513">
        <v>0</v>
      </c>
      <c r="BS628" s="512">
        <v>0</v>
      </c>
      <c r="BT628" s="512">
        <v>0</v>
      </c>
      <c r="BU628" s="512">
        <v>0</v>
      </c>
      <c r="BV628" s="512">
        <v>0</v>
      </c>
      <c r="BW628" s="512">
        <v>0</v>
      </c>
      <c r="BX628" s="512">
        <v>0</v>
      </c>
      <c r="BY628" s="512">
        <v>0</v>
      </c>
      <c r="BZ628" s="512">
        <v>0</v>
      </c>
      <c r="CA628" s="512">
        <v>0</v>
      </c>
      <c r="CB628" s="512">
        <v>0</v>
      </c>
      <c r="CC628" s="512">
        <v>0</v>
      </c>
      <c r="CD628" s="512">
        <v>0</v>
      </c>
      <c r="CE628" s="512">
        <v>0</v>
      </c>
      <c r="CF628" s="512">
        <v>2581743.696</v>
      </c>
      <c r="CG628" s="512">
        <v>2581743.696</v>
      </c>
      <c r="CH628" s="512">
        <v>0</v>
      </c>
      <c r="CI628" s="512">
        <v>0</v>
      </c>
      <c r="CJ628" s="512">
        <v>0</v>
      </c>
      <c r="CK628" s="512">
        <v>0</v>
      </c>
      <c r="CL628" s="513">
        <f t="shared" si="88"/>
        <v>2581743.696</v>
      </c>
      <c r="CM628" s="513">
        <f t="shared" si="89"/>
        <v>2581743.696</v>
      </c>
      <c r="CN628" s="113"/>
      <c r="CO628" s="97"/>
      <c r="CP628" s="97"/>
      <c r="CQ628" s="97"/>
      <c r="CR628" s="97"/>
      <c r="CS628" s="97"/>
      <c r="CT628" s="97"/>
      <c r="CU628" s="114"/>
      <c r="CV628" s="50">
        <f t="shared" si="82"/>
        <v>40713351</v>
      </c>
      <c r="CW628" s="11"/>
      <c r="CX628" s="604">
        <f t="shared" si="83"/>
        <v>10.852337539903541</v>
      </c>
      <c r="CY628" s="143"/>
      <c r="CZ628" s="143"/>
      <c r="DA628" s="143"/>
      <c r="DB628" s="23"/>
      <c r="DC628" s="23"/>
      <c r="DD628" s="23"/>
      <c r="DE628" s="23"/>
      <c r="DF628" s="143"/>
      <c r="DG628" s="89"/>
      <c r="DH628" s="50" t="s">
        <v>46</v>
      </c>
      <c r="DI628" s="28"/>
      <c r="DJ628" s="553" t="s">
        <v>46</v>
      </c>
      <c r="DK628" s="143"/>
      <c r="DL628" s="46"/>
      <c r="DM628" s="111"/>
      <c r="DN628" s="110"/>
      <c r="DO628" s="432">
        <v>471.81296919204249</v>
      </c>
      <c r="DP628" s="433">
        <v>-337.70373669005198</v>
      </c>
      <c r="DQ628" s="434">
        <v>8.6155354079882294</v>
      </c>
      <c r="DR628" s="428">
        <v>32.545300588835815</v>
      </c>
      <c r="DS628" s="432">
        <v>1.1756476799358435</v>
      </c>
      <c r="DT628" s="434">
        <v>-0.23342546472154491</v>
      </c>
      <c r="DU628" s="434">
        <v>0.15637878416609105</v>
      </c>
      <c r="DV628" s="428">
        <v>0.51614659227984416</v>
      </c>
      <c r="DW628" s="252"/>
      <c r="DX628" s="50"/>
      <c r="DY628" s="249"/>
      <c r="DZ628" s="464">
        <v>8372</v>
      </c>
      <c r="EA628" s="465">
        <v>128696.33333333334</v>
      </c>
      <c r="EB628" s="46"/>
    </row>
    <row r="629" spans="1:132" s="141" customFormat="1" ht="27.75" customHeight="1" x14ac:dyDescent="0.25">
      <c r="A629" s="69" t="s">
        <v>56</v>
      </c>
      <c r="B629" s="69" t="s">
        <v>57</v>
      </c>
      <c r="C629" s="69" t="s">
        <v>1099</v>
      </c>
      <c r="D629" s="67" t="s">
        <v>1115</v>
      </c>
      <c r="E629" s="67" t="s">
        <v>1116</v>
      </c>
      <c r="F629" s="67" t="s">
        <v>1129</v>
      </c>
      <c r="G629" s="67" t="s">
        <v>1116</v>
      </c>
      <c r="H629" s="14" t="s">
        <v>46</v>
      </c>
      <c r="I629" s="20" t="s">
        <v>1978</v>
      </c>
      <c r="J629" s="145" t="s">
        <v>1975</v>
      </c>
      <c r="K629" s="426">
        <v>12.117427449751865</v>
      </c>
      <c r="L629" s="426">
        <v>9.0801136174770001</v>
      </c>
      <c r="M629" s="424">
        <v>2107</v>
      </c>
      <c r="N629" s="487">
        <v>32443783</v>
      </c>
      <c r="O629" s="487" t="s">
        <v>1982</v>
      </c>
      <c r="P629" s="572">
        <v>8.9547026751310792</v>
      </c>
      <c r="Q629" s="34" t="s">
        <v>1977</v>
      </c>
      <c r="R629" s="257" t="s">
        <v>48</v>
      </c>
      <c r="S629" s="27"/>
      <c r="T629" s="27"/>
      <c r="U629" s="145"/>
      <c r="V629" s="24"/>
      <c r="W629" s="24"/>
      <c r="X629" s="24"/>
      <c r="Y629" s="24"/>
      <c r="Z629" s="24"/>
      <c r="AA629" s="24"/>
      <c r="AB629" s="24"/>
      <c r="AC629" s="24"/>
      <c r="AD629" s="24"/>
      <c r="AE629" s="24"/>
      <c r="AF629" s="24"/>
      <c r="AG629" s="24"/>
      <c r="AH629" s="24"/>
      <c r="AI629" s="24">
        <v>33</v>
      </c>
      <c r="AJ629" s="24">
        <v>33</v>
      </c>
      <c r="AK629" s="24"/>
      <c r="AL629" s="24"/>
      <c r="AM629" s="24"/>
      <c r="AN629" s="24"/>
      <c r="AO629" s="145">
        <f t="shared" si="84"/>
        <v>33</v>
      </c>
      <c r="AP629" s="14">
        <f t="shared" si="85"/>
        <v>33</v>
      </c>
      <c r="AQ629" s="22"/>
      <c r="AR629" s="24"/>
      <c r="AS629" s="24"/>
      <c r="AT629" s="24"/>
      <c r="AU629" s="24"/>
      <c r="AV629" s="24"/>
      <c r="AW629" s="145"/>
      <c r="AX629" s="24"/>
      <c r="AY629" s="24"/>
      <c r="AZ629" s="24"/>
      <c r="BA629" s="24"/>
      <c r="BB629" s="24"/>
      <c r="BC629" s="24"/>
      <c r="BD629" s="24"/>
      <c r="BE629" s="24"/>
      <c r="BF629" s="24"/>
      <c r="BG629" s="24">
        <v>385.74</v>
      </c>
      <c r="BH629" s="24">
        <v>385.74</v>
      </c>
      <c r="BI629" s="24"/>
      <c r="BJ629" s="24"/>
      <c r="BK629" s="24"/>
      <c r="BL629" s="24"/>
      <c r="BM629" s="145">
        <f t="shared" si="86"/>
        <v>385.74</v>
      </c>
      <c r="BN629" s="24">
        <f t="shared" si="87"/>
        <v>385.74</v>
      </c>
      <c r="BO629" s="509">
        <f t="shared" si="81"/>
        <v>4.3076807125185045E-2</v>
      </c>
      <c r="BP629" s="511">
        <v>0</v>
      </c>
      <c r="BQ629" s="512">
        <v>0</v>
      </c>
      <c r="BR629" s="513">
        <v>0</v>
      </c>
      <c r="BS629" s="512">
        <v>0</v>
      </c>
      <c r="BT629" s="512">
        <v>0</v>
      </c>
      <c r="BU629" s="512">
        <v>0</v>
      </c>
      <c r="BV629" s="512">
        <v>0</v>
      </c>
      <c r="BW629" s="512">
        <v>0</v>
      </c>
      <c r="BX629" s="512">
        <v>0</v>
      </c>
      <c r="BY629" s="512">
        <v>0</v>
      </c>
      <c r="BZ629" s="512">
        <v>0</v>
      </c>
      <c r="CA629" s="512">
        <v>0</v>
      </c>
      <c r="CB629" s="512">
        <v>0</v>
      </c>
      <c r="CC629" s="512">
        <v>0</v>
      </c>
      <c r="CD629" s="512">
        <v>0</v>
      </c>
      <c r="CE629" s="512">
        <v>0</v>
      </c>
      <c r="CF629" s="512">
        <v>452797.0416</v>
      </c>
      <c r="CG629" s="512">
        <v>452797.0416</v>
      </c>
      <c r="CH629" s="512">
        <v>0</v>
      </c>
      <c r="CI629" s="512">
        <v>0</v>
      </c>
      <c r="CJ629" s="512">
        <v>0</v>
      </c>
      <c r="CK629" s="512">
        <v>0</v>
      </c>
      <c r="CL629" s="513">
        <f t="shared" si="88"/>
        <v>452797.0416</v>
      </c>
      <c r="CM629" s="513">
        <f t="shared" si="89"/>
        <v>452797.0416</v>
      </c>
      <c r="CN629" s="113"/>
      <c r="CO629" s="97"/>
      <c r="CP629" s="97"/>
      <c r="CQ629" s="97"/>
      <c r="CR629" s="97"/>
      <c r="CS629" s="97"/>
      <c r="CT629" s="97"/>
      <c r="CU629" s="114"/>
      <c r="CV629" s="50">
        <f t="shared" si="82"/>
        <v>32443783</v>
      </c>
      <c r="CW629" s="11"/>
      <c r="CX629" s="604">
        <f t="shared" si="83"/>
        <v>8.9547026751310792</v>
      </c>
      <c r="CY629" s="143"/>
      <c r="CZ629" s="143"/>
      <c r="DA629" s="143"/>
      <c r="DB629" s="23"/>
      <c r="DC629" s="23"/>
      <c r="DD629" s="23"/>
      <c r="DE629" s="23"/>
      <c r="DF629" s="143"/>
      <c r="DG629" s="89"/>
      <c r="DH629" s="50" t="s">
        <v>46</v>
      </c>
      <c r="DI629" s="28"/>
      <c r="DJ629" s="553" t="s">
        <v>46</v>
      </c>
      <c r="DK629" s="143"/>
      <c r="DL629" s="46"/>
      <c r="DM629" s="111"/>
      <c r="DN629" s="110"/>
      <c r="DO629" s="432">
        <v>220.57764245324017</v>
      </c>
      <c r="DP629" s="433">
        <v>-158.95353403666317</v>
      </c>
      <c r="DQ629" s="434">
        <v>43.546680374866469</v>
      </c>
      <c r="DR629" s="428">
        <v>10.505210204299324</v>
      </c>
      <c r="DS629" s="432">
        <v>2.0456324884337032</v>
      </c>
      <c r="DT629" s="434">
        <v>-1.5518860539224868</v>
      </c>
      <c r="DU629" s="434">
        <v>0.27711653287990778</v>
      </c>
      <c r="DV629" s="428">
        <v>0.21457781007645466</v>
      </c>
      <c r="DW629" s="252"/>
      <c r="DX629" s="50"/>
      <c r="DY629" s="249"/>
      <c r="DZ629" s="464">
        <v>0</v>
      </c>
      <c r="EA629" s="465">
        <v>106949.66666666667</v>
      </c>
      <c r="EB629" s="46"/>
    </row>
    <row r="630" spans="1:132" s="141" customFormat="1" ht="27.75" customHeight="1" x14ac:dyDescent="0.25">
      <c r="A630" s="69" t="s">
        <v>56</v>
      </c>
      <c r="B630" s="69" t="s">
        <v>57</v>
      </c>
      <c r="C630" s="69" t="s">
        <v>1099</v>
      </c>
      <c r="D630" s="67" t="s">
        <v>1115</v>
      </c>
      <c r="E630" s="67" t="s">
        <v>1116</v>
      </c>
      <c r="F630" s="67" t="s">
        <v>1130</v>
      </c>
      <c r="G630" s="67" t="s">
        <v>1116</v>
      </c>
      <c r="H630" s="14" t="s">
        <v>46</v>
      </c>
      <c r="I630" s="20" t="s">
        <v>1978</v>
      </c>
      <c r="J630" s="145" t="s">
        <v>1975</v>
      </c>
      <c r="K630" s="426">
        <v>12.963361064168504</v>
      </c>
      <c r="L630" s="426">
        <v>2.6282196915030003</v>
      </c>
      <c r="M630" s="424">
        <v>464</v>
      </c>
      <c r="N630" s="487">
        <v>19955111</v>
      </c>
      <c r="O630" s="487" t="s">
        <v>1982</v>
      </c>
      <c r="P630" s="572">
        <v>4.6869294852813814</v>
      </c>
      <c r="Q630" s="34" t="s">
        <v>1977</v>
      </c>
      <c r="R630" s="257" t="s">
        <v>48</v>
      </c>
      <c r="S630" s="27"/>
      <c r="T630" s="27"/>
      <c r="U630" s="145"/>
      <c r="V630" s="24"/>
      <c r="W630" s="24"/>
      <c r="X630" s="24"/>
      <c r="Y630" s="24"/>
      <c r="Z630" s="24"/>
      <c r="AA630" s="24"/>
      <c r="AB630" s="24"/>
      <c r="AC630" s="24"/>
      <c r="AD630" s="24"/>
      <c r="AE630" s="24"/>
      <c r="AF630" s="24"/>
      <c r="AG630" s="24"/>
      <c r="AH630" s="24"/>
      <c r="AI630" s="24">
        <v>4</v>
      </c>
      <c r="AJ630" s="24">
        <v>4</v>
      </c>
      <c r="AK630" s="24"/>
      <c r="AL630" s="24"/>
      <c r="AM630" s="24"/>
      <c r="AN630" s="24"/>
      <c r="AO630" s="145">
        <f t="shared" si="84"/>
        <v>4</v>
      </c>
      <c r="AP630" s="14">
        <f t="shared" si="85"/>
        <v>4</v>
      </c>
      <c r="AQ630" s="22"/>
      <c r="AR630" s="24"/>
      <c r="AS630" s="24"/>
      <c r="AT630" s="24"/>
      <c r="AU630" s="24"/>
      <c r="AV630" s="24"/>
      <c r="AW630" s="145"/>
      <c r="AX630" s="24"/>
      <c r="AY630" s="24"/>
      <c r="AZ630" s="24"/>
      <c r="BA630" s="24"/>
      <c r="BB630" s="24"/>
      <c r="BC630" s="24"/>
      <c r="BD630" s="24"/>
      <c r="BE630" s="24"/>
      <c r="BF630" s="24"/>
      <c r="BG630" s="24">
        <v>544.28</v>
      </c>
      <c r="BH630" s="24">
        <v>544.28</v>
      </c>
      <c r="BI630" s="24"/>
      <c r="BJ630" s="24"/>
      <c r="BK630" s="24"/>
      <c r="BL630" s="24"/>
      <c r="BM630" s="145">
        <f t="shared" si="86"/>
        <v>544.28</v>
      </c>
      <c r="BN630" s="24">
        <f t="shared" si="87"/>
        <v>544.28</v>
      </c>
      <c r="BO630" s="509">
        <f t="shared" si="81"/>
        <v>0.11612720048578327</v>
      </c>
      <c r="BP630" s="511">
        <v>0</v>
      </c>
      <c r="BQ630" s="512">
        <v>0</v>
      </c>
      <c r="BR630" s="513">
        <v>0</v>
      </c>
      <c r="BS630" s="512">
        <v>0</v>
      </c>
      <c r="BT630" s="512">
        <v>0</v>
      </c>
      <c r="BU630" s="512">
        <v>0</v>
      </c>
      <c r="BV630" s="512">
        <v>0</v>
      </c>
      <c r="BW630" s="512">
        <v>0</v>
      </c>
      <c r="BX630" s="512">
        <v>0</v>
      </c>
      <c r="BY630" s="512">
        <v>0</v>
      </c>
      <c r="BZ630" s="512">
        <v>0</v>
      </c>
      <c r="CA630" s="512">
        <v>0</v>
      </c>
      <c r="CB630" s="512">
        <v>0</v>
      </c>
      <c r="CC630" s="512">
        <v>0</v>
      </c>
      <c r="CD630" s="512">
        <v>0</v>
      </c>
      <c r="CE630" s="512">
        <v>0</v>
      </c>
      <c r="CF630" s="512">
        <v>638897.63520000002</v>
      </c>
      <c r="CG630" s="512">
        <v>638897.63520000002</v>
      </c>
      <c r="CH630" s="512">
        <v>0</v>
      </c>
      <c r="CI630" s="512">
        <v>0</v>
      </c>
      <c r="CJ630" s="512">
        <v>0</v>
      </c>
      <c r="CK630" s="512">
        <v>0</v>
      </c>
      <c r="CL630" s="513">
        <f t="shared" si="88"/>
        <v>638897.63520000002</v>
      </c>
      <c r="CM630" s="513">
        <f t="shared" si="89"/>
        <v>638897.63520000002</v>
      </c>
      <c r="CN630" s="113"/>
      <c r="CO630" s="97"/>
      <c r="CP630" s="97"/>
      <c r="CQ630" s="97"/>
      <c r="CR630" s="97"/>
      <c r="CS630" s="97"/>
      <c r="CT630" s="97"/>
      <c r="CU630" s="114"/>
      <c r="CV630" s="50">
        <f t="shared" si="82"/>
        <v>19955111</v>
      </c>
      <c r="CW630" s="11"/>
      <c r="CX630" s="604">
        <f t="shared" si="83"/>
        <v>4.6869294852813814</v>
      </c>
      <c r="CY630" s="143"/>
      <c r="CZ630" s="143"/>
      <c r="DA630" s="143"/>
      <c r="DB630" s="23"/>
      <c r="DC630" s="23"/>
      <c r="DD630" s="23"/>
      <c r="DE630" s="23"/>
      <c r="DF630" s="143"/>
      <c r="DG630" s="89"/>
      <c r="DH630" s="50" t="s">
        <v>46</v>
      </c>
      <c r="DI630" s="28"/>
      <c r="DJ630" s="553" t="s">
        <v>46</v>
      </c>
      <c r="DK630" s="143"/>
      <c r="DL630" s="46"/>
      <c r="DM630" s="111"/>
      <c r="DN630" s="110"/>
      <c r="DO630" s="432">
        <v>62.494793536804259</v>
      </c>
      <c r="DP630" s="433">
        <v>-62.321565190347563</v>
      </c>
      <c r="DQ630" s="434">
        <v>62.494793536804259</v>
      </c>
      <c r="DR630" s="428">
        <v>-62.321565190347563</v>
      </c>
      <c r="DS630" s="432">
        <v>1.1159784560143617</v>
      </c>
      <c r="DT630" s="434">
        <v>-1.1081044402663303</v>
      </c>
      <c r="DU630" s="434">
        <v>1.1159784560143617</v>
      </c>
      <c r="DV630" s="428">
        <v>-1.1081044402663303</v>
      </c>
      <c r="DW630" s="252"/>
      <c r="DX630" s="50"/>
      <c r="DY630" s="249"/>
      <c r="DZ630" s="464">
        <v>29008</v>
      </c>
      <c r="EA630" s="465">
        <v>-29008</v>
      </c>
      <c r="EB630" s="46"/>
    </row>
    <row r="631" spans="1:132" s="141" customFormat="1" ht="27.75" customHeight="1" x14ac:dyDescent="0.25">
      <c r="A631" s="69" t="s">
        <v>56</v>
      </c>
      <c r="B631" s="69" t="s">
        <v>57</v>
      </c>
      <c r="C631" s="69" t="s">
        <v>1099</v>
      </c>
      <c r="D631" s="67" t="s">
        <v>1131</v>
      </c>
      <c r="E631" s="67" t="s">
        <v>1124</v>
      </c>
      <c r="F631" s="67" t="s">
        <v>1132</v>
      </c>
      <c r="G631" s="67" t="s">
        <v>1133</v>
      </c>
      <c r="H631" s="14" t="s">
        <v>46</v>
      </c>
      <c r="I631" s="20" t="s">
        <v>1979</v>
      </c>
      <c r="J631" s="145" t="s">
        <v>1984</v>
      </c>
      <c r="K631" s="426">
        <v>4.899971734612353</v>
      </c>
      <c r="L631" s="426">
        <v>4.5704545359480004</v>
      </c>
      <c r="M631" s="424">
        <v>8</v>
      </c>
      <c r="N631" s="487">
        <v>10687199.999999998</v>
      </c>
      <c r="O631" s="487" t="s">
        <v>1976</v>
      </c>
      <c r="P631" s="572">
        <v>3.0833968476341154</v>
      </c>
      <c r="Q631" s="34" t="s">
        <v>1977</v>
      </c>
      <c r="R631" s="257" t="s">
        <v>48</v>
      </c>
      <c r="S631" s="27"/>
      <c r="T631" s="27"/>
      <c r="U631" s="145"/>
      <c r="V631" s="24"/>
      <c r="W631" s="24"/>
      <c r="X631" s="24"/>
      <c r="Y631" s="24"/>
      <c r="Z631" s="24"/>
      <c r="AA631" s="24"/>
      <c r="AB631" s="24"/>
      <c r="AC631" s="24"/>
      <c r="AD631" s="24"/>
      <c r="AE631" s="24"/>
      <c r="AF631" s="24"/>
      <c r="AG631" s="24"/>
      <c r="AH631" s="24"/>
      <c r="AI631" s="24"/>
      <c r="AJ631" s="24"/>
      <c r="AK631" s="24"/>
      <c r="AL631" s="24"/>
      <c r="AM631" s="24"/>
      <c r="AN631" s="24"/>
      <c r="AO631" s="145">
        <f t="shared" si="84"/>
        <v>0</v>
      </c>
      <c r="AP631" s="14">
        <f t="shared" si="85"/>
        <v>0</v>
      </c>
      <c r="AQ631" s="22"/>
      <c r="AR631" s="24"/>
      <c r="AS631" s="24"/>
      <c r="AT631" s="24"/>
      <c r="AU631" s="24"/>
      <c r="AV631" s="24"/>
      <c r="AW631" s="145"/>
      <c r="AX631" s="24"/>
      <c r="AY631" s="24"/>
      <c r="AZ631" s="24"/>
      <c r="BA631" s="24"/>
      <c r="BB631" s="24"/>
      <c r="BC631" s="24"/>
      <c r="BD631" s="24"/>
      <c r="BE631" s="24"/>
      <c r="BF631" s="24"/>
      <c r="BG631" s="24"/>
      <c r="BH631" s="24"/>
      <c r="BI631" s="24"/>
      <c r="BJ631" s="24"/>
      <c r="BK631" s="24"/>
      <c r="BL631" s="24"/>
      <c r="BM631" s="145">
        <f t="shared" si="86"/>
        <v>0</v>
      </c>
      <c r="BN631" s="24">
        <f t="shared" si="87"/>
        <v>0</v>
      </c>
      <c r="BO631" s="509">
        <f t="shared" si="81"/>
        <v>0</v>
      </c>
      <c r="BP631" s="511">
        <v>0</v>
      </c>
      <c r="BQ631" s="512">
        <v>0</v>
      </c>
      <c r="BR631" s="513">
        <v>0</v>
      </c>
      <c r="BS631" s="512">
        <v>0</v>
      </c>
      <c r="BT631" s="512">
        <v>0</v>
      </c>
      <c r="BU631" s="512">
        <v>0</v>
      </c>
      <c r="BV631" s="512">
        <v>0</v>
      </c>
      <c r="BW631" s="512">
        <v>0</v>
      </c>
      <c r="BX631" s="512">
        <v>0</v>
      </c>
      <c r="BY631" s="512">
        <v>0</v>
      </c>
      <c r="BZ631" s="512">
        <v>0</v>
      </c>
      <c r="CA631" s="512">
        <v>0</v>
      </c>
      <c r="CB631" s="512">
        <v>0</v>
      </c>
      <c r="CC631" s="512">
        <v>0</v>
      </c>
      <c r="CD631" s="512">
        <v>0</v>
      </c>
      <c r="CE631" s="512">
        <v>0</v>
      </c>
      <c r="CF631" s="512">
        <v>0</v>
      </c>
      <c r="CG631" s="512">
        <v>0</v>
      </c>
      <c r="CH631" s="512">
        <v>0</v>
      </c>
      <c r="CI631" s="512">
        <v>0</v>
      </c>
      <c r="CJ631" s="512">
        <v>0</v>
      </c>
      <c r="CK631" s="512">
        <v>0</v>
      </c>
      <c r="CL631" s="513">
        <f t="shared" si="88"/>
        <v>0</v>
      </c>
      <c r="CM631" s="513">
        <f t="shared" si="89"/>
        <v>0</v>
      </c>
      <c r="CN631" s="113"/>
      <c r="CO631" s="97"/>
      <c r="CP631" s="97"/>
      <c r="CQ631" s="97"/>
      <c r="CR631" s="97"/>
      <c r="CS631" s="97"/>
      <c r="CT631" s="97"/>
      <c r="CU631" s="114"/>
      <c r="CV631" s="50">
        <f t="shared" si="82"/>
        <v>10687199.999999998</v>
      </c>
      <c r="CW631" s="11"/>
      <c r="CX631" s="604">
        <f t="shared" si="83"/>
        <v>3.0833968476341154</v>
      </c>
      <c r="CY631" s="143"/>
      <c r="CZ631" s="143"/>
      <c r="DA631" s="143"/>
      <c r="DB631" s="23"/>
      <c r="DC631" s="23"/>
      <c r="DD631" s="23"/>
      <c r="DE631" s="23"/>
      <c r="DF631" s="143"/>
      <c r="DG631" s="89"/>
      <c r="DH631" s="50" t="s">
        <v>46</v>
      </c>
      <c r="DI631" s="28"/>
      <c r="DJ631" s="553" t="s">
        <v>46</v>
      </c>
      <c r="DK631" s="143"/>
      <c r="DL631" s="46"/>
      <c r="DM631" s="111"/>
      <c r="DN631" s="110"/>
      <c r="DO631" s="432">
        <v>0</v>
      </c>
      <c r="DP631" s="433">
        <v>14.083333333333334</v>
      </c>
      <c r="DQ631" s="434">
        <v>0</v>
      </c>
      <c r="DR631" s="428">
        <v>14.083333333333334</v>
      </c>
      <c r="DS631" s="432">
        <v>0</v>
      </c>
      <c r="DT631" s="434">
        <v>0.33333333333333331</v>
      </c>
      <c r="DU631" s="434">
        <v>0</v>
      </c>
      <c r="DV631" s="428">
        <v>0.33333333333333331</v>
      </c>
      <c r="DW631" s="252"/>
      <c r="DX631" s="50"/>
      <c r="DY631" s="249"/>
      <c r="DZ631" s="464">
        <v>0</v>
      </c>
      <c r="EA631" s="465">
        <v>56.333333333333336</v>
      </c>
      <c r="EB631" s="46"/>
    </row>
    <row r="632" spans="1:132" s="141" customFormat="1" ht="27.75" customHeight="1" x14ac:dyDescent="0.25">
      <c r="A632" s="69" t="s">
        <v>56</v>
      </c>
      <c r="B632" s="69" t="s">
        <v>57</v>
      </c>
      <c r="C632" s="69" t="s">
        <v>1099</v>
      </c>
      <c r="D632" s="67" t="s">
        <v>1131</v>
      </c>
      <c r="E632" s="67" t="s">
        <v>1124</v>
      </c>
      <c r="F632" s="67" t="s">
        <v>1134</v>
      </c>
      <c r="G632" s="67" t="s">
        <v>1133</v>
      </c>
      <c r="H632" s="14" t="s">
        <v>46</v>
      </c>
      <c r="I632" s="20" t="s">
        <v>1983</v>
      </c>
      <c r="J632" s="145" t="s">
        <v>1984</v>
      </c>
      <c r="K632" s="426">
        <v>4.899971734612353</v>
      </c>
      <c r="L632" s="426">
        <v>3.1763257509690002</v>
      </c>
      <c r="M632" s="424">
        <v>46</v>
      </c>
      <c r="N632" s="487">
        <v>16328640.000000002</v>
      </c>
      <c r="O632" s="487" t="s">
        <v>1976</v>
      </c>
      <c r="P632" s="572">
        <v>4.4298931454381529</v>
      </c>
      <c r="Q632" s="34" t="s">
        <v>1977</v>
      </c>
      <c r="R632" s="257" t="s">
        <v>48</v>
      </c>
      <c r="S632" s="27"/>
      <c r="T632" s="27"/>
      <c r="U632" s="145"/>
      <c r="V632" s="24"/>
      <c r="W632" s="24"/>
      <c r="X632" s="24"/>
      <c r="Y632" s="24"/>
      <c r="Z632" s="24"/>
      <c r="AA632" s="24"/>
      <c r="AB632" s="24"/>
      <c r="AC632" s="24"/>
      <c r="AD632" s="24"/>
      <c r="AE632" s="24"/>
      <c r="AF632" s="24"/>
      <c r="AG632" s="24"/>
      <c r="AH632" s="24"/>
      <c r="AI632" s="24"/>
      <c r="AJ632" s="24"/>
      <c r="AK632" s="24"/>
      <c r="AL632" s="24"/>
      <c r="AM632" s="24"/>
      <c r="AN632" s="24"/>
      <c r="AO632" s="145">
        <f t="shared" si="84"/>
        <v>0</v>
      </c>
      <c r="AP632" s="14">
        <f t="shared" si="85"/>
        <v>0</v>
      </c>
      <c r="AQ632" s="22"/>
      <c r="AR632" s="24"/>
      <c r="AS632" s="24"/>
      <c r="AT632" s="24"/>
      <c r="AU632" s="24"/>
      <c r="AV632" s="24"/>
      <c r="AW632" s="145"/>
      <c r="AX632" s="24"/>
      <c r="AY632" s="24"/>
      <c r="AZ632" s="24"/>
      <c r="BA632" s="24"/>
      <c r="BB632" s="24"/>
      <c r="BC632" s="24"/>
      <c r="BD632" s="24"/>
      <c r="BE632" s="24"/>
      <c r="BF632" s="24"/>
      <c r="BG632" s="24"/>
      <c r="BH632" s="24"/>
      <c r="BI632" s="24"/>
      <c r="BJ632" s="24"/>
      <c r="BK632" s="24"/>
      <c r="BL632" s="24"/>
      <c r="BM632" s="145">
        <f t="shared" si="86"/>
        <v>0</v>
      </c>
      <c r="BN632" s="24">
        <f t="shared" si="87"/>
        <v>0</v>
      </c>
      <c r="BO632" s="509">
        <f t="shared" si="81"/>
        <v>0</v>
      </c>
      <c r="BP632" s="511">
        <v>0</v>
      </c>
      <c r="BQ632" s="512">
        <v>0</v>
      </c>
      <c r="BR632" s="513">
        <v>0</v>
      </c>
      <c r="BS632" s="512">
        <v>0</v>
      </c>
      <c r="BT632" s="512">
        <v>0</v>
      </c>
      <c r="BU632" s="512">
        <v>0</v>
      </c>
      <c r="BV632" s="512">
        <v>0</v>
      </c>
      <c r="BW632" s="512">
        <v>0</v>
      </c>
      <c r="BX632" s="512">
        <v>0</v>
      </c>
      <c r="BY632" s="512">
        <v>0</v>
      </c>
      <c r="BZ632" s="512">
        <v>0</v>
      </c>
      <c r="CA632" s="512">
        <v>0</v>
      </c>
      <c r="CB632" s="512">
        <v>0</v>
      </c>
      <c r="CC632" s="512">
        <v>0</v>
      </c>
      <c r="CD632" s="512">
        <v>0</v>
      </c>
      <c r="CE632" s="512">
        <v>0</v>
      </c>
      <c r="CF632" s="512">
        <v>0</v>
      </c>
      <c r="CG632" s="512">
        <v>0</v>
      </c>
      <c r="CH632" s="512">
        <v>0</v>
      </c>
      <c r="CI632" s="512">
        <v>0</v>
      </c>
      <c r="CJ632" s="512">
        <v>0</v>
      </c>
      <c r="CK632" s="512">
        <v>0</v>
      </c>
      <c r="CL632" s="513">
        <f t="shared" si="88"/>
        <v>0</v>
      </c>
      <c r="CM632" s="513">
        <f t="shared" si="89"/>
        <v>0</v>
      </c>
      <c r="CN632" s="113"/>
      <c r="CO632" s="97"/>
      <c r="CP632" s="97"/>
      <c r="CQ632" s="97"/>
      <c r="CR632" s="97"/>
      <c r="CS632" s="97"/>
      <c r="CT632" s="97"/>
      <c r="CU632" s="114"/>
      <c r="CV632" s="50">
        <f t="shared" si="82"/>
        <v>16328640.000000002</v>
      </c>
      <c r="CW632" s="11"/>
      <c r="CX632" s="604">
        <f t="shared" si="83"/>
        <v>4.4298931454381529</v>
      </c>
      <c r="CY632" s="143"/>
      <c r="CZ632" s="143"/>
      <c r="DA632" s="143"/>
      <c r="DB632" s="23"/>
      <c r="DC632" s="23"/>
      <c r="DD632" s="23"/>
      <c r="DE632" s="23"/>
      <c r="DF632" s="143"/>
      <c r="DG632" s="89"/>
      <c r="DH632" s="50" t="s">
        <v>46</v>
      </c>
      <c r="DI632" s="28"/>
      <c r="DJ632" s="553" t="s">
        <v>46</v>
      </c>
      <c r="DK632" s="143"/>
      <c r="DL632" s="46"/>
      <c r="DM632" s="111"/>
      <c r="DN632" s="110"/>
      <c r="DO632" s="432">
        <v>0</v>
      </c>
      <c r="DP632" s="433">
        <v>0</v>
      </c>
      <c r="DQ632" s="434">
        <v>0</v>
      </c>
      <c r="DR632" s="428">
        <v>0</v>
      </c>
      <c r="DS632" s="432">
        <v>0</v>
      </c>
      <c r="DT632" s="434">
        <v>0</v>
      </c>
      <c r="DU632" s="434">
        <v>0</v>
      </c>
      <c r="DV632" s="428">
        <v>0</v>
      </c>
      <c r="DW632" s="252"/>
      <c r="DX632" s="50"/>
      <c r="DY632" s="249"/>
      <c r="DZ632" s="464">
        <v>0</v>
      </c>
      <c r="EA632" s="465">
        <v>0</v>
      </c>
      <c r="EB632" s="46"/>
    </row>
    <row r="633" spans="1:132" s="141" customFormat="1" ht="27.75" customHeight="1" x14ac:dyDescent="0.25">
      <c r="A633" s="69" t="s">
        <v>56</v>
      </c>
      <c r="B633" s="69" t="s">
        <v>57</v>
      </c>
      <c r="C633" s="69" t="s">
        <v>1099</v>
      </c>
      <c r="D633" s="67" t="s">
        <v>1131</v>
      </c>
      <c r="E633" s="67" t="s">
        <v>1124</v>
      </c>
      <c r="F633" s="67" t="s">
        <v>1135</v>
      </c>
      <c r="G633" s="67" t="s">
        <v>1124</v>
      </c>
      <c r="H633" s="14" t="s">
        <v>46</v>
      </c>
      <c r="I633" s="20" t="s">
        <v>1978</v>
      </c>
      <c r="J633" s="145" t="s">
        <v>1984</v>
      </c>
      <c r="K633" s="426">
        <v>6.8121558261683939</v>
      </c>
      <c r="L633" s="426">
        <v>3.9217802948730003</v>
      </c>
      <c r="M633" s="424">
        <v>12</v>
      </c>
      <c r="N633" s="487">
        <v>9215520</v>
      </c>
      <c r="O633" s="487" t="s">
        <v>1976</v>
      </c>
      <c r="P633" s="572">
        <v>2.3902301144450506</v>
      </c>
      <c r="Q633" s="34" t="s">
        <v>1977</v>
      </c>
      <c r="R633" s="257" t="s">
        <v>48</v>
      </c>
      <c r="S633" s="27"/>
      <c r="T633" s="27"/>
      <c r="U633" s="145"/>
      <c r="V633" s="24"/>
      <c r="W633" s="24"/>
      <c r="X633" s="24"/>
      <c r="Y633" s="24"/>
      <c r="Z633" s="24"/>
      <c r="AA633" s="24"/>
      <c r="AB633" s="24"/>
      <c r="AC633" s="24"/>
      <c r="AD633" s="24"/>
      <c r="AE633" s="24"/>
      <c r="AF633" s="24"/>
      <c r="AG633" s="24"/>
      <c r="AH633" s="24"/>
      <c r="AI633" s="24"/>
      <c r="AJ633" s="24"/>
      <c r="AK633" s="24"/>
      <c r="AL633" s="24"/>
      <c r="AM633" s="24"/>
      <c r="AN633" s="24"/>
      <c r="AO633" s="145">
        <f t="shared" si="84"/>
        <v>0</v>
      </c>
      <c r="AP633" s="14">
        <f t="shared" si="85"/>
        <v>0</v>
      </c>
      <c r="AQ633" s="22"/>
      <c r="AR633" s="24"/>
      <c r="AS633" s="24"/>
      <c r="AT633" s="24"/>
      <c r="AU633" s="24"/>
      <c r="AV633" s="24"/>
      <c r="AW633" s="145"/>
      <c r="AX633" s="24"/>
      <c r="AY633" s="24"/>
      <c r="AZ633" s="24"/>
      <c r="BA633" s="24"/>
      <c r="BB633" s="24"/>
      <c r="BC633" s="24"/>
      <c r="BD633" s="24"/>
      <c r="BE633" s="24"/>
      <c r="BF633" s="24"/>
      <c r="BG633" s="24"/>
      <c r="BH633" s="24"/>
      <c r="BI633" s="24"/>
      <c r="BJ633" s="24"/>
      <c r="BK633" s="24"/>
      <c r="BL633" s="24"/>
      <c r="BM633" s="145">
        <f t="shared" si="86"/>
        <v>0</v>
      </c>
      <c r="BN633" s="24">
        <f t="shared" si="87"/>
        <v>0</v>
      </c>
      <c r="BO633" s="509">
        <f t="shared" si="81"/>
        <v>0</v>
      </c>
      <c r="BP633" s="511">
        <v>0</v>
      </c>
      <c r="BQ633" s="512">
        <v>0</v>
      </c>
      <c r="BR633" s="513">
        <v>0</v>
      </c>
      <c r="BS633" s="512">
        <v>0</v>
      </c>
      <c r="BT633" s="512">
        <v>0</v>
      </c>
      <c r="BU633" s="512">
        <v>0</v>
      </c>
      <c r="BV633" s="512">
        <v>0</v>
      </c>
      <c r="BW633" s="512">
        <v>0</v>
      </c>
      <c r="BX633" s="512">
        <v>0</v>
      </c>
      <c r="BY633" s="512">
        <v>0</v>
      </c>
      <c r="BZ633" s="512">
        <v>0</v>
      </c>
      <c r="CA633" s="512">
        <v>0</v>
      </c>
      <c r="CB633" s="512">
        <v>0</v>
      </c>
      <c r="CC633" s="512">
        <v>0</v>
      </c>
      <c r="CD633" s="512">
        <v>0</v>
      </c>
      <c r="CE633" s="512">
        <v>0</v>
      </c>
      <c r="CF633" s="512">
        <v>0</v>
      </c>
      <c r="CG633" s="512">
        <v>0</v>
      </c>
      <c r="CH633" s="512">
        <v>0</v>
      </c>
      <c r="CI633" s="512">
        <v>0</v>
      </c>
      <c r="CJ633" s="512">
        <v>0</v>
      </c>
      <c r="CK633" s="512">
        <v>0</v>
      </c>
      <c r="CL633" s="513">
        <f t="shared" si="88"/>
        <v>0</v>
      </c>
      <c r="CM633" s="513">
        <f t="shared" si="89"/>
        <v>0</v>
      </c>
      <c r="CN633" s="113"/>
      <c r="CO633" s="97"/>
      <c r="CP633" s="97"/>
      <c r="CQ633" s="97"/>
      <c r="CR633" s="97"/>
      <c r="CS633" s="97"/>
      <c r="CT633" s="97"/>
      <c r="CU633" s="114"/>
      <c r="CV633" s="50">
        <f t="shared" si="82"/>
        <v>9215520</v>
      </c>
      <c r="CW633" s="11"/>
      <c r="CX633" s="604">
        <f t="shared" si="83"/>
        <v>2.3902301144450506</v>
      </c>
      <c r="CY633" s="143"/>
      <c r="CZ633" s="143"/>
      <c r="DA633" s="143"/>
      <c r="DB633" s="23"/>
      <c r="DC633" s="23"/>
      <c r="DD633" s="23"/>
      <c r="DE633" s="23"/>
      <c r="DF633" s="143"/>
      <c r="DG633" s="89"/>
      <c r="DH633" s="50" t="s">
        <v>46</v>
      </c>
      <c r="DI633" s="28"/>
      <c r="DJ633" s="553" t="s">
        <v>46</v>
      </c>
      <c r="DK633" s="143"/>
      <c r="DL633" s="46"/>
      <c r="DM633" s="111"/>
      <c r="DN633" s="110"/>
      <c r="DO633" s="432">
        <v>37</v>
      </c>
      <c r="DP633" s="433">
        <v>11.421911421911382</v>
      </c>
      <c r="DQ633" s="434">
        <v>37</v>
      </c>
      <c r="DR633" s="428">
        <v>11.421911421911382</v>
      </c>
      <c r="DS633" s="432">
        <v>1</v>
      </c>
      <c r="DT633" s="434">
        <v>2.3310023310012529E-3</v>
      </c>
      <c r="DU633" s="434">
        <v>1</v>
      </c>
      <c r="DV633" s="428">
        <v>2.3310023310012529E-3</v>
      </c>
      <c r="DW633" s="252"/>
      <c r="DX633" s="50"/>
      <c r="DY633" s="249"/>
      <c r="DZ633" s="464">
        <v>444</v>
      </c>
      <c r="EA633" s="465">
        <v>-144</v>
      </c>
      <c r="EB633" s="46"/>
    </row>
    <row r="634" spans="1:132" s="141" customFormat="1" ht="27.75" customHeight="1" x14ac:dyDescent="0.25">
      <c r="A634" s="69" t="s">
        <v>56</v>
      </c>
      <c r="B634" s="69" t="s">
        <v>57</v>
      </c>
      <c r="C634" s="69" t="s">
        <v>1099</v>
      </c>
      <c r="D634" s="67" t="s">
        <v>1131</v>
      </c>
      <c r="E634" s="67" t="s">
        <v>1124</v>
      </c>
      <c r="F634" s="67" t="s">
        <v>1136</v>
      </c>
      <c r="G634" s="67" t="s">
        <v>1124</v>
      </c>
      <c r="H634" s="14" t="s">
        <v>46</v>
      </c>
      <c r="I634" s="20" t="s">
        <v>1978</v>
      </c>
      <c r="J634" s="145" t="s">
        <v>1984</v>
      </c>
      <c r="K634" s="426">
        <v>6.5731328147238894</v>
      </c>
      <c r="L634" s="426">
        <v>2.460984843366</v>
      </c>
      <c r="M634" s="424">
        <v>18</v>
      </c>
      <c r="N634" s="487">
        <v>7288320.0000000009</v>
      </c>
      <c r="O634" s="487" t="s">
        <v>1976</v>
      </c>
      <c r="P634" s="572">
        <v>2.4699044515932109</v>
      </c>
      <c r="Q634" s="34" t="s">
        <v>1977</v>
      </c>
      <c r="R634" s="257" t="s">
        <v>48</v>
      </c>
      <c r="S634" s="27"/>
      <c r="T634" s="27"/>
      <c r="U634" s="145"/>
      <c r="V634" s="24"/>
      <c r="W634" s="24"/>
      <c r="X634" s="24"/>
      <c r="Y634" s="24"/>
      <c r="Z634" s="24"/>
      <c r="AA634" s="24"/>
      <c r="AB634" s="24"/>
      <c r="AC634" s="24"/>
      <c r="AD634" s="24"/>
      <c r="AE634" s="24"/>
      <c r="AF634" s="24"/>
      <c r="AG634" s="24"/>
      <c r="AH634" s="24"/>
      <c r="AI634" s="24"/>
      <c r="AJ634" s="24"/>
      <c r="AK634" s="24"/>
      <c r="AL634" s="24"/>
      <c r="AM634" s="24"/>
      <c r="AN634" s="24"/>
      <c r="AO634" s="145">
        <f t="shared" si="84"/>
        <v>0</v>
      </c>
      <c r="AP634" s="14">
        <f t="shared" si="85"/>
        <v>0</v>
      </c>
      <c r="AQ634" s="22"/>
      <c r="AR634" s="24"/>
      <c r="AS634" s="24"/>
      <c r="AT634" s="24"/>
      <c r="AU634" s="24"/>
      <c r="AV634" s="24"/>
      <c r="AW634" s="145"/>
      <c r="AX634" s="24"/>
      <c r="AY634" s="24"/>
      <c r="AZ634" s="24"/>
      <c r="BA634" s="24"/>
      <c r="BB634" s="24"/>
      <c r="BC634" s="24"/>
      <c r="BD634" s="24"/>
      <c r="BE634" s="24"/>
      <c r="BF634" s="24"/>
      <c r="BG634" s="24"/>
      <c r="BH634" s="24"/>
      <c r="BI634" s="24"/>
      <c r="BJ634" s="24"/>
      <c r="BK634" s="24"/>
      <c r="BL634" s="24"/>
      <c r="BM634" s="145">
        <f t="shared" si="86"/>
        <v>0</v>
      </c>
      <c r="BN634" s="24">
        <f t="shared" si="87"/>
        <v>0</v>
      </c>
      <c r="BO634" s="509">
        <f t="shared" si="81"/>
        <v>0</v>
      </c>
      <c r="BP634" s="511">
        <v>0</v>
      </c>
      <c r="BQ634" s="512">
        <v>0</v>
      </c>
      <c r="BR634" s="513">
        <v>0</v>
      </c>
      <c r="BS634" s="512">
        <v>0</v>
      </c>
      <c r="BT634" s="512">
        <v>0</v>
      </c>
      <c r="BU634" s="512">
        <v>0</v>
      </c>
      <c r="BV634" s="512">
        <v>0</v>
      </c>
      <c r="BW634" s="512">
        <v>0</v>
      </c>
      <c r="BX634" s="512">
        <v>0</v>
      </c>
      <c r="BY634" s="512">
        <v>0</v>
      </c>
      <c r="BZ634" s="512">
        <v>0</v>
      </c>
      <c r="CA634" s="512">
        <v>0</v>
      </c>
      <c r="CB634" s="512">
        <v>0</v>
      </c>
      <c r="CC634" s="512">
        <v>0</v>
      </c>
      <c r="CD634" s="512">
        <v>0</v>
      </c>
      <c r="CE634" s="512">
        <v>0</v>
      </c>
      <c r="CF634" s="512">
        <v>0</v>
      </c>
      <c r="CG634" s="512">
        <v>0</v>
      </c>
      <c r="CH634" s="512">
        <v>0</v>
      </c>
      <c r="CI634" s="512">
        <v>0</v>
      </c>
      <c r="CJ634" s="512">
        <v>0</v>
      </c>
      <c r="CK634" s="512">
        <v>0</v>
      </c>
      <c r="CL634" s="513">
        <f t="shared" si="88"/>
        <v>0</v>
      </c>
      <c r="CM634" s="513">
        <f t="shared" si="89"/>
        <v>0</v>
      </c>
      <c r="CN634" s="113"/>
      <c r="CO634" s="97"/>
      <c r="CP634" s="97"/>
      <c r="CQ634" s="97"/>
      <c r="CR634" s="97"/>
      <c r="CS634" s="97"/>
      <c r="CT634" s="97"/>
      <c r="CU634" s="114"/>
      <c r="CV634" s="50">
        <f t="shared" si="82"/>
        <v>7288320.0000000009</v>
      </c>
      <c r="CW634" s="11"/>
      <c r="CX634" s="604">
        <f t="shared" si="83"/>
        <v>2.4699044515932109</v>
      </c>
      <c r="CY634" s="143"/>
      <c r="CZ634" s="143"/>
      <c r="DA634" s="143"/>
      <c r="DB634" s="23"/>
      <c r="DC634" s="23"/>
      <c r="DD634" s="23"/>
      <c r="DE634" s="23"/>
      <c r="DF634" s="143"/>
      <c r="DG634" s="89"/>
      <c r="DH634" s="50" t="s">
        <v>46</v>
      </c>
      <c r="DI634" s="28"/>
      <c r="DJ634" s="553" t="s">
        <v>46</v>
      </c>
      <c r="DK634" s="143"/>
      <c r="DL634" s="46"/>
      <c r="DM634" s="111"/>
      <c r="DN634" s="110"/>
      <c r="DO634" s="432">
        <v>0</v>
      </c>
      <c r="DP634" s="433">
        <v>0</v>
      </c>
      <c r="DQ634" s="434">
        <v>0</v>
      </c>
      <c r="DR634" s="428">
        <v>0</v>
      </c>
      <c r="DS634" s="432">
        <v>0</v>
      </c>
      <c r="DT634" s="434">
        <v>0</v>
      </c>
      <c r="DU634" s="434">
        <v>0</v>
      </c>
      <c r="DV634" s="428">
        <v>0</v>
      </c>
      <c r="DW634" s="252"/>
      <c r="DX634" s="50"/>
      <c r="DY634" s="249"/>
      <c r="DZ634" s="464">
        <v>0</v>
      </c>
      <c r="EA634" s="465">
        <v>0</v>
      </c>
      <c r="EB634" s="46"/>
    </row>
    <row r="635" spans="1:132" s="141" customFormat="1" ht="27.75" customHeight="1" x14ac:dyDescent="0.25">
      <c r="A635" s="69" t="s">
        <v>56</v>
      </c>
      <c r="B635" s="69" t="s">
        <v>57</v>
      </c>
      <c r="C635" s="69" t="s">
        <v>1099</v>
      </c>
      <c r="D635" s="67" t="s">
        <v>1131</v>
      </c>
      <c r="E635" s="67" t="s">
        <v>1124</v>
      </c>
      <c r="F635" s="67" t="s">
        <v>1137</v>
      </c>
      <c r="G635" s="67" t="s">
        <v>1138</v>
      </c>
      <c r="H635" s="14" t="s">
        <v>46</v>
      </c>
      <c r="I635" s="20" t="s">
        <v>1978</v>
      </c>
      <c r="J635" s="145" t="s">
        <v>1984</v>
      </c>
      <c r="K635" s="426">
        <v>7.2902018490574036</v>
      </c>
      <c r="L635" s="426">
        <v>7.7727272565600005</v>
      </c>
      <c r="M635" s="424">
        <v>299</v>
      </c>
      <c r="N635" s="487">
        <v>20288160.000000004</v>
      </c>
      <c r="O635" s="487" t="s">
        <v>1976</v>
      </c>
      <c r="P635" s="572">
        <v>5.6728128049495794</v>
      </c>
      <c r="Q635" s="34" t="s">
        <v>1977</v>
      </c>
      <c r="R635" s="257" t="s">
        <v>48</v>
      </c>
      <c r="S635" s="27"/>
      <c r="T635" s="27"/>
      <c r="U635" s="145"/>
      <c r="V635" s="24"/>
      <c r="W635" s="24"/>
      <c r="X635" s="24"/>
      <c r="Y635" s="24"/>
      <c r="Z635" s="24"/>
      <c r="AA635" s="24"/>
      <c r="AB635" s="24"/>
      <c r="AC635" s="24"/>
      <c r="AD635" s="24"/>
      <c r="AE635" s="24"/>
      <c r="AF635" s="24"/>
      <c r="AG635" s="24"/>
      <c r="AH635" s="24"/>
      <c r="AI635" s="24">
        <v>17</v>
      </c>
      <c r="AJ635" s="24">
        <v>17</v>
      </c>
      <c r="AK635" s="24"/>
      <c r="AL635" s="24"/>
      <c r="AM635" s="24"/>
      <c r="AN635" s="24"/>
      <c r="AO635" s="145">
        <f t="shared" si="84"/>
        <v>17</v>
      </c>
      <c r="AP635" s="14">
        <f t="shared" si="85"/>
        <v>17</v>
      </c>
      <c r="AQ635" s="22"/>
      <c r="AR635" s="24"/>
      <c r="AS635" s="24"/>
      <c r="AT635" s="24"/>
      <c r="AU635" s="24"/>
      <c r="AV635" s="24"/>
      <c r="AW635" s="145"/>
      <c r="AX635" s="24"/>
      <c r="AY635" s="24"/>
      <c r="AZ635" s="24"/>
      <c r="BA635" s="24"/>
      <c r="BB635" s="24"/>
      <c r="BC635" s="24"/>
      <c r="BD635" s="24"/>
      <c r="BE635" s="24"/>
      <c r="BF635" s="24"/>
      <c r="BG635" s="24">
        <v>62.26</v>
      </c>
      <c r="BH635" s="24">
        <v>62.26</v>
      </c>
      <c r="BI635" s="24"/>
      <c r="BJ635" s="24"/>
      <c r="BK635" s="24"/>
      <c r="BL635" s="24"/>
      <c r="BM635" s="145">
        <f t="shared" si="86"/>
        <v>62.26</v>
      </c>
      <c r="BN635" s="24">
        <f t="shared" si="87"/>
        <v>62.26</v>
      </c>
      <c r="BO635" s="509">
        <f t="shared" si="81"/>
        <v>1.0975155031676278E-2</v>
      </c>
      <c r="BP635" s="511">
        <v>0</v>
      </c>
      <c r="BQ635" s="512">
        <v>0</v>
      </c>
      <c r="BR635" s="513">
        <v>0</v>
      </c>
      <c r="BS635" s="512">
        <v>0</v>
      </c>
      <c r="BT635" s="512">
        <v>0</v>
      </c>
      <c r="BU635" s="512">
        <v>0</v>
      </c>
      <c r="BV635" s="512">
        <v>0</v>
      </c>
      <c r="BW635" s="512">
        <v>0</v>
      </c>
      <c r="BX635" s="512">
        <v>0</v>
      </c>
      <c r="BY635" s="512">
        <v>0</v>
      </c>
      <c r="BZ635" s="512">
        <v>0</v>
      </c>
      <c r="CA635" s="512">
        <v>0</v>
      </c>
      <c r="CB635" s="512">
        <v>0</v>
      </c>
      <c r="CC635" s="512">
        <v>0</v>
      </c>
      <c r="CD635" s="512">
        <v>0</v>
      </c>
      <c r="CE635" s="512">
        <v>0</v>
      </c>
      <c r="CF635" s="512">
        <v>73083.278399999996</v>
      </c>
      <c r="CG635" s="512">
        <v>73083.278399999996</v>
      </c>
      <c r="CH635" s="512">
        <v>0</v>
      </c>
      <c r="CI635" s="512">
        <v>0</v>
      </c>
      <c r="CJ635" s="512">
        <v>0</v>
      </c>
      <c r="CK635" s="512">
        <v>0</v>
      </c>
      <c r="CL635" s="513">
        <f t="shared" si="88"/>
        <v>73083.278399999996</v>
      </c>
      <c r="CM635" s="513">
        <f t="shared" si="89"/>
        <v>73083.278399999996</v>
      </c>
      <c r="CN635" s="113"/>
      <c r="CO635" s="97"/>
      <c r="CP635" s="97"/>
      <c r="CQ635" s="97"/>
      <c r="CR635" s="97"/>
      <c r="CS635" s="97"/>
      <c r="CT635" s="97"/>
      <c r="CU635" s="114"/>
      <c r="CV635" s="50">
        <f t="shared" si="82"/>
        <v>20288160.000000004</v>
      </c>
      <c r="CW635" s="11"/>
      <c r="CX635" s="604">
        <f t="shared" si="83"/>
        <v>5.6728128049495794</v>
      </c>
      <c r="CY635" s="143"/>
      <c r="CZ635" s="143"/>
      <c r="DA635" s="143"/>
      <c r="DB635" s="23"/>
      <c r="DC635" s="23"/>
      <c r="DD635" s="23"/>
      <c r="DE635" s="23"/>
      <c r="DF635" s="143"/>
      <c r="DG635" s="89"/>
      <c r="DH635" s="50" t="s">
        <v>46</v>
      </c>
      <c r="DI635" s="28"/>
      <c r="DJ635" s="553" t="s">
        <v>46</v>
      </c>
      <c r="DK635" s="143"/>
      <c r="DL635" s="46"/>
      <c r="DM635" s="111"/>
      <c r="DN635" s="110"/>
      <c r="DO635" s="432">
        <v>148.14277746793101</v>
      </c>
      <c r="DP635" s="433">
        <v>-12.393514131466901</v>
      </c>
      <c r="DQ635" s="434">
        <v>148.14277746793101</v>
      </c>
      <c r="DR635" s="428">
        <v>-12.393514131466901</v>
      </c>
      <c r="DS635" s="432">
        <v>1.6129392080312346</v>
      </c>
      <c r="DT635" s="434">
        <v>-1.0491094106258769</v>
      </c>
      <c r="DU635" s="434">
        <v>1.6129392080312346</v>
      </c>
      <c r="DV635" s="428">
        <v>-1.0491094106258769</v>
      </c>
      <c r="DW635" s="252"/>
      <c r="DX635" s="50"/>
      <c r="DY635" s="249"/>
      <c r="DZ635" s="464">
        <v>21701</v>
      </c>
      <c r="EA635" s="465">
        <v>-21701</v>
      </c>
      <c r="EB635" s="46"/>
    </row>
    <row r="636" spans="1:132" s="141" customFormat="1" ht="27.75" customHeight="1" x14ac:dyDescent="0.25">
      <c r="A636" s="69" t="s">
        <v>56</v>
      </c>
      <c r="B636" s="69" t="s">
        <v>57</v>
      </c>
      <c r="C636" s="69" t="s">
        <v>1099</v>
      </c>
      <c r="D636" s="67" t="s">
        <v>1131</v>
      </c>
      <c r="E636" s="67" t="s">
        <v>1124</v>
      </c>
      <c r="F636" s="67" t="s">
        <v>1139</v>
      </c>
      <c r="G636" s="67" t="s">
        <v>1124</v>
      </c>
      <c r="H636" s="14" t="s">
        <v>46</v>
      </c>
      <c r="I636" s="20" t="s">
        <v>1978</v>
      </c>
      <c r="J636" s="145" t="s">
        <v>1984</v>
      </c>
      <c r="K636" s="426">
        <v>8.7243399177244338</v>
      </c>
      <c r="L636" s="426">
        <v>3.3367424173020002</v>
      </c>
      <c r="M636" s="424">
        <v>416</v>
      </c>
      <c r="N636" s="487">
        <v>16503840</v>
      </c>
      <c r="O636" s="487" t="s">
        <v>1976</v>
      </c>
      <c r="P636" s="572">
        <v>4.8282648311790028</v>
      </c>
      <c r="Q636" s="34" t="s">
        <v>1977</v>
      </c>
      <c r="R636" s="257" t="s">
        <v>48</v>
      </c>
      <c r="S636" s="27"/>
      <c r="T636" s="27"/>
      <c r="U636" s="145"/>
      <c r="V636" s="24"/>
      <c r="W636" s="24"/>
      <c r="X636" s="24"/>
      <c r="Y636" s="24"/>
      <c r="Z636" s="24"/>
      <c r="AA636" s="24"/>
      <c r="AB636" s="24"/>
      <c r="AC636" s="24"/>
      <c r="AD636" s="24"/>
      <c r="AE636" s="24">
        <v>1</v>
      </c>
      <c r="AF636" s="24">
        <v>1</v>
      </c>
      <c r="AG636" s="24"/>
      <c r="AH636" s="24"/>
      <c r="AI636" s="24">
        <v>1</v>
      </c>
      <c r="AJ636" s="24">
        <v>1</v>
      </c>
      <c r="AK636" s="24"/>
      <c r="AL636" s="24"/>
      <c r="AM636" s="24"/>
      <c r="AN636" s="24"/>
      <c r="AO636" s="145">
        <f t="shared" si="84"/>
        <v>2</v>
      </c>
      <c r="AP636" s="14">
        <f t="shared" si="85"/>
        <v>2</v>
      </c>
      <c r="AQ636" s="22"/>
      <c r="AR636" s="24"/>
      <c r="AS636" s="24"/>
      <c r="AT636" s="24"/>
      <c r="AU636" s="24"/>
      <c r="AV636" s="24"/>
      <c r="AW636" s="145"/>
      <c r="AX636" s="24"/>
      <c r="AY636" s="24"/>
      <c r="AZ636" s="24"/>
      <c r="BA636" s="24"/>
      <c r="BB636" s="24"/>
      <c r="BC636" s="24">
        <v>75</v>
      </c>
      <c r="BD636" s="24">
        <v>75</v>
      </c>
      <c r="BE636" s="24"/>
      <c r="BF636" s="24"/>
      <c r="BG636" s="24">
        <v>100</v>
      </c>
      <c r="BH636" s="24">
        <v>100</v>
      </c>
      <c r="BI636" s="24"/>
      <c r="BJ636" s="24"/>
      <c r="BK636" s="24"/>
      <c r="BL636" s="24"/>
      <c r="BM636" s="145">
        <f t="shared" si="86"/>
        <v>175</v>
      </c>
      <c r="BN636" s="24">
        <f t="shared" si="87"/>
        <v>175</v>
      </c>
      <c r="BO636" s="509">
        <f t="shared" si="81"/>
        <v>3.6244904974954979E-2</v>
      </c>
      <c r="BP636" s="511">
        <v>0</v>
      </c>
      <c r="BQ636" s="512">
        <v>0</v>
      </c>
      <c r="BR636" s="513">
        <v>0</v>
      </c>
      <c r="BS636" s="512">
        <v>0</v>
      </c>
      <c r="BT636" s="512">
        <v>0</v>
      </c>
      <c r="BU636" s="512">
        <v>0</v>
      </c>
      <c r="BV636" s="512">
        <v>0</v>
      </c>
      <c r="BW636" s="512">
        <v>0</v>
      </c>
      <c r="BX636" s="512">
        <v>0</v>
      </c>
      <c r="BY636" s="512">
        <v>0</v>
      </c>
      <c r="BZ636" s="512">
        <v>0</v>
      </c>
      <c r="CA636" s="512">
        <v>0</v>
      </c>
      <c r="CB636" s="512">
        <v>378432</v>
      </c>
      <c r="CC636" s="512">
        <v>378432</v>
      </c>
      <c r="CD636" s="512">
        <v>0</v>
      </c>
      <c r="CE636" s="512">
        <v>0</v>
      </c>
      <c r="CF636" s="512">
        <v>117384</v>
      </c>
      <c r="CG636" s="512">
        <v>117384</v>
      </c>
      <c r="CH636" s="512">
        <v>0</v>
      </c>
      <c r="CI636" s="512">
        <v>0</v>
      </c>
      <c r="CJ636" s="512">
        <v>0</v>
      </c>
      <c r="CK636" s="512">
        <v>0</v>
      </c>
      <c r="CL636" s="513">
        <f t="shared" si="88"/>
        <v>495816</v>
      </c>
      <c r="CM636" s="513">
        <f t="shared" si="89"/>
        <v>495816</v>
      </c>
      <c r="CN636" s="113"/>
      <c r="CO636" s="97"/>
      <c r="CP636" s="97"/>
      <c r="CQ636" s="97"/>
      <c r="CR636" s="97"/>
      <c r="CS636" s="97"/>
      <c r="CT636" s="97"/>
      <c r="CU636" s="114"/>
      <c r="CV636" s="50">
        <f t="shared" si="82"/>
        <v>16503840</v>
      </c>
      <c r="CW636" s="11"/>
      <c r="CX636" s="604">
        <f t="shared" si="83"/>
        <v>4.8282648311790028</v>
      </c>
      <c r="CY636" s="143"/>
      <c r="CZ636" s="143"/>
      <c r="DA636" s="143"/>
      <c r="DB636" s="23"/>
      <c r="DC636" s="23"/>
      <c r="DD636" s="23"/>
      <c r="DE636" s="23"/>
      <c r="DF636" s="143"/>
      <c r="DG636" s="89"/>
      <c r="DH636" s="50" t="s">
        <v>46</v>
      </c>
      <c r="DI636" s="28"/>
      <c r="DJ636" s="553" t="s">
        <v>46</v>
      </c>
      <c r="DK636" s="143"/>
      <c r="DL636" s="46"/>
      <c r="DM636" s="111"/>
      <c r="DN636" s="110"/>
      <c r="DO636" s="432">
        <v>0</v>
      </c>
      <c r="DP636" s="433">
        <v>21.975469336670812</v>
      </c>
      <c r="DQ636" s="434">
        <v>0</v>
      </c>
      <c r="DR636" s="428">
        <v>21.975469336670812</v>
      </c>
      <c r="DS636" s="432">
        <v>0</v>
      </c>
      <c r="DT636" s="434">
        <v>6.2077596996245238E-2</v>
      </c>
      <c r="DU636" s="434">
        <v>0</v>
      </c>
      <c r="DV636" s="428">
        <v>6.2077596996245238E-2</v>
      </c>
      <c r="DW636" s="252"/>
      <c r="DX636" s="50"/>
      <c r="DY636" s="249"/>
      <c r="DZ636" s="464">
        <v>0</v>
      </c>
      <c r="EA636" s="465">
        <v>7316</v>
      </c>
      <c r="EB636" s="46"/>
    </row>
    <row r="637" spans="1:132" s="141" customFormat="1" ht="27.75" customHeight="1" x14ac:dyDescent="0.25">
      <c r="A637" s="69" t="s">
        <v>56</v>
      </c>
      <c r="B637" s="69" t="s">
        <v>57</v>
      </c>
      <c r="C637" s="69" t="s">
        <v>1099</v>
      </c>
      <c r="D637" s="67" t="s">
        <v>1131</v>
      </c>
      <c r="E637" s="67" t="s">
        <v>1124</v>
      </c>
      <c r="F637" s="67" t="s">
        <v>1140</v>
      </c>
      <c r="G637" s="67" t="s">
        <v>1138</v>
      </c>
      <c r="H637" s="14" t="s">
        <v>46</v>
      </c>
      <c r="I637" s="20" t="s">
        <v>1983</v>
      </c>
      <c r="J637" s="145" t="s">
        <v>1984</v>
      </c>
      <c r="K637" s="426">
        <v>10.756035515002727</v>
      </c>
      <c r="L637" s="426">
        <v>7.2410984697870004</v>
      </c>
      <c r="M637" s="424">
        <v>527</v>
      </c>
      <c r="N637" s="487">
        <v>20288160.000000004</v>
      </c>
      <c r="O637" s="487" t="s">
        <v>1976</v>
      </c>
      <c r="P637" s="572">
        <v>6.4217515741423528</v>
      </c>
      <c r="Q637" s="34" t="s">
        <v>1977</v>
      </c>
      <c r="R637" s="257" t="s">
        <v>48</v>
      </c>
      <c r="S637" s="27"/>
      <c r="T637" s="27"/>
      <c r="U637" s="145"/>
      <c r="V637" s="24"/>
      <c r="W637" s="24"/>
      <c r="X637" s="24"/>
      <c r="Y637" s="24"/>
      <c r="Z637" s="24"/>
      <c r="AA637" s="24"/>
      <c r="AB637" s="24"/>
      <c r="AC637" s="24"/>
      <c r="AD637" s="24"/>
      <c r="AE637" s="24"/>
      <c r="AF637" s="24"/>
      <c r="AG637" s="24"/>
      <c r="AH637" s="24"/>
      <c r="AI637" s="24">
        <v>4</v>
      </c>
      <c r="AJ637" s="24">
        <v>4</v>
      </c>
      <c r="AK637" s="24"/>
      <c r="AL637" s="24"/>
      <c r="AM637" s="24"/>
      <c r="AN637" s="24"/>
      <c r="AO637" s="145">
        <f t="shared" si="84"/>
        <v>4</v>
      </c>
      <c r="AP637" s="14">
        <f t="shared" si="85"/>
        <v>4</v>
      </c>
      <c r="AQ637" s="22"/>
      <c r="AR637" s="24"/>
      <c r="AS637" s="24"/>
      <c r="AT637" s="24"/>
      <c r="AU637" s="24"/>
      <c r="AV637" s="24"/>
      <c r="AW637" s="145"/>
      <c r="AX637" s="24"/>
      <c r="AY637" s="24"/>
      <c r="AZ637" s="24"/>
      <c r="BA637" s="24"/>
      <c r="BB637" s="24"/>
      <c r="BC637" s="24"/>
      <c r="BD637" s="24"/>
      <c r="BE637" s="24"/>
      <c r="BF637" s="24"/>
      <c r="BG637" s="24">
        <v>234.6</v>
      </c>
      <c r="BH637" s="24">
        <v>234.6</v>
      </c>
      <c r="BI637" s="24"/>
      <c r="BJ637" s="24"/>
      <c r="BK637" s="24"/>
      <c r="BL637" s="24"/>
      <c r="BM637" s="145">
        <f t="shared" si="86"/>
        <v>234.6</v>
      </c>
      <c r="BN637" s="24">
        <f t="shared" si="87"/>
        <v>234.6</v>
      </c>
      <c r="BO637" s="509">
        <f t="shared" si="81"/>
        <v>3.6532088993388327E-2</v>
      </c>
      <c r="BP637" s="511">
        <v>0</v>
      </c>
      <c r="BQ637" s="512">
        <v>0</v>
      </c>
      <c r="BR637" s="513">
        <v>0</v>
      </c>
      <c r="BS637" s="512">
        <v>0</v>
      </c>
      <c r="BT637" s="512">
        <v>0</v>
      </c>
      <c r="BU637" s="512">
        <v>0</v>
      </c>
      <c r="BV637" s="512">
        <v>0</v>
      </c>
      <c r="BW637" s="512">
        <v>0</v>
      </c>
      <c r="BX637" s="512">
        <v>0</v>
      </c>
      <c r="BY637" s="512">
        <v>0</v>
      </c>
      <c r="BZ637" s="512">
        <v>0</v>
      </c>
      <c r="CA637" s="512">
        <v>0</v>
      </c>
      <c r="CB637" s="512">
        <v>0</v>
      </c>
      <c r="CC637" s="512">
        <v>0</v>
      </c>
      <c r="CD637" s="512">
        <v>0</v>
      </c>
      <c r="CE637" s="512">
        <v>0</v>
      </c>
      <c r="CF637" s="512">
        <v>275382.864</v>
      </c>
      <c r="CG637" s="512">
        <v>275382.864</v>
      </c>
      <c r="CH637" s="512">
        <v>0</v>
      </c>
      <c r="CI637" s="512">
        <v>0</v>
      </c>
      <c r="CJ637" s="512">
        <v>0</v>
      </c>
      <c r="CK637" s="512">
        <v>0</v>
      </c>
      <c r="CL637" s="513">
        <f t="shared" si="88"/>
        <v>275382.864</v>
      </c>
      <c r="CM637" s="513">
        <f t="shared" si="89"/>
        <v>275382.864</v>
      </c>
      <c r="CN637" s="113"/>
      <c r="CO637" s="97"/>
      <c r="CP637" s="97"/>
      <c r="CQ637" s="97"/>
      <c r="CR637" s="97"/>
      <c r="CS637" s="97"/>
      <c r="CT637" s="97"/>
      <c r="CU637" s="114"/>
      <c r="CV637" s="50">
        <f t="shared" si="82"/>
        <v>20288160.000000004</v>
      </c>
      <c r="CW637" s="11"/>
      <c r="CX637" s="604">
        <f t="shared" si="83"/>
        <v>6.4217515741423528</v>
      </c>
      <c r="CY637" s="143"/>
      <c r="CZ637" s="143"/>
      <c r="DA637" s="143"/>
      <c r="DB637" s="23"/>
      <c r="DC637" s="23"/>
      <c r="DD637" s="23"/>
      <c r="DE637" s="23"/>
      <c r="DF637" s="143"/>
      <c r="DG637" s="89"/>
      <c r="DH637" s="50" t="s">
        <v>46</v>
      </c>
      <c r="DI637" s="28"/>
      <c r="DJ637" s="553" t="s">
        <v>46</v>
      </c>
      <c r="DK637" s="143"/>
      <c r="DL637" s="46"/>
      <c r="DM637" s="111"/>
      <c r="DN637" s="110"/>
      <c r="DO637" s="432">
        <v>30.780379746835425</v>
      </c>
      <c r="DP637" s="433">
        <v>177.91184918659988</v>
      </c>
      <c r="DQ637" s="434">
        <v>28.00063291139239</v>
      </c>
      <c r="DR637" s="428">
        <v>180.69159602204292</v>
      </c>
      <c r="DS637" s="432">
        <v>4.5569620253164529E-2</v>
      </c>
      <c r="DT637" s="434">
        <v>1.6180597854038787</v>
      </c>
      <c r="DU637" s="434">
        <v>4.3670886075949343E-2</v>
      </c>
      <c r="DV637" s="428">
        <v>1.6199585195810939</v>
      </c>
      <c r="DW637" s="252"/>
      <c r="DX637" s="50"/>
      <c r="DY637" s="249"/>
      <c r="DZ637" s="464">
        <v>0</v>
      </c>
      <c r="EA637" s="465">
        <v>109397.33333333333</v>
      </c>
      <c r="EB637" s="46"/>
    </row>
    <row r="638" spans="1:132" s="141" customFormat="1" ht="27.75" customHeight="1" x14ac:dyDescent="0.25">
      <c r="A638" s="69" t="s">
        <v>56</v>
      </c>
      <c r="B638" s="69" t="s">
        <v>57</v>
      </c>
      <c r="C638" s="69" t="s">
        <v>1099</v>
      </c>
      <c r="D638" s="67" t="s">
        <v>1141</v>
      </c>
      <c r="E638" s="67" t="s">
        <v>1142</v>
      </c>
      <c r="F638" s="67" t="s">
        <v>1143</v>
      </c>
      <c r="G638" s="67" t="s">
        <v>1142</v>
      </c>
      <c r="H638" s="14" t="s">
        <v>46</v>
      </c>
      <c r="I638" s="20" t="s">
        <v>1978</v>
      </c>
      <c r="J638" s="145" t="s">
        <v>1981</v>
      </c>
      <c r="K638" s="426">
        <v>2.1615994078459591</v>
      </c>
      <c r="L638" s="426">
        <v>0.45378787784400004</v>
      </c>
      <c r="M638" s="424">
        <v>178</v>
      </c>
      <c r="N638" s="487">
        <v>3328800</v>
      </c>
      <c r="O638" s="487" t="s">
        <v>1976</v>
      </c>
      <c r="P638" s="572">
        <v>0.7925864495435182</v>
      </c>
      <c r="Q638" s="34" t="s">
        <v>48</v>
      </c>
      <c r="R638" s="257" t="s">
        <v>48</v>
      </c>
      <c r="S638" s="27"/>
      <c r="T638" s="27"/>
      <c r="U638" s="145"/>
      <c r="V638" s="24"/>
      <c r="W638" s="24"/>
      <c r="X638" s="24"/>
      <c r="Y638" s="24"/>
      <c r="Z638" s="24"/>
      <c r="AA638" s="24"/>
      <c r="AB638" s="24"/>
      <c r="AC638" s="24"/>
      <c r="AD638" s="24"/>
      <c r="AE638" s="24"/>
      <c r="AF638" s="24"/>
      <c r="AG638" s="24"/>
      <c r="AH638" s="24"/>
      <c r="AI638" s="24">
        <v>5</v>
      </c>
      <c r="AJ638" s="24">
        <v>5</v>
      </c>
      <c r="AK638" s="24"/>
      <c r="AL638" s="24"/>
      <c r="AM638" s="24"/>
      <c r="AN638" s="24"/>
      <c r="AO638" s="145">
        <f t="shared" si="84"/>
        <v>5</v>
      </c>
      <c r="AP638" s="14">
        <f t="shared" si="85"/>
        <v>5</v>
      </c>
      <c r="AQ638" s="22"/>
      <c r="AR638" s="24"/>
      <c r="AS638" s="24"/>
      <c r="AT638" s="24"/>
      <c r="AU638" s="24"/>
      <c r="AV638" s="24"/>
      <c r="AW638" s="145"/>
      <c r="AX638" s="24"/>
      <c r="AY638" s="24"/>
      <c r="AZ638" s="24"/>
      <c r="BA638" s="24"/>
      <c r="BB638" s="24"/>
      <c r="BC638" s="24"/>
      <c r="BD638" s="24"/>
      <c r="BE638" s="24"/>
      <c r="BF638" s="24"/>
      <c r="BG638" s="24">
        <v>16.91</v>
      </c>
      <c r="BH638" s="24">
        <v>16.91</v>
      </c>
      <c r="BI638" s="24"/>
      <c r="BJ638" s="24"/>
      <c r="BK638" s="24"/>
      <c r="BL638" s="24"/>
      <c r="BM638" s="145">
        <f t="shared" si="86"/>
        <v>16.91</v>
      </c>
      <c r="BN638" s="24">
        <f t="shared" si="87"/>
        <v>16.91</v>
      </c>
      <c r="BO638" s="509">
        <f t="shared" si="81"/>
        <v>2.1335212089153351E-2</v>
      </c>
      <c r="BP638" s="511">
        <v>0</v>
      </c>
      <c r="BQ638" s="512">
        <v>0</v>
      </c>
      <c r="BR638" s="513">
        <v>0</v>
      </c>
      <c r="BS638" s="512">
        <v>0</v>
      </c>
      <c r="BT638" s="512">
        <v>0</v>
      </c>
      <c r="BU638" s="512">
        <v>0</v>
      </c>
      <c r="BV638" s="512">
        <v>0</v>
      </c>
      <c r="BW638" s="512">
        <v>0</v>
      </c>
      <c r="BX638" s="512">
        <v>0</v>
      </c>
      <c r="BY638" s="512">
        <v>0</v>
      </c>
      <c r="BZ638" s="512">
        <v>0</v>
      </c>
      <c r="CA638" s="512">
        <v>0</v>
      </c>
      <c r="CB638" s="512">
        <v>0</v>
      </c>
      <c r="CC638" s="512">
        <v>0</v>
      </c>
      <c r="CD638" s="512">
        <v>0</v>
      </c>
      <c r="CE638" s="512">
        <v>0</v>
      </c>
      <c r="CF638" s="512">
        <v>19849.634400000003</v>
      </c>
      <c r="CG638" s="512">
        <v>19849.634400000003</v>
      </c>
      <c r="CH638" s="512">
        <v>0</v>
      </c>
      <c r="CI638" s="512">
        <v>0</v>
      </c>
      <c r="CJ638" s="512">
        <v>0</v>
      </c>
      <c r="CK638" s="512">
        <v>0</v>
      </c>
      <c r="CL638" s="513">
        <f t="shared" si="88"/>
        <v>19849.634400000003</v>
      </c>
      <c r="CM638" s="513">
        <f t="shared" si="89"/>
        <v>19849.634400000003</v>
      </c>
      <c r="CN638" s="113"/>
      <c r="CO638" s="97"/>
      <c r="CP638" s="97"/>
      <c r="CQ638" s="97"/>
      <c r="CR638" s="97"/>
      <c r="CS638" s="97"/>
      <c r="CT638" s="97"/>
      <c r="CU638" s="114"/>
      <c r="CV638" s="50">
        <f t="shared" si="82"/>
        <v>3328800</v>
      </c>
      <c r="CW638" s="11"/>
      <c r="CX638" s="604">
        <f t="shared" si="83"/>
        <v>0.7925864495435182</v>
      </c>
      <c r="CY638" s="143"/>
      <c r="CZ638" s="143"/>
      <c r="DA638" s="143"/>
      <c r="DB638" s="23"/>
      <c r="DC638" s="23"/>
      <c r="DD638" s="23"/>
      <c r="DE638" s="23"/>
      <c r="DF638" s="143"/>
      <c r="DG638" s="89"/>
      <c r="DH638" s="50" t="s">
        <v>46</v>
      </c>
      <c r="DI638" s="28"/>
      <c r="DJ638" s="553" t="s">
        <v>46</v>
      </c>
      <c r="DK638" s="143"/>
      <c r="DL638" s="46"/>
      <c r="DM638" s="111"/>
      <c r="DN638" s="110"/>
      <c r="DO638" s="432">
        <v>344.62043111527714</v>
      </c>
      <c r="DP638" s="433">
        <v>-191.02389611178768</v>
      </c>
      <c r="DQ638" s="434">
        <v>344.62043111527714</v>
      </c>
      <c r="DR638" s="428">
        <v>-191.02389611178768</v>
      </c>
      <c r="DS638" s="432">
        <v>3.0477975632614864</v>
      </c>
      <c r="DT638" s="434">
        <v>-1.3686427377657555</v>
      </c>
      <c r="DU638" s="434">
        <v>3.0477975632614864</v>
      </c>
      <c r="DV638" s="428">
        <v>-1.3686427377657555</v>
      </c>
      <c r="DW638" s="252"/>
      <c r="DX638" s="50"/>
      <c r="DY638" s="249"/>
      <c r="DZ638" s="464">
        <v>0</v>
      </c>
      <c r="EA638" s="465">
        <v>9504</v>
      </c>
      <c r="EB638" s="46"/>
    </row>
    <row r="639" spans="1:132" s="141" customFormat="1" ht="27.75" customHeight="1" x14ac:dyDescent="0.25">
      <c r="A639" s="69" t="s">
        <v>56</v>
      </c>
      <c r="B639" s="69" t="s">
        <v>57</v>
      </c>
      <c r="C639" s="69" t="s">
        <v>1099</v>
      </c>
      <c r="D639" s="67" t="s">
        <v>1141</v>
      </c>
      <c r="E639" s="67" t="s">
        <v>1142</v>
      </c>
      <c r="F639" s="67" t="s">
        <v>1144</v>
      </c>
      <c r="G639" s="67" t="s">
        <v>1142</v>
      </c>
      <c r="H639" s="14" t="s">
        <v>46</v>
      </c>
      <c r="I639" s="20" t="s">
        <v>1979</v>
      </c>
      <c r="J639" s="145" t="s">
        <v>1981</v>
      </c>
      <c r="K639" s="426">
        <v>1.9814661238587956</v>
      </c>
      <c r="L639" s="426">
        <v>0.80700757407900003</v>
      </c>
      <c r="M639" s="424">
        <v>153</v>
      </c>
      <c r="N639" s="487">
        <v>2768160.0000000005</v>
      </c>
      <c r="O639" s="487" t="s">
        <v>1976</v>
      </c>
      <c r="P639" s="572">
        <v>0.93669307673324886</v>
      </c>
      <c r="Q639" s="34" t="s">
        <v>48</v>
      </c>
      <c r="R639" s="257" t="s">
        <v>48</v>
      </c>
      <c r="S639" s="27"/>
      <c r="T639" s="27"/>
      <c r="U639" s="145"/>
      <c r="V639" s="24"/>
      <c r="W639" s="24"/>
      <c r="X639" s="24"/>
      <c r="Y639" s="24"/>
      <c r="Z639" s="24"/>
      <c r="AA639" s="24"/>
      <c r="AB639" s="24"/>
      <c r="AC639" s="24"/>
      <c r="AD639" s="24"/>
      <c r="AE639" s="24"/>
      <c r="AF639" s="24"/>
      <c r="AG639" s="24"/>
      <c r="AH639" s="24"/>
      <c r="AI639" s="24">
        <v>7</v>
      </c>
      <c r="AJ639" s="24">
        <v>7</v>
      </c>
      <c r="AK639" s="24"/>
      <c r="AL639" s="24"/>
      <c r="AM639" s="24"/>
      <c r="AN639" s="24"/>
      <c r="AO639" s="145">
        <f t="shared" si="84"/>
        <v>7</v>
      </c>
      <c r="AP639" s="14">
        <f t="shared" si="85"/>
        <v>7</v>
      </c>
      <c r="AQ639" s="22"/>
      <c r="AR639" s="24"/>
      <c r="AS639" s="24"/>
      <c r="AT639" s="24"/>
      <c r="AU639" s="24"/>
      <c r="AV639" s="24"/>
      <c r="AW639" s="145"/>
      <c r="AX639" s="24"/>
      <c r="AY639" s="24"/>
      <c r="AZ639" s="24"/>
      <c r="BA639" s="24"/>
      <c r="BB639" s="24"/>
      <c r="BC639" s="24"/>
      <c r="BD639" s="24"/>
      <c r="BE639" s="24"/>
      <c r="BF639" s="24"/>
      <c r="BG639" s="24">
        <v>30.815000000000001</v>
      </c>
      <c r="BH639" s="24">
        <v>30.815000000000001</v>
      </c>
      <c r="BI639" s="24"/>
      <c r="BJ639" s="24"/>
      <c r="BK639" s="24"/>
      <c r="BL639" s="24"/>
      <c r="BM639" s="145">
        <f t="shared" si="86"/>
        <v>30.815000000000001</v>
      </c>
      <c r="BN639" s="24">
        <f t="shared" si="87"/>
        <v>30.815000000000001</v>
      </c>
      <c r="BO639" s="509">
        <f t="shared" si="81"/>
        <v>3.2897648936905173E-2</v>
      </c>
      <c r="BP639" s="511">
        <v>0</v>
      </c>
      <c r="BQ639" s="512">
        <v>0</v>
      </c>
      <c r="BR639" s="513">
        <v>0</v>
      </c>
      <c r="BS639" s="512">
        <v>0</v>
      </c>
      <c r="BT639" s="512">
        <v>0</v>
      </c>
      <c r="BU639" s="512">
        <v>0</v>
      </c>
      <c r="BV639" s="512">
        <v>0</v>
      </c>
      <c r="BW639" s="512">
        <v>0</v>
      </c>
      <c r="BX639" s="512">
        <v>0</v>
      </c>
      <c r="BY639" s="512">
        <v>0</v>
      </c>
      <c r="BZ639" s="512">
        <v>0</v>
      </c>
      <c r="CA639" s="512">
        <v>0</v>
      </c>
      <c r="CB639" s="512">
        <v>0</v>
      </c>
      <c r="CC639" s="512">
        <v>0</v>
      </c>
      <c r="CD639" s="512">
        <v>0</v>
      </c>
      <c r="CE639" s="512">
        <v>0</v>
      </c>
      <c r="CF639" s="512">
        <v>36171.879600000007</v>
      </c>
      <c r="CG639" s="512">
        <v>36171.879600000007</v>
      </c>
      <c r="CH639" s="512">
        <v>0</v>
      </c>
      <c r="CI639" s="512">
        <v>0</v>
      </c>
      <c r="CJ639" s="512">
        <v>0</v>
      </c>
      <c r="CK639" s="512">
        <v>0</v>
      </c>
      <c r="CL639" s="513">
        <f t="shared" si="88"/>
        <v>36171.879600000007</v>
      </c>
      <c r="CM639" s="513">
        <f t="shared" si="89"/>
        <v>36171.879600000007</v>
      </c>
      <c r="CN639" s="113"/>
      <c r="CO639" s="97"/>
      <c r="CP639" s="97"/>
      <c r="CQ639" s="97"/>
      <c r="CR639" s="97"/>
      <c r="CS639" s="97"/>
      <c r="CT639" s="97"/>
      <c r="CU639" s="114"/>
      <c r="CV639" s="50">
        <f t="shared" si="82"/>
        <v>2768160.0000000005</v>
      </c>
      <c r="CW639" s="11"/>
      <c r="CX639" s="604">
        <f t="shared" si="83"/>
        <v>0.93669307673324886</v>
      </c>
      <c r="CY639" s="143"/>
      <c r="CZ639" s="143"/>
      <c r="DA639" s="143"/>
      <c r="DB639" s="23"/>
      <c r="DC639" s="23"/>
      <c r="DD639" s="23"/>
      <c r="DE639" s="23"/>
      <c r="DF639" s="143"/>
      <c r="DG639" s="89"/>
      <c r="DH639" s="50" t="s">
        <v>46</v>
      </c>
      <c r="DI639" s="28"/>
      <c r="DJ639" s="553" t="s">
        <v>46</v>
      </c>
      <c r="DK639" s="143"/>
      <c r="DL639" s="46"/>
      <c r="DM639" s="111"/>
      <c r="DN639" s="110"/>
      <c r="DO639" s="432">
        <v>344.22185970636218</v>
      </c>
      <c r="DP639" s="433">
        <v>-178.95041090926742</v>
      </c>
      <c r="DQ639" s="434">
        <v>321.4225122349103</v>
      </c>
      <c r="DR639" s="428">
        <v>-156.15106343781554</v>
      </c>
      <c r="DS639" s="432">
        <v>3.0995106035889068</v>
      </c>
      <c r="DT639" s="434">
        <v>-1.2654791645611005</v>
      </c>
      <c r="DU639" s="434">
        <v>2.9885807504078303</v>
      </c>
      <c r="DV639" s="428">
        <v>-1.154549311380024</v>
      </c>
      <c r="DW639" s="252"/>
      <c r="DX639" s="50"/>
      <c r="DY639" s="249"/>
      <c r="DZ639" s="464">
        <v>0</v>
      </c>
      <c r="EA639" s="465">
        <v>8349.3333333333339</v>
      </c>
      <c r="EB639" s="46"/>
    </row>
    <row r="640" spans="1:132" s="141" customFormat="1" ht="27.75" customHeight="1" x14ac:dyDescent="0.25">
      <c r="A640" s="69" t="s">
        <v>56</v>
      </c>
      <c r="B640" s="69" t="s">
        <v>57</v>
      </c>
      <c r="C640" s="69" t="s">
        <v>1099</v>
      </c>
      <c r="D640" s="67" t="s">
        <v>1141</v>
      </c>
      <c r="E640" s="67" t="s">
        <v>1142</v>
      </c>
      <c r="F640" s="67" t="s">
        <v>1145</v>
      </c>
      <c r="G640" s="67" t="s">
        <v>1142</v>
      </c>
      <c r="H640" s="14" t="s">
        <v>46</v>
      </c>
      <c r="I640" s="20" t="s">
        <v>1979</v>
      </c>
      <c r="J640" s="145" t="s">
        <v>1981</v>
      </c>
      <c r="K640" s="426">
        <v>3.5666390229458327</v>
      </c>
      <c r="L640" s="426">
        <v>3.8600378707590002</v>
      </c>
      <c r="M640" s="424">
        <v>436</v>
      </c>
      <c r="N640" s="487">
        <v>3048480.0000000005</v>
      </c>
      <c r="O640" s="487" t="s">
        <v>1976</v>
      </c>
      <c r="P640" s="572">
        <v>1.3690129583024404</v>
      </c>
      <c r="Q640" s="34" t="s">
        <v>48</v>
      </c>
      <c r="R640" s="257" t="s">
        <v>48</v>
      </c>
      <c r="S640" s="27"/>
      <c r="T640" s="27"/>
      <c r="U640" s="145"/>
      <c r="V640" s="24"/>
      <c r="W640" s="24"/>
      <c r="X640" s="24"/>
      <c r="Y640" s="24"/>
      <c r="Z640" s="24"/>
      <c r="AA640" s="24"/>
      <c r="AB640" s="24"/>
      <c r="AC640" s="24"/>
      <c r="AD640" s="24"/>
      <c r="AE640" s="24"/>
      <c r="AF640" s="24"/>
      <c r="AG640" s="24"/>
      <c r="AH640" s="24"/>
      <c r="AI640" s="24">
        <v>34</v>
      </c>
      <c r="AJ640" s="24">
        <v>34</v>
      </c>
      <c r="AK640" s="24"/>
      <c r="AL640" s="24"/>
      <c r="AM640" s="24"/>
      <c r="AN640" s="24"/>
      <c r="AO640" s="145">
        <f t="shared" si="84"/>
        <v>34</v>
      </c>
      <c r="AP640" s="14">
        <f t="shared" si="85"/>
        <v>34</v>
      </c>
      <c r="AQ640" s="22"/>
      <c r="AR640" s="24"/>
      <c r="AS640" s="24"/>
      <c r="AT640" s="24"/>
      <c r="AU640" s="24"/>
      <c r="AV640" s="24"/>
      <c r="AW640" s="145"/>
      <c r="AX640" s="24"/>
      <c r="AY640" s="24"/>
      <c r="AZ640" s="24"/>
      <c r="BA640" s="24"/>
      <c r="BB640" s="24"/>
      <c r="BC640" s="24"/>
      <c r="BD640" s="24"/>
      <c r="BE640" s="24"/>
      <c r="BF640" s="24"/>
      <c r="BG640" s="24">
        <v>194.27500000000001</v>
      </c>
      <c r="BH640" s="24">
        <v>194.27500000000001</v>
      </c>
      <c r="BI640" s="24"/>
      <c r="BJ640" s="24"/>
      <c r="BK640" s="24"/>
      <c r="BL640" s="24"/>
      <c r="BM640" s="145">
        <f t="shared" si="86"/>
        <v>194.27500000000001</v>
      </c>
      <c r="BN640" s="24">
        <f t="shared" si="87"/>
        <v>194.27500000000001</v>
      </c>
      <c r="BO640" s="509">
        <f t="shared" si="81"/>
        <v>0.14190881015538279</v>
      </c>
      <c r="BP640" s="511">
        <v>0</v>
      </c>
      <c r="BQ640" s="512">
        <v>0</v>
      </c>
      <c r="BR640" s="513">
        <v>0</v>
      </c>
      <c r="BS640" s="512">
        <v>0</v>
      </c>
      <c r="BT640" s="512">
        <v>0</v>
      </c>
      <c r="BU640" s="512">
        <v>0</v>
      </c>
      <c r="BV640" s="512">
        <v>0</v>
      </c>
      <c r="BW640" s="512">
        <v>0</v>
      </c>
      <c r="BX640" s="512">
        <v>0</v>
      </c>
      <c r="BY640" s="512">
        <v>0</v>
      </c>
      <c r="BZ640" s="512">
        <v>0</v>
      </c>
      <c r="CA640" s="512">
        <v>0</v>
      </c>
      <c r="CB640" s="512">
        <v>0</v>
      </c>
      <c r="CC640" s="512">
        <v>0</v>
      </c>
      <c r="CD640" s="512">
        <v>0</v>
      </c>
      <c r="CE640" s="512">
        <v>0</v>
      </c>
      <c r="CF640" s="512">
        <v>228047.766</v>
      </c>
      <c r="CG640" s="512">
        <v>228047.766</v>
      </c>
      <c r="CH640" s="512">
        <v>0</v>
      </c>
      <c r="CI640" s="512">
        <v>0</v>
      </c>
      <c r="CJ640" s="512">
        <v>0</v>
      </c>
      <c r="CK640" s="512">
        <v>0</v>
      </c>
      <c r="CL640" s="513">
        <f t="shared" si="88"/>
        <v>228047.766</v>
      </c>
      <c r="CM640" s="513">
        <f t="shared" si="89"/>
        <v>228047.766</v>
      </c>
      <c r="CN640" s="113"/>
      <c r="CO640" s="97"/>
      <c r="CP640" s="97"/>
      <c r="CQ640" s="97"/>
      <c r="CR640" s="97"/>
      <c r="CS640" s="97"/>
      <c r="CT640" s="97"/>
      <c r="CU640" s="114"/>
      <c r="CV640" s="50">
        <f t="shared" si="82"/>
        <v>3048480.0000000005</v>
      </c>
      <c r="CW640" s="11"/>
      <c r="CX640" s="604">
        <f t="shared" si="83"/>
        <v>1.3690129583024404</v>
      </c>
      <c r="CY640" s="143"/>
      <c r="CZ640" s="143"/>
      <c r="DA640" s="143"/>
      <c r="DB640" s="23"/>
      <c r="DC640" s="23"/>
      <c r="DD640" s="23"/>
      <c r="DE640" s="23"/>
      <c r="DF640" s="143"/>
      <c r="DG640" s="89"/>
      <c r="DH640" s="50" t="s">
        <v>46</v>
      </c>
      <c r="DI640" s="28"/>
      <c r="DJ640" s="553" t="s">
        <v>46</v>
      </c>
      <c r="DK640" s="143"/>
      <c r="DL640" s="46"/>
      <c r="DM640" s="111"/>
      <c r="DN640" s="110"/>
      <c r="DO640" s="432">
        <v>364.81788648958565</v>
      </c>
      <c r="DP640" s="433">
        <v>-159.83843888977779</v>
      </c>
      <c r="DQ640" s="434">
        <v>339.08427288362344</v>
      </c>
      <c r="DR640" s="428">
        <v>-190.1345332286034</v>
      </c>
      <c r="DS640" s="432">
        <v>3.2608446397859763</v>
      </c>
      <c r="DT640" s="434">
        <v>-1.8448571037448225</v>
      </c>
      <c r="DU640" s="434">
        <v>3.2126887062870275</v>
      </c>
      <c r="DV640" s="428">
        <v>-1.8243542674049691</v>
      </c>
      <c r="DW640" s="252"/>
      <c r="DX640" s="50"/>
      <c r="DY640" s="249"/>
      <c r="DZ640" s="464">
        <v>0</v>
      </c>
      <c r="EA640" s="465">
        <v>16352</v>
      </c>
      <c r="EB640" s="46"/>
    </row>
    <row r="641" spans="1:132" s="141" customFormat="1" ht="27.75" customHeight="1" x14ac:dyDescent="0.25">
      <c r="A641" s="69" t="s">
        <v>56</v>
      </c>
      <c r="B641" s="69" t="s">
        <v>57</v>
      </c>
      <c r="C641" s="69" t="s">
        <v>1099</v>
      </c>
      <c r="D641" s="67" t="s">
        <v>1146</v>
      </c>
      <c r="E641" s="67" t="s">
        <v>1147</v>
      </c>
      <c r="F641" s="67" t="s">
        <v>1148</v>
      </c>
      <c r="G641" s="67" t="s">
        <v>1147</v>
      </c>
      <c r="H641" s="14" t="s">
        <v>46</v>
      </c>
      <c r="I641" s="20" t="s">
        <v>1978</v>
      </c>
      <c r="J641" s="145" t="s">
        <v>1981</v>
      </c>
      <c r="K641" s="426">
        <v>2.0246981120157148</v>
      </c>
      <c r="L641" s="426">
        <v>4.0424242340159999</v>
      </c>
      <c r="M641" s="424">
        <v>937</v>
      </c>
      <c r="N641" s="487">
        <v>5571360.0000000019</v>
      </c>
      <c r="O641" s="487" t="s">
        <v>1976</v>
      </c>
      <c r="P641" s="572">
        <v>1.7773150686733392</v>
      </c>
      <c r="Q641" s="34" t="s">
        <v>48</v>
      </c>
      <c r="R641" s="257" t="s">
        <v>48</v>
      </c>
      <c r="S641" s="27"/>
      <c r="T641" s="27"/>
      <c r="U641" s="145"/>
      <c r="V641" s="24"/>
      <c r="W641" s="24"/>
      <c r="X641" s="24"/>
      <c r="Y641" s="24"/>
      <c r="Z641" s="24"/>
      <c r="AA641" s="24"/>
      <c r="AB641" s="24"/>
      <c r="AC641" s="24"/>
      <c r="AD641" s="24"/>
      <c r="AE641" s="24"/>
      <c r="AF641" s="24"/>
      <c r="AG641" s="24"/>
      <c r="AH641" s="24"/>
      <c r="AI641" s="24">
        <v>9</v>
      </c>
      <c r="AJ641" s="24">
        <v>9</v>
      </c>
      <c r="AK641" s="24"/>
      <c r="AL641" s="24"/>
      <c r="AM641" s="24"/>
      <c r="AN641" s="24"/>
      <c r="AO641" s="145">
        <f t="shared" si="84"/>
        <v>9</v>
      </c>
      <c r="AP641" s="14">
        <f t="shared" si="85"/>
        <v>9</v>
      </c>
      <c r="AQ641" s="22"/>
      <c r="AR641" s="24"/>
      <c r="AS641" s="24"/>
      <c r="AT641" s="24"/>
      <c r="AU641" s="24"/>
      <c r="AV641" s="24"/>
      <c r="AW641" s="145"/>
      <c r="AX641" s="24"/>
      <c r="AY641" s="24"/>
      <c r="AZ641" s="24"/>
      <c r="BA641" s="24"/>
      <c r="BB641" s="24"/>
      <c r="BC641" s="24"/>
      <c r="BD641" s="24"/>
      <c r="BE641" s="24"/>
      <c r="BF641" s="24"/>
      <c r="BG641" s="24">
        <v>49.68</v>
      </c>
      <c r="BH641" s="24">
        <v>49.68</v>
      </c>
      <c r="BI641" s="24"/>
      <c r="BJ641" s="24"/>
      <c r="BK641" s="24"/>
      <c r="BL641" s="24"/>
      <c r="BM641" s="145">
        <f t="shared" si="86"/>
        <v>49.68</v>
      </c>
      <c r="BN641" s="24">
        <f t="shared" si="87"/>
        <v>49.68</v>
      </c>
      <c r="BO641" s="509">
        <f t="shared" si="81"/>
        <v>2.7952275246888661E-2</v>
      </c>
      <c r="BP641" s="511">
        <v>0</v>
      </c>
      <c r="BQ641" s="512">
        <v>0</v>
      </c>
      <c r="BR641" s="513">
        <v>0</v>
      </c>
      <c r="BS641" s="512">
        <v>0</v>
      </c>
      <c r="BT641" s="512">
        <v>0</v>
      </c>
      <c r="BU641" s="512">
        <v>0</v>
      </c>
      <c r="BV641" s="512">
        <v>0</v>
      </c>
      <c r="BW641" s="512">
        <v>0</v>
      </c>
      <c r="BX641" s="512">
        <v>0</v>
      </c>
      <c r="BY641" s="512">
        <v>0</v>
      </c>
      <c r="BZ641" s="512">
        <v>0</v>
      </c>
      <c r="CA641" s="512">
        <v>0</v>
      </c>
      <c r="CB641" s="512">
        <v>0</v>
      </c>
      <c r="CC641" s="512">
        <v>0</v>
      </c>
      <c r="CD641" s="512">
        <v>0</v>
      </c>
      <c r="CE641" s="512">
        <v>0</v>
      </c>
      <c r="CF641" s="512">
        <v>58316.371200000001</v>
      </c>
      <c r="CG641" s="512">
        <v>58316.371200000001</v>
      </c>
      <c r="CH641" s="512">
        <v>0</v>
      </c>
      <c r="CI641" s="512">
        <v>0</v>
      </c>
      <c r="CJ641" s="512">
        <v>0</v>
      </c>
      <c r="CK641" s="512">
        <v>0</v>
      </c>
      <c r="CL641" s="513">
        <f t="shared" si="88"/>
        <v>58316.371200000001</v>
      </c>
      <c r="CM641" s="513">
        <f t="shared" si="89"/>
        <v>58316.371200000001</v>
      </c>
      <c r="CN641" s="113"/>
      <c r="CO641" s="97"/>
      <c r="CP641" s="97"/>
      <c r="CQ641" s="97"/>
      <c r="CR641" s="97"/>
      <c r="CS641" s="97"/>
      <c r="CT641" s="97"/>
      <c r="CU641" s="114"/>
      <c r="CV641" s="50">
        <f t="shared" si="82"/>
        <v>5571360.0000000019</v>
      </c>
      <c r="CW641" s="11"/>
      <c r="CX641" s="604">
        <f t="shared" si="83"/>
        <v>1.7773150686733392</v>
      </c>
      <c r="CY641" s="143"/>
      <c r="CZ641" s="143"/>
      <c r="DA641" s="143"/>
      <c r="DB641" s="23"/>
      <c r="DC641" s="23"/>
      <c r="DD641" s="23"/>
      <c r="DE641" s="23"/>
      <c r="DF641" s="143"/>
      <c r="DG641" s="89"/>
      <c r="DH641" s="50" t="s">
        <v>46</v>
      </c>
      <c r="DI641" s="28"/>
      <c r="DJ641" s="553" t="s">
        <v>46</v>
      </c>
      <c r="DK641" s="143"/>
      <c r="DL641" s="46"/>
      <c r="DM641" s="111"/>
      <c r="DN641" s="110"/>
      <c r="DO641" s="432">
        <v>869.89808803912877</v>
      </c>
      <c r="DP641" s="433">
        <v>-825.69875293613575</v>
      </c>
      <c r="DQ641" s="434">
        <v>0</v>
      </c>
      <c r="DR641" s="428">
        <v>38.579494536119682</v>
      </c>
      <c r="DS641" s="432">
        <v>1.0020453534904405</v>
      </c>
      <c r="DT641" s="434">
        <v>-0.61899371114090496</v>
      </c>
      <c r="DU641" s="434">
        <v>0</v>
      </c>
      <c r="DV641" s="428">
        <v>0.37525713393500948</v>
      </c>
      <c r="DW641" s="252"/>
      <c r="DX641" s="50"/>
      <c r="DY641" s="249"/>
      <c r="DZ641" s="464">
        <v>0</v>
      </c>
      <c r="EA641" s="465">
        <v>0</v>
      </c>
      <c r="EB641" s="46"/>
    </row>
    <row r="642" spans="1:132" s="141" customFormat="1" ht="27.75" customHeight="1" x14ac:dyDescent="0.25">
      <c r="A642" s="69" t="s">
        <v>56</v>
      </c>
      <c r="B642" s="69" t="s">
        <v>57</v>
      </c>
      <c r="C642" s="69" t="s">
        <v>1099</v>
      </c>
      <c r="D642" s="67" t="s">
        <v>1146</v>
      </c>
      <c r="E642" s="67" t="s">
        <v>1147</v>
      </c>
      <c r="F642" s="67" t="s">
        <v>1149</v>
      </c>
      <c r="G642" s="67" t="s">
        <v>1147</v>
      </c>
      <c r="H642" s="14" t="s">
        <v>46</v>
      </c>
      <c r="I642" s="20" t="s">
        <v>1978</v>
      </c>
      <c r="J642" s="145" t="s">
        <v>1981</v>
      </c>
      <c r="K642" s="426">
        <v>2.7380259166048808</v>
      </c>
      <c r="L642" s="426">
        <v>1.4172348455370001</v>
      </c>
      <c r="M642" s="424">
        <v>274</v>
      </c>
      <c r="N642" s="487">
        <v>4450080</v>
      </c>
      <c r="O642" s="487" t="s">
        <v>1976</v>
      </c>
      <c r="P642" s="572">
        <v>1.22490633111271</v>
      </c>
      <c r="Q642" s="34" t="s">
        <v>48</v>
      </c>
      <c r="R642" s="257" t="s">
        <v>48</v>
      </c>
      <c r="S642" s="27"/>
      <c r="T642" s="27"/>
      <c r="U642" s="145"/>
      <c r="V642" s="24"/>
      <c r="W642" s="24"/>
      <c r="X642" s="24"/>
      <c r="Y642" s="24"/>
      <c r="Z642" s="24"/>
      <c r="AA642" s="24"/>
      <c r="AB642" s="24"/>
      <c r="AC642" s="24"/>
      <c r="AD642" s="24"/>
      <c r="AE642" s="24"/>
      <c r="AF642" s="24"/>
      <c r="AG642" s="24"/>
      <c r="AH642" s="24"/>
      <c r="AI642" s="24">
        <v>9</v>
      </c>
      <c r="AJ642" s="24">
        <v>9</v>
      </c>
      <c r="AK642" s="24"/>
      <c r="AL642" s="24"/>
      <c r="AM642" s="24"/>
      <c r="AN642" s="24"/>
      <c r="AO642" s="145">
        <f t="shared" si="84"/>
        <v>9</v>
      </c>
      <c r="AP642" s="14">
        <f t="shared" si="85"/>
        <v>9</v>
      </c>
      <c r="AQ642" s="22"/>
      <c r="AR642" s="24"/>
      <c r="AS642" s="24"/>
      <c r="AT642" s="24"/>
      <c r="AU642" s="24"/>
      <c r="AV642" s="24"/>
      <c r="AW642" s="145"/>
      <c r="AX642" s="24"/>
      <c r="AY642" s="24"/>
      <c r="AZ642" s="24"/>
      <c r="BA642" s="24"/>
      <c r="BB642" s="24"/>
      <c r="BC642" s="24"/>
      <c r="BD642" s="24"/>
      <c r="BE642" s="24"/>
      <c r="BF642" s="24"/>
      <c r="BG642" s="24">
        <v>341.07</v>
      </c>
      <c r="BH642" s="24">
        <v>341.07</v>
      </c>
      <c r="BI642" s="24"/>
      <c r="BJ642" s="24"/>
      <c r="BK642" s="24"/>
      <c r="BL642" s="24"/>
      <c r="BM642" s="145">
        <f t="shared" si="86"/>
        <v>341.07</v>
      </c>
      <c r="BN642" s="24">
        <f t="shared" si="87"/>
        <v>341.07</v>
      </c>
      <c r="BO642" s="509">
        <f t="shared" si="81"/>
        <v>0.27844578098487793</v>
      </c>
      <c r="BP642" s="511">
        <v>0</v>
      </c>
      <c r="BQ642" s="512">
        <v>0</v>
      </c>
      <c r="BR642" s="513">
        <v>0</v>
      </c>
      <c r="BS642" s="512">
        <v>0</v>
      </c>
      <c r="BT642" s="512">
        <v>0</v>
      </c>
      <c r="BU642" s="512">
        <v>0</v>
      </c>
      <c r="BV642" s="512">
        <v>0</v>
      </c>
      <c r="BW642" s="512">
        <v>0</v>
      </c>
      <c r="BX642" s="512">
        <v>0</v>
      </c>
      <c r="BY642" s="512">
        <v>0</v>
      </c>
      <c r="BZ642" s="512">
        <v>0</v>
      </c>
      <c r="CA642" s="512">
        <v>0</v>
      </c>
      <c r="CB642" s="512">
        <v>0</v>
      </c>
      <c r="CC642" s="512">
        <v>0</v>
      </c>
      <c r="CD642" s="512">
        <v>0</v>
      </c>
      <c r="CE642" s="512">
        <v>0</v>
      </c>
      <c r="CF642" s="512">
        <v>400361.60879999999</v>
      </c>
      <c r="CG642" s="512">
        <v>400361.60879999999</v>
      </c>
      <c r="CH642" s="512">
        <v>0</v>
      </c>
      <c r="CI642" s="512">
        <v>0</v>
      </c>
      <c r="CJ642" s="512">
        <v>0</v>
      </c>
      <c r="CK642" s="512">
        <v>0</v>
      </c>
      <c r="CL642" s="513">
        <f t="shared" si="88"/>
        <v>400361.60879999999</v>
      </c>
      <c r="CM642" s="513">
        <f t="shared" si="89"/>
        <v>400361.60879999999</v>
      </c>
      <c r="CN642" s="113"/>
      <c r="CO642" s="97"/>
      <c r="CP642" s="97"/>
      <c r="CQ642" s="97"/>
      <c r="CR642" s="97"/>
      <c r="CS642" s="97"/>
      <c r="CT642" s="97"/>
      <c r="CU642" s="114"/>
      <c r="CV642" s="50">
        <f t="shared" si="82"/>
        <v>4450080</v>
      </c>
      <c r="CW642" s="11"/>
      <c r="CX642" s="604">
        <f t="shared" si="83"/>
        <v>1.22490633111271</v>
      </c>
      <c r="CY642" s="143"/>
      <c r="CZ642" s="143"/>
      <c r="DA642" s="143"/>
      <c r="DB642" s="23"/>
      <c r="DC642" s="23"/>
      <c r="DD642" s="23"/>
      <c r="DE642" s="23"/>
      <c r="DF642" s="143"/>
      <c r="DG642" s="89"/>
      <c r="DH642" s="50" t="s">
        <v>46</v>
      </c>
      <c r="DI642" s="28"/>
      <c r="DJ642" s="553" t="s">
        <v>46</v>
      </c>
      <c r="DK642" s="143"/>
      <c r="DL642" s="46"/>
      <c r="DM642" s="111"/>
      <c r="DN642" s="110"/>
      <c r="DO642" s="432">
        <v>0</v>
      </c>
      <c r="DP642" s="433">
        <v>24.087504326756662</v>
      </c>
      <c r="DQ642" s="434">
        <v>0</v>
      </c>
      <c r="DR642" s="428">
        <v>24.087504326756662</v>
      </c>
      <c r="DS642" s="432">
        <v>0</v>
      </c>
      <c r="DT642" s="434">
        <v>0.33987044454334175</v>
      </c>
      <c r="DU642" s="434">
        <v>0</v>
      </c>
      <c r="DV642" s="428">
        <v>0.33987044454334175</v>
      </c>
      <c r="DW642" s="252"/>
      <c r="DX642" s="50"/>
      <c r="DY642" s="249"/>
      <c r="DZ642" s="464">
        <v>0</v>
      </c>
      <c r="EA642" s="465">
        <v>0</v>
      </c>
      <c r="EB642" s="46"/>
    </row>
    <row r="643" spans="1:132" s="141" customFormat="1" ht="27.75" customHeight="1" x14ac:dyDescent="0.25">
      <c r="A643" s="69" t="s">
        <v>56</v>
      </c>
      <c r="B643" s="69" t="s">
        <v>57</v>
      </c>
      <c r="C643" s="69" t="s">
        <v>1099</v>
      </c>
      <c r="D643" s="67" t="s">
        <v>1146</v>
      </c>
      <c r="E643" s="67" t="s">
        <v>1147</v>
      </c>
      <c r="F643" s="67" t="s">
        <v>1150</v>
      </c>
      <c r="G643" s="67" t="s">
        <v>1147</v>
      </c>
      <c r="H643" s="14" t="s">
        <v>46</v>
      </c>
      <c r="I643" s="20" t="s">
        <v>1978</v>
      </c>
      <c r="J643" s="145" t="s">
        <v>1981</v>
      </c>
      <c r="K643" s="426">
        <v>2.0246981120157148</v>
      </c>
      <c r="L643" s="426">
        <v>1.6255681784370002</v>
      </c>
      <c r="M643" s="424">
        <v>268</v>
      </c>
      <c r="N643" s="487">
        <v>3048480.0000000005</v>
      </c>
      <c r="O643" s="487" t="s">
        <v>1976</v>
      </c>
      <c r="P643" s="572">
        <v>0.55240873756063347</v>
      </c>
      <c r="Q643" s="34" t="s">
        <v>48</v>
      </c>
      <c r="R643" s="257" t="s">
        <v>48</v>
      </c>
      <c r="S643" s="27"/>
      <c r="T643" s="27"/>
      <c r="U643" s="145"/>
      <c r="V643" s="24"/>
      <c r="W643" s="24"/>
      <c r="X643" s="24"/>
      <c r="Y643" s="24"/>
      <c r="Z643" s="24"/>
      <c r="AA643" s="24"/>
      <c r="AB643" s="24"/>
      <c r="AC643" s="24"/>
      <c r="AD643" s="24"/>
      <c r="AE643" s="24">
        <v>1</v>
      </c>
      <c r="AF643" s="24">
        <v>1</v>
      </c>
      <c r="AG643" s="24"/>
      <c r="AH643" s="24"/>
      <c r="AI643" s="24">
        <v>6</v>
      </c>
      <c r="AJ643" s="24">
        <v>6</v>
      </c>
      <c r="AK643" s="24"/>
      <c r="AL643" s="24"/>
      <c r="AM643" s="24"/>
      <c r="AN643" s="24"/>
      <c r="AO643" s="145">
        <f t="shared" si="84"/>
        <v>7</v>
      </c>
      <c r="AP643" s="14">
        <f t="shared" si="85"/>
        <v>7</v>
      </c>
      <c r="AQ643" s="22"/>
      <c r="AR643" s="24"/>
      <c r="AS643" s="24"/>
      <c r="AT643" s="24"/>
      <c r="AU643" s="24"/>
      <c r="AV643" s="24"/>
      <c r="AW643" s="145"/>
      <c r="AX643" s="24"/>
      <c r="AY643" s="24"/>
      <c r="AZ643" s="24"/>
      <c r="BA643" s="24"/>
      <c r="BB643" s="24"/>
      <c r="BC643" s="24">
        <v>1.2</v>
      </c>
      <c r="BD643" s="24">
        <v>1.2</v>
      </c>
      <c r="BE643" s="24"/>
      <c r="BF643" s="24"/>
      <c r="BG643" s="24">
        <v>27.63</v>
      </c>
      <c r="BH643" s="24">
        <v>27.63</v>
      </c>
      <c r="BI643" s="24"/>
      <c r="BJ643" s="24"/>
      <c r="BK643" s="24"/>
      <c r="BL643" s="24"/>
      <c r="BM643" s="145">
        <f t="shared" si="86"/>
        <v>28.83</v>
      </c>
      <c r="BN643" s="24">
        <f t="shared" si="87"/>
        <v>28.83</v>
      </c>
      <c r="BO643" s="509">
        <f t="shared" si="81"/>
        <v>5.2189616202143366E-2</v>
      </c>
      <c r="BP643" s="511">
        <v>0</v>
      </c>
      <c r="BQ643" s="512">
        <v>0</v>
      </c>
      <c r="BR643" s="513">
        <v>0</v>
      </c>
      <c r="BS643" s="512">
        <v>0</v>
      </c>
      <c r="BT643" s="512">
        <v>0</v>
      </c>
      <c r="BU643" s="512">
        <v>0</v>
      </c>
      <c r="BV643" s="512">
        <v>0</v>
      </c>
      <c r="BW643" s="512">
        <v>0</v>
      </c>
      <c r="BX643" s="512">
        <v>0</v>
      </c>
      <c r="BY643" s="512">
        <v>0</v>
      </c>
      <c r="BZ643" s="512">
        <v>0</v>
      </c>
      <c r="CA643" s="512">
        <v>0</v>
      </c>
      <c r="CB643" s="512">
        <v>6054.9119999999994</v>
      </c>
      <c r="CC643" s="512">
        <v>6054.9119999999994</v>
      </c>
      <c r="CD643" s="512">
        <v>0</v>
      </c>
      <c r="CE643" s="512">
        <v>0</v>
      </c>
      <c r="CF643" s="512">
        <v>32433.199199999999</v>
      </c>
      <c r="CG643" s="512">
        <v>32433.199199999999</v>
      </c>
      <c r="CH643" s="512">
        <v>0</v>
      </c>
      <c r="CI643" s="512">
        <v>0</v>
      </c>
      <c r="CJ643" s="512">
        <v>0</v>
      </c>
      <c r="CK643" s="512">
        <v>0</v>
      </c>
      <c r="CL643" s="513">
        <f t="shared" si="88"/>
        <v>38488.111199999999</v>
      </c>
      <c r="CM643" s="513">
        <f t="shared" si="89"/>
        <v>38488.111199999999</v>
      </c>
      <c r="CN643" s="113"/>
      <c r="CO643" s="97"/>
      <c r="CP643" s="97"/>
      <c r="CQ643" s="97"/>
      <c r="CR643" s="97"/>
      <c r="CS643" s="97"/>
      <c r="CT643" s="97"/>
      <c r="CU643" s="114"/>
      <c r="CV643" s="50">
        <f t="shared" si="82"/>
        <v>3048480.0000000005</v>
      </c>
      <c r="CW643" s="11"/>
      <c r="CX643" s="604">
        <f t="shared" si="83"/>
        <v>0.55240873756063347</v>
      </c>
      <c r="CY643" s="143"/>
      <c r="CZ643" s="143"/>
      <c r="DA643" s="143"/>
      <c r="DB643" s="23"/>
      <c r="DC643" s="23"/>
      <c r="DD643" s="23"/>
      <c r="DE643" s="23"/>
      <c r="DF643" s="143"/>
      <c r="DG643" s="89"/>
      <c r="DH643" s="50" t="s">
        <v>46</v>
      </c>
      <c r="DI643" s="28"/>
      <c r="DJ643" s="553" t="s">
        <v>46</v>
      </c>
      <c r="DK643" s="143"/>
      <c r="DL643" s="46"/>
      <c r="DM643" s="111"/>
      <c r="DN643" s="110"/>
      <c r="DO643" s="432">
        <v>0</v>
      </c>
      <c r="DP643" s="433">
        <v>31.807862512265491</v>
      </c>
      <c r="DQ643" s="434">
        <v>0</v>
      </c>
      <c r="DR643" s="428">
        <v>31.807862512265491</v>
      </c>
      <c r="DS643" s="432">
        <v>0</v>
      </c>
      <c r="DT643" s="434">
        <v>0.47733578504620744</v>
      </c>
      <c r="DU643" s="434">
        <v>0</v>
      </c>
      <c r="DV643" s="428">
        <v>0.47733578504620744</v>
      </c>
      <c r="DW643" s="252"/>
      <c r="DX643" s="50"/>
      <c r="DY643" s="249"/>
      <c r="DZ643" s="464">
        <v>0</v>
      </c>
      <c r="EA643" s="465">
        <v>0</v>
      </c>
      <c r="EB643" s="46"/>
    </row>
    <row r="644" spans="1:132" s="141" customFormat="1" ht="27.75" customHeight="1" x14ac:dyDescent="0.25">
      <c r="A644" s="69" t="s">
        <v>56</v>
      </c>
      <c r="B644" s="69" t="s">
        <v>57</v>
      </c>
      <c r="C644" s="69" t="s">
        <v>1099</v>
      </c>
      <c r="D644" s="67" t="s">
        <v>1146</v>
      </c>
      <c r="E644" s="67" t="s">
        <v>1147</v>
      </c>
      <c r="F644" s="67" t="s">
        <v>1151</v>
      </c>
      <c r="G644" s="67" t="s">
        <v>1147</v>
      </c>
      <c r="H644" s="14" t="s">
        <v>46</v>
      </c>
      <c r="I644" s="20" t="s">
        <v>1978</v>
      </c>
      <c r="J644" s="145" t="s">
        <v>1981</v>
      </c>
      <c r="K644" s="426">
        <v>2.5723032953366909</v>
      </c>
      <c r="L644" s="426">
        <v>3.8287878708240002</v>
      </c>
      <c r="M644" s="424">
        <v>854</v>
      </c>
      <c r="N644" s="487">
        <v>6132000.0000000009</v>
      </c>
      <c r="O644" s="487" t="s">
        <v>1976</v>
      </c>
      <c r="P644" s="572">
        <v>1.7052617550784737</v>
      </c>
      <c r="Q644" s="34" t="s">
        <v>48</v>
      </c>
      <c r="R644" s="257" t="s">
        <v>48</v>
      </c>
      <c r="S644" s="27"/>
      <c r="T644" s="27"/>
      <c r="U644" s="145"/>
      <c r="V644" s="24"/>
      <c r="W644" s="24"/>
      <c r="X644" s="24"/>
      <c r="Y644" s="24"/>
      <c r="Z644" s="24"/>
      <c r="AA644" s="24"/>
      <c r="AB644" s="24"/>
      <c r="AC644" s="24"/>
      <c r="AD644" s="24"/>
      <c r="AE644" s="24"/>
      <c r="AF644" s="24"/>
      <c r="AG644" s="24"/>
      <c r="AH644" s="24"/>
      <c r="AI644" s="24">
        <v>18</v>
      </c>
      <c r="AJ644" s="24">
        <v>18</v>
      </c>
      <c r="AK644" s="24"/>
      <c r="AL644" s="24"/>
      <c r="AM644" s="24"/>
      <c r="AN644" s="24"/>
      <c r="AO644" s="145">
        <f t="shared" si="84"/>
        <v>18</v>
      </c>
      <c r="AP644" s="14">
        <f t="shared" si="85"/>
        <v>18</v>
      </c>
      <c r="AQ644" s="22"/>
      <c r="AR644" s="24"/>
      <c r="AS644" s="24"/>
      <c r="AT644" s="24"/>
      <c r="AU644" s="24"/>
      <c r="AV644" s="24"/>
      <c r="AW644" s="145"/>
      <c r="AX644" s="24"/>
      <c r="AY644" s="24"/>
      <c r="AZ644" s="24"/>
      <c r="BA644" s="24"/>
      <c r="BB644" s="24"/>
      <c r="BC644" s="24"/>
      <c r="BD644" s="24"/>
      <c r="BE644" s="24"/>
      <c r="BF644" s="24"/>
      <c r="BG644" s="24">
        <v>166</v>
      </c>
      <c r="BH644" s="24">
        <v>166</v>
      </c>
      <c r="BI644" s="24"/>
      <c r="BJ644" s="24"/>
      <c r="BK644" s="24"/>
      <c r="BL644" s="24"/>
      <c r="BM644" s="145">
        <f t="shared" si="86"/>
        <v>166</v>
      </c>
      <c r="BN644" s="24">
        <f t="shared" si="87"/>
        <v>166</v>
      </c>
      <c r="BO644" s="509">
        <f t="shared" si="81"/>
        <v>9.7345759092779829E-2</v>
      </c>
      <c r="BP644" s="511">
        <v>0</v>
      </c>
      <c r="BQ644" s="512">
        <v>0</v>
      </c>
      <c r="BR644" s="513">
        <v>0</v>
      </c>
      <c r="BS644" s="512">
        <v>0</v>
      </c>
      <c r="BT644" s="512">
        <v>0</v>
      </c>
      <c r="BU644" s="512">
        <v>0</v>
      </c>
      <c r="BV644" s="512">
        <v>0</v>
      </c>
      <c r="BW644" s="512">
        <v>0</v>
      </c>
      <c r="BX644" s="512">
        <v>0</v>
      </c>
      <c r="BY644" s="512">
        <v>0</v>
      </c>
      <c r="BZ644" s="512">
        <v>0</v>
      </c>
      <c r="CA644" s="512">
        <v>0</v>
      </c>
      <c r="CB644" s="512">
        <v>0</v>
      </c>
      <c r="CC644" s="512">
        <v>0</v>
      </c>
      <c r="CD644" s="512">
        <v>0</v>
      </c>
      <c r="CE644" s="512">
        <v>0</v>
      </c>
      <c r="CF644" s="512">
        <v>194857.44</v>
      </c>
      <c r="CG644" s="512">
        <v>194857.44</v>
      </c>
      <c r="CH644" s="512">
        <v>0</v>
      </c>
      <c r="CI644" s="512">
        <v>0</v>
      </c>
      <c r="CJ644" s="512">
        <v>0</v>
      </c>
      <c r="CK644" s="512">
        <v>0</v>
      </c>
      <c r="CL644" s="513">
        <f t="shared" si="88"/>
        <v>194857.44</v>
      </c>
      <c r="CM644" s="513">
        <f t="shared" si="89"/>
        <v>194857.44</v>
      </c>
      <c r="CN644" s="113"/>
      <c r="CO644" s="97"/>
      <c r="CP644" s="97"/>
      <c r="CQ644" s="97"/>
      <c r="CR644" s="97"/>
      <c r="CS644" s="97"/>
      <c r="CT644" s="97"/>
      <c r="CU644" s="114"/>
      <c r="CV644" s="50">
        <f t="shared" si="82"/>
        <v>6132000.0000000009</v>
      </c>
      <c r="CW644" s="11"/>
      <c r="CX644" s="604">
        <f t="shared" si="83"/>
        <v>1.7052617550784737</v>
      </c>
      <c r="CY644" s="143"/>
      <c r="CZ644" s="143"/>
      <c r="DA644" s="143"/>
      <c r="DB644" s="23"/>
      <c r="DC644" s="23"/>
      <c r="DD644" s="23"/>
      <c r="DE644" s="23"/>
      <c r="DF644" s="143"/>
      <c r="DG644" s="89"/>
      <c r="DH644" s="50" t="s">
        <v>46</v>
      </c>
      <c r="DI644" s="28"/>
      <c r="DJ644" s="553" t="s">
        <v>46</v>
      </c>
      <c r="DK644" s="143"/>
      <c r="DL644" s="46"/>
      <c r="DM644" s="111"/>
      <c r="DN644" s="110"/>
      <c r="DO644" s="432">
        <v>65.334894613583131</v>
      </c>
      <c r="DP644" s="433">
        <v>-0.42961652625659497</v>
      </c>
      <c r="DQ644" s="434">
        <v>32.922716627634664</v>
      </c>
      <c r="DR644" s="428">
        <v>31.982561459691873</v>
      </c>
      <c r="DS644" s="432">
        <v>0.80327868852459017</v>
      </c>
      <c r="DT644" s="434">
        <v>0.16278351388651335</v>
      </c>
      <c r="DU644" s="434">
        <v>0.15456674473067916</v>
      </c>
      <c r="DV644" s="428">
        <v>0.8114954576804243</v>
      </c>
      <c r="DW644" s="252"/>
      <c r="DX644" s="50"/>
      <c r="DY644" s="249"/>
      <c r="DZ644" s="464">
        <v>28116</v>
      </c>
      <c r="EA644" s="465">
        <v>5954</v>
      </c>
      <c r="EB644" s="46"/>
    </row>
    <row r="645" spans="1:132" s="141" customFormat="1" ht="27.75" customHeight="1" x14ac:dyDescent="0.25">
      <c r="A645" s="69" t="s">
        <v>56</v>
      </c>
      <c r="B645" s="69" t="s">
        <v>57</v>
      </c>
      <c r="C645" s="69" t="s">
        <v>1099</v>
      </c>
      <c r="D645" s="67" t="s">
        <v>1146</v>
      </c>
      <c r="E645" s="67" t="s">
        <v>1147</v>
      </c>
      <c r="F645" s="67" t="s">
        <v>1152</v>
      </c>
      <c r="G645" s="67" t="s">
        <v>1147</v>
      </c>
      <c r="H645" s="14" t="s">
        <v>46</v>
      </c>
      <c r="I645" s="20" t="s">
        <v>1978</v>
      </c>
      <c r="J645" s="145" t="s">
        <v>1981</v>
      </c>
      <c r="K645" s="426">
        <v>2.7019992598074483</v>
      </c>
      <c r="L645" s="426">
        <v>4.1886363549240002</v>
      </c>
      <c r="M645" s="424">
        <v>977</v>
      </c>
      <c r="N645" s="487">
        <v>7884000</v>
      </c>
      <c r="O645" s="487" t="s">
        <v>1976</v>
      </c>
      <c r="P645" s="572">
        <v>2.2336527214408242</v>
      </c>
      <c r="Q645" s="34" t="s">
        <v>48</v>
      </c>
      <c r="R645" s="257" t="s">
        <v>48</v>
      </c>
      <c r="S645" s="27"/>
      <c r="T645" s="27"/>
      <c r="U645" s="145"/>
      <c r="V645" s="24"/>
      <c r="W645" s="24"/>
      <c r="X645" s="24"/>
      <c r="Y645" s="24"/>
      <c r="Z645" s="24"/>
      <c r="AA645" s="24"/>
      <c r="AB645" s="24"/>
      <c r="AC645" s="24"/>
      <c r="AD645" s="24"/>
      <c r="AE645" s="24"/>
      <c r="AF645" s="24"/>
      <c r="AG645" s="24"/>
      <c r="AH645" s="24"/>
      <c r="AI645" s="24">
        <v>19</v>
      </c>
      <c r="AJ645" s="24">
        <v>19</v>
      </c>
      <c r="AK645" s="24"/>
      <c r="AL645" s="24"/>
      <c r="AM645" s="24"/>
      <c r="AN645" s="24"/>
      <c r="AO645" s="145">
        <f t="shared" si="84"/>
        <v>19</v>
      </c>
      <c r="AP645" s="14">
        <f t="shared" si="85"/>
        <v>19</v>
      </c>
      <c r="AQ645" s="22"/>
      <c r="AR645" s="24"/>
      <c r="AS645" s="24"/>
      <c r="AT645" s="24"/>
      <c r="AU645" s="24"/>
      <c r="AV645" s="24"/>
      <c r="AW645" s="145"/>
      <c r="AX645" s="24"/>
      <c r="AY645" s="24"/>
      <c r="AZ645" s="24"/>
      <c r="BA645" s="24"/>
      <c r="BB645" s="24"/>
      <c r="BC645" s="24"/>
      <c r="BD645" s="24"/>
      <c r="BE645" s="24"/>
      <c r="BF645" s="24"/>
      <c r="BG645" s="24">
        <v>92.91</v>
      </c>
      <c r="BH645" s="24">
        <v>92.91</v>
      </c>
      <c r="BI645" s="24"/>
      <c r="BJ645" s="24"/>
      <c r="BK645" s="24"/>
      <c r="BL645" s="24"/>
      <c r="BM645" s="145">
        <f t="shared" si="86"/>
        <v>92.91</v>
      </c>
      <c r="BN645" s="24">
        <f t="shared" si="87"/>
        <v>92.91</v>
      </c>
      <c r="BO645" s="509">
        <f t="shared" si="81"/>
        <v>4.1595543975192405E-2</v>
      </c>
      <c r="BP645" s="511">
        <v>0</v>
      </c>
      <c r="BQ645" s="512">
        <v>0</v>
      </c>
      <c r="BR645" s="513">
        <v>0</v>
      </c>
      <c r="BS645" s="512">
        <v>0</v>
      </c>
      <c r="BT645" s="512">
        <v>0</v>
      </c>
      <c r="BU645" s="512">
        <v>0</v>
      </c>
      <c r="BV645" s="512">
        <v>0</v>
      </c>
      <c r="BW645" s="512">
        <v>0</v>
      </c>
      <c r="BX645" s="512">
        <v>0</v>
      </c>
      <c r="BY645" s="512">
        <v>0</v>
      </c>
      <c r="BZ645" s="512">
        <v>0</v>
      </c>
      <c r="CA645" s="512">
        <v>0</v>
      </c>
      <c r="CB645" s="512">
        <v>0</v>
      </c>
      <c r="CC645" s="512">
        <v>0</v>
      </c>
      <c r="CD645" s="512">
        <v>0</v>
      </c>
      <c r="CE645" s="512">
        <v>0</v>
      </c>
      <c r="CF645" s="512">
        <v>109061.47440000001</v>
      </c>
      <c r="CG645" s="512">
        <v>109061.47440000001</v>
      </c>
      <c r="CH645" s="512">
        <v>0</v>
      </c>
      <c r="CI645" s="512">
        <v>0</v>
      </c>
      <c r="CJ645" s="512">
        <v>0</v>
      </c>
      <c r="CK645" s="512">
        <v>0</v>
      </c>
      <c r="CL645" s="513">
        <f t="shared" si="88"/>
        <v>109061.47440000001</v>
      </c>
      <c r="CM645" s="513">
        <f t="shared" si="89"/>
        <v>109061.47440000001</v>
      </c>
      <c r="CN645" s="113"/>
      <c r="CO645" s="97"/>
      <c r="CP645" s="97"/>
      <c r="CQ645" s="97"/>
      <c r="CR645" s="97"/>
      <c r="CS645" s="97"/>
      <c r="CT645" s="97"/>
      <c r="CU645" s="114"/>
      <c r="CV645" s="50">
        <f t="shared" si="82"/>
        <v>7884000</v>
      </c>
      <c r="CW645" s="11"/>
      <c r="CX645" s="604">
        <f t="shared" si="83"/>
        <v>2.2336527214408242</v>
      </c>
      <c r="CY645" s="143"/>
      <c r="CZ645" s="143"/>
      <c r="DA645" s="143"/>
      <c r="DB645" s="23"/>
      <c r="DC645" s="23"/>
      <c r="DD645" s="23"/>
      <c r="DE645" s="23"/>
      <c r="DF645" s="143"/>
      <c r="DG645" s="89"/>
      <c r="DH645" s="50" t="s">
        <v>46</v>
      </c>
      <c r="DI645" s="28"/>
      <c r="DJ645" s="553" t="s">
        <v>46</v>
      </c>
      <c r="DK645" s="143"/>
      <c r="DL645" s="46"/>
      <c r="DM645" s="111"/>
      <c r="DN645" s="110"/>
      <c r="DO645" s="432">
        <v>65.27700972862263</v>
      </c>
      <c r="DP645" s="433">
        <v>-3.5919459371231994</v>
      </c>
      <c r="DQ645" s="434">
        <v>8.8325652841781874</v>
      </c>
      <c r="DR645" s="428">
        <v>52.852498507321243</v>
      </c>
      <c r="DS645" s="432">
        <v>4.8131080389144903E-2</v>
      </c>
      <c r="DT645" s="434">
        <v>0.95032466938721283</v>
      </c>
      <c r="DU645" s="434">
        <v>2.3553507424475168E-2</v>
      </c>
      <c r="DV645" s="428">
        <v>0.97490224235188261</v>
      </c>
      <c r="DW645" s="252"/>
      <c r="DX645" s="50"/>
      <c r="DY645" s="249"/>
      <c r="DZ645" s="464">
        <v>0</v>
      </c>
      <c r="EA645" s="465">
        <v>26465.333333333332</v>
      </c>
      <c r="EB645" s="46"/>
    </row>
    <row r="646" spans="1:132" s="141" customFormat="1" ht="27.75" customHeight="1" x14ac:dyDescent="0.25">
      <c r="A646" s="69" t="s">
        <v>56</v>
      </c>
      <c r="B646" s="69" t="s">
        <v>57</v>
      </c>
      <c r="C646" s="69" t="s">
        <v>1099</v>
      </c>
      <c r="D646" s="67" t="s">
        <v>1146</v>
      </c>
      <c r="E646" s="67" t="s">
        <v>1147</v>
      </c>
      <c r="F646" s="67" t="s">
        <v>1153</v>
      </c>
      <c r="G646" s="67" t="s">
        <v>1154</v>
      </c>
      <c r="H646" s="14" t="s">
        <v>46</v>
      </c>
      <c r="I646" s="20" t="s">
        <v>1978</v>
      </c>
      <c r="J646" s="145" t="s">
        <v>1984</v>
      </c>
      <c r="K646" s="426">
        <v>12.070662077947505</v>
      </c>
      <c r="L646" s="426">
        <v>16.697916631935001</v>
      </c>
      <c r="M646" s="424">
        <v>3488</v>
      </c>
      <c r="N646" s="487">
        <v>36898138</v>
      </c>
      <c r="O646" s="487" t="s">
        <v>1982</v>
      </c>
      <c r="P646" s="572">
        <v>10.158477986391464</v>
      </c>
      <c r="Q646" s="34" t="s">
        <v>1977</v>
      </c>
      <c r="R646" s="257" t="s">
        <v>48</v>
      </c>
      <c r="S646" s="27"/>
      <c r="T646" s="27"/>
      <c r="U646" s="145"/>
      <c r="V646" s="24"/>
      <c r="W646" s="24"/>
      <c r="X646" s="24"/>
      <c r="Y646" s="24"/>
      <c r="Z646" s="24"/>
      <c r="AA646" s="24"/>
      <c r="AB646" s="24"/>
      <c r="AC646" s="24"/>
      <c r="AD646" s="24"/>
      <c r="AE646" s="24"/>
      <c r="AF646" s="24"/>
      <c r="AG646" s="24"/>
      <c r="AH646" s="24"/>
      <c r="AI646" s="24">
        <v>108</v>
      </c>
      <c r="AJ646" s="24">
        <v>108</v>
      </c>
      <c r="AK646" s="24"/>
      <c r="AL646" s="24"/>
      <c r="AM646" s="24"/>
      <c r="AN646" s="24"/>
      <c r="AO646" s="145">
        <f t="shared" si="84"/>
        <v>108</v>
      </c>
      <c r="AP646" s="14">
        <f t="shared" si="85"/>
        <v>108</v>
      </c>
      <c r="AQ646" s="22"/>
      <c r="AR646" s="24"/>
      <c r="AS646" s="24"/>
      <c r="AT646" s="24"/>
      <c r="AU646" s="24"/>
      <c r="AV646" s="24"/>
      <c r="AW646" s="145"/>
      <c r="AX646" s="24"/>
      <c r="AY646" s="24"/>
      <c r="AZ646" s="24"/>
      <c r="BA646" s="24"/>
      <c r="BB646" s="24"/>
      <c r="BC646" s="24"/>
      <c r="BD646" s="24"/>
      <c r="BE646" s="24"/>
      <c r="BF646" s="24"/>
      <c r="BG646" s="24">
        <v>611.48</v>
      </c>
      <c r="BH646" s="24">
        <v>611.48</v>
      </c>
      <c r="BI646" s="24"/>
      <c r="BJ646" s="24"/>
      <c r="BK646" s="24"/>
      <c r="BL646" s="24"/>
      <c r="BM646" s="145">
        <f t="shared" si="86"/>
        <v>611.48</v>
      </c>
      <c r="BN646" s="24">
        <f t="shared" si="87"/>
        <v>611.48</v>
      </c>
      <c r="BO646" s="509">
        <f t="shared" si="81"/>
        <v>6.0194056709986773E-2</v>
      </c>
      <c r="BP646" s="511">
        <v>0</v>
      </c>
      <c r="BQ646" s="512">
        <v>0</v>
      </c>
      <c r="BR646" s="513">
        <v>0</v>
      </c>
      <c r="BS646" s="512">
        <v>0</v>
      </c>
      <c r="BT646" s="512">
        <v>0</v>
      </c>
      <c r="BU646" s="512">
        <v>0</v>
      </c>
      <c r="BV646" s="512">
        <v>0</v>
      </c>
      <c r="BW646" s="512">
        <v>0</v>
      </c>
      <c r="BX646" s="512">
        <v>0</v>
      </c>
      <c r="BY646" s="512">
        <v>0</v>
      </c>
      <c r="BZ646" s="512">
        <v>0</v>
      </c>
      <c r="CA646" s="512">
        <v>0</v>
      </c>
      <c r="CB646" s="512">
        <v>0</v>
      </c>
      <c r="CC646" s="512">
        <v>0</v>
      </c>
      <c r="CD646" s="512">
        <v>0</v>
      </c>
      <c r="CE646" s="512">
        <v>0</v>
      </c>
      <c r="CF646" s="512">
        <v>717779.68319999997</v>
      </c>
      <c r="CG646" s="512">
        <v>717779.68319999997</v>
      </c>
      <c r="CH646" s="512">
        <v>0</v>
      </c>
      <c r="CI646" s="512">
        <v>0</v>
      </c>
      <c r="CJ646" s="512">
        <v>0</v>
      </c>
      <c r="CK646" s="512">
        <v>0</v>
      </c>
      <c r="CL646" s="513">
        <f t="shared" si="88"/>
        <v>717779.68319999997</v>
      </c>
      <c r="CM646" s="513">
        <f t="shared" si="89"/>
        <v>717779.68319999997</v>
      </c>
      <c r="CN646" s="113"/>
      <c r="CO646" s="97"/>
      <c r="CP646" s="97"/>
      <c r="CQ646" s="97"/>
      <c r="CR646" s="97"/>
      <c r="CS646" s="97"/>
      <c r="CT646" s="97"/>
      <c r="CU646" s="114"/>
      <c r="CV646" s="50">
        <f t="shared" si="82"/>
        <v>36898138</v>
      </c>
      <c r="CW646" s="11"/>
      <c r="CX646" s="604">
        <f t="shared" si="83"/>
        <v>10.158477986391464</v>
      </c>
      <c r="CY646" s="143"/>
      <c r="CZ646" s="143"/>
      <c r="DA646" s="143"/>
      <c r="DB646" s="23"/>
      <c r="DC646" s="23"/>
      <c r="DD646" s="23"/>
      <c r="DE646" s="23"/>
      <c r="DF646" s="143">
        <v>7</v>
      </c>
      <c r="DG646" s="89">
        <v>5</v>
      </c>
      <c r="DH646" s="50" t="s">
        <v>46</v>
      </c>
      <c r="DI646" s="28"/>
      <c r="DJ646" s="553" t="s">
        <v>46</v>
      </c>
      <c r="DK646" s="143"/>
      <c r="DL646" s="46"/>
      <c r="DM646" s="111"/>
      <c r="DN646" s="110"/>
      <c r="DO646" s="432">
        <v>126.73910550458716</v>
      </c>
      <c r="DP646" s="433">
        <v>-88.80281989317686</v>
      </c>
      <c r="DQ646" s="434">
        <v>109.68319954128441</v>
      </c>
      <c r="DR646" s="428">
        <v>-100.21011157794545</v>
      </c>
      <c r="DS646" s="432">
        <v>1.1995412844036697</v>
      </c>
      <c r="DT646" s="434">
        <v>-1.0708352282660019</v>
      </c>
      <c r="DU646" s="434">
        <v>1.1788990825688073</v>
      </c>
      <c r="DV646" s="428">
        <v>-1.0680436827434827</v>
      </c>
      <c r="DW646" s="252"/>
      <c r="DX646" s="50"/>
      <c r="DY646" s="249"/>
      <c r="DZ646" s="464">
        <v>362096</v>
      </c>
      <c r="EA646" s="465">
        <v>-356781</v>
      </c>
      <c r="EB646" s="46"/>
    </row>
    <row r="647" spans="1:132" s="141" customFormat="1" ht="27.75" customHeight="1" x14ac:dyDescent="0.25">
      <c r="A647" s="69" t="s">
        <v>56</v>
      </c>
      <c r="B647" s="69" t="s">
        <v>57</v>
      </c>
      <c r="C647" s="69" t="s">
        <v>1099</v>
      </c>
      <c r="D647" s="67" t="s">
        <v>1146</v>
      </c>
      <c r="E647" s="67" t="s">
        <v>1147</v>
      </c>
      <c r="F647" s="67" t="s">
        <v>1155</v>
      </c>
      <c r="G647" s="67" t="s">
        <v>1156</v>
      </c>
      <c r="H647" s="14" t="s">
        <v>46</v>
      </c>
      <c r="I647" s="20" t="s">
        <v>1979</v>
      </c>
      <c r="J647" s="145" t="s">
        <v>1984</v>
      </c>
      <c r="K647" s="426">
        <v>9.7521388669358071</v>
      </c>
      <c r="L647" s="426">
        <v>9.7147727070660004</v>
      </c>
      <c r="M647" s="424">
        <v>3274</v>
      </c>
      <c r="N647" s="487">
        <v>33467589</v>
      </c>
      <c r="O647" s="487" t="s">
        <v>1982</v>
      </c>
      <c r="P647" s="572">
        <v>9.5449855903505618</v>
      </c>
      <c r="Q647" s="34" t="s">
        <v>1977</v>
      </c>
      <c r="R647" s="257" t="s">
        <v>48</v>
      </c>
      <c r="S647" s="27"/>
      <c r="T647" s="27"/>
      <c r="U647" s="145"/>
      <c r="V647" s="24"/>
      <c r="W647" s="24"/>
      <c r="X647" s="24"/>
      <c r="Y647" s="24"/>
      <c r="Z647" s="24"/>
      <c r="AA647" s="24"/>
      <c r="AB647" s="24"/>
      <c r="AC647" s="24"/>
      <c r="AD647" s="24"/>
      <c r="AE647" s="24"/>
      <c r="AF647" s="24"/>
      <c r="AG647" s="24"/>
      <c r="AH647" s="24"/>
      <c r="AI647" s="24">
        <v>98</v>
      </c>
      <c r="AJ647" s="24">
        <v>98</v>
      </c>
      <c r="AK647" s="24"/>
      <c r="AL647" s="24"/>
      <c r="AM647" s="24"/>
      <c r="AN647" s="24"/>
      <c r="AO647" s="145">
        <f t="shared" si="84"/>
        <v>98</v>
      </c>
      <c r="AP647" s="14">
        <f t="shared" si="85"/>
        <v>98</v>
      </c>
      <c r="AQ647" s="22"/>
      <c r="AR647" s="24"/>
      <c r="AS647" s="24"/>
      <c r="AT647" s="24"/>
      <c r="AU647" s="24"/>
      <c r="AV647" s="24"/>
      <c r="AW647" s="145"/>
      <c r="AX647" s="24"/>
      <c r="AY647" s="24"/>
      <c r="AZ647" s="24"/>
      <c r="BA647" s="24"/>
      <c r="BB647" s="24"/>
      <c r="BC647" s="24"/>
      <c r="BD647" s="24"/>
      <c r="BE647" s="24"/>
      <c r="BF647" s="24"/>
      <c r="BG647" s="24">
        <v>458.13</v>
      </c>
      <c r="BH647" s="24">
        <v>458.13</v>
      </c>
      <c r="BI647" s="24"/>
      <c r="BJ647" s="24"/>
      <c r="BK647" s="24"/>
      <c r="BL647" s="24"/>
      <c r="BM647" s="145">
        <f t="shared" si="86"/>
        <v>458.13</v>
      </c>
      <c r="BN647" s="24">
        <f t="shared" si="87"/>
        <v>458.13</v>
      </c>
      <c r="BO647" s="509">
        <f t="shared" si="81"/>
        <v>4.7996929451956785E-2</v>
      </c>
      <c r="BP647" s="511">
        <v>0</v>
      </c>
      <c r="BQ647" s="512">
        <v>0</v>
      </c>
      <c r="BR647" s="513">
        <v>0</v>
      </c>
      <c r="BS647" s="512">
        <v>0</v>
      </c>
      <c r="BT647" s="512">
        <v>0</v>
      </c>
      <c r="BU647" s="512">
        <v>0</v>
      </c>
      <c r="BV647" s="512">
        <v>0</v>
      </c>
      <c r="BW647" s="512">
        <v>0</v>
      </c>
      <c r="BX647" s="512">
        <v>0</v>
      </c>
      <c r="BY647" s="512">
        <v>0</v>
      </c>
      <c r="BZ647" s="512">
        <v>0</v>
      </c>
      <c r="CA647" s="512">
        <v>0</v>
      </c>
      <c r="CB647" s="512">
        <v>0</v>
      </c>
      <c r="CC647" s="512">
        <v>0</v>
      </c>
      <c r="CD647" s="512">
        <v>0</v>
      </c>
      <c r="CE647" s="512">
        <v>0</v>
      </c>
      <c r="CF647" s="512">
        <v>537771.31920000003</v>
      </c>
      <c r="CG647" s="512">
        <v>537771.31920000003</v>
      </c>
      <c r="CH647" s="512">
        <v>0</v>
      </c>
      <c r="CI647" s="512">
        <v>0</v>
      </c>
      <c r="CJ647" s="512">
        <v>0</v>
      </c>
      <c r="CK647" s="512">
        <v>0</v>
      </c>
      <c r="CL647" s="513">
        <f t="shared" si="88"/>
        <v>537771.31920000003</v>
      </c>
      <c r="CM647" s="513">
        <f t="shared" si="89"/>
        <v>537771.31920000003</v>
      </c>
      <c r="CN647" s="113"/>
      <c r="CO647" s="97"/>
      <c r="CP647" s="97"/>
      <c r="CQ647" s="97"/>
      <c r="CR647" s="97"/>
      <c r="CS647" s="97"/>
      <c r="CT647" s="97"/>
      <c r="CU647" s="114"/>
      <c r="CV647" s="50">
        <f t="shared" si="82"/>
        <v>33467589</v>
      </c>
      <c r="CW647" s="11"/>
      <c r="CX647" s="604">
        <f t="shared" si="83"/>
        <v>9.5449855903505618</v>
      </c>
      <c r="CY647" s="143"/>
      <c r="CZ647" s="143"/>
      <c r="DA647" s="143"/>
      <c r="DB647" s="23"/>
      <c r="DC647" s="23"/>
      <c r="DD647" s="23"/>
      <c r="DE647" s="23"/>
      <c r="DF647" s="143"/>
      <c r="DH647" s="50" t="s">
        <v>46</v>
      </c>
      <c r="DI647" s="28"/>
      <c r="DJ647" s="553" t="s">
        <v>46</v>
      </c>
      <c r="DK647" s="143"/>
      <c r="DL647" s="46"/>
      <c r="DM647" s="111"/>
      <c r="DN647" s="110"/>
      <c r="DO647" s="432">
        <v>78.398309830474048</v>
      </c>
      <c r="DP647" s="433">
        <v>-52.42500239509306</v>
      </c>
      <c r="DQ647" s="434">
        <v>74.584432113221069</v>
      </c>
      <c r="DR647" s="428">
        <v>-53.745786965245372</v>
      </c>
      <c r="DS647" s="432">
        <v>0.29873237285547044</v>
      </c>
      <c r="DT647" s="434">
        <v>-8.0144605878512548E-2</v>
      </c>
      <c r="DU647" s="434">
        <v>0.28987425545996059</v>
      </c>
      <c r="DV647" s="428">
        <v>-7.4798569390940678E-2</v>
      </c>
      <c r="DW647" s="252"/>
      <c r="DX647" s="50"/>
      <c r="DY647" s="249"/>
      <c r="DZ647" s="464">
        <v>225636</v>
      </c>
      <c r="EA647" s="465">
        <v>-208540.33333333334</v>
      </c>
      <c r="EB647" s="46"/>
    </row>
    <row r="648" spans="1:132" s="141" customFormat="1" ht="27.75" customHeight="1" x14ac:dyDescent="0.25">
      <c r="A648" s="69" t="s">
        <v>56</v>
      </c>
      <c r="B648" s="69" t="s">
        <v>57</v>
      </c>
      <c r="C648" s="69" t="s">
        <v>1099</v>
      </c>
      <c r="D648" s="67" t="s">
        <v>1146</v>
      </c>
      <c r="E648" s="67" t="s">
        <v>1147</v>
      </c>
      <c r="F648" s="67" t="s">
        <v>1157</v>
      </c>
      <c r="G648" s="67" t="s">
        <v>1158</v>
      </c>
      <c r="H648" s="14" t="s">
        <v>46</v>
      </c>
      <c r="I648" s="20" t="s">
        <v>1978</v>
      </c>
      <c r="J648" s="145" t="s">
        <v>1984</v>
      </c>
      <c r="K648" s="426">
        <v>12.668219606558768</v>
      </c>
      <c r="L648" s="426">
        <v>12.664962094869001</v>
      </c>
      <c r="M648" s="424">
        <v>2864</v>
      </c>
      <c r="N648" s="487">
        <v>34752328</v>
      </c>
      <c r="O648" s="487" t="s">
        <v>1982</v>
      </c>
      <c r="P648" s="572">
        <v>7.1945926444796022</v>
      </c>
      <c r="Q648" s="34" t="s">
        <v>1977</v>
      </c>
      <c r="R648" s="257" t="s">
        <v>48</v>
      </c>
      <c r="S648" s="27"/>
      <c r="T648" s="27"/>
      <c r="U648" s="145"/>
      <c r="V648" s="24"/>
      <c r="W648" s="24"/>
      <c r="X648" s="24"/>
      <c r="Y648" s="24"/>
      <c r="Z648" s="24"/>
      <c r="AA648" s="24"/>
      <c r="AB648" s="24"/>
      <c r="AC648" s="24"/>
      <c r="AD648" s="24"/>
      <c r="AE648" s="24"/>
      <c r="AF648" s="24"/>
      <c r="AG648" s="24"/>
      <c r="AH648" s="24"/>
      <c r="AI648" s="24">
        <v>56</v>
      </c>
      <c r="AJ648" s="24">
        <v>56</v>
      </c>
      <c r="AK648" s="24"/>
      <c r="AL648" s="24"/>
      <c r="AM648" s="24"/>
      <c r="AN648" s="24"/>
      <c r="AO648" s="145">
        <f t="shared" si="84"/>
        <v>56</v>
      </c>
      <c r="AP648" s="14">
        <f t="shared" si="85"/>
        <v>56</v>
      </c>
      <c r="AQ648" s="22"/>
      <c r="AR648" s="24"/>
      <c r="AS648" s="24"/>
      <c r="AT648" s="24"/>
      <c r="AU648" s="24"/>
      <c r="AV648" s="24"/>
      <c r="AW648" s="145"/>
      <c r="AX648" s="24"/>
      <c r="AY648" s="24"/>
      <c r="AZ648" s="24"/>
      <c r="BA648" s="24"/>
      <c r="BB648" s="24"/>
      <c r="BC648" s="24"/>
      <c r="BD648" s="24"/>
      <c r="BE648" s="24"/>
      <c r="BF648" s="24"/>
      <c r="BG648" s="24">
        <v>421.72</v>
      </c>
      <c r="BH648" s="24">
        <v>421.72</v>
      </c>
      <c r="BI648" s="24"/>
      <c r="BJ648" s="24"/>
      <c r="BK648" s="24"/>
      <c r="BL648" s="24"/>
      <c r="BM648" s="145">
        <f t="shared" si="86"/>
        <v>421.72</v>
      </c>
      <c r="BN648" s="24">
        <f t="shared" si="87"/>
        <v>421.72</v>
      </c>
      <c r="BO648" s="509">
        <f t="shared" si="81"/>
        <v>5.8616244287796479E-2</v>
      </c>
      <c r="BP648" s="511">
        <v>0</v>
      </c>
      <c r="BQ648" s="512">
        <v>0</v>
      </c>
      <c r="BR648" s="513">
        <v>0</v>
      </c>
      <c r="BS648" s="512">
        <v>0</v>
      </c>
      <c r="BT648" s="512">
        <v>0</v>
      </c>
      <c r="BU648" s="512">
        <v>0</v>
      </c>
      <c r="BV648" s="512">
        <v>0</v>
      </c>
      <c r="BW648" s="512">
        <v>0</v>
      </c>
      <c r="BX648" s="512">
        <v>0</v>
      </c>
      <c r="BY648" s="512">
        <v>0</v>
      </c>
      <c r="BZ648" s="512">
        <v>0</v>
      </c>
      <c r="CA648" s="512">
        <v>0</v>
      </c>
      <c r="CB648" s="512">
        <v>0</v>
      </c>
      <c r="CC648" s="512">
        <v>0</v>
      </c>
      <c r="CD648" s="512">
        <v>0</v>
      </c>
      <c r="CE648" s="512">
        <v>0</v>
      </c>
      <c r="CF648" s="512">
        <v>495031.80480000004</v>
      </c>
      <c r="CG648" s="512">
        <v>495031.80480000004</v>
      </c>
      <c r="CH648" s="512">
        <v>0</v>
      </c>
      <c r="CI648" s="512">
        <v>0</v>
      </c>
      <c r="CJ648" s="512">
        <v>0</v>
      </c>
      <c r="CK648" s="512">
        <v>0</v>
      </c>
      <c r="CL648" s="513">
        <f t="shared" si="88"/>
        <v>495031.80480000004</v>
      </c>
      <c r="CM648" s="513">
        <f t="shared" si="89"/>
        <v>495031.80480000004</v>
      </c>
      <c r="CN648" s="113"/>
      <c r="CO648" s="97"/>
      <c r="CP648" s="97"/>
      <c r="CQ648" s="97"/>
      <c r="CR648" s="97"/>
      <c r="CS648" s="97"/>
      <c r="CT648" s="97"/>
      <c r="CU648" s="114"/>
      <c r="CV648" s="50">
        <f t="shared" si="82"/>
        <v>34752328</v>
      </c>
      <c r="CW648" s="11"/>
      <c r="CX648" s="604">
        <f t="shared" si="83"/>
        <v>7.1945926444796022</v>
      </c>
      <c r="CY648" s="143"/>
      <c r="CZ648" s="143"/>
      <c r="DA648" s="143"/>
      <c r="DB648" s="23"/>
      <c r="DC648" s="23"/>
      <c r="DD648" s="23"/>
      <c r="DE648" s="23"/>
      <c r="DF648" s="143">
        <v>1</v>
      </c>
      <c r="DG648" s="89">
        <v>0</v>
      </c>
      <c r="DH648" s="50" t="s">
        <v>46</v>
      </c>
      <c r="DI648" s="28"/>
      <c r="DJ648" s="553" t="s">
        <v>46</v>
      </c>
      <c r="DK648" s="143"/>
      <c r="DL648" s="46"/>
      <c r="DM648" s="111"/>
      <c r="DN648" s="110"/>
      <c r="DO648" s="432">
        <v>43.340276969626494</v>
      </c>
      <c r="DP648" s="433">
        <v>-12.219004588570957</v>
      </c>
      <c r="DQ648" s="434">
        <v>11.908181077621334</v>
      </c>
      <c r="DR648" s="428">
        <v>19.195465998532164</v>
      </c>
      <c r="DS648" s="432">
        <v>0.12708018154311665</v>
      </c>
      <c r="DT648" s="434">
        <v>0.26697876144293475</v>
      </c>
      <c r="DU648" s="434">
        <v>5.9699755615035564E-2</v>
      </c>
      <c r="DV648" s="428">
        <v>0.33420181857724773</v>
      </c>
      <c r="DW648" s="252"/>
      <c r="DX648" s="50"/>
      <c r="DY648" s="249"/>
      <c r="DZ648" s="464">
        <v>0</v>
      </c>
      <c r="EA648" s="465">
        <v>73082.333333333328</v>
      </c>
      <c r="EB648" s="46"/>
    </row>
    <row r="649" spans="1:132" s="141" customFormat="1" ht="27.75" customHeight="1" x14ac:dyDescent="0.25">
      <c r="A649" s="69" t="s">
        <v>56</v>
      </c>
      <c r="B649" s="69" t="s">
        <v>57</v>
      </c>
      <c r="C649" s="69" t="s">
        <v>1099</v>
      </c>
      <c r="D649" s="67" t="s">
        <v>1146</v>
      </c>
      <c r="E649" s="67" t="s">
        <v>1147</v>
      </c>
      <c r="F649" s="67" t="s">
        <v>1159</v>
      </c>
      <c r="G649" s="67" t="s">
        <v>1160</v>
      </c>
      <c r="H649" s="14" t="s">
        <v>46</v>
      </c>
      <c r="I649" s="20" t="s">
        <v>1979</v>
      </c>
      <c r="J649" s="145" t="s">
        <v>1984</v>
      </c>
      <c r="K649" s="426">
        <v>12.668219606558768</v>
      </c>
      <c r="L649" s="426">
        <v>7.8162878625300003</v>
      </c>
      <c r="M649" s="424">
        <v>1109</v>
      </c>
      <c r="N649" s="487">
        <v>29929479</v>
      </c>
      <c r="O649" s="487" t="s">
        <v>1982</v>
      </c>
      <c r="P649" s="572">
        <v>6.9635370667499057</v>
      </c>
      <c r="Q649" s="34" t="s">
        <v>1977</v>
      </c>
      <c r="R649" s="257" t="s">
        <v>48</v>
      </c>
      <c r="S649" s="27"/>
      <c r="T649" s="27"/>
      <c r="U649" s="145"/>
      <c r="V649" s="24"/>
      <c r="W649" s="24"/>
      <c r="X649" s="24"/>
      <c r="Y649" s="24"/>
      <c r="Z649" s="24"/>
      <c r="AA649" s="24"/>
      <c r="AB649" s="24"/>
      <c r="AC649" s="24"/>
      <c r="AD649" s="24"/>
      <c r="AE649" s="24"/>
      <c r="AF649" s="24"/>
      <c r="AG649" s="24"/>
      <c r="AH649" s="24"/>
      <c r="AI649" s="24">
        <v>68</v>
      </c>
      <c r="AJ649" s="24">
        <v>68</v>
      </c>
      <c r="AK649" s="24"/>
      <c r="AL649" s="24"/>
      <c r="AM649" s="24"/>
      <c r="AN649" s="24"/>
      <c r="AO649" s="145">
        <f t="shared" si="84"/>
        <v>68</v>
      </c>
      <c r="AP649" s="14">
        <f t="shared" si="85"/>
        <v>68</v>
      </c>
      <c r="AQ649" s="22"/>
      <c r="AR649" s="24"/>
      <c r="AS649" s="24"/>
      <c r="AT649" s="24"/>
      <c r="AU649" s="24"/>
      <c r="AV649" s="24"/>
      <c r="AW649" s="145"/>
      <c r="AX649" s="24"/>
      <c r="AY649" s="24"/>
      <c r="AZ649" s="24"/>
      <c r="BA649" s="24"/>
      <c r="BB649" s="24"/>
      <c r="BC649" s="24"/>
      <c r="BD649" s="24"/>
      <c r="BE649" s="24"/>
      <c r="BF649" s="24"/>
      <c r="BG649" s="24">
        <v>672.29</v>
      </c>
      <c r="BH649" s="24">
        <v>672.29</v>
      </c>
      <c r="BI649" s="24"/>
      <c r="BJ649" s="24"/>
      <c r="BK649" s="24"/>
      <c r="BL649" s="24"/>
      <c r="BM649" s="145">
        <f t="shared" si="86"/>
        <v>672.29</v>
      </c>
      <c r="BN649" s="24">
        <f t="shared" si="87"/>
        <v>672.29</v>
      </c>
      <c r="BO649" s="509">
        <f t="shared" si="81"/>
        <v>9.6544327050416365E-2</v>
      </c>
      <c r="BP649" s="511">
        <v>0</v>
      </c>
      <c r="BQ649" s="512">
        <v>0</v>
      </c>
      <c r="BR649" s="513">
        <v>0</v>
      </c>
      <c r="BS649" s="512">
        <v>0</v>
      </c>
      <c r="BT649" s="512">
        <v>0</v>
      </c>
      <c r="BU649" s="512">
        <v>0</v>
      </c>
      <c r="BV649" s="512">
        <v>0</v>
      </c>
      <c r="BW649" s="512">
        <v>0</v>
      </c>
      <c r="BX649" s="512">
        <v>0</v>
      </c>
      <c r="BY649" s="512">
        <v>0</v>
      </c>
      <c r="BZ649" s="512">
        <v>0</v>
      </c>
      <c r="CA649" s="512">
        <v>0</v>
      </c>
      <c r="CB649" s="512">
        <v>0</v>
      </c>
      <c r="CC649" s="512">
        <v>0</v>
      </c>
      <c r="CD649" s="512">
        <v>0</v>
      </c>
      <c r="CE649" s="512">
        <v>0</v>
      </c>
      <c r="CF649" s="512">
        <v>789160.89359999995</v>
      </c>
      <c r="CG649" s="512">
        <v>789160.89359999995</v>
      </c>
      <c r="CH649" s="512">
        <v>0</v>
      </c>
      <c r="CI649" s="512">
        <v>0</v>
      </c>
      <c r="CJ649" s="512">
        <v>0</v>
      </c>
      <c r="CK649" s="512">
        <v>0</v>
      </c>
      <c r="CL649" s="513">
        <f t="shared" si="88"/>
        <v>789160.89359999995</v>
      </c>
      <c r="CM649" s="513">
        <f t="shared" si="89"/>
        <v>789160.89359999995</v>
      </c>
      <c r="CN649" s="113"/>
      <c r="CO649" s="97"/>
      <c r="CP649" s="97"/>
      <c r="CQ649" s="97"/>
      <c r="CR649" s="97"/>
      <c r="CS649" s="97"/>
      <c r="CT649" s="97"/>
      <c r="CU649" s="114"/>
      <c r="CV649" s="50">
        <f t="shared" si="82"/>
        <v>29929479</v>
      </c>
      <c r="CW649" s="11"/>
      <c r="CX649" s="604">
        <f t="shared" si="83"/>
        <v>6.9635370667499057</v>
      </c>
      <c r="CY649" s="143"/>
      <c r="CZ649" s="143"/>
      <c r="DA649" s="143"/>
      <c r="DB649" s="23"/>
      <c r="DC649" s="23"/>
      <c r="DD649" s="23"/>
      <c r="DE649" s="23"/>
      <c r="DF649" s="143">
        <v>4</v>
      </c>
      <c r="DG649" s="89">
        <v>4</v>
      </c>
      <c r="DH649" s="50" t="s">
        <v>46</v>
      </c>
      <c r="DI649" s="28"/>
      <c r="DJ649" s="553" t="s">
        <v>46</v>
      </c>
      <c r="DK649" s="143"/>
      <c r="DL649" s="46"/>
      <c r="DM649" s="111"/>
      <c r="DN649" s="110"/>
      <c r="DO649" s="432">
        <v>253.26477221470455</v>
      </c>
      <c r="DP649" s="433">
        <v>-123.37932904159052</v>
      </c>
      <c r="DQ649" s="434">
        <v>226.46098331078034</v>
      </c>
      <c r="DR649" s="428">
        <v>-96.575540137666309</v>
      </c>
      <c r="DS649" s="432">
        <v>2.1822282363554351</v>
      </c>
      <c r="DT649" s="434">
        <v>-1.7976238517510514</v>
      </c>
      <c r="DU649" s="434">
        <v>2.1407307171853858</v>
      </c>
      <c r="DV649" s="428">
        <v>-1.7561263325810021</v>
      </c>
      <c r="DW649" s="252"/>
      <c r="DX649" s="50"/>
      <c r="DY649" s="249"/>
      <c r="DZ649" s="464">
        <v>107502</v>
      </c>
      <c r="EA649" s="465">
        <v>22150</v>
      </c>
      <c r="EB649" s="46"/>
    </row>
    <row r="650" spans="1:132" s="141" customFormat="1" ht="27.75" customHeight="1" x14ac:dyDescent="0.25">
      <c r="A650" s="69" t="s">
        <v>56</v>
      </c>
      <c r="B650" s="69" t="s">
        <v>57</v>
      </c>
      <c r="C650" s="69" t="s">
        <v>1099</v>
      </c>
      <c r="D650" s="67" t="s">
        <v>1146</v>
      </c>
      <c r="E650" s="67" t="s">
        <v>1147</v>
      </c>
      <c r="F650" s="67" t="s">
        <v>1161</v>
      </c>
      <c r="G650" s="67" t="s">
        <v>1156</v>
      </c>
      <c r="H650" s="14" t="s">
        <v>46</v>
      </c>
      <c r="I650" s="20" t="s">
        <v>1979</v>
      </c>
      <c r="J650" s="145" t="s">
        <v>1984</v>
      </c>
      <c r="K650" s="426">
        <v>12.30968508939201</v>
      </c>
      <c r="L650" s="426">
        <v>8.2231060435019998</v>
      </c>
      <c r="M650" s="424">
        <v>2043</v>
      </c>
      <c r="N650" s="487">
        <v>23392642</v>
      </c>
      <c r="O650" s="487" t="s">
        <v>1982</v>
      </c>
      <c r="P650" s="572">
        <v>5.8480963466755407</v>
      </c>
      <c r="Q650" s="34" t="s">
        <v>1977</v>
      </c>
      <c r="R650" s="257" t="s">
        <v>48</v>
      </c>
      <c r="S650" s="27"/>
      <c r="T650" s="27"/>
      <c r="U650" s="145"/>
      <c r="V650" s="24"/>
      <c r="W650" s="24"/>
      <c r="X650" s="24"/>
      <c r="Y650" s="24"/>
      <c r="Z650" s="24"/>
      <c r="AA650" s="24"/>
      <c r="AB650" s="24"/>
      <c r="AC650" s="24"/>
      <c r="AD650" s="24"/>
      <c r="AE650" s="24"/>
      <c r="AF650" s="24"/>
      <c r="AG650" s="24"/>
      <c r="AH650" s="24"/>
      <c r="AI650" s="24">
        <v>26</v>
      </c>
      <c r="AJ650" s="24">
        <v>26</v>
      </c>
      <c r="AK650" s="24"/>
      <c r="AL650" s="24"/>
      <c r="AM650" s="24"/>
      <c r="AN650" s="24"/>
      <c r="AO650" s="145">
        <f t="shared" si="84"/>
        <v>26</v>
      </c>
      <c r="AP650" s="14">
        <f t="shared" si="85"/>
        <v>26</v>
      </c>
      <c r="AQ650" s="22"/>
      <c r="AR650" s="24"/>
      <c r="AS650" s="24"/>
      <c r="AT650" s="24"/>
      <c r="AU650" s="24"/>
      <c r="AV650" s="24"/>
      <c r="AW650" s="145"/>
      <c r="AX650" s="24"/>
      <c r="AY650" s="24"/>
      <c r="AZ650" s="24"/>
      <c r="BA650" s="24"/>
      <c r="BB650" s="24"/>
      <c r="BC650" s="24"/>
      <c r="BD650" s="24"/>
      <c r="BE650" s="24"/>
      <c r="BF650" s="24"/>
      <c r="BG650" s="24">
        <v>704.87</v>
      </c>
      <c r="BH650" s="24">
        <v>704.87</v>
      </c>
      <c r="BI650" s="24"/>
      <c r="BJ650" s="24"/>
      <c r="BK650" s="24"/>
      <c r="BL650" s="24"/>
      <c r="BM650" s="145">
        <f t="shared" si="86"/>
        <v>704.87</v>
      </c>
      <c r="BN650" s="24">
        <f t="shared" si="87"/>
        <v>704.87</v>
      </c>
      <c r="BO650" s="509">
        <f t="shared" si="81"/>
        <v>0.12052981999872428</v>
      </c>
      <c r="BP650" s="511">
        <v>0</v>
      </c>
      <c r="BQ650" s="512">
        <v>0</v>
      </c>
      <c r="BR650" s="513">
        <v>0</v>
      </c>
      <c r="BS650" s="512">
        <v>0</v>
      </c>
      <c r="BT650" s="512">
        <v>0</v>
      </c>
      <c r="BU650" s="512">
        <v>0</v>
      </c>
      <c r="BV650" s="512">
        <v>0</v>
      </c>
      <c r="BW650" s="512">
        <v>0</v>
      </c>
      <c r="BX650" s="512">
        <v>0</v>
      </c>
      <c r="BY650" s="512">
        <v>0</v>
      </c>
      <c r="BZ650" s="512">
        <v>0</v>
      </c>
      <c r="CA650" s="512">
        <v>0</v>
      </c>
      <c r="CB650" s="512">
        <v>0</v>
      </c>
      <c r="CC650" s="512">
        <v>0</v>
      </c>
      <c r="CD650" s="512">
        <v>0</v>
      </c>
      <c r="CE650" s="512">
        <v>0</v>
      </c>
      <c r="CF650" s="512">
        <v>827404.60080000013</v>
      </c>
      <c r="CG650" s="512">
        <v>827404.60080000013</v>
      </c>
      <c r="CH650" s="512">
        <v>0</v>
      </c>
      <c r="CI650" s="512">
        <v>0</v>
      </c>
      <c r="CJ650" s="512">
        <v>0</v>
      </c>
      <c r="CK650" s="512">
        <v>0</v>
      </c>
      <c r="CL650" s="513">
        <f t="shared" si="88"/>
        <v>827404.60080000013</v>
      </c>
      <c r="CM650" s="513">
        <f t="shared" si="89"/>
        <v>827404.60080000013</v>
      </c>
      <c r="CN650" s="113"/>
      <c r="CO650" s="97"/>
      <c r="CP650" s="97"/>
      <c r="CQ650" s="97"/>
      <c r="CR650" s="97"/>
      <c r="CS650" s="97"/>
      <c r="CT650" s="97"/>
      <c r="CU650" s="114"/>
      <c r="CV650" s="50">
        <f t="shared" si="82"/>
        <v>23392642</v>
      </c>
      <c r="CW650" s="11"/>
      <c r="CX650" s="604">
        <f t="shared" si="83"/>
        <v>5.8480963466755407</v>
      </c>
      <c r="CY650" s="143"/>
      <c r="CZ650" s="143"/>
      <c r="DA650" s="143"/>
      <c r="DB650" s="23"/>
      <c r="DC650" s="23"/>
      <c r="DD650" s="23"/>
      <c r="DE650" s="23"/>
      <c r="DF650" s="143">
        <v>1</v>
      </c>
      <c r="DG650" s="89">
        <v>-2</v>
      </c>
      <c r="DH650" s="50" t="s">
        <v>46</v>
      </c>
      <c r="DI650" s="28"/>
      <c r="DJ650" s="553" t="s">
        <v>46</v>
      </c>
      <c r="DK650" s="143"/>
      <c r="DL650" s="46"/>
      <c r="DM650" s="111"/>
      <c r="DN650" s="110"/>
      <c r="DO650" s="432">
        <v>100.8400440582548</v>
      </c>
      <c r="DP650" s="433">
        <v>-93.839410957848798</v>
      </c>
      <c r="DQ650" s="434">
        <v>100.8400440582548</v>
      </c>
      <c r="DR650" s="428">
        <v>-93.839410957848798</v>
      </c>
      <c r="DS650" s="432">
        <v>8.2731611797821569E-2</v>
      </c>
      <c r="DT650" s="434">
        <v>-2.1539677263896738E-2</v>
      </c>
      <c r="DU650" s="434">
        <v>8.2731611797821569E-2</v>
      </c>
      <c r="DV650" s="428">
        <v>-2.1539677263896738E-2</v>
      </c>
      <c r="DW650" s="252"/>
      <c r="DX650" s="50"/>
      <c r="DY650" s="249"/>
      <c r="DZ650" s="464">
        <v>0</v>
      </c>
      <c r="EA650" s="465">
        <v>0</v>
      </c>
      <c r="EB650" s="46"/>
    </row>
    <row r="651" spans="1:132" s="141" customFormat="1" ht="27.75" customHeight="1" x14ac:dyDescent="0.25">
      <c r="A651" s="69" t="s">
        <v>56</v>
      </c>
      <c r="B651" s="69" t="s">
        <v>57</v>
      </c>
      <c r="C651" s="69" t="s">
        <v>1099</v>
      </c>
      <c r="D651" s="67" t="s">
        <v>1146</v>
      </c>
      <c r="E651" s="67" t="s">
        <v>1147</v>
      </c>
      <c r="F651" s="67" t="s">
        <v>1162</v>
      </c>
      <c r="G651" s="67" t="s">
        <v>1163</v>
      </c>
      <c r="H651" s="14" t="s">
        <v>46</v>
      </c>
      <c r="I651" s="20" t="s">
        <v>1979</v>
      </c>
      <c r="J651" s="145" t="s">
        <v>1984</v>
      </c>
      <c r="K651" s="426">
        <v>12.30968508939201</v>
      </c>
      <c r="L651" s="426">
        <v>20.503787836140003</v>
      </c>
      <c r="M651" s="424">
        <v>4537</v>
      </c>
      <c r="N651" s="487">
        <v>37503307</v>
      </c>
      <c r="O651" s="487" t="s">
        <v>1982</v>
      </c>
      <c r="P651" s="572">
        <v>10.493110202413773</v>
      </c>
      <c r="Q651" s="34" t="s">
        <v>1977</v>
      </c>
      <c r="R651" s="257" t="s">
        <v>48</v>
      </c>
      <c r="S651" s="27"/>
      <c r="T651" s="27"/>
      <c r="U651" s="145"/>
      <c r="V651" s="24"/>
      <c r="W651" s="24"/>
      <c r="X651" s="24"/>
      <c r="Y651" s="24"/>
      <c r="Z651" s="24"/>
      <c r="AA651" s="24"/>
      <c r="AB651" s="24"/>
      <c r="AC651" s="24"/>
      <c r="AD651" s="24"/>
      <c r="AE651" s="24"/>
      <c r="AF651" s="24"/>
      <c r="AG651" s="24"/>
      <c r="AH651" s="24"/>
      <c r="AI651" s="24">
        <v>177</v>
      </c>
      <c r="AJ651" s="24">
        <v>177</v>
      </c>
      <c r="AK651" s="24">
        <v>1</v>
      </c>
      <c r="AL651" s="24">
        <v>1</v>
      </c>
      <c r="AM651" s="24"/>
      <c r="AN651" s="24"/>
      <c r="AO651" s="145">
        <f t="shared" si="84"/>
        <v>178</v>
      </c>
      <c r="AP651" s="14">
        <f t="shared" si="85"/>
        <v>178</v>
      </c>
      <c r="AQ651" s="22"/>
      <c r="AR651" s="24"/>
      <c r="AS651" s="24"/>
      <c r="AT651" s="24"/>
      <c r="AU651" s="24"/>
      <c r="AV651" s="24"/>
      <c r="AW651" s="145"/>
      <c r="AX651" s="24"/>
      <c r="AY651" s="24"/>
      <c r="AZ651" s="24"/>
      <c r="BA651" s="24"/>
      <c r="BB651" s="24"/>
      <c r="BC651" s="24"/>
      <c r="BD651" s="24"/>
      <c r="BE651" s="24"/>
      <c r="BF651" s="24"/>
      <c r="BG651" s="24">
        <v>972.57</v>
      </c>
      <c r="BH651" s="24">
        <v>972.57</v>
      </c>
      <c r="BI651" s="24">
        <v>5</v>
      </c>
      <c r="BJ651" s="24">
        <v>5</v>
      </c>
      <c r="BK651" s="24"/>
      <c r="BL651" s="24"/>
      <c r="BM651" s="145">
        <f t="shared" si="86"/>
        <v>977.57</v>
      </c>
      <c r="BN651" s="24">
        <f t="shared" si="87"/>
        <v>977.57</v>
      </c>
      <c r="BO651" s="509">
        <f t="shared" si="81"/>
        <v>9.3163035662688992E-2</v>
      </c>
      <c r="BP651" s="511">
        <v>0</v>
      </c>
      <c r="BQ651" s="512">
        <v>0</v>
      </c>
      <c r="BR651" s="513">
        <v>0</v>
      </c>
      <c r="BS651" s="512">
        <v>0</v>
      </c>
      <c r="BT651" s="512">
        <v>0</v>
      </c>
      <c r="BU651" s="512">
        <v>0</v>
      </c>
      <c r="BV651" s="512">
        <v>0</v>
      </c>
      <c r="BW651" s="512">
        <v>0</v>
      </c>
      <c r="BX651" s="512">
        <v>0</v>
      </c>
      <c r="BY651" s="512">
        <v>0</v>
      </c>
      <c r="BZ651" s="512">
        <v>0</v>
      </c>
      <c r="CA651" s="512">
        <v>0</v>
      </c>
      <c r="CB651" s="512">
        <v>0</v>
      </c>
      <c r="CC651" s="512">
        <v>0</v>
      </c>
      <c r="CD651" s="512">
        <v>0</v>
      </c>
      <c r="CE651" s="512">
        <v>0</v>
      </c>
      <c r="CF651" s="512">
        <v>1141641.5688000002</v>
      </c>
      <c r="CG651" s="512">
        <v>1141641.5688000002</v>
      </c>
      <c r="CH651" s="512">
        <v>5869.2000000000007</v>
      </c>
      <c r="CI651" s="512">
        <v>5869.2000000000007</v>
      </c>
      <c r="CJ651" s="512">
        <v>0</v>
      </c>
      <c r="CK651" s="512">
        <v>0</v>
      </c>
      <c r="CL651" s="513">
        <f t="shared" si="88"/>
        <v>1147510.7688000002</v>
      </c>
      <c r="CM651" s="513">
        <f t="shared" si="89"/>
        <v>1147510.7688000002</v>
      </c>
      <c r="CN651" s="113"/>
      <c r="CO651" s="97"/>
      <c r="CP651" s="97"/>
      <c r="CQ651" s="97"/>
      <c r="CR651" s="97"/>
      <c r="CS651" s="97"/>
      <c r="CT651" s="97"/>
      <c r="CU651" s="114"/>
      <c r="CV651" s="50">
        <f t="shared" si="82"/>
        <v>37503307</v>
      </c>
      <c r="CW651" s="11"/>
      <c r="CX651" s="604">
        <f t="shared" si="83"/>
        <v>10.493110202413773</v>
      </c>
      <c r="CY651" s="143"/>
      <c r="CZ651" s="143"/>
      <c r="DA651" s="143"/>
      <c r="DB651" s="23"/>
      <c r="DC651" s="23"/>
      <c r="DD651" s="23"/>
      <c r="DE651" s="23"/>
      <c r="DF651" s="143"/>
      <c r="DG651" s="89"/>
      <c r="DH651" s="50" t="s">
        <v>46</v>
      </c>
      <c r="DI651" s="28"/>
      <c r="DJ651" s="553" t="s">
        <v>46</v>
      </c>
      <c r="DK651" s="143"/>
      <c r="DL651" s="46"/>
      <c r="DM651" s="111"/>
      <c r="DN651" s="110"/>
      <c r="DO651" s="432">
        <v>245.4184162671516</v>
      </c>
      <c r="DP651" s="433">
        <v>-203.3868133271252</v>
      </c>
      <c r="DQ651" s="434">
        <v>13.912382211935856</v>
      </c>
      <c r="DR651" s="428">
        <v>25.49374551309036</v>
      </c>
      <c r="DS651" s="432">
        <v>0.40072739295751364</v>
      </c>
      <c r="DT651" s="434">
        <v>-0.10583095831307737</v>
      </c>
      <c r="DU651" s="434">
        <v>0.13511875241086682</v>
      </c>
      <c r="DV651" s="428">
        <v>0.15394591757111045</v>
      </c>
      <c r="DW651" s="252"/>
      <c r="DX651" s="50"/>
      <c r="DY651" s="249"/>
      <c r="DZ651" s="464">
        <v>6806</v>
      </c>
      <c r="EA651" s="465">
        <v>133297.33333333334</v>
      </c>
      <c r="EB651" s="46"/>
    </row>
    <row r="652" spans="1:132" s="141" customFormat="1" ht="27.75" customHeight="1" x14ac:dyDescent="0.25">
      <c r="A652" s="69" t="s">
        <v>56</v>
      </c>
      <c r="B652" s="69" t="s">
        <v>57</v>
      </c>
      <c r="C652" s="69" t="s">
        <v>1099</v>
      </c>
      <c r="D652" s="67" t="s">
        <v>1146</v>
      </c>
      <c r="E652" s="67" t="s">
        <v>1147</v>
      </c>
      <c r="F652" s="67" t="s">
        <v>1164</v>
      </c>
      <c r="G652" s="67" t="s">
        <v>1165</v>
      </c>
      <c r="H652" s="14" t="s">
        <v>46</v>
      </c>
      <c r="I652" s="20" t="s">
        <v>1979</v>
      </c>
      <c r="J652" s="145" t="s">
        <v>1984</v>
      </c>
      <c r="K652" s="426">
        <v>12.668219606558768</v>
      </c>
      <c r="L652" s="426">
        <v>14.253030273384001</v>
      </c>
      <c r="M652" s="424">
        <v>3788</v>
      </c>
      <c r="N652" s="487">
        <v>39030686</v>
      </c>
      <c r="O652" s="487" t="s">
        <v>1982</v>
      </c>
      <c r="P652" s="572">
        <v>11.090667731025036</v>
      </c>
      <c r="Q652" s="34" t="s">
        <v>1977</v>
      </c>
      <c r="R652" s="257" t="s">
        <v>48</v>
      </c>
      <c r="S652" s="27"/>
      <c r="T652" s="27"/>
      <c r="U652" s="145"/>
      <c r="V652" s="24"/>
      <c r="W652" s="24"/>
      <c r="X652" s="24"/>
      <c r="Y652" s="24"/>
      <c r="Z652" s="24"/>
      <c r="AA652" s="24"/>
      <c r="AB652" s="24"/>
      <c r="AC652" s="24"/>
      <c r="AD652" s="24"/>
      <c r="AE652" s="24"/>
      <c r="AF652" s="24"/>
      <c r="AG652" s="24"/>
      <c r="AH652" s="24"/>
      <c r="AI652" s="24">
        <v>160</v>
      </c>
      <c r="AJ652" s="24">
        <v>160</v>
      </c>
      <c r="AK652" s="24"/>
      <c r="AL652" s="24"/>
      <c r="AM652" s="24"/>
      <c r="AN652" s="24"/>
      <c r="AO652" s="145">
        <f t="shared" si="84"/>
        <v>160</v>
      </c>
      <c r="AP652" s="14">
        <f t="shared" si="85"/>
        <v>160</v>
      </c>
      <c r="AQ652" s="22"/>
      <c r="AR652" s="24"/>
      <c r="AS652" s="24"/>
      <c r="AT652" s="24"/>
      <c r="AU652" s="24"/>
      <c r="AV652" s="24"/>
      <c r="AW652" s="145"/>
      <c r="AX652" s="24"/>
      <c r="AY652" s="24"/>
      <c r="AZ652" s="24"/>
      <c r="BA652" s="24"/>
      <c r="BB652" s="24"/>
      <c r="BC652" s="24"/>
      <c r="BD652" s="24"/>
      <c r="BE652" s="24"/>
      <c r="BF652" s="24"/>
      <c r="BG652" s="24">
        <v>855.78</v>
      </c>
      <c r="BH652" s="24">
        <v>855.78</v>
      </c>
      <c r="BI652" s="24"/>
      <c r="BJ652" s="24"/>
      <c r="BK652" s="24"/>
      <c r="BL652" s="24"/>
      <c r="BM652" s="145">
        <f t="shared" si="86"/>
        <v>855.78</v>
      </c>
      <c r="BN652" s="24">
        <f t="shared" si="87"/>
        <v>855.78</v>
      </c>
      <c r="BO652" s="509">
        <f t="shared" si="81"/>
        <v>7.7162171003107488E-2</v>
      </c>
      <c r="BP652" s="511">
        <v>0</v>
      </c>
      <c r="BQ652" s="512">
        <v>0</v>
      </c>
      <c r="BR652" s="513">
        <v>0</v>
      </c>
      <c r="BS652" s="512">
        <v>0</v>
      </c>
      <c r="BT652" s="512">
        <v>0</v>
      </c>
      <c r="BU652" s="512">
        <v>0</v>
      </c>
      <c r="BV652" s="512">
        <v>0</v>
      </c>
      <c r="BW652" s="512">
        <v>0</v>
      </c>
      <c r="BX652" s="512">
        <v>0</v>
      </c>
      <c r="BY652" s="512">
        <v>0</v>
      </c>
      <c r="BZ652" s="512">
        <v>0</v>
      </c>
      <c r="CA652" s="512">
        <v>0</v>
      </c>
      <c r="CB652" s="512">
        <v>0</v>
      </c>
      <c r="CC652" s="512">
        <v>0</v>
      </c>
      <c r="CD652" s="512">
        <v>0</v>
      </c>
      <c r="CE652" s="512">
        <v>0</v>
      </c>
      <c r="CF652" s="512">
        <v>1004548.7952000001</v>
      </c>
      <c r="CG652" s="512">
        <v>1004548.7952000001</v>
      </c>
      <c r="CH652" s="512">
        <v>0</v>
      </c>
      <c r="CI652" s="512">
        <v>0</v>
      </c>
      <c r="CJ652" s="512">
        <v>0</v>
      </c>
      <c r="CK652" s="512">
        <v>0</v>
      </c>
      <c r="CL652" s="513">
        <f t="shared" si="88"/>
        <v>1004548.7952000001</v>
      </c>
      <c r="CM652" s="513">
        <f t="shared" si="89"/>
        <v>1004548.7952000001</v>
      </c>
      <c r="CN652" s="113"/>
      <c r="CO652" s="97"/>
      <c r="CP652" s="97"/>
      <c r="CQ652" s="97"/>
      <c r="CR652" s="97"/>
      <c r="CS652" s="97"/>
      <c r="CT652" s="97"/>
      <c r="CU652" s="114"/>
      <c r="CV652" s="50">
        <f t="shared" si="82"/>
        <v>39030686</v>
      </c>
      <c r="CW652" s="11"/>
      <c r="CX652" s="604">
        <f t="shared" si="83"/>
        <v>11.090667731025036</v>
      </c>
      <c r="CY652" s="143"/>
      <c r="CZ652" s="143"/>
      <c r="DA652" s="143"/>
      <c r="DB652" s="23"/>
      <c r="DC652" s="23"/>
      <c r="DD652" s="23"/>
      <c r="DE652" s="23"/>
      <c r="DF652" s="143"/>
      <c r="DG652" s="89"/>
      <c r="DH652" s="50" t="s">
        <v>46</v>
      </c>
      <c r="DI652" s="28"/>
      <c r="DJ652" s="553" t="s">
        <v>46</v>
      </c>
      <c r="DK652" s="143"/>
      <c r="DL652" s="46"/>
      <c r="DM652" s="111"/>
      <c r="DN652" s="110"/>
      <c r="DO652" s="432">
        <v>353.48696627730482</v>
      </c>
      <c r="DP652" s="433">
        <v>-214.24469551154624</v>
      </c>
      <c r="DQ652" s="434">
        <v>278.31320530588005</v>
      </c>
      <c r="DR652" s="428">
        <v>-141.14343773226048</v>
      </c>
      <c r="DS652" s="432">
        <v>4.0625618689368439</v>
      </c>
      <c r="DT652" s="434">
        <v>-2.1090184141957735</v>
      </c>
      <c r="DU652" s="434">
        <v>2.9995380452715632</v>
      </c>
      <c r="DV652" s="428">
        <v>-1.0472529409810929</v>
      </c>
      <c r="DW652" s="252"/>
      <c r="DX652" s="50"/>
      <c r="DY652" s="249"/>
      <c r="DZ652" s="464">
        <v>611772</v>
      </c>
      <c r="EA652" s="465">
        <v>-55574.333333333372</v>
      </c>
      <c r="EB652" s="46"/>
    </row>
    <row r="653" spans="1:132" s="141" customFormat="1" ht="27.75" customHeight="1" x14ac:dyDescent="0.25">
      <c r="A653" s="69" t="s">
        <v>56</v>
      </c>
      <c r="B653" s="69" t="s">
        <v>57</v>
      </c>
      <c r="C653" s="69" t="s">
        <v>1099</v>
      </c>
      <c r="D653" s="67" t="s">
        <v>1146</v>
      </c>
      <c r="E653" s="67" t="s">
        <v>1147</v>
      </c>
      <c r="F653" s="67" t="s">
        <v>1166</v>
      </c>
      <c r="G653" s="67" t="s">
        <v>1165</v>
      </c>
      <c r="H653" s="14" t="s">
        <v>46</v>
      </c>
      <c r="I653" s="20" t="s">
        <v>1979</v>
      </c>
      <c r="J653" s="145" t="s">
        <v>1984</v>
      </c>
      <c r="K653" s="426">
        <v>12.668219606558768</v>
      </c>
      <c r="L653" s="426">
        <v>15.669507543165</v>
      </c>
      <c r="M653" s="424">
        <v>3256</v>
      </c>
      <c r="N653" s="487">
        <v>34017004</v>
      </c>
      <c r="O653" s="487" t="s">
        <v>1982</v>
      </c>
      <c r="P653" s="572">
        <v>9.7202691320765222</v>
      </c>
      <c r="Q653" s="34" t="s">
        <v>1977</v>
      </c>
      <c r="R653" s="257" t="s">
        <v>48</v>
      </c>
      <c r="S653" s="27"/>
      <c r="T653" s="27"/>
      <c r="U653" s="145"/>
      <c r="V653" s="24"/>
      <c r="W653" s="24"/>
      <c r="X653" s="24"/>
      <c r="Y653" s="24"/>
      <c r="Z653" s="24"/>
      <c r="AA653" s="24"/>
      <c r="AB653" s="24"/>
      <c r="AC653" s="24"/>
      <c r="AD653" s="24"/>
      <c r="AE653" s="24"/>
      <c r="AF653" s="24"/>
      <c r="AG653" s="24"/>
      <c r="AH653" s="24"/>
      <c r="AI653" s="24">
        <v>161</v>
      </c>
      <c r="AJ653" s="24">
        <v>161</v>
      </c>
      <c r="AK653" s="24">
        <v>1</v>
      </c>
      <c r="AL653" s="24">
        <v>1</v>
      </c>
      <c r="AM653" s="24"/>
      <c r="AN653" s="24"/>
      <c r="AO653" s="145">
        <f t="shared" si="84"/>
        <v>162</v>
      </c>
      <c r="AP653" s="14">
        <f t="shared" si="85"/>
        <v>162</v>
      </c>
      <c r="AQ653" s="22"/>
      <c r="AR653" s="24"/>
      <c r="AS653" s="24"/>
      <c r="AT653" s="24"/>
      <c r="AU653" s="24"/>
      <c r="AV653" s="24"/>
      <c r="AW653" s="145"/>
      <c r="AX653" s="24"/>
      <c r="AY653" s="24"/>
      <c r="AZ653" s="24"/>
      <c r="BA653" s="24"/>
      <c r="BB653" s="24"/>
      <c r="BC653" s="24"/>
      <c r="BD653" s="24"/>
      <c r="BE653" s="24"/>
      <c r="BF653" s="24"/>
      <c r="BG653" s="24">
        <v>903.24</v>
      </c>
      <c r="BH653" s="24">
        <v>903.24</v>
      </c>
      <c r="BI653" s="24">
        <v>9</v>
      </c>
      <c r="BJ653" s="24">
        <v>9</v>
      </c>
      <c r="BK653" s="24"/>
      <c r="BL653" s="24"/>
      <c r="BM653" s="145">
        <f t="shared" si="86"/>
        <v>912.24</v>
      </c>
      <c r="BN653" s="24">
        <f t="shared" si="87"/>
        <v>912.24</v>
      </c>
      <c r="BO653" s="509">
        <f t="shared" si="81"/>
        <v>9.3849253308186956E-2</v>
      </c>
      <c r="BP653" s="511">
        <v>0</v>
      </c>
      <c r="BQ653" s="512">
        <v>0</v>
      </c>
      <c r="BR653" s="513">
        <v>0</v>
      </c>
      <c r="BS653" s="512">
        <v>0</v>
      </c>
      <c r="BT653" s="512">
        <v>0</v>
      </c>
      <c r="BU653" s="512">
        <v>0</v>
      </c>
      <c r="BV653" s="512">
        <v>0</v>
      </c>
      <c r="BW653" s="512">
        <v>0</v>
      </c>
      <c r="BX653" s="512">
        <v>0</v>
      </c>
      <c r="BY653" s="512">
        <v>0</v>
      </c>
      <c r="BZ653" s="512">
        <v>0</v>
      </c>
      <c r="CA653" s="512">
        <v>0</v>
      </c>
      <c r="CB653" s="512">
        <v>0</v>
      </c>
      <c r="CC653" s="512">
        <v>0</v>
      </c>
      <c r="CD653" s="512">
        <v>0</v>
      </c>
      <c r="CE653" s="512">
        <v>0</v>
      </c>
      <c r="CF653" s="512">
        <v>1060259.2416000001</v>
      </c>
      <c r="CG653" s="512">
        <v>1060259.2416000001</v>
      </c>
      <c r="CH653" s="512">
        <v>10564.560000000001</v>
      </c>
      <c r="CI653" s="512">
        <v>10564.560000000001</v>
      </c>
      <c r="CJ653" s="512">
        <v>0</v>
      </c>
      <c r="CK653" s="512">
        <v>0</v>
      </c>
      <c r="CL653" s="513">
        <f t="shared" si="88"/>
        <v>1070823.8016000001</v>
      </c>
      <c r="CM653" s="513">
        <f t="shared" si="89"/>
        <v>1070823.8016000001</v>
      </c>
      <c r="CN653" s="113"/>
      <c r="CO653" s="97"/>
      <c r="CP653" s="97"/>
      <c r="CQ653" s="97"/>
      <c r="CR653" s="97"/>
      <c r="CS653" s="97"/>
      <c r="CT653" s="97"/>
      <c r="CU653" s="114"/>
      <c r="CV653" s="50">
        <f t="shared" si="82"/>
        <v>34017004</v>
      </c>
      <c r="CW653" s="11"/>
      <c r="CX653" s="604">
        <f t="shared" si="83"/>
        <v>9.7202691320765222</v>
      </c>
      <c r="CY653" s="143"/>
      <c r="CZ653" s="143"/>
      <c r="DA653" s="143"/>
      <c r="DB653" s="23"/>
      <c r="DC653" s="23"/>
      <c r="DD653" s="23"/>
      <c r="DE653" s="23"/>
      <c r="DF653" s="143"/>
      <c r="DG653" s="89"/>
      <c r="DH653" s="50" t="s">
        <v>46</v>
      </c>
      <c r="DI653" s="28"/>
      <c r="DJ653" s="553" t="s">
        <v>46</v>
      </c>
      <c r="DK653" s="143"/>
      <c r="DL653" s="46"/>
      <c r="DM653" s="111"/>
      <c r="DN653" s="110"/>
      <c r="DO653" s="432">
        <v>893.70287907869476</v>
      </c>
      <c r="DP653" s="433">
        <v>-876.73235084935334</v>
      </c>
      <c r="DQ653" s="434">
        <v>90.24</v>
      </c>
      <c r="DR653" s="428">
        <v>-76.877706265668749</v>
      </c>
      <c r="DS653" s="432">
        <v>1.5831094049904031</v>
      </c>
      <c r="DT653" s="434">
        <v>-1.3883219413667534</v>
      </c>
      <c r="DU653" s="434">
        <v>0.58625719769673701</v>
      </c>
      <c r="DV653" s="428">
        <v>-0.4221923423598315</v>
      </c>
      <c r="DW653" s="252"/>
      <c r="DX653" s="50"/>
      <c r="DY653" s="249"/>
      <c r="DZ653" s="464">
        <v>0</v>
      </c>
      <c r="EA653" s="465">
        <v>0</v>
      </c>
      <c r="EB653" s="46"/>
    </row>
    <row r="654" spans="1:132" s="141" customFormat="1" ht="27.75" customHeight="1" x14ac:dyDescent="0.25">
      <c r="A654" s="69" t="s">
        <v>56</v>
      </c>
      <c r="B654" s="69" t="s">
        <v>57</v>
      </c>
      <c r="C654" s="69" t="s">
        <v>1099</v>
      </c>
      <c r="D654" s="67" t="s">
        <v>1167</v>
      </c>
      <c r="E654" s="67" t="s">
        <v>1108</v>
      </c>
      <c r="F654" s="67" t="s">
        <v>1168</v>
      </c>
      <c r="G654" s="67" t="s">
        <v>1108</v>
      </c>
      <c r="H654" s="14" t="s">
        <v>46</v>
      </c>
      <c r="I654" s="20" t="s">
        <v>1978</v>
      </c>
      <c r="J654" s="145" t="s">
        <v>1981</v>
      </c>
      <c r="K654" s="426">
        <v>2.7308205852453948</v>
      </c>
      <c r="L654" s="426">
        <v>2.0568181775399998</v>
      </c>
      <c r="M654" s="424">
        <v>369</v>
      </c>
      <c r="N654" s="487">
        <v>5010719.9999999991</v>
      </c>
      <c r="O654" s="487" t="s">
        <v>1976</v>
      </c>
      <c r="P654" s="572">
        <v>1.3930307295007265</v>
      </c>
      <c r="Q654" s="34" t="s">
        <v>48</v>
      </c>
      <c r="R654" s="257" t="s">
        <v>48</v>
      </c>
      <c r="S654" s="27"/>
      <c r="T654" s="27"/>
      <c r="U654" s="145"/>
      <c r="V654" s="24"/>
      <c r="W654" s="24"/>
      <c r="X654" s="24"/>
      <c r="Y654" s="24"/>
      <c r="Z654" s="24"/>
      <c r="AA654" s="24"/>
      <c r="AB654" s="24"/>
      <c r="AC654" s="24"/>
      <c r="AD654" s="24"/>
      <c r="AE654" s="24"/>
      <c r="AF654" s="24"/>
      <c r="AG654" s="24"/>
      <c r="AH654" s="24"/>
      <c r="AI654" s="24">
        <v>3</v>
      </c>
      <c r="AJ654" s="24">
        <v>3</v>
      </c>
      <c r="AK654" s="24"/>
      <c r="AL654" s="24"/>
      <c r="AM654" s="24"/>
      <c r="AN654" s="24"/>
      <c r="AO654" s="145">
        <f t="shared" si="84"/>
        <v>3</v>
      </c>
      <c r="AP654" s="14">
        <f t="shared" si="85"/>
        <v>3</v>
      </c>
      <c r="AQ654" s="22"/>
      <c r="AR654" s="24"/>
      <c r="AS654" s="24"/>
      <c r="AT654" s="24"/>
      <c r="AU654" s="24"/>
      <c r="AV654" s="24"/>
      <c r="AW654" s="145"/>
      <c r="AX654" s="24"/>
      <c r="AY654" s="24"/>
      <c r="AZ654" s="24"/>
      <c r="BA654" s="24"/>
      <c r="BB654" s="24"/>
      <c r="BC654" s="24"/>
      <c r="BD654" s="24"/>
      <c r="BE654" s="24"/>
      <c r="BF654" s="24"/>
      <c r="BG654" s="24">
        <v>14.4</v>
      </c>
      <c r="BH654" s="24">
        <v>14.4</v>
      </c>
      <c r="BI654" s="24"/>
      <c r="BJ654" s="24"/>
      <c r="BK654" s="24"/>
      <c r="BL654" s="24"/>
      <c r="BM654" s="145">
        <f t="shared" si="86"/>
        <v>14.4</v>
      </c>
      <c r="BN654" s="24">
        <f t="shared" si="87"/>
        <v>14.4</v>
      </c>
      <c r="BO654" s="509">
        <f t="shared" si="81"/>
        <v>1.0337173254721435E-2</v>
      </c>
      <c r="BP654" s="511">
        <v>0</v>
      </c>
      <c r="BQ654" s="512">
        <v>0</v>
      </c>
      <c r="BR654" s="513">
        <v>0</v>
      </c>
      <c r="BS654" s="512">
        <v>0</v>
      </c>
      <c r="BT654" s="512">
        <v>0</v>
      </c>
      <c r="BU654" s="512">
        <v>0</v>
      </c>
      <c r="BV654" s="512">
        <v>0</v>
      </c>
      <c r="BW654" s="512">
        <v>0</v>
      </c>
      <c r="BX654" s="512">
        <v>0</v>
      </c>
      <c r="BY654" s="512">
        <v>0</v>
      </c>
      <c r="BZ654" s="512">
        <v>0</v>
      </c>
      <c r="CA654" s="512">
        <v>0</v>
      </c>
      <c r="CB654" s="512">
        <v>0</v>
      </c>
      <c r="CC654" s="512">
        <v>0</v>
      </c>
      <c r="CD654" s="512">
        <v>0</v>
      </c>
      <c r="CE654" s="512">
        <v>0</v>
      </c>
      <c r="CF654" s="512">
        <v>16903.296000000002</v>
      </c>
      <c r="CG654" s="512">
        <v>16903.296000000002</v>
      </c>
      <c r="CH654" s="512">
        <v>0</v>
      </c>
      <c r="CI654" s="512">
        <v>0</v>
      </c>
      <c r="CJ654" s="512">
        <v>0</v>
      </c>
      <c r="CK654" s="512">
        <v>0</v>
      </c>
      <c r="CL654" s="513">
        <f t="shared" si="88"/>
        <v>16903.296000000002</v>
      </c>
      <c r="CM654" s="513">
        <f t="shared" si="89"/>
        <v>16903.296000000002</v>
      </c>
      <c r="CN654" s="113"/>
      <c r="CO654" s="97"/>
      <c r="CP654" s="97"/>
      <c r="CQ654" s="97"/>
      <c r="CR654" s="97"/>
      <c r="CS654" s="97"/>
      <c r="CT654" s="97"/>
      <c r="CU654" s="114"/>
      <c r="CV654" s="50">
        <f t="shared" si="82"/>
        <v>5010719.9999999991</v>
      </c>
      <c r="CW654" s="11"/>
      <c r="CX654" s="604">
        <f t="shared" si="83"/>
        <v>1.3930307295007265</v>
      </c>
      <c r="CY654" s="143"/>
      <c r="CZ654" s="143"/>
      <c r="DA654" s="143"/>
      <c r="DB654" s="23"/>
      <c r="DC654" s="23"/>
      <c r="DD654" s="23"/>
      <c r="DE654" s="23"/>
      <c r="DF654" s="143"/>
      <c r="DG654" s="89"/>
      <c r="DH654" s="50" t="s">
        <v>46</v>
      </c>
      <c r="DI654" s="28"/>
      <c r="DJ654" s="553" t="s">
        <v>46</v>
      </c>
      <c r="DK654" s="143"/>
      <c r="DL654" s="46"/>
      <c r="DM654" s="111"/>
      <c r="DN654" s="110"/>
      <c r="DO654" s="432">
        <v>5.9173255025976905</v>
      </c>
      <c r="DP654" s="433">
        <v>138.79734573538119</v>
      </c>
      <c r="DQ654" s="434">
        <v>0</v>
      </c>
      <c r="DR654" s="428">
        <v>144.71467123797888</v>
      </c>
      <c r="DS654" s="432">
        <v>2.7106392590919332E-3</v>
      </c>
      <c r="DT654" s="434">
        <v>1.283488253154381</v>
      </c>
      <c r="DU654" s="434">
        <v>0</v>
      </c>
      <c r="DV654" s="428">
        <v>1.2861988924134728</v>
      </c>
      <c r="DW654" s="252"/>
      <c r="DX654" s="50"/>
      <c r="DY654" s="249"/>
      <c r="DZ654" s="464">
        <v>0</v>
      </c>
      <c r="EA654" s="465">
        <v>27118</v>
      </c>
      <c r="EB654" s="46"/>
    </row>
    <row r="655" spans="1:132" s="141" customFormat="1" ht="27.75" customHeight="1" x14ac:dyDescent="0.25">
      <c r="A655" s="69" t="s">
        <v>56</v>
      </c>
      <c r="B655" s="69" t="s">
        <v>57</v>
      </c>
      <c r="C655" s="69" t="s">
        <v>1099</v>
      </c>
      <c r="D655" s="67" t="s">
        <v>1167</v>
      </c>
      <c r="E655" s="67" t="s">
        <v>1108</v>
      </c>
      <c r="F655" s="67" t="s">
        <v>1169</v>
      </c>
      <c r="G655" s="67" t="s">
        <v>1108</v>
      </c>
      <c r="H655" s="14" t="s">
        <v>46</v>
      </c>
      <c r="I655" s="20" t="s">
        <v>1979</v>
      </c>
      <c r="J655" s="145" t="s">
        <v>1981</v>
      </c>
      <c r="K655" s="426">
        <v>2.5723032953366909</v>
      </c>
      <c r="L655" s="426">
        <v>4.607765141931</v>
      </c>
      <c r="M655" s="424">
        <v>968</v>
      </c>
      <c r="N655" s="487">
        <v>8339520</v>
      </c>
      <c r="O655" s="487" t="s">
        <v>1976</v>
      </c>
      <c r="P655" s="572">
        <v>2.3297238062339751</v>
      </c>
      <c r="Q655" s="34" t="s">
        <v>48</v>
      </c>
      <c r="R655" s="257" t="s">
        <v>48</v>
      </c>
      <c r="S655" s="27"/>
      <c r="T655" s="27"/>
      <c r="U655" s="145"/>
      <c r="V655" s="24"/>
      <c r="W655" s="24"/>
      <c r="X655" s="24"/>
      <c r="Y655" s="24"/>
      <c r="Z655" s="24"/>
      <c r="AA655" s="24"/>
      <c r="AB655" s="24"/>
      <c r="AC655" s="24"/>
      <c r="AD655" s="24"/>
      <c r="AE655" s="24"/>
      <c r="AF655" s="24"/>
      <c r="AG655" s="24"/>
      <c r="AH655" s="24"/>
      <c r="AI655" s="24">
        <v>40</v>
      </c>
      <c r="AJ655" s="24">
        <v>40</v>
      </c>
      <c r="AK655" s="24"/>
      <c r="AL655" s="24"/>
      <c r="AM655" s="24"/>
      <c r="AN655" s="24"/>
      <c r="AO655" s="145">
        <f t="shared" si="84"/>
        <v>40</v>
      </c>
      <c r="AP655" s="14">
        <f t="shared" si="85"/>
        <v>40</v>
      </c>
      <c r="AQ655" s="22"/>
      <c r="AR655" s="24"/>
      <c r="AS655" s="24"/>
      <c r="AT655" s="24"/>
      <c r="AU655" s="24"/>
      <c r="AV655" s="24"/>
      <c r="AW655" s="145"/>
      <c r="AX655" s="24"/>
      <c r="AY655" s="24"/>
      <c r="AZ655" s="24"/>
      <c r="BA655" s="24"/>
      <c r="BB655" s="24"/>
      <c r="BC655" s="24"/>
      <c r="BD655" s="24"/>
      <c r="BE655" s="24"/>
      <c r="BF655" s="24"/>
      <c r="BG655" s="24">
        <v>201.38</v>
      </c>
      <c r="BH655" s="24">
        <v>201.38</v>
      </c>
      <c r="BI655" s="24"/>
      <c r="BJ655" s="24"/>
      <c r="BK655" s="24"/>
      <c r="BL655" s="24"/>
      <c r="BM655" s="145">
        <f t="shared" si="86"/>
        <v>201.38</v>
      </c>
      <c r="BN655" s="24">
        <f t="shared" si="87"/>
        <v>201.38</v>
      </c>
      <c r="BO655" s="509">
        <f t="shared" ref="BO655:BO718" si="90">IF(P655=0,0,BM655/1000/P655)</f>
        <v>8.643943091500321E-2</v>
      </c>
      <c r="BP655" s="511">
        <v>0</v>
      </c>
      <c r="BQ655" s="512">
        <v>0</v>
      </c>
      <c r="BR655" s="513">
        <v>0</v>
      </c>
      <c r="BS655" s="512">
        <v>0</v>
      </c>
      <c r="BT655" s="512">
        <v>0</v>
      </c>
      <c r="BU655" s="512">
        <v>0</v>
      </c>
      <c r="BV655" s="512">
        <v>0</v>
      </c>
      <c r="BW655" s="512">
        <v>0</v>
      </c>
      <c r="BX655" s="512">
        <v>0</v>
      </c>
      <c r="BY655" s="512">
        <v>0</v>
      </c>
      <c r="BZ655" s="512">
        <v>0</v>
      </c>
      <c r="CA655" s="512">
        <v>0</v>
      </c>
      <c r="CB655" s="512">
        <v>0</v>
      </c>
      <c r="CC655" s="512">
        <v>0</v>
      </c>
      <c r="CD655" s="512">
        <v>0</v>
      </c>
      <c r="CE655" s="512">
        <v>0</v>
      </c>
      <c r="CF655" s="512">
        <v>236387.89920000001</v>
      </c>
      <c r="CG655" s="512">
        <v>236387.89920000001</v>
      </c>
      <c r="CH655" s="512">
        <v>0</v>
      </c>
      <c r="CI655" s="512">
        <v>0</v>
      </c>
      <c r="CJ655" s="512">
        <v>0</v>
      </c>
      <c r="CK655" s="512">
        <v>0</v>
      </c>
      <c r="CL655" s="513">
        <f t="shared" si="88"/>
        <v>236387.89920000001</v>
      </c>
      <c r="CM655" s="513">
        <f t="shared" si="89"/>
        <v>236387.89920000001</v>
      </c>
      <c r="CN655" s="113"/>
      <c r="CO655" s="97"/>
      <c r="CP655" s="97"/>
      <c r="CQ655" s="97"/>
      <c r="CR655" s="97"/>
      <c r="CS655" s="97"/>
      <c r="CT655" s="97"/>
      <c r="CU655" s="114"/>
      <c r="CV655" s="50">
        <f t="shared" ref="CV655:CV718" si="91">N655</f>
        <v>8339520</v>
      </c>
      <c r="CW655" s="11"/>
      <c r="CX655" s="604">
        <f t="shared" ref="CX655:CX718" si="92">P655</f>
        <v>2.3297238062339751</v>
      </c>
      <c r="CY655" s="143"/>
      <c r="CZ655" s="143"/>
      <c r="DA655" s="143"/>
      <c r="DB655" s="23"/>
      <c r="DC655" s="23"/>
      <c r="DD655" s="23"/>
      <c r="DE655" s="23"/>
      <c r="DF655" s="143"/>
      <c r="DG655" s="89"/>
      <c r="DH655" s="50" t="s">
        <v>46</v>
      </c>
      <c r="DI655" s="28"/>
      <c r="DJ655" s="553" t="s">
        <v>46</v>
      </c>
      <c r="DK655" s="143"/>
      <c r="DL655" s="46"/>
      <c r="DM655" s="111"/>
      <c r="DN655" s="110"/>
      <c r="DO655" s="432">
        <v>0</v>
      </c>
      <c r="DP655" s="433">
        <v>119.577273536974</v>
      </c>
      <c r="DQ655" s="434">
        <v>0</v>
      </c>
      <c r="DR655" s="428">
        <v>119.54530411641974</v>
      </c>
      <c r="DS655" s="432">
        <v>0</v>
      </c>
      <c r="DT655" s="434">
        <v>1.0192636656584921</v>
      </c>
      <c r="DU655" s="434">
        <v>0</v>
      </c>
      <c r="DV655" s="428">
        <v>1.0189161719568152</v>
      </c>
      <c r="DW655" s="252"/>
      <c r="DX655" s="50"/>
      <c r="DY655" s="249"/>
      <c r="DZ655" s="464">
        <v>0</v>
      </c>
      <c r="EA655" s="465">
        <v>70020.666666666672</v>
      </c>
      <c r="EB655" s="46"/>
    </row>
    <row r="656" spans="1:132" s="141" customFormat="1" ht="27.75" customHeight="1" x14ac:dyDescent="0.25">
      <c r="A656" s="69" t="s">
        <v>56</v>
      </c>
      <c r="B656" s="69" t="s">
        <v>57</v>
      </c>
      <c r="C656" s="69" t="s">
        <v>1099</v>
      </c>
      <c r="D656" s="67" t="s">
        <v>1167</v>
      </c>
      <c r="E656" s="67" t="s">
        <v>1108</v>
      </c>
      <c r="F656" s="67" t="s">
        <v>1170</v>
      </c>
      <c r="G656" s="67" t="s">
        <v>1108</v>
      </c>
      <c r="H656" s="14" t="s">
        <v>46</v>
      </c>
      <c r="I656" s="20" t="s">
        <v>1979</v>
      </c>
      <c r="J656" s="145" t="s">
        <v>1981</v>
      </c>
      <c r="K656" s="426">
        <v>2.7668472420428274</v>
      </c>
      <c r="L656" s="426">
        <v>6.0799242297780003</v>
      </c>
      <c r="M656" s="424">
        <v>938</v>
      </c>
      <c r="N656" s="487">
        <v>7043039.9999999991</v>
      </c>
      <c r="O656" s="487" t="s">
        <v>1976</v>
      </c>
      <c r="P656" s="572">
        <v>2.2096349502425308</v>
      </c>
      <c r="Q656" s="34" t="s">
        <v>48</v>
      </c>
      <c r="R656" s="257" t="s">
        <v>48</v>
      </c>
      <c r="S656" s="27"/>
      <c r="T656" s="27"/>
      <c r="U656" s="145"/>
      <c r="V656" s="24"/>
      <c r="W656" s="24"/>
      <c r="X656" s="24"/>
      <c r="Y656" s="24"/>
      <c r="Z656" s="24"/>
      <c r="AA656" s="24"/>
      <c r="AB656" s="24"/>
      <c r="AC656" s="24"/>
      <c r="AD656" s="24"/>
      <c r="AE656" s="24"/>
      <c r="AF656" s="24"/>
      <c r="AG656" s="24"/>
      <c r="AH656" s="24"/>
      <c r="AI656" s="24">
        <v>42</v>
      </c>
      <c r="AJ656" s="24">
        <v>42</v>
      </c>
      <c r="AK656" s="24"/>
      <c r="AL656" s="24"/>
      <c r="AM656" s="24"/>
      <c r="AN656" s="24"/>
      <c r="AO656" s="145">
        <f t="shared" ref="AO656:AO719" si="93">SUM(S656,U656,W656,Y656,AA656,AC656,AE656,AG656,AI656,AK656,AM656)</f>
        <v>42</v>
      </c>
      <c r="AP656" s="14">
        <f t="shared" ref="AP656:AP719" si="94">SUM(T656,V656,X656,Z656,AB656,AD656,AF656,AH656,AJ656,AL656,AN656)</f>
        <v>42</v>
      </c>
      <c r="AQ656" s="22"/>
      <c r="AR656" s="24"/>
      <c r="AS656" s="24"/>
      <c r="AT656" s="24"/>
      <c r="AU656" s="24"/>
      <c r="AV656" s="24"/>
      <c r="AW656" s="145"/>
      <c r="AX656" s="24"/>
      <c r="AY656" s="24"/>
      <c r="AZ656" s="24"/>
      <c r="BA656" s="24"/>
      <c r="BB656" s="24"/>
      <c r="BC656" s="24"/>
      <c r="BD656" s="24"/>
      <c r="BE656" s="24"/>
      <c r="BF656" s="24"/>
      <c r="BG656" s="24">
        <v>211.52</v>
      </c>
      <c r="BH656" s="24">
        <v>211.52</v>
      </c>
      <c r="BI656" s="24"/>
      <c r="BJ656" s="24"/>
      <c r="BK656" s="24"/>
      <c r="BL656" s="24"/>
      <c r="BM656" s="145">
        <f t="shared" ref="BM656:BM719" si="95">SUM(AQ656,AS656,AU656,AW656,AY656,BA656,BC656,BE656,BG656,BI656,BK656)</f>
        <v>211.52</v>
      </c>
      <c r="BN656" s="24">
        <f t="shared" ref="BN656:BN719" si="96">SUM(AR656,AT656,AV656,AX656,AZ656,BB656,BD656,BF656,BH656,BJ656,BL656)</f>
        <v>211.52</v>
      </c>
      <c r="BO656" s="509">
        <f t="shared" si="90"/>
        <v>9.5726219381524286E-2</v>
      </c>
      <c r="BP656" s="511">
        <v>0</v>
      </c>
      <c r="BQ656" s="512">
        <v>0</v>
      </c>
      <c r="BR656" s="513">
        <v>0</v>
      </c>
      <c r="BS656" s="512">
        <v>0</v>
      </c>
      <c r="BT656" s="512">
        <v>0</v>
      </c>
      <c r="BU656" s="512">
        <v>0</v>
      </c>
      <c r="BV656" s="512">
        <v>0</v>
      </c>
      <c r="BW656" s="512">
        <v>0</v>
      </c>
      <c r="BX656" s="512">
        <v>0</v>
      </c>
      <c r="BY656" s="512">
        <v>0</v>
      </c>
      <c r="BZ656" s="512">
        <v>0</v>
      </c>
      <c r="CA656" s="512">
        <v>0</v>
      </c>
      <c r="CB656" s="512">
        <v>0</v>
      </c>
      <c r="CC656" s="512">
        <v>0</v>
      </c>
      <c r="CD656" s="512">
        <v>0</v>
      </c>
      <c r="CE656" s="512">
        <v>0</v>
      </c>
      <c r="CF656" s="512">
        <v>248290.63680000004</v>
      </c>
      <c r="CG656" s="512">
        <v>248290.63680000004</v>
      </c>
      <c r="CH656" s="512">
        <v>0</v>
      </c>
      <c r="CI656" s="512">
        <v>0</v>
      </c>
      <c r="CJ656" s="512">
        <v>0</v>
      </c>
      <c r="CK656" s="512">
        <v>0</v>
      </c>
      <c r="CL656" s="513">
        <f t="shared" ref="CL656:CL719" si="97">BP656+BR656+BT656+BV656+BX656+BZ656+CB656+CD656+CF656+CH656+CJ656</f>
        <v>248290.63680000004</v>
      </c>
      <c r="CM656" s="513">
        <f t="shared" ref="CM656:CM719" si="98">BQ656+BS656+BU656+BW656+BY656+CA656+CC656+CE656+CG656+CI656+CK656</f>
        <v>248290.63680000004</v>
      </c>
      <c r="CN656" s="113"/>
      <c r="CO656" s="97"/>
      <c r="CP656" s="97"/>
      <c r="CQ656" s="97"/>
      <c r="CR656" s="97"/>
      <c r="CS656" s="97"/>
      <c r="CT656" s="97"/>
      <c r="CU656" s="114"/>
      <c r="CV656" s="50">
        <f t="shared" si="91"/>
        <v>7043039.9999999991</v>
      </c>
      <c r="CW656" s="11"/>
      <c r="CX656" s="604">
        <f t="shared" si="92"/>
        <v>2.2096349502425308</v>
      </c>
      <c r="CY656" s="143"/>
      <c r="CZ656" s="143"/>
      <c r="DA656" s="143"/>
      <c r="DB656" s="23"/>
      <c r="DC656" s="23"/>
      <c r="DD656" s="23"/>
      <c r="DE656" s="23"/>
      <c r="DF656" s="143"/>
      <c r="DG656" s="89"/>
      <c r="DH656" s="50" t="s">
        <v>46</v>
      </c>
      <c r="DI656" s="28"/>
      <c r="DJ656" s="553" t="s">
        <v>46</v>
      </c>
      <c r="DK656" s="143"/>
      <c r="DL656" s="46"/>
      <c r="DM656" s="111"/>
      <c r="DN656" s="110"/>
      <c r="DO656" s="432">
        <v>82.237426692731503</v>
      </c>
      <c r="DP656" s="433">
        <v>-21.65773860214248</v>
      </c>
      <c r="DQ656" s="434">
        <v>16.369646347965173</v>
      </c>
      <c r="DR656" s="428">
        <v>44.210041742623851</v>
      </c>
      <c r="DS656" s="432">
        <v>0.22392038386351526</v>
      </c>
      <c r="DT656" s="434">
        <v>0.48828645516102093</v>
      </c>
      <c r="DU656" s="434">
        <v>0.1919317575972988</v>
      </c>
      <c r="DV656" s="428">
        <v>0.52027508142723744</v>
      </c>
      <c r="DW656" s="252"/>
      <c r="DX656" s="50"/>
      <c r="DY656" s="249"/>
      <c r="DZ656" s="464">
        <v>10530</v>
      </c>
      <c r="EA656" s="465">
        <v>-10530</v>
      </c>
      <c r="EB656" s="46"/>
    </row>
    <row r="657" spans="1:132" s="141" customFormat="1" ht="27.75" customHeight="1" x14ac:dyDescent="0.25">
      <c r="A657" s="69" t="s">
        <v>56</v>
      </c>
      <c r="B657" s="69" t="s">
        <v>57</v>
      </c>
      <c r="C657" s="69" t="s">
        <v>1099</v>
      </c>
      <c r="D657" s="67" t="s">
        <v>1167</v>
      </c>
      <c r="E657" s="67" t="s">
        <v>1108</v>
      </c>
      <c r="F657" s="67" t="s">
        <v>1171</v>
      </c>
      <c r="G657" s="67" t="s">
        <v>1172</v>
      </c>
      <c r="H657" s="14" t="s">
        <v>46</v>
      </c>
      <c r="I657" s="20" t="s">
        <v>1979</v>
      </c>
      <c r="J657" s="145" t="s">
        <v>1981</v>
      </c>
      <c r="K657" s="426">
        <v>2.8605165497161518</v>
      </c>
      <c r="L657" s="426">
        <v>2.4854166614970001</v>
      </c>
      <c r="M657" s="424">
        <v>693</v>
      </c>
      <c r="N657" s="487">
        <v>6377280.0000000009</v>
      </c>
      <c r="O657" s="487" t="s">
        <v>1976</v>
      </c>
      <c r="P657" s="572">
        <v>2.1135638654493798</v>
      </c>
      <c r="Q657" s="34" t="s">
        <v>48</v>
      </c>
      <c r="R657" s="257" t="s">
        <v>48</v>
      </c>
      <c r="S657" s="27"/>
      <c r="T657" s="27"/>
      <c r="U657" s="145"/>
      <c r="V657" s="24"/>
      <c r="W657" s="24"/>
      <c r="X657" s="24"/>
      <c r="Y657" s="24"/>
      <c r="Z657" s="24"/>
      <c r="AA657" s="24"/>
      <c r="AB657" s="24"/>
      <c r="AC657" s="24"/>
      <c r="AD657" s="24"/>
      <c r="AE657" s="24"/>
      <c r="AF657" s="24"/>
      <c r="AG657" s="24"/>
      <c r="AH657" s="24"/>
      <c r="AI657" s="24">
        <v>21</v>
      </c>
      <c r="AJ657" s="24">
        <v>21</v>
      </c>
      <c r="AK657" s="24"/>
      <c r="AL657" s="24"/>
      <c r="AM657" s="24"/>
      <c r="AN657" s="24"/>
      <c r="AO657" s="145">
        <f t="shared" si="93"/>
        <v>21</v>
      </c>
      <c r="AP657" s="14">
        <f t="shared" si="94"/>
        <v>21</v>
      </c>
      <c r="AQ657" s="22"/>
      <c r="AR657" s="24"/>
      <c r="AS657" s="24"/>
      <c r="AT657" s="24"/>
      <c r="AU657" s="24"/>
      <c r="AV657" s="24"/>
      <c r="AW657" s="145"/>
      <c r="AX657" s="24"/>
      <c r="AY657" s="24"/>
      <c r="AZ657" s="24"/>
      <c r="BA657" s="24"/>
      <c r="BB657" s="24"/>
      <c r="BC657" s="24"/>
      <c r="BD657" s="24"/>
      <c r="BE657" s="24"/>
      <c r="BF657" s="24"/>
      <c r="BG657" s="24">
        <v>95.77</v>
      </c>
      <c r="BH657" s="24">
        <v>95.77</v>
      </c>
      <c r="BI657" s="24"/>
      <c r="BJ657" s="24"/>
      <c r="BK657" s="24"/>
      <c r="BL657" s="24"/>
      <c r="BM657" s="145">
        <f t="shared" si="95"/>
        <v>95.77</v>
      </c>
      <c r="BN657" s="24">
        <f t="shared" si="96"/>
        <v>95.77</v>
      </c>
      <c r="BO657" s="509">
        <f t="shared" si="90"/>
        <v>4.5312091849014295E-2</v>
      </c>
      <c r="BP657" s="511">
        <v>0</v>
      </c>
      <c r="BQ657" s="512">
        <v>0</v>
      </c>
      <c r="BR657" s="513">
        <v>0</v>
      </c>
      <c r="BS657" s="512">
        <v>0</v>
      </c>
      <c r="BT657" s="512">
        <v>0</v>
      </c>
      <c r="BU657" s="512">
        <v>0</v>
      </c>
      <c r="BV657" s="512">
        <v>0</v>
      </c>
      <c r="BW657" s="512">
        <v>0</v>
      </c>
      <c r="BX657" s="512">
        <v>0</v>
      </c>
      <c r="BY657" s="512">
        <v>0</v>
      </c>
      <c r="BZ657" s="512">
        <v>0</v>
      </c>
      <c r="CA657" s="512">
        <v>0</v>
      </c>
      <c r="CB657" s="512">
        <v>0</v>
      </c>
      <c r="CC657" s="512">
        <v>0</v>
      </c>
      <c r="CD657" s="512">
        <v>0</v>
      </c>
      <c r="CE657" s="512">
        <v>0</v>
      </c>
      <c r="CF657" s="512">
        <v>112418.6568</v>
      </c>
      <c r="CG657" s="512">
        <v>112418.6568</v>
      </c>
      <c r="CH657" s="512">
        <v>0</v>
      </c>
      <c r="CI657" s="512">
        <v>0</v>
      </c>
      <c r="CJ657" s="512">
        <v>0</v>
      </c>
      <c r="CK657" s="512">
        <v>0</v>
      </c>
      <c r="CL657" s="513">
        <f t="shared" si="97"/>
        <v>112418.6568</v>
      </c>
      <c r="CM657" s="513">
        <f t="shared" si="98"/>
        <v>112418.6568</v>
      </c>
      <c r="CN657" s="113"/>
      <c r="CO657" s="97"/>
      <c r="CP657" s="97"/>
      <c r="CQ657" s="97"/>
      <c r="CR657" s="97"/>
      <c r="CS657" s="97"/>
      <c r="CT657" s="97"/>
      <c r="CU657" s="114"/>
      <c r="CV657" s="50">
        <f t="shared" si="91"/>
        <v>6377280.0000000009</v>
      </c>
      <c r="CW657" s="11"/>
      <c r="CX657" s="604">
        <f t="shared" si="92"/>
        <v>2.1135638654493798</v>
      </c>
      <c r="CY657" s="143"/>
      <c r="CZ657" s="143"/>
      <c r="DA657" s="143"/>
      <c r="DB657" s="23"/>
      <c r="DC657" s="23"/>
      <c r="DD657" s="23"/>
      <c r="DE657" s="23"/>
      <c r="DF657" s="143"/>
      <c r="DG657" s="89"/>
      <c r="DH657" s="50" t="s">
        <v>46</v>
      </c>
      <c r="DI657" s="28"/>
      <c r="DJ657" s="553" t="s">
        <v>46</v>
      </c>
      <c r="DK657" s="143"/>
      <c r="DL657" s="46"/>
      <c r="DM657" s="111"/>
      <c r="DN657" s="110"/>
      <c r="DO657" s="432">
        <v>189.65512265512265</v>
      </c>
      <c r="DP657" s="433">
        <v>-144.38819996039567</v>
      </c>
      <c r="DQ657" s="434">
        <v>0</v>
      </c>
      <c r="DR657" s="428">
        <v>43.884278266397281</v>
      </c>
      <c r="DS657" s="432">
        <v>0.16883116883116883</v>
      </c>
      <c r="DT657" s="434">
        <v>0.50685018928464043</v>
      </c>
      <c r="DU657" s="434">
        <v>0</v>
      </c>
      <c r="DV657" s="428">
        <v>0.67036349492992586</v>
      </c>
      <c r="DW657" s="252"/>
      <c r="DX657" s="50"/>
      <c r="DY657" s="249"/>
      <c r="DZ657" s="464">
        <v>0</v>
      </c>
      <c r="EA657" s="465">
        <v>0</v>
      </c>
      <c r="EB657" s="46"/>
    </row>
    <row r="658" spans="1:132" s="141" customFormat="1" ht="27.75" customHeight="1" x14ac:dyDescent="0.25">
      <c r="A658" s="69" t="s">
        <v>56</v>
      </c>
      <c r="B658" s="69" t="s">
        <v>57</v>
      </c>
      <c r="C658" s="69" t="s">
        <v>1099</v>
      </c>
      <c r="D658" s="67" t="s">
        <v>1167</v>
      </c>
      <c r="E658" s="67" t="s">
        <v>1108</v>
      </c>
      <c r="F658" s="67" t="s">
        <v>1173</v>
      </c>
      <c r="G658" s="67" t="s">
        <v>1108</v>
      </c>
      <c r="H658" s="14" t="s">
        <v>46</v>
      </c>
      <c r="I658" s="20" t="s">
        <v>1979</v>
      </c>
      <c r="J658" s="145" t="s">
        <v>1981</v>
      </c>
      <c r="K658" s="426">
        <v>2.6299459462125832</v>
      </c>
      <c r="L658" s="426">
        <v>4.0986742338990005</v>
      </c>
      <c r="M658" s="424">
        <v>1308</v>
      </c>
      <c r="N658" s="487">
        <v>7218240.0000000009</v>
      </c>
      <c r="O658" s="487" t="s">
        <v>1976</v>
      </c>
      <c r="P658" s="572">
        <v>2.2096349502425308</v>
      </c>
      <c r="Q658" s="34" t="s">
        <v>48</v>
      </c>
      <c r="R658" s="257" t="s">
        <v>48</v>
      </c>
      <c r="S658" s="27"/>
      <c r="T658" s="27"/>
      <c r="U658" s="145"/>
      <c r="V658" s="24"/>
      <c r="W658" s="24"/>
      <c r="X658" s="24"/>
      <c r="Y658" s="24"/>
      <c r="Z658" s="24"/>
      <c r="AA658" s="24"/>
      <c r="AB658" s="24"/>
      <c r="AC658" s="24"/>
      <c r="AD658" s="24"/>
      <c r="AE658" s="24"/>
      <c r="AF658" s="24"/>
      <c r="AG658" s="24"/>
      <c r="AH658" s="24"/>
      <c r="AI658" s="24">
        <v>23</v>
      </c>
      <c r="AJ658" s="24">
        <v>23</v>
      </c>
      <c r="AK658" s="24"/>
      <c r="AL658" s="24"/>
      <c r="AM658" s="24"/>
      <c r="AN658" s="24"/>
      <c r="AO658" s="145">
        <f t="shared" si="93"/>
        <v>23</v>
      </c>
      <c r="AP658" s="14">
        <f t="shared" si="94"/>
        <v>23</v>
      </c>
      <c r="AQ658" s="22"/>
      <c r="AR658" s="24"/>
      <c r="AS658" s="24"/>
      <c r="AT658" s="24"/>
      <c r="AU658" s="24"/>
      <c r="AV658" s="24"/>
      <c r="AW658" s="145"/>
      <c r="AX658" s="24"/>
      <c r="AY658" s="24"/>
      <c r="AZ658" s="24"/>
      <c r="BA658" s="24"/>
      <c r="BB658" s="24"/>
      <c r="BC658" s="24"/>
      <c r="BD658" s="24"/>
      <c r="BE658" s="24"/>
      <c r="BF658" s="24"/>
      <c r="BG658" s="24">
        <v>102.29</v>
      </c>
      <c r="BH658" s="24">
        <v>102.29</v>
      </c>
      <c r="BI658" s="24"/>
      <c r="BJ658" s="24"/>
      <c r="BK658" s="24"/>
      <c r="BL658" s="24"/>
      <c r="BM658" s="145">
        <f t="shared" si="95"/>
        <v>102.29</v>
      </c>
      <c r="BN658" s="24">
        <f t="shared" si="96"/>
        <v>102.29</v>
      </c>
      <c r="BO658" s="509">
        <f t="shared" si="90"/>
        <v>4.629271454489467E-2</v>
      </c>
      <c r="BP658" s="511">
        <v>0</v>
      </c>
      <c r="BQ658" s="512">
        <v>0</v>
      </c>
      <c r="BR658" s="513">
        <v>0</v>
      </c>
      <c r="BS658" s="512">
        <v>0</v>
      </c>
      <c r="BT658" s="512">
        <v>0</v>
      </c>
      <c r="BU658" s="512">
        <v>0</v>
      </c>
      <c r="BV658" s="512">
        <v>0</v>
      </c>
      <c r="BW658" s="512">
        <v>0</v>
      </c>
      <c r="BX658" s="512">
        <v>0</v>
      </c>
      <c r="BY658" s="512">
        <v>0</v>
      </c>
      <c r="BZ658" s="512">
        <v>0</v>
      </c>
      <c r="CA658" s="512">
        <v>0</v>
      </c>
      <c r="CB658" s="512">
        <v>0</v>
      </c>
      <c r="CC658" s="512">
        <v>0</v>
      </c>
      <c r="CD658" s="512">
        <v>0</v>
      </c>
      <c r="CE658" s="512">
        <v>0</v>
      </c>
      <c r="CF658" s="512">
        <v>120072.09360000001</v>
      </c>
      <c r="CG658" s="512">
        <v>120072.09360000001</v>
      </c>
      <c r="CH658" s="512">
        <v>0</v>
      </c>
      <c r="CI658" s="512">
        <v>0</v>
      </c>
      <c r="CJ658" s="512">
        <v>0</v>
      </c>
      <c r="CK658" s="512">
        <v>0</v>
      </c>
      <c r="CL658" s="513">
        <f t="shared" si="97"/>
        <v>120072.09360000001</v>
      </c>
      <c r="CM658" s="513">
        <f t="shared" si="98"/>
        <v>120072.09360000001</v>
      </c>
      <c r="CN658" s="113"/>
      <c r="CO658" s="97"/>
      <c r="CP658" s="97"/>
      <c r="CQ658" s="97"/>
      <c r="CR658" s="97"/>
      <c r="CS658" s="97"/>
      <c r="CT658" s="97"/>
      <c r="CU658" s="114"/>
      <c r="CV658" s="50">
        <f t="shared" si="91"/>
        <v>7218240.0000000009</v>
      </c>
      <c r="CW658" s="11"/>
      <c r="CX658" s="604">
        <f t="shared" si="92"/>
        <v>2.2096349502425308</v>
      </c>
      <c r="CY658" s="143"/>
      <c r="CZ658" s="143"/>
      <c r="DA658" s="143"/>
      <c r="DB658" s="23"/>
      <c r="DC658" s="23"/>
      <c r="DD658" s="23"/>
      <c r="DE658" s="23"/>
      <c r="DF658" s="143"/>
      <c r="DG658" s="89"/>
      <c r="DH658" s="50" t="s">
        <v>46</v>
      </c>
      <c r="DI658" s="28"/>
      <c r="DJ658" s="553" t="s">
        <v>46</v>
      </c>
      <c r="DK658" s="143"/>
      <c r="DL658" s="46"/>
      <c r="DM658" s="111"/>
      <c r="DN658" s="110"/>
      <c r="DO658" s="432">
        <v>4.1702236096069418</v>
      </c>
      <c r="DP658" s="433">
        <v>278.66830683675363</v>
      </c>
      <c r="DQ658" s="434">
        <v>3.0456775179970772</v>
      </c>
      <c r="DR658" s="428">
        <v>47.327842786376202</v>
      </c>
      <c r="DS658" s="432">
        <v>4.3575205453271433E-2</v>
      </c>
      <c r="DT658" s="434">
        <v>0.96923673672552058</v>
      </c>
      <c r="DU658" s="434">
        <v>4.2810728164617548E-2</v>
      </c>
      <c r="DV658" s="428">
        <v>0.6383582119857778</v>
      </c>
      <c r="DW658" s="252"/>
      <c r="DX658" s="50"/>
      <c r="DY658" s="249"/>
      <c r="DZ658" s="464">
        <v>0</v>
      </c>
      <c r="EA658" s="465">
        <v>0</v>
      </c>
      <c r="EB658" s="46"/>
    </row>
    <row r="659" spans="1:132" s="141" customFormat="1" ht="27.75" customHeight="1" x14ac:dyDescent="0.25">
      <c r="A659" s="69" t="s">
        <v>56</v>
      </c>
      <c r="B659" s="69" t="s">
        <v>57</v>
      </c>
      <c r="C659" s="69" t="s">
        <v>1099</v>
      </c>
      <c r="D659" s="67" t="s">
        <v>1167</v>
      </c>
      <c r="E659" s="67" t="s">
        <v>1108</v>
      </c>
      <c r="F659" s="67" t="s">
        <v>1174</v>
      </c>
      <c r="G659" s="67" t="s">
        <v>1175</v>
      </c>
      <c r="H659" s="14" t="s">
        <v>46</v>
      </c>
      <c r="I659" s="20" t="s">
        <v>1979</v>
      </c>
      <c r="J659" s="145" t="s">
        <v>1981</v>
      </c>
      <c r="K659" s="426">
        <v>2.8821325437946115</v>
      </c>
      <c r="L659" s="426">
        <v>3.4363636292160002</v>
      </c>
      <c r="M659" s="424">
        <v>449</v>
      </c>
      <c r="N659" s="487">
        <v>6202080.0000000009</v>
      </c>
      <c r="O659" s="487" t="s">
        <v>1976</v>
      </c>
      <c r="P659" s="572">
        <v>1.6812439838801876</v>
      </c>
      <c r="Q659" s="34" t="s">
        <v>48</v>
      </c>
      <c r="R659" s="257" t="s">
        <v>48</v>
      </c>
      <c r="S659" s="27"/>
      <c r="T659" s="27"/>
      <c r="U659" s="145"/>
      <c r="V659" s="24"/>
      <c r="W659" s="24"/>
      <c r="X659" s="24"/>
      <c r="Y659" s="24"/>
      <c r="Z659" s="24"/>
      <c r="AA659" s="24"/>
      <c r="AB659" s="24"/>
      <c r="AC659" s="24"/>
      <c r="AD659" s="24"/>
      <c r="AE659" s="24"/>
      <c r="AF659" s="24"/>
      <c r="AG659" s="24"/>
      <c r="AH659" s="24"/>
      <c r="AI659" s="24">
        <v>21</v>
      </c>
      <c r="AJ659" s="24">
        <v>21</v>
      </c>
      <c r="AK659" s="24"/>
      <c r="AL659" s="24"/>
      <c r="AM659" s="24"/>
      <c r="AN659" s="24"/>
      <c r="AO659" s="145">
        <f t="shared" si="93"/>
        <v>21</v>
      </c>
      <c r="AP659" s="14">
        <f t="shared" si="94"/>
        <v>21</v>
      </c>
      <c r="AQ659" s="22"/>
      <c r="AR659" s="24"/>
      <c r="AS659" s="24"/>
      <c r="AT659" s="24"/>
      <c r="AU659" s="24"/>
      <c r="AV659" s="24"/>
      <c r="AW659" s="145"/>
      <c r="AX659" s="24"/>
      <c r="AY659" s="24"/>
      <c r="AZ659" s="24"/>
      <c r="BA659" s="24"/>
      <c r="BB659" s="24"/>
      <c r="BC659" s="24"/>
      <c r="BD659" s="24"/>
      <c r="BE659" s="24"/>
      <c r="BF659" s="24"/>
      <c r="BG659" s="24">
        <v>118.54</v>
      </c>
      <c r="BH659" s="24">
        <v>118.54</v>
      </c>
      <c r="BI659" s="24"/>
      <c r="BJ659" s="24"/>
      <c r="BK659" s="24"/>
      <c r="BL659" s="24"/>
      <c r="BM659" s="145">
        <f t="shared" si="95"/>
        <v>118.54</v>
      </c>
      <c r="BN659" s="24">
        <f t="shared" si="96"/>
        <v>118.54</v>
      </c>
      <c r="BO659" s="509">
        <f t="shared" si="90"/>
        <v>7.0507315497670003E-2</v>
      </c>
      <c r="BP659" s="511">
        <v>0</v>
      </c>
      <c r="BQ659" s="512">
        <v>0</v>
      </c>
      <c r="BR659" s="513">
        <v>0</v>
      </c>
      <c r="BS659" s="512">
        <v>0</v>
      </c>
      <c r="BT659" s="512">
        <v>0</v>
      </c>
      <c r="BU659" s="512">
        <v>0</v>
      </c>
      <c r="BV659" s="512">
        <v>0</v>
      </c>
      <c r="BW659" s="512">
        <v>0</v>
      </c>
      <c r="BX659" s="512">
        <v>0</v>
      </c>
      <c r="BY659" s="512">
        <v>0</v>
      </c>
      <c r="BZ659" s="512">
        <v>0</v>
      </c>
      <c r="CA659" s="512">
        <v>0</v>
      </c>
      <c r="CB659" s="512">
        <v>0</v>
      </c>
      <c r="CC659" s="512">
        <v>0</v>
      </c>
      <c r="CD659" s="512">
        <v>0</v>
      </c>
      <c r="CE659" s="512">
        <v>0</v>
      </c>
      <c r="CF659" s="512">
        <v>139146.99360000002</v>
      </c>
      <c r="CG659" s="512">
        <v>139146.99360000002</v>
      </c>
      <c r="CH659" s="512">
        <v>0</v>
      </c>
      <c r="CI659" s="512">
        <v>0</v>
      </c>
      <c r="CJ659" s="512">
        <v>0</v>
      </c>
      <c r="CK659" s="512">
        <v>0</v>
      </c>
      <c r="CL659" s="513">
        <f t="shared" si="97"/>
        <v>139146.99360000002</v>
      </c>
      <c r="CM659" s="513">
        <f t="shared" si="98"/>
        <v>139146.99360000002</v>
      </c>
      <c r="CN659" s="113"/>
      <c r="CO659" s="97"/>
      <c r="CP659" s="97"/>
      <c r="CQ659" s="97"/>
      <c r="CR659" s="97"/>
      <c r="CS659" s="97"/>
      <c r="CT659" s="97"/>
      <c r="CU659" s="114"/>
      <c r="CV659" s="50">
        <f t="shared" si="91"/>
        <v>6202080.0000000009</v>
      </c>
      <c r="CW659" s="11"/>
      <c r="CX659" s="604">
        <f t="shared" si="92"/>
        <v>1.6812439838801876</v>
      </c>
      <c r="CY659" s="143"/>
      <c r="CZ659" s="143"/>
      <c r="DA659" s="143"/>
      <c r="DB659" s="23"/>
      <c r="DC659" s="23"/>
      <c r="DD659" s="23"/>
      <c r="DE659" s="23"/>
      <c r="DF659" s="143"/>
      <c r="DG659" s="89"/>
      <c r="DH659" s="50" t="s">
        <v>46</v>
      </c>
      <c r="DI659" s="28"/>
      <c r="DJ659" s="553" t="s">
        <v>46</v>
      </c>
      <c r="DK659" s="143"/>
      <c r="DL659" s="46"/>
      <c r="DM659" s="111"/>
      <c r="DN659" s="110"/>
      <c r="DO659" s="432">
        <v>10.404302670623153</v>
      </c>
      <c r="DP659" s="433">
        <v>40.560693857504575</v>
      </c>
      <c r="DQ659" s="434">
        <v>4.0526706231454037</v>
      </c>
      <c r="DR659" s="428">
        <v>46.912325904982325</v>
      </c>
      <c r="DS659" s="432">
        <v>4.8961424332344253E-2</v>
      </c>
      <c r="DT659" s="434">
        <v>0.70274254933277402</v>
      </c>
      <c r="DU659" s="434">
        <v>4.6735905044510424E-2</v>
      </c>
      <c r="DV659" s="428">
        <v>0.7049680686206079</v>
      </c>
      <c r="DW659" s="252"/>
      <c r="DX659" s="50"/>
      <c r="DY659" s="249"/>
      <c r="DZ659" s="464">
        <v>417</v>
      </c>
      <c r="EA659" s="465">
        <v>-417</v>
      </c>
      <c r="EB659" s="46"/>
    </row>
    <row r="660" spans="1:132" s="141" customFormat="1" ht="27.75" customHeight="1" x14ac:dyDescent="0.25">
      <c r="A660" s="69" t="s">
        <v>56</v>
      </c>
      <c r="B660" s="69" t="s">
        <v>57</v>
      </c>
      <c r="C660" s="69" t="s">
        <v>1099</v>
      </c>
      <c r="D660" s="67" t="s">
        <v>1176</v>
      </c>
      <c r="E660" s="67" t="s">
        <v>1116</v>
      </c>
      <c r="F660" s="67" t="s">
        <v>1177</v>
      </c>
      <c r="G660" s="67" t="s">
        <v>1116</v>
      </c>
      <c r="H660" s="14" t="s">
        <v>46</v>
      </c>
      <c r="I660" s="20" t="s">
        <v>1978</v>
      </c>
      <c r="J660" s="145" t="s">
        <v>1981</v>
      </c>
      <c r="K660" s="426">
        <v>1.6932528694793343</v>
      </c>
      <c r="L660" s="426">
        <v>0.44678030210100006</v>
      </c>
      <c r="M660" s="424">
        <v>15</v>
      </c>
      <c r="N660" s="487">
        <v>4625280.0000000009</v>
      </c>
      <c r="O660" s="487" t="s">
        <v>1976</v>
      </c>
      <c r="P660" s="572">
        <v>1.1048174751212654</v>
      </c>
      <c r="Q660" s="34" t="s">
        <v>48</v>
      </c>
      <c r="R660" s="257" t="s">
        <v>48</v>
      </c>
      <c r="S660" s="27"/>
      <c r="T660" s="27"/>
      <c r="U660" s="145"/>
      <c r="V660" s="24"/>
      <c r="W660" s="24"/>
      <c r="X660" s="24"/>
      <c r="Y660" s="24"/>
      <c r="Z660" s="24"/>
      <c r="AA660" s="24"/>
      <c r="AB660" s="24"/>
      <c r="AC660" s="24"/>
      <c r="AD660" s="24"/>
      <c r="AE660" s="24"/>
      <c r="AF660" s="24"/>
      <c r="AG660" s="24"/>
      <c r="AH660" s="24"/>
      <c r="AI660" s="24">
        <v>3</v>
      </c>
      <c r="AJ660" s="24">
        <v>3</v>
      </c>
      <c r="AK660" s="24"/>
      <c r="AL660" s="24"/>
      <c r="AM660" s="24"/>
      <c r="AN660" s="24"/>
      <c r="AO660" s="145">
        <f t="shared" si="93"/>
        <v>3</v>
      </c>
      <c r="AP660" s="14">
        <f t="shared" si="94"/>
        <v>3</v>
      </c>
      <c r="AQ660" s="22"/>
      <c r="AR660" s="24"/>
      <c r="AS660" s="24"/>
      <c r="AT660" s="24"/>
      <c r="AU660" s="24"/>
      <c r="AV660" s="24"/>
      <c r="AW660" s="145"/>
      <c r="AX660" s="24"/>
      <c r="AY660" s="24"/>
      <c r="AZ660" s="24"/>
      <c r="BA660" s="24"/>
      <c r="BB660" s="24"/>
      <c r="BC660" s="24"/>
      <c r="BD660" s="24"/>
      <c r="BE660" s="24"/>
      <c r="BF660" s="24"/>
      <c r="BG660" s="24">
        <v>22.5</v>
      </c>
      <c r="BH660" s="24">
        <v>22.5</v>
      </c>
      <c r="BI660" s="24"/>
      <c r="BJ660" s="24"/>
      <c r="BK660" s="24"/>
      <c r="BL660" s="24"/>
      <c r="BM660" s="145">
        <f t="shared" si="95"/>
        <v>22.5</v>
      </c>
      <c r="BN660" s="24">
        <f t="shared" si="96"/>
        <v>22.5</v>
      </c>
      <c r="BO660" s="509">
        <f t="shared" si="90"/>
        <v>2.0365354917589791E-2</v>
      </c>
      <c r="BP660" s="511">
        <v>0</v>
      </c>
      <c r="BQ660" s="512">
        <v>0</v>
      </c>
      <c r="BR660" s="513">
        <v>0</v>
      </c>
      <c r="BS660" s="512">
        <v>0</v>
      </c>
      <c r="BT660" s="512">
        <v>0</v>
      </c>
      <c r="BU660" s="512">
        <v>0</v>
      </c>
      <c r="BV660" s="512">
        <v>0</v>
      </c>
      <c r="BW660" s="512">
        <v>0</v>
      </c>
      <c r="BX660" s="512">
        <v>0</v>
      </c>
      <c r="BY660" s="512">
        <v>0</v>
      </c>
      <c r="BZ660" s="512">
        <v>0</v>
      </c>
      <c r="CA660" s="512">
        <v>0</v>
      </c>
      <c r="CB660" s="512">
        <v>0</v>
      </c>
      <c r="CC660" s="512">
        <v>0</v>
      </c>
      <c r="CD660" s="512">
        <v>0</v>
      </c>
      <c r="CE660" s="512">
        <v>0</v>
      </c>
      <c r="CF660" s="512">
        <v>26411.4</v>
      </c>
      <c r="CG660" s="512">
        <v>26411.4</v>
      </c>
      <c r="CH660" s="512">
        <v>0</v>
      </c>
      <c r="CI660" s="512">
        <v>0</v>
      </c>
      <c r="CJ660" s="512">
        <v>0</v>
      </c>
      <c r="CK660" s="512">
        <v>0</v>
      </c>
      <c r="CL660" s="513">
        <f t="shared" si="97"/>
        <v>26411.4</v>
      </c>
      <c r="CM660" s="513">
        <f t="shared" si="98"/>
        <v>26411.4</v>
      </c>
      <c r="CN660" s="113"/>
      <c r="CO660" s="97"/>
      <c r="CP660" s="97"/>
      <c r="CQ660" s="97"/>
      <c r="CR660" s="97"/>
      <c r="CS660" s="97"/>
      <c r="CT660" s="97"/>
      <c r="CU660" s="114"/>
      <c r="CV660" s="50">
        <f t="shared" si="91"/>
        <v>4625280.0000000009</v>
      </c>
      <c r="CW660" s="11"/>
      <c r="CX660" s="604">
        <f t="shared" si="92"/>
        <v>1.1048174751212654</v>
      </c>
      <c r="CY660" s="143"/>
      <c r="CZ660" s="143"/>
      <c r="DA660" s="143"/>
      <c r="DB660" s="23"/>
      <c r="DC660" s="23"/>
      <c r="DD660" s="23"/>
      <c r="DE660" s="23"/>
      <c r="DF660" s="143"/>
      <c r="DG660" s="89"/>
      <c r="DH660" s="50" t="s">
        <v>46</v>
      </c>
      <c r="DI660" s="28"/>
      <c r="DJ660" s="553" t="s">
        <v>46</v>
      </c>
      <c r="DK660" s="143"/>
      <c r="DL660" s="46"/>
      <c r="DM660" s="111"/>
      <c r="DN660" s="110"/>
      <c r="DO660" s="432">
        <v>0</v>
      </c>
      <c r="DP660" s="433">
        <v>37.666666666666664</v>
      </c>
      <c r="DQ660" s="434">
        <v>0</v>
      </c>
      <c r="DR660" s="428">
        <v>37.666666666666664</v>
      </c>
      <c r="DS660" s="432">
        <v>0</v>
      </c>
      <c r="DT660" s="434">
        <v>0.33333333333333331</v>
      </c>
      <c r="DU660" s="434">
        <v>0</v>
      </c>
      <c r="DV660" s="428">
        <v>0.33333333333333331</v>
      </c>
      <c r="DW660" s="252"/>
      <c r="DX660" s="50"/>
      <c r="DY660" s="249"/>
      <c r="DZ660" s="464">
        <v>0</v>
      </c>
      <c r="EA660" s="465">
        <v>0</v>
      </c>
      <c r="EB660" s="46"/>
    </row>
    <row r="661" spans="1:132" s="141" customFormat="1" ht="27.75" customHeight="1" x14ac:dyDescent="0.25">
      <c r="A661" s="69" t="s">
        <v>56</v>
      </c>
      <c r="B661" s="69" t="s">
        <v>57</v>
      </c>
      <c r="C661" s="69" t="s">
        <v>1099</v>
      </c>
      <c r="D661" s="67" t="s">
        <v>1176</v>
      </c>
      <c r="E661" s="67" t="s">
        <v>1116</v>
      </c>
      <c r="F661" s="67" t="s">
        <v>1178</v>
      </c>
      <c r="G661" s="67" t="s">
        <v>1116</v>
      </c>
      <c r="H661" s="14" t="s">
        <v>46</v>
      </c>
      <c r="I661" s="20" t="s">
        <v>1978</v>
      </c>
      <c r="J661" s="145" t="s">
        <v>1981</v>
      </c>
      <c r="K661" s="426">
        <v>2.4858393190228525</v>
      </c>
      <c r="L661" s="426">
        <v>1.4589015121170001</v>
      </c>
      <c r="M661" s="424">
        <v>44</v>
      </c>
      <c r="N661" s="487">
        <v>1646880</v>
      </c>
      <c r="O661" s="487" t="s">
        <v>1976</v>
      </c>
      <c r="P661" s="572">
        <v>0.76856867834522491</v>
      </c>
      <c r="Q661" s="34" t="s">
        <v>48</v>
      </c>
      <c r="R661" s="257" t="s">
        <v>48</v>
      </c>
      <c r="S661" s="27"/>
      <c r="T661" s="27"/>
      <c r="U661" s="145"/>
      <c r="V661" s="24"/>
      <c r="W661" s="24"/>
      <c r="X661" s="24"/>
      <c r="Y661" s="24"/>
      <c r="Z661" s="24"/>
      <c r="AA661" s="24"/>
      <c r="AB661" s="24"/>
      <c r="AC661" s="24"/>
      <c r="AD661" s="24"/>
      <c r="AE661" s="24"/>
      <c r="AF661" s="24"/>
      <c r="AG661" s="24"/>
      <c r="AH661" s="24"/>
      <c r="AI661" s="24">
        <v>2</v>
      </c>
      <c r="AJ661" s="24">
        <v>2</v>
      </c>
      <c r="AK661" s="24"/>
      <c r="AL661" s="24"/>
      <c r="AM661" s="24"/>
      <c r="AN661" s="24"/>
      <c r="AO661" s="145">
        <f t="shared" si="93"/>
        <v>2</v>
      </c>
      <c r="AP661" s="14">
        <f t="shared" si="94"/>
        <v>2</v>
      </c>
      <c r="AQ661" s="22"/>
      <c r="AR661" s="24"/>
      <c r="AS661" s="24"/>
      <c r="AT661" s="24"/>
      <c r="AU661" s="24"/>
      <c r="AV661" s="24"/>
      <c r="AW661" s="145"/>
      <c r="AX661" s="24"/>
      <c r="AY661" s="24"/>
      <c r="AZ661" s="24"/>
      <c r="BA661" s="24"/>
      <c r="BB661" s="24"/>
      <c r="BC661" s="24"/>
      <c r="BD661" s="24"/>
      <c r="BE661" s="24"/>
      <c r="BF661" s="24"/>
      <c r="BG661" s="24">
        <v>981.6</v>
      </c>
      <c r="BH661" s="24">
        <v>981.6</v>
      </c>
      <c r="BI661" s="24"/>
      <c r="BJ661" s="24"/>
      <c r="BK661" s="24"/>
      <c r="BL661" s="24"/>
      <c r="BM661" s="145">
        <f t="shared" si="95"/>
        <v>981.6</v>
      </c>
      <c r="BN661" s="24">
        <f t="shared" si="96"/>
        <v>981.6</v>
      </c>
      <c r="BO661" s="509">
        <f t="shared" si="90"/>
        <v>1.2771792913984532</v>
      </c>
      <c r="BP661" s="511">
        <v>0</v>
      </c>
      <c r="BQ661" s="512">
        <v>0</v>
      </c>
      <c r="BR661" s="513">
        <v>0</v>
      </c>
      <c r="BS661" s="512">
        <v>0</v>
      </c>
      <c r="BT661" s="512">
        <v>0</v>
      </c>
      <c r="BU661" s="512">
        <v>0</v>
      </c>
      <c r="BV661" s="512">
        <v>0</v>
      </c>
      <c r="BW661" s="512">
        <v>0</v>
      </c>
      <c r="BX661" s="512">
        <v>0</v>
      </c>
      <c r="BY661" s="512">
        <v>0</v>
      </c>
      <c r="BZ661" s="512">
        <v>0</v>
      </c>
      <c r="CA661" s="512">
        <v>0</v>
      </c>
      <c r="CB661" s="512">
        <v>0</v>
      </c>
      <c r="CC661" s="512">
        <v>0</v>
      </c>
      <c r="CD661" s="512">
        <v>0</v>
      </c>
      <c r="CE661" s="512">
        <v>0</v>
      </c>
      <c r="CF661" s="512">
        <v>1152241.344</v>
      </c>
      <c r="CG661" s="512">
        <v>1152241.344</v>
      </c>
      <c r="CH661" s="512">
        <v>0</v>
      </c>
      <c r="CI661" s="512">
        <v>0</v>
      </c>
      <c r="CJ661" s="512">
        <v>0</v>
      </c>
      <c r="CK661" s="512">
        <v>0</v>
      </c>
      <c r="CL661" s="513">
        <f t="shared" si="97"/>
        <v>1152241.344</v>
      </c>
      <c r="CM661" s="513">
        <f t="shared" si="98"/>
        <v>1152241.344</v>
      </c>
      <c r="CN661" s="113"/>
      <c r="CO661" s="97"/>
      <c r="CP661" s="97"/>
      <c r="CQ661" s="97"/>
      <c r="CR661" s="97"/>
      <c r="CS661" s="97"/>
      <c r="CT661" s="97"/>
      <c r="CU661" s="114"/>
      <c r="CV661" s="50">
        <f t="shared" si="91"/>
        <v>1646880</v>
      </c>
      <c r="CW661" s="11"/>
      <c r="CX661" s="604">
        <f t="shared" si="92"/>
        <v>0.76856867834522491</v>
      </c>
      <c r="CY661" s="143"/>
      <c r="CZ661" s="143"/>
      <c r="DA661" s="143"/>
      <c r="DB661" s="23"/>
      <c r="DC661" s="23"/>
      <c r="DD661" s="23"/>
      <c r="DE661" s="23"/>
      <c r="DF661" s="143"/>
      <c r="DG661" s="89"/>
      <c r="DH661" s="50" t="s">
        <v>46</v>
      </c>
      <c r="DI661" s="28"/>
      <c r="DJ661" s="553" t="s">
        <v>46</v>
      </c>
      <c r="DK661" s="143"/>
      <c r="DL661" s="46"/>
      <c r="DM661" s="111"/>
      <c r="DN661" s="110"/>
      <c r="DO661" s="432">
        <v>1460.75</v>
      </c>
      <c r="DP661" s="433">
        <v>-1421.1129343629343</v>
      </c>
      <c r="DQ661" s="434">
        <v>398.75</v>
      </c>
      <c r="DR661" s="428">
        <v>-359.11293436293437</v>
      </c>
      <c r="DS661" s="432">
        <v>2</v>
      </c>
      <c r="DT661" s="434">
        <v>-1.6602316602316605</v>
      </c>
      <c r="DU661" s="434">
        <v>1</v>
      </c>
      <c r="DV661" s="428">
        <v>-0.66023166023166047</v>
      </c>
      <c r="DW661" s="252"/>
      <c r="DX661" s="50"/>
      <c r="DY661" s="249"/>
      <c r="DZ661" s="464">
        <v>17545</v>
      </c>
      <c r="EA661" s="465">
        <v>-17545</v>
      </c>
      <c r="EB661" s="46"/>
    </row>
    <row r="662" spans="1:132" s="141" customFormat="1" ht="27.75" customHeight="1" x14ac:dyDescent="0.25">
      <c r="A662" s="69" t="s">
        <v>56</v>
      </c>
      <c r="B662" s="69" t="s">
        <v>57</v>
      </c>
      <c r="C662" s="69" t="s">
        <v>1099</v>
      </c>
      <c r="D662" s="67" t="s">
        <v>1176</v>
      </c>
      <c r="E662" s="67" t="s">
        <v>1116</v>
      </c>
      <c r="F662" s="67" t="s">
        <v>1179</v>
      </c>
      <c r="G662" s="67" t="s">
        <v>1116</v>
      </c>
      <c r="H662" s="14" t="s">
        <v>46</v>
      </c>
      <c r="I662" s="20" t="s">
        <v>1978</v>
      </c>
      <c r="J662" s="145" t="s">
        <v>1981</v>
      </c>
      <c r="K662" s="426">
        <v>2.8461058869971789</v>
      </c>
      <c r="L662" s="426">
        <v>1.5545454513120001</v>
      </c>
      <c r="M662" s="424">
        <v>105</v>
      </c>
      <c r="N662" s="487">
        <v>9040320</v>
      </c>
      <c r="O662" s="487" t="s">
        <v>1976</v>
      </c>
      <c r="P662" s="572">
        <v>2.4738304334237058</v>
      </c>
      <c r="Q662" s="34" t="s">
        <v>48</v>
      </c>
      <c r="R662" s="257" t="s">
        <v>48</v>
      </c>
      <c r="S662" s="27"/>
      <c r="T662" s="27"/>
      <c r="U662" s="145"/>
      <c r="V662" s="24"/>
      <c r="W662" s="24"/>
      <c r="X662" s="24"/>
      <c r="Y662" s="24"/>
      <c r="Z662" s="24"/>
      <c r="AA662" s="24"/>
      <c r="AB662" s="24"/>
      <c r="AC662" s="24"/>
      <c r="AD662" s="24"/>
      <c r="AE662" s="24"/>
      <c r="AF662" s="24"/>
      <c r="AG662" s="24"/>
      <c r="AH662" s="24"/>
      <c r="AI662" s="24">
        <v>2</v>
      </c>
      <c r="AJ662" s="24">
        <v>2</v>
      </c>
      <c r="AK662" s="24"/>
      <c r="AL662" s="24"/>
      <c r="AM662" s="24"/>
      <c r="AN662" s="24"/>
      <c r="AO662" s="145">
        <f t="shared" si="93"/>
        <v>2</v>
      </c>
      <c r="AP662" s="14">
        <f t="shared" si="94"/>
        <v>2</v>
      </c>
      <c r="AQ662" s="22"/>
      <c r="AR662" s="24"/>
      <c r="AS662" s="24"/>
      <c r="AT662" s="24"/>
      <c r="AU662" s="24"/>
      <c r="AV662" s="24"/>
      <c r="AW662" s="145"/>
      <c r="AX662" s="24"/>
      <c r="AY662" s="24"/>
      <c r="AZ662" s="24"/>
      <c r="BA662" s="24"/>
      <c r="BB662" s="24"/>
      <c r="BC662" s="24"/>
      <c r="BD662" s="24"/>
      <c r="BE662" s="24"/>
      <c r="BF662" s="24"/>
      <c r="BG662" s="24">
        <v>220</v>
      </c>
      <c r="BH662" s="24">
        <v>220</v>
      </c>
      <c r="BI662" s="24"/>
      <c r="BJ662" s="24"/>
      <c r="BK662" s="24"/>
      <c r="BL662" s="24"/>
      <c r="BM662" s="145">
        <f t="shared" si="95"/>
        <v>220</v>
      </c>
      <c r="BN662" s="24">
        <f t="shared" si="96"/>
        <v>220</v>
      </c>
      <c r="BO662" s="509">
        <f t="shared" si="90"/>
        <v>8.8930913383390917E-2</v>
      </c>
      <c r="BP662" s="511">
        <v>0</v>
      </c>
      <c r="BQ662" s="512">
        <v>0</v>
      </c>
      <c r="BR662" s="513">
        <v>0</v>
      </c>
      <c r="BS662" s="512">
        <v>0</v>
      </c>
      <c r="BT662" s="512">
        <v>0</v>
      </c>
      <c r="BU662" s="512">
        <v>0</v>
      </c>
      <c r="BV662" s="512">
        <v>0</v>
      </c>
      <c r="BW662" s="512">
        <v>0</v>
      </c>
      <c r="BX662" s="512">
        <v>0</v>
      </c>
      <c r="BY662" s="512">
        <v>0</v>
      </c>
      <c r="BZ662" s="512">
        <v>0</v>
      </c>
      <c r="CA662" s="512">
        <v>0</v>
      </c>
      <c r="CB662" s="512">
        <v>0</v>
      </c>
      <c r="CC662" s="512">
        <v>0</v>
      </c>
      <c r="CD662" s="512">
        <v>0</v>
      </c>
      <c r="CE662" s="512">
        <v>0</v>
      </c>
      <c r="CF662" s="512">
        <v>258244.80000000002</v>
      </c>
      <c r="CG662" s="512">
        <v>258244.80000000002</v>
      </c>
      <c r="CH662" s="512">
        <v>0</v>
      </c>
      <c r="CI662" s="512">
        <v>0</v>
      </c>
      <c r="CJ662" s="512">
        <v>0</v>
      </c>
      <c r="CK662" s="512">
        <v>0</v>
      </c>
      <c r="CL662" s="513">
        <f t="shared" si="97"/>
        <v>258244.80000000002</v>
      </c>
      <c r="CM662" s="513">
        <f t="shared" si="98"/>
        <v>258244.80000000002</v>
      </c>
      <c r="CN662" s="113"/>
      <c r="CO662" s="97"/>
      <c r="CP662" s="97"/>
      <c r="CQ662" s="97"/>
      <c r="CR662" s="97"/>
      <c r="CS662" s="97"/>
      <c r="CT662" s="97"/>
      <c r="CU662" s="114"/>
      <c r="CV662" s="50">
        <f t="shared" si="91"/>
        <v>9040320</v>
      </c>
      <c r="CW662" s="11"/>
      <c r="CX662" s="604">
        <f t="shared" si="92"/>
        <v>2.4738304334237058</v>
      </c>
      <c r="CY662" s="143"/>
      <c r="CZ662" s="143"/>
      <c r="DA662" s="143"/>
      <c r="DB662" s="23"/>
      <c r="DC662" s="23"/>
      <c r="DD662" s="23"/>
      <c r="DE662" s="23"/>
      <c r="DF662" s="143"/>
      <c r="DG662" s="89"/>
      <c r="DH662" s="50" t="s">
        <v>46</v>
      </c>
      <c r="DI662" s="28"/>
      <c r="DJ662" s="553" t="s">
        <v>46</v>
      </c>
      <c r="DK662" s="143"/>
      <c r="DL662" s="46"/>
      <c r="DM662" s="111"/>
      <c r="DN662" s="110"/>
      <c r="DO662" s="432">
        <v>2.4439140811455848</v>
      </c>
      <c r="DP662" s="433">
        <v>59.039485653250281</v>
      </c>
      <c r="DQ662" s="434">
        <v>0</v>
      </c>
      <c r="DR662" s="428">
        <v>61.483399734395867</v>
      </c>
      <c r="DS662" s="432">
        <v>9.5465393794749408E-3</v>
      </c>
      <c r="DT662" s="434">
        <v>0.6584481485355328</v>
      </c>
      <c r="DU662" s="434">
        <v>0</v>
      </c>
      <c r="DV662" s="428">
        <v>0.66799468791500771</v>
      </c>
      <c r="DW662" s="252"/>
      <c r="DX662" s="50"/>
      <c r="DY662" s="249"/>
      <c r="DZ662" s="464">
        <v>0</v>
      </c>
      <c r="EA662" s="465">
        <v>0</v>
      </c>
      <c r="EB662" s="46"/>
    </row>
    <row r="663" spans="1:132" s="141" customFormat="1" ht="27.75" customHeight="1" x14ac:dyDescent="0.25">
      <c r="A663" s="69" t="s">
        <v>56</v>
      </c>
      <c r="B663" s="69" t="s">
        <v>57</v>
      </c>
      <c r="C663" s="69" t="s">
        <v>1099</v>
      </c>
      <c r="D663" s="67" t="s">
        <v>1176</v>
      </c>
      <c r="E663" s="67" t="s">
        <v>1116</v>
      </c>
      <c r="F663" s="67" t="s">
        <v>1180</v>
      </c>
      <c r="G663" s="67" t="s">
        <v>1181</v>
      </c>
      <c r="H663" s="14" t="s">
        <v>46</v>
      </c>
      <c r="I663" s="20" t="s">
        <v>1978</v>
      </c>
      <c r="J663" s="145" t="s">
        <v>1975</v>
      </c>
      <c r="K663" s="426">
        <v>8.4364730735064875</v>
      </c>
      <c r="L663" s="426">
        <v>19.709280262035001</v>
      </c>
      <c r="M663" s="424">
        <v>1030</v>
      </c>
      <c r="N663" s="487">
        <v>22951200</v>
      </c>
      <c r="O663" s="487" t="s">
        <v>1976</v>
      </c>
      <c r="P663" s="572">
        <v>4.1001106716770384</v>
      </c>
      <c r="Q663" s="34" t="s">
        <v>1977</v>
      </c>
      <c r="R663" s="257" t="s">
        <v>48</v>
      </c>
      <c r="S663" s="27"/>
      <c r="T663" s="27"/>
      <c r="U663" s="145"/>
      <c r="V663" s="24"/>
      <c r="W663" s="24"/>
      <c r="X663" s="24"/>
      <c r="Y663" s="24"/>
      <c r="Z663" s="24"/>
      <c r="AA663" s="24"/>
      <c r="AB663" s="24"/>
      <c r="AC663" s="24"/>
      <c r="AD663" s="24"/>
      <c r="AE663" s="24"/>
      <c r="AF663" s="24"/>
      <c r="AG663" s="24"/>
      <c r="AH663" s="24"/>
      <c r="AI663" s="24">
        <v>46</v>
      </c>
      <c r="AJ663" s="24">
        <v>46</v>
      </c>
      <c r="AK663" s="24"/>
      <c r="AL663" s="24"/>
      <c r="AM663" s="24"/>
      <c r="AN663" s="24"/>
      <c r="AO663" s="145">
        <f t="shared" si="93"/>
        <v>46</v>
      </c>
      <c r="AP663" s="14">
        <f t="shared" si="94"/>
        <v>46</v>
      </c>
      <c r="AQ663" s="22"/>
      <c r="AR663" s="24"/>
      <c r="AS663" s="24"/>
      <c r="AT663" s="24"/>
      <c r="AU663" s="24"/>
      <c r="AV663" s="24"/>
      <c r="AW663" s="145"/>
      <c r="AX663" s="24"/>
      <c r="AY663" s="24"/>
      <c r="AZ663" s="24"/>
      <c r="BA663" s="24"/>
      <c r="BB663" s="24"/>
      <c r="BC663" s="24"/>
      <c r="BD663" s="24"/>
      <c r="BE663" s="24"/>
      <c r="BF663" s="24"/>
      <c r="BG663" s="24">
        <v>2378.2199999999998</v>
      </c>
      <c r="BH663" s="24">
        <v>2378.2199999999998</v>
      </c>
      <c r="BI663" s="24"/>
      <c r="BJ663" s="24"/>
      <c r="BK663" s="24"/>
      <c r="BL663" s="24"/>
      <c r="BM663" s="145">
        <f t="shared" si="95"/>
        <v>2378.2199999999998</v>
      </c>
      <c r="BN663" s="24">
        <f t="shared" si="96"/>
        <v>2378.2199999999998</v>
      </c>
      <c r="BO663" s="509">
        <f t="shared" si="90"/>
        <v>0.58003800151746976</v>
      </c>
      <c r="BP663" s="511">
        <v>0</v>
      </c>
      <c r="BQ663" s="512">
        <v>0</v>
      </c>
      <c r="BR663" s="513">
        <v>0</v>
      </c>
      <c r="BS663" s="512">
        <v>0</v>
      </c>
      <c r="BT663" s="512">
        <v>0</v>
      </c>
      <c r="BU663" s="512">
        <v>0</v>
      </c>
      <c r="BV663" s="512">
        <v>0</v>
      </c>
      <c r="BW663" s="512">
        <v>0</v>
      </c>
      <c r="BX663" s="512">
        <v>0</v>
      </c>
      <c r="BY663" s="512">
        <v>0</v>
      </c>
      <c r="BZ663" s="512">
        <v>0</v>
      </c>
      <c r="CA663" s="512">
        <v>0</v>
      </c>
      <c r="CB663" s="512">
        <v>0</v>
      </c>
      <c r="CC663" s="512">
        <v>0</v>
      </c>
      <c r="CD663" s="512">
        <v>0</v>
      </c>
      <c r="CE663" s="512">
        <v>0</v>
      </c>
      <c r="CF663" s="512">
        <v>2791649.7648</v>
      </c>
      <c r="CG663" s="512">
        <v>2791649.7648</v>
      </c>
      <c r="CH663" s="512">
        <v>0</v>
      </c>
      <c r="CI663" s="512">
        <v>0</v>
      </c>
      <c r="CJ663" s="512">
        <v>0</v>
      </c>
      <c r="CK663" s="512">
        <v>0</v>
      </c>
      <c r="CL663" s="513">
        <f t="shared" si="97"/>
        <v>2791649.7648</v>
      </c>
      <c r="CM663" s="513">
        <f t="shared" si="98"/>
        <v>2791649.7648</v>
      </c>
      <c r="CN663" s="113"/>
      <c r="CO663" s="97"/>
      <c r="CP663" s="97"/>
      <c r="CQ663" s="97"/>
      <c r="CR663" s="97"/>
      <c r="CS663" s="97"/>
      <c r="CT663" s="97"/>
      <c r="CU663" s="114"/>
      <c r="CV663" s="50">
        <f t="shared" si="91"/>
        <v>22951200</v>
      </c>
      <c r="CW663" s="11"/>
      <c r="CX663" s="604">
        <f t="shared" si="92"/>
        <v>4.1001106716770384</v>
      </c>
      <c r="CY663" s="143"/>
      <c r="CZ663" s="143"/>
      <c r="DA663" s="143"/>
      <c r="DB663" s="23"/>
      <c r="DC663" s="23"/>
      <c r="DD663" s="23"/>
      <c r="DE663" s="23"/>
      <c r="DF663" s="143"/>
      <c r="DG663" s="89"/>
      <c r="DH663" s="50" t="s">
        <v>46</v>
      </c>
      <c r="DI663" s="28"/>
      <c r="DJ663" s="553" t="s">
        <v>46</v>
      </c>
      <c r="DK663" s="143"/>
      <c r="DL663" s="46"/>
      <c r="DM663" s="111"/>
      <c r="DN663" s="110"/>
      <c r="DO663" s="432">
        <v>503.74077669902914</v>
      </c>
      <c r="DP663" s="433">
        <v>-290.49407373327563</v>
      </c>
      <c r="DQ663" s="434">
        <v>113.04077669902912</v>
      </c>
      <c r="DR663" s="428">
        <v>-7.4628863809819705</v>
      </c>
      <c r="DS663" s="432">
        <v>2.5970873786407767</v>
      </c>
      <c r="DT663" s="434">
        <v>-1.9822215972492851</v>
      </c>
      <c r="DU663" s="434">
        <v>2.3990291262135921</v>
      </c>
      <c r="DV663" s="428">
        <v>-1.8157826097556842</v>
      </c>
      <c r="DW663" s="252"/>
      <c r="DX663" s="50"/>
      <c r="DY663" s="249"/>
      <c r="DZ663" s="464">
        <v>47374</v>
      </c>
      <c r="EA663" s="465">
        <v>-47374</v>
      </c>
      <c r="EB663" s="46"/>
    </row>
    <row r="664" spans="1:132" s="141" customFormat="1" ht="27.75" customHeight="1" x14ac:dyDescent="0.25">
      <c r="A664" s="69" t="s">
        <v>56</v>
      </c>
      <c r="B664" s="69" t="s">
        <v>57</v>
      </c>
      <c r="C664" s="69" t="s">
        <v>1099</v>
      </c>
      <c r="D664" s="67" t="s">
        <v>1176</v>
      </c>
      <c r="E664" s="67" t="s">
        <v>1116</v>
      </c>
      <c r="F664" s="67" t="s">
        <v>1182</v>
      </c>
      <c r="G664" s="67" t="s">
        <v>1183</v>
      </c>
      <c r="H664" s="14" t="s">
        <v>46</v>
      </c>
      <c r="I664" s="20" t="s">
        <v>1979</v>
      </c>
      <c r="J664" s="145" t="s">
        <v>1975</v>
      </c>
      <c r="K664" s="426">
        <v>8.4364730735064875</v>
      </c>
      <c r="L664" s="426">
        <v>20.32954541226</v>
      </c>
      <c r="M664" s="424">
        <v>1609</v>
      </c>
      <c r="N664" s="487">
        <v>22320480</v>
      </c>
      <c r="O664" s="487" t="s">
        <v>1976</v>
      </c>
      <c r="P664" s="572">
        <v>3.8791009886312424</v>
      </c>
      <c r="Q664" s="34" t="s">
        <v>1977</v>
      </c>
      <c r="R664" s="257" t="s">
        <v>48</v>
      </c>
      <c r="S664" s="27"/>
      <c r="T664" s="27"/>
      <c r="U664" s="145"/>
      <c r="V664" s="24"/>
      <c r="W664" s="24"/>
      <c r="X664" s="24"/>
      <c r="Y664" s="24"/>
      <c r="Z664" s="24"/>
      <c r="AA664" s="24"/>
      <c r="AB664" s="24"/>
      <c r="AC664" s="24"/>
      <c r="AD664" s="24"/>
      <c r="AE664" s="24"/>
      <c r="AF664" s="24"/>
      <c r="AG664" s="24"/>
      <c r="AH664" s="24"/>
      <c r="AI664" s="24">
        <v>49</v>
      </c>
      <c r="AJ664" s="24">
        <v>49</v>
      </c>
      <c r="AK664" s="24"/>
      <c r="AL664" s="24"/>
      <c r="AM664" s="24"/>
      <c r="AN664" s="24"/>
      <c r="AO664" s="145">
        <f t="shared" si="93"/>
        <v>49</v>
      </c>
      <c r="AP664" s="14">
        <f t="shared" si="94"/>
        <v>49</v>
      </c>
      <c r="AQ664" s="22"/>
      <c r="AR664" s="24"/>
      <c r="AS664" s="24"/>
      <c r="AT664" s="24"/>
      <c r="AU664" s="24"/>
      <c r="AV664" s="24"/>
      <c r="AW664" s="145"/>
      <c r="AX664" s="24"/>
      <c r="AY664" s="24"/>
      <c r="AZ664" s="24"/>
      <c r="BA664" s="24"/>
      <c r="BB664" s="24"/>
      <c r="BC664" s="24"/>
      <c r="BD664" s="24"/>
      <c r="BE664" s="24"/>
      <c r="BF664" s="24"/>
      <c r="BG664" s="24">
        <v>274.64999999999998</v>
      </c>
      <c r="BH664" s="24">
        <v>274.64999999999998</v>
      </c>
      <c r="BI664" s="24"/>
      <c r="BJ664" s="24"/>
      <c r="BK664" s="24"/>
      <c r="BL664" s="24"/>
      <c r="BM664" s="145">
        <f t="shared" si="95"/>
        <v>274.64999999999998</v>
      </c>
      <c r="BN664" s="24">
        <f t="shared" si="96"/>
        <v>274.64999999999998</v>
      </c>
      <c r="BO664" s="509">
        <f t="shared" si="90"/>
        <v>7.0802487691074889E-2</v>
      </c>
      <c r="BP664" s="511">
        <v>0</v>
      </c>
      <c r="BQ664" s="512">
        <v>0</v>
      </c>
      <c r="BR664" s="513">
        <v>0</v>
      </c>
      <c r="BS664" s="512">
        <v>0</v>
      </c>
      <c r="BT664" s="512">
        <v>0</v>
      </c>
      <c r="BU664" s="512">
        <v>0</v>
      </c>
      <c r="BV664" s="512">
        <v>0</v>
      </c>
      <c r="BW664" s="512">
        <v>0</v>
      </c>
      <c r="BX664" s="512">
        <v>0</v>
      </c>
      <c r="BY664" s="512">
        <v>0</v>
      </c>
      <c r="BZ664" s="512">
        <v>0</v>
      </c>
      <c r="CA664" s="512">
        <v>0</v>
      </c>
      <c r="CB664" s="512">
        <v>0</v>
      </c>
      <c r="CC664" s="512">
        <v>0</v>
      </c>
      <c r="CD664" s="512">
        <v>0</v>
      </c>
      <c r="CE664" s="512">
        <v>0</v>
      </c>
      <c r="CF664" s="512">
        <v>322395.15600000002</v>
      </c>
      <c r="CG664" s="512">
        <v>322395.15600000002</v>
      </c>
      <c r="CH664" s="512">
        <v>0</v>
      </c>
      <c r="CI664" s="512">
        <v>0</v>
      </c>
      <c r="CJ664" s="512">
        <v>0</v>
      </c>
      <c r="CK664" s="512">
        <v>0</v>
      </c>
      <c r="CL664" s="513">
        <f t="shared" si="97"/>
        <v>322395.15600000002</v>
      </c>
      <c r="CM664" s="513">
        <f t="shared" si="98"/>
        <v>322395.15600000002</v>
      </c>
      <c r="CN664" s="113"/>
      <c r="CO664" s="97"/>
      <c r="CP664" s="97"/>
      <c r="CQ664" s="97"/>
      <c r="CR664" s="97"/>
      <c r="CS664" s="97"/>
      <c r="CT664" s="97"/>
      <c r="CU664" s="114"/>
      <c r="CV664" s="50">
        <f t="shared" si="91"/>
        <v>22320480</v>
      </c>
      <c r="CW664" s="11"/>
      <c r="CX664" s="604">
        <f t="shared" si="92"/>
        <v>3.8791009886312424</v>
      </c>
      <c r="CY664" s="143"/>
      <c r="CZ664" s="143"/>
      <c r="DA664" s="143"/>
      <c r="DB664" s="23"/>
      <c r="DC664" s="23"/>
      <c r="DD664" s="23"/>
      <c r="DE664" s="23"/>
      <c r="DF664" s="143"/>
      <c r="DG664" s="89"/>
      <c r="DH664" s="50" t="s">
        <v>46</v>
      </c>
      <c r="DI664" s="28"/>
      <c r="DJ664" s="553" t="s">
        <v>46</v>
      </c>
      <c r="DK664" s="143"/>
      <c r="DL664" s="46"/>
      <c r="DM664" s="111"/>
      <c r="DN664" s="110"/>
      <c r="DO664" s="432">
        <v>579.10768115191263</v>
      </c>
      <c r="DP664" s="433">
        <v>210.06767152257248</v>
      </c>
      <c r="DQ664" s="434">
        <v>76.591909670067693</v>
      </c>
      <c r="DR664" s="428">
        <v>150.99203848972144</v>
      </c>
      <c r="DS664" s="432">
        <v>2.6502304863520951</v>
      </c>
      <c r="DT664" s="434">
        <v>-0.47305952895191306</v>
      </c>
      <c r="DU664" s="434">
        <v>2.1604599368104789</v>
      </c>
      <c r="DV664" s="428">
        <v>-8.2261033751946933E-2</v>
      </c>
      <c r="DW664" s="252"/>
      <c r="DX664" s="50"/>
      <c r="DY664" s="249"/>
      <c r="DZ664" s="464">
        <v>26880</v>
      </c>
      <c r="EA664" s="465">
        <v>144279</v>
      </c>
      <c r="EB664" s="46"/>
    </row>
    <row r="665" spans="1:132" s="141" customFormat="1" ht="27.75" customHeight="1" x14ac:dyDescent="0.25">
      <c r="A665" s="69" t="s">
        <v>56</v>
      </c>
      <c r="B665" s="69" t="s">
        <v>57</v>
      </c>
      <c r="C665" s="69" t="s">
        <v>1099</v>
      </c>
      <c r="D665" s="67" t="s">
        <v>1184</v>
      </c>
      <c r="E665" s="67" t="s">
        <v>1185</v>
      </c>
      <c r="F665" s="67" t="s">
        <v>1186</v>
      </c>
      <c r="G665" s="67" t="s">
        <v>1187</v>
      </c>
      <c r="H665" s="14" t="s">
        <v>46</v>
      </c>
      <c r="I665" s="20" t="s">
        <v>1978</v>
      </c>
      <c r="J665" s="145" t="s">
        <v>1984</v>
      </c>
      <c r="K665" s="426">
        <v>12.190173583669758</v>
      </c>
      <c r="L665" s="426">
        <v>21.136931774217</v>
      </c>
      <c r="M665" s="424">
        <v>2270</v>
      </c>
      <c r="N665" s="487">
        <v>28137120</v>
      </c>
      <c r="O665" s="487" t="s">
        <v>1976</v>
      </c>
      <c r="P665" s="572">
        <v>7.8638570765242157</v>
      </c>
      <c r="Q665" s="34" t="s">
        <v>48</v>
      </c>
      <c r="R665" s="257" t="s">
        <v>48</v>
      </c>
      <c r="S665" s="27"/>
      <c r="T665" s="27"/>
      <c r="U665" s="145"/>
      <c r="V665" s="24"/>
      <c r="W665" s="24"/>
      <c r="X665" s="24"/>
      <c r="Y665" s="24"/>
      <c r="Z665" s="24"/>
      <c r="AA665" s="24"/>
      <c r="AB665" s="24"/>
      <c r="AC665" s="24"/>
      <c r="AD665" s="24"/>
      <c r="AE665" s="24">
        <v>1</v>
      </c>
      <c r="AF665" s="24">
        <v>1</v>
      </c>
      <c r="AG665" s="24"/>
      <c r="AH665" s="24"/>
      <c r="AI665" s="24">
        <v>113</v>
      </c>
      <c r="AJ665" s="24">
        <v>113</v>
      </c>
      <c r="AK665" s="24"/>
      <c r="AL665" s="24"/>
      <c r="AM665" s="24"/>
      <c r="AN665" s="24"/>
      <c r="AO665" s="145">
        <f t="shared" si="93"/>
        <v>114</v>
      </c>
      <c r="AP665" s="14">
        <f t="shared" si="94"/>
        <v>114</v>
      </c>
      <c r="AQ665" s="22"/>
      <c r="AR665" s="24"/>
      <c r="AS665" s="24"/>
      <c r="AT665" s="24"/>
      <c r="AU665" s="24"/>
      <c r="AV665" s="24"/>
      <c r="AW665" s="145"/>
      <c r="AX665" s="24"/>
      <c r="AY665" s="24"/>
      <c r="AZ665" s="24"/>
      <c r="BA665" s="24"/>
      <c r="BB665" s="24"/>
      <c r="BC665" s="24">
        <v>1.2</v>
      </c>
      <c r="BD665" s="24">
        <v>1.2</v>
      </c>
      <c r="BE665" s="24"/>
      <c r="BF665" s="24"/>
      <c r="BG665" s="24">
        <v>693.71500000000003</v>
      </c>
      <c r="BH665" s="24">
        <v>693.71500000000003</v>
      </c>
      <c r="BI665" s="24"/>
      <c r="BJ665" s="24"/>
      <c r="BK665" s="24"/>
      <c r="BL665" s="24"/>
      <c r="BM665" s="145">
        <f t="shared" si="95"/>
        <v>694.91500000000008</v>
      </c>
      <c r="BN665" s="24">
        <f t="shared" si="96"/>
        <v>694.91500000000008</v>
      </c>
      <c r="BO665" s="509">
        <f t="shared" si="90"/>
        <v>8.8368213363708398E-2</v>
      </c>
      <c r="BP665" s="511">
        <v>0</v>
      </c>
      <c r="BQ665" s="512">
        <v>0</v>
      </c>
      <c r="BR665" s="513">
        <v>0</v>
      </c>
      <c r="BS665" s="512">
        <v>0</v>
      </c>
      <c r="BT665" s="512">
        <v>0</v>
      </c>
      <c r="BU665" s="512">
        <v>0</v>
      </c>
      <c r="BV665" s="512">
        <v>0</v>
      </c>
      <c r="BW665" s="512">
        <v>0</v>
      </c>
      <c r="BX665" s="512">
        <v>0</v>
      </c>
      <c r="BY665" s="512">
        <v>0</v>
      </c>
      <c r="BZ665" s="512">
        <v>0</v>
      </c>
      <c r="CA665" s="512">
        <v>0</v>
      </c>
      <c r="CB665" s="512">
        <v>6054.9119999999994</v>
      </c>
      <c r="CC665" s="512">
        <v>6054.9119999999994</v>
      </c>
      <c r="CD665" s="512">
        <v>0</v>
      </c>
      <c r="CE665" s="512">
        <v>0</v>
      </c>
      <c r="CF665" s="512">
        <v>814310.41560000007</v>
      </c>
      <c r="CG665" s="512">
        <v>814310.41560000007</v>
      </c>
      <c r="CH665" s="512">
        <v>0</v>
      </c>
      <c r="CI665" s="512">
        <v>0</v>
      </c>
      <c r="CJ665" s="512">
        <v>0</v>
      </c>
      <c r="CK665" s="512">
        <v>0</v>
      </c>
      <c r="CL665" s="513">
        <f t="shared" si="97"/>
        <v>820365.32760000008</v>
      </c>
      <c r="CM665" s="513">
        <f t="shared" si="98"/>
        <v>820365.32760000008</v>
      </c>
      <c r="CN665" s="113"/>
      <c r="CO665" s="97"/>
      <c r="CP665" s="97"/>
      <c r="CQ665" s="97"/>
      <c r="CR665" s="97"/>
      <c r="CS665" s="97"/>
      <c r="CT665" s="97"/>
      <c r="CU665" s="114"/>
      <c r="CV665" s="50">
        <f t="shared" si="91"/>
        <v>28137120</v>
      </c>
      <c r="CW665" s="11"/>
      <c r="CX665" s="604">
        <f t="shared" si="92"/>
        <v>7.8638570765242157</v>
      </c>
      <c r="CY665" s="143"/>
      <c r="CZ665" s="143"/>
      <c r="DA665" s="143"/>
      <c r="DB665" s="23"/>
      <c r="DC665" s="23"/>
      <c r="DD665" s="23"/>
      <c r="DE665" s="23"/>
      <c r="DF665" s="143"/>
      <c r="DG665" s="89"/>
      <c r="DH665" s="50" t="s">
        <v>46</v>
      </c>
      <c r="DI665" s="28"/>
      <c r="DJ665" s="553" t="s">
        <v>46</v>
      </c>
      <c r="DK665" s="143"/>
      <c r="DL665" s="46"/>
      <c r="DM665" s="111"/>
      <c r="DN665" s="110"/>
      <c r="DO665" s="432">
        <v>666.07114798634211</v>
      </c>
      <c r="DP665" s="433">
        <v>-591.05057041122905</v>
      </c>
      <c r="DQ665" s="434">
        <v>102.4442894379381</v>
      </c>
      <c r="DR665" s="428">
        <v>-64.079187012514723</v>
      </c>
      <c r="DS665" s="432">
        <v>3.1340357575535029</v>
      </c>
      <c r="DT665" s="434">
        <v>-2.1278188300363441</v>
      </c>
      <c r="DU665" s="434">
        <v>1.1273541613128217</v>
      </c>
      <c r="DV665" s="428">
        <v>-0.47848212598241702</v>
      </c>
      <c r="DW665" s="252"/>
      <c r="DX665" s="50"/>
      <c r="DY665" s="249"/>
      <c r="DZ665" s="464">
        <v>208172</v>
      </c>
      <c r="EA665" s="465">
        <v>-177260</v>
      </c>
      <c r="EB665" s="46"/>
    </row>
    <row r="666" spans="1:132" s="141" customFormat="1" ht="27.75" customHeight="1" x14ac:dyDescent="0.25">
      <c r="A666" s="69" t="s">
        <v>56</v>
      </c>
      <c r="B666" s="69" t="s">
        <v>57</v>
      </c>
      <c r="C666" s="69" t="s">
        <v>1099</v>
      </c>
      <c r="D666" s="67" t="s">
        <v>1184</v>
      </c>
      <c r="E666" s="67" t="s">
        <v>1185</v>
      </c>
      <c r="F666" s="67" t="s">
        <v>1188</v>
      </c>
      <c r="G666" s="67" t="s">
        <v>1189</v>
      </c>
      <c r="H666" s="14" t="s">
        <v>46</v>
      </c>
      <c r="I666" s="20" t="s">
        <v>1978</v>
      </c>
      <c r="J666" s="145" t="s">
        <v>1984</v>
      </c>
      <c r="K666" s="426">
        <v>9.0828744348911918</v>
      </c>
      <c r="L666" s="426">
        <v>10.99810603773</v>
      </c>
      <c r="M666" s="424">
        <v>606</v>
      </c>
      <c r="N666" s="487">
        <v>18536160</v>
      </c>
      <c r="O666" s="487" t="s">
        <v>1976</v>
      </c>
      <c r="P666" s="572">
        <v>4.7884276626049092</v>
      </c>
      <c r="Q666" s="34" t="s">
        <v>48</v>
      </c>
      <c r="R666" s="257" t="s">
        <v>48</v>
      </c>
      <c r="S666" s="27"/>
      <c r="T666" s="27"/>
      <c r="U666" s="145"/>
      <c r="V666" s="24"/>
      <c r="W666" s="24"/>
      <c r="X666" s="24"/>
      <c r="Y666" s="24"/>
      <c r="Z666" s="24"/>
      <c r="AA666" s="24"/>
      <c r="AB666" s="24"/>
      <c r="AC666" s="24"/>
      <c r="AD666" s="24"/>
      <c r="AE666" s="24"/>
      <c r="AF666" s="24"/>
      <c r="AG666" s="24"/>
      <c r="AH666" s="24"/>
      <c r="AI666" s="24">
        <v>25</v>
      </c>
      <c r="AJ666" s="24">
        <v>25</v>
      </c>
      <c r="AK666" s="24"/>
      <c r="AL666" s="24"/>
      <c r="AM666" s="24"/>
      <c r="AN666" s="24"/>
      <c r="AO666" s="145">
        <f t="shared" si="93"/>
        <v>25</v>
      </c>
      <c r="AP666" s="14">
        <f t="shared" si="94"/>
        <v>25</v>
      </c>
      <c r="AQ666" s="22"/>
      <c r="AR666" s="24"/>
      <c r="AS666" s="24"/>
      <c r="AT666" s="24"/>
      <c r="AU666" s="24"/>
      <c r="AV666" s="24"/>
      <c r="AW666" s="145"/>
      <c r="AX666" s="24"/>
      <c r="AY666" s="24"/>
      <c r="AZ666" s="24"/>
      <c r="BA666" s="24"/>
      <c r="BB666" s="24"/>
      <c r="BC666" s="24"/>
      <c r="BD666" s="24"/>
      <c r="BE666" s="24"/>
      <c r="BF666" s="24"/>
      <c r="BG666" s="24">
        <v>683.01</v>
      </c>
      <c r="BH666" s="24">
        <v>683.01</v>
      </c>
      <c r="BI666" s="24"/>
      <c r="BJ666" s="24"/>
      <c r="BK666" s="24"/>
      <c r="BL666" s="24"/>
      <c r="BM666" s="145">
        <f t="shared" si="95"/>
        <v>683.01</v>
      </c>
      <c r="BN666" s="24">
        <f t="shared" si="96"/>
        <v>683.01</v>
      </c>
      <c r="BO666" s="509">
        <f t="shared" si="90"/>
        <v>0.14263763559256568</v>
      </c>
      <c r="BP666" s="511">
        <v>0</v>
      </c>
      <c r="BQ666" s="512">
        <v>0</v>
      </c>
      <c r="BR666" s="513">
        <v>0</v>
      </c>
      <c r="BS666" s="512">
        <v>0</v>
      </c>
      <c r="BT666" s="512">
        <v>0</v>
      </c>
      <c r="BU666" s="512">
        <v>0</v>
      </c>
      <c r="BV666" s="512">
        <v>0</v>
      </c>
      <c r="BW666" s="512">
        <v>0</v>
      </c>
      <c r="BX666" s="512">
        <v>0</v>
      </c>
      <c r="BY666" s="512">
        <v>0</v>
      </c>
      <c r="BZ666" s="512">
        <v>0</v>
      </c>
      <c r="CA666" s="512">
        <v>0</v>
      </c>
      <c r="CB666" s="512">
        <v>0</v>
      </c>
      <c r="CC666" s="512">
        <v>0</v>
      </c>
      <c r="CD666" s="512">
        <v>0</v>
      </c>
      <c r="CE666" s="512">
        <v>0</v>
      </c>
      <c r="CF666" s="512">
        <v>801744.4584</v>
      </c>
      <c r="CG666" s="512">
        <v>801744.4584</v>
      </c>
      <c r="CH666" s="512">
        <v>0</v>
      </c>
      <c r="CI666" s="512">
        <v>0</v>
      </c>
      <c r="CJ666" s="512">
        <v>0</v>
      </c>
      <c r="CK666" s="512">
        <v>0</v>
      </c>
      <c r="CL666" s="513">
        <f t="shared" si="97"/>
        <v>801744.4584</v>
      </c>
      <c r="CM666" s="513">
        <f t="shared" si="98"/>
        <v>801744.4584</v>
      </c>
      <c r="CN666" s="113"/>
      <c r="CO666" s="97"/>
      <c r="CP666" s="97"/>
      <c r="CQ666" s="97"/>
      <c r="CR666" s="97"/>
      <c r="CS666" s="97"/>
      <c r="CT666" s="97"/>
      <c r="CU666" s="114"/>
      <c r="CV666" s="50">
        <f t="shared" si="91"/>
        <v>18536160</v>
      </c>
      <c r="CW666" s="11"/>
      <c r="CX666" s="604">
        <f t="shared" si="92"/>
        <v>4.7884276626049092</v>
      </c>
      <c r="CY666" s="143"/>
      <c r="CZ666" s="143"/>
      <c r="DA666" s="143"/>
      <c r="DB666" s="23"/>
      <c r="DC666" s="23"/>
      <c r="DD666" s="23"/>
      <c r="DE666" s="23"/>
      <c r="DF666" s="143"/>
      <c r="DG666" s="89"/>
      <c r="DH666" s="50" t="s">
        <v>46</v>
      </c>
      <c r="DI666" s="28"/>
      <c r="DJ666" s="553" t="s">
        <v>46</v>
      </c>
      <c r="DK666" s="143"/>
      <c r="DL666" s="46"/>
      <c r="DM666" s="111"/>
      <c r="DN666" s="110"/>
      <c r="DO666" s="432">
        <v>607.13072164948449</v>
      </c>
      <c r="DP666" s="433">
        <v>-530.72947727127951</v>
      </c>
      <c r="DQ666" s="434">
        <v>324.16824742268039</v>
      </c>
      <c r="DR666" s="428">
        <v>-247.76700304447547</v>
      </c>
      <c r="DS666" s="432">
        <v>2.2383505154639174</v>
      </c>
      <c r="DT666" s="434">
        <v>-1.407510510713188</v>
      </c>
      <c r="DU666" s="434">
        <v>1.75340206185567</v>
      </c>
      <c r="DV666" s="428">
        <v>-0.92256205710494066</v>
      </c>
      <c r="DW666" s="252"/>
      <c r="DX666" s="50"/>
      <c r="DY666" s="249"/>
      <c r="DZ666" s="464">
        <v>0</v>
      </c>
      <c r="EA666" s="465">
        <v>14173.333333333334</v>
      </c>
      <c r="EB666" s="46"/>
    </row>
    <row r="667" spans="1:132" s="141" customFormat="1" ht="27.75" customHeight="1" x14ac:dyDescent="0.25">
      <c r="A667" s="69" t="s">
        <v>56</v>
      </c>
      <c r="B667" s="69" t="s">
        <v>57</v>
      </c>
      <c r="C667" s="69" t="s">
        <v>1099</v>
      </c>
      <c r="D667" s="67" t="s">
        <v>1190</v>
      </c>
      <c r="E667" s="67" t="s">
        <v>1191</v>
      </c>
      <c r="F667" s="67" t="s">
        <v>1192</v>
      </c>
      <c r="G667" s="67" t="s">
        <v>1191</v>
      </c>
      <c r="H667" s="14" t="s">
        <v>46</v>
      </c>
      <c r="I667" s="20" t="s">
        <v>1979</v>
      </c>
      <c r="J667" s="145" t="s">
        <v>1981</v>
      </c>
      <c r="K667" s="426">
        <v>2.4858393190228525</v>
      </c>
      <c r="L667" s="426">
        <v>1.211553027783</v>
      </c>
      <c r="M667" s="424">
        <v>278</v>
      </c>
      <c r="N667" s="487">
        <v>4765440.0000000009</v>
      </c>
      <c r="O667" s="487" t="s">
        <v>1976</v>
      </c>
      <c r="P667" s="572">
        <v>1.2969596447075753</v>
      </c>
      <c r="Q667" s="34" t="s">
        <v>48</v>
      </c>
      <c r="R667" s="257" t="s">
        <v>48</v>
      </c>
      <c r="S667" s="27"/>
      <c r="T667" s="27"/>
      <c r="U667" s="145"/>
      <c r="V667" s="24"/>
      <c r="W667" s="24"/>
      <c r="X667" s="24"/>
      <c r="Y667" s="24"/>
      <c r="Z667" s="24"/>
      <c r="AA667" s="24"/>
      <c r="AB667" s="24"/>
      <c r="AC667" s="24"/>
      <c r="AD667" s="24"/>
      <c r="AE667" s="24"/>
      <c r="AF667" s="24"/>
      <c r="AG667" s="24"/>
      <c r="AH667" s="24"/>
      <c r="AI667" s="24"/>
      <c r="AJ667" s="24"/>
      <c r="AK667" s="24"/>
      <c r="AL667" s="24"/>
      <c r="AM667" s="24"/>
      <c r="AN667" s="24"/>
      <c r="AO667" s="145">
        <f t="shared" si="93"/>
        <v>0</v>
      </c>
      <c r="AP667" s="14">
        <f t="shared" si="94"/>
        <v>0</v>
      </c>
      <c r="AQ667" s="22"/>
      <c r="AR667" s="24"/>
      <c r="AS667" s="24"/>
      <c r="AT667" s="24"/>
      <c r="AU667" s="24"/>
      <c r="AV667" s="24"/>
      <c r="AW667" s="145"/>
      <c r="AX667" s="24"/>
      <c r="AY667" s="24"/>
      <c r="AZ667" s="24"/>
      <c r="BA667" s="24"/>
      <c r="BB667" s="24"/>
      <c r="BC667" s="24"/>
      <c r="BD667" s="24"/>
      <c r="BE667" s="24"/>
      <c r="BF667" s="24"/>
      <c r="BG667" s="24"/>
      <c r="BH667" s="24"/>
      <c r="BI667" s="24"/>
      <c r="BJ667" s="24"/>
      <c r="BK667" s="24"/>
      <c r="BL667" s="24"/>
      <c r="BM667" s="145">
        <f t="shared" si="95"/>
        <v>0</v>
      </c>
      <c r="BN667" s="24">
        <f t="shared" si="96"/>
        <v>0</v>
      </c>
      <c r="BO667" s="509">
        <f t="shared" si="90"/>
        <v>0</v>
      </c>
      <c r="BP667" s="511">
        <v>0</v>
      </c>
      <c r="BQ667" s="512">
        <v>0</v>
      </c>
      <c r="BR667" s="513">
        <v>0</v>
      </c>
      <c r="BS667" s="512">
        <v>0</v>
      </c>
      <c r="BT667" s="512">
        <v>0</v>
      </c>
      <c r="BU667" s="512">
        <v>0</v>
      </c>
      <c r="BV667" s="512">
        <v>0</v>
      </c>
      <c r="BW667" s="512">
        <v>0</v>
      </c>
      <c r="BX667" s="512">
        <v>0</v>
      </c>
      <c r="BY667" s="512">
        <v>0</v>
      </c>
      <c r="BZ667" s="512">
        <v>0</v>
      </c>
      <c r="CA667" s="512">
        <v>0</v>
      </c>
      <c r="CB667" s="512">
        <v>0</v>
      </c>
      <c r="CC667" s="512">
        <v>0</v>
      </c>
      <c r="CD667" s="512">
        <v>0</v>
      </c>
      <c r="CE667" s="512">
        <v>0</v>
      </c>
      <c r="CF667" s="512">
        <v>0</v>
      </c>
      <c r="CG667" s="512">
        <v>0</v>
      </c>
      <c r="CH667" s="512">
        <v>0</v>
      </c>
      <c r="CI667" s="512">
        <v>0</v>
      </c>
      <c r="CJ667" s="512">
        <v>0</v>
      </c>
      <c r="CK667" s="512">
        <v>0</v>
      </c>
      <c r="CL667" s="513">
        <f t="shared" si="97"/>
        <v>0</v>
      </c>
      <c r="CM667" s="513">
        <f t="shared" si="98"/>
        <v>0</v>
      </c>
      <c r="CN667" s="113"/>
      <c r="CO667" s="97"/>
      <c r="CP667" s="97"/>
      <c r="CQ667" s="97"/>
      <c r="CR667" s="97"/>
      <c r="CS667" s="97"/>
      <c r="CT667" s="97"/>
      <c r="CU667" s="114"/>
      <c r="CV667" s="50">
        <f t="shared" si="91"/>
        <v>4765440.0000000009</v>
      </c>
      <c r="CW667" s="11"/>
      <c r="CX667" s="604">
        <f t="shared" si="92"/>
        <v>1.2969596447075753</v>
      </c>
      <c r="CY667" s="143"/>
      <c r="CZ667" s="143"/>
      <c r="DA667" s="143"/>
      <c r="DB667" s="23"/>
      <c r="DC667" s="23"/>
      <c r="DD667" s="23"/>
      <c r="DE667" s="23"/>
      <c r="DF667" s="143"/>
      <c r="DG667" s="89"/>
      <c r="DH667" s="50" t="s">
        <v>46</v>
      </c>
      <c r="DI667" s="28"/>
      <c r="DJ667" s="553" t="s">
        <v>46</v>
      </c>
      <c r="DK667" s="143"/>
      <c r="DL667" s="46"/>
      <c r="DM667" s="111"/>
      <c r="DN667" s="110"/>
      <c r="DO667" s="432">
        <v>66.666266506602554</v>
      </c>
      <c r="DP667" s="433">
        <v>-27.839006243887845</v>
      </c>
      <c r="DQ667" s="434">
        <v>65.906362545017927</v>
      </c>
      <c r="DR667" s="428">
        <v>-27.079102282303218</v>
      </c>
      <c r="DS667" s="432">
        <v>1.0732292917166852</v>
      </c>
      <c r="DT667" s="434">
        <v>-0.31898219723976851</v>
      </c>
      <c r="DU667" s="434">
        <v>1.0696278511404549</v>
      </c>
      <c r="DV667" s="428">
        <v>-0.31538075666353815</v>
      </c>
      <c r="DW667" s="252"/>
      <c r="DX667" s="50"/>
      <c r="DY667" s="249"/>
      <c r="DZ667" s="464">
        <v>17000</v>
      </c>
      <c r="EA667" s="465">
        <v>-14230</v>
      </c>
      <c r="EB667" s="46"/>
    </row>
    <row r="668" spans="1:132" s="141" customFormat="1" ht="27.75" customHeight="1" x14ac:dyDescent="0.25">
      <c r="A668" s="69" t="s">
        <v>56</v>
      </c>
      <c r="B668" s="69" t="s">
        <v>57</v>
      </c>
      <c r="C668" s="69" t="s">
        <v>1099</v>
      </c>
      <c r="D668" s="67" t="s">
        <v>1190</v>
      </c>
      <c r="E668" s="67" t="s">
        <v>1191</v>
      </c>
      <c r="F668" s="67" t="s">
        <v>1193</v>
      </c>
      <c r="G668" s="67" t="s">
        <v>1191</v>
      </c>
      <c r="H668" s="14" t="s">
        <v>46</v>
      </c>
      <c r="I668" s="20" t="s">
        <v>1983</v>
      </c>
      <c r="J668" s="145" t="s">
        <v>1981</v>
      </c>
      <c r="K668" s="426">
        <v>2.4858393190228525</v>
      </c>
      <c r="L668" s="426">
        <v>1.7100378752310001</v>
      </c>
      <c r="M668" s="424">
        <v>179</v>
      </c>
      <c r="N668" s="487">
        <v>5010719.9999999991</v>
      </c>
      <c r="O668" s="487" t="s">
        <v>1976</v>
      </c>
      <c r="P668" s="572">
        <v>1.2969596447075753</v>
      </c>
      <c r="Q668" s="34" t="s">
        <v>48</v>
      </c>
      <c r="R668" s="257" t="s">
        <v>48</v>
      </c>
      <c r="S668" s="27"/>
      <c r="T668" s="27"/>
      <c r="U668" s="145"/>
      <c r="V668" s="24"/>
      <c r="W668" s="24"/>
      <c r="X668" s="24"/>
      <c r="Y668" s="24"/>
      <c r="Z668" s="24"/>
      <c r="AA668" s="24"/>
      <c r="AB668" s="24"/>
      <c r="AC668" s="24"/>
      <c r="AD668" s="24"/>
      <c r="AE668" s="24"/>
      <c r="AF668" s="24"/>
      <c r="AG668" s="24"/>
      <c r="AH668" s="24"/>
      <c r="AI668" s="24"/>
      <c r="AJ668" s="24"/>
      <c r="AK668" s="24"/>
      <c r="AL668" s="24"/>
      <c r="AM668" s="24"/>
      <c r="AN668" s="24"/>
      <c r="AO668" s="145">
        <f t="shared" si="93"/>
        <v>0</v>
      </c>
      <c r="AP668" s="14">
        <f t="shared" si="94"/>
        <v>0</v>
      </c>
      <c r="AQ668" s="22"/>
      <c r="AR668" s="24"/>
      <c r="AS668" s="24"/>
      <c r="AT668" s="24"/>
      <c r="AU668" s="24"/>
      <c r="AV668" s="24"/>
      <c r="AW668" s="145"/>
      <c r="AX668" s="24"/>
      <c r="AY668" s="24"/>
      <c r="AZ668" s="24"/>
      <c r="BA668" s="24"/>
      <c r="BB668" s="24"/>
      <c r="BC668" s="24"/>
      <c r="BD668" s="24"/>
      <c r="BE668" s="24"/>
      <c r="BF668" s="24"/>
      <c r="BG668" s="24"/>
      <c r="BH668" s="24"/>
      <c r="BI668" s="24"/>
      <c r="BJ668" s="24"/>
      <c r="BK668" s="24"/>
      <c r="BL668" s="24"/>
      <c r="BM668" s="145">
        <f t="shared" si="95"/>
        <v>0</v>
      </c>
      <c r="BN668" s="24">
        <f t="shared" si="96"/>
        <v>0</v>
      </c>
      <c r="BO668" s="509">
        <f t="shared" si="90"/>
        <v>0</v>
      </c>
      <c r="BP668" s="511">
        <v>0</v>
      </c>
      <c r="BQ668" s="512">
        <v>0</v>
      </c>
      <c r="BR668" s="513">
        <v>0</v>
      </c>
      <c r="BS668" s="512">
        <v>0</v>
      </c>
      <c r="BT668" s="512">
        <v>0</v>
      </c>
      <c r="BU668" s="512">
        <v>0</v>
      </c>
      <c r="BV668" s="512">
        <v>0</v>
      </c>
      <c r="BW668" s="512">
        <v>0</v>
      </c>
      <c r="BX668" s="512">
        <v>0</v>
      </c>
      <c r="BY668" s="512">
        <v>0</v>
      </c>
      <c r="BZ668" s="512">
        <v>0</v>
      </c>
      <c r="CA668" s="512">
        <v>0</v>
      </c>
      <c r="CB668" s="512">
        <v>0</v>
      </c>
      <c r="CC668" s="512">
        <v>0</v>
      </c>
      <c r="CD668" s="512">
        <v>0</v>
      </c>
      <c r="CE668" s="512">
        <v>0</v>
      </c>
      <c r="CF668" s="512">
        <v>0</v>
      </c>
      <c r="CG668" s="512">
        <v>0</v>
      </c>
      <c r="CH668" s="512">
        <v>0</v>
      </c>
      <c r="CI668" s="512">
        <v>0</v>
      </c>
      <c r="CJ668" s="512">
        <v>0</v>
      </c>
      <c r="CK668" s="512">
        <v>0</v>
      </c>
      <c r="CL668" s="513">
        <f t="shared" si="97"/>
        <v>0</v>
      </c>
      <c r="CM668" s="513">
        <f t="shared" si="98"/>
        <v>0</v>
      </c>
      <c r="CN668" s="113"/>
      <c r="CO668" s="97"/>
      <c r="CP668" s="97"/>
      <c r="CQ668" s="97"/>
      <c r="CR668" s="97"/>
      <c r="CS668" s="97"/>
      <c r="CT668" s="97"/>
      <c r="CU668" s="114"/>
      <c r="CV668" s="50">
        <f t="shared" si="91"/>
        <v>5010719.9999999991</v>
      </c>
      <c r="CW668" s="11"/>
      <c r="CX668" s="604">
        <f t="shared" si="92"/>
        <v>1.2969596447075753</v>
      </c>
      <c r="CY668" s="143"/>
      <c r="CZ668" s="143"/>
      <c r="DA668" s="143"/>
      <c r="DB668" s="23"/>
      <c r="DC668" s="23"/>
      <c r="DD668" s="23"/>
      <c r="DE668" s="23"/>
      <c r="DF668" s="143"/>
      <c r="DG668" s="89"/>
      <c r="DH668" s="50" t="s">
        <v>46</v>
      </c>
      <c r="DI668" s="28"/>
      <c r="DJ668" s="553" t="s">
        <v>46</v>
      </c>
      <c r="DK668" s="143"/>
      <c r="DL668" s="46"/>
      <c r="DM668" s="111"/>
      <c r="DN668" s="110"/>
      <c r="DO668" s="432">
        <v>0</v>
      </c>
      <c r="DP668" s="433">
        <v>56.100605496040885</v>
      </c>
      <c r="DQ668" s="434">
        <v>0</v>
      </c>
      <c r="DR668" s="428">
        <v>56.100605496040885</v>
      </c>
      <c r="DS668" s="432">
        <v>0</v>
      </c>
      <c r="DT668" s="434">
        <v>0.46949231485794041</v>
      </c>
      <c r="DU668" s="434">
        <v>0</v>
      </c>
      <c r="DV668" s="428">
        <v>0.46949231485794041</v>
      </c>
      <c r="DW668" s="252"/>
      <c r="DX668" s="50"/>
      <c r="DY668" s="249"/>
      <c r="DZ668" s="464">
        <v>0</v>
      </c>
      <c r="EA668" s="465">
        <v>0</v>
      </c>
      <c r="EB668" s="46"/>
    </row>
    <row r="669" spans="1:132" s="141" customFormat="1" ht="27.75" customHeight="1" x14ac:dyDescent="0.25">
      <c r="A669" s="69" t="s">
        <v>56</v>
      </c>
      <c r="B669" s="69" t="s">
        <v>57</v>
      </c>
      <c r="C669" s="69" t="s">
        <v>1099</v>
      </c>
      <c r="D669" s="67" t="s">
        <v>1190</v>
      </c>
      <c r="E669" s="67" t="s">
        <v>1191</v>
      </c>
      <c r="F669" s="67" t="s">
        <v>1194</v>
      </c>
      <c r="G669" s="67" t="s">
        <v>1191</v>
      </c>
      <c r="H669" s="14" t="s">
        <v>46</v>
      </c>
      <c r="I669" s="20" t="s">
        <v>1978</v>
      </c>
      <c r="J669" s="145" t="s">
        <v>1981</v>
      </c>
      <c r="K669" s="426">
        <v>2.4498126622254199</v>
      </c>
      <c r="L669" s="426">
        <v>2.6782196913989997</v>
      </c>
      <c r="M669" s="424">
        <v>939</v>
      </c>
      <c r="N669" s="487">
        <v>6657600</v>
      </c>
      <c r="O669" s="487" t="s">
        <v>1976</v>
      </c>
      <c r="P669" s="572">
        <v>1.5563515736490903</v>
      </c>
      <c r="Q669" s="34" t="s">
        <v>48</v>
      </c>
      <c r="R669" s="257" t="s">
        <v>48</v>
      </c>
      <c r="S669" s="27"/>
      <c r="T669" s="27"/>
      <c r="U669" s="145"/>
      <c r="V669" s="24"/>
      <c r="W669" s="24"/>
      <c r="X669" s="24"/>
      <c r="Y669" s="24"/>
      <c r="Z669" s="24"/>
      <c r="AA669" s="24"/>
      <c r="AB669" s="24"/>
      <c r="AC669" s="24"/>
      <c r="AD669" s="24"/>
      <c r="AE669" s="24"/>
      <c r="AF669" s="24"/>
      <c r="AG669" s="24"/>
      <c r="AH669" s="24"/>
      <c r="AI669" s="24">
        <v>10</v>
      </c>
      <c r="AJ669" s="24">
        <v>10</v>
      </c>
      <c r="AK669" s="24"/>
      <c r="AL669" s="24"/>
      <c r="AM669" s="24"/>
      <c r="AN669" s="24"/>
      <c r="AO669" s="145">
        <f t="shared" si="93"/>
        <v>10</v>
      </c>
      <c r="AP669" s="14">
        <f t="shared" si="94"/>
        <v>10</v>
      </c>
      <c r="AQ669" s="22"/>
      <c r="AR669" s="24"/>
      <c r="AS669" s="24"/>
      <c r="AT669" s="24"/>
      <c r="AU669" s="24"/>
      <c r="AV669" s="24"/>
      <c r="AW669" s="145"/>
      <c r="AX669" s="24"/>
      <c r="AY669" s="24"/>
      <c r="AZ669" s="24"/>
      <c r="BA669" s="24"/>
      <c r="BB669" s="24"/>
      <c r="BC669" s="24"/>
      <c r="BD669" s="24"/>
      <c r="BE669" s="24"/>
      <c r="BF669" s="24"/>
      <c r="BG669" s="24">
        <v>48.77</v>
      </c>
      <c r="BH669" s="24">
        <v>48.77</v>
      </c>
      <c r="BI669" s="24"/>
      <c r="BJ669" s="24"/>
      <c r="BK669" s="24"/>
      <c r="BL669" s="24"/>
      <c r="BM669" s="145">
        <f t="shared" si="95"/>
        <v>48.77</v>
      </c>
      <c r="BN669" s="24">
        <f t="shared" si="96"/>
        <v>48.77</v>
      </c>
      <c r="BO669" s="509">
        <f t="shared" si="90"/>
        <v>3.1336107358860901E-2</v>
      </c>
      <c r="BP669" s="511">
        <v>0</v>
      </c>
      <c r="BQ669" s="512">
        <v>0</v>
      </c>
      <c r="BR669" s="513">
        <v>0</v>
      </c>
      <c r="BS669" s="512">
        <v>0</v>
      </c>
      <c r="BT669" s="512">
        <v>0</v>
      </c>
      <c r="BU669" s="512">
        <v>0</v>
      </c>
      <c r="BV669" s="512">
        <v>0</v>
      </c>
      <c r="BW669" s="512">
        <v>0</v>
      </c>
      <c r="BX669" s="512">
        <v>0</v>
      </c>
      <c r="BY669" s="512">
        <v>0</v>
      </c>
      <c r="BZ669" s="512">
        <v>0</v>
      </c>
      <c r="CA669" s="512">
        <v>0</v>
      </c>
      <c r="CB669" s="512">
        <v>0</v>
      </c>
      <c r="CC669" s="512">
        <v>0</v>
      </c>
      <c r="CD669" s="512">
        <v>0</v>
      </c>
      <c r="CE669" s="512">
        <v>0</v>
      </c>
      <c r="CF669" s="512">
        <v>57248.176800000008</v>
      </c>
      <c r="CG669" s="512">
        <v>57248.176800000008</v>
      </c>
      <c r="CH669" s="512">
        <v>0</v>
      </c>
      <c r="CI669" s="512">
        <v>0</v>
      </c>
      <c r="CJ669" s="512">
        <v>0</v>
      </c>
      <c r="CK669" s="512">
        <v>0</v>
      </c>
      <c r="CL669" s="513">
        <f t="shared" si="97"/>
        <v>57248.176800000008</v>
      </c>
      <c r="CM669" s="513">
        <f t="shared" si="98"/>
        <v>57248.176800000008</v>
      </c>
      <c r="CN669" s="113"/>
      <c r="CO669" s="97"/>
      <c r="CP669" s="97"/>
      <c r="CQ669" s="97"/>
      <c r="CR669" s="97"/>
      <c r="CS669" s="97"/>
      <c r="CT669" s="97"/>
      <c r="CU669" s="114"/>
      <c r="CV669" s="50">
        <f t="shared" si="91"/>
        <v>6657600</v>
      </c>
      <c r="CW669" s="11"/>
      <c r="CX669" s="604">
        <f t="shared" si="92"/>
        <v>1.5563515736490903</v>
      </c>
      <c r="CY669" s="143"/>
      <c r="CZ669" s="143"/>
      <c r="DA669" s="143"/>
      <c r="DB669" s="23"/>
      <c r="DC669" s="23"/>
      <c r="DD669" s="23"/>
      <c r="DE669" s="23"/>
      <c r="DF669" s="143"/>
      <c r="DG669" s="89"/>
      <c r="DH669" s="50" t="s">
        <v>46</v>
      </c>
      <c r="DI669" s="28"/>
      <c r="DJ669" s="553" t="s">
        <v>46</v>
      </c>
      <c r="DK669" s="143"/>
      <c r="DL669" s="46"/>
      <c r="DM669" s="111"/>
      <c r="DN669" s="110"/>
      <c r="DO669" s="432">
        <v>2.3565340909090899</v>
      </c>
      <c r="DP669" s="433">
        <v>27.399625737383545</v>
      </c>
      <c r="DQ669" s="434">
        <v>0</v>
      </c>
      <c r="DR669" s="428">
        <v>29.756159828292635</v>
      </c>
      <c r="DS669" s="432">
        <v>1.0653409090909088E-3</v>
      </c>
      <c r="DT669" s="434">
        <v>0.69769517185159191</v>
      </c>
      <c r="DU669" s="434">
        <v>0</v>
      </c>
      <c r="DV669" s="428">
        <v>0.69876051276068285</v>
      </c>
      <c r="DW669" s="252"/>
      <c r="DX669" s="50"/>
      <c r="DY669" s="249"/>
      <c r="DZ669" s="464">
        <v>0</v>
      </c>
      <c r="EA669" s="465">
        <v>18018.666666666668</v>
      </c>
      <c r="EB669" s="46"/>
    </row>
    <row r="670" spans="1:132" s="141" customFormat="1" ht="27.75" customHeight="1" x14ac:dyDescent="0.25">
      <c r="A670" s="69" t="s">
        <v>56</v>
      </c>
      <c r="B670" s="69" t="s">
        <v>57</v>
      </c>
      <c r="C670" s="69" t="s">
        <v>1099</v>
      </c>
      <c r="D670" s="67" t="s">
        <v>1190</v>
      </c>
      <c r="E670" s="67" t="s">
        <v>1191</v>
      </c>
      <c r="F670" s="67" t="s">
        <v>1195</v>
      </c>
      <c r="G670" s="67" t="s">
        <v>1191</v>
      </c>
      <c r="H670" s="14" t="s">
        <v>46</v>
      </c>
      <c r="I670" s="20" t="s">
        <v>1983</v>
      </c>
      <c r="J670" s="145" t="s">
        <v>1981</v>
      </c>
      <c r="K670" s="426">
        <v>2.4858393190228525</v>
      </c>
      <c r="L670" s="426">
        <v>0.72045454395600006</v>
      </c>
      <c r="M670" s="424">
        <v>60</v>
      </c>
      <c r="N670" s="487">
        <v>3328800</v>
      </c>
      <c r="O670" s="487" t="s">
        <v>1976</v>
      </c>
      <c r="P670" s="572">
        <v>0.34585590525535342</v>
      </c>
      <c r="Q670" s="34" t="s">
        <v>48</v>
      </c>
      <c r="R670" s="257" t="s">
        <v>48</v>
      </c>
      <c r="S670" s="27"/>
      <c r="T670" s="27"/>
      <c r="U670" s="145"/>
      <c r="V670" s="24"/>
      <c r="W670" s="24"/>
      <c r="X670" s="24"/>
      <c r="Y670" s="24"/>
      <c r="Z670" s="24"/>
      <c r="AA670" s="24"/>
      <c r="AB670" s="24"/>
      <c r="AC670" s="24"/>
      <c r="AD670" s="24"/>
      <c r="AE670" s="24"/>
      <c r="AF670" s="24"/>
      <c r="AG670" s="24"/>
      <c r="AH670" s="24"/>
      <c r="AI670" s="24"/>
      <c r="AJ670" s="24"/>
      <c r="AK670" s="24"/>
      <c r="AL670" s="24"/>
      <c r="AM670" s="24"/>
      <c r="AN670" s="24"/>
      <c r="AO670" s="145">
        <f t="shared" si="93"/>
        <v>0</v>
      </c>
      <c r="AP670" s="14">
        <f t="shared" si="94"/>
        <v>0</v>
      </c>
      <c r="AQ670" s="22"/>
      <c r="AR670" s="24"/>
      <c r="AS670" s="24"/>
      <c r="AT670" s="24"/>
      <c r="AU670" s="24"/>
      <c r="AV670" s="24"/>
      <c r="AW670" s="145"/>
      <c r="AX670" s="24"/>
      <c r="AY670" s="24"/>
      <c r="AZ670" s="24"/>
      <c r="BA670" s="24"/>
      <c r="BB670" s="24"/>
      <c r="BC670" s="24"/>
      <c r="BD670" s="24"/>
      <c r="BE670" s="24"/>
      <c r="BF670" s="24"/>
      <c r="BG670" s="24"/>
      <c r="BH670" s="24"/>
      <c r="BI670" s="24"/>
      <c r="BJ670" s="24"/>
      <c r="BK670" s="24"/>
      <c r="BL670" s="24"/>
      <c r="BM670" s="145">
        <f t="shared" si="95"/>
        <v>0</v>
      </c>
      <c r="BN670" s="24">
        <f t="shared" si="96"/>
        <v>0</v>
      </c>
      <c r="BO670" s="509">
        <f t="shared" si="90"/>
        <v>0</v>
      </c>
      <c r="BP670" s="511">
        <v>0</v>
      </c>
      <c r="BQ670" s="512">
        <v>0</v>
      </c>
      <c r="BR670" s="513">
        <v>0</v>
      </c>
      <c r="BS670" s="512">
        <v>0</v>
      </c>
      <c r="BT670" s="512">
        <v>0</v>
      </c>
      <c r="BU670" s="512">
        <v>0</v>
      </c>
      <c r="BV670" s="512">
        <v>0</v>
      </c>
      <c r="BW670" s="512">
        <v>0</v>
      </c>
      <c r="BX670" s="512">
        <v>0</v>
      </c>
      <c r="BY670" s="512">
        <v>0</v>
      </c>
      <c r="BZ670" s="512">
        <v>0</v>
      </c>
      <c r="CA670" s="512">
        <v>0</v>
      </c>
      <c r="CB670" s="512">
        <v>0</v>
      </c>
      <c r="CC670" s="512">
        <v>0</v>
      </c>
      <c r="CD670" s="512">
        <v>0</v>
      </c>
      <c r="CE670" s="512">
        <v>0</v>
      </c>
      <c r="CF670" s="512">
        <v>0</v>
      </c>
      <c r="CG670" s="512">
        <v>0</v>
      </c>
      <c r="CH670" s="512">
        <v>0</v>
      </c>
      <c r="CI670" s="512">
        <v>0</v>
      </c>
      <c r="CJ670" s="512">
        <v>0</v>
      </c>
      <c r="CK670" s="512">
        <v>0</v>
      </c>
      <c r="CL670" s="513">
        <f t="shared" si="97"/>
        <v>0</v>
      </c>
      <c r="CM670" s="513">
        <f t="shared" si="98"/>
        <v>0</v>
      </c>
      <c r="CN670" s="113"/>
      <c r="CO670" s="97"/>
      <c r="CP670" s="97"/>
      <c r="CQ670" s="97"/>
      <c r="CR670" s="97"/>
      <c r="CS670" s="97"/>
      <c r="CT670" s="97"/>
      <c r="CU670" s="114"/>
      <c r="CV670" s="50">
        <f t="shared" si="91"/>
        <v>3328800</v>
      </c>
      <c r="CW670" s="11"/>
      <c r="CX670" s="604">
        <f t="shared" si="92"/>
        <v>0.34585590525535342</v>
      </c>
      <c r="CY670" s="143"/>
      <c r="CZ670" s="143"/>
      <c r="DA670" s="143"/>
      <c r="DB670" s="23"/>
      <c r="DC670" s="23"/>
      <c r="DD670" s="23"/>
      <c r="DE670" s="23"/>
      <c r="DF670" s="143"/>
      <c r="DG670" s="89"/>
      <c r="DH670" s="50" t="s">
        <v>46</v>
      </c>
      <c r="DI670" s="28"/>
      <c r="DJ670" s="553" t="s">
        <v>46</v>
      </c>
      <c r="DK670" s="143"/>
      <c r="DL670" s="46"/>
      <c r="DM670" s="111"/>
      <c r="DN670" s="110"/>
      <c r="DO670" s="432">
        <v>0</v>
      </c>
      <c r="DP670" s="433">
        <v>66.839080459770116</v>
      </c>
      <c r="DQ670" s="434">
        <v>0</v>
      </c>
      <c r="DR670" s="428">
        <v>66.839080459770116</v>
      </c>
      <c r="DS670" s="432">
        <v>0</v>
      </c>
      <c r="DT670" s="434">
        <v>0.67241379310344829</v>
      </c>
      <c r="DU670" s="434">
        <v>0</v>
      </c>
      <c r="DV670" s="428">
        <v>0.67241379310344829</v>
      </c>
      <c r="DW670" s="252"/>
      <c r="DX670" s="50"/>
      <c r="DY670" s="249"/>
      <c r="DZ670" s="464">
        <v>0</v>
      </c>
      <c r="EA670" s="465">
        <v>0</v>
      </c>
      <c r="EB670" s="46"/>
    </row>
    <row r="671" spans="1:132" s="141" customFormat="1" ht="27.75" customHeight="1" x14ac:dyDescent="0.25">
      <c r="A671" s="69" t="s">
        <v>56</v>
      </c>
      <c r="B671" s="69" t="s">
        <v>57</v>
      </c>
      <c r="C671" s="69" t="s">
        <v>1099</v>
      </c>
      <c r="D671" s="67" t="s">
        <v>1190</v>
      </c>
      <c r="E671" s="67" t="s">
        <v>1191</v>
      </c>
      <c r="F671" s="67" t="s">
        <v>1196</v>
      </c>
      <c r="G671" s="67" t="s">
        <v>1191</v>
      </c>
      <c r="H671" s="14" t="s">
        <v>46</v>
      </c>
      <c r="I671" s="20" t="s">
        <v>1983</v>
      </c>
      <c r="J671" s="145" t="s">
        <v>1981</v>
      </c>
      <c r="K671" s="426">
        <v>2.4858393190228525</v>
      </c>
      <c r="L671" s="426">
        <v>1.428409087938</v>
      </c>
      <c r="M671" s="424">
        <v>186</v>
      </c>
      <c r="N671" s="487">
        <v>3328800</v>
      </c>
      <c r="O671" s="487" t="s">
        <v>1976</v>
      </c>
      <c r="P671" s="572">
        <v>1.5275302482111441</v>
      </c>
      <c r="Q671" s="34" t="s">
        <v>48</v>
      </c>
      <c r="R671" s="257" t="s">
        <v>48</v>
      </c>
      <c r="S671" s="27"/>
      <c r="T671" s="27"/>
      <c r="U671" s="145"/>
      <c r="V671" s="24"/>
      <c r="W671" s="24"/>
      <c r="X671" s="24"/>
      <c r="Y671" s="24"/>
      <c r="Z671" s="24"/>
      <c r="AA671" s="24"/>
      <c r="AB671" s="24"/>
      <c r="AC671" s="24"/>
      <c r="AD671" s="24"/>
      <c r="AE671" s="24"/>
      <c r="AF671" s="24"/>
      <c r="AG671" s="24"/>
      <c r="AH671" s="24"/>
      <c r="AI671" s="24">
        <v>1</v>
      </c>
      <c r="AJ671" s="24">
        <v>1</v>
      </c>
      <c r="AK671" s="24"/>
      <c r="AL671" s="24"/>
      <c r="AM671" s="24"/>
      <c r="AN671" s="24"/>
      <c r="AO671" s="145">
        <f t="shared" si="93"/>
        <v>1</v>
      </c>
      <c r="AP671" s="14">
        <f t="shared" si="94"/>
        <v>1</v>
      </c>
      <c r="AQ671" s="22"/>
      <c r="AR671" s="24"/>
      <c r="AS671" s="24"/>
      <c r="AT671" s="24"/>
      <c r="AU671" s="24"/>
      <c r="AV671" s="24"/>
      <c r="AW671" s="145"/>
      <c r="AX671" s="24"/>
      <c r="AY671" s="24"/>
      <c r="AZ671" s="24"/>
      <c r="BA671" s="24"/>
      <c r="BB671" s="24"/>
      <c r="BC671" s="24"/>
      <c r="BD671" s="24"/>
      <c r="BE671" s="24"/>
      <c r="BF671" s="24"/>
      <c r="BG671" s="24">
        <v>2.58</v>
      </c>
      <c r="BH671" s="24">
        <v>2.58</v>
      </c>
      <c r="BI671" s="24"/>
      <c r="BJ671" s="24"/>
      <c r="BK671" s="24"/>
      <c r="BL671" s="24"/>
      <c r="BM671" s="145">
        <f t="shared" si="95"/>
        <v>2.58</v>
      </c>
      <c r="BN671" s="24">
        <f t="shared" si="96"/>
        <v>2.58</v>
      </c>
      <c r="BO671" s="509">
        <f t="shared" si="90"/>
        <v>1.6890009235636279E-3</v>
      </c>
      <c r="BP671" s="511">
        <v>0</v>
      </c>
      <c r="BQ671" s="512">
        <v>0</v>
      </c>
      <c r="BR671" s="513">
        <v>0</v>
      </c>
      <c r="BS671" s="512">
        <v>0</v>
      </c>
      <c r="BT671" s="512">
        <v>0</v>
      </c>
      <c r="BU671" s="512">
        <v>0</v>
      </c>
      <c r="BV671" s="512">
        <v>0</v>
      </c>
      <c r="BW671" s="512">
        <v>0</v>
      </c>
      <c r="BX671" s="512">
        <v>0</v>
      </c>
      <c r="BY671" s="512">
        <v>0</v>
      </c>
      <c r="BZ671" s="512">
        <v>0</v>
      </c>
      <c r="CA671" s="512">
        <v>0</v>
      </c>
      <c r="CB671" s="512">
        <v>0</v>
      </c>
      <c r="CC671" s="512">
        <v>0</v>
      </c>
      <c r="CD671" s="512">
        <v>0</v>
      </c>
      <c r="CE671" s="512">
        <v>0</v>
      </c>
      <c r="CF671" s="512">
        <v>3028.5072</v>
      </c>
      <c r="CG671" s="512">
        <v>3028.5072</v>
      </c>
      <c r="CH671" s="512">
        <v>0</v>
      </c>
      <c r="CI671" s="512">
        <v>0</v>
      </c>
      <c r="CJ671" s="512">
        <v>0</v>
      </c>
      <c r="CK671" s="512">
        <v>0</v>
      </c>
      <c r="CL671" s="513">
        <f t="shared" si="97"/>
        <v>3028.5072</v>
      </c>
      <c r="CM671" s="513">
        <f t="shared" si="98"/>
        <v>3028.5072</v>
      </c>
      <c r="CN671" s="113"/>
      <c r="CO671" s="97"/>
      <c r="CP671" s="97"/>
      <c r="CQ671" s="97"/>
      <c r="CR671" s="97"/>
      <c r="CS671" s="97"/>
      <c r="CT671" s="97"/>
      <c r="CU671" s="114"/>
      <c r="CV671" s="50">
        <f t="shared" si="91"/>
        <v>3328800</v>
      </c>
      <c r="CW671" s="11"/>
      <c r="CX671" s="604">
        <f t="shared" si="92"/>
        <v>1.5275302482111441</v>
      </c>
      <c r="CY671" s="143"/>
      <c r="CZ671" s="143"/>
      <c r="DA671" s="143"/>
      <c r="DB671" s="23"/>
      <c r="DC671" s="23"/>
      <c r="DD671" s="23"/>
      <c r="DE671" s="23"/>
      <c r="DF671" s="143"/>
      <c r="DG671" s="89"/>
      <c r="DH671" s="50" t="s">
        <v>46</v>
      </c>
      <c r="DI671" s="28"/>
      <c r="DJ671" s="553" t="s">
        <v>46</v>
      </c>
      <c r="DK671" s="143"/>
      <c r="DL671" s="46"/>
      <c r="DM671" s="111"/>
      <c r="DN671" s="110"/>
      <c r="DO671" s="432">
        <v>59.90880643719256</v>
      </c>
      <c r="DP671" s="433">
        <v>11.794137997641052</v>
      </c>
      <c r="DQ671" s="434">
        <v>59.90880643719256</v>
      </c>
      <c r="DR671" s="428">
        <v>11.794137997641052</v>
      </c>
      <c r="DS671" s="432">
        <v>1.0299508270004452</v>
      </c>
      <c r="DT671" s="434">
        <v>-0.10029945972456134</v>
      </c>
      <c r="DU671" s="434">
        <v>1.0299508270004452</v>
      </c>
      <c r="DV671" s="428">
        <v>-0.10029945972456134</v>
      </c>
      <c r="DW671" s="252"/>
      <c r="DX671" s="50"/>
      <c r="DY671" s="249"/>
      <c r="DZ671" s="464">
        <v>11168</v>
      </c>
      <c r="EA671" s="465">
        <v>4526</v>
      </c>
      <c r="EB671" s="46"/>
    </row>
    <row r="672" spans="1:132" s="141" customFormat="1" ht="27.75" customHeight="1" x14ac:dyDescent="0.25">
      <c r="A672" s="69" t="s">
        <v>56</v>
      </c>
      <c r="B672" s="69" t="s">
        <v>57</v>
      </c>
      <c r="C672" s="69" t="s">
        <v>1099</v>
      </c>
      <c r="D672" s="67" t="s">
        <v>1190</v>
      </c>
      <c r="E672" s="67" t="s">
        <v>1191</v>
      </c>
      <c r="F672" s="67" t="s">
        <v>1197</v>
      </c>
      <c r="G672" s="67" t="s">
        <v>1191</v>
      </c>
      <c r="H672" s="14" t="s">
        <v>46</v>
      </c>
      <c r="I672" s="20" t="s">
        <v>1979</v>
      </c>
      <c r="J672" s="145" t="s">
        <v>1981</v>
      </c>
      <c r="K672" s="426">
        <v>2.4498126622254199</v>
      </c>
      <c r="L672" s="426">
        <v>1.4486742394110002</v>
      </c>
      <c r="M672" s="424">
        <v>292</v>
      </c>
      <c r="N672" s="487">
        <v>5256000.0000000009</v>
      </c>
      <c r="O672" s="487" t="s">
        <v>1976</v>
      </c>
      <c r="P672" s="572">
        <v>1.5563515736490903</v>
      </c>
      <c r="Q672" s="34" t="s">
        <v>48</v>
      </c>
      <c r="R672" s="257" t="s">
        <v>48</v>
      </c>
      <c r="S672" s="27"/>
      <c r="T672" s="27"/>
      <c r="U672" s="145"/>
      <c r="V672" s="24"/>
      <c r="W672" s="24"/>
      <c r="X672" s="24"/>
      <c r="Y672" s="24"/>
      <c r="Z672" s="24"/>
      <c r="AA672" s="24"/>
      <c r="AB672" s="24"/>
      <c r="AC672" s="24"/>
      <c r="AD672" s="24"/>
      <c r="AE672" s="24"/>
      <c r="AF672" s="24"/>
      <c r="AG672" s="24"/>
      <c r="AH672" s="24"/>
      <c r="AI672" s="24"/>
      <c r="AJ672" s="24"/>
      <c r="AK672" s="24"/>
      <c r="AL672" s="24"/>
      <c r="AM672" s="24"/>
      <c r="AN672" s="24"/>
      <c r="AO672" s="145">
        <f t="shared" si="93"/>
        <v>0</v>
      </c>
      <c r="AP672" s="14">
        <f t="shared" si="94"/>
        <v>0</v>
      </c>
      <c r="AQ672" s="22"/>
      <c r="AR672" s="24"/>
      <c r="AS672" s="24"/>
      <c r="AT672" s="24"/>
      <c r="AU672" s="24"/>
      <c r="AV672" s="24"/>
      <c r="AW672" s="145"/>
      <c r="AX672" s="24"/>
      <c r="AY672" s="24"/>
      <c r="AZ672" s="24"/>
      <c r="BA672" s="24"/>
      <c r="BB672" s="24"/>
      <c r="BC672" s="24"/>
      <c r="BD672" s="24"/>
      <c r="BE672" s="24"/>
      <c r="BF672" s="24"/>
      <c r="BG672" s="24"/>
      <c r="BH672" s="24"/>
      <c r="BI672" s="24"/>
      <c r="BJ672" s="24"/>
      <c r="BK672" s="24"/>
      <c r="BL672" s="24"/>
      <c r="BM672" s="145">
        <f t="shared" si="95"/>
        <v>0</v>
      </c>
      <c r="BN672" s="24">
        <f t="shared" si="96"/>
        <v>0</v>
      </c>
      <c r="BO672" s="509">
        <f t="shared" si="90"/>
        <v>0</v>
      </c>
      <c r="BP672" s="511">
        <v>0</v>
      </c>
      <c r="BQ672" s="512">
        <v>0</v>
      </c>
      <c r="BR672" s="513">
        <v>0</v>
      </c>
      <c r="BS672" s="512">
        <v>0</v>
      </c>
      <c r="BT672" s="512">
        <v>0</v>
      </c>
      <c r="BU672" s="512">
        <v>0</v>
      </c>
      <c r="BV672" s="512">
        <v>0</v>
      </c>
      <c r="BW672" s="512">
        <v>0</v>
      </c>
      <c r="BX672" s="512">
        <v>0</v>
      </c>
      <c r="BY672" s="512">
        <v>0</v>
      </c>
      <c r="BZ672" s="512">
        <v>0</v>
      </c>
      <c r="CA672" s="512">
        <v>0</v>
      </c>
      <c r="CB672" s="512">
        <v>0</v>
      </c>
      <c r="CC672" s="512">
        <v>0</v>
      </c>
      <c r="CD672" s="512">
        <v>0</v>
      </c>
      <c r="CE672" s="512">
        <v>0</v>
      </c>
      <c r="CF672" s="512">
        <v>0</v>
      </c>
      <c r="CG672" s="512">
        <v>0</v>
      </c>
      <c r="CH672" s="512">
        <v>0</v>
      </c>
      <c r="CI672" s="512">
        <v>0</v>
      </c>
      <c r="CJ672" s="512">
        <v>0</v>
      </c>
      <c r="CK672" s="512">
        <v>0</v>
      </c>
      <c r="CL672" s="513">
        <f t="shared" si="97"/>
        <v>0</v>
      </c>
      <c r="CM672" s="513">
        <f t="shared" si="98"/>
        <v>0</v>
      </c>
      <c r="CN672" s="113"/>
      <c r="CO672" s="97"/>
      <c r="CP672" s="97"/>
      <c r="CQ672" s="97"/>
      <c r="CR672" s="97"/>
      <c r="CS672" s="97"/>
      <c r="CT672" s="97"/>
      <c r="CU672" s="114"/>
      <c r="CV672" s="50">
        <f t="shared" si="91"/>
        <v>5256000.0000000009</v>
      </c>
      <c r="CW672" s="11"/>
      <c r="CX672" s="604">
        <f t="shared" si="92"/>
        <v>1.5563515736490903</v>
      </c>
      <c r="CY672" s="143"/>
      <c r="CZ672" s="143"/>
      <c r="DA672" s="143"/>
      <c r="DB672" s="23"/>
      <c r="DC672" s="23"/>
      <c r="DD672" s="23"/>
      <c r="DE672" s="23"/>
      <c r="DF672" s="143"/>
      <c r="DG672" s="89"/>
      <c r="DH672" s="50" t="s">
        <v>46</v>
      </c>
      <c r="DI672" s="28"/>
      <c r="DJ672" s="553" t="s">
        <v>46</v>
      </c>
      <c r="DK672" s="143"/>
      <c r="DL672" s="46"/>
      <c r="DM672" s="111"/>
      <c r="DN672" s="110"/>
      <c r="DO672" s="432">
        <v>0</v>
      </c>
      <c r="DP672" s="433">
        <v>102.40732758620702</v>
      </c>
      <c r="DQ672" s="434">
        <v>0</v>
      </c>
      <c r="DR672" s="428">
        <v>102.40732758620702</v>
      </c>
      <c r="DS672" s="432">
        <v>0</v>
      </c>
      <c r="DT672" s="434">
        <v>0.6670258620689663</v>
      </c>
      <c r="DU672" s="434">
        <v>0</v>
      </c>
      <c r="DV672" s="428">
        <v>0.6670258620689663</v>
      </c>
      <c r="DW672" s="252"/>
      <c r="DX672" s="50"/>
      <c r="DY672" s="249"/>
      <c r="DZ672" s="464">
        <v>0</v>
      </c>
      <c r="EA672" s="465">
        <v>28568</v>
      </c>
      <c r="EB672" s="46"/>
    </row>
    <row r="673" spans="1:132" s="141" customFormat="1" ht="27.75" customHeight="1" x14ac:dyDescent="0.25">
      <c r="A673" s="69" t="s">
        <v>56</v>
      </c>
      <c r="B673" s="69" t="s">
        <v>57</v>
      </c>
      <c r="C673" s="69" t="s">
        <v>1099</v>
      </c>
      <c r="D673" s="67" t="s">
        <v>1190</v>
      </c>
      <c r="E673" s="67" t="s">
        <v>1191</v>
      </c>
      <c r="F673" s="67" t="s">
        <v>1198</v>
      </c>
      <c r="G673" s="67" t="s">
        <v>1191</v>
      </c>
      <c r="H673" s="14" t="s">
        <v>46</v>
      </c>
      <c r="I673" s="20" t="s">
        <v>1978</v>
      </c>
      <c r="J673" s="145" t="s">
        <v>1981</v>
      </c>
      <c r="K673" s="426">
        <v>2.4858393190228525</v>
      </c>
      <c r="L673" s="426">
        <v>3.1727272661280002</v>
      </c>
      <c r="M673" s="424">
        <v>484</v>
      </c>
      <c r="N673" s="487">
        <v>6867840</v>
      </c>
      <c r="O673" s="487" t="s">
        <v>1976</v>
      </c>
      <c r="P673" s="572">
        <v>1.4410662718973057</v>
      </c>
      <c r="Q673" s="34" t="s">
        <v>48</v>
      </c>
      <c r="R673" s="257" t="s">
        <v>48</v>
      </c>
      <c r="S673" s="27"/>
      <c r="T673" s="27"/>
      <c r="U673" s="145"/>
      <c r="V673" s="24"/>
      <c r="W673" s="24"/>
      <c r="X673" s="24"/>
      <c r="Y673" s="24"/>
      <c r="Z673" s="24"/>
      <c r="AA673" s="24"/>
      <c r="AB673" s="24"/>
      <c r="AC673" s="24"/>
      <c r="AD673" s="24"/>
      <c r="AE673" s="24"/>
      <c r="AF673" s="24"/>
      <c r="AG673" s="24"/>
      <c r="AH673" s="24"/>
      <c r="AI673" s="24">
        <v>3</v>
      </c>
      <c r="AJ673" s="24">
        <v>3</v>
      </c>
      <c r="AK673" s="24"/>
      <c r="AL673" s="24"/>
      <c r="AM673" s="24"/>
      <c r="AN673" s="24"/>
      <c r="AO673" s="145">
        <f t="shared" si="93"/>
        <v>3</v>
      </c>
      <c r="AP673" s="14">
        <f t="shared" si="94"/>
        <v>3</v>
      </c>
      <c r="AQ673" s="22"/>
      <c r="AR673" s="24"/>
      <c r="AS673" s="24"/>
      <c r="AT673" s="24"/>
      <c r="AU673" s="24"/>
      <c r="AV673" s="24"/>
      <c r="AW673" s="145"/>
      <c r="AX673" s="24"/>
      <c r="AY673" s="24"/>
      <c r="AZ673" s="24"/>
      <c r="BA673" s="24"/>
      <c r="BB673" s="24"/>
      <c r="BC673" s="24"/>
      <c r="BD673" s="24"/>
      <c r="BE673" s="24"/>
      <c r="BF673" s="24"/>
      <c r="BG673" s="24">
        <v>16.899999999999999</v>
      </c>
      <c r="BH673" s="24">
        <v>16.899999999999999</v>
      </c>
      <c r="BI673" s="24"/>
      <c r="BJ673" s="24"/>
      <c r="BK673" s="24"/>
      <c r="BL673" s="24"/>
      <c r="BM673" s="145">
        <f t="shared" si="95"/>
        <v>16.899999999999999</v>
      </c>
      <c r="BN673" s="24">
        <f t="shared" si="96"/>
        <v>16.899999999999999</v>
      </c>
      <c r="BO673" s="509">
        <f t="shared" si="90"/>
        <v>1.1727427342914274E-2</v>
      </c>
      <c r="BP673" s="511">
        <v>0</v>
      </c>
      <c r="BQ673" s="512">
        <v>0</v>
      </c>
      <c r="BR673" s="513">
        <v>0</v>
      </c>
      <c r="BS673" s="512">
        <v>0</v>
      </c>
      <c r="BT673" s="512">
        <v>0</v>
      </c>
      <c r="BU673" s="512">
        <v>0</v>
      </c>
      <c r="BV673" s="512">
        <v>0</v>
      </c>
      <c r="BW673" s="512">
        <v>0</v>
      </c>
      <c r="BX673" s="512">
        <v>0</v>
      </c>
      <c r="BY673" s="512">
        <v>0</v>
      </c>
      <c r="BZ673" s="512">
        <v>0</v>
      </c>
      <c r="CA673" s="512">
        <v>0</v>
      </c>
      <c r="CB673" s="512">
        <v>0</v>
      </c>
      <c r="CC673" s="512">
        <v>0</v>
      </c>
      <c r="CD673" s="512">
        <v>0</v>
      </c>
      <c r="CE673" s="512">
        <v>0</v>
      </c>
      <c r="CF673" s="512">
        <v>19837.896000000001</v>
      </c>
      <c r="CG673" s="512">
        <v>19837.896000000001</v>
      </c>
      <c r="CH673" s="512">
        <v>0</v>
      </c>
      <c r="CI673" s="512">
        <v>0</v>
      </c>
      <c r="CJ673" s="512">
        <v>0</v>
      </c>
      <c r="CK673" s="512">
        <v>0</v>
      </c>
      <c r="CL673" s="513">
        <f t="shared" si="97"/>
        <v>19837.896000000001</v>
      </c>
      <c r="CM673" s="513">
        <f t="shared" si="98"/>
        <v>19837.896000000001</v>
      </c>
      <c r="CN673" s="113"/>
      <c r="CO673" s="97"/>
      <c r="CP673" s="97"/>
      <c r="CQ673" s="97"/>
      <c r="CR673" s="97"/>
      <c r="CS673" s="97"/>
      <c r="CT673" s="97"/>
      <c r="CU673" s="114"/>
      <c r="CV673" s="50">
        <f t="shared" si="91"/>
        <v>6867840</v>
      </c>
      <c r="CW673" s="11"/>
      <c r="CX673" s="604">
        <f t="shared" si="92"/>
        <v>1.4410662718973057</v>
      </c>
      <c r="CY673" s="143"/>
      <c r="CZ673" s="143"/>
      <c r="DA673" s="143"/>
      <c r="DB673" s="23"/>
      <c r="DC673" s="23"/>
      <c r="DD673" s="23"/>
      <c r="DE673" s="23"/>
      <c r="DF673" s="143"/>
      <c r="DG673" s="89"/>
      <c r="DH673" s="50" t="s">
        <v>46</v>
      </c>
      <c r="DI673" s="28"/>
      <c r="DJ673" s="553" t="s">
        <v>46</v>
      </c>
      <c r="DK673" s="143"/>
      <c r="DL673" s="46"/>
      <c r="DM673" s="111"/>
      <c r="DN673" s="110"/>
      <c r="DO673" s="432">
        <v>228.35938037865731</v>
      </c>
      <c r="DP673" s="433">
        <v>52.150961620350301</v>
      </c>
      <c r="DQ673" s="434">
        <v>18.084681583476751</v>
      </c>
      <c r="DR673" s="428">
        <v>144.69129824183193</v>
      </c>
      <c r="DS673" s="432">
        <v>0.30154905335628207</v>
      </c>
      <c r="DT673" s="434">
        <v>1.6443123294633033</v>
      </c>
      <c r="DU673" s="434">
        <v>0.15283993115318406</v>
      </c>
      <c r="DV673" s="428">
        <v>1.7339178561976771</v>
      </c>
      <c r="DW673" s="252"/>
      <c r="DX673" s="50"/>
      <c r="DY673" s="249"/>
      <c r="DZ673" s="464">
        <v>0</v>
      </c>
      <c r="EA673" s="465">
        <v>52916</v>
      </c>
      <c r="EB673" s="46"/>
    </row>
    <row r="674" spans="1:132" s="141" customFormat="1" ht="27.75" customHeight="1" x14ac:dyDescent="0.25">
      <c r="A674" s="69" t="s">
        <v>56</v>
      </c>
      <c r="B674" s="69" t="s">
        <v>57</v>
      </c>
      <c r="C674" s="69" t="s">
        <v>1099</v>
      </c>
      <c r="D674" s="67" t="s">
        <v>1190</v>
      </c>
      <c r="E674" s="67" t="s">
        <v>1191</v>
      </c>
      <c r="F674" s="67" t="s">
        <v>1199</v>
      </c>
      <c r="G674" s="67" t="s">
        <v>1191</v>
      </c>
      <c r="H674" s="14" t="s">
        <v>46</v>
      </c>
      <c r="I674" s="20" t="s">
        <v>1983</v>
      </c>
      <c r="J674" s="145" t="s">
        <v>1981</v>
      </c>
      <c r="K674" s="426">
        <v>2.4858393190228525</v>
      </c>
      <c r="L674" s="426">
        <v>0.42859848395700006</v>
      </c>
      <c r="M674" s="424">
        <v>1</v>
      </c>
      <c r="N674" s="487">
        <v>3153600.0000000005</v>
      </c>
      <c r="O674" s="487" t="s">
        <v>1976</v>
      </c>
      <c r="P674" s="572">
        <v>0.9222824140142758</v>
      </c>
      <c r="Q674" s="34" t="s">
        <v>48</v>
      </c>
      <c r="R674" s="257" t="s">
        <v>48</v>
      </c>
      <c r="S674" s="27"/>
      <c r="T674" s="27"/>
      <c r="U674" s="145"/>
      <c r="V674" s="24"/>
      <c r="W674" s="24"/>
      <c r="X674" s="24"/>
      <c r="Y674" s="24"/>
      <c r="Z674" s="24"/>
      <c r="AA674" s="24"/>
      <c r="AB674" s="24"/>
      <c r="AC674" s="24"/>
      <c r="AD674" s="24"/>
      <c r="AE674" s="24"/>
      <c r="AF674" s="24"/>
      <c r="AG674" s="24"/>
      <c r="AH674" s="24"/>
      <c r="AI674" s="24"/>
      <c r="AJ674" s="24"/>
      <c r="AK674" s="24"/>
      <c r="AL674" s="24"/>
      <c r="AM674" s="24"/>
      <c r="AN674" s="24"/>
      <c r="AO674" s="145">
        <f t="shared" si="93"/>
        <v>0</v>
      </c>
      <c r="AP674" s="14">
        <f t="shared" si="94"/>
        <v>0</v>
      </c>
      <c r="AQ674" s="22"/>
      <c r="AR674" s="24"/>
      <c r="AS674" s="24"/>
      <c r="AT674" s="24"/>
      <c r="AU674" s="24"/>
      <c r="AV674" s="24"/>
      <c r="AW674" s="145"/>
      <c r="AX674" s="24"/>
      <c r="AY674" s="24"/>
      <c r="AZ674" s="24"/>
      <c r="BA674" s="24"/>
      <c r="BB674" s="24"/>
      <c r="BC674" s="24"/>
      <c r="BD674" s="24"/>
      <c r="BE674" s="24"/>
      <c r="BF674" s="24"/>
      <c r="BG674" s="24"/>
      <c r="BH674" s="24"/>
      <c r="BI674" s="24"/>
      <c r="BJ674" s="24"/>
      <c r="BK674" s="24"/>
      <c r="BL674" s="24"/>
      <c r="BM674" s="145">
        <f t="shared" si="95"/>
        <v>0</v>
      </c>
      <c r="BN674" s="24">
        <f t="shared" si="96"/>
        <v>0</v>
      </c>
      <c r="BO674" s="509">
        <f t="shared" si="90"/>
        <v>0</v>
      </c>
      <c r="BP674" s="511">
        <v>0</v>
      </c>
      <c r="BQ674" s="512">
        <v>0</v>
      </c>
      <c r="BR674" s="513">
        <v>0</v>
      </c>
      <c r="BS674" s="512">
        <v>0</v>
      </c>
      <c r="BT674" s="512">
        <v>0</v>
      </c>
      <c r="BU674" s="512">
        <v>0</v>
      </c>
      <c r="BV674" s="512">
        <v>0</v>
      </c>
      <c r="BW674" s="512">
        <v>0</v>
      </c>
      <c r="BX674" s="512">
        <v>0</v>
      </c>
      <c r="BY674" s="512">
        <v>0</v>
      </c>
      <c r="BZ674" s="512">
        <v>0</v>
      </c>
      <c r="CA674" s="512">
        <v>0</v>
      </c>
      <c r="CB674" s="512">
        <v>0</v>
      </c>
      <c r="CC674" s="512">
        <v>0</v>
      </c>
      <c r="CD674" s="512">
        <v>0</v>
      </c>
      <c r="CE674" s="512">
        <v>0</v>
      </c>
      <c r="CF674" s="512">
        <v>0</v>
      </c>
      <c r="CG674" s="512">
        <v>0</v>
      </c>
      <c r="CH674" s="512">
        <v>0</v>
      </c>
      <c r="CI674" s="512">
        <v>0</v>
      </c>
      <c r="CJ674" s="512">
        <v>0</v>
      </c>
      <c r="CK674" s="512">
        <v>0</v>
      </c>
      <c r="CL674" s="513">
        <f t="shared" si="97"/>
        <v>0</v>
      </c>
      <c r="CM674" s="513">
        <f t="shared" si="98"/>
        <v>0</v>
      </c>
      <c r="CN674" s="113"/>
      <c r="CO674" s="97"/>
      <c r="CP674" s="97"/>
      <c r="CQ674" s="97"/>
      <c r="CR674" s="97"/>
      <c r="CS674" s="97"/>
      <c r="CT674" s="97"/>
      <c r="CU674" s="114"/>
      <c r="CV674" s="50">
        <f t="shared" si="91"/>
        <v>3153600.0000000005</v>
      </c>
      <c r="CW674" s="11"/>
      <c r="CX674" s="604">
        <f t="shared" si="92"/>
        <v>0.9222824140142758</v>
      </c>
      <c r="CY674" s="143"/>
      <c r="CZ674" s="143"/>
      <c r="DA674" s="143"/>
      <c r="DB674" s="23"/>
      <c r="DC674" s="23"/>
      <c r="DD674" s="23"/>
      <c r="DE674" s="23"/>
      <c r="DF674" s="143"/>
      <c r="DG674" s="89"/>
      <c r="DH674" s="50" t="s">
        <v>46</v>
      </c>
      <c r="DI674" s="28"/>
      <c r="DJ674" s="553" t="s">
        <v>46</v>
      </c>
      <c r="DK674" s="143"/>
      <c r="DL674" s="46"/>
      <c r="DM674" s="111"/>
      <c r="DN674" s="110"/>
      <c r="DO674" s="432">
        <v>0</v>
      </c>
      <c r="DP674" s="433">
        <v>120.00000000000004</v>
      </c>
      <c r="DQ674" s="434">
        <v>0</v>
      </c>
      <c r="DR674" s="428">
        <v>120.00000000000004</v>
      </c>
      <c r="DS674" s="432">
        <v>0</v>
      </c>
      <c r="DT674" s="434">
        <v>4.0000000000000018</v>
      </c>
      <c r="DU674" s="434">
        <v>0</v>
      </c>
      <c r="DV674" s="428">
        <v>4.0000000000000018</v>
      </c>
      <c r="DW674" s="252"/>
      <c r="DX674" s="50"/>
      <c r="DY674" s="249"/>
      <c r="DZ674" s="464">
        <v>0</v>
      </c>
      <c r="EA674" s="465">
        <v>0</v>
      </c>
      <c r="EB674" s="46"/>
    </row>
    <row r="675" spans="1:132" s="141" customFormat="1" ht="27.75" customHeight="1" x14ac:dyDescent="0.25">
      <c r="A675" s="69" t="s">
        <v>56</v>
      </c>
      <c r="B675" s="69" t="s">
        <v>57</v>
      </c>
      <c r="C675" s="69" t="s">
        <v>1099</v>
      </c>
      <c r="D675" s="67" t="s">
        <v>1190</v>
      </c>
      <c r="E675" s="67" t="s">
        <v>1191</v>
      </c>
      <c r="F675" s="67" t="s">
        <v>1200</v>
      </c>
      <c r="G675" s="67" t="s">
        <v>1191</v>
      </c>
      <c r="H675" s="14" t="s">
        <v>46</v>
      </c>
      <c r="I675" s="20" t="s">
        <v>1978</v>
      </c>
      <c r="J675" s="145" t="s">
        <v>1981</v>
      </c>
      <c r="K675" s="426">
        <v>2.4858393190228525</v>
      </c>
      <c r="L675" s="426">
        <v>0.66874999860900008</v>
      </c>
      <c r="M675" s="424">
        <v>74</v>
      </c>
      <c r="N675" s="487">
        <v>1331520.0000000002</v>
      </c>
      <c r="O675" s="487" t="s">
        <v>1976</v>
      </c>
      <c r="P675" s="572">
        <v>1.2969596447075753</v>
      </c>
      <c r="Q675" s="34" t="s">
        <v>48</v>
      </c>
      <c r="R675" s="257" t="s">
        <v>48</v>
      </c>
      <c r="S675" s="27"/>
      <c r="T675" s="27"/>
      <c r="U675" s="145"/>
      <c r="V675" s="24"/>
      <c r="W675" s="24"/>
      <c r="X675" s="24"/>
      <c r="Y675" s="24"/>
      <c r="Z675" s="24"/>
      <c r="AA675" s="24"/>
      <c r="AB675" s="24"/>
      <c r="AC675" s="24"/>
      <c r="AD675" s="24"/>
      <c r="AE675" s="24"/>
      <c r="AF675" s="24"/>
      <c r="AG675" s="24"/>
      <c r="AH675" s="24"/>
      <c r="AI675" s="24"/>
      <c r="AJ675" s="24"/>
      <c r="AK675" s="24"/>
      <c r="AL675" s="24"/>
      <c r="AM675" s="24"/>
      <c r="AN675" s="24"/>
      <c r="AO675" s="145">
        <f t="shared" si="93"/>
        <v>0</v>
      </c>
      <c r="AP675" s="14">
        <f t="shared" si="94"/>
        <v>0</v>
      </c>
      <c r="AQ675" s="22"/>
      <c r="AR675" s="24"/>
      <c r="AS675" s="24"/>
      <c r="AT675" s="24"/>
      <c r="AU675" s="24"/>
      <c r="AV675" s="24"/>
      <c r="AW675" s="145"/>
      <c r="AX675" s="24"/>
      <c r="AY675" s="24"/>
      <c r="AZ675" s="24"/>
      <c r="BA675" s="24"/>
      <c r="BB675" s="24"/>
      <c r="BC675" s="24"/>
      <c r="BD675" s="24"/>
      <c r="BE675" s="24"/>
      <c r="BF675" s="24"/>
      <c r="BG675" s="24"/>
      <c r="BH675" s="24"/>
      <c r="BI675" s="24"/>
      <c r="BJ675" s="24"/>
      <c r="BK675" s="24"/>
      <c r="BL675" s="24"/>
      <c r="BM675" s="145">
        <f t="shared" si="95"/>
        <v>0</v>
      </c>
      <c r="BN675" s="24">
        <f t="shared" si="96"/>
        <v>0</v>
      </c>
      <c r="BO675" s="509">
        <f t="shared" si="90"/>
        <v>0</v>
      </c>
      <c r="BP675" s="511">
        <v>0</v>
      </c>
      <c r="BQ675" s="512">
        <v>0</v>
      </c>
      <c r="BR675" s="513">
        <v>0</v>
      </c>
      <c r="BS675" s="512">
        <v>0</v>
      </c>
      <c r="BT675" s="512">
        <v>0</v>
      </c>
      <c r="BU675" s="512">
        <v>0</v>
      </c>
      <c r="BV675" s="512">
        <v>0</v>
      </c>
      <c r="BW675" s="512">
        <v>0</v>
      </c>
      <c r="BX675" s="512">
        <v>0</v>
      </c>
      <c r="BY675" s="512">
        <v>0</v>
      </c>
      <c r="BZ675" s="512">
        <v>0</v>
      </c>
      <c r="CA675" s="512">
        <v>0</v>
      </c>
      <c r="CB675" s="512">
        <v>0</v>
      </c>
      <c r="CC675" s="512">
        <v>0</v>
      </c>
      <c r="CD675" s="512">
        <v>0</v>
      </c>
      <c r="CE675" s="512">
        <v>0</v>
      </c>
      <c r="CF675" s="512">
        <v>0</v>
      </c>
      <c r="CG675" s="512">
        <v>0</v>
      </c>
      <c r="CH675" s="512">
        <v>0</v>
      </c>
      <c r="CI675" s="512">
        <v>0</v>
      </c>
      <c r="CJ675" s="512">
        <v>0</v>
      </c>
      <c r="CK675" s="512">
        <v>0</v>
      </c>
      <c r="CL675" s="513">
        <f t="shared" si="97"/>
        <v>0</v>
      </c>
      <c r="CM675" s="513">
        <f t="shared" si="98"/>
        <v>0</v>
      </c>
      <c r="CN675" s="113"/>
      <c r="CO675" s="97"/>
      <c r="CP675" s="97"/>
      <c r="CQ675" s="97"/>
      <c r="CR675" s="97"/>
      <c r="CS675" s="97"/>
      <c r="CT675" s="97"/>
      <c r="CU675" s="114"/>
      <c r="CV675" s="50">
        <f t="shared" si="91"/>
        <v>1331520.0000000002</v>
      </c>
      <c r="CW675" s="11"/>
      <c r="CX675" s="604">
        <f t="shared" si="92"/>
        <v>1.2969596447075753</v>
      </c>
      <c r="CY675" s="143"/>
      <c r="CZ675" s="143"/>
      <c r="DA675" s="143"/>
      <c r="DB675" s="23"/>
      <c r="DC675" s="23"/>
      <c r="DD675" s="23"/>
      <c r="DE675" s="23"/>
      <c r="DF675" s="143"/>
      <c r="DG675" s="89"/>
      <c r="DH675" s="50" t="s">
        <v>46</v>
      </c>
      <c r="DI675" s="28"/>
      <c r="DJ675" s="553" t="s">
        <v>46</v>
      </c>
      <c r="DK675" s="143"/>
      <c r="DL675" s="46"/>
      <c r="DM675" s="111"/>
      <c r="DN675" s="110"/>
      <c r="DO675" s="432">
        <v>0</v>
      </c>
      <c r="DP675" s="433">
        <v>24.310093849735097</v>
      </c>
      <c r="DQ675" s="434">
        <v>0</v>
      </c>
      <c r="DR675" s="428">
        <v>24.310093849735097</v>
      </c>
      <c r="DS675" s="432">
        <v>0</v>
      </c>
      <c r="DT675" s="434">
        <v>0.62419026954149504</v>
      </c>
      <c r="DU675" s="434">
        <v>0</v>
      </c>
      <c r="DV675" s="428">
        <v>0.62419026954149504</v>
      </c>
      <c r="DW675" s="252"/>
      <c r="DX675" s="50"/>
      <c r="DY675" s="249"/>
      <c r="DZ675" s="464">
        <v>0</v>
      </c>
      <c r="EA675" s="465">
        <v>1045.3333333333333</v>
      </c>
      <c r="EB675" s="46"/>
    </row>
    <row r="676" spans="1:132" s="141" customFormat="1" ht="27.75" customHeight="1" x14ac:dyDescent="0.25">
      <c r="A676" s="69" t="s">
        <v>56</v>
      </c>
      <c r="B676" s="69" t="s">
        <v>57</v>
      </c>
      <c r="C676" s="69" t="s">
        <v>1099</v>
      </c>
      <c r="D676" s="67" t="s">
        <v>1190</v>
      </c>
      <c r="E676" s="67" t="s">
        <v>1191</v>
      </c>
      <c r="F676" s="67" t="s">
        <v>1201</v>
      </c>
      <c r="G676" s="67" t="s">
        <v>1202</v>
      </c>
      <c r="H676" s="14" t="s">
        <v>46</v>
      </c>
      <c r="I676" s="20" t="s">
        <v>1979</v>
      </c>
      <c r="J676" s="145" t="s">
        <v>1981</v>
      </c>
      <c r="K676" s="426">
        <v>2.4858393190228525</v>
      </c>
      <c r="L676" s="426">
        <v>2.129924237994</v>
      </c>
      <c r="M676" s="424">
        <v>932</v>
      </c>
      <c r="N676" s="487">
        <v>4835519.9999999991</v>
      </c>
      <c r="O676" s="487" t="s">
        <v>1976</v>
      </c>
      <c r="P676" s="572">
        <v>1.8445648280285516</v>
      </c>
      <c r="Q676" s="34" t="s">
        <v>48</v>
      </c>
      <c r="R676" s="257" t="s">
        <v>48</v>
      </c>
      <c r="S676" s="27"/>
      <c r="T676" s="27"/>
      <c r="U676" s="145"/>
      <c r="V676" s="24"/>
      <c r="W676" s="24"/>
      <c r="X676" s="24"/>
      <c r="Y676" s="24"/>
      <c r="Z676" s="24"/>
      <c r="AA676" s="24"/>
      <c r="AB676" s="24"/>
      <c r="AC676" s="24"/>
      <c r="AD676" s="24"/>
      <c r="AE676" s="24"/>
      <c r="AF676" s="24"/>
      <c r="AG676" s="24"/>
      <c r="AH676" s="24"/>
      <c r="AI676" s="24">
        <v>3</v>
      </c>
      <c r="AJ676" s="24">
        <v>3</v>
      </c>
      <c r="AK676" s="24"/>
      <c r="AL676" s="24"/>
      <c r="AM676" s="24"/>
      <c r="AN676" s="24"/>
      <c r="AO676" s="145">
        <f t="shared" si="93"/>
        <v>3</v>
      </c>
      <c r="AP676" s="14">
        <f t="shared" si="94"/>
        <v>3</v>
      </c>
      <c r="AQ676" s="22"/>
      <c r="AR676" s="24"/>
      <c r="AS676" s="24"/>
      <c r="AT676" s="24"/>
      <c r="AU676" s="24"/>
      <c r="AV676" s="24"/>
      <c r="AW676" s="145"/>
      <c r="AX676" s="24"/>
      <c r="AY676" s="24"/>
      <c r="AZ676" s="24"/>
      <c r="BA676" s="24"/>
      <c r="BB676" s="24"/>
      <c r="BC676" s="24"/>
      <c r="BD676" s="24"/>
      <c r="BE676" s="24"/>
      <c r="BF676" s="24"/>
      <c r="BG676" s="24">
        <v>12.6</v>
      </c>
      <c r="BH676" s="24">
        <v>12.6</v>
      </c>
      <c r="BI676" s="24"/>
      <c r="BJ676" s="24"/>
      <c r="BK676" s="24"/>
      <c r="BL676" s="24"/>
      <c r="BM676" s="145">
        <f t="shared" si="95"/>
        <v>12.6</v>
      </c>
      <c r="BN676" s="24">
        <f t="shared" si="96"/>
        <v>12.6</v>
      </c>
      <c r="BO676" s="509">
        <f t="shared" si="90"/>
        <v>6.8308794619415612E-3</v>
      </c>
      <c r="BP676" s="511">
        <v>0</v>
      </c>
      <c r="BQ676" s="512">
        <v>0</v>
      </c>
      <c r="BR676" s="513">
        <v>0</v>
      </c>
      <c r="BS676" s="512">
        <v>0</v>
      </c>
      <c r="BT676" s="512">
        <v>0</v>
      </c>
      <c r="BU676" s="512">
        <v>0</v>
      </c>
      <c r="BV676" s="512">
        <v>0</v>
      </c>
      <c r="BW676" s="512">
        <v>0</v>
      </c>
      <c r="BX676" s="512">
        <v>0</v>
      </c>
      <c r="BY676" s="512">
        <v>0</v>
      </c>
      <c r="BZ676" s="512">
        <v>0</v>
      </c>
      <c r="CA676" s="512">
        <v>0</v>
      </c>
      <c r="CB676" s="512">
        <v>0</v>
      </c>
      <c r="CC676" s="512">
        <v>0</v>
      </c>
      <c r="CD676" s="512">
        <v>0</v>
      </c>
      <c r="CE676" s="512">
        <v>0</v>
      </c>
      <c r="CF676" s="512">
        <v>14790.384</v>
      </c>
      <c r="CG676" s="512">
        <v>14790.384</v>
      </c>
      <c r="CH676" s="512">
        <v>0</v>
      </c>
      <c r="CI676" s="512">
        <v>0</v>
      </c>
      <c r="CJ676" s="512">
        <v>0</v>
      </c>
      <c r="CK676" s="512">
        <v>0</v>
      </c>
      <c r="CL676" s="513">
        <f t="shared" si="97"/>
        <v>14790.384</v>
      </c>
      <c r="CM676" s="513">
        <f t="shared" si="98"/>
        <v>14790.384</v>
      </c>
      <c r="CN676" s="113"/>
      <c r="CO676" s="97"/>
      <c r="CP676" s="97"/>
      <c r="CQ676" s="97"/>
      <c r="CR676" s="97"/>
      <c r="CS676" s="97"/>
      <c r="CT676" s="97"/>
      <c r="CU676" s="114"/>
      <c r="CV676" s="50">
        <f t="shared" si="91"/>
        <v>4835519.9999999991</v>
      </c>
      <c r="CW676" s="11"/>
      <c r="CX676" s="604">
        <f t="shared" si="92"/>
        <v>1.8445648280285516</v>
      </c>
      <c r="CY676" s="143"/>
      <c r="CZ676" s="143"/>
      <c r="DA676" s="143"/>
      <c r="DB676" s="23"/>
      <c r="DC676" s="23"/>
      <c r="DD676" s="23"/>
      <c r="DE676" s="23"/>
      <c r="DF676" s="143"/>
      <c r="DG676" s="89"/>
      <c r="DH676" s="50" t="s">
        <v>46</v>
      </c>
      <c r="DI676" s="28"/>
      <c r="DJ676" s="553" t="s">
        <v>46</v>
      </c>
      <c r="DK676" s="143"/>
      <c r="DL676" s="46"/>
      <c r="DM676" s="111"/>
      <c r="DN676" s="110"/>
      <c r="DO676" s="432">
        <v>92.069021010281659</v>
      </c>
      <c r="DP676" s="433">
        <v>-34.53470277274193</v>
      </c>
      <c r="DQ676" s="434">
        <v>88.651944568618717</v>
      </c>
      <c r="DR676" s="428">
        <v>-37.617672580269634</v>
      </c>
      <c r="DS676" s="432">
        <v>0.31971390254805554</v>
      </c>
      <c r="DT676" s="434">
        <v>0.2796502461609387</v>
      </c>
      <c r="DU676" s="434">
        <v>0.31756817165847129</v>
      </c>
      <c r="DV676" s="428">
        <v>0.2592263720186111</v>
      </c>
      <c r="DW676" s="252"/>
      <c r="DX676" s="50"/>
      <c r="DY676" s="249"/>
      <c r="DZ676" s="464">
        <v>79950</v>
      </c>
      <c r="EA676" s="465">
        <v>-79950</v>
      </c>
      <c r="EB676" s="46"/>
    </row>
    <row r="677" spans="1:132" s="141" customFormat="1" ht="27.75" customHeight="1" x14ac:dyDescent="0.25">
      <c r="A677" s="69" t="s">
        <v>56</v>
      </c>
      <c r="B677" s="69" t="s">
        <v>57</v>
      </c>
      <c r="C677" s="69" t="s">
        <v>1099</v>
      </c>
      <c r="D677" s="67" t="s">
        <v>1203</v>
      </c>
      <c r="E677" s="67" t="s">
        <v>1204</v>
      </c>
      <c r="F677" s="67" t="s">
        <v>1205</v>
      </c>
      <c r="G677" s="67" t="s">
        <v>1133</v>
      </c>
      <c r="H677" s="14" t="s">
        <v>46</v>
      </c>
      <c r="I677" s="20" t="s">
        <v>1978</v>
      </c>
      <c r="J677" s="145" t="s">
        <v>1981</v>
      </c>
      <c r="K677" s="426">
        <v>2.7956685674807735</v>
      </c>
      <c r="L677" s="426">
        <v>2.6617424187060004</v>
      </c>
      <c r="M677" s="424">
        <v>598</v>
      </c>
      <c r="N677" s="487">
        <v>9460800.0000000019</v>
      </c>
      <c r="O677" s="487" t="s">
        <v>1976</v>
      </c>
      <c r="P677" s="572">
        <v>2.557892632617718</v>
      </c>
      <c r="Q677" s="34" t="s">
        <v>48</v>
      </c>
      <c r="R677" s="257" t="s">
        <v>48</v>
      </c>
      <c r="S677" s="27"/>
      <c r="T677" s="27"/>
      <c r="U677" s="145"/>
      <c r="V677" s="24"/>
      <c r="W677" s="24"/>
      <c r="X677" s="24"/>
      <c r="Y677" s="24"/>
      <c r="Z677" s="24"/>
      <c r="AA677" s="24"/>
      <c r="AB677" s="24"/>
      <c r="AC677" s="24"/>
      <c r="AD677" s="24"/>
      <c r="AE677" s="24"/>
      <c r="AF677" s="24"/>
      <c r="AG677" s="24"/>
      <c r="AH677" s="24"/>
      <c r="AI677" s="24">
        <v>11</v>
      </c>
      <c r="AJ677" s="24">
        <v>11</v>
      </c>
      <c r="AK677" s="24"/>
      <c r="AL677" s="24"/>
      <c r="AM677" s="24"/>
      <c r="AN677" s="24"/>
      <c r="AO677" s="145">
        <f t="shared" si="93"/>
        <v>11</v>
      </c>
      <c r="AP677" s="14">
        <f t="shared" si="94"/>
        <v>11</v>
      </c>
      <c r="AQ677" s="22"/>
      <c r="AR677" s="24"/>
      <c r="AS677" s="24"/>
      <c r="AT677" s="24"/>
      <c r="AU677" s="24"/>
      <c r="AV677" s="24"/>
      <c r="AW677" s="145"/>
      <c r="AX677" s="24"/>
      <c r="AY677" s="24"/>
      <c r="AZ677" s="24"/>
      <c r="BA677" s="24"/>
      <c r="BB677" s="24"/>
      <c r="BC677" s="24"/>
      <c r="BD677" s="24"/>
      <c r="BE677" s="24"/>
      <c r="BF677" s="24"/>
      <c r="BG677" s="24">
        <v>49.7</v>
      </c>
      <c r="BH677" s="24">
        <v>49.7</v>
      </c>
      <c r="BI677" s="24"/>
      <c r="BJ677" s="24"/>
      <c r="BK677" s="24"/>
      <c r="BL677" s="24"/>
      <c r="BM677" s="145">
        <f t="shared" si="95"/>
        <v>49.7</v>
      </c>
      <c r="BN677" s="24">
        <f t="shared" si="96"/>
        <v>49.7</v>
      </c>
      <c r="BO677" s="509">
        <f t="shared" si="90"/>
        <v>1.9430057136189328E-2</v>
      </c>
      <c r="BP677" s="511">
        <v>0</v>
      </c>
      <c r="BQ677" s="512">
        <v>0</v>
      </c>
      <c r="BR677" s="513">
        <v>0</v>
      </c>
      <c r="BS677" s="512">
        <v>0</v>
      </c>
      <c r="BT677" s="512">
        <v>0</v>
      </c>
      <c r="BU677" s="512">
        <v>0</v>
      </c>
      <c r="BV677" s="512">
        <v>0</v>
      </c>
      <c r="BW677" s="512">
        <v>0</v>
      </c>
      <c r="BX677" s="512">
        <v>0</v>
      </c>
      <c r="BY677" s="512">
        <v>0</v>
      </c>
      <c r="BZ677" s="512">
        <v>0</v>
      </c>
      <c r="CA677" s="512">
        <v>0</v>
      </c>
      <c r="CB677" s="512">
        <v>0</v>
      </c>
      <c r="CC677" s="512">
        <v>0</v>
      </c>
      <c r="CD677" s="512">
        <v>0</v>
      </c>
      <c r="CE677" s="512">
        <v>0</v>
      </c>
      <c r="CF677" s="512">
        <v>58339.848000000005</v>
      </c>
      <c r="CG677" s="512">
        <v>58339.848000000005</v>
      </c>
      <c r="CH677" s="512">
        <v>0</v>
      </c>
      <c r="CI677" s="512">
        <v>0</v>
      </c>
      <c r="CJ677" s="512">
        <v>0</v>
      </c>
      <c r="CK677" s="512">
        <v>0</v>
      </c>
      <c r="CL677" s="513">
        <f t="shared" si="97"/>
        <v>58339.848000000005</v>
      </c>
      <c r="CM677" s="513">
        <f t="shared" si="98"/>
        <v>58339.848000000005</v>
      </c>
      <c r="CN677" s="113"/>
      <c r="CO677" s="97"/>
      <c r="CP677" s="97"/>
      <c r="CQ677" s="97"/>
      <c r="CR677" s="97"/>
      <c r="CS677" s="97"/>
      <c r="CT677" s="97"/>
      <c r="CU677" s="114"/>
      <c r="CV677" s="50">
        <f t="shared" si="91"/>
        <v>9460800.0000000019</v>
      </c>
      <c r="CW677" s="11"/>
      <c r="CX677" s="604">
        <f t="shared" si="92"/>
        <v>2.557892632617718</v>
      </c>
      <c r="CY677" s="143"/>
      <c r="CZ677" s="143"/>
      <c r="DA677" s="143"/>
      <c r="DB677" s="23"/>
      <c r="DC677" s="23"/>
      <c r="DD677" s="23"/>
      <c r="DE677" s="23"/>
      <c r="DF677" s="143"/>
      <c r="DG677" s="89"/>
      <c r="DH677" s="50" t="s">
        <v>46</v>
      </c>
      <c r="DI677" s="28"/>
      <c r="DJ677" s="553" t="s">
        <v>46</v>
      </c>
      <c r="DK677" s="143"/>
      <c r="DL677" s="46"/>
      <c r="DM677" s="111"/>
      <c r="DN677" s="110"/>
      <c r="DO677" s="432">
        <v>0</v>
      </c>
      <c r="DP677" s="433">
        <v>75.10513318199709</v>
      </c>
      <c r="DQ677" s="434">
        <v>0</v>
      </c>
      <c r="DR677" s="428">
        <v>75.10513318199709</v>
      </c>
      <c r="DS677" s="432">
        <v>0</v>
      </c>
      <c r="DT677" s="434">
        <v>0.14810211882958493</v>
      </c>
      <c r="DU677" s="434">
        <v>0</v>
      </c>
      <c r="DV677" s="428">
        <v>0.14810211882958493</v>
      </c>
      <c r="DW677" s="252"/>
      <c r="DX677" s="50"/>
      <c r="DY677" s="249"/>
      <c r="DZ677" s="464">
        <v>0</v>
      </c>
      <c r="EA677" s="465">
        <v>0</v>
      </c>
      <c r="EB677" s="46"/>
    </row>
    <row r="678" spans="1:132" s="141" customFormat="1" ht="27.75" customHeight="1" x14ac:dyDescent="0.25">
      <c r="A678" s="69" t="s">
        <v>56</v>
      </c>
      <c r="B678" s="69" t="s">
        <v>57</v>
      </c>
      <c r="C678" s="69" t="s">
        <v>1099</v>
      </c>
      <c r="D678" s="67" t="s">
        <v>1203</v>
      </c>
      <c r="E678" s="67" t="s">
        <v>1204</v>
      </c>
      <c r="F678" s="67" t="s">
        <v>1206</v>
      </c>
      <c r="G678" s="67" t="s">
        <v>1204</v>
      </c>
      <c r="H678" s="14" t="s">
        <v>46</v>
      </c>
      <c r="I678" s="20" t="s">
        <v>1979</v>
      </c>
      <c r="J678" s="145" t="s">
        <v>1981</v>
      </c>
      <c r="K678" s="426">
        <v>1.7436901889957401</v>
      </c>
      <c r="L678" s="426">
        <v>2.0721590865990001</v>
      </c>
      <c r="M678" s="424">
        <v>181</v>
      </c>
      <c r="N678" s="487">
        <v>4450080</v>
      </c>
      <c r="O678" s="487" t="s">
        <v>1976</v>
      </c>
      <c r="P678" s="572">
        <v>1.8733861534664977</v>
      </c>
      <c r="Q678" s="34" t="s">
        <v>48</v>
      </c>
      <c r="R678" s="257" t="s">
        <v>48</v>
      </c>
      <c r="S678" s="27"/>
      <c r="T678" s="27"/>
      <c r="U678" s="145"/>
      <c r="V678" s="24"/>
      <c r="W678" s="24"/>
      <c r="X678" s="24"/>
      <c r="Y678" s="24"/>
      <c r="Z678" s="24"/>
      <c r="AA678" s="24"/>
      <c r="AB678" s="24"/>
      <c r="AC678" s="24"/>
      <c r="AD678" s="24"/>
      <c r="AE678" s="24"/>
      <c r="AF678" s="24"/>
      <c r="AG678" s="24"/>
      <c r="AH678" s="24"/>
      <c r="AI678" s="24">
        <v>7</v>
      </c>
      <c r="AJ678" s="24">
        <v>7</v>
      </c>
      <c r="AK678" s="24"/>
      <c r="AL678" s="24"/>
      <c r="AM678" s="24"/>
      <c r="AN678" s="24"/>
      <c r="AO678" s="145">
        <f t="shared" si="93"/>
        <v>7</v>
      </c>
      <c r="AP678" s="14">
        <f t="shared" si="94"/>
        <v>7</v>
      </c>
      <c r="AQ678" s="22"/>
      <c r="AR678" s="24"/>
      <c r="AS678" s="24"/>
      <c r="AT678" s="24"/>
      <c r="AU678" s="24"/>
      <c r="AV678" s="24"/>
      <c r="AW678" s="145"/>
      <c r="AX678" s="24"/>
      <c r="AY678" s="24"/>
      <c r="AZ678" s="24"/>
      <c r="BA678" s="24"/>
      <c r="BB678" s="24"/>
      <c r="BC678" s="24"/>
      <c r="BD678" s="24"/>
      <c r="BE678" s="24"/>
      <c r="BF678" s="24"/>
      <c r="BG678" s="24">
        <v>46.32</v>
      </c>
      <c r="BH678" s="24">
        <v>46.32</v>
      </c>
      <c r="BI678" s="24"/>
      <c r="BJ678" s="24"/>
      <c r="BK678" s="24"/>
      <c r="BL678" s="24"/>
      <c r="BM678" s="145">
        <f t="shared" si="95"/>
        <v>46.32</v>
      </c>
      <c r="BN678" s="24">
        <f t="shared" si="96"/>
        <v>46.32</v>
      </c>
      <c r="BO678" s="509">
        <f t="shared" si="90"/>
        <v>2.4725281498579388E-2</v>
      </c>
      <c r="BP678" s="511">
        <v>0</v>
      </c>
      <c r="BQ678" s="512">
        <v>0</v>
      </c>
      <c r="BR678" s="513">
        <v>0</v>
      </c>
      <c r="BS678" s="512">
        <v>0</v>
      </c>
      <c r="BT678" s="512">
        <v>0</v>
      </c>
      <c r="BU678" s="512">
        <v>0</v>
      </c>
      <c r="BV678" s="512">
        <v>0</v>
      </c>
      <c r="BW678" s="512">
        <v>0</v>
      </c>
      <c r="BX678" s="512">
        <v>0</v>
      </c>
      <c r="BY678" s="512">
        <v>0</v>
      </c>
      <c r="BZ678" s="512">
        <v>0</v>
      </c>
      <c r="CA678" s="512">
        <v>0</v>
      </c>
      <c r="CB678" s="512">
        <v>0</v>
      </c>
      <c r="CC678" s="512">
        <v>0</v>
      </c>
      <c r="CD678" s="512">
        <v>0</v>
      </c>
      <c r="CE678" s="512">
        <v>0</v>
      </c>
      <c r="CF678" s="512">
        <v>54372.268800000005</v>
      </c>
      <c r="CG678" s="512">
        <v>54372.268800000005</v>
      </c>
      <c r="CH678" s="512">
        <v>0</v>
      </c>
      <c r="CI678" s="512">
        <v>0</v>
      </c>
      <c r="CJ678" s="512">
        <v>0</v>
      </c>
      <c r="CK678" s="512">
        <v>0</v>
      </c>
      <c r="CL678" s="513">
        <f t="shared" si="97"/>
        <v>54372.268800000005</v>
      </c>
      <c r="CM678" s="513">
        <f t="shared" si="98"/>
        <v>54372.268800000005</v>
      </c>
      <c r="CN678" s="113"/>
      <c r="CO678" s="97"/>
      <c r="CP678" s="97"/>
      <c r="CQ678" s="97"/>
      <c r="CR678" s="97"/>
      <c r="CS678" s="97"/>
      <c r="CT678" s="97"/>
      <c r="CU678" s="114"/>
      <c r="CV678" s="50">
        <f t="shared" si="91"/>
        <v>4450080</v>
      </c>
      <c r="CW678" s="11"/>
      <c r="CX678" s="604">
        <f t="shared" si="92"/>
        <v>1.8733861534664977</v>
      </c>
      <c r="CY678" s="143"/>
      <c r="CZ678" s="143"/>
      <c r="DA678" s="143"/>
      <c r="DB678" s="23"/>
      <c r="DC678" s="23"/>
      <c r="DD678" s="23"/>
      <c r="DE678" s="23"/>
      <c r="DF678" s="143"/>
      <c r="DG678" s="89"/>
      <c r="DH678" s="50" t="s">
        <v>46</v>
      </c>
      <c r="DI678" s="28"/>
      <c r="DJ678" s="553" t="s">
        <v>46</v>
      </c>
      <c r="DK678" s="143"/>
      <c r="DL678" s="46"/>
      <c r="DM678" s="111"/>
      <c r="DN678" s="110"/>
      <c r="DO678" s="432">
        <v>288.56379548595066</v>
      </c>
      <c r="DP678" s="433">
        <v>-205.8833278411775</v>
      </c>
      <c r="DQ678" s="434">
        <v>126.52233993551336</v>
      </c>
      <c r="DR678" s="428">
        <v>-43.841872290740213</v>
      </c>
      <c r="DS678" s="432">
        <v>1.0778443113772436</v>
      </c>
      <c r="DT678" s="434">
        <v>-0.33066538959699343</v>
      </c>
      <c r="DU678" s="434">
        <v>1.005988023952094</v>
      </c>
      <c r="DV678" s="428">
        <v>-0.25880910217184383</v>
      </c>
      <c r="DW678" s="252"/>
      <c r="DX678" s="50"/>
      <c r="DY678" s="249"/>
      <c r="DZ678" s="464">
        <v>22890</v>
      </c>
      <c r="EA678" s="465">
        <v>-12802.666666666666</v>
      </c>
      <c r="EB678" s="46"/>
    </row>
    <row r="679" spans="1:132" s="141" customFormat="1" ht="27.75" customHeight="1" x14ac:dyDescent="0.25">
      <c r="A679" s="69" t="s">
        <v>56</v>
      </c>
      <c r="B679" s="69" t="s">
        <v>57</v>
      </c>
      <c r="C679" s="69" t="s">
        <v>1099</v>
      </c>
      <c r="D679" s="67" t="s">
        <v>1203</v>
      </c>
      <c r="E679" s="67" t="s">
        <v>1204</v>
      </c>
      <c r="F679" s="67" t="s">
        <v>1207</v>
      </c>
      <c r="G679" s="67" t="s">
        <v>1204</v>
      </c>
      <c r="H679" s="14" t="s">
        <v>46</v>
      </c>
      <c r="I679" s="20" t="s">
        <v>1978</v>
      </c>
      <c r="J679" s="145" t="s">
        <v>1981</v>
      </c>
      <c r="K679" s="426">
        <v>1.7076635321983076</v>
      </c>
      <c r="L679" s="426">
        <v>0.62196969567600002</v>
      </c>
      <c r="M679" s="424">
        <v>134</v>
      </c>
      <c r="N679" s="487">
        <v>840960</v>
      </c>
      <c r="O679" s="487" t="s">
        <v>1976</v>
      </c>
      <c r="P679" s="572">
        <v>0.21615994078459591</v>
      </c>
      <c r="Q679" s="34" t="s">
        <v>48</v>
      </c>
      <c r="R679" s="257" t="s">
        <v>48</v>
      </c>
      <c r="S679" s="27"/>
      <c r="T679" s="27"/>
      <c r="U679" s="145"/>
      <c r="V679" s="24"/>
      <c r="W679" s="24"/>
      <c r="X679" s="24"/>
      <c r="Y679" s="24"/>
      <c r="Z679" s="24"/>
      <c r="AA679" s="24"/>
      <c r="AB679" s="24"/>
      <c r="AC679" s="24"/>
      <c r="AD679" s="24"/>
      <c r="AE679" s="24"/>
      <c r="AF679" s="24"/>
      <c r="AG679" s="24"/>
      <c r="AH679" s="24"/>
      <c r="AI679" s="24">
        <v>1</v>
      </c>
      <c r="AJ679" s="24">
        <v>1</v>
      </c>
      <c r="AK679" s="24"/>
      <c r="AL679" s="24"/>
      <c r="AM679" s="24"/>
      <c r="AN679" s="24"/>
      <c r="AO679" s="145">
        <f t="shared" si="93"/>
        <v>1</v>
      </c>
      <c r="AP679" s="14">
        <f t="shared" si="94"/>
        <v>1</v>
      </c>
      <c r="AQ679" s="22"/>
      <c r="AR679" s="24"/>
      <c r="AS679" s="24"/>
      <c r="AT679" s="24"/>
      <c r="AU679" s="24"/>
      <c r="AV679" s="24"/>
      <c r="AW679" s="145"/>
      <c r="AX679" s="24"/>
      <c r="AY679" s="24"/>
      <c r="AZ679" s="24"/>
      <c r="BA679" s="24"/>
      <c r="BB679" s="24"/>
      <c r="BC679" s="24"/>
      <c r="BD679" s="24"/>
      <c r="BE679" s="24"/>
      <c r="BF679" s="24"/>
      <c r="BG679" s="24">
        <v>5</v>
      </c>
      <c r="BH679" s="24">
        <v>5</v>
      </c>
      <c r="BI679" s="24"/>
      <c r="BJ679" s="24"/>
      <c r="BK679" s="24"/>
      <c r="BL679" s="24"/>
      <c r="BM679" s="145">
        <f t="shared" si="95"/>
        <v>5</v>
      </c>
      <c r="BN679" s="24">
        <f t="shared" si="96"/>
        <v>5</v>
      </c>
      <c r="BO679" s="509">
        <f t="shared" si="90"/>
        <v>2.313102040022539E-2</v>
      </c>
      <c r="BP679" s="511">
        <v>0</v>
      </c>
      <c r="BQ679" s="512">
        <v>0</v>
      </c>
      <c r="BR679" s="513">
        <v>0</v>
      </c>
      <c r="BS679" s="512">
        <v>0</v>
      </c>
      <c r="BT679" s="512">
        <v>0</v>
      </c>
      <c r="BU679" s="512">
        <v>0</v>
      </c>
      <c r="BV679" s="512">
        <v>0</v>
      </c>
      <c r="BW679" s="512">
        <v>0</v>
      </c>
      <c r="BX679" s="512">
        <v>0</v>
      </c>
      <c r="BY679" s="512">
        <v>0</v>
      </c>
      <c r="BZ679" s="512">
        <v>0</v>
      </c>
      <c r="CA679" s="512">
        <v>0</v>
      </c>
      <c r="CB679" s="512">
        <v>0</v>
      </c>
      <c r="CC679" s="512">
        <v>0</v>
      </c>
      <c r="CD679" s="512">
        <v>0</v>
      </c>
      <c r="CE679" s="512">
        <v>0</v>
      </c>
      <c r="CF679" s="512">
        <v>5869.2000000000007</v>
      </c>
      <c r="CG679" s="512">
        <v>5869.2000000000007</v>
      </c>
      <c r="CH679" s="512">
        <v>0</v>
      </c>
      <c r="CI679" s="512">
        <v>0</v>
      </c>
      <c r="CJ679" s="512">
        <v>0</v>
      </c>
      <c r="CK679" s="512">
        <v>0</v>
      </c>
      <c r="CL679" s="513">
        <f t="shared" si="97"/>
        <v>5869.2000000000007</v>
      </c>
      <c r="CM679" s="513">
        <f t="shared" si="98"/>
        <v>5869.2000000000007</v>
      </c>
      <c r="CN679" s="113"/>
      <c r="CO679" s="97"/>
      <c r="CP679" s="97"/>
      <c r="CQ679" s="97"/>
      <c r="CR679" s="97"/>
      <c r="CS679" s="97"/>
      <c r="CT679" s="97"/>
      <c r="CU679" s="114"/>
      <c r="CV679" s="50">
        <f t="shared" si="91"/>
        <v>840960</v>
      </c>
      <c r="CW679" s="11"/>
      <c r="CX679" s="604">
        <f t="shared" si="92"/>
        <v>0.21615994078459591</v>
      </c>
      <c r="CY679" s="143"/>
      <c r="CZ679" s="143"/>
      <c r="DA679" s="143"/>
      <c r="DB679" s="23"/>
      <c r="DC679" s="23"/>
      <c r="DD679" s="23"/>
      <c r="DE679" s="23"/>
      <c r="DF679" s="143"/>
      <c r="DG679" s="89"/>
      <c r="DH679" s="50" t="s">
        <v>46</v>
      </c>
      <c r="DI679" s="28"/>
      <c r="DJ679" s="553" t="s">
        <v>46</v>
      </c>
      <c r="DK679" s="143"/>
      <c r="DL679" s="46"/>
      <c r="DM679" s="111"/>
      <c r="DN679" s="110"/>
      <c r="DO679" s="432">
        <v>0</v>
      </c>
      <c r="DP679" s="433">
        <v>82.943724976811353</v>
      </c>
      <c r="DQ679" s="434">
        <v>0</v>
      </c>
      <c r="DR679" s="428">
        <v>82.943724976811353</v>
      </c>
      <c r="DS679" s="432">
        <v>0</v>
      </c>
      <c r="DT679" s="434">
        <v>9.0406358971950526E-2</v>
      </c>
      <c r="DU679" s="434">
        <v>0</v>
      </c>
      <c r="DV679" s="428">
        <v>9.0406358971950526E-2</v>
      </c>
      <c r="DW679" s="252"/>
      <c r="DX679" s="50"/>
      <c r="DY679" s="249"/>
      <c r="DZ679" s="464">
        <v>0</v>
      </c>
      <c r="EA679" s="465">
        <v>0</v>
      </c>
      <c r="EB679" s="46"/>
    </row>
    <row r="680" spans="1:132" s="141" customFormat="1" ht="27.75" customHeight="1" x14ac:dyDescent="0.25">
      <c r="A680" s="69" t="s">
        <v>56</v>
      </c>
      <c r="B680" s="69" t="s">
        <v>57</v>
      </c>
      <c r="C680" s="69" t="s">
        <v>1099</v>
      </c>
      <c r="D680" s="67" t="s">
        <v>1203</v>
      </c>
      <c r="E680" s="67" t="s">
        <v>1204</v>
      </c>
      <c r="F680" s="67" t="s">
        <v>1208</v>
      </c>
      <c r="G680" s="67" t="s">
        <v>1204</v>
      </c>
      <c r="H680" s="14" t="s">
        <v>46</v>
      </c>
      <c r="I680" s="20" t="s">
        <v>1979</v>
      </c>
      <c r="J680" s="145" t="s">
        <v>1981</v>
      </c>
      <c r="K680" s="426">
        <v>2.6299459462125832</v>
      </c>
      <c r="L680" s="426">
        <v>1.5742424209679999</v>
      </c>
      <c r="M680" s="424">
        <v>324</v>
      </c>
      <c r="N680" s="487">
        <v>3048480.0000000005</v>
      </c>
      <c r="O680" s="487" t="s">
        <v>1976</v>
      </c>
      <c r="P680" s="572">
        <v>0.57642650875892232</v>
      </c>
      <c r="Q680" s="34" t="s">
        <v>48</v>
      </c>
      <c r="R680" s="257" t="s">
        <v>48</v>
      </c>
      <c r="S680" s="27"/>
      <c r="T680" s="27"/>
      <c r="U680" s="145"/>
      <c r="V680" s="24"/>
      <c r="W680" s="24"/>
      <c r="X680" s="24"/>
      <c r="Y680" s="24"/>
      <c r="Z680" s="24"/>
      <c r="AA680" s="24"/>
      <c r="AB680" s="24"/>
      <c r="AC680" s="24"/>
      <c r="AD680" s="24"/>
      <c r="AE680" s="24"/>
      <c r="AF680" s="24"/>
      <c r="AG680" s="24"/>
      <c r="AH680" s="24"/>
      <c r="AI680" s="24">
        <v>9</v>
      </c>
      <c r="AJ680" s="24">
        <v>9</v>
      </c>
      <c r="AK680" s="24"/>
      <c r="AL680" s="24"/>
      <c r="AM680" s="24"/>
      <c r="AN680" s="24"/>
      <c r="AO680" s="145">
        <f t="shared" si="93"/>
        <v>9</v>
      </c>
      <c r="AP680" s="14">
        <f t="shared" si="94"/>
        <v>9</v>
      </c>
      <c r="AQ680" s="22"/>
      <c r="AR680" s="24"/>
      <c r="AS680" s="24"/>
      <c r="AT680" s="24"/>
      <c r="AU680" s="24"/>
      <c r="AV680" s="24"/>
      <c r="AW680" s="145"/>
      <c r="AX680" s="24"/>
      <c r="AY680" s="24"/>
      <c r="AZ680" s="24"/>
      <c r="BA680" s="24"/>
      <c r="BB680" s="24"/>
      <c r="BC680" s="24"/>
      <c r="BD680" s="24"/>
      <c r="BE680" s="24"/>
      <c r="BF680" s="24"/>
      <c r="BG680" s="24">
        <v>56.9</v>
      </c>
      <c r="BH680" s="24">
        <v>56.9</v>
      </c>
      <c r="BI680" s="24"/>
      <c r="BJ680" s="24"/>
      <c r="BK680" s="24"/>
      <c r="BL680" s="24"/>
      <c r="BM680" s="145">
        <f t="shared" si="95"/>
        <v>56.9</v>
      </c>
      <c r="BN680" s="24">
        <f t="shared" si="96"/>
        <v>56.9</v>
      </c>
      <c r="BO680" s="509">
        <f t="shared" si="90"/>
        <v>9.8711629557961866E-2</v>
      </c>
      <c r="BP680" s="511">
        <v>0</v>
      </c>
      <c r="BQ680" s="512">
        <v>0</v>
      </c>
      <c r="BR680" s="513">
        <v>0</v>
      </c>
      <c r="BS680" s="512">
        <v>0</v>
      </c>
      <c r="BT680" s="512">
        <v>0</v>
      </c>
      <c r="BU680" s="512">
        <v>0</v>
      </c>
      <c r="BV680" s="512">
        <v>0</v>
      </c>
      <c r="BW680" s="512">
        <v>0</v>
      </c>
      <c r="BX680" s="512">
        <v>0</v>
      </c>
      <c r="BY680" s="512">
        <v>0</v>
      </c>
      <c r="BZ680" s="512">
        <v>0</v>
      </c>
      <c r="CA680" s="512">
        <v>0</v>
      </c>
      <c r="CB680" s="512">
        <v>0</v>
      </c>
      <c r="CC680" s="512">
        <v>0</v>
      </c>
      <c r="CD680" s="512">
        <v>0</v>
      </c>
      <c r="CE680" s="512">
        <v>0</v>
      </c>
      <c r="CF680" s="512">
        <v>66791.495999999999</v>
      </c>
      <c r="CG680" s="512">
        <v>66791.495999999999</v>
      </c>
      <c r="CH680" s="512">
        <v>0</v>
      </c>
      <c r="CI680" s="512">
        <v>0</v>
      </c>
      <c r="CJ680" s="512">
        <v>0</v>
      </c>
      <c r="CK680" s="512">
        <v>0</v>
      </c>
      <c r="CL680" s="513">
        <f t="shared" si="97"/>
        <v>66791.495999999999</v>
      </c>
      <c r="CM680" s="513">
        <f t="shared" si="98"/>
        <v>66791.495999999999</v>
      </c>
      <c r="CN680" s="113"/>
      <c r="CO680" s="97"/>
      <c r="CP680" s="97"/>
      <c r="CQ680" s="97"/>
      <c r="CR680" s="97"/>
      <c r="CS680" s="97"/>
      <c r="CT680" s="97"/>
      <c r="CU680" s="114"/>
      <c r="CV680" s="50">
        <f t="shared" si="91"/>
        <v>3048480.0000000005</v>
      </c>
      <c r="CW680" s="11"/>
      <c r="CX680" s="604">
        <f t="shared" si="92"/>
        <v>0.57642650875892232</v>
      </c>
      <c r="CY680" s="143"/>
      <c r="CZ680" s="143"/>
      <c r="DA680" s="143"/>
      <c r="DB680" s="23"/>
      <c r="DC680" s="23"/>
      <c r="DD680" s="23"/>
      <c r="DE680" s="23"/>
      <c r="DF680" s="143"/>
      <c r="DG680" s="89"/>
      <c r="DH680" s="50" t="s">
        <v>46</v>
      </c>
      <c r="DI680" s="28"/>
      <c r="DJ680" s="553" t="s">
        <v>46</v>
      </c>
      <c r="DK680" s="143"/>
      <c r="DL680" s="46"/>
      <c r="DM680" s="111"/>
      <c r="DN680" s="110"/>
      <c r="DO680" s="432">
        <v>431.90747879722437</v>
      </c>
      <c r="DP680" s="433">
        <v>-308.62218300757905</v>
      </c>
      <c r="DQ680" s="434">
        <v>145.33230531996915</v>
      </c>
      <c r="DR680" s="428">
        <v>-98.366597159189922</v>
      </c>
      <c r="DS680" s="432">
        <v>0.94371626831148803</v>
      </c>
      <c r="DT680" s="434">
        <v>-0.53614592145689344</v>
      </c>
      <c r="DU680" s="434">
        <v>0.62914417887432539</v>
      </c>
      <c r="DV680" s="428">
        <v>-0.27827486294756593</v>
      </c>
      <c r="DW680" s="252"/>
      <c r="DX680" s="50"/>
      <c r="DY680" s="249"/>
      <c r="DZ680" s="464">
        <v>47124</v>
      </c>
      <c r="EA680" s="465">
        <v>-32714</v>
      </c>
      <c r="EB680" s="46"/>
    </row>
    <row r="681" spans="1:132" s="141" customFormat="1" ht="27.75" customHeight="1" x14ac:dyDescent="0.25">
      <c r="A681" s="69" t="s">
        <v>56</v>
      </c>
      <c r="B681" s="69" t="s">
        <v>57</v>
      </c>
      <c r="C681" s="69" t="s">
        <v>1099</v>
      </c>
      <c r="D681" s="67" t="s">
        <v>1131</v>
      </c>
      <c r="E681" s="67" t="s">
        <v>1124</v>
      </c>
      <c r="F681" s="67" t="s">
        <v>1209</v>
      </c>
      <c r="G681" s="67" t="s">
        <v>1138</v>
      </c>
      <c r="H681" s="14" t="s">
        <v>46</v>
      </c>
      <c r="I681" s="20" t="s">
        <v>1979</v>
      </c>
      <c r="J681" s="145" t="s">
        <v>1981</v>
      </c>
      <c r="K681" s="426">
        <v>2.4858393190228525</v>
      </c>
      <c r="L681" s="426">
        <v>4.212310597299</v>
      </c>
      <c r="M681" s="424">
        <v>1369</v>
      </c>
      <c r="N681" s="487">
        <v>6202080.0000000009</v>
      </c>
      <c r="O681" s="487" t="s">
        <v>1976</v>
      </c>
      <c r="P681" s="572">
        <v>1.6228567820971509</v>
      </c>
      <c r="Q681" s="34" t="s">
        <v>48</v>
      </c>
      <c r="R681" s="257" t="s">
        <v>48</v>
      </c>
      <c r="S681" s="27"/>
      <c r="T681" s="27"/>
      <c r="U681" s="145"/>
      <c r="V681" s="24"/>
      <c r="W681" s="24"/>
      <c r="X681" s="24"/>
      <c r="Y681" s="24"/>
      <c r="Z681" s="24"/>
      <c r="AA681" s="24"/>
      <c r="AB681" s="24"/>
      <c r="AC681" s="24"/>
      <c r="AD681" s="24"/>
      <c r="AE681" s="24"/>
      <c r="AF681" s="24"/>
      <c r="AG681" s="24"/>
      <c r="AH681" s="24"/>
      <c r="AI681" s="24">
        <v>10</v>
      </c>
      <c r="AJ681" s="24">
        <v>10</v>
      </c>
      <c r="AK681" s="24"/>
      <c r="AL681" s="24"/>
      <c r="AM681" s="24"/>
      <c r="AN681" s="24"/>
      <c r="AO681" s="145">
        <f t="shared" si="93"/>
        <v>10</v>
      </c>
      <c r="AP681" s="14">
        <f t="shared" si="94"/>
        <v>10</v>
      </c>
      <c r="AQ681" s="22"/>
      <c r="AR681" s="24"/>
      <c r="AS681" s="24"/>
      <c r="AT681" s="24"/>
      <c r="AU681" s="24"/>
      <c r="AV681" s="24"/>
      <c r="AW681" s="145"/>
      <c r="AX681" s="24"/>
      <c r="AY681" s="24"/>
      <c r="AZ681" s="24"/>
      <c r="BA681" s="24"/>
      <c r="BB681" s="24"/>
      <c r="BC681" s="24"/>
      <c r="BD681" s="24"/>
      <c r="BE681" s="24"/>
      <c r="BF681" s="24"/>
      <c r="BG681" s="24">
        <v>38.32</v>
      </c>
      <c r="BH681" s="24">
        <v>38.32</v>
      </c>
      <c r="BI681" s="24"/>
      <c r="BJ681" s="24"/>
      <c r="BK681" s="24"/>
      <c r="BL681" s="24"/>
      <c r="BM681" s="145">
        <f t="shared" si="95"/>
        <v>38.32</v>
      </c>
      <c r="BN681" s="24">
        <f t="shared" si="96"/>
        <v>38.32</v>
      </c>
      <c r="BO681" s="509">
        <f t="shared" si="90"/>
        <v>2.3612681305420338E-2</v>
      </c>
      <c r="BP681" s="511">
        <v>0</v>
      </c>
      <c r="BQ681" s="512">
        <v>0</v>
      </c>
      <c r="BR681" s="513">
        <v>0</v>
      </c>
      <c r="BS681" s="512">
        <v>0</v>
      </c>
      <c r="BT681" s="512">
        <v>0</v>
      </c>
      <c r="BU681" s="512">
        <v>0</v>
      </c>
      <c r="BV681" s="512">
        <v>0</v>
      </c>
      <c r="BW681" s="512">
        <v>0</v>
      </c>
      <c r="BX681" s="512">
        <v>0</v>
      </c>
      <c r="BY681" s="512">
        <v>0</v>
      </c>
      <c r="BZ681" s="512">
        <v>0</v>
      </c>
      <c r="CA681" s="512">
        <v>0</v>
      </c>
      <c r="CB681" s="512">
        <v>0</v>
      </c>
      <c r="CC681" s="512">
        <v>0</v>
      </c>
      <c r="CD681" s="512">
        <v>0</v>
      </c>
      <c r="CE681" s="512">
        <v>0</v>
      </c>
      <c r="CF681" s="512">
        <v>44981.548800000004</v>
      </c>
      <c r="CG681" s="512">
        <v>44981.548800000004</v>
      </c>
      <c r="CH681" s="512">
        <v>0</v>
      </c>
      <c r="CI681" s="512">
        <v>0</v>
      </c>
      <c r="CJ681" s="512">
        <v>0</v>
      </c>
      <c r="CK681" s="512">
        <v>0</v>
      </c>
      <c r="CL681" s="513">
        <f t="shared" si="97"/>
        <v>44981.548800000004</v>
      </c>
      <c r="CM681" s="513">
        <f t="shared" si="98"/>
        <v>44981.548800000004</v>
      </c>
      <c r="CN681" s="113"/>
      <c r="CO681" s="97"/>
      <c r="CP681" s="97"/>
      <c r="CQ681" s="97"/>
      <c r="CR681" s="97"/>
      <c r="CS681" s="97"/>
      <c r="CT681" s="97"/>
      <c r="CU681" s="114"/>
      <c r="CV681" s="50">
        <f t="shared" si="91"/>
        <v>6202080.0000000009</v>
      </c>
      <c r="CW681" s="11"/>
      <c r="CX681" s="604">
        <f t="shared" si="92"/>
        <v>1.6228567820971509</v>
      </c>
      <c r="CY681" s="143"/>
      <c r="CZ681" s="143"/>
      <c r="DA681" s="143"/>
      <c r="DB681" s="23"/>
      <c r="DC681" s="23"/>
      <c r="DD681" s="23"/>
      <c r="DE681" s="23"/>
      <c r="DF681" s="143"/>
      <c r="DG681" s="89"/>
      <c r="DH681" s="50" t="s">
        <v>46</v>
      </c>
      <c r="DI681" s="28"/>
      <c r="DJ681" s="553" t="s">
        <v>46</v>
      </c>
      <c r="DK681" s="143"/>
      <c r="DL681" s="46"/>
      <c r="DM681" s="111"/>
      <c r="DN681" s="110"/>
      <c r="DO681" s="432">
        <v>252.40618531596309</v>
      </c>
      <c r="DP681" s="433">
        <v>-50.283396588361512</v>
      </c>
      <c r="DQ681" s="434">
        <v>222.2440034092298</v>
      </c>
      <c r="DR681" s="428">
        <v>-27.23904833645912</v>
      </c>
      <c r="DS681" s="432">
        <v>0.77145988067697735</v>
      </c>
      <c r="DT681" s="434">
        <v>0.57428153716249464</v>
      </c>
      <c r="DU681" s="434">
        <v>0.74150736637039016</v>
      </c>
      <c r="DV681" s="428">
        <v>0.5640921846718967</v>
      </c>
      <c r="DW681" s="252"/>
      <c r="DX681" s="50"/>
      <c r="DY681" s="249"/>
      <c r="DZ681" s="464">
        <v>0</v>
      </c>
      <c r="EA681" s="465">
        <v>116854.33333333333</v>
      </c>
      <c r="EB681" s="46"/>
    </row>
    <row r="682" spans="1:132" s="141" customFormat="1" ht="27.75" customHeight="1" x14ac:dyDescent="0.25">
      <c r="A682" s="69" t="s">
        <v>56</v>
      </c>
      <c r="B682" s="69" t="s">
        <v>57</v>
      </c>
      <c r="C682" s="69" t="s">
        <v>1099</v>
      </c>
      <c r="D682" s="67" t="s">
        <v>1131</v>
      </c>
      <c r="E682" s="67" t="s">
        <v>1124</v>
      </c>
      <c r="F682" s="67" t="s">
        <v>1210</v>
      </c>
      <c r="G682" s="67" t="s">
        <v>1124</v>
      </c>
      <c r="H682" s="14" t="s">
        <v>46</v>
      </c>
      <c r="I682" s="20" t="s">
        <v>1983</v>
      </c>
      <c r="J682" s="145" t="s">
        <v>1981</v>
      </c>
      <c r="K682" s="426">
        <v>2.1976260646433912</v>
      </c>
      <c r="L682" s="426">
        <v>2.1276515107260003</v>
      </c>
      <c r="M682" s="424">
        <v>111</v>
      </c>
      <c r="N682" s="487">
        <v>1752000</v>
      </c>
      <c r="O682" s="487" t="s">
        <v>1976</v>
      </c>
      <c r="P682" s="572">
        <v>0.45847523440412791</v>
      </c>
      <c r="Q682" s="34" t="s">
        <v>48</v>
      </c>
      <c r="R682" s="257" t="s">
        <v>48</v>
      </c>
      <c r="S682" s="27"/>
      <c r="T682" s="27"/>
      <c r="U682" s="145"/>
      <c r="V682" s="24"/>
      <c r="W682" s="24"/>
      <c r="X682" s="24"/>
      <c r="Y682" s="24"/>
      <c r="Z682" s="24"/>
      <c r="AA682" s="24"/>
      <c r="AB682" s="24"/>
      <c r="AC682" s="24"/>
      <c r="AD682" s="24"/>
      <c r="AE682" s="24"/>
      <c r="AF682" s="24"/>
      <c r="AG682" s="24"/>
      <c r="AH682" s="24"/>
      <c r="AI682" s="24"/>
      <c r="AJ682" s="24"/>
      <c r="AK682" s="24"/>
      <c r="AL682" s="24"/>
      <c r="AM682" s="24"/>
      <c r="AN682" s="24"/>
      <c r="AO682" s="145">
        <f t="shared" si="93"/>
        <v>0</v>
      </c>
      <c r="AP682" s="14">
        <f t="shared" si="94"/>
        <v>0</v>
      </c>
      <c r="AQ682" s="22"/>
      <c r="AR682" s="24"/>
      <c r="AS682" s="24"/>
      <c r="AT682" s="24"/>
      <c r="AU682" s="24"/>
      <c r="AV682" s="24"/>
      <c r="AW682" s="145"/>
      <c r="AX682" s="24"/>
      <c r="AY682" s="24"/>
      <c r="AZ682" s="24"/>
      <c r="BA682" s="24"/>
      <c r="BB682" s="24"/>
      <c r="BC682" s="24"/>
      <c r="BD682" s="24"/>
      <c r="BE682" s="24"/>
      <c r="BF682" s="24"/>
      <c r="BG682" s="24"/>
      <c r="BH682" s="24"/>
      <c r="BI682" s="24"/>
      <c r="BJ682" s="24"/>
      <c r="BK682" s="24"/>
      <c r="BL682" s="24"/>
      <c r="BM682" s="145">
        <f t="shared" si="95"/>
        <v>0</v>
      </c>
      <c r="BN682" s="24">
        <f t="shared" si="96"/>
        <v>0</v>
      </c>
      <c r="BO682" s="509">
        <f t="shared" si="90"/>
        <v>0</v>
      </c>
      <c r="BP682" s="511">
        <v>0</v>
      </c>
      <c r="BQ682" s="512">
        <v>0</v>
      </c>
      <c r="BR682" s="513">
        <v>0</v>
      </c>
      <c r="BS682" s="512">
        <v>0</v>
      </c>
      <c r="BT682" s="512">
        <v>0</v>
      </c>
      <c r="BU682" s="512">
        <v>0</v>
      </c>
      <c r="BV682" s="512">
        <v>0</v>
      </c>
      <c r="BW682" s="512">
        <v>0</v>
      </c>
      <c r="BX682" s="512">
        <v>0</v>
      </c>
      <c r="BY682" s="512">
        <v>0</v>
      </c>
      <c r="BZ682" s="512">
        <v>0</v>
      </c>
      <c r="CA682" s="512">
        <v>0</v>
      </c>
      <c r="CB682" s="512">
        <v>0</v>
      </c>
      <c r="CC682" s="512">
        <v>0</v>
      </c>
      <c r="CD682" s="512">
        <v>0</v>
      </c>
      <c r="CE682" s="512">
        <v>0</v>
      </c>
      <c r="CF682" s="512">
        <v>0</v>
      </c>
      <c r="CG682" s="512">
        <v>0</v>
      </c>
      <c r="CH682" s="512">
        <v>0</v>
      </c>
      <c r="CI682" s="512">
        <v>0</v>
      </c>
      <c r="CJ682" s="512">
        <v>0</v>
      </c>
      <c r="CK682" s="512">
        <v>0</v>
      </c>
      <c r="CL682" s="513">
        <f t="shared" si="97"/>
        <v>0</v>
      </c>
      <c r="CM682" s="513">
        <f t="shared" si="98"/>
        <v>0</v>
      </c>
      <c r="CN682" s="113"/>
      <c r="CO682" s="97"/>
      <c r="CP682" s="97"/>
      <c r="CQ682" s="97"/>
      <c r="CR682" s="97"/>
      <c r="CS682" s="97"/>
      <c r="CT682" s="97"/>
      <c r="CU682" s="114"/>
      <c r="CV682" s="50">
        <f t="shared" si="91"/>
        <v>1752000</v>
      </c>
      <c r="CW682" s="11"/>
      <c r="CX682" s="604">
        <f t="shared" si="92"/>
        <v>0.45847523440412791</v>
      </c>
      <c r="CY682" s="143"/>
      <c r="CZ682" s="143"/>
      <c r="DA682" s="143"/>
      <c r="DB682" s="23"/>
      <c r="DC682" s="23"/>
      <c r="DD682" s="23"/>
      <c r="DE682" s="23"/>
      <c r="DF682" s="143"/>
      <c r="DG682" s="89"/>
      <c r="DH682" s="50" t="s">
        <v>46</v>
      </c>
      <c r="DI682" s="28"/>
      <c r="DJ682" s="553" t="s">
        <v>46</v>
      </c>
      <c r="DK682" s="143"/>
      <c r="DL682" s="46"/>
      <c r="DM682" s="111"/>
      <c r="DN682" s="110"/>
      <c r="DO682" s="432">
        <v>77.74660633484163</v>
      </c>
      <c r="DP682" s="433">
        <v>33.590266659527657</v>
      </c>
      <c r="DQ682" s="434">
        <v>77.74660633484163</v>
      </c>
      <c r="DR682" s="428">
        <v>33.590266659527657</v>
      </c>
      <c r="DS682" s="432">
        <v>1.0135746606334841</v>
      </c>
      <c r="DT682" s="434">
        <v>-0.19615373240122791</v>
      </c>
      <c r="DU682" s="434">
        <v>1.0135746606334841</v>
      </c>
      <c r="DV682" s="428">
        <v>-0.19615373240122791</v>
      </c>
      <c r="DW682" s="252"/>
      <c r="DX682" s="50"/>
      <c r="DY682" s="249"/>
      <c r="DZ682" s="464">
        <v>0</v>
      </c>
      <c r="EA682" s="465">
        <v>0</v>
      </c>
      <c r="EB682" s="46"/>
    </row>
    <row r="683" spans="1:132" s="141" customFormat="1" ht="27.75" customHeight="1" x14ac:dyDescent="0.25">
      <c r="A683" s="69" t="s">
        <v>56</v>
      </c>
      <c r="B683" s="69" t="s">
        <v>57</v>
      </c>
      <c r="C683" s="69" t="s">
        <v>1099</v>
      </c>
      <c r="D683" s="67" t="s">
        <v>1131</v>
      </c>
      <c r="E683" s="67" t="s">
        <v>1124</v>
      </c>
      <c r="F683" s="67" t="s">
        <v>1211</v>
      </c>
      <c r="G683" s="67" t="s">
        <v>1124</v>
      </c>
      <c r="H683" s="14" t="s">
        <v>46</v>
      </c>
      <c r="I683" s="20" t="s">
        <v>1979</v>
      </c>
      <c r="J683" s="145" t="s">
        <v>1981</v>
      </c>
      <c r="K683" s="426">
        <v>1.4842982600542249</v>
      </c>
      <c r="L683" s="426">
        <v>3.0386363573160002</v>
      </c>
      <c r="M683" s="424">
        <v>256</v>
      </c>
      <c r="N683" s="487">
        <v>3574080.0000000005</v>
      </c>
      <c r="O683" s="487" t="s">
        <v>1976</v>
      </c>
      <c r="P683" s="572">
        <v>0.93150523815441855</v>
      </c>
      <c r="Q683" s="34" t="s">
        <v>48</v>
      </c>
      <c r="R683" s="257" t="s">
        <v>48</v>
      </c>
      <c r="S683" s="27"/>
      <c r="T683" s="27"/>
      <c r="U683" s="145"/>
      <c r="V683" s="24"/>
      <c r="W683" s="24"/>
      <c r="X683" s="24"/>
      <c r="Y683" s="24"/>
      <c r="Z683" s="24"/>
      <c r="AA683" s="24"/>
      <c r="AB683" s="24"/>
      <c r="AC683" s="24"/>
      <c r="AD683" s="24"/>
      <c r="AE683" s="24"/>
      <c r="AF683" s="24"/>
      <c r="AG683" s="24"/>
      <c r="AH683" s="24"/>
      <c r="AI683" s="24">
        <v>4</v>
      </c>
      <c r="AJ683" s="24">
        <v>4</v>
      </c>
      <c r="AK683" s="24"/>
      <c r="AL683" s="24"/>
      <c r="AM683" s="24"/>
      <c r="AN683" s="24"/>
      <c r="AO683" s="145">
        <f t="shared" si="93"/>
        <v>4</v>
      </c>
      <c r="AP683" s="14">
        <f t="shared" si="94"/>
        <v>4</v>
      </c>
      <c r="AQ683" s="22"/>
      <c r="AR683" s="24"/>
      <c r="AS683" s="24"/>
      <c r="AT683" s="24"/>
      <c r="AU683" s="24"/>
      <c r="AV683" s="24"/>
      <c r="AW683" s="145"/>
      <c r="AX683" s="24"/>
      <c r="AY683" s="24"/>
      <c r="AZ683" s="24"/>
      <c r="BA683" s="24"/>
      <c r="BB683" s="24"/>
      <c r="BC683" s="24"/>
      <c r="BD683" s="24"/>
      <c r="BE683" s="24"/>
      <c r="BF683" s="24"/>
      <c r="BG683" s="24">
        <v>25.18</v>
      </c>
      <c r="BH683" s="24">
        <v>25.18</v>
      </c>
      <c r="BI683" s="24"/>
      <c r="BJ683" s="24"/>
      <c r="BK683" s="24"/>
      <c r="BL683" s="24"/>
      <c r="BM683" s="145">
        <f t="shared" si="95"/>
        <v>25.18</v>
      </c>
      <c r="BN683" s="24">
        <f t="shared" si="96"/>
        <v>25.18</v>
      </c>
      <c r="BO683" s="509">
        <f t="shared" si="90"/>
        <v>2.7031517342713893E-2</v>
      </c>
      <c r="BP683" s="511">
        <v>0</v>
      </c>
      <c r="BQ683" s="512">
        <v>0</v>
      </c>
      <c r="BR683" s="513">
        <v>0</v>
      </c>
      <c r="BS683" s="512">
        <v>0</v>
      </c>
      <c r="BT683" s="512">
        <v>0</v>
      </c>
      <c r="BU683" s="512">
        <v>0</v>
      </c>
      <c r="BV683" s="512">
        <v>0</v>
      </c>
      <c r="BW683" s="512">
        <v>0</v>
      </c>
      <c r="BX683" s="512">
        <v>0</v>
      </c>
      <c r="BY683" s="512">
        <v>0</v>
      </c>
      <c r="BZ683" s="512">
        <v>0</v>
      </c>
      <c r="CA683" s="512">
        <v>0</v>
      </c>
      <c r="CB683" s="512">
        <v>0</v>
      </c>
      <c r="CC683" s="512">
        <v>0</v>
      </c>
      <c r="CD683" s="512">
        <v>0</v>
      </c>
      <c r="CE683" s="512">
        <v>0</v>
      </c>
      <c r="CF683" s="512">
        <v>29557.2912</v>
      </c>
      <c r="CG683" s="512">
        <v>29557.2912</v>
      </c>
      <c r="CH683" s="512">
        <v>0</v>
      </c>
      <c r="CI683" s="512">
        <v>0</v>
      </c>
      <c r="CJ683" s="512">
        <v>0</v>
      </c>
      <c r="CK683" s="512">
        <v>0</v>
      </c>
      <c r="CL683" s="513">
        <f t="shared" si="97"/>
        <v>29557.2912</v>
      </c>
      <c r="CM683" s="513">
        <f t="shared" si="98"/>
        <v>29557.2912</v>
      </c>
      <c r="CN683" s="113"/>
      <c r="CO683" s="97"/>
      <c r="CP683" s="97"/>
      <c r="CQ683" s="97"/>
      <c r="CR683" s="97"/>
      <c r="CS683" s="97"/>
      <c r="CT683" s="97"/>
      <c r="CU683" s="114"/>
      <c r="CV683" s="50">
        <f t="shared" si="91"/>
        <v>3574080.0000000005</v>
      </c>
      <c r="CW683" s="11"/>
      <c r="CX683" s="604">
        <f t="shared" si="92"/>
        <v>0.93150523815441855</v>
      </c>
      <c r="CY683" s="143"/>
      <c r="CZ683" s="143"/>
      <c r="DA683" s="143"/>
      <c r="DB683" s="23"/>
      <c r="DC683" s="23"/>
      <c r="DD683" s="23"/>
      <c r="DE683" s="23"/>
      <c r="DF683" s="143"/>
      <c r="DG683" s="89"/>
      <c r="DH683" s="50" t="s">
        <v>46</v>
      </c>
      <c r="DI683" s="28"/>
      <c r="DJ683" s="553" t="s">
        <v>46</v>
      </c>
      <c r="DK683" s="143"/>
      <c r="DL683" s="46"/>
      <c r="DM683" s="111"/>
      <c r="DN683" s="110"/>
      <c r="DO683" s="432">
        <v>90.949837133550602</v>
      </c>
      <c r="DP683" s="433">
        <v>147.66427855146463</v>
      </c>
      <c r="DQ683" s="434">
        <v>89.308143322475686</v>
      </c>
      <c r="DR683" s="428">
        <v>149.30597236253953</v>
      </c>
      <c r="DS683" s="432">
        <v>0.8130293159609131</v>
      </c>
      <c r="DT683" s="434">
        <v>0.68808423517957051</v>
      </c>
      <c r="DU683" s="434">
        <v>0.80912052117263944</v>
      </c>
      <c r="DV683" s="428">
        <v>0.69199302996784418</v>
      </c>
      <c r="DW683" s="252"/>
      <c r="DX683" s="50"/>
      <c r="DY683" s="249"/>
      <c r="DZ683" s="464">
        <v>0</v>
      </c>
      <c r="EA683" s="465">
        <v>0</v>
      </c>
      <c r="EB683" s="46"/>
    </row>
    <row r="684" spans="1:132" s="141" customFormat="1" ht="27.75" customHeight="1" x14ac:dyDescent="0.25">
      <c r="A684" s="69" t="s">
        <v>56</v>
      </c>
      <c r="B684" s="69" t="s">
        <v>57</v>
      </c>
      <c r="C684" s="69" t="s">
        <v>1099</v>
      </c>
      <c r="D684" s="67" t="s">
        <v>1131</v>
      </c>
      <c r="E684" s="67" t="s">
        <v>1124</v>
      </c>
      <c r="F684" s="67" t="s">
        <v>1212</v>
      </c>
      <c r="G684" s="67" t="s">
        <v>1124</v>
      </c>
      <c r="H684" s="14" t="s">
        <v>46</v>
      </c>
      <c r="I684" s="20" t="s">
        <v>1979</v>
      </c>
      <c r="J684" s="145" t="s">
        <v>1981</v>
      </c>
      <c r="K684" s="426">
        <v>2.1976260646433912</v>
      </c>
      <c r="L684" s="426">
        <v>0.69943181672700006</v>
      </c>
      <c r="M684" s="424">
        <v>19</v>
      </c>
      <c r="N684" s="487">
        <v>1401600.0000000005</v>
      </c>
      <c r="O684" s="487" t="s">
        <v>1976</v>
      </c>
      <c r="P684" s="572">
        <v>0.3638692336540697</v>
      </c>
      <c r="Q684" s="34" t="s">
        <v>48</v>
      </c>
      <c r="R684" s="257" t="s">
        <v>48</v>
      </c>
      <c r="S684" s="27"/>
      <c r="T684" s="27"/>
      <c r="U684" s="145"/>
      <c r="V684" s="24"/>
      <c r="W684" s="24"/>
      <c r="X684" s="24"/>
      <c r="Y684" s="24"/>
      <c r="Z684" s="24"/>
      <c r="AA684" s="24"/>
      <c r="AB684" s="24"/>
      <c r="AC684" s="24"/>
      <c r="AD684" s="24"/>
      <c r="AE684" s="24"/>
      <c r="AF684" s="24"/>
      <c r="AG684" s="24"/>
      <c r="AH684" s="24"/>
      <c r="AI684" s="24"/>
      <c r="AJ684" s="24"/>
      <c r="AK684" s="24"/>
      <c r="AL684" s="24"/>
      <c r="AM684" s="24"/>
      <c r="AN684" s="24"/>
      <c r="AO684" s="145">
        <f t="shared" si="93"/>
        <v>0</v>
      </c>
      <c r="AP684" s="14">
        <f t="shared" si="94"/>
        <v>0</v>
      </c>
      <c r="AQ684" s="22"/>
      <c r="AR684" s="24"/>
      <c r="AS684" s="24"/>
      <c r="AT684" s="24"/>
      <c r="AU684" s="24"/>
      <c r="AV684" s="24"/>
      <c r="AW684" s="145"/>
      <c r="AX684" s="24"/>
      <c r="AY684" s="24"/>
      <c r="AZ684" s="24"/>
      <c r="BA684" s="24"/>
      <c r="BB684" s="24"/>
      <c r="BC684" s="24"/>
      <c r="BD684" s="24"/>
      <c r="BE684" s="24"/>
      <c r="BF684" s="24"/>
      <c r="BG684" s="24"/>
      <c r="BH684" s="24"/>
      <c r="BI684" s="24"/>
      <c r="BJ684" s="24"/>
      <c r="BK684" s="24"/>
      <c r="BL684" s="24"/>
      <c r="BM684" s="145">
        <f t="shared" si="95"/>
        <v>0</v>
      </c>
      <c r="BN684" s="24">
        <f t="shared" si="96"/>
        <v>0</v>
      </c>
      <c r="BO684" s="509">
        <f t="shared" si="90"/>
        <v>0</v>
      </c>
      <c r="BP684" s="511">
        <v>0</v>
      </c>
      <c r="BQ684" s="512">
        <v>0</v>
      </c>
      <c r="BR684" s="513">
        <v>0</v>
      </c>
      <c r="BS684" s="512">
        <v>0</v>
      </c>
      <c r="BT684" s="512">
        <v>0</v>
      </c>
      <c r="BU684" s="512">
        <v>0</v>
      </c>
      <c r="BV684" s="512">
        <v>0</v>
      </c>
      <c r="BW684" s="512">
        <v>0</v>
      </c>
      <c r="BX684" s="512">
        <v>0</v>
      </c>
      <c r="BY684" s="512">
        <v>0</v>
      </c>
      <c r="BZ684" s="512">
        <v>0</v>
      </c>
      <c r="CA684" s="512">
        <v>0</v>
      </c>
      <c r="CB684" s="512">
        <v>0</v>
      </c>
      <c r="CC684" s="512">
        <v>0</v>
      </c>
      <c r="CD684" s="512">
        <v>0</v>
      </c>
      <c r="CE684" s="512">
        <v>0</v>
      </c>
      <c r="CF684" s="512">
        <v>0</v>
      </c>
      <c r="CG684" s="512">
        <v>0</v>
      </c>
      <c r="CH684" s="512">
        <v>0</v>
      </c>
      <c r="CI684" s="512">
        <v>0</v>
      </c>
      <c r="CJ684" s="512">
        <v>0</v>
      </c>
      <c r="CK684" s="512">
        <v>0</v>
      </c>
      <c r="CL684" s="513">
        <f t="shared" si="97"/>
        <v>0</v>
      </c>
      <c r="CM684" s="513">
        <f t="shared" si="98"/>
        <v>0</v>
      </c>
      <c r="CN684" s="113"/>
      <c r="CO684" s="97"/>
      <c r="CP684" s="97"/>
      <c r="CQ684" s="97"/>
      <c r="CR684" s="97"/>
      <c r="CS684" s="97"/>
      <c r="CT684" s="97"/>
      <c r="CU684" s="114"/>
      <c r="CV684" s="50">
        <f t="shared" si="91"/>
        <v>1401600.0000000005</v>
      </c>
      <c r="CW684" s="11"/>
      <c r="CX684" s="604">
        <f t="shared" si="92"/>
        <v>0.3638692336540697</v>
      </c>
      <c r="CY684" s="143"/>
      <c r="CZ684" s="143"/>
      <c r="DA684" s="143"/>
      <c r="DB684" s="23"/>
      <c r="DC684" s="23"/>
      <c r="DD684" s="23"/>
      <c r="DE684" s="23"/>
      <c r="DF684" s="143"/>
      <c r="DG684" s="89"/>
      <c r="DH684" s="50" t="s">
        <v>46</v>
      </c>
      <c r="DI684" s="28"/>
      <c r="DJ684" s="553" t="s">
        <v>46</v>
      </c>
      <c r="DK684" s="143"/>
      <c r="DL684" s="46"/>
      <c r="DM684" s="111"/>
      <c r="DN684" s="110"/>
      <c r="DO684" s="432">
        <v>111</v>
      </c>
      <c r="DP684" s="433">
        <v>-37.121212121212125</v>
      </c>
      <c r="DQ684" s="434">
        <v>111</v>
      </c>
      <c r="DR684" s="428">
        <v>-51.666666666666664</v>
      </c>
      <c r="DS684" s="432">
        <v>1</v>
      </c>
      <c r="DT684" s="434">
        <v>3.0303030303030276E-2</v>
      </c>
      <c r="DU684" s="434">
        <v>1</v>
      </c>
      <c r="DV684" s="428">
        <v>-0.33333333333333337</v>
      </c>
      <c r="DW684" s="252"/>
      <c r="DX684" s="50"/>
      <c r="DY684" s="249"/>
      <c r="DZ684" s="464">
        <v>0</v>
      </c>
      <c r="EA684" s="465">
        <v>0</v>
      </c>
      <c r="EB684" s="46"/>
    </row>
    <row r="685" spans="1:132" s="141" customFormat="1" ht="27.75" customHeight="1" x14ac:dyDescent="0.25">
      <c r="A685" s="69" t="s">
        <v>56</v>
      </c>
      <c r="B685" s="69" t="s">
        <v>57</v>
      </c>
      <c r="C685" s="69" t="s">
        <v>1099</v>
      </c>
      <c r="D685" s="67" t="s">
        <v>1131</v>
      </c>
      <c r="E685" s="67" t="s">
        <v>1124</v>
      </c>
      <c r="F685" s="67" t="s">
        <v>1213</v>
      </c>
      <c r="G685" s="67" t="s">
        <v>1124</v>
      </c>
      <c r="H685" s="14" t="s">
        <v>46</v>
      </c>
      <c r="I685" s="20" t="s">
        <v>1979</v>
      </c>
      <c r="J685" s="145" t="s">
        <v>1981</v>
      </c>
      <c r="K685" s="426">
        <v>2.1976260646433912</v>
      </c>
      <c r="L685" s="426">
        <v>3.7486742346270003</v>
      </c>
      <c r="M685" s="424">
        <v>1242</v>
      </c>
      <c r="N685" s="487">
        <v>5010719.9999999991</v>
      </c>
      <c r="O685" s="487" t="s">
        <v>1976</v>
      </c>
      <c r="P685" s="572">
        <v>1.3099292411546513</v>
      </c>
      <c r="Q685" s="34" t="s">
        <v>48</v>
      </c>
      <c r="R685" s="257" t="s">
        <v>48</v>
      </c>
      <c r="S685" s="27"/>
      <c r="T685" s="27"/>
      <c r="U685" s="145"/>
      <c r="V685" s="24"/>
      <c r="W685" s="24"/>
      <c r="X685" s="24"/>
      <c r="Y685" s="24"/>
      <c r="Z685" s="24"/>
      <c r="AA685" s="24"/>
      <c r="AB685" s="24"/>
      <c r="AC685" s="24"/>
      <c r="AD685" s="24"/>
      <c r="AE685" s="24"/>
      <c r="AF685" s="24"/>
      <c r="AG685" s="24"/>
      <c r="AH685" s="24"/>
      <c r="AI685" s="24">
        <v>5</v>
      </c>
      <c r="AJ685" s="24">
        <v>5</v>
      </c>
      <c r="AK685" s="24"/>
      <c r="AL685" s="24"/>
      <c r="AM685" s="24"/>
      <c r="AN685" s="24"/>
      <c r="AO685" s="145">
        <f t="shared" si="93"/>
        <v>5</v>
      </c>
      <c r="AP685" s="14">
        <f t="shared" si="94"/>
        <v>5</v>
      </c>
      <c r="AQ685" s="22"/>
      <c r="AR685" s="24"/>
      <c r="AS685" s="24"/>
      <c r="AT685" s="24"/>
      <c r="AU685" s="24"/>
      <c r="AV685" s="24"/>
      <c r="AW685" s="145"/>
      <c r="AX685" s="24"/>
      <c r="AY685" s="24"/>
      <c r="AZ685" s="24"/>
      <c r="BA685" s="24"/>
      <c r="BB685" s="24"/>
      <c r="BC685" s="24"/>
      <c r="BD685" s="24"/>
      <c r="BE685" s="24"/>
      <c r="BF685" s="24"/>
      <c r="BG685" s="24">
        <v>19.8</v>
      </c>
      <c r="BH685" s="24">
        <v>19.8</v>
      </c>
      <c r="BI685" s="24"/>
      <c r="BJ685" s="24"/>
      <c r="BK685" s="24"/>
      <c r="BL685" s="24"/>
      <c r="BM685" s="145">
        <f t="shared" si="95"/>
        <v>19.8</v>
      </c>
      <c r="BN685" s="24">
        <f t="shared" si="96"/>
        <v>19.8</v>
      </c>
      <c r="BO685" s="509">
        <f t="shared" si="90"/>
        <v>1.5115320261533423E-2</v>
      </c>
      <c r="BP685" s="511">
        <v>0</v>
      </c>
      <c r="BQ685" s="512">
        <v>0</v>
      </c>
      <c r="BR685" s="513">
        <v>0</v>
      </c>
      <c r="BS685" s="512">
        <v>0</v>
      </c>
      <c r="BT685" s="512">
        <v>0</v>
      </c>
      <c r="BU685" s="512">
        <v>0</v>
      </c>
      <c r="BV685" s="512">
        <v>0</v>
      </c>
      <c r="BW685" s="512">
        <v>0</v>
      </c>
      <c r="BX685" s="512">
        <v>0</v>
      </c>
      <c r="BY685" s="512">
        <v>0</v>
      </c>
      <c r="BZ685" s="512">
        <v>0</v>
      </c>
      <c r="CA685" s="512">
        <v>0</v>
      </c>
      <c r="CB685" s="512">
        <v>0</v>
      </c>
      <c r="CC685" s="512">
        <v>0</v>
      </c>
      <c r="CD685" s="512">
        <v>0</v>
      </c>
      <c r="CE685" s="512">
        <v>0</v>
      </c>
      <c r="CF685" s="512">
        <v>23242.032000000003</v>
      </c>
      <c r="CG685" s="512">
        <v>23242.032000000003</v>
      </c>
      <c r="CH685" s="512">
        <v>0</v>
      </c>
      <c r="CI685" s="512">
        <v>0</v>
      </c>
      <c r="CJ685" s="512">
        <v>0</v>
      </c>
      <c r="CK685" s="512">
        <v>0</v>
      </c>
      <c r="CL685" s="513">
        <f t="shared" si="97"/>
        <v>23242.032000000003</v>
      </c>
      <c r="CM685" s="513">
        <f t="shared" si="98"/>
        <v>23242.032000000003</v>
      </c>
      <c r="CN685" s="113"/>
      <c r="CO685" s="97"/>
      <c r="CP685" s="97"/>
      <c r="CQ685" s="97"/>
      <c r="CR685" s="97"/>
      <c r="CS685" s="97"/>
      <c r="CT685" s="97"/>
      <c r="CU685" s="114"/>
      <c r="CV685" s="50">
        <f t="shared" si="91"/>
        <v>5010719.9999999991</v>
      </c>
      <c r="CW685" s="11"/>
      <c r="CX685" s="604">
        <f t="shared" si="92"/>
        <v>1.3099292411546513</v>
      </c>
      <c r="CY685" s="143"/>
      <c r="CZ685" s="143"/>
      <c r="DA685" s="143"/>
      <c r="DB685" s="23"/>
      <c r="DC685" s="23"/>
      <c r="DD685" s="23"/>
      <c r="DE685" s="23"/>
      <c r="DF685" s="143"/>
      <c r="DG685" s="89"/>
      <c r="DH685" s="50" t="s">
        <v>46</v>
      </c>
      <c r="DI685" s="28"/>
      <c r="DJ685" s="553" t="s">
        <v>46</v>
      </c>
      <c r="DK685" s="143"/>
      <c r="DL685" s="46"/>
      <c r="DM685" s="111"/>
      <c r="DN685" s="110"/>
      <c r="DO685" s="432">
        <v>315.8604495135869</v>
      </c>
      <c r="DP685" s="433">
        <v>-32.901850036929488</v>
      </c>
      <c r="DQ685" s="434">
        <v>315.8604495135869</v>
      </c>
      <c r="DR685" s="428">
        <v>-32.940652978851858</v>
      </c>
      <c r="DS685" s="432">
        <v>1.5860449513586086</v>
      </c>
      <c r="DT685" s="434">
        <v>0.22287005464766074</v>
      </c>
      <c r="DU685" s="434">
        <v>1.5860449513586086</v>
      </c>
      <c r="DV685" s="428">
        <v>0.22261644064816832</v>
      </c>
      <c r="DW685" s="252"/>
      <c r="DX685" s="50"/>
      <c r="DY685" s="249"/>
      <c r="DZ685" s="464">
        <v>238724</v>
      </c>
      <c r="EA685" s="465">
        <v>36819.333333333314</v>
      </c>
      <c r="EB685" s="46"/>
    </row>
    <row r="686" spans="1:132" s="141" customFormat="1" ht="27.75" customHeight="1" x14ac:dyDescent="0.25">
      <c r="A686" s="69" t="s">
        <v>56</v>
      </c>
      <c r="B686" s="69" t="s">
        <v>57</v>
      </c>
      <c r="C686" s="69" t="s">
        <v>1099</v>
      </c>
      <c r="D686" s="67" t="s">
        <v>1131</v>
      </c>
      <c r="E686" s="67" t="s">
        <v>1124</v>
      </c>
      <c r="F686" s="67" t="s">
        <v>1214</v>
      </c>
      <c r="G686" s="67" t="s">
        <v>1124</v>
      </c>
      <c r="H686" s="14" t="s">
        <v>46</v>
      </c>
      <c r="I686" s="20" t="s">
        <v>1979</v>
      </c>
      <c r="J686" s="145" t="s">
        <v>1981</v>
      </c>
      <c r="K686" s="426">
        <v>2.1111620883295532</v>
      </c>
      <c r="L686" s="426">
        <v>2.6160984794069999</v>
      </c>
      <c r="M686" s="424">
        <v>39</v>
      </c>
      <c r="N686" s="487">
        <v>4660320.0000000009</v>
      </c>
      <c r="O686" s="487" t="s">
        <v>1976</v>
      </c>
      <c r="P686" s="572">
        <v>1.2226006250776742</v>
      </c>
      <c r="Q686" s="34" t="s">
        <v>48</v>
      </c>
      <c r="R686" s="257" t="s">
        <v>48</v>
      </c>
      <c r="S686" s="27">
        <v>1</v>
      </c>
      <c r="T686" s="27">
        <v>1</v>
      </c>
      <c r="U686" s="145"/>
      <c r="V686" s="24"/>
      <c r="W686" s="24"/>
      <c r="X686" s="24"/>
      <c r="Y686" s="24"/>
      <c r="Z686" s="24"/>
      <c r="AA686" s="24"/>
      <c r="AB686" s="24"/>
      <c r="AC686" s="24"/>
      <c r="AD686" s="24"/>
      <c r="AE686" s="24"/>
      <c r="AF686" s="24"/>
      <c r="AG686" s="24"/>
      <c r="AH686" s="24"/>
      <c r="AI686" s="24">
        <v>1</v>
      </c>
      <c r="AJ686" s="24">
        <v>1</v>
      </c>
      <c r="AK686" s="24"/>
      <c r="AL686" s="24"/>
      <c r="AM686" s="24"/>
      <c r="AN686" s="24"/>
      <c r="AO686" s="145">
        <f t="shared" si="93"/>
        <v>2</v>
      </c>
      <c r="AP686" s="14">
        <f t="shared" si="94"/>
        <v>2</v>
      </c>
      <c r="AQ686" s="22">
        <v>325</v>
      </c>
      <c r="AR686" s="24">
        <v>325</v>
      </c>
      <c r="AS686" s="24"/>
      <c r="AT686" s="24"/>
      <c r="AU686" s="24"/>
      <c r="AV686" s="24"/>
      <c r="AW686" s="145"/>
      <c r="AX686" s="24"/>
      <c r="AY686" s="24"/>
      <c r="AZ686" s="24"/>
      <c r="BA686" s="24"/>
      <c r="BB686" s="24"/>
      <c r="BC686" s="24"/>
      <c r="BD686" s="24"/>
      <c r="BE686" s="24"/>
      <c r="BF686" s="24"/>
      <c r="BG686" s="24">
        <v>95</v>
      </c>
      <c r="BH686" s="24">
        <v>95</v>
      </c>
      <c r="BI686" s="24"/>
      <c r="BJ686" s="24"/>
      <c r="BK686" s="24"/>
      <c r="BL686" s="24"/>
      <c r="BM686" s="145">
        <f t="shared" si="95"/>
        <v>420</v>
      </c>
      <c r="BN686" s="24">
        <f t="shared" si="96"/>
        <v>420</v>
      </c>
      <c r="BO686" s="509">
        <f t="shared" si="90"/>
        <v>0.34353000594394145</v>
      </c>
      <c r="BP686" s="511">
        <v>2086851</v>
      </c>
      <c r="BQ686" s="512">
        <v>2086851</v>
      </c>
      <c r="BR686" s="513">
        <v>0</v>
      </c>
      <c r="BS686" s="512">
        <v>0</v>
      </c>
      <c r="BT686" s="512">
        <v>0</v>
      </c>
      <c r="BU686" s="512">
        <v>0</v>
      </c>
      <c r="BV686" s="512">
        <v>0</v>
      </c>
      <c r="BW686" s="512">
        <v>0</v>
      </c>
      <c r="BX686" s="512">
        <v>0</v>
      </c>
      <c r="BY686" s="512">
        <v>0</v>
      </c>
      <c r="BZ686" s="512">
        <v>0</v>
      </c>
      <c r="CA686" s="512">
        <v>0</v>
      </c>
      <c r="CB686" s="512">
        <v>0</v>
      </c>
      <c r="CC686" s="512">
        <v>0</v>
      </c>
      <c r="CD686" s="512">
        <v>0</v>
      </c>
      <c r="CE686" s="512">
        <v>0</v>
      </c>
      <c r="CF686" s="512">
        <v>111514.8</v>
      </c>
      <c r="CG686" s="512">
        <v>111514.8</v>
      </c>
      <c r="CH686" s="512">
        <v>0</v>
      </c>
      <c r="CI686" s="512">
        <v>0</v>
      </c>
      <c r="CJ686" s="512">
        <v>0</v>
      </c>
      <c r="CK686" s="512">
        <v>0</v>
      </c>
      <c r="CL686" s="513">
        <f t="shared" si="97"/>
        <v>2198365.7999999998</v>
      </c>
      <c r="CM686" s="513">
        <f t="shared" si="98"/>
        <v>2198365.7999999998</v>
      </c>
      <c r="CN686" s="113"/>
      <c r="CO686" s="97"/>
      <c r="CP686" s="97"/>
      <c r="CQ686" s="97"/>
      <c r="CR686" s="97"/>
      <c r="CS686" s="97"/>
      <c r="CT686" s="97"/>
      <c r="CU686" s="114"/>
      <c r="CV686" s="50">
        <f t="shared" si="91"/>
        <v>4660320.0000000009</v>
      </c>
      <c r="CW686" s="11"/>
      <c r="CX686" s="604">
        <f t="shared" si="92"/>
        <v>1.2226006250776742</v>
      </c>
      <c r="CY686" s="143"/>
      <c r="CZ686" s="143"/>
      <c r="DA686" s="143"/>
      <c r="DB686" s="23"/>
      <c r="DC686" s="23"/>
      <c r="DD686" s="23"/>
      <c r="DE686" s="23"/>
      <c r="DF686" s="143"/>
      <c r="DG686" s="89"/>
      <c r="DH686" s="50" t="s">
        <v>46</v>
      </c>
      <c r="DI686" s="28"/>
      <c r="DJ686" s="553" t="s">
        <v>46</v>
      </c>
      <c r="DK686" s="143"/>
      <c r="DL686" s="46"/>
      <c r="DM686" s="111"/>
      <c r="DN686" s="110"/>
      <c r="DO686" s="432">
        <v>14.512820512820513</v>
      </c>
      <c r="DP686" s="433">
        <v>103.84362854975015</v>
      </c>
      <c r="DQ686" s="434">
        <v>0</v>
      </c>
      <c r="DR686" s="428">
        <v>118.35644906257066</v>
      </c>
      <c r="DS686" s="432">
        <v>2.564102564102564E-2</v>
      </c>
      <c r="DT686" s="434">
        <v>0.75698076488679655</v>
      </c>
      <c r="DU686" s="434">
        <v>0</v>
      </c>
      <c r="DV686" s="428">
        <v>0.78262179052782221</v>
      </c>
      <c r="DW686" s="252"/>
      <c r="DX686" s="50"/>
      <c r="DY686" s="249"/>
      <c r="DZ686" s="464">
        <v>0</v>
      </c>
      <c r="EA686" s="465">
        <v>0</v>
      </c>
      <c r="EB686" s="46"/>
    </row>
    <row r="687" spans="1:132" s="141" customFormat="1" ht="27.75" customHeight="1" x14ac:dyDescent="0.25">
      <c r="A687" s="69" t="s">
        <v>56</v>
      </c>
      <c r="B687" s="69" t="s">
        <v>57</v>
      </c>
      <c r="C687" s="69" t="s">
        <v>1099</v>
      </c>
      <c r="D687" s="67" t="s">
        <v>1131</v>
      </c>
      <c r="E687" s="67" t="s">
        <v>1124</v>
      </c>
      <c r="F687" s="67" t="s">
        <v>1215</v>
      </c>
      <c r="G687" s="67" t="s">
        <v>1124</v>
      </c>
      <c r="H687" s="14" t="s">
        <v>46</v>
      </c>
      <c r="I687" s="20" t="s">
        <v>1978</v>
      </c>
      <c r="J687" s="145" t="s">
        <v>1981</v>
      </c>
      <c r="K687" s="426">
        <v>1.6356102186034422</v>
      </c>
      <c r="L687" s="426">
        <v>2.492803025118</v>
      </c>
      <c r="M687" s="424">
        <v>576</v>
      </c>
      <c r="N687" s="487">
        <v>4625280.0000000009</v>
      </c>
      <c r="O687" s="487" t="s">
        <v>1976</v>
      </c>
      <c r="P687" s="572">
        <v>1.2153232404045928</v>
      </c>
      <c r="Q687" s="34" t="s">
        <v>48</v>
      </c>
      <c r="R687" s="257" t="s">
        <v>48</v>
      </c>
      <c r="S687" s="27"/>
      <c r="T687" s="27"/>
      <c r="U687" s="145"/>
      <c r="V687" s="24"/>
      <c r="W687" s="24"/>
      <c r="X687" s="24"/>
      <c r="Y687" s="24"/>
      <c r="Z687" s="24"/>
      <c r="AA687" s="24"/>
      <c r="AB687" s="24"/>
      <c r="AC687" s="24"/>
      <c r="AD687" s="24"/>
      <c r="AE687" s="24"/>
      <c r="AF687" s="24"/>
      <c r="AG687" s="24"/>
      <c r="AH687" s="24"/>
      <c r="AI687" s="24">
        <v>12</v>
      </c>
      <c r="AJ687" s="24">
        <v>12</v>
      </c>
      <c r="AK687" s="24"/>
      <c r="AL687" s="24"/>
      <c r="AM687" s="24"/>
      <c r="AN687" s="24"/>
      <c r="AO687" s="145">
        <f t="shared" si="93"/>
        <v>12</v>
      </c>
      <c r="AP687" s="14">
        <f t="shared" si="94"/>
        <v>12</v>
      </c>
      <c r="AQ687" s="22"/>
      <c r="AR687" s="24"/>
      <c r="AS687" s="24"/>
      <c r="AT687" s="24"/>
      <c r="AU687" s="24"/>
      <c r="AV687" s="24"/>
      <c r="AW687" s="145"/>
      <c r="AX687" s="24"/>
      <c r="AY687" s="24"/>
      <c r="AZ687" s="24"/>
      <c r="BA687" s="24"/>
      <c r="BB687" s="24"/>
      <c r="BC687" s="24"/>
      <c r="BD687" s="24"/>
      <c r="BE687" s="24"/>
      <c r="BF687" s="24"/>
      <c r="BG687" s="24">
        <v>58.25</v>
      </c>
      <c r="BH687" s="24">
        <v>58.25</v>
      </c>
      <c r="BI687" s="24"/>
      <c r="BJ687" s="24"/>
      <c r="BK687" s="24"/>
      <c r="BL687" s="24"/>
      <c r="BM687" s="145">
        <f t="shared" si="95"/>
        <v>58.25</v>
      </c>
      <c r="BN687" s="24">
        <f t="shared" si="96"/>
        <v>58.25</v>
      </c>
      <c r="BO687" s="509">
        <f t="shared" si="90"/>
        <v>4.7929635559843337E-2</v>
      </c>
      <c r="BP687" s="511">
        <v>0</v>
      </c>
      <c r="BQ687" s="512">
        <v>0</v>
      </c>
      <c r="BR687" s="513">
        <v>0</v>
      </c>
      <c r="BS687" s="512">
        <v>0</v>
      </c>
      <c r="BT687" s="512">
        <v>0</v>
      </c>
      <c r="BU687" s="512">
        <v>0</v>
      </c>
      <c r="BV687" s="512">
        <v>0</v>
      </c>
      <c r="BW687" s="512">
        <v>0</v>
      </c>
      <c r="BX687" s="512">
        <v>0</v>
      </c>
      <c r="BY687" s="512">
        <v>0</v>
      </c>
      <c r="BZ687" s="512">
        <v>0</v>
      </c>
      <c r="CA687" s="512">
        <v>0</v>
      </c>
      <c r="CB687" s="512">
        <v>0</v>
      </c>
      <c r="CC687" s="512">
        <v>0</v>
      </c>
      <c r="CD687" s="512">
        <v>0</v>
      </c>
      <c r="CE687" s="512">
        <v>0</v>
      </c>
      <c r="CF687" s="512">
        <v>68376.180000000008</v>
      </c>
      <c r="CG687" s="512">
        <v>68376.180000000008</v>
      </c>
      <c r="CH687" s="512">
        <v>0</v>
      </c>
      <c r="CI687" s="512">
        <v>0</v>
      </c>
      <c r="CJ687" s="512">
        <v>0</v>
      </c>
      <c r="CK687" s="512">
        <v>0</v>
      </c>
      <c r="CL687" s="513">
        <f t="shared" si="97"/>
        <v>68376.180000000008</v>
      </c>
      <c r="CM687" s="513">
        <f t="shared" si="98"/>
        <v>68376.180000000008</v>
      </c>
      <c r="CN687" s="113"/>
      <c r="CO687" s="97"/>
      <c r="CP687" s="97"/>
      <c r="CQ687" s="97"/>
      <c r="CR687" s="97"/>
      <c r="CS687" s="97"/>
      <c r="CT687" s="97"/>
      <c r="CU687" s="114"/>
      <c r="CV687" s="50">
        <f t="shared" si="91"/>
        <v>4625280.0000000009</v>
      </c>
      <c r="CW687" s="11"/>
      <c r="CX687" s="604">
        <f t="shared" si="92"/>
        <v>1.2153232404045928</v>
      </c>
      <c r="CY687" s="143"/>
      <c r="CZ687" s="143"/>
      <c r="DA687" s="143"/>
      <c r="DB687" s="23"/>
      <c r="DC687" s="23"/>
      <c r="DD687" s="23"/>
      <c r="DE687" s="23"/>
      <c r="DF687" s="143"/>
      <c r="DG687" s="89"/>
      <c r="DH687" s="50" t="s">
        <v>46</v>
      </c>
      <c r="DI687" s="28"/>
      <c r="DJ687" s="553" t="s">
        <v>46</v>
      </c>
      <c r="DK687" s="143"/>
      <c r="DL687" s="46"/>
      <c r="DM687" s="111"/>
      <c r="DN687" s="110"/>
      <c r="DO687" s="432">
        <v>3.047315873245549</v>
      </c>
      <c r="DP687" s="433">
        <v>245.42891938142498</v>
      </c>
      <c r="DQ687" s="434">
        <v>3.047315873245549</v>
      </c>
      <c r="DR687" s="428">
        <v>245.42891938142498</v>
      </c>
      <c r="DS687" s="432">
        <v>8.6818116046881739E-3</v>
      </c>
      <c r="DT687" s="434">
        <v>3.0469333893127866</v>
      </c>
      <c r="DU687" s="434">
        <v>8.6818116046881739E-3</v>
      </c>
      <c r="DV687" s="428">
        <v>3.0469333893127866</v>
      </c>
      <c r="DW687" s="252"/>
      <c r="DX687" s="50"/>
      <c r="DY687" s="249"/>
      <c r="DZ687" s="464">
        <v>0</v>
      </c>
      <c r="EA687" s="465">
        <v>96473</v>
      </c>
      <c r="EB687" s="46"/>
    </row>
    <row r="688" spans="1:132" s="141" customFormat="1" ht="27.75" customHeight="1" x14ac:dyDescent="0.25">
      <c r="A688" s="69" t="s">
        <v>56</v>
      </c>
      <c r="B688" s="69" t="s">
        <v>57</v>
      </c>
      <c r="C688" s="69" t="s">
        <v>1099</v>
      </c>
      <c r="D688" s="67" t="s">
        <v>1131</v>
      </c>
      <c r="E688" s="67" t="s">
        <v>1124</v>
      </c>
      <c r="F688" s="67" t="s">
        <v>1216</v>
      </c>
      <c r="G688" s="67" t="s">
        <v>1124</v>
      </c>
      <c r="H688" s="14" t="s">
        <v>46</v>
      </c>
      <c r="I688" s="20" t="s">
        <v>1979</v>
      </c>
      <c r="J688" s="145" t="s">
        <v>1981</v>
      </c>
      <c r="K688" s="426">
        <v>2.1976260646433912</v>
      </c>
      <c r="L688" s="426">
        <v>3.2551136295930001</v>
      </c>
      <c r="M688" s="424">
        <v>36</v>
      </c>
      <c r="N688" s="487">
        <v>4309920</v>
      </c>
      <c r="O688" s="487" t="s">
        <v>1976</v>
      </c>
      <c r="P688" s="572">
        <v>1.1279946243276162</v>
      </c>
      <c r="Q688" s="34" t="s">
        <v>48</v>
      </c>
      <c r="R688" s="257" t="s">
        <v>48</v>
      </c>
      <c r="S688" s="27"/>
      <c r="T688" s="27"/>
      <c r="U688" s="145"/>
      <c r="V688" s="24"/>
      <c r="W688" s="24"/>
      <c r="X688" s="24"/>
      <c r="Y688" s="24"/>
      <c r="Z688" s="24"/>
      <c r="AA688" s="24"/>
      <c r="AB688" s="24"/>
      <c r="AC688" s="24"/>
      <c r="AD688" s="24"/>
      <c r="AE688" s="24"/>
      <c r="AF688" s="24"/>
      <c r="AG688" s="24"/>
      <c r="AH688" s="24"/>
      <c r="AI688" s="24">
        <v>1</v>
      </c>
      <c r="AJ688" s="24">
        <v>1</v>
      </c>
      <c r="AK688" s="24"/>
      <c r="AL688" s="24"/>
      <c r="AM688" s="24"/>
      <c r="AN688" s="24"/>
      <c r="AO688" s="145">
        <f t="shared" si="93"/>
        <v>1</v>
      </c>
      <c r="AP688" s="14">
        <f t="shared" si="94"/>
        <v>1</v>
      </c>
      <c r="AQ688" s="22"/>
      <c r="AR688" s="24"/>
      <c r="AS688" s="24"/>
      <c r="AT688" s="24"/>
      <c r="AU688" s="24"/>
      <c r="AV688" s="24"/>
      <c r="AW688" s="145"/>
      <c r="AX688" s="24"/>
      <c r="AY688" s="24"/>
      <c r="AZ688" s="24"/>
      <c r="BA688" s="24"/>
      <c r="BB688" s="24"/>
      <c r="BC688" s="24"/>
      <c r="BD688" s="24"/>
      <c r="BE688" s="24"/>
      <c r="BF688" s="24"/>
      <c r="BG688" s="24">
        <v>232</v>
      </c>
      <c r="BH688" s="24">
        <v>232</v>
      </c>
      <c r="BI688" s="24"/>
      <c r="BJ688" s="24"/>
      <c r="BK688" s="24"/>
      <c r="BL688" s="24"/>
      <c r="BM688" s="145">
        <f t="shared" si="95"/>
        <v>232</v>
      </c>
      <c r="BN688" s="24">
        <f t="shared" si="96"/>
        <v>232</v>
      </c>
      <c r="BO688" s="509">
        <f t="shared" si="90"/>
        <v>0.20567473904256625</v>
      </c>
      <c r="BP688" s="511">
        <v>0</v>
      </c>
      <c r="BQ688" s="512">
        <v>0</v>
      </c>
      <c r="BR688" s="513">
        <v>0</v>
      </c>
      <c r="BS688" s="512">
        <v>0</v>
      </c>
      <c r="BT688" s="512">
        <v>0</v>
      </c>
      <c r="BU688" s="512">
        <v>0</v>
      </c>
      <c r="BV688" s="512">
        <v>0</v>
      </c>
      <c r="BW688" s="512">
        <v>0</v>
      </c>
      <c r="BX688" s="512">
        <v>0</v>
      </c>
      <c r="BY688" s="512">
        <v>0</v>
      </c>
      <c r="BZ688" s="512">
        <v>0</v>
      </c>
      <c r="CA688" s="512">
        <v>0</v>
      </c>
      <c r="CB688" s="512">
        <v>0</v>
      </c>
      <c r="CC688" s="512">
        <v>0</v>
      </c>
      <c r="CD688" s="512">
        <v>0</v>
      </c>
      <c r="CE688" s="512">
        <v>0</v>
      </c>
      <c r="CF688" s="512">
        <v>272330.88</v>
      </c>
      <c r="CG688" s="512">
        <v>272330.88</v>
      </c>
      <c r="CH688" s="512">
        <v>0</v>
      </c>
      <c r="CI688" s="512">
        <v>0</v>
      </c>
      <c r="CJ688" s="512">
        <v>0</v>
      </c>
      <c r="CK688" s="512">
        <v>0</v>
      </c>
      <c r="CL688" s="513">
        <f t="shared" si="97"/>
        <v>272330.88</v>
      </c>
      <c r="CM688" s="513">
        <f t="shared" si="98"/>
        <v>272330.88</v>
      </c>
      <c r="CN688" s="113"/>
      <c r="CO688" s="97"/>
      <c r="CP688" s="97"/>
      <c r="CQ688" s="97"/>
      <c r="CR688" s="97"/>
      <c r="CS688" s="97"/>
      <c r="CT688" s="97"/>
      <c r="CU688" s="114"/>
      <c r="CV688" s="50">
        <f t="shared" si="91"/>
        <v>4309920</v>
      </c>
      <c r="CW688" s="11"/>
      <c r="CX688" s="604">
        <f t="shared" si="92"/>
        <v>1.1279946243276162</v>
      </c>
      <c r="CY688" s="143"/>
      <c r="CZ688" s="143"/>
      <c r="DA688" s="143"/>
      <c r="DB688" s="23"/>
      <c r="DC688" s="23"/>
      <c r="DD688" s="23"/>
      <c r="DE688" s="23"/>
      <c r="DF688" s="143"/>
      <c r="DG688" s="89"/>
      <c r="DH688" s="50" t="s">
        <v>46</v>
      </c>
      <c r="DI688" s="28"/>
      <c r="DJ688" s="553" t="s">
        <v>46</v>
      </c>
      <c r="DK688" s="143"/>
      <c r="DL688" s="46"/>
      <c r="DM688" s="111"/>
      <c r="DN688" s="110"/>
      <c r="DO688" s="432">
        <v>62.114416475972483</v>
      </c>
      <c r="DP688" s="433">
        <v>86.423376879110776</v>
      </c>
      <c r="DQ688" s="434">
        <v>0</v>
      </c>
      <c r="DR688" s="428">
        <v>148.53779335508327</v>
      </c>
      <c r="DS688" s="432">
        <v>5.491990846681917E-2</v>
      </c>
      <c r="DT688" s="434">
        <v>1.1949162460486362</v>
      </c>
      <c r="DU688" s="434">
        <v>0</v>
      </c>
      <c r="DV688" s="428">
        <v>1.2498361545154555</v>
      </c>
      <c r="DW688" s="252"/>
      <c r="DX688" s="50"/>
      <c r="DY688" s="249"/>
      <c r="DZ688" s="464">
        <v>0</v>
      </c>
      <c r="EA688" s="465">
        <v>2722.3333333333335</v>
      </c>
      <c r="EB688" s="46"/>
    </row>
    <row r="689" spans="1:132" s="141" customFormat="1" ht="27.75" customHeight="1" x14ac:dyDescent="0.25">
      <c r="A689" s="69" t="s">
        <v>56</v>
      </c>
      <c r="B689" s="69" t="s">
        <v>57</v>
      </c>
      <c r="C689" s="69" t="s">
        <v>1099</v>
      </c>
      <c r="D689" s="67" t="s">
        <v>1131</v>
      </c>
      <c r="E689" s="67" t="s">
        <v>1124</v>
      </c>
      <c r="F689" s="67" t="s">
        <v>1217</v>
      </c>
      <c r="G689" s="67" t="s">
        <v>1124</v>
      </c>
      <c r="H689" s="14" t="s">
        <v>46</v>
      </c>
      <c r="I689" s="20" t="s">
        <v>1978</v>
      </c>
      <c r="J689" s="145" t="s">
        <v>1981</v>
      </c>
      <c r="K689" s="426">
        <v>2.1976260646433912</v>
      </c>
      <c r="L689" s="426">
        <v>3.4547348412990004</v>
      </c>
      <c r="M689" s="424">
        <v>742</v>
      </c>
      <c r="N689" s="487">
        <v>5150880</v>
      </c>
      <c r="O689" s="487" t="s">
        <v>1976</v>
      </c>
      <c r="P689" s="572">
        <v>1.3463161645200581</v>
      </c>
      <c r="Q689" s="34" t="s">
        <v>48</v>
      </c>
      <c r="R689" s="257" t="s">
        <v>48</v>
      </c>
      <c r="S689" s="27"/>
      <c r="T689" s="27"/>
      <c r="U689" s="145"/>
      <c r="V689" s="24"/>
      <c r="W689" s="24"/>
      <c r="X689" s="24"/>
      <c r="Y689" s="24"/>
      <c r="Z689" s="24"/>
      <c r="AA689" s="24"/>
      <c r="AB689" s="24"/>
      <c r="AC689" s="24"/>
      <c r="AD689" s="24"/>
      <c r="AE689" s="24"/>
      <c r="AF689" s="24"/>
      <c r="AG689" s="24"/>
      <c r="AH689" s="24"/>
      <c r="AI689" s="24">
        <v>7</v>
      </c>
      <c r="AJ689" s="24">
        <v>7</v>
      </c>
      <c r="AK689" s="24"/>
      <c r="AL689" s="24"/>
      <c r="AM689" s="24"/>
      <c r="AN689" s="24"/>
      <c r="AO689" s="145">
        <f t="shared" si="93"/>
        <v>7</v>
      </c>
      <c r="AP689" s="14">
        <f t="shared" si="94"/>
        <v>7</v>
      </c>
      <c r="AQ689" s="22"/>
      <c r="AR689" s="24"/>
      <c r="AS689" s="24"/>
      <c r="AT689" s="24"/>
      <c r="AU689" s="24"/>
      <c r="AV689" s="24"/>
      <c r="AW689" s="145"/>
      <c r="AX689" s="24"/>
      <c r="AY689" s="24"/>
      <c r="AZ689" s="24"/>
      <c r="BA689" s="24"/>
      <c r="BB689" s="24"/>
      <c r="BC689" s="24"/>
      <c r="BD689" s="24"/>
      <c r="BE689" s="24"/>
      <c r="BF689" s="24"/>
      <c r="BG689" s="24">
        <v>35.049999999999997</v>
      </c>
      <c r="BH689" s="24">
        <v>35.049999999999997</v>
      </c>
      <c r="BI689" s="24"/>
      <c r="BJ689" s="24"/>
      <c r="BK689" s="24"/>
      <c r="BL689" s="24"/>
      <c r="BM689" s="145">
        <f t="shared" si="95"/>
        <v>35.049999999999997</v>
      </c>
      <c r="BN689" s="24">
        <f t="shared" si="96"/>
        <v>35.049999999999997</v>
      </c>
      <c r="BO689" s="509">
        <f t="shared" si="90"/>
        <v>2.6034003693697613E-2</v>
      </c>
      <c r="BP689" s="511">
        <v>0</v>
      </c>
      <c r="BQ689" s="512">
        <v>0</v>
      </c>
      <c r="BR689" s="513">
        <v>0</v>
      </c>
      <c r="BS689" s="512">
        <v>0</v>
      </c>
      <c r="BT689" s="512">
        <v>0</v>
      </c>
      <c r="BU689" s="512">
        <v>0</v>
      </c>
      <c r="BV689" s="512">
        <v>0</v>
      </c>
      <c r="BW689" s="512">
        <v>0</v>
      </c>
      <c r="BX689" s="512">
        <v>0</v>
      </c>
      <c r="BY689" s="512">
        <v>0</v>
      </c>
      <c r="BZ689" s="512">
        <v>0</v>
      </c>
      <c r="CA689" s="512">
        <v>0</v>
      </c>
      <c r="CB689" s="512">
        <v>0</v>
      </c>
      <c r="CC689" s="512">
        <v>0</v>
      </c>
      <c r="CD689" s="512">
        <v>0</v>
      </c>
      <c r="CE689" s="512">
        <v>0</v>
      </c>
      <c r="CF689" s="512">
        <v>41143.092000000004</v>
      </c>
      <c r="CG689" s="512">
        <v>41143.092000000004</v>
      </c>
      <c r="CH689" s="512">
        <v>0</v>
      </c>
      <c r="CI689" s="512">
        <v>0</v>
      </c>
      <c r="CJ689" s="512">
        <v>0</v>
      </c>
      <c r="CK689" s="512">
        <v>0</v>
      </c>
      <c r="CL689" s="513">
        <f t="shared" si="97"/>
        <v>41143.092000000004</v>
      </c>
      <c r="CM689" s="513">
        <f t="shared" si="98"/>
        <v>41143.092000000004</v>
      </c>
      <c r="CN689" s="113"/>
      <c r="CO689" s="97"/>
      <c r="CP689" s="97"/>
      <c r="CQ689" s="97"/>
      <c r="CR689" s="97"/>
      <c r="CS689" s="97"/>
      <c r="CT689" s="97"/>
      <c r="CU689" s="114"/>
      <c r="CV689" s="50">
        <f t="shared" si="91"/>
        <v>5150880</v>
      </c>
      <c r="CW689" s="11"/>
      <c r="CX689" s="604">
        <f t="shared" si="92"/>
        <v>1.3463161645200581</v>
      </c>
      <c r="CY689" s="143"/>
      <c r="CZ689" s="143"/>
      <c r="DA689" s="143"/>
      <c r="DB689" s="23"/>
      <c r="DC689" s="23"/>
      <c r="DD689" s="23"/>
      <c r="DE689" s="23"/>
      <c r="DF689" s="143"/>
      <c r="DG689" s="89"/>
      <c r="DH689" s="50" t="s">
        <v>46</v>
      </c>
      <c r="DI689" s="28"/>
      <c r="DJ689" s="553" t="s">
        <v>46</v>
      </c>
      <c r="DK689" s="143"/>
      <c r="DL689" s="46"/>
      <c r="DM689" s="111"/>
      <c r="DN689" s="110"/>
      <c r="DO689" s="432">
        <v>426.25553432970014</v>
      </c>
      <c r="DP689" s="433">
        <v>-365.87677231692413</v>
      </c>
      <c r="DQ689" s="434">
        <v>161.78761658613334</v>
      </c>
      <c r="DR689" s="428">
        <v>-101.40885457335733</v>
      </c>
      <c r="DS689" s="432">
        <v>2.3463310484324089</v>
      </c>
      <c r="DT689" s="434">
        <v>-1.6634819658391033</v>
      </c>
      <c r="DU689" s="434">
        <v>2.0604562310371959</v>
      </c>
      <c r="DV689" s="428">
        <v>-1.3776071484438903</v>
      </c>
      <c r="DW689" s="252"/>
      <c r="DX689" s="50"/>
      <c r="DY689" s="249"/>
      <c r="DZ689" s="464">
        <v>115292</v>
      </c>
      <c r="EA689" s="465">
        <v>-115292</v>
      </c>
      <c r="EB689" s="46"/>
    </row>
    <row r="690" spans="1:132" s="141" customFormat="1" ht="27.75" customHeight="1" x14ac:dyDescent="0.25">
      <c r="A690" s="69" t="s">
        <v>56</v>
      </c>
      <c r="B690" s="69" t="s">
        <v>57</v>
      </c>
      <c r="C690" s="69" t="s">
        <v>1099</v>
      </c>
      <c r="D690" s="67" t="s">
        <v>1131</v>
      </c>
      <c r="E690" s="67" t="s">
        <v>1124</v>
      </c>
      <c r="F690" s="67" t="s">
        <v>1218</v>
      </c>
      <c r="G690" s="67" t="s">
        <v>1124</v>
      </c>
      <c r="H690" s="14" t="s">
        <v>46</v>
      </c>
      <c r="I690" s="20" t="s">
        <v>1978</v>
      </c>
      <c r="J690" s="145" t="s">
        <v>1981</v>
      </c>
      <c r="K690" s="426">
        <v>2.1976260646433912</v>
      </c>
      <c r="L690" s="426">
        <v>3.7354166588970004</v>
      </c>
      <c r="M690" s="424">
        <v>624</v>
      </c>
      <c r="N690" s="487">
        <v>5010719.9999999991</v>
      </c>
      <c r="O690" s="487" t="s">
        <v>1976</v>
      </c>
      <c r="P690" s="572">
        <v>1.3099292411546513</v>
      </c>
      <c r="Q690" s="34" t="s">
        <v>48</v>
      </c>
      <c r="R690" s="257" t="s">
        <v>48</v>
      </c>
      <c r="S690" s="27"/>
      <c r="T690" s="27"/>
      <c r="U690" s="145"/>
      <c r="V690" s="24"/>
      <c r="W690" s="24"/>
      <c r="X690" s="24"/>
      <c r="Y690" s="24"/>
      <c r="Z690" s="24"/>
      <c r="AA690" s="24"/>
      <c r="AB690" s="24"/>
      <c r="AC690" s="24"/>
      <c r="AD690" s="24"/>
      <c r="AE690" s="24"/>
      <c r="AF690" s="24"/>
      <c r="AG690" s="24"/>
      <c r="AH690" s="24"/>
      <c r="AI690" s="24">
        <v>13</v>
      </c>
      <c r="AJ690" s="24">
        <v>13</v>
      </c>
      <c r="AK690" s="24"/>
      <c r="AL690" s="24"/>
      <c r="AM690" s="24"/>
      <c r="AN690" s="24"/>
      <c r="AO690" s="145">
        <f t="shared" si="93"/>
        <v>13</v>
      </c>
      <c r="AP690" s="14">
        <f t="shared" si="94"/>
        <v>13</v>
      </c>
      <c r="AQ690" s="22"/>
      <c r="AR690" s="24"/>
      <c r="AS690" s="24"/>
      <c r="AT690" s="24"/>
      <c r="AU690" s="24"/>
      <c r="AV690" s="24"/>
      <c r="AW690" s="145"/>
      <c r="AX690" s="24"/>
      <c r="AY690" s="24"/>
      <c r="AZ690" s="24"/>
      <c r="BA690" s="24"/>
      <c r="BB690" s="24"/>
      <c r="BC690" s="24"/>
      <c r="BD690" s="24"/>
      <c r="BE690" s="24"/>
      <c r="BF690" s="24"/>
      <c r="BG690" s="24">
        <v>123.23</v>
      </c>
      <c r="BH690" s="24">
        <v>123.23</v>
      </c>
      <c r="BI690" s="24"/>
      <c r="BJ690" s="24"/>
      <c r="BK690" s="24"/>
      <c r="BL690" s="24"/>
      <c r="BM690" s="145">
        <f t="shared" si="95"/>
        <v>123.23</v>
      </c>
      <c r="BN690" s="24">
        <f t="shared" si="96"/>
        <v>123.23</v>
      </c>
      <c r="BO690" s="509">
        <f t="shared" si="90"/>
        <v>9.4073783627715332E-2</v>
      </c>
      <c r="BP690" s="511">
        <v>0</v>
      </c>
      <c r="BQ690" s="512">
        <v>0</v>
      </c>
      <c r="BR690" s="513">
        <v>0</v>
      </c>
      <c r="BS690" s="512">
        <v>0</v>
      </c>
      <c r="BT690" s="512">
        <v>0</v>
      </c>
      <c r="BU690" s="512">
        <v>0</v>
      </c>
      <c r="BV690" s="512">
        <v>0</v>
      </c>
      <c r="BW690" s="512">
        <v>0</v>
      </c>
      <c r="BX690" s="512">
        <v>0</v>
      </c>
      <c r="BY690" s="512">
        <v>0</v>
      </c>
      <c r="BZ690" s="512">
        <v>0</v>
      </c>
      <c r="CA690" s="512">
        <v>0</v>
      </c>
      <c r="CB690" s="512">
        <v>0</v>
      </c>
      <c r="CC690" s="512">
        <v>0</v>
      </c>
      <c r="CD690" s="512">
        <v>0</v>
      </c>
      <c r="CE690" s="512">
        <v>0</v>
      </c>
      <c r="CF690" s="512">
        <v>144652.30320000002</v>
      </c>
      <c r="CG690" s="512">
        <v>144652.30320000002</v>
      </c>
      <c r="CH690" s="512">
        <v>0</v>
      </c>
      <c r="CI690" s="512">
        <v>0</v>
      </c>
      <c r="CJ690" s="512">
        <v>0</v>
      </c>
      <c r="CK690" s="512">
        <v>0</v>
      </c>
      <c r="CL690" s="513">
        <f t="shared" si="97"/>
        <v>144652.30320000002</v>
      </c>
      <c r="CM690" s="513">
        <f t="shared" si="98"/>
        <v>144652.30320000002</v>
      </c>
      <c r="CN690" s="113"/>
      <c r="CO690" s="97"/>
      <c r="CP690" s="97"/>
      <c r="CQ690" s="97"/>
      <c r="CR690" s="97"/>
      <c r="CS690" s="97"/>
      <c r="CT690" s="97"/>
      <c r="CU690" s="114"/>
      <c r="CV690" s="50">
        <f t="shared" si="91"/>
        <v>5010719.9999999991</v>
      </c>
      <c r="CW690" s="11"/>
      <c r="CX690" s="604">
        <f t="shared" si="92"/>
        <v>1.3099292411546513</v>
      </c>
      <c r="CY690" s="143"/>
      <c r="CZ690" s="143"/>
      <c r="DA690" s="143"/>
      <c r="DB690" s="23"/>
      <c r="DC690" s="23"/>
      <c r="DD690" s="23"/>
      <c r="DE690" s="23"/>
      <c r="DF690" s="143"/>
      <c r="DG690" s="89"/>
      <c r="DH690" s="50" t="s">
        <v>46</v>
      </c>
      <c r="DI690" s="28"/>
      <c r="DJ690" s="553" t="s">
        <v>46</v>
      </c>
      <c r="DK690" s="143"/>
      <c r="DL690" s="46"/>
      <c r="DM690" s="111"/>
      <c r="DN690" s="110"/>
      <c r="DO690" s="432">
        <v>0.14274258219727345</v>
      </c>
      <c r="DP690" s="433">
        <v>191.85517410625201</v>
      </c>
      <c r="DQ690" s="434">
        <v>0.14274258219727345</v>
      </c>
      <c r="DR690" s="428">
        <v>59.37806048212709</v>
      </c>
      <c r="DS690" s="432">
        <v>1.6038492381716118E-3</v>
      </c>
      <c r="DT690" s="434">
        <v>1.0005873620606174</v>
      </c>
      <c r="DU690" s="434">
        <v>1.6038492381716118E-3</v>
      </c>
      <c r="DV690" s="428">
        <v>0.66779253168905039</v>
      </c>
      <c r="DW690" s="252"/>
      <c r="DX690" s="50"/>
      <c r="DY690" s="249"/>
      <c r="DZ690" s="464">
        <v>0</v>
      </c>
      <c r="EA690" s="465">
        <v>0</v>
      </c>
      <c r="EB690" s="46"/>
    </row>
    <row r="691" spans="1:132" s="141" customFormat="1" ht="27.75" customHeight="1" x14ac:dyDescent="0.25">
      <c r="A691" s="69" t="s">
        <v>56</v>
      </c>
      <c r="B691" s="69" t="s">
        <v>57</v>
      </c>
      <c r="C691" s="69" t="s">
        <v>1099</v>
      </c>
      <c r="D691" s="67" t="s">
        <v>1131</v>
      </c>
      <c r="E691" s="67" t="s">
        <v>1124</v>
      </c>
      <c r="F691" s="67" t="s">
        <v>1219</v>
      </c>
      <c r="G691" s="67" t="s">
        <v>1124</v>
      </c>
      <c r="H691" s="14" t="s">
        <v>46</v>
      </c>
      <c r="I691" s="20" t="s">
        <v>1978</v>
      </c>
      <c r="J691" s="145" t="s">
        <v>1981</v>
      </c>
      <c r="K691" s="426">
        <v>1.8445648280285516</v>
      </c>
      <c r="L691" s="426">
        <v>2.4126893889210002</v>
      </c>
      <c r="M691" s="424">
        <v>262</v>
      </c>
      <c r="N691" s="487">
        <v>3714240.0000000005</v>
      </c>
      <c r="O691" s="487" t="s">
        <v>1976</v>
      </c>
      <c r="P691" s="572">
        <v>0.9678921615198256</v>
      </c>
      <c r="Q691" s="34" t="s">
        <v>48</v>
      </c>
      <c r="R691" s="257" t="s">
        <v>48</v>
      </c>
      <c r="S691" s="27"/>
      <c r="T691" s="27"/>
      <c r="U691" s="145"/>
      <c r="V691" s="24"/>
      <c r="W691" s="24"/>
      <c r="X691" s="24"/>
      <c r="Y691" s="24"/>
      <c r="Z691" s="24"/>
      <c r="AA691" s="24"/>
      <c r="AB691" s="24"/>
      <c r="AC691" s="24"/>
      <c r="AD691" s="24"/>
      <c r="AE691" s="24"/>
      <c r="AF691" s="24"/>
      <c r="AG691" s="24"/>
      <c r="AH691" s="24"/>
      <c r="AI691" s="24"/>
      <c r="AJ691" s="24"/>
      <c r="AK691" s="24"/>
      <c r="AL691" s="24"/>
      <c r="AM691" s="24"/>
      <c r="AN691" s="24"/>
      <c r="AO691" s="145">
        <f t="shared" si="93"/>
        <v>0</v>
      </c>
      <c r="AP691" s="14">
        <f t="shared" si="94"/>
        <v>0</v>
      </c>
      <c r="AQ691" s="22"/>
      <c r="AR691" s="24"/>
      <c r="AS691" s="24"/>
      <c r="AT691" s="24"/>
      <c r="AU691" s="24"/>
      <c r="AV691" s="24"/>
      <c r="AW691" s="145"/>
      <c r="AX691" s="24"/>
      <c r="AY691" s="24"/>
      <c r="AZ691" s="24"/>
      <c r="BA691" s="24"/>
      <c r="BB691" s="24"/>
      <c r="BC691" s="24"/>
      <c r="BD691" s="24"/>
      <c r="BE691" s="24"/>
      <c r="BF691" s="24"/>
      <c r="BG691" s="24"/>
      <c r="BH691" s="24"/>
      <c r="BI691" s="24"/>
      <c r="BJ691" s="24"/>
      <c r="BK691" s="24"/>
      <c r="BL691" s="24"/>
      <c r="BM691" s="145">
        <f t="shared" si="95"/>
        <v>0</v>
      </c>
      <c r="BN691" s="24">
        <f t="shared" si="96"/>
        <v>0</v>
      </c>
      <c r="BO691" s="509">
        <f t="shared" si="90"/>
        <v>0</v>
      </c>
      <c r="BP691" s="511">
        <v>0</v>
      </c>
      <c r="BQ691" s="512">
        <v>0</v>
      </c>
      <c r="BR691" s="513">
        <v>0</v>
      </c>
      <c r="BS691" s="512">
        <v>0</v>
      </c>
      <c r="BT691" s="512">
        <v>0</v>
      </c>
      <c r="BU691" s="512">
        <v>0</v>
      </c>
      <c r="BV691" s="512">
        <v>0</v>
      </c>
      <c r="BW691" s="512">
        <v>0</v>
      </c>
      <c r="BX691" s="512">
        <v>0</v>
      </c>
      <c r="BY691" s="512">
        <v>0</v>
      </c>
      <c r="BZ691" s="512">
        <v>0</v>
      </c>
      <c r="CA691" s="512">
        <v>0</v>
      </c>
      <c r="CB691" s="512">
        <v>0</v>
      </c>
      <c r="CC691" s="512">
        <v>0</v>
      </c>
      <c r="CD691" s="512">
        <v>0</v>
      </c>
      <c r="CE691" s="512">
        <v>0</v>
      </c>
      <c r="CF691" s="512">
        <v>0</v>
      </c>
      <c r="CG691" s="512">
        <v>0</v>
      </c>
      <c r="CH691" s="512">
        <v>0</v>
      </c>
      <c r="CI691" s="512">
        <v>0</v>
      </c>
      <c r="CJ691" s="512">
        <v>0</v>
      </c>
      <c r="CK691" s="512">
        <v>0</v>
      </c>
      <c r="CL691" s="513">
        <f t="shared" si="97"/>
        <v>0</v>
      </c>
      <c r="CM691" s="513">
        <f t="shared" si="98"/>
        <v>0</v>
      </c>
      <c r="CN691" s="113"/>
      <c r="CO691" s="97"/>
      <c r="CP691" s="97"/>
      <c r="CQ691" s="97"/>
      <c r="CR691" s="97"/>
      <c r="CS691" s="97"/>
      <c r="CT691" s="97"/>
      <c r="CU691" s="114"/>
      <c r="CV691" s="50">
        <f t="shared" si="91"/>
        <v>3714240.0000000005</v>
      </c>
      <c r="CW691" s="11"/>
      <c r="CX691" s="604">
        <f t="shared" si="92"/>
        <v>0.9678921615198256</v>
      </c>
      <c r="CY691" s="143"/>
      <c r="CZ691" s="143"/>
      <c r="DA691" s="143"/>
      <c r="DB691" s="23"/>
      <c r="DC691" s="23"/>
      <c r="DD691" s="23"/>
      <c r="DE691" s="23"/>
      <c r="DF691" s="143"/>
      <c r="DG691" s="89"/>
      <c r="DH691" s="50" t="s">
        <v>46</v>
      </c>
      <c r="DI691" s="28"/>
      <c r="DJ691" s="553" t="s">
        <v>46</v>
      </c>
      <c r="DK691" s="143"/>
      <c r="DL691" s="46"/>
      <c r="DM691" s="111"/>
      <c r="DN691" s="110"/>
      <c r="DO691" s="432">
        <v>0</v>
      </c>
      <c r="DP691" s="433">
        <v>276.18083199108878</v>
      </c>
      <c r="DQ691" s="434">
        <v>0</v>
      </c>
      <c r="DR691" s="428">
        <v>276.18083199108878</v>
      </c>
      <c r="DS691" s="432">
        <v>0</v>
      </c>
      <c r="DT691" s="434">
        <v>1.4863403248862899</v>
      </c>
      <c r="DU691" s="434">
        <v>0</v>
      </c>
      <c r="DV691" s="428">
        <v>1.4863403248862899</v>
      </c>
      <c r="DW691" s="252"/>
      <c r="DX691" s="50"/>
      <c r="DY691" s="249"/>
      <c r="DZ691" s="464">
        <v>0</v>
      </c>
      <c r="EA691" s="465">
        <v>48605</v>
      </c>
      <c r="EB691" s="46"/>
    </row>
    <row r="692" spans="1:132" s="141" customFormat="1" ht="27.75" customHeight="1" x14ac:dyDescent="0.25">
      <c r="A692" s="69" t="s">
        <v>56</v>
      </c>
      <c r="B692" s="69" t="s">
        <v>57</v>
      </c>
      <c r="C692" s="69" t="s">
        <v>1099</v>
      </c>
      <c r="D692" s="67" t="s">
        <v>1131</v>
      </c>
      <c r="E692" s="67" t="s">
        <v>1124</v>
      </c>
      <c r="F692" s="67" t="s">
        <v>1220</v>
      </c>
      <c r="G692" s="67" t="s">
        <v>1124</v>
      </c>
      <c r="H692" s="14" t="s">
        <v>46</v>
      </c>
      <c r="I692" s="20" t="s">
        <v>1978</v>
      </c>
      <c r="J692" s="145" t="s">
        <v>1981</v>
      </c>
      <c r="K692" s="426">
        <v>1.3329863015050081</v>
      </c>
      <c r="L692" s="426">
        <v>2.7846590851170001</v>
      </c>
      <c r="M692" s="424">
        <v>665</v>
      </c>
      <c r="N692" s="487">
        <v>3468960</v>
      </c>
      <c r="O692" s="487" t="s">
        <v>1976</v>
      </c>
      <c r="P692" s="572">
        <v>0.90967308413517434</v>
      </c>
      <c r="Q692" s="34" t="s">
        <v>48</v>
      </c>
      <c r="R692" s="257" t="s">
        <v>48</v>
      </c>
      <c r="S692" s="27"/>
      <c r="T692" s="27"/>
      <c r="U692" s="145"/>
      <c r="V692" s="24"/>
      <c r="W692" s="24"/>
      <c r="X692" s="24"/>
      <c r="Y692" s="24"/>
      <c r="Z692" s="24"/>
      <c r="AA692" s="24"/>
      <c r="AB692" s="24"/>
      <c r="AC692" s="24"/>
      <c r="AD692" s="24"/>
      <c r="AE692" s="24"/>
      <c r="AF692" s="24"/>
      <c r="AG692" s="24"/>
      <c r="AH692" s="24"/>
      <c r="AI692" s="24">
        <v>1</v>
      </c>
      <c r="AJ692" s="24">
        <v>1</v>
      </c>
      <c r="AK692" s="24"/>
      <c r="AL692" s="24"/>
      <c r="AM692" s="24"/>
      <c r="AN692" s="24"/>
      <c r="AO692" s="145">
        <f t="shared" si="93"/>
        <v>1</v>
      </c>
      <c r="AP692" s="14">
        <f t="shared" si="94"/>
        <v>1</v>
      </c>
      <c r="AQ692" s="22"/>
      <c r="AR692" s="24"/>
      <c r="AS692" s="24"/>
      <c r="AT692" s="24"/>
      <c r="AU692" s="24"/>
      <c r="AV692" s="24"/>
      <c r="AW692" s="145"/>
      <c r="AX692" s="24"/>
      <c r="AY692" s="24"/>
      <c r="AZ692" s="24"/>
      <c r="BA692" s="24"/>
      <c r="BB692" s="24"/>
      <c r="BC692" s="24"/>
      <c r="BD692" s="24"/>
      <c r="BE692" s="24"/>
      <c r="BF692" s="24"/>
      <c r="BG692" s="24">
        <v>2.58</v>
      </c>
      <c r="BH692" s="24">
        <v>2.58</v>
      </c>
      <c r="BI692" s="24"/>
      <c r="BJ692" s="24"/>
      <c r="BK692" s="24"/>
      <c r="BL692" s="24"/>
      <c r="BM692" s="145">
        <f t="shared" si="95"/>
        <v>2.58</v>
      </c>
      <c r="BN692" s="24">
        <f t="shared" si="96"/>
        <v>2.58</v>
      </c>
      <c r="BO692" s="509">
        <f t="shared" si="90"/>
        <v>2.8361837290731811E-3</v>
      </c>
      <c r="BP692" s="511">
        <v>0</v>
      </c>
      <c r="BQ692" s="512">
        <v>0</v>
      </c>
      <c r="BR692" s="513">
        <v>0</v>
      </c>
      <c r="BS692" s="512">
        <v>0</v>
      </c>
      <c r="BT692" s="512">
        <v>0</v>
      </c>
      <c r="BU692" s="512">
        <v>0</v>
      </c>
      <c r="BV692" s="512">
        <v>0</v>
      </c>
      <c r="BW692" s="512">
        <v>0</v>
      </c>
      <c r="BX692" s="512">
        <v>0</v>
      </c>
      <c r="BY692" s="512">
        <v>0</v>
      </c>
      <c r="BZ692" s="512">
        <v>0</v>
      </c>
      <c r="CA692" s="512">
        <v>0</v>
      </c>
      <c r="CB692" s="512">
        <v>0</v>
      </c>
      <c r="CC692" s="512">
        <v>0</v>
      </c>
      <c r="CD692" s="512">
        <v>0</v>
      </c>
      <c r="CE692" s="512">
        <v>0</v>
      </c>
      <c r="CF692" s="512">
        <v>3028.5072</v>
      </c>
      <c r="CG692" s="512">
        <v>3028.5072</v>
      </c>
      <c r="CH692" s="512">
        <v>0</v>
      </c>
      <c r="CI692" s="512">
        <v>0</v>
      </c>
      <c r="CJ692" s="512">
        <v>0</v>
      </c>
      <c r="CK692" s="512">
        <v>0</v>
      </c>
      <c r="CL692" s="513">
        <f t="shared" si="97"/>
        <v>3028.5072</v>
      </c>
      <c r="CM692" s="513">
        <f t="shared" si="98"/>
        <v>3028.5072</v>
      </c>
      <c r="CN692" s="113"/>
      <c r="CO692" s="97"/>
      <c r="CP692" s="97"/>
      <c r="CQ692" s="97"/>
      <c r="CR692" s="97"/>
      <c r="CS692" s="97"/>
      <c r="CT692" s="97"/>
      <c r="CU692" s="114"/>
      <c r="CV692" s="50">
        <f t="shared" si="91"/>
        <v>3468960</v>
      </c>
      <c r="CW692" s="11"/>
      <c r="CX692" s="604">
        <f t="shared" si="92"/>
        <v>0.90967308413517434</v>
      </c>
      <c r="CY692" s="143"/>
      <c r="CZ692" s="143"/>
      <c r="DA692" s="143"/>
      <c r="DB692" s="23"/>
      <c r="DC692" s="23"/>
      <c r="DD692" s="23"/>
      <c r="DE692" s="23"/>
      <c r="DF692" s="143"/>
      <c r="DG692" s="89"/>
      <c r="DH692" s="50" t="s">
        <v>46</v>
      </c>
      <c r="DI692" s="28"/>
      <c r="DJ692" s="553" t="s">
        <v>46</v>
      </c>
      <c r="DK692" s="143"/>
      <c r="DL692" s="46"/>
      <c r="DM692" s="111"/>
      <c r="DN692" s="110"/>
      <c r="DO692" s="432">
        <v>40.217069808246627</v>
      </c>
      <c r="DP692" s="433">
        <v>162.71951821959095</v>
      </c>
      <c r="DQ692" s="434">
        <v>0</v>
      </c>
      <c r="DR692" s="428">
        <v>202.93658802783759</v>
      </c>
      <c r="DS692" s="432">
        <v>2.5567113673392643E-2</v>
      </c>
      <c r="DT692" s="434">
        <v>1.9697059345092378</v>
      </c>
      <c r="DU692" s="434">
        <v>0</v>
      </c>
      <c r="DV692" s="428">
        <v>1.9952730481826304</v>
      </c>
      <c r="DW692" s="252"/>
      <c r="DX692" s="50"/>
      <c r="DY692" s="249"/>
      <c r="DZ692" s="464">
        <v>0</v>
      </c>
      <c r="EA692" s="465">
        <v>41175.333333333336</v>
      </c>
      <c r="EB692" s="46"/>
    </row>
    <row r="693" spans="1:132" s="141" customFormat="1" ht="27.75" customHeight="1" x14ac:dyDescent="0.25">
      <c r="A693" s="69" t="s">
        <v>56</v>
      </c>
      <c r="B693" s="69" t="s">
        <v>57</v>
      </c>
      <c r="C693" s="69" t="s">
        <v>1099</v>
      </c>
      <c r="D693" s="67" t="s">
        <v>1131</v>
      </c>
      <c r="E693" s="67" t="s">
        <v>1124</v>
      </c>
      <c r="F693" s="67" t="s">
        <v>1221</v>
      </c>
      <c r="G693" s="67" t="s">
        <v>1124</v>
      </c>
      <c r="H693" s="14" t="s">
        <v>46</v>
      </c>
      <c r="I693" s="20" t="s">
        <v>1983</v>
      </c>
      <c r="J693" s="145" t="s">
        <v>1981</v>
      </c>
      <c r="K693" s="426">
        <v>1.3257809701455214</v>
      </c>
      <c r="L693" s="426">
        <v>2.0821969653660002</v>
      </c>
      <c r="M693" s="424">
        <v>308</v>
      </c>
      <c r="N693" s="487">
        <v>4239840</v>
      </c>
      <c r="O693" s="487" t="s">
        <v>1976</v>
      </c>
      <c r="P693" s="572">
        <v>1.1134398549814535</v>
      </c>
      <c r="Q693" s="34" t="s">
        <v>48</v>
      </c>
      <c r="R693" s="257" t="s">
        <v>48</v>
      </c>
      <c r="S693" s="27"/>
      <c r="T693" s="27"/>
      <c r="U693" s="145"/>
      <c r="V693" s="24"/>
      <c r="W693" s="24"/>
      <c r="X693" s="24"/>
      <c r="Y693" s="24"/>
      <c r="Z693" s="24"/>
      <c r="AA693" s="24"/>
      <c r="AB693" s="24"/>
      <c r="AC693" s="24"/>
      <c r="AD693" s="24"/>
      <c r="AE693" s="24"/>
      <c r="AF693" s="24"/>
      <c r="AG693" s="24"/>
      <c r="AH693" s="24"/>
      <c r="AI693" s="24">
        <v>1</v>
      </c>
      <c r="AJ693" s="24">
        <v>1</v>
      </c>
      <c r="AK693" s="24"/>
      <c r="AL693" s="24"/>
      <c r="AM693" s="24"/>
      <c r="AN693" s="24"/>
      <c r="AO693" s="145">
        <f t="shared" si="93"/>
        <v>1</v>
      </c>
      <c r="AP693" s="14">
        <f t="shared" si="94"/>
        <v>1</v>
      </c>
      <c r="AQ693" s="22"/>
      <c r="AR693" s="24"/>
      <c r="AS693" s="24"/>
      <c r="AT693" s="24"/>
      <c r="AU693" s="24"/>
      <c r="AV693" s="24"/>
      <c r="AW693" s="145"/>
      <c r="AX693" s="24"/>
      <c r="AY693" s="24"/>
      <c r="AZ693" s="24"/>
      <c r="BA693" s="24"/>
      <c r="BB693" s="24"/>
      <c r="BC693" s="24"/>
      <c r="BD693" s="24"/>
      <c r="BE693" s="24"/>
      <c r="BF693" s="24"/>
      <c r="BG693" s="24">
        <v>20</v>
      </c>
      <c r="BH693" s="24">
        <v>20</v>
      </c>
      <c r="BI693" s="24"/>
      <c r="BJ693" s="24"/>
      <c r="BK693" s="24"/>
      <c r="BL693" s="24"/>
      <c r="BM693" s="145">
        <f t="shared" si="95"/>
        <v>20</v>
      </c>
      <c r="BN693" s="24">
        <f t="shared" si="96"/>
        <v>20</v>
      </c>
      <c r="BO693" s="509">
        <f t="shared" si="90"/>
        <v>1.7962353251970795E-2</v>
      </c>
      <c r="BP693" s="511">
        <v>0</v>
      </c>
      <c r="BQ693" s="512">
        <v>0</v>
      </c>
      <c r="BR693" s="513">
        <v>0</v>
      </c>
      <c r="BS693" s="512">
        <v>0</v>
      </c>
      <c r="BT693" s="512">
        <v>0</v>
      </c>
      <c r="BU693" s="512">
        <v>0</v>
      </c>
      <c r="BV693" s="512">
        <v>0</v>
      </c>
      <c r="BW693" s="512">
        <v>0</v>
      </c>
      <c r="BX693" s="512">
        <v>0</v>
      </c>
      <c r="BY693" s="512">
        <v>0</v>
      </c>
      <c r="BZ693" s="512">
        <v>0</v>
      </c>
      <c r="CA693" s="512">
        <v>0</v>
      </c>
      <c r="CB693" s="512">
        <v>0</v>
      </c>
      <c r="CC693" s="512">
        <v>0</v>
      </c>
      <c r="CD693" s="512">
        <v>0</v>
      </c>
      <c r="CE693" s="512">
        <v>0</v>
      </c>
      <c r="CF693" s="512">
        <v>23476.800000000003</v>
      </c>
      <c r="CG693" s="512">
        <v>23476.800000000003</v>
      </c>
      <c r="CH693" s="512">
        <v>0</v>
      </c>
      <c r="CI693" s="512">
        <v>0</v>
      </c>
      <c r="CJ693" s="512">
        <v>0</v>
      </c>
      <c r="CK693" s="512">
        <v>0</v>
      </c>
      <c r="CL693" s="513">
        <f t="shared" si="97"/>
        <v>23476.800000000003</v>
      </c>
      <c r="CM693" s="513">
        <f t="shared" si="98"/>
        <v>23476.800000000003</v>
      </c>
      <c r="CN693" s="113"/>
      <c r="CO693" s="97"/>
      <c r="CP693" s="97"/>
      <c r="CQ693" s="97"/>
      <c r="CR693" s="97"/>
      <c r="CS693" s="97"/>
      <c r="CT693" s="97"/>
      <c r="CU693" s="114"/>
      <c r="CV693" s="50">
        <f t="shared" si="91"/>
        <v>4239840</v>
      </c>
      <c r="CW693" s="11"/>
      <c r="CX693" s="604">
        <f t="shared" si="92"/>
        <v>1.1134398549814535</v>
      </c>
      <c r="CY693" s="143"/>
      <c r="CZ693" s="143"/>
      <c r="DA693" s="143"/>
      <c r="DB693" s="23"/>
      <c r="DC693" s="23"/>
      <c r="DD693" s="23"/>
      <c r="DE693" s="23"/>
      <c r="DF693" s="143"/>
      <c r="DG693" s="89"/>
      <c r="DH693" s="50" t="s">
        <v>46</v>
      </c>
      <c r="DI693" s="28"/>
      <c r="DJ693" s="553" t="s">
        <v>46</v>
      </c>
      <c r="DK693" s="143"/>
      <c r="DL693" s="46"/>
      <c r="DM693" s="111"/>
      <c r="DN693" s="110"/>
      <c r="DO693" s="432">
        <v>116.15351351351364</v>
      </c>
      <c r="DP693" s="433">
        <v>-2.6213688218740714</v>
      </c>
      <c r="DQ693" s="434">
        <v>116.15351351351364</v>
      </c>
      <c r="DR693" s="428">
        <v>-57.205788167370741</v>
      </c>
      <c r="DS693" s="432">
        <v>0.25297297297297328</v>
      </c>
      <c r="DT693" s="434">
        <v>0.50203405761834274</v>
      </c>
      <c r="DU693" s="434">
        <v>0.25297297297297328</v>
      </c>
      <c r="DV693" s="428">
        <v>0.40936101968031779</v>
      </c>
      <c r="DW693" s="252"/>
      <c r="DX693" s="50"/>
      <c r="DY693" s="249"/>
      <c r="DZ693" s="464">
        <v>0</v>
      </c>
      <c r="EA693" s="465">
        <v>0</v>
      </c>
      <c r="EB693" s="46"/>
    </row>
    <row r="694" spans="1:132" s="141" customFormat="1" ht="27.75" customHeight="1" x14ac:dyDescent="0.25">
      <c r="A694" s="69" t="s">
        <v>56</v>
      </c>
      <c r="B694" s="69" t="s">
        <v>57</v>
      </c>
      <c r="C694" s="69" t="s">
        <v>1099</v>
      </c>
      <c r="D694" s="67" t="s">
        <v>1131</v>
      </c>
      <c r="E694" s="67" t="s">
        <v>1124</v>
      </c>
      <c r="F694" s="67" t="s">
        <v>1222</v>
      </c>
      <c r="G694" s="67" t="s">
        <v>1124</v>
      </c>
      <c r="H694" s="14" t="s">
        <v>46</v>
      </c>
      <c r="I694" s="20" t="s">
        <v>1978</v>
      </c>
      <c r="J694" s="145" t="s">
        <v>1981</v>
      </c>
      <c r="K694" s="426">
        <v>2.1976260646433912</v>
      </c>
      <c r="L694" s="426">
        <v>3.8549242344060004</v>
      </c>
      <c r="M694" s="424">
        <v>757</v>
      </c>
      <c r="N694" s="487">
        <v>7148160.0000000009</v>
      </c>
      <c r="O694" s="487" t="s">
        <v>1976</v>
      </c>
      <c r="P694" s="572">
        <v>1.8702878609819187</v>
      </c>
      <c r="Q694" s="34" t="s">
        <v>48</v>
      </c>
      <c r="R694" s="257" t="s">
        <v>48</v>
      </c>
      <c r="S694" s="27"/>
      <c r="T694" s="27"/>
      <c r="U694" s="145"/>
      <c r="V694" s="24"/>
      <c r="W694" s="24"/>
      <c r="X694" s="24"/>
      <c r="Y694" s="24"/>
      <c r="Z694" s="24"/>
      <c r="AA694" s="24"/>
      <c r="AB694" s="24"/>
      <c r="AC694" s="24"/>
      <c r="AD694" s="24"/>
      <c r="AE694" s="24"/>
      <c r="AF694" s="24"/>
      <c r="AG694" s="24"/>
      <c r="AH694" s="24"/>
      <c r="AI694" s="24">
        <v>10</v>
      </c>
      <c r="AJ694" s="24">
        <v>10</v>
      </c>
      <c r="AK694" s="24"/>
      <c r="AL694" s="24"/>
      <c r="AM694" s="24"/>
      <c r="AN694" s="24"/>
      <c r="AO694" s="145">
        <f t="shared" si="93"/>
        <v>10</v>
      </c>
      <c r="AP694" s="14">
        <f t="shared" si="94"/>
        <v>10</v>
      </c>
      <c r="AQ694" s="22"/>
      <c r="AR694" s="24"/>
      <c r="AS694" s="24"/>
      <c r="AT694" s="24"/>
      <c r="AU694" s="24"/>
      <c r="AV694" s="24"/>
      <c r="AW694" s="145"/>
      <c r="AX694" s="24"/>
      <c r="AY694" s="24"/>
      <c r="AZ694" s="24"/>
      <c r="BA694" s="24"/>
      <c r="BB694" s="24"/>
      <c r="BC694" s="24"/>
      <c r="BD694" s="24"/>
      <c r="BE694" s="24"/>
      <c r="BF694" s="24"/>
      <c r="BG694" s="24">
        <v>48.36</v>
      </c>
      <c r="BH694" s="24">
        <v>48.36</v>
      </c>
      <c r="BI694" s="24"/>
      <c r="BJ694" s="24"/>
      <c r="BK694" s="24"/>
      <c r="BL694" s="24"/>
      <c r="BM694" s="145">
        <f t="shared" si="95"/>
        <v>48.36</v>
      </c>
      <c r="BN694" s="24">
        <f t="shared" si="96"/>
        <v>48.36</v>
      </c>
      <c r="BO694" s="509">
        <f t="shared" si="90"/>
        <v>2.5856982237274718E-2</v>
      </c>
      <c r="BP694" s="511">
        <v>0</v>
      </c>
      <c r="BQ694" s="512">
        <v>0</v>
      </c>
      <c r="BR694" s="513">
        <v>0</v>
      </c>
      <c r="BS694" s="512">
        <v>0</v>
      </c>
      <c r="BT694" s="512">
        <v>0</v>
      </c>
      <c r="BU694" s="512">
        <v>0</v>
      </c>
      <c r="BV694" s="512">
        <v>0</v>
      </c>
      <c r="BW694" s="512">
        <v>0</v>
      </c>
      <c r="BX694" s="512">
        <v>0</v>
      </c>
      <c r="BY694" s="512">
        <v>0</v>
      </c>
      <c r="BZ694" s="512">
        <v>0</v>
      </c>
      <c r="CA694" s="512">
        <v>0</v>
      </c>
      <c r="CB694" s="512">
        <v>0</v>
      </c>
      <c r="CC694" s="512">
        <v>0</v>
      </c>
      <c r="CD694" s="512">
        <v>0</v>
      </c>
      <c r="CE694" s="512">
        <v>0</v>
      </c>
      <c r="CF694" s="512">
        <v>56766.902399999999</v>
      </c>
      <c r="CG694" s="512">
        <v>56766.902399999999</v>
      </c>
      <c r="CH694" s="512">
        <v>0</v>
      </c>
      <c r="CI694" s="512">
        <v>0</v>
      </c>
      <c r="CJ694" s="512">
        <v>0</v>
      </c>
      <c r="CK694" s="512">
        <v>0</v>
      </c>
      <c r="CL694" s="513">
        <f t="shared" si="97"/>
        <v>56766.902399999999</v>
      </c>
      <c r="CM694" s="513">
        <f t="shared" si="98"/>
        <v>56766.902399999999</v>
      </c>
      <c r="CN694" s="113"/>
      <c r="CO694" s="97"/>
      <c r="CP694" s="97"/>
      <c r="CQ694" s="97"/>
      <c r="CR694" s="97"/>
      <c r="CS694" s="97"/>
      <c r="CT694" s="97"/>
      <c r="CU694" s="114"/>
      <c r="CV694" s="50">
        <f t="shared" si="91"/>
        <v>7148160.0000000009</v>
      </c>
      <c r="CW694" s="11"/>
      <c r="CX694" s="604">
        <f t="shared" si="92"/>
        <v>1.8702878609819187</v>
      </c>
      <c r="CY694" s="143"/>
      <c r="CZ694" s="143"/>
      <c r="DA694" s="143"/>
      <c r="DB694" s="23"/>
      <c r="DC694" s="23"/>
      <c r="DD694" s="23"/>
      <c r="DE694" s="23"/>
      <c r="DF694" s="143"/>
      <c r="DG694" s="89"/>
      <c r="DH694" s="50" t="s">
        <v>46</v>
      </c>
      <c r="DI694" s="28"/>
      <c r="DJ694" s="553" t="s">
        <v>46</v>
      </c>
      <c r="DK694" s="143"/>
      <c r="DL694" s="46"/>
      <c r="DM694" s="111"/>
      <c r="DN694" s="110"/>
      <c r="DO694" s="432">
        <v>12.133450781766136</v>
      </c>
      <c r="DP694" s="433">
        <v>95.27405670785393</v>
      </c>
      <c r="DQ694" s="434">
        <v>12.133450781766136</v>
      </c>
      <c r="DR694" s="428">
        <v>95.27405670785393</v>
      </c>
      <c r="DS694" s="432">
        <v>7.2671217793437604E-2</v>
      </c>
      <c r="DT694" s="434">
        <v>0.96494555049622432</v>
      </c>
      <c r="DU694" s="434">
        <v>7.2671217793437604E-2</v>
      </c>
      <c r="DV694" s="428">
        <v>0.96494555049622432</v>
      </c>
      <c r="DW694" s="252"/>
      <c r="DX694" s="50"/>
      <c r="DY694" s="249"/>
      <c r="DZ694" s="464">
        <v>0</v>
      </c>
      <c r="EA694" s="465">
        <v>25055.333333333332</v>
      </c>
      <c r="EB694" s="46"/>
    </row>
    <row r="695" spans="1:132" s="141" customFormat="1" ht="27.75" customHeight="1" x14ac:dyDescent="0.25">
      <c r="A695" s="69" t="s">
        <v>56</v>
      </c>
      <c r="B695" s="69" t="s">
        <v>57</v>
      </c>
      <c r="C695" s="69" t="s">
        <v>1099</v>
      </c>
      <c r="D695" s="67" t="s">
        <v>1131</v>
      </c>
      <c r="E695" s="67" t="s">
        <v>1124</v>
      </c>
      <c r="F695" s="67" t="s">
        <v>1223</v>
      </c>
      <c r="G695" s="67" t="s">
        <v>1124</v>
      </c>
      <c r="H695" s="14" t="s">
        <v>46</v>
      </c>
      <c r="I695" s="20" t="s">
        <v>1979</v>
      </c>
      <c r="J695" s="145" t="s">
        <v>1981</v>
      </c>
      <c r="K695" s="426">
        <v>2.1976260646433912</v>
      </c>
      <c r="L695" s="426">
        <v>0.30738636299700001</v>
      </c>
      <c r="M695" s="424">
        <v>13</v>
      </c>
      <c r="N695" s="487">
        <v>595680.00000000012</v>
      </c>
      <c r="O695" s="487" t="s">
        <v>1976</v>
      </c>
      <c r="P695" s="572">
        <v>0.15282507813470927</v>
      </c>
      <c r="Q695" s="34" t="s">
        <v>48</v>
      </c>
      <c r="R695" s="257" t="s">
        <v>48</v>
      </c>
      <c r="S695" s="27"/>
      <c r="T695" s="27"/>
      <c r="U695" s="145"/>
      <c r="V695" s="24"/>
      <c r="W695" s="24"/>
      <c r="X695" s="24"/>
      <c r="Y695" s="24"/>
      <c r="Z695" s="24"/>
      <c r="AA695" s="24"/>
      <c r="AB695" s="24"/>
      <c r="AC695" s="24"/>
      <c r="AD695" s="24"/>
      <c r="AE695" s="24"/>
      <c r="AF695" s="24"/>
      <c r="AG695" s="24"/>
      <c r="AH695" s="24"/>
      <c r="AI695" s="24"/>
      <c r="AJ695" s="24"/>
      <c r="AK695" s="24"/>
      <c r="AL695" s="24"/>
      <c r="AM695" s="24"/>
      <c r="AN695" s="24"/>
      <c r="AO695" s="145">
        <f t="shared" si="93"/>
        <v>0</v>
      </c>
      <c r="AP695" s="14">
        <f t="shared" si="94"/>
        <v>0</v>
      </c>
      <c r="AQ695" s="22"/>
      <c r="AR695" s="24"/>
      <c r="AS695" s="24"/>
      <c r="AT695" s="24"/>
      <c r="AU695" s="24"/>
      <c r="AV695" s="24"/>
      <c r="AW695" s="145"/>
      <c r="AX695" s="24"/>
      <c r="AY695" s="24"/>
      <c r="AZ695" s="24"/>
      <c r="BA695" s="24"/>
      <c r="BB695" s="24"/>
      <c r="BC695" s="24"/>
      <c r="BD695" s="24"/>
      <c r="BE695" s="24"/>
      <c r="BF695" s="24"/>
      <c r="BG695" s="24"/>
      <c r="BH695" s="24"/>
      <c r="BI695" s="24"/>
      <c r="BJ695" s="24"/>
      <c r="BK695" s="24"/>
      <c r="BL695" s="24"/>
      <c r="BM695" s="145">
        <f t="shared" si="95"/>
        <v>0</v>
      </c>
      <c r="BN695" s="24">
        <f t="shared" si="96"/>
        <v>0</v>
      </c>
      <c r="BO695" s="509">
        <f t="shared" si="90"/>
        <v>0</v>
      </c>
      <c r="BP695" s="511">
        <v>0</v>
      </c>
      <c r="BQ695" s="512">
        <v>0</v>
      </c>
      <c r="BR695" s="513">
        <v>0</v>
      </c>
      <c r="BS695" s="512">
        <v>0</v>
      </c>
      <c r="BT695" s="512">
        <v>0</v>
      </c>
      <c r="BU695" s="512">
        <v>0</v>
      </c>
      <c r="BV695" s="512">
        <v>0</v>
      </c>
      <c r="BW695" s="512">
        <v>0</v>
      </c>
      <c r="BX695" s="512">
        <v>0</v>
      </c>
      <c r="BY695" s="512">
        <v>0</v>
      </c>
      <c r="BZ695" s="512">
        <v>0</v>
      </c>
      <c r="CA695" s="512">
        <v>0</v>
      </c>
      <c r="CB695" s="512">
        <v>0</v>
      </c>
      <c r="CC695" s="512">
        <v>0</v>
      </c>
      <c r="CD695" s="512">
        <v>0</v>
      </c>
      <c r="CE695" s="512">
        <v>0</v>
      </c>
      <c r="CF695" s="512">
        <v>0</v>
      </c>
      <c r="CG695" s="512">
        <v>0</v>
      </c>
      <c r="CH695" s="512">
        <v>0</v>
      </c>
      <c r="CI695" s="512">
        <v>0</v>
      </c>
      <c r="CJ695" s="512">
        <v>0</v>
      </c>
      <c r="CK695" s="512">
        <v>0</v>
      </c>
      <c r="CL695" s="513">
        <f t="shared" si="97"/>
        <v>0</v>
      </c>
      <c r="CM695" s="513">
        <f t="shared" si="98"/>
        <v>0</v>
      </c>
      <c r="CN695" s="113"/>
      <c r="CO695" s="97"/>
      <c r="CP695" s="97"/>
      <c r="CQ695" s="97"/>
      <c r="CR695" s="97"/>
      <c r="CS695" s="97"/>
      <c r="CT695" s="97"/>
      <c r="CU695" s="114"/>
      <c r="CV695" s="50">
        <f t="shared" si="91"/>
        <v>595680.00000000012</v>
      </c>
      <c r="CW695" s="11"/>
      <c r="CX695" s="604">
        <f t="shared" si="92"/>
        <v>0.15282507813470927</v>
      </c>
      <c r="CY695" s="143"/>
      <c r="CZ695" s="143"/>
      <c r="DA695" s="143"/>
      <c r="DB695" s="23"/>
      <c r="DC695" s="23"/>
      <c r="DD695" s="23"/>
      <c r="DE695" s="23"/>
      <c r="DF695" s="143"/>
      <c r="DG695" s="89"/>
      <c r="DH695" s="50" t="s">
        <v>46</v>
      </c>
      <c r="DI695" s="28"/>
      <c r="DJ695" s="553" t="s">
        <v>46</v>
      </c>
      <c r="DK695" s="143"/>
      <c r="DL695" s="46"/>
      <c r="DM695" s="111"/>
      <c r="DN695" s="110"/>
      <c r="DO695" s="432">
        <v>112</v>
      </c>
      <c r="DP695" s="433">
        <v>-32.456953642383951</v>
      </c>
      <c r="DQ695" s="434">
        <v>112</v>
      </c>
      <c r="DR695" s="428">
        <v>-32.456953642383951</v>
      </c>
      <c r="DS695" s="432">
        <v>1</v>
      </c>
      <c r="DT695" s="434">
        <v>-0.17108167770419247</v>
      </c>
      <c r="DU695" s="434">
        <v>1</v>
      </c>
      <c r="DV695" s="428">
        <v>-0.17108167770419247</v>
      </c>
      <c r="DW695" s="252"/>
      <c r="DX695" s="50"/>
      <c r="DY695" s="249"/>
      <c r="DZ695" s="464">
        <v>0</v>
      </c>
      <c r="EA695" s="465">
        <v>0</v>
      </c>
      <c r="EB695" s="46"/>
    </row>
    <row r="696" spans="1:132" s="141" customFormat="1" ht="27.75" customHeight="1" x14ac:dyDescent="0.25">
      <c r="A696" s="69" t="s">
        <v>56</v>
      </c>
      <c r="B696" s="69" t="s">
        <v>57</v>
      </c>
      <c r="C696" s="69" t="s">
        <v>1099</v>
      </c>
      <c r="D696" s="67" t="s">
        <v>1224</v>
      </c>
      <c r="E696" s="67" t="s">
        <v>1225</v>
      </c>
      <c r="F696" s="67" t="s">
        <v>1226</v>
      </c>
      <c r="G696" s="67" t="s">
        <v>1225</v>
      </c>
      <c r="H696" s="14" t="s">
        <v>46</v>
      </c>
      <c r="I696" s="20" t="s">
        <v>1978</v>
      </c>
      <c r="J696" s="145" t="s">
        <v>1981</v>
      </c>
      <c r="K696" s="426">
        <v>2.954185857389477</v>
      </c>
      <c r="L696" s="426">
        <v>2.6678030247540003</v>
      </c>
      <c r="M696" s="424">
        <v>670</v>
      </c>
      <c r="N696" s="487">
        <v>7428480.0000000009</v>
      </c>
      <c r="O696" s="487" t="s">
        <v>1976</v>
      </c>
      <c r="P696" s="572">
        <v>2.1375816366476657</v>
      </c>
      <c r="Q696" s="34" t="s">
        <v>48</v>
      </c>
      <c r="R696" s="257" t="s">
        <v>48</v>
      </c>
      <c r="S696" s="27"/>
      <c r="T696" s="27"/>
      <c r="U696" s="145"/>
      <c r="V696" s="24"/>
      <c r="W696" s="24"/>
      <c r="X696" s="24"/>
      <c r="Y696" s="24"/>
      <c r="Z696" s="24"/>
      <c r="AA696" s="24"/>
      <c r="AB696" s="24"/>
      <c r="AC696" s="24"/>
      <c r="AD696" s="24"/>
      <c r="AE696" s="24"/>
      <c r="AF696" s="24"/>
      <c r="AG696" s="24"/>
      <c r="AH696" s="24"/>
      <c r="AI696" s="24">
        <v>6</v>
      </c>
      <c r="AJ696" s="24">
        <v>6</v>
      </c>
      <c r="AK696" s="24"/>
      <c r="AL696" s="24"/>
      <c r="AM696" s="24"/>
      <c r="AN696" s="24"/>
      <c r="AO696" s="145">
        <f t="shared" si="93"/>
        <v>6</v>
      </c>
      <c r="AP696" s="14">
        <f t="shared" si="94"/>
        <v>6</v>
      </c>
      <c r="AQ696" s="22"/>
      <c r="AR696" s="24"/>
      <c r="AS696" s="24"/>
      <c r="AT696" s="24"/>
      <c r="AU696" s="24"/>
      <c r="AV696" s="24"/>
      <c r="AW696" s="145"/>
      <c r="AX696" s="24"/>
      <c r="AY696" s="24"/>
      <c r="AZ696" s="24"/>
      <c r="BA696" s="24"/>
      <c r="BB696" s="24"/>
      <c r="BC696" s="24"/>
      <c r="BD696" s="24"/>
      <c r="BE696" s="24"/>
      <c r="BF696" s="24"/>
      <c r="BG696" s="24">
        <v>32.049999999999997</v>
      </c>
      <c r="BH696" s="24">
        <v>32.049999999999997</v>
      </c>
      <c r="BI696" s="24"/>
      <c r="BJ696" s="24"/>
      <c r="BK696" s="24"/>
      <c r="BL696" s="24"/>
      <c r="BM696" s="145">
        <f t="shared" si="95"/>
        <v>32.049999999999997</v>
      </c>
      <c r="BN696" s="24">
        <f t="shared" si="96"/>
        <v>32.049999999999997</v>
      </c>
      <c r="BO696" s="509">
        <f t="shared" si="90"/>
        <v>1.4993579403247253E-2</v>
      </c>
      <c r="BP696" s="511">
        <v>0</v>
      </c>
      <c r="BQ696" s="512">
        <v>0</v>
      </c>
      <c r="BR696" s="513">
        <v>0</v>
      </c>
      <c r="BS696" s="512">
        <v>0</v>
      </c>
      <c r="BT696" s="512">
        <v>0</v>
      </c>
      <c r="BU696" s="512">
        <v>0</v>
      </c>
      <c r="BV696" s="512">
        <v>0</v>
      </c>
      <c r="BW696" s="512">
        <v>0</v>
      </c>
      <c r="BX696" s="512">
        <v>0</v>
      </c>
      <c r="BY696" s="512">
        <v>0</v>
      </c>
      <c r="BZ696" s="512">
        <v>0</v>
      </c>
      <c r="CA696" s="512">
        <v>0</v>
      </c>
      <c r="CB696" s="512">
        <v>0</v>
      </c>
      <c r="CC696" s="512">
        <v>0</v>
      </c>
      <c r="CD696" s="512">
        <v>0</v>
      </c>
      <c r="CE696" s="512">
        <v>0</v>
      </c>
      <c r="CF696" s="512">
        <v>37621.572</v>
      </c>
      <c r="CG696" s="512">
        <v>37621.572</v>
      </c>
      <c r="CH696" s="512">
        <v>0</v>
      </c>
      <c r="CI696" s="512">
        <v>0</v>
      </c>
      <c r="CJ696" s="512">
        <v>0</v>
      </c>
      <c r="CK696" s="512">
        <v>0</v>
      </c>
      <c r="CL696" s="513">
        <f t="shared" si="97"/>
        <v>37621.572</v>
      </c>
      <c r="CM696" s="513">
        <f t="shared" si="98"/>
        <v>37621.572</v>
      </c>
      <c r="CN696" s="113"/>
      <c r="CO696" s="97"/>
      <c r="CP696" s="97"/>
      <c r="CQ696" s="97"/>
      <c r="CR696" s="97"/>
      <c r="CS696" s="97"/>
      <c r="CT696" s="97"/>
      <c r="CU696" s="114"/>
      <c r="CV696" s="50">
        <f t="shared" si="91"/>
        <v>7428480.0000000009</v>
      </c>
      <c r="CW696" s="11"/>
      <c r="CX696" s="604">
        <f t="shared" si="92"/>
        <v>2.1375816366476657</v>
      </c>
      <c r="CY696" s="143"/>
      <c r="CZ696" s="143"/>
      <c r="DA696" s="143"/>
      <c r="DB696" s="23"/>
      <c r="DC696" s="23"/>
      <c r="DD696" s="23"/>
      <c r="DE696" s="23"/>
      <c r="DF696" s="143"/>
      <c r="DG696" s="89"/>
      <c r="DH696" s="50" t="s">
        <v>46</v>
      </c>
      <c r="DI696" s="28"/>
      <c r="DJ696" s="553" t="s">
        <v>46</v>
      </c>
      <c r="DK696" s="143"/>
      <c r="DL696" s="46"/>
      <c r="DM696" s="111"/>
      <c r="DN696" s="110"/>
      <c r="DO696" s="432">
        <v>171.27259167184579</v>
      </c>
      <c r="DP696" s="433">
        <v>-136.34898567823242</v>
      </c>
      <c r="DQ696" s="434">
        <v>5.1192044748290844</v>
      </c>
      <c r="DR696" s="428">
        <v>28.294207463269665</v>
      </c>
      <c r="DS696" s="432">
        <v>0.1655686761963952</v>
      </c>
      <c r="DT696" s="434">
        <v>0.18618764903082169</v>
      </c>
      <c r="DU696" s="434">
        <v>5.6681168427594755E-2</v>
      </c>
      <c r="DV696" s="428">
        <v>0.28082804306835224</v>
      </c>
      <c r="DW696" s="252"/>
      <c r="DX696" s="50"/>
      <c r="DY696" s="249"/>
      <c r="DZ696" s="464">
        <v>0</v>
      </c>
      <c r="EA696" s="465">
        <v>0</v>
      </c>
      <c r="EB696" s="46"/>
    </row>
    <row r="697" spans="1:132" s="141" customFormat="1" ht="27.75" customHeight="1" x14ac:dyDescent="0.25">
      <c r="A697" s="69" t="s">
        <v>56</v>
      </c>
      <c r="B697" s="69" t="s">
        <v>57</v>
      </c>
      <c r="C697" s="69" t="s">
        <v>1099</v>
      </c>
      <c r="D697" s="67" t="s">
        <v>1224</v>
      </c>
      <c r="E697" s="67" t="s">
        <v>1225</v>
      </c>
      <c r="F697" s="67" t="s">
        <v>1227</v>
      </c>
      <c r="G697" s="67" t="s">
        <v>1225</v>
      </c>
      <c r="H697" s="14" t="s">
        <v>46</v>
      </c>
      <c r="I697" s="20" t="s">
        <v>1978</v>
      </c>
      <c r="J697" s="145" t="s">
        <v>1981</v>
      </c>
      <c r="K697" s="426">
        <v>2.8965432065135852</v>
      </c>
      <c r="L697" s="426">
        <v>3.8672348404410002</v>
      </c>
      <c r="M697" s="424">
        <v>687</v>
      </c>
      <c r="N697" s="487">
        <v>8059200</v>
      </c>
      <c r="O697" s="487" t="s">
        <v>1976</v>
      </c>
      <c r="P697" s="572">
        <v>2.2096349502425308</v>
      </c>
      <c r="Q697" s="34" t="s">
        <v>48</v>
      </c>
      <c r="R697" s="257" t="s">
        <v>48</v>
      </c>
      <c r="S697" s="27"/>
      <c r="T697" s="27"/>
      <c r="U697" s="145"/>
      <c r="V697" s="24"/>
      <c r="W697" s="24"/>
      <c r="X697" s="24"/>
      <c r="Y697" s="24"/>
      <c r="Z697" s="24"/>
      <c r="AA697" s="24"/>
      <c r="AB697" s="24"/>
      <c r="AC697" s="24"/>
      <c r="AD697" s="24"/>
      <c r="AE697" s="24"/>
      <c r="AF697" s="24"/>
      <c r="AG697" s="24"/>
      <c r="AH697" s="24"/>
      <c r="AI697" s="24">
        <v>13</v>
      </c>
      <c r="AJ697" s="24">
        <v>13</v>
      </c>
      <c r="AK697" s="24"/>
      <c r="AL697" s="24"/>
      <c r="AM697" s="24"/>
      <c r="AN697" s="24"/>
      <c r="AO697" s="145">
        <f t="shared" si="93"/>
        <v>13</v>
      </c>
      <c r="AP697" s="14">
        <f t="shared" si="94"/>
        <v>13</v>
      </c>
      <c r="AQ697" s="22"/>
      <c r="AR697" s="24"/>
      <c r="AS697" s="24"/>
      <c r="AT697" s="24"/>
      <c r="AU697" s="24"/>
      <c r="AV697" s="24"/>
      <c r="AW697" s="145"/>
      <c r="AX697" s="24"/>
      <c r="AY697" s="24"/>
      <c r="AZ697" s="24"/>
      <c r="BA697" s="24"/>
      <c r="BB697" s="24"/>
      <c r="BC697" s="24"/>
      <c r="BD697" s="24"/>
      <c r="BE697" s="24"/>
      <c r="BF697" s="24"/>
      <c r="BG697" s="24">
        <v>64.599999999999994</v>
      </c>
      <c r="BH697" s="24">
        <v>64.599999999999994</v>
      </c>
      <c r="BI697" s="24"/>
      <c r="BJ697" s="24"/>
      <c r="BK697" s="24"/>
      <c r="BL697" s="24"/>
      <c r="BM697" s="145">
        <f t="shared" si="95"/>
        <v>64.599999999999994</v>
      </c>
      <c r="BN697" s="24">
        <f t="shared" si="96"/>
        <v>64.599999999999994</v>
      </c>
      <c r="BO697" s="509">
        <f t="shared" si="90"/>
        <v>2.9235598392806674E-2</v>
      </c>
      <c r="BP697" s="511">
        <v>0</v>
      </c>
      <c r="BQ697" s="512">
        <v>0</v>
      </c>
      <c r="BR697" s="513">
        <v>0</v>
      </c>
      <c r="BS697" s="512">
        <v>0</v>
      </c>
      <c r="BT697" s="512">
        <v>0</v>
      </c>
      <c r="BU697" s="512">
        <v>0</v>
      </c>
      <c r="BV697" s="512">
        <v>0</v>
      </c>
      <c r="BW697" s="512">
        <v>0</v>
      </c>
      <c r="BX697" s="512">
        <v>0</v>
      </c>
      <c r="BY697" s="512">
        <v>0</v>
      </c>
      <c r="BZ697" s="512">
        <v>0</v>
      </c>
      <c r="CA697" s="512">
        <v>0</v>
      </c>
      <c r="CB697" s="512">
        <v>0</v>
      </c>
      <c r="CC697" s="512">
        <v>0</v>
      </c>
      <c r="CD697" s="512">
        <v>0</v>
      </c>
      <c r="CE697" s="512">
        <v>0</v>
      </c>
      <c r="CF697" s="512">
        <v>75830.063999999998</v>
      </c>
      <c r="CG697" s="512">
        <v>75830.063999999998</v>
      </c>
      <c r="CH697" s="512">
        <v>0</v>
      </c>
      <c r="CI697" s="512">
        <v>0</v>
      </c>
      <c r="CJ697" s="512">
        <v>0</v>
      </c>
      <c r="CK697" s="512">
        <v>0</v>
      </c>
      <c r="CL697" s="513">
        <f t="shared" si="97"/>
        <v>75830.063999999998</v>
      </c>
      <c r="CM697" s="513">
        <f t="shared" si="98"/>
        <v>75830.063999999998</v>
      </c>
      <c r="CN697" s="113"/>
      <c r="CO697" s="97"/>
      <c r="CP697" s="97"/>
      <c r="CQ697" s="97"/>
      <c r="CR697" s="97"/>
      <c r="CS697" s="97"/>
      <c r="CT697" s="97"/>
      <c r="CU697" s="114"/>
      <c r="CV697" s="50">
        <f t="shared" si="91"/>
        <v>8059200</v>
      </c>
      <c r="CW697" s="11"/>
      <c r="CX697" s="604">
        <f t="shared" si="92"/>
        <v>2.2096349502425308</v>
      </c>
      <c r="CY697" s="143"/>
      <c r="CZ697" s="143"/>
      <c r="DA697" s="143"/>
      <c r="DB697" s="23"/>
      <c r="DC697" s="23"/>
      <c r="DD697" s="23"/>
      <c r="DE697" s="23"/>
      <c r="DF697" s="143"/>
      <c r="DG697" s="89"/>
      <c r="DH697" s="50" t="s">
        <v>46</v>
      </c>
      <c r="DI697" s="28"/>
      <c r="DJ697" s="553" t="s">
        <v>46</v>
      </c>
      <c r="DK697" s="143"/>
      <c r="DL697" s="46"/>
      <c r="DM697" s="111"/>
      <c r="DN697" s="110"/>
      <c r="DO697" s="432">
        <v>1622.6988712222364</v>
      </c>
      <c r="DP697" s="433">
        <v>-1586.439687056067</v>
      </c>
      <c r="DQ697" s="434">
        <v>111.33389974511475</v>
      </c>
      <c r="DR697" s="428">
        <v>-75.183833665641799</v>
      </c>
      <c r="DS697" s="432">
        <v>2.1250151717441446</v>
      </c>
      <c r="DT697" s="434">
        <v>-1.7646593332319565</v>
      </c>
      <c r="DU697" s="434">
        <v>1.0603228547153785</v>
      </c>
      <c r="DV697" s="428">
        <v>-0.70046527230682765</v>
      </c>
      <c r="DW697" s="252"/>
      <c r="DX697" s="50"/>
      <c r="DY697" s="249"/>
      <c r="DZ697" s="464">
        <v>76440</v>
      </c>
      <c r="EA697" s="465">
        <v>-76440</v>
      </c>
      <c r="EB697" s="46"/>
    </row>
    <row r="698" spans="1:132" s="141" customFormat="1" ht="27.75" customHeight="1" x14ac:dyDescent="0.25">
      <c r="A698" s="69" t="s">
        <v>56</v>
      </c>
      <c r="B698" s="69" t="s">
        <v>57</v>
      </c>
      <c r="C698" s="69" t="s">
        <v>1099</v>
      </c>
      <c r="D698" s="67" t="s">
        <v>1224</v>
      </c>
      <c r="E698" s="67" t="s">
        <v>1225</v>
      </c>
      <c r="F698" s="67" t="s">
        <v>1228</v>
      </c>
      <c r="G698" s="67" t="s">
        <v>1225</v>
      </c>
      <c r="H698" s="14" t="s">
        <v>46</v>
      </c>
      <c r="I698" s="20" t="s">
        <v>1979</v>
      </c>
      <c r="J698" s="145" t="s">
        <v>1981</v>
      </c>
      <c r="K698" s="426">
        <v>2.9469805260299906</v>
      </c>
      <c r="L698" s="426">
        <v>3.1496212055699999</v>
      </c>
      <c r="M698" s="424">
        <v>1012</v>
      </c>
      <c r="N698" s="487">
        <v>7708047</v>
      </c>
      <c r="O698" s="487" t="s">
        <v>1982</v>
      </c>
      <c r="P698" s="572">
        <v>2.1832154019244183</v>
      </c>
      <c r="Q698" s="34" t="s">
        <v>1977</v>
      </c>
      <c r="R698" s="257" t="s">
        <v>48</v>
      </c>
      <c r="S698" s="27"/>
      <c r="T698" s="27"/>
      <c r="U698" s="145"/>
      <c r="V698" s="24"/>
      <c r="W698" s="24"/>
      <c r="X698" s="24"/>
      <c r="Y698" s="24"/>
      <c r="Z698" s="24"/>
      <c r="AA698" s="24"/>
      <c r="AB698" s="24"/>
      <c r="AC698" s="24"/>
      <c r="AD698" s="24"/>
      <c r="AE698" s="24"/>
      <c r="AF698" s="24"/>
      <c r="AG698" s="24"/>
      <c r="AH698" s="24"/>
      <c r="AI698" s="24">
        <v>12</v>
      </c>
      <c r="AJ698" s="24">
        <v>12</v>
      </c>
      <c r="AK698" s="24"/>
      <c r="AL698" s="24"/>
      <c r="AM698" s="24"/>
      <c r="AN698" s="24"/>
      <c r="AO698" s="145">
        <f t="shared" si="93"/>
        <v>12</v>
      </c>
      <c r="AP698" s="14">
        <f t="shared" si="94"/>
        <v>12</v>
      </c>
      <c r="AQ698" s="22"/>
      <c r="AR698" s="24"/>
      <c r="AS698" s="24"/>
      <c r="AT698" s="24"/>
      <c r="AU698" s="24"/>
      <c r="AV698" s="24"/>
      <c r="AW698" s="145"/>
      <c r="AX698" s="24"/>
      <c r="AY698" s="24"/>
      <c r="AZ698" s="24"/>
      <c r="BA698" s="24"/>
      <c r="BB698" s="24"/>
      <c r="BC698" s="24"/>
      <c r="BD698" s="24"/>
      <c r="BE698" s="24"/>
      <c r="BF698" s="24"/>
      <c r="BG698" s="24">
        <v>64.260000000000005</v>
      </c>
      <c r="BH698" s="24">
        <v>64.260000000000005</v>
      </c>
      <c r="BI698" s="24"/>
      <c r="BJ698" s="24"/>
      <c r="BK698" s="24"/>
      <c r="BL698" s="24"/>
      <c r="BM698" s="145">
        <f t="shared" si="95"/>
        <v>64.260000000000005</v>
      </c>
      <c r="BN698" s="24">
        <f t="shared" si="96"/>
        <v>64.260000000000005</v>
      </c>
      <c r="BO698" s="509">
        <f t="shared" si="90"/>
        <v>2.9433650909276909E-2</v>
      </c>
      <c r="BP698" s="511">
        <v>0</v>
      </c>
      <c r="BQ698" s="512">
        <v>0</v>
      </c>
      <c r="BR698" s="513">
        <v>0</v>
      </c>
      <c r="BS698" s="512">
        <v>0</v>
      </c>
      <c r="BT698" s="512">
        <v>0</v>
      </c>
      <c r="BU698" s="512">
        <v>0</v>
      </c>
      <c r="BV698" s="512">
        <v>0</v>
      </c>
      <c r="BW698" s="512">
        <v>0</v>
      </c>
      <c r="BX698" s="512">
        <v>0</v>
      </c>
      <c r="BY698" s="512">
        <v>0</v>
      </c>
      <c r="BZ698" s="512">
        <v>0</v>
      </c>
      <c r="CA698" s="512">
        <v>0</v>
      </c>
      <c r="CB698" s="512">
        <v>0</v>
      </c>
      <c r="CC698" s="512">
        <v>0</v>
      </c>
      <c r="CD698" s="512">
        <v>0</v>
      </c>
      <c r="CE698" s="512">
        <v>0</v>
      </c>
      <c r="CF698" s="512">
        <v>75430.958400000018</v>
      </c>
      <c r="CG698" s="512">
        <v>75430.958400000018</v>
      </c>
      <c r="CH698" s="512">
        <v>0</v>
      </c>
      <c r="CI698" s="512">
        <v>0</v>
      </c>
      <c r="CJ698" s="512">
        <v>0</v>
      </c>
      <c r="CK698" s="512">
        <v>0</v>
      </c>
      <c r="CL698" s="513">
        <f t="shared" si="97"/>
        <v>75430.958400000018</v>
      </c>
      <c r="CM698" s="513">
        <f t="shared" si="98"/>
        <v>75430.958400000018</v>
      </c>
      <c r="CN698" s="113"/>
      <c r="CO698" s="97"/>
      <c r="CP698" s="97"/>
      <c r="CQ698" s="97"/>
      <c r="CR698" s="97"/>
      <c r="CS698" s="97"/>
      <c r="CT698" s="97"/>
      <c r="CU698" s="114"/>
      <c r="CV698" s="50">
        <f t="shared" si="91"/>
        <v>7708047</v>
      </c>
      <c r="CW698" s="11"/>
      <c r="CX698" s="604">
        <f t="shared" si="92"/>
        <v>2.1832154019244183</v>
      </c>
      <c r="CY698" s="143"/>
      <c r="CZ698" s="143"/>
      <c r="DA698" s="143"/>
      <c r="DB698" s="23"/>
      <c r="DC698" s="23"/>
      <c r="DD698" s="23"/>
      <c r="DE698" s="23"/>
      <c r="DF698" s="143"/>
      <c r="DG698" s="89"/>
      <c r="DH698" s="50" t="s">
        <v>46</v>
      </c>
      <c r="DI698" s="28"/>
      <c r="DJ698" s="553" t="s">
        <v>46</v>
      </c>
      <c r="DK698" s="143"/>
      <c r="DL698" s="46"/>
      <c r="DM698" s="111"/>
      <c r="DN698" s="110"/>
      <c r="DO698" s="432">
        <v>7.2148209139563848</v>
      </c>
      <c r="DP698" s="433">
        <v>58.534279175816792</v>
      </c>
      <c r="DQ698" s="434">
        <v>7.2148209139563848</v>
      </c>
      <c r="DR698" s="428">
        <v>58.534279175816792</v>
      </c>
      <c r="DS698" s="432">
        <v>9.1889666529436281E-2</v>
      </c>
      <c r="DT698" s="434">
        <v>0.63037401226361145</v>
      </c>
      <c r="DU698" s="434">
        <v>9.1889666529436281E-2</v>
      </c>
      <c r="DV698" s="428">
        <v>0.63037401226361145</v>
      </c>
      <c r="DW698" s="252"/>
      <c r="DX698" s="50"/>
      <c r="DY698" s="249"/>
      <c r="DZ698" s="464">
        <v>0</v>
      </c>
      <c r="EA698" s="465">
        <v>27950</v>
      </c>
      <c r="EB698" s="46"/>
    </row>
    <row r="699" spans="1:132" s="141" customFormat="1" ht="27.75" customHeight="1" x14ac:dyDescent="0.25">
      <c r="A699" s="69" t="s">
        <v>56</v>
      </c>
      <c r="B699" s="69" t="s">
        <v>57</v>
      </c>
      <c r="C699" s="69" t="s">
        <v>1099</v>
      </c>
      <c r="D699" s="67" t="s">
        <v>1224</v>
      </c>
      <c r="E699" s="67" t="s">
        <v>1225</v>
      </c>
      <c r="F699" s="67" t="s">
        <v>1229</v>
      </c>
      <c r="G699" s="67" t="s">
        <v>1225</v>
      </c>
      <c r="H699" s="14" t="s">
        <v>46</v>
      </c>
      <c r="I699" s="20" t="s">
        <v>1978</v>
      </c>
      <c r="J699" s="145" t="s">
        <v>1981</v>
      </c>
      <c r="K699" s="426">
        <v>2.8244898929187192</v>
      </c>
      <c r="L699" s="426">
        <v>1.838257571934</v>
      </c>
      <c r="M699" s="424">
        <v>444</v>
      </c>
      <c r="N699" s="487">
        <v>2852532</v>
      </c>
      <c r="O699" s="487" t="s">
        <v>1982</v>
      </c>
      <c r="P699" s="572">
        <v>1.3209774159058614</v>
      </c>
      <c r="Q699" s="34" t="s">
        <v>48</v>
      </c>
      <c r="R699" s="257" t="s">
        <v>48</v>
      </c>
      <c r="S699" s="27"/>
      <c r="T699" s="27"/>
      <c r="U699" s="145"/>
      <c r="V699" s="24"/>
      <c r="W699" s="24"/>
      <c r="X699" s="24"/>
      <c r="Y699" s="24"/>
      <c r="Z699" s="24"/>
      <c r="AA699" s="24"/>
      <c r="AB699" s="24"/>
      <c r="AC699" s="24"/>
      <c r="AD699" s="24"/>
      <c r="AE699" s="24"/>
      <c r="AF699" s="24"/>
      <c r="AG699" s="24"/>
      <c r="AH699" s="24"/>
      <c r="AI699" s="24">
        <v>6</v>
      </c>
      <c r="AJ699" s="24">
        <v>6</v>
      </c>
      <c r="AK699" s="24"/>
      <c r="AL699" s="24"/>
      <c r="AM699" s="24"/>
      <c r="AN699" s="24"/>
      <c r="AO699" s="145">
        <f t="shared" si="93"/>
        <v>6</v>
      </c>
      <c r="AP699" s="14">
        <f t="shared" si="94"/>
        <v>6</v>
      </c>
      <c r="AQ699" s="22"/>
      <c r="AR699" s="24"/>
      <c r="AS699" s="24"/>
      <c r="AT699" s="24"/>
      <c r="AU699" s="24"/>
      <c r="AV699" s="24"/>
      <c r="AW699" s="145"/>
      <c r="AX699" s="24"/>
      <c r="AY699" s="24"/>
      <c r="AZ699" s="24"/>
      <c r="BA699" s="24"/>
      <c r="BB699" s="24"/>
      <c r="BC699" s="24"/>
      <c r="BD699" s="24"/>
      <c r="BE699" s="24"/>
      <c r="BF699" s="24"/>
      <c r="BG699" s="24">
        <v>33.6</v>
      </c>
      <c r="BH699" s="24">
        <v>33.6</v>
      </c>
      <c r="BI699" s="24"/>
      <c r="BJ699" s="24"/>
      <c r="BK699" s="24"/>
      <c r="BL699" s="24"/>
      <c r="BM699" s="145">
        <f t="shared" si="95"/>
        <v>33.6</v>
      </c>
      <c r="BN699" s="24">
        <f t="shared" si="96"/>
        <v>33.6</v>
      </c>
      <c r="BO699" s="509">
        <f t="shared" si="90"/>
        <v>2.5435711160102445E-2</v>
      </c>
      <c r="BP699" s="511">
        <v>0</v>
      </c>
      <c r="BQ699" s="512">
        <v>0</v>
      </c>
      <c r="BR699" s="513">
        <v>0</v>
      </c>
      <c r="BS699" s="512">
        <v>0</v>
      </c>
      <c r="BT699" s="512">
        <v>0</v>
      </c>
      <c r="BU699" s="512">
        <v>0</v>
      </c>
      <c r="BV699" s="512">
        <v>0</v>
      </c>
      <c r="BW699" s="512">
        <v>0</v>
      </c>
      <c r="BX699" s="512">
        <v>0</v>
      </c>
      <c r="BY699" s="512">
        <v>0</v>
      </c>
      <c r="BZ699" s="512">
        <v>0</v>
      </c>
      <c r="CA699" s="512">
        <v>0</v>
      </c>
      <c r="CB699" s="512">
        <v>0</v>
      </c>
      <c r="CC699" s="512">
        <v>0</v>
      </c>
      <c r="CD699" s="512">
        <v>0</v>
      </c>
      <c r="CE699" s="512">
        <v>0</v>
      </c>
      <c r="CF699" s="512">
        <v>39441.024000000005</v>
      </c>
      <c r="CG699" s="512">
        <v>39441.024000000005</v>
      </c>
      <c r="CH699" s="512">
        <v>0</v>
      </c>
      <c r="CI699" s="512">
        <v>0</v>
      </c>
      <c r="CJ699" s="512">
        <v>0</v>
      </c>
      <c r="CK699" s="512">
        <v>0</v>
      </c>
      <c r="CL699" s="513">
        <f t="shared" si="97"/>
        <v>39441.024000000005</v>
      </c>
      <c r="CM699" s="513">
        <f t="shared" si="98"/>
        <v>39441.024000000005</v>
      </c>
      <c r="CN699" s="113"/>
      <c r="CO699" s="97"/>
      <c r="CP699" s="97"/>
      <c r="CQ699" s="97"/>
      <c r="CR699" s="97"/>
      <c r="CS699" s="97"/>
      <c r="CT699" s="97"/>
      <c r="CU699" s="114"/>
      <c r="CV699" s="50">
        <f t="shared" si="91"/>
        <v>2852532</v>
      </c>
      <c r="CW699" s="11"/>
      <c r="CX699" s="604">
        <f t="shared" si="92"/>
        <v>1.3209774159058614</v>
      </c>
      <c r="CY699" s="143"/>
      <c r="CZ699" s="143"/>
      <c r="DA699" s="143"/>
      <c r="DB699" s="23"/>
      <c r="DC699" s="23"/>
      <c r="DD699" s="23"/>
      <c r="DE699" s="23"/>
      <c r="DF699" s="143"/>
      <c r="DG699" s="89"/>
      <c r="DH699" s="50" t="s">
        <v>46</v>
      </c>
      <c r="DI699" s="28"/>
      <c r="DJ699" s="553" t="s">
        <v>46</v>
      </c>
      <c r="DK699" s="143"/>
      <c r="DL699" s="46"/>
      <c r="DM699" s="111"/>
      <c r="DN699" s="110"/>
      <c r="DO699" s="432">
        <v>0</v>
      </c>
      <c r="DP699" s="433">
        <v>54.730310703867467</v>
      </c>
      <c r="DQ699" s="434">
        <v>0</v>
      </c>
      <c r="DR699" s="428">
        <v>54.730310703867467</v>
      </c>
      <c r="DS699" s="432">
        <v>0</v>
      </c>
      <c r="DT699" s="434">
        <v>0.4222803966229447</v>
      </c>
      <c r="DU699" s="434">
        <v>0</v>
      </c>
      <c r="DV699" s="428">
        <v>0.4222803966229447</v>
      </c>
      <c r="DW699" s="252"/>
      <c r="DX699" s="50"/>
      <c r="DY699" s="249"/>
      <c r="DZ699" s="464">
        <v>0</v>
      </c>
      <c r="EA699" s="465">
        <v>0</v>
      </c>
      <c r="EB699" s="46"/>
    </row>
    <row r="700" spans="1:132" s="141" customFormat="1" ht="27.75" customHeight="1" x14ac:dyDescent="0.25">
      <c r="A700" s="69" t="s">
        <v>56</v>
      </c>
      <c r="B700" s="69" t="s">
        <v>57</v>
      </c>
      <c r="C700" s="69" t="s">
        <v>1099</v>
      </c>
      <c r="D700" s="67" t="s">
        <v>1224</v>
      </c>
      <c r="E700" s="67" t="s">
        <v>1225</v>
      </c>
      <c r="F700" s="67" t="s">
        <v>1230</v>
      </c>
      <c r="G700" s="67" t="s">
        <v>1231</v>
      </c>
      <c r="H700" s="14" t="s">
        <v>46</v>
      </c>
      <c r="I700" s="20" t="s">
        <v>1979</v>
      </c>
      <c r="J700" s="145" t="s">
        <v>1981</v>
      </c>
      <c r="K700" s="426">
        <v>2.4786339876633661</v>
      </c>
      <c r="L700" s="426">
        <v>2.5882575703740001</v>
      </c>
      <c r="M700" s="424">
        <v>912</v>
      </c>
      <c r="N700" s="487">
        <v>6867840</v>
      </c>
      <c r="O700" s="487" t="s">
        <v>1976</v>
      </c>
      <c r="P700" s="572">
        <v>1.7532972974750529</v>
      </c>
      <c r="Q700" s="34" t="s">
        <v>48</v>
      </c>
      <c r="R700" s="257" t="s">
        <v>48</v>
      </c>
      <c r="S700" s="27"/>
      <c r="T700" s="27"/>
      <c r="U700" s="145"/>
      <c r="V700" s="24"/>
      <c r="W700" s="24"/>
      <c r="X700" s="24"/>
      <c r="Y700" s="24"/>
      <c r="Z700" s="24"/>
      <c r="AA700" s="24"/>
      <c r="AB700" s="24"/>
      <c r="AC700" s="24"/>
      <c r="AD700" s="24"/>
      <c r="AE700" s="24"/>
      <c r="AF700" s="24"/>
      <c r="AG700" s="24"/>
      <c r="AH700" s="24"/>
      <c r="AI700" s="24">
        <v>16</v>
      </c>
      <c r="AJ700" s="24">
        <v>16</v>
      </c>
      <c r="AK700" s="24"/>
      <c r="AL700" s="24"/>
      <c r="AM700" s="24"/>
      <c r="AN700" s="24"/>
      <c r="AO700" s="145">
        <f t="shared" si="93"/>
        <v>16</v>
      </c>
      <c r="AP700" s="14">
        <f t="shared" si="94"/>
        <v>16</v>
      </c>
      <c r="AQ700" s="22"/>
      <c r="AR700" s="24"/>
      <c r="AS700" s="24"/>
      <c r="AT700" s="24"/>
      <c r="AU700" s="24"/>
      <c r="AV700" s="24"/>
      <c r="AW700" s="145"/>
      <c r="AX700" s="24"/>
      <c r="AY700" s="24"/>
      <c r="AZ700" s="24"/>
      <c r="BA700" s="24"/>
      <c r="BB700" s="24"/>
      <c r="BC700" s="24"/>
      <c r="BD700" s="24"/>
      <c r="BE700" s="24"/>
      <c r="BF700" s="24"/>
      <c r="BG700" s="24">
        <v>79.849999999999994</v>
      </c>
      <c r="BH700" s="24">
        <v>79.849999999999994</v>
      </c>
      <c r="BI700" s="24"/>
      <c r="BJ700" s="24"/>
      <c r="BK700" s="24"/>
      <c r="BL700" s="24"/>
      <c r="BM700" s="145">
        <f t="shared" si="95"/>
        <v>79.849999999999994</v>
      </c>
      <c r="BN700" s="24">
        <f t="shared" si="96"/>
        <v>79.849999999999994</v>
      </c>
      <c r="BO700" s="509">
        <f t="shared" si="90"/>
        <v>4.5542761124991782E-2</v>
      </c>
      <c r="BP700" s="511">
        <v>0</v>
      </c>
      <c r="BQ700" s="512">
        <v>0</v>
      </c>
      <c r="BR700" s="513">
        <v>0</v>
      </c>
      <c r="BS700" s="512">
        <v>0</v>
      </c>
      <c r="BT700" s="512">
        <v>0</v>
      </c>
      <c r="BU700" s="512">
        <v>0</v>
      </c>
      <c r="BV700" s="512">
        <v>0</v>
      </c>
      <c r="BW700" s="512">
        <v>0</v>
      </c>
      <c r="BX700" s="512">
        <v>0</v>
      </c>
      <c r="BY700" s="512">
        <v>0</v>
      </c>
      <c r="BZ700" s="512">
        <v>0</v>
      </c>
      <c r="CA700" s="512">
        <v>0</v>
      </c>
      <c r="CB700" s="512">
        <v>0</v>
      </c>
      <c r="CC700" s="512">
        <v>0</v>
      </c>
      <c r="CD700" s="512">
        <v>0</v>
      </c>
      <c r="CE700" s="512">
        <v>0</v>
      </c>
      <c r="CF700" s="512">
        <v>93731.124000000011</v>
      </c>
      <c r="CG700" s="512">
        <v>93731.124000000011</v>
      </c>
      <c r="CH700" s="512">
        <v>0</v>
      </c>
      <c r="CI700" s="512">
        <v>0</v>
      </c>
      <c r="CJ700" s="512">
        <v>0</v>
      </c>
      <c r="CK700" s="512">
        <v>0</v>
      </c>
      <c r="CL700" s="513">
        <f t="shared" si="97"/>
        <v>93731.124000000011</v>
      </c>
      <c r="CM700" s="513">
        <f t="shared" si="98"/>
        <v>93731.124000000011</v>
      </c>
      <c r="CN700" s="113"/>
      <c r="CO700" s="97"/>
      <c r="CP700" s="97"/>
      <c r="CQ700" s="97"/>
      <c r="CR700" s="97"/>
      <c r="CS700" s="97"/>
      <c r="CT700" s="97"/>
      <c r="CU700" s="114"/>
      <c r="CV700" s="50">
        <f t="shared" si="91"/>
        <v>6867840</v>
      </c>
      <c r="CW700" s="11"/>
      <c r="CX700" s="604">
        <f t="shared" si="92"/>
        <v>1.7532972974750529</v>
      </c>
      <c r="CY700" s="143"/>
      <c r="CZ700" s="143"/>
      <c r="DA700" s="143"/>
      <c r="DB700" s="23"/>
      <c r="DC700" s="23"/>
      <c r="DD700" s="23"/>
      <c r="DE700" s="23"/>
      <c r="DF700" s="143"/>
      <c r="DG700" s="89"/>
      <c r="DH700" s="50" t="s">
        <v>46</v>
      </c>
      <c r="DI700" s="28"/>
      <c r="DJ700" s="553" t="s">
        <v>46</v>
      </c>
      <c r="DK700" s="143"/>
      <c r="DL700" s="46"/>
      <c r="DM700" s="111"/>
      <c r="DN700" s="110"/>
      <c r="DO700" s="432">
        <v>63.27651411345574</v>
      </c>
      <c r="DP700" s="433">
        <v>-30.301538785872438</v>
      </c>
      <c r="DQ700" s="434">
        <v>61.41189366949849</v>
      </c>
      <c r="DR700" s="428">
        <v>-28.436918341915188</v>
      </c>
      <c r="DS700" s="432">
        <v>0.3595505617977528</v>
      </c>
      <c r="DT700" s="434">
        <v>-2.3817025444367201E-2</v>
      </c>
      <c r="DU700" s="434">
        <v>0.35845437106056455</v>
      </c>
      <c r="DV700" s="428">
        <v>-2.272083470717895E-2</v>
      </c>
      <c r="DW700" s="252"/>
      <c r="DX700" s="50"/>
      <c r="DY700" s="249"/>
      <c r="DZ700" s="464">
        <v>56023</v>
      </c>
      <c r="EA700" s="465">
        <v>-56023</v>
      </c>
      <c r="EB700" s="46"/>
    </row>
    <row r="701" spans="1:132" s="141" customFormat="1" ht="27.75" customHeight="1" x14ac:dyDescent="0.25">
      <c r="A701" s="69" t="s">
        <v>56</v>
      </c>
      <c r="B701" s="69" t="s">
        <v>57</v>
      </c>
      <c r="C701" s="69" t="s">
        <v>1099</v>
      </c>
      <c r="D701" s="67" t="s">
        <v>1224</v>
      </c>
      <c r="E701" s="67" t="s">
        <v>1225</v>
      </c>
      <c r="F701" s="67" t="s">
        <v>1232</v>
      </c>
      <c r="G701" s="67" t="s">
        <v>1225</v>
      </c>
      <c r="H701" s="14" t="s">
        <v>46</v>
      </c>
      <c r="I701" s="20" t="s">
        <v>1978</v>
      </c>
      <c r="J701" s="145" t="s">
        <v>1981</v>
      </c>
      <c r="K701" s="426">
        <v>2.7308205852453948</v>
      </c>
      <c r="L701" s="426">
        <v>1.991666662524</v>
      </c>
      <c r="M701" s="424">
        <v>537</v>
      </c>
      <c r="N701" s="487">
        <v>5794085</v>
      </c>
      <c r="O701" s="487" t="s">
        <v>1982</v>
      </c>
      <c r="P701" s="572">
        <v>1.2825489819886022</v>
      </c>
      <c r="Q701" s="34" t="s">
        <v>1977</v>
      </c>
      <c r="R701" s="257" t="s">
        <v>48</v>
      </c>
      <c r="S701" s="27"/>
      <c r="T701" s="27"/>
      <c r="U701" s="145"/>
      <c r="V701" s="24"/>
      <c r="W701" s="24"/>
      <c r="X701" s="24"/>
      <c r="Y701" s="24"/>
      <c r="Z701" s="24"/>
      <c r="AA701" s="24"/>
      <c r="AB701" s="24"/>
      <c r="AC701" s="24"/>
      <c r="AD701" s="24"/>
      <c r="AE701" s="24"/>
      <c r="AF701" s="24"/>
      <c r="AG701" s="24"/>
      <c r="AH701" s="24"/>
      <c r="AI701" s="24">
        <v>7</v>
      </c>
      <c r="AJ701" s="24">
        <v>7</v>
      </c>
      <c r="AK701" s="24"/>
      <c r="AL701" s="24"/>
      <c r="AM701" s="24"/>
      <c r="AN701" s="24"/>
      <c r="AO701" s="145">
        <f t="shared" si="93"/>
        <v>7</v>
      </c>
      <c r="AP701" s="14">
        <f t="shared" si="94"/>
        <v>7</v>
      </c>
      <c r="AQ701" s="22"/>
      <c r="AR701" s="24"/>
      <c r="AS701" s="24"/>
      <c r="AT701" s="24"/>
      <c r="AU701" s="24"/>
      <c r="AV701" s="24"/>
      <c r="AW701" s="145"/>
      <c r="AX701" s="24"/>
      <c r="AY701" s="24"/>
      <c r="AZ701" s="24"/>
      <c r="BA701" s="24"/>
      <c r="BB701" s="24"/>
      <c r="BC701" s="24"/>
      <c r="BD701" s="24"/>
      <c r="BE701" s="24"/>
      <c r="BF701" s="24"/>
      <c r="BG701" s="24">
        <v>43</v>
      </c>
      <c r="BH701" s="24">
        <v>43</v>
      </c>
      <c r="BI701" s="24"/>
      <c r="BJ701" s="24"/>
      <c r="BK701" s="24"/>
      <c r="BL701" s="24"/>
      <c r="BM701" s="145">
        <f t="shared" si="95"/>
        <v>43</v>
      </c>
      <c r="BN701" s="24">
        <f t="shared" si="96"/>
        <v>43</v>
      </c>
      <c r="BO701" s="509">
        <f t="shared" si="90"/>
        <v>3.3526984625045789E-2</v>
      </c>
      <c r="BP701" s="511">
        <v>0</v>
      </c>
      <c r="BQ701" s="512">
        <v>0</v>
      </c>
      <c r="BR701" s="513">
        <v>0</v>
      </c>
      <c r="BS701" s="512">
        <v>0</v>
      </c>
      <c r="BT701" s="512">
        <v>0</v>
      </c>
      <c r="BU701" s="512">
        <v>0</v>
      </c>
      <c r="BV701" s="512">
        <v>0</v>
      </c>
      <c r="BW701" s="512">
        <v>0</v>
      </c>
      <c r="BX701" s="512">
        <v>0</v>
      </c>
      <c r="BY701" s="512">
        <v>0</v>
      </c>
      <c r="BZ701" s="512">
        <v>0</v>
      </c>
      <c r="CA701" s="512">
        <v>0</v>
      </c>
      <c r="CB701" s="512">
        <v>0</v>
      </c>
      <c r="CC701" s="512">
        <v>0</v>
      </c>
      <c r="CD701" s="512">
        <v>0</v>
      </c>
      <c r="CE701" s="512">
        <v>0</v>
      </c>
      <c r="CF701" s="512">
        <v>50475.12</v>
      </c>
      <c r="CG701" s="512">
        <v>50475.12</v>
      </c>
      <c r="CH701" s="512">
        <v>0</v>
      </c>
      <c r="CI701" s="512">
        <v>0</v>
      </c>
      <c r="CJ701" s="512">
        <v>0</v>
      </c>
      <c r="CK701" s="512">
        <v>0</v>
      </c>
      <c r="CL701" s="513">
        <f t="shared" si="97"/>
        <v>50475.12</v>
      </c>
      <c r="CM701" s="513">
        <f t="shared" si="98"/>
        <v>50475.12</v>
      </c>
      <c r="CN701" s="113"/>
      <c r="CO701" s="97"/>
      <c r="CP701" s="97"/>
      <c r="CQ701" s="97"/>
      <c r="CR701" s="97"/>
      <c r="CS701" s="97"/>
      <c r="CT701" s="97"/>
      <c r="CU701" s="114"/>
      <c r="CV701" s="50">
        <f t="shared" si="91"/>
        <v>5794085</v>
      </c>
      <c r="CW701" s="11"/>
      <c r="CX701" s="604">
        <f t="shared" si="92"/>
        <v>1.2825489819886022</v>
      </c>
      <c r="CY701" s="143"/>
      <c r="CZ701" s="143"/>
      <c r="DA701" s="143"/>
      <c r="DB701" s="23"/>
      <c r="DC701" s="23"/>
      <c r="DD701" s="23"/>
      <c r="DE701" s="23"/>
      <c r="DF701" s="143"/>
      <c r="DG701" s="89"/>
      <c r="DH701" s="50" t="s">
        <v>46</v>
      </c>
      <c r="DI701" s="28"/>
      <c r="DJ701" s="553" t="s">
        <v>46</v>
      </c>
      <c r="DK701" s="143"/>
      <c r="DL701" s="46"/>
      <c r="DM701" s="111"/>
      <c r="DN701" s="110"/>
      <c r="DO701" s="432">
        <v>0</v>
      </c>
      <c r="DP701" s="433">
        <v>42.969063164004218</v>
      </c>
      <c r="DQ701" s="434">
        <v>0</v>
      </c>
      <c r="DR701" s="428">
        <v>42.969063164004218</v>
      </c>
      <c r="DS701" s="432">
        <v>0</v>
      </c>
      <c r="DT701" s="434">
        <v>0.35859486640411647</v>
      </c>
      <c r="DU701" s="434">
        <v>0</v>
      </c>
      <c r="DV701" s="428">
        <v>0.35859486640411647</v>
      </c>
      <c r="DW701" s="252"/>
      <c r="DX701" s="50"/>
      <c r="DY701" s="249"/>
      <c r="DZ701" s="464">
        <v>0</v>
      </c>
      <c r="EA701" s="465">
        <v>0</v>
      </c>
      <c r="EB701" s="46"/>
    </row>
    <row r="702" spans="1:132" s="141" customFormat="1" ht="27.75" customHeight="1" x14ac:dyDescent="0.25">
      <c r="A702" s="69" t="s">
        <v>56</v>
      </c>
      <c r="B702" s="69" t="s">
        <v>57</v>
      </c>
      <c r="C702" s="69" t="s">
        <v>1099</v>
      </c>
      <c r="D702" s="67" t="s">
        <v>1224</v>
      </c>
      <c r="E702" s="67" t="s">
        <v>1225</v>
      </c>
      <c r="F702" s="67" t="s">
        <v>1233</v>
      </c>
      <c r="G702" s="67" t="s">
        <v>1225</v>
      </c>
      <c r="H702" s="14" t="s">
        <v>46</v>
      </c>
      <c r="I702" s="20" t="s">
        <v>1978</v>
      </c>
      <c r="J702" s="145" t="s">
        <v>1981</v>
      </c>
      <c r="K702" s="426">
        <v>3.1847564608930461</v>
      </c>
      <c r="L702" s="426">
        <v>3.0157196906970003</v>
      </c>
      <c r="M702" s="424">
        <v>499</v>
      </c>
      <c r="N702" s="487">
        <v>6269293</v>
      </c>
      <c r="O702" s="487" t="s">
        <v>1982</v>
      </c>
      <c r="P702" s="572">
        <v>1.7605026288345398</v>
      </c>
      <c r="Q702" s="34" t="s">
        <v>1977</v>
      </c>
      <c r="R702" s="257" t="s">
        <v>48</v>
      </c>
      <c r="S702" s="27"/>
      <c r="T702" s="27"/>
      <c r="U702" s="145"/>
      <c r="V702" s="24"/>
      <c r="W702" s="24"/>
      <c r="X702" s="24"/>
      <c r="Y702" s="24"/>
      <c r="Z702" s="24"/>
      <c r="AA702" s="24"/>
      <c r="AB702" s="24"/>
      <c r="AC702" s="24"/>
      <c r="AD702" s="24"/>
      <c r="AE702" s="24"/>
      <c r="AF702" s="24"/>
      <c r="AG702" s="24"/>
      <c r="AH702" s="24"/>
      <c r="AI702" s="24">
        <v>11</v>
      </c>
      <c r="AJ702" s="24">
        <v>11</v>
      </c>
      <c r="AK702" s="24"/>
      <c r="AL702" s="24"/>
      <c r="AM702" s="24"/>
      <c r="AN702" s="24"/>
      <c r="AO702" s="145">
        <f t="shared" si="93"/>
        <v>11</v>
      </c>
      <c r="AP702" s="14">
        <f t="shared" si="94"/>
        <v>11</v>
      </c>
      <c r="AQ702" s="22"/>
      <c r="AR702" s="24"/>
      <c r="AS702" s="24"/>
      <c r="AT702" s="24"/>
      <c r="AU702" s="24"/>
      <c r="AV702" s="24"/>
      <c r="AW702" s="145"/>
      <c r="AX702" s="24"/>
      <c r="AY702" s="24"/>
      <c r="AZ702" s="24"/>
      <c r="BA702" s="24"/>
      <c r="BB702" s="24"/>
      <c r="BC702" s="24"/>
      <c r="BD702" s="24"/>
      <c r="BE702" s="24"/>
      <c r="BF702" s="24"/>
      <c r="BG702" s="24">
        <v>58.17</v>
      </c>
      <c r="BH702" s="24">
        <v>58.17</v>
      </c>
      <c r="BI702" s="24"/>
      <c r="BJ702" s="24"/>
      <c r="BK702" s="24"/>
      <c r="BL702" s="24"/>
      <c r="BM702" s="145">
        <f t="shared" si="95"/>
        <v>58.17</v>
      </c>
      <c r="BN702" s="24">
        <f t="shared" si="96"/>
        <v>58.17</v>
      </c>
      <c r="BO702" s="509">
        <f t="shared" si="90"/>
        <v>3.3041700164065525E-2</v>
      </c>
      <c r="BP702" s="511">
        <v>0</v>
      </c>
      <c r="BQ702" s="512">
        <v>0</v>
      </c>
      <c r="BR702" s="513">
        <v>0</v>
      </c>
      <c r="BS702" s="512">
        <v>0</v>
      </c>
      <c r="BT702" s="512">
        <v>0</v>
      </c>
      <c r="BU702" s="512">
        <v>0</v>
      </c>
      <c r="BV702" s="512">
        <v>0</v>
      </c>
      <c r="BW702" s="512">
        <v>0</v>
      </c>
      <c r="BX702" s="512">
        <v>0</v>
      </c>
      <c r="BY702" s="512">
        <v>0</v>
      </c>
      <c r="BZ702" s="512">
        <v>0</v>
      </c>
      <c r="CA702" s="512">
        <v>0</v>
      </c>
      <c r="CB702" s="512">
        <v>0</v>
      </c>
      <c r="CC702" s="512">
        <v>0</v>
      </c>
      <c r="CD702" s="512">
        <v>0</v>
      </c>
      <c r="CE702" s="512">
        <v>0</v>
      </c>
      <c r="CF702" s="512">
        <v>68282.272800000006</v>
      </c>
      <c r="CG702" s="512">
        <v>68282.272800000006</v>
      </c>
      <c r="CH702" s="512">
        <v>0</v>
      </c>
      <c r="CI702" s="512">
        <v>0</v>
      </c>
      <c r="CJ702" s="512">
        <v>0</v>
      </c>
      <c r="CK702" s="512">
        <v>0</v>
      </c>
      <c r="CL702" s="513">
        <f t="shared" si="97"/>
        <v>68282.272800000006</v>
      </c>
      <c r="CM702" s="513">
        <f t="shared" si="98"/>
        <v>68282.272800000006</v>
      </c>
      <c r="CN702" s="113"/>
      <c r="CO702" s="97"/>
      <c r="CP702" s="97"/>
      <c r="CQ702" s="97"/>
      <c r="CR702" s="97"/>
      <c r="CS702" s="97"/>
      <c r="CT702" s="97"/>
      <c r="CU702" s="114"/>
      <c r="CV702" s="50">
        <f t="shared" si="91"/>
        <v>6269293</v>
      </c>
      <c r="CW702" s="11"/>
      <c r="CX702" s="604">
        <f t="shared" si="92"/>
        <v>1.7605026288345398</v>
      </c>
      <c r="CY702" s="143"/>
      <c r="CZ702" s="143"/>
      <c r="DA702" s="143"/>
      <c r="DB702" s="23"/>
      <c r="DC702" s="23"/>
      <c r="DD702" s="23"/>
      <c r="DE702" s="23"/>
      <c r="DF702" s="143"/>
      <c r="DG702" s="89"/>
      <c r="DH702" s="50" t="s">
        <v>46</v>
      </c>
      <c r="DI702" s="28"/>
      <c r="DJ702" s="553" t="s">
        <v>46</v>
      </c>
      <c r="DK702" s="143"/>
      <c r="DL702" s="46"/>
      <c r="DM702" s="111"/>
      <c r="DN702" s="110"/>
      <c r="DO702" s="432">
        <v>0</v>
      </c>
      <c r="DP702" s="433">
        <v>35.50657877096112</v>
      </c>
      <c r="DQ702" s="434">
        <v>0</v>
      </c>
      <c r="DR702" s="428">
        <v>35.50657877096112</v>
      </c>
      <c r="DS702" s="432">
        <v>0</v>
      </c>
      <c r="DT702" s="434">
        <v>0.35077730538955265</v>
      </c>
      <c r="DU702" s="434">
        <v>0</v>
      </c>
      <c r="DV702" s="428">
        <v>0.35077730538955265</v>
      </c>
      <c r="DW702" s="252"/>
      <c r="DX702" s="50"/>
      <c r="DY702" s="249"/>
      <c r="DZ702" s="464">
        <v>0</v>
      </c>
      <c r="EA702" s="465">
        <v>859.33333333333337</v>
      </c>
      <c r="EB702" s="46"/>
    </row>
    <row r="703" spans="1:132" s="141" customFormat="1" ht="27.75" customHeight="1" x14ac:dyDescent="0.25">
      <c r="A703" s="69" t="s">
        <v>56</v>
      </c>
      <c r="B703" s="69" t="s">
        <v>57</v>
      </c>
      <c r="C703" s="69" t="s">
        <v>1099</v>
      </c>
      <c r="D703" s="67" t="s">
        <v>1234</v>
      </c>
      <c r="E703" s="67" t="s">
        <v>1204</v>
      </c>
      <c r="F703" s="67" t="s">
        <v>1235</v>
      </c>
      <c r="G703" s="67" t="s">
        <v>1204</v>
      </c>
      <c r="H703" s="14" t="s">
        <v>46</v>
      </c>
      <c r="I703" s="20" t="s">
        <v>1979</v>
      </c>
      <c r="J703" s="145" t="s">
        <v>1984</v>
      </c>
      <c r="K703" s="426">
        <v>12.190173583669758</v>
      </c>
      <c r="L703" s="426">
        <v>8.6719696789320011</v>
      </c>
      <c r="M703" s="424">
        <v>1784</v>
      </c>
      <c r="N703" s="487">
        <v>40681440</v>
      </c>
      <c r="O703" s="487" t="s">
        <v>1976</v>
      </c>
      <c r="P703" s="572">
        <v>10.53294737098784</v>
      </c>
      <c r="Q703" s="34" t="s">
        <v>1977</v>
      </c>
      <c r="R703" s="257" t="s">
        <v>48</v>
      </c>
      <c r="S703" s="27"/>
      <c r="T703" s="27"/>
      <c r="U703" s="145"/>
      <c r="V703" s="24"/>
      <c r="W703" s="24"/>
      <c r="X703" s="24"/>
      <c r="Y703" s="24"/>
      <c r="Z703" s="24"/>
      <c r="AA703" s="24"/>
      <c r="AB703" s="24"/>
      <c r="AC703" s="24"/>
      <c r="AD703" s="24"/>
      <c r="AE703" s="24"/>
      <c r="AF703" s="24"/>
      <c r="AG703" s="24"/>
      <c r="AH703" s="24"/>
      <c r="AI703" s="24">
        <v>57</v>
      </c>
      <c r="AJ703" s="24">
        <v>57</v>
      </c>
      <c r="AK703" s="24"/>
      <c r="AL703" s="24"/>
      <c r="AM703" s="24"/>
      <c r="AN703" s="24"/>
      <c r="AO703" s="145">
        <f t="shared" si="93"/>
        <v>57</v>
      </c>
      <c r="AP703" s="14">
        <f t="shared" si="94"/>
        <v>57</v>
      </c>
      <c r="AQ703" s="22"/>
      <c r="AR703" s="24"/>
      <c r="AS703" s="24"/>
      <c r="AT703" s="24"/>
      <c r="AU703" s="24"/>
      <c r="AV703" s="24"/>
      <c r="AW703" s="145"/>
      <c r="AX703" s="24"/>
      <c r="AY703" s="24"/>
      <c r="AZ703" s="24"/>
      <c r="BA703" s="24"/>
      <c r="BB703" s="24"/>
      <c r="BC703" s="24"/>
      <c r="BD703" s="24"/>
      <c r="BE703" s="24"/>
      <c r="BF703" s="24"/>
      <c r="BG703" s="24">
        <v>652.375</v>
      </c>
      <c r="BH703" s="24">
        <v>652.375</v>
      </c>
      <c r="BI703" s="24"/>
      <c r="BJ703" s="24"/>
      <c r="BK703" s="24"/>
      <c r="BL703" s="24"/>
      <c r="BM703" s="145">
        <f t="shared" si="95"/>
        <v>652.375</v>
      </c>
      <c r="BN703" s="24">
        <f t="shared" si="96"/>
        <v>652.375</v>
      </c>
      <c r="BO703" s="509">
        <f t="shared" si="90"/>
        <v>6.1936604923795095E-2</v>
      </c>
      <c r="BP703" s="511">
        <v>0</v>
      </c>
      <c r="BQ703" s="512">
        <v>0</v>
      </c>
      <c r="BR703" s="513">
        <v>0</v>
      </c>
      <c r="BS703" s="512">
        <v>0</v>
      </c>
      <c r="BT703" s="512">
        <v>0</v>
      </c>
      <c r="BU703" s="512">
        <v>0</v>
      </c>
      <c r="BV703" s="512">
        <v>0</v>
      </c>
      <c r="BW703" s="512">
        <v>0</v>
      </c>
      <c r="BX703" s="512">
        <v>0</v>
      </c>
      <c r="BY703" s="512">
        <v>0</v>
      </c>
      <c r="BZ703" s="512">
        <v>0</v>
      </c>
      <c r="CA703" s="512">
        <v>0</v>
      </c>
      <c r="CB703" s="512">
        <v>0</v>
      </c>
      <c r="CC703" s="512">
        <v>0</v>
      </c>
      <c r="CD703" s="512">
        <v>0</v>
      </c>
      <c r="CE703" s="512">
        <v>0</v>
      </c>
      <c r="CF703" s="512">
        <v>765783.87</v>
      </c>
      <c r="CG703" s="512">
        <v>765783.87</v>
      </c>
      <c r="CH703" s="512">
        <v>0</v>
      </c>
      <c r="CI703" s="512">
        <v>0</v>
      </c>
      <c r="CJ703" s="512">
        <v>0</v>
      </c>
      <c r="CK703" s="512">
        <v>0</v>
      </c>
      <c r="CL703" s="513">
        <f t="shared" si="97"/>
        <v>765783.87</v>
      </c>
      <c r="CM703" s="513">
        <f t="shared" si="98"/>
        <v>765783.87</v>
      </c>
      <c r="CN703" s="113"/>
      <c r="CO703" s="97"/>
      <c r="CP703" s="97"/>
      <c r="CQ703" s="97"/>
      <c r="CR703" s="97"/>
      <c r="CS703" s="97"/>
      <c r="CT703" s="97"/>
      <c r="CU703" s="114"/>
      <c r="CV703" s="50">
        <f t="shared" si="91"/>
        <v>40681440</v>
      </c>
      <c r="CW703" s="11"/>
      <c r="CX703" s="604">
        <f t="shared" si="92"/>
        <v>10.53294737098784</v>
      </c>
      <c r="CY703" s="143"/>
      <c r="CZ703" s="143"/>
      <c r="DA703" s="143"/>
      <c r="DB703" s="23"/>
      <c r="DC703" s="23"/>
      <c r="DD703" s="23"/>
      <c r="DE703" s="23"/>
      <c r="DF703" s="143"/>
      <c r="DG703" s="89"/>
      <c r="DH703" s="50" t="s">
        <v>46</v>
      </c>
      <c r="DI703" s="28"/>
      <c r="DJ703" s="553" t="s">
        <v>46</v>
      </c>
      <c r="DK703" s="143"/>
      <c r="DL703" s="46"/>
      <c r="DM703" s="111"/>
      <c r="DN703" s="110"/>
      <c r="DO703" s="432">
        <v>455.35688253434256</v>
      </c>
      <c r="DP703" s="433">
        <v>-381.90139420182413</v>
      </c>
      <c r="DQ703" s="434">
        <v>73.787496495654608</v>
      </c>
      <c r="DR703" s="428">
        <v>-0.33200816313616599</v>
      </c>
      <c r="DS703" s="432">
        <v>1.3097841323240818</v>
      </c>
      <c r="DT703" s="434">
        <v>-0.99632586737978857</v>
      </c>
      <c r="DU703" s="434">
        <v>0.29772918418839361</v>
      </c>
      <c r="DV703" s="428">
        <v>1.5729080755899572E-2</v>
      </c>
      <c r="DW703" s="252"/>
      <c r="DX703" s="50"/>
      <c r="DY703" s="249"/>
      <c r="DZ703" s="464">
        <v>0</v>
      </c>
      <c r="EA703" s="465">
        <v>85499</v>
      </c>
      <c r="EB703" s="46"/>
    </row>
    <row r="704" spans="1:132" s="141" customFormat="1" ht="27.75" customHeight="1" x14ac:dyDescent="0.25">
      <c r="A704" s="69" t="s">
        <v>56</v>
      </c>
      <c r="B704" s="69" t="s">
        <v>57</v>
      </c>
      <c r="C704" s="69" t="s">
        <v>1099</v>
      </c>
      <c r="D704" s="67" t="s">
        <v>1234</v>
      </c>
      <c r="E704" s="67" t="s">
        <v>1204</v>
      </c>
      <c r="F704" s="67" t="s">
        <v>1236</v>
      </c>
      <c r="G704" s="67" t="s">
        <v>1133</v>
      </c>
      <c r="H704" s="14" t="s">
        <v>46</v>
      </c>
      <c r="I704" s="20" t="s">
        <v>1979</v>
      </c>
      <c r="J704" s="145" t="s">
        <v>1984</v>
      </c>
      <c r="K704" s="426">
        <v>11.951150572225254</v>
      </c>
      <c r="L704" s="426">
        <v>13.933901486169001</v>
      </c>
      <c r="M704" s="424">
        <v>4493</v>
      </c>
      <c r="N704" s="487">
        <v>35215200.000000007</v>
      </c>
      <c r="O704" s="487" t="s">
        <v>1976</v>
      </c>
      <c r="P704" s="572">
        <v>10.270022058398885</v>
      </c>
      <c r="Q704" s="34" t="s">
        <v>1977</v>
      </c>
      <c r="R704" s="257" t="s">
        <v>48</v>
      </c>
      <c r="S704" s="27"/>
      <c r="T704" s="27"/>
      <c r="U704" s="145"/>
      <c r="V704" s="24"/>
      <c r="W704" s="24"/>
      <c r="X704" s="24"/>
      <c r="Y704" s="24"/>
      <c r="Z704" s="24"/>
      <c r="AA704" s="24"/>
      <c r="AB704" s="24"/>
      <c r="AC704" s="24"/>
      <c r="AD704" s="24"/>
      <c r="AE704" s="24">
        <v>1</v>
      </c>
      <c r="AF704" s="24">
        <v>1</v>
      </c>
      <c r="AG704" s="24"/>
      <c r="AH704" s="24"/>
      <c r="AI704" s="24">
        <v>100</v>
      </c>
      <c r="AJ704" s="24">
        <v>100</v>
      </c>
      <c r="AK704" s="24"/>
      <c r="AL704" s="24"/>
      <c r="AM704" s="24"/>
      <c r="AN704" s="24"/>
      <c r="AO704" s="145">
        <f t="shared" si="93"/>
        <v>101</v>
      </c>
      <c r="AP704" s="14">
        <f t="shared" si="94"/>
        <v>101</v>
      </c>
      <c r="AQ704" s="22"/>
      <c r="AR704" s="24"/>
      <c r="AS704" s="24"/>
      <c r="AT704" s="24"/>
      <c r="AU704" s="24"/>
      <c r="AV704" s="24"/>
      <c r="AW704" s="145"/>
      <c r="AX704" s="24"/>
      <c r="AY704" s="24"/>
      <c r="AZ704" s="24"/>
      <c r="BA704" s="24"/>
      <c r="BB704" s="24"/>
      <c r="BC704" s="24">
        <v>75</v>
      </c>
      <c r="BD704" s="24">
        <v>75</v>
      </c>
      <c r="BE704" s="24"/>
      <c r="BF704" s="24"/>
      <c r="BG704" s="24">
        <v>500.45</v>
      </c>
      <c r="BH704" s="24">
        <v>500.45</v>
      </c>
      <c r="BI704" s="24"/>
      <c r="BJ704" s="24"/>
      <c r="BK704" s="24"/>
      <c r="BL704" s="24"/>
      <c r="BM704" s="145">
        <f t="shared" si="95"/>
        <v>575.45000000000005</v>
      </c>
      <c r="BN704" s="24">
        <f t="shared" si="96"/>
        <v>575.45000000000005</v>
      </c>
      <c r="BO704" s="509">
        <f t="shared" si="90"/>
        <v>5.6032012076292825E-2</v>
      </c>
      <c r="BP704" s="511">
        <v>0</v>
      </c>
      <c r="BQ704" s="512">
        <v>0</v>
      </c>
      <c r="BR704" s="513">
        <v>0</v>
      </c>
      <c r="BS704" s="512">
        <v>0</v>
      </c>
      <c r="BT704" s="512">
        <v>0</v>
      </c>
      <c r="BU704" s="512">
        <v>0</v>
      </c>
      <c r="BV704" s="512">
        <v>0</v>
      </c>
      <c r="BW704" s="512">
        <v>0</v>
      </c>
      <c r="BX704" s="512">
        <v>0</v>
      </c>
      <c r="BY704" s="512">
        <v>0</v>
      </c>
      <c r="BZ704" s="512">
        <v>0</v>
      </c>
      <c r="CA704" s="512">
        <v>0</v>
      </c>
      <c r="CB704" s="512">
        <v>378432</v>
      </c>
      <c r="CC704" s="512">
        <v>378432</v>
      </c>
      <c r="CD704" s="512">
        <v>0</v>
      </c>
      <c r="CE704" s="512">
        <v>0</v>
      </c>
      <c r="CF704" s="512">
        <v>587448.228</v>
      </c>
      <c r="CG704" s="512">
        <v>587448.228</v>
      </c>
      <c r="CH704" s="512">
        <v>0</v>
      </c>
      <c r="CI704" s="512">
        <v>0</v>
      </c>
      <c r="CJ704" s="512">
        <v>0</v>
      </c>
      <c r="CK704" s="512">
        <v>0</v>
      </c>
      <c r="CL704" s="513">
        <f t="shared" si="97"/>
        <v>965880.228</v>
      </c>
      <c r="CM704" s="513">
        <f t="shared" si="98"/>
        <v>965880.228</v>
      </c>
      <c r="CN704" s="113"/>
      <c r="CO704" s="97"/>
      <c r="CP704" s="97"/>
      <c r="CQ704" s="97"/>
      <c r="CR704" s="97"/>
      <c r="CS704" s="97"/>
      <c r="CT704" s="97"/>
      <c r="CU704" s="114"/>
      <c r="CV704" s="50">
        <f t="shared" si="91"/>
        <v>35215200.000000007</v>
      </c>
      <c r="CW704" s="11"/>
      <c r="CX704" s="604">
        <f t="shared" si="92"/>
        <v>10.270022058398885</v>
      </c>
      <c r="CY704" s="143"/>
      <c r="CZ704" s="143"/>
      <c r="DA704" s="143"/>
      <c r="DB704" s="23"/>
      <c r="DC704" s="23"/>
      <c r="DD704" s="23"/>
      <c r="DE704" s="23"/>
      <c r="DF704" s="143"/>
      <c r="DG704" s="89"/>
      <c r="DH704" s="50" t="s">
        <v>46</v>
      </c>
      <c r="DI704" s="28"/>
      <c r="DJ704" s="553" t="s">
        <v>46</v>
      </c>
      <c r="DK704" s="143"/>
      <c r="DL704" s="46"/>
      <c r="DM704" s="111"/>
      <c r="DN704" s="110"/>
      <c r="DO704" s="432">
        <v>72.603349468647409</v>
      </c>
      <c r="DP704" s="433">
        <v>-38.302225756265372</v>
      </c>
      <c r="DQ704" s="434">
        <v>3.6116396817448395</v>
      </c>
      <c r="DR704" s="428">
        <v>30.689484030637196</v>
      </c>
      <c r="DS704" s="432">
        <v>0.18583430701607967</v>
      </c>
      <c r="DT704" s="434">
        <v>-4.3370227493092217E-2</v>
      </c>
      <c r="DU704" s="434">
        <v>0.13687197462860959</v>
      </c>
      <c r="DV704" s="428">
        <v>5.592104894377864E-3</v>
      </c>
      <c r="DW704" s="252"/>
      <c r="DX704" s="50"/>
      <c r="DY704" s="249"/>
      <c r="DZ704" s="464">
        <v>2748</v>
      </c>
      <c r="EA704" s="465">
        <v>-2748</v>
      </c>
      <c r="EB704" s="46"/>
    </row>
    <row r="705" spans="1:132" s="141" customFormat="1" ht="27.75" customHeight="1" x14ac:dyDescent="0.25">
      <c r="A705" s="69" t="s">
        <v>56</v>
      </c>
      <c r="B705" s="69" t="s">
        <v>57</v>
      </c>
      <c r="C705" s="69" t="s">
        <v>1099</v>
      </c>
      <c r="D705" s="67" t="s">
        <v>1234</v>
      </c>
      <c r="E705" s="67" t="s">
        <v>1204</v>
      </c>
      <c r="F705" s="67" t="s">
        <v>1237</v>
      </c>
      <c r="G705" s="67" t="s">
        <v>1204</v>
      </c>
      <c r="H705" s="14" t="s">
        <v>46</v>
      </c>
      <c r="I705" s="20" t="s">
        <v>1978</v>
      </c>
      <c r="J705" s="145" t="s">
        <v>1984</v>
      </c>
      <c r="K705" s="426">
        <v>10.80384011729163</v>
      </c>
      <c r="L705" s="426">
        <v>11.954356035741</v>
      </c>
      <c r="M705" s="424">
        <v>1019</v>
      </c>
      <c r="N705" s="487">
        <v>23897280.000000004</v>
      </c>
      <c r="O705" s="487" t="s">
        <v>1976</v>
      </c>
      <c r="P705" s="572">
        <v>4.5494046511604047</v>
      </c>
      <c r="Q705" s="34" t="s">
        <v>1977</v>
      </c>
      <c r="R705" s="257" t="s">
        <v>48</v>
      </c>
      <c r="S705" s="27"/>
      <c r="T705" s="27"/>
      <c r="U705" s="145"/>
      <c r="V705" s="24"/>
      <c r="W705" s="24"/>
      <c r="X705" s="24"/>
      <c r="Y705" s="24"/>
      <c r="Z705" s="24"/>
      <c r="AA705" s="24"/>
      <c r="AB705" s="24"/>
      <c r="AC705" s="24"/>
      <c r="AD705" s="24"/>
      <c r="AE705" s="24">
        <v>1</v>
      </c>
      <c r="AF705" s="24">
        <v>1</v>
      </c>
      <c r="AG705" s="24"/>
      <c r="AH705" s="24"/>
      <c r="AI705" s="24">
        <v>42</v>
      </c>
      <c r="AJ705" s="24">
        <v>42</v>
      </c>
      <c r="AK705" s="24"/>
      <c r="AL705" s="24"/>
      <c r="AM705" s="24"/>
      <c r="AN705" s="24"/>
      <c r="AO705" s="145">
        <f t="shared" si="93"/>
        <v>43</v>
      </c>
      <c r="AP705" s="14">
        <f t="shared" si="94"/>
        <v>43</v>
      </c>
      <c r="AQ705" s="22"/>
      <c r="AR705" s="24"/>
      <c r="AS705" s="24"/>
      <c r="AT705" s="24"/>
      <c r="AU705" s="24"/>
      <c r="AV705" s="24"/>
      <c r="AW705" s="145"/>
      <c r="AX705" s="24"/>
      <c r="AY705" s="24"/>
      <c r="AZ705" s="24"/>
      <c r="BA705" s="24"/>
      <c r="BB705" s="24"/>
      <c r="BC705" s="24">
        <v>1.2</v>
      </c>
      <c r="BD705" s="24">
        <v>1.2</v>
      </c>
      <c r="BE705" s="24"/>
      <c r="BF705" s="24"/>
      <c r="BG705" s="24">
        <v>284.01</v>
      </c>
      <c r="BH705" s="24">
        <v>284.01</v>
      </c>
      <c r="BI705" s="24"/>
      <c r="BJ705" s="24"/>
      <c r="BK705" s="24"/>
      <c r="BL705" s="24"/>
      <c r="BM705" s="145">
        <f t="shared" si="95"/>
        <v>285.20999999999998</v>
      </c>
      <c r="BN705" s="24">
        <f t="shared" si="96"/>
        <v>285.20999999999998</v>
      </c>
      <c r="BO705" s="509">
        <f t="shared" si="90"/>
        <v>6.2691719437894408E-2</v>
      </c>
      <c r="BP705" s="511">
        <v>0</v>
      </c>
      <c r="BQ705" s="512">
        <v>0</v>
      </c>
      <c r="BR705" s="513">
        <v>0</v>
      </c>
      <c r="BS705" s="512">
        <v>0</v>
      </c>
      <c r="BT705" s="512">
        <v>0</v>
      </c>
      <c r="BU705" s="512">
        <v>0</v>
      </c>
      <c r="BV705" s="512">
        <v>0</v>
      </c>
      <c r="BW705" s="512">
        <v>0</v>
      </c>
      <c r="BX705" s="512">
        <v>0</v>
      </c>
      <c r="BY705" s="512">
        <v>0</v>
      </c>
      <c r="BZ705" s="512">
        <v>0</v>
      </c>
      <c r="CA705" s="512">
        <v>0</v>
      </c>
      <c r="CB705" s="512">
        <v>6054.9119999999994</v>
      </c>
      <c r="CC705" s="512">
        <v>6054.9119999999994</v>
      </c>
      <c r="CD705" s="512">
        <v>0</v>
      </c>
      <c r="CE705" s="512">
        <v>0</v>
      </c>
      <c r="CF705" s="512">
        <v>333382.29840000003</v>
      </c>
      <c r="CG705" s="512">
        <v>333382.29840000003</v>
      </c>
      <c r="CH705" s="512">
        <v>0</v>
      </c>
      <c r="CI705" s="512">
        <v>0</v>
      </c>
      <c r="CJ705" s="512">
        <v>0</v>
      </c>
      <c r="CK705" s="512">
        <v>0</v>
      </c>
      <c r="CL705" s="513">
        <f t="shared" si="97"/>
        <v>339437.21040000004</v>
      </c>
      <c r="CM705" s="513">
        <f t="shared" si="98"/>
        <v>339437.21040000004</v>
      </c>
      <c r="CN705" s="113"/>
      <c r="CO705" s="97"/>
      <c r="CP705" s="97"/>
      <c r="CQ705" s="97"/>
      <c r="CR705" s="97"/>
      <c r="CS705" s="97"/>
      <c r="CT705" s="97"/>
      <c r="CU705" s="114"/>
      <c r="CV705" s="50">
        <f t="shared" si="91"/>
        <v>23897280.000000004</v>
      </c>
      <c r="CW705" s="11"/>
      <c r="CX705" s="604">
        <f t="shared" si="92"/>
        <v>4.5494046511604047</v>
      </c>
      <c r="CY705" s="143"/>
      <c r="CZ705" s="143"/>
      <c r="DA705" s="143"/>
      <c r="DB705" s="23"/>
      <c r="DC705" s="23"/>
      <c r="DD705" s="23"/>
      <c r="DE705" s="23"/>
      <c r="DF705" s="143"/>
      <c r="DG705" s="89"/>
      <c r="DH705" s="50" t="s">
        <v>46</v>
      </c>
      <c r="DI705" s="28"/>
      <c r="DJ705" s="553" t="s">
        <v>46</v>
      </c>
      <c r="DK705" s="143"/>
      <c r="DL705" s="46"/>
      <c r="DM705" s="111"/>
      <c r="DN705" s="110"/>
      <c r="DO705" s="432">
        <v>1484.3624172050095</v>
      </c>
      <c r="DP705" s="433">
        <v>-1426.7944642965583</v>
      </c>
      <c r="DQ705" s="434">
        <v>366.96900809551187</v>
      </c>
      <c r="DR705" s="428">
        <v>-311.73604257825895</v>
      </c>
      <c r="DS705" s="432">
        <v>3.9623844958704848</v>
      </c>
      <c r="DT705" s="434">
        <v>-3.4056485213115346</v>
      </c>
      <c r="DU705" s="434">
        <v>2.9084961975631791</v>
      </c>
      <c r="DV705" s="428">
        <v>-2.3556648841935237</v>
      </c>
      <c r="DW705" s="252"/>
      <c r="DX705" s="50"/>
      <c r="DY705" s="249"/>
      <c r="DZ705" s="464">
        <v>350747</v>
      </c>
      <c r="EA705" s="465">
        <v>-350747</v>
      </c>
      <c r="EB705" s="46"/>
    </row>
    <row r="706" spans="1:132" s="141" customFormat="1" ht="27.75" customHeight="1" x14ac:dyDescent="0.25">
      <c r="A706" s="69" t="s">
        <v>56</v>
      </c>
      <c r="B706" s="69" t="s">
        <v>57</v>
      </c>
      <c r="C706" s="69" t="s">
        <v>1099</v>
      </c>
      <c r="D706" s="67" t="s">
        <v>1234</v>
      </c>
      <c r="E706" s="67" t="s">
        <v>1204</v>
      </c>
      <c r="F706" s="67" t="s">
        <v>1238</v>
      </c>
      <c r="G706" s="67" t="s">
        <v>1225</v>
      </c>
      <c r="H706" s="14" t="s">
        <v>46</v>
      </c>
      <c r="I706" s="20" t="s">
        <v>1978</v>
      </c>
      <c r="J706" s="145" t="s">
        <v>1984</v>
      </c>
      <c r="K706" s="426">
        <v>13.982846169503546</v>
      </c>
      <c r="L706" s="426">
        <v>2.7698863578749999</v>
      </c>
      <c r="M706" s="424">
        <v>527</v>
      </c>
      <c r="N706" s="487">
        <v>5991840</v>
      </c>
      <c r="O706" s="487" t="s">
        <v>1976</v>
      </c>
      <c r="P706" s="572">
        <v>1.792672585833788</v>
      </c>
      <c r="Q706" s="34" t="s">
        <v>1977</v>
      </c>
      <c r="R706" s="257" t="s">
        <v>48</v>
      </c>
      <c r="S706" s="27"/>
      <c r="T706" s="27"/>
      <c r="U706" s="145"/>
      <c r="V706" s="24"/>
      <c r="W706" s="24"/>
      <c r="X706" s="24"/>
      <c r="Y706" s="24"/>
      <c r="Z706" s="24"/>
      <c r="AA706" s="24"/>
      <c r="AB706" s="24"/>
      <c r="AC706" s="24"/>
      <c r="AD706" s="24"/>
      <c r="AE706" s="24"/>
      <c r="AF706" s="24"/>
      <c r="AG706" s="24"/>
      <c r="AH706" s="24"/>
      <c r="AI706" s="24">
        <v>4</v>
      </c>
      <c r="AJ706" s="24">
        <v>4</v>
      </c>
      <c r="AK706" s="24"/>
      <c r="AL706" s="24"/>
      <c r="AM706" s="24"/>
      <c r="AN706" s="24"/>
      <c r="AO706" s="145">
        <f t="shared" si="93"/>
        <v>4</v>
      </c>
      <c r="AP706" s="14">
        <f t="shared" si="94"/>
        <v>4</v>
      </c>
      <c r="AQ706" s="22"/>
      <c r="AR706" s="24"/>
      <c r="AS706" s="24"/>
      <c r="AT706" s="24"/>
      <c r="AU706" s="24"/>
      <c r="AV706" s="24"/>
      <c r="AW706" s="145"/>
      <c r="AX706" s="24"/>
      <c r="AY706" s="24"/>
      <c r="AZ706" s="24"/>
      <c r="BA706" s="24"/>
      <c r="BB706" s="24"/>
      <c r="BC706" s="24"/>
      <c r="BD706" s="24"/>
      <c r="BE706" s="24"/>
      <c r="BF706" s="24"/>
      <c r="BG706" s="24">
        <v>17.84</v>
      </c>
      <c r="BH706" s="24">
        <v>17.84</v>
      </c>
      <c r="BI706" s="24"/>
      <c r="BJ706" s="24"/>
      <c r="BK706" s="24"/>
      <c r="BL706" s="24"/>
      <c r="BM706" s="145">
        <f t="shared" si="95"/>
        <v>17.84</v>
      </c>
      <c r="BN706" s="24">
        <f t="shared" si="96"/>
        <v>17.84</v>
      </c>
      <c r="BO706" s="509">
        <f t="shared" si="90"/>
        <v>9.9516220312492014E-3</v>
      </c>
      <c r="BP706" s="511">
        <v>0</v>
      </c>
      <c r="BQ706" s="512">
        <v>0</v>
      </c>
      <c r="BR706" s="513">
        <v>0</v>
      </c>
      <c r="BS706" s="512">
        <v>0</v>
      </c>
      <c r="BT706" s="512">
        <v>0</v>
      </c>
      <c r="BU706" s="512">
        <v>0</v>
      </c>
      <c r="BV706" s="512">
        <v>0</v>
      </c>
      <c r="BW706" s="512">
        <v>0</v>
      </c>
      <c r="BX706" s="512">
        <v>0</v>
      </c>
      <c r="BY706" s="512">
        <v>0</v>
      </c>
      <c r="BZ706" s="512">
        <v>0</v>
      </c>
      <c r="CA706" s="512">
        <v>0</v>
      </c>
      <c r="CB706" s="512">
        <v>0</v>
      </c>
      <c r="CC706" s="512">
        <v>0</v>
      </c>
      <c r="CD706" s="512">
        <v>0</v>
      </c>
      <c r="CE706" s="512">
        <v>0</v>
      </c>
      <c r="CF706" s="512">
        <v>20941.3056</v>
      </c>
      <c r="CG706" s="512">
        <v>20941.3056</v>
      </c>
      <c r="CH706" s="512">
        <v>0</v>
      </c>
      <c r="CI706" s="512">
        <v>0</v>
      </c>
      <c r="CJ706" s="512">
        <v>0</v>
      </c>
      <c r="CK706" s="512">
        <v>0</v>
      </c>
      <c r="CL706" s="513">
        <f t="shared" si="97"/>
        <v>20941.3056</v>
      </c>
      <c r="CM706" s="513">
        <f t="shared" si="98"/>
        <v>20941.3056</v>
      </c>
      <c r="CN706" s="113"/>
      <c r="CO706" s="97"/>
      <c r="CP706" s="97"/>
      <c r="CQ706" s="97"/>
      <c r="CR706" s="97"/>
      <c r="CS706" s="97"/>
      <c r="CT706" s="97"/>
      <c r="CU706" s="114"/>
      <c r="CV706" s="50">
        <f t="shared" si="91"/>
        <v>5991840</v>
      </c>
      <c r="CW706" s="11"/>
      <c r="CX706" s="604">
        <f t="shared" si="92"/>
        <v>1.792672585833788</v>
      </c>
      <c r="CY706" s="143"/>
      <c r="CZ706" s="143"/>
      <c r="DA706" s="143"/>
      <c r="DB706" s="23"/>
      <c r="DC706" s="23"/>
      <c r="DD706" s="23"/>
      <c r="DE706" s="23"/>
      <c r="DF706" s="143"/>
      <c r="DG706" s="89"/>
      <c r="DH706" s="50" t="s">
        <v>46</v>
      </c>
      <c r="DI706" s="28"/>
      <c r="DJ706" s="553" t="s">
        <v>46</v>
      </c>
      <c r="DK706" s="143"/>
      <c r="DL706" s="46"/>
      <c r="DM706" s="111"/>
      <c r="DN706" s="110"/>
      <c r="DO706" s="432">
        <v>166.9746835443037</v>
      </c>
      <c r="DP706" s="433">
        <v>-136.24263758842955</v>
      </c>
      <c r="DQ706" s="434">
        <v>2.4455696202531629</v>
      </c>
      <c r="DR706" s="428">
        <v>28.286476335621003</v>
      </c>
      <c r="DS706" s="432">
        <v>7.5949367088607556E-2</v>
      </c>
      <c r="DT706" s="434">
        <v>0.31658503535677202</v>
      </c>
      <c r="DU706" s="434">
        <v>1.3291139240506322E-2</v>
      </c>
      <c r="DV706" s="428">
        <v>0.37924326320487323</v>
      </c>
      <c r="DW706" s="252"/>
      <c r="DX706" s="50"/>
      <c r="DY706" s="249"/>
      <c r="DZ706" s="464">
        <v>0</v>
      </c>
      <c r="EA706" s="465">
        <v>3256</v>
      </c>
      <c r="EB706" s="46"/>
    </row>
    <row r="707" spans="1:132" s="141" customFormat="1" ht="27.75" customHeight="1" x14ac:dyDescent="0.25">
      <c r="A707" s="69" t="s">
        <v>56</v>
      </c>
      <c r="B707" s="69" t="s">
        <v>57</v>
      </c>
      <c r="C707" s="69" t="s">
        <v>1099</v>
      </c>
      <c r="D707" s="67" t="s">
        <v>1239</v>
      </c>
      <c r="E707" s="67" t="s">
        <v>1191</v>
      </c>
      <c r="F707" s="67" t="s">
        <v>1240</v>
      </c>
      <c r="G707" s="67" t="s">
        <v>1241</v>
      </c>
      <c r="H707" s="14" t="s">
        <v>46</v>
      </c>
      <c r="I707" s="20" t="s">
        <v>1978</v>
      </c>
      <c r="J707" s="145" t="s">
        <v>1980</v>
      </c>
      <c r="K707" s="426">
        <v>32.47</v>
      </c>
      <c r="L707" s="426">
        <v>7.1439393790800008</v>
      </c>
      <c r="M707" s="424">
        <v>1</v>
      </c>
      <c r="N707" s="487">
        <v>32587200.000000004</v>
      </c>
      <c r="O707" s="487" t="s">
        <v>1976</v>
      </c>
      <c r="P707" s="572">
        <v>9.3000000000000007</v>
      </c>
      <c r="Q707" s="34" t="s">
        <v>1977</v>
      </c>
      <c r="R707" s="257" t="s">
        <v>48</v>
      </c>
      <c r="S707" s="27"/>
      <c r="T707" s="27"/>
      <c r="U707" s="145"/>
      <c r="V707" s="24"/>
      <c r="W707" s="24"/>
      <c r="X707" s="24"/>
      <c r="Y707" s="24"/>
      <c r="Z707" s="24"/>
      <c r="AA707" s="24"/>
      <c r="AB707" s="24"/>
      <c r="AC707" s="24"/>
      <c r="AD707" s="24"/>
      <c r="AE707" s="24"/>
      <c r="AF707" s="24"/>
      <c r="AG707" s="24"/>
      <c r="AH707" s="24"/>
      <c r="AI707" s="24"/>
      <c r="AJ707" s="24"/>
      <c r="AK707" s="24"/>
      <c r="AL707" s="24"/>
      <c r="AM707" s="24"/>
      <c r="AN707" s="24"/>
      <c r="AO707" s="145">
        <f t="shared" si="93"/>
        <v>0</v>
      </c>
      <c r="AP707" s="14">
        <f t="shared" si="94"/>
        <v>0</v>
      </c>
      <c r="AQ707" s="22"/>
      <c r="AR707" s="24"/>
      <c r="AS707" s="24"/>
      <c r="AT707" s="24"/>
      <c r="AU707" s="24"/>
      <c r="AV707" s="24"/>
      <c r="AW707" s="145"/>
      <c r="AX707" s="24"/>
      <c r="AY707" s="24"/>
      <c r="AZ707" s="24"/>
      <c r="BA707" s="24"/>
      <c r="BB707" s="24"/>
      <c r="BC707" s="24"/>
      <c r="BD707" s="24"/>
      <c r="BE707" s="24"/>
      <c r="BF707" s="24"/>
      <c r="BG707" s="24"/>
      <c r="BH707" s="24"/>
      <c r="BI707" s="24"/>
      <c r="BJ707" s="24"/>
      <c r="BK707" s="24"/>
      <c r="BL707" s="24"/>
      <c r="BM707" s="145">
        <f t="shared" si="95"/>
        <v>0</v>
      </c>
      <c r="BN707" s="24">
        <f t="shared" si="96"/>
        <v>0</v>
      </c>
      <c r="BO707" s="509">
        <f t="shared" si="90"/>
        <v>0</v>
      </c>
      <c r="BP707" s="511">
        <v>0</v>
      </c>
      <c r="BQ707" s="512">
        <v>0</v>
      </c>
      <c r="BR707" s="513">
        <v>0</v>
      </c>
      <c r="BS707" s="512">
        <v>0</v>
      </c>
      <c r="BT707" s="512">
        <v>0</v>
      </c>
      <c r="BU707" s="512">
        <v>0</v>
      </c>
      <c r="BV707" s="512">
        <v>0</v>
      </c>
      <c r="BW707" s="512">
        <v>0</v>
      </c>
      <c r="BX707" s="512">
        <v>0</v>
      </c>
      <c r="BY707" s="512">
        <v>0</v>
      </c>
      <c r="BZ707" s="512">
        <v>0</v>
      </c>
      <c r="CA707" s="512">
        <v>0</v>
      </c>
      <c r="CB707" s="512">
        <v>0</v>
      </c>
      <c r="CC707" s="512">
        <v>0</v>
      </c>
      <c r="CD707" s="512">
        <v>0</v>
      </c>
      <c r="CE707" s="512">
        <v>0</v>
      </c>
      <c r="CF707" s="512">
        <v>0</v>
      </c>
      <c r="CG707" s="512">
        <v>0</v>
      </c>
      <c r="CH707" s="512">
        <v>0</v>
      </c>
      <c r="CI707" s="512">
        <v>0</v>
      </c>
      <c r="CJ707" s="512">
        <v>0</v>
      </c>
      <c r="CK707" s="512">
        <v>0</v>
      </c>
      <c r="CL707" s="513">
        <f t="shared" si="97"/>
        <v>0</v>
      </c>
      <c r="CM707" s="513">
        <f t="shared" si="98"/>
        <v>0</v>
      </c>
      <c r="CN707" s="113"/>
      <c r="CO707" s="97"/>
      <c r="CP707" s="97"/>
      <c r="CQ707" s="97"/>
      <c r="CR707" s="97"/>
      <c r="CS707" s="97"/>
      <c r="CT707" s="97"/>
      <c r="CU707" s="114"/>
      <c r="CV707" s="50">
        <f t="shared" si="91"/>
        <v>32587200.000000004</v>
      </c>
      <c r="CW707" s="11"/>
      <c r="CX707" s="604">
        <f t="shared" si="92"/>
        <v>9.3000000000000007</v>
      </c>
      <c r="CY707" s="143"/>
      <c r="CZ707" s="143"/>
      <c r="DA707" s="143"/>
      <c r="DB707" s="23"/>
      <c r="DC707" s="23"/>
      <c r="DD707" s="23"/>
      <c r="DE707" s="23"/>
      <c r="DF707" s="143"/>
      <c r="DG707" s="89"/>
      <c r="DH707" s="50" t="s">
        <v>46</v>
      </c>
      <c r="DI707" s="28"/>
      <c r="DJ707" s="553" t="s">
        <v>46</v>
      </c>
      <c r="DK707" s="143"/>
      <c r="DL707" s="46"/>
      <c r="DM707" s="111"/>
      <c r="DN707" s="110"/>
      <c r="DO707" s="432">
        <v>1440</v>
      </c>
      <c r="DP707" s="433">
        <v>-1414</v>
      </c>
      <c r="DQ707" s="434">
        <v>0</v>
      </c>
      <c r="DR707" s="428">
        <v>26</v>
      </c>
      <c r="DS707" s="432">
        <v>1</v>
      </c>
      <c r="DT707" s="434">
        <v>-0.33333333333333337</v>
      </c>
      <c r="DU707" s="434">
        <v>0</v>
      </c>
      <c r="DV707" s="428">
        <v>0.66666666666666663</v>
      </c>
      <c r="DW707" s="252"/>
      <c r="DX707" s="50"/>
      <c r="DY707" s="249"/>
      <c r="DZ707" s="464">
        <v>0</v>
      </c>
      <c r="EA707" s="465">
        <v>0</v>
      </c>
      <c r="EB707" s="46"/>
    </row>
    <row r="708" spans="1:132" s="141" customFormat="1" ht="27.75" customHeight="1" x14ac:dyDescent="0.25">
      <c r="A708" s="69" t="s">
        <v>56</v>
      </c>
      <c r="B708" s="69" t="s">
        <v>57</v>
      </c>
      <c r="C708" s="69" t="s">
        <v>1099</v>
      </c>
      <c r="D708" s="67" t="s">
        <v>1242</v>
      </c>
      <c r="E708" s="67" t="s">
        <v>1243</v>
      </c>
      <c r="F708" s="67" t="s">
        <v>1244</v>
      </c>
      <c r="G708" s="67" t="s">
        <v>1163</v>
      </c>
      <c r="H708" s="14" t="s">
        <v>46</v>
      </c>
      <c r="I708" s="20" t="s">
        <v>1979</v>
      </c>
      <c r="J708" s="145" t="s">
        <v>1984</v>
      </c>
      <c r="K708" s="426">
        <v>8.64</v>
      </c>
      <c r="L708" s="426">
        <v>6.5524621075830005</v>
      </c>
      <c r="M708" s="424">
        <v>3</v>
      </c>
      <c r="N708" s="487">
        <v>13315200</v>
      </c>
      <c r="O708" s="487" t="s">
        <v>1976</v>
      </c>
      <c r="P708" s="572">
        <v>3.78</v>
      </c>
      <c r="Q708" s="34" t="s">
        <v>1977</v>
      </c>
      <c r="R708" s="257" t="s">
        <v>48</v>
      </c>
      <c r="S708" s="27"/>
      <c r="T708" s="27"/>
      <c r="U708" s="145"/>
      <c r="V708" s="24"/>
      <c r="W708" s="24"/>
      <c r="X708" s="24"/>
      <c r="Y708" s="24"/>
      <c r="Z708" s="24"/>
      <c r="AA708" s="24"/>
      <c r="AB708" s="24"/>
      <c r="AC708" s="24"/>
      <c r="AD708" s="24"/>
      <c r="AE708" s="24"/>
      <c r="AF708" s="24"/>
      <c r="AG708" s="24"/>
      <c r="AH708" s="24"/>
      <c r="AI708" s="24">
        <v>1</v>
      </c>
      <c r="AJ708" s="24">
        <v>1</v>
      </c>
      <c r="AK708" s="24"/>
      <c r="AL708" s="24"/>
      <c r="AM708" s="24"/>
      <c r="AN708" s="24"/>
      <c r="AO708" s="145">
        <f t="shared" si="93"/>
        <v>1</v>
      </c>
      <c r="AP708" s="14">
        <f t="shared" si="94"/>
        <v>1</v>
      </c>
      <c r="AQ708" s="22"/>
      <c r="AR708" s="24"/>
      <c r="AS708" s="24"/>
      <c r="AT708" s="24"/>
      <c r="AU708" s="24"/>
      <c r="AV708" s="24"/>
      <c r="AW708" s="145"/>
      <c r="AX708" s="24"/>
      <c r="AY708" s="24"/>
      <c r="AZ708" s="24"/>
      <c r="BA708" s="24"/>
      <c r="BB708" s="24"/>
      <c r="BC708" s="24"/>
      <c r="BD708" s="24"/>
      <c r="BE708" s="24"/>
      <c r="BF708" s="24"/>
      <c r="BG708" s="24">
        <v>260</v>
      </c>
      <c r="BH708" s="24">
        <v>260</v>
      </c>
      <c r="BI708" s="24"/>
      <c r="BJ708" s="24"/>
      <c r="BK708" s="24"/>
      <c r="BL708" s="24"/>
      <c r="BM708" s="145">
        <f t="shared" si="95"/>
        <v>260</v>
      </c>
      <c r="BN708" s="24">
        <f t="shared" si="96"/>
        <v>260</v>
      </c>
      <c r="BO708" s="509">
        <f t="shared" si="90"/>
        <v>6.8783068783068793E-2</v>
      </c>
      <c r="BP708" s="511">
        <v>0</v>
      </c>
      <c r="BQ708" s="512">
        <v>0</v>
      </c>
      <c r="BR708" s="513">
        <v>0</v>
      </c>
      <c r="BS708" s="512">
        <v>0</v>
      </c>
      <c r="BT708" s="512">
        <v>0</v>
      </c>
      <c r="BU708" s="512">
        <v>0</v>
      </c>
      <c r="BV708" s="512">
        <v>0</v>
      </c>
      <c r="BW708" s="512">
        <v>0</v>
      </c>
      <c r="BX708" s="512">
        <v>0</v>
      </c>
      <c r="BY708" s="512">
        <v>0</v>
      </c>
      <c r="BZ708" s="512">
        <v>0</v>
      </c>
      <c r="CA708" s="512">
        <v>0</v>
      </c>
      <c r="CB708" s="512">
        <v>0</v>
      </c>
      <c r="CC708" s="512">
        <v>0</v>
      </c>
      <c r="CD708" s="512">
        <v>0</v>
      </c>
      <c r="CE708" s="512">
        <v>0</v>
      </c>
      <c r="CF708" s="512">
        <v>305198.40000000002</v>
      </c>
      <c r="CG708" s="512">
        <v>305198.40000000002</v>
      </c>
      <c r="CH708" s="512">
        <v>0</v>
      </c>
      <c r="CI708" s="512">
        <v>0</v>
      </c>
      <c r="CJ708" s="512">
        <v>0</v>
      </c>
      <c r="CK708" s="512">
        <v>0</v>
      </c>
      <c r="CL708" s="513">
        <f t="shared" si="97"/>
        <v>305198.40000000002</v>
      </c>
      <c r="CM708" s="513">
        <f t="shared" si="98"/>
        <v>305198.40000000002</v>
      </c>
      <c r="CN708" s="113"/>
      <c r="CO708" s="97"/>
      <c r="CP708" s="97"/>
      <c r="CQ708" s="97"/>
      <c r="CR708" s="97"/>
      <c r="CS708" s="97"/>
      <c r="CT708" s="97"/>
      <c r="CU708" s="114"/>
      <c r="CV708" s="50">
        <f t="shared" si="91"/>
        <v>13315200</v>
      </c>
      <c r="CW708" s="11"/>
      <c r="CX708" s="604">
        <f t="shared" si="92"/>
        <v>3.78</v>
      </c>
      <c r="CY708" s="143"/>
      <c r="CZ708" s="143"/>
      <c r="DA708" s="143"/>
      <c r="DB708" s="23"/>
      <c r="DC708" s="23"/>
      <c r="DD708" s="23"/>
      <c r="DE708" s="23"/>
      <c r="DF708" s="143"/>
      <c r="DG708" s="89"/>
      <c r="DH708" s="50" t="s">
        <v>46</v>
      </c>
      <c r="DI708" s="28"/>
      <c r="DJ708" s="553" t="s">
        <v>46</v>
      </c>
      <c r="DK708" s="143"/>
      <c r="DL708" s="46"/>
      <c r="DM708" s="111"/>
      <c r="DN708" s="110"/>
      <c r="DO708" s="432">
        <v>657.5</v>
      </c>
      <c r="DP708" s="433">
        <v>7090.5000000000027</v>
      </c>
      <c r="DQ708" s="434">
        <v>639</v>
      </c>
      <c r="DR708" s="428">
        <v>7109.0000000000027</v>
      </c>
      <c r="DS708" s="432">
        <v>3.5</v>
      </c>
      <c r="DT708" s="434">
        <v>8.5000000000000053</v>
      </c>
      <c r="DU708" s="434">
        <v>3</v>
      </c>
      <c r="DV708" s="428">
        <v>9.0000000000000053</v>
      </c>
      <c r="DW708" s="252"/>
      <c r="DX708" s="50"/>
      <c r="DY708" s="249"/>
      <c r="DZ708" s="464">
        <v>1278</v>
      </c>
      <c r="EA708" s="465">
        <v>-1198</v>
      </c>
      <c r="EB708" s="46"/>
    </row>
    <row r="709" spans="1:132" s="141" customFormat="1" ht="27.75" customHeight="1" x14ac:dyDescent="0.25">
      <c r="A709" s="69" t="s">
        <v>56</v>
      </c>
      <c r="B709" s="69" t="s">
        <v>57</v>
      </c>
      <c r="C709" s="69" t="s">
        <v>1099</v>
      </c>
      <c r="D709" s="67" t="s">
        <v>1131</v>
      </c>
      <c r="E709" s="67" t="s">
        <v>1124</v>
      </c>
      <c r="F709" s="67" t="s">
        <v>1245</v>
      </c>
      <c r="G709" s="67" t="s">
        <v>1246</v>
      </c>
      <c r="H709" s="14" t="s">
        <v>46</v>
      </c>
      <c r="I709" s="20" t="s">
        <v>1979</v>
      </c>
      <c r="J709" s="145" t="s">
        <v>1980</v>
      </c>
      <c r="K709" s="426">
        <v>8.56</v>
      </c>
      <c r="L709" s="426">
        <v>4.1640151428540007</v>
      </c>
      <c r="M709" s="424">
        <v>4</v>
      </c>
      <c r="N709" s="487">
        <v>11563200</v>
      </c>
      <c r="O709" s="487" t="s">
        <v>1976</v>
      </c>
      <c r="P709" s="572">
        <v>3.3</v>
      </c>
      <c r="Q709" s="34" t="s">
        <v>1977</v>
      </c>
      <c r="R709" s="257" t="s">
        <v>48</v>
      </c>
      <c r="S709" s="27"/>
      <c r="T709" s="27"/>
      <c r="U709" s="145"/>
      <c r="V709" s="24"/>
      <c r="W709" s="24"/>
      <c r="X709" s="24"/>
      <c r="Y709" s="24"/>
      <c r="Z709" s="24"/>
      <c r="AA709" s="24"/>
      <c r="AB709" s="24"/>
      <c r="AC709" s="24"/>
      <c r="AD709" s="24"/>
      <c r="AE709" s="24"/>
      <c r="AF709" s="24"/>
      <c r="AG709" s="24"/>
      <c r="AH709" s="24"/>
      <c r="AI709" s="24"/>
      <c r="AJ709" s="24"/>
      <c r="AK709" s="24"/>
      <c r="AL709" s="24"/>
      <c r="AM709" s="24">
        <v>1</v>
      </c>
      <c r="AN709" s="24">
        <v>1</v>
      </c>
      <c r="AO709" s="145">
        <f t="shared" si="93"/>
        <v>1</v>
      </c>
      <c r="AP709" s="14">
        <f t="shared" si="94"/>
        <v>1</v>
      </c>
      <c r="AQ709" s="22"/>
      <c r="AR709" s="24"/>
      <c r="AS709" s="24"/>
      <c r="AT709" s="24"/>
      <c r="AU709" s="24"/>
      <c r="AV709" s="24"/>
      <c r="AW709" s="145"/>
      <c r="AX709" s="24"/>
      <c r="AY709" s="24"/>
      <c r="AZ709" s="24"/>
      <c r="BA709" s="24"/>
      <c r="BB709" s="24"/>
      <c r="BC709" s="24"/>
      <c r="BD709" s="24"/>
      <c r="BE709" s="24"/>
      <c r="BF709" s="24"/>
      <c r="BG709" s="24"/>
      <c r="BH709" s="24"/>
      <c r="BI709" s="24"/>
      <c r="BJ709" s="24"/>
      <c r="BK709" s="24">
        <v>600</v>
      </c>
      <c r="BL709" s="24">
        <v>600</v>
      </c>
      <c r="BM709" s="145">
        <f t="shared" si="95"/>
        <v>600</v>
      </c>
      <c r="BN709" s="24">
        <f t="shared" si="96"/>
        <v>600</v>
      </c>
      <c r="BO709" s="509">
        <f t="shared" si="90"/>
        <v>0.18181818181818182</v>
      </c>
      <c r="BP709" s="511">
        <v>0</v>
      </c>
      <c r="BQ709" s="512">
        <v>0</v>
      </c>
      <c r="BR709" s="513">
        <v>0</v>
      </c>
      <c r="BS709" s="512">
        <v>0</v>
      </c>
      <c r="BT709" s="512">
        <v>0</v>
      </c>
      <c r="BU709" s="512">
        <v>0</v>
      </c>
      <c r="BV709" s="512">
        <v>0</v>
      </c>
      <c r="BW709" s="512">
        <v>0</v>
      </c>
      <c r="BX709" s="512">
        <v>0</v>
      </c>
      <c r="BY709" s="512">
        <v>0</v>
      </c>
      <c r="BZ709" s="512">
        <v>0</v>
      </c>
      <c r="CA709" s="512">
        <v>0</v>
      </c>
      <c r="CB709" s="512">
        <v>0</v>
      </c>
      <c r="CC709" s="512">
        <v>0</v>
      </c>
      <c r="CD709" s="512">
        <v>0</v>
      </c>
      <c r="CE709" s="512">
        <v>0</v>
      </c>
      <c r="CF709" s="512">
        <v>0</v>
      </c>
      <c r="CG709" s="512">
        <v>0</v>
      </c>
      <c r="CH709" s="512">
        <v>0</v>
      </c>
      <c r="CI709" s="512">
        <v>0</v>
      </c>
      <c r="CJ709" s="512">
        <v>1965744</v>
      </c>
      <c r="CK709" s="512">
        <v>1965744</v>
      </c>
      <c r="CL709" s="513">
        <f t="shared" si="97"/>
        <v>1965744</v>
      </c>
      <c r="CM709" s="513">
        <f t="shared" si="98"/>
        <v>1965744</v>
      </c>
      <c r="CN709" s="113"/>
      <c r="CO709" s="97"/>
      <c r="CP709" s="97"/>
      <c r="CQ709" s="97"/>
      <c r="CR709" s="97"/>
      <c r="CS709" s="97"/>
      <c r="CT709" s="97"/>
      <c r="CU709" s="114"/>
      <c r="CV709" s="50">
        <f t="shared" si="91"/>
        <v>11563200</v>
      </c>
      <c r="CW709" s="11"/>
      <c r="CX709" s="604">
        <f t="shared" si="92"/>
        <v>3.3</v>
      </c>
      <c r="CY709" s="143"/>
      <c r="CZ709" s="143"/>
      <c r="DA709" s="143"/>
      <c r="DB709" s="23"/>
      <c r="DC709" s="23"/>
      <c r="DD709" s="23"/>
      <c r="DE709" s="23"/>
      <c r="DF709" s="143"/>
      <c r="DG709" s="89"/>
      <c r="DH709" s="50" t="s">
        <v>46</v>
      </c>
      <c r="DI709" s="28"/>
      <c r="DJ709" s="553" t="s">
        <v>46</v>
      </c>
      <c r="DK709" s="143"/>
      <c r="DL709" s="46"/>
      <c r="DM709" s="111"/>
      <c r="DN709" s="110"/>
      <c r="DO709" s="432">
        <v>2508</v>
      </c>
      <c r="DP709" s="433">
        <v>-2202</v>
      </c>
      <c r="DQ709" s="434">
        <v>1395.7142857142858</v>
      </c>
      <c r="DR709" s="428">
        <v>-1089.7142857142858</v>
      </c>
      <c r="DS709" s="432">
        <v>2</v>
      </c>
      <c r="DT709" s="434">
        <v>-0.5</v>
      </c>
      <c r="DU709" s="434">
        <v>0.8571428571428571</v>
      </c>
      <c r="DV709" s="428">
        <v>0.6428571428571429</v>
      </c>
      <c r="DW709" s="252"/>
      <c r="DX709" s="50"/>
      <c r="DY709" s="249"/>
      <c r="DZ709" s="464">
        <v>4885</v>
      </c>
      <c r="EA709" s="465">
        <v>-4032.6666666666665</v>
      </c>
      <c r="EB709" s="46"/>
    </row>
    <row r="710" spans="1:132" s="141" customFormat="1" ht="27.75" customHeight="1" x14ac:dyDescent="0.25">
      <c r="A710" s="69" t="s">
        <v>56</v>
      </c>
      <c r="B710" s="69" t="s">
        <v>57</v>
      </c>
      <c r="C710" s="69" t="s">
        <v>1099</v>
      </c>
      <c r="D710" s="67" t="s">
        <v>1247</v>
      </c>
      <c r="E710" s="67" t="s">
        <v>1248</v>
      </c>
      <c r="F710" s="67" t="s">
        <v>1249</v>
      </c>
      <c r="G710" s="67" t="s">
        <v>1250</v>
      </c>
      <c r="H710" s="14" t="s">
        <v>46</v>
      </c>
      <c r="I710" s="20" t="s">
        <v>1979</v>
      </c>
      <c r="J710" s="145" t="s">
        <v>1984</v>
      </c>
      <c r="K710" s="426">
        <v>10.955</v>
      </c>
      <c r="L710" s="426">
        <v>4.0537878703560004</v>
      </c>
      <c r="M710" s="424">
        <v>4</v>
      </c>
      <c r="N710" s="487">
        <v>0</v>
      </c>
      <c r="O710" s="487" t="s">
        <v>1976</v>
      </c>
      <c r="P710" s="572">
        <v>0</v>
      </c>
      <c r="Q710" s="34" t="s">
        <v>1977</v>
      </c>
      <c r="R710" s="257" t="s">
        <v>48</v>
      </c>
      <c r="S710" s="27"/>
      <c r="T710" s="27"/>
      <c r="U710" s="145"/>
      <c r="V710" s="24"/>
      <c r="W710" s="24"/>
      <c r="X710" s="24"/>
      <c r="Y710" s="24"/>
      <c r="Z710" s="24"/>
      <c r="AA710" s="24"/>
      <c r="AB710" s="24"/>
      <c r="AC710" s="24"/>
      <c r="AD710" s="24"/>
      <c r="AE710" s="24">
        <v>1</v>
      </c>
      <c r="AF710" s="24">
        <v>1</v>
      </c>
      <c r="AG710" s="24"/>
      <c r="AH710" s="24"/>
      <c r="AI710" s="24"/>
      <c r="AJ710" s="24"/>
      <c r="AK710" s="24"/>
      <c r="AL710" s="24"/>
      <c r="AM710" s="24"/>
      <c r="AN710" s="24"/>
      <c r="AO710" s="145">
        <f t="shared" si="93"/>
        <v>1</v>
      </c>
      <c r="AP710" s="14">
        <f t="shared" si="94"/>
        <v>1</v>
      </c>
      <c r="AQ710" s="22"/>
      <c r="AR710" s="24"/>
      <c r="AS710" s="24"/>
      <c r="AT710" s="24"/>
      <c r="AU710" s="24"/>
      <c r="AV710" s="24"/>
      <c r="AW710" s="145"/>
      <c r="AX710" s="24"/>
      <c r="AY710" s="24"/>
      <c r="AZ710" s="24"/>
      <c r="BA710" s="24"/>
      <c r="BB710" s="24"/>
      <c r="BC710" s="24">
        <v>5560</v>
      </c>
      <c r="BD710" s="24">
        <v>5560</v>
      </c>
      <c r="BE710" s="24"/>
      <c r="BF710" s="24"/>
      <c r="BG710" s="24"/>
      <c r="BH710" s="24"/>
      <c r="BI710" s="24"/>
      <c r="BJ710" s="24"/>
      <c r="BK710" s="24"/>
      <c r="BL710" s="24"/>
      <c r="BM710" s="145">
        <f t="shared" si="95"/>
        <v>5560</v>
      </c>
      <c r="BN710" s="24">
        <f t="shared" si="96"/>
        <v>5560</v>
      </c>
      <c r="BO710" s="509">
        <f t="shared" si="90"/>
        <v>0</v>
      </c>
      <c r="BP710" s="511">
        <v>0</v>
      </c>
      <c r="BQ710" s="512">
        <v>0</v>
      </c>
      <c r="BR710" s="513">
        <v>0</v>
      </c>
      <c r="BS710" s="512">
        <v>0</v>
      </c>
      <c r="BT710" s="512">
        <v>0</v>
      </c>
      <c r="BU710" s="512">
        <v>0</v>
      </c>
      <c r="BV710" s="512">
        <v>0</v>
      </c>
      <c r="BW710" s="512">
        <v>0</v>
      </c>
      <c r="BX710" s="512">
        <v>0</v>
      </c>
      <c r="BY710" s="512">
        <v>0</v>
      </c>
      <c r="BZ710" s="512">
        <v>0</v>
      </c>
      <c r="CA710" s="512">
        <v>0</v>
      </c>
      <c r="CB710" s="512">
        <v>28054425.599999998</v>
      </c>
      <c r="CC710" s="512">
        <v>28054425.599999998</v>
      </c>
      <c r="CD710" s="512">
        <v>0</v>
      </c>
      <c r="CE710" s="512">
        <v>0</v>
      </c>
      <c r="CF710" s="512">
        <v>0</v>
      </c>
      <c r="CG710" s="512">
        <v>0</v>
      </c>
      <c r="CH710" s="512">
        <v>0</v>
      </c>
      <c r="CI710" s="512">
        <v>0</v>
      </c>
      <c r="CJ710" s="512">
        <v>0</v>
      </c>
      <c r="CK710" s="512">
        <v>0</v>
      </c>
      <c r="CL710" s="513">
        <f t="shared" si="97"/>
        <v>28054425.599999998</v>
      </c>
      <c r="CM710" s="513">
        <f t="shared" si="98"/>
        <v>28054425.599999998</v>
      </c>
      <c r="CN710" s="113"/>
      <c r="CO710" s="97"/>
      <c r="CP710" s="97"/>
      <c r="CQ710" s="97"/>
      <c r="CR710" s="97"/>
      <c r="CS710" s="97"/>
      <c r="CT710" s="97"/>
      <c r="CU710" s="114"/>
      <c r="CV710" s="50">
        <f t="shared" si="91"/>
        <v>0</v>
      </c>
      <c r="CW710" s="11"/>
      <c r="CX710" s="604">
        <f t="shared" si="92"/>
        <v>0</v>
      </c>
      <c r="CY710" s="143"/>
      <c r="CZ710" s="143"/>
      <c r="DA710" s="143"/>
      <c r="DB710" s="23"/>
      <c r="DC710" s="23"/>
      <c r="DD710" s="23"/>
      <c r="DE710" s="23"/>
      <c r="DF710" s="143"/>
      <c r="DG710" s="89"/>
      <c r="DH710" s="50" t="s">
        <v>46</v>
      </c>
      <c r="DI710" s="28"/>
      <c r="DJ710" s="553" t="s">
        <v>46</v>
      </c>
      <c r="DK710" s="143"/>
      <c r="DL710" s="46"/>
      <c r="DM710" s="111"/>
      <c r="DN710" s="110"/>
      <c r="DO710" s="432">
        <v>0</v>
      </c>
      <c r="DP710" s="433">
        <v>0</v>
      </c>
      <c r="DQ710" s="434">
        <v>0</v>
      </c>
      <c r="DR710" s="428">
        <v>0</v>
      </c>
      <c r="DS710" s="432">
        <v>0</v>
      </c>
      <c r="DT710" s="434">
        <v>0</v>
      </c>
      <c r="DU710" s="434">
        <v>0</v>
      </c>
      <c r="DV710" s="428">
        <v>0</v>
      </c>
      <c r="DW710" s="252"/>
      <c r="DX710" s="50"/>
      <c r="DY710" s="249"/>
      <c r="DZ710" s="464">
        <v>0</v>
      </c>
      <c r="EA710" s="465">
        <v>0</v>
      </c>
      <c r="EB710" s="46"/>
    </row>
    <row r="711" spans="1:132" s="141" customFormat="1" ht="27.75" customHeight="1" x14ac:dyDescent="0.25">
      <c r="A711" s="69" t="s">
        <v>56</v>
      </c>
      <c r="B711" s="69" t="s">
        <v>57</v>
      </c>
      <c r="C711" s="69" t="s">
        <v>1099</v>
      </c>
      <c r="D711" s="67" t="s">
        <v>1251</v>
      </c>
      <c r="E711" s="67" t="s">
        <v>1147</v>
      </c>
      <c r="F711" s="67" t="s">
        <v>1252</v>
      </c>
      <c r="G711" s="67" t="s">
        <v>1101</v>
      </c>
      <c r="H711" s="14" t="s">
        <v>46</v>
      </c>
      <c r="I711" s="20" t="s">
        <v>1979</v>
      </c>
      <c r="J711" s="145" t="s">
        <v>1980</v>
      </c>
      <c r="K711" s="426">
        <v>9.16</v>
      </c>
      <c r="L711" s="426">
        <v>4.7852272627740007</v>
      </c>
      <c r="M711" s="424">
        <v>8</v>
      </c>
      <c r="N711" s="487">
        <v>21024000.000000004</v>
      </c>
      <c r="O711" s="487" t="s">
        <v>1976</v>
      </c>
      <c r="P711" s="572">
        <v>6.02</v>
      </c>
      <c r="Q711" s="34" t="s">
        <v>48</v>
      </c>
      <c r="R711" s="257" t="s">
        <v>48</v>
      </c>
      <c r="S711" s="27"/>
      <c r="T711" s="27"/>
      <c r="U711" s="145"/>
      <c r="V711" s="24"/>
      <c r="W711" s="24"/>
      <c r="X711" s="24"/>
      <c r="Y711" s="24"/>
      <c r="Z711" s="24"/>
      <c r="AA711" s="24"/>
      <c r="AB711" s="24"/>
      <c r="AC711" s="24"/>
      <c r="AD711" s="24"/>
      <c r="AE711" s="24"/>
      <c r="AF711" s="24"/>
      <c r="AG711" s="24"/>
      <c r="AH711" s="24"/>
      <c r="AI711" s="24"/>
      <c r="AJ711" s="24"/>
      <c r="AK711" s="24"/>
      <c r="AL711" s="24"/>
      <c r="AM711" s="24"/>
      <c r="AN711" s="24"/>
      <c r="AO711" s="145">
        <f t="shared" si="93"/>
        <v>0</v>
      </c>
      <c r="AP711" s="14">
        <f t="shared" si="94"/>
        <v>0</v>
      </c>
      <c r="AQ711" s="22"/>
      <c r="AR711" s="24"/>
      <c r="AS711" s="24"/>
      <c r="AT711" s="24"/>
      <c r="AU711" s="24"/>
      <c r="AV711" s="24"/>
      <c r="AW711" s="145"/>
      <c r="AX711" s="24"/>
      <c r="AY711" s="24"/>
      <c r="AZ711" s="24"/>
      <c r="BA711" s="24"/>
      <c r="BB711" s="24"/>
      <c r="BC711" s="24"/>
      <c r="BD711" s="24"/>
      <c r="BE711" s="24"/>
      <c r="BF711" s="24"/>
      <c r="BG711" s="24"/>
      <c r="BH711" s="24"/>
      <c r="BI711" s="24"/>
      <c r="BJ711" s="24"/>
      <c r="BK711" s="24"/>
      <c r="BL711" s="24"/>
      <c r="BM711" s="145">
        <f t="shared" si="95"/>
        <v>0</v>
      </c>
      <c r="BN711" s="24">
        <f t="shared" si="96"/>
        <v>0</v>
      </c>
      <c r="BO711" s="509">
        <f t="shared" si="90"/>
        <v>0</v>
      </c>
      <c r="BP711" s="511">
        <v>0</v>
      </c>
      <c r="BQ711" s="512">
        <v>0</v>
      </c>
      <c r="BR711" s="513">
        <v>0</v>
      </c>
      <c r="BS711" s="512">
        <v>0</v>
      </c>
      <c r="BT711" s="512">
        <v>0</v>
      </c>
      <c r="BU711" s="512">
        <v>0</v>
      </c>
      <c r="BV711" s="512">
        <v>0</v>
      </c>
      <c r="BW711" s="512">
        <v>0</v>
      </c>
      <c r="BX711" s="512">
        <v>0</v>
      </c>
      <c r="BY711" s="512">
        <v>0</v>
      </c>
      <c r="BZ711" s="512">
        <v>0</v>
      </c>
      <c r="CA711" s="512">
        <v>0</v>
      </c>
      <c r="CB711" s="512">
        <v>0</v>
      </c>
      <c r="CC711" s="512">
        <v>0</v>
      </c>
      <c r="CD711" s="512">
        <v>0</v>
      </c>
      <c r="CE711" s="512">
        <v>0</v>
      </c>
      <c r="CF711" s="512">
        <v>0</v>
      </c>
      <c r="CG711" s="512">
        <v>0</v>
      </c>
      <c r="CH711" s="512">
        <v>0</v>
      </c>
      <c r="CI711" s="512">
        <v>0</v>
      </c>
      <c r="CJ711" s="512">
        <v>0</v>
      </c>
      <c r="CK711" s="512">
        <v>0</v>
      </c>
      <c r="CL711" s="513">
        <f t="shared" si="97"/>
        <v>0</v>
      </c>
      <c r="CM711" s="513">
        <f t="shared" si="98"/>
        <v>0</v>
      </c>
      <c r="CN711" s="113"/>
      <c r="CO711" s="97"/>
      <c r="CP711" s="97"/>
      <c r="CQ711" s="97"/>
      <c r="CR711" s="97"/>
      <c r="CS711" s="97"/>
      <c r="CT711" s="97"/>
      <c r="CU711" s="114"/>
      <c r="CV711" s="50">
        <f t="shared" si="91"/>
        <v>21024000.000000004</v>
      </c>
      <c r="CW711" s="11"/>
      <c r="CX711" s="604">
        <f t="shared" si="92"/>
        <v>6.02</v>
      </c>
      <c r="CY711" s="143"/>
      <c r="CZ711" s="143"/>
      <c r="DA711" s="143"/>
      <c r="DB711" s="23"/>
      <c r="DC711" s="23"/>
      <c r="DD711" s="23"/>
      <c r="DE711" s="23"/>
      <c r="DF711" s="143"/>
      <c r="DG711" s="89"/>
      <c r="DH711" s="50" t="s">
        <v>46</v>
      </c>
      <c r="DI711" s="28"/>
      <c r="DJ711" s="553" t="s">
        <v>46</v>
      </c>
      <c r="DK711" s="143"/>
      <c r="DL711" s="46"/>
      <c r="DM711" s="111"/>
      <c r="DN711" s="110"/>
      <c r="DO711" s="432">
        <v>240.94736842105237</v>
      </c>
      <c r="DP711" s="433">
        <v>95.993808049535971</v>
      </c>
      <c r="DQ711" s="434">
        <v>240.94736842105237</v>
      </c>
      <c r="DR711" s="428">
        <v>95.993808049535971</v>
      </c>
      <c r="DS711" s="432">
        <v>4.4210526315789425</v>
      </c>
      <c r="DT711" s="434">
        <v>-4.0445820433436479</v>
      </c>
      <c r="DU711" s="434">
        <v>4.4210526315789425</v>
      </c>
      <c r="DV711" s="428">
        <v>-4.0445820433436479</v>
      </c>
      <c r="DW711" s="252"/>
      <c r="DX711" s="50"/>
      <c r="DY711" s="249"/>
      <c r="DZ711" s="464">
        <v>392</v>
      </c>
      <c r="EA711" s="465">
        <v>-392</v>
      </c>
      <c r="EB711" s="46"/>
    </row>
    <row r="712" spans="1:132" s="141" customFormat="1" ht="27.75" customHeight="1" x14ac:dyDescent="0.25">
      <c r="A712" s="69" t="s">
        <v>56</v>
      </c>
      <c r="B712" s="69" t="s">
        <v>57</v>
      </c>
      <c r="C712" s="69" t="s">
        <v>1099</v>
      </c>
      <c r="D712" s="67" t="s">
        <v>1253</v>
      </c>
      <c r="E712" s="67" t="s">
        <v>1101</v>
      </c>
      <c r="F712" s="67" t="s">
        <v>1254</v>
      </c>
      <c r="G712" s="67" t="s">
        <v>1101</v>
      </c>
      <c r="H712" s="14" t="s">
        <v>617</v>
      </c>
      <c r="I712" s="20" t="s">
        <v>1978</v>
      </c>
      <c r="J712" s="145" t="s">
        <v>1980</v>
      </c>
      <c r="K712" s="426">
        <v>14.14</v>
      </c>
      <c r="L712" s="426">
        <v>1.0954545431760001</v>
      </c>
      <c r="M712" s="424">
        <v>7</v>
      </c>
      <c r="N712" s="487">
        <v>22425600.000000007</v>
      </c>
      <c r="O712" s="487" t="s">
        <v>1976</v>
      </c>
      <c r="P712" s="572">
        <v>6.4</v>
      </c>
      <c r="Q712" s="34" t="s">
        <v>48</v>
      </c>
      <c r="R712" s="257" t="s">
        <v>48</v>
      </c>
      <c r="S712" s="27"/>
      <c r="T712" s="27"/>
      <c r="U712" s="145"/>
      <c r="V712" s="24"/>
      <c r="W712" s="24"/>
      <c r="X712" s="24"/>
      <c r="Y712" s="24"/>
      <c r="Z712" s="24"/>
      <c r="AA712" s="24"/>
      <c r="AB712" s="24"/>
      <c r="AC712" s="24"/>
      <c r="AD712" s="24"/>
      <c r="AE712" s="24"/>
      <c r="AF712" s="24"/>
      <c r="AG712" s="24"/>
      <c r="AH712" s="24"/>
      <c r="AI712" s="24">
        <v>1</v>
      </c>
      <c r="AJ712" s="24">
        <v>1</v>
      </c>
      <c r="AK712" s="24"/>
      <c r="AL712" s="24"/>
      <c r="AM712" s="24"/>
      <c r="AN712" s="24"/>
      <c r="AO712" s="145">
        <f t="shared" si="93"/>
        <v>1</v>
      </c>
      <c r="AP712" s="14">
        <f t="shared" si="94"/>
        <v>1</v>
      </c>
      <c r="AQ712" s="22"/>
      <c r="AR712" s="24"/>
      <c r="AS712" s="24"/>
      <c r="AT712" s="24"/>
      <c r="AU712" s="24"/>
      <c r="AV712" s="24"/>
      <c r="AW712" s="145"/>
      <c r="AX712" s="24"/>
      <c r="AY712" s="24"/>
      <c r="AZ712" s="24"/>
      <c r="BA712" s="24"/>
      <c r="BB712" s="24"/>
      <c r="BC712" s="24"/>
      <c r="BD712" s="24"/>
      <c r="BE712" s="24"/>
      <c r="BF712" s="24"/>
      <c r="BG712" s="24">
        <v>75</v>
      </c>
      <c r="BH712" s="24">
        <v>75</v>
      </c>
      <c r="BI712" s="24"/>
      <c r="BJ712" s="24"/>
      <c r="BK712" s="24"/>
      <c r="BL712" s="24"/>
      <c r="BM712" s="145">
        <f t="shared" si="95"/>
        <v>75</v>
      </c>
      <c r="BN712" s="24">
        <f t="shared" si="96"/>
        <v>75</v>
      </c>
      <c r="BO712" s="509">
        <f t="shared" si="90"/>
        <v>1.1718749999999998E-2</v>
      </c>
      <c r="BP712" s="511">
        <v>0</v>
      </c>
      <c r="BQ712" s="512">
        <v>0</v>
      </c>
      <c r="BR712" s="513">
        <v>0</v>
      </c>
      <c r="BS712" s="512">
        <v>0</v>
      </c>
      <c r="BT712" s="512">
        <v>0</v>
      </c>
      <c r="BU712" s="512">
        <v>0</v>
      </c>
      <c r="BV712" s="512">
        <v>0</v>
      </c>
      <c r="BW712" s="512">
        <v>0</v>
      </c>
      <c r="BX712" s="512">
        <v>0</v>
      </c>
      <c r="BY712" s="512">
        <v>0</v>
      </c>
      <c r="BZ712" s="512">
        <v>0</v>
      </c>
      <c r="CA712" s="512">
        <v>0</v>
      </c>
      <c r="CB712" s="512">
        <v>0</v>
      </c>
      <c r="CC712" s="512">
        <v>0</v>
      </c>
      <c r="CD712" s="512">
        <v>0</v>
      </c>
      <c r="CE712" s="512">
        <v>0</v>
      </c>
      <c r="CF712" s="512">
        <v>88038</v>
      </c>
      <c r="CG712" s="512">
        <v>88038</v>
      </c>
      <c r="CH712" s="512">
        <v>0</v>
      </c>
      <c r="CI712" s="512">
        <v>0</v>
      </c>
      <c r="CJ712" s="512">
        <v>0</v>
      </c>
      <c r="CK712" s="512">
        <v>0</v>
      </c>
      <c r="CL712" s="513">
        <f t="shared" si="97"/>
        <v>88038</v>
      </c>
      <c r="CM712" s="513">
        <f t="shared" si="98"/>
        <v>88038</v>
      </c>
      <c r="CN712" s="113"/>
      <c r="CO712" s="97"/>
      <c r="CP712" s="97"/>
      <c r="CQ712" s="97"/>
      <c r="CR712" s="97"/>
      <c r="CS712" s="97"/>
      <c r="CT712" s="97"/>
      <c r="CU712" s="114"/>
      <c r="CV712" s="50">
        <f t="shared" si="91"/>
        <v>22425600.000000007</v>
      </c>
      <c r="CW712" s="11"/>
      <c r="CX712" s="604">
        <f t="shared" si="92"/>
        <v>6.4</v>
      </c>
      <c r="CY712" s="143"/>
      <c r="CZ712" s="143"/>
      <c r="DA712" s="143"/>
      <c r="DB712" s="23"/>
      <c r="DC712" s="23"/>
      <c r="DD712" s="23"/>
      <c r="DE712" s="23"/>
      <c r="DF712" s="143"/>
      <c r="DG712" s="89"/>
      <c r="DH712" s="50" t="s">
        <v>46</v>
      </c>
      <c r="DI712" s="28"/>
      <c r="DJ712" s="553" t="s">
        <v>46</v>
      </c>
      <c r="DK712" s="143"/>
      <c r="DL712" s="46"/>
      <c r="DM712" s="111"/>
      <c r="DN712" s="110"/>
      <c r="DO712" s="432">
        <v>210.857142857143</v>
      </c>
      <c r="DP712" s="433">
        <v>-19.914614121511022</v>
      </c>
      <c r="DQ712" s="434">
        <v>210.857142857143</v>
      </c>
      <c r="DR712" s="428">
        <v>-19.914614121511022</v>
      </c>
      <c r="DS712" s="432">
        <v>1.7142857142857155</v>
      </c>
      <c r="DT712" s="434">
        <v>1.2972085385878451</v>
      </c>
      <c r="DU712" s="434">
        <v>1.7142857142857155</v>
      </c>
      <c r="DV712" s="428">
        <v>1.2972085385878451</v>
      </c>
      <c r="DW712" s="252"/>
      <c r="DX712" s="50"/>
      <c r="DY712" s="249"/>
      <c r="DZ712" s="464">
        <v>0</v>
      </c>
      <c r="EA712" s="465">
        <v>416</v>
      </c>
      <c r="EB712" s="46"/>
    </row>
    <row r="713" spans="1:132" s="141" customFormat="1" ht="27.75" customHeight="1" x14ac:dyDescent="0.25">
      <c r="A713" s="69" t="s">
        <v>56</v>
      </c>
      <c r="B713" s="69" t="s">
        <v>57</v>
      </c>
      <c r="C713" s="69" t="s">
        <v>1099</v>
      </c>
      <c r="D713" s="67" t="s">
        <v>1107</v>
      </c>
      <c r="E713" s="67" t="s">
        <v>1108</v>
      </c>
      <c r="F713" s="67" t="s">
        <v>1255</v>
      </c>
      <c r="G713" s="67" t="s">
        <v>1112</v>
      </c>
      <c r="H713" s="14" t="s">
        <v>46</v>
      </c>
      <c r="I713" s="20" t="s">
        <v>1983</v>
      </c>
      <c r="J713" s="145" t="s">
        <v>1980</v>
      </c>
      <c r="K713" s="426">
        <v>11.35</v>
      </c>
      <c r="L713" s="426">
        <v>5.6414772609929997</v>
      </c>
      <c r="M713" s="424">
        <v>1</v>
      </c>
      <c r="N713" s="487">
        <v>3854400.0000000005</v>
      </c>
      <c r="O713" s="487" t="s">
        <v>1976</v>
      </c>
      <c r="P713" s="572">
        <v>1.1000000000000001</v>
      </c>
      <c r="Q713" s="34" t="s">
        <v>1977</v>
      </c>
      <c r="R713" s="257" t="s">
        <v>48</v>
      </c>
      <c r="S713" s="27"/>
      <c r="T713" s="27"/>
      <c r="U713" s="145"/>
      <c r="V713" s="24"/>
      <c r="W713" s="24"/>
      <c r="X713" s="24"/>
      <c r="Y713" s="24"/>
      <c r="Z713" s="24"/>
      <c r="AA713" s="24"/>
      <c r="AB713" s="24"/>
      <c r="AC713" s="24"/>
      <c r="AD713" s="24"/>
      <c r="AE713" s="24"/>
      <c r="AF713" s="24"/>
      <c r="AG713" s="24"/>
      <c r="AH713" s="24"/>
      <c r="AI713" s="24"/>
      <c r="AJ713" s="24"/>
      <c r="AK713" s="24"/>
      <c r="AL713" s="24"/>
      <c r="AM713" s="24"/>
      <c r="AN713" s="24"/>
      <c r="AO713" s="145">
        <f t="shared" si="93"/>
        <v>0</v>
      </c>
      <c r="AP713" s="14">
        <f t="shared" si="94"/>
        <v>0</v>
      </c>
      <c r="AQ713" s="22"/>
      <c r="AR713" s="24"/>
      <c r="AS713" s="24"/>
      <c r="AT713" s="24"/>
      <c r="AU713" s="24"/>
      <c r="AV713" s="24"/>
      <c r="AW713" s="145"/>
      <c r="AX713" s="24"/>
      <c r="AY713" s="24"/>
      <c r="AZ713" s="24"/>
      <c r="BA713" s="24"/>
      <c r="BB713" s="24"/>
      <c r="BC713" s="24"/>
      <c r="BD713" s="24"/>
      <c r="BE713" s="24"/>
      <c r="BF713" s="24"/>
      <c r="BG713" s="24"/>
      <c r="BH713" s="24"/>
      <c r="BI713" s="24"/>
      <c r="BJ713" s="24"/>
      <c r="BK713" s="24"/>
      <c r="BL713" s="24"/>
      <c r="BM713" s="145">
        <f t="shared" si="95"/>
        <v>0</v>
      </c>
      <c r="BN713" s="24">
        <f t="shared" si="96"/>
        <v>0</v>
      </c>
      <c r="BO713" s="509">
        <f t="shared" si="90"/>
        <v>0</v>
      </c>
      <c r="BP713" s="511">
        <v>0</v>
      </c>
      <c r="BQ713" s="512">
        <v>0</v>
      </c>
      <c r="BR713" s="513">
        <v>0</v>
      </c>
      <c r="BS713" s="512">
        <v>0</v>
      </c>
      <c r="BT713" s="512">
        <v>0</v>
      </c>
      <c r="BU713" s="512">
        <v>0</v>
      </c>
      <c r="BV713" s="512">
        <v>0</v>
      </c>
      <c r="BW713" s="512">
        <v>0</v>
      </c>
      <c r="BX713" s="512">
        <v>0</v>
      </c>
      <c r="BY713" s="512">
        <v>0</v>
      </c>
      <c r="BZ713" s="512">
        <v>0</v>
      </c>
      <c r="CA713" s="512">
        <v>0</v>
      </c>
      <c r="CB713" s="512">
        <v>0</v>
      </c>
      <c r="CC713" s="512">
        <v>0</v>
      </c>
      <c r="CD713" s="512">
        <v>0</v>
      </c>
      <c r="CE713" s="512">
        <v>0</v>
      </c>
      <c r="CF713" s="512">
        <v>0</v>
      </c>
      <c r="CG713" s="512">
        <v>0</v>
      </c>
      <c r="CH713" s="512">
        <v>0</v>
      </c>
      <c r="CI713" s="512">
        <v>0</v>
      </c>
      <c r="CJ713" s="512">
        <v>0</v>
      </c>
      <c r="CK713" s="512">
        <v>0</v>
      </c>
      <c r="CL713" s="513">
        <f t="shared" si="97"/>
        <v>0</v>
      </c>
      <c r="CM713" s="513">
        <f t="shared" si="98"/>
        <v>0</v>
      </c>
      <c r="CN713" s="113"/>
      <c r="CO713" s="97"/>
      <c r="CP713" s="97"/>
      <c r="CQ713" s="97"/>
      <c r="CR713" s="97"/>
      <c r="CS713" s="97"/>
      <c r="CT713" s="97"/>
      <c r="CU713" s="114"/>
      <c r="CV713" s="50">
        <f t="shared" si="91"/>
        <v>3854400.0000000005</v>
      </c>
      <c r="CW713" s="11"/>
      <c r="CX713" s="604">
        <f t="shared" si="92"/>
        <v>1.1000000000000001</v>
      </c>
      <c r="CY713" s="143"/>
      <c r="CZ713" s="143"/>
      <c r="DA713" s="143"/>
      <c r="DB713" s="23"/>
      <c r="DC713" s="23"/>
      <c r="DD713" s="23"/>
      <c r="DE713" s="23"/>
      <c r="DF713" s="143"/>
      <c r="DG713" s="89"/>
      <c r="DH713" s="50" t="s">
        <v>46</v>
      </c>
      <c r="DI713" s="28"/>
      <c r="DJ713" s="553" t="s">
        <v>46</v>
      </c>
      <c r="DK713" s="143"/>
      <c r="DL713" s="46"/>
      <c r="DM713" s="111"/>
      <c r="DN713" s="110"/>
      <c r="DO713" s="432">
        <v>0</v>
      </c>
      <c r="DP713" s="433">
        <v>13.999999999999993</v>
      </c>
      <c r="DQ713" s="434">
        <v>0</v>
      </c>
      <c r="DR713" s="428">
        <v>13.999999999999993</v>
      </c>
      <c r="DS713" s="432">
        <v>0</v>
      </c>
      <c r="DT713" s="434">
        <v>0.49999999999999978</v>
      </c>
      <c r="DU713" s="434">
        <v>0</v>
      </c>
      <c r="DV713" s="428">
        <v>0.49999999999999978</v>
      </c>
      <c r="DW713" s="252"/>
      <c r="DX713" s="50"/>
      <c r="DY713" s="249"/>
      <c r="DZ713" s="464">
        <v>0</v>
      </c>
      <c r="EA713" s="465">
        <v>0</v>
      </c>
      <c r="EB713" s="46"/>
    </row>
    <row r="714" spans="1:132" s="141" customFormat="1" ht="27.75" customHeight="1" x14ac:dyDescent="0.25">
      <c r="A714" s="69" t="s">
        <v>56</v>
      </c>
      <c r="B714" s="69" t="s">
        <v>57</v>
      </c>
      <c r="C714" s="69" t="s">
        <v>1099</v>
      </c>
      <c r="D714" s="67" t="s">
        <v>1251</v>
      </c>
      <c r="E714" s="67" t="s">
        <v>1147</v>
      </c>
      <c r="F714" s="67" t="s">
        <v>1256</v>
      </c>
      <c r="G714" s="67" t="s">
        <v>1147</v>
      </c>
      <c r="H714" s="14" t="s">
        <v>46</v>
      </c>
      <c r="I714" s="20" t="s">
        <v>1983</v>
      </c>
      <c r="J714" s="145" t="s">
        <v>1980</v>
      </c>
      <c r="K714" s="426">
        <v>12.15</v>
      </c>
      <c r="L714" s="426">
        <v>0.48219696869400003</v>
      </c>
      <c r="M714" s="424">
        <v>1</v>
      </c>
      <c r="N714" s="487">
        <v>5606400.0000000019</v>
      </c>
      <c r="O714" s="487" t="s">
        <v>1976</v>
      </c>
      <c r="P714" s="572">
        <v>1.59</v>
      </c>
      <c r="Q714" s="34" t="s">
        <v>48</v>
      </c>
      <c r="R714" s="257" t="s">
        <v>48</v>
      </c>
      <c r="S714" s="27"/>
      <c r="T714" s="27"/>
      <c r="U714" s="145"/>
      <c r="V714" s="24"/>
      <c r="W714" s="24"/>
      <c r="X714" s="24"/>
      <c r="Y714" s="24"/>
      <c r="Z714" s="24"/>
      <c r="AA714" s="24"/>
      <c r="AB714" s="24"/>
      <c r="AC714" s="24"/>
      <c r="AD714" s="24"/>
      <c r="AE714" s="24"/>
      <c r="AF714" s="24"/>
      <c r="AG714" s="24"/>
      <c r="AH714" s="24"/>
      <c r="AI714" s="24"/>
      <c r="AJ714" s="24"/>
      <c r="AK714" s="24"/>
      <c r="AL714" s="24"/>
      <c r="AM714" s="24"/>
      <c r="AN714" s="24"/>
      <c r="AO714" s="145">
        <f t="shared" si="93"/>
        <v>0</v>
      </c>
      <c r="AP714" s="14">
        <f t="shared" si="94"/>
        <v>0</v>
      </c>
      <c r="AQ714" s="22"/>
      <c r="AR714" s="24"/>
      <c r="AS714" s="24"/>
      <c r="AT714" s="24"/>
      <c r="AU714" s="24"/>
      <c r="AV714" s="24"/>
      <c r="AW714" s="145"/>
      <c r="AX714" s="24"/>
      <c r="AY714" s="24"/>
      <c r="AZ714" s="24"/>
      <c r="BA714" s="24"/>
      <c r="BB714" s="24"/>
      <c r="BC714" s="24"/>
      <c r="BD714" s="24"/>
      <c r="BE714" s="24"/>
      <c r="BF714" s="24"/>
      <c r="BG714" s="24"/>
      <c r="BH714" s="24"/>
      <c r="BI714" s="24"/>
      <c r="BJ714" s="24"/>
      <c r="BK714" s="24"/>
      <c r="BL714" s="24"/>
      <c r="BM714" s="145">
        <f t="shared" si="95"/>
        <v>0</v>
      </c>
      <c r="BN714" s="24">
        <f t="shared" si="96"/>
        <v>0</v>
      </c>
      <c r="BO714" s="509">
        <f t="shared" si="90"/>
        <v>0</v>
      </c>
      <c r="BP714" s="511">
        <v>0</v>
      </c>
      <c r="BQ714" s="512">
        <v>0</v>
      </c>
      <c r="BR714" s="513">
        <v>0</v>
      </c>
      <c r="BS714" s="512">
        <v>0</v>
      </c>
      <c r="BT714" s="512">
        <v>0</v>
      </c>
      <c r="BU714" s="512">
        <v>0</v>
      </c>
      <c r="BV714" s="512">
        <v>0</v>
      </c>
      <c r="BW714" s="512">
        <v>0</v>
      </c>
      <c r="BX714" s="512">
        <v>0</v>
      </c>
      <c r="BY714" s="512">
        <v>0</v>
      </c>
      <c r="BZ714" s="512">
        <v>0</v>
      </c>
      <c r="CA714" s="512">
        <v>0</v>
      </c>
      <c r="CB714" s="512">
        <v>0</v>
      </c>
      <c r="CC714" s="512">
        <v>0</v>
      </c>
      <c r="CD714" s="512">
        <v>0</v>
      </c>
      <c r="CE714" s="512">
        <v>0</v>
      </c>
      <c r="CF714" s="512">
        <v>0</v>
      </c>
      <c r="CG714" s="512">
        <v>0</v>
      </c>
      <c r="CH714" s="512">
        <v>0</v>
      </c>
      <c r="CI714" s="512">
        <v>0</v>
      </c>
      <c r="CJ714" s="512">
        <v>0</v>
      </c>
      <c r="CK714" s="512">
        <v>0</v>
      </c>
      <c r="CL714" s="513">
        <f t="shared" si="97"/>
        <v>0</v>
      </c>
      <c r="CM714" s="513">
        <f t="shared" si="98"/>
        <v>0</v>
      </c>
      <c r="CN714" s="113"/>
      <c r="CO714" s="97"/>
      <c r="CP714" s="97"/>
      <c r="CQ714" s="97"/>
      <c r="CR714" s="97"/>
      <c r="CS714" s="97"/>
      <c r="CT714" s="97"/>
      <c r="CU714" s="114"/>
      <c r="CV714" s="50">
        <f t="shared" si="91"/>
        <v>5606400.0000000019</v>
      </c>
      <c r="CW714" s="11"/>
      <c r="CX714" s="604">
        <f t="shared" si="92"/>
        <v>1.59</v>
      </c>
      <c r="CY714" s="143"/>
      <c r="CZ714" s="143"/>
      <c r="DA714" s="143"/>
      <c r="DB714" s="23"/>
      <c r="DC714" s="23"/>
      <c r="DD714" s="23"/>
      <c r="DE714" s="23"/>
      <c r="DF714" s="143"/>
      <c r="DG714" s="89"/>
      <c r="DH714" s="50" t="s">
        <v>46</v>
      </c>
      <c r="DI714" s="28"/>
      <c r="DJ714" s="553" t="s">
        <v>46</v>
      </c>
      <c r="DK714" s="143"/>
      <c r="DL714" s="46"/>
      <c r="DM714" s="111"/>
      <c r="DN714" s="110"/>
      <c r="DO714" s="432">
        <v>0</v>
      </c>
      <c r="DP714" s="433">
        <v>43</v>
      </c>
      <c r="DQ714" s="434">
        <v>0</v>
      </c>
      <c r="DR714" s="428">
        <v>43</v>
      </c>
      <c r="DS714" s="432">
        <v>0</v>
      </c>
      <c r="DT714" s="434">
        <v>0.66666666666666663</v>
      </c>
      <c r="DU714" s="434">
        <v>0</v>
      </c>
      <c r="DV714" s="428">
        <v>0.66666666666666663</v>
      </c>
      <c r="DW714" s="252"/>
      <c r="DX714" s="50"/>
      <c r="DY714" s="249"/>
      <c r="DZ714" s="464">
        <v>0</v>
      </c>
      <c r="EA714" s="465">
        <v>0</v>
      </c>
      <c r="EB714" s="46"/>
    </row>
    <row r="715" spans="1:132" s="141" customFormat="1" ht="27.75" customHeight="1" x14ac:dyDescent="0.25">
      <c r="A715" s="69" t="s">
        <v>56</v>
      </c>
      <c r="B715" s="69" t="s">
        <v>57</v>
      </c>
      <c r="C715" s="69" t="s">
        <v>1099</v>
      </c>
      <c r="D715" s="67" t="s">
        <v>1257</v>
      </c>
      <c r="E715" s="67" t="s">
        <v>1116</v>
      </c>
      <c r="F715" s="67" t="s">
        <v>1258</v>
      </c>
      <c r="G715" s="67" t="s">
        <v>1116</v>
      </c>
      <c r="H715" s="14" t="s">
        <v>46</v>
      </c>
      <c r="I715" s="20" t="s">
        <v>1978</v>
      </c>
      <c r="J715" s="145" t="s">
        <v>1980</v>
      </c>
      <c r="K715" s="426">
        <v>19.5</v>
      </c>
      <c r="L715" s="426">
        <v>3.1723484782500004</v>
      </c>
      <c r="M715" s="424">
        <v>2</v>
      </c>
      <c r="N715" s="487">
        <v>33288000</v>
      </c>
      <c r="O715" s="487" t="s">
        <v>1976</v>
      </c>
      <c r="P715" s="572">
        <v>9.48</v>
      </c>
      <c r="Q715" s="34" t="s">
        <v>1977</v>
      </c>
      <c r="R715" s="257" t="s">
        <v>48</v>
      </c>
      <c r="S715" s="27"/>
      <c r="T715" s="27"/>
      <c r="U715" s="145"/>
      <c r="V715" s="24"/>
      <c r="W715" s="24"/>
      <c r="X715" s="24"/>
      <c r="Y715" s="24"/>
      <c r="Z715" s="24"/>
      <c r="AA715" s="24"/>
      <c r="AB715" s="24"/>
      <c r="AC715" s="24"/>
      <c r="AD715" s="24"/>
      <c r="AE715" s="24"/>
      <c r="AF715" s="24"/>
      <c r="AG715" s="24"/>
      <c r="AH715" s="24"/>
      <c r="AI715" s="24"/>
      <c r="AJ715" s="24"/>
      <c r="AK715" s="24"/>
      <c r="AL715" s="24"/>
      <c r="AM715" s="24"/>
      <c r="AN715" s="24"/>
      <c r="AO715" s="145">
        <f t="shared" si="93"/>
        <v>0</v>
      </c>
      <c r="AP715" s="14">
        <f t="shared" si="94"/>
        <v>0</v>
      </c>
      <c r="AQ715" s="22"/>
      <c r="AR715" s="24"/>
      <c r="AS715" s="24"/>
      <c r="AT715" s="24"/>
      <c r="AU715" s="24"/>
      <c r="AV715" s="24"/>
      <c r="AW715" s="145"/>
      <c r="AX715" s="24"/>
      <c r="AY715" s="24"/>
      <c r="AZ715" s="24"/>
      <c r="BA715" s="24"/>
      <c r="BB715" s="24"/>
      <c r="BC715" s="24"/>
      <c r="BD715" s="24"/>
      <c r="BE715" s="24"/>
      <c r="BF715" s="24"/>
      <c r="BG715" s="24"/>
      <c r="BH715" s="24"/>
      <c r="BI715" s="24"/>
      <c r="BJ715" s="24"/>
      <c r="BK715" s="24"/>
      <c r="BL715" s="24"/>
      <c r="BM715" s="145">
        <f t="shared" si="95"/>
        <v>0</v>
      </c>
      <c r="BN715" s="24">
        <f t="shared" si="96"/>
        <v>0</v>
      </c>
      <c r="BO715" s="509">
        <f t="shared" si="90"/>
        <v>0</v>
      </c>
      <c r="BP715" s="511">
        <v>0</v>
      </c>
      <c r="BQ715" s="512">
        <v>0</v>
      </c>
      <c r="BR715" s="513">
        <v>0</v>
      </c>
      <c r="BS715" s="512">
        <v>0</v>
      </c>
      <c r="BT715" s="512">
        <v>0</v>
      </c>
      <c r="BU715" s="512">
        <v>0</v>
      </c>
      <c r="BV715" s="512">
        <v>0</v>
      </c>
      <c r="BW715" s="512">
        <v>0</v>
      </c>
      <c r="BX715" s="512">
        <v>0</v>
      </c>
      <c r="BY715" s="512">
        <v>0</v>
      </c>
      <c r="BZ715" s="512">
        <v>0</v>
      </c>
      <c r="CA715" s="512">
        <v>0</v>
      </c>
      <c r="CB715" s="512">
        <v>0</v>
      </c>
      <c r="CC715" s="512">
        <v>0</v>
      </c>
      <c r="CD715" s="512">
        <v>0</v>
      </c>
      <c r="CE715" s="512">
        <v>0</v>
      </c>
      <c r="CF715" s="512">
        <v>0</v>
      </c>
      <c r="CG715" s="512">
        <v>0</v>
      </c>
      <c r="CH715" s="512">
        <v>0</v>
      </c>
      <c r="CI715" s="512">
        <v>0</v>
      </c>
      <c r="CJ715" s="512">
        <v>0</v>
      </c>
      <c r="CK715" s="512">
        <v>0</v>
      </c>
      <c r="CL715" s="513">
        <f t="shared" si="97"/>
        <v>0</v>
      </c>
      <c r="CM715" s="513">
        <f t="shared" si="98"/>
        <v>0</v>
      </c>
      <c r="CN715" s="113"/>
      <c r="CO715" s="97"/>
      <c r="CP715" s="97"/>
      <c r="CQ715" s="97"/>
      <c r="CR715" s="97"/>
      <c r="CS715" s="97"/>
      <c r="CT715" s="97"/>
      <c r="CU715" s="114"/>
      <c r="CV715" s="50">
        <f t="shared" si="91"/>
        <v>33288000</v>
      </c>
      <c r="CW715" s="11"/>
      <c r="CX715" s="604">
        <f t="shared" si="92"/>
        <v>9.48</v>
      </c>
      <c r="CY715" s="143"/>
      <c r="CZ715" s="143"/>
      <c r="DA715" s="143"/>
      <c r="DB715" s="23"/>
      <c r="DC715" s="23"/>
      <c r="DD715" s="23"/>
      <c r="DE715" s="23"/>
      <c r="DF715" s="143"/>
      <c r="DG715" s="89"/>
      <c r="DH715" s="50" t="s">
        <v>46</v>
      </c>
      <c r="DI715" s="28"/>
      <c r="DJ715" s="553" t="s">
        <v>46</v>
      </c>
      <c r="DK715" s="143"/>
      <c r="DL715" s="46"/>
      <c r="DM715" s="111"/>
      <c r="DN715" s="110"/>
      <c r="DO715" s="432">
        <v>891.69230769230626</v>
      </c>
      <c r="DP715" s="433">
        <v>-857.10407239818869</v>
      </c>
      <c r="DQ715" s="434">
        <v>891.69230769230626</v>
      </c>
      <c r="DR715" s="428">
        <v>-857.10407239818869</v>
      </c>
      <c r="DS715" s="432">
        <v>3.6923076923076863</v>
      </c>
      <c r="DT715" s="434">
        <v>-3.4570135746606279</v>
      </c>
      <c r="DU715" s="434">
        <v>3.6923076923076863</v>
      </c>
      <c r="DV715" s="428">
        <v>-3.4570135746606279</v>
      </c>
      <c r="DW715" s="252"/>
      <c r="DX715" s="50"/>
      <c r="DY715" s="249"/>
      <c r="DZ715" s="464">
        <v>240</v>
      </c>
      <c r="EA715" s="465">
        <v>-191</v>
      </c>
      <c r="EB715" s="46"/>
    </row>
    <row r="716" spans="1:132" s="141" customFormat="1" ht="27.75" customHeight="1" x14ac:dyDescent="0.25">
      <c r="A716" s="69" t="s">
        <v>56</v>
      </c>
      <c r="B716" s="69" t="s">
        <v>57</v>
      </c>
      <c r="C716" s="69" t="s">
        <v>1099</v>
      </c>
      <c r="D716" s="67" t="s">
        <v>1115</v>
      </c>
      <c r="E716" s="67" t="s">
        <v>1116</v>
      </c>
      <c r="F716" s="67" t="s">
        <v>1259</v>
      </c>
      <c r="G716" s="67" t="s">
        <v>1260</v>
      </c>
      <c r="H716" s="14" t="s">
        <v>46</v>
      </c>
      <c r="I716" s="20" t="s">
        <v>1983</v>
      </c>
      <c r="J716" s="145" t="s">
        <v>1980</v>
      </c>
      <c r="K716" s="426">
        <v>15.74</v>
      </c>
      <c r="L716" s="426">
        <v>2.8280302971480005</v>
      </c>
      <c r="M716" s="424">
        <v>28</v>
      </c>
      <c r="N716" s="487">
        <v>31185600.000000007</v>
      </c>
      <c r="O716" s="487" t="s">
        <v>1976</v>
      </c>
      <c r="P716" s="572">
        <v>8.9</v>
      </c>
      <c r="Q716" s="34" t="s">
        <v>1977</v>
      </c>
      <c r="R716" s="257" t="s">
        <v>48</v>
      </c>
      <c r="S716" s="27"/>
      <c r="T716" s="27"/>
      <c r="U716" s="145"/>
      <c r="V716" s="24"/>
      <c r="W716" s="24"/>
      <c r="X716" s="24"/>
      <c r="Y716" s="24"/>
      <c r="Z716" s="24"/>
      <c r="AA716" s="24"/>
      <c r="AB716" s="24"/>
      <c r="AC716" s="24"/>
      <c r="AD716" s="24"/>
      <c r="AE716" s="24"/>
      <c r="AF716" s="24"/>
      <c r="AG716" s="24"/>
      <c r="AH716" s="24"/>
      <c r="AI716" s="24"/>
      <c r="AJ716" s="24"/>
      <c r="AK716" s="24"/>
      <c r="AL716" s="24"/>
      <c r="AM716" s="24"/>
      <c r="AN716" s="24"/>
      <c r="AO716" s="145">
        <f t="shared" si="93"/>
        <v>0</v>
      </c>
      <c r="AP716" s="14">
        <f t="shared" si="94"/>
        <v>0</v>
      </c>
      <c r="AQ716" s="22"/>
      <c r="AR716" s="24"/>
      <c r="AS716" s="24"/>
      <c r="AT716" s="24"/>
      <c r="AU716" s="24"/>
      <c r="AV716" s="24"/>
      <c r="AW716" s="145"/>
      <c r="AX716" s="24"/>
      <c r="AY716" s="24"/>
      <c r="AZ716" s="24"/>
      <c r="BA716" s="24"/>
      <c r="BB716" s="24"/>
      <c r="BC716" s="24"/>
      <c r="BD716" s="24"/>
      <c r="BE716" s="24"/>
      <c r="BF716" s="24"/>
      <c r="BG716" s="24"/>
      <c r="BH716" s="24"/>
      <c r="BI716" s="24"/>
      <c r="BJ716" s="24"/>
      <c r="BK716" s="24"/>
      <c r="BL716" s="24"/>
      <c r="BM716" s="145">
        <f t="shared" si="95"/>
        <v>0</v>
      </c>
      <c r="BN716" s="24">
        <f t="shared" si="96"/>
        <v>0</v>
      </c>
      <c r="BO716" s="509">
        <f t="shared" si="90"/>
        <v>0</v>
      </c>
      <c r="BP716" s="511">
        <v>0</v>
      </c>
      <c r="BQ716" s="512">
        <v>0</v>
      </c>
      <c r="BR716" s="513">
        <v>0</v>
      </c>
      <c r="BS716" s="512">
        <v>0</v>
      </c>
      <c r="BT716" s="512">
        <v>0</v>
      </c>
      <c r="BU716" s="512">
        <v>0</v>
      </c>
      <c r="BV716" s="512">
        <v>0</v>
      </c>
      <c r="BW716" s="512">
        <v>0</v>
      </c>
      <c r="BX716" s="512">
        <v>0</v>
      </c>
      <c r="BY716" s="512">
        <v>0</v>
      </c>
      <c r="BZ716" s="512">
        <v>0</v>
      </c>
      <c r="CA716" s="512">
        <v>0</v>
      </c>
      <c r="CB716" s="512">
        <v>0</v>
      </c>
      <c r="CC716" s="512">
        <v>0</v>
      </c>
      <c r="CD716" s="512">
        <v>0</v>
      </c>
      <c r="CE716" s="512">
        <v>0</v>
      </c>
      <c r="CF716" s="512">
        <v>0</v>
      </c>
      <c r="CG716" s="512">
        <v>0</v>
      </c>
      <c r="CH716" s="512">
        <v>0</v>
      </c>
      <c r="CI716" s="512">
        <v>0</v>
      </c>
      <c r="CJ716" s="512">
        <v>0</v>
      </c>
      <c r="CK716" s="512">
        <v>0</v>
      </c>
      <c r="CL716" s="513">
        <f t="shared" si="97"/>
        <v>0</v>
      </c>
      <c r="CM716" s="513">
        <f t="shared" si="98"/>
        <v>0</v>
      </c>
      <c r="CN716" s="113"/>
      <c r="CO716" s="97"/>
      <c r="CP716" s="97"/>
      <c r="CQ716" s="97"/>
      <c r="CR716" s="97"/>
      <c r="CS716" s="97"/>
      <c r="CT716" s="97"/>
      <c r="CU716" s="114"/>
      <c r="CV716" s="50">
        <f t="shared" si="91"/>
        <v>31185600.000000007</v>
      </c>
      <c r="CW716" s="11"/>
      <c r="CX716" s="604">
        <f t="shared" si="92"/>
        <v>8.9</v>
      </c>
      <c r="CY716" s="143"/>
      <c r="CZ716" s="143"/>
      <c r="DA716" s="143"/>
      <c r="DB716" s="23"/>
      <c r="DC716" s="23"/>
      <c r="DD716" s="23"/>
      <c r="DE716" s="23"/>
      <c r="DF716" s="143"/>
      <c r="DG716" s="89"/>
      <c r="DH716" s="50" t="s">
        <v>46</v>
      </c>
      <c r="DI716" s="28"/>
      <c r="DJ716" s="553" t="s">
        <v>46</v>
      </c>
      <c r="DK716" s="143"/>
      <c r="DL716" s="46"/>
      <c r="DM716" s="111"/>
      <c r="DN716" s="110"/>
      <c r="DO716" s="432">
        <v>179.746987951807</v>
      </c>
      <c r="DP716" s="433">
        <v>-69.253654618473661</v>
      </c>
      <c r="DQ716" s="434">
        <v>179.746987951807</v>
      </c>
      <c r="DR716" s="428">
        <v>-69.253654618473661</v>
      </c>
      <c r="DS716" s="432">
        <v>1.6987951807228896</v>
      </c>
      <c r="DT716" s="434">
        <v>-1.0187951807228894</v>
      </c>
      <c r="DU716" s="434">
        <v>1.6987951807228896</v>
      </c>
      <c r="DV716" s="428">
        <v>-1.0187951807228894</v>
      </c>
      <c r="DW716" s="252"/>
      <c r="DX716" s="50"/>
      <c r="DY716" s="249"/>
      <c r="DZ716" s="464">
        <v>672</v>
      </c>
      <c r="EA716" s="465">
        <v>2090.3333333333335</v>
      </c>
      <c r="EB716" s="46"/>
    </row>
    <row r="717" spans="1:132" s="141" customFormat="1" ht="27.75" customHeight="1" x14ac:dyDescent="0.25">
      <c r="A717" s="69" t="s">
        <v>56</v>
      </c>
      <c r="B717" s="69" t="s">
        <v>57</v>
      </c>
      <c r="C717" s="69" t="s">
        <v>1099</v>
      </c>
      <c r="D717" s="67" t="s">
        <v>1115</v>
      </c>
      <c r="E717" s="67" t="s">
        <v>1116</v>
      </c>
      <c r="F717" s="67" t="s">
        <v>1261</v>
      </c>
      <c r="G717" s="67" t="s">
        <v>1260</v>
      </c>
      <c r="H717" s="14" t="s">
        <v>46</v>
      </c>
      <c r="I717" s="20" t="s">
        <v>1983</v>
      </c>
      <c r="J717" s="145" t="s">
        <v>1980</v>
      </c>
      <c r="K717" s="426">
        <v>10.4</v>
      </c>
      <c r="L717" s="426">
        <v>3.9543560523810002</v>
      </c>
      <c r="M717" s="424">
        <v>1</v>
      </c>
      <c r="N717" s="487">
        <v>26280000</v>
      </c>
      <c r="O717" s="487" t="s">
        <v>1976</v>
      </c>
      <c r="P717" s="572">
        <v>7.5</v>
      </c>
      <c r="Q717" s="34" t="s">
        <v>1977</v>
      </c>
      <c r="R717" s="257" t="s">
        <v>48</v>
      </c>
      <c r="S717" s="27"/>
      <c r="T717" s="27"/>
      <c r="U717" s="145"/>
      <c r="V717" s="24"/>
      <c r="W717" s="24"/>
      <c r="X717" s="24"/>
      <c r="Y717" s="24"/>
      <c r="Z717" s="24"/>
      <c r="AA717" s="24"/>
      <c r="AB717" s="24"/>
      <c r="AC717" s="24"/>
      <c r="AD717" s="24"/>
      <c r="AE717" s="24"/>
      <c r="AF717" s="24"/>
      <c r="AG717" s="24"/>
      <c r="AH717" s="24"/>
      <c r="AI717" s="24"/>
      <c r="AJ717" s="24"/>
      <c r="AK717" s="24"/>
      <c r="AL717" s="24"/>
      <c r="AM717" s="24"/>
      <c r="AN717" s="24"/>
      <c r="AO717" s="145">
        <f t="shared" si="93"/>
        <v>0</v>
      </c>
      <c r="AP717" s="14">
        <f t="shared" si="94"/>
        <v>0</v>
      </c>
      <c r="AQ717" s="22"/>
      <c r="AR717" s="24"/>
      <c r="AS717" s="24"/>
      <c r="AT717" s="24"/>
      <c r="AU717" s="24"/>
      <c r="AV717" s="24"/>
      <c r="AW717" s="145"/>
      <c r="AX717" s="24"/>
      <c r="AY717" s="24"/>
      <c r="AZ717" s="24"/>
      <c r="BA717" s="24"/>
      <c r="BB717" s="24"/>
      <c r="BC717" s="24"/>
      <c r="BD717" s="24"/>
      <c r="BE717" s="24"/>
      <c r="BF717" s="24"/>
      <c r="BG717" s="24"/>
      <c r="BH717" s="24"/>
      <c r="BI717" s="24"/>
      <c r="BJ717" s="24"/>
      <c r="BK717" s="24"/>
      <c r="BL717" s="24"/>
      <c r="BM717" s="145">
        <f t="shared" si="95"/>
        <v>0</v>
      </c>
      <c r="BN717" s="24">
        <f t="shared" si="96"/>
        <v>0</v>
      </c>
      <c r="BO717" s="509">
        <f t="shared" si="90"/>
        <v>0</v>
      </c>
      <c r="BP717" s="511">
        <v>0</v>
      </c>
      <c r="BQ717" s="512">
        <v>0</v>
      </c>
      <c r="BR717" s="513">
        <v>0</v>
      </c>
      <c r="BS717" s="512">
        <v>0</v>
      </c>
      <c r="BT717" s="512">
        <v>0</v>
      </c>
      <c r="BU717" s="512">
        <v>0</v>
      </c>
      <c r="BV717" s="512">
        <v>0</v>
      </c>
      <c r="BW717" s="512">
        <v>0</v>
      </c>
      <c r="BX717" s="512">
        <v>0</v>
      </c>
      <c r="BY717" s="512">
        <v>0</v>
      </c>
      <c r="BZ717" s="512">
        <v>0</v>
      </c>
      <c r="CA717" s="512">
        <v>0</v>
      </c>
      <c r="CB717" s="512">
        <v>0</v>
      </c>
      <c r="CC717" s="512">
        <v>0</v>
      </c>
      <c r="CD717" s="512">
        <v>0</v>
      </c>
      <c r="CE717" s="512">
        <v>0</v>
      </c>
      <c r="CF717" s="512">
        <v>0</v>
      </c>
      <c r="CG717" s="512">
        <v>0</v>
      </c>
      <c r="CH717" s="512">
        <v>0</v>
      </c>
      <c r="CI717" s="512">
        <v>0</v>
      </c>
      <c r="CJ717" s="512">
        <v>0</v>
      </c>
      <c r="CK717" s="512">
        <v>0</v>
      </c>
      <c r="CL717" s="513">
        <f t="shared" si="97"/>
        <v>0</v>
      </c>
      <c r="CM717" s="513">
        <f t="shared" si="98"/>
        <v>0</v>
      </c>
      <c r="CN717" s="113"/>
      <c r="CO717" s="97"/>
      <c r="CP717" s="97"/>
      <c r="CQ717" s="97"/>
      <c r="CR717" s="97"/>
      <c r="CS717" s="97"/>
      <c r="CT717" s="97"/>
      <c r="CU717" s="114"/>
      <c r="CV717" s="50">
        <f t="shared" si="91"/>
        <v>26280000</v>
      </c>
      <c r="CW717" s="11"/>
      <c r="CX717" s="604">
        <f t="shared" si="92"/>
        <v>7.5</v>
      </c>
      <c r="CY717" s="143"/>
      <c r="CZ717" s="143"/>
      <c r="DA717" s="143"/>
      <c r="DB717" s="23"/>
      <c r="DC717" s="23"/>
      <c r="DD717" s="23"/>
      <c r="DE717" s="23"/>
      <c r="DF717" s="143"/>
      <c r="DG717" s="89"/>
      <c r="DH717" s="50" t="s">
        <v>46</v>
      </c>
      <c r="DI717" s="28"/>
      <c r="DJ717" s="553" t="s">
        <v>46</v>
      </c>
      <c r="DK717" s="143"/>
      <c r="DL717" s="46"/>
      <c r="DM717" s="111"/>
      <c r="DN717" s="110"/>
      <c r="DO717" s="432">
        <v>0</v>
      </c>
      <c r="DP717" s="433">
        <v>0</v>
      </c>
      <c r="DQ717" s="434">
        <v>0</v>
      </c>
      <c r="DR717" s="428">
        <v>0</v>
      </c>
      <c r="DS717" s="432">
        <v>0</v>
      </c>
      <c r="DT717" s="434">
        <v>0</v>
      </c>
      <c r="DU717" s="434">
        <v>0</v>
      </c>
      <c r="DV717" s="428">
        <v>0</v>
      </c>
      <c r="DW717" s="252"/>
      <c r="DX717" s="50"/>
      <c r="DY717" s="249"/>
      <c r="DZ717" s="464">
        <v>0</v>
      </c>
      <c r="EA717" s="465">
        <v>0</v>
      </c>
      <c r="EB717" s="46"/>
    </row>
    <row r="718" spans="1:132" s="141" customFormat="1" ht="27.75" customHeight="1" x14ac:dyDescent="0.25">
      <c r="A718" s="69" t="s">
        <v>56</v>
      </c>
      <c r="B718" s="69" t="s">
        <v>57</v>
      </c>
      <c r="C718" s="69" t="s">
        <v>1099</v>
      </c>
      <c r="D718" s="67" t="s">
        <v>1262</v>
      </c>
      <c r="E718" s="67" t="s">
        <v>1263</v>
      </c>
      <c r="F718" s="67" t="s">
        <v>1264</v>
      </c>
      <c r="G718" s="67" t="s">
        <v>1263</v>
      </c>
      <c r="H718" s="14" t="s">
        <v>46</v>
      </c>
      <c r="I718" s="20" t="s">
        <v>1979</v>
      </c>
      <c r="J718" s="145" t="s">
        <v>1980</v>
      </c>
      <c r="K718" s="426">
        <v>15.5</v>
      </c>
      <c r="L718" s="426">
        <v>0.57102272608500004</v>
      </c>
      <c r="M718" s="424">
        <v>3</v>
      </c>
      <c r="N718" s="487">
        <v>8409600</v>
      </c>
      <c r="O718" s="487" t="s">
        <v>1976</v>
      </c>
      <c r="P718" s="572">
        <v>2.4</v>
      </c>
      <c r="Q718" s="34" t="s">
        <v>48</v>
      </c>
      <c r="R718" s="257" t="s">
        <v>48</v>
      </c>
      <c r="S718" s="27"/>
      <c r="T718" s="27"/>
      <c r="U718" s="145"/>
      <c r="V718" s="24"/>
      <c r="W718" s="24"/>
      <c r="X718" s="24"/>
      <c r="Y718" s="24"/>
      <c r="Z718" s="24"/>
      <c r="AA718" s="24"/>
      <c r="AB718" s="24"/>
      <c r="AC718" s="24"/>
      <c r="AD718" s="24"/>
      <c r="AE718" s="24"/>
      <c r="AF718" s="24"/>
      <c r="AG718" s="24"/>
      <c r="AH718" s="24"/>
      <c r="AI718" s="24">
        <v>1</v>
      </c>
      <c r="AJ718" s="24">
        <v>1</v>
      </c>
      <c r="AK718" s="24"/>
      <c r="AL718" s="24"/>
      <c r="AM718" s="24"/>
      <c r="AN718" s="24"/>
      <c r="AO718" s="145">
        <f t="shared" si="93"/>
        <v>1</v>
      </c>
      <c r="AP718" s="14">
        <f t="shared" si="94"/>
        <v>1</v>
      </c>
      <c r="AQ718" s="22"/>
      <c r="AR718" s="24"/>
      <c r="AS718" s="24"/>
      <c r="AT718" s="24"/>
      <c r="AU718" s="24"/>
      <c r="AV718" s="24"/>
      <c r="AW718" s="145"/>
      <c r="AX718" s="24"/>
      <c r="AY718" s="24"/>
      <c r="AZ718" s="24"/>
      <c r="BA718" s="24"/>
      <c r="BB718" s="24"/>
      <c r="BC718" s="24"/>
      <c r="BD718" s="24"/>
      <c r="BE718" s="24"/>
      <c r="BF718" s="24"/>
      <c r="BG718" s="24">
        <v>450</v>
      </c>
      <c r="BH718" s="24">
        <v>450</v>
      </c>
      <c r="BI718" s="24"/>
      <c r="BJ718" s="24"/>
      <c r="BK718" s="24"/>
      <c r="BL718" s="24"/>
      <c r="BM718" s="145">
        <f t="shared" si="95"/>
        <v>450</v>
      </c>
      <c r="BN718" s="24">
        <f t="shared" si="96"/>
        <v>450</v>
      </c>
      <c r="BO718" s="509">
        <f t="shared" si="90"/>
        <v>0.1875</v>
      </c>
      <c r="BP718" s="511">
        <v>0</v>
      </c>
      <c r="BQ718" s="512">
        <v>0</v>
      </c>
      <c r="BR718" s="513">
        <v>0</v>
      </c>
      <c r="BS718" s="512">
        <v>0</v>
      </c>
      <c r="BT718" s="512">
        <v>0</v>
      </c>
      <c r="BU718" s="512">
        <v>0</v>
      </c>
      <c r="BV718" s="512">
        <v>0</v>
      </c>
      <c r="BW718" s="512">
        <v>0</v>
      </c>
      <c r="BX718" s="512">
        <v>0</v>
      </c>
      <c r="BY718" s="512">
        <v>0</v>
      </c>
      <c r="BZ718" s="512">
        <v>0</v>
      </c>
      <c r="CA718" s="512">
        <v>0</v>
      </c>
      <c r="CB718" s="512">
        <v>0</v>
      </c>
      <c r="CC718" s="512">
        <v>0</v>
      </c>
      <c r="CD718" s="512">
        <v>0</v>
      </c>
      <c r="CE718" s="512">
        <v>0</v>
      </c>
      <c r="CF718" s="512">
        <v>528228</v>
      </c>
      <c r="CG718" s="512">
        <v>528228</v>
      </c>
      <c r="CH718" s="512">
        <v>0</v>
      </c>
      <c r="CI718" s="512">
        <v>0</v>
      </c>
      <c r="CJ718" s="512">
        <v>0</v>
      </c>
      <c r="CK718" s="512">
        <v>0</v>
      </c>
      <c r="CL718" s="513">
        <f t="shared" si="97"/>
        <v>528228</v>
      </c>
      <c r="CM718" s="513">
        <f t="shared" si="98"/>
        <v>528228</v>
      </c>
      <c r="CN718" s="113"/>
      <c r="CO718" s="97"/>
      <c r="CP718" s="97"/>
      <c r="CQ718" s="97"/>
      <c r="CR718" s="97"/>
      <c r="CS718" s="97"/>
      <c r="CT718" s="97"/>
      <c r="CU718" s="114"/>
      <c r="CV718" s="50">
        <f t="shared" si="91"/>
        <v>8409600</v>
      </c>
      <c r="CW718" s="11"/>
      <c r="CX718" s="604">
        <f t="shared" si="92"/>
        <v>2.4</v>
      </c>
      <c r="CY718" s="143"/>
      <c r="CZ718" s="143"/>
      <c r="DA718" s="143"/>
      <c r="DB718" s="23"/>
      <c r="DC718" s="23"/>
      <c r="DD718" s="23"/>
      <c r="DE718" s="23"/>
      <c r="DF718" s="143"/>
      <c r="DG718" s="89"/>
      <c r="DH718" s="50" t="s">
        <v>46</v>
      </c>
      <c r="DI718" s="28"/>
      <c r="DJ718" s="553" t="s">
        <v>46</v>
      </c>
      <c r="DK718" s="143"/>
      <c r="DL718" s="46"/>
      <c r="DM718" s="111"/>
      <c r="DN718" s="110"/>
      <c r="DO718" s="432">
        <v>0</v>
      </c>
      <c r="DP718" s="433">
        <v>151.88888888888889</v>
      </c>
      <c r="DQ718" s="434">
        <v>0</v>
      </c>
      <c r="DR718" s="428">
        <v>151.88888888888889</v>
      </c>
      <c r="DS718" s="432">
        <v>0</v>
      </c>
      <c r="DT718" s="434">
        <v>1.7777777777777777</v>
      </c>
      <c r="DU718" s="434">
        <v>0</v>
      </c>
      <c r="DV718" s="428">
        <v>1.7777777777777777</v>
      </c>
      <c r="DW718" s="252"/>
      <c r="DX718" s="50"/>
      <c r="DY718" s="249"/>
      <c r="DZ718" s="464">
        <v>0</v>
      </c>
      <c r="EA718" s="465">
        <v>0</v>
      </c>
      <c r="EB718" s="46"/>
    </row>
    <row r="719" spans="1:132" s="141" customFormat="1" ht="27.75" customHeight="1" x14ac:dyDescent="0.25">
      <c r="A719" s="69" t="s">
        <v>56</v>
      </c>
      <c r="B719" s="69" t="s">
        <v>57</v>
      </c>
      <c r="C719" s="69" t="s">
        <v>1099</v>
      </c>
      <c r="D719" s="67" t="s">
        <v>1107</v>
      </c>
      <c r="E719" s="67" t="s">
        <v>1108</v>
      </c>
      <c r="F719" s="67" t="s">
        <v>1265</v>
      </c>
      <c r="G719" s="67" t="s">
        <v>1112</v>
      </c>
      <c r="H719" s="14" t="s">
        <v>46</v>
      </c>
      <c r="I719" s="20" t="s">
        <v>1983</v>
      </c>
      <c r="J719" s="145" t="s">
        <v>1980</v>
      </c>
      <c r="K719" s="426">
        <v>14.74</v>
      </c>
      <c r="L719" s="426">
        <v>6.260606047584</v>
      </c>
      <c r="M719" s="424">
        <v>1</v>
      </c>
      <c r="N719" s="487">
        <v>4204800</v>
      </c>
      <c r="O719" s="487" t="s">
        <v>1976</v>
      </c>
      <c r="P719" s="572">
        <v>1.21</v>
      </c>
      <c r="Q719" s="34" t="s">
        <v>1977</v>
      </c>
      <c r="R719" s="257" t="s">
        <v>48</v>
      </c>
      <c r="S719" s="27"/>
      <c r="T719" s="27"/>
      <c r="U719" s="145"/>
      <c r="V719" s="24"/>
      <c r="W719" s="24"/>
      <c r="X719" s="24"/>
      <c r="Y719" s="24"/>
      <c r="Z719" s="24"/>
      <c r="AA719" s="24"/>
      <c r="AB719" s="24"/>
      <c r="AC719" s="24"/>
      <c r="AD719" s="24"/>
      <c r="AE719" s="24"/>
      <c r="AF719" s="24"/>
      <c r="AG719" s="24"/>
      <c r="AH719" s="24"/>
      <c r="AI719" s="24"/>
      <c r="AJ719" s="24"/>
      <c r="AK719" s="24"/>
      <c r="AL719" s="24"/>
      <c r="AM719" s="24"/>
      <c r="AN719" s="24"/>
      <c r="AO719" s="145">
        <f t="shared" si="93"/>
        <v>0</v>
      </c>
      <c r="AP719" s="14">
        <f t="shared" si="94"/>
        <v>0</v>
      </c>
      <c r="AQ719" s="22"/>
      <c r="AR719" s="24"/>
      <c r="AS719" s="24"/>
      <c r="AT719" s="24"/>
      <c r="AU719" s="24"/>
      <c r="AV719" s="24"/>
      <c r="AW719" s="145"/>
      <c r="AX719" s="24"/>
      <c r="AY719" s="24"/>
      <c r="AZ719" s="24"/>
      <c r="BA719" s="24"/>
      <c r="BB719" s="24"/>
      <c r="BC719" s="24"/>
      <c r="BD719" s="24"/>
      <c r="BE719" s="24"/>
      <c r="BF719" s="24"/>
      <c r="BG719" s="24"/>
      <c r="BH719" s="24"/>
      <c r="BI719" s="24"/>
      <c r="BJ719" s="24"/>
      <c r="BK719" s="24"/>
      <c r="BL719" s="24"/>
      <c r="BM719" s="145">
        <f t="shared" si="95"/>
        <v>0</v>
      </c>
      <c r="BN719" s="24">
        <f t="shared" si="96"/>
        <v>0</v>
      </c>
      <c r="BO719" s="509">
        <f t="shared" ref="BO719:BO782" si="99">IF(P719=0,0,BM719/1000/P719)</f>
        <v>0</v>
      </c>
      <c r="BP719" s="511">
        <v>0</v>
      </c>
      <c r="BQ719" s="512">
        <v>0</v>
      </c>
      <c r="BR719" s="513">
        <v>0</v>
      </c>
      <c r="BS719" s="512">
        <v>0</v>
      </c>
      <c r="BT719" s="512">
        <v>0</v>
      </c>
      <c r="BU719" s="512">
        <v>0</v>
      </c>
      <c r="BV719" s="512">
        <v>0</v>
      </c>
      <c r="BW719" s="512">
        <v>0</v>
      </c>
      <c r="BX719" s="512">
        <v>0</v>
      </c>
      <c r="BY719" s="512">
        <v>0</v>
      </c>
      <c r="BZ719" s="512">
        <v>0</v>
      </c>
      <c r="CA719" s="512">
        <v>0</v>
      </c>
      <c r="CB719" s="512">
        <v>0</v>
      </c>
      <c r="CC719" s="512">
        <v>0</v>
      </c>
      <c r="CD719" s="512">
        <v>0</v>
      </c>
      <c r="CE719" s="512">
        <v>0</v>
      </c>
      <c r="CF719" s="512">
        <v>0</v>
      </c>
      <c r="CG719" s="512">
        <v>0</v>
      </c>
      <c r="CH719" s="512">
        <v>0</v>
      </c>
      <c r="CI719" s="512">
        <v>0</v>
      </c>
      <c r="CJ719" s="512">
        <v>0</v>
      </c>
      <c r="CK719" s="512">
        <v>0</v>
      </c>
      <c r="CL719" s="513">
        <f t="shared" si="97"/>
        <v>0</v>
      </c>
      <c r="CM719" s="513">
        <f t="shared" si="98"/>
        <v>0</v>
      </c>
      <c r="CN719" s="113"/>
      <c r="CO719" s="97"/>
      <c r="CP719" s="97"/>
      <c r="CQ719" s="97"/>
      <c r="CR719" s="97"/>
      <c r="CS719" s="97"/>
      <c r="CT719" s="97"/>
      <c r="CU719" s="114"/>
      <c r="CV719" s="50">
        <f t="shared" ref="CV719:CV782" si="100">N719</f>
        <v>4204800</v>
      </c>
      <c r="CW719" s="11"/>
      <c r="CX719" s="604">
        <f t="shared" ref="CX719:CX782" si="101">P719</f>
        <v>1.21</v>
      </c>
      <c r="CY719" s="143"/>
      <c r="CZ719" s="143"/>
      <c r="DA719" s="143"/>
      <c r="DB719" s="23"/>
      <c r="DC719" s="23"/>
      <c r="DD719" s="23"/>
      <c r="DE719" s="23"/>
      <c r="DF719" s="143"/>
      <c r="DG719" s="89"/>
      <c r="DH719" s="50" t="s">
        <v>46</v>
      </c>
      <c r="DI719" s="28"/>
      <c r="DJ719" s="553" t="s">
        <v>46</v>
      </c>
      <c r="DK719" s="143"/>
      <c r="DL719" s="46"/>
      <c r="DM719" s="111"/>
      <c r="DN719" s="110"/>
      <c r="DO719" s="432">
        <v>0</v>
      </c>
      <c r="DP719" s="433">
        <v>45</v>
      </c>
      <c r="DQ719" s="434">
        <v>0</v>
      </c>
      <c r="DR719" s="428">
        <v>45</v>
      </c>
      <c r="DS719" s="432">
        <v>0</v>
      </c>
      <c r="DT719" s="434">
        <v>0.66666666666666663</v>
      </c>
      <c r="DU719" s="434">
        <v>0</v>
      </c>
      <c r="DV719" s="428">
        <v>0.66666666666666663</v>
      </c>
      <c r="DW719" s="252"/>
      <c r="DX719" s="50"/>
      <c r="DY719" s="249"/>
      <c r="DZ719" s="464">
        <v>0</v>
      </c>
      <c r="EA719" s="465">
        <v>0</v>
      </c>
      <c r="EB719" s="46"/>
    </row>
    <row r="720" spans="1:132" s="141" customFormat="1" ht="27.75" customHeight="1" x14ac:dyDescent="0.25">
      <c r="A720" s="69" t="s">
        <v>56</v>
      </c>
      <c r="B720" s="69" t="s">
        <v>57</v>
      </c>
      <c r="C720" s="69" t="s">
        <v>1099</v>
      </c>
      <c r="D720" s="67" t="s">
        <v>1100</v>
      </c>
      <c r="E720" s="67" t="s">
        <v>1101</v>
      </c>
      <c r="F720" s="67" t="s">
        <v>1266</v>
      </c>
      <c r="G720" s="67" t="s">
        <v>1101</v>
      </c>
      <c r="H720" s="14" t="s">
        <v>46</v>
      </c>
      <c r="I720" s="20" t="s">
        <v>1983</v>
      </c>
      <c r="J720" s="145" t="s">
        <v>1980</v>
      </c>
      <c r="K720" s="426">
        <v>8.76</v>
      </c>
      <c r="L720" s="426">
        <v>1.551893936166</v>
      </c>
      <c r="M720" s="424">
        <v>9</v>
      </c>
      <c r="N720" s="487">
        <v>4905599.9999999991</v>
      </c>
      <c r="O720" s="487" t="s">
        <v>1976</v>
      </c>
      <c r="P720" s="572">
        <v>1.43</v>
      </c>
      <c r="Q720" s="34" t="s">
        <v>1977</v>
      </c>
      <c r="R720" s="257" t="s">
        <v>48</v>
      </c>
      <c r="S720" s="27"/>
      <c r="T720" s="27"/>
      <c r="U720" s="145"/>
      <c r="V720" s="24"/>
      <c r="W720" s="24"/>
      <c r="X720" s="24"/>
      <c r="Y720" s="24"/>
      <c r="Z720" s="24"/>
      <c r="AA720" s="24"/>
      <c r="AB720" s="24"/>
      <c r="AC720" s="24"/>
      <c r="AD720" s="24"/>
      <c r="AE720" s="24"/>
      <c r="AF720" s="24"/>
      <c r="AG720" s="24"/>
      <c r="AH720" s="24"/>
      <c r="AI720" s="24"/>
      <c r="AJ720" s="24"/>
      <c r="AK720" s="24"/>
      <c r="AL720" s="24"/>
      <c r="AM720" s="24"/>
      <c r="AN720" s="24"/>
      <c r="AO720" s="145">
        <f t="shared" ref="AO720:AO783" si="102">SUM(S720,U720,W720,Y720,AA720,AC720,AE720,AG720,AI720,AK720,AM720)</f>
        <v>0</v>
      </c>
      <c r="AP720" s="14">
        <f t="shared" ref="AP720:AP783" si="103">SUM(T720,V720,X720,Z720,AB720,AD720,AF720,AH720,AJ720,AL720,AN720)</f>
        <v>0</v>
      </c>
      <c r="AQ720" s="22"/>
      <c r="AR720" s="24"/>
      <c r="AS720" s="24"/>
      <c r="AT720" s="24"/>
      <c r="AU720" s="24"/>
      <c r="AV720" s="24"/>
      <c r="AW720" s="145"/>
      <c r="AX720" s="24"/>
      <c r="AY720" s="24"/>
      <c r="AZ720" s="24"/>
      <c r="BA720" s="24"/>
      <c r="BB720" s="24"/>
      <c r="BC720" s="24"/>
      <c r="BD720" s="24"/>
      <c r="BE720" s="24"/>
      <c r="BF720" s="24"/>
      <c r="BG720" s="24"/>
      <c r="BH720" s="24"/>
      <c r="BI720" s="24"/>
      <c r="BJ720" s="24"/>
      <c r="BK720" s="24"/>
      <c r="BL720" s="24"/>
      <c r="BM720" s="145">
        <f t="shared" ref="BM720:BM783" si="104">SUM(AQ720,AS720,AU720,AW720,AY720,BA720,BC720,BE720,BG720,BI720,BK720)</f>
        <v>0</v>
      </c>
      <c r="BN720" s="24">
        <f t="shared" ref="BN720:BN783" si="105">SUM(AR720,AT720,AV720,AX720,AZ720,BB720,BD720,BF720,BH720,BJ720,BL720)</f>
        <v>0</v>
      </c>
      <c r="BO720" s="509">
        <f t="shared" si="99"/>
        <v>0</v>
      </c>
      <c r="BP720" s="511">
        <v>0</v>
      </c>
      <c r="BQ720" s="512">
        <v>0</v>
      </c>
      <c r="BR720" s="513">
        <v>0</v>
      </c>
      <c r="BS720" s="512">
        <v>0</v>
      </c>
      <c r="BT720" s="512">
        <v>0</v>
      </c>
      <c r="BU720" s="512">
        <v>0</v>
      </c>
      <c r="BV720" s="512">
        <v>0</v>
      </c>
      <c r="BW720" s="512">
        <v>0</v>
      </c>
      <c r="BX720" s="512">
        <v>0</v>
      </c>
      <c r="BY720" s="512">
        <v>0</v>
      </c>
      <c r="BZ720" s="512">
        <v>0</v>
      </c>
      <c r="CA720" s="512">
        <v>0</v>
      </c>
      <c r="CB720" s="512">
        <v>0</v>
      </c>
      <c r="CC720" s="512">
        <v>0</v>
      </c>
      <c r="CD720" s="512">
        <v>0</v>
      </c>
      <c r="CE720" s="512">
        <v>0</v>
      </c>
      <c r="CF720" s="512">
        <v>0</v>
      </c>
      <c r="CG720" s="512">
        <v>0</v>
      </c>
      <c r="CH720" s="512">
        <v>0</v>
      </c>
      <c r="CI720" s="512">
        <v>0</v>
      </c>
      <c r="CJ720" s="512">
        <v>0</v>
      </c>
      <c r="CK720" s="512">
        <v>0</v>
      </c>
      <c r="CL720" s="513">
        <f t="shared" ref="CL720:CL783" si="106">BP720+BR720+BT720+BV720+BX720+BZ720+CB720+CD720+CF720+CH720+CJ720</f>
        <v>0</v>
      </c>
      <c r="CM720" s="513">
        <f t="shared" ref="CM720:CM783" si="107">BQ720+BS720+BU720+BW720+BY720+CA720+CC720+CE720+CG720+CI720+CK720</f>
        <v>0</v>
      </c>
      <c r="CN720" s="113"/>
      <c r="CO720" s="97"/>
      <c r="CP720" s="97"/>
      <c r="CQ720" s="97"/>
      <c r="CR720" s="97"/>
      <c r="CS720" s="97"/>
      <c r="CT720" s="97"/>
      <c r="CU720" s="114"/>
      <c r="CV720" s="50">
        <f t="shared" si="100"/>
        <v>4905599.9999999991</v>
      </c>
      <c r="CW720" s="11"/>
      <c r="CX720" s="604">
        <f t="shared" si="101"/>
        <v>1.43</v>
      </c>
      <c r="CY720" s="143"/>
      <c r="CZ720" s="143"/>
      <c r="DA720" s="143"/>
      <c r="DB720" s="23"/>
      <c r="DC720" s="23"/>
      <c r="DD720" s="23"/>
      <c r="DE720" s="23"/>
      <c r="DF720" s="143"/>
      <c r="DG720" s="89"/>
      <c r="DH720" s="50" t="s">
        <v>46</v>
      </c>
      <c r="DI720" s="28"/>
      <c r="DJ720" s="553" t="s">
        <v>46</v>
      </c>
      <c r="DK720" s="143"/>
      <c r="DL720" s="46"/>
      <c r="DM720" s="111"/>
      <c r="DN720" s="110"/>
      <c r="DO720" s="432">
        <v>1251.0000000000005</v>
      </c>
      <c r="DP720" s="433">
        <v>-1217.8930817610067</v>
      </c>
      <c r="DQ720" s="434">
        <v>1251.0000000000005</v>
      </c>
      <c r="DR720" s="428">
        <v>-1217.8930817610067</v>
      </c>
      <c r="DS720" s="432">
        <v>2.1428571428571437</v>
      </c>
      <c r="DT720" s="434">
        <v>-1.4699011680143763</v>
      </c>
      <c r="DU720" s="434">
        <v>2.1428571428571437</v>
      </c>
      <c r="DV720" s="428">
        <v>-1.4699011680143763</v>
      </c>
      <c r="DW720" s="252"/>
      <c r="DX720" s="50"/>
      <c r="DY720" s="249"/>
      <c r="DZ720" s="464">
        <v>10848</v>
      </c>
      <c r="EA720" s="465">
        <v>-10848</v>
      </c>
      <c r="EB720" s="46"/>
    </row>
    <row r="721" spans="1:132" s="141" customFormat="1" ht="27.75" customHeight="1" x14ac:dyDescent="0.25">
      <c r="A721" s="69" t="s">
        <v>56</v>
      </c>
      <c r="B721" s="69" t="s">
        <v>57</v>
      </c>
      <c r="C721" s="69" t="s">
        <v>1099</v>
      </c>
      <c r="D721" s="67" t="s">
        <v>1100</v>
      </c>
      <c r="E721" s="67" t="s">
        <v>1101</v>
      </c>
      <c r="F721" s="67" t="s">
        <v>1267</v>
      </c>
      <c r="G721" s="67" t="s">
        <v>1268</v>
      </c>
      <c r="H721" s="14" t="s">
        <v>46</v>
      </c>
      <c r="I721" s="20" t="s">
        <v>1983</v>
      </c>
      <c r="J721" s="145" t="s">
        <v>1980</v>
      </c>
      <c r="K721" s="426">
        <v>9.9600000000000009</v>
      </c>
      <c r="L721" s="426">
        <v>1.7274621176190001</v>
      </c>
      <c r="M721" s="424">
        <v>19</v>
      </c>
      <c r="N721" s="487">
        <v>11212800.000000004</v>
      </c>
      <c r="O721" s="487" t="s">
        <v>1976</v>
      </c>
      <c r="P721" s="572">
        <v>3.19</v>
      </c>
      <c r="Q721" s="34" t="s">
        <v>48</v>
      </c>
      <c r="R721" s="257" t="s">
        <v>48</v>
      </c>
      <c r="S721" s="27"/>
      <c r="T721" s="27"/>
      <c r="U721" s="145"/>
      <c r="V721" s="24"/>
      <c r="W721" s="24"/>
      <c r="X721" s="24"/>
      <c r="Y721" s="24"/>
      <c r="Z721" s="24"/>
      <c r="AA721" s="24"/>
      <c r="AB721" s="24"/>
      <c r="AC721" s="24"/>
      <c r="AD721" s="24"/>
      <c r="AE721" s="24">
        <v>1</v>
      </c>
      <c r="AF721" s="24">
        <v>1</v>
      </c>
      <c r="AG721" s="24"/>
      <c r="AH721" s="24"/>
      <c r="AI721" s="24"/>
      <c r="AJ721" s="24"/>
      <c r="AK721" s="24"/>
      <c r="AL721" s="24"/>
      <c r="AM721" s="24"/>
      <c r="AN721" s="24"/>
      <c r="AO721" s="145">
        <f t="shared" si="102"/>
        <v>1</v>
      </c>
      <c r="AP721" s="14">
        <f t="shared" si="103"/>
        <v>1</v>
      </c>
      <c r="AQ721" s="22"/>
      <c r="AR721" s="24"/>
      <c r="AS721" s="24"/>
      <c r="AT721" s="24"/>
      <c r="AU721" s="24"/>
      <c r="AV721" s="24"/>
      <c r="AW721" s="145"/>
      <c r="AX721" s="24"/>
      <c r="AY721" s="24"/>
      <c r="AZ721" s="24"/>
      <c r="BA721" s="24"/>
      <c r="BB721" s="24"/>
      <c r="BC721" s="24">
        <v>300</v>
      </c>
      <c r="BD721" s="24">
        <v>300</v>
      </c>
      <c r="BE721" s="24"/>
      <c r="BF721" s="24"/>
      <c r="BG721" s="24"/>
      <c r="BH721" s="24"/>
      <c r="BI721" s="24"/>
      <c r="BJ721" s="24"/>
      <c r="BK721" s="24"/>
      <c r="BL721" s="24"/>
      <c r="BM721" s="145">
        <f t="shared" si="104"/>
        <v>300</v>
      </c>
      <c r="BN721" s="24">
        <f t="shared" si="105"/>
        <v>300</v>
      </c>
      <c r="BO721" s="509">
        <f t="shared" si="99"/>
        <v>9.4043887147335428E-2</v>
      </c>
      <c r="BP721" s="511">
        <v>0</v>
      </c>
      <c r="BQ721" s="512">
        <v>0</v>
      </c>
      <c r="BR721" s="513">
        <v>0</v>
      </c>
      <c r="BS721" s="512">
        <v>0</v>
      </c>
      <c r="BT721" s="512">
        <v>0</v>
      </c>
      <c r="BU721" s="512">
        <v>0</v>
      </c>
      <c r="BV721" s="512">
        <v>0</v>
      </c>
      <c r="BW721" s="512">
        <v>0</v>
      </c>
      <c r="BX721" s="512">
        <v>0</v>
      </c>
      <c r="BY721" s="512">
        <v>0</v>
      </c>
      <c r="BZ721" s="512">
        <v>0</v>
      </c>
      <c r="CA721" s="512">
        <v>0</v>
      </c>
      <c r="CB721" s="512">
        <v>1513728</v>
      </c>
      <c r="CC721" s="512">
        <v>1513728</v>
      </c>
      <c r="CD721" s="512">
        <v>0</v>
      </c>
      <c r="CE721" s="512">
        <v>0</v>
      </c>
      <c r="CF721" s="512">
        <v>0</v>
      </c>
      <c r="CG721" s="512">
        <v>0</v>
      </c>
      <c r="CH721" s="512">
        <v>0</v>
      </c>
      <c r="CI721" s="512">
        <v>0</v>
      </c>
      <c r="CJ721" s="512">
        <v>0</v>
      </c>
      <c r="CK721" s="512">
        <v>0</v>
      </c>
      <c r="CL721" s="513">
        <f t="shared" si="106"/>
        <v>1513728</v>
      </c>
      <c r="CM721" s="513">
        <f t="shared" si="107"/>
        <v>1513728</v>
      </c>
      <c r="CN721" s="113"/>
      <c r="CO721" s="97"/>
      <c r="CP721" s="97"/>
      <c r="CQ721" s="97"/>
      <c r="CR721" s="97"/>
      <c r="CS721" s="97"/>
      <c r="CT721" s="97"/>
      <c r="CU721" s="114"/>
      <c r="CV721" s="50">
        <f t="shared" si="100"/>
        <v>11212800.000000004</v>
      </c>
      <c r="CW721" s="11"/>
      <c r="CX721" s="604">
        <f t="shared" si="101"/>
        <v>3.19</v>
      </c>
      <c r="CY721" s="143"/>
      <c r="CZ721" s="143"/>
      <c r="DA721" s="143"/>
      <c r="DB721" s="23"/>
      <c r="DC721" s="23"/>
      <c r="DD721" s="23"/>
      <c r="DE721" s="23"/>
      <c r="DF721" s="143"/>
      <c r="DG721" s="89"/>
      <c r="DH721" s="50" t="s">
        <v>46</v>
      </c>
      <c r="DI721" s="28"/>
      <c r="DJ721" s="553" t="s">
        <v>46</v>
      </c>
      <c r="DK721" s="143"/>
      <c r="DL721" s="46"/>
      <c r="DM721" s="111"/>
      <c r="DN721" s="110"/>
      <c r="DO721" s="432">
        <v>1505.578947368421</v>
      </c>
      <c r="DP721" s="433">
        <v>-1472.9122807017543</v>
      </c>
      <c r="DQ721" s="434">
        <v>1505.578947368421</v>
      </c>
      <c r="DR721" s="428">
        <v>-1472.9122807017543</v>
      </c>
      <c r="DS721" s="432">
        <v>2.9473684210526314</v>
      </c>
      <c r="DT721" s="434">
        <v>-2.2807017543859649</v>
      </c>
      <c r="DU721" s="434">
        <v>2.9473684210526314</v>
      </c>
      <c r="DV721" s="428">
        <v>-2.2807017543859649</v>
      </c>
      <c r="DW721" s="252"/>
      <c r="DX721" s="50"/>
      <c r="DY721" s="249"/>
      <c r="DZ721" s="464">
        <v>26950</v>
      </c>
      <c r="EA721" s="465">
        <v>-26950</v>
      </c>
      <c r="EB721" s="46"/>
    </row>
    <row r="722" spans="1:132" s="141" customFormat="1" ht="27.75" customHeight="1" x14ac:dyDescent="0.25">
      <c r="A722" s="69" t="s">
        <v>56</v>
      </c>
      <c r="B722" s="69" t="s">
        <v>57</v>
      </c>
      <c r="C722" s="69" t="s">
        <v>1099</v>
      </c>
      <c r="D722" s="67" t="s">
        <v>1131</v>
      </c>
      <c r="E722" s="67" t="s">
        <v>1124</v>
      </c>
      <c r="F722" s="67" t="s">
        <v>1269</v>
      </c>
      <c r="G722" s="67" t="s">
        <v>1246</v>
      </c>
      <c r="H722" s="14" t="s">
        <v>46</v>
      </c>
      <c r="I722" s="20" t="s">
        <v>1983</v>
      </c>
      <c r="J722" s="145" t="s">
        <v>1980</v>
      </c>
      <c r="K722" s="426">
        <v>20.6</v>
      </c>
      <c r="L722" s="426">
        <v>6.0064393814460004</v>
      </c>
      <c r="M722" s="424">
        <v>2</v>
      </c>
      <c r="N722" s="487">
        <v>30484800</v>
      </c>
      <c r="O722" s="487" t="s">
        <v>1976</v>
      </c>
      <c r="P722" s="572">
        <v>8.66</v>
      </c>
      <c r="Q722" s="34" t="s">
        <v>1977</v>
      </c>
      <c r="R722" s="257" t="s">
        <v>48</v>
      </c>
      <c r="S722" s="27"/>
      <c r="T722" s="27"/>
      <c r="U722" s="145"/>
      <c r="V722" s="24"/>
      <c r="W722" s="24"/>
      <c r="X722" s="24"/>
      <c r="Y722" s="24"/>
      <c r="Z722" s="24"/>
      <c r="AA722" s="24"/>
      <c r="AB722" s="24"/>
      <c r="AC722" s="24"/>
      <c r="AD722" s="24"/>
      <c r="AE722" s="24"/>
      <c r="AF722" s="24"/>
      <c r="AG722" s="24"/>
      <c r="AH722" s="24"/>
      <c r="AI722" s="24"/>
      <c r="AJ722" s="24"/>
      <c r="AK722" s="24"/>
      <c r="AL722" s="24"/>
      <c r="AM722" s="24"/>
      <c r="AN722" s="24"/>
      <c r="AO722" s="145">
        <f t="shared" si="102"/>
        <v>0</v>
      </c>
      <c r="AP722" s="14">
        <f t="shared" si="103"/>
        <v>0</v>
      </c>
      <c r="AQ722" s="22"/>
      <c r="AR722" s="24"/>
      <c r="AS722" s="24"/>
      <c r="AT722" s="24"/>
      <c r="AU722" s="24"/>
      <c r="AV722" s="24"/>
      <c r="AW722" s="145"/>
      <c r="AX722" s="24"/>
      <c r="AY722" s="24"/>
      <c r="AZ722" s="24"/>
      <c r="BA722" s="24"/>
      <c r="BB722" s="24"/>
      <c r="BC722" s="24"/>
      <c r="BD722" s="24"/>
      <c r="BE722" s="24"/>
      <c r="BF722" s="24"/>
      <c r="BG722" s="24"/>
      <c r="BH722" s="24"/>
      <c r="BI722" s="24"/>
      <c r="BJ722" s="24"/>
      <c r="BK722" s="24"/>
      <c r="BL722" s="24"/>
      <c r="BM722" s="145">
        <f t="shared" si="104"/>
        <v>0</v>
      </c>
      <c r="BN722" s="24">
        <f t="shared" si="105"/>
        <v>0</v>
      </c>
      <c r="BO722" s="509">
        <f t="shared" si="99"/>
        <v>0</v>
      </c>
      <c r="BP722" s="511">
        <v>0</v>
      </c>
      <c r="BQ722" s="512">
        <v>0</v>
      </c>
      <c r="BR722" s="513">
        <v>0</v>
      </c>
      <c r="BS722" s="512">
        <v>0</v>
      </c>
      <c r="BT722" s="512">
        <v>0</v>
      </c>
      <c r="BU722" s="512">
        <v>0</v>
      </c>
      <c r="BV722" s="512">
        <v>0</v>
      </c>
      <c r="BW722" s="512">
        <v>0</v>
      </c>
      <c r="BX722" s="512">
        <v>0</v>
      </c>
      <c r="BY722" s="512">
        <v>0</v>
      </c>
      <c r="BZ722" s="512">
        <v>0</v>
      </c>
      <c r="CA722" s="512">
        <v>0</v>
      </c>
      <c r="CB722" s="512">
        <v>0</v>
      </c>
      <c r="CC722" s="512">
        <v>0</v>
      </c>
      <c r="CD722" s="512">
        <v>0</v>
      </c>
      <c r="CE722" s="512">
        <v>0</v>
      </c>
      <c r="CF722" s="512">
        <v>0</v>
      </c>
      <c r="CG722" s="512">
        <v>0</v>
      </c>
      <c r="CH722" s="512">
        <v>0</v>
      </c>
      <c r="CI722" s="512">
        <v>0</v>
      </c>
      <c r="CJ722" s="512">
        <v>0</v>
      </c>
      <c r="CK722" s="512">
        <v>0</v>
      </c>
      <c r="CL722" s="513">
        <f t="shared" si="106"/>
        <v>0</v>
      </c>
      <c r="CM722" s="513">
        <f t="shared" si="107"/>
        <v>0</v>
      </c>
      <c r="CN722" s="113"/>
      <c r="CO722" s="97"/>
      <c r="CP722" s="97"/>
      <c r="CQ722" s="97"/>
      <c r="CR722" s="97"/>
      <c r="CS722" s="97"/>
      <c r="CT722" s="97"/>
      <c r="CU722" s="114"/>
      <c r="CV722" s="50">
        <f t="shared" si="100"/>
        <v>30484800</v>
      </c>
      <c r="CW722" s="11"/>
      <c r="CX722" s="604">
        <f t="shared" si="101"/>
        <v>8.66</v>
      </c>
      <c r="CY722" s="143"/>
      <c r="CZ722" s="143"/>
      <c r="DA722" s="143"/>
      <c r="DB722" s="23"/>
      <c r="DC722" s="23"/>
      <c r="DD722" s="23"/>
      <c r="DE722" s="23"/>
      <c r="DF722" s="143"/>
      <c r="DG722" s="89"/>
      <c r="DH722" s="50" t="s">
        <v>46</v>
      </c>
      <c r="DI722" s="28"/>
      <c r="DJ722" s="553" t="s">
        <v>46</v>
      </c>
      <c r="DK722" s="143"/>
      <c r="DL722" s="46"/>
      <c r="DM722" s="111"/>
      <c r="DN722" s="110"/>
      <c r="DO722" s="432">
        <v>201.5</v>
      </c>
      <c r="DP722" s="433">
        <v>-130.64761904761906</v>
      </c>
      <c r="DQ722" s="434">
        <v>201.5</v>
      </c>
      <c r="DR722" s="428">
        <v>-130.64761904761906</v>
      </c>
      <c r="DS722" s="432">
        <v>1.5</v>
      </c>
      <c r="DT722" s="434">
        <v>-1.1571428571428575</v>
      </c>
      <c r="DU722" s="434">
        <v>1.5</v>
      </c>
      <c r="DV722" s="428">
        <v>-1.1571428571428575</v>
      </c>
      <c r="DW722" s="252"/>
      <c r="DX722" s="50"/>
      <c r="DY722" s="249"/>
      <c r="DZ722" s="464">
        <v>49</v>
      </c>
      <c r="EA722" s="465">
        <v>-0.3333333333333357</v>
      </c>
      <c r="EB722" s="46"/>
    </row>
    <row r="723" spans="1:132" s="141" customFormat="1" ht="27.75" customHeight="1" x14ac:dyDescent="0.25">
      <c r="A723" s="69" t="s">
        <v>56</v>
      </c>
      <c r="B723" s="69" t="s">
        <v>57</v>
      </c>
      <c r="C723" s="69" t="s">
        <v>1099</v>
      </c>
      <c r="D723" s="67" t="s">
        <v>1100</v>
      </c>
      <c r="E723" s="67" t="s">
        <v>1101</v>
      </c>
      <c r="F723" s="67" t="s">
        <v>1270</v>
      </c>
      <c r="G723" s="67" t="s">
        <v>1101</v>
      </c>
      <c r="H723" s="14" t="s">
        <v>46</v>
      </c>
      <c r="I723" s="20" t="s">
        <v>1979</v>
      </c>
      <c r="J723" s="145" t="s">
        <v>1980</v>
      </c>
      <c r="K723" s="426" t="s">
        <v>1985</v>
      </c>
      <c r="L723" s="426">
        <v>0.71022727125000007</v>
      </c>
      <c r="M723" s="424">
        <v>2</v>
      </c>
      <c r="N723" s="487">
        <v>17520000</v>
      </c>
      <c r="O723" s="487" t="s">
        <v>1976</v>
      </c>
      <c r="P723" s="567">
        <v>5</v>
      </c>
      <c r="Q723" s="34" t="s">
        <v>48</v>
      </c>
      <c r="R723" s="257" t="s">
        <v>48</v>
      </c>
      <c r="S723" s="27"/>
      <c r="T723" s="27"/>
      <c r="U723" s="145"/>
      <c r="V723" s="24"/>
      <c r="W723" s="24"/>
      <c r="X723" s="24"/>
      <c r="Y723" s="24"/>
      <c r="Z723" s="24"/>
      <c r="AA723" s="24"/>
      <c r="AB723" s="24"/>
      <c r="AC723" s="24"/>
      <c r="AD723" s="24"/>
      <c r="AE723" s="24"/>
      <c r="AF723" s="24"/>
      <c r="AG723" s="24"/>
      <c r="AH723" s="24"/>
      <c r="AI723" s="24"/>
      <c r="AJ723" s="24"/>
      <c r="AK723" s="24"/>
      <c r="AL723" s="24"/>
      <c r="AM723" s="24"/>
      <c r="AN723" s="24"/>
      <c r="AO723" s="145">
        <f t="shared" si="102"/>
        <v>0</v>
      </c>
      <c r="AP723" s="14">
        <f t="shared" si="103"/>
        <v>0</v>
      </c>
      <c r="AQ723" s="22"/>
      <c r="AR723" s="24"/>
      <c r="AS723" s="24"/>
      <c r="AT723" s="24"/>
      <c r="AU723" s="24"/>
      <c r="AV723" s="24"/>
      <c r="AW723" s="145"/>
      <c r="AX723" s="24"/>
      <c r="AY723" s="24"/>
      <c r="AZ723" s="24"/>
      <c r="BA723" s="24"/>
      <c r="BB723" s="24"/>
      <c r="BC723" s="24"/>
      <c r="BD723" s="24"/>
      <c r="BE723" s="24"/>
      <c r="BF723" s="24"/>
      <c r="BG723" s="24"/>
      <c r="BH723" s="24"/>
      <c r="BI723" s="24"/>
      <c r="BJ723" s="24"/>
      <c r="BK723" s="24"/>
      <c r="BL723" s="24"/>
      <c r="BM723" s="145">
        <f t="shared" si="104"/>
        <v>0</v>
      </c>
      <c r="BN723" s="24">
        <f t="shared" si="105"/>
        <v>0</v>
      </c>
      <c r="BO723" s="509">
        <f t="shared" si="99"/>
        <v>0</v>
      </c>
      <c r="BP723" s="511">
        <v>0</v>
      </c>
      <c r="BQ723" s="512">
        <v>0</v>
      </c>
      <c r="BR723" s="513">
        <v>0</v>
      </c>
      <c r="BS723" s="512">
        <v>0</v>
      </c>
      <c r="BT723" s="512">
        <v>0</v>
      </c>
      <c r="BU723" s="512">
        <v>0</v>
      </c>
      <c r="BV723" s="512">
        <v>0</v>
      </c>
      <c r="BW723" s="512">
        <v>0</v>
      </c>
      <c r="BX723" s="512">
        <v>0</v>
      </c>
      <c r="BY723" s="512">
        <v>0</v>
      </c>
      <c r="BZ723" s="512">
        <v>0</v>
      </c>
      <c r="CA723" s="512">
        <v>0</v>
      </c>
      <c r="CB723" s="512">
        <v>0</v>
      </c>
      <c r="CC723" s="512">
        <v>0</v>
      </c>
      <c r="CD723" s="512">
        <v>0</v>
      </c>
      <c r="CE723" s="512">
        <v>0</v>
      </c>
      <c r="CF723" s="512">
        <v>0</v>
      </c>
      <c r="CG723" s="512">
        <v>0</v>
      </c>
      <c r="CH723" s="512">
        <v>0</v>
      </c>
      <c r="CI723" s="512">
        <v>0</v>
      </c>
      <c r="CJ723" s="512">
        <v>0</v>
      </c>
      <c r="CK723" s="512">
        <v>0</v>
      </c>
      <c r="CL723" s="513">
        <f t="shared" si="106"/>
        <v>0</v>
      </c>
      <c r="CM723" s="513">
        <f t="shared" si="107"/>
        <v>0</v>
      </c>
      <c r="CN723" s="113"/>
      <c r="CO723" s="97"/>
      <c r="CP723" s="97"/>
      <c r="CQ723" s="97"/>
      <c r="CR723" s="97"/>
      <c r="CS723" s="97"/>
      <c r="CT723" s="97"/>
      <c r="CU723" s="114"/>
      <c r="CV723" s="50">
        <f t="shared" si="100"/>
        <v>17520000</v>
      </c>
      <c r="CW723" s="11"/>
      <c r="CX723" s="604">
        <f t="shared" si="101"/>
        <v>5</v>
      </c>
      <c r="CY723" s="143"/>
      <c r="CZ723" s="143"/>
      <c r="DA723" s="143"/>
      <c r="DB723" s="23"/>
      <c r="DC723" s="23"/>
      <c r="DD723" s="23"/>
      <c r="DE723" s="23"/>
      <c r="DF723" s="143"/>
      <c r="DG723" s="89"/>
      <c r="DH723" s="50" t="s">
        <v>46</v>
      </c>
      <c r="DI723" s="28"/>
      <c r="DJ723" s="553" t="s">
        <v>46</v>
      </c>
      <c r="DK723" s="143"/>
      <c r="DL723" s="46"/>
      <c r="DM723" s="111"/>
      <c r="DN723" s="110"/>
      <c r="DO723" s="432">
        <v>0</v>
      </c>
      <c r="DP723" s="433">
        <v>0</v>
      </c>
      <c r="DQ723" s="434">
        <v>0</v>
      </c>
      <c r="DR723" s="428">
        <v>0</v>
      </c>
      <c r="DS723" s="432">
        <v>0</v>
      </c>
      <c r="DT723" s="434">
        <v>0</v>
      </c>
      <c r="DU723" s="434">
        <v>0</v>
      </c>
      <c r="DV723" s="428">
        <v>0</v>
      </c>
      <c r="DW723" s="252"/>
      <c r="DX723" s="50"/>
      <c r="DY723" s="249"/>
      <c r="DZ723" s="464">
        <v>0</v>
      </c>
      <c r="EA723" s="465">
        <v>0</v>
      </c>
      <c r="EB723" s="46"/>
    </row>
    <row r="724" spans="1:132" s="141" customFormat="1" ht="27.75" customHeight="1" x14ac:dyDescent="0.25">
      <c r="A724" s="69" t="s">
        <v>56</v>
      </c>
      <c r="B724" s="69" t="s">
        <v>57</v>
      </c>
      <c r="C724" s="69" t="s">
        <v>1099</v>
      </c>
      <c r="D724" s="67" t="s">
        <v>1251</v>
      </c>
      <c r="E724" s="67" t="s">
        <v>1147</v>
      </c>
      <c r="F724" s="67" t="s">
        <v>1271</v>
      </c>
      <c r="G724" s="67" t="s">
        <v>1147</v>
      </c>
      <c r="H724" s="14" t="s">
        <v>46</v>
      </c>
      <c r="I724" s="20" t="s">
        <v>1983</v>
      </c>
      <c r="J724" s="145" t="s">
        <v>1980</v>
      </c>
      <c r="K724" s="426">
        <v>8.17</v>
      </c>
      <c r="L724" s="426">
        <v>0.57443181698700008</v>
      </c>
      <c r="M724" s="424">
        <v>7</v>
      </c>
      <c r="N724" s="487">
        <v>2102400</v>
      </c>
      <c r="O724" s="487" t="s">
        <v>1976</v>
      </c>
      <c r="P724" s="572">
        <v>0.6</v>
      </c>
      <c r="Q724" s="34" t="s">
        <v>48</v>
      </c>
      <c r="R724" s="257" t="s">
        <v>48</v>
      </c>
      <c r="S724" s="27"/>
      <c r="T724" s="27"/>
      <c r="U724" s="145"/>
      <c r="V724" s="24"/>
      <c r="W724" s="24"/>
      <c r="X724" s="24"/>
      <c r="Y724" s="24"/>
      <c r="Z724" s="24"/>
      <c r="AA724" s="24"/>
      <c r="AB724" s="24"/>
      <c r="AC724" s="24"/>
      <c r="AD724" s="24"/>
      <c r="AE724" s="24"/>
      <c r="AF724" s="24"/>
      <c r="AG724" s="24"/>
      <c r="AH724" s="24"/>
      <c r="AI724" s="24"/>
      <c r="AJ724" s="24"/>
      <c r="AK724" s="24"/>
      <c r="AL724" s="24"/>
      <c r="AM724" s="24"/>
      <c r="AN724" s="24"/>
      <c r="AO724" s="145">
        <f t="shared" si="102"/>
        <v>0</v>
      </c>
      <c r="AP724" s="14">
        <f t="shared" si="103"/>
        <v>0</v>
      </c>
      <c r="AQ724" s="22"/>
      <c r="AR724" s="24"/>
      <c r="AS724" s="24"/>
      <c r="AT724" s="24"/>
      <c r="AU724" s="24"/>
      <c r="AV724" s="24"/>
      <c r="AW724" s="145"/>
      <c r="AX724" s="24"/>
      <c r="AY724" s="24"/>
      <c r="AZ724" s="24"/>
      <c r="BA724" s="24"/>
      <c r="BB724" s="24"/>
      <c r="BC724" s="24"/>
      <c r="BD724" s="24"/>
      <c r="BE724" s="24"/>
      <c r="BF724" s="24"/>
      <c r="BG724" s="24"/>
      <c r="BH724" s="24"/>
      <c r="BI724" s="24"/>
      <c r="BJ724" s="24"/>
      <c r="BK724" s="24"/>
      <c r="BL724" s="24"/>
      <c r="BM724" s="145">
        <f t="shared" si="104"/>
        <v>0</v>
      </c>
      <c r="BN724" s="24">
        <f t="shared" si="105"/>
        <v>0</v>
      </c>
      <c r="BO724" s="509">
        <f t="shared" si="99"/>
        <v>0</v>
      </c>
      <c r="BP724" s="511">
        <v>0</v>
      </c>
      <c r="BQ724" s="512">
        <v>0</v>
      </c>
      <c r="BR724" s="513">
        <v>0</v>
      </c>
      <c r="BS724" s="512">
        <v>0</v>
      </c>
      <c r="BT724" s="512">
        <v>0</v>
      </c>
      <c r="BU724" s="512">
        <v>0</v>
      </c>
      <c r="BV724" s="512">
        <v>0</v>
      </c>
      <c r="BW724" s="512">
        <v>0</v>
      </c>
      <c r="BX724" s="512">
        <v>0</v>
      </c>
      <c r="BY724" s="512">
        <v>0</v>
      </c>
      <c r="BZ724" s="512">
        <v>0</v>
      </c>
      <c r="CA724" s="512">
        <v>0</v>
      </c>
      <c r="CB724" s="512">
        <v>0</v>
      </c>
      <c r="CC724" s="512">
        <v>0</v>
      </c>
      <c r="CD724" s="512">
        <v>0</v>
      </c>
      <c r="CE724" s="512">
        <v>0</v>
      </c>
      <c r="CF724" s="512">
        <v>0</v>
      </c>
      <c r="CG724" s="512">
        <v>0</v>
      </c>
      <c r="CH724" s="512">
        <v>0</v>
      </c>
      <c r="CI724" s="512">
        <v>0</v>
      </c>
      <c r="CJ724" s="512">
        <v>0</v>
      </c>
      <c r="CK724" s="512">
        <v>0</v>
      </c>
      <c r="CL724" s="513">
        <f t="shared" si="106"/>
        <v>0</v>
      </c>
      <c r="CM724" s="513">
        <f t="shared" si="107"/>
        <v>0</v>
      </c>
      <c r="CN724" s="113"/>
      <c r="CO724" s="97"/>
      <c r="CP724" s="97"/>
      <c r="CQ724" s="97"/>
      <c r="CR724" s="97"/>
      <c r="CS724" s="97"/>
      <c r="CT724" s="97"/>
      <c r="CU724" s="114"/>
      <c r="CV724" s="50">
        <f t="shared" si="100"/>
        <v>2102400</v>
      </c>
      <c r="CW724" s="11"/>
      <c r="CX724" s="604">
        <f t="shared" si="101"/>
        <v>0.6</v>
      </c>
      <c r="CY724" s="143"/>
      <c r="CZ724" s="143"/>
      <c r="DA724" s="143"/>
      <c r="DB724" s="23"/>
      <c r="DC724" s="23"/>
      <c r="DD724" s="23"/>
      <c r="DE724" s="23"/>
      <c r="DF724" s="143"/>
      <c r="DG724" s="89"/>
      <c r="DH724" s="50" t="s">
        <v>46</v>
      </c>
      <c r="DI724" s="28"/>
      <c r="DJ724" s="553" t="s">
        <v>46</v>
      </c>
      <c r="DK724" s="143"/>
      <c r="DL724" s="46"/>
      <c r="DM724" s="111"/>
      <c r="DN724" s="110"/>
      <c r="DO724" s="432">
        <v>1534</v>
      </c>
      <c r="DP724" s="433">
        <v>-1197.5238095238096</v>
      </c>
      <c r="DQ724" s="434">
        <v>172</v>
      </c>
      <c r="DR724" s="428">
        <v>164.47619047619048</v>
      </c>
      <c r="DS724" s="432">
        <v>2</v>
      </c>
      <c r="DT724" s="434">
        <v>-0.33333333333333326</v>
      </c>
      <c r="DU724" s="434">
        <v>1</v>
      </c>
      <c r="DV724" s="428">
        <v>0.66666666666666674</v>
      </c>
      <c r="DW724" s="252"/>
      <c r="DX724" s="50"/>
      <c r="DY724" s="249"/>
      <c r="DZ724" s="464">
        <v>0</v>
      </c>
      <c r="EA724" s="465">
        <v>1528.3333333333333</v>
      </c>
      <c r="EB724" s="46"/>
    </row>
    <row r="725" spans="1:132" s="141" customFormat="1" ht="27.75" customHeight="1" x14ac:dyDescent="0.25">
      <c r="A725" s="69" t="s">
        <v>56</v>
      </c>
      <c r="B725" s="69" t="s">
        <v>57</v>
      </c>
      <c r="C725" s="69" t="s">
        <v>1099</v>
      </c>
      <c r="D725" s="67" t="s">
        <v>1190</v>
      </c>
      <c r="E725" s="67" t="s">
        <v>1191</v>
      </c>
      <c r="F725" s="67" t="s">
        <v>1272</v>
      </c>
      <c r="G725" s="67" t="s">
        <v>1191</v>
      </c>
      <c r="H725" s="14" t="s">
        <v>46</v>
      </c>
      <c r="I725" s="20" t="s">
        <v>1978</v>
      </c>
      <c r="J725" s="145" t="s">
        <v>1980</v>
      </c>
      <c r="K725" s="426">
        <v>9.4</v>
      </c>
      <c r="L725" s="426">
        <v>0.49810605957000004</v>
      </c>
      <c r="M725" s="424">
        <v>6</v>
      </c>
      <c r="N725" s="487">
        <v>8059200</v>
      </c>
      <c r="O725" s="487" t="s">
        <v>1976</v>
      </c>
      <c r="P725" s="572">
        <v>2.34</v>
      </c>
      <c r="Q725" s="34" t="s">
        <v>48</v>
      </c>
      <c r="R725" s="257" t="s">
        <v>48</v>
      </c>
      <c r="S725" s="27"/>
      <c r="T725" s="27"/>
      <c r="U725" s="145"/>
      <c r="V725" s="24"/>
      <c r="W725" s="24"/>
      <c r="X725" s="24"/>
      <c r="Y725" s="24"/>
      <c r="Z725" s="24"/>
      <c r="AA725" s="24"/>
      <c r="AB725" s="24"/>
      <c r="AC725" s="24"/>
      <c r="AD725" s="24"/>
      <c r="AE725" s="24"/>
      <c r="AF725" s="24"/>
      <c r="AG725" s="24"/>
      <c r="AH725" s="24"/>
      <c r="AI725" s="24"/>
      <c r="AJ725" s="24"/>
      <c r="AK725" s="24"/>
      <c r="AL725" s="24"/>
      <c r="AM725" s="24"/>
      <c r="AN725" s="24"/>
      <c r="AO725" s="145">
        <f t="shared" si="102"/>
        <v>0</v>
      </c>
      <c r="AP725" s="14">
        <f t="shared" si="103"/>
        <v>0</v>
      </c>
      <c r="AQ725" s="22"/>
      <c r="AR725" s="24"/>
      <c r="AS725" s="24"/>
      <c r="AT725" s="24"/>
      <c r="AU725" s="24"/>
      <c r="AV725" s="24"/>
      <c r="AW725" s="145"/>
      <c r="AX725" s="24"/>
      <c r="AY725" s="24"/>
      <c r="AZ725" s="24"/>
      <c r="BA725" s="24"/>
      <c r="BB725" s="24"/>
      <c r="BC725" s="24"/>
      <c r="BD725" s="24"/>
      <c r="BE725" s="24"/>
      <c r="BF725" s="24"/>
      <c r="BG725" s="24"/>
      <c r="BH725" s="24"/>
      <c r="BI725" s="24"/>
      <c r="BJ725" s="24"/>
      <c r="BK725" s="24"/>
      <c r="BL725" s="24"/>
      <c r="BM725" s="145">
        <f t="shared" si="104"/>
        <v>0</v>
      </c>
      <c r="BN725" s="24">
        <f t="shared" si="105"/>
        <v>0</v>
      </c>
      <c r="BO725" s="509">
        <f t="shared" si="99"/>
        <v>0</v>
      </c>
      <c r="BP725" s="511">
        <v>0</v>
      </c>
      <c r="BQ725" s="512">
        <v>0</v>
      </c>
      <c r="BR725" s="513">
        <v>0</v>
      </c>
      <c r="BS725" s="512">
        <v>0</v>
      </c>
      <c r="BT725" s="512">
        <v>0</v>
      </c>
      <c r="BU725" s="512">
        <v>0</v>
      </c>
      <c r="BV725" s="512">
        <v>0</v>
      </c>
      <c r="BW725" s="512">
        <v>0</v>
      </c>
      <c r="BX725" s="512">
        <v>0</v>
      </c>
      <c r="BY725" s="512">
        <v>0</v>
      </c>
      <c r="BZ725" s="512">
        <v>0</v>
      </c>
      <c r="CA725" s="512">
        <v>0</v>
      </c>
      <c r="CB725" s="512">
        <v>0</v>
      </c>
      <c r="CC725" s="512">
        <v>0</v>
      </c>
      <c r="CD725" s="512">
        <v>0</v>
      </c>
      <c r="CE725" s="512">
        <v>0</v>
      </c>
      <c r="CF725" s="512">
        <v>0</v>
      </c>
      <c r="CG725" s="512">
        <v>0</v>
      </c>
      <c r="CH725" s="512">
        <v>0</v>
      </c>
      <c r="CI725" s="512">
        <v>0</v>
      </c>
      <c r="CJ725" s="512">
        <v>0</v>
      </c>
      <c r="CK725" s="512">
        <v>0</v>
      </c>
      <c r="CL725" s="513">
        <f t="shared" si="106"/>
        <v>0</v>
      </c>
      <c r="CM725" s="513">
        <f t="shared" si="107"/>
        <v>0</v>
      </c>
      <c r="CN725" s="113"/>
      <c r="CO725" s="97"/>
      <c r="CP725" s="97"/>
      <c r="CQ725" s="97"/>
      <c r="CR725" s="97"/>
      <c r="CS725" s="97"/>
      <c r="CT725" s="97"/>
      <c r="CU725" s="114"/>
      <c r="CV725" s="50">
        <f t="shared" si="100"/>
        <v>8059200</v>
      </c>
      <c r="CW725" s="11"/>
      <c r="CX725" s="604">
        <f t="shared" si="101"/>
        <v>2.34</v>
      </c>
      <c r="CY725" s="143"/>
      <c r="CZ725" s="143"/>
      <c r="DA725" s="143"/>
      <c r="DB725" s="23"/>
      <c r="DC725" s="23"/>
      <c r="DD725" s="23"/>
      <c r="DE725" s="23"/>
      <c r="DF725" s="143"/>
      <c r="DG725" s="89"/>
      <c r="DH725" s="50" t="s">
        <v>46</v>
      </c>
      <c r="DI725" s="28"/>
      <c r="DJ725" s="553" t="s">
        <v>46</v>
      </c>
      <c r="DK725" s="143"/>
      <c r="DL725" s="46"/>
      <c r="DM725" s="111"/>
      <c r="DN725" s="110"/>
      <c r="DO725" s="432">
        <v>0</v>
      </c>
      <c r="DP725" s="433">
        <v>0</v>
      </c>
      <c r="DQ725" s="434">
        <v>0</v>
      </c>
      <c r="DR725" s="428">
        <v>0</v>
      </c>
      <c r="DS725" s="432">
        <v>0</v>
      </c>
      <c r="DT725" s="434">
        <v>0</v>
      </c>
      <c r="DU725" s="434">
        <v>0</v>
      </c>
      <c r="DV725" s="428">
        <v>0</v>
      </c>
      <c r="DW725" s="252"/>
      <c r="DX725" s="50"/>
      <c r="DY725" s="249"/>
      <c r="DZ725" s="464">
        <v>0</v>
      </c>
      <c r="EA725" s="465">
        <v>0</v>
      </c>
      <c r="EB725" s="46"/>
    </row>
    <row r="726" spans="1:132" s="141" customFormat="1" ht="27.75" customHeight="1" x14ac:dyDescent="0.25">
      <c r="A726" s="69" t="s">
        <v>56</v>
      </c>
      <c r="B726" s="69" t="s">
        <v>57</v>
      </c>
      <c r="C726" s="69" t="s">
        <v>1099</v>
      </c>
      <c r="D726" s="67" t="s">
        <v>1107</v>
      </c>
      <c r="E726" s="67" t="s">
        <v>1273</v>
      </c>
      <c r="F726" s="67" t="s">
        <v>1274</v>
      </c>
      <c r="G726" s="67" t="s">
        <v>1112</v>
      </c>
      <c r="H726" s="14" t="s">
        <v>46</v>
      </c>
      <c r="I726" s="20" t="s">
        <v>1978</v>
      </c>
      <c r="J726" s="145" t="s">
        <v>1980</v>
      </c>
      <c r="K726" s="426">
        <v>9.32</v>
      </c>
      <c r="L726" s="426">
        <v>3.7946969618040001</v>
      </c>
      <c r="M726" s="424">
        <v>9</v>
      </c>
      <c r="N726" s="487">
        <v>20323199.999999996</v>
      </c>
      <c r="O726" s="487" t="s">
        <v>1976</v>
      </c>
      <c r="P726" s="572">
        <v>5.75</v>
      </c>
      <c r="Q726" s="34" t="s">
        <v>1977</v>
      </c>
      <c r="R726" s="257" t="s">
        <v>48</v>
      </c>
      <c r="S726" s="27"/>
      <c r="T726" s="27"/>
      <c r="U726" s="145"/>
      <c r="V726" s="24"/>
      <c r="W726" s="24"/>
      <c r="X726" s="24"/>
      <c r="Y726" s="24"/>
      <c r="Z726" s="24"/>
      <c r="AA726" s="24"/>
      <c r="AB726" s="24"/>
      <c r="AC726" s="24"/>
      <c r="AD726" s="24"/>
      <c r="AE726" s="24"/>
      <c r="AF726" s="24"/>
      <c r="AG726" s="24"/>
      <c r="AH726" s="24"/>
      <c r="AI726" s="24">
        <v>1</v>
      </c>
      <c r="AJ726" s="24">
        <v>1</v>
      </c>
      <c r="AK726" s="24"/>
      <c r="AL726" s="24"/>
      <c r="AM726" s="24"/>
      <c r="AN726" s="24"/>
      <c r="AO726" s="145">
        <f t="shared" si="102"/>
        <v>1</v>
      </c>
      <c r="AP726" s="14">
        <f t="shared" si="103"/>
        <v>1</v>
      </c>
      <c r="AQ726" s="22"/>
      <c r="AR726" s="24"/>
      <c r="AS726" s="24"/>
      <c r="AT726" s="24"/>
      <c r="AU726" s="24"/>
      <c r="AV726" s="24"/>
      <c r="AW726" s="145"/>
      <c r="AX726" s="24"/>
      <c r="AY726" s="24"/>
      <c r="AZ726" s="24"/>
      <c r="BA726" s="24"/>
      <c r="BB726" s="24"/>
      <c r="BC726" s="24"/>
      <c r="BD726" s="24"/>
      <c r="BE726" s="24"/>
      <c r="BF726" s="24"/>
      <c r="BG726" s="24">
        <v>82.8</v>
      </c>
      <c r="BH726" s="24">
        <v>82.8</v>
      </c>
      <c r="BI726" s="24"/>
      <c r="BJ726" s="24"/>
      <c r="BK726" s="24"/>
      <c r="BL726" s="24"/>
      <c r="BM726" s="145">
        <f t="shared" si="104"/>
        <v>82.8</v>
      </c>
      <c r="BN726" s="24">
        <f t="shared" si="105"/>
        <v>82.8</v>
      </c>
      <c r="BO726" s="509">
        <f t="shared" si="99"/>
        <v>1.44E-2</v>
      </c>
      <c r="BP726" s="511">
        <v>0</v>
      </c>
      <c r="BQ726" s="512">
        <v>0</v>
      </c>
      <c r="BR726" s="513">
        <v>0</v>
      </c>
      <c r="BS726" s="512">
        <v>0</v>
      </c>
      <c r="BT726" s="512">
        <v>0</v>
      </c>
      <c r="BU726" s="512">
        <v>0</v>
      </c>
      <c r="BV726" s="512">
        <v>0</v>
      </c>
      <c r="BW726" s="512">
        <v>0</v>
      </c>
      <c r="BX726" s="512">
        <v>0</v>
      </c>
      <c r="BY726" s="512">
        <v>0</v>
      </c>
      <c r="BZ726" s="512">
        <v>0</v>
      </c>
      <c r="CA726" s="512">
        <v>0</v>
      </c>
      <c r="CB726" s="512">
        <v>0</v>
      </c>
      <c r="CC726" s="512">
        <v>0</v>
      </c>
      <c r="CD726" s="512">
        <v>0</v>
      </c>
      <c r="CE726" s="512">
        <v>0</v>
      </c>
      <c r="CF726" s="512">
        <v>97193.952000000005</v>
      </c>
      <c r="CG726" s="512">
        <v>97193.952000000005</v>
      </c>
      <c r="CH726" s="512">
        <v>0</v>
      </c>
      <c r="CI726" s="512">
        <v>0</v>
      </c>
      <c r="CJ726" s="512">
        <v>0</v>
      </c>
      <c r="CK726" s="512">
        <v>0</v>
      </c>
      <c r="CL726" s="513">
        <f t="shared" si="106"/>
        <v>97193.952000000005</v>
      </c>
      <c r="CM726" s="513">
        <f t="shared" si="107"/>
        <v>97193.952000000005</v>
      </c>
      <c r="CN726" s="113"/>
      <c r="CO726" s="97"/>
      <c r="CP726" s="97"/>
      <c r="CQ726" s="97"/>
      <c r="CR726" s="97"/>
      <c r="CS726" s="97"/>
      <c r="CT726" s="97"/>
      <c r="CU726" s="114"/>
      <c r="CV726" s="50">
        <f t="shared" si="100"/>
        <v>20323199.999999996</v>
      </c>
      <c r="CW726" s="11"/>
      <c r="CX726" s="604">
        <f t="shared" si="101"/>
        <v>5.75</v>
      </c>
      <c r="CY726" s="143"/>
      <c r="CZ726" s="143"/>
      <c r="DA726" s="143"/>
      <c r="DB726" s="23"/>
      <c r="DC726" s="23"/>
      <c r="DD726" s="23"/>
      <c r="DE726" s="23"/>
      <c r="DF726" s="143"/>
      <c r="DG726" s="89"/>
      <c r="DH726" s="50" t="s">
        <v>46</v>
      </c>
      <c r="DI726" s="28"/>
      <c r="DJ726" s="553" t="s">
        <v>46</v>
      </c>
      <c r="DK726" s="143"/>
      <c r="DL726" s="46"/>
      <c r="DM726" s="111"/>
      <c r="DN726" s="110"/>
      <c r="DO726" s="432">
        <v>0</v>
      </c>
      <c r="DP726" s="433">
        <v>29.040498442367596</v>
      </c>
      <c r="DQ726" s="434">
        <v>0</v>
      </c>
      <c r="DR726" s="428">
        <v>29.040498442367596</v>
      </c>
      <c r="DS726" s="432">
        <v>0</v>
      </c>
      <c r="DT726" s="434">
        <v>0.63239875389408085</v>
      </c>
      <c r="DU726" s="434">
        <v>0</v>
      </c>
      <c r="DV726" s="428">
        <v>0.63239875389408085</v>
      </c>
      <c r="DW726" s="252"/>
      <c r="DX726" s="50"/>
      <c r="DY726" s="249"/>
      <c r="DZ726" s="464">
        <v>0</v>
      </c>
      <c r="EA726" s="465">
        <v>0</v>
      </c>
      <c r="EB726" s="46"/>
    </row>
    <row r="727" spans="1:132" s="141" customFormat="1" ht="27.75" customHeight="1" x14ac:dyDescent="0.25">
      <c r="A727" s="69" t="s">
        <v>56</v>
      </c>
      <c r="B727" s="69" t="s">
        <v>57</v>
      </c>
      <c r="C727" s="69" t="s">
        <v>1099</v>
      </c>
      <c r="D727" s="67" t="s">
        <v>1247</v>
      </c>
      <c r="E727" s="67" t="s">
        <v>1248</v>
      </c>
      <c r="F727" s="67" t="s">
        <v>1275</v>
      </c>
      <c r="G727" s="67" t="s">
        <v>1231</v>
      </c>
      <c r="H727" s="14" t="s">
        <v>46</v>
      </c>
      <c r="I727" s="20" t="s">
        <v>1979</v>
      </c>
      <c r="J727" s="145" t="s">
        <v>1980</v>
      </c>
      <c r="K727" s="426">
        <v>7.97</v>
      </c>
      <c r="L727" s="426">
        <v>2.6151515097120002</v>
      </c>
      <c r="M727" s="424">
        <v>2</v>
      </c>
      <c r="N727" s="487">
        <v>20673600.000000004</v>
      </c>
      <c r="O727" s="487" t="s">
        <v>1976</v>
      </c>
      <c r="P727" s="572">
        <v>5.91</v>
      </c>
      <c r="Q727" s="34" t="s">
        <v>1977</v>
      </c>
      <c r="R727" s="257" t="s">
        <v>48</v>
      </c>
      <c r="S727" s="27"/>
      <c r="T727" s="27"/>
      <c r="U727" s="145"/>
      <c r="V727" s="24"/>
      <c r="W727" s="24"/>
      <c r="X727" s="24"/>
      <c r="Y727" s="24"/>
      <c r="Z727" s="24"/>
      <c r="AA727" s="24"/>
      <c r="AB727" s="24"/>
      <c r="AC727" s="24"/>
      <c r="AD727" s="24"/>
      <c r="AE727" s="24"/>
      <c r="AF727" s="24"/>
      <c r="AG727" s="24"/>
      <c r="AH727" s="24"/>
      <c r="AI727" s="24">
        <v>1</v>
      </c>
      <c r="AJ727" s="24">
        <v>1</v>
      </c>
      <c r="AK727" s="24"/>
      <c r="AL727" s="24"/>
      <c r="AM727" s="24"/>
      <c r="AN727" s="24"/>
      <c r="AO727" s="145">
        <f t="shared" si="102"/>
        <v>1</v>
      </c>
      <c r="AP727" s="14">
        <f t="shared" si="103"/>
        <v>1</v>
      </c>
      <c r="AQ727" s="22"/>
      <c r="AR727" s="24"/>
      <c r="AS727" s="24"/>
      <c r="AT727" s="24"/>
      <c r="AU727" s="24"/>
      <c r="AV727" s="24"/>
      <c r="AW727" s="145"/>
      <c r="AX727" s="24"/>
      <c r="AY727" s="24"/>
      <c r="AZ727" s="24"/>
      <c r="BA727" s="24"/>
      <c r="BB727" s="24"/>
      <c r="BC727" s="24"/>
      <c r="BD727" s="24"/>
      <c r="BE727" s="24"/>
      <c r="BF727" s="24"/>
      <c r="BG727" s="24">
        <v>39</v>
      </c>
      <c r="BH727" s="24">
        <v>39</v>
      </c>
      <c r="BI727" s="24"/>
      <c r="BJ727" s="24"/>
      <c r="BK727" s="24"/>
      <c r="BL727" s="24"/>
      <c r="BM727" s="145">
        <f t="shared" si="104"/>
        <v>39</v>
      </c>
      <c r="BN727" s="24">
        <f t="shared" si="105"/>
        <v>39</v>
      </c>
      <c r="BO727" s="509">
        <f t="shared" si="99"/>
        <v>6.5989847715736041E-3</v>
      </c>
      <c r="BP727" s="511">
        <v>0</v>
      </c>
      <c r="BQ727" s="512">
        <v>0</v>
      </c>
      <c r="BR727" s="513">
        <v>0</v>
      </c>
      <c r="BS727" s="512">
        <v>0</v>
      </c>
      <c r="BT727" s="512">
        <v>0</v>
      </c>
      <c r="BU727" s="512">
        <v>0</v>
      </c>
      <c r="BV727" s="512">
        <v>0</v>
      </c>
      <c r="BW727" s="512">
        <v>0</v>
      </c>
      <c r="BX727" s="512">
        <v>0</v>
      </c>
      <c r="BY727" s="512">
        <v>0</v>
      </c>
      <c r="BZ727" s="512">
        <v>0</v>
      </c>
      <c r="CA727" s="512">
        <v>0</v>
      </c>
      <c r="CB727" s="512">
        <v>0</v>
      </c>
      <c r="CC727" s="512">
        <v>0</v>
      </c>
      <c r="CD727" s="512">
        <v>0</v>
      </c>
      <c r="CE727" s="512">
        <v>0</v>
      </c>
      <c r="CF727" s="512">
        <v>45779.76</v>
      </c>
      <c r="CG727" s="512">
        <v>45779.76</v>
      </c>
      <c r="CH727" s="512">
        <v>0</v>
      </c>
      <c r="CI727" s="512">
        <v>0</v>
      </c>
      <c r="CJ727" s="512">
        <v>0</v>
      </c>
      <c r="CK727" s="512">
        <v>0</v>
      </c>
      <c r="CL727" s="513">
        <f t="shared" si="106"/>
        <v>45779.76</v>
      </c>
      <c r="CM727" s="513">
        <f t="shared" si="107"/>
        <v>45779.76</v>
      </c>
      <c r="CN727" s="113"/>
      <c r="CO727" s="97"/>
      <c r="CP727" s="97"/>
      <c r="CQ727" s="97"/>
      <c r="CR727" s="97"/>
      <c r="CS727" s="97"/>
      <c r="CT727" s="97"/>
      <c r="CU727" s="114"/>
      <c r="CV727" s="50">
        <f t="shared" si="100"/>
        <v>20673600.000000004</v>
      </c>
      <c r="CW727" s="11"/>
      <c r="CX727" s="604">
        <f t="shared" si="101"/>
        <v>5.91</v>
      </c>
      <c r="CY727" s="143"/>
      <c r="CZ727" s="143"/>
      <c r="DA727" s="143"/>
      <c r="DB727" s="23"/>
      <c r="DC727" s="23"/>
      <c r="DD727" s="23"/>
      <c r="DE727" s="23"/>
      <c r="DF727" s="143"/>
      <c r="DG727" s="89"/>
      <c r="DH727" s="50" t="s">
        <v>46</v>
      </c>
      <c r="DI727" s="28"/>
      <c r="DJ727" s="553" t="s">
        <v>46</v>
      </c>
      <c r="DK727" s="143"/>
      <c r="DL727" s="46"/>
      <c r="DM727" s="111"/>
      <c r="DN727" s="110"/>
      <c r="DO727" s="432">
        <v>0</v>
      </c>
      <c r="DP727" s="433">
        <v>42</v>
      </c>
      <c r="DQ727" s="434">
        <v>0</v>
      </c>
      <c r="DR727" s="428">
        <v>42</v>
      </c>
      <c r="DS727" s="432">
        <v>0</v>
      </c>
      <c r="DT727" s="434">
        <v>0.66666666666666663</v>
      </c>
      <c r="DU727" s="434">
        <v>0</v>
      </c>
      <c r="DV727" s="428">
        <v>0.66666666666666663</v>
      </c>
      <c r="DW727" s="252"/>
      <c r="DX727" s="50"/>
      <c r="DY727" s="249"/>
      <c r="DZ727" s="464">
        <v>0</v>
      </c>
      <c r="EA727" s="465">
        <v>0</v>
      </c>
      <c r="EB727" s="46"/>
    </row>
    <row r="728" spans="1:132" s="141" customFormat="1" ht="27.75" customHeight="1" x14ac:dyDescent="0.25">
      <c r="A728" s="69" t="s">
        <v>56</v>
      </c>
      <c r="B728" s="69" t="s">
        <v>57</v>
      </c>
      <c r="C728" s="69" t="s">
        <v>1099</v>
      </c>
      <c r="D728" s="67" t="s">
        <v>1276</v>
      </c>
      <c r="E728" s="67" t="s">
        <v>1243</v>
      </c>
      <c r="F728" s="67" t="s">
        <v>1277</v>
      </c>
      <c r="G728" s="67" t="s">
        <v>1163</v>
      </c>
      <c r="H728" s="14" t="s">
        <v>46</v>
      </c>
      <c r="I728" s="20" t="s">
        <v>1979</v>
      </c>
      <c r="J728" s="145" t="s">
        <v>1980</v>
      </c>
      <c r="K728" s="426">
        <v>11.23</v>
      </c>
      <c r="L728" s="426">
        <v>2.9967802967970001</v>
      </c>
      <c r="M728" s="424">
        <v>2</v>
      </c>
      <c r="N728" s="487">
        <v>15768000</v>
      </c>
      <c r="O728" s="487" t="s">
        <v>1976</v>
      </c>
      <c r="P728" s="572">
        <v>4.49</v>
      </c>
      <c r="Q728" s="34" t="s">
        <v>1977</v>
      </c>
      <c r="R728" s="257" t="s">
        <v>48</v>
      </c>
      <c r="S728" s="27"/>
      <c r="T728" s="27"/>
      <c r="U728" s="145"/>
      <c r="V728" s="24"/>
      <c r="W728" s="24"/>
      <c r="X728" s="24"/>
      <c r="Y728" s="24"/>
      <c r="Z728" s="24"/>
      <c r="AA728" s="24"/>
      <c r="AB728" s="24"/>
      <c r="AC728" s="24"/>
      <c r="AD728" s="24"/>
      <c r="AE728" s="24"/>
      <c r="AF728" s="24"/>
      <c r="AG728" s="24"/>
      <c r="AH728" s="24"/>
      <c r="AI728" s="24"/>
      <c r="AJ728" s="24"/>
      <c r="AK728" s="24"/>
      <c r="AL728" s="24"/>
      <c r="AM728" s="24"/>
      <c r="AN728" s="24"/>
      <c r="AO728" s="145">
        <f t="shared" si="102"/>
        <v>0</v>
      </c>
      <c r="AP728" s="14">
        <f t="shared" si="103"/>
        <v>0</v>
      </c>
      <c r="AQ728" s="22"/>
      <c r="AR728" s="24"/>
      <c r="AS728" s="24"/>
      <c r="AT728" s="24"/>
      <c r="AU728" s="24"/>
      <c r="AV728" s="24"/>
      <c r="AW728" s="145"/>
      <c r="AX728" s="24"/>
      <c r="AY728" s="24"/>
      <c r="AZ728" s="24"/>
      <c r="BA728" s="24"/>
      <c r="BB728" s="24"/>
      <c r="BC728" s="24"/>
      <c r="BD728" s="24"/>
      <c r="BE728" s="24"/>
      <c r="BF728" s="24"/>
      <c r="BG728" s="24"/>
      <c r="BH728" s="24"/>
      <c r="BI728" s="24"/>
      <c r="BJ728" s="24"/>
      <c r="BK728" s="24"/>
      <c r="BL728" s="24"/>
      <c r="BM728" s="145">
        <f t="shared" si="104"/>
        <v>0</v>
      </c>
      <c r="BN728" s="24">
        <f t="shared" si="105"/>
        <v>0</v>
      </c>
      <c r="BO728" s="509">
        <f t="shared" si="99"/>
        <v>0</v>
      </c>
      <c r="BP728" s="511">
        <v>0</v>
      </c>
      <c r="BQ728" s="512">
        <v>0</v>
      </c>
      <c r="BR728" s="513">
        <v>0</v>
      </c>
      <c r="BS728" s="512">
        <v>0</v>
      </c>
      <c r="BT728" s="512">
        <v>0</v>
      </c>
      <c r="BU728" s="512">
        <v>0</v>
      </c>
      <c r="BV728" s="512">
        <v>0</v>
      </c>
      <c r="BW728" s="512">
        <v>0</v>
      </c>
      <c r="BX728" s="512">
        <v>0</v>
      </c>
      <c r="BY728" s="512">
        <v>0</v>
      </c>
      <c r="BZ728" s="512">
        <v>0</v>
      </c>
      <c r="CA728" s="512">
        <v>0</v>
      </c>
      <c r="CB728" s="512">
        <v>0</v>
      </c>
      <c r="CC728" s="512">
        <v>0</v>
      </c>
      <c r="CD728" s="512">
        <v>0</v>
      </c>
      <c r="CE728" s="512">
        <v>0</v>
      </c>
      <c r="CF728" s="512">
        <v>0</v>
      </c>
      <c r="CG728" s="512">
        <v>0</v>
      </c>
      <c r="CH728" s="512">
        <v>0</v>
      </c>
      <c r="CI728" s="512">
        <v>0</v>
      </c>
      <c r="CJ728" s="512">
        <v>0</v>
      </c>
      <c r="CK728" s="512">
        <v>0</v>
      </c>
      <c r="CL728" s="513">
        <f t="shared" si="106"/>
        <v>0</v>
      </c>
      <c r="CM728" s="513">
        <f t="shared" si="107"/>
        <v>0</v>
      </c>
      <c r="CN728" s="113"/>
      <c r="CO728" s="97"/>
      <c r="CP728" s="97"/>
      <c r="CQ728" s="97"/>
      <c r="CR728" s="97"/>
      <c r="CS728" s="97"/>
      <c r="CT728" s="97"/>
      <c r="CU728" s="114"/>
      <c r="CV728" s="50">
        <f t="shared" si="100"/>
        <v>15768000</v>
      </c>
      <c r="CW728" s="11"/>
      <c r="CX728" s="604">
        <f t="shared" si="101"/>
        <v>4.49</v>
      </c>
      <c r="CY728" s="143"/>
      <c r="CZ728" s="143"/>
      <c r="DA728" s="143"/>
      <c r="DB728" s="23"/>
      <c r="DC728" s="23"/>
      <c r="DD728" s="23"/>
      <c r="DE728" s="23"/>
      <c r="DF728" s="143"/>
      <c r="DG728" s="89"/>
      <c r="DH728" s="50" t="s">
        <v>46</v>
      </c>
      <c r="DI728" s="28"/>
      <c r="DJ728" s="553" t="s">
        <v>46</v>
      </c>
      <c r="DK728" s="143"/>
      <c r="DL728" s="46"/>
      <c r="DM728" s="111"/>
      <c r="DN728" s="110"/>
      <c r="DO728" s="432">
        <v>206</v>
      </c>
      <c r="DP728" s="433">
        <v>-186.83333333333334</v>
      </c>
      <c r="DQ728" s="434">
        <v>206</v>
      </c>
      <c r="DR728" s="428">
        <v>-186.83333333333334</v>
      </c>
      <c r="DS728" s="432">
        <v>1</v>
      </c>
      <c r="DT728" s="434">
        <v>-0.5</v>
      </c>
      <c r="DU728" s="434">
        <v>1</v>
      </c>
      <c r="DV728" s="428">
        <v>-0.5</v>
      </c>
      <c r="DW728" s="252"/>
      <c r="DX728" s="50"/>
      <c r="DY728" s="249"/>
      <c r="DZ728" s="464">
        <v>412</v>
      </c>
      <c r="EA728" s="465">
        <v>-373.66666666666669</v>
      </c>
      <c r="EB728" s="46"/>
    </row>
    <row r="729" spans="1:132" s="141" customFormat="1" ht="27.75" customHeight="1" x14ac:dyDescent="0.25">
      <c r="A729" s="69" t="s">
        <v>56</v>
      </c>
      <c r="B729" s="69" t="s">
        <v>57</v>
      </c>
      <c r="C729" s="69" t="s">
        <v>1099</v>
      </c>
      <c r="D729" s="67" t="s">
        <v>1262</v>
      </c>
      <c r="E729" s="67" t="s">
        <v>1263</v>
      </c>
      <c r="F729" s="67" t="s">
        <v>1278</v>
      </c>
      <c r="G729" s="67" t="s">
        <v>1279</v>
      </c>
      <c r="H729" s="14" t="s">
        <v>46</v>
      </c>
      <c r="I729" s="20" t="s">
        <v>1978</v>
      </c>
      <c r="J729" s="145" t="s">
        <v>1980</v>
      </c>
      <c r="K729" s="426">
        <v>15.7</v>
      </c>
      <c r="L729" s="426">
        <v>9.9897727064940014</v>
      </c>
      <c r="M729" s="424">
        <v>89</v>
      </c>
      <c r="N729" s="487">
        <v>44851200.000000015</v>
      </c>
      <c r="O729" s="487" t="s">
        <v>1976</v>
      </c>
      <c r="P729" s="572">
        <v>12.64</v>
      </c>
      <c r="Q729" s="34" t="s">
        <v>48</v>
      </c>
      <c r="R729" s="257" t="s">
        <v>48</v>
      </c>
      <c r="S729" s="27"/>
      <c r="T729" s="27"/>
      <c r="U729" s="145"/>
      <c r="V729" s="24"/>
      <c r="W729" s="24"/>
      <c r="X729" s="24"/>
      <c r="Y729" s="24"/>
      <c r="Z729" s="24"/>
      <c r="AA729" s="24"/>
      <c r="AB729" s="24"/>
      <c r="AC729" s="24"/>
      <c r="AD729" s="24"/>
      <c r="AE729" s="24"/>
      <c r="AF729" s="24"/>
      <c r="AG729" s="24"/>
      <c r="AH729" s="24"/>
      <c r="AI729" s="24"/>
      <c r="AJ729" s="24"/>
      <c r="AK729" s="24"/>
      <c r="AL729" s="24"/>
      <c r="AM729" s="24">
        <v>3</v>
      </c>
      <c r="AN729" s="24">
        <v>3</v>
      </c>
      <c r="AO729" s="145">
        <f t="shared" si="102"/>
        <v>3</v>
      </c>
      <c r="AP729" s="14">
        <f t="shared" si="103"/>
        <v>3</v>
      </c>
      <c r="AQ729" s="22"/>
      <c r="AR729" s="24"/>
      <c r="AS729" s="24"/>
      <c r="AT729" s="24"/>
      <c r="AU729" s="24"/>
      <c r="AV729" s="24"/>
      <c r="AW729" s="145"/>
      <c r="AX729" s="24"/>
      <c r="AY729" s="24"/>
      <c r="AZ729" s="24"/>
      <c r="BA729" s="24"/>
      <c r="BB729" s="24"/>
      <c r="BC729" s="24"/>
      <c r="BD729" s="24"/>
      <c r="BE729" s="24"/>
      <c r="BF729" s="24"/>
      <c r="BG729" s="24"/>
      <c r="BH729" s="24"/>
      <c r="BI729" s="24"/>
      <c r="BJ729" s="24"/>
      <c r="BK729" s="24">
        <v>6500</v>
      </c>
      <c r="BL729" s="24">
        <v>6500</v>
      </c>
      <c r="BM729" s="145">
        <f t="shared" si="104"/>
        <v>6500</v>
      </c>
      <c r="BN729" s="24">
        <f t="shared" si="105"/>
        <v>6500</v>
      </c>
      <c r="BO729" s="509">
        <f t="shared" si="99"/>
        <v>0.51424050632911389</v>
      </c>
      <c r="BP729" s="511">
        <v>0</v>
      </c>
      <c r="BQ729" s="512">
        <v>0</v>
      </c>
      <c r="BR729" s="513">
        <v>0</v>
      </c>
      <c r="BS729" s="512">
        <v>0</v>
      </c>
      <c r="BT729" s="512">
        <v>0</v>
      </c>
      <c r="BU729" s="512">
        <v>0</v>
      </c>
      <c r="BV729" s="512">
        <v>0</v>
      </c>
      <c r="BW729" s="512">
        <v>0</v>
      </c>
      <c r="BX729" s="512">
        <v>0</v>
      </c>
      <c r="BY729" s="512">
        <v>0</v>
      </c>
      <c r="BZ729" s="512">
        <v>0</v>
      </c>
      <c r="CA729" s="512">
        <v>0</v>
      </c>
      <c r="CB729" s="512">
        <v>0</v>
      </c>
      <c r="CC729" s="512">
        <v>0</v>
      </c>
      <c r="CD729" s="512">
        <v>0</v>
      </c>
      <c r="CE729" s="512">
        <v>0</v>
      </c>
      <c r="CF729" s="512">
        <v>0</v>
      </c>
      <c r="CG729" s="512">
        <v>0</v>
      </c>
      <c r="CH729" s="512">
        <v>0</v>
      </c>
      <c r="CI729" s="512">
        <v>0</v>
      </c>
      <c r="CJ729" s="512">
        <v>21295560</v>
      </c>
      <c r="CK729" s="512">
        <v>21295560</v>
      </c>
      <c r="CL729" s="513">
        <f t="shared" si="106"/>
        <v>21295560</v>
      </c>
      <c r="CM729" s="513">
        <f t="shared" si="107"/>
        <v>21295560</v>
      </c>
      <c r="CN729" s="113"/>
      <c r="CO729" s="97"/>
      <c r="CP729" s="97"/>
      <c r="CQ729" s="97"/>
      <c r="CR729" s="97"/>
      <c r="CS729" s="97"/>
      <c r="CT729" s="97"/>
      <c r="CU729" s="114"/>
      <c r="CV729" s="50">
        <f t="shared" si="100"/>
        <v>44851200.000000015</v>
      </c>
      <c r="CW729" s="11"/>
      <c r="CX729" s="604">
        <f t="shared" si="101"/>
        <v>12.64</v>
      </c>
      <c r="CY729" s="143"/>
      <c r="CZ729" s="143"/>
      <c r="DA729" s="143"/>
      <c r="DB729" s="23"/>
      <c r="DC729" s="23"/>
      <c r="DD729" s="23"/>
      <c r="DE729" s="23"/>
      <c r="DF729" s="143"/>
      <c r="DG729" s="89"/>
      <c r="DH729" s="50" t="s">
        <v>46</v>
      </c>
      <c r="DI729" s="28"/>
      <c r="DJ729" s="553" t="s">
        <v>46</v>
      </c>
      <c r="DK729" s="143"/>
      <c r="DL729" s="46"/>
      <c r="DM729" s="111"/>
      <c r="DN729" s="110"/>
      <c r="DO729" s="432">
        <v>164.7774647887324</v>
      </c>
      <c r="DP729" s="433">
        <v>451.11323602401109</v>
      </c>
      <c r="DQ729" s="434">
        <v>164.7774647887324</v>
      </c>
      <c r="DR729" s="428">
        <v>23.655416118798058</v>
      </c>
      <c r="DS729" s="432">
        <v>0.94647887323943658</v>
      </c>
      <c r="DT729" s="434">
        <v>1.1324318345419901</v>
      </c>
      <c r="DU729" s="434">
        <v>0.94647887323943658</v>
      </c>
      <c r="DV729" s="428">
        <v>1.1286403653476773</v>
      </c>
      <c r="DW729" s="252"/>
      <c r="DX729" s="50"/>
      <c r="DY729" s="249"/>
      <c r="DZ729" s="464">
        <v>0</v>
      </c>
      <c r="EA729" s="465">
        <v>0</v>
      </c>
      <c r="EB729" s="46"/>
    </row>
    <row r="730" spans="1:132" s="141" customFormat="1" ht="27.75" customHeight="1" x14ac:dyDescent="0.25">
      <c r="A730" s="69" t="s">
        <v>56</v>
      </c>
      <c r="B730" s="69" t="s">
        <v>57</v>
      </c>
      <c r="C730" s="69" t="s">
        <v>1099</v>
      </c>
      <c r="D730" s="67" t="s">
        <v>1280</v>
      </c>
      <c r="E730" s="67" t="s">
        <v>1191</v>
      </c>
      <c r="F730" s="67" t="s">
        <v>1281</v>
      </c>
      <c r="G730" s="67" t="s">
        <v>1282</v>
      </c>
      <c r="H730" s="14" t="s">
        <v>46</v>
      </c>
      <c r="I730" s="20" t="s">
        <v>1979</v>
      </c>
      <c r="J730" s="145" t="s">
        <v>1980</v>
      </c>
      <c r="K730" s="426">
        <v>23.26</v>
      </c>
      <c r="L730" s="426">
        <v>4.4481060513540003</v>
      </c>
      <c r="M730" s="424">
        <v>22</v>
      </c>
      <c r="N730" s="487">
        <v>48355200.000000007</v>
      </c>
      <c r="O730" s="487" t="s">
        <v>1976</v>
      </c>
      <c r="P730" s="572">
        <v>13.84</v>
      </c>
      <c r="Q730" s="34" t="s">
        <v>48</v>
      </c>
      <c r="R730" s="257" t="s">
        <v>48</v>
      </c>
      <c r="S730" s="27"/>
      <c r="T730" s="27"/>
      <c r="U730" s="145"/>
      <c r="V730" s="24"/>
      <c r="W730" s="24"/>
      <c r="X730" s="24"/>
      <c r="Y730" s="24"/>
      <c r="Z730" s="24"/>
      <c r="AA730" s="24"/>
      <c r="AB730" s="24"/>
      <c r="AC730" s="24"/>
      <c r="AD730" s="24"/>
      <c r="AE730" s="24"/>
      <c r="AF730" s="24"/>
      <c r="AG730" s="24"/>
      <c r="AH730" s="24"/>
      <c r="AI730" s="24">
        <v>1</v>
      </c>
      <c r="AJ730" s="24">
        <v>1</v>
      </c>
      <c r="AK730" s="24"/>
      <c r="AL730" s="24"/>
      <c r="AM730" s="24"/>
      <c r="AN730" s="24"/>
      <c r="AO730" s="145">
        <f t="shared" si="102"/>
        <v>1</v>
      </c>
      <c r="AP730" s="14">
        <f t="shared" si="103"/>
        <v>1</v>
      </c>
      <c r="AQ730" s="22"/>
      <c r="AR730" s="24"/>
      <c r="AS730" s="24"/>
      <c r="AT730" s="24"/>
      <c r="AU730" s="24"/>
      <c r="AV730" s="24"/>
      <c r="AW730" s="145"/>
      <c r="AX730" s="24"/>
      <c r="AY730" s="24"/>
      <c r="AZ730" s="24"/>
      <c r="BA730" s="24"/>
      <c r="BB730" s="24"/>
      <c r="BC730" s="24"/>
      <c r="BD730" s="24"/>
      <c r="BE730" s="24"/>
      <c r="BF730" s="24"/>
      <c r="BG730" s="24">
        <v>68.040000000000006</v>
      </c>
      <c r="BH730" s="24">
        <v>68.040000000000006</v>
      </c>
      <c r="BI730" s="24"/>
      <c r="BJ730" s="24"/>
      <c r="BK730" s="24"/>
      <c r="BL730" s="24"/>
      <c r="BM730" s="145">
        <f t="shared" si="104"/>
        <v>68.040000000000006</v>
      </c>
      <c r="BN730" s="24">
        <f t="shared" si="105"/>
        <v>68.040000000000006</v>
      </c>
      <c r="BO730" s="509">
        <f t="shared" si="99"/>
        <v>4.9161849710982666E-3</v>
      </c>
      <c r="BP730" s="511">
        <v>0</v>
      </c>
      <c r="BQ730" s="512">
        <v>0</v>
      </c>
      <c r="BR730" s="513">
        <v>0</v>
      </c>
      <c r="BS730" s="512">
        <v>0</v>
      </c>
      <c r="BT730" s="512">
        <v>0</v>
      </c>
      <c r="BU730" s="512">
        <v>0</v>
      </c>
      <c r="BV730" s="512">
        <v>0</v>
      </c>
      <c r="BW730" s="512">
        <v>0</v>
      </c>
      <c r="BX730" s="512">
        <v>0</v>
      </c>
      <c r="BY730" s="512">
        <v>0</v>
      </c>
      <c r="BZ730" s="512">
        <v>0</v>
      </c>
      <c r="CA730" s="512">
        <v>0</v>
      </c>
      <c r="CB730" s="512">
        <v>0</v>
      </c>
      <c r="CC730" s="512">
        <v>0</v>
      </c>
      <c r="CD730" s="512">
        <v>0</v>
      </c>
      <c r="CE730" s="512">
        <v>0</v>
      </c>
      <c r="CF730" s="512">
        <v>79868.073600000003</v>
      </c>
      <c r="CG730" s="512">
        <v>79868.073600000003</v>
      </c>
      <c r="CH730" s="512">
        <v>0</v>
      </c>
      <c r="CI730" s="512">
        <v>0</v>
      </c>
      <c r="CJ730" s="512">
        <v>0</v>
      </c>
      <c r="CK730" s="512">
        <v>0</v>
      </c>
      <c r="CL730" s="513">
        <f t="shared" si="106"/>
        <v>79868.073600000003</v>
      </c>
      <c r="CM730" s="513">
        <f t="shared" si="107"/>
        <v>79868.073600000003</v>
      </c>
      <c r="CN730" s="113"/>
      <c r="CO730" s="97"/>
      <c r="CP730" s="97"/>
      <c r="CQ730" s="97"/>
      <c r="CR730" s="97"/>
      <c r="CS730" s="97"/>
      <c r="CT730" s="97"/>
      <c r="CU730" s="114"/>
      <c r="CV730" s="50">
        <f t="shared" si="100"/>
        <v>48355200.000000007</v>
      </c>
      <c r="CW730" s="11"/>
      <c r="CX730" s="604">
        <f t="shared" si="101"/>
        <v>13.84</v>
      </c>
      <c r="CY730" s="143"/>
      <c r="CZ730" s="143"/>
      <c r="DA730" s="143"/>
      <c r="DB730" s="23"/>
      <c r="DC730" s="23"/>
      <c r="DD730" s="23"/>
      <c r="DE730" s="23"/>
      <c r="DF730" s="143"/>
      <c r="DG730" s="89"/>
      <c r="DH730" s="50" t="s">
        <v>46</v>
      </c>
      <c r="DI730" s="28"/>
      <c r="DJ730" s="553" t="s">
        <v>46</v>
      </c>
      <c r="DK730" s="143"/>
      <c r="DL730" s="46"/>
      <c r="DM730" s="111"/>
      <c r="DN730" s="110"/>
      <c r="DO730" s="432">
        <v>1173</v>
      </c>
      <c r="DP730" s="433">
        <v>-1173</v>
      </c>
      <c r="DQ730" s="434">
        <v>0</v>
      </c>
      <c r="DR730" s="428">
        <v>0</v>
      </c>
      <c r="DS730" s="432">
        <v>1</v>
      </c>
      <c r="DT730" s="434">
        <v>-1</v>
      </c>
      <c r="DU730" s="434">
        <v>0</v>
      </c>
      <c r="DV730" s="428">
        <v>0</v>
      </c>
      <c r="DW730" s="252"/>
      <c r="DX730" s="50"/>
      <c r="DY730" s="249"/>
      <c r="DZ730" s="464">
        <v>0</v>
      </c>
      <c r="EA730" s="465">
        <v>0</v>
      </c>
      <c r="EB730" s="46"/>
    </row>
    <row r="731" spans="1:132" s="141" customFormat="1" ht="27.75" customHeight="1" x14ac:dyDescent="0.25">
      <c r="A731" s="69" t="s">
        <v>56</v>
      </c>
      <c r="B731" s="69" t="s">
        <v>57</v>
      </c>
      <c r="C731" s="69" t="s">
        <v>1099</v>
      </c>
      <c r="D731" s="67" t="s">
        <v>1253</v>
      </c>
      <c r="E731" s="67" t="s">
        <v>1101</v>
      </c>
      <c r="F731" s="67" t="s">
        <v>1283</v>
      </c>
      <c r="G731" s="67" t="s">
        <v>1284</v>
      </c>
      <c r="H731" s="14" t="s">
        <v>46</v>
      </c>
      <c r="I731" s="20" t="s">
        <v>1983</v>
      </c>
      <c r="J731" s="145" t="s">
        <v>1980</v>
      </c>
      <c r="K731" s="426">
        <v>23.9</v>
      </c>
      <c r="L731" s="426">
        <v>3.6399621136410003</v>
      </c>
      <c r="M731" s="424">
        <v>497</v>
      </c>
      <c r="N731" s="487">
        <v>51508799.999999993</v>
      </c>
      <c r="O731" s="487" t="s">
        <v>1976</v>
      </c>
      <c r="P731" s="572">
        <v>14.7</v>
      </c>
      <c r="Q731" s="34" t="s">
        <v>48</v>
      </c>
      <c r="R731" s="257" t="s">
        <v>48</v>
      </c>
      <c r="S731" s="27"/>
      <c r="T731" s="27"/>
      <c r="U731" s="145"/>
      <c r="V731" s="24"/>
      <c r="W731" s="24"/>
      <c r="X731" s="24"/>
      <c r="Y731" s="24"/>
      <c r="Z731" s="24"/>
      <c r="AA731" s="24"/>
      <c r="AB731" s="24"/>
      <c r="AC731" s="24"/>
      <c r="AD731" s="24"/>
      <c r="AE731" s="24"/>
      <c r="AF731" s="24"/>
      <c r="AG731" s="24"/>
      <c r="AH731" s="24"/>
      <c r="AI731" s="24"/>
      <c r="AJ731" s="24"/>
      <c r="AK731" s="24"/>
      <c r="AL731" s="24"/>
      <c r="AM731" s="24"/>
      <c r="AN731" s="24"/>
      <c r="AO731" s="145">
        <f t="shared" si="102"/>
        <v>0</v>
      </c>
      <c r="AP731" s="14">
        <f t="shared" si="103"/>
        <v>0</v>
      </c>
      <c r="AQ731" s="22"/>
      <c r="AR731" s="24"/>
      <c r="AS731" s="24"/>
      <c r="AT731" s="24"/>
      <c r="AU731" s="24"/>
      <c r="AV731" s="24"/>
      <c r="AW731" s="145"/>
      <c r="AX731" s="24"/>
      <c r="AY731" s="24"/>
      <c r="AZ731" s="24"/>
      <c r="BA731" s="24"/>
      <c r="BB731" s="24"/>
      <c r="BC731" s="24"/>
      <c r="BD731" s="24"/>
      <c r="BE731" s="24"/>
      <c r="BF731" s="24"/>
      <c r="BG731" s="24"/>
      <c r="BH731" s="24"/>
      <c r="BI731" s="24"/>
      <c r="BJ731" s="24"/>
      <c r="BK731" s="24"/>
      <c r="BL731" s="24"/>
      <c r="BM731" s="145">
        <f t="shared" si="104"/>
        <v>0</v>
      </c>
      <c r="BN731" s="24">
        <f t="shared" si="105"/>
        <v>0</v>
      </c>
      <c r="BO731" s="509">
        <f t="shared" si="99"/>
        <v>0</v>
      </c>
      <c r="BP731" s="511">
        <v>0</v>
      </c>
      <c r="BQ731" s="512">
        <v>0</v>
      </c>
      <c r="BR731" s="513">
        <v>0</v>
      </c>
      <c r="BS731" s="512">
        <v>0</v>
      </c>
      <c r="BT731" s="512">
        <v>0</v>
      </c>
      <c r="BU731" s="512">
        <v>0</v>
      </c>
      <c r="BV731" s="512">
        <v>0</v>
      </c>
      <c r="BW731" s="512">
        <v>0</v>
      </c>
      <c r="BX731" s="512">
        <v>0</v>
      </c>
      <c r="BY731" s="512">
        <v>0</v>
      </c>
      <c r="BZ731" s="512">
        <v>0</v>
      </c>
      <c r="CA731" s="512">
        <v>0</v>
      </c>
      <c r="CB731" s="512">
        <v>0</v>
      </c>
      <c r="CC731" s="512">
        <v>0</v>
      </c>
      <c r="CD731" s="512">
        <v>0</v>
      </c>
      <c r="CE731" s="512">
        <v>0</v>
      </c>
      <c r="CF731" s="512">
        <v>0</v>
      </c>
      <c r="CG731" s="512">
        <v>0</v>
      </c>
      <c r="CH731" s="512">
        <v>0</v>
      </c>
      <c r="CI731" s="512">
        <v>0</v>
      </c>
      <c r="CJ731" s="512">
        <v>0</v>
      </c>
      <c r="CK731" s="512">
        <v>0</v>
      </c>
      <c r="CL731" s="513">
        <f t="shared" si="106"/>
        <v>0</v>
      </c>
      <c r="CM731" s="513">
        <f t="shared" si="107"/>
        <v>0</v>
      </c>
      <c r="CN731" s="113"/>
      <c r="CO731" s="97"/>
      <c r="CP731" s="97"/>
      <c r="CQ731" s="97"/>
      <c r="CR731" s="97"/>
      <c r="CS731" s="97"/>
      <c r="CT731" s="97"/>
      <c r="CU731" s="114"/>
      <c r="CV731" s="50">
        <f t="shared" si="100"/>
        <v>51508799.999999993</v>
      </c>
      <c r="CW731" s="11"/>
      <c r="CX731" s="604">
        <f t="shared" si="101"/>
        <v>14.7</v>
      </c>
      <c r="CY731" s="143"/>
      <c r="CZ731" s="143"/>
      <c r="DA731" s="143"/>
      <c r="DB731" s="23"/>
      <c r="DC731" s="23"/>
      <c r="DD731" s="23"/>
      <c r="DE731" s="23"/>
      <c r="DF731" s="143"/>
      <c r="DG731" s="89"/>
      <c r="DH731" s="50" t="s">
        <v>46</v>
      </c>
      <c r="DI731" s="28"/>
      <c r="DJ731" s="553" t="s">
        <v>46</v>
      </c>
      <c r="DK731" s="143"/>
      <c r="DL731" s="46"/>
      <c r="DM731" s="111"/>
      <c r="DN731" s="110"/>
      <c r="DO731" s="432">
        <v>570.95223730517853</v>
      </c>
      <c r="DP731" s="433">
        <v>-537.86965745952955</v>
      </c>
      <c r="DQ731" s="434">
        <v>570.95223730517853</v>
      </c>
      <c r="DR731" s="428">
        <v>-537.86965745952955</v>
      </c>
      <c r="DS731" s="432">
        <v>2.0070387129210658</v>
      </c>
      <c r="DT731" s="434">
        <v>-1.3393104470385535</v>
      </c>
      <c r="DU731" s="434">
        <v>2.0070387129210658</v>
      </c>
      <c r="DV731" s="428">
        <v>-1.3393104470385535</v>
      </c>
      <c r="DW731" s="252"/>
      <c r="DX731" s="50"/>
      <c r="DY731" s="249"/>
      <c r="DZ731" s="464">
        <v>283906</v>
      </c>
      <c r="EA731" s="465">
        <v>-283906</v>
      </c>
      <c r="EB731" s="46"/>
    </row>
    <row r="732" spans="1:132" s="141" customFormat="1" ht="27.75" customHeight="1" x14ac:dyDescent="0.25">
      <c r="A732" s="69" t="s">
        <v>56</v>
      </c>
      <c r="B732" s="69" t="s">
        <v>57</v>
      </c>
      <c r="C732" s="69" t="s">
        <v>1099</v>
      </c>
      <c r="D732" s="67" t="s">
        <v>1285</v>
      </c>
      <c r="E732" s="67" t="s">
        <v>1286</v>
      </c>
      <c r="F732" s="67" t="s">
        <v>1287</v>
      </c>
      <c r="G732" s="67" t="s">
        <v>1286</v>
      </c>
      <c r="H732" s="14" t="s">
        <v>46</v>
      </c>
      <c r="I732" s="20" t="s">
        <v>1979</v>
      </c>
      <c r="J732" s="145" t="s">
        <v>1987</v>
      </c>
      <c r="K732" s="426">
        <v>1.1015843136138059</v>
      </c>
      <c r="L732" s="426">
        <v>1.9589015110770001</v>
      </c>
      <c r="M732" s="424">
        <v>290</v>
      </c>
      <c r="N732" s="487">
        <v>3117535</v>
      </c>
      <c r="O732" s="487" t="s">
        <v>1982</v>
      </c>
      <c r="P732" s="572">
        <v>0.79258644954351543</v>
      </c>
      <c r="Q732" s="34" t="s">
        <v>1977</v>
      </c>
      <c r="R732" s="257" t="s">
        <v>48</v>
      </c>
      <c r="S732" s="27"/>
      <c r="T732" s="27"/>
      <c r="U732" s="145"/>
      <c r="V732" s="24"/>
      <c r="W732" s="24"/>
      <c r="X732" s="24"/>
      <c r="Y732" s="24"/>
      <c r="Z732" s="24"/>
      <c r="AA732" s="24"/>
      <c r="AB732" s="24"/>
      <c r="AC732" s="24"/>
      <c r="AD732" s="24"/>
      <c r="AE732" s="24"/>
      <c r="AF732" s="24"/>
      <c r="AG732" s="24"/>
      <c r="AH732" s="24"/>
      <c r="AI732" s="24">
        <v>3</v>
      </c>
      <c r="AJ732" s="24">
        <v>3</v>
      </c>
      <c r="AK732" s="24"/>
      <c r="AL732" s="24"/>
      <c r="AM732" s="24"/>
      <c r="AN732" s="24"/>
      <c r="AO732" s="145">
        <f t="shared" si="102"/>
        <v>3</v>
      </c>
      <c r="AP732" s="14">
        <f t="shared" si="103"/>
        <v>3</v>
      </c>
      <c r="AQ732" s="22"/>
      <c r="AR732" s="24"/>
      <c r="AS732" s="24"/>
      <c r="AT732" s="24"/>
      <c r="AU732" s="24"/>
      <c r="AV732" s="24"/>
      <c r="AW732" s="145"/>
      <c r="AX732" s="24"/>
      <c r="AY732" s="24"/>
      <c r="AZ732" s="24"/>
      <c r="BA732" s="24"/>
      <c r="BB732" s="24"/>
      <c r="BC732" s="24"/>
      <c r="BD732" s="24"/>
      <c r="BE732" s="24"/>
      <c r="BF732" s="24"/>
      <c r="BG732" s="24">
        <v>23.16</v>
      </c>
      <c r="BH732" s="24">
        <v>23.16</v>
      </c>
      <c r="BI732" s="24"/>
      <c r="BJ732" s="24"/>
      <c r="BK732" s="24"/>
      <c r="BL732" s="24"/>
      <c r="BM732" s="145">
        <f t="shared" si="104"/>
        <v>23.16</v>
      </c>
      <c r="BN732" s="24">
        <f t="shared" si="105"/>
        <v>23.16</v>
      </c>
      <c r="BO732" s="509">
        <f t="shared" si="99"/>
        <v>2.9220787225593927E-2</v>
      </c>
      <c r="BP732" s="511">
        <v>0</v>
      </c>
      <c r="BQ732" s="512">
        <v>0</v>
      </c>
      <c r="BR732" s="513">
        <v>0</v>
      </c>
      <c r="BS732" s="512">
        <v>0</v>
      </c>
      <c r="BT732" s="512">
        <v>0</v>
      </c>
      <c r="BU732" s="512">
        <v>0</v>
      </c>
      <c r="BV732" s="512">
        <v>0</v>
      </c>
      <c r="BW732" s="512">
        <v>0</v>
      </c>
      <c r="BX732" s="512">
        <v>0</v>
      </c>
      <c r="BY732" s="512">
        <v>0</v>
      </c>
      <c r="BZ732" s="512">
        <v>0</v>
      </c>
      <c r="CA732" s="512">
        <v>0</v>
      </c>
      <c r="CB732" s="512">
        <v>0</v>
      </c>
      <c r="CC732" s="512">
        <v>0</v>
      </c>
      <c r="CD732" s="512">
        <v>0</v>
      </c>
      <c r="CE732" s="512">
        <v>0</v>
      </c>
      <c r="CF732" s="512">
        <v>27186.134400000003</v>
      </c>
      <c r="CG732" s="512">
        <v>27186.134400000003</v>
      </c>
      <c r="CH732" s="512">
        <v>0</v>
      </c>
      <c r="CI732" s="512">
        <v>0</v>
      </c>
      <c r="CJ732" s="512">
        <v>0</v>
      </c>
      <c r="CK732" s="512">
        <v>0</v>
      </c>
      <c r="CL732" s="513">
        <f t="shared" si="106"/>
        <v>27186.134400000003</v>
      </c>
      <c r="CM732" s="513">
        <f t="shared" si="107"/>
        <v>27186.134400000003</v>
      </c>
      <c r="CN732" s="113"/>
      <c r="CO732" s="97"/>
      <c r="CP732" s="97"/>
      <c r="CQ732" s="97"/>
      <c r="CR732" s="97"/>
      <c r="CS732" s="97"/>
      <c r="CT732" s="97"/>
      <c r="CU732" s="114"/>
      <c r="CV732" s="50">
        <f t="shared" si="100"/>
        <v>3117535</v>
      </c>
      <c r="CW732" s="11"/>
      <c r="CX732" s="604">
        <f t="shared" si="101"/>
        <v>0.79258644954351543</v>
      </c>
      <c r="CY732" s="143"/>
      <c r="CZ732" s="143"/>
      <c r="DA732" s="143"/>
      <c r="DB732" s="23"/>
      <c r="DC732" s="23"/>
      <c r="DD732" s="23"/>
      <c r="DE732" s="23"/>
      <c r="DF732" s="143"/>
      <c r="DG732" s="89"/>
      <c r="DH732" s="50" t="s">
        <v>46</v>
      </c>
      <c r="DI732" s="28"/>
      <c r="DJ732" s="553" t="s">
        <v>46</v>
      </c>
      <c r="DK732" s="143"/>
      <c r="DL732" s="46"/>
      <c r="DM732" s="111"/>
      <c r="DN732" s="110"/>
      <c r="DO732" s="432">
        <v>344.14507772020727</v>
      </c>
      <c r="DP732" s="433">
        <v>-238.32287556197258</v>
      </c>
      <c r="DQ732" s="434">
        <v>342.63903281519862</v>
      </c>
      <c r="DR732" s="428">
        <v>-236.81683065696393</v>
      </c>
      <c r="DS732" s="432">
        <v>0.65284974093264247</v>
      </c>
      <c r="DT732" s="434">
        <v>-0.22240860306739502</v>
      </c>
      <c r="DU732" s="434">
        <v>0.64939550949913649</v>
      </c>
      <c r="DV732" s="428">
        <v>-0.21895437163388903</v>
      </c>
      <c r="DW732" s="252"/>
      <c r="DX732" s="50"/>
      <c r="DY732" s="249"/>
      <c r="DZ732" s="464">
        <v>99194</v>
      </c>
      <c r="EA732" s="465">
        <v>-70683.666666666672</v>
      </c>
      <c r="EB732" s="46"/>
    </row>
    <row r="733" spans="1:132" s="141" customFormat="1" ht="27.75" customHeight="1" x14ac:dyDescent="0.25">
      <c r="A733" s="69" t="s">
        <v>56</v>
      </c>
      <c r="B733" s="69" t="s">
        <v>57</v>
      </c>
      <c r="C733" s="69" t="s">
        <v>1099</v>
      </c>
      <c r="D733" s="67" t="s">
        <v>1285</v>
      </c>
      <c r="E733" s="67" t="s">
        <v>1286</v>
      </c>
      <c r="F733" s="67" t="s">
        <v>1288</v>
      </c>
      <c r="G733" s="67" t="s">
        <v>1286</v>
      </c>
      <c r="H733" s="14" t="s">
        <v>46</v>
      </c>
      <c r="I733" s="20" t="s">
        <v>1978</v>
      </c>
      <c r="J733" s="145" t="s">
        <v>1987</v>
      </c>
      <c r="K733" s="426">
        <v>1.0807997039229795</v>
      </c>
      <c r="L733" s="426">
        <v>7.8164772564690006</v>
      </c>
      <c r="M733" s="424">
        <v>344</v>
      </c>
      <c r="N733" s="487">
        <v>3794271</v>
      </c>
      <c r="O733" s="487" t="s">
        <v>1982</v>
      </c>
      <c r="P733" s="572">
        <v>0.89512385735159428</v>
      </c>
      <c r="Q733" s="34" t="s">
        <v>1977</v>
      </c>
      <c r="R733" s="257" t="s">
        <v>48</v>
      </c>
      <c r="S733" s="27"/>
      <c r="T733" s="27"/>
      <c r="U733" s="145"/>
      <c r="V733" s="24"/>
      <c r="W733" s="24"/>
      <c r="X733" s="24"/>
      <c r="Y733" s="24"/>
      <c r="Z733" s="24"/>
      <c r="AA733" s="24"/>
      <c r="AB733" s="24"/>
      <c r="AC733" s="24"/>
      <c r="AD733" s="24"/>
      <c r="AE733" s="24"/>
      <c r="AF733" s="24"/>
      <c r="AG733" s="24"/>
      <c r="AH733" s="24"/>
      <c r="AI733" s="24">
        <v>9</v>
      </c>
      <c r="AJ733" s="24">
        <v>9</v>
      </c>
      <c r="AK733" s="24">
        <v>1</v>
      </c>
      <c r="AL733" s="24">
        <v>1</v>
      </c>
      <c r="AM733" s="24"/>
      <c r="AN733" s="24"/>
      <c r="AO733" s="145">
        <f t="shared" si="102"/>
        <v>10</v>
      </c>
      <c r="AP733" s="14">
        <f t="shared" si="103"/>
        <v>10</v>
      </c>
      <c r="AQ733" s="22"/>
      <c r="AR733" s="24"/>
      <c r="AS733" s="24"/>
      <c r="AT733" s="24"/>
      <c r="AU733" s="24"/>
      <c r="AV733" s="24"/>
      <c r="AW733" s="145"/>
      <c r="AX733" s="24"/>
      <c r="AY733" s="24"/>
      <c r="AZ733" s="24"/>
      <c r="BA733" s="24"/>
      <c r="BB733" s="24"/>
      <c r="BC733" s="24"/>
      <c r="BD733" s="24"/>
      <c r="BE733" s="24"/>
      <c r="BF733" s="24"/>
      <c r="BG733" s="24">
        <v>82.72</v>
      </c>
      <c r="BH733" s="24">
        <v>82.72</v>
      </c>
      <c r="BI733" s="24">
        <v>7.6</v>
      </c>
      <c r="BJ733" s="24">
        <v>7.6</v>
      </c>
      <c r="BK733" s="24"/>
      <c r="BL733" s="24"/>
      <c r="BM733" s="145">
        <f t="shared" si="104"/>
        <v>90.32</v>
      </c>
      <c r="BN733" s="24">
        <f t="shared" si="105"/>
        <v>90.32</v>
      </c>
      <c r="BO733" s="509">
        <f t="shared" si="99"/>
        <v>0.10090223744815613</v>
      </c>
      <c r="BP733" s="511">
        <v>0</v>
      </c>
      <c r="BQ733" s="512">
        <v>0</v>
      </c>
      <c r="BR733" s="513">
        <v>0</v>
      </c>
      <c r="BS733" s="512">
        <v>0</v>
      </c>
      <c r="BT733" s="512">
        <v>0</v>
      </c>
      <c r="BU733" s="512">
        <v>0</v>
      </c>
      <c r="BV733" s="512">
        <v>0</v>
      </c>
      <c r="BW733" s="512">
        <v>0</v>
      </c>
      <c r="BX733" s="512">
        <v>0</v>
      </c>
      <c r="BY733" s="512">
        <v>0</v>
      </c>
      <c r="BZ733" s="512">
        <v>0</v>
      </c>
      <c r="CA733" s="512">
        <v>0</v>
      </c>
      <c r="CB733" s="512">
        <v>0</v>
      </c>
      <c r="CC733" s="512">
        <v>0</v>
      </c>
      <c r="CD733" s="512">
        <v>0</v>
      </c>
      <c r="CE733" s="512">
        <v>0</v>
      </c>
      <c r="CF733" s="512">
        <v>97100.044800000003</v>
      </c>
      <c r="CG733" s="512">
        <v>97100.044800000003</v>
      </c>
      <c r="CH733" s="512">
        <v>8921.1840000000011</v>
      </c>
      <c r="CI733" s="512">
        <v>8921.1840000000011</v>
      </c>
      <c r="CJ733" s="512">
        <v>0</v>
      </c>
      <c r="CK733" s="512">
        <v>0</v>
      </c>
      <c r="CL733" s="513">
        <f t="shared" si="106"/>
        <v>106021.22880000001</v>
      </c>
      <c r="CM733" s="513">
        <f t="shared" si="107"/>
        <v>106021.22880000001</v>
      </c>
      <c r="CN733" s="113"/>
      <c r="CO733" s="97"/>
      <c r="CP733" s="97"/>
      <c r="CQ733" s="97"/>
      <c r="CR733" s="97"/>
      <c r="CS733" s="97"/>
      <c r="CT733" s="97"/>
      <c r="CU733" s="114"/>
      <c r="CV733" s="50">
        <f t="shared" si="100"/>
        <v>3794271</v>
      </c>
      <c r="CW733" s="11"/>
      <c r="CX733" s="604">
        <f t="shared" si="101"/>
        <v>0.89512385735159428</v>
      </c>
      <c r="CY733" s="143"/>
      <c r="CZ733" s="143"/>
      <c r="DA733" s="143"/>
      <c r="DB733" s="23"/>
      <c r="DC733" s="23"/>
      <c r="DD733" s="23"/>
      <c r="DE733" s="23"/>
      <c r="DF733" s="143"/>
      <c r="DG733" s="89"/>
      <c r="DH733" s="50" t="s">
        <v>46</v>
      </c>
      <c r="DI733" s="28"/>
      <c r="DJ733" s="553" t="s">
        <v>46</v>
      </c>
      <c r="DK733" s="143"/>
      <c r="DL733" s="46"/>
      <c r="DM733" s="111"/>
      <c r="DN733" s="110"/>
      <c r="DO733" s="432">
        <v>355.49164851125636</v>
      </c>
      <c r="DP733" s="433">
        <v>-171.90087670196507</v>
      </c>
      <c r="DQ733" s="434">
        <v>11.61365286855483</v>
      </c>
      <c r="DR733" s="428">
        <v>39.251842242751671</v>
      </c>
      <c r="DS733" s="432">
        <v>0.2178649237472767</v>
      </c>
      <c r="DT733" s="434">
        <v>0.15060649410843571</v>
      </c>
      <c r="DU733" s="434">
        <v>7.2621641249092234E-2</v>
      </c>
      <c r="DV733" s="428">
        <v>0.26040881590368559</v>
      </c>
      <c r="DW733" s="252"/>
      <c r="DX733" s="50"/>
      <c r="DY733" s="249"/>
      <c r="DZ733" s="464">
        <v>0</v>
      </c>
      <c r="EA733" s="465">
        <v>0</v>
      </c>
      <c r="EB733" s="46"/>
    </row>
    <row r="734" spans="1:132" s="141" customFormat="1" ht="27.75" customHeight="1" x14ac:dyDescent="0.25">
      <c r="A734" s="69" t="s">
        <v>56</v>
      </c>
      <c r="B734" s="69" t="s">
        <v>57</v>
      </c>
      <c r="C734" s="69" t="s">
        <v>1099</v>
      </c>
      <c r="D734" s="67" t="s">
        <v>1285</v>
      </c>
      <c r="E734" s="67" t="s">
        <v>1286</v>
      </c>
      <c r="F734" s="67" t="s">
        <v>1289</v>
      </c>
      <c r="G734" s="67" t="s">
        <v>1286</v>
      </c>
      <c r="H734" s="14" t="s">
        <v>46</v>
      </c>
      <c r="I734" s="20" t="s">
        <v>1979</v>
      </c>
      <c r="J734" s="145" t="s">
        <v>1987</v>
      </c>
      <c r="K734" s="426">
        <v>1.5588457268119893</v>
      </c>
      <c r="L734" s="426">
        <v>8.6200757396460013</v>
      </c>
      <c r="M734" s="424">
        <v>274</v>
      </c>
      <c r="N734" s="487">
        <v>4759583</v>
      </c>
      <c r="O734" s="487" t="s">
        <v>1982</v>
      </c>
      <c r="P734" s="572">
        <v>1.2567760659719758</v>
      </c>
      <c r="Q734" s="34" t="s">
        <v>1977</v>
      </c>
      <c r="R734" s="257" t="s">
        <v>48</v>
      </c>
      <c r="S734" s="27"/>
      <c r="T734" s="27"/>
      <c r="U734" s="145"/>
      <c r="V734" s="24"/>
      <c r="W734" s="24"/>
      <c r="X734" s="24"/>
      <c r="Y734" s="24"/>
      <c r="Z734" s="24"/>
      <c r="AA734" s="24"/>
      <c r="AB734" s="24"/>
      <c r="AC734" s="24"/>
      <c r="AD734" s="24"/>
      <c r="AE734" s="24"/>
      <c r="AF734" s="24"/>
      <c r="AG734" s="24"/>
      <c r="AH734" s="24"/>
      <c r="AI734" s="24">
        <v>7</v>
      </c>
      <c r="AJ734" s="24">
        <v>7</v>
      </c>
      <c r="AK734" s="24"/>
      <c r="AL734" s="24"/>
      <c r="AM734" s="24"/>
      <c r="AN734" s="24"/>
      <c r="AO734" s="145">
        <f t="shared" si="102"/>
        <v>7</v>
      </c>
      <c r="AP734" s="14">
        <f t="shared" si="103"/>
        <v>7</v>
      </c>
      <c r="AQ734" s="22"/>
      <c r="AR734" s="24"/>
      <c r="AS734" s="24"/>
      <c r="AT734" s="24"/>
      <c r="AU734" s="24"/>
      <c r="AV734" s="24"/>
      <c r="AW734" s="145"/>
      <c r="AX734" s="24"/>
      <c r="AY734" s="24"/>
      <c r="AZ734" s="24"/>
      <c r="BA734" s="24"/>
      <c r="BB734" s="24"/>
      <c r="BC734" s="24"/>
      <c r="BD734" s="24"/>
      <c r="BE734" s="24"/>
      <c r="BF734" s="24"/>
      <c r="BG734" s="24">
        <v>47.8</v>
      </c>
      <c r="BH734" s="24">
        <v>47.8</v>
      </c>
      <c r="BI734" s="24"/>
      <c r="BJ734" s="24"/>
      <c r="BK734" s="24"/>
      <c r="BL734" s="24"/>
      <c r="BM734" s="145">
        <f t="shared" si="104"/>
        <v>47.8</v>
      </c>
      <c r="BN734" s="24">
        <f t="shared" si="105"/>
        <v>47.8</v>
      </c>
      <c r="BO734" s="509">
        <f t="shared" si="99"/>
        <v>3.803382423823614E-2</v>
      </c>
      <c r="BP734" s="511">
        <v>0</v>
      </c>
      <c r="BQ734" s="512">
        <v>0</v>
      </c>
      <c r="BR734" s="513">
        <v>0</v>
      </c>
      <c r="BS734" s="512">
        <v>0</v>
      </c>
      <c r="BT734" s="512">
        <v>0</v>
      </c>
      <c r="BU734" s="512">
        <v>0</v>
      </c>
      <c r="BV734" s="512">
        <v>0</v>
      </c>
      <c r="BW734" s="512">
        <v>0</v>
      </c>
      <c r="BX734" s="512">
        <v>0</v>
      </c>
      <c r="BY734" s="512">
        <v>0</v>
      </c>
      <c r="BZ734" s="512">
        <v>0</v>
      </c>
      <c r="CA734" s="512">
        <v>0</v>
      </c>
      <c r="CB734" s="512">
        <v>0</v>
      </c>
      <c r="CC734" s="512">
        <v>0</v>
      </c>
      <c r="CD734" s="512">
        <v>0</v>
      </c>
      <c r="CE734" s="512">
        <v>0</v>
      </c>
      <c r="CF734" s="512">
        <v>56109.552000000003</v>
      </c>
      <c r="CG734" s="512">
        <v>56109.552000000003</v>
      </c>
      <c r="CH734" s="512">
        <v>0</v>
      </c>
      <c r="CI734" s="512">
        <v>0</v>
      </c>
      <c r="CJ734" s="512">
        <v>0</v>
      </c>
      <c r="CK734" s="512">
        <v>0</v>
      </c>
      <c r="CL734" s="513">
        <f t="shared" si="106"/>
        <v>56109.552000000003</v>
      </c>
      <c r="CM734" s="513">
        <f t="shared" si="107"/>
        <v>56109.552000000003</v>
      </c>
      <c r="CN734" s="113"/>
      <c r="CO734" s="97"/>
      <c r="CP734" s="97"/>
      <c r="CQ734" s="97"/>
      <c r="CR734" s="97"/>
      <c r="CS734" s="97"/>
      <c r="CT734" s="97"/>
      <c r="CU734" s="114"/>
      <c r="CV734" s="50">
        <f t="shared" si="100"/>
        <v>4759583</v>
      </c>
      <c r="CW734" s="11"/>
      <c r="CX734" s="604">
        <f t="shared" si="101"/>
        <v>1.2567760659719758</v>
      </c>
      <c r="CY734" s="143"/>
      <c r="CZ734" s="143"/>
      <c r="DA734" s="143"/>
      <c r="DB734" s="23"/>
      <c r="DC734" s="23"/>
      <c r="DD734" s="23"/>
      <c r="DE734" s="23"/>
      <c r="DF734" s="143"/>
      <c r="DG734" s="89"/>
      <c r="DH734" s="50" t="s">
        <v>46</v>
      </c>
      <c r="DI734" s="28"/>
      <c r="DJ734" s="553" t="s">
        <v>46</v>
      </c>
      <c r="DK734" s="143"/>
      <c r="DL734" s="46"/>
      <c r="DM734" s="111"/>
      <c r="DN734" s="110"/>
      <c r="DO734" s="432">
        <v>94.152722847581259</v>
      </c>
      <c r="DP734" s="433">
        <v>193.28585529017462</v>
      </c>
      <c r="DQ734" s="434">
        <v>94.152722847581259</v>
      </c>
      <c r="DR734" s="428">
        <v>193.28585529017462</v>
      </c>
      <c r="DS734" s="432">
        <v>0.22634621235168817</v>
      </c>
      <c r="DT734" s="434">
        <v>1.3263937900164842</v>
      </c>
      <c r="DU734" s="434">
        <v>0.22634621235168817</v>
      </c>
      <c r="DV734" s="428">
        <v>1.3263937900164842</v>
      </c>
      <c r="DW734" s="252"/>
      <c r="DX734" s="50"/>
      <c r="DY734" s="249"/>
      <c r="DZ734" s="464">
        <v>0</v>
      </c>
      <c r="EA734" s="465">
        <v>3870</v>
      </c>
      <c r="EB734" s="46"/>
    </row>
    <row r="735" spans="1:132" s="141" customFormat="1" ht="27.75" customHeight="1" x14ac:dyDescent="0.25">
      <c r="A735" s="69" t="s">
        <v>56</v>
      </c>
      <c r="B735" s="69" t="s">
        <v>57</v>
      </c>
      <c r="C735" s="69" t="s">
        <v>1099</v>
      </c>
      <c r="D735" s="67" t="s">
        <v>1285</v>
      </c>
      <c r="E735" s="67" t="s">
        <v>1286</v>
      </c>
      <c r="F735" s="67" t="s">
        <v>1290</v>
      </c>
      <c r="G735" s="67" t="s">
        <v>1286</v>
      </c>
      <c r="H735" s="14" t="s">
        <v>46</v>
      </c>
      <c r="I735" s="20" t="s">
        <v>1979</v>
      </c>
      <c r="J735" s="145" t="s">
        <v>1987</v>
      </c>
      <c r="K735" s="426">
        <v>1.0891135477993097</v>
      </c>
      <c r="L735" s="426">
        <v>0.72481060455299995</v>
      </c>
      <c r="M735" s="424">
        <v>41</v>
      </c>
      <c r="N735" s="487">
        <v>2327353</v>
      </c>
      <c r="O735" s="487" t="s">
        <v>1982</v>
      </c>
      <c r="P735" s="572">
        <v>0.46280397578240257</v>
      </c>
      <c r="Q735" s="34" t="s">
        <v>1977</v>
      </c>
      <c r="R735" s="257" t="s">
        <v>48</v>
      </c>
      <c r="S735" s="27"/>
      <c r="T735" s="27"/>
      <c r="U735" s="145"/>
      <c r="V735" s="24"/>
      <c r="W735" s="24"/>
      <c r="X735" s="24"/>
      <c r="Y735" s="24"/>
      <c r="Z735" s="24"/>
      <c r="AA735" s="24"/>
      <c r="AB735" s="24"/>
      <c r="AC735" s="24"/>
      <c r="AD735" s="24"/>
      <c r="AE735" s="24"/>
      <c r="AF735" s="24"/>
      <c r="AG735" s="24"/>
      <c r="AH735" s="24"/>
      <c r="AI735" s="24"/>
      <c r="AJ735" s="24"/>
      <c r="AK735" s="24"/>
      <c r="AL735" s="24"/>
      <c r="AM735" s="24"/>
      <c r="AN735" s="24"/>
      <c r="AO735" s="145">
        <f t="shared" si="102"/>
        <v>0</v>
      </c>
      <c r="AP735" s="14">
        <f t="shared" si="103"/>
        <v>0</v>
      </c>
      <c r="AQ735" s="22"/>
      <c r="AR735" s="24"/>
      <c r="AS735" s="24"/>
      <c r="AT735" s="24"/>
      <c r="AU735" s="24"/>
      <c r="AV735" s="24"/>
      <c r="AW735" s="145"/>
      <c r="AX735" s="24"/>
      <c r="AY735" s="24"/>
      <c r="AZ735" s="24"/>
      <c r="BA735" s="24"/>
      <c r="BB735" s="24"/>
      <c r="BC735" s="24"/>
      <c r="BD735" s="24"/>
      <c r="BE735" s="24"/>
      <c r="BF735" s="24"/>
      <c r="BG735" s="24"/>
      <c r="BH735" s="24"/>
      <c r="BI735" s="24"/>
      <c r="BJ735" s="24"/>
      <c r="BK735" s="24"/>
      <c r="BL735" s="24"/>
      <c r="BM735" s="145">
        <f t="shared" si="104"/>
        <v>0</v>
      </c>
      <c r="BN735" s="24">
        <f t="shared" si="105"/>
        <v>0</v>
      </c>
      <c r="BO735" s="509">
        <f t="shared" si="99"/>
        <v>0</v>
      </c>
      <c r="BP735" s="511">
        <v>0</v>
      </c>
      <c r="BQ735" s="512">
        <v>0</v>
      </c>
      <c r="BR735" s="513">
        <v>0</v>
      </c>
      <c r="BS735" s="512">
        <v>0</v>
      </c>
      <c r="BT735" s="512">
        <v>0</v>
      </c>
      <c r="BU735" s="512">
        <v>0</v>
      </c>
      <c r="BV735" s="512">
        <v>0</v>
      </c>
      <c r="BW735" s="512">
        <v>0</v>
      </c>
      <c r="BX735" s="512">
        <v>0</v>
      </c>
      <c r="BY735" s="512">
        <v>0</v>
      </c>
      <c r="BZ735" s="512">
        <v>0</v>
      </c>
      <c r="CA735" s="512">
        <v>0</v>
      </c>
      <c r="CB735" s="512">
        <v>0</v>
      </c>
      <c r="CC735" s="512">
        <v>0</v>
      </c>
      <c r="CD735" s="512">
        <v>0</v>
      </c>
      <c r="CE735" s="512">
        <v>0</v>
      </c>
      <c r="CF735" s="512">
        <v>0</v>
      </c>
      <c r="CG735" s="512">
        <v>0</v>
      </c>
      <c r="CH735" s="512">
        <v>0</v>
      </c>
      <c r="CI735" s="512">
        <v>0</v>
      </c>
      <c r="CJ735" s="512">
        <v>0</v>
      </c>
      <c r="CK735" s="512">
        <v>0</v>
      </c>
      <c r="CL735" s="513">
        <f t="shared" si="106"/>
        <v>0</v>
      </c>
      <c r="CM735" s="513">
        <f t="shared" si="107"/>
        <v>0</v>
      </c>
      <c r="CN735" s="113"/>
      <c r="CO735" s="97"/>
      <c r="CP735" s="97"/>
      <c r="CQ735" s="97"/>
      <c r="CR735" s="97"/>
      <c r="CS735" s="97"/>
      <c r="CT735" s="97"/>
      <c r="CU735" s="114"/>
      <c r="CV735" s="50">
        <f t="shared" si="100"/>
        <v>2327353</v>
      </c>
      <c r="CW735" s="11"/>
      <c r="CX735" s="604">
        <f t="shared" si="101"/>
        <v>0.46280397578240257</v>
      </c>
      <c r="CY735" s="143"/>
      <c r="CZ735" s="143"/>
      <c r="DA735" s="143"/>
      <c r="DB735" s="23"/>
      <c r="DC735" s="23"/>
      <c r="DD735" s="23"/>
      <c r="DE735" s="23"/>
      <c r="DF735" s="143"/>
      <c r="DG735" s="89"/>
      <c r="DH735" s="50" t="s">
        <v>46</v>
      </c>
      <c r="DI735" s="28"/>
      <c r="DJ735" s="553" t="s">
        <v>46</v>
      </c>
      <c r="DK735" s="143"/>
      <c r="DL735" s="46"/>
      <c r="DM735" s="111"/>
      <c r="DN735" s="110"/>
      <c r="DO735" s="432">
        <v>470.04098360655701</v>
      </c>
      <c r="DP735" s="433">
        <v>-467.88015886428894</v>
      </c>
      <c r="DQ735" s="434">
        <v>470.04098360655701</v>
      </c>
      <c r="DR735" s="428">
        <v>-467.88015886428894</v>
      </c>
      <c r="DS735" s="432">
        <v>0.98360655737704838</v>
      </c>
      <c r="DT735" s="434">
        <v>-0.97535913469663604</v>
      </c>
      <c r="DU735" s="434">
        <v>0.98360655737704838</v>
      </c>
      <c r="DV735" s="428">
        <v>-0.97535913469663604</v>
      </c>
      <c r="DW735" s="252"/>
      <c r="DX735" s="50"/>
      <c r="DY735" s="249"/>
      <c r="DZ735" s="464">
        <v>19115</v>
      </c>
      <c r="EA735" s="465">
        <v>-19027.666666666668</v>
      </c>
      <c r="EB735" s="46"/>
    </row>
    <row r="736" spans="1:132" s="141" customFormat="1" ht="27.75" customHeight="1" x14ac:dyDescent="0.25">
      <c r="A736" s="69" t="s">
        <v>56</v>
      </c>
      <c r="B736" s="69" t="s">
        <v>57</v>
      </c>
      <c r="C736" s="69" t="s">
        <v>1099</v>
      </c>
      <c r="D736" s="67" t="s">
        <v>1291</v>
      </c>
      <c r="E736" s="67" t="s">
        <v>1142</v>
      </c>
      <c r="F736" s="67" t="s">
        <v>1292</v>
      </c>
      <c r="G736" s="67" t="s">
        <v>1142</v>
      </c>
      <c r="H736" s="14" t="s">
        <v>46</v>
      </c>
      <c r="I736" s="20" t="s">
        <v>1978</v>
      </c>
      <c r="J736" s="145" t="s">
        <v>1984</v>
      </c>
      <c r="K736" s="426">
        <v>11.234081537891738</v>
      </c>
      <c r="L736" s="426">
        <v>8.0007575591159998</v>
      </c>
      <c r="M736" s="424">
        <v>1185</v>
      </c>
      <c r="N736" s="487">
        <v>284610</v>
      </c>
      <c r="O736" s="487" t="s">
        <v>1982</v>
      </c>
      <c r="P736" s="572">
        <v>3.4259964973712314</v>
      </c>
      <c r="Q736" s="34" t="s">
        <v>1977</v>
      </c>
      <c r="R736" s="257" t="s">
        <v>48</v>
      </c>
      <c r="S736" s="27"/>
      <c r="T736" s="27"/>
      <c r="U736" s="145"/>
      <c r="V736" s="24"/>
      <c r="W736" s="24"/>
      <c r="X736" s="24"/>
      <c r="Y736" s="24"/>
      <c r="Z736" s="24"/>
      <c r="AA736" s="24"/>
      <c r="AB736" s="24"/>
      <c r="AC736" s="24"/>
      <c r="AD736" s="24"/>
      <c r="AE736" s="24"/>
      <c r="AF736" s="24"/>
      <c r="AG736" s="24"/>
      <c r="AH736" s="24"/>
      <c r="AI736" s="24">
        <v>40</v>
      </c>
      <c r="AJ736" s="24">
        <v>40</v>
      </c>
      <c r="AK736" s="24"/>
      <c r="AL736" s="24"/>
      <c r="AM736" s="24"/>
      <c r="AN736" s="24"/>
      <c r="AO736" s="145">
        <f t="shared" si="102"/>
        <v>40</v>
      </c>
      <c r="AP736" s="14">
        <f t="shared" si="103"/>
        <v>40</v>
      </c>
      <c r="AQ736" s="22"/>
      <c r="AR736" s="24"/>
      <c r="AS736" s="24"/>
      <c r="AT736" s="24"/>
      <c r="AU736" s="24"/>
      <c r="AV736" s="24"/>
      <c r="AW736" s="145"/>
      <c r="AX736" s="24"/>
      <c r="AY736" s="24"/>
      <c r="AZ736" s="24"/>
      <c r="BA736" s="24"/>
      <c r="BB736" s="24"/>
      <c r="BC736" s="24"/>
      <c r="BD736" s="24"/>
      <c r="BE736" s="24"/>
      <c r="BF736" s="24"/>
      <c r="BG736" s="24">
        <v>490.34</v>
      </c>
      <c r="BH736" s="24">
        <v>490.34</v>
      </c>
      <c r="BI736" s="24"/>
      <c r="BJ736" s="24"/>
      <c r="BK736" s="24"/>
      <c r="BL736" s="24"/>
      <c r="BM736" s="145">
        <f t="shared" si="104"/>
        <v>490.34</v>
      </c>
      <c r="BN736" s="24">
        <f t="shared" si="105"/>
        <v>490.34</v>
      </c>
      <c r="BO736" s="509">
        <f t="shared" si="99"/>
        <v>0.14312332203965711</v>
      </c>
      <c r="BP736" s="511">
        <v>0</v>
      </c>
      <c r="BQ736" s="512">
        <v>0</v>
      </c>
      <c r="BR736" s="513">
        <v>0</v>
      </c>
      <c r="BS736" s="512">
        <v>0</v>
      </c>
      <c r="BT736" s="512">
        <v>0</v>
      </c>
      <c r="BU736" s="512">
        <v>0</v>
      </c>
      <c r="BV736" s="512">
        <v>0</v>
      </c>
      <c r="BW736" s="512">
        <v>0</v>
      </c>
      <c r="BX736" s="512">
        <v>0</v>
      </c>
      <c r="BY736" s="512">
        <v>0</v>
      </c>
      <c r="BZ736" s="512">
        <v>0</v>
      </c>
      <c r="CA736" s="512">
        <v>0</v>
      </c>
      <c r="CB736" s="512">
        <v>0</v>
      </c>
      <c r="CC736" s="512">
        <v>0</v>
      </c>
      <c r="CD736" s="512">
        <v>0</v>
      </c>
      <c r="CE736" s="512">
        <v>0</v>
      </c>
      <c r="CF736" s="512">
        <v>575580.70559999999</v>
      </c>
      <c r="CG736" s="512">
        <v>575580.70559999999</v>
      </c>
      <c r="CH736" s="512">
        <v>0</v>
      </c>
      <c r="CI736" s="512">
        <v>0</v>
      </c>
      <c r="CJ736" s="512">
        <v>0</v>
      </c>
      <c r="CK736" s="512">
        <v>0</v>
      </c>
      <c r="CL736" s="513">
        <f t="shared" si="106"/>
        <v>575580.70559999999</v>
      </c>
      <c r="CM736" s="513">
        <f t="shared" si="107"/>
        <v>575580.70559999999</v>
      </c>
      <c r="CN736" s="113"/>
      <c r="CO736" s="97"/>
      <c r="CP736" s="97"/>
      <c r="CQ736" s="97"/>
      <c r="CR736" s="97"/>
      <c r="CS736" s="97"/>
      <c r="CT736" s="97"/>
      <c r="CU736" s="114"/>
      <c r="CV736" s="50">
        <f t="shared" si="100"/>
        <v>284610</v>
      </c>
      <c r="CW736" s="11"/>
      <c r="CX736" s="604">
        <f t="shared" si="101"/>
        <v>3.4259964973712314</v>
      </c>
      <c r="CY736" s="143"/>
      <c r="CZ736" s="143"/>
      <c r="DA736" s="143"/>
      <c r="DB736" s="23"/>
      <c r="DC736" s="23"/>
      <c r="DD736" s="23"/>
      <c r="DE736" s="23"/>
      <c r="DF736" s="143"/>
      <c r="DG736" s="89"/>
      <c r="DH736" s="50" t="s">
        <v>46</v>
      </c>
      <c r="DI736" s="28"/>
      <c r="DJ736" s="553" t="s">
        <v>46</v>
      </c>
      <c r="DK736" s="143"/>
      <c r="DL736" s="46"/>
      <c r="DM736" s="111"/>
      <c r="DN736" s="110"/>
      <c r="DO736" s="432">
        <v>191.55868082413386</v>
      </c>
      <c r="DP736" s="433">
        <v>-26.352363869762172</v>
      </c>
      <c r="DQ736" s="434">
        <v>189.68201954855547</v>
      </c>
      <c r="DR736" s="428">
        <v>-24.475702594183787</v>
      </c>
      <c r="DS736" s="432">
        <v>3.0023205119190015</v>
      </c>
      <c r="DT736" s="434">
        <v>-1.5598647202679989</v>
      </c>
      <c r="DU736" s="434">
        <v>3.0014766894030038</v>
      </c>
      <c r="DV736" s="428">
        <v>-1.5590208977520013</v>
      </c>
      <c r="DW736" s="252"/>
      <c r="DX736" s="50"/>
      <c r="DY736" s="249"/>
      <c r="DZ736" s="464">
        <v>0</v>
      </c>
      <c r="EA736" s="465">
        <v>125023.33333333333</v>
      </c>
      <c r="EB736" s="46"/>
    </row>
    <row r="737" spans="1:132" s="141" customFormat="1" ht="27.75" customHeight="1" x14ac:dyDescent="0.25">
      <c r="A737" s="69" t="s">
        <v>56</v>
      </c>
      <c r="B737" s="69" t="s">
        <v>57</v>
      </c>
      <c r="C737" s="69" t="s">
        <v>1099</v>
      </c>
      <c r="D737" s="67" t="s">
        <v>1291</v>
      </c>
      <c r="E737" s="67" t="s">
        <v>1142</v>
      </c>
      <c r="F737" s="67" t="s">
        <v>1293</v>
      </c>
      <c r="G737" s="67" t="s">
        <v>1142</v>
      </c>
      <c r="H737" s="14" t="s">
        <v>46</v>
      </c>
      <c r="I737" s="20" t="s">
        <v>1979</v>
      </c>
      <c r="J737" s="145" t="s">
        <v>1984</v>
      </c>
      <c r="K737" s="426">
        <v>10.158477986391464</v>
      </c>
      <c r="L737" s="426">
        <v>22.441098438171004</v>
      </c>
      <c r="M737" s="424">
        <v>3146</v>
      </c>
      <c r="N737" s="487">
        <v>12817</v>
      </c>
      <c r="O737" s="487" t="s">
        <v>1982</v>
      </c>
      <c r="P737" s="572">
        <v>6.2464680324163897</v>
      </c>
      <c r="Q737" s="34" t="s">
        <v>1977</v>
      </c>
      <c r="R737" s="257" t="s">
        <v>48</v>
      </c>
      <c r="S737" s="27"/>
      <c r="T737" s="27"/>
      <c r="U737" s="145"/>
      <c r="V737" s="24"/>
      <c r="W737" s="24"/>
      <c r="X737" s="24"/>
      <c r="Y737" s="24"/>
      <c r="Z737" s="24"/>
      <c r="AA737" s="24"/>
      <c r="AB737" s="24"/>
      <c r="AC737" s="24"/>
      <c r="AD737" s="24"/>
      <c r="AE737" s="24"/>
      <c r="AF737" s="24"/>
      <c r="AG737" s="24"/>
      <c r="AH737" s="24"/>
      <c r="AI737" s="24">
        <v>195</v>
      </c>
      <c r="AJ737" s="24">
        <v>195</v>
      </c>
      <c r="AK737" s="24"/>
      <c r="AL737" s="24"/>
      <c r="AM737" s="24"/>
      <c r="AN737" s="24"/>
      <c r="AO737" s="145">
        <f t="shared" si="102"/>
        <v>195</v>
      </c>
      <c r="AP737" s="14">
        <f t="shared" si="103"/>
        <v>195</v>
      </c>
      <c r="AQ737" s="22"/>
      <c r="AR737" s="24"/>
      <c r="AS737" s="24"/>
      <c r="AT737" s="24"/>
      <c r="AU737" s="24"/>
      <c r="AV737" s="24"/>
      <c r="AW737" s="145"/>
      <c r="AX737" s="24"/>
      <c r="AY737" s="24"/>
      <c r="AZ737" s="24"/>
      <c r="BA737" s="24"/>
      <c r="BB737" s="24"/>
      <c r="BC737" s="24"/>
      <c r="BD737" s="24"/>
      <c r="BE737" s="24"/>
      <c r="BF737" s="24"/>
      <c r="BG737" s="24">
        <v>1112.8399999999999</v>
      </c>
      <c r="BH737" s="24">
        <v>1112.8399999999999</v>
      </c>
      <c r="BI737" s="24"/>
      <c r="BJ737" s="24"/>
      <c r="BK737" s="24"/>
      <c r="BL737" s="24"/>
      <c r="BM737" s="145">
        <f t="shared" si="104"/>
        <v>1112.8399999999999</v>
      </c>
      <c r="BN737" s="24">
        <f t="shared" si="105"/>
        <v>1112.8399999999999</v>
      </c>
      <c r="BO737" s="509">
        <f t="shared" si="99"/>
        <v>0.17815507807369788</v>
      </c>
      <c r="BP737" s="511">
        <v>0</v>
      </c>
      <c r="BQ737" s="512">
        <v>0</v>
      </c>
      <c r="BR737" s="513">
        <v>0</v>
      </c>
      <c r="BS737" s="512">
        <v>0</v>
      </c>
      <c r="BT737" s="512">
        <v>0</v>
      </c>
      <c r="BU737" s="512">
        <v>0</v>
      </c>
      <c r="BV737" s="512">
        <v>0</v>
      </c>
      <c r="BW737" s="512">
        <v>0</v>
      </c>
      <c r="BX737" s="512">
        <v>0</v>
      </c>
      <c r="BY737" s="512">
        <v>0</v>
      </c>
      <c r="BZ737" s="512">
        <v>0</v>
      </c>
      <c r="CA737" s="512">
        <v>0</v>
      </c>
      <c r="CB737" s="512">
        <v>0</v>
      </c>
      <c r="CC737" s="512">
        <v>0</v>
      </c>
      <c r="CD737" s="512">
        <v>0</v>
      </c>
      <c r="CE737" s="512">
        <v>0</v>
      </c>
      <c r="CF737" s="512">
        <v>1306296.1055999999</v>
      </c>
      <c r="CG737" s="512">
        <v>1306296.1055999999</v>
      </c>
      <c r="CH737" s="512">
        <v>0</v>
      </c>
      <c r="CI737" s="512">
        <v>0</v>
      </c>
      <c r="CJ737" s="512">
        <v>0</v>
      </c>
      <c r="CK737" s="512">
        <v>0</v>
      </c>
      <c r="CL737" s="513">
        <f t="shared" si="106"/>
        <v>1306296.1055999999</v>
      </c>
      <c r="CM737" s="513">
        <f t="shared" si="107"/>
        <v>1306296.1055999999</v>
      </c>
      <c r="CN737" s="113"/>
      <c r="CO737" s="97"/>
      <c r="CP737" s="97"/>
      <c r="CQ737" s="97"/>
      <c r="CR737" s="97"/>
      <c r="CS737" s="97"/>
      <c r="CT737" s="97"/>
      <c r="CU737" s="114"/>
      <c r="CV737" s="50">
        <f t="shared" si="100"/>
        <v>12817</v>
      </c>
      <c r="CW737" s="11"/>
      <c r="CX737" s="604">
        <f t="shared" si="101"/>
        <v>6.2464680324163897</v>
      </c>
      <c r="CY737" s="143"/>
      <c r="CZ737" s="143"/>
      <c r="DA737" s="143"/>
      <c r="DB737" s="23"/>
      <c r="DC737" s="23"/>
      <c r="DD737" s="23"/>
      <c r="DE737" s="23"/>
      <c r="DF737" s="143"/>
      <c r="DG737" s="89"/>
      <c r="DH737" s="50" t="s">
        <v>46</v>
      </c>
      <c r="DI737" s="28"/>
      <c r="DJ737" s="553" t="s">
        <v>46</v>
      </c>
      <c r="DK737" s="143"/>
      <c r="DL737" s="46"/>
      <c r="DM737" s="111"/>
      <c r="DN737" s="110"/>
      <c r="DO737" s="432">
        <v>576.7961648479718</v>
      </c>
      <c r="DP737" s="433">
        <v>-386.94746185294093</v>
      </c>
      <c r="DQ737" s="434">
        <v>417.45068333509954</v>
      </c>
      <c r="DR737" s="428">
        <v>-251.62895601379151</v>
      </c>
      <c r="DS737" s="432">
        <v>4.3456933997245519</v>
      </c>
      <c r="DT737" s="434">
        <v>-3.5481775370901167</v>
      </c>
      <c r="DU737" s="434">
        <v>4.0402585019599577</v>
      </c>
      <c r="DV737" s="428">
        <v>-3.2713240079127783</v>
      </c>
      <c r="DW737" s="252"/>
      <c r="DX737" s="50"/>
      <c r="DY737" s="249"/>
      <c r="DZ737" s="464">
        <v>217916</v>
      </c>
      <c r="EA737" s="465">
        <v>-217916</v>
      </c>
      <c r="EB737" s="46"/>
    </row>
    <row r="738" spans="1:132" s="141" customFormat="1" ht="27.75" customHeight="1" x14ac:dyDescent="0.25">
      <c r="A738" s="69" t="s">
        <v>56</v>
      </c>
      <c r="B738" s="69" t="s">
        <v>57</v>
      </c>
      <c r="C738" s="69" t="s">
        <v>1099</v>
      </c>
      <c r="D738" s="67" t="s">
        <v>1291</v>
      </c>
      <c r="E738" s="67" t="s">
        <v>1142</v>
      </c>
      <c r="F738" s="67" t="s">
        <v>1294</v>
      </c>
      <c r="G738" s="67" t="s">
        <v>1142</v>
      </c>
      <c r="H738" s="14" t="s">
        <v>46</v>
      </c>
      <c r="I738" s="20" t="s">
        <v>1979</v>
      </c>
      <c r="J738" s="145" t="s">
        <v>1984</v>
      </c>
      <c r="K738" s="426">
        <v>7.1706903433351519</v>
      </c>
      <c r="L738" s="426">
        <v>3.7096590831929999</v>
      </c>
      <c r="M738" s="424">
        <v>482</v>
      </c>
      <c r="N738" s="487">
        <v>12824640.000000002</v>
      </c>
      <c r="O738" s="487" t="s">
        <v>1976</v>
      </c>
      <c r="P738" s="572">
        <v>3.2746152567897191</v>
      </c>
      <c r="Q738" s="34" t="s">
        <v>1977</v>
      </c>
      <c r="R738" s="257" t="s">
        <v>48</v>
      </c>
      <c r="S738" s="27"/>
      <c r="T738" s="27"/>
      <c r="U738" s="145"/>
      <c r="V738" s="24"/>
      <c r="W738" s="24"/>
      <c r="X738" s="24"/>
      <c r="Y738" s="24"/>
      <c r="Z738" s="24"/>
      <c r="AA738" s="24"/>
      <c r="AB738" s="24"/>
      <c r="AC738" s="24"/>
      <c r="AD738" s="24"/>
      <c r="AE738" s="24"/>
      <c r="AF738" s="24"/>
      <c r="AG738" s="24"/>
      <c r="AH738" s="24"/>
      <c r="AI738" s="24">
        <v>27</v>
      </c>
      <c r="AJ738" s="24">
        <v>27</v>
      </c>
      <c r="AK738" s="24"/>
      <c r="AL738" s="24"/>
      <c r="AM738" s="24"/>
      <c r="AN738" s="24"/>
      <c r="AO738" s="145">
        <f t="shared" si="102"/>
        <v>27</v>
      </c>
      <c r="AP738" s="14">
        <f t="shared" si="103"/>
        <v>27</v>
      </c>
      <c r="AQ738" s="22"/>
      <c r="AR738" s="24"/>
      <c r="AS738" s="24"/>
      <c r="AT738" s="24"/>
      <c r="AU738" s="24"/>
      <c r="AV738" s="24"/>
      <c r="AW738" s="145"/>
      <c r="AX738" s="24"/>
      <c r="AY738" s="24"/>
      <c r="AZ738" s="24"/>
      <c r="BA738" s="24"/>
      <c r="BB738" s="24"/>
      <c r="BC738" s="24"/>
      <c r="BD738" s="24"/>
      <c r="BE738" s="24"/>
      <c r="BF738" s="24"/>
      <c r="BG738" s="24">
        <v>149.315</v>
      </c>
      <c r="BH738" s="24">
        <v>149.315</v>
      </c>
      <c r="BI738" s="24"/>
      <c r="BJ738" s="24"/>
      <c r="BK738" s="24"/>
      <c r="BL738" s="24"/>
      <c r="BM738" s="145">
        <f t="shared" si="104"/>
        <v>149.315</v>
      </c>
      <c r="BN738" s="24">
        <f t="shared" si="105"/>
        <v>149.315</v>
      </c>
      <c r="BO738" s="509">
        <f t="shared" si="99"/>
        <v>4.5597723179968783E-2</v>
      </c>
      <c r="BP738" s="511">
        <v>0</v>
      </c>
      <c r="BQ738" s="512">
        <v>0</v>
      </c>
      <c r="BR738" s="513">
        <v>0</v>
      </c>
      <c r="BS738" s="512">
        <v>0</v>
      </c>
      <c r="BT738" s="512">
        <v>0</v>
      </c>
      <c r="BU738" s="512">
        <v>0</v>
      </c>
      <c r="BV738" s="512">
        <v>0</v>
      </c>
      <c r="BW738" s="512">
        <v>0</v>
      </c>
      <c r="BX738" s="512">
        <v>0</v>
      </c>
      <c r="BY738" s="512">
        <v>0</v>
      </c>
      <c r="BZ738" s="512">
        <v>0</v>
      </c>
      <c r="CA738" s="512">
        <v>0</v>
      </c>
      <c r="CB738" s="512">
        <v>0</v>
      </c>
      <c r="CC738" s="512">
        <v>0</v>
      </c>
      <c r="CD738" s="512">
        <v>0</v>
      </c>
      <c r="CE738" s="512">
        <v>0</v>
      </c>
      <c r="CF738" s="512">
        <v>175271.91959999999</v>
      </c>
      <c r="CG738" s="512">
        <v>175271.91959999999</v>
      </c>
      <c r="CH738" s="512">
        <v>0</v>
      </c>
      <c r="CI738" s="512">
        <v>0</v>
      </c>
      <c r="CJ738" s="512">
        <v>0</v>
      </c>
      <c r="CK738" s="512">
        <v>0</v>
      </c>
      <c r="CL738" s="513">
        <f t="shared" si="106"/>
        <v>175271.91959999999</v>
      </c>
      <c r="CM738" s="513">
        <f t="shared" si="107"/>
        <v>175271.91959999999</v>
      </c>
      <c r="CN738" s="113"/>
      <c r="CO738" s="97"/>
      <c r="CP738" s="97"/>
      <c r="CQ738" s="97"/>
      <c r="CR738" s="97"/>
      <c r="CS738" s="97"/>
      <c r="CT738" s="97"/>
      <c r="CU738" s="114"/>
      <c r="CV738" s="50">
        <f t="shared" si="100"/>
        <v>12824640.000000002</v>
      </c>
      <c r="CW738" s="11"/>
      <c r="CX738" s="604">
        <f t="shared" si="101"/>
        <v>3.2746152567897191</v>
      </c>
      <c r="CY738" s="143"/>
      <c r="CZ738" s="143"/>
      <c r="DA738" s="143"/>
      <c r="DB738" s="23"/>
      <c r="DC738" s="23"/>
      <c r="DD738" s="23"/>
      <c r="DE738" s="23"/>
      <c r="DF738" s="143"/>
      <c r="DG738" s="89"/>
      <c r="DH738" s="50" t="s">
        <v>46</v>
      </c>
      <c r="DI738" s="28"/>
      <c r="DJ738" s="553" t="s">
        <v>46</v>
      </c>
      <c r="DK738" s="143"/>
      <c r="DL738" s="46"/>
      <c r="DM738" s="111"/>
      <c r="DN738" s="110"/>
      <c r="DO738" s="432">
        <v>343.01781082483114</v>
      </c>
      <c r="DP738" s="433">
        <v>-190.22258357044643</v>
      </c>
      <c r="DQ738" s="434">
        <v>338.93619228773969</v>
      </c>
      <c r="DR738" s="428">
        <v>-186.14096503335497</v>
      </c>
      <c r="DS738" s="432">
        <v>3.0793705689088684</v>
      </c>
      <c r="DT738" s="434">
        <v>-2.081020452723688</v>
      </c>
      <c r="DU738" s="434">
        <v>3.0772955213556954</v>
      </c>
      <c r="DV738" s="428">
        <v>-2.078945405170515</v>
      </c>
      <c r="DW738" s="252"/>
      <c r="DX738" s="50"/>
      <c r="DY738" s="249"/>
      <c r="DZ738" s="464">
        <v>0</v>
      </c>
      <c r="EA738" s="465">
        <v>18388.666666666668</v>
      </c>
      <c r="EB738" s="46"/>
    </row>
    <row r="739" spans="1:132" s="141" customFormat="1" ht="27.75" customHeight="1" x14ac:dyDescent="0.25">
      <c r="A739" s="69" t="s">
        <v>56</v>
      </c>
      <c r="B739" s="69" t="s">
        <v>57</v>
      </c>
      <c r="C739" s="69" t="s">
        <v>1099</v>
      </c>
      <c r="D739" s="67" t="s">
        <v>1253</v>
      </c>
      <c r="E739" s="67" t="s">
        <v>1101</v>
      </c>
      <c r="F739" s="67" t="s">
        <v>1295</v>
      </c>
      <c r="G739" s="67" t="s">
        <v>1296</v>
      </c>
      <c r="H739" s="14" t="s">
        <v>46</v>
      </c>
      <c r="I739" s="20" t="s">
        <v>1983</v>
      </c>
      <c r="J739" s="145" t="s">
        <v>1980</v>
      </c>
      <c r="K739" s="426">
        <v>24.9</v>
      </c>
      <c r="L739" s="426">
        <v>3.9295454463719999</v>
      </c>
      <c r="M739" s="424">
        <v>162</v>
      </c>
      <c r="N739" s="487">
        <v>54662400</v>
      </c>
      <c r="O739" s="487" t="s">
        <v>1976</v>
      </c>
      <c r="P739" s="572">
        <v>15.6</v>
      </c>
      <c r="Q739" s="34" t="s">
        <v>48</v>
      </c>
      <c r="R739" s="257" t="s">
        <v>48</v>
      </c>
      <c r="S739" s="27"/>
      <c r="T739" s="27"/>
      <c r="U739" s="145"/>
      <c r="V739" s="24"/>
      <c r="W739" s="24"/>
      <c r="X739" s="24"/>
      <c r="Y739" s="24"/>
      <c r="Z739" s="24"/>
      <c r="AA739" s="24"/>
      <c r="AB739" s="24"/>
      <c r="AC739" s="24"/>
      <c r="AD739" s="24"/>
      <c r="AE739" s="24"/>
      <c r="AF739" s="24"/>
      <c r="AG739" s="24"/>
      <c r="AH739" s="24"/>
      <c r="AI739" s="24"/>
      <c r="AJ739" s="24"/>
      <c r="AK739" s="24"/>
      <c r="AL739" s="24"/>
      <c r="AM739" s="24"/>
      <c r="AN739" s="24"/>
      <c r="AO739" s="145">
        <f t="shared" si="102"/>
        <v>0</v>
      </c>
      <c r="AP739" s="14">
        <f t="shared" si="103"/>
        <v>0</v>
      </c>
      <c r="AQ739" s="22"/>
      <c r="AR739" s="24"/>
      <c r="AS739" s="24"/>
      <c r="AT739" s="24"/>
      <c r="AU739" s="24"/>
      <c r="AV739" s="24"/>
      <c r="AW739" s="145"/>
      <c r="AX739" s="24"/>
      <c r="AY739" s="24"/>
      <c r="AZ739" s="24"/>
      <c r="BA739" s="24"/>
      <c r="BB739" s="24"/>
      <c r="BC739" s="24"/>
      <c r="BD739" s="24"/>
      <c r="BE739" s="24"/>
      <c r="BF739" s="24"/>
      <c r="BG739" s="24"/>
      <c r="BH739" s="24"/>
      <c r="BI739" s="24"/>
      <c r="BJ739" s="24"/>
      <c r="BK739" s="24"/>
      <c r="BL739" s="24"/>
      <c r="BM739" s="145">
        <f t="shared" si="104"/>
        <v>0</v>
      </c>
      <c r="BN739" s="24">
        <f t="shared" si="105"/>
        <v>0</v>
      </c>
      <c r="BO739" s="509">
        <f t="shared" si="99"/>
        <v>0</v>
      </c>
      <c r="BP739" s="511">
        <v>0</v>
      </c>
      <c r="BQ739" s="512">
        <v>0</v>
      </c>
      <c r="BR739" s="513">
        <v>0</v>
      </c>
      <c r="BS739" s="512">
        <v>0</v>
      </c>
      <c r="BT739" s="512">
        <v>0</v>
      </c>
      <c r="BU739" s="512">
        <v>0</v>
      </c>
      <c r="BV739" s="512">
        <v>0</v>
      </c>
      <c r="BW739" s="512">
        <v>0</v>
      </c>
      <c r="BX739" s="512">
        <v>0</v>
      </c>
      <c r="BY739" s="512">
        <v>0</v>
      </c>
      <c r="BZ739" s="512">
        <v>0</v>
      </c>
      <c r="CA739" s="512">
        <v>0</v>
      </c>
      <c r="CB739" s="512">
        <v>0</v>
      </c>
      <c r="CC739" s="512">
        <v>0</v>
      </c>
      <c r="CD739" s="512">
        <v>0</v>
      </c>
      <c r="CE739" s="512">
        <v>0</v>
      </c>
      <c r="CF739" s="512">
        <v>0</v>
      </c>
      <c r="CG739" s="512">
        <v>0</v>
      </c>
      <c r="CH739" s="512">
        <v>0</v>
      </c>
      <c r="CI739" s="512">
        <v>0</v>
      </c>
      <c r="CJ739" s="512">
        <v>0</v>
      </c>
      <c r="CK739" s="512">
        <v>0</v>
      </c>
      <c r="CL739" s="513">
        <f t="shared" si="106"/>
        <v>0</v>
      </c>
      <c r="CM739" s="513">
        <f t="shared" si="107"/>
        <v>0</v>
      </c>
      <c r="CN739" s="113"/>
      <c r="CO739" s="97"/>
      <c r="CP739" s="97"/>
      <c r="CQ739" s="97"/>
      <c r="CR739" s="97"/>
      <c r="CS739" s="97"/>
      <c r="CT739" s="97"/>
      <c r="CU739" s="114"/>
      <c r="CV739" s="50">
        <f t="shared" si="100"/>
        <v>54662400</v>
      </c>
      <c r="CW739" s="11"/>
      <c r="CX739" s="604">
        <f t="shared" si="101"/>
        <v>15.6</v>
      </c>
      <c r="CY739" s="143"/>
      <c r="CZ739" s="143"/>
      <c r="DA739" s="143"/>
      <c r="DB739" s="23"/>
      <c r="DC739" s="23"/>
      <c r="DD739" s="23"/>
      <c r="DE739" s="23"/>
      <c r="DF739" s="143"/>
      <c r="DG739" s="89"/>
      <c r="DH739" s="50" t="s">
        <v>46</v>
      </c>
      <c r="DI739" s="28"/>
      <c r="DJ739" s="553" t="s">
        <v>46</v>
      </c>
      <c r="DK739" s="143"/>
      <c r="DL739" s="46"/>
      <c r="DM739" s="111"/>
      <c r="DN739" s="110"/>
      <c r="DO739" s="432">
        <v>661.6833419288306</v>
      </c>
      <c r="DP739" s="433">
        <v>-634.14063496431015</v>
      </c>
      <c r="DQ739" s="434">
        <v>661.6833419288306</v>
      </c>
      <c r="DR739" s="428">
        <v>-634.14063496431015</v>
      </c>
      <c r="DS739" s="432">
        <v>1.5286230015471924</v>
      </c>
      <c r="DT739" s="434">
        <v>-1.1764548018100036</v>
      </c>
      <c r="DU739" s="434">
        <v>1.5286230015471924</v>
      </c>
      <c r="DV739" s="428">
        <v>-1.1764548018100036</v>
      </c>
      <c r="DW739" s="252"/>
      <c r="DX739" s="50"/>
      <c r="DY739" s="249"/>
      <c r="DZ739" s="464">
        <v>106917</v>
      </c>
      <c r="EA739" s="465">
        <v>-104609</v>
      </c>
      <c r="EB739" s="46"/>
    </row>
    <row r="740" spans="1:132" s="141" customFormat="1" ht="27.75" customHeight="1" x14ac:dyDescent="0.25">
      <c r="A740" s="69" t="s">
        <v>56</v>
      </c>
      <c r="B740" s="69" t="s">
        <v>57</v>
      </c>
      <c r="C740" s="69" t="s">
        <v>1099</v>
      </c>
      <c r="D740" s="67" t="s">
        <v>1100</v>
      </c>
      <c r="E740" s="67" t="s">
        <v>1101</v>
      </c>
      <c r="F740" s="67" t="s">
        <v>1297</v>
      </c>
      <c r="G740" s="67" t="s">
        <v>1101</v>
      </c>
      <c r="H740" s="14" t="s">
        <v>46</v>
      </c>
      <c r="I740" s="20" t="s">
        <v>1978</v>
      </c>
      <c r="J740" s="145" t="s">
        <v>1980</v>
      </c>
      <c r="K740" s="426">
        <v>14.6</v>
      </c>
      <c r="L740" s="426">
        <v>1.607196966354</v>
      </c>
      <c r="M740" s="424">
        <v>7</v>
      </c>
      <c r="N740" s="487">
        <v>15417600.000000002</v>
      </c>
      <c r="O740" s="487" t="s">
        <v>1976</v>
      </c>
      <c r="P740" s="572">
        <v>4.38</v>
      </c>
      <c r="Q740" s="34" t="s">
        <v>48</v>
      </c>
      <c r="R740" s="257" t="s">
        <v>48</v>
      </c>
      <c r="S740" s="27"/>
      <c r="T740" s="27"/>
      <c r="U740" s="145">
        <v>1</v>
      </c>
      <c r="V740" s="24">
        <v>1</v>
      </c>
      <c r="W740" s="24"/>
      <c r="X740" s="24"/>
      <c r="Y740" s="24"/>
      <c r="Z740" s="24"/>
      <c r="AA740" s="24"/>
      <c r="AB740" s="24"/>
      <c r="AC740" s="24"/>
      <c r="AD740" s="24"/>
      <c r="AE740" s="24"/>
      <c r="AF740" s="24"/>
      <c r="AG740" s="24"/>
      <c r="AH740" s="24"/>
      <c r="AI740" s="24">
        <v>1</v>
      </c>
      <c r="AJ740" s="24">
        <v>1</v>
      </c>
      <c r="AK740" s="24"/>
      <c r="AL740" s="24"/>
      <c r="AM740" s="24"/>
      <c r="AN740" s="24"/>
      <c r="AO740" s="145">
        <f t="shared" si="102"/>
        <v>2</v>
      </c>
      <c r="AP740" s="14">
        <f t="shared" si="103"/>
        <v>2</v>
      </c>
      <c r="AQ740" s="22"/>
      <c r="AR740" s="24"/>
      <c r="AS740" s="24">
        <v>500</v>
      </c>
      <c r="AT740" s="24">
        <v>500</v>
      </c>
      <c r="AU740" s="24"/>
      <c r="AV740" s="24"/>
      <c r="AW740" s="145"/>
      <c r="AX740" s="24"/>
      <c r="AY740" s="24"/>
      <c r="AZ740" s="24"/>
      <c r="BA740" s="24"/>
      <c r="BB740" s="24"/>
      <c r="BC740" s="24"/>
      <c r="BD740" s="24"/>
      <c r="BE740" s="24"/>
      <c r="BF740" s="24"/>
      <c r="BG740" s="24">
        <v>1332</v>
      </c>
      <c r="BH740" s="24">
        <v>1332</v>
      </c>
      <c r="BI740" s="24"/>
      <c r="BJ740" s="24"/>
      <c r="BK740" s="24"/>
      <c r="BL740" s="24"/>
      <c r="BM740" s="145">
        <f t="shared" si="104"/>
        <v>1832</v>
      </c>
      <c r="BN740" s="24">
        <f t="shared" si="105"/>
        <v>1832</v>
      </c>
      <c r="BO740" s="509">
        <f t="shared" si="99"/>
        <v>0.41826484018264842</v>
      </c>
      <c r="BP740" s="511">
        <v>0</v>
      </c>
      <c r="BQ740" s="512">
        <v>0</v>
      </c>
      <c r="BR740" s="513">
        <v>1752000</v>
      </c>
      <c r="BS740" s="512">
        <v>1752000</v>
      </c>
      <c r="BT740" s="512">
        <v>0</v>
      </c>
      <c r="BU740" s="512">
        <v>0</v>
      </c>
      <c r="BV740" s="512">
        <v>0</v>
      </c>
      <c r="BW740" s="512">
        <v>0</v>
      </c>
      <c r="BX740" s="512">
        <v>0</v>
      </c>
      <c r="BY740" s="512">
        <v>0</v>
      </c>
      <c r="BZ740" s="512">
        <v>0</v>
      </c>
      <c r="CA740" s="512">
        <v>0</v>
      </c>
      <c r="CB740" s="512">
        <v>0</v>
      </c>
      <c r="CC740" s="512">
        <v>0</v>
      </c>
      <c r="CD740" s="512">
        <v>0</v>
      </c>
      <c r="CE740" s="512">
        <v>0</v>
      </c>
      <c r="CF740" s="512">
        <v>1563554.8800000001</v>
      </c>
      <c r="CG740" s="512">
        <v>1563554.8800000001</v>
      </c>
      <c r="CH740" s="512">
        <v>0</v>
      </c>
      <c r="CI740" s="512">
        <v>0</v>
      </c>
      <c r="CJ740" s="512">
        <v>0</v>
      </c>
      <c r="CK740" s="512">
        <v>0</v>
      </c>
      <c r="CL740" s="513">
        <f t="shared" si="106"/>
        <v>3315554.88</v>
      </c>
      <c r="CM740" s="513">
        <f t="shared" si="107"/>
        <v>3315554.88</v>
      </c>
      <c r="CN740" s="113"/>
      <c r="CO740" s="97"/>
      <c r="CP740" s="97"/>
      <c r="CQ740" s="97"/>
      <c r="CR740" s="97"/>
      <c r="CS740" s="97"/>
      <c r="CT740" s="97"/>
      <c r="CU740" s="114"/>
      <c r="CV740" s="50">
        <f t="shared" si="100"/>
        <v>15417600.000000002</v>
      </c>
      <c r="CW740" s="11"/>
      <c r="CX740" s="604">
        <f t="shared" si="101"/>
        <v>4.38</v>
      </c>
      <c r="CY740" s="143"/>
      <c r="CZ740" s="143"/>
      <c r="DA740" s="143"/>
      <c r="DB740" s="23"/>
      <c r="DC740" s="23"/>
      <c r="DD740" s="23"/>
      <c r="DE740" s="23"/>
      <c r="DF740" s="143"/>
      <c r="DG740" s="89"/>
      <c r="DH740" s="50" t="s">
        <v>46</v>
      </c>
      <c r="DI740" s="28"/>
      <c r="DJ740" s="553" t="s">
        <v>46</v>
      </c>
      <c r="DK740" s="143"/>
      <c r="DL740" s="46"/>
      <c r="DM740" s="111"/>
      <c r="DN740" s="110"/>
      <c r="DO740" s="432">
        <v>2432.3181818181829</v>
      </c>
      <c r="DP740" s="433">
        <v>-1944.9463330655287</v>
      </c>
      <c r="DQ740" s="434">
        <v>905.04545454545496</v>
      </c>
      <c r="DR740" s="428">
        <v>-417.67360579280074</v>
      </c>
      <c r="DS740" s="432">
        <v>3.5454545454545467</v>
      </c>
      <c r="DT740" s="434">
        <v>-2.3973576639758951</v>
      </c>
      <c r="DU740" s="434">
        <v>2.4545454545454555</v>
      </c>
      <c r="DV740" s="428">
        <v>-1.3064485730668038</v>
      </c>
      <c r="DW740" s="252"/>
      <c r="DX740" s="50"/>
      <c r="DY740" s="249"/>
      <c r="DZ740" s="464">
        <v>1775</v>
      </c>
      <c r="EA740" s="465">
        <v>1923.3333333333335</v>
      </c>
      <c r="EB740" s="46"/>
    </row>
    <row r="741" spans="1:132" s="141" customFormat="1" ht="27.75" customHeight="1" x14ac:dyDescent="0.25">
      <c r="A741" s="69" t="s">
        <v>56</v>
      </c>
      <c r="B741" s="69" t="s">
        <v>57</v>
      </c>
      <c r="C741" s="69" t="s">
        <v>1099</v>
      </c>
      <c r="D741" s="67" t="s">
        <v>1247</v>
      </c>
      <c r="E741" s="67" t="s">
        <v>1248</v>
      </c>
      <c r="F741" s="67" t="s">
        <v>1298</v>
      </c>
      <c r="G741" s="67" t="s">
        <v>1231</v>
      </c>
      <c r="H741" s="14" t="s">
        <v>46</v>
      </c>
      <c r="I741" s="20" t="s">
        <v>1978</v>
      </c>
      <c r="J741" s="145" t="s">
        <v>1980</v>
      </c>
      <c r="K741" s="426">
        <v>19.920000000000002</v>
      </c>
      <c r="L741" s="426">
        <v>2.2952651467409999</v>
      </c>
      <c r="M741" s="424">
        <v>9</v>
      </c>
      <c r="N741" s="487">
        <v>31536000</v>
      </c>
      <c r="O741" s="487" t="s">
        <v>1976</v>
      </c>
      <c r="P741" s="572">
        <v>8.9600000000000009</v>
      </c>
      <c r="Q741" s="34" t="s">
        <v>1977</v>
      </c>
      <c r="R741" s="257" t="s">
        <v>48</v>
      </c>
      <c r="S741" s="27"/>
      <c r="T741" s="27"/>
      <c r="U741" s="145"/>
      <c r="V741" s="24"/>
      <c r="W741" s="24"/>
      <c r="X741" s="24"/>
      <c r="Y741" s="24"/>
      <c r="Z741" s="24"/>
      <c r="AA741" s="24"/>
      <c r="AB741" s="24"/>
      <c r="AC741" s="24"/>
      <c r="AD741" s="24"/>
      <c r="AE741" s="24"/>
      <c r="AF741" s="24"/>
      <c r="AG741" s="24"/>
      <c r="AH741" s="24"/>
      <c r="AI741" s="24"/>
      <c r="AJ741" s="24"/>
      <c r="AK741" s="24"/>
      <c r="AL741" s="24"/>
      <c r="AM741" s="24"/>
      <c r="AN741" s="24"/>
      <c r="AO741" s="145">
        <f t="shared" si="102"/>
        <v>0</v>
      </c>
      <c r="AP741" s="14">
        <f t="shared" si="103"/>
        <v>0</v>
      </c>
      <c r="AQ741" s="22"/>
      <c r="AR741" s="24"/>
      <c r="AS741" s="24"/>
      <c r="AT741" s="24"/>
      <c r="AU741" s="24"/>
      <c r="AV741" s="24"/>
      <c r="AW741" s="145"/>
      <c r="AX741" s="24"/>
      <c r="AY741" s="24"/>
      <c r="AZ741" s="24"/>
      <c r="BA741" s="24"/>
      <c r="BB741" s="24"/>
      <c r="BC741" s="24"/>
      <c r="BD741" s="24"/>
      <c r="BE741" s="24"/>
      <c r="BF741" s="24"/>
      <c r="BG741" s="24"/>
      <c r="BH741" s="24"/>
      <c r="BI741" s="24"/>
      <c r="BJ741" s="24"/>
      <c r="BK741" s="24"/>
      <c r="BL741" s="24"/>
      <c r="BM741" s="145">
        <f t="shared" si="104"/>
        <v>0</v>
      </c>
      <c r="BN741" s="24">
        <f t="shared" si="105"/>
        <v>0</v>
      </c>
      <c r="BO741" s="509">
        <f t="shared" si="99"/>
        <v>0</v>
      </c>
      <c r="BP741" s="511">
        <v>0</v>
      </c>
      <c r="BQ741" s="512">
        <v>0</v>
      </c>
      <c r="BR741" s="513">
        <v>0</v>
      </c>
      <c r="BS741" s="512">
        <v>0</v>
      </c>
      <c r="BT741" s="512">
        <v>0</v>
      </c>
      <c r="BU741" s="512">
        <v>0</v>
      </c>
      <c r="BV741" s="512">
        <v>0</v>
      </c>
      <c r="BW741" s="512">
        <v>0</v>
      </c>
      <c r="BX741" s="512">
        <v>0</v>
      </c>
      <c r="BY741" s="512">
        <v>0</v>
      </c>
      <c r="BZ741" s="512">
        <v>0</v>
      </c>
      <c r="CA741" s="512">
        <v>0</v>
      </c>
      <c r="CB741" s="512">
        <v>0</v>
      </c>
      <c r="CC741" s="512">
        <v>0</v>
      </c>
      <c r="CD741" s="512">
        <v>0</v>
      </c>
      <c r="CE741" s="512">
        <v>0</v>
      </c>
      <c r="CF741" s="512">
        <v>0</v>
      </c>
      <c r="CG741" s="512">
        <v>0</v>
      </c>
      <c r="CH741" s="512">
        <v>0</v>
      </c>
      <c r="CI741" s="512">
        <v>0</v>
      </c>
      <c r="CJ741" s="512">
        <v>0</v>
      </c>
      <c r="CK741" s="512">
        <v>0</v>
      </c>
      <c r="CL741" s="513">
        <f t="shared" si="106"/>
        <v>0</v>
      </c>
      <c r="CM741" s="513">
        <f t="shared" si="107"/>
        <v>0</v>
      </c>
      <c r="CN741" s="113"/>
      <c r="CO741" s="97"/>
      <c r="CP741" s="97"/>
      <c r="CQ741" s="97"/>
      <c r="CR741" s="97"/>
      <c r="CS741" s="97"/>
      <c r="CT741" s="97"/>
      <c r="CU741" s="114"/>
      <c r="CV741" s="50">
        <f t="shared" si="100"/>
        <v>31536000</v>
      </c>
      <c r="CW741" s="11"/>
      <c r="CX741" s="604">
        <f t="shared" si="101"/>
        <v>8.9600000000000009</v>
      </c>
      <c r="CY741" s="143"/>
      <c r="CZ741" s="143"/>
      <c r="DA741" s="143"/>
      <c r="DB741" s="23"/>
      <c r="DC741" s="23"/>
      <c r="DD741" s="23"/>
      <c r="DE741" s="23"/>
      <c r="DF741" s="143"/>
      <c r="DG741" s="89"/>
      <c r="DH741" s="50" t="s">
        <v>46</v>
      </c>
      <c r="DI741" s="28"/>
      <c r="DJ741" s="553" t="s">
        <v>46</v>
      </c>
      <c r="DK741" s="143"/>
      <c r="DL741" s="46"/>
      <c r="DM741" s="111"/>
      <c r="DN741" s="110"/>
      <c r="DO741" s="432">
        <v>0</v>
      </c>
      <c r="DP741" s="433">
        <v>0</v>
      </c>
      <c r="DQ741" s="434">
        <v>0</v>
      </c>
      <c r="DR741" s="428">
        <v>0</v>
      </c>
      <c r="DS741" s="432">
        <v>0</v>
      </c>
      <c r="DT741" s="434">
        <v>0</v>
      </c>
      <c r="DU741" s="434">
        <v>0</v>
      </c>
      <c r="DV741" s="428">
        <v>0</v>
      </c>
      <c r="DW741" s="252"/>
      <c r="DX741" s="50"/>
      <c r="DY741" s="249"/>
      <c r="DZ741" s="464">
        <v>0</v>
      </c>
      <c r="EA741" s="465">
        <v>0</v>
      </c>
      <c r="EB741" s="46"/>
    </row>
    <row r="742" spans="1:132" s="141" customFormat="1" ht="27.75" customHeight="1" x14ac:dyDescent="0.25">
      <c r="A742" s="69" t="s">
        <v>56</v>
      </c>
      <c r="B742" s="69" t="s">
        <v>57</v>
      </c>
      <c r="C742" s="69" t="s">
        <v>1099</v>
      </c>
      <c r="D742" s="67" t="s">
        <v>1262</v>
      </c>
      <c r="E742" s="67" t="s">
        <v>1263</v>
      </c>
      <c r="F742" s="67" t="s">
        <v>1299</v>
      </c>
      <c r="G742" s="67" t="s">
        <v>1263</v>
      </c>
      <c r="H742" s="14" t="s">
        <v>46</v>
      </c>
      <c r="I742" s="20" t="s">
        <v>1978</v>
      </c>
      <c r="J742" s="145" t="s">
        <v>1981</v>
      </c>
      <c r="K742" s="426">
        <v>2.521865975820285</v>
      </c>
      <c r="L742" s="426">
        <v>2.6600378732550003</v>
      </c>
      <c r="M742" s="424">
        <v>956</v>
      </c>
      <c r="N742" s="487">
        <v>6727680</v>
      </c>
      <c r="O742" s="487" t="s">
        <v>1976</v>
      </c>
      <c r="P742" s="572">
        <v>1.8253506110699187</v>
      </c>
      <c r="Q742" s="34" t="s">
        <v>48</v>
      </c>
      <c r="R742" s="257" t="s">
        <v>48</v>
      </c>
      <c r="S742" s="27"/>
      <c r="T742" s="27"/>
      <c r="U742" s="145"/>
      <c r="V742" s="24"/>
      <c r="W742" s="24"/>
      <c r="X742" s="24"/>
      <c r="Y742" s="24"/>
      <c r="Z742" s="24"/>
      <c r="AA742" s="24"/>
      <c r="AB742" s="24"/>
      <c r="AC742" s="24"/>
      <c r="AD742" s="24"/>
      <c r="AE742" s="24"/>
      <c r="AF742" s="24"/>
      <c r="AG742" s="24"/>
      <c r="AH742" s="24"/>
      <c r="AI742" s="24">
        <v>7</v>
      </c>
      <c r="AJ742" s="24">
        <v>7</v>
      </c>
      <c r="AK742" s="24"/>
      <c r="AL742" s="24"/>
      <c r="AM742" s="24"/>
      <c r="AN742" s="24"/>
      <c r="AO742" s="145">
        <f t="shared" si="102"/>
        <v>7</v>
      </c>
      <c r="AP742" s="14">
        <f t="shared" si="103"/>
        <v>7</v>
      </c>
      <c r="AQ742" s="22"/>
      <c r="AR742" s="24"/>
      <c r="AS742" s="24"/>
      <c r="AT742" s="24"/>
      <c r="AU742" s="24"/>
      <c r="AV742" s="24"/>
      <c r="AW742" s="145"/>
      <c r="AX742" s="24"/>
      <c r="AY742" s="24"/>
      <c r="AZ742" s="24"/>
      <c r="BA742" s="24"/>
      <c r="BB742" s="24"/>
      <c r="BC742" s="24"/>
      <c r="BD742" s="24"/>
      <c r="BE742" s="24"/>
      <c r="BF742" s="24"/>
      <c r="BG742" s="24">
        <v>52.28</v>
      </c>
      <c r="BH742" s="24">
        <v>52.28</v>
      </c>
      <c r="BI742" s="24"/>
      <c r="BJ742" s="24"/>
      <c r="BK742" s="24"/>
      <c r="BL742" s="24"/>
      <c r="BM742" s="145">
        <f t="shared" si="104"/>
        <v>52.28</v>
      </c>
      <c r="BN742" s="24">
        <f t="shared" si="105"/>
        <v>52.28</v>
      </c>
      <c r="BO742" s="509">
        <f t="shared" si="99"/>
        <v>2.8641072943984377E-2</v>
      </c>
      <c r="BP742" s="511">
        <v>0</v>
      </c>
      <c r="BQ742" s="512">
        <v>0</v>
      </c>
      <c r="BR742" s="513">
        <v>0</v>
      </c>
      <c r="BS742" s="512">
        <v>0</v>
      </c>
      <c r="BT742" s="512">
        <v>0</v>
      </c>
      <c r="BU742" s="512">
        <v>0</v>
      </c>
      <c r="BV742" s="512">
        <v>0</v>
      </c>
      <c r="BW742" s="512">
        <v>0</v>
      </c>
      <c r="BX742" s="512">
        <v>0</v>
      </c>
      <c r="BY742" s="512">
        <v>0</v>
      </c>
      <c r="BZ742" s="512">
        <v>0</v>
      </c>
      <c r="CA742" s="512">
        <v>0</v>
      </c>
      <c r="CB742" s="512">
        <v>0</v>
      </c>
      <c r="CC742" s="512">
        <v>0</v>
      </c>
      <c r="CD742" s="512">
        <v>0</v>
      </c>
      <c r="CE742" s="512">
        <v>0</v>
      </c>
      <c r="CF742" s="512">
        <v>61368.355200000005</v>
      </c>
      <c r="CG742" s="512">
        <v>61368.355200000005</v>
      </c>
      <c r="CH742" s="512">
        <v>0</v>
      </c>
      <c r="CI742" s="512">
        <v>0</v>
      </c>
      <c r="CJ742" s="512">
        <v>0</v>
      </c>
      <c r="CK742" s="512">
        <v>0</v>
      </c>
      <c r="CL742" s="513">
        <f t="shared" si="106"/>
        <v>61368.355200000005</v>
      </c>
      <c r="CM742" s="513">
        <f t="shared" si="107"/>
        <v>61368.355200000005</v>
      </c>
      <c r="CN742" s="113"/>
      <c r="CO742" s="97"/>
      <c r="CP742" s="97"/>
      <c r="CQ742" s="97"/>
      <c r="CR742" s="97"/>
      <c r="CS742" s="97"/>
      <c r="CT742" s="97"/>
      <c r="CU742" s="114"/>
      <c r="CV742" s="50">
        <f t="shared" si="100"/>
        <v>6727680</v>
      </c>
      <c r="CW742" s="11"/>
      <c r="CX742" s="604">
        <f t="shared" si="101"/>
        <v>1.8253506110699187</v>
      </c>
      <c r="CY742" s="143"/>
      <c r="CZ742" s="143"/>
      <c r="DA742" s="143"/>
      <c r="DB742" s="23"/>
      <c r="DC742" s="23"/>
      <c r="DD742" s="23"/>
      <c r="DE742" s="23"/>
      <c r="DF742" s="143"/>
      <c r="DG742" s="89"/>
      <c r="DH742" s="50" t="s">
        <v>46</v>
      </c>
      <c r="DI742" s="28"/>
      <c r="DJ742" s="553" t="s">
        <v>46</v>
      </c>
      <c r="DK742" s="143"/>
      <c r="DL742" s="46"/>
      <c r="DM742" s="111"/>
      <c r="DN742" s="110"/>
      <c r="DO742" s="432">
        <v>101.86399302528338</v>
      </c>
      <c r="DP742" s="433">
        <v>67.735674922842747</v>
      </c>
      <c r="DQ742" s="434">
        <v>101.35867480383612</v>
      </c>
      <c r="DR742" s="428">
        <v>-94.546048215060253</v>
      </c>
      <c r="DS742" s="432">
        <v>2.431386224934613</v>
      </c>
      <c r="DT742" s="434">
        <v>-2.3593531098158325</v>
      </c>
      <c r="DU742" s="434">
        <v>2.4303400174367926</v>
      </c>
      <c r="DV742" s="428">
        <v>-2.4083489152019633</v>
      </c>
      <c r="DW742" s="252"/>
      <c r="DX742" s="50"/>
      <c r="DY742" s="249"/>
      <c r="DZ742" s="464">
        <v>59464</v>
      </c>
      <c r="EA742" s="465">
        <v>-59464</v>
      </c>
      <c r="EB742" s="46"/>
    </row>
    <row r="743" spans="1:132" s="141" customFormat="1" ht="27.75" customHeight="1" x14ac:dyDescent="0.25">
      <c r="A743" s="69" t="s">
        <v>56</v>
      </c>
      <c r="B743" s="69" t="s">
        <v>57</v>
      </c>
      <c r="C743" s="69" t="s">
        <v>1099</v>
      </c>
      <c r="D743" s="67" t="s">
        <v>1262</v>
      </c>
      <c r="E743" s="67" t="s">
        <v>1263</v>
      </c>
      <c r="F743" s="67" t="s">
        <v>1300</v>
      </c>
      <c r="G743" s="67" t="s">
        <v>1263</v>
      </c>
      <c r="H743" s="14" t="s">
        <v>46</v>
      </c>
      <c r="I743" s="20" t="s">
        <v>1978</v>
      </c>
      <c r="J743" s="145" t="s">
        <v>1981</v>
      </c>
      <c r="K743" s="426">
        <v>2.3057060350356893</v>
      </c>
      <c r="L743" s="426">
        <v>13.654734820083</v>
      </c>
      <c r="M743" s="424">
        <v>839</v>
      </c>
      <c r="N743" s="487">
        <v>5185920</v>
      </c>
      <c r="O743" s="487" t="s">
        <v>1976</v>
      </c>
      <c r="P743" s="572">
        <v>1.5131195854921711</v>
      </c>
      <c r="Q743" s="34" t="s">
        <v>48</v>
      </c>
      <c r="R743" s="257" t="s">
        <v>48</v>
      </c>
      <c r="S743" s="27"/>
      <c r="T743" s="27"/>
      <c r="U743" s="145"/>
      <c r="V743" s="24"/>
      <c r="W743" s="24"/>
      <c r="X743" s="24"/>
      <c r="Y743" s="24"/>
      <c r="Z743" s="24"/>
      <c r="AA743" s="24"/>
      <c r="AB743" s="24"/>
      <c r="AC743" s="24"/>
      <c r="AD743" s="24"/>
      <c r="AE743" s="24"/>
      <c r="AF743" s="24"/>
      <c r="AG743" s="24"/>
      <c r="AH743" s="24"/>
      <c r="AI743" s="24">
        <v>50</v>
      </c>
      <c r="AJ743" s="24">
        <v>50</v>
      </c>
      <c r="AK743" s="24"/>
      <c r="AL743" s="24"/>
      <c r="AM743" s="24"/>
      <c r="AN743" s="24"/>
      <c r="AO743" s="145">
        <f t="shared" si="102"/>
        <v>50</v>
      </c>
      <c r="AP743" s="14">
        <f t="shared" si="103"/>
        <v>50</v>
      </c>
      <c r="AQ743" s="22"/>
      <c r="AR743" s="24"/>
      <c r="AS743" s="24"/>
      <c r="AT743" s="24"/>
      <c r="AU743" s="24"/>
      <c r="AV743" s="24"/>
      <c r="AW743" s="145"/>
      <c r="AX743" s="24"/>
      <c r="AY743" s="24"/>
      <c r="AZ743" s="24"/>
      <c r="BA743" s="24"/>
      <c r="BB743" s="24"/>
      <c r="BC743" s="24"/>
      <c r="BD743" s="24"/>
      <c r="BE743" s="24"/>
      <c r="BF743" s="24"/>
      <c r="BG743" s="24">
        <v>335.58</v>
      </c>
      <c r="BH743" s="24">
        <v>335.58</v>
      </c>
      <c r="BI743" s="24"/>
      <c r="BJ743" s="24"/>
      <c r="BK743" s="24"/>
      <c r="BL743" s="24"/>
      <c r="BM743" s="145">
        <f t="shared" si="104"/>
        <v>335.58</v>
      </c>
      <c r="BN743" s="24">
        <f t="shared" si="105"/>
        <v>335.58</v>
      </c>
      <c r="BO743" s="509">
        <f t="shared" si="99"/>
        <v>0.22178022359736108</v>
      </c>
      <c r="BP743" s="511">
        <v>0</v>
      </c>
      <c r="BQ743" s="512">
        <v>0</v>
      </c>
      <c r="BR743" s="513">
        <v>0</v>
      </c>
      <c r="BS743" s="512">
        <v>0</v>
      </c>
      <c r="BT743" s="512">
        <v>0</v>
      </c>
      <c r="BU743" s="512">
        <v>0</v>
      </c>
      <c r="BV743" s="512">
        <v>0</v>
      </c>
      <c r="BW743" s="512">
        <v>0</v>
      </c>
      <c r="BX743" s="512">
        <v>0</v>
      </c>
      <c r="BY743" s="512">
        <v>0</v>
      </c>
      <c r="BZ743" s="512">
        <v>0</v>
      </c>
      <c r="CA743" s="512">
        <v>0</v>
      </c>
      <c r="CB743" s="512">
        <v>0</v>
      </c>
      <c r="CC743" s="512">
        <v>0</v>
      </c>
      <c r="CD743" s="512">
        <v>0</v>
      </c>
      <c r="CE743" s="512">
        <v>0</v>
      </c>
      <c r="CF743" s="512">
        <v>393917.22720000002</v>
      </c>
      <c r="CG743" s="512">
        <v>393917.22720000002</v>
      </c>
      <c r="CH743" s="512">
        <v>0</v>
      </c>
      <c r="CI743" s="512">
        <v>0</v>
      </c>
      <c r="CJ743" s="512">
        <v>0</v>
      </c>
      <c r="CK743" s="512">
        <v>0</v>
      </c>
      <c r="CL743" s="513">
        <f t="shared" si="106"/>
        <v>393917.22720000002</v>
      </c>
      <c r="CM743" s="513">
        <f t="shared" si="107"/>
        <v>393917.22720000002</v>
      </c>
      <c r="CN743" s="113"/>
      <c r="CO743" s="97"/>
      <c r="CP743" s="97"/>
      <c r="CQ743" s="97"/>
      <c r="CR743" s="97"/>
      <c r="CS743" s="97"/>
      <c r="CT743" s="97"/>
      <c r="CU743" s="114"/>
      <c r="CV743" s="50">
        <f t="shared" si="100"/>
        <v>5185920</v>
      </c>
      <c r="CW743" s="11"/>
      <c r="CX743" s="604">
        <f t="shared" si="101"/>
        <v>1.5131195854921711</v>
      </c>
      <c r="CY743" s="143"/>
      <c r="CZ743" s="143"/>
      <c r="DA743" s="143"/>
      <c r="DB743" s="23"/>
      <c r="DC743" s="23"/>
      <c r="DD743" s="23"/>
      <c r="DE743" s="23"/>
      <c r="DF743" s="143"/>
      <c r="DG743" s="89"/>
      <c r="DH743" s="50" t="s">
        <v>46</v>
      </c>
      <c r="DI743" s="28"/>
      <c r="DJ743" s="553" t="s">
        <v>46</v>
      </c>
      <c r="DK743" s="143"/>
      <c r="DL743" s="46"/>
      <c r="DM743" s="111"/>
      <c r="DN743" s="110"/>
      <c r="DO743" s="432">
        <v>268.52591857000982</v>
      </c>
      <c r="DP743" s="433">
        <v>250.54535562907017</v>
      </c>
      <c r="DQ743" s="434">
        <v>94.226812313803336</v>
      </c>
      <c r="DR743" s="428">
        <v>77.065624231200971</v>
      </c>
      <c r="DS743" s="432">
        <v>0.40993048659384296</v>
      </c>
      <c r="DT743" s="434">
        <v>1.3715406794389808</v>
      </c>
      <c r="DU743" s="434">
        <v>0.33366434955312796</v>
      </c>
      <c r="DV743" s="428">
        <v>1.3171245286904687</v>
      </c>
      <c r="DW743" s="252"/>
      <c r="DX743" s="50"/>
      <c r="DY743" s="249"/>
      <c r="DZ743" s="464">
        <v>0</v>
      </c>
      <c r="EA743" s="465">
        <v>0</v>
      </c>
      <c r="EB743" s="46"/>
    </row>
    <row r="744" spans="1:132" s="141" customFormat="1" ht="27.75" customHeight="1" x14ac:dyDescent="0.25">
      <c r="A744" s="69" t="s">
        <v>56</v>
      </c>
      <c r="B744" s="69" t="s">
        <v>57</v>
      </c>
      <c r="C744" s="69" t="s">
        <v>1099</v>
      </c>
      <c r="D744" s="67" t="s">
        <v>1262</v>
      </c>
      <c r="E744" s="67" t="s">
        <v>1263</v>
      </c>
      <c r="F744" s="67" t="s">
        <v>1301</v>
      </c>
      <c r="G744" s="67" t="s">
        <v>1263</v>
      </c>
      <c r="H744" s="14" t="s">
        <v>46</v>
      </c>
      <c r="I744" s="20" t="s">
        <v>1978</v>
      </c>
      <c r="J744" s="145" t="s">
        <v>1981</v>
      </c>
      <c r="K744" s="426">
        <v>1.3906289523809001</v>
      </c>
      <c r="L744" s="426">
        <v>5.9253787755539999</v>
      </c>
      <c r="M744" s="424">
        <v>571</v>
      </c>
      <c r="N744" s="487">
        <v>3328800</v>
      </c>
      <c r="O744" s="487" t="s">
        <v>1976</v>
      </c>
      <c r="P744" s="572">
        <v>0.86463976313838364</v>
      </c>
      <c r="Q744" s="34" t="s">
        <v>48</v>
      </c>
      <c r="R744" s="257" t="s">
        <v>48</v>
      </c>
      <c r="S744" s="27"/>
      <c r="T744" s="27"/>
      <c r="U744" s="145"/>
      <c r="V744" s="24"/>
      <c r="W744" s="24"/>
      <c r="X744" s="24"/>
      <c r="Y744" s="24"/>
      <c r="Z744" s="24"/>
      <c r="AA744" s="24"/>
      <c r="AB744" s="24"/>
      <c r="AC744" s="24"/>
      <c r="AD744" s="24"/>
      <c r="AE744" s="24"/>
      <c r="AF744" s="24"/>
      <c r="AG744" s="24"/>
      <c r="AH744" s="24"/>
      <c r="AI744" s="24">
        <v>22</v>
      </c>
      <c r="AJ744" s="24">
        <v>22</v>
      </c>
      <c r="AK744" s="24"/>
      <c r="AL744" s="24"/>
      <c r="AM744" s="24"/>
      <c r="AN744" s="24"/>
      <c r="AO744" s="145">
        <f t="shared" si="102"/>
        <v>22</v>
      </c>
      <c r="AP744" s="14">
        <f t="shared" si="103"/>
        <v>22</v>
      </c>
      <c r="AQ744" s="22"/>
      <c r="AR744" s="24"/>
      <c r="AS744" s="24"/>
      <c r="AT744" s="24"/>
      <c r="AU744" s="24"/>
      <c r="AV744" s="24"/>
      <c r="AW744" s="145"/>
      <c r="AX744" s="24"/>
      <c r="AY744" s="24"/>
      <c r="AZ744" s="24"/>
      <c r="BA744" s="24"/>
      <c r="BB744" s="24"/>
      <c r="BC744" s="24"/>
      <c r="BD744" s="24"/>
      <c r="BE744" s="24"/>
      <c r="BF744" s="24"/>
      <c r="BG744" s="24">
        <v>117.81</v>
      </c>
      <c r="BH744" s="24">
        <v>117.81</v>
      </c>
      <c r="BI744" s="24"/>
      <c r="BJ744" s="24"/>
      <c r="BK744" s="24"/>
      <c r="BL744" s="24"/>
      <c r="BM744" s="145">
        <f t="shared" si="104"/>
        <v>117.81</v>
      </c>
      <c r="BN744" s="24">
        <f t="shared" si="105"/>
        <v>117.81</v>
      </c>
      <c r="BO744" s="509">
        <f t="shared" si="99"/>
        <v>0.13625327566752765</v>
      </c>
      <c r="BP744" s="511">
        <v>0</v>
      </c>
      <c r="BQ744" s="512">
        <v>0</v>
      </c>
      <c r="BR744" s="513">
        <v>0</v>
      </c>
      <c r="BS744" s="512">
        <v>0</v>
      </c>
      <c r="BT744" s="512">
        <v>0</v>
      </c>
      <c r="BU744" s="512">
        <v>0</v>
      </c>
      <c r="BV744" s="512">
        <v>0</v>
      </c>
      <c r="BW744" s="512">
        <v>0</v>
      </c>
      <c r="BX744" s="512">
        <v>0</v>
      </c>
      <c r="BY744" s="512">
        <v>0</v>
      </c>
      <c r="BZ744" s="512">
        <v>0</v>
      </c>
      <c r="CA744" s="512">
        <v>0</v>
      </c>
      <c r="CB744" s="512">
        <v>0</v>
      </c>
      <c r="CC744" s="512">
        <v>0</v>
      </c>
      <c r="CD744" s="512">
        <v>0</v>
      </c>
      <c r="CE744" s="512">
        <v>0</v>
      </c>
      <c r="CF744" s="512">
        <v>138290.09040000002</v>
      </c>
      <c r="CG744" s="512">
        <v>138290.09040000002</v>
      </c>
      <c r="CH744" s="512">
        <v>0</v>
      </c>
      <c r="CI744" s="512">
        <v>0</v>
      </c>
      <c r="CJ744" s="512">
        <v>0</v>
      </c>
      <c r="CK744" s="512">
        <v>0</v>
      </c>
      <c r="CL744" s="513">
        <f t="shared" si="106"/>
        <v>138290.09040000002</v>
      </c>
      <c r="CM744" s="513">
        <f t="shared" si="107"/>
        <v>138290.09040000002</v>
      </c>
      <c r="CN744" s="113"/>
      <c r="CO744" s="97"/>
      <c r="CP744" s="97"/>
      <c r="CQ744" s="97"/>
      <c r="CR744" s="97"/>
      <c r="CS744" s="97"/>
      <c r="CT744" s="97"/>
      <c r="CU744" s="114"/>
      <c r="CV744" s="50">
        <f t="shared" si="100"/>
        <v>3328800</v>
      </c>
      <c r="CW744" s="11"/>
      <c r="CX744" s="604">
        <f t="shared" si="101"/>
        <v>0.86463976313838364</v>
      </c>
      <c r="CY744" s="143"/>
      <c r="CZ744" s="143"/>
      <c r="DA744" s="143"/>
      <c r="DB744" s="23"/>
      <c r="DC744" s="23"/>
      <c r="DD744" s="23"/>
      <c r="DE744" s="23"/>
      <c r="DF744" s="143"/>
      <c r="DG744" s="89"/>
      <c r="DH744" s="50" t="s">
        <v>46</v>
      </c>
      <c r="DI744" s="28"/>
      <c r="DJ744" s="553" t="s">
        <v>46</v>
      </c>
      <c r="DK744" s="143"/>
      <c r="DL744" s="46"/>
      <c r="DM744" s="111"/>
      <c r="DN744" s="110"/>
      <c r="DO744" s="432">
        <v>206.84136722173531</v>
      </c>
      <c r="DP744" s="433">
        <v>-70.064474403373424</v>
      </c>
      <c r="DQ744" s="434">
        <v>11.719544259421561</v>
      </c>
      <c r="DR744" s="428">
        <v>125.05734855894033</v>
      </c>
      <c r="DS744" s="432">
        <v>9.2900964066608235E-2</v>
      </c>
      <c r="DT744" s="434">
        <v>1.9322224817143525</v>
      </c>
      <c r="DU744" s="434">
        <v>3.8562664329535493E-2</v>
      </c>
      <c r="DV744" s="428">
        <v>1.9865607814514252</v>
      </c>
      <c r="DW744" s="252"/>
      <c r="DX744" s="50"/>
      <c r="DY744" s="249"/>
      <c r="DZ744" s="464">
        <v>0</v>
      </c>
      <c r="EA744" s="465">
        <v>34454</v>
      </c>
      <c r="EB744" s="46"/>
    </row>
    <row r="745" spans="1:132" s="141" customFormat="1" ht="27.75" customHeight="1" x14ac:dyDescent="0.25">
      <c r="A745" s="69" t="s">
        <v>56</v>
      </c>
      <c r="B745" s="69" t="s">
        <v>57</v>
      </c>
      <c r="C745" s="69" t="s">
        <v>1099</v>
      </c>
      <c r="D745" s="67" t="s">
        <v>1262</v>
      </c>
      <c r="E745" s="67" t="s">
        <v>1263</v>
      </c>
      <c r="F745" s="67" t="s">
        <v>1302</v>
      </c>
      <c r="G745" s="67" t="s">
        <v>1263</v>
      </c>
      <c r="H745" s="14" t="s">
        <v>46</v>
      </c>
      <c r="I745" s="20" t="s">
        <v>1978</v>
      </c>
      <c r="J745" s="145" t="s">
        <v>1981</v>
      </c>
      <c r="K745" s="426">
        <v>2.5362766385392583</v>
      </c>
      <c r="L745" s="426">
        <v>4.9992424138439997</v>
      </c>
      <c r="M745" s="424">
        <v>891</v>
      </c>
      <c r="N745" s="487">
        <v>5886720</v>
      </c>
      <c r="O745" s="487" t="s">
        <v>1976</v>
      </c>
      <c r="P745" s="572">
        <v>1.8253506110699187</v>
      </c>
      <c r="Q745" s="34" t="s">
        <v>48</v>
      </c>
      <c r="R745" s="257" t="s">
        <v>48</v>
      </c>
      <c r="S745" s="27"/>
      <c r="T745" s="27"/>
      <c r="U745" s="145"/>
      <c r="V745" s="24"/>
      <c r="W745" s="24"/>
      <c r="X745" s="24"/>
      <c r="Y745" s="24"/>
      <c r="Z745" s="24"/>
      <c r="AA745" s="24"/>
      <c r="AB745" s="24"/>
      <c r="AC745" s="24"/>
      <c r="AD745" s="24"/>
      <c r="AE745" s="24">
        <v>1</v>
      </c>
      <c r="AF745" s="24">
        <v>1</v>
      </c>
      <c r="AG745" s="24"/>
      <c r="AH745" s="24"/>
      <c r="AI745" s="24">
        <v>21</v>
      </c>
      <c r="AJ745" s="24">
        <v>21</v>
      </c>
      <c r="AK745" s="24"/>
      <c r="AL745" s="24"/>
      <c r="AM745" s="24"/>
      <c r="AN745" s="24"/>
      <c r="AO745" s="145">
        <f t="shared" si="102"/>
        <v>22</v>
      </c>
      <c r="AP745" s="14">
        <f t="shared" si="103"/>
        <v>22</v>
      </c>
      <c r="AQ745" s="22"/>
      <c r="AR745" s="24"/>
      <c r="AS745" s="24"/>
      <c r="AT745" s="24"/>
      <c r="AU745" s="24"/>
      <c r="AV745" s="24"/>
      <c r="AW745" s="145"/>
      <c r="AX745" s="24"/>
      <c r="AY745" s="24"/>
      <c r="AZ745" s="24"/>
      <c r="BA745" s="24"/>
      <c r="BB745" s="24"/>
      <c r="BC745" s="24">
        <v>1.2</v>
      </c>
      <c r="BD745" s="24">
        <v>1.2</v>
      </c>
      <c r="BE745" s="24"/>
      <c r="BF745" s="24"/>
      <c r="BG745" s="24">
        <v>153.52000000000001</v>
      </c>
      <c r="BH745" s="24">
        <v>153.52000000000001</v>
      </c>
      <c r="BI745" s="24"/>
      <c r="BJ745" s="24"/>
      <c r="BK745" s="24"/>
      <c r="BL745" s="24"/>
      <c r="BM745" s="145">
        <f t="shared" si="104"/>
        <v>154.72</v>
      </c>
      <c r="BN745" s="24">
        <f t="shared" si="105"/>
        <v>154.72</v>
      </c>
      <c r="BO745" s="509">
        <f t="shared" si="99"/>
        <v>8.4761798123436552E-2</v>
      </c>
      <c r="BP745" s="511">
        <v>0</v>
      </c>
      <c r="BQ745" s="512">
        <v>0</v>
      </c>
      <c r="BR745" s="513">
        <v>0</v>
      </c>
      <c r="BS745" s="512">
        <v>0</v>
      </c>
      <c r="BT745" s="512">
        <v>0</v>
      </c>
      <c r="BU745" s="512">
        <v>0</v>
      </c>
      <c r="BV745" s="512">
        <v>0</v>
      </c>
      <c r="BW745" s="512">
        <v>0</v>
      </c>
      <c r="BX745" s="512">
        <v>0</v>
      </c>
      <c r="BY745" s="512">
        <v>0</v>
      </c>
      <c r="BZ745" s="512">
        <v>0</v>
      </c>
      <c r="CA745" s="512">
        <v>0</v>
      </c>
      <c r="CB745" s="512">
        <v>6054.9119999999994</v>
      </c>
      <c r="CC745" s="512">
        <v>6054.9119999999994</v>
      </c>
      <c r="CD745" s="512">
        <v>0</v>
      </c>
      <c r="CE745" s="512">
        <v>0</v>
      </c>
      <c r="CF745" s="512">
        <v>180207.91680000004</v>
      </c>
      <c r="CG745" s="512">
        <v>180207.91680000004</v>
      </c>
      <c r="CH745" s="512">
        <v>0</v>
      </c>
      <c r="CI745" s="512">
        <v>0</v>
      </c>
      <c r="CJ745" s="512">
        <v>0</v>
      </c>
      <c r="CK745" s="512">
        <v>0</v>
      </c>
      <c r="CL745" s="513">
        <f t="shared" si="106"/>
        <v>186262.82880000005</v>
      </c>
      <c r="CM745" s="513">
        <f t="shared" si="107"/>
        <v>186262.82880000005</v>
      </c>
      <c r="CN745" s="113"/>
      <c r="CO745" s="97"/>
      <c r="CP745" s="97"/>
      <c r="CQ745" s="97"/>
      <c r="CR745" s="97"/>
      <c r="CS745" s="97"/>
      <c r="CT745" s="97"/>
      <c r="CU745" s="114"/>
      <c r="CV745" s="50">
        <f t="shared" si="100"/>
        <v>5886720</v>
      </c>
      <c r="CW745" s="11"/>
      <c r="CX745" s="604">
        <f t="shared" si="101"/>
        <v>1.8253506110699187</v>
      </c>
      <c r="CY745" s="143"/>
      <c r="CZ745" s="143"/>
      <c r="DA745" s="143"/>
      <c r="DB745" s="23"/>
      <c r="DC745" s="23"/>
      <c r="DD745" s="23"/>
      <c r="DE745" s="23"/>
      <c r="DF745" s="143"/>
      <c r="DG745" s="89"/>
      <c r="DH745" s="50" t="s">
        <v>46</v>
      </c>
      <c r="DI745" s="28"/>
      <c r="DJ745" s="553" t="s">
        <v>46</v>
      </c>
      <c r="DK745" s="143"/>
      <c r="DL745" s="46"/>
      <c r="DM745" s="111"/>
      <c r="DN745" s="110"/>
      <c r="DO745" s="432">
        <v>124.70214158795478</v>
      </c>
      <c r="DP745" s="433">
        <v>-111.62887807076386</v>
      </c>
      <c r="DQ745" s="434">
        <v>124.70214158795478</v>
      </c>
      <c r="DR745" s="428">
        <v>-122.72395142151132</v>
      </c>
      <c r="DS745" s="432">
        <v>2.0716356494903216</v>
      </c>
      <c r="DT745" s="434">
        <v>-1.7291833653789275</v>
      </c>
      <c r="DU745" s="434">
        <v>2.0716356494903216</v>
      </c>
      <c r="DV745" s="428">
        <v>-2.0632178189948176</v>
      </c>
      <c r="DW745" s="252"/>
      <c r="DX745" s="50"/>
      <c r="DY745" s="249"/>
      <c r="DZ745" s="464">
        <v>0</v>
      </c>
      <c r="EA745" s="465">
        <v>0</v>
      </c>
      <c r="EB745" s="46"/>
    </row>
    <row r="746" spans="1:132" s="141" customFormat="1" ht="27.75" customHeight="1" x14ac:dyDescent="0.25">
      <c r="A746" s="69" t="s">
        <v>56</v>
      </c>
      <c r="B746" s="69" t="s">
        <v>57</v>
      </c>
      <c r="C746" s="69" t="s">
        <v>1099</v>
      </c>
      <c r="D746" s="67" t="s">
        <v>1262</v>
      </c>
      <c r="E746" s="67" t="s">
        <v>1263</v>
      </c>
      <c r="F746" s="67" t="s">
        <v>1303</v>
      </c>
      <c r="G746" s="67" t="s">
        <v>1263</v>
      </c>
      <c r="H746" s="14" t="s">
        <v>46</v>
      </c>
      <c r="I746" s="20" t="s">
        <v>1978</v>
      </c>
      <c r="J746" s="145" t="s">
        <v>1981</v>
      </c>
      <c r="K746" s="426">
        <v>1.9022074789044436</v>
      </c>
      <c r="L746" s="426">
        <v>1.5070075726230001</v>
      </c>
      <c r="M746" s="424">
        <v>336</v>
      </c>
      <c r="N746" s="487">
        <v>5746560</v>
      </c>
      <c r="O746" s="487" t="s">
        <v>1976</v>
      </c>
      <c r="P746" s="572">
        <v>1.3930307295007265</v>
      </c>
      <c r="Q746" s="34" t="s">
        <v>48</v>
      </c>
      <c r="R746" s="257" t="s">
        <v>48</v>
      </c>
      <c r="S746" s="27"/>
      <c r="T746" s="27"/>
      <c r="U746" s="145"/>
      <c r="V746" s="24"/>
      <c r="W746" s="24"/>
      <c r="X746" s="24"/>
      <c r="Y746" s="24"/>
      <c r="Z746" s="24"/>
      <c r="AA746" s="24"/>
      <c r="AB746" s="24"/>
      <c r="AC746" s="24"/>
      <c r="AD746" s="24"/>
      <c r="AE746" s="24"/>
      <c r="AF746" s="24"/>
      <c r="AG746" s="24"/>
      <c r="AH746" s="24"/>
      <c r="AI746" s="24">
        <v>2</v>
      </c>
      <c r="AJ746" s="24">
        <v>2</v>
      </c>
      <c r="AK746" s="24"/>
      <c r="AL746" s="24"/>
      <c r="AM746" s="24"/>
      <c r="AN746" s="24"/>
      <c r="AO746" s="145">
        <f t="shared" si="102"/>
        <v>2</v>
      </c>
      <c r="AP746" s="14">
        <f t="shared" si="103"/>
        <v>2</v>
      </c>
      <c r="AQ746" s="22"/>
      <c r="AR746" s="24"/>
      <c r="AS746" s="24"/>
      <c r="AT746" s="24"/>
      <c r="AU746" s="24"/>
      <c r="AV746" s="24"/>
      <c r="AW746" s="145"/>
      <c r="AX746" s="24"/>
      <c r="AY746" s="24"/>
      <c r="AZ746" s="24"/>
      <c r="BA746" s="24"/>
      <c r="BB746" s="24"/>
      <c r="BC746" s="24"/>
      <c r="BD746" s="24"/>
      <c r="BE746" s="24"/>
      <c r="BF746" s="24"/>
      <c r="BG746" s="24">
        <v>23.74</v>
      </c>
      <c r="BH746" s="24">
        <v>23.74</v>
      </c>
      <c r="BI746" s="24"/>
      <c r="BJ746" s="24"/>
      <c r="BK746" s="24"/>
      <c r="BL746" s="24"/>
      <c r="BM746" s="145">
        <f t="shared" si="104"/>
        <v>23.74</v>
      </c>
      <c r="BN746" s="24">
        <f t="shared" si="105"/>
        <v>23.74</v>
      </c>
      <c r="BO746" s="509">
        <f t="shared" si="99"/>
        <v>1.7041978685214364E-2</v>
      </c>
      <c r="BP746" s="511">
        <v>0</v>
      </c>
      <c r="BQ746" s="512">
        <v>0</v>
      </c>
      <c r="BR746" s="513">
        <v>0</v>
      </c>
      <c r="BS746" s="512">
        <v>0</v>
      </c>
      <c r="BT746" s="512">
        <v>0</v>
      </c>
      <c r="BU746" s="512">
        <v>0</v>
      </c>
      <c r="BV746" s="512">
        <v>0</v>
      </c>
      <c r="BW746" s="512">
        <v>0</v>
      </c>
      <c r="BX746" s="512">
        <v>0</v>
      </c>
      <c r="BY746" s="512">
        <v>0</v>
      </c>
      <c r="BZ746" s="512">
        <v>0</v>
      </c>
      <c r="CA746" s="512">
        <v>0</v>
      </c>
      <c r="CB746" s="512">
        <v>0</v>
      </c>
      <c r="CC746" s="512">
        <v>0</v>
      </c>
      <c r="CD746" s="512">
        <v>0</v>
      </c>
      <c r="CE746" s="512">
        <v>0</v>
      </c>
      <c r="CF746" s="512">
        <v>27866.961600000002</v>
      </c>
      <c r="CG746" s="512">
        <v>27866.961600000002</v>
      </c>
      <c r="CH746" s="512">
        <v>0</v>
      </c>
      <c r="CI746" s="512">
        <v>0</v>
      </c>
      <c r="CJ746" s="512">
        <v>0</v>
      </c>
      <c r="CK746" s="512">
        <v>0</v>
      </c>
      <c r="CL746" s="513">
        <f t="shared" si="106"/>
        <v>27866.961600000002</v>
      </c>
      <c r="CM746" s="513">
        <f t="shared" si="107"/>
        <v>27866.961600000002</v>
      </c>
      <c r="CN746" s="113"/>
      <c r="CO746" s="97"/>
      <c r="CP746" s="97"/>
      <c r="CQ746" s="97"/>
      <c r="CR746" s="97"/>
      <c r="CS746" s="97"/>
      <c r="CT746" s="97"/>
      <c r="CU746" s="114"/>
      <c r="CV746" s="50">
        <f t="shared" si="100"/>
        <v>5746560</v>
      </c>
      <c r="CW746" s="11"/>
      <c r="CX746" s="604">
        <f t="shared" si="101"/>
        <v>1.3930307295007265</v>
      </c>
      <c r="CY746" s="143"/>
      <c r="CZ746" s="143"/>
      <c r="DA746" s="143"/>
      <c r="DB746" s="23"/>
      <c r="DC746" s="23"/>
      <c r="DD746" s="23"/>
      <c r="DE746" s="23"/>
      <c r="DF746" s="143"/>
      <c r="DG746" s="89"/>
      <c r="DH746" s="50" t="s">
        <v>46</v>
      </c>
      <c r="DI746" s="28"/>
      <c r="DJ746" s="553" t="s">
        <v>46</v>
      </c>
      <c r="DK746" s="143"/>
      <c r="DL746" s="46"/>
      <c r="DM746" s="111"/>
      <c r="DN746" s="110"/>
      <c r="DO746" s="432">
        <v>119.53869047619048</v>
      </c>
      <c r="DP746" s="433">
        <v>10.584432108476761</v>
      </c>
      <c r="DQ746" s="434">
        <v>69.196428571428569</v>
      </c>
      <c r="DR746" s="428">
        <v>58.418386320930978</v>
      </c>
      <c r="DS746" s="432">
        <v>0.36607142857142855</v>
      </c>
      <c r="DT746" s="434">
        <v>1.3088531793699985</v>
      </c>
      <c r="DU746" s="434">
        <v>0.33630952380952384</v>
      </c>
      <c r="DV746" s="428">
        <v>1.3377945713113903</v>
      </c>
      <c r="DW746" s="252"/>
      <c r="DX746" s="50"/>
      <c r="DY746" s="249"/>
      <c r="DZ746" s="464">
        <v>0</v>
      </c>
      <c r="EA746" s="465">
        <v>108</v>
      </c>
      <c r="EB746" s="46"/>
    </row>
    <row r="747" spans="1:132" s="141" customFormat="1" ht="27.75" customHeight="1" x14ac:dyDescent="0.25">
      <c r="A747" s="69" t="s">
        <v>56</v>
      </c>
      <c r="B747" s="69" t="s">
        <v>57</v>
      </c>
      <c r="C747" s="69" t="s">
        <v>1099</v>
      </c>
      <c r="D747" s="67" t="s">
        <v>1262</v>
      </c>
      <c r="E747" s="67" t="s">
        <v>1263</v>
      </c>
      <c r="F747" s="67" t="s">
        <v>1304</v>
      </c>
      <c r="G747" s="67" t="s">
        <v>1263</v>
      </c>
      <c r="H747" s="14" t="s">
        <v>46</v>
      </c>
      <c r="I747" s="20" t="s">
        <v>1978</v>
      </c>
      <c r="J747" s="145" t="s">
        <v>1981</v>
      </c>
      <c r="K747" s="426">
        <v>2.7236152538859084</v>
      </c>
      <c r="L747" s="426">
        <v>3.3034090840380004</v>
      </c>
      <c r="M747" s="424">
        <v>326</v>
      </c>
      <c r="N747" s="487">
        <v>5816640</v>
      </c>
      <c r="O747" s="487" t="s">
        <v>1976</v>
      </c>
      <c r="P747" s="572">
        <v>0.86463976313838364</v>
      </c>
      <c r="Q747" s="34" t="s">
        <v>48</v>
      </c>
      <c r="R747" s="257" t="s">
        <v>48</v>
      </c>
      <c r="S747" s="27"/>
      <c r="T747" s="27"/>
      <c r="U747" s="145"/>
      <c r="V747" s="24"/>
      <c r="W747" s="24"/>
      <c r="X747" s="24"/>
      <c r="Y747" s="24"/>
      <c r="Z747" s="24"/>
      <c r="AA747" s="24"/>
      <c r="AB747" s="24"/>
      <c r="AC747" s="24"/>
      <c r="AD747" s="24"/>
      <c r="AE747" s="24"/>
      <c r="AF747" s="24"/>
      <c r="AG747" s="24"/>
      <c r="AH747" s="24"/>
      <c r="AI747" s="24">
        <v>3</v>
      </c>
      <c r="AJ747" s="24">
        <v>3</v>
      </c>
      <c r="AK747" s="24"/>
      <c r="AL747" s="24"/>
      <c r="AM747" s="24"/>
      <c r="AN747" s="24"/>
      <c r="AO747" s="145">
        <f t="shared" si="102"/>
        <v>3</v>
      </c>
      <c r="AP747" s="14">
        <f t="shared" si="103"/>
        <v>3</v>
      </c>
      <c r="AQ747" s="22"/>
      <c r="AR747" s="24"/>
      <c r="AS747" s="24"/>
      <c r="AT747" s="24"/>
      <c r="AU747" s="24"/>
      <c r="AV747" s="24"/>
      <c r="AW747" s="145"/>
      <c r="AX747" s="24"/>
      <c r="AY747" s="24"/>
      <c r="AZ747" s="24"/>
      <c r="BA747" s="24"/>
      <c r="BB747" s="24"/>
      <c r="BC747" s="24"/>
      <c r="BD747" s="24"/>
      <c r="BE747" s="24"/>
      <c r="BF747" s="24"/>
      <c r="BG747" s="24">
        <v>22.3</v>
      </c>
      <c r="BH747" s="24">
        <v>22.3</v>
      </c>
      <c r="BI747" s="24"/>
      <c r="BJ747" s="24"/>
      <c r="BK747" s="24"/>
      <c r="BL747" s="24"/>
      <c r="BM747" s="145">
        <f t="shared" si="104"/>
        <v>22.3</v>
      </c>
      <c r="BN747" s="24">
        <f t="shared" si="105"/>
        <v>22.3</v>
      </c>
      <c r="BO747" s="509">
        <f t="shared" si="99"/>
        <v>2.5791087746251308E-2</v>
      </c>
      <c r="BP747" s="511">
        <v>0</v>
      </c>
      <c r="BQ747" s="512">
        <v>0</v>
      </c>
      <c r="BR747" s="513">
        <v>0</v>
      </c>
      <c r="BS747" s="512">
        <v>0</v>
      </c>
      <c r="BT747" s="512">
        <v>0</v>
      </c>
      <c r="BU747" s="512">
        <v>0</v>
      </c>
      <c r="BV747" s="512">
        <v>0</v>
      </c>
      <c r="BW747" s="512">
        <v>0</v>
      </c>
      <c r="BX747" s="512">
        <v>0</v>
      </c>
      <c r="BY747" s="512">
        <v>0</v>
      </c>
      <c r="BZ747" s="512">
        <v>0</v>
      </c>
      <c r="CA747" s="512">
        <v>0</v>
      </c>
      <c r="CB747" s="512">
        <v>0</v>
      </c>
      <c r="CC747" s="512">
        <v>0</v>
      </c>
      <c r="CD747" s="512">
        <v>0</v>
      </c>
      <c r="CE747" s="512">
        <v>0</v>
      </c>
      <c r="CF747" s="512">
        <v>26176.632000000001</v>
      </c>
      <c r="CG747" s="512">
        <v>26176.632000000001</v>
      </c>
      <c r="CH747" s="512">
        <v>0</v>
      </c>
      <c r="CI747" s="512">
        <v>0</v>
      </c>
      <c r="CJ747" s="512">
        <v>0</v>
      </c>
      <c r="CK747" s="512">
        <v>0</v>
      </c>
      <c r="CL747" s="513">
        <f t="shared" si="106"/>
        <v>26176.632000000001</v>
      </c>
      <c r="CM747" s="513">
        <f t="shared" si="107"/>
        <v>26176.632000000001</v>
      </c>
      <c r="CN747" s="113"/>
      <c r="CO747" s="97"/>
      <c r="CP747" s="97"/>
      <c r="CQ747" s="97"/>
      <c r="CR747" s="97"/>
      <c r="CS747" s="97"/>
      <c r="CT747" s="97"/>
      <c r="CU747" s="114"/>
      <c r="CV747" s="50">
        <f t="shared" si="100"/>
        <v>5816640</v>
      </c>
      <c r="CW747" s="11"/>
      <c r="CX747" s="604">
        <f t="shared" si="101"/>
        <v>0.86463976313838364</v>
      </c>
      <c r="CY747" s="143"/>
      <c r="CZ747" s="143"/>
      <c r="DA747" s="143"/>
      <c r="DB747" s="23"/>
      <c r="DC747" s="23"/>
      <c r="DD747" s="23"/>
      <c r="DE747" s="23"/>
      <c r="DF747" s="143"/>
      <c r="DG747" s="89"/>
      <c r="DH747" s="50" t="s">
        <v>46</v>
      </c>
      <c r="DI747" s="28"/>
      <c r="DJ747" s="553" t="s">
        <v>46</v>
      </c>
      <c r="DK747" s="143"/>
      <c r="DL747" s="46"/>
      <c r="DM747" s="111"/>
      <c r="DN747" s="110"/>
      <c r="DO747" s="432">
        <v>205.34593765968296</v>
      </c>
      <c r="DP747" s="433">
        <v>-58.333669649380056</v>
      </c>
      <c r="DQ747" s="434">
        <v>205.34593765968296</v>
      </c>
      <c r="DR747" s="428">
        <v>-58.333669649380056</v>
      </c>
      <c r="DS747" s="432">
        <v>0.62851303014818527</v>
      </c>
      <c r="DT747" s="434">
        <v>1.4900279094802333</v>
      </c>
      <c r="DU747" s="434">
        <v>0.62851303014818527</v>
      </c>
      <c r="DV747" s="428">
        <v>1.4900279094802333</v>
      </c>
      <c r="DW747" s="252"/>
      <c r="DX747" s="50"/>
      <c r="DY747" s="249"/>
      <c r="DZ747" s="464">
        <v>18896</v>
      </c>
      <c r="EA747" s="465">
        <v>1431.3333333333321</v>
      </c>
      <c r="EB747" s="46"/>
    </row>
    <row r="748" spans="1:132" s="141" customFormat="1" ht="27.75" customHeight="1" x14ac:dyDescent="0.25">
      <c r="A748" s="69" t="s">
        <v>56</v>
      </c>
      <c r="B748" s="69" t="s">
        <v>57</v>
      </c>
      <c r="C748" s="69" t="s">
        <v>1099</v>
      </c>
      <c r="D748" s="67" t="s">
        <v>1262</v>
      </c>
      <c r="E748" s="67" t="s">
        <v>1263</v>
      </c>
      <c r="F748" s="67" t="s">
        <v>1305</v>
      </c>
      <c r="G748" s="67" t="s">
        <v>1263</v>
      </c>
      <c r="H748" s="14" t="s">
        <v>46</v>
      </c>
      <c r="I748" s="20" t="s">
        <v>1979</v>
      </c>
      <c r="J748" s="145" t="s">
        <v>1981</v>
      </c>
      <c r="K748" s="426">
        <v>2.7740525734023138</v>
      </c>
      <c r="L748" s="426">
        <v>0.98446969492200009</v>
      </c>
      <c r="M748" s="424">
        <v>112</v>
      </c>
      <c r="N748" s="487">
        <v>1121280</v>
      </c>
      <c r="O748" s="487" t="s">
        <v>1976</v>
      </c>
      <c r="P748" s="572">
        <v>0.28821325437946116</v>
      </c>
      <c r="Q748" s="34" t="s">
        <v>48</v>
      </c>
      <c r="R748" s="257" t="s">
        <v>48</v>
      </c>
      <c r="S748" s="27"/>
      <c r="T748" s="27"/>
      <c r="U748" s="145"/>
      <c r="V748" s="24"/>
      <c r="W748" s="24"/>
      <c r="X748" s="24"/>
      <c r="Y748" s="24"/>
      <c r="Z748" s="24"/>
      <c r="AA748" s="24"/>
      <c r="AB748" s="24"/>
      <c r="AC748" s="24"/>
      <c r="AD748" s="24"/>
      <c r="AE748" s="24"/>
      <c r="AF748" s="24"/>
      <c r="AG748" s="24"/>
      <c r="AH748" s="24"/>
      <c r="AI748" s="24"/>
      <c r="AJ748" s="24"/>
      <c r="AK748" s="24"/>
      <c r="AL748" s="24"/>
      <c r="AM748" s="24"/>
      <c r="AN748" s="24"/>
      <c r="AO748" s="145">
        <f t="shared" si="102"/>
        <v>0</v>
      </c>
      <c r="AP748" s="14">
        <f t="shared" si="103"/>
        <v>0</v>
      </c>
      <c r="AQ748" s="22"/>
      <c r="AR748" s="24"/>
      <c r="AS748" s="24"/>
      <c r="AT748" s="24"/>
      <c r="AU748" s="24"/>
      <c r="AV748" s="24"/>
      <c r="AW748" s="145"/>
      <c r="AX748" s="24"/>
      <c r="AY748" s="24"/>
      <c r="AZ748" s="24"/>
      <c r="BA748" s="24"/>
      <c r="BB748" s="24"/>
      <c r="BC748" s="24"/>
      <c r="BD748" s="24"/>
      <c r="BE748" s="24"/>
      <c r="BF748" s="24"/>
      <c r="BG748" s="24"/>
      <c r="BH748" s="24"/>
      <c r="BI748" s="24"/>
      <c r="BJ748" s="24"/>
      <c r="BK748" s="24"/>
      <c r="BL748" s="24"/>
      <c r="BM748" s="145">
        <f t="shared" si="104"/>
        <v>0</v>
      </c>
      <c r="BN748" s="24">
        <f t="shared" si="105"/>
        <v>0</v>
      </c>
      <c r="BO748" s="509">
        <f t="shared" si="99"/>
        <v>0</v>
      </c>
      <c r="BP748" s="511">
        <v>0</v>
      </c>
      <c r="BQ748" s="512">
        <v>0</v>
      </c>
      <c r="BR748" s="513">
        <v>0</v>
      </c>
      <c r="BS748" s="512">
        <v>0</v>
      </c>
      <c r="BT748" s="512">
        <v>0</v>
      </c>
      <c r="BU748" s="512">
        <v>0</v>
      </c>
      <c r="BV748" s="512">
        <v>0</v>
      </c>
      <c r="BW748" s="512">
        <v>0</v>
      </c>
      <c r="BX748" s="512">
        <v>0</v>
      </c>
      <c r="BY748" s="512">
        <v>0</v>
      </c>
      <c r="BZ748" s="512">
        <v>0</v>
      </c>
      <c r="CA748" s="512">
        <v>0</v>
      </c>
      <c r="CB748" s="512">
        <v>0</v>
      </c>
      <c r="CC748" s="512">
        <v>0</v>
      </c>
      <c r="CD748" s="512">
        <v>0</v>
      </c>
      <c r="CE748" s="512">
        <v>0</v>
      </c>
      <c r="CF748" s="512">
        <v>0</v>
      </c>
      <c r="CG748" s="512">
        <v>0</v>
      </c>
      <c r="CH748" s="512">
        <v>0</v>
      </c>
      <c r="CI748" s="512">
        <v>0</v>
      </c>
      <c r="CJ748" s="512">
        <v>0</v>
      </c>
      <c r="CK748" s="512">
        <v>0</v>
      </c>
      <c r="CL748" s="513">
        <f t="shared" si="106"/>
        <v>0</v>
      </c>
      <c r="CM748" s="513">
        <f t="shared" si="107"/>
        <v>0</v>
      </c>
      <c r="CN748" s="113"/>
      <c r="CO748" s="97"/>
      <c r="CP748" s="97"/>
      <c r="CQ748" s="97"/>
      <c r="CR748" s="97"/>
      <c r="CS748" s="97"/>
      <c r="CT748" s="97"/>
      <c r="CU748" s="114"/>
      <c r="CV748" s="50">
        <f t="shared" si="100"/>
        <v>1121280</v>
      </c>
      <c r="CW748" s="11"/>
      <c r="CX748" s="604">
        <f t="shared" si="101"/>
        <v>0.28821325437946116</v>
      </c>
      <c r="CY748" s="143"/>
      <c r="CZ748" s="143"/>
      <c r="DA748" s="143"/>
      <c r="DB748" s="23"/>
      <c r="DC748" s="23"/>
      <c r="DD748" s="23"/>
      <c r="DE748" s="23"/>
      <c r="DF748" s="143"/>
      <c r="DG748" s="89"/>
      <c r="DH748" s="50" t="s">
        <v>46</v>
      </c>
      <c r="DI748" s="28"/>
      <c r="DJ748" s="553" t="s">
        <v>46</v>
      </c>
      <c r="DK748" s="143"/>
      <c r="DL748" s="46"/>
      <c r="DM748" s="111"/>
      <c r="DN748" s="110"/>
      <c r="DO748" s="432">
        <v>86.756152125279641</v>
      </c>
      <c r="DP748" s="433">
        <v>-17.668793427429407</v>
      </c>
      <c r="DQ748" s="434">
        <v>86.756152125279641</v>
      </c>
      <c r="DR748" s="428">
        <v>-19.322494807605068</v>
      </c>
      <c r="DS748" s="432">
        <v>1.1991051454138701</v>
      </c>
      <c r="DT748" s="434">
        <v>-1.2893184206844932E-2</v>
      </c>
      <c r="DU748" s="434">
        <v>1.1991051454138701</v>
      </c>
      <c r="DV748" s="428">
        <v>-1.5402594495427246E-2</v>
      </c>
      <c r="DW748" s="252"/>
      <c r="DX748" s="50"/>
      <c r="DY748" s="249"/>
      <c r="DZ748" s="464">
        <v>9695</v>
      </c>
      <c r="EA748" s="465">
        <v>-9695</v>
      </c>
      <c r="EB748" s="46"/>
    </row>
    <row r="749" spans="1:132" s="141" customFormat="1" ht="27.75" customHeight="1" x14ac:dyDescent="0.25">
      <c r="A749" s="69" t="s">
        <v>56</v>
      </c>
      <c r="B749" s="69" t="s">
        <v>57</v>
      </c>
      <c r="C749" s="69" t="s">
        <v>1099</v>
      </c>
      <c r="D749" s="67" t="s">
        <v>1262</v>
      </c>
      <c r="E749" s="67" t="s">
        <v>1263</v>
      </c>
      <c r="F749" s="67" t="s">
        <v>1306</v>
      </c>
      <c r="G749" s="67" t="s">
        <v>1263</v>
      </c>
      <c r="H749" s="14" t="s">
        <v>46</v>
      </c>
      <c r="I749" s="20" t="s">
        <v>1978</v>
      </c>
      <c r="J749" s="145" t="s">
        <v>1981</v>
      </c>
      <c r="K749" s="426">
        <v>2.0246981120157148</v>
      </c>
      <c r="L749" s="426">
        <v>2.8676136303990001</v>
      </c>
      <c r="M749" s="424">
        <v>766</v>
      </c>
      <c r="N749" s="487">
        <v>5536320.0000000009</v>
      </c>
      <c r="O749" s="487" t="s">
        <v>1976</v>
      </c>
      <c r="P749" s="572">
        <v>1.7773150686733392</v>
      </c>
      <c r="Q749" s="34" t="s">
        <v>48</v>
      </c>
      <c r="R749" s="257" t="s">
        <v>48</v>
      </c>
      <c r="S749" s="27"/>
      <c r="T749" s="27"/>
      <c r="U749" s="145"/>
      <c r="V749" s="24"/>
      <c r="W749" s="24"/>
      <c r="X749" s="24"/>
      <c r="Y749" s="24"/>
      <c r="Z749" s="24"/>
      <c r="AA749" s="24"/>
      <c r="AB749" s="24"/>
      <c r="AC749" s="24"/>
      <c r="AD749" s="24"/>
      <c r="AE749" s="24"/>
      <c r="AF749" s="24"/>
      <c r="AG749" s="24"/>
      <c r="AH749" s="24"/>
      <c r="AI749" s="24">
        <v>14</v>
      </c>
      <c r="AJ749" s="24">
        <v>14</v>
      </c>
      <c r="AK749" s="24"/>
      <c r="AL749" s="24"/>
      <c r="AM749" s="24"/>
      <c r="AN749" s="24"/>
      <c r="AO749" s="145">
        <f t="shared" si="102"/>
        <v>14</v>
      </c>
      <c r="AP749" s="14">
        <f t="shared" si="103"/>
        <v>14</v>
      </c>
      <c r="AQ749" s="22"/>
      <c r="AR749" s="24"/>
      <c r="AS749" s="24"/>
      <c r="AT749" s="24"/>
      <c r="AU749" s="24"/>
      <c r="AV749" s="24"/>
      <c r="AW749" s="145"/>
      <c r="AX749" s="24"/>
      <c r="AY749" s="24"/>
      <c r="AZ749" s="24"/>
      <c r="BA749" s="24"/>
      <c r="BB749" s="24"/>
      <c r="BC749" s="24"/>
      <c r="BD749" s="24"/>
      <c r="BE749" s="24"/>
      <c r="BF749" s="24"/>
      <c r="BG749" s="24">
        <v>95.67</v>
      </c>
      <c r="BH749" s="24">
        <v>95.67</v>
      </c>
      <c r="BI749" s="24"/>
      <c r="BJ749" s="24"/>
      <c r="BK749" s="24"/>
      <c r="BL749" s="24"/>
      <c r="BM749" s="145">
        <f t="shared" si="104"/>
        <v>95.67</v>
      </c>
      <c r="BN749" s="24">
        <f t="shared" si="105"/>
        <v>95.67</v>
      </c>
      <c r="BO749" s="509">
        <f t="shared" si="99"/>
        <v>5.3828385122178711E-2</v>
      </c>
      <c r="BP749" s="511">
        <v>0</v>
      </c>
      <c r="BQ749" s="512">
        <v>0</v>
      </c>
      <c r="BR749" s="513">
        <v>0</v>
      </c>
      <c r="BS749" s="512">
        <v>0</v>
      </c>
      <c r="BT749" s="512">
        <v>0</v>
      </c>
      <c r="BU749" s="512">
        <v>0</v>
      </c>
      <c r="BV749" s="512">
        <v>0</v>
      </c>
      <c r="BW749" s="512">
        <v>0</v>
      </c>
      <c r="BX749" s="512">
        <v>0</v>
      </c>
      <c r="BY749" s="512">
        <v>0</v>
      </c>
      <c r="BZ749" s="512">
        <v>0</v>
      </c>
      <c r="CA749" s="512">
        <v>0</v>
      </c>
      <c r="CB749" s="512">
        <v>0</v>
      </c>
      <c r="CC749" s="512">
        <v>0</v>
      </c>
      <c r="CD749" s="512">
        <v>0</v>
      </c>
      <c r="CE749" s="512">
        <v>0</v>
      </c>
      <c r="CF749" s="512">
        <v>112301.27280000002</v>
      </c>
      <c r="CG749" s="512">
        <v>112301.27280000002</v>
      </c>
      <c r="CH749" s="512">
        <v>0</v>
      </c>
      <c r="CI749" s="512">
        <v>0</v>
      </c>
      <c r="CJ749" s="512">
        <v>0</v>
      </c>
      <c r="CK749" s="512">
        <v>0</v>
      </c>
      <c r="CL749" s="513">
        <f t="shared" si="106"/>
        <v>112301.27280000002</v>
      </c>
      <c r="CM749" s="513">
        <f t="shared" si="107"/>
        <v>112301.27280000002</v>
      </c>
      <c r="CN749" s="113"/>
      <c r="CO749" s="97"/>
      <c r="CP749" s="97"/>
      <c r="CQ749" s="97"/>
      <c r="CR749" s="97"/>
      <c r="CS749" s="97"/>
      <c r="CT749" s="97"/>
      <c r="CU749" s="114"/>
      <c r="CV749" s="50">
        <f t="shared" si="100"/>
        <v>5536320.0000000009</v>
      </c>
      <c r="CW749" s="11"/>
      <c r="CX749" s="604">
        <f t="shared" si="101"/>
        <v>1.7773150686733392</v>
      </c>
      <c r="CY749" s="143"/>
      <c r="CZ749" s="143"/>
      <c r="DA749" s="143"/>
      <c r="DB749" s="23"/>
      <c r="DC749" s="23"/>
      <c r="DD749" s="23"/>
      <c r="DE749" s="23"/>
      <c r="DF749" s="143"/>
      <c r="DG749" s="89"/>
      <c r="DH749" s="50" t="s">
        <v>46</v>
      </c>
      <c r="DI749" s="28"/>
      <c r="DJ749" s="553" t="s">
        <v>46</v>
      </c>
      <c r="DK749" s="143"/>
      <c r="DL749" s="46"/>
      <c r="DM749" s="111"/>
      <c r="DN749" s="110"/>
      <c r="DO749" s="432">
        <v>251.07421109902077</v>
      </c>
      <c r="DP749" s="433">
        <v>362.93253132766085</v>
      </c>
      <c r="DQ749" s="434">
        <v>4.0008705114254637</v>
      </c>
      <c r="DR749" s="428">
        <v>284.45853785649643</v>
      </c>
      <c r="DS749" s="432">
        <v>1.3005440696409145</v>
      </c>
      <c r="DT749" s="434">
        <v>1.1483973328187129</v>
      </c>
      <c r="DU749" s="434">
        <v>1.0002176278563659</v>
      </c>
      <c r="DV749" s="428">
        <v>1.1013897158437402</v>
      </c>
      <c r="DW749" s="252"/>
      <c r="DX749" s="50"/>
      <c r="DY749" s="249"/>
      <c r="DZ749" s="464">
        <v>0</v>
      </c>
      <c r="EA749" s="465">
        <v>181236.33333333334</v>
      </c>
      <c r="EB749" s="46"/>
    </row>
    <row r="750" spans="1:132" s="141" customFormat="1" ht="27.75" customHeight="1" x14ac:dyDescent="0.25">
      <c r="A750" s="69" t="s">
        <v>56</v>
      </c>
      <c r="B750" s="69" t="s">
        <v>57</v>
      </c>
      <c r="C750" s="69" t="s">
        <v>1099</v>
      </c>
      <c r="D750" s="67" t="s">
        <v>1262</v>
      </c>
      <c r="E750" s="67" t="s">
        <v>1263</v>
      </c>
      <c r="F750" s="67" t="s">
        <v>1307</v>
      </c>
      <c r="G750" s="67" t="s">
        <v>1263</v>
      </c>
      <c r="H750" s="14" t="s">
        <v>46</v>
      </c>
      <c r="I750" s="20" t="s">
        <v>1978</v>
      </c>
      <c r="J750" s="145" t="s">
        <v>1981</v>
      </c>
      <c r="K750" s="426">
        <v>2.7740525734023138</v>
      </c>
      <c r="L750" s="426">
        <v>2.7176136307109999</v>
      </c>
      <c r="M750" s="424">
        <v>368</v>
      </c>
      <c r="N750" s="487">
        <v>8304480.0000000009</v>
      </c>
      <c r="O750" s="487" t="s">
        <v>1976</v>
      </c>
      <c r="P750" s="572">
        <v>2.25767049263911</v>
      </c>
      <c r="Q750" s="34" t="s">
        <v>48</v>
      </c>
      <c r="R750" s="257" t="s">
        <v>48</v>
      </c>
      <c r="S750" s="27"/>
      <c r="T750" s="27"/>
      <c r="U750" s="145"/>
      <c r="V750" s="24"/>
      <c r="W750" s="24"/>
      <c r="X750" s="24"/>
      <c r="Y750" s="24"/>
      <c r="Z750" s="24"/>
      <c r="AA750" s="24"/>
      <c r="AB750" s="24"/>
      <c r="AC750" s="24"/>
      <c r="AD750" s="24"/>
      <c r="AE750" s="24"/>
      <c r="AF750" s="24"/>
      <c r="AG750" s="24"/>
      <c r="AH750" s="24"/>
      <c r="AI750" s="24">
        <v>8</v>
      </c>
      <c r="AJ750" s="24">
        <v>8</v>
      </c>
      <c r="AK750" s="24"/>
      <c r="AL750" s="24"/>
      <c r="AM750" s="24"/>
      <c r="AN750" s="24"/>
      <c r="AO750" s="145">
        <f t="shared" si="102"/>
        <v>8</v>
      </c>
      <c r="AP750" s="14">
        <f t="shared" si="103"/>
        <v>8</v>
      </c>
      <c r="AQ750" s="22"/>
      <c r="AR750" s="24"/>
      <c r="AS750" s="24"/>
      <c r="AT750" s="24"/>
      <c r="AU750" s="24"/>
      <c r="AV750" s="24"/>
      <c r="AW750" s="145"/>
      <c r="AX750" s="24"/>
      <c r="AY750" s="24"/>
      <c r="AZ750" s="24"/>
      <c r="BA750" s="24"/>
      <c r="BB750" s="24"/>
      <c r="BC750" s="24"/>
      <c r="BD750" s="24"/>
      <c r="BE750" s="24"/>
      <c r="BF750" s="24"/>
      <c r="BG750" s="24">
        <v>37.880000000000003</v>
      </c>
      <c r="BH750" s="24">
        <v>37.880000000000003</v>
      </c>
      <c r="BI750" s="24"/>
      <c r="BJ750" s="24"/>
      <c r="BK750" s="24"/>
      <c r="BL750" s="24"/>
      <c r="BM750" s="145">
        <f t="shared" si="104"/>
        <v>37.880000000000003</v>
      </c>
      <c r="BN750" s="24">
        <f t="shared" si="105"/>
        <v>37.880000000000003</v>
      </c>
      <c r="BO750" s="509">
        <f t="shared" si="99"/>
        <v>1.6778356329457129E-2</v>
      </c>
      <c r="BP750" s="511">
        <v>0</v>
      </c>
      <c r="BQ750" s="512">
        <v>0</v>
      </c>
      <c r="BR750" s="513">
        <v>0</v>
      </c>
      <c r="BS750" s="512">
        <v>0</v>
      </c>
      <c r="BT750" s="512">
        <v>0</v>
      </c>
      <c r="BU750" s="512">
        <v>0</v>
      </c>
      <c r="BV750" s="512">
        <v>0</v>
      </c>
      <c r="BW750" s="512">
        <v>0</v>
      </c>
      <c r="BX750" s="512">
        <v>0</v>
      </c>
      <c r="BY750" s="512">
        <v>0</v>
      </c>
      <c r="BZ750" s="512">
        <v>0</v>
      </c>
      <c r="CA750" s="512">
        <v>0</v>
      </c>
      <c r="CB750" s="512">
        <v>0</v>
      </c>
      <c r="CC750" s="512">
        <v>0</v>
      </c>
      <c r="CD750" s="512">
        <v>0</v>
      </c>
      <c r="CE750" s="512">
        <v>0</v>
      </c>
      <c r="CF750" s="512">
        <v>44465.059200000011</v>
      </c>
      <c r="CG750" s="512">
        <v>44465.059200000011</v>
      </c>
      <c r="CH750" s="512">
        <v>0</v>
      </c>
      <c r="CI750" s="512">
        <v>0</v>
      </c>
      <c r="CJ750" s="512">
        <v>0</v>
      </c>
      <c r="CK750" s="512">
        <v>0</v>
      </c>
      <c r="CL750" s="513">
        <f t="shared" si="106"/>
        <v>44465.059200000011</v>
      </c>
      <c r="CM750" s="513">
        <f t="shared" si="107"/>
        <v>44465.059200000011</v>
      </c>
      <c r="CN750" s="113"/>
      <c r="CO750" s="97"/>
      <c r="CP750" s="97"/>
      <c r="CQ750" s="97"/>
      <c r="CR750" s="97"/>
      <c r="CS750" s="97"/>
      <c r="CT750" s="97"/>
      <c r="CU750" s="114"/>
      <c r="CV750" s="50">
        <f t="shared" si="100"/>
        <v>8304480.0000000009</v>
      </c>
      <c r="CW750" s="11"/>
      <c r="CX750" s="604">
        <f t="shared" si="101"/>
        <v>2.25767049263911</v>
      </c>
      <c r="CY750" s="143"/>
      <c r="CZ750" s="143"/>
      <c r="DA750" s="143"/>
      <c r="DB750" s="23"/>
      <c r="DC750" s="23"/>
      <c r="DD750" s="23"/>
      <c r="DE750" s="23"/>
      <c r="DF750" s="143"/>
      <c r="DG750" s="89"/>
      <c r="DH750" s="50" t="s">
        <v>46</v>
      </c>
      <c r="DI750" s="28"/>
      <c r="DJ750" s="553" t="s">
        <v>46</v>
      </c>
      <c r="DK750" s="143"/>
      <c r="DL750" s="46"/>
      <c r="DM750" s="111"/>
      <c r="DN750" s="110"/>
      <c r="DO750" s="432">
        <v>46.247619047619047</v>
      </c>
      <c r="DP750" s="433">
        <v>85.573938104519186</v>
      </c>
      <c r="DQ750" s="434">
        <v>0</v>
      </c>
      <c r="DR750" s="428">
        <v>131.82155715213824</v>
      </c>
      <c r="DS750" s="432">
        <v>1.9047619047619049E-2</v>
      </c>
      <c r="DT750" s="434">
        <v>2.1019109778214236</v>
      </c>
      <c r="DU750" s="434">
        <v>0</v>
      </c>
      <c r="DV750" s="428">
        <v>2.1209585968690425</v>
      </c>
      <c r="DW750" s="252"/>
      <c r="DX750" s="50"/>
      <c r="DY750" s="249"/>
      <c r="DZ750" s="464">
        <v>0</v>
      </c>
      <c r="EA750" s="465">
        <v>5888</v>
      </c>
      <c r="EB750" s="46"/>
    </row>
    <row r="751" spans="1:132" s="141" customFormat="1" ht="27.75" customHeight="1" x14ac:dyDescent="0.25">
      <c r="A751" s="69" t="s">
        <v>56</v>
      </c>
      <c r="B751" s="69" t="s">
        <v>57</v>
      </c>
      <c r="C751" s="69" t="s">
        <v>1099</v>
      </c>
      <c r="D751" s="67" t="s">
        <v>1308</v>
      </c>
      <c r="E751" s="67" t="s">
        <v>1124</v>
      </c>
      <c r="F751" s="67" t="s">
        <v>1309</v>
      </c>
      <c r="G751" s="67" t="s">
        <v>1124</v>
      </c>
      <c r="H751" s="14" t="s">
        <v>46</v>
      </c>
      <c r="I751" s="20" t="s">
        <v>1979</v>
      </c>
      <c r="J751" s="145" t="s">
        <v>1984</v>
      </c>
      <c r="K751" s="426">
        <v>8.5570238097132822</v>
      </c>
      <c r="L751" s="426">
        <v>11.451704521635001</v>
      </c>
      <c r="M751" s="424">
        <v>1509</v>
      </c>
      <c r="N751" s="487">
        <v>19028524</v>
      </c>
      <c r="O751" s="487" t="s">
        <v>1982</v>
      </c>
      <c r="P751" s="572">
        <v>6.2624028998460322</v>
      </c>
      <c r="Q751" s="34" t="s">
        <v>1977</v>
      </c>
      <c r="R751" s="257" t="s">
        <v>48</v>
      </c>
      <c r="S751" s="27"/>
      <c r="T751" s="27"/>
      <c r="U751" s="145"/>
      <c r="V751" s="24"/>
      <c r="W751" s="24"/>
      <c r="X751" s="24"/>
      <c r="Y751" s="24"/>
      <c r="Z751" s="24"/>
      <c r="AA751" s="24"/>
      <c r="AB751" s="24"/>
      <c r="AC751" s="24"/>
      <c r="AD751" s="24"/>
      <c r="AE751" s="24"/>
      <c r="AF751" s="24"/>
      <c r="AG751" s="24"/>
      <c r="AH751" s="24"/>
      <c r="AI751" s="24">
        <v>127</v>
      </c>
      <c r="AJ751" s="24">
        <v>127</v>
      </c>
      <c r="AK751" s="24"/>
      <c r="AL751" s="24"/>
      <c r="AM751" s="24"/>
      <c r="AN751" s="24"/>
      <c r="AO751" s="145">
        <f t="shared" si="102"/>
        <v>127</v>
      </c>
      <c r="AP751" s="14">
        <f t="shared" si="103"/>
        <v>127</v>
      </c>
      <c r="AQ751" s="22"/>
      <c r="AR751" s="24"/>
      <c r="AS751" s="24"/>
      <c r="AT751" s="24"/>
      <c r="AU751" s="24"/>
      <c r="AV751" s="24"/>
      <c r="AW751" s="145"/>
      <c r="AX751" s="24"/>
      <c r="AY751" s="24"/>
      <c r="AZ751" s="24"/>
      <c r="BA751" s="24"/>
      <c r="BB751" s="24"/>
      <c r="BC751" s="24"/>
      <c r="BD751" s="24"/>
      <c r="BE751" s="24"/>
      <c r="BF751" s="24"/>
      <c r="BG751" s="24">
        <v>741.67</v>
      </c>
      <c r="BH751" s="24">
        <v>741.67</v>
      </c>
      <c r="BI751" s="24"/>
      <c r="BJ751" s="24"/>
      <c r="BK751" s="24"/>
      <c r="BL751" s="24"/>
      <c r="BM751" s="145">
        <f t="shared" si="104"/>
        <v>741.67</v>
      </c>
      <c r="BN751" s="24">
        <f t="shared" si="105"/>
        <v>741.67</v>
      </c>
      <c r="BO751" s="509">
        <f t="shared" si="99"/>
        <v>0.11843217561396994</v>
      </c>
      <c r="BP751" s="511">
        <v>0</v>
      </c>
      <c r="BQ751" s="512">
        <v>0</v>
      </c>
      <c r="BR751" s="513">
        <v>0</v>
      </c>
      <c r="BS751" s="512">
        <v>0</v>
      </c>
      <c r="BT751" s="512">
        <v>0</v>
      </c>
      <c r="BU751" s="512">
        <v>0</v>
      </c>
      <c r="BV751" s="512">
        <v>0</v>
      </c>
      <c r="BW751" s="512">
        <v>0</v>
      </c>
      <c r="BX751" s="512">
        <v>0</v>
      </c>
      <c r="BY751" s="512">
        <v>0</v>
      </c>
      <c r="BZ751" s="512">
        <v>0</v>
      </c>
      <c r="CA751" s="512">
        <v>0</v>
      </c>
      <c r="CB751" s="512">
        <v>0</v>
      </c>
      <c r="CC751" s="512">
        <v>0</v>
      </c>
      <c r="CD751" s="512">
        <v>0</v>
      </c>
      <c r="CE751" s="512">
        <v>0</v>
      </c>
      <c r="CF751" s="512">
        <v>870601.91279999993</v>
      </c>
      <c r="CG751" s="512">
        <v>870601.91279999993</v>
      </c>
      <c r="CH751" s="512">
        <v>0</v>
      </c>
      <c r="CI751" s="512">
        <v>0</v>
      </c>
      <c r="CJ751" s="512">
        <v>0</v>
      </c>
      <c r="CK751" s="512">
        <v>0</v>
      </c>
      <c r="CL751" s="513">
        <f t="shared" si="106"/>
        <v>870601.91279999993</v>
      </c>
      <c r="CM751" s="513">
        <f t="shared" si="107"/>
        <v>870601.91279999993</v>
      </c>
      <c r="CN751" s="113"/>
      <c r="CO751" s="97"/>
      <c r="CP751" s="97"/>
      <c r="CQ751" s="97"/>
      <c r="CR751" s="97"/>
      <c r="CS751" s="97"/>
      <c r="CT751" s="97"/>
      <c r="CU751" s="114"/>
      <c r="CV751" s="50">
        <f t="shared" si="100"/>
        <v>19028524</v>
      </c>
      <c r="CW751" s="11"/>
      <c r="CX751" s="604">
        <f t="shared" si="101"/>
        <v>6.2624028998460322</v>
      </c>
      <c r="CY751" s="143"/>
      <c r="CZ751" s="143"/>
      <c r="DA751" s="143"/>
      <c r="DB751" s="23"/>
      <c r="DC751" s="23"/>
      <c r="DD751" s="23"/>
      <c r="DE751" s="23"/>
      <c r="DF751" s="143"/>
      <c r="DG751" s="89"/>
      <c r="DH751" s="50" t="s">
        <v>46</v>
      </c>
      <c r="DI751" s="28"/>
      <c r="DJ751" s="553" t="s">
        <v>46</v>
      </c>
      <c r="DK751" s="143"/>
      <c r="DL751" s="46"/>
      <c r="DM751" s="111"/>
      <c r="DN751" s="110"/>
      <c r="DO751" s="432">
        <v>1053.834143109543</v>
      </c>
      <c r="DP751" s="433">
        <v>-905.01401243223495</v>
      </c>
      <c r="DQ751" s="434">
        <v>207.81956713780963</v>
      </c>
      <c r="DR751" s="428">
        <v>-63.268935298868655</v>
      </c>
      <c r="DS751" s="432">
        <v>4.4456713780918822</v>
      </c>
      <c r="DT751" s="434">
        <v>-2.4710435679475067</v>
      </c>
      <c r="DU751" s="434">
        <v>3.6002650176678523</v>
      </c>
      <c r="DV751" s="428">
        <v>-1.6291774221489883</v>
      </c>
      <c r="DW751" s="252"/>
      <c r="DX751" s="50"/>
      <c r="DY751" s="249"/>
      <c r="DZ751" s="464">
        <v>201188</v>
      </c>
      <c r="EA751" s="465">
        <v>-35353.666666666657</v>
      </c>
      <c r="EB751" s="46"/>
    </row>
    <row r="752" spans="1:132" s="141" customFormat="1" ht="27.75" customHeight="1" x14ac:dyDescent="0.25">
      <c r="A752" s="69" t="s">
        <v>56</v>
      </c>
      <c r="B752" s="69" t="s">
        <v>57</v>
      </c>
      <c r="C752" s="69" t="s">
        <v>1099</v>
      </c>
      <c r="D752" s="67" t="s">
        <v>1308</v>
      </c>
      <c r="E752" s="67" t="s">
        <v>1124</v>
      </c>
      <c r="F752" s="67" t="s">
        <v>1310</v>
      </c>
      <c r="G752" s="67" t="s">
        <v>1124</v>
      </c>
      <c r="H752" s="14" t="s">
        <v>46</v>
      </c>
      <c r="I752" s="20" t="s">
        <v>1979</v>
      </c>
      <c r="J752" s="145" t="s">
        <v>1984</v>
      </c>
      <c r="K752" s="426">
        <v>7.8399547753797671</v>
      </c>
      <c r="L752" s="426">
        <v>11.147916643479</v>
      </c>
      <c r="M752" s="424">
        <v>1459</v>
      </c>
      <c r="N752" s="487">
        <v>13563147</v>
      </c>
      <c r="O752" s="487" t="s">
        <v>1982</v>
      </c>
      <c r="P752" s="572">
        <v>5.5134641306532348</v>
      </c>
      <c r="Q752" s="34" t="s">
        <v>1977</v>
      </c>
      <c r="R752" s="257" t="s">
        <v>48</v>
      </c>
      <c r="S752" s="27"/>
      <c r="T752" s="27"/>
      <c r="U752" s="145"/>
      <c r="V752" s="24"/>
      <c r="W752" s="24"/>
      <c r="X752" s="24"/>
      <c r="Y752" s="24"/>
      <c r="Z752" s="24"/>
      <c r="AA752" s="24"/>
      <c r="AB752" s="24"/>
      <c r="AC752" s="24"/>
      <c r="AD752" s="24"/>
      <c r="AE752" s="24"/>
      <c r="AF752" s="24"/>
      <c r="AG752" s="24"/>
      <c r="AH752" s="24"/>
      <c r="AI752" s="24">
        <v>136</v>
      </c>
      <c r="AJ752" s="24">
        <v>136</v>
      </c>
      <c r="AK752" s="24"/>
      <c r="AL752" s="24"/>
      <c r="AM752" s="24"/>
      <c r="AN752" s="24"/>
      <c r="AO752" s="145">
        <f t="shared" si="102"/>
        <v>136</v>
      </c>
      <c r="AP752" s="14">
        <f t="shared" si="103"/>
        <v>136</v>
      </c>
      <c r="AQ752" s="22"/>
      <c r="AR752" s="24"/>
      <c r="AS752" s="24"/>
      <c r="AT752" s="24"/>
      <c r="AU752" s="24"/>
      <c r="AV752" s="24"/>
      <c r="AW752" s="145"/>
      <c r="AX752" s="24"/>
      <c r="AY752" s="24"/>
      <c r="AZ752" s="24"/>
      <c r="BA752" s="24"/>
      <c r="BB752" s="24"/>
      <c r="BC752" s="24"/>
      <c r="BD752" s="24"/>
      <c r="BE752" s="24"/>
      <c r="BF752" s="24"/>
      <c r="BG752" s="24">
        <v>764.05499999999995</v>
      </c>
      <c r="BH752" s="24">
        <v>764.05499999999995</v>
      </c>
      <c r="BI752" s="24"/>
      <c r="BJ752" s="24"/>
      <c r="BK752" s="24"/>
      <c r="BL752" s="24"/>
      <c r="BM752" s="145">
        <f t="shared" si="104"/>
        <v>764.05499999999995</v>
      </c>
      <c r="BN752" s="24">
        <f t="shared" si="105"/>
        <v>764.05499999999995</v>
      </c>
      <c r="BO752" s="509">
        <f t="shared" si="99"/>
        <v>0.13857984415860791</v>
      </c>
      <c r="BP752" s="511">
        <v>0</v>
      </c>
      <c r="BQ752" s="512">
        <v>0</v>
      </c>
      <c r="BR752" s="513">
        <v>0</v>
      </c>
      <c r="BS752" s="512">
        <v>0</v>
      </c>
      <c r="BT752" s="512">
        <v>0</v>
      </c>
      <c r="BU752" s="512">
        <v>0</v>
      </c>
      <c r="BV752" s="512">
        <v>0</v>
      </c>
      <c r="BW752" s="512">
        <v>0</v>
      </c>
      <c r="BX752" s="512">
        <v>0</v>
      </c>
      <c r="BY752" s="512">
        <v>0</v>
      </c>
      <c r="BZ752" s="512">
        <v>0</v>
      </c>
      <c r="CA752" s="512">
        <v>0</v>
      </c>
      <c r="CB752" s="512">
        <v>0</v>
      </c>
      <c r="CC752" s="512">
        <v>0</v>
      </c>
      <c r="CD752" s="512">
        <v>0</v>
      </c>
      <c r="CE752" s="512">
        <v>0</v>
      </c>
      <c r="CF752" s="512">
        <v>896878.32120000001</v>
      </c>
      <c r="CG752" s="512">
        <v>896878.32120000001</v>
      </c>
      <c r="CH752" s="512">
        <v>0</v>
      </c>
      <c r="CI752" s="512">
        <v>0</v>
      </c>
      <c r="CJ752" s="512">
        <v>0</v>
      </c>
      <c r="CK752" s="512">
        <v>0</v>
      </c>
      <c r="CL752" s="513">
        <f t="shared" si="106"/>
        <v>896878.32120000001</v>
      </c>
      <c r="CM752" s="513">
        <f t="shared" si="107"/>
        <v>896878.32120000001</v>
      </c>
      <c r="CN752" s="113"/>
      <c r="CO752" s="97"/>
      <c r="CP752" s="97"/>
      <c r="CQ752" s="97"/>
      <c r="CR752" s="97"/>
      <c r="CS752" s="97"/>
      <c r="CT752" s="97"/>
      <c r="CU752" s="114"/>
      <c r="CV752" s="50">
        <f t="shared" si="100"/>
        <v>13563147</v>
      </c>
      <c r="CW752" s="11"/>
      <c r="CX752" s="604">
        <f t="shared" si="101"/>
        <v>5.5134641306532348</v>
      </c>
      <c r="CY752" s="143"/>
      <c r="CZ752" s="143"/>
      <c r="DA752" s="143"/>
      <c r="DB752" s="23"/>
      <c r="DC752" s="23"/>
      <c r="DD752" s="23"/>
      <c r="DE752" s="23"/>
      <c r="DF752" s="143"/>
      <c r="DG752" s="89"/>
      <c r="DH752" s="50" t="s">
        <v>46</v>
      </c>
      <c r="DI752" s="28"/>
      <c r="DJ752" s="553" t="s">
        <v>46</v>
      </c>
      <c r="DK752" s="143"/>
      <c r="DL752" s="46"/>
      <c r="DM752" s="111"/>
      <c r="DN752" s="110"/>
      <c r="DO752" s="432">
        <v>1096.4366004112405</v>
      </c>
      <c r="DP752" s="433">
        <v>-978.98916044474959</v>
      </c>
      <c r="DQ752" s="434">
        <v>156.68334475668266</v>
      </c>
      <c r="DR752" s="428">
        <v>-39.235904790191711</v>
      </c>
      <c r="DS752" s="432">
        <v>2.6943111720356407</v>
      </c>
      <c r="DT752" s="434">
        <v>-1.4143007865278174</v>
      </c>
      <c r="DU752" s="434">
        <v>1.0438656614119259</v>
      </c>
      <c r="DV752" s="428">
        <v>0.23614472409589737</v>
      </c>
      <c r="DW752" s="252"/>
      <c r="DX752" s="50"/>
      <c r="DY752" s="249"/>
      <c r="DZ752" s="464">
        <v>160580</v>
      </c>
      <c r="EA752" s="465">
        <v>-35712</v>
      </c>
      <c r="EB752" s="46"/>
    </row>
    <row r="753" spans="1:132" s="141" customFormat="1" ht="27.75" customHeight="1" x14ac:dyDescent="0.25">
      <c r="A753" s="69" t="s">
        <v>56</v>
      </c>
      <c r="B753" s="69" t="s">
        <v>57</v>
      </c>
      <c r="C753" s="69" t="s">
        <v>1099</v>
      </c>
      <c r="D753" s="67" t="s">
        <v>1311</v>
      </c>
      <c r="E753" s="67" t="s">
        <v>1243</v>
      </c>
      <c r="F753" s="67" t="s">
        <v>1312</v>
      </c>
      <c r="G753" s="67" t="s">
        <v>1313</v>
      </c>
      <c r="H753" s="14" t="s">
        <v>46</v>
      </c>
      <c r="I753" s="20" t="s">
        <v>1978</v>
      </c>
      <c r="J753" s="145" t="s">
        <v>1984</v>
      </c>
      <c r="K753" s="426">
        <v>12.30968508939201</v>
      </c>
      <c r="L753" s="426">
        <v>17.750568144897002</v>
      </c>
      <c r="M753" s="424">
        <v>1322</v>
      </c>
      <c r="N753" s="487">
        <v>20848800.000000004</v>
      </c>
      <c r="O753" s="487" t="s">
        <v>1976</v>
      </c>
      <c r="P753" s="572">
        <v>5.617040768945869</v>
      </c>
      <c r="Q753" s="34" t="s">
        <v>1977</v>
      </c>
      <c r="R753" s="257" t="s">
        <v>48</v>
      </c>
      <c r="S753" s="27"/>
      <c r="T753" s="27"/>
      <c r="U753" s="145"/>
      <c r="V753" s="24"/>
      <c r="W753" s="24"/>
      <c r="X753" s="24"/>
      <c r="Y753" s="24"/>
      <c r="Z753" s="24"/>
      <c r="AA753" s="24"/>
      <c r="AB753" s="24"/>
      <c r="AC753" s="24"/>
      <c r="AD753" s="24"/>
      <c r="AE753" s="24"/>
      <c r="AF753" s="24"/>
      <c r="AG753" s="24"/>
      <c r="AH753" s="24"/>
      <c r="AI753" s="24">
        <v>93</v>
      </c>
      <c r="AJ753" s="24">
        <v>93</v>
      </c>
      <c r="AK753" s="24"/>
      <c r="AL753" s="24"/>
      <c r="AM753" s="24"/>
      <c r="AN753" s="24"/>
      <c r="AO753" s="145">
        <f t="shared" si="102"/>
        <v>93</v>
      </c>
      <c r="AP753" s="14">
        <f t="shared" si="103"/>
        <v>93</v>
      </c>
      <c r="AQ753" s="22"/>
      <c r="AR753" s="24"/>
      <c r="AS753" s="24"/>
      <c r="AT753" s="24"/>
      <c r="AU753" s="24"/>
      <c r="AV753" s="24"/>
      <c r="AW753" s="145"/>
      <c r="AX753" s="24"/>
      <c r="AY753" s="24"/>
      <c r="AZ753" s="24"/>
      <c r="BA753" s="24"/>
      <c r="BB753" s="24"/>
      <c r="BC753" s="24"/>
      <c r="BD753" s="24"/>
      <c r="BE753" s="24"/>
      <c r="BF753" s="24"/>
      <c r="BG753" s="24">
        <v>1987.06</v>
      </c>
      <c r="BH753" s="24">
        <v>1987.06</v>
      </c>
      <c r="BI753" s="24"/>
      <c r="BJ753" s="24"/>
      <c r="BK753" s="24"/>
      <c r="BL753" s="24"/>
      <c r="BM753" s="145">
        <f t="shared" si="104"/>
        <v>1987.06</v>
      </c>
      <c r="BN753" s="24">
        <f t="shared" si="105"/>
        <v>1987.06</v>
      </c>
      <c r="BO753" s="509">
        <f t="shared" si="99"/>
        <v>0.35375566632622196</v>
      </c>
      <c r="BP753" s="511">
        <v>0</v>
      </c>
      <c r="BQ753" s="512">
        <v>0</v>
      </c>
      <c r="BR753" s="513">
        <v>0</v>
      </c>
      <c r="BS753" s="512">
        <v>0</v>
      </c>
      <c r="BT753" s="512">
        <v>0</v>
      </c>
      <c r="BU753" s="512">
        <v>0</v>
      </c>
      <c r="BV753" s="512">
        <v>0</v>
      </c>
      <c r="BW753" s="512">
        <v>0</v>
      </c>
      <c r="BX753" s="512">
        <v>0</v>
      </c>
      <c r="BY753" s="512">
        <v>0</v>
      </c>
      <c r="BZ753" s="512">
        <v>0</v>
      </c>
      <c r="CA753" s="512">
        <v>0</v>
      </c>
      <c r="CB753" s="512">
        <v>0</v>
      </c>
      <c r="CC753" s="512">
        <v>0</v>
      </c>
      <c r="CD753" s="512">
        <v>0</v>
      </c>
      <c r="CE753" s="512">
        <v>0</v>
      </c>
      <c r="CF753" s="512">
        <v>2332490.5104</v>
      </c>
      <c r="CG753" s="512">
        <v>2332490.5104</v>
      </c>
      <c r="CH753" s="512">
        <v>0</v>
      </c>
      <c r="CI753" s="512">
        <v>0</v>
      </c>
      <c r="CJ753" s="512">
        <v>0</v>
      </c>
      <c r="CK753" s="512">
        <v>0</v>
      </c>
      <c r="CL753" s="513">
        <f t="shared" si="106"/>
        <v>2332490.5104</v>
      </c>
      <c r="CM753" s="513">
        <f t="shared" si="107"/>
        <v>2332490.5104</v>
      </c>
      <c r="CN753" s="113"/>
      <c r="CO753" s="97"/>
      <c r="CP753" s="97"/>
      <c r="CQ753" s="97"/>
      <c r="CR753" s="97"/>
      <c r="CS753" s="97"/>
      <c r="CT753" s="97"/>
      <c r="CU753" s="114"/>
      <c r="CV753" s="50">
        <f t="shared" si="100"/>
        <v>20848800.000000004</v>
      </c>
      <c r="CW753" s="11"/>
      <c r="CX753" s="604">
        <f t="shared" si="101"/>
        <v>5.617040768945869</v>
      </c>
      <c r="CY753" s="143"/>
      <c r="CZ753" s="143"/>
      <c r="DA753" s="143"/>
      <c r="DB753" s="23"/>
      <c r="DC753" s="23"/>
      <c r="DD753" s="23"/>
      <c r="DE753" s="23"/>
      <c r="DF753" s="143"/>
      <c r="DG753" s="89"/>
      <c r="DH753" s="50" t="s">
        <v>46</v>
      </c>
      <c r="DI753" s="28"/>
      <c r="DJ753" s="553" t="s">
        <v>46</v>
      </c>
      <c r="DK753" s="143"/>
      <c r="DL753" s="46"/>
      <c r="DM753" s="111"/>
      <c r="DN753" s="110"/>
      <c r="DO753" s="432">
        <v>303.88197465481369</v>
      </c>
      <c r="DP753" s="433">
        <v>-224.48504762390507</v>
      </c>
      <c r="DQ753" s="434">
        <v>82.073009268015895</v>
      </c>
      <c r="DR753" s="428">
        <v>-11.542778400434472</v>
      </c>
      <c r="DS753" s="432">
        <v>0.90486097976167956</v>
      </c>
      <c r="DT753" s="434">
        <v>-0.34700236797590167</v>
      </c>
      <c r="DU753" s="434">
        <v>0.73841498013996598</v>
      </c>
      <c r="DV753" s="428">
        <v>-0.22404287363198339</v>
      </c>
      <c r="DW753" s="252"/>
      <c r="DX753" s="50"/>
      <c r="DY753" s="249"/>
      <c r="DZ753" s="464">
        <v>58794</v>
      </c>
      <c r="EA753" s="465">
        <v>-20434.666666666664</v>
      </c>
      <c r="EB753" s="46"/>
    </row>
    <row r="754" spans="1:132" s="141" customFormat="1" ht="27.75" customHeight="1" x14ac:dyDescent="0.25">
      <c r="A754" s="69" t="s">
        <v>56</v>
      </c>
      <c r="B754" s="69" t="s">
        <v>57</v>
      </c>
      <c r="C754" s="69" t="s">
        <v>1099</v>
      </c>
      <c r="D754" s="67" t="s">
        <v>1311</v>
      </c>
      <c r="E754" s="67" t="s">
        <v>1243</v>
      </c>
      <c r="F754" s="67" t="s">
        <v>1314</v>
      </c>
      <c r="G754" s="67" t="s">
        <v>1313</v>
      </c>
      <c r="H754" s="14" t="s">
        <v>46</v>
      </c>
      <c r="I754" s="20" t="s">
        <v>1978</v>
      </c>
      <c r="J754" s="145" t="s">
        <v>1984</v>
      </c>
      <c r="K754" s="426">
        <v>12.668219606558768</v>
      </c>
      <c r="L754" s="426">
        <v>17.692234811685001</v>
      </c>
      <c r="M754" s="424">
        <v>1231</v>
      </c>
      <c r="N754" s="487">
        <v>25263840.000000004</v>
      </c>
      <c r="O754" s="487" t="s">
        <v>1976</v>
      </c>
      <c r="P754" s="572">
        <v>6.589067682153507</v>
      </c>
      <c r="Q754" s="34" t="s">
        <v>1977</v>
      </c>
      <c r="R754" s="257" t="s">
        <v>48</v>
      </c>
      <c r="S754" s="27"/>
      <c r="T754" s="27"/>
      <c r="U754" s="145"/>
      <c r="V754" s="24"/>
      <c r="W754" s="24"/>
      <c r="X754" s="24"/>
      <c r="Y754" s="24"/>
      <c r="Z754" s="24"/>
      <c r="AA754" s="24"/>
      <c r="AB754" s="24"/>
      <c r="AC754" s="24"/>
      <c r="AD754" s="24"/>
      <c r="AE754" s="24"/>
      <c r="AF754" s="24"/>
      <c r="AG754" s="24"/>
      <c r="AH754" s="24"/>
      <c r="AI754" s="24">
        <v>47</v>
      </c>
      <c r="AJ754" s="24">
        <v>47</v>
      </c>
      <c r="AK754" s="24"/>
      <c r="AL754" s="24"/>
      <c r="AM754" s="24"/>
      <c r="AN754" s="24"/>
      <c r="AO754" s="145">
        <f t="shared" si="102"/>
        <v>47</v>
      </c>
      <c r="AP754" s="14">
        <f t="shared" si="103"/>
        <v>47</v>
      </c>
      <c r="AQ754" s="22"/>
      <c r="AR754" s="24"/>
      <c r="AS754" s="24"/>
      <c r="AT754" s="24"/>
      <c r="AU754" s="24"/>
      <c r="AV754" s="24"/>
      <c r="AW754" s="145"/>
      <c r="AX754" s="24"/>
      <c r="AY754" s="24"/>
      <c r="AZ754" s="24"/>
      <c r="BA754" s="24"/>
      <c r="BB754" s="24"/>
      <c r="BC754" s="24"/>
      <c r="BD754" s="24"/>
      <c r="BE754" s="24"/>
      <c r="BF754" s="24"/>
      <c r="BG754" s="24">
        <v>303.48</v>
      </c>
      <c r="BH754" s="24">
        <v>303.48</v>
      </c>
      <c r="BI754" s="24"/>
      <c r="BJ754" s="24"/>
      <c r="BK754" s="24"/>
      <c r="BL754" s="24"/>
      <c r="BM754" s="145">
        <f t="shared" si="104"/>
        <v>303.48</v>
      </c>
      <c r="BN754" s="24">
        <f t="shared" si="105"/>
        <v>303.48</v>
      </c>
      <c r="BO754" s="509">
        <f t="shared" si="99"/>
        <v>4.6058109377442841E-2</v>
      </c>
      <c r="BP754" s="511">
        <v>0</v>
      </c>
      <c r="BQ754" s="512">
        <v>0</v>
      </c>
      <c r="BR754" s="513">
        <v>0</v>
      </c>
      <c r="BS754" s="512">
        <v>0</v>
      </c>
      <c r="BT754" s="512">
        <v>0</v>
      </c>
      <c r="BU754" s="512">
        <v>0</v>
      </c>
      <c r="BV754" s="512">
        <v>0</v>
      </c>
      <c r="BW754" s="512">
        <v>0</v>
      </c>
      <c r="BX754" s="512">
        <v>0</v>
      </c>
      <c r="BY754" s="512">
        <v>0</v>
      </c>
      <c r="BZ754" s="512">
        <v>0</v>
      </c>
      <c r="CA754" s="512">
        <v>0</v>
      </c>
      <c r="CB754" s="512">
        <v>0</v>
      </c>
      <c r="CC754" s="512">
        <v>0</v>
      </c>
      <c r="CD754" s="512">
        <v>0</v>
      </c>
      <c r="CE754" s="512">
        <v>0</v>
      </c>
      <c r="CF754" s="512">
        <v>356236.96320000006</v>
      </c>
      <c r="CG754" s="512">
        <v>356236.96320000006</v>
      </c>
      <c r="CH754" s="512">
        <v>0</v>
      </c>
      <c r="CI754" s="512">
        <v>0</v>
      </c>
      <c r="CJ754" s="512">
        <v>0</v>
      </c>
      <c r="CK754" s="512">
        <v>0</v>
      </c>
      <c r="CL754" s="513">
        <f t="shared" si="106"/>
        <v>356236.96320000006</v>
      </c>
      <c r="CM754" s="513">
        <f t="shared" si="107"/>
        <v>356236.96320000006</v>
      </c>
      <c r="CN754" s="113"/>
      <c r="CO754" s="97"/>
      <c r="CP754" s="97"/>
      <c r="CQ754" s="97"/>
      <c r="CR754" s="97"/>
      <c r="CS754" s="97"/>
      <c r="CT754" s="97"/>
      <c r="CU754" s="114"/>
      <c r="CV754" s="50">
        <f t="shared" si="100"/>
        <v>25263840.000000004</v>
      </c>
      <c r="CW754" s="11"/>
      <c r="CX754" s="604">
        <f t="shared" si="101"/>
        <v>6.589067682153507</v>
      </c>
      <c r="CY754" s="143"/>
      <c r="CZ754" s="143"/>
      <c r="DA754" s="143"/>
      <c r="DB754" s="23"/>
      <c r="DC754" s="23"/>
      <c r="DD754" s="23"/>
      <c r="DE754" s="23"/>
      <c r="DF754" s="143"/>
      <c r="DG754" s="89"/>
      <c r="DH754" s="50" t="s">
        <v>46</v>
      </c>
      <c r="DI754" s="28"/>
      <c r="DJ754" s="553" t="s">
        <v>46</v>
      </c>
      <c r="DK754" s="143"/>
      <c r="DL754" s="46"/>
      <c r="DM754" s="111"/>
      <c r="DN754" s="110"/>
      <c r="DO754" s="432">
        <v>28.8027616082306</v>
      </c>
      <c r="DP754" s="433">
        <v>13.470588424366913</v>
      </c>
      <c r="DQ754" s="434">
        <v>9.9019899824014903</v>
      </c>
      <c r="DR754" s="428">
        <v>29.146425968659948</v>
      </c>
      <c r="DS754" s="432">
        <v>0.13645593610396606</v>
      </c>
      <c r="DT754" s="434">
        <v>5.9135819898017888E-2</v>
      </c>
      <c r="DU754" s="434">
        <v>0.12264789495058855</v>
      </c>
      <c r="DV754" s="428">
        <v>6.9698644365572895E-2</v>
      </c>
      <c r="DW754" s="252"/>
      <c r="DX754" s="50"/>
      <c r="DY754" s="249"/>
      <c r="DZ754" s="464">
        <v>0</v>
      </c>
      <c r="EA754" s="465">
        <v>0</v>
      </c>
      <c r="EB754" s="46"/>
    </row>
    <row r="755" spans="1:132" s="141" customFormat="1" ht="27.75" customHeight="1" x14ac:dyDescent="0.25">
      <c r="A755" s="69" t="s">
        <v>56</v>
      </c>
      <c r="B755" s="69" t="s">
        <v>57</v>
      </c>
      <c r="C755" s="69" t="s">
        <v>1099</v>
      </c>
      <c r="D755" s="67" t="s">
        <v>1311</v>
      </c>
      <c r="E755" s="67" t="s">
        <v>1243</v>
      </c>
      <c r="F755" s="67" t="s">
        <v>1315</v>
      </c>
      <c r="G755" s="67" t="s">
        <v>1313</v>
      </c>
      <c r="H755" s="14" t="s">
        <v>46</v>
      </c>
      <c r="I755" s="20" t="s">
        <v>1978</v>
      </c>
      <c r="J755" s="145" t="s">
        <v>1984</v>
      </c>
      <c r="K755" s="426">
        <v>11.234081537891738</v>
      </c>
      <c r="L755" s="426">
        <v>8.6710227092370005</v>
      </c>
      <c r="M755" s="424">
        <v>736</v>
      </c>
      <c r="N755" s="487">
        <v>34339200.000000007</v>
      </c>
      <c r="O755" s="487" t="s">
        <v>1976</v>
      </c>
      <c r="P755" s="572">
        <v>7.7124758359426808</v>
      </c>
      <c r="Q755" s="34" t="s">
        <v>1977</v>
      </c>
      <c r="R755" s="257" t="s">
        <v>48</v>
      </c>
      <c r="S755" s="27"/>
      <c r="T755" s="27"/>
      <c r="U755" s="145"/>
      <c r="V755" s="24"/>
      <c r="W755" s="24"/>
      <c r="X755" s="24"/>
      <c r="Y755" s="24"/>
      <c r="Z755" s="24"/>
      <c r="AA755" s="24"/>
      <c r="AB755" s="24"/>
      <c r="AC755" s="24"/>
      <c r="AD755" s="24"/>
      <c r="AE755" s="24">
        <v>1</v>
      </c>
      <c r="AF755" s="24">
        <v>1</v>
      </c>
      <c r="AG755" s="24"/>
      <c r="AH755" s="24"/>
      <c r="AI755" s="24">
        <v>11</v>
      </c>
      <c r="AJ755" s="24">
        <v>11</v>
      </c>
      <c r="AK755" s="24"/>
      <c r="AL755" s="24"/>
      <c r="AM755" s="24"/>
      <c r="AN755" s="24"/>
      <c r="AO755" s="145">
        <f t="shared" si="102"/>
        <v>12</v>
      </c>
      <c r="AP755" s="14">
        <f t="shared" si="103"/>
        <v>12</v>
      </c>
      <c r="AQ755" s="22"/>
      <c r="AR755" s="24"/>
      <c r="AS755" s="24"/>
      <c r="AT755" s="24"/>
      <c r="AU755" s="24"/>
      <c r="AV755" s="24"/>
      <c r="AW755" s="145"/>
      <c r="AX755" s="24"/>
      <c r="AY755" s="24"/>
      <c r="AZ755" s="24"/>
      <c r="BA755" s="24"/>
      <c r="BB755" s="24"/>
      <c r="BC755" s="24">
        <v>300</v>
      </c>
      <c r="BD755" s="24">
        <v>300</v>
      </c>
      <c r="BE755" s="24"/>
      <c r="BF755" s="24"/>
      <c r="BG755" s="24">
        <v>230.69499999999999</v>
      </c>
      <c r="BH755" s="24">
        <v>230.69499999999999</v>
      </c>
      <c r="BI755" s="24"/>
      <c r="BJ755" s="24"/>
      <c r="BK755" s="24"/>
      <c r="BL755" s="24"/>
      <c r="BM755" s="145">
        <f t="shared" si="104"/>
        <v>530.69499999999994</v>
      </c>
      <c r="BN755" s="24">
        <f t="shared" si="105"/>
        <v>530.69499999999994</v>
      </c>
      <c r="BO755" s="509">
        <f t="shared" si="99"/>
        <v>6.8809940061891173E-2</v>
      </c>
      <c r="BP755" s="511">
        <v>0</v>
      </c>
      <c r="BQ755" s="512">
        <v>0</v>
      </c>
      <c r="BR755" s="513">
        <v>0</v>
      </c>
      <c r="BS755" s="512">
        <v>0</v>
      </c>
      <c r="BT755" s="512">
        <v>0</v>
      </c>
      <c r="BU755" s="512">
        <v>0</v>
      </c>
      <c r="BV755" s="512">
        <v>0</v>
      </c>
      <c r="BW755" s="512">
        <v>0</v>
      </c>
      <c r="BX755" s="512">
        <v>0</v>
      </c>
      <c r="BY755" s="512">
        <v>0</v>
      </c>
      <c r="BZ755" s="512">
        <v>0</v>
      </c>
      <c r="CA755" s="512">
        <v>0</v>
      </c>
      <c r="CB755" s="512">
        <v>1513728</v>
      </c>
      <c r="CC755" s="512">
        <v>1513728</v>
      </c>
      <c r="CD755" s="512">
        <v>0</v>
      </c>
      <c r="CE755" s="512">
        <v>0</v>
      </c>
      <c r="CF755" s="512">
        <v>270799.01880000002</v>
      </c>
      <c r="CG755" s="512">
        <v>270799.01880000002</v>
      </c>
      <c r="CH755" s="512">
        <v>0</v>
      </c>
      <c r="CI755" s="512">
        <v>0</v>
      </c>
      <c r="CJ755" s="512">
        <v>0</v>
      </c>
      <c r="CK755" s="512">
        <v>0</v>
      </c>
      <c r="CL755" s="513">
        <f t="shared" si="106"/>
        <v>1784527.0188</v>
      </c>
      <c r="CM755" s="513">
        <f t="shared" si="107"/>
        <v>1784527.0188</v>
      </c>
      <c r="CN755" s="113"/>
      <c r="CO755" s="97"/>
      <c r="CP755" s="97"/>
      <c r="CQ755" s="97"/>
      <c r="CR755" s="97"/>
      <c r="CS755" s="97"/>
      <c r="CT755" s="97"/>
      <c r="CU755" s="114"/>
      <c r="CV755" s="50">
        <f t="shared" si="100"/>
        <v>34339200.000000007</v>
      </c>
      <c r="CW755" s="11"/>
      <c r="CX755" s="604">
        <f t="shared" si="101"/>
        <v>7.7124758359426808</v>
      </c>
      <c r="CY755" s="143"/>
      <c r="CZ755" s="143"/>
      <c r="DA755" s="143"/>
      <c r="DB755" s="23"/>
      <c r="DC755" s="23"/>
      <c r="DD755" s="23"/>
      <c r="DE755" s="23"/>
      <c r="DF755" s="143"/>
      <c r="DG755" s="89"/>
      <c r="DH755" s="50" t="s">
        <v>46</v>
      </c>
      <c r="DI755" s="28"/>
      <c r="DJ755" s="553" t="s">
        <v>46</v>
      </c>
      <c r="DK755" s="143"/>
      <c r="DL755" s="46"/>
      <c r="DM755" s="111"/>
      <c r="DN755" s="110"/>
      <c r="DO755" s="432">
        <v>32.591217745586249</v>
      </c>
      <c r="DP755" s="433">
        <v>104.38595279141185</v>
      </c>
      <c r="DQ755" s="434">
        <v>5.046627433227707</v>
      </c>
      <c r="DR755" s="428">
        <v>131.93054310377039</v>
      </c>
      <c r="DS755" s="432">
        <v>3.3952014486192859E-2</v>
      </c>
      <c r="DT755" s="434">
        <v>0.34365010064702495</v>
      </c>
      <c r="DU755" s="434">
        <v>1.9013128112268001E-2</v>
      </c>
      <c r="DV755" s="428">
        <v>0.35858898702094977</v>
      </c>
      <c r="DW755" s="252"/>
      <c r="DX755" s="50"/>
      <c r="DY755" s="249"/>
      <c r="DZ755" s="464">
        <v>0</v>
      </c>
      <c r="EA755" s="465">
        <v>91020</v>
      </c>
      <c r="EB755" s="46"/>
    </row>
    <row r="756" spans="1:132" s="141" customFormat="1" ht="27.75" customHeight="1" x14ac:dyDescent="0.25">
      <c r="A756" s="69" t="s">
        <v>56</v>
      </c>
      <c r="B756" s="69" t="s">
        <v>57</v>
      </c>
      <c r="C756" s="69" t="s">
        <v>1099</v>
      </c>
      <c r="D756" s="67" t="s">
        <v>1311</v>
      </c>
      <c r="E756" s="67" t="s">
        <v>1243</v>
      </c>
      <c r="F756" s="67" t="s">
        <v>1316</v>
      </c>
      <c r="G756" s="67" t="s">
        <v>1317</v>
      </c>
      <c r="H756" s="14" t="s">
        <v>46</v>
      </c>
      <c r="I756" s="20" t="s">
        <v>1979</v>
      </c>
      <c r="J756" s="145" t="s">
        <v>1984</v>
      </c>
      <c r="K756" s="426">
        <v>12.30968508939201</v>
      </c>
      <c r="L756" s="426">
        <v>21.713068136655</v>
      </c>
      <c r="M756" s="424">
        <v>4524</v>
      </c>
      <c r="N756" s="487">
        <v>37527840.000000007</v>
      </c>
      <c r="O756" s="487" t="s">
        <v>1976</v>
      </c>
      <c r="P756" s="572">
        <v>11.202211803032455</v>
      </c>
      <c r="Q756" s="34" t="s">
        <v>1977</v>
      </c>
      <c r="R756" s="257" t="s">
        <v>48</v>
      </c>
      <c r="S756" s="27"/>
      <c r="T756" s="27"/>
      <c r="U756" s="145"/>
      <c r="V756" s="24"/>
      <c r="W756" s="24"/>
      <c r="X756" s="24"/>
      <c r="Y756" s="24"/>
      <c r="Z756" s="24"/>
      <c r="AA756" s="24"/>
      <c r="AB756" s="24"/>
      <c r="AC756" s="24"/>
      <c r="AD756" s="24"/>
      <c r="AE756" s="24">
        <v>2</v>
      </c>
      <c r="AF756" s="24">
        <v>2</v>
      </c>
      <c r="AG756" s="24"/>
      <c r="AH756" s="24"/>
      <c r="AI756" s="24">
        <v>108</v>
      </c>
      <c r="AJ756" s="24">
        <v>108</v>
      </c>
      <c r="AK756" s="24"/>
      <c r="AL756" s="24"/>
      <c r="AM756" s="24"/>
      <c r="AN756" s="24"/>
      <c r="AO756" s="145">
        <f t="shared" si="102"/>
        <v>110</v>
      </c>
      <c r="AP756" s="14">
        <f t="shared" si="103"/>
        <v>110</v>
      </c>
      <c r="AQ756" s="22"/>
      <c r="AR756" s="24"/>
      <c r="AS756" s="24"/>
      <c r="AT756" s="24"/>
      <c r="AU756" s="24"/>
      <c r="AV756" s="24"/>
      <c r="AW756" s="145"/>
      <c r="AX756" s="24"/>
      <c r="AY756" s="24"/>
      <c r="AZ756" s="24"/>
      <c r="BA756" s="24"/>
      <c r="BB756" s="24"/>
      <c r="BC756" s="24">
        <v>6.2</v>
      </c>
      <c r="BD756" s="24">
        <v>6.2</v>
      </c>
      <c r="BE756" s="24"/>
      <c r="BF756" s="24"/>
      <c r="BG756" s="24">
        <v>627.86</v>
      </c>
      <c r="BH756" s="24">
        <v>627.86</v>
      </c>
      <c r="BI756" s="24"/>
      <c r="BJ756" s="24"/>
      <c r="BK756" s="24"/>
      <c r="BL756" s="24"/>
      <c r="BM756" s="145">
        <f t="shared" si="104"/>
        <v>634.06000000000006</v>
      </c>
      <c r="BN756" s="24">
        <f t="shared" si="105"/>
        <v>634.06000000000006</v>
      </c>
      <c r="BO756" s="509">
        <f t="shared" si="99"/>
        <v>5.6601322234271549E-2</v>
      </c>
      <c r="BP756" s="511">
        <v>0</v>
      </c>
      <c r="BQ756" s="512">
        <v>0</v>
      </c>
      <c r="BR756" s="513">
        <v>0</v>
      </c>
      <c r="BS756" s="512">
        <v>0</v>
      </c>
      <c r="BT756" s="512">
        <v>0</v>
      </c>
      <c r="BU756" s="512">
        <v>0</v>
      </c>
      <c r="BV756" s="512">
        <v>0</v>
      </c>
      <c r="BW756" s="512">
        <v>0</v>
      </c>
      <c r="BX756" s="512">
        <v>0</v>
      </c>
      <c r="BY756" s="512">
        <v>0</v>
      </c>
      <c r="BZ756" s="512">
        <v>0</v>
      </c>
      <c r="CA756" s="512">
        <v>0</v>
      </c>
      <c r="CB756" s="512">
        <v>31283.711999999996</v>
      </c>
      <c r="CC756" s="512">
        <v>31283.711999999996</v>
      </c>
      <c r="CD756" s="512">
        <v>0</v>
      </c>
      <c r="CE756" s="512">
        <v>0</v>
      </c>
      <c r="CF756" s="512">
        <v>737007.18240000017</v>
      </c>
      <c r="CG756" s="512">
        <v>737007.18240000017</v>
      </c>
      <c r="CH756" s="512">
        <v>0</v>
      </c>
      <c r="CI756" s="512">
        <v>0</v>
      </c>
      <c r="CJ756" s="512">
        <v>0</v>
      </c>
      <c r="CK756" s="512">
        <v>0</v>
      </c>
      <c r="CL756" s="513">
        <f t="shared" si="106"/>
        <v>768290.89440000011</v>
      </c>
      <c r="CM756" s="513">
        <f t="shared" si="107"/>
        <v>768290.89440000011</v>
      </c>
      <c r="CN756" s="113"/>
      <c r="CO756" s="97"/>
      <c r="CP756" s="97"/>
      <c r="CQ756" s="97"/>
      <c r="CR756" s="97"/>
      <c r="CS756" s="97"/>
      <c r="CT756" s="97"/>
      <c r="CU756" s="114"/>
      <c r="CV756" s="50">
        <f t="shared" si="100"/>
        <v>37527840.000000007</v>
      </c>
      <c r="CW756" s="11"/>
      <c r="CX756" s="604">
        <f t="shared" si="101"/>
        <v>11.202211803032455</v>
      </c>
      <c r="CY756" s="143"/>
      <c r="CZ756" s="143"/>
      <c r="DA756" s="143"/>
      <c r="DB756" s="23"/>
      <c r="DC756" s="23"/>
      <c r="DD756" s="23"/>
      <c r="DE756" s="23"/>
      <c r="DF756" s="143"/>
      <c r="DG756" s="89"/>
      <c r="DH756" s="50" t="s">
        <v>46</v>
      </c>
      <c r="DI756" s="28"/>
      <c r="DJ756" s="553" t="s">
        <v>46</v>
      </c>
      <c r="DK756" s="143"/>
      <c r="DL756" s="46"/>
      <c r="DM756" s="111"/>
      <c r="DN756" s="110"/>
      <c r="DO756" s="432">
        <v>105.46990348485971</v>
      </c>
      <c r="DP756" s="433">
        <v>-51.051605723579428</v>
      </c>
      <c r="DQ756" s="434">
        <v>5.8293671259117401</v>
      </c>
      <c r="DR756" s="428">
        <v>42.885112379909955</v>
      </c>
      <c r="DS756" s="432">
        <v>0.1140499521108083</v>
      </c>
      <c r="DT756" s="434">
        <v>0.51348454636652219</v>
      </c>
      <c r="DU756" s="434">
        <v>3.1385839534369728E-2</v>
      </c>
      <c r="DV756" s="428">
        <v>0.59173023411141312</v>
      </c>
      <c r="DW756" s="252"/>
      <c r="DX756" s="50"/>
      <c r="DY756" s="249"/>
      <c r="DZ756" s="464">
        <v>0</v>
      </c>
      <c r="EA756" s="465">
        <v>152592.33333333334</v>
      </c>
      <c r="EB756" s="46"/>
    </row>
    <row r="757" spans="1:132" s="141" customFormat="1" ht="27.75" customHeight="1" x14ac:dyDescent="0.25">
      <c r="A757" s="69" t="s">
        <v>56</v>
      </c>
      <c r="B757" s="69" t="s">
        <v>57</v>
      </c>
      <c r="C757" s="69" t="s">
        <v>1099</v>
      </c>
      <c r="D757" s="67" t="s">
        <v>1311</v>
      </c>
      <c r="E757" s="67" t="s">
        <v>1243</v>
      </c>
      <c r="F757" s="67" t="s">
        <v>1318</v>
      </c>
      <c r="G757" s="67" t="s">
        <v>1243</v>
      </c>
      <c r="H757" s="14" t="s">
        <v>46</v>
      </c>
      <c r="I757" s="20" t="s">
        <v>1979</v>
      </c>
      <c r="J757" s="145" t="s">
        <v>1984</v>
      </c>
      <c r="K757" s="426">
        <v>12.405294293969813</v>
      </c>
      <c r="L757" s="426">
        <v>12.357196943994001</v>
      </c>
      <c r="M757" s="424">
        <v>1851</v>
      </c>
      <c r="N757" s="487">
        <v>21606028</v>
      </c>
      <c r="O757" s="487" t="s">
        <v>1982</v>
      </c>
      <c r="P757" s="572">
        <v>5.7445197083829305</v>
      </c>
      <c r="Q757" s="34" t="s">
        <v>1977</v>
      </c>
      <c r="R757" s="257" t="s">
        <v>48</v>
      </c>
      <c r="S757" s="27"/>
      <c r="T757" s="27"/>
      <c r="U757" s="145"/>
      <c r="V757" s="24"/>
      <c r="W757" s="24"/>
      <c r="X757" s="24"/>
      <c r="Y757" s="24"/>
      <c r="Z757" s="24"/>
      <c r="AA757" s="24"/>
      <c r="AB757" s="24"/>
      <c r="AC757" s="24"/>
      <c r="AD757" s="24"/>
      <c r="AE757" s="24"/>
      <c r="AF757" s="24"/>
      <c r="AG757" s="24"/>
      <c r="AH757" s="24"/>
      <c r="AI757" s="24">
        <v>70</v>
      </c>
      <c r="AJ757" s="24">
        <v>70</v>
      </c>
      <c r="AK757" s="24"/>
      <c r="AL757" s="24"/>
      <c r="AM757" s="24"/>
      <c r="AN757" s="24"/>
      <c r="AO757" s="145">
        <f t="shared" si="102"/>
        <v>70</v>
      </c>
      <c r="AP757" s="14">
        <f t="shared" si="103"/>
        <v>70</v>
      </c>
      <c r="AQ757" s="22"/>
      <c r="AR757" s="24"/>
      <c r="AS757" s="24"/>
      <c r="AT757" s="24"/>
      <c r="AU757" s="24"/>
      <c r="AV757" s="24"/>
      <c r="AW757" s="145"/>
      <c r="AX757" s="24"/>
      <c r="AY757" s="24"/>
      <c r="AZ757" s="24"/>
      <c r="BA757" s="24"/>
      <c r="BB757" s="24"/>
      <c r="BC757" s="24"/>
      <c r="BD757" s="24"/>
      <c r="BE757" s="24"/>
      <c r="BF757" s="24"/>
      <c r="BG757" s="24">
        <v>395.06</v>
      </c>
      <c r="BH757" s="24">
        <v>395.06</v>
      </c>
      <c r="BI757" s="24"/>
      <c r="BJ757" s="24"/>
      <c r="BK757" s="24"/>
      <c r="BL757" s="24"/>
      <c r="BM757" s="145">
        <f t="shared" si="104"/>
        <v>395.06</v>
      </c>
      <c r="BN757" s="24">
        <f t="shared" si="105"/>
        <v>395.06</v>
      </c>
      <c r="BO757" s="509">
        <f t="shared" si="99"/>
        <v>6.8771632800474547E-2</v>
      </c>
      <c r="BP757" s="511">
        <v>0</v>
      </c>
      <c r="BQ757" s="512">
        <v>0</v>
      </c>
      <c r="BR757" s="513">
        <v>0</v>
      </c>
      <c r="BS757" s="512">
        <v>0</v>
      </c>
      <c r="BT757" s="512">
        <v>0</v>
      </c>
      <c r="BU757" s="512">
        <v>0</v>
      </c>
      <c r="BV757" s="512">
        <v>0</v>
      </c>
      <c r="BW757" s="512">
        <v>0</v>
      </c>
      <c r="BX757" s="512">
        <v>0</v>
      </c>
      <c r="BY757" s="512">
        <v>0</v>
      </c>
      <c r="BZ757" s="512">
        <v>0</v>
      </c>
      <c r="CA757" s="512">
        <v>0</v>
      </c>
      <c r="CB757" s="512">
        <v>0</v>
      </c>
      <c r="CC757" s="512">
        <v>0</v>
      </c>
      <c r="CD757" s="512">
        <v>0</v>
      </c>
      <c r="CE757" s="512">
        <v>0</v>
      </c>
      <c r="CF757" s="512">
        <v>463737.23040000006</v>
      </c>
      <c r="CG757" s="512">
        <v>463737.23040000006</v>
      </c>
      <c r="CH757" s="512">
        <v>0</v>
      </c>
      <c r="CI757" s="512">
        <v>0</v>
      </c>
      <c r="CJ757" s="512">
        <v>0</v>
      </c>
      <c r="CK757" s="512">
        <v>0</v>
      </c>
      <c r="CL757" s="513">
        <f t="shared" si="106"/>
        <v>463737.23040000006</v>
      </c>
      <c r="CM757" s="513">
        <f t="shared" si="107"/>
        <v>463737.23040000006</v>
      </c>
      <c r="CN757" s="113"/>
      <c r="CO757" s="97"/>
      <c r="CP757" s="97"/>
      <c r="CQ757" s="97"/>
      <c r="CR757" s="97"/>
      <c r="CS757" s="97"/>
      <c r="CT757" s="97"/>
      <c r="CU757" s="114"/>
      <c r="CV757" s="50">
        <f t="shared" si="100"/>
        <v>21606028</v>
      </c>
      <c r="CW757" s="11"/>
      <c r="CX757" s="604">
        <f t="shared" si="101"/>
        <v>5.7445197083829305</v>
      </c>
      <c r="CY757" s="143"/>
      <c r="CZ757" s="143"/>
      <c r="DA757" s="143"/>
      <c r="DB757" s="23"/>
      <c r="DC757" s="23"/>
      <c r="DD757" s="23"/>
      <c r="DE757" s="23"/>
      <c r="DF757" s="143"/>
      <c r="DG757" s="89"/>
      <c r="DH757" s="50" t="s">
        <v>46</v>
      </c>
      <c r="DI757" s="28"/>
      <c r="DJ757" s="553" t="s">
        <v>46</v>
      </c>
      <c r="DK757" s="143"/>
      <c r="DL757" s="46"/>
      <c r="DM757" s="111"/>
      <c r="DN757" s="110"/>
      <c r="DO757" s="432">
        <v>166.62296853194104</v>
      </c>
      <c r="DP757" s="433">
        <v>-89.800522792681349</v>
      </c>
      <c r="DQ757" s="434">
        <v>24.964840408769682</v>
      </c>
      <c r="DR757" s="428">
        <v>42.727673050580286</v>
      </c>
      <c r="DS757" s="432">
        <v>0.22095169495340605</v>
      </c>
      <c r="DT757" s="434">
        <v>0.34176587834157823</v>
      </c>
      <c r="DU757" s="434">
        <v>9.7780578940260376E-2</v>
      </c>
      <c r="DV757" s="428">
        <v>0.45139297629603314</v>
      </c>
      <c r="DW757" s="252"/>
      <c r="DX757" s="50"/>
      <c r="DY757" s="249"/>
      <c r="DZ757" s="464">
        <v>0</v>
      </c>
      <c r="EA757" s="465">
        <v>54397.666666666664</v>
      </c>
      <c r="EB757" s="46"/>
    </row>
    <row r="758" spans="1:132" s="141" customFormat="1" ht="27.75" customHeight="1" x14ac:dyDescent="0.25">
      <c r="A758" s="69" t="s">
        <v>56</v>
      </c>
      <c r="B758" s="69" t="s">
        <v>57</v>
      </c>
      <c r="C758" s="69" t="s">
        <v>1099</v>
      </c>
      <c r="D758" s="67" t="s">
        <v>1319</v>
      </c>
      <c r="E758" s="67" t="s">
        <v>1320</v>
      </c>
      <c r="F758" s="67" t="s">
        <v>1321</v>
      </c>
      <c r="G758" s="67" t="s">
        <v>1322</v>
      </c>
      <c r="H758" s="14" t="s">
        <v>46</v>
      </c>
      <c r="I758" s="20" t="s">
        <v>1979</v>
      </c>
      <c r="J758" s="145" t="s">
        <v>1975</v>
      </c>
      <c r="K758" s="426">
        <v>10.745643210157313</v>
      </c>
      <c r="L758" s="426">
        <v>52.690340799494997</v>
      </c>
      <c r="M758" s="424">
        <v>2045</v>
      </c>
      <c r="N758" s="487">
        <v>34199040</v>
      </c>
      <c r="O758" s="487" t="s">
        <v>1976</v>
      </c>
      <c r="P758" s="572">
        <v>9.6482158184816722</v>
      </c>
      <c r="Q758" s="34" t="s">
        <v>1977</v>
      </c>
      <c r="R758" s="257" t="s">
        <v>48</v>
      </c>
      <c r="S758" s="27"/>
      <c r="T758" s="27"/>
      <c r="U758" s="145"/>
      <c r="V758" s="24"/>
      <c r="W758" s="24"/>
      <c r="X758" s="24"/>
      <c r="Y758" s="24"/>
      <c r="Z758" s="24"/>
      <c r="AA758" s="24"/>
      <c r="AB758" s="24"/>
      <c r="AC758" s="24"/>
      <c r="AD758" s="24"/>
      <c r="AE758" s="24"/>
      <c r="AF758" s="24"/>
      <c r="AG758" s="24"/>
      <c r="AH758" s="24"/>
      <c r="AI758" s="24">
        <v>69</v>
      </c>
      <c r="AJ758" s="24">
        <v>69</v>
      </c>
      <c r="AK758" s="24"/>
      <c r="AL758" s="24"/>
      <c r="AM758" s="24"/>
      <c r="AN758" s="24"/>
      <c r="AO758" s="145">
        <f t="shared" si="102"/>
        <v>69</v>
      </c>
      <c r="AP758" s="14">
        <f t="shared" si="103"/>
        <v>69</v>
      </c>
      <c r="AQ758" s="22"/>
      <c r="AR758" s="24"/>
      <c r="AS758" s="24"/>
      <c r="AT758" s="24"/>
      <c r="AU758" s="24"/>
      <c r="AV758" s="24"/>
      <c r="AW758" s="145"/>
      <c r="AX758" s="24"/>
      <c r="AY758" s="24"/>
      <c r="AZ758" s="24"/>
      <c r="BA758" s="24"/>
      <c r="BB758" s="24"/>
      <c r="BC758" s="24"/>
      <c r="BD758" s="24"/>
      <c r="BE758" s="24"/>
      <c r="BF758" s="24"/>
      <c r="BG758" s="24">
        <v>582.02499999999998</v>
      </c>
      <c r="BH758" s="24">
        <v>582.02499999999998</v>
      </c>
      <c r="BI758" s="24"/>
      <c r="BJ758" s="24"/>
      <c r="BK758" s="24"/>
      <c r="BL758" s="24"/>
      <c r="BM758" s="145">
        <f t="shared" si="104"/>
        <v>582.02499999999998</v>
      </c>
      <c r="BN758" s="24">
        <f t="shared" si="105"/>
        <v>582.02499999999998</v>
      </c>
      <c r="BO758" s="509">
        <f t="shared" si="99"/>
        <v>6.0324624878840299E-2</v>
      </c>
      <c r="BP758" s="511">
        <v>0</v>
      </c>
      <c r="BQ758" s="512">
        <v>0</v>
      </c>
      <c r="BR758" s="513">
        <v>0</v>
      </c>
      <c r="BS758" s="512">
        <v>0</v>
      </c>
      <c r="BT758" s="512">
        <v>0</v>
      </c>
      <c r="BU758" s="512">
        <v>0</v>
      </c>
      <c r="BV758" s="512">
        <v>0</v>
      </c>
      <c r="BW758" s="512">
        <v>0</v>
      </c>
      <c r="BX758" s="512">
        <v>0</v>
      </c>
      <c r="BY758" s="512">
        <v>0</v>
      </c>
      <c r="BZ758" s="512">
        <v>0</v>
      </c>
      <c r="CA758" s="512">
        <v>0</v>
      </c>
      <c r="CB758" s="512">
        <v>0</v>
      </c>
      <c r="CC758" s="512">
        <v>0</v>
      </c>
      <c r="CD758" s="512">
        <v>0</v>
      </c>
      <c r="CE758" s="512">
        <v>0</v>
      </c>
      <c r="CF758" s="512">
        <v>683204.22600000002</v>
      </c>
      <c r="CG758" s="512">
        <v>683204.22600000002</v>
      </c>
      <c r="CH758" s="512">
        <v>0</v>
      </c>
      <c r="CI758" s="512">
        <v>0</v>
      </c>
      <c r="CJ758" s="512">
        <v>0</v>
      </c>
      <c r="CK758" s="512">
        <v>0</v>
      </c>
      <c r="CL758" s="513">
        <f t="shared" si="106"/>
        <v>683204.22600000002</v>
      </c>
      <c r="CM758" s="513">
        <f t="shared" si="107"/>
        <v>683204.22600000002</v>
      </c>
      <c r="CN758" s="113"/>
      <c r="CO758" s="97"/>
      <c r="CP758" s="97"/>
      <c r="CQ758" s="97"/>
      <c r="CR758" s="97"/>
      <c r="CS758" s="97"/>
      <c r="CT758" s="97"/>
      <c r="CU758" s="114"/>
      <c r="CV758" s="50">
        <f t="shared" si="100"/>
        <v>34199040</v>
      </c>
      <c r="CW758" s="11"/>
      <c r="CX758" s="604">
        <f t="shared" si="101"/>
        <v>9.6482158184816722</v>
      </c>
      <c r="CY758" s="143"/>
      <c r="CZ758" s="143"/>
      <c r="DA758" s="143"/>
      <c r="DB758" s="23"/>
      <c r="DC758" s="23"/>
      <c r="DD758" s="23"/>
      <c r="DE758" s="23"/>
      <c r="DF758" s="143"/>
      <c r="DG758" s="89"/>
      <c r="DH758" s="50" t="s">
        <v>46</v>
      </c>
      <c r="DI758" s="28"/>
      <c r="DJ758" s="553" t="s">
        <v>46</v>
      </c>
      <c r="DK758" s="143"/>
      <c r="DL758" s="46"/>
      <c r="DM758" s="111"/>
      <c r="DN758" s="110"/>
      <c r="DO758" s="432">
        <v>2200.9242053789731</v>
      </c>
      <c r="DP758" s="433">
        <v>-1191.7828532378117</v>
      </c>
      <c r="DQ758" s="434">
        <v>54.342787286063569</v>
      </c>
      <c r="DR758" s="428">
        <v>200.99754421943163</v>
      </c>
      <c r="DS758" s="432">
        <v>2.0811735941320295</v>
      </c>
      <c r="DT758" s="434">
        <v>-0.31981084365689494</v>
      </c>
      <c r="DU758" s="434">
        <v>0.62396088019559903</v>
      </c>
      <c r="DV758" s="428">
        <v>0.83587200288373131</v>
      </c>
      <c r="DW758" s="252"/>
      <c r="DX758" s="50"/>
      <c r="DY758" s="249"/>
      <c r="DZ758" s="464">
        <v>36835</v>
      </c>
      <c r="EA758" s="465">
        <v>99137.333333333343</v>
      </c>
      <c r="EB758" s="46"/>
    </row>
    <row r="759" spans="1:132" s="141" customFormat="1" ht="27.75" customHeight="1" x14ac:dyDescent="0.25">
      <c r="A759" s="69" t="s">
        <v>56</v>
      </c>
      <c r="B759" s="69" t="s">
        <v>57</v>
      </c>
      <c r="C759" s="69" t="s">
        <v>1099</v>
      </c>
      <c r="D759" s="67" t="s">
        <v>1323</v>
      </c>
      <c r="E759" s="67" t="s">
        <v>1263</v>
      </c>
      <c r="F759" s="67" t="s">
        <v>1324</v>
      </c>
      <c r="G759" s="67" t="s">
        <v>1325</v>
      </c>
      <c r="H759" s="14" t="s">
        <v>46</v>
      </c>
      <c r="I759" s="20" t="s">
        <v>1978</v>
      </c>
      <c r="J759" s="145" t="s">
        <v>1975</v>
      </c>
      <c r="K759" s="426">
        <v>10.882821634116768</v>
      </c>
      <c r="L759" s="426">
        <v>40.865719611969006</v>
      </c>
      <c r="M759" s="424">
        <v>2913</v>
      </c>
      <c r="N759" s="487">
        <v>23722080</v>
      </c>
      <c r="O759" s="487" t="s">
        <v>1976</v>
      </c>
      <c r="P759" s="572">
        <v>7.0875519045718454</v>
      </c>
      <c r="Q759" s="34" t="s">
        <v>1977</v>
      </c>
      <c r="R759" s="257" t="s">
        <v>48</v>
      </c>
      <c r="S759" s="27"/>
      <c r="T759" s="27"/>
      <c r="U759" s="145"/>
      <c r="V759" s="24"/>
      <c r="W759" s="24"/>
      <c r="X759" s="24"/>
      <c r="Y759" s="24"/>
      <c r="Z759" s="24"/>
      <c r="AA759" s="24"/>
      <c r="AB759" s="24"/>
      <c r="AC759" s="24"/>
      <c r="AD759" s="24"/>
      <c r="AE759" s="24">
        <v>1</v>
      </c>
      <c r="AF759" s="24">
        <v>1</v>
      </c>
      <c r="AG759" s="24"/>
      <c r="AH759" s="24"/>
      <c r="AI759" s="24">
        <v>87</v>
      </c>
      <c r="AJ759" s="24">
        <v>87</v>
      </c>
      <c r="AK759" s="24">
        <v>2</v>
      </c>
      <c r="AL759" s="24">
        <v>2</v>
      </c>
      <c r="AM759" s="24">
        <v>2</v>
      </c>
      <c r="AN759" s="24">
        <v>2</v>
      </c>
      <c r="AO759" s="145">
        <f t="shared" si="102"/>
        <v>92</v>
      </c>
      <c r="AP759" s="14">
        <f t="shared" si="103"/>
        <v>92</v>
      </c>
      <c r="AQ759" s="22"/>
      <c r="AR759" s="24"/>
      <c r="AS759" s="24"/>
      <c r="AT759" s="24"/>
      <c r="AU759" s="24"/>
      <c r="AV759" s="24"/>
      <c r="AW759" s="145"/>
      <c r="AX759" s="24"/>
      <c r="AY759" s="24"/>
      <c r="AZ759" s="24"/>
      <c r="BA759" s="24"/>
      <c r="BB759" s="24"/>
      <c r="BC759" s="24">
        <v>1.2</v>
      </c>
      <c r="BD759" s="24">
        <v>1.2</v>
      </c>
      <c r="BE759" s="24"/>
      <c r="BF759" s="24"/>
      <c r="BG759" s="24">
        <v>562.82000000000005</v>
      </c>
      <c r="BH759" s="24">
        <v>562.82000000000005</v>
      </c>
      <c r="BI759" s="24">
        <v>0</v>
      </c>
      <c r="BJ759" s="24">
        <v>0</v>
      </c>
      <c r="BK759" s="24">
        <v>12.5</v>
      </c>
      <c r="BL759" s="24">
        <v>12.5</v>
      </c>
      <c r="BM759" s="145">
        <f t="shared" si="104"/>
        <v>576.5200000000001</v>
      </c>
      <c r="BN759" s="24">
        <f t="shared" si="105"/>
        <v>576.5200000000001</v>
      </c>
      <c r="BO759" s="509">
        <f t="shared" si="99"/>
        <v>8.1342614172337041E-2</v>
      </c>
      <c r="BP759" s="511">
        <v>0</v>
      </c>
      <c r="BQ759" s="512">
        <v>0</v>
      </c>
      <c r="BR759" s="513">
        <v>0</v>
      </c>
      <c r="BS759" s="512">
        <v>0</v>
      </c>
      <c r="BT759" s="512">
        <v>0</v>
      </c>
      <c r="BU759" s="512">
        <v>0</v>
      </c>
      <c r="BV759" s="512">
        <v>0</v>
      </c>
      <c r="BW759" s="512">
        <v>0</v>
      </c>
      <c r="BX759" s="512">
        <v>0</v>
      </c>
      <c r="BY759" s="512">
        <v>0</v>
      </c>
      <c r="BZ759" s="512">
        <v>0</v>
      </c>
      <c r="CA759" s="512">
        <v>0</v>
      </c>
      <c r="CB759" s="512">
        <v>6054.9119999999994</v>
      </c>
      <c r="CC759" s="512">
        <v>6054.9119999999994</v>
      </c>
      <c r="CD759" s="512">
        <v>0</v>
      </c>
      <c r="CE759" s="512">
        <v>0</v>
      </c>
      <c r="CF759" s="512">
        <v>660660.62880000006</v>
      </c>
      <c r="CG759" s="512">
        <v>660660.62880000006</v>
      </c>
      <c r="CH759" s="512">
        <v>0</v>
      </c>
      <c r="CI759" s="512">
        <v>0</v>
      </c>
      <c r="CJ759" s="512">
        <v>40953</v>
      </c>
      <c r="CK759" s="512">
        <v>40953</v>
      </c>
      <c r="CL759" s="513">
        <f t="shared" si="106"/>
        <v>707668.54080000008</v>
      </c>
      <c r="CM759" s="513">
        <f t="shared" si="107"/>
        <v>707668.54080000008</v>
      </c>
      <c r="CN759" s="113"/>
      <c r="CO759" s="97"/>
      <c r="CP759" s="97"/>
      <c r="CQ759" s="97"/>
      <c r="CR759" s="97"/>
      <c r="CS759" s="97"/>
      <c r="CT759" s="97"/>
      <c r="CU759" s="114"/>
      <c r="CV759" s="50">
        <f t="shared" si="100"/>
        <v>23722080</v>
      </c>
      <c r="CW759" s="11"/>
      <c r="CX759" s="604">
        <f t="shared" si="101"/>
        <v>7.0875519045718454</v>
      </c>
      <c r="CY759" s="143"/>
      <c r="CZ759" s="143"/>
      <c r="DA759" s="143"/>
      <c r="DB759" s="23"/>
      <c r="DC759" s="23"/>
      <c r="DD759" s="23"/>
      <c r="DE759" s="23"/>
      <c r="DF759" s="143"/>
      <c r="DG759" s="89"/>
      <c r="DH759" s="50" t="s">
        <v>46</v>
      </c>
      <c r="DI759" s="28"/>
      <c r="DJ759" s="553" t="s">
        <v>46</v>
      </c>
      <c r="DK759" s="143"/>
      <c r="DL759" s="46"/>
      <c r="DM759" s="111"/>
      <c r="DN759" s="110"/>
      <c r="DO759" s="432">
        <v>255.7763029921617</v>
      </c>
      <c r="DP759" s="433">
        <v>145.57297326802555</v>
      </c>
      <c r="DQ759" s="434">
        <v>236.62841123634047</v>
      </c>
      <c r="DR759" s="428">
        <v>-74.811967562347888</v>
      </c>
      <c r="DS759" s="432">
        <v>1.6071857657760722</v>
      </c>
      <c r="DT759" s="434">
        <v>-0.40720642269101104</v>
      </c>
      <c r="DU759" s="434">
        <v>1.496309857543336</v>
      </c>
      <c r="DV759" s="428">
        <v>-0.62881848966467901</v>
      </c>
      <c r="DW759" s="252"/>
      <c r="DX759" s="50"/>
      <c r="DY759" s="249"/>
      <c r="DZ759" s="464">
        <v>488514</v>
      </c>
      <c r="EA759" s="465">
        <v>-277127</v>
      </c>
      <c r="EB759" s="46"/>
    </row>
    <row r="760" spans="1:132" s="141" customFormat="1" ht="27.75" customHeight="1" x14ac:dyDescent="0.25">
      <c r="A760" s="69" t="s">
        <v>56</v>
      </c>
      <c r="B760" s="69" t="s">
        <v>57</v>
      </c>
      <c r="C760" s="69" t="s">
        <v>1099</v>
      </c>
      <c r="D760" s="67" t="s">
        <v>1239</v>
      </c>
      <c r="E760" s="67" t="s">
        <v>1191</v>
      </c>
      <c r="F760" s="67" t="s">
        <v>1326</v>
      </c>
      <c r="G760" s="67" t="s">
        <v>1327</v>
      </c>
      <c r="H760" s="14" t="s">
        <v>46</v>
      </c>
      <c r="I760" s="20" t="s">
        <v>1979</v>
      </c>
      <c r="J760" s="145" t="s">
        <v>1984</v>
      </c>
      <c r="K760" s="426">
        <v>12.548708100836516</v>
      </c>
      <c r="L760" s="426">
        <v>23.722537829444999</v>
      </c>
      <c r="M760" s="424">
        <v>3865</v>
      </c>
      <c r="N760" s="487">
        <v>45798217</v>
      </c>
      <c r="O760" s="487" t="s">
        <v>1982</v>
      </c>
      <c r="P760" s="572">
        <v>10.381566130406329</v>
      </c>
      <c r="Q760" s="34" t="s">
        <v>1977</v>
      </c>
      <c r="R760" s="257" t="s">
        <v>48</v>
      </c>
      <c r="S760" s="27"/>
      <c r="T760" s="27"/>
      <c r="U760" s="145"/>
      <c r="V760" s="24"/>
      <c r="W760" s="24"/>
      <c r="X760" s="24"/>
      <c r="Y760" s="24"/>
      <c r="Z760" s="24"/>
      <c r="AA760" s="24"/>
      <c r="AB760" s="24"/>
      <c r="AC760" s="24"/>
      <c r="AD760" s="24"/>
      <c r="AE760" s="24">
        <v>1</v>
      </c>
      <c r="AF760" s="24">
        <v>1</v>
      </c>
      <c r="AG760" s="24"/>
      <c r="AH760" s="24"/>
      <c r="AI760" s="24">
        <v>226</v>
      </c>
      <c r="AJ760" s="24">
        <v>226</v>
      </c>
      <c r="AK760" s="24"/>
      <c r="AL760" s="24"/>
      <c r="AM760" s="24"/>
      <c r="AN760" s="24"/>
      <c r="AO760" s="145">
        <f t="shared" si="102"/>
        <v>227</v>
      </c>
      <c r="AP760" s="14">
        <f t="shared" si="103"/>
        <v>227</v>
      </c>
      <c r="AQ760" s="22"/>
      <c r="AR760" s="24"/>
      <c r="AS760" s="24"/>
      <c r="AT760" s="24"/>
      <c r="AU760" s="24"/>
      <c r="AV760" s="24"/>
      <c r="AW760" s="145"/>
      <c r="AX760" s="24"/>
      <c r="AY760" s="24"/>
      <c r="AZ760" s="24"/>
      <c r="BA760" s="24"/>
      <c r="BB760" s="24"/>
      <c r="BC760" s="24">
        <v>1.1000000000000001</v>
      </c>
      <c r="BD760" s="24">
        <v>1.1000000000000001</v>
      </c>
      <c r="BE760" s="24"/>
      <c r="BF760" s="24"/>
      <c r="BG760" s="24">
        <v>1188.155</v>
      </c>
      <c r="BH760" s="24">
        <v>1188.155</v>
      </c>
      <c r="BI760" s="24"/>
      <c r="BJ760" s="24"/>
      <c r="BK760" s="24"/>
      <c r="BL760" s="24"/>
      <c r="BM760" s="145">
        <f t="shared" si="104"/>
        <v>1189.2549999999999</v>
      </c>
      <c r="BN760" s="24">
        <f t="shared" si="105"/>
        <v>1189.2549999999999</v>
      </c>
      <c r="BO760" s="509">
        <f t="shared" si="99"/>
        <v>0.11455448870251074</v>
      </c>
      <c r="BP760" s="511">
        <v>0</v>
      </c>
      <c r="BQ760" s="512">
        <v>0</v>
      </c>
      <c r="BR760" s="513">
        <v>0</v>
      </c>
      <c r="BS760" s="512">
        <v>0</v>
      </c>
      <c r="BT760" s="512">
        <v>0</v>
      </c>
      <c r="BU760" s="512">
        <v>0</v>
      </c>
      <c r="BV760" s="512">
        <v>0</v>
      </c>
      <c r="BW760" s="512">
        <v>0</v>
      </c>
      <c r="BX760" s="512">
        <v>0</v>
      </c>
      <c r="BY760" s="512">
        <v>0</v>
      </c>
      <c r="BZ760" s="512">
        <v>0</v>
      </c>
      <c r="CA760" s="512">
        <v>0</v>
      </c>
      <c r="CB760" s="512">
        <v>5550.3359999999993</v>
      </c>
      <c r="CC760" s="512">
        <v>5550.3359999999993</v>
      </c>
      <c r="CD760" s="512">
        <v>0</v>
      </c>
      <c r="CE760" s="512">
        <v>0</v>
      </c>
      <c r="CF760" s="512">
        <v>1394703.8651999999</v>
      </c>
      <c r="CG760" s="512">
        <v>1394703.8651999999</v>
      </c>
      <c r="CH760" s="512">
        <v>0</v>
      </c>
      <c r="CI760" s="512">
        <v>0</v>
      </c>
      <c r="CJ760" s="512">
        <v>0</v>
      </c>
      <c r="CK760" s="512">
        <v>0</v>
      </c>
      <c r="CL760" s="513">
        <f t="shared" si="106"/>
        <v>1400254.2011999998</v>
      </c>
      <c r="CM760" s="513">
        <f t="shared" si="107"/>
        <v>1400254.2011999998</v>
      </c>
      <c r="CN760" s="113"/>
      <c r="CO760" s="97"/>
      <c r="CP760" s="97"/>
      <c r="CQ760" s="97"/>
      <c r="CR760" s="97"/>
      <c r="CS760" s="97"/>
      <c r="CT760" s="97"/>
      <c r="CU760" s="114"/>
      <c r="CV760" s="50">
        <f t="shared" si="100"/>
        <v>45798217</v>
      </c>
      <c r="CW760" s="11"/>
      <c r="CX760" s="604">
        <f t="shared" si="101"/>
        <v>10.381566130406329</v>
      </c>
      <c r="CY760" s="143"/>
      <c r="CZ760" s="143"/>
      <c r="DA760" s="143"/>
      <c r="DB760" s="23"/>
      <c r="DC760" s="23"/>
      <c r="DD760" s="23"/>
      <c r="DE760" s="23"/>
      <c r="DF760" s="143"/>
      <c r="DG760" s="89"/>
      <c r="DH760" s="50" t="s">
        <v>46</v>
      </c>
      <c r="DI760" s="28"/>
      <c r="DJ760" s="553" t="s">
        <v>46</v>
      </c>
      <c r="DK760" s="143"/>
      <c r="DL760" s="46"/>
      <c r="DM760" s="111"/>
      <c r="DN760" s="110"/>
      <c r="DO760" s="432">
        <v>329.17213273821073</v>
      </c>
      <c r="DP760" s="433">
        <v>-254.4490937223681</v>
      </c>
      <c r="DQ760" s="434">
        <v>30.041011708389934</v>
      </c>
      <c r="DR760" s="428">
        <v>39.020902897800113</v>
      </c>
      <c r="DS760" s="432">
        <v>2.1965198266382044</v>
      </c>
      <c r="DT760" s="434">
        <v>-1.4384659432595397</v>
      </c>
      <c r="DU760" s="434">
        <v>1.1369428811695452</v>
      </c>
      <c r="DV760" s="428">
        <v>-0.38941281655691984</v>
      </c>
      <c r="DW760" s="252"/>
      <c r="DX760" s="50"/>
      <c r="DY760" s="249"/>
      <c r="DZ760" s="464">
        <v>69696</v>
      </c>
      <c r="EA760" s="465">
        <v>133201.33333333334</v>
      </c>
      <c r="EB760" s="46"/>
    </row>
    <row r="761" spans="1:132" s="141" customFormat="1" ht="27.75" customHeight="1" x14ac:dyDescent="0.25">
      <c r="A761" s="69" t="s">
        <v>56</v>
      </c>
      <c r="B761" s="69" t="s">
        <v>57</v>
      </c>
      <c r="C761" s="69" t="s">
        <v>1099</v>
      </c>
      <c r="D761" s="67" t="s">
        <v>1239</v>
      </c>
      <c r="E761" s="67" t="s">
        <v>1191</v>
      </c>
      <c r="F761" s="67" t="s">
        <v>1328</v>
      </c>
      <c r="G761" s="67" t="s">
        <v>1191</v>
      </c>
      <c r="H761" s="14" t="s">
        <v>46</v>
      </c>
      <c r="I761" s="20" t="s">
        <v>1978</v>
      </c>
      <c r="J761" s="145" t="s">
        <v>1984</v>
      </c>
      <c r="K761" s="426">
        <v>11.234081537891738</v>
      </c>
      <c r="L761" s="426">
        <v>15.393371180102999</v>
      </c>
      <c r="M761" s="424">
        <v>1584</v>
      </c>
      <c r="N761" s="487">
        <v>22596597</v>
      </c>
      <c r="O761" s="487" t="s">
        <v>1982</v>
      </c>
      <c r="P761" s="572">
        <v>6.0233798884015277</v>
      </c>
      <c r="Q761" s="34" t="s">
        <v>1977</v>
      </c>
      <c r="R761" s="257" t="s">
        <v>48</v>
      </c>
      <c r="S761" s="27"/>
      <c r="T761" s="27"/>
      <c r="U761" s="145"/>
      <c r="V761" s="24"/>
      <c r="W761" s="24"/>
      <c r="X761" s="24"/>
      <c r="Y761" s="24"/>
      <c r="Z761" s="24"/>
      <c r="AA761" s="24"/>
      <c r="AB761" s="24"/>
      <c r="AC761" s="24"/>
      <c r="AD761" s="24"/>
      <c r="AE761" s="24">
        <v>1</v>
      </c>
      <c r="AF761" s="24">
        <v>1</v>
      </c>
      <c r="AG761" s="24"/>
      <c r="AH761" s="24"/>
      <c r="AI761" s="24">
        <v>55</v>
      </c>
      <c r="AJ761" s="24">
        <v>55</v>
      </c>
      <c r="AK761" s="24">
        <v>1</v>
      </c>
      <c r="AL761" s="24">
        <v>1</v>
      </c>
      <c r="AM761" s="24"/>
      <c r="AN761" s="24"/>
      <c r="AO761" s="145">
        <f t="shared" si="102"/>
        <v>57</v>
      </c>
      <c r="AP761" s="14">
        <f t="shared" si="103"/>
        <v>57</v>
      </c>
      <c r="AQ761" s="22"/>
      <c r="AR761" s="24"/>
      <c r="AS761" s="24"/>
      <c r="AT761" s="24"/>
      <c r="AU761" s="24"/>
      <c r="AV761" s="24"/>
      <c r="AW761" s="145"/>
      <c r="AX761" s="24"/>
      <c r="AY761" s="24"/>
      <c r="AZ761" s="24"/>
      <c r="BA761" s="24"/>
      <c r="BB761" s="24"/>
      <c r="BC761" s="24">
        <v>75</v>
      </c>
      <c r="BD761" s="24">
        <v>75</v>
      </c>
      <c r="BE761" s="24"/>
      <c r="BF761" s="24"/>
      <c r="BG761" s="24">
        <v>307.29500000000002</v>
      </c>
      <c r="BH761" s="24">
        <v>307.29500000000002</v>
      </c>
      <c r="BI761" s="24">
        <v>3.8</v>
      </c>
      <c r="BJ761" s="24">
        <v>3.8</v>
      </c>
      <c r="BK761" s="24"/>
      <c r="BL761" s="24"/>
      <c r="BM761" s="145">
        <f t="shared" si="104"/>
        <v>386.09500000000003</v>
      </c>
      <c r="BN761" s="24">
        <f t="shared" si="105"/>
        <v>386.09500000000003</v>
      </c>
      <c r="BO761" s="509">
        <f t="shared" si="99"/>
        <v>6.4099393887384573E-2</v>
      </c>
      <c r="BP761" s="511">
        <v>0</v>
      </c>
      <c r="BQ761" s="512">
        <v>0</v>
      </c>
      <c r="BR761" s="513">
        <v>0</v>
      </c>
      <c r="BS761" s="512">
        <v>0</v>
      </c>
      <c r="BT761" s="512">
        <v>0</v>
      </c>
      <c r="BU761" s="512">
        <v>0</v>
      </c>
      <c r="BV761" s="512">
        <v>0</v>
      </c>
      <c r="BW761" s="512">
        <v>0</v>
      </c>
      <c r="BX761" s="512">
        <v>0</v>
      </c>
      <c r="BY761" s="512">
        <v>0</v>
      </c>
      <c r="BZ761" s="512">
        <v>0</v>
      </c>
      <c r="CA761" s="512">
        <v>0</v>
      </c>
      <c r="CB761" s="512">
        <v>378432</v>
      </c>
      <c r="CC761" s="512">
        <v>378432</v>
      </c>
      <c r="CD761" s="512">
        <v>0</v>
      </c>
      <c r="CE761" s="512">
        <v>0</v>
      </c>
      <c r="CF761" s="512">
        <v>360715.16280000005</v>
      </c>
      <c r="CG761" s="512">
        <v>360715.16280000005</v>
      </c>
      <c r="CH761" s="512">
        <v>4460.5920000000006</v>
      </c>
      <c r="CI761" s="512">
        <v>4460.5920000000006</v>
      </c>
      <c r="CJ761" s="512">
        <v>0</v>
      </c>
      <c r="CK761" s="512">
        <v>0</v>
      </c>
      <c r="CL761" s="513">
        <f t="shared" si="106"/>
        <v>743607.7548</v>
      </c>
      <c r="CM761" s="513">
        <f t="shared" si="107"/>
        <v>743607.7548</v>
      </c>
      <c r="CN761" s="113"/>
      <c r="CO761" s="97"/>
      <c r="CP761" s="97"/>
      <c r="CQ761" s="97"/>
      <c r="CR761" s="97"/>
      <c r="CS761" s="97"/>
      <c r="CT761" s="97"/>
      <c r="CU761" s="114"/>
      <c r="CV761" s="50">
        <f t="shared" si="100"/>
        <v>22596597</v>
      </c>
      <c r="CW761" s="11"/>
      <c r="CX761" s="604">
        <f t="shared" si="101"/>
        <v>6.0233798884015277</v>
      </c>
      <c r="CY761" s="143"/>
      <c r="CZ761" s="143"/>
      <c r="DA761" s="143"/>
      <c r="DB761" s="23"/>
      <c r="DC761" s="23"/>
      <c r="DD761" s="23"/>
      <c r="DE761" s="23"/>
      <c r="DF761" s="143"/>
      <c r="DG761" s="89"/>
      <c r="DH761" s="50" t="s">
        <v>46</v>
      </c>
      <c r="DI761" s="28"/>
      <c r="DJ761" s="553" t="s">
        <v>46</v>
      </c>
      <c r="DK761" s="143"/>
      <c r="DL761" s="46"/>
      <c r="DM761" s="111"/>
      <c r="DN761" s="110"/>
      <c r="DO761" s="432">
        <v>27.390878964809847</v>
      </c>
      <c r="DP761" s="433">
        <v>104.3051714136796</v>
      </c>
      <c r="DQ761" s="434">
        <v>24.694966072273946</v>
      </c>
      <c r="DR761" s="428">
        <v>107.0010843062155</v>
      </c>
      <c r="DS761" s="432">
        <v>1.3463784124980274</v>
      </c>
      <c r="DT761" s="434">
        <v>-0.42111060964435687</v>
      </c>
      <c r="DU761" s="434">
        <v>1.3451159854820893</v>
      </c>
      <c r="DV761" s="428">
        <v>-0.41984818262841883</v>
      </c>
      <c r="DW761" s="252"/>
      <c r="DX761" s="50"/>
      <c r="DY761" s="249"/>
      <c r="DZ761" s="464">
        <v>33141</v>
      </c>
      <c r="EA761" s="465">
        <v>171639</v>
      </c>
      <c r="EB761" s="46"/>
    </row>
    <row r="762" spans="1:132" s="141" customFormat="1" ht="27.75" customHeight="1" x14ac:dyDescent="0.25">
      <c r="A762" s="69" t="s">
        <v>56</v>
      </c>
      <c r="B762" s="69" t="s">
        <v>57</v>
      </c>
      <c r="C762" s="69" t="s">
        <v>1099</v>
      </c>
      <c r="D762" s="67" t="s">
        <v>1239</v>
      </c>
      <c r="E762" s="67" t="s">
        <v>1191</v>
      </c>
      <c r="F762" s="67" t="s">
        <v>1329</v>
      </c>
      <c r="G762" s="67" t="s">
        <v>1330</v>
      </c>
      <c r="H762" s="14" t="s">
        <v>46</v>
      </c>
      <c r="I762" s="20" t="s">
        <v>1979</v>
      </c>
      <c r="J762" s="145" t="s">
        <v>1984</v>
      </c>
      <c r="K762" s="426">
        <v>12.429196595114263</v>
      </c>
      <c r="L762" s="426">
        <v>15.171212089656001</v>
      </c>
      <c r="M762" s="424">
        <v>4046</v>
      </c>
      <c r="N762" s="487">
        <v>39967731</v>
      </c>
      <c r="O762" s="487" t="s">
        <v>1982</v>
      </c>
      <c r="P762" s="572">
        <v>9.5290507229209194</v>
      </c>
      <c r="Q762" s="34" t="s">
        <v>1977</v>
      </c>
      <c r="R762" s="257" t="s">
        <v>48</v>
      </c>
      <c r="S762" s="27"/>
      <c r="T762" s="27"/>
      <c r="U762" s="145"/>
      <c r="V762" s="24"/>
      <c r="W762" s="24"/>
      <c r="X762" s="24"/>
      <c r="Y762" s="24"/>
      <c r="Z762" s="24"/>
      <c r="AA762" s="24"/>
      <c r="AB762" s="24"/>
      <c r="AC762" s="24"/>
      <c r="AD762" s="24"/>
      <c r="AE762" s="24"/>
      <c r="AF762" s="24"/>
      <c r="AG762" s="24"/>
      <c r="AH762" s="24"/>
      <c r="AI762" s="24">
        <v>103</v>
      </c>
      <c r="AJ762" s="24">
        <v>103</v>
      </c>
      <c r="AK762" s="24"/>
      <c r="AL762" s="24"/>
      <c r="AM762" s="24"/>
      <c r="AN762" s="24"/>
      <c r="AO762" s="145">
        <f t="shared" si="102"/>
        <v>103</v>
      </c>
      <c r="AP762" s="14">
        <f t="shared" si="103"/>
        <v>103</v>
      </c>
      <c r="AQ762" s="22"/>
      <c r="AR762" s="24"/>
      <c r="AS762" s="24"/>
      <c r="AT762" s="24"/>
      <c r="AU762" s="24"/>
      <c r="AV762" s="24"/>
      <c r="AW762" s="145"/>
      <c r="AX762" s="24"/>
      <c r="AY762" s="24"/>
      <c r="AZ762" s="24"/>
      <c r="BA762" s="24"/>
      <c r="BB762" s="24"/>
      <c r="BC762" s="24"/>
      <c r="BD762" s="24"/>
      <c r="BE762" s="24"/>
      <c r="BF762" s="24"/>
      <c r="BG762" s="24">
        <v>504.24</v>
      </c>
      <c r="BH762" s="24">
        <v>504.24</v>
      </c>
      <c r="BI762" s="24"/>
      <c r="BJ762" s="24"/>
      <c r="BK762" s="24"/>
      <c r="BL762" s="24"/>
      <c r="BM762" s="145">
        <f t="shared" si="104"/>
        <v>504.24</v>
      </c>
      <c r="BN762" s="24">
        <f t="shared" si="105"/>
        <v>504.24</v>
      </c>
      <c r="BO762" s="509">
        <f t="shared" si="99"/>
        <v>5.2916078910894539E-2</v>
      </c>
      <c r="BP762" s="511">
        <v>0</v>
      </c>
      <c r="BQ762" s="512">
        <v>0</v>
      </c>
      <c r="BR762" s="513">
        <v>0</v>
      </c>
      <c r="BS762" s="512">
        <v>0</v>
      </c>
      <c r="BT762" s="512">
        <v>0</v>
      </c>
      <c r="BU762" s="512">
        <v>0</v>
      </c>
      <c r="BV762" s="512">
        <v>0</v>
      </c>
      <c r="BW762" s="512">
        <v>0</v>
      </c>
      <c r="BX762" s="512">
        <v>0</v>
      </c>
      <c r="BY762" s="512">
        <v>0</v>
      </c>
      <c r="BZ762" s="512">
        <v>0</v>
      </c>
      <c r="CA762" s="512">
        <v>0</v>
      </c>
      <c r="CB762" s="512">
        <v>0</v>
      </c>
      <c r="CC762" s="512">
        <v>0</v>
      </c>
      <c r="CD762" s="512">
        <v>0</v>
      </c>
      <c r="CE762" s="512">
        <v>0</v>
      </c>
      <c r="CF762" s="512">
        <v>591897.08160000003</v>
      </c>
      <c r="CG762" s="512">
        <v>591897.08160000003</v>
      </c>
      <c r="CH762" s="512">
        <v>0</v>
      </c>
      <c r="CI762" s="512">
        <v>0</v>
      </c>
      <c r="CJ762" s="512">
        <v>0</v>
      </c>
      <c r="CK762" s="512">
        <v>0</v>
      </c>
      <c r="CL762" s="513">
        <f t="shared" si="106"/>
        <v>591897.08160000003</v>
      </c>
      <c r="CM762" s="513">
        <f t="shared" si="107"/>
        <v>591897.08160000003</v>
      </c>
      <c r="CN762" s="113"/>
      <c r="CO762" s="97"/>
      <c r="CP762" s="97"/>
      <c r="CQ762" s="97"/>
      <c r="CR762" s="97"/>
      <c r="CS762" s="97"/>
      <c r="CT762" s="97"/>
      <c r="CU762" s="114"/>
      <c r="CV762" s="50">
        <f t="shared" si="100"/>
        <v>39967731</v>
      </c>
      <c r="CW762" s="11"/>
      <c r="CX762" s="604">
        <f t="shared" si="101"/>
        <v>9.5290507229209194</v>
      </c>
      <c r="CY762" s="143"/>
      <c r="CZ762" s="143"/>
      <c r="DA762" s="143"/>
      <c r="DB762" s="23"/>
      <c r="DC762" s="23"/>
      <c r="DD762" s="23"/>
      <c r="DE762" s="23"/>
      <c r="DF762" s="143"/>
      <c r="DG762" s="89"/>
      <c r="DH762" s="50" t="s">
        <v>46</v>
      </c>
      <c r="DI762" s="28"/>
      <c r="DJ762" s="553" t="s">
        <v>46</v>
      </c>
      <c r="DK762" s="143"/>
      <c r="DL762" s="46"/>
      <c r="DM762" s="111"/>
      <c r="DN762" s="110"/>
      <c r="DO762" s="432">
        <v>34.82444540567262</v>
      </c>
      <c r="DP762" s="433">
        <v>49.930363184828877</v>
      </c>
      <c r="DQ762" s="434">
        <v>19.349440771179633</v>
      </c>
      <c r="DR762" s="428">
        <v>65.405367819321867</v>
      </c>
      <c r="DS762" s="432">
        <v>0.17821170363962183</v>
      </c>
      <c r="DT762" s="434">
        <v>0.64228611083192988</v>
      </c>
      <c r="DU762" s="434">
        <v>0.16832478526849162</v>
      </c>
      <c r="DV762" s="428">
        <v>0.65217302920306008</v>
      </c>
      <c r="DW762" s="252"/>
      <c r="DX762" s="50"/>
      <c r="DY762" s="249"/>
      <c r="DZ762" s="464">
        <v>0</v>
      </c>
      <c r="EA762" s="465">
        <v>204805.66666666666</v>
      </c>
      <c r="EB762" s="46"/>
    </row>
    <row r="763" spans="1:132" s="141" customFormat="1" ht="27.75" customHeight="1" x14ac:dyDescent="0.25">
      <c r="A763" s="69" t="s">
        <v>56</v>
      </c>
      <c r="B763" s="69" t="s">
        <v>57</v>
      </c>
      <c r="C763" s="69" t="s">
        <v>1099</v>
      </c>
      <c r="D763" s="67" t="s">
        <v>1239</v>
      </c>
      <c r="E763" s="67" t="s">
        <v>1191</v>
      </c>
      <c r="F763" s="67" t="s">
        <v>1331</v>
      </c>
      <c r="G763" s="67" t="s">
        <v>1332</v>
      </c>
      <c r="H763" s="14" t="s">
        <v>46</v>
      </c>
      <c r="I763" s="20" t="s">
        <v>1979</v>
      </c>
      <c r="J763" s="145" t="s">
        <v>1984</v>
      </c>
      <c r="K763" s="426">
        <v>11.234081537891738</v>
      </c>
      <c r="L763" s="426">
        <v>17.468560569726002</v>
      </c>
      <c r="M763" s="424">
        <v>2704</v>
      </c>
      <c r="N763" s="487">
        <v>31472535</v>
      </c>
      <c r="O763" s="487" t="s">
        <v>1982</v>
      </c>
      <c r="P763" s="572">
        <v>8.2861310634094938</v>
      </c>
      <c r="Q763" s="34" t="s">
        <v>1977</v>
      </c>
      <c r="R763" s="257" t="s">
        <v>48</v>
      </c>
      <c r="S763" s="27"/>
      <c r="T763" s="27"/>
      <c r="U763" s="145"/>
      <c r="V763" s="24"/>
      <c r="W763" s="24"/>
      <c r="X763" s="24"/>
      <c r="Y763" s="24"/>
      <c r="Z763" s="24"/>
      <c r="AA763" s="24"/>
      <c r="AB763" s="24"/>
      <c r="AC763" s="24"/>
      <c r="AD763" s="24"/>
      <c r="AE763" s="24"/>
      <c r="AF763" s="24"/>
      <c r="AG763" s="24"/>
      <c r="AH763" s="24"/>
      <c r="AI763" s="24">
        <v>195</v>
      </c>
      <c r="AJ763" s="24">
        <v>195</v>
      </c>
      <c r="AK763" s="24"/>
      <c r="AL763" s="24"/>
      <c r="AM763" s="24"/>
      <c r="AN763" s="24"/>
      <c r="AO763" s="145">
        <f t="shared" si="102"/>
        <v>195</v>
      </c>
      <c r="AP763" s="14">
        <f t="shared" si="103"/>
        <v>195</v>
      </c>
      <c r="AQ763" s="22"/>
      <c r="AR763" s="24"/>
      <c r="AS763" s="24"/>
      <c r="AT763" s="24"/>
      <c r="AU763" s="24"/>
      <c r="AV763" s="24"/>
      <c r="AW763" s="145"/>
      <c r="AX763" s="24"/>
      <c r="AY763" s="24"/>
      <c r="AZ763" s="24"/>
      <c r="BA763" s="24"/>
      <c r="BB763" s="24"/>
      <c r="BC763" s="24"/>
      <c r="BD763" s="24"/>
      <c r="BE763" s="24"/>
      <c r="BF763" s="24"/>
      <c r="BG763" s="24">
        <v>1101.79</v>
      </c>
      <c r="BH763" s="24">
        <v>1101.79</v>
      </c>
      <c r="BI763" s="24"/>
      <c r="BJ763" s="24"/>
      <c r="BK763" s="24"/>
      <c r="BL763" s="24"/>
      <c r="BM763" s="145">
        <f t="shared" si="104"/>
        <v>1101.79</v>
      </c>
      <c r="BN763" s="24">
        <f t="shared" si="105"/>
        <v>1101.79</v>
      </c>
      <c r="BO763" s="509">
        <f t="shared" si="99"/>
        <v>0.13296796678311851</v>
      </c>
      <c r="BP763" s="511">
        <v>0</v>
      </c>
      <c r="BQ763" s="512">
        <v>0</v>
      </c>
      <c r="BR763" s="513">
        <v>0</v>
      </c>
      <c r="BS763" s="512">
        <v>0</v>
      </c>
      <c r="BT763" s="512">
        <v>0</v>
      </c>
      <c r="BU763" s="512">
        <v>0</v>
      </c>
      <c r="BV763" s="512">
        <v>0</v>
      </c>
      <c r="BW763" s="512">
        <v>0</v>
      </c>
      <c r="BX763" s="512">
        <v>0</v>
      </c>
      <c r="BY763" s="512">
        <v>0</v>
      </c>
      <c r="BZ763" s="512">
        <v>0</v>
      </c>
      <c r="CA763" s="512">
        <v>0</v>
      </c>
      <c r="CB763" s="512">
        <v>0</v>
      </c>
      <c r="CC763" s="512">
        <v>0</v>
      </c>
      <c r="CD763" s="512">
        <v>0</v>
      </c>
      <c r="CE763" s="512">
        <v>0</v>
      </c>
      <c r="CF763" s="512">
        <v>1293325.1736000001</v>
      </c>
      <c r="CG763" s="512">
        <v>1293325.1736000001</v>
      </c>
      <c r="CH763" s="512">
        <v>0</v>
      </c>
      <c r="CI763" s="512">
        <v>0</v>
      </c>
      <c r="CJ763" s="512">
        <v>0</v>
      </c>
      <c r="CK763" s="512">
        <v>0</v>
      </c>
      <c r="CL763" s="513">
        <f t="shared" si="106"/>
        <v>1293325.1736000001</v>
      </c>
      <c r="CM763" s="513">
        <f t="shared" si="107"/>
        <v>1293325.1736000001</v>
      </c>
      <c r="CN763" s="113"/>
      <c r="CO763" s="97"/>
      <c r="CP763" s="97"/>
      <c r="CQ763" s="97"/>
      <c r="CR763" s="97"/>
      <c r="CS763" s="97"/>
      <c r="CT763" s="97"/>
      <c r="CU763" s="114"/>
      <c r="CV763" s="50">
        <f t="shared" si="100"/>
        <v>31472535</v>
      </c>
      <c r="CW763" s="11"/>
      <c r="CX763" s="604">
        <f t="shared" si="101"/>
        <v>8.2861310634094938</v>
      </c>
      <c r="CY763" s="143"/>
      <c r="CZ763" s="143"/>
      <c r="DA763" s="143"/>
      <c r="DB763" s="23"/>
      <c r="DC763" s="23"/>
      <c r="DD763" s="23"/>
      <c r="DE763" s="23"/>
      <c r="DF763" s="143"/>
      <c r="DG763" s="89"/>
      <c r="DH763" s="50" t="s">
        <v>46</v>
      </c>
      <c r="DI763" s="28"/>
      <c r="DJ763" s="553" t="s">
        <v>46</v>
      </c>
      <c r="DK763" s="143"/>
      <c r="DL763" s="46"/>
      <c r="DM763" s="111"/>
      <c r="DN763" s="110"/>
      <c r="DO763" s="432">
        <v>23.396061269146578</v>
      </c>
      <c r="DP763" s="433">
        <v>-5.5027607857987206</v>
      </c>
      <c r="DQ763" s="434">
        <v>11.236662865596189</v>
      </c>
      <c r="DR763" s="428">
        <v>4.7755478642729141</v>
      </c>
      <c r="DS763" s="432">
        <v>0.20377846950411413</v>
      </c>
      <c r="DT763" s="434">
        <v>-9.9932334315642496E-2</v>
      </c>
      <c r="DU763" s="434">
        <v>0.1738219249853605</v>
      </c>
      <c r="DV763" s="428">
        <v>-7.1950428036992559E-2</v>
      </c>
      <c r="DW763" s="252"/>
      <c r="DX763" s="50"/>
      <c r="DY763" s="249"/>
      <c r="DZ763" s="464">
        <v>0</v>
      </c>
      <c r="EA763" s="465">
        <v>0</v>
      </c>
      <c r="EB763" s="46"/>
    </row>
    <row r="764" spans="1:132" s="141" customFormat="1" ht="27.75" customHeight="1" x14ac:dyDescent="0.25">
      <c r="A764" s="69" t="s">
        <v>56</v>
      </c>
      <c r="B764" s="69" t="s">
        <v>57</v>
      </c>
      <c r="C764" s="69" t="s">
        <v>1099</v>
      </c>
      <c r="D764" s="67" t="s">
        <v>1239</v>
      </c>
      <c r="E764" s="67" t="s">
        <v>1191</v>
      </c>
      <c r="F764" s="67" t="s">
        <v>1333</v>
      </c>
      <c r="G764" s="67" t="s">
        <v>1330</v>
      </c>
      <c r="H764" s="14" t="s">
        <v>46</v>
      </c>
      <c r="I764" s="20" t="s">
        <v>1978</v>
      </c>
      <c r="J764" s="145" t="s">
        <v>1984</v>
      </c>
      <c r="K764" s="426">
        <v>10.277989492113717</v>
      </c>
      <c r="L764" s="426">
        <v>11.778787854288</v>
      </c>
      <c r="M764" s="424">
        <v>2808</v>
      </c>
      <c r="N764" s="487">
        <v>30737554</v>
      </c>
      <c r="O764" s="487" t="s">
        <v>1982</v>
      </c>
      <c r="P764" s="572">
        <v>7.2662995479129533</v>
      </c>
      <c r="Q764" s="34" t="s">
        <v>1977</v>
      </c>
      <c r="R764" s="257" t="s">
        <v>48</v>
      </c>
      <c r="S764" s="27"/>
      <c r="T764" s="27"/>
      <c r="U764" s="145"/>
      <c r="V764" s="24"/>
      <c r="W764" s="24"/>
      <c r="X764" s="24"/>
      <c r="Y764" s="24"/>
      <c r="Z764" s="24"/>
      <c r="AA764" s="24"/>
      <c r="AB764" s="24"/>
      <c r="AC764" s="24"/>
      <c r="AD764" s="24"/>
      <c r="AE764" s="24">
        <v>1</v>
      </c>
      <c r="AF764" s="24">
        <v>1</v>
      </c>
      <c r="AG764" s="24"/>
      <c r="AH764" s="24"/>
      <c r="AI764" s="24">
        <v>97</v>
      </c>
      <c r="AJ764" s="24">
        <v>97</v>
      </c>
      <c r="AK764" s="24"/>
      <c r="AL764" s="24"/>
      <c r="AM764" s="24"/>
      <c r="AN764" s="24"/>
      <c r="AO764" s="145">
        <f t="shared" si="102"/>
        <v>98</v>
      </c>
      <c r="AP764" s="14">
        <f t="shared" si="103"/>
        <v>98</v>
      </c>
      <c r="AQ764" s="22"/>
      <c r="AR764" s="24"/>
      <c r="AS764" s="24"/>
      <c r="AT764" s="24"/>
      <c r="AU764" s="24"/>
      <c r="AV764" s="24"/>
      <c r="AW764" s="145"/>
      <c r="AX764" s="24"/>
      <c r="AY764" s="24"/>
      <c r="AZ764" s="24"/>
      <c r="BA764" s="24"/>
      <c r="BB764" s="24"/>
      <c r="BC764" s="24">
        <v>1.2</v>
      </c>
      <c r="BD764" s="24">
        <v>1.2</v>
      </c>
      <c r="BE764" s="24"/>
      <c r="BF764" s="24"/>
      <c r="BG764" s="24">
        <v>482.15</v>
      </c>
      <c r="BH764" s="24">
        <v>482.15</v>
      </c>
      <c r="BI764" s="24"/>
      <c r="BJ764" s="24"/>
      <c r="BK764" s="24"/>
      <c r="BL764" s="24"/>
      <c r="BM764" s="145">
        <f t="shared" si="104"/>
        <v>483.34999999999997</v>
      </c>
      <c r="BN764" s="24">
        <f t="shared" si="105"/>
        <v>483.34999999999997</v>
      </c>
      <c r="BO764" s="509">
        <f t="shared" si="99"/>
        <v>6.6519415668574944E-2</v>
      </c>
      <c r="BP764" s="511">
        <v>0</v>
      </c>
      <c r="BQ764" s="512">
        <v>0</v>
      </c>
      <c r="BR764" s="513">
        <v>0</v>
      </c>
      <c r="BS764" s="512">
        <v>0</v>
      </c>
      <c r="BT764" s="512">
        <v>0</v>
      </c>
      <c r="BU764" s="512">
        <v>0</v>
      </c>
      <c r="BV764" s="512">
        <v>0</v>
      </c>
      <c r="BW764" s="512">
        <v>0</v>
      </c>
      <c r="BX764" s="512">
        <v>0</v>
      </c>
      <c r="BY764" s="512">
        <v>0</v>
      </c>
      <c r="BZ764" s="512">
        <v>0</v>
      </c>
      <c r="CA764" s="512">
        <v>0</v>
      </c>
      <c r="CB764" s="512">
        <v>6054.9119999999994</v>
      </c>
      <c r="CC764" s="512">
        <v>6054.9119999999994</v>
      </c>
      <c r="CD764" s="512">
        <v>0</v>
      </c>
      <c r="CE764" s="512">
        <v>0</v>
      </c>
      <c r="CF764" s="512">
        <v>565966.95600000001</v>
      </c>
      <c r="CG764" s="512">
        <v>565966.95600000001</v>
      </c>
      <c r="CH764" s="512">
        <v>0</v>
      </c>
      <c r="CI764" s="512">
        <v>0</v>
      </c>
      <c r="CJ764" s="512">
        <v>0</v>
      </c>
      <c r="CK764" s="512">
        <v>0</v>
      </c>
      <c r="CL764" s="513">
        <f t="shared" si="106"/>
        <v>572021.86800000002</v>
      </c>
      <c r="CM764" s="513">
        <f t="shared" si="107"/>
        <v>572021.86800000002</v>
      </c>
      <c r="CN764" s="113"/>
      <c r="CO764" s="97"/>
      <c r="CP764" s="97"/>
      <c r="CQ764" s="97"/>
      <c r="CR764" s="97"/>
      <c r="CS764" s="97"/>
      <c r="CT764" s="97"/>
      <c r="CU764" s="114"/>
      <c r="CV764" s="50">
        <f t="shared" si="100"/>
        <v>30737554</v>
      </c>
      <c r="CW764" s="11"/>
      <c r="CX764" s="604">
        <f t="shared" si="101"/>
        <v>7.2662995479129533</v>
      </c>
      <c r="CY764" s="143"/>
      <c r="CZ764" s="143"/>
      <c r="DA764" s="143"/>
      <c r="DB764" s="23"/>
      <c r="DC764" s="23"/>
      <c r="DD764" s="23"/>
      <c r="DE764" s="23"/>
      <c r="DF764" s="143"/>
      <c r="DG764" s="89"/>
      <c r="DH764" s="50" t="s">
        <v>46</v>
      </c>
      <c r="DI764" s="28"/>
      <c r="DJ764" s="553" t="s">
        <v>46</v>
      </c>
      <c r="DK764" s="143"/>
      <c r="DL764" s="46"/>
      <c r="DM764" s="111"/>
      <c r="DN764" s="110"/>
      <c r="DO764" s="432">
        <v>79.882356432705052</v>
      </c>
      <c r="DP764" s="433">
        <v>-60.005579926118884</v>
      </c>
      <c r="DQ764" s="434">
        <v>17.329217984864201</v>
      </c>
      <c r="DR764" s="428">
        <v>-0.28988733206721307</v>
      </c>
      <c r="DS764" s="432">
        <v>0.20157293366968368</v>
      </c>
      <c r="DT764" s="434">
        <v>-8.8090608061184558E-2</v>
      </c>
      <c r="DU764" s="434">
        <v>0.16097343819557777</v>
      </c>
      <c r="DV764" s="428">
        <v>-4.9395634748504044E-2</v>
      </c>
      <c r="DW764" s="252"/>
      <c r="DX764" s="50"/>
      <c r="DY764" s="249"/>
      <c r="DZ764" s="464">
        <v>0</v>
      </c>
      <c r="EA764" s="465">
        <v>23320.333333333332</v>
      </c>
      <c r="EB764" s="46"/>
    </row>
    <row r="765" spans="1:132" s="141" customFormat="1" ht="27.75" customHeight="1" x14ac:dyDescent="0.25">
      <c r="A765" s="69" t="s">
        <v>56</v>
      </c>
      <c r="B765" s="69" t="s">
        <v>57</v>
      </c>
      <c r="C765" s="69" t="s">
        <v>1099</v>
      </c>
      <c r="D765" s="67" t="s">
        <v>1239</v>
      </c>
      <c r="E765" s="67" t="s">
        <v>1191</v>
      </c>
      <c r="F765" s="67" t="s">
        <v>1334</v>
      </c>
      <c r="G765" s="67" t="s">
        <v>1282</v>
      </c>
      <c r="H765" s="14" t="s">
        <v>46</v>
      </c>
      <c r="I765" s="20" t="s">
        <v>1978</v>
      </c>
      <c r="J765" s="145" t="s">
        <v>1984</v>
      </c>
      <c r="K765" s="426">
        <v>12.668219606558768</v>
      </c>
      <c r="L765" s="426">
        <v>16.274242390392001</v>
      </c>
      <c r="M765" s="424">
        <v>1186</v>
      </c>
      <c r="N765" s="487">
        <v>31156889</v>
      </c>
      <c r="O765" s="487" t="s">
        <v>1982</v>
      </c>
      <c r="P765" s="572">
        <v>7.13085317476106</v>
      </c>
      <c r="Q765" s="34" t="s">
        <v>1977</v>
      </c>
      <c r="R765" s="257" t="s">
        <v>48</v>
      </c>
      <c r="S765" s="27"/>
      <c r="T765" s="27"/>
      <c r="U765" s="145"/>
      <c r="V765" s="24"/>
      <c r="W765" s="24"/>
      <c r="X765" s="24"/>
      <c r="Y765" s="24"/>
      <c r="Z765" s="24"/>
      <c r="AA765" s="24"/>
      <c r="AB765" s="24"/>
      <c r="AC765" s="24"/>
      <c r="AD765" s="24"/>
      <c r="AE765" s="24"/>
      <c r="AF765" s="24"/>
      <c r="AG765" s="24"/>
      <c r="AH765" s="24"/>
      <c r="AI765" s="24">
        <v>64</v>
      </c>
      <c r="AJ765" s="24">
        <v>64</v>
      </c>
      <c r="AK765" s="24"/>
      <c r="AL765" s="24"/>
      <c r="AM765" s="24">
        <v>1</v>
      </c>
      <c r="AN765" s="24">
        <v>1</v>
      </c>
      <c r="AO765" s="145">
        <f t="shared" si="102"/>
        <v>65</v>
      </c>
      <c r="AP765" s="14">
        <f t="shared" si="103"/>
        <v>65</v>
      </c>
      <c r="AQ765" s="22"/>
      <c r="AR765" s="24"/>
      <c r="AS765" s="24"/>
      <c r="AT765" s="24"/>
      <c r="AU765" s="24"/>
      <c r="AV765" s="24"/>
      <c r="AW765" s="145"/>
      <c r="AX765" s="24"/>
      <c r="AY765" s="24"/>
      <c r="AZ765" s="24"/>
      <c r="BA765" s="24"/>
      <c r="BB765" s="24"/>
      <c r="BC765" s="24"/>
      <c r="BD765" s="24"/>
      <c r="BE765" s="24"/>
      <c r="BF765" s="24"/>
      <c r="BG765" s="24">
        <v>1127.25</v>
      </c>
      <c r="BH765" s="24">
        <v>1127.25</v>
      </c>
      <c r="BI765" s="24"/>
      <c r="BJ765" s="24"/>
      <c r="BK765" s="24">
        <v>1.8</v>
      </c>
      <c r="BL765" s="24">
        <v>1.8</v>
      </c>
      <c r="BM765" s="145">
        <f t="shared" si="104"/>
        <v>1129.05</v>
      </c>
      <c r="BN765" s="24">
        <f t="shared" si="105"/>
        <v>1129.05</v>
      </c>
      <c r="BO765" s="509">
        <f t="shared" si="99"/>
        <v>0.15833308754640457</v>
      </c>
      <c r="BP765" s="511">
        <v>0</v>
      </c>
      <c r="BQ765" s="512">
        <v>0</v>
      </c>
      <c r="BR765" s="513">
        <v>0</v>
      </c>
      <c r="BS765" s="512">
        <v>0</v>
      </c>
      <c r="BT765" s="512">
        <v>0</v>
      </c>
      <c r="BU765" s="512">
        <v>0</v>
      </c>
      <c r="BV765" s="512">
        <v>0</v>
      </c>
      <c r="BW765" s="512">
        <v>0</v>
      </c>
      <c r="BX765" s="512">
        <v>0</v>
      </c>
      <c r="BY765" s="512">
        <v>0</v>
      </c>
      <c r="BZ765" s="512">
        <v>0</v>
      </c>
      <c r="CA765" s="512">
        <v>0</v>
      </c>
      <c r="CB765" s="512">
        <v>0</v>
      </c>
      <c r="CC765" s="512">
        <v>0</v>
      </c>
      <c r="CD765" s="512">
        <v>0</v>
      </c>
      <c r="CE765" s="512">
        <v>0</v>
      </c>
      <c r="CF765" s="512">
        <v>1323211.1400000001</v>
      </c>
      <c r="CG765" s="512">
        <v>1323211.1400000001</v>
      </c>
      <c r="CH765" s="512">
        <v>0</v>
      </c>
      <c r="CI765" s="512">
        <v>0</v>
      </c>
      <c r="CJ765" s="512">
        <v>5897.232</v>
      </c>
      <c r="CK765" s="512">
        <v>5897.232</v>
      </c>
      <c r="CL765" s="513">
        <f t="shared" si="106"/>
        <v>1329108.3720000002</v>
      </c>
      <c r="CM765" s="513">
        <f t="shared" si="107"/>
        <v>1329108.3720000002</v>
      </c>
      <c r="CN765" s="113"/>
      <c r="CO765" s="97"/>
      <c r="CP765" s="97"/>
      <c r="CQ765" s="97"/>
      <c r="CR765" s="97"/>
      <c r="CS765" s="97"/>
      <c r="CT765" s="97"/>
      <c r="CU765" s="114"/>
      <c r="CV765" s="50">
        <f t="shared" si="100"/>
        <v>31156889</v>
      </c>
      <c r="CW765" s="11"/>
      <c r="CX765" s="604">
        <f t="shared" si="101"/>
        <v>7.13085317476106</v>
      </c>
      <c r="CY765" s="143"/>
      <c r="CZ765" s="143"/>
      <c r="DA765" s="143"/>
      <c r="DB765" s="23"/>
      <c r="DC765" s="23"/>
      <c r="DD765" s="23"/>
      <c r="DE765" s="23"/>
      <c r="DF765" s="143"/>
      <c r="DG765" s="89"/>
      <c r="DH765" s="50" t="s">
        <v>46</v>
      </c>
      <c r="DI765" s="28"/>
      <c r="DJ765" s="553" t="s">
        <v>46</v>
      </c>
      <c r="DK765" s="143"/>
      <c r="DL765" s="46"/>
      <c r="DM765" s="111"/>
      <c r="DN765" s="110"/>
      <c r="DO765" s="432">
        <v>118.92342279050129</v>
      </c>
      <c r="DP765" s="433">
        <v>-50.876898331013109</v>
      </c>
      <c r="DQ765" s="434">
        <v>52.378811296894618</v>
      </c>
      <c r="DR765" s="428">
        <v>15.667713162593564</v>
      </c>
      <c r="DS765" s="432">
        <v>0.59097934522973006</v>
      </c>
      <c r="DT765" s="434">
        <v>0.54605744678008872</v>
      </c>
      <c r="DU765" s="434">
        <v>0.53027961219614861</v>
      </c>
      <c r="DV765" s="428">
        <v>0.60675717981367017</v>
      </c>
      <c r="DW765" s="252"/>
      <c r="DX765" s="50"/>
      <c r="DY765" s="249"/>
      <c r="DZ765" s="464">
        <v>47690</v>
      </c>
      <c r="EA765" s="465">
        <v>9355.6666666666642</v>
      </c>
      <c r="EB765" s="46"/>
    </row>
    <row r="766" spans="1:132" s="141" customFormat="1" ht="27.75" customHeight="1" x14ac:dyDescent="0.25">
      <c r="A766" s="69" t="s">
        <v>56</v>
      </c>
      <c r="B766" s="69" t="s">
        <v>57</v>
      </c>
      <c r="C766" s="69" t="s">
        <v>1099</v>
      </c>
      <c r="D766" s="67" t="s">
        <v>1335</v>
      </c>
      <c r="E766" s="67" t="s">
        <v>1204</v>
      </c>
      <c r="F766" s="67" t="s">
        <v>1336</v>
      </c>
      <c r="G766" s="67" t="s">
        <v>1133</v>
      </c>
      <c r="H766" s="14" t="s">
        <v>46</v>
      </c>
      <c r="I766" s="20" t="s">
        <v>1979</v>
      </c>
      <c r="J766" s="145" t="s">
        <v>1981</v>
      </c>
      <c r="K766" s="426">
        <v>2.3057060350356893</v>
      </c>
      <c r="L766" s="426">
        <v>1.604545451208</v>
      </c>
      <c r="M766" s="424">
        <v>473</v>
      </c>
      <c r="N766" s="487">
        <v>0</v>
      </c>
      <c r="O766" s="487" t="s">
        <v>1976</v>
      </c>
      <c r="P766" s="572">
        <v>0</v>
      </c>
      <c r="Q766" s="34" t="s">
        <v>48</v>
      </c>
      <c r="R766" s="257" t="s">
        <v>48</v>
      </c>
      <c r="S766" s="27"/>
      <c r="T766" s="27"/>
      <c r="U766" s="145"/>
      <c r="V766" s="24"/>
      <c r="W766" s="24"/>
      <c r="X766" s="24"/>
      <c r="Y766" s="24"/>
      <c r="Z766" s="24"/>
      <c r="AA766" s="24"/>
      <c r="AB766" s="24"/>
      <c r="AC766" s="24"/>
      <c r="AD766" s="24"/>
      <c r="AE766" s="24"/>
      <c r="AF766" s="24"/>
      <c r="AG766" s="24"/>
      <c r="AH766" s="24"/>
      <c r="AI766" s="24">
        <v>9</v>
      </c>
      <c r="AJ766" s="24">
        <v>9</v>
      </c>
      <c r="AK766" s="24"/>
      <c r="AL766" s="24"/>
      <c r="AM766" s="24"/>
      <c r="AN766" s="24"/>
      <c r="AO766" s="145">
        <f t="shared" si="102"/>
        <v>9</v>
      </c>
      <c r="AP766" s="14">
        <f t="shared" si="103"/>
        <v>9</v>
      </c>
      <c r="AQ766" s="22"/>
      <c r="AR766" s="24"/>
      <c r="AS766" s="24"/>
      <c r="AT766" s="24"/>
      <c r="AU766" s="24"/>
      <c r="AV766" s="24"/>
      <c r="AW766" s="145"/>
      <c r="AX766" s="24"/>
      <c r="AY766" s="24"/>
      <c r="AZ766" s="24"/>
      <c r="BA766" s="24"/>
      <c r="BB766" s="24"/>
      <c r="BC766" s="24"/>
      <c r="BD766" s="24"/>
      <c r="BE766" s="24"/>
      <c r="BF766" s="24"/>
      <c r="BG766" s="24">
        <v>67.069999999999993</v>
      </c>
      <c r="BH766" s="24">
        <v>67.069999999999993</v>
      </c>
      <c r="BI766" s="24"/>
      <c r="BJ766" s="24"/>
      <c r="BK766" s="24"/>
      <c r="BL766" s="24"/>
      <c r="BM766" s="145">
        <f t="shared" si="104"/>
        <v>67.069999999999993</v>
      </c>
      <c r="BN766" s="24">
        <f t="shared" si="105"/>
        <v>67.069999999999993</v>
      </c>
      <c r="BO766" s="509">
        <f t="shared" si="99"/>
        <v>0</v>
      </c>
      <c r="BP766" s="511">
        <v>0</v>
      </c>
      <c r="BQ766" s="512">
        <v>0</v>
      </c>
      <c r="BR766" s="513">
        <v>0</v>
      </c>
      <c r="BS766" s="512">
        <v>0</v>
      </c>
      <c r="BT766" s="512">
        <v>0</v>
      </c>
      <c r="BU766" s="512">
        <v>0</v>
      </c>
      <c r="BV766" s="512">
        <v>0</v>
      </c>
      <c r="BW766" s="512">
        <v>0</v>
      </c>
      <c r="BX766" s="512">
        <v>0</v>
      </c>
      <c r="BY766" s="512">
        <v>0</v>
      </c>
      <c r="BZ766" s="512">
        <v>0</v>
      </c>
      <c r="CA766" s="512">
        <v>0</v>
      </c>
      <c r="CB766" s="512">
        <v>0</v>
      </c>
      <c r="CC766" s="512">
        <v>0</v>
      </c>
      <c r="CD766" s="512">
        <v>0</v>
      </c>
      <c r="CE766" s="512">
        <v>0</v>
      </c>
      <c r="CF766" s="512">
        <v>78729.448799999998</v>
      </c>
      <c r="CG766" s="512">
        <v>78729.448799999998</v>
      </c>
      <c r="CH766" s="512">
        <v>0</v>
      </c>
      <c r="CI766" s="512">
        <v>0</v>
      </c>
      <c r="CJ766" s="512">
        <v>0</v>
      </c>
      <c r="CK766" s="512">
        <v>0</v>
      </c>
      <c r="CL766" s="513">
        <f t="shared" si="106"/>
        <v>78729.448799999998</v>
      </c>
      <c r="CM766" s="513">
        <f t="shared" si="107"/>
        <v>78729.448799999998</v>
      </c>
      <c r="CN766" s="113"/>
      <c r="CO766" s="97"/>
      <c r="CP766" s="97"/>
      <c r="CQ766" s="97"/>
      <c r="CR766" s="97"/>
      <c r="CS766" s="97"/>
      <c r="CT766" s="97"/>
      <c r="CU766" s="114"/>
      <c r="CV766" s="50">
        <f t="shared" si="100"/>
        <v>0</v>
      </c>
      <c r="CW766" s="11"/>
      <c r="CX766" s="604">
        <f t="shared" si="101"/>
        <v>0</v>
      </c>
      <c r="CY766" s="143"/>
      <c r="CZ766" s="143"/>
      <c r="DA766" s="143"/>
      <c r="DB766" s="23"/>
      <c r="DC766" s="23"/>
      <c r="DD766" s="23"/>
      <c r="DE766" s="23"/>
      <c r="DF766" s="143"/>
      <c r="DG766" s="89"/>
      <c r="DH766" s="50" t="s">
        <v>46</v>
      </c>
      <c r="DI766" s="28"/>
      <c r="DJ766" s="553" t="s">
        <v>46</v>
      </c>
      <c r="DK766" s="143"/>
      <c r="DL766" s="46"/>
      <c r="DM766" s="111"/>
      <c r="DN766" s="110"/>
      <c r="DO766" s="432">
        <v>0.25585903083700423</v>
      </c>
      <c r="DP766" s="433">
        <v>72.983290927674474</v>
      </c>
      <c r="DQ766" s="434">
        <v>0.25585903083700423</v>
      </c>
      <c r="DR766" s="428">
        <v>72.983290927674474</v>
      </c>
      <c r="DS766" s="432">
        <v>2.1145374449339192E-3</v>
      </c>
      <c r="DT766" s="434">
        <v>1.1248792068435658</v>
      </c>
      <c r="DU766" s="434">
        <v>2.1145374449339192E-3</v>
      </c>
      <c r="DV766" s="428">
        <v>1.1248792068435658</v>
      </c>
      <c r="DW766" s="252"/>
      <c r="DX766" s="50"/>
      <c r="DY766" s="249"/>
      <c r="DZ766" s="464">
        <v>0</v>
      </c>
      <c r="EA766" s="465">
        <v>136</v>
      </c>
      <c r="EB766" s="46"/>
    </row>
    <row r="767" spans="1:132" s="141" customFormat="1" ht="27.75" customHeight="1" x14ac:dyDescent="0.25">
      <c r="A767" s="69" t="s">
        <v>56</v>
      </c>
      <c r="B767" s="69" t="s">
        <v>57</v>
      </c>
      <c r="C767" s="69" t="s">
        <v>1099</v>
      </c>
      <c r="D767" s="67" t="s">
        <v>1335</v>
      </c>
      <c r="E767" s="67" t="s">
        <v>1204</v>
      </c>
      <c r="F767" s="67" t="s">
        <v>1337</v>
      </c>
      <c r="G767" s="67" t="s">
        <v>1133</v>
      </c>
      <c r="H767" s="14" t="s">
        <v>46</v>
      </c>
      <c r="I767" s="20" t="s">
        <v>1979</v>
      </c>
      <c r="J767" s="145" t="s">
        <v>1981</v>
      </c>
      <c r="K767" s="426">
        <v>2.0535194374536609</v>
      </c>
      <c r="L767" s="426">
        <v>1.3198863608910001</v>
      </c>
      <c r="M767" s="424">
        <v>297</v>
      </c>
      <c r="N767" s="487">
        <v>0</v>
      </c>
      <c r="O767" s="487" t="s">
        <v>1976</v>
      </c>
      <c r="P767" s="572">
        <v>0</v>
      </c>
      <c r="Q767" s="34" t="s">
        <v>48</v>
      </c>
      <c r="R767" s="257" t="s">
        <v>48</v>
      </c>
      <c r="S767" s="27"/>
      <c r="T767" s="27"/>
      <c r="U767" s="145"/>
      <c r="V767" s="24"/>
      <c r="W767" s="24"/>
      <c r="X767" s="24"/>
      <c r="Y767" s="24"/>
      <c r="Z767" s="24"/>
      <c r="AA767" s="24"/>
      <c r="AB767" s="24"/>
      <c r="AC767" s="24"/>
      <c r="AD767" s="24"/>
      <c r="AE767" s="24"/>
      <c r="AF767" s="24"/>
      <c r="AG767" s="24"/>
      <c r="AH767" s="24"/>
      <c r="AI767" s="24">
        <v>4</v>
      </c>
      <c r="AJ767" s="24">
        <v>4</v>
      </c>
      <c r="AK767" s="24"/>
      <c r="AL767" s="24"/>
      <c r="AM767" s="24"/>
      <c r="AN767" s="24"/>
      <c r="AO767" s="145">
        <f t="shared" si="102"/>
        <v>4</v>
      </c>
      <c r="AP767" s="14">
        <f t="shared" si="103"/>
        <v>4</v>
      </c>
      <c r="AQ767" s="22"/>
      <c r="AR767" s="24"/>
      <c r="AS767" s="24"/>
      <c r="AT767" s="24"/>
      <c r="AU767" s="24"/>
      <c r="AV767" s="24"/>
      <c r="AW767" s="145"/>
      <c r="AX767" s="24"/>
      <c r="AY767" s="24"/>
      <c r="AZ767" s="24"/>
      <c r="BA767" s="24"/>
      <c r="BB767" s="24"/>
      <c r="BC767" s="24"/>
      <c r="BD767" s="24"/>
      <c r="BE767" s="24"/>
      <c r="BF767" s="24"/>
      <c r="BG767" s="24">
        <v>17.77</v>
      </c>
      <c r="BH767" s="24">
        <v>17.77</v>
      </c>
      <c r="BI767" s="24"/>
      <c r="BJ767" s="24"/>
      <c r="BK767" s="24"/>
      <c r="BL767" s="24"/>
      <c r="BM767" s="145">
        <f t="shared" si="104"/>
        <v>17.77</v>
      </c>
      <c r="BN767" s="24">
        <f t="shared" si="105"/>
        <v>17.77</v>
      </c>
      <c r="BO767" s="509">
        <f t="shared" si="99"/>
        <v>0</v>
      </c>
      <c r="BP767" s="511">
        <v>0</v>
      </c>
      <c r="BQ767" s="512">
        <v>0</v>
      </c>
      <c r="BR767" s="513">
        <v>0</v>
      </c>
      <c r="BS767" s="512">
        <v>0</v>
      </c>
      <c r="BT767" s="512">
        <v>0</v>
      </c>
      <c r="BU767" s="512">
        <v>0</v>
      </c>
      <c r="BV767" s="512">
        <v>0</v>
      </c>
      <c r="BW767" s="512">
        <v>0</v>
      </c>
      <c r="BX767" s="512">
        <v>0</v>
      </c>
      <c r="BY767" s="512">
        <v>0</v>
      </c>
      <c r="BZ767" s="512">
        <v>0</v>
      </c>
      <c r="CA767" s="512">
        <v>0</v>
      </c>
      <c r="CB767" s="512">
        <v>0</v>
      </c>
      <c r="CC767" s="512">
        <v>0</v>
      </c>
      <c r="CD767" s="512">
        <v>0</v>
      </c>
      <c r="CE767" s="512">
        <v>0</v>
      </c>
      <c r="CF767" s="512">
        <v>20859.1368</v>
      </c>
      <c r="CG767" s="512">
        <v>20859.1368</v>
      </c>
      <c r="CH767" s="512">
        <v>0</v>
      </c>
      <c r="CI767" s="512">
        <v>0</v>
      </c>
      <c r="CJ767" s="512">
        <v>0</v>
      </c>
      <c r="CK767" s="512">
        <v>0</v>
      </c>
      <c r="CL767" s="513">
        <f t="shared" si="106"/>
        <v>20859.1368</v>
      </c>
      <c r="CM767" s="513">
        <f t="shared" si="107"/>
        <v>20859.1368</v>
      </c>
      <c r="CN767" s="113"/>
      <c r="CO767" s="97"/>
      <c r="CP767" s="97"/>
      <c r="CQ767" s="97"/>
      <c r="CR767" s="97"/>
      <c r="CS767" s="97"/>
      <c r="CT767" s="97"/>
      <c r="CU767" s="114"/>
      <c r="CV767" s="50">
        <f t="shared" si="100"/>
        <v>0</v>
      </c>
      <c r="CW767" s="11"/>
      <c r="CX767" s="604">
        <f t="shared" si="101"/>
        <v>0</v>
      </c>
      <c r="CY767" s="143"/>
      <c r="CZ767" s="143"/>
      <c r="DA767" s="143"/>
      <c r="DB767" s="23"/>
      <c r="DC767" s="23"/>
      <c r="DD767" s="23"/>
      <c r="DE767" s="23"/>
      <c r="DF767" s="143"/>
      <c r="DG767" s="89"/>
      <c r="DH767" s="50" t="s">
        <v>46</v>
      </c>
      <c r="DI767" s="28"/>
      <c r="DJ767" s="553" t="s">
        <v>46</v>
      </c>
      <c r="DK767" s="143"/>
      <c r="DL767" s="46"/>
      <c r="DM767" s="111"/>
      <c r="DN767" s="110"/>
      <c r="DO767" s="432">
        <v>237.97533632287025</v>
      </c>
      <c r="DP767" s="433">
        <v>-160.96710789846725</v>
      </c>
      <c r="DQ767" s="434">
        <v>237.97533632287025</v>
      </c>
      <c r="DR767" s="428">
        <v>-160.96710789846725</v>
      </c>
      <c r="DS767" s="432">
        <v>1.0426008968609879</v>
      </c>
      <c r="DT767" s="434">
        <v>3.5805545535865901E-2</v>
      </c>
      <c r="DU767" s="434">
        <v>1.0426008968609879</v>
      </c>
      <c r="DV767" s="428">
        <v>3.5805545535865901E-2</v>
      </c>
      <c r="DW767" s="252"/>
      <c r="DX767" s="50"/>
      <c r="DY767" s="249"/>
      <c r="DZ767" s="464">
        <v>68502</v>
      </c>
      <c r="EA767" s="465">
        <v>-68502</v>
      </c>
      <c r="EB767" s="46"/>
    </row>
    <row r="768" spans="1:132" s="141" customFormat="1" ht="27.75" customHeight="1" x14ac:dyDescent="0.25">
      <c r="A768" s="69" t="s">
        <v>56</v>
      </c>
      <c r="B768" s="69" t="s">
        <v>57</v>
      </c>
      <c r="C768" s="69" t="s">
        <v>1099</v>
      </c>
      <c r="D768" s="67" t="s">
        <v>1338</v>
      </c>
      <c r="E768" s="67" t="s">
        <v>1191</v>
      </c>
      <c r="F768" s="67" t="s">
        <v>1339</v>
      </c>
      <c r="G768" s="67" t="s">
        <v>1191</v>
      </c>
      <c r="H768" s="14" t="s">
        <v>46</v>
      </c>
      <c r="I768" s="20" t="s">
        <v>1979</v>
      </c>
      <c r="J768" s="145" t="s">
        <v>1984</v>
      </c>
      <c r="K768" s="426">
        <v>7.7682478719464143</v>
      </c>
      <c r="L768" s="426">
        <v>15.835227239790001</v>
      </c>
      <c r="M768" s="424">
        <v>2686</v>
      </c>
      <c r="N768" s="487">
        <v>9471301</v>
      </c>
      <c r="O768" s="487" t="s">
        <v>1982</v>
      </c>
      <c r="P768" s="572">
        <v>5.9835427198274358</v>
      </c>
      <c r="Q768" s="34" t="s">
        <v>1977</v>
      </c>
      <c r="R768" s="257" t="s">
        <v>48</v>
      </c>
      <c r="S768" s="27"/>
      <c r="T768" s="27"/>
      <c r="U768" s="145"/>
      <c r="V768" s="24"/>
      <c r="W768" s="24"/>
      <c r="X768" s="24"/>
      <c r="Y768" s="24"/>
      <c r="Z768" s="24"/>
      <c r="AA768" s="24"/>
      <c r="AB768" s="24"/>
      <c r="AC768" s="24"/>
      <c r="AD768" s="24"/>
      <c r="AE768" s="24">
        <v>1</v>
      </c>
      <c r="AF768" s="24">
        <v>1</v>
      </c>
      <c r="AG768" s="24"/>
      <c r="AH768" s="24"/>
      <c r="AI768" s="24">
        <v>175</v>
      </c>
      <c r="AJ768" s="24">
        <v>175</v>
      </c>
      <c r="AK768" s="24"/>
      <c r="AL768" s="24"/>
      <c r="AM768" s="24"/>
      <c r="AN768" s="24"/>
      <c r="AO768" s="145">
        <f t="shared" si="102"/>
        <v>176</v>
      </c>
      <c r="AP768" s="14">
        <f t="shared" si="103"/>
        <v>176</v>
      </c>
      <c r="AQ768" s="22"/>
      <c r="AR768" s="24"/>
      <c r="AS768" s="24"/>
      <c r="AT768" s="24"/>
      <c r="AU768" s="24"/>
      <c r="AV768" s="24"/>
      <c r="AW768" s="145"/>
      <c r="AX768" s="24"/>
      <c r="AY768" s="24"/>
      <c r="AZ768" s="24"/>
      <c r="BA768" s="24"/>
      <c r="BB768" s="24"/>
      <c r="BC768" s="24">
        <v>1.2</v>
      </c>
      <c r="BD768" s="24">
        <v>1.2</v>
      </c>
      <c r="BE768" s="24"/>
      <c r="BF768" s="24"/>
      <c r="BG768" s="24">
        <v>1382.54</v>
      </c>
      <c r="BH768" s="24">
        <v>1382.54</v>
      </c>
      <c r="BI768" s="24"/>
      <c r="BJ768" s="24"/>
      <c r="BK768" s="24"/>
      <c r="BL768" s="24"/>
      <c r="BM768" s="145">
        <f t="shared" si="104"/>
        <v>1383.74</v>
      </c>
      <c r="BN768" s="24">
        <f t="shared" si="105"/>
        <v>1383.74</v>
      </c>
      <c r="BO768" s="509">
        <f t="shared" si="99"/>
        <v>0.23125764531015278</v>
      </c>
      <c r="BP768" s="511">
        <v>0</v>
      </c>
      <c r="BQ768" s="512">
        <v>0</v>
      </c>
      <c r="BR768" s="513">
        <v>0</v>
      </c>
      <c r="BS768" s="512">
        <v>0</v>
      </c>
      <c r="BT768" s="512">
        <v>0</v>
      </c>
      <c r="BU768" s="512">
        <v>0</v>
      </c>
      <c r="BV768" s="512">
        <v>0</v>
      </c>
      <c r="BW768" s="512">
        <v>0</v>
      </c>
      <c r="BX768" s="512">
        <v>0</v>
      </c>
      <c r="BY768" s="512">
        <v>0</v>
      </c>
      <c r="BZ768" s="512">
        <v>0</v>
      </c>
      <c r="CA768" s="512">
        <v>0</v>
      </c>
      <c r="CB768" s="512">
        <v>6054.9119999999994</v>
      </c>
      <c r="CC768" s="512">
        <v>6054.9119999999994</v>
      </c>
      <c r="CD768" s="512">
        <v>0</v>
      </c>
      <c r="CE768" s="512">
        <v>0</v>
      </c>
      <c r="CF768" s="512">
        <v>1622880.7536000002</v>
      </c>
      <c r="CG768" s="512">
        <v>1622880.7536000002</v>
      </c>
      <c r="CH768" s="512">
        <v>0</v>
      </c>
      <c r="CI768" s="512">
        <v>0</v>
      </c>
      <c r="CJ768" s="512">
        <v>0</v>
      </c>
      <c r="CK768" s="512">
        <v>0</v>
      </c>
      <c r="CL768" s="513">
        <f t="shared" si="106"/>
        <v>1628935.6656000002</v>
      </c>
      <c r="CM768" s="513">
        <f t="shared" si="107"/>
        <v>1628935.6656000002</v>
      </c>
      <c r="CN768" s="113"/>
      <c r="CO768" s="97"/>
      <c r="CP768" s="97"/>
      <c r="CQ768" s="97"/>
      <c r="CR768" s="97"/>
      <c r="CS768" s="97"/>
      <c r="CT768" s="97"/>
      <c r="CU768" s="114"/>
      <c r="CV768" s="50">
        <f t="shared" si="100"/>
        <v>9471301</v>
      </c>
      <c r="CW768" s="11"/>
      <c r="CX768" s="604">
        <f t="shared" si="101"/>
        <v>5.9835427198274358</v>
      </c>
      <c r="CY768" s="143"/>
      <c r="CZ768" s="143"/>
      <c r="DA768" s="143"/>
      <c r="DB768" s="23"/>
      <c r="DC768" s="23"/>
      <c r="DD768" s="23"/>
      <c r="DE768" s="23"/>
      <c r="DF768" s="143"/>
      <c r="DG768" s="89"/>
      <c r="DH768" s="50" t="s">
        <v>46</v>
      </c>
      <c r="DI768" s="28"/>
      <c r="DJ768" s="553" t="s">
        <v>46</v>
      </c>
      <c r="DK768" s="143"/>
      <c r="DL768" s="46"/>
      <c r="DM768" s="111"/>
      <c r="DN768" s="110"/>
      <c r="DO768" s="432">
        <v>891.93894266567384</v>
      </c>
      <c r="DP768" s="433">
        <v>-747.16276640060937</v>
      </c>
      <c r="DQ768" s="434">
        <v>51.264333581533876</v>
      </c>
      <c r="DR768" s="428">
        <v>91.304463937021396</v>
      </c>
      <c r="DS768" s="432">
        <v>1.3622486969471332</v>
      </c>
      <c r="DT768" s="434">
        <v>0.42869488004498235</v>
      </c>
      <c r="DU768" s="434">
        <v>0.32427401340282946</v>
      </c>
      <c r="DV768" s="428">
        <v>1.4636451892957256</v>
      </c>
      <c r="DW768" s="252"/>
      <c r="DX768" s="50"/>
      <c r="DY768" s="249"/>
      <c r="DZ768" s="464">
        <v>0</v>
      </c>
      <c r="EA768" s="465">
        <v>290031.33333333331</v>
      </c>
      <c r="EB768" s="46"/>
    </row>
    <row r="769" spans="1:132" s="141" customFormat="1" ht="27.75" customHeight="1" x14ac:dyDescent="0.25">
      <c r="A769" s="69" t="s">
        <v>56</v>
      </c>
      <c r="B769" s="69" t="s">
        <v>57</v>
      </c>
      <c r="C769" s="69" t="s">
        <v>1099</v>
      </c>
      <c r="D769" s="67" t="s">
        <v>1338</v>
      </c>
      <c r="E769" s="67" t="s">
        <v>1191</v>
      </c>
      <c r="F769" s="67" t="s">
        <v>1340</v>
      </c>
      <c r="G769" s="67" t="s">
        <v>1191</v>
      </c>
      <c r="H769" s="14" t="s">
        <v>46</v>
      </c>
      <c r="I769" s="20" t="s">
        <v>1979</v>
      </c>
      <c r="J769" s="145" t="s">
        <v>1984</v>
      </c>
      <c r="K769" s="426">
        <v>10.445305600124872</v>
      </c>
      <c r="L769" s="426">
        <v>1.74810605697</v>
      </c>
      <c r="M769" s="424">
        <v>519</v>
      </c>
      <c r="N769" s="487">
        <v>983069</v>
      </c>
      <c r="O769" s="487" t="s">
        <v>1982</v>
      </c>
      <c r="P769" s="572">
        <v>2.5256764875969213</v>
      </c>
      <c r="Q769" s="34" t="s">
        <v>1977</v>
      </c>
      <c r="R769" s="257" t="s">
        <v>48</v>
      </c>
      <c r="S769" s="27"/>
      <c r="T769" s="27"/>
      <c r="U769" s="145"/>
      <c r="V769" s="24"/>
      <c r="W769" s="24"/>
      <c r="X769" s="24"/>
      <c r="Y769" s="24"/>
      <c r="Z769" s="24"/>
      <c r="AA769" s="24"/>
      <c r="AB769" s="24"/>
      <c r="AC769" s="24"/>
      <c r="AD769" s="24"/>
      <c r="AE769" s="24">
        <v>1</v>
      </c>
      <c r="AF769" s="24">
        <v>1</v>
      </c>
      <c r="AG769" s="24"/>
      <c r="AH769" s="24"/>
      <c r="AI769" s="24">
        <v>32</v>
      </c>
      <c r="AJ769" s="24">
        <v>32</v>
      </c>
      <c r="AK769" s="24"/>
      <c r="AL769" s="24"/>
      <c r="AM769" s="24"/>
      <c r="AN769" s="24"/>
      <c r="AO769" s="145">
        <f t="shared" si="102"/>
        <v>33</v>
      </c>
      <c r="AP769" s="14">
        <f t="shared" si="103"/>
        <v>33</v>
      </c>
      <c r="AQ769" s="22"/>
      <c r="AR769" s="24"/>
      <c r="AS769" s="24"/>
      <c r="AT769" s="24"/>
      <c r="AU769" s="24"/>
      <c r="AV769" s="24"/>
      <c r="AW769" s="145"/>
      <c r="AX769" s="24"/>
      <c r="AY769" s="24"/>
      <c r="AZ769" s="24"/>
      <c r="BA769" s="24"/>
      <c r="BB769" s="24"/>
      <c r="BC769" s="24">
        <v>820</v>
      </c>
      <c r="BD769" s="24">
        <v>820</v>
      </c>
      <c r="BE769" s="24"/>
      <c r="BF769" s="24"/>
      <c r="BG769" s="24">
        <v>748.17</v>
      </c>
      <c r="BH769" s="24">
        <v>748.17</v>
      </c>
      <c r="BI769" s="24"/>
      <c r="BJ769" s="24"/>
      <c r="BK769" s="24"/>
      <c r="BL769" s="24"/>
      <c r="BM769" s="145">
        <f t="shared" si="104"/>
        <v>1568.17</v>
      </c>
      <c r="BN769" s="24">
        <f t="shared" si="105"/>
        <v>1568.17</v>
      </c>
      <c r="BO769" s="509">
        <f t="shared" si="99"/>
        <v>0.62089107916273556</v>
      </c>
      <c r="BP769" s="511">
        <v>0</v>
      </c>
      <c r="BQ769" s="512">
        <v>0</v>
      </c>
      <c r="BR769" s="513">
        <v>0</v>
      </c>
      <c r="BS769" s="512">
        <v>0</v>
      </c>
      <c r="BT769" s="512">
        <v>0</v>
      </c>
      <c r="BU769" s="512">
        <v>0</v>
      </c>
      <c r="BV769" s="512">
        <v>0</v>
      </c>
      <c r="BW769" s="512">
        <v>0</v>
      </c>
      <c r="BX769" s="512">
        <v>0</v>
      </c>
      <c r="BY769" s="512">
        <v>0</v>
      </c>
      <c r="BZ769" s="512">
        <v>0</v>
      </c>
      <c r="CA769" s="512">
        <v>0</v>
      </c>
      <c r="CB769" s="512">
        <v>4137523.1999999997</v>
      </c>
      <c r="CC769" s="512">
        <v>4137523.1999999997</v>
      </c>
      <c r="CD769" s="512">
        <v>0</v>
      </c>
      <c r="CE769" s="512">
        <v>0</v>
      </c>
      <c r="CF769" s="512">
        <v>878231.8727999999</v>
      </c>
      <c r="CG769" s="512">
        <v>878231.8727999999</v>
      </c>
      <c r="CH769" s="512">
        <v>0</v>
      </c>
      <c r="CI769" s="512">
        <v>0</v>
      </c>
      <c r="CJ769" s="512">
        <v>0</v>
      </c>
      <c r="CK769" s="512">
        <v>0</v>
      </c>
      <c r="CL769" s="513">
        <f t="shared" si="106"/>
        <v>5015755.0727999993</v>
      </c>
      <c r="CM769" s="513">
        <f t="shared" si="107"/>
        <v>5015755.0727999993</v>
      </c>
      <c r="CN769" s="113"/>
      <c r="CO769" s="97"/>
      <c r="CP769" s="97"/>
      <c r="CQ769" s="97"/>
      <c r="CR769" s="97"/>
      <c r="CS769" s="97"/>
      <c r="CT769" s="97"/>
      <c r="CU769" s="114"/>
      <c r="CV769" s="50">
        <f t="shared" si="100"/>
        <v>983069</v>
      </c>
      <c r="CW769" s="11"/>
      <c r="CX769" s="604">
        <f t="shared" si="101"/>
        <v>2.5256764875969213</v>
      </c>
      <c r="CY769" s="143"/>
      <c r="CZ769" s="143"/>
      <c r="DA769" s="143"/>
      <c r="DB769" s="23"/>
      <c r="DC769" s="23"/>
      <c r="DD769" s="23"/>
      <c r="DE769" s="23"/>
      <c r="DF769" s="143"/>
      <c r="DG769" s="89"/>
      <c r="DH769" s="50" t="s">
        <v>46</v>
      </c>
      <c r="DI769" s="28"/>
      <c r="DJ769" s="553" t="s">
        <v>46</v>
      </c>
      <c r="DK769" s="143"/>
      <c r="DL769" s="46"/>
      <c r="DM769" s="111"/>
      <c r="DN769" s="110"/>
      <c r="DO769" s="432">
        <v>862.01189137072197</v>
      </c>
      <c r="DP769" s="433">
        <v>-824.75534502324479</v>
      </c>
      <c r="DQ769" s="434">
        <v>72.595854089667412</v>
      </c>
      <c r="DR769" s="428">
        <v>-35.339307742190179</v>
      </c>
      <c r="DS769" s="432">
        <v>1.6178691949220643</v>
      </c>
      <c r="DT769" s="434">
        <v>-0.85467879081241571</v>
      </c>
      <c r="DU769" s="434">
        <v>0.84075204885103694</v>
      </c>
      <c r="DV769" s="428">
        <v>-7.756164474138838E-2</v>
      </c>
      <c r="DW769" s="252"/>
      <c r="DX769" s="50"/>
      <c r="DY769" s="249"/>
      <c r="DZ769" s="464">
        <v>0</v>
      </c>
      <c r="EA769" s="465">
        <v>0</v>
      </c>
      <c r="EB769" s="46"/>
    </row>
    <row r="770" spans="1:132" s="141" customFormat="1" ht="27.75" customHeight="1" x14ac:dyDescent="0.25">
      <c r="A770" s="69" t="s">
        <v>56</v>
      </c>
      <c r="B770" s="69" t="s">
        <v>57</v>
      </c>
      <c r="C770" s="69" t="s">
        <v>1099</v>
      </c>
      <c r="D770" s="67" t="s">
        <v>1341</v>
      </c>
      <c r="E770" s="67" t="s">
        <v>1248</v>
      </c>
      <c r="F770" s="67" t="s">
        <v>1342</v>
      </c>
      <c r="G770" s="67" t="s">
        <v>1248</v>
      </c>
      <c r="H770" s="14" t="s">
        <v>46</v>
      </c>
      <c r="I770" s="20" t="s">
        <v>1979</v>
      </c>
      <c r="J770" s="145" t="s">
        <v>1981</v>
      </c>
      <c r="K770" s="426">
        <v>2.8821325437946115</v>
      </c>
      <c r="L770" s="426">
        <v>4.5517045359870005</v>
      </c>
      <c r="M770" s="424">
        <v>949</v>
      </c>
      <c r="N770" s="487">
        <v>8129280</v>
      </c>
      <c r="O770" s="487" t="s">
        <v>1976</v>
      </c>
      <c r="P770" s="572">
        <v>2.0174927806562279</v>
      </c>
      <c r="Q770" s="34" t="s">
        <v>48</v>
      </c>
      <c r="R770" s="257" t="s">
        <v>48</v>
      </c>
      <c r="S770" s="27"/>
      <c r="T770" s="27"/>
      <c r="U770" s="145"/>
      <c r="V770" s="24"/>
      <c r="W770" s="24"/>
      <c r="X770" s="24"/>
      <c r="Y770" s="24"/>
      <c r="Z770" s="24"/>
      <c r="AA770" s="24"/>
      <c r="AB770" s="24"/>
      <c r="AC770" s="24"/>
      <c r="AD770" s="24"/>
      <c r="AE770" s="24"/>
      <c r="AF770" s="24"/>
      <c r="AG770" s="24"/>
      <c r="AH770" s="24"/>
      <c r="AI770" s="24">
        <v>37</v>
      </c>
      <c r="AJ770" s="24">
        <v>37</v>
      </c>
      <c r="AK770" s="24"/>
      <c r="AL770" s="24"/>
      <c r="AM770" s="24"/>
      <c r="AN770" s="24"/>
      <c r="AO770" s="145">
        <f t="shared" si="102"/>
        <v>37</v>
      </c>
      <c r="AP770" s="14">
        <f t="shared" si="103"/>
        <v>37</v>
      </c>
      <c r="AQ770" s="22"/>
      <c r="AR770" s="24"/>
      <c r="AS770" s="24"/>
      <c r="AT770" s="24"/>
      <c r="AU770" s="24"/>
      <c r="AV770" s="24"/>
      <c r="AW770" s="145"/>
      <c r="AX770" s="24"/>
      <c r="AY770" s="24"/>
      <c r="AZ770" s="24"/>
      <c r="BA770" s="24"/>
      <c r="BB770" s="24"/>
      <c r="BC770" s="24"/>
      <c r="BD770" s="24"/>
      <c r="BE770" s="24"/>
      <c r="BF770" s="24"/>
      <c r="BG770" s="24">
        <v>225.07</v>
      </c>
      <c r="BH770" s="24">
        <v>225.07</v>
      </c>
      <c r="BI770" s="24"/>
      <c r="BJ770" s="24"/>
      <c r="BK770" s="24"/>
      <c r="BL770" s="24"/>
      <c r="BM770" s="145">
        <f t="shared" si="104"/>
        <v>225.07</v>
      </c>
      <c r="BN770" s="24">
        <f t="shared" si="105"/>
        <v>225.07</v>
      </c>
      <c r="BO770" s="509">
        <f t="shared" si="99"/>
        <v>0.11155925917454421</v>
      </c>
      <c r="BP770" s="511">
        <v>0</v>
      </c>
      <c r="BQ770" s="512">
        <v>0</v>
      </c>
      <c r="BR770" s="513">
        <v>0</v>
      </c>
      <c r="BS770" s="512">
        <v>0</v>
      </c>
      <c r="BT770" s="512">
        <v>0</v>
      </c>
      <c r="BU770" s="512">
        <v>0</v>
      </c>
      <c r="BV770" s="512">
        <v>0</v>
      </c>
      <c r="BW770" s="512">
        <v>0</v>
      </c>
      <c r="BX770" s="512">
        <v>0</v>
      </c>
      <c r="BY770" s="512">
        <v>0</v>
      </c>
      <c r="BZ770" s="512">
        <v>0</v>
      </c>
      <c r="CA770" s="512">
        <v>0</v>
      </c>
      <c r="CB770" s="512">
        <v>0</v>
      </c>
      <c r="CC770" s="512">
        <v>0</v>
      </c>
      <c r="CD770" s="512">
        <v>0</v>
      </c>
      <c r="CE770" s="512">
        <v>0</v>
      </c>
      <c r="CF770" s="512">
        <v>264196.16879999998</v>
      </c>
      <c r="CG770" s="512">
        <v>264196.16879999998</v>
      </c>
      <c r="CH770" s="512">
        <v>0</v>
      </c>
      <c r="CI770" s="512">
        <v>0</v>
      </c>
      <c r="CJ770" s="512">
        <v>0</v>
      </c>
      <c r="CK770" s="512">
        <v>0</v>
      </c>
      <c r="CL770" s="513">
        <f t="shared" si="106"/>
        <v>264196.16879999998</v>
      </c>
      <c r="CM770" s="513">
        <f t="shared" si="107"/>
        <v>264196.16879999998</v>
      </c>
      <c r="CN770" s="113"/>
      <c r="CO770" s="97"/>
      <c r="CP770" s="97"/>
      <c r="CQ770" s="97"/>
      <c r="CR770" s="97"/>
      <c r="CS770" s="97"/>
      <c r="CT770" s="97"/>
      <c r="CU770" s="114"/>
      <c r="CV770" s="50">
        <f t="shared" si="100"/>
        <v>8129280</v>
      </c>
      <c r="CW770" s="11"/>
      <c r="CX770" s="604">
        <f t="shared" si="101"/>
        <v>2.0174927806562279</v>
      </c>
      <c r="CY770" s="143"/>
      <c r="CZ770" s="143"/>
      <c r="DA770" s="143"/>
      <c r="DB770" s="23"/>
      <c r="DC770" s="23"/>
      <c r="DD770" s="23"/>
      <c r="DE770" s="23"/>
      <c r="DF770" s="143"/>
      <c r="DG770" s="89"/>
      <c r="DH770" s="50" t="s">
        <v>46</v>
      </c>
      <c r="DI770" s="28"/>
      <c r="DJ770" s="553" t="s">
        <v>46</v>
      </c>
      <c r="DK770" s="143"/>
      <c r="DL770" s="46"/>
      <c r="DM770" s="111"/>
      <c r="DN770" s="110"/>
      <c r="DO770" s="432">
        <v>922.05040836041076</v>
      </c>
      <c r="DP770" s="433">
        <v>-919.47278252023091</v>
      </c>
      <c r="DQ770" s="434">
        <v>162.60121190831646</v>
      </c>
      <c r="DR770" s="428">
        <v>-160.07691469254058</v>
      </c>
      <c r="DS770" s="432">
        <v>3.0466321243523304</v>
      </c>
      <c r="DT770" s="434">
        <v>-3.0201387817228027</v>
      </c>
      <c r="DU770" s="434">
        <v>2.038113638359532</v>
      </c>
      <c r="DV770" s="428">
        <v>-2.0119734654280443</v>
      </c>
      <c r="DW770" s="252"/>
      <c r="DX770" s="50"/>
      <c r="DY770" s="249"/>
      <c r="DZ770" s="464">
        <v>148444</v>
      </c>
      <c r="EA770" s="465">
        <v>-148444</v>
      </c>
      <c r="EB770" s="46"/>
    </row>
    <row r="771" spans="1:132" s="141" customFormat="1" ht="27.75" customHeight="1" x14ac:dyDescent="0.25">
      <c r="A771" s="69" t="s">
        <v>56</v>
      </c>
      <c r="B771" s="69" t="s">
        <v>57</v>
      </c>
      <c r="C771" s="69" t="s">
        <v>1099</v>
      </c>
      <c r="D771" s="67" t="s">
        <v>1341</v>
      </c>
      <c r="E771" s="67" t="s">
        <v>1248</v>
      </c>
      <c r="F771" s="67" t="s">
        <v>1343</v>
      </c>
      <c r="G771" s="67" t="s">
        <v>1248</v>
      </c>
      <c r="H771" s="14" t="s">
        <v>46</v>
      </c>
      <c r="I771" s="20" t="s">
        <v>1979</v>
      </c>
      <c r="J771" s="145" t="s">
        <v>1981</v>
      </c>
      <c r="K771" s="426">
        <v>2.9397751946705037</v>
      </c>
      <c r="L771" s="426">
        <v>5.0757575652</v>
      </c>
      <c r="M771" s="424">
        <v>673</v>
      </c>
      <c r="N771" s="487">
        <v>7148160.0000000009</v>
      </c>
      <c r="O771" s="487" t="s">
        <v>1976</v>
      </c>
      <c r="P771" s="572">
        <v>2.0295016662553675</v>
      </c>
      <c r="Q771" s="34" t="s">
        <v>48</v>
      </c>
      <c r="R771" s="257" t="s">
        <v>48</v>
      </c>
      <c r="S771" s="27"/>
      <c r="T771" s="27"/>
      <c r="U771" s="145"/>
      <c r="V771" s="24"/>
      <c r="W771" s="24"/>
      <c r="X771" s="24"/>
      <c r="Y771" s="24"/>
      <c r="Z771" s="24"/>
      <c r="AA771" s="24"/>
      <c r="AB771" s="24"/>
      <c r="AC771" s="24"/>
      <c r="AD771" s="24"/>
      <c r="AE771" s="24"/>
      <c r="AF771" s="24"/>
      <c r="AG771" s="24"/>
      <c r="AH771" s="24"/>
      <c r="AI771" s="24">
        <v>59</v>
      </c>
      <c r="AJ771" s="24">
        <v>59</v>
      </c>
      <c r="AK771" s="24"/>
      <c r="AL771" s="24"/>
      <c r="AM771" s="24"/>
      <c r="AN771" s="24"/>
      <c r="AO771" s="145">
        <f t="shared" si="102"/>
        <v>59</v>
      </c>
      <c r="AP771" s="14">
        <f t="shared" si="103"/>
        <v>59</v>
      </c>
      <c r="AQ771" s="22"/>
      <c r="AR771" s="24"/>
      <c r="AS771" s="24"/>
      <c r="AT771" s="24"/>
      <c r="AU771" s="24"/>
      <c r="AV771" s="24"/>
      <c r="AW771" s="145"/>
      <c r="AX771" s="24"/>
      <c r="AY771" s="24"/>
      <c r="AZ771" s="24"/>
      <c r="BA771" s="24"/>
      <c r="BB771" s="24"/>
      <c r="BC771" s="24"/>
      <c r="BD771" s="24"/>
      <c r="BE771" s="24"/>
      <c r="BF771" s="24"/>
      <c r="BG771" s="24">
        <v>322.32</v>
      </c>
      <c r="BH771" s="24">
        <v>322.32</v>
      </c>
      <c r="BI771" s="24"/>
      <c r="BJ771" s="24"/>
      <c r="BK771" s="24"/>
      <c r="BL771" s="24"/>
      <c r="BM771" s="145">
        <f t="shared" si="104"/>
        <v>322.32</v>
      </c>
      <c r="BN771" s="24">
        <f t="shared" si="105"/>
        <v>322.32</v>
      </c>
      <c r="BO771" s="509">
        <f t="shared" si="99"/>
        <v>0.15881731232806154</v>
      </c>
      <c r="BP771" s="511">
        <v>0</v>
      </c>
      <c r="BQ771" s="512">
        <v>0</v>
      </c>
      <c r="BR771" s="513">
        <v>0</v>
      </c>
      <c r="BS771" s="512">
        <v>0</v>
      </c>
      <c r="BT771" s="512">
        <v>0</v>
      </c>
      <c r="BU771" s="512">
        <v>0</v>
      </c>
      <c r="BV771" s="512">
        <v>0</v>
      </c>
      <c r="BW771" s="512">
        <v>0</v>
      </c>
      <c r="BX771" s="512">
        <v>0</v>
      </c>
      <c r="BY771" s="512">
        <v>0</v>
      </c>
      <c r="BZ771" s="512">
        <v>0</v>
      </c>
      <c r="CA771" s="512">
        <v>0</v>
      </c>
      <c r="CB771" s="512">
        <v>0</v>
      </c>
      <c r="CC771" s="512">
        <v>0</v>
      </c>
      <c r="CD771" s="512">
        <v>0</v>
      </c>
      <c r="CE771" s="512">
        <v>0</v>
      </c>
      <c r="CF771" s="512">
        <v>378352.10879999999</v>
      </c>
      <c r="CG771" s="512">
        <v>378352.10879999999</v>
      </c>
      <c r="CH771" s="512">
        <v>0</v>
      </c>
      <c r="CI771" s="512">
        <v>0</v>
      </c>
      <c r="CJ771" s="512">
        <v>0</v>
      </c>
      <c r="CK771" s="512">
        <v>0</v>
      </c>
      <c r="CL771" s="513">
        <f t="shared" si="106"/>
        <v>378352.10879999999</v>
      </c>
      <c r="CM771" s="513">
        <f t="shared" si="107"/>
        <v>378352.10879999999</v>
      </c>
      <c r="CN771" s="113"/>
      <c r="CO771" s="97"/>
      <c r="CP771" s="97"/>
      <c r="CQ771" s="97"/>
      <c r="CR771" s="97"/>
      <c r="CS771" s="97"/>
      <c r="CT771" s="97"/>
      <c r="CU771" s="114"/>
      <c r="CV771" s="50">
        <f t="shared" si="100"/>
        <v>7148160.0000000009</v>
      </c>
      <c r="CW771" s="11"/>
      <c r="CX771" s="604">
        <f t="shared" si="101"/>
        <v>2.0295016662553675</v>
      </c>
      <c r="CY771" s="143"/>
      <c r="CZ771" s="143"/>
      <c r="DA771" s="143"/>
      <c r="DB771" s="23"/>
      <c r="DC771" s="23"/>
      <c r="DD771" s="23"/>
      <c r="DE771" s="23"/>
      <c r="DF771" s="143"/>
      <c r="DG771" s="89"/>
      <c r="DH771" s="50" t="s">
        <v>46</v>
      </c>
      <c r="DI771" s="28"/>
      <c r="DJ771" s="553" t="s">
        <v>46</v>
      </c>
      <c r="DK771" s="143"/>
      <c r="DL771" s="46"/>
      <c r="DM771" s="111"/>
      <c r="DN771" s="110"/>
      <c r="DO771" s="432">
        <v>164.21710037174722</v>
      </c>
      <c r="DP771" s="433">
        <v>-151.33836061245549</v>
      </c>
      <c r="DQ771" s="434">
        <v>124.23345724907063</v>
      </c>
      <c r="DR771" s="428">
        <v>-112.01496117149441</v>
      </c>
      <c r="DS771" s="432">
        <v>1.0394052044609665</v>
      </c>
      <c r="DT771" s="434">
        <v>-0.9354086657122006</v>
      </c>
      <c r="DU771" s="434">
        <v>1.0215613382899629</v>
      </c>
      <c r="DV771" s="428">
        <v>-0.91856587775310206</v>
      </c>
      <c r="DW771" s="252"/>
      <c r="DX771" s="50"/>
      <c r="DY771" s="249"/>
      <c r="DZ771" s="464">
        <v>0</v>
      </c>
      <c r="EA771" s="465">
        <v>0</v>
      </c>
      <c r="EB771" s="46"/>
    </row>
    <row r="772" spans="1:132" s="141" customFormat="1" ht="27.75" customHeight="1" x14ac:dyDescent="0.25">
      <c r="A772" s="69" t="s">
        <v>56</v>
      </c>
      <c r="B772" s="69" t="s">
        <v>57</v>
      </c>
      <c r="C772" s="69" t="s">
        <v>1099</v>
      </c>
      <c r="D772" s="67" t="s">
        <v>1341</v>
      </c>
      <c r="E772" s="67" t="s">
        <v>1248</v>
      </c>
      <c r="F772" s="67" t="s">
        <v>1344</v>
      </c>
      <c r="G772" s="67" t="s">
        <v>1248</v>
      </c>
      <c r="H772" s="14" t="s">
        <v>46</v>
      </c>
      <c r="I772" s="20" t="s">
        <v>1979</v>
      </c>
      <c r="J772" s="145" t="s">
        <v>1981</v>
      </c>
      <c r="K772" s="426">
        <v>2.6659726030100162</v>
      </c>
      <c r="L772" s="426">
        <v>3.2869318113450001</v>
      </c>
      <c r="M772" s="424">
        <v>876</v>
      </c>
      <c r="N772" s="487">
        <v>6937920</v>
      </c>
      <c r="O772" s="487" t="s">
        <v>1976</v>
      </c>
      <c r="P772" s="572">
        <v>1.8253506110699187</v>
      </c>
      <c r="Q772" s="34" t="s">
        <v>48</v>
      </c>
      <c r="R772" s="257" t="s">
        <v>48</v>
      </c>
      <c r="S772" s="27"/>
      <c r="T772" s="27"/>
      <c r="U772" s="145"/>
      <c r="V772" s="24"/>
      <c r="W772" s="24"/>
      <c r="X772" s="24"/>
      <c r="Y772" s="24"/>
      <c r="Z772" s="24"/>
      <c r="AA772" s="24"/>
      <c r="AB772" s="24"/>
      <c r="AC772" s="24"/>
      <c r="AD772" s="24"/>
      <c r="AE772" s="24"/>
      <c r="AF772" s="24"/>
      <c r="AG772" s="24"/>
      <c r="AH772" s="24"/>
      <c r="AI772" s="24">
        <v>34</v>
      </c>
      <c r="AJ772" s="24">
        <v>34</v>
      </c>
      <c r="AK772" s="24"/>
      <c r="AL772" s="24"/>
      <c r="AM772" s="24"/>
      <c r="AN772" s="24"/>
      <c r="AO772" s="145">
        <f t="shared" si="102"/>
        <v>34</v>
      </c>
      <c r="AP772" s="14">
        <f t="shared" si="103"/>
        <v>34</v>
      </c>
      <c r="AQ772" s="22"/>
      <c r="AR772" s="24"/>
      <c r="AS772" s="24"/>
      <c r="AT772" s="24"/>
      <c r="AU772" s="24"/>
      <c r="AV772" s="24"/>
      <c r="AW772" s="145"/>
      <c r="AX772" s="24"/>
      <c r="AY772" s="24"/>
      <c r="AZ772" s="24"/>
      <c r="BA772" s="24"/>
      <c r="BB772" s="24"/>
      <c r="BC772" s="24"/>
      <c r="BD772" s="24"/>
      <c r="BE772" s="24"/>
      <c r="BF772" s="24"/>
      <c r="BG772" s="24">
        <v>191.07</v>
      </c>
      <c r="BH772" s="24">
        <v>191.07</v>
      </c>
      <c r="BI772" s="24"/>
      <c r="BJ772" s="24"/>
      <c r="BK772" s="24"/>
      <c r="BL772" s="24"/>
      <c r="BM772" s="145">
        <f t="shared" si="104"/>
        <v>191.07</v>
      </c>
      <c r="BN772" s="24">
        <f t="shared" si="105"/>
        <v>191.07</v>
      </c>
      <c r="BO772" s="509">
        <f t="shared" si="99"/>
        <v>0.10467578055484114</v>
      </c>
      <c r="BP772" s="511">
        <v>0</v>
      </c>
      <c r="BQ772" s="512">
        <v>0</v>
      </c>
      <c r="BR772" s="513">
        <v>0</v>
      </c>
      <c r="BS772" s="512">
        <v>0</v>
      </c>
      <c r="BT772" s="512">
        <v>0</v>
      </c>
      <c r="BU772" s="512">
        <v>0</v>
      </c>
      <c r="BV772" s="512">
        <v>0</v>
      </c>
      <c r="BW772" s="512">
        <v>0</v>
      </c>
      <c r="BX772" s="512">
        <v>0</v>
      </c>
      <c r="BY772" s="512">
        <v>0</v>
      </c>
      <c r="BZ772" s="512">
        <v>0</v>
      </c>
      <c r="CA772" s="512">
        <v>0</v>
      </c>
      <c r="CB772" s="512">
        <v>0</v>
      </c>
      <c r="CC772" s="512">
        <v>0</v>
      </c>
      <c r="CD772" s="512">
        <v>0</v>
      </c>
      <c r="CE772" s="512">
        <v>0</v>
      </c>
      <c r="CF772" s="512">
        <v>224285.60880000002</v>
      </c>
      <c r="CG772" s="512">
        <v>224285.60880000002</v>
      </c>
      <c r="CH772" s="512">
        <v>0</v>
      </c>
      <c r="CI772" s="512">
        <v>0</v>
      </c>
      <c r="CJ772" s="512">
        <v>0</v>
      </c>
      <c r="CK772" s="512">
        <v>0</v>
      </c>
      <c r="CL772" s="513">
        <f t="shared" si="106"/>
        <v>224285.60880000002</v>
      </c>
      <c r="CM772" s="513">
        <f t="shared" si="107"/>
        <v>224285.60880000002</v>
      </c>
      <c r="CN772" s="113"/>
      <c r="CO772" s="97"/>
      <c r="CP772" s="97"/>
      <c r="CQ772" s="97"/>
      <c r="CR772" s="97"/>
      <c r="CS772" s="97"/>
      <c r="CT772" s="97"/>
      <c r="CU772" s="114"/>
      <c r="CV772" s="50">
        <f t="shared" si="100"/>
        <v>6937920</v>
      </c>
      <c r="CW772" s="11"/>
      <c r="CX772" s="604">
        <f t="shared" si="101"/>
        <v>1.8253506110699187</v>
      </c>
      <c r="CY772" s="143"/>
      <c r="CZ772" s="143"/>
      <c r="DA772" s="143"/>
      <c r="DB772" s="23"/>
      <c r="DC772" s="23"/>
      <c r="DD772" s="23"/>
      <c r="DE772" s="23"/>
      <c r="DF772" s="143"/>
      <c r="DG772" s="89"/>
      <c r="DH772" s="50" t="s">
        <v>46</v>
      </c>
      <c r="DI772" s="28"/>
      <c r="DJ772" s="553" t="s">
        <v>46</v>
      </c>
      <c r="DK772" s="143"/>
      <c r="DL772" s="46"/>
      <c r="DM772" s="111"/>
      <c r="DN772" s="110"/>
      <c r="DO772" s="432">
        <v>9.2621968616262489</v>
      </c>
      <c r="DP772" s="433">
        <v>-6.1047782970586297</v>
      </c>
      <c r="DQ772" s="434">
        <v>2.6704707560627674</v>
      </c>
      <c r="DR772" s="428">
        <v>-0.51617841267529663</v>
      </c>
      <c r="DS772" s="432">
        <v>4.5649072753209702E-2</v>
      </c>
      <c r="DT772" s="434">
        <v>-3.3270669428970334E-2</v>
      </c>
      <c r="DU772" s="434">
        <v>2.7389443651925822E-2</v>
      </c>
      <c r="DV772" s="428">
        <v>-1.5401817975205017E-2</v>
      </c>
      <c r="DW772" s="252"/>
      <c r="DX772" s="50"/>
      <c r="DY772" s="249"/>
      <c r="DZ772" s="464">
        <v>0</v>
      </c>
      <c r="EA772" s="465">
        <v>1754.6666666666667</v>
      </c>
      <c r="EB772" s="46"/>
    </row>
    <row r="773" spans="1:132" s="141" customFormat="1" ht="27.75" customHeight="1" x14ac:dyDescent="0.25">
      <c r="A773" s="69" t="s">
        <v>56</v>
      </c>
      <c r="B773" s="69" t="s">
        <v>57</v>
      </c>
      <c r="C773" s="69" t="s">
        <v>1099</v>
      </c>
      <c r="D773" s="67" t="s">
        <v>1341</v>
      </c>
      <c r="E773" s="67" t="s">
        <v>1248</v>
      </c>
      <c r="F773" s="67" t="s">
        <v>1345</v>
      </c>
      <c r="G773" s="67" t="s">
        <v>1248</v>
      </c>
      <c r="H773" s="14" t="s">
        <v>46</v>
      </c>
      <c r="I773" s="20" t="s">
        <v>1979</v>
      </c>
      <c r="J773" s="145" t="s">
        <v>1981</v>
      </c>
      <c r="K773" s="426">
        <v>2.5434819698987448</v>
      </c>
      <c r="L773" s="426">
        <v>2.8564393879980003</v>
      </c>
      <c r="M773" s="424">
        <v>740</v>
      </c>
      <c r="N773" s="487">
        <v>6587520</v>
      </c>
      <c r="O773" s="487" t="s">
        <v>1976</v>
      </c>
      <c r="P773" s="572">
        <v>1.6812439838801876</v>
      </c>
      <c r="Q773" s="34" t="s">
        <v>48</v>
      </c>
      <c r="R773" s="257" t="s">
        <v>48</v>
      </c>
      <c r="S773" s="27"/>
      <c r="T773" s="27"/>
      <c r="U773" s="145"/>
      <c r="V773" s="24"/>
      <c r="W773" s="24"/>
      <c r="X773" s="24"/>
      <c r="Y773" s="24"/>
      <c r="Z773" s="24"/>
      <c r="AA773" s="24"/>
      <c r="AB773" s="24"/>
      <c r="AC773" s="24"/>
      <c r="AD773" s="24"/>
      <c r="AE773" s="24"/>
      <c r="AF773" s="24"/>
      <c r="AG773" s="24"/>
      <c r="AH773" s="24"/>
      <c r="AI773" s="24">
        <v>31</v>
      </c>
      <c r="AJ773" s="24">
        <v>31</v>
      </c>
      <c r="AK773" s="24"/>
      <c r="AL773" s="24"/>
      <c r="AM773" s="24"/>
      <c r="AN773" s="24"/>
      <c r="AO773" s="145">
        <f t="shared" si="102"/>
        <v>31</v>
      </c>
      <c r="AP773" s="14">
        <f t="shared" si="103"/>
        <v>31</v>
      </c>
      <c r="AQ773" s="22"/>
      <c r="AR773" s="24"/>
      <c r="AS773" s="24"/>
      <c r="AT773" s="24"/>
      <c r="AU773" s="24"/>
      <c r="AV773" s="24"/>
      <c r="AW773" s="145"/>
      <c r="AX773" s="24"/>
      <c r="AY773" s="24"/>
      <c r="AZ773" s="24"/>
      <c r="BA773" s="24"/>
      <c r="BB773" s="24"/>
      <c r="BC773" s="24"/>
      <c r="BD773" s="24"/>
      <c r="BE773" s="24"/>
      <c r="BF773" s="24"/>
      <c r="BG773" s="24">
        <v>152.37</v>
      </c>
      <c r="BH773" s="24">
        <v>152.37</v>
      </c>
      <c r="BI773" s="24"/>
      <c r="BJ773" s="24"/>
      <c r="BK773" s="24"/>
      <c r="BL773" s="24"/>
      <c r="BM773" s="145">
        <f t="shared" si="104"/>
        <v>152.37</v>
      </c>
      <c r="BN773" s="24">
        <f t="shared" si="105"/>
        <v>152.37</v>
      </c>
      <c r="BO773" s="509">
        <f t="shared" si="99"/>
        <v>9.0629320586974677E-2</v>
      </c>
      <c r="BP773" s="511">
        <v>0</v>
      </c>
      <c r="BQ773" s="512">
        <v>0</v>
      </c>
      <c r="BR773" s="513">
        <v>0</v>
      </c>
      <c r="BS773" s="512">
        <v>0</v>
      </c>
      <c r="BT773" s="512">
        <v>0</v>
      </c>
      <c r="BU773" s="512">
        <v>0</v>
      </c>
      <c r="BV773" s="512">
        <v>0</v>
      </c>
      <c r="BW773" s="512">
        <v>0</v>
      </c>
      <c r="BX773" s="512">
        <v>0</v>
      </c>
      <c r="BY773" s="512">
        <v>0</v>
      </c>
      <c r="BZ773" s="512">
        <v>0</v>
      </c>
      <c r="CA773" s="512">
        <v>0</v>
      </c>
      <c r="CB773" s="512">
        <v>0</v>
      </c>
      <c r="CC773" s="512">
        <v>0</v>
      </c>
      <c r="CD773" s="512">
        <v>0</v>
      </c>
      <c r="CE773" s="512">
        <v>0</v>
      </c>
      <c r="CF773" s="512">
        <v>178858.00080000001</v>
      </c>
      <c r="CG773" s="512">
        <v>178858.00080000001</v>
      </c>
      <c r="CH773" s="512">
        <v>0</v>
      </c>
      <c r="CI773" s="512">
        <v>0</v>
      </c>
      <c r="CJ773" s="512">
        <v>0</v>
      </c>
      <c r="CK773" s="512">
        <v>0</v>
      </c>
      <c r="CL773" s="513">
        <f t="shared" si="106"/>
        <v>178858.00080000001</v>
      </c>
      <c r="CM773" s="513">
        <f t="shared" si="107"/>
        <v>178858.00080000001</v>
      </c>
      <c r="CN773" s="113"/>
      <c r="CO773" s="97"/>
      <c r="CP773" s="97"/>
      <c r="CQ773" s="97"/>
      <c r="CR773" s="97"/>
      <c r="CS773" s="97"/>
      <c r="CT773" s="97"/>
      <c r="CU773" s="114"/>
      <c r="CV773" s="50">
        <f t="shared" si="100"/>
        <v>6587520</v>
      </c>
      <c r="CW773" s="11"/>
      <c r="CX773" s="604">
        <f t="shared" si="101"/>
        <v>1.6812439838801876</v>
      </c>
      <c r="CY773" s="143"/>
      <c r="CZ773" s="143"/>
      <c r="DA773" s="143"/>
      <c r="DB773" s="23"/>
      <c r="DC773" s="23"/>
      <c r="DD773" s="23"/>
      <c r="DE773" s="23"/>
      <c r="DF773" s="143"/>
      <c r="DG773" s="89"/>
      <c r="DH773" s="50" t="s">
        <v>46</v>
      </c>
      <c r="DI773" s="28"/>
      <c r="DJ773" s="553" t="s">
        <v>46</v>
      </c>
      <c r="DK773" s="143"/>
      <c r="DL773" s="46"/>
      <c r="DM773" s="111"/>
      <c r="DN773" s="110"/>
      <c r="DO773" s="432">
        <v>262.41504335097409</v>
      </c>
      <c r="DP773" s="433">
        <v>-261.48108704750427</v>
      </c>
      <c r="DQ773" s="434">
        <v>121.39849116090535</v>
      </c>
      <c r="DR773" s="428">
        <v>-120.46453485743552</v>
      </c>
      <c r="DS773" s="432">
        <v>1.0715009570994263</v>
      </c>
      <c r="DT773" s="434">
        <v>-1.0583656170013855</v>
      </c>
      <c r="DU773" s="434">
        <v>1.0066433960139629</v>
      </c>
      <c r="DV773" s="428">
        <v>-0.99350805591592228</v>
      </c>
      <c r="DW773" s="252"/>
      <c r="DX773" s="50"/>
      <c r="DY773" s="249"/>
      <c r="DZ773" s="464">
        <v>0</v>
      </c>
      <c r="EA773" s="465">
        <v>0</v>
      </c>
      <c r="EB773" s="46"/>
    </row>
    <row r="774" spans="1:132" s="141" customFormat="1" ht="27.75" customHeight="1" x14ac:dyDescent="0.25">
      <c r="A774" s="69" t="s">
        <v>56</v>
      </c>
      <c r="B774" s="69" t="s">
        <v>57</v>
      </c>
      <c r="C774" s="69" t="s">
        <v>1099</v>
      </c>
      <c r="D774" s="67" t="s">
        <v>1253</v>
      </c>
      <c r="E774" s="67" t="s">
        <v>1101</v>
      </c>
      <c r="F774" s="67" t="s">
        <v>1346</v>
      </c>
      <c r="G774" s="67" t="s">
        <v>1156</v>
      </c>
      <c r="H774" s="14" t="s">
        <v>46</v>
      </c>
      <c r="I774" s="20" t="s">
        <v>1978</v>
      </c>
      <c r="J774" s="145" t="s">
        <v>1981</v>
      </c>
      <c r="K774" s="426">
        <v>2.7380259166048808</v>
      </c>
      <c r="L774" s="426">
        <v>1.9420454505060001</v>
      </c>
      <c r="M774" s="424">
        <v>629</v>
      </c>
      <c r="N774" s="487">
        <v>4029600</v>
      </c>
      <c r="O774" s="487" t="s">
        <v>1976</v>
      </c>
      <c r="P774" s="572">
        <v>1.0832014810428059</v>
      </c>
      <c r="Q774" s="34" t="s">
        <v>1977</v>
      </c>
      <c r="R774" s="257" t="s">
        <v>48</v>
      </c>
      <c r="S774" s="27"/>
      <c r="T774" s="27"/>
      <c r="U774" s="145"/>
      <c r="V774" s="24"/>
      <c r="W774" s="24"/>
      <c r="X774" s="24"/>
      <c r="Y774" s="24"/>
      <c r="Z774" s="24"/>
      <c r="AA774" s="24"/>
      <c r="AB774" s="24"/>
      <c r="AC774" s="24"/>
      <c r="AD774" s="24"/>
      <c r="AE774" s="24"/>
      <c r="AF774" s="24"/>
      <c r="AG774" s="24"/>
      <c r="AH774" s="24"/>
      <c r="AI774" s="24">
        <v>3</v>
      </c>
      <c r="AJ774" s="24">
        <v>3</v>
      </c>
      <c r="AK774" s="24"/>
      <c r="AL774" s="24"/>
      <c r="AM774" s="24"/>
      <c r="AN774" s="24"/>
      <c r="AO774" s="145">
        <f t="shared" si="102"/>
        <v>3</v>
      </c>
      <c r="AP774" s="14">
        <f t="shared" si="103"/>
        <v>3</v>
      </c>
      <c r="AQ774" s="22"/>
      <c r="AR774" s="24"/>
      <c r="AS774" s="24"/>
      <c r="AT774" s="24"/>
      <c r="AU774" s="24"/>
      <c r="AV774" s="24"/>
      <c r="AW774" s="145"/>
      <c r="AX774" s="24"/>
      <c r="AY774" s="24"/>
      <c r="AZ774" s="24"/>
      <c r="BA774" s="24"/>
      <c r="BB774" s="24"/>
      <c r="BC774" s="24"/>
      <c r="BD774" s="24"/>
      <c r="BE774" s="24"/>
      <c r="BF774" s="24"/>
      <c r="BG774" s="24">
        <v>15.8</v>
      </c>
      <c r="BH774" s="24">
        <v>15.8</v>
      </c>
      <c r="BI774" s="24"/>
      <c r="BJ774" s="24"/>
      <c r="BK774" s="24"/>
      <c r="BL774" s="24"/>
      <c r="BM774" s="145">
        <f t="shared" si="104"/>
        <v>15.8</v>
      </c>
      <c r="BN774" s="24">
        <f t="shared" si="105"/>
        <v>15.8</v>
      </c>
      <c r="BO774" s="509">
        <f t="shared" si="99"/>
        <v>1.4586390691406022E-2</v>
      </c>
      <c r="BP774" s="511">
        <v>0</v>
      </c>
      <c r="BQ774" s="512">
        <v>0</v>
      </c>
      <c r="BR774" s="513">
        <v>0</v>
      </c>
      <c r="BS774" s="512">
        <v>0</v>
      </c>
      <c r="BT774" s="512">
        <v>0</v>
      </c>
      <c r="BU774" s="512">
        <v>0</v>
      </c>
      <c r="BV774" s="512">
        <v>0</v>
      </c>
      <c r="BW774" s="512">
        <v>0</v>
      </c>
      <c r="BX774" s="512">
        <v>0</v>
      </c>
      <c r="BY774" s="512">
        <v>0</v>
      </c>
      <c r="BZ774" s="512">
        <v>0</v>
      </c>
      <c r="CA774" s="512">
        <v>0</v>
      </c>
      <c r="CB774" s="512">
        <v>0</v>
      </c>
      <c r="CC774" s="512">
        <v>0</v>
      </c>
      <c r="CD774" s="512">
        <v>0</v>
      </c>
      <c r="CE774" s="512">
        <v>0</v>
      </c>
      <c r="CF774" s="512">
        <v>18546.672000000002</v>
      </c>
      <c r="CG774" s="512">
        <v>18546.672000000002</v>
      </c>
      <c r="CH774" s="512">
        <v>0</v>
      </c>
      <c r="CI774" s="512">
        <v>0</v>
      </c>
      <c r="CJ774" s="512">
        <v>0</v>
      </c>
      <c r="CK774" s="512">
        <v>0</v>
      </c>
      <c r="CL774" s="513">
        <f t="shared" si="106"/>
        <v>18546.672000000002</v>
      </c>
      <c r="CM774" s="513">
        <f t="shared" si="107"/>
        <v>18546.672000000002</v>
      </c>
      <c r="CN774" s="113"/>
      <c r="CO774" s="97"/>
      <c r="CP774" s="97"/>
      <c r="CQ774" s="97"/>
      <c r="CR774" s="97"/>
      <c r="CS774" s="97"/>
      <c r="CT774" s="97"/>
      <c r="CU774" s="114"/>
      <c r="CV774" s="50">
        <f t="shared" si="100"/>
        <v>4029600</v>
      </c>
      <c r="CW774" s="11"/>
      <c r="CX774" s="604">
        <f t="shared" si="101"/>
        <v>1.0832014810428059</v>
      </c>
      <c r="CY774" s="143"/>
      <c r="CZ774" s="143"/>
      <c r="DA774" s="143"/>
      <c r="DB774" s="23"/>
      <c r="DC774" s="23"/>
      <c r="DD774" s="23"/>
      <c r="DE774" s="23"/>
      <c r="DF774" s="143"/>
      <c r="DG774" s="89"/>
      <c r="DH774" s="50" t="s">
        <v>46</v>
      </c>
      <c r="DI774" s="28"/>
      <c r="DJ774" s="553" t="s">
        <v>46</v>
      </c>
      <c r="DK774" s="143"/>
      <c r="DL774" s="46"/>
      <c r="DM774" s="111"/>
      <c r="DN774" s="110"/>
      <c r="DO774" s="432">
        <v>45.633377483443688</v>
      </c>
      <c r="DP774" s="433">
        <v>70.647233390353676</v>
      </c>
      <c r="DQ774" s="434">
        <v>45.633377483443688</v>
      </c>
      <c r="DR774" s="428">
        <v>70.647233390353676</v>
      </c>
      <c r="DS774" s="432">
        <v>0.28927152317880783</v>
      </c>
      <c r="DT774" s="434">
        <v>0.62682751145069915</v>
      </c>
      <c r="DU774" s="434">
        <v>0.28927152317880783</v>
      </c>
      <c r="DV774" s="428">
        <v>0.62682751145069915</v>
      </c>
      <c r="DW774" s="252"/>
      <c r="DX774" s="50"/>
      <c r="DY774" s="249"/>
      <c r="DZ774" s="464">
        <v>0</v>
      </c>
      <c r="EA774" s="465">
        <v>27839</v>
      </c>
      <c r="EB774" s="46"/>
    </row>
    <row r="775" spans="1:132" s="141" customFormat="1" ht="27.75" customHeight="1" x14ac:dyDescent="0.25">
      <c r="A775" s="69" t="s">
        <v>56</v>
      </c>
      <c r="B775" s="69" t="s">
        <v>57</v>
      </c>
      <c r="C775" s="69" t="s">
        <v>1099</v>
      </c>
      <c r="D775" s="67" t="s">
        <v>1253</v>
      </c>
      <c r="E775" s="67" t="s">
        <v>1101</v>
      </c>
      <c r="F775" s="67" t="s">
        <v>1347</v>
      </c>
      <c r="G775" s="67" t="s">
        <v>1156</v>
      </c>
      <c r="H775" s="14" t="s">
        <v>46</v>
      </c>
      <c r="I775" s="20" t="s">
        <v>1978</v>
      </c>
      <c r="J775" s="145" t="s">
        <v>1981</v>
      </c>
      <c r="K775" s="426">
        <v>2.6659726030100162</v>
      </c>
      <c r="L775" s="426">
        <v>2.6109848430540001</v>
      </c>
      <c r="M775" s="424">
        <v>804</v>
      </c>
      <c r="N775" s="487">
        <v>8654880.0000000019</v>
      </c>
      <c r="O775" s="487" t="s">
        <v>1976</v>
      </c>
      <c r="P775" s="572">
        <v>1.6908510923595008</v>
      </c>
      <c r="Q775" s="34" t="s">
        <v>1977</v>
      </c>
      <c r="R775" s="257" t="s">
        <v>48</v>
      </c>
      <c r="S775" s="27"/>
      <c r="T775" s="27"/>
      <c r="U775" s="145"/>
      <c r="V775" s="24"/>
      <c r="W775" s="24"/>
      <c r="X775" s="24"/>
      <c r="Y775" s="24"/>
      <c r="Z775" s="24"/>
      <c r="AA775" s="24"/>
      <c r="AB775" s="24"/>
      <c r="AC775" s="24"/>
      <c r="AD775" s="24"/>
      <c r="AE775" s="24"/>
      <c r="AF775" s="24"/>
      <c r="AG775" s="24"/>
      <c r="AH775" s="24"/>
      <c r="AI775" s="24">
        <v>3</v>
      </c>
      <c r="AJ775" s="24">
        <v>3</v>
      </c>
      <c r="AK775" s="24"/>
      <c r="AL775" s="24"/>
      <c r="AM775" s="24"/>
      <c r="AN775" s="24"/>
      <c r="AO775" s="145">
        <f t="shared" si="102"/>
        <v>3</v>
      </c>
      <c r="AP775" s="14">
        <f t="shared" si="103"/>
        <v>3</v>
      </c>
      <c r="AQ775" s="22"/>
      <c r="AR775" s="24"/>
      <c r="AS775" s="24"/>
      <c r="AT775" s="24"/>
      <c r="AU775" s="24"/>
      <c r="AV775" s="24"/>
      <c r="AW775" s="145"/>
      <c r="AX775" s="24"/>
      <c r="AY775" s="24"/>
      <c r="AZ775" s="24"/>
      <c r="BA775" s="24"/>
      <c r="BB775" s="24"/>
      <c r="BC775" s="24"/>
      <c r="BD775" s="24"/>
      <c r="BE775" s="24"/>
      <c r="BF775" s="24"/>
      <c r="BG775" s="24">
        <v>15.8</v>
      </c>
      <c r="BH775" s="24">
        <v>15.8</v>
      </c>
      <c r="BI775" s="24"/>
      <c r="BJ775" s="24"/>
      <c r="BK775" s="24"/>
      <c r="BL775" s="24"/>
      <c r="BM775" s="145">
        <f t="shared" si="104"/>
        <v>15.8</v>
      </c>
      <c r="BN775" s="24">
        <f t="shared" si="105"/>
        <v>15.8</v>
      </c>
      <c r="BO775" s="509">
        <f t="shared" si="99"/>
        <v>9.3444065366819901E-3</v>
      </c>
      <c r="BP775" s="511">
        <v>0</v>
      </c>
      <c r="BQ775" s="512">
        <v>0</v>
      </c>
      <c r="BR775" s="513">
        <v>0</v>
      </c>
      <c r="BS775" s="512">
        <v>0</v>
      </c>
      <c r="BT775" s="512">
        <v>0</v>
      </c>
      <c r="BU775" s="512">
        <v>0</v>
      </c>
      <c r="BV775" s="512">
        <v>0</v>
      </c>
      <c r="BW775" s="512">
        <v>0</v>
      </c>
      <c r="BX775" s="512">
        <v>0</v>
      </c>
      <c r="BY775" s="512">
        <v>0</v>
      </c>
      <c r="BZ775" s="512">
        <v>0</v>
      </c>
      <c r="CA775" s="512">
        <v>0</v>
      </c>
      <c r="CB775" s="512">
        <v>0</v>
      </c>
      <c r="CC775" s="512">
        <v>0</v>
      </c>
      <c r="CD775" s="512">
        <v>0</v>
      </c>
      <c r="CE775" s="512">
        <v>0</v>
      </c>
      <c r="CF775" s="512">
        <v>18546.672000000002</v>
      </c>
      <c r="CG775" s="512">
        <v>18546.672000000002</v>
      </c>
      <c r="CH775" s="512">
        <v>0</v>
      </c>
      <c r="CI775" s="512">
        <v>0</v>
      </c>
      <c r="CJ775" s="512">
        <v>0</v>
      </c>
      <c r="CK775" s="512">
        <v>0</v>
      </c>
      <c r="CL775" s="513">
        <f t="shared" si="106"/>
        <v>18546.672000000002</v>
      </c>
      <c r="CM775" s="513">
        <f t="shared" si="107"/>
        <v>18546.672000000002</v>
      </c>
      <c r="CN775" s="113"/>
      <c r="CO775" s="97"/>
      <c r="CP775" s="97"/>
      <c r="CQ775" s="97"/>
      <c r="CR775" s="97"/>
      <c r="CS775" s="97"/>
      <c r="CT775" s="97"/>
      <c r="CU775" s="114"/>
      <c r="CV775" s="50">
        <f t="shared" si="100"/>
        <v>8654880.0000000019</v>
      </c>
      <c r="CW775" s="11"/>
      <c r="CX775" s="604">
        <f t="shared" si="101"/>
        <v>1.6908510923595008</v>
      </c>
      <c r="CY775" s="143"/>
      <c r="CZ775" s="143"/>
      <c r="DA775" s="143"/>
      <c r="DB775" s="23"/>
      <c r="DC775" s="23"/>
      <c r="DD775" s="23"/>
      <c r="DE775" s="23"/>
      <c r="DF775" s="143"/>
      <c r="DG775" s="89"/>
      <c r="DH775" s="50" t="s">
        <v>46</v>
      </c>
      <c r="DI775" s="28"/>
      <c r="DJ775" s="553" t="s">
        <v>46</v>
      </c>
      <c r="DK775" s="143"/>
      <c r="DL775" s="46"/>
      <c r="DM775" s="111"/>
      <c r="DN775" s="110"/>
      <c r="DO775" s="432">
        <v>0.2300518134715025</v>
      </c>
      <c r="DP775" s="433">
        <v>76.337356372800215</v>
      </c>
      <c r="DQ775" s="434">
        <v>0</v>
      </c>
      <c r="DR775" s="428">
        <v>76.56740818627172</v>
      </c>
      <c r="DS775" s="432">
        <v>1.2435233160621756E-3</v>
      </c>
      <c r="DT775" s="434">
        <v>0.98500573356612542</v>
      </c>
      <c r="DU775" s="434">
        <v>0</v>
      </c>
      <c r="DV775" s="428">
        <v>0.98624925688218756</v>
      </c>
      <c r="DW775" s="252"/>
      <c r="DX775" s="50"/>
      <c r="DY775" s="249"/>
      <c r="DZ775" s="464">
        <v>0</v>
      </c>
      <c r="EA775" s="465">
        <v>16405.333333333332</v>
      </c>
      <c r="EB775" s="46"/>
    </row>
    <row r="776" spans="1:132" s="141" customFormat="1" ht="27.75" customHeight="1" x14ac:dyDescent="0.25">
      <c r="A776" s="69" t="s">
        <v>56</v>
      </c>
      <c r="B776" s="69" t="s">
        <v>57</v>
      </c>
      <c r="C776" s="69" t="s">
        <v>1099</v>
      </c>
      <c r="D776" s="67" t="s">
        <v>1253</v>
      </c>
      <c r="E776" s="67" t="s">
        <v>1101</v>
      </c>
      <c r="F776" s="67" t="s">
        <v>1348</v>
      </c>
      <c r="G776" s="67" t="s">
        <v>1156</v>
      </c>
      <c r="H776" s="14" t="s">
        <v>46</v>
      </c>
      <c r="I776" s="20" t="s">
        <v>1978</v>
      </c>
      <c r="J776" s="145" t="s">
        <v>1981</v>
      </c>
      <c r="K776" s="426">
        <v>3.0622658277817751</v>
      </c>
      <c r="L776" s="426">
        <v>5.5439393824079994</v>
      </c>
      <c r="M776" s="424">
        <v>711</v>
      </c>
      <c r="N776" s="487">
        <v>10091519.999999998</v>
      </c>
      <c r="O776" s="487" t="s">
        <v>1976</v>
      </c>
      <c r="P776" s="572">
        <v>2.5050535359814785</v>
      </c>
      <c r="Q776" s="34" t="s">
        <v>1977</v>
      </c>
      <c r="R776" s="257" t="s">
        <v>48</v>
      </c>
      <c r="S776" s="27"/>
      <c r="T776" s="27"/>
      <c r="U776" s="145"/>
      <c r="V776" s="24"/>
      <c r="W776" s="24"/>
      <c r="X776" s="24"/>
      <c r="Y776" s="24"/>
      <c r="Z776" s="24"/>
      <c r="AA776" s="24"/>
      <c r="AB776" s="24"/>
      <c r="AC776" s="24"/>
      <c r="AD776" s="24"/>
      <c r="AE776" s="24"/>
      <c r="AF776" s="24"/>
      <c r="AG776" s="24"/>
      <c r="AH776" s="24"/>
      <c r="AI776" s="24">
        <v>25</v>
      </c>
      <c r="AJ776" s="24">
        <v>25</v>
      </c>
      <c r="AK776" s="24"/>
      <c r="AL776" s="24"/>
      <c r="AM776" s="24"/>
      <c r="AN776" s="24"/>
      <c r="AO776" s="145">
        <f t="shared" si="102"/>
        <v>25</v>
      </c>
      <c r="AP776" s="14">
        <f t="shared" si="103"/>
        <v>25</v>
      </c>
      <c r="AQ776" s="22"/>
      <c r="AR776" s="24"/>
      <c r="AS776" s="24"/>
      <c r="AT776" s="24"/>
      <c r="AU776" s="24"/>
      <c r="AV776" s="24"/>
      <c r="AW776" s="145"/>
      <c r="AX776" s="24"/>
      <c r="AY776" s="24"/>
      <c r="AZ776" s="24"/>
      <c r="BA776" s="24"/>
      <c r="BB776" s="24"/>
      <c r="BC776" s="24"/>
      <c r="BD776" s="24"/>
      <c r="BE776" s="24"/>
      <c r="BF776" s="24"/>
      <c r="BG776" s="24">
        <v>133.18</v>
      </c>
      <c r="BH776" s="24">
        <v>133.18</v>
      </c>
      <c r="BI776" s="24"/>
      <c r="BJ776" s="24"/>
      <c r="BK776" s="24"/>
      <c r="BL776" s="24"/>
      <c r="BM776" s="145">
        <f t="shared" si="104"/>
        <v>133.18</v>
      </c>
      <c r="BN776" s="24">
        <f t="shared" si="105"/>
        <v>133.18</v>
      </c>
      <c r="BO776" s="509">
        <f t="shared" si="99"/>
        <v>5.3164532448932343E-2</v>
      </c>
      <c r="BP776" s="511">
        <v>0</v>
      </c>
      <c r="BQ776" s="512">
        <v>0</v>
      </c>
      <c r="BR776" s="513">
        <v>0</v>
      </c>
      <c r="BS776" s="512">
        <v>0</v>
      </c>
      <c r="BT776" s="512">
        <v>0</v>
      </c>
      <c r="BU776" s="512">
        <v>0</v>
      </c>
      <c r="BV776" s="512">
        <v>0</v>
      </c>
      <c r="BW776" s="512">
        <v>0</v>
      </c>
      <c r="BX776" s="512">
        <v>0</v>
      </c>
      <c r="BY776" s="512">
        <v>0</v>
      </c>
      <c r="BZ776" s="512">
        <v>0</v>
      </c>
      <c r="CA776" s="512">
        <v>0</v>
      </c>
      <c r="CB776" s="512">
        <v>0</v>
      </c>
      <c r="CC776" s="512">
        <v>0</v>
      </c>
      <c r="CD776" s="512">
        <v>0</v>
      </c>
      <c r="CE776" s="512">
        <v>0</v>
      </c>
      <c r="CF776" s="512">
        <v>156332.01120000001</v>
      </c>
      <c r="CG776" s="512">
        <v>156332.01120000001</v>
      </c>
      <c r="CH776" s="512">
        <v>0</v>
      </c>
      <c r="CI776" s="512">
        <v>0</v>
      </c>
      <c r="CJ776" s="512">
        <v>0</v>
      </c>
      <c r="CK776" s="512">
        <v>0</v>
      </c>
      <c r="CL776" s="513">
        <f t="shared" si="106"/>
        <v>156332.01120000001</v>
      </c>
      <c r="CM776" s="513">
        <f t="shared" si="107"/>
        <v>156332.01120000001</v>
      </c>
      <c r="CN776" s="113"/>
      <c r="CO776" s="97"/>
      <c r="CP776" s="97"/>
      <c r="CQ776" s="97"/>
      <c r="CR776" s="97"/>
      <c r="CS776" s="97"/>
      <c r="CT776" s="97"/>
      <c r="CU776" s="114"/>
      <c r="CV776" s="50">
        <f t="shared" si="100"/>
        <v>10091519.999999998</v>
      </c>
      <c r="CW776" s="11"/>
      <c r="CX776" s="604">
        <f t="shared" si="101"/>
        <v>2.5050535359814785</v>
      </c>
      <c r="CY776" s="143"/>
      <c r="CZ776" s="143"/>
      <c r="DA776" s="143"/>
      <c r="DB776" s="23"/>
      <c r="DC776" s="23"/>
      <c r="DD776" s="23"/>
      <c r="DE776" s="23"/>
      <c r="DF776" s="143"/>
      <c r="DG776" s="89"/>
      <c r="DH776" s="50" t="s">
        <v>46</v>
      </c>
      <c r="DI776" s="28"/>
      <c r="DJ776" s="553" t="s">
        <v>46</v>
      </c>
      <c r="DK776" s="143"/>
      <c r="DL776" s="46"/>
      <c r="DM776" s="111"/>
      <c r="DN776" s="110"/>
      <c r="DO776" s="432">
        <v>441.71931058740768</v>
      </c>
      <c r="DP776" s="433">
        <v>-352.04256840686492</v>
      </c>
      <c r="DQ776" s="434">
        <v>441.71931058740768</v>
      </c>
      <c r="DR776" s="428">
        <v>-352.04256840686492</v>
      </c>
      <c r="DS776" s="432">
        <v>3.1712979247274005</v>
      </c>
      <c r="DT776" s="434">
        <v>-2.1423293714733003</v>
      </c>
      <c r="DU776" s="434">
        <v>3.1712979247274005</v>
      </c>
      <c r="DV776" s="428">
        <v>-2.1423293714733003</v>
      </c>
      <c r="DW776" s="252"/>
      <c r="DX776" s="50"/>
      <c r="DY776" s="249"/>
      <c r="DZ776" s="464">
        <v>311882</v>
      </c>
      <c r="EA776" s="465">
        <v>-301932.66666666669</v>
      </c>
      <c r="EB776" s="46"/>
    </row>
    <row r="777" spans="1:132" s="141" customFormat="1" ht="27.75" customHeight="1" x14ac:dyDescent="0.25">
      <c r="A777" s="69" t="s">
        <v>56</v>
      </c>
      <c r="B777" s="69" t="s">
        <v>57</v>
      </c>
      <c r="C777" s="69" t="s">
        <v>1099</v>
      </c>
      <c r="D777" s="67" t="s">
        <v>1253</v>
      </c>
      <c r="E777" s="67" t="s">
        <v>1101</v>
      </c>
      <c r="F777" s="67" t="s">
        <v>1349</v>
      </c>
      <c r="G777" s="67" t="s">
        <v>1156</v>
      </c>
      <c r="H777" s="14" t="s">
        <v>46</v>
      </c>
      <c r="I777" s="20" t="s">
        <v>1979</v>
      </c>
      <c r="J777" s="145" t="s">
        <v>1981</v>
      </c>
      <c r="K777" s="426">
        <v>2.7380259166048808</v>
      </c>
      <c r="L777" s="426">
        <v>3.8020833254249999</v>
      </c>
      <c r="M777" s="424">
        <v>285</v>
      </c>
      <c r="N777" s="487">
        <v>6657600</v>
      </c>
      <c r="O777" s="487" t="s">
        <v>1976</v>
      </c>
      <c r="P777" s="572">
        <v>1.8781897077061507</v>
      </c>
      <c r="Q777" s="34" t="s">
        <v>48</v>
      </c>
      <c r="R777" s="257" t="s">
        <v>48</v>
      </c>
      <c r="S777" s="27"/>
      <c r="T777" s="27"/>
      <c r="U777" s="145"/>
      <c r="V777" s="24"/>
      <c r="W777" s="24"/>
      <c r="X777" s="24"/>
      <c r="Y777" s="24"/>
      <c r="Z777" s="24"/>
      <c r="AA777" s="24"/>
      <c r="AB777" s="24"/>
      <c r="AC777" s="24"/>
      <c r="AD777" s="24"/>
      <c r="AE777" s="24"/>
      <c r="AF777" s="24"/>
      <c r="AG777" s="24"/>
      <c r="AH777" s="24"/>
      <c r="AI777" s="24"/>
      <c r="AJ777" s="24"/>
      <c r="AK777" s="24"/>
      <c r="AL777" s="24"/>
      <c r="AM777" s="24"/>
      <c r="AN777" s="24"/>
      <c r="AO777" s="145">
        <f t="shared" si="102"/>
        <v>0</v>
      </c>
      <c r="AP777" s="14">
        <f t="shared" si="103"/>
        <v>0</v>
      </c>
      <c r="AQ777" s="22"/>
      <c r="AR777" s="24"/>
      <c r="AS777" s="24"/>
      <c r="AT777" s="24"/>
      <c r="AU777" s="24"/>
      <c r="AV777" s="24"/>
      <c r="AW777" s="145"/>
      <c r="AX777" s="24"/>
      <c r="AY777" s="24"/>
      <c r="AZ777" s="24"/>
      <c r="BA777" s="24"/>
      <c r="BB777" s="24"/>
      <c r="BC777" s="24"/>
      <c r="BD777" s="24"/>
      <c r="BE777" s="24"/>
      <c r="BF777" s="24"/>
      <c r="BG777" s="24"/>
      <c r="BH777" s="24"/>
      <c r="BI777" s="24"/>
      <c r="BJ777" s="24"/>
      <c r="BK777" s="24"/>
      <c r="BL777" s="24"/>
      <c r="BM777" s="145">
        <f t="shared" si="104"/>
        <v>0</v>
      </c>
      <c r="BN777" s="24">
        <f t="shared" si="105"/>
        <v>0</v>
      </c>
      <c r="BO777" s="509">
        <f t="shared" si="99"/>
        <v>0</v>
      </c>
      <c r="BP777" s="511">
        <v>0</v>
      </c>
      <c r="BQ777" s="512">
        <v>0</v>
      </c>
      <c r="BR777" s="513">
        <v>0</v>
      </c>
      <c r="BS777" s="512">
        <v>0</v>
      </c>
      <c r="BT777" s="512">
        <v>0</v>
      </c>
      <c r="BU777" s="512">
        <v>0</v>
      </c>
      <c r="BV777" s="512">
        <v>0</v>
      </c>
      <c r="BW777" s="512">
        <v>0</v>
      </c>
      <c r="BX777" s="512">
        <v>0</v>
      </c>
      <c r="BY777" s="512">
        <v>0</v>
      </c>
      <c r="BZ777" s="512">
        <v>0</v>
      </c>
      <c r="CA777" s="512">
        <v>0</v>
      </c>
      <c r="CB777" s="512">
        <v>0</v>
      </c>
      <c r="CC777" s="512">
        <v>0</v>
      </c>
      <c r="CD777" s="512">
        <v>0</v>
      </c>
      <c r="CE777" s="512">
        <v>0</v>
      </c>
      <c r="CF777" s="512">
        <v>0</v>
      </c>
      <c r="CG777" s="512">
        <v>0</v>
      </c>
      <c r="CH777" s="512">
        <v>0</v>
      </c>
      <c r="CI777" s="512">
        <v>0</v>
      </c>
      <c r="CJ777" s="512">
        <v>0</v>
      </c>
      <c r="CK777" s="512">
        <v>0</v>
      </c>
      <c r="CL777" s="513">
        <f t="shared" si="106"/>
        <v>0</v>
      </c>
      <c r="CM777" s="513">
        <f t="shared" si="107"/>
        <v>0</v>
      </c>
      <c r="CN777" s="113"/>
      <c r="CO777" s="97"/>
      <c r="CP777" s="97"/>
      <c r="CQ777" s="97"/>
      <c r="CR777" s="97"/>
      <c r="CS777" s="97"/>
      <c r="CT777" s="97"/>
      <c r="CU777" s="114"/>
      <c r="CV777" s="50">
        <f t="shared" si="100"/>
        <v>6657600</v>
      </c>
      <c r="CW777" s="11"/>
      <c r="CX777" s="604">
        <f t="shared" si="101"/>
        <v>1.8781897077061507</v>
      </c>
      <c r="CY777" s="143"/>
      <c r="CZ777" s="143"/>
      <c r="DA777" s="143"/>
      <c r="DB777" s="23"/>
      <c r="DC777" s="23"/>
      <c r="DD777" s="23"/>
      <c r="DE777" s="23"/>
      <c r="DF777" s="143"/>
      <c r="DG777" s="89"/>
      <c r="DH777" s="50" t="s">
        <v>46</v>
      </c>
      <c r="DI777" s="28"/>
      <c r="DJ777" s="553" t="s">
        <v>46</v>
      </c>
      <c r="DK777" s="143"/>
      <c r="DL777" s="46"/>
      <c r="DM777" s="111"/>
      <c r="DN777" s="110"/>
      <c r="DO777" s="432">
        <v>94.056401297728868</v>
      </c>
      <c r="DP777" s="433">
        <v>-79.613596869684585</v>
      </c>
      <c r="DQ777" s="434">
        <v>94.056401297728868</v>
      </c>
      <c r="DR777" s="428">
        <v>-79.613596869684585</v>
      </c>
      <c r="DS777" s="432">
        <v>0.87147491889193818</v>
      </c>
      <c r="DT777" s="434">
        <v>-0.717313377276522</v>
      </c>
      <c r="DU777" s="434">
        <v>0.87147491889193818</v>
      </c>
      <c r="DV777" s="428">
        <v>-0.717313377276522</v>
      </c>
      <c r="DW777" s="252"/>
      <c r="DX777" s="50"/>
      <c r="DY777" s="249"/>
      <c r="DZ777" s="464">
        <v>9567</v>
      </c>
      <c r="EA777" s="465">
        <v>-9567</v>
      </c>
      <c r="EB777" s="46"/>
    </row>
    <row r="778" spans="1:132" s="141" customFormat="1" ht="27.75" customHeight="1" x14ac:dyDescent="0.25">
      <c r="A778" s="69" t="s">
        <v>56</v>
      </c>
      <c r="B778" s="69" t="s">
        <v>57</v>
      </c>
      <c r="C778" s="69" t="s">
        <v>1099</v>
      </c>
      <c r="D778" s="67" t="s">
        <v>1253</v>
      </c>
      <c r="E778" s="67" t="s">
        <v>1101</v>
      </c>
      <c r="F778" s="67" t="s">
        <v>1350</v>
      </c>
      <c r="G778" s="67" t="s">
        <v>1296</v>
      </c>
      <c r="H778" s="14" t="s">
        <v>46</v>
      </c>
      <c r="I778" s="20" t="s">
        <v>1978</v>
      </c>
      <c r="J778" s="145" t="s">
        <v>1984</v>
      </c>
      <c r="K778" s="426">
        <v>12.190173583669758</v>
      </c>
      <c r="L778" s="426">
        <v>9.6085227072870012</v>
      </c>
      <c r="M778" s="424">
        <v>1538</v>
      </c>
      <c r="N778" s="487">
        <v>30660000</v>
      </c>
      <c r="O778" s="487" t="s">
        <v>1976</v>
      </c>
      <c r="P778" s="572">
        <v>7.3872451917038733</v>
      </c>
      <c r="Q778" s="34" t="s">
        <v>1977</v>
      </c>
      <c r="R778" s="257" t="s">
        <v>48</v>
      </c>
      <c r="S778" s="27"/>
      <c r="T778" s="27"/>
      <c r="U778" s="145"/>
      <c r="V778" s="24"/>
      <c r="W778" s="24"/>
      <c r="X778" s="24"/>
      <c r="Y778" s="24"/>
      <c r="Z778" s="24"/>
      <c r="AA778" s="24"/>
      <c r="AB778" s="24"/>
      <c r="AC778" s="24"/>
      <c r="AD778" s="24"/>
      <c r="AE778" s="24">
        <v>3</v>
      </c>
      <c r="AF778" s="24">
        <v>3</v>
      </c>
      <c r="AG778" s="24"/>
      <c r="AH778" s="24"/>
      <c r="AI778" s="24">
        <v>27</v>
      </c>
      <c r="AJ778" s="24">
        <v>27</v>
      </c>
      <c r="AK778" s="24"/>
      <c r="AL778" s="24"/>
      <c r="AM778" s="24">
        <v>1</v>
      </c>
      <c r="AN778" s="24">
        <v>1</v>
      </c>
      <c r="AO778" s="145">
        <f t="shared" si="102"/>
        <v>31</v>
      </c>
      <c r="AP778" s="14">
        <f t="shared" si="103"/>
        <v>31</v>
      </c>
      <c r="AQ778" s="22"/>
      <c r="AR778" s="24"/>
      <c r="AS778" s="24"/>
      <c r="AT778" s="24"/>
      <c r="AU778" s="24"/>
      <c r="AV778" s="24"/>
      <c r="AW778" s="145"/>
      <c r="AX778" s="24"/>
      <c r="AY778" s="24"/>
      <c r="AZ778" s="24"/>
      <c r="BA778" s="24"/>
      <c r="BB778" s="24"/>
      <c r="BC778" s="24">
        <v>225</v>
      </c>
      <c r="BD778" s="24">
        <v>225</v>
      </c>
      <c r="BE778" s="24"/>
      <c r="BF778" s="24"/>
      <c r="BG778" s="24">
        <v>125.73</v>
      </c>
      <c r="BH778" s="24">
        <v>125.73</v>
      </c>
      <c r="BI778" s="24"/>
      <c r="BJ778" s="24"/>
      <c r="BK778" s="24">
        <v>100</v>
      </c>
      <c r="BL778" s="24">
        <v>100</v>
      </c>
      <c r="BM778" s="145">
        <f t="shared" si="104"/>
        <v>450.73</v>
      </c>
      <c r="BN778" s="24">
        <f t="shared" si="105"/>
        <v>450.73</v>
      </c>
      <c r="BO778" s="509">
        <f t="shared" si="99"/>
        <v>6.1014625655878472E-2</v>
      </c>
      <c r="BP778" s="511">
        <v>0</v>
      </c>
      <c r="BQ778" s="512">
        <v>0</v>
      </c>
      <c r="BR778" s="513">
        <v>0</v>
      </c>
      <c r="BS778" s="512">
        <v>0</v>
      </c>
      <c r="BT778" s="512">
        <v>0</v>
      </c>
      <c r="BU778" s="512">
        <v>0</v>
      </c>
      <c r="BV778" s="512">
        <v>0</v>
      </c>
      <c r="BW778" s="512">
        <v>0</v>
      </c>
      <c r="BX778" s="512">
        <v>0</v>
      </c>
      <c r="BY778" s="512">
        <v>0</v>
      </c>
      <c r="BZ778" s="512">
        <v>0</v>
      </c>
      <c r="CA778" s="512">
        <v>0</v>
      </c>
      <c r="CB778" s="512">
        <v>1135296</v>
      </c>
      <c r="CC778" s="512">
        <v>1135296</v>
      </c>
      <c r="CD778" s="512">
        <v>0</v>
      </c>
      <c r="CE778" s="512">
        <v>0</v>
      </c>
      <c r="CF778" s="512">
        <v>147586.9032</v>
      </c>
      <c r="CG778" s="512">
        <v>147586.9032</v>
      </c>
      <c r="CH778" s="512">
        <v>0</v>
      </c>
      <c r="CI778" s="512">
        <v>0</v>
      </c>
      <c r="CJ778" s="512">
        <v>327624</v>
      </c>
      <c r="CK778" s="512">
        <v>327624</v>
      </c>
      <c r="CL778" s="513">
        <f t="shared" si="106"/>
        <v>1610506.9032000001</v>
      </c>
      <c r="CM778" s="513">
        <f t="shared" si="107"/>
        <v>1610506.9032000001</v>
      </c>
      <c r="CN778" s="113"/>
      <c r="CO778" s="97"/>
      <c r="CP778" s="97"/>
      <c r="CQ778" s="97"/>
      <c r="CR778" s="97"/>
      <c r="CS778" s="97"/>
      <c r="CT778" s="97"/>
      <c r="CU778" s="114"/>
      <c r="CV778" s="50">
        <f t="shared" si="100"/>
        <v>30660000</v>
      </c>
      <c r="CW778" s="11"/>
      <c r="CX778" s="604">
        <f t="shared" si="101"/>
        <v>7.3872451917038733</v>
      </c>
      <c r="CY778" s="143"/>
      <c r="CZ778" s="143"/>
      <c r="DA778" s="143"/>
      <c r="DB778" s="23"/>
      <c r="DC778" s="23"/>
      <c r="DD778" s="23"/>
      <c r="DE778" s="23"/>
      <c r="DF778" s="143"/>
      <c r="DG778" s="89"/>
      <c r="DH778" s="50" t="s">
        <v>46</v>
      </c>
      <c r="DI778" s="28"/>
      <c r="DJ778" s="553" t="s">
        <v>46</v>
      </c>
      <c r="DK778" s="143"/>
      <c r="DL778" s="46"/>
      <c r="DM778" s="111"/>
      <c r="DN778" s="110"/>
      <c r="DO778" s="432">
        <v>38.959037711313393</v>
      </c>
      <c r="DP778" s="433">
        <v>103.03092759340672</v>
      </c>
      <c r="DQ778" s="434">
        <v>38.959037711313393</v>
      </c>
      <c r="DR778" s="428">
        <v>102.88612195576181</v>
      </c>
      <c r="DS778" s="432">
        <v>1.0318595578673602</v>
      </c>
      <c r="DT778" s="434">
        <v>0.59955165233287544</v>
      </c>
      <c r="DU778" s="434">
        <v>1.0318595578673602</v>
      </c>
      <c r="DV778" s="428">
        <v>0.59796038158952469</v>
      </c>
      <c r="DW778" s="252"/>
      <c r="DX778" s="50"/>
      <c r="DY778" s="249"/>
      <c r="DZ778" s="464">
        <v>0</v>
      </c>
      <c r="EA778" s="465">
        <v>165739.66666666666</v>
      </c>
      <c r="EB778" s="46"/>
    </row>
    <row r="779" spans="1:132" s="141" customFormat="1" ht="27.75" customHeight="1" x14ac:dyDescent="0.25">
      <c r="A779" s="69" t="s">
        <v>56</v>
      </c>
      <c r="B779" s="69" t="s">
        <v>57</v>
      </c>
      <c r="C779" s="69" t="s">
        <v>1099</v>
      </c>
      <c r="D779" s="67" t="s">
        <v>1253</v>
      </c>
      <c r="E779" s="67" t="s">
        <v>1101</v>
      </c>
      <c r="F779" s="67" t="s">
        <v>1351</v>
      </c>
      <c r="G779" s="67" t="s">
        <v>1156</v>
      </c>
      <c r="H779" s="14" t="s">
        <v>46</v>
      </c>
      <c r="I779" s="20" t="s">
        <v>1979</v>
      </c>
      <c r="J779" s="145" t="s">
        <v>1984</v>
      </c>
      <c r="K779" s="426">
        <v>13.002851822581077</v>
      </c>
      <c r="L779" s="426">
        <v>15.056628756561002</v>
      </c>
      <c r="M779" s="424">
        <v>5934</v>
      </c>
      <c r="N779" s="487">
        <v>41136960.000000007</v>
      </c>
      <c r="O779" s="487" t="s">
        <v>1976</v>
      </c>
      <c r="P779" s="572">
        <v>10.767030573529174</v>
      </c>
      <c r="Q779" s="34" t="s">
        <v>1977</v>
      </c>
      <c r="R779" s="257" t="s">
        <v>48</v>
      </c>
      <c r="S779" s="27"/>
      <c r="T779" s="27"/>
      <c r="U779" s="145"/>
      <c r="V779" s="24"/>
      <c r="W779" s="24"/>
      <c r="X779" s="24"/>
      <c r="Y779" s="24"/>
      <c r="Z779" s="24"/>
      <c r="AA779" s="24"/>
      <c r="AB779" s="24"/>
      <c r="AC779" s="24"/>
      <c r="AD779" s="24"/>
      <c r="AE779" s="24"/>
      <c r="AF779" s="24"/>
      <c r="AG779" s="24"/>
      <c r="AH779" s="24"/>
      <c r="AI779" s="24">
        <v>113</v>
      </c>
      <c r="AJ779" s="24">
        <v>113</v>
      </c>
      <c r="AK779" s="24"/>
      <c r="AL779" s="24"/>
      <c r="AM779" s="24"/>
      <c r="AN779" s="24"/>
      <c r="AO779" s="145">
        <f t="shared" si="102"/>
        <v>113</v>
      </c>
      <c r="AP779" s="14">
        <f t="shared" si="103"/>
        <v>113</v>
      </c>
      <c r="AQ779" s="22"/>
      <c r="AR779" s="24"/>
      <c r="AS779" s="24"/>
      <c r="AT779" s="24"/>
      <c r="AU779" s="24"/>
      <c r="AV779" s="24"/>
      <c r="AW779" s="145"/>
      <c r="AX779" s="24"/>
      <c r="AY779" s="24"/>
      <c r="AZ779" s="24"/>
      <c r="BA779" s="24"/>
      <c r="BB779" s="24"/>
      <c r="BC779" s="24"/>
      <c r="BD779" s="24"/>
      <c r="BE779" s="24"/>
      <c r="BF779" s="24"/>
      <c r="BG779" s="24">
        <v>571.96500000000003</v>
      </c>
      <c r="BH779" s="24">
        <v>571.96500000000003</v>
      </c>
      <c r="BI779" s="24"/>
      <c r="BJ779" s="24"/>
      <c r="BK779" s="24"/>
      <c r="BL779" s="24"/>
      <c r="BM779" s="145">
        <f t="shared" si="104"/>
        <v>571.96500000000003</v>
      </c>
      <c r="BN779" s="24">
        <f t="shared" si="105"/>
        <v>571.96500000000003</v>
      </c>
      <c r="BO779" s="509">
        <f t="shared" si="99"/>
        <v>5.3121888722614044E-2</v>
      </c>
      <c r="BP779" s="511">
        <v>0</v>
      </c>
      <c r="BQ779" s="512">
        <v>0</v>
      </c>
      <c r="BR779" s="513">
        <v>0</v>
      </c>
      <c r="BS779" s="512">
        <v>0</v>
      </c>
      <c r="BT779" s="512">
        <v>0</v>
      </c>
      <c r="BU779" s="512">
        <v>0</v>
      </c>
      <c r="BV779" s="512">
        <v>0</v>
      </c>
      <c r="BW779" s="512">
        <v>0</v>
      </c>
      <c r="BX779" s="512">
        <v>0</v>
      </c>
      <c r="BY779" s="512">
        <v>0</v>
      </c>
      <c r="BZ779" s="512">
        <v>0</v>
      </c>
      <c r="CA779" s="512">
        <v>0</v>
      </c>
      <c r="CB779" s="512">
        <v>0</v>
      </c>
      <c r="CC779" s="512">
        <v>0</v>
      </c>
      <c r="CD779" s="512">
        <v>0</v>
      </c>
      <c r="CE779" s="512">
        <v>0</v>
      </c>
      <c r="CF779" s="512">
        <v>671395.39560000005</v>
      </c>
      <c r="CG779" s="512">
        <v>671395.39560000005</v>
      </c>
      <c r="CH779" s="512">
        <v>0</v>
      </c>
      <c r="CI779" s="512">
        <v>0</v>
      </c>
      <c r="CJ779" s="512">
        <v>0</v>
      </c>
      <c r="CK779" s="512">
        <v>0</v>
      </c>
      <c r="CL779" s="513">
        <f t="shared" si="106"/>
        <v>671395.39560000005</v>
      </c>
      <c r="CM779" s="513">
        <f t="shared" si="107"/>
        <v>671395.39560000005</v>
      </c>
      <c r="CN779" s="113"/>
      <c r="CO779" s="97"/>
      <c r="CP779" s="97"/>
      <c r="CQ779" s="97"/>
      <c r="CR779" s="97"/>
      <c r="CS779" s="97"/>
      <c r="CT779" s="97"/>
      <c r="CU779" s="114"/>
      <c r="CV779" s="50">
        <f t="shared" si="100"/>
        <v>41136960.000000007</v>
      </c>
      <c r="CW779" s="11"/>
      <c r="CX779" s="604">
        <f t="shared" si="101"/>
        <v>10.767030573529174</v>
      </c>
      <c r="CY779" s="143"/>
      <c r="CZ779" s="143"/>
      <c r="DA779" s="143"/>
      <c r="DB779" s="23"/>
      <c r="DC779" s="23"/>
      <c r="DD779" s="23"/>
      <c r="DE779" s="23"/>
      <c r="DF779" s="143"/>
      <c r="DG779" s="89"/>
      <c r="DH779" s="50" t="s">
        <v>46</v>
      </c>
      <c r="DI779" s="28"/>
      <c r="DJ779" s="553" t="s">
        <v>46</v>
      </c>
      <c r="DK779" s="143"/>
      <c r="DL779" s="46"/>
      <c r="DM779" s="111"/>
      <c r="DN779" s="110"/>
      <c r="DO779" s="432">
        <v>111.79017443330244</v>
      </c>
      <c r="DP779" s="433">
        <v>-50.43372333830694</v>
      </c>
      <c r="DQ779" s="434">
        <v>111.43136428752001</v>
      </c>
      <c r="DR779" s="428">
        <v>-50.074913192524512</v>
      </c>
      <c r="DS779" s="432">
        <v>0.14123198786550939</v>
      </c>
      <c r="DT779" s="434">
        <v>0.56895792799169054</v>
      </c>
      <c r="DU779" s="434">
        <v>0.1408949186820595</v>
      </c>
      <c r="DV779" s="428">
        <v>0.56929499717514043</v>
      </c>
      <c r="DW779" s="252"/>
      <c r="DX779" s="50"/>
      <c r="DY779" s="249"/>
      <c r="DZ779" s="464">
        <v>627392</v>
      </c>
      <c r="EA779" s="465">
        <v>-567737.66666666663</v>
      </c>
      <c r="EB779" s="46"/>
    </row>
    <row r="780" spans="1:132" s="141" customFormat="1" ht="27.75" customHeight="1" x14ac:dyDescent="0.25">
      <c r="A780" s="69" t="s">
        <v>56</v>
      </c>
      <c r="B780" s="69" t="s">
        <v>57</v>
      </c>
      <c r="C780" s="69" t="s">
        <v>1099</v>
      </c>
      <c r="D780" s="67" t="s">
        <v>1253</v>
      </c>
      <c r="E780" s="67" t="s">
        <v>1101</v>
      </c>
      <c r="F780" s="67" t="s">
        <v>1352</v>
      </c>
      <c r="G780" s="67" t="s">
        <v>1296</v>
      </c>
      <c r="H780" s="14" t="s">
        <v>46</v>
      </c>
      <c r="I780" s="20" t="s">
        <v>1978</v>
      </c>
      <c r="J780" s="145" t="s">
        <v>1984</v>
      </c>
      <c r="K780" s="426">
        <v>12.190173583669758</v>
      </c>
      <c r="L780" s="426">
        <v>7.864772710914</v>
      </c>
      <c r="M780" s="424">
        <v>1632</v>
      </c>
      <c r="N780" s="487">
        <v>29538719.999999996</v>
      </c>
      <c r="O780" s="487" t="s">
        <v>1976</v>
      </c>
      <c r="P780" s="572">
        <v>7.1216906259890287</v>
      </c>
      <c r="Q780" s="34" t="s">
        <v>1977</v>
      </c>
      <c r="R780" s="257" t="s">
        <v>48</v>
      </c>
      <c r="S780" s="27"/>
      <c r="T780" s="27"/>
      <c r="U780" s="145"/>
      <c r="V780" s="24"/>
      <c r="W780" s="24"/>
      <c r="X780" s="24"/>
      <c r="Y780" s="24"/>
      <c r="Z780" s="24"/>
      <c r="AA780" s="24"/>
      <c r="AB780" s="24"/>
      <c r="AC780" s="24"/>
      <c r="AD780" s="24"/>
      <c r="AE780" s="24"/>
      <c r="AF780" s="24"/>
      <c r="AG780" s="24"/>
      <c r="AH780" s="24"/>
      <c r="AI780" s="24">
        <v>3</v>
      </c>
      <c r="AJ780" s="24">
        <v>3</v>
      </c>
      <c r="AK780" s="24"/>
      <c r="AL780" s="24"/>
      <c r="AM780" s="24"/>
      <c r="AN780" s="24"/>
      <c r="AO780" s="145">
        <f t="shared" si="102"/>
        <v>3</v>
      </c>
      <c r="AP780" s="14">
        <f t="shared" si="103"/>
        <v>3</v>
      </c>
      <c r="AQ780" s="22"/>
      <c r="AR780" s="24"/>
      <c r="AS780" s="24"/>
      <c r="AT780" s="24"/>
      <c r="AU780" s="24"/>
      <c r="AV780" s="24"/>
      <c r="AW780" s="145"/>
      <c r="AX780" s="24"/>
      <c r="AY780" s="24"/>
      <c r="AZ780" s="24"/>
      <c r="BA780" s="24"/>
      <c r="BB780" s="24"/>
      <c r="BC780" s="24"/>
      <c r="BD780" s="24"/>
      <c r="BE780" s="24"/>
      <c r="BF780" s="24"/>
      <c r="BG780" s="24">
        <v>457</v>
      </c>
      <c r="BH780" s="24">
        <v>457</v>
      </c>
      <c r="BI780" s="24"/>
      <c r="BJ780" s="24"/>
      <c r="BK780" s="24"/>
      <c r="BL780" s="24"/>
      <c r="BM780" s="145">
        <f t="shared" si="104"/>
        <v>457</v>
      </c>
      <c r="BN780" s="24">
        <f t="shared" si="105"/>
        <v>457</v>
      </c>
      <c r="BO780" s="509">
        <f t="shared" si="99"/>
        <v>6.4170156217160004E-2</v>
      </c>
      <c r="BP780" s="511">
        <v>0</v>
      </c>
      <c r="BQ780" s="512">
        <v>0</v>
      </c>
      <c r="BR780" s="513">
        <v>0</v>
      </c>
      <c r="BS780" s="512">
        <v>0</v>
      </c>
      <c r="BT780" s="512">
        <v>0</v>
      </c>
      <c r="BU780" s="512">
        <v>0</v>
      </c>
      <c r="BV780" s="512">
        <v>0</v>
      </c>
      <c r="BW780" s="512">
        <v>0</v>
      </c>
      <c r="BX780" s="512">
        <v>0</v>
      </c>
      <c r="BY780" s="512">
        <v>0</v>
      </c>
      <c r="BZ780" s="512">
        <v>0</v>
      </c>
      <c r="CA780" s="512">
        <v>0</v>
      </c>
      <c r="CB780" s="512">
        <v>0</v>
      </c>
      <c r="CC780" s="512">
        <v>0</v>
      </c>
      <c r="CD780" s="512">
        <v>0</v>
      </c>
      <c r="CE780" s="512">
        <v>0</v>
      </c>
      <c r="CF780" s="512">
        <v>536444.88</v>
      </c>
      <c r="CG780" s="512">
        <v>536444.88</v>
      </c>
      <c r="CH780" s="512">
        <v>0</v>
      </c>
      <c r="CI780" s="512">
        <v>0</v>
      </c>
      <c r="CJ780" s="512">
        <v>0</v>
      </c>
      <c r="CK780" s="512">
        <v>0</v>
      </c>
      <c r="CL780" s="513">
        <f t="shared" si="106"/>
        <v>536444.88</v>
      </c>
      <c r="CM780" s="513">
        <f t="shared" si="107"/>
        <v>536444.88</v>
      </c>
      <c r="CN780" s="113"/>
      <c r="CO780" s="97"/>
      <c r="CP780" s="97"/>
      <c r="CQ780" s="97"/>
      <c r="CR780" s="97"/>
      <c r="CS780" s="97"/>
      <c r="CT780" s="97"/>
      <c r="CU780" s="114"/>
      <c r="CV780" s="50">
        <f t="shared" si="100"/>
        <v>29538719.999999996</v>
      </c>
      <c r="CW780" s="11"/>
      <c r="CX780" s="604">
        <f t="shared" si="101"/>
        <v>7.1216906259890287</v>
      </c>
      <c r="CY780" s="143"/>
      <c r="CZ780" s="143"/>
      <c r="DA780" s="143"/>
      <c r="DB780" s="23"/>
      <c r="DC780" s="23"/>
      <c r="DD780" s="23"/>
      <c r="DE780" s="23"/>
      <c r="DF780" s="143"/>
      <c r="DG780" s="89"/>
      <c r="DH780" s="50" t="s">
        <v>46</v>
      </c>
      <c r="DI780" s="28"/>
      <c r="DJ780" s="553" t="s">
        <v>46</v>
      </c>
      <c r="DK780" s="143"/>
      <c r="DL780" s="46"/>
      <c r="DM780" s="111"/>
      <c r="DN780" s="110"/>
      <c r="DO780" s="432">
        <v>4.2511870117935366</v>
      </c>
      <c r="DP780" s="433">
        <v>22.848084500737862</v>
      </c>
      <c r="DQ780" s="434">
        <v>4.2511870117935366</v>
      </c>
      <c r="DR780" s="428">
        <v>22.848084500737862</v>
      </c>
      <c r="DS780" s="432">
        <v>1.470362995864604E-2</v>
      </c>
      <c r="DT780" s="434">
        <v>0.60131135552985227</v>
      </c>
      <c r="DU780" s="434">
        <v>1.470362995864604E-2</v>
      </c>
      <c r="DV780" s="428">
        <v>0.60131135552985227</v>
      </c>
      <c r="DW780" s="252"/>
      <c r="DX780" s="50"/>
      <c r="DY780" s="249"/>
      <c r="DZ780" s="464">
        <v>0</v>
      </c>
      <c r="EA780" s="465">
        <v>7374</v>
      </c>
      <c r="EB780" s="46"/>
    </row>
    <row r="781" spans="1:132" s="141" customFormat="1" ht="27.75" customHeight="1" x14ac:dyDescent="0.25">
      <c r="A781" s="69" t="s">
        <v>56</v>
      </c>
      <c r="B781" s="69" t="s">
        <v>57</v>
      </c>
      <c r="C781" s="69" t="s">
        <v>1099</v>
      </c>
      <c r="D781" s="67" t="s">
        <v>1253</v>
      </c>
      <c r="E781" s="67" t="s">
        <v>1101</v>
      </c>
      <c r="F781" s="67" t="s">
        <v>1353</v>
      </c>
      <c r="G781" s="67" t="s">
        <v>1112</v>
      </c>
      <c r="H781" s="14" t="s">
        <v>46</v>
      </c>
      <c r="I781" s="20" t="s">
        <v>1978</v>
      </c>
      <c r="J781" s="145" t="s">
        <v>1984</v>
      </c>
      <c r="K781" s="426">
        <v>11.234081537891738</v>
      </c>
      <c r="L781" s="426">
        <v>7.2827651363669998</v>
      </c>
      <c r="M781" s="424">
        <v>1899</v>
      </c>
      <c r="N781" s="487">
        <v>12264000.000000002</v>
      </c>
      <c r="O781" s="487" t="s">
        <v>1976</v>
      </c>
      <c r="P781" s="572">
        <v>2.6451879933191735</v>
      </c>
      <c r="Q781" s="34" t="s">
        <v>1977</v>
      </c>
      <c r="R781" s="257" t="s">
        <v>48</v>
      </c>
      <c r="S781" s="27"/>
      <c r="T781" s="27"/>
      <c r="U781" s="145"/>
      <c r="V781" s="24"/>
      <c r="W781" s="24"/>
      <c r="X781" s="24"/>
      <c r="Y781" s="24"/>
      <c r="Z781" s="24"/>
      <c r="AA781" s="24"/>
      <c r="AB781" s="24"/>
      <c r="AC781" s="24"/>
      <c r="AD781" s="24"/>
      <c r="AE781" s="24"/>
      <c r="AF781" s="24"/>
      <c r="AG781" s="24"/>
      <c r="AH781" s="24"/>
      <c r="AI781" s="24">
        <v>31</v>
      </c>
      <c r="AJ781" s="24">
        <v>31</v>
      </c>
      <c r="AK781" s="24"/>
      <c r="AL781" s="24"/>
      <c r="AM781" s="24"/>
      <c r="AN781" s="24"/>
      <c r="AO781" s="145">
        <f t="shared" si="102"/>
        <v>31</v>
      </c>
      <c r="AP781" s="14">
        <f t="shared" si="103"/>
        <v>31</v>
      </c>
      <c r="AQ781" s="22"/>
      <c r="AR781" s="24"/>
      <c r="AS781" s="24"/>
      <c r="AT781" s="24"/>
      <c r="AU781" s="24"/>
      <c r="AV781" s="24"/>
      <c r="AW781" s="145"/>
      <c r="AX781" s="24"/>
      <c r="AY781" s="24"/>
      <c r="AZ781" s="24"/>
      <c r="BA781" s="24"/>
      <c r="BB781" s="24"/>
      <c r="BC781" s="24"/>
      <c r="BD781" s="24"/>
      <c r="BE781" s="24"/>
      <c r="BF781" s="24"/>
      <c r="BG781" s="24">
        <v>168.16</v>
      </c>
      <c r="BH781" s="24">
        <v>168.16</v>
      </c>
      <c r="BI781" s="24"/>
      <c r="BJ781" s="24"/>
      <c r="BK781" s="24"/>
      <c r="BL781" s="24"/>
      <c r="BM781" s="145">
        <f t="shared" si="104"/>
        <v>168.16</v>
      </c>
      <c r="BN781" s="24">
        <f t="shared" si="105"/>
        <v>168.16</v>
      </c>
      <c r="BO781" s="509">
        <f t="shared" si="99"/>
        <v>6.3572041164829785E-2</v>
      </c>
      <c r="BP781" s="511">
        <v>0</v>
      </c>
      <c r="BQ781" s="512">
        <v>0</v>
      </c>
      <c r="BR781" s="513">
        <v>0</v>
      </c>
      <c r="BS781" s="512">
        <v>0</v>
      </c>
      <c r="BT781" s="512">
        <v>0</v>
      </c>
      <c r="BU781" s="512">
        <v>0</v>
      </c>
      <c r="BV781" s="512">
        <v>0</v>
      </c>
      <c r="BW781" s="512">
        <v>0</v>
      </c>
      <c r="BX781" s="512">
        <v>0</v>
      </c>
      <c r="BY781" s="512">
        <v>0</v>
      </c>
      <c r="BZ781" s="512">
        <v>0</v>
      </c>
      <c r="CA781" s="512">
        <v>0</v>
      </c>
      <c r="CB781" s="512">
        <v>0</v>
      </c>
      <c r="CC781" s="512">
        <v>0</v>
      </c>
      <c r="CD781" s="512">
        <v>0</v>
      </c>
      <c r="CE781" s="512">
        <v>0</v>
      </c>
      <c r="CF781" s="512">
        <v>197392.9344</v>
      </c>
      <c r="CG781" s="512">
        <v>197392.9344</v>
      </c>
      <c r="CH781" s="512">
        <v>0</v>
      </c>
      <c r="CI781" s="512">
        <v>0</v>
      </c>
      <c r="CJ781" s="512">
        <v>0</v>
      </c>
      <c r="CK781" s="512">
        <v>0</v>
      </c>
      <c r="CL781" s="513">
        <f t="shared" si="106"/>
        <v>197392.9344</v>
      </c>
      <c r="CM781" s="513">
        <f t="shared" si="107"/>
        <v>197392.9344</v>
      </c>
      <c r="CN781" s="113"/>
      <c r="CO781" s="97"/>
      <c r="CP781" s="97"/>
      <c r="CQ781" s="97"/>
      <c r="CR781" s="97"/>
      <c r="CS781" s="97"/>
      <c r="CT781" s="97"/>
      <c r="CU781" s="114"/>
      <c r="CV781" s="50">
        <f t="shared" si="100"/>
        <v>12264000.000000002</v>
      </c>
      <c r="CW781" s="11"/>
      <c r="CX781" s="604">
        <f t="shared" si="101"/>
        <v>2.6451879933191735</v>
      </c>
      <c r="CY781" s="143"/>
      <c r="CZ781" s="143"/>
      <c r="DA781" s="143"/>
      <c r="DB781" s="23"/>
      <c r="DC781" s="23"/>
      <c r="DD781" s="23"/>
      <c r="DE781" s="23"/>
      <c r="DF781" s="143"/>
      <c r="DG781" s="89"/>
      <c r="DH781" s="50" t="s">
        <v>46</v>
      </c>
      <c r="DI781" s="28"/>
      <c r="DJ781" s="553" t="s">
        <v>46</v>
      </c>
      <c r="DK781" s="143"/>
      <c r="DL781" s="46"/>
      <c r="DM781" s="111"/>
      <c r="DN781" s="110"/>
      <c r="DO781" s="432">
        <v>21.944105646470369</v>
      </c>
      <c r="DP781" s="433">
        <v>83.65575818064238</v>
      </c>
      <c r="DQ781" s="434">
        <v>21.344974334225384</v>
      </c>
      <c r="DR781" s="428">
        <v>83.689057312727215</v>
      </c>
      <c r="DS781" s="432">
        <v>7.8971614092045672E-2</v>
      </c>
      <c r="DT781" s="434">
        <v>0.67266969317655279</v>
      </c>
      <c r="DU781" s="434">
        <v>7.7392181810204755E-2</v>
      </c>
      <c r="DV781" s="428">
        <v>0.67197893301333034</v>
      </c>
      <c r="DW781" s="252"/>
      <c r="DX781" s="50"/>
      <c r="DY781" s="249"/>
      <c r="DZ781" s="464">
        <v>1134</v>
      </c>
      <c r="EA781" s="465">
        <v>136839</v>
      </c>
      <c r="EB781" s="46"/>
    </row>
    <row r="782" spans="1:132" s="141" customFormat="1" ht="27.75" customHeight="1" x14ac:dyDescent="0.25">
      <c r="A782" s="69" t="s">
        <v>56</v>
      </c>
      <c r="B782" s="69" t="s">
        <v>57</v>
      </c>
      <c r="C782" s="69" t="s">
        <v>1099</v>
      </c>
      <c r="D782" s="67" t="s">
        <v>1253</v>
      </c>
      <c r="E782" s="67" t="s">
        <v>1101</v>
      </c>
      <c r="F782" s="67" t="s">
        <v>1354</v>
      </c>
      <c r="G782" s="67" t="s">
        <v>1112</v>
      </c>
      <c r="H782" s="14" t="s">
        <v>46</v>
      </c>
      <c r="I782" s="20" t="s">
        <v>1979</v>
      </c>
      <c r="J782" s="145" t="s">
        <v>1984</v>
      </c>
      <c r="K782" s="426">
        <v>12.16627128252531</v>
      </c>
      <c r="L782" s="426">
        <v>16.557007541319003</v>
      </c>
      <c r="M782" s="424">
        <v>3120</v>
      </c>
      <c r="N782" s="487">
        <v>38859360</v>
      </c>
      <c r="O782" s="487" t="s">
        <v>1976</v>
      </c>
      <c r="P782" s="572">
        <v>8.618452723654519</v>
      </c>
      <c r="Q782" s="34" t="s">
        <v>1977</v>
      </c>
      <c r="R782" s="257" t="s">
        <v>48</v>
      </c>
      <c r="S782" s="27"/>
      <c r="T782" s="27"/>
      <c r="U782" s="145"/>
      <c r="V782" s="24"/>
      <c r="W782" s="24"/>
      <c r="X782" s="24"/>
      <c r="Y782" s="24"/>
      <c r="Z782" s="24"/>
      <c r="AA782" s="24"/>
      <c r="AB782" s="24"/>
      <c r="AC782" s="24"/>
      <c r="AD782" s="24"/>
      <c r="AE782" s="24">
        <v>1</v>
      </c>
      <c r="AF782" s="24">
        <v>1</v>
      </c>
      <c r="AG782" s="24"/>
      <c r="AH782" s="24"/>
      <c r="AI782" s="24">
        <v>95</v>
      </c>
      <c r="AJ782" s="24">
        <v>95</v>
      </c>
      <c r="AK782" s="24"/>
      <c r="AL782" s="24"/>
      <c r="AM782" s="24"/>
      <c r="AN782" s="24"/>
      <c r="AO782" s="145">
        <f t="shared" si="102"/>
        <v>96</v>
      </c>
      <c r="AP782" s="14">
        <f t="shared" si="103"/>
        <v>96</v>
      </c>
      <c r="AQ782" s="22"/>
      <c r="AR782" s="24"/>
      <c r="AS782" s="24"/>
      <c r="AT782" s="24"/>
      <c r="AU782" s="24"/>
      <c r="AV782" s="24"/>
      <c r="AW782" s="145"/>
      <c r="AX782" s="24"/>
      <c r="AY782" s="24"/>
      <c r="AZ782" s="24"/>
      <c r="BA782" s="24"/>
      <c r="BB782" s="24"/>
      <c r="BC782" s="24">
        <v>75</v>
      </c>
      <c r="BD782" s="24">
        <v>75</v>
      </c>
      <c r="BE782" s="24"/>
      <c r="BF782" s="24"/>
      <c r="BG782" s="24">
        <v>498.11</v>
      </c>
      <c r="BH782" s="24">
        <v>498.11</v>
      </c>
      <c r="BI782" s="24"/>
      <c r="BJ782" s="24"/>
      <c r="BK782" s="24"/>
      <c r="BL782" s="24"/>
      <c r="BM782" s="145">
        <f t="shared" si="104"/>
        <v>573.11</v>
      </c>
      <c r="BN782" s="24">
        <f t="shared" si="105"/>
        <v>573.11</v>
      </c>
      <c r="BO782" s="509">
        <f t="shared" si="99"/>
        <v>6.6498015174698527E-2</v>
      </c>
      <c r="BP782" s="511">
        <v>0</v>
      </c>
      <c r="BQ782" s="512">
        <v>0</v>
      </c>
      <c r="BR782" s="513">
        <v>0</v>
      </c>
      <c r="BS782" s="512">
        <v>0</v>
      </c>
      <c r="BT782" s="512">
        <v>0</v>
      </c>
      <c r="BU782" s="512">
        <v>0</v>
      </c>
      <c r="BV782" s="512">
        <v>0</v>
      </c>
      <c r="BW782" s="512">
        <v>0</v>
      </c>
      <c r="BX782" s="512">
        <v>0</v>
      </c>
      <c r="BY782" s="512">
        <v>0</v>
      </c>
      <c r="BZ782" s="512">
        <v>0</v>
      </c>
      <c r="CA782" s="512">
        <v>0</v>
      </c>
      <c r="CB782" s="512">
        <v>378432</v>
      </c>
      <c r="CC782" s="512">
        <v>378432</v>
      </c>
      <c r="CD782" s="512">
        <v>0</v>
      </c>
      <c r="CE782" s="512">
        <v>0</v>
      </c>
      <c r="CF782" s="512">
        <v>584701.44240000006</v>
      </c>
      <c r="CG782" s="512">
        <v>584701.44240000006</v>
      </c>
      <c r="CH782" s="512">
        <v>0</v>
      </c>
      <c r="CI782" s="512">
        <v>0</v>
      </c>
      <c r="CJ782" s="512">
        <v>0</v>
      </c>
      <c r="CK782" s="512">
        <v>0</v>
      </c>
      <c r="CL782" s="513">
        <f t="shared" si="106"/>
        <v>963133.44240000006</v>
      </c>
      <c r="CM782" s="513">
        <f t="shared" si="107"/>
        <v>963133.44240000006</v>
      </c>
      <c r="CN782" s="113"/>
      <c r="CO782" s="97"/>
      <c r="CP782" s="97"/>
      <c r="CQ782" s="97"/>
      <c r="CR782" s="97"/>
      <c r="CS782" s="97"/>
      <c r="CT782" s="97"/>
      <c r="CU782" s="114"/>
      <c r="CV782" s="50">
        <f t="shared" si="100"/>
        <v>38859360</v>
      </c>
      <c r="CW782" s="11"/>
      <c r="CX782" s="604">
        <f t="shared" si="101"/>
        <v>8.618452723654519</v>
      </c>
      <c r="CY782" s="143"/>
      <c r="CZ782" s="143"/>
      <c r="DA782" s="143"/>
      <c r="DB782" s="23"/>
      <c r="DC782" s="23"/>
      <c r="DD782" s="23"/>
      <c r="DE782" s="23"/>
      <c r="DF782" s="143"/>
      <c r="DG782" s="89"/>
      <c r="DH782" s="50" t="s">
        <v>46</v>
      </c>
      <c r="DI782" s="28"/>
      <c r="DJ782" s="553" t="s">
        <v>46</v>
      </c>
      <c r="DK782" s="143"/>
      <c r="DL782" s="46"/>
      <c r="DM782" s="111"/>
      <c r="DN782" s="110"/>
      <c r="DO782" s="432">
        <v>39.291842512954794</v>
      </c>
      <c r="DP782" s="433">
        <v>127.04405169958761</v>
      </c>
      <c r="DQ782" s="434">
        <v>11.868582723436095</v>
      </c>
      <c r="DR782" s="428">
        <v>127.3087722922633</v>
      </c>
      <c r="DS782" s="432">
        <v>0.18045835781825972</v>
      </c>
      <c r="DT782" s="434">
        <v>1.3599424623692304</v>
      </c>
      <c r="DU782" s="434">
        <v>0.15577755221967002</v>
      </c>
      <c r="DV782" s="428">
        <v>1.040645482719418</v>
      </c>
      <c r="DW782" s="252"/>
      <c r="DX782" s="50"/>
      <c r="DY782" s="249"/>
      <c r="DZ782" s="464">
        <v>0</v>
      </c>
      <c r="EA782" s="465">
        <v>362578.33333333331</v>
      </c>
      <c r="EB782" s="46"/>
    </row>
    <row r="783" spans="1:132" s="141" customFormat="1" ht="27.75" customHeight="1" x14ac:dyDescent="0.25">
      <c r="A783" s="69" t="s">
        <v>56</v>
      </c>
      <c r="B783" s="69" t="s">
        <v>57</v>
      </c>
      <c r="C783" s="69" t="s">
        <v>1099</v>
      </c>
      <c r="D783" s="67" t="s">
        <v>1253</v>
      </c>
      <c r="E783" s="67" t="s">
        <v>1101</v>
      </c>
      <c r="F783" s="67" t="s">
        <v>1355</v>
      </c>
      <c r="G783" s="67" t="s">
        <v>1356</v>
      </c>
      <c r="H783" s="14" t="s">
        <v>46</v>
      </c>
      <c r="I783" s="20" t="s">
        <v>1979</v>
      </c>
      <c r="J783" s="145" t="s">
        <v>1984</v>
      </c>
      <c r="K783" s="426">
        <v>12.333587390536461</v>
      </c>
      <c r="L783" s="426">
        <v>19.317992384061</v>
      </c>
      <c r="M783" s="424">
        <v>3948</v>
      </c>
      <c r="N783" s="487">
        <v>38999520.000000007</v>
      </c>
      <c r="O783" s="487" t="s">
        <v>1976</v>
      </c>
      <c r="P783" s="572">
        <v>10.21178011794359</v>
      </c>
      <c r="Q783" s="34" t="s">
        <v>1977</v>
      </c>
      <c r="R783" s="257" t="s">
        <v>48</v>
      </c>
      <c r="S783" s="27"/>
      <c r="T783" s="27"/>
      <c r="U783" s="145"/>
      <c r="V783" s="24"/>
      <c r="W783" s="24"/>
      <c r="X783" s="24"/>
      <c r="Y783" s="24"/>
      <c r="Z783" s="24"/>
      <c r="AA783" s="24"/>
      <c r="AB783" s="24"/>
      <c r="AC783" s="24"/>
      <c r="AD783" s="24"/>
      <c r="AE783" s="24"/>
      <c r="AF783" s="24"/>
      <c r="AG783" s="24"/>
      <c r="AH783" s="24"/>
      <c r="AI783" s="24">
        <v>117</v>
      </c>
      <c r="AJ783" s="24">
        <v>117</v>
      </c>
      <c r="AK783" s="24">
        <v>1</v>
      </c>
      <c r="AL783" s="24">
        <v>1</v>
      </c>
      <c r="AM783" s="24"/>
      <c r="AN783" s="24"/>
      <c r="AO783" s="145">
        <f t="shared" si="102"/>
        <v>118</v>
      </c>
      <c r="AP783" s="14">
        <f t="shared" si="103"/>
        <v>118</v>
      </c>
      <c r="AQ783" s="22"/>
      <c r="AR783" s="24"/>
      <c r="AS783" s="24"/>
      <c r="AT783" s="24"/>
      <c r="AU783" s="24"/>
      <c r="AV783" s="24"/>
      <c r="AW783" s="145"/>
      <c r="AX783" s="24"/>
      <c r="AY783" s="24"/>
      <c r="AZ783" s="24"/>
      <c r="BA783" s="24"/>
      <c r="BB783" s="24"/>
      <c r="BC783" s="24"/>
      <c r="BD783" s="24"/>
      <c r="BE783" s="24"/>
      <c r="BF783" s="24"/>
      <c r="BG783" s="24">
        <v>556.33000000000004</v>
      </c>
      <c r="BH783" s="24">
        <v>556.33000000000004</v>
      </c>
      <c r="BI783" s="24">
        <v>0</v>
      </c>
      <c r="BJ783" s="24">
        <v>0</v>
      </c>
      <c r="BK783" s="24"/>
      <c r="BL783" s="24"/>
      <c r="BM783" s="145">
        <f t="shared" si="104"/>
        <v>556.33000000000004</v>
      </c>
      <c r="BN783" s="24">
        <f t="shared" si="105"/>
        <v>556.33000000000004</v>
      </c>
      <c r="BO783" s="509">
        <f t="shared" ref="BO783:BO846" si="108">IF(P783=0,0,BM783/1000/P783)</f>
        <v>5.447923805394584E-2</v>
      </c>
      <c r="BP783" s="511">
        <v>0</v>
      </c>
      <c r="BQ783" s="512">
        <v>0</v>
      </c>
      <c r="BR783" s="513">
        <v>0</v>
      </c>
      <c r="BS783" s="512">
        <v>0</v>
      </c>
      <c r="BT783" s="512">
        <v>0</v>
      </c>
      <c r="BU783" s="512">
        <v>0</v>
      </c>
      <c r="BV783" s="512">
        <v>0</v>
      </c>
      <c r="BW783" s="512">
        <v>0</v>
      </c>
      <c r="BX783" s="512">
        <v>0</v>
      </c>
      <c r="BY783" s="512">
        <v>0</v>
      </c>
      <c r="BZ783" s="512">
        <v>0</v>
      </c>
      <c r="CA783" s="512">
        <v>0</v>
      </c>
      <c r="CB783" s="512">
        <v>0</v>
      </c>
      <c r="CC783" s="512">
        <v>0</v>
      </c>
      <c r="CD783" s="512">
        <v>0</v>
      </c>
      <c r="CE783" s="512">
        <v>0</v>
      </c>
      <c r="CF783" s="512">
        <v>653042.40720000013</v>
      </c>
      <c r="CG783" s="512">
        <v>653042.40720000013</v>
      </c>
      <c r="CH783" s="512">
        <v>0</v>
      </c>
      <c r="CI783" s="512">
        <v>0</v>
      </c>
      <c r="CJ783" s="512">
        <v>0</v>
      </c>
      <c r="CK783" s="512">
        <v>0</v>
      </c>
      <c r="CL783" s="513">
        <f t="shared" si="106"/>
        <v>653042.40720000013</v>
      </c>
      <c r="CM783" s="513">
        <f t="shared" si="107"/>
        <v>653042.40720000013</v>
      </c>
      <c r="CN783" s="113"/>
      <c r="CO783" s="97"/>
      <c r="CP783" s="97"/>
      <c r="CQ783" s="97"/>
      <c r="CR783" s="97"/>
      <c r="CS783" s="97"/>
      <c r="CT783" s="97"/>
      <c r="CU783" s="114"/>
      <c r="CV783" s="50">
        <f t="shared" ref="CV783:CV846" si="109">N783</f>
        <v>38999520.000000007</v>
      </c>
      <c r="CW783" s="11"/>
      <c r="CX783" s="604">
        <f t="shared" ref="CX783:CX846" si="110">P783</f>
        <v>10.21178011794359</v>
      </c>
      <c r="CY783" s="143"/>
      <c r="CZ783" s="143"/>
      <c r="DA783" s="143"/>
      <c r="DB783" s="23"/>
      <c r="DC783" s="23"/>
      <c r="DD783" s="23"/>
      <c r="DE783" s="23"/>
      <c r="DF783" s="143"/>
      <c r="DG783" s="89"/>
      <c r="DH783" s="50" t="s">
        <v>46</v>
      </c>
      <c r="DI783" s="28"/>
      <c r="DJ783" s="553" t="s">
        <v>46</v>
      </c>
      <c r="DK783" s="143"/>
      <c r="DL783" s="46"/>
      <c r="DM783" s="111"/>
      <c r="DN783" s="110"/>
      <c r="DO783" s="432">
        <v>17.518723350360972</v>
      </c>
      <c r="DP783" s="433">
        <v>41.721931679015235</v>
      </c>
      <c r="DQ783" s="434">
        <v>6.2297462743276961</v>
      </c>
      <c r="DR783" s="428">
        <v>52.999785851206447</v>
      </c>
      <c r="DS783" s="432">
        <v>5.6739983957445062E-2</v>
      </c>
      <c r="DT783" s="434">
        <v>0.43034014090524397</v>
      </c>
      <c r="DU783" s="434">
        <v>4.7621057964284251E-2</v>
      </c>
      <c r="DV783" s="428">
        <v>0.43937415923548823</v>
      </c>
      <c r="DW783" s="252"/>
      <c r="DX783" s="50"/>
      <c r="DY783" s="249"/>
      <c r="DZ783" s="464">
        <v>0</v>
      </c>
      <c r="EA783" s="465">
        <v>110697</v>
      </c>
      <c r="EB783" s="46"/>
    </row>
    <row r="784" spans="1:132" s="141" customFormat="1" ht="27.75" customHeight="1" x14ac:dyDescent="0.25">
      <c r="A784" s="69" t="s">
        <v>56</v>
      </c>
      <c r="B784" s="69" t="s">
        <v>57</v>
      </c>
      <c r="C784" s="69" t="s">
        <v>1099</v>
      </c>
      <c r="D784" s="67" t="s">
        <v>1253</v>
      </c>
      <c r="E784" s="67" t="s">
        <v>1101</v>
      </c>
      <c r="F784" s="67" t="s">
        <v>1357</v>
      </c>
      <c r="G784" s="67" t="s">
        <v>1101</v>
      </c>
      <c r="H784" s="14" t="s">
        <v>46</v>
      </c>
      <c r="I784" s="20" t="s">
        <v>1978</v>
      </c>
      <c r="J784" s="145" t="s">
        <v>1984</v>
      </c>
      <c r="K784" s="426">
        <v>10.779937816147179</v>
      </c>
      <c r="L784" s="426">
        <v>10.216098463599002</v>
      </c>
      <c r="M784" s="424">
        <v>3106</v>
      </c>
      <c r="N784" s="487">
        <v>37282560.000000007</v>
      </c>
      <c r="O784" s="487" t="s">
        <v>1976</v>
      </c>
      <c r="P784" s="572">
        <v>7.4113865158597694</v>
      </c>
      <c r="Q784" s="34" t="s">
        <v>1977</v>
      </c>
      <c r="R784" s="257" t="s">
        <v>48</v>
      </c>
      <c r="S784" s="27"/>
      <c r="T784" s="27"/>
      <c r="U784" s="145"/>
      <c r="V784" s="24"/>
      <c r="W784" s="24"/>
      <c r="X784" s="24"/>
      <c r="Y784" s="24"/>
      <c r="Z784" s="24"/>
      <c r="AA784" s="24"/>
      <c r="AB784" s="24"/>
      <c r="AC784" s="24"/>
      <c r="AD784" s="24"/>
      <c r="AE784" s="24">
        <v>1</v>
      </c>
      <c r="AF784" s="24">
        <v>1</v>
      </c>
      <c r="AG784" s="24"/>
      <c r="AH784" s="24"/>
      <c r="AI784" s="24">
        <v>47</v>
      </c>
      <c r="AJ784" s="24">
        <v>47</v>
      </c>
      <c r="AK784" s="24"/>
      <c r="AL784" s="24"/>
      <c r="AM784" s="24"/>
      <c r="AN784" s="24"/>
      <c r="AO784" s="145">
        <f t="shared" ref="AO784:AO847" si="111">SUM(S784,U784,W784,Y784,AA784,AC784,AE784,AG784,AI784,AK784,AM784)</f>
        <v>48</v>
      </c>
      <c r="AP784" s="14">
        <f t="shared" ref="AP784:AP847" si="112">SUM(T784,V784,X784,Z784,AB784,AD784,AF784,AH784,AJ784,AL784,AN784)</f>
        <v>48</v>
      </c>
      <c r="AQ784" s="22"/>
      <c r="AR784" s="24"/>
      <c r="AS784" s="24"/>
      <c r="AT784" s="24"/>
      <c r="AU784" s="24"/>
      <c r="AV784" s="24"/>
      <c r="AW784" s="145"/>
      <c r="AX784" s="24"/>
      <c r="AY784" s="24"/>
      <c r="AZ784" s="24"/>
      <c r="BA784" s="24"/>
      <c r="BB784" s="24"/>
      <c r="BC784" s="24">
        <v>1.2</v>
      </c>
      <c r="BD784" s="24">
        <v>1.2</v>
      </c>
      <c r="BE784" s="24"/>
      <c r="BF784" s="24"/>
      <c r="BG784" s="24">
        <v>463.61</v>
      </c>
      <c r="BH784" s="24">
        <v>463.61</v>
      </c>
      <c r="BI784" s="24"/>
      <c r="BJ784" s="24"/>
      <c r="BK784" s="24"/>
      <c r="BL784" s="24"/>
      <c r="BM784" s="145">
        <f t="shared" ref="BM784:BM847" si="113">SUM(AQ784,AS784,AU784,AW784,AY784,BA784,BC784,BE784,BG784,BI784,BK784)</f>
        <v>464.81</v>
      </c>
      <c r="BN784" s="24">
        <f t="shared" ref="BN784:BN847" si="114">SUM(AR784,AT784,AV784,AX784,AZ784,BB784,BD784,BF784,BH784,BJ784,BL784)</f>
        <v>464.81</v>
      </c>
      <c r="BO784" s="509">
        <f t="shared" si="108"/>
        <v>6.2715660424044015E-2</v>
      </c>
      <c r="BP784" s="511">
        <v>0</v>
      </c>
      <c r="BQ784" s="512">
        <v>0</v>
      </c>
      <c r="BR784" s="513">
        <v>0</v>
      </c>
      <c r="BS784" s="512">
        <v>0</v>
      </c>
      <c r="BT784" s="512">
        <v>0</v>
      </c>
      <c r="BU784" s="512">
        <v>0</v>
      </c>
      <c r="BV784" s="512">
        <v>0</v>
      </c>
      <c r="BW784" s="512">
        <v>0</v>
      </c>
      <c r="BX784" s="512">
        <v>0</v>
      </c>
      <c r="BY784" s="512">
        <v>0</v>
      </c>
      <c r="BZ784" s="512">
        <v>0</v>
      </c>
      <c r="CA784" s="512">
        <v>0</v>
      </c>
      <c r="CB784" s="512">
        <v>6054.9119999999994</v>
      </c>
      <c r="CC784" s="512">
        <v>6054.9119999999994</v>
      </c>
      <c r="CD784" s="512">
        <v>0</v>
      </c>
      <c r="CE784" s="512">
        <v>0</v>
      </c>
      <c r="CF784" s="512">
        <v>544203.96240000008</v>
      </c>
      <c r="CG784" s="512">
        <v>544203.96240000008</v>
      </c>
      <c r="CH784" s="512">
        <v>0</v>
      </c>
      <c r="CI784" s="512">
        <v>0</v>
      </c>
      <c r="CJ784" s="512">
        <v>0</v>
      </c>
      <c r="CK784" s="512">
        <v>0</v>
      </c>
      <c r="CL784" s="513">
        <f t="shared" ref="CL784:CL847" si="115">BP784+BR784+BT784+BV784+BX784+BZ784+CB784+CD784+CF784+CH784+CJ784</f>
        <v>550258.87440000009</v>
      </c>
      <c r="CM784" s="513">
        <f t="shared" ref="CM784:CM847" si="116">BQ784+BS784+BU784+BW784+BY784+CA784+CC784+CE784+CG784+CI784+CK784</f>
        <v>550258.87440000009</v>
      </c>
      <c r="CN784" s="113"/>
      <c r="CO784" s="97"/>
      <c r="CP784" s="97"/>
      <c r="CQ784" s="97"/>
      <c r="CR784" s="97"/>
      <c r="CS784" s="97"/>
      <c r="CT784" s="97"/>
      <c r="CU784" s="114"/>
      <c r="CV784" s="50">
        <f t="shared" si="109"/>
        <v>37282560.000000007</v>
      </c>
      <c r="CW784" s="11"/>
      <c r="CX784" s="604">
        <f t="shared" si="110"/>
        <v>7.4113865158597694</v>
      </c>
      <c r="CY784" s="143"/>
      <c r="CZ784" s="143"/>
      <c r="DA784" s="143"/>
      <c r="DB784" s="23"/>
      <c r="DC784" s="23"/>
      <c r="DD784" s="23"/>
      <c r="DE784" s="23"/>
      <c r="DF784" s="143"/>
      <c r="DG784" s="89"/>
      <c r="DH784" s="50" t="s">
        <v>46</v>
      </c>
      <c r="DI784" s="28"/>
      <c r="DJ784" s="553" t="s">
        <v>46</v>
      </c>
      <c r="DK784" s="143"/>
      <c r="DL784" s="46"/>
      <c r="DM784" s="111"/>
      <c r="DN784" s="110"/>
      <c r="DO784" s="432">
        <v>87.522442518713376</v>
      </c>
      <c r="DP784" s="433">
        <v>-52.293709132846431</v>
      </c>
      <c r="DQ784" s="434">
        <v>42.677863332707368</v>
      </c>
      <c r="DR784" s="428">
        <v>-7.4491299468404222</v>
      </c>
      <c r="DS784" s="432">
        <v>0.35575349448662613</v>
      </c>
      <c r="DT784" s="434">
        <v>9.1546588986123112E-2</v>
      </c>
      <c r="DU784" s="434">
        <v>0.26432001717060638</v>
      </c>
      <c r="DV784" s="428">
        <v>0.18298006630214286</v>
      </c>
      <c r="DW784" s="252"/>
      <c r="DX784" s="50"/>
      <c r="DY784" s="249"/>
      <c r="DZ784" s="464">
        <v>122652</v>
      </c>
      <c r="EA784" s="465">
        <v>-90947</v>
      </c>
      <c r="EB784" s="46"/>
    </row>
    <row r="785" spans="1:132" s="141" customFormat="1" ht="27.75" customHeight="1" x14ac:dyDescent="0.25">
      <c r="A785" s="69" t="s">
        <v>56</v>
      </c>
      <c r="B785" s="69" t="s">
        <v>57</v>
      </c>
      <c r="C785" s="69" t="s">
        <v>1099</v>
      </c>
      <c r="D785" s="67" t="s">
        <v>1253</v>
      </c>
      <c r="E785" s="67" t="s">
        <v>1101</v>
      </c>
      <c r="F785" s="67" t="s">
        <v>1358</v>
      </c>
      <c r="G785" s="67" t="s">
        <v>1156</v>
      </c>
      <c r="H785" s="14" t="s">
        <v>46</v>
      </c>
      <c r="I785" s="20" t="s">
        <v>1978</v>
      </c>
      <c r="J785" s="145" t="s">
        <v>1984</v>
      </c>
      <c r="K785" s="426">
        <v>8.6765353154355349</v>
      </c>
      <c r="L785" s="426">
        <v>5.3708333221620004</v>
      </c>
      <c r="M785" s="424">
        <v>1263</v>
      </c>
      <c r="N785" s="487">
        <v>31185600.000000007</v>
      </c>
      <c r="O785" s="487" t="s">
        <v>1976</v>
      </c>
      <c r="P785" s="572">
        <v>7.7010824057305083</v>
      </c>
      <c r="Q785" s="34" t="s">
        <v>1977</v>
      </c>
      <c r="R785" s="257" t="s">
        <v>48</v>
      </c>
      <c r="S785" s="27"/>
      <c r="T785" s="27"/>
      <c r="U785" s="145"/>
      <c r="V785" s="24"/>
      <c r="W785" s="24"/>
      <c r="X785" s="24"/>
      <c r="Y785" s="24"/>
      <c r="Z785" s="24"/>
      <c r="AA785" s="24"/>
      <c r="AB785" s="24"/>
      <c r="AC785" s="24"/>
      <c r="AD785" s="24"/>
      <c r="AE785" s="24"/>
      <c r="AF785" s="24"/>
      <c r="AG785" s="24"/>
      <c r="AH785" s="24"/>
      <c r="AI785" s="24">
        <v>11</v>
      </c>
      <c r="AJ785" s="24">
        <v>11</v>
      </c>
      <c r="AK785" s="24"/>
      <c r="AL785" s="24"/>
      <c r="AM785" s="24"/>
      <c r="AN785" s="24"/>
      <c r="AO785" s="145">
        <f t="shared" si="111"/>
        <v>11</v>
      </c>
      <c r="AP785" s="14">
        <f t="shared" si="112"/>
        <v>11</v>
      </c>
      <c r="AQ785" s="22"/>
      <c r="AR785" s="24"/>
      <c r="AS785" s="24"/>
      <c r="AT785" s="24"/>
      <c r="AU785" s="24"/>
      <c r="AV785" s="24"/>
      <c r="AW785" s="145"/>
      <c r="AX785" s="24"/>
      <c r="AY785" s="24"/>
      <c r="AZ785" s="24"/>
      <c r="BA785" s="24"/>
      <c r="BB785" s="24"/>
      <c r="BC785" s="24"/>
      <c r="BD785" s="24"/>
      <c r="BE785" s="24"/>
      <c r="BF785" s="24"/>
      <c r="BG785" s="24">
        <v>178.58</v>
      </c>
      <c r="BH785" s="24">
        <v>178.58</v>
      </c>
      <c r="BI785" s="24"/>
      <c r="BJ785" s="24"/>
      <c r="BK785" s="24"/>
      <c r="BL785" s="24"/>
      <c r="BM785" s="145">
        <f t="shared" si="113"/>
        <v>178.58</v>
      </c>
      <c r="BN785" s="24">
        <f t="shared" si="114"/>
        <v>178.58</v>
      </c>
      <c r="BO785" s="509">
        <f t="shared" si="108"/>
        <v>2.3188948071392608E-2</v>
      </c>
      <c r="BP785" s="511">
        <v>0</v>
      </c>
      <c r="BQ785" s="512">
        <v>0</v>
      </c>
      <c r="BR785" s="513">
        <v>0</v>
      </c>
      <c r="BS785" s="512">
        <v>0</v>
      </c>
      <c r="BT785" s="512">
        <v>0</v>
      </c>
      <c r="BU785" s="512">
        <v>0</v>
      </c>
      <c r="BV785" s="512">
        <v>0</v>
      </c>
      <c r="BW785" s="512">
        <v>0</v>
      </c>
      <c r="BX785" s="512">
        <v>0</v>
      </c>
      <c r="BY785" s="512">
        <v>0</v>
      </c>
      <c r="BZ785" s="512">
        <v>0</v>
      </c>
      <c r="CA785" s="512">
        <v>0</v>
      </c>
      <c r="CB785" s="512">
        <v>0</v>
      </c>
      <c r="CC785" s="512">
        <v>0</v>
      </c>
      <c r="CD785" s="512">
        <v>0</v>
      </c>
      <c r="CE785" s="512">
        <v>0</v>
      </c>
      <c r="CF785" s="512">
        <v>209624.34720000002</v>
      </c>
      <c r="CG785" s="512">
        <v>209624.34720000002</v>
      </c>
      <c r="CH785" s="512">
        <v>0</v>
      </c>
      <c r="CI785" s="512">
        <v>0</v>
      </c>
      <c r="CJ785" s="512">
        <v>0</v>
      </c>
      <c r="CK785" s="512">
        <v>0</v>
      </c>
      <c r="CL785" s="513">
        <f t="shared" si="115"/>
        <v>209624.34720000002</v>
      </c>
      <c r="CM785" s="513">
        <f t="shared" si="116"/>
        <v>209624.34720000002</v>
      </c>
      <c r="CN785" s="113"/>
      <c r="CO785" s="97"/>
      <c r="CP785" s="97"/>
      <c r="CQ785" s="97"/>
      <c r="CR785" s="97"/>
      <c r="CS785" s="97"/>
      <c r="CT785" s="97"/>
      <c r="CU785" s="114"/>
      <c r="CV785" s="50">
        <f t="shared" si="109"/>
        <v>31185600.000000007</v>
      </c>
      <c r="CW785" s="11"/>
      <c r="CX785" s="604">
        <f t="shared" si="110"/>
        <v>7.7010824057305083</v>
      </c>
      <c r="CY785" s="143"/>
      <c r="CZ785" s="143"/>
      <c r="DA785" s="143"/>
      <c r="DB785" s="23"/>
      <c r="DC785" s="23"/>
      <c r="DD785" s="23"/>
      <c r="DE785" s="23"/>
      <c r="DF785" s="143"/>
      <c r="DG785" s="89"/>
      <c r="DH785" s="50" t="s">
        <v>46</v>
      </c>
      <c r="DI785" s="28"/>
      <c r="DJ785" s="553" t="s">
        <v>46</v>
      </c>
      <c r="DK785" s="143"/>
      <c r="DL785" s="46"/>
      <c r="DM785" s="111"/>
      <c r="DN785" s="110"/>
      <c r="DO785" s="432">
        <v>3.967001055966199</v>
      </c>
      <c r="DP785" s="433">
        <v>209.94491214560526</v>
      </c>
      <c r="DQ785" s="434">
        <v>2.611932418162612</v>
      </c>
      <c r="DR785" s="428">
        <v>211.29998078340884</v>
      </c>
      <c r="DS785" s="432">
        <v>1.504751847940862E-2</v>
      </c>
      <c r="DT785" s="434">
        <v>1.2769437729875399</v>
      </c>
      <c r="DU785" s="434">
        <v>1.425554382259764E-2</v>
      </c>
      <c r="DV785" s="428">
        <v>1.2777357476443507</v>
      </c>
      <c r="DW785" s="252"/>
      <c r="DX785" s="50"/>
      <c r="DY785" s="249"/>
      <c r="DZ785" s="464">
        <v>0</v>
      </c>
      <c r="EA785" s="465">
        <v>114970.33333333333</v>
      </c>
      <c r="EB785" s="46"/>
    </row>
    <row r="786" spans="1:132" s="141" customFormat="1" ht="27.75" customHeight="1" x14ac:dyDescent="0.25">
      <c r="A786" s="69" t="s">
        <v>56</v>
      </c>
      <c r="B786" s="69" t="s">
        <v>57</v>
      </c>
      <c r="C786" s="69" t="s">
        <v>1099</v>
      </c>
      <c r="D786" s="67" t="s">
        <v>1253</v>
      </c>
      <c r="E786" s="67" t="s">
        <v>1101</v>
      </c>
      <c r="F786" s="67" t="s">
        <v>1359</v>
      </c>
      <c r="G786" s="67" t="s">
        <v>1147</v>
      </c>
      <c r="H786" s="14" t="s">
        <v>46</v>
      </c>
      <c r="I786" s="20" t="s">
        <v>1978</v>
      </c>
      <c r="J786" s="145" t="s">
        <v>1984</v>
      </c>
      <c r="K786" s="426">
        <v>12.190173583669758</v>
      </c>
      <c r="L786" s="426">
        <v>5.8196969575919999</v>
      </c>
      <c r="M786" s="424">
        <v>1527</v>
      </c>
      <c r="N786" s="487">
        <v>29328480</v>
      </c>
      <c r="O786" s="487" t="s">
        <v>1976</v>
      </c>
      <c r="P786" s="572">
        <v>6.952701356897764</v>
      </c>
      <c r="Q786" s="34" t="s">
        <v>1977</v>
      </c>
      <c r="R786" s="257" t="s">
        <v>48</v>
      </c>
      <c r="S786" s="27"/>
      <c r="T786" s="27"/>
      <c r="U786" s="145"/>
      <c r="V786" s="24"/>
      <c r="W786" s="24"/>
      <c r="X786" s="24"/>
      <c r="Y786" s="24"/>
      <c r="Z786" s="24"/>
      <c r="AA786" s="24"/>
      <c r="AB786" s="24"/>
      <c r="AC786" s="24"/>
      <c r="AD786" s="24"/>
      <c r="AE786" s="24"/>
      <c r="AF786" s="24"/>
      <c r="AG786" s="24"/>
      <c r="AH786" s="24"/>
      <c r="AI786" s="24">
        <v>3</v>
      </c>
      <c r="AJ786" s="24">
        <v>3</v>
      </c>
      <c r="AK786" s="24"/>
      <c r="AL786" s="24"/>
      <c r="AM786" s="24"/>
      <c r="AN786" s="24"/>
      <c r="AO786" s="145">
        <f t="shared" si="111"/>
        <v>3</v>
      </c>
      <c r="AP786" s="14">
        <f t="shared" si="112"/>
        <v>3</v>
      </c>
      <c r="AQ786" s="22"/>
      <c r="AR786" s="24"/>
      <c r="AS786" s="24"/>
      <c r="AT786" s="24"/>
      <c r="AU786" s="24"/>
      <c r="AV786" s="24"/>
      <c r="AW786" s="145"/>
      <c r="AX786" s="24"/>
      <c r="AY786" s="24"/>
      <c r="AZ786" s="24"/>
      <c r="BA786" s="24"/>
      <c r="BB786" s="24"/>
      <c r="BC786" s="24"/>
      <c r="BD786" s="24"/>
      <c r="BE786" s="24"/>
      <c r="BF786" s="24"/>
      <c r="BG786" s="24">
        <v>23.6</v>
      </c>
      <c r="BH786" s="24">
        <v>23.6</v>
      </c>
      <c r="BI786" s="24"/>
      <c r="BJ786" s="24"/>
      <c r="BK786" s="24"/>
      <c r="BL786" s="24"/>
      <c r="BM786" s="145">
        <f t="shared" si="113"/>
        <v>23.6</v>
      </c>
      <c r="BN786" s="24">
        <f t="shared" si="114"/>
        <v>23.6</v>
      </c>
      <c r="BO786" s="509">
        <f t="shared" si="108"/>
        <v>3.3943641167021332E-3</v>
      </c>
      <c r="BP786" s="511">
        <v>0</v>
      </c>
      <c r="BQ786" s="512">
        <v>0</v>
      </c>
      <c r="BR786" s="513">
        <v>0</v>
      </c>
      <c r="BS786" s="512">
        <v>0</v>
      </c>
      <c r="BT786" s="512">
        <v>0</v>
      </c>
      <c r="BU786" s="512">
        <v>0</v>
      </c>
      <c r="BV786" s="512">
        <v>0</v>
      </c>
      <c r="BW786" s="512">
        <v>0</v>
      </c>
      <c r="BX786" s="512">
        <v>0</v>
      </c>
      <c r="BY786" s="512">
        <v>0</v>
      </c>
      <c r="BZ786" s="512">
        <v>0</v>
      </c>
      <c r="CA786" s="512">
        <v>0</v>
      </c>
      <c r="CB786" s="512">
        <v>0</v>
      </c>
      <c r="CC786" s="512">
        <v>0</v>
      </c>
      <c r="CD786" s="512">
        <v>0</v>
      </c>
      <c r="CE786" s="512">
        <v>0</v>
      </c>
      <c r="CF786" s="512">
        <v>27702.624000000003</v>
      </c>
      <c r="CG786" s="512">
        <v>27702.624000000003</v>
      </c>
      <c r="CH786" s="512">
        <v>0</v>
      </c>
      <c r="CI786" s="512">
        <v>0</v>
      </c>
      <c r="CJ786" s="512">
        <v>0</v>
      </c>
      <c r="CK786" s="512">
        <v>0</v>
      </c>
      <c r="CL786" s="513">
        <f t="shared" si="115"/>
        <v>27702.624000000003</v>
      </c>
      <c r="CM786" s="513">
        <f t="shared" si="116"/>
        <v>27702.624000000003</v>
      </c>
      <c r="CN786" s="113"/>
      <c r="CO786" s="97"/>
      <c r="CP786" s="97"/>
      <c r="CQ786" s="97"/>
      <c r="CR786" s="97"/>
      <c r="CS786" s="97"/>
      <c r="CT786" s="97"/>
      <c r="CU786" s="114"/>
      <c r="CV786" s="50">
        <f t="shared" si="109"/>
        <v>29328480</v>
      </c>
      <c r="CW786" s="11"/>
      <c r="CX786" s="604">
        <f t="shared" si="110"/>
        <v>6.952701356897764</v>
      </c>
      <c r="CY786" s="143"/>
      <c r="CZ786" s="143"/>
      <c r="DA786" s="143"/>
      <c r="DB786" s="23"/>
      <c r="DC786" s="23"/>
      <c r="DD786" s="23"/>
      <c r="DE786" s="23"/>
      <c r="DF786" s="143"/>
      <c r="DG786" s="89"/>
      <c r="DH786" s="50" t="s">
        <v>46</v>
      </c>
      <c r="DI786" s="28"/>
      <c r="DJ786" s="553" t="s">
        <v>46</v>
      </c>
      <c r="DK786" s="143"/>
      <c r="DL786" s="46"/>
      <c r="DM786" s="111"/>
      <c r="DN786" s="110"/>
      <c r="DO786" s="432">
        <v>5.0810043668122162</v>
      </c>
      <c r="DP786" s="433">
        <v>62.387241197054742</v>
      </c>
      <c r="DQ786" s="434">
        <v>5.0810043668122162</v>
      </c>
      <c r="DR786" s="428">
        <v>62.387241197054742</v>
      </c>
      <c r="DS786" s="432">
        <v>2.2925764192139687E-2</v>
      </c>
      <c r="DT786" s="434">
        <v>1.3009371782739019</v>
      </c>
      <c r="DU786" s="434">
        <v>2.2925764192139687E-2</v>
      </c>
      <c r="DV786" s="428">
        <v>1.3009371782739019</v>
      </c>
      <c r="DW786" s="252"/>
      <c r="DX786" s="50"/>
      <c r="DY786" s="249"/>
      <c r="DZ786" s="464">
        <v>0</v>
      </c>
      <c r="EA786" s="465">
        <v>57799.333333333336</v>
      </c>
      <c r="EB786" s="46"/>
    </row>
    <row r="787" spans="1:132" s="141" customFormat="1" ht="27.75" customHeight="1" x14ac:dyDescent="0.25">
      <c r="A787" s="69" t="s">
        <v>56</v>
      </c>
      <c r="B787" s="69" t="s">
        <v>57</v>
      </c>
      <c r="C787" s="69" t="s">
        <v>1099</v>
      </c>
      <c r="D787" s="67" t="s">
        <v>1253</v>
      </c>
      <c r="E787" s="67" t="s">
        <v>1101</v>
      </c>
      <c r="F787" s="67" t="s">
        <v>1360</v>
      </c>
      <c r="G787" s="67" t="s">
        <v>1156</v>
      </c>
      <c r="H787" s="14" t="s">
        <v>46</v>
      </c>
      <c r="I787" s="20" t="s">
        <v>1978</v>
      </c>
      <c r="J787" s="145" t="s">
        <v>1984</v>
      </c>
      <c r="K787" s="426">
        <v>11.377495344758442</v>
      </c>
      <c r="L787" s="426">
        <v>6.2376893809650005</v>
      </c>
      <c r="M787" s="424">
        <v>1734</v>
      </c>
      <c r="N787" s="487">
        <v>39139680</v>
      </c>
      <c r="O787" s="487" t="s">
        <v>1976</v>
      </c>
      <c r="P787" s="572">
        <v>7.0009840052095536</v>
      </c>
      <c r="Q787" s="34" t="s">
        <v>1977</v>
      </c>
      <c r="R787" s="257" t="s">
        <v>48</v>
      </c>
      <c r="S787" s="27"/>
      <c r="T787" s="27"/>
      <c r="U787" s="145"/>
      <c r="V787" s="24"/>
      <c r="W787" s="24"/>
      <c r="X787" s="24"/>
      <c r="Y787" s="24"/>
      <c r="Z787" s="24"/>
      <c r="AA787" s="24"/>
      <c r="AB787" s="24"/>
      <c r="AC787" s="24"/>
      <c r="AD787" s="24"/>
      <c r="AE787" s="24">
        <v>2</v>
      </c>
      <c r="AF787" s="24">
        <v>2</v>
      </c>
      <c r="AG787" s="24"/>
      <c r="AH787" s="24"/>
      <c r="AI787" s="24">
        <v>27</v>
      </c>
      <c r="AJ787" s="24">
        <v>27</v>
      </c>
      <c r="AK787" s="24"/>
      <c r="AL787" s="24"/>
      <c r="AM787" s="24"/>
      <c r="AN787" s="24"/>
      <c r="AO787" s="145">
        <f t="shared" si="111"/>
        <v>29</v>
      </c>
      <c r="AP787" s="14">
        <f t="shared" si="112"/>
        <v>29</v>
      </c>
      <c r="AQ787" s="22"/>
      <c r="AR787" s="24"/>
      <c r="AS787" s="24"/>
      <c r="AT787" s="24"/>
      <c r="AU787" s="24"/>
      <c r="AV787" s="24"/>
      <c r="AW787" s="145"/>
      <c r="AX787" s="24"/>
      <c r="AY787" s="24"/>
      <c r="AZ787" s="24"/>
      <c r="BA787" s="24"/>
      <c r="BB787" s="24"/>
      <c r="BC787" s="24">
        <v>2.4</v>
      </c>
      <c r="BD787" s="24">
        <v>2.4</v>
      </c>
      <c r="BE787" s="24"/>
      <c r="BF787" s="24"/>
      <c r="BG787" s="24">
        <v>535.16999999999996</v>
      </c>
      <c r="BH787" s="24">
        <v>535.16999999999996</v>
      </c>
      <c r="BI787" s="24"/>
      <c r="BJ787" s="24"/>
      <c r="BK787" s="24"/>
      <c r="BL787" s="24"/>
      <c r="BM787" s="145">
        <f t="shared" si="113"/>
        <v>537.56999999999994</v>
      </c>
      <c r="BN787" s="24">
        <f t="shared" si="114"/>
        <v>537.56999999999994</v>
      </c>
      <c r="BO787" s="509">
        <f t="shared" si="108"/>
        <v>7.678492046260707E-2</v>
      </c>
      <c r="BP787" s="511">
        <v>0</v>
      </c>
      <c r="BQ787" s="512">
        <v>0</v>
      </c>
      <c r="BR787" s="513">
        <v>0</v>
      </c>
      <c r="BS787" s="512">
        <v>0</v>
      </c>
      <c r="BT787" s="512">
        <v>0</v>
      </c>
      <c r="BU787" s="512">
        <v>0</v>
      </c>
      <c r="BV787" s="512">
        <v>0</v>
      </c>
      <c r="BW787" s="512">
        <v>0</v>
      </c>
      <c r="BX787" s="512">
        <v>0</v>
      </c>
      <c r="BY787" s="512">
        <v>0</v>
      </c>
      <c r="BZ787" s="512">
        <v>0</v>
      </c>
      <c r="CA787" s="512">
        <v>0</v>
      </c>
      <c r="CB787" s="512">
        <v>12109.823999999999</v>
      </c>
      <c r="CC787" s="512">
        <v>12109.823999999999</v>
      </c>
      <c r="CD787" s="512">
        <v>0</v>
      </c>
      <c r="CE787" s="512">
        <v>0</v>
      </c>
      <c r="CF787" s="512">
        <v>628203.95279999997</v>
      </c>
      <c r="CG787" s="512">
        <v>628203.95279999997</v>
      </c>
      <c r="CH787" s="512">
        <v>0</v>
      </c>
      <c r="CI787" s="512">
        <v>0</v>
      </c>
      <c r="CJ787" s="512">
        <v>0</v>
      </c>
      <c r="CK787" s="512">
        <v>0</v>
      </c>
      <c r="CL787" s="513">
        <f t="shared" si="115"/>
        <v>640313.77679999999</v>
      </c>
      <c r="CM787" s="513">
        <f t="shared" si="116"/>
        <v>640313.77679999999</v>
      </c>
      <c r="CN787" s="113"/>
      <c r="CO787" s="97"/>
      <c r="CP787" s="97"/>
      <c r="CQ787" s="97"/>
      <c r="CR787" s="97"/>
      <c r="CS787" s="97"/>
      <c r="CT787" s="97"/>
      <c r="CU787" s="114"/>
      <c r="CV787" s="50">
        <f t="shared" si="109"/>
        <v>39139680</v>
      </c>
      <c r="CW787" s="11"/>
      <c r="CX787" s="604">
        <f t="shared" si="110"/>
        <v>7.0009840052095536</v>
      </c>
      <c r="CY787" s="143"/>
      <c r="CZ787" s="143"/>
      <c r="DA787" s="143"/>
      <c r="DB787" s="23"/>
      <c r="DC787" s="23"/>
      <c r="DD787" s="23"/>
      <c r="DE787" s="23"/>
      <c r="DF787" s="143"/>
      <c r="DG787" s="89"/>
      <c r="DH787" s="50" t="s">
        <v>46</v>
      </c>
      <c r="DI787" s="28"/>
      <c r="DJ787" s="553" t="s">
        <v>46</v>
      </c>
      <c r="DK787" s="143"/>
      <c r="DL787" s="46"/>
      <c r="DM787" s="111"/>
      <c r="DN787" s="110"/>
      <c r="DO787" s="432">
        <v>21.771370909615108</v>
      </c>
      <c r="DP787" s="433">
        <v>111.01749479660529</v>
      </c>
      <c r="DQ787" s="434">
        <v>20.389793859016866</v>
      </c>
      <c r="DR787" s="428">
        <v>112.39907184720354</v>
      </c>
      <c r="DS787" s="432">
        <v>0.14588438806400461</v>
      </c>
      <c r="DT787" s="434">
        <v>1.4659941218645904</v>
      </c>
      <c r="DU787" s="434">
        <v>0.14530776992936428</v>
      </c>
      <c r="DV787" s="428">
        <v>1.4665707399992307</v>
      </c>
      <c r="DW787" s="252"/>
      <c r="DX787" s="50"/>
      <c r="DY787" s="249"/>
      <c r="DZ787" s="464">
        <v>0</v>
      </c>
      <c r="EA787" s="465">
        <v>139862.33333333334</v>
      </c>
      <c r="EB787" s="46"/>
    </row>
    <row r="788" spans="1:132" s="141" customFormat="1" ht="27.75" customHeight="1" x14ac:dyDescent="0.25">
      <c r="A788" s="69" t="s">
        <v>56</v>
      </c>
      <c r="B788" s="69" t="s">
        <v>57</v>
      </c>
      <c r="C788" s="69" t="s">
        <v>1099</v>
      </c>
      <c r="D788" s="67" t="s">
        <v>1361</v>
      </c>
      <c r="E788" s="67" t="s">
        <v>1191</v>
      </c>
      <c r="F788" s="67" t="s">
        <v>1362</v>
      </c>
      <c r="G788" s="67" t="s">
        <v>1191</v>
      </c>
      <c r="H788" s="14" t="s">
        <v>46</v>
      </c>
      <c r="I788" s="20" t="s">
        <v>1978</v>
      </c>
      <c r="J788" s="145" t="s">
        <v>1981</v>
      </c>
      <c r="K788" s="426">
        <v>2.557892632617718</v>
      </c>
      <c r="L788" s="426">
        <v>1.239204542877</v>
      </c>
      <c r="M788" s="424">
        <v>150</v>
      </c>
      <c r="N788" s="487">
        <v>3153600.0000000005</v>
      </c>
      <c r="O788" s="487" t="s">
        <v>1976</v>
      </c>
      <c r="P788" s="572">
        <v>0.77337223258488508</v>
      </c>
      <c r="Q788" s="34" t="s">
        <v>48</v>
      </c>
      <c r="R788" s="257" t="s">
        <v>48</v>
      </c>
      <c r="S788" s="27"/>
      <c r="T788" s="27"/>
      <c r="U788" s="145"/>
      <c r="V788" s="24"/>
      <c r="W788" s="24"/>
      <c r="X788" s="24"/>
      <c r="Y788" s="24"/>
      <c r="Z788" s="24"/>
      <c r="AA788" s="24"/>
      <c r="AB788" s="24"/>
      <c r="AC788" s="24"/>
      <c r="AD788" s="24"/>
      <c r="AE788" s="24">
        <v>1</v>
      </c>
      <c r="AF788" s="24">
        <v>1</v>
      </c>
      <c r="AG788" s="24"/>
      <c r="AH788" s="24"/>
      <c r="AI788" s="24">
        <v>8</v>
      </c>
      <c r="AJ788" s="24">
        <v>8</v>
      </c>
      <c r="AK788" s="24"/>
      <c r="AL788" s="24"/>
      <c r="AM788" s="24"/>
      <c r="AN788" s="24"/>
      <c r="AO788" s="145">
        <f t="shared" si="111"/>
        <v>9</v>
      </c>
      <c r="AP788" s="14">
        <f t="shared" si="112"/>
        <v>9</v>
      </c>
      <c r="AQ788" s="22"/>
      <c r="AR788" s="24"/>
      <c r="AS788" s="24"/>
      <c r="AT788" s="24"/>
      <c r="AU788" s="24"/>
      <c r="AV788" s="24"/>
      <c r="AW788" s="145"/>
      <c r="AX788" s="24"/>
      <c r="AY788" s="24"/>
      <c r="AZ788" s="24"/>
      <c r="BA788" s="24"/>
      <c r="BB788" s="24"/>
      <c r="BC788" s="24">
        <v>75</v>
      </c>
      <c r="BD788" s="24">
        <v>75</v>
      </c>
      <c r="BE788" s="24"/>
      <c r="BF788" s="24"/>
      <c r="BG788" s="24">
        <v>39.520000000000003</v>
      </c>
      <c r="BH788" s="24">
        <v>39.520000000000003</v>
      </c>
      <c r="BI788" s="24"/>
      <c r="BJ788" s="24"/>
      <c r="BK788" s="24"/>
      <c r="BL788" s="24"/>
      <c r="BM788" s="145">
        <f t="shared" si="113"/>
        <v>114.52000000000001</v>
      </c>
      <c r="BN788" s="24">
        <f t="shared" si="114"/>
        <v>114.52000000000001</v>
      </c>
      <c r="BO788" s="509">
        <f t="shared" si="108"/>
        <v>0.14807875842300861</v>
      </c>
      <c r="BP788" s="511">
        <v>0</v>
      </c>
      <c r="BQ788" s="512">
        <v>0</v>
      </c>
      <c r="BR788" s="513">
        <v>0</v>
      </c>
      <c r="BS788" s="512">
        <v>0</v>
      </c>
      <c r="BT788" s="512">
        <v>0</v>
      </c>
      <c r="BU788" s="512">
        <v>0</v>
      </c>
      <c r="BV788" s="512">
        <v>0</v>
      </c>
      <c r="BW788" s="512">
        <v>0</v>
      </c>
      <c r="BX788" s="512">
        <v>0</v>
      </c>
      <c r="BY788" s="512">
        <v>0</v>
      </c>
      <c r="BZ788" s="512">
        <v>0</v>
      </c>
      <c r="CA788" s="512">
        <v>0</v>
      </c>
      <c r="CB788" s="512">
        <v>378432</v>
      </c>
      <c r="CC788" s="512">
        <v>378432</v>
      </c>
      <c r="CD788" s="512">
        <v>0</v>
      </c>
      <c r="CE788" s="512">
        <v>0</v>
      </c>
      <c r="CF788" s="512">
        <v>46390.156800000004</v>
      </c>
      <c r="CG788" s="512">
        <v>46390.156800000004</v>
      </c>
      <c r="CH788" s="512">
        <v>0</v>
      </c>
      <c r="CI788" s="512">
        <v>0</v>
      </c>
      <c r="CJ788" s="512">
        <v>0</v>
      </c>
      <c r="CK788" s="512">
        <v>0</v>
      </c>
      <c r="CL788" s="513">
        <f t="shared" si="115"/>
        <v>424822.1568</v>
      </c>
      <c r="CM788" s="513">
        <f t="shared" si="116"/>
        <v>424822.1568</v>
      </c>
      <c r="CN788" s="113"/>
      <c r="CO788" s="97"/>
      <c r="CP788" s="97"/>
      <c r="CQ788" s="97"/>
      <c r="CR788" s="97"/>
      <c r="CS788" s="97"/>
      <c r="CT788" s="97"/>
      <c r="CU788" s="114"/>
      <c r="CV788" s="50">
        <f t="shared" si="109"/>
        <v>3153600.0000000005</v>
      </c>
      <c r="CW788" s="11"/>
      <c r="CX788" s="604">
        <f t="shared" si="110"/>
        <v>0.77337223258488508</v>
      </c>
      <c r="CY788" s="143"/>
      <c r="CZ788" s="143"/>
      <c r="DA788" s="143"/>
      <c r="DB788" s="23"/>
      <c r="DC788" s="23"/>
      <c r="DD788" s="23"/>
      <c r="DE788" s="23"/>
      <c r="DF788" s="143"/>
      <c r="DG788" s="89"/>
      <c r="DH788" s="50" t="s">
        <v>46</v>
      </c>
      <c r="DI788" s="28"/>
      <c r="DJ788" s="553" t="s">
        <v>46</v>
      </c>
      <c r="DK788" s="143"/>
      <c r="DL788" s="46"/>
      <c r="DM788" s="111"/>
      <c r="DN788" s="110"/>
      <c r="DO788" s="432">
        <v>39.607321131447584</v>
      </c>
      <c r="DP788" s="433">
        <v>-37.898756059145022</v>
      </c>
      <c r="DQ788" s="434">
        <v>23.773710482529118</v>
      </c>
      <c r="DR788" s="428">
        <v>-22.065145410226556</v>
      </c>
      <c r="DS788" s="432">
        <v>0.25956738768718801</v>
      </c>
      <c r="DT788" s="434">
        <v>-0.24621922305982424</v>
      </c>
      <c r="DU788" s="434">
        <v>0.25291181364392679</v>
      </c>
      <c r="DV788" s="428">
        <v>-0.23956364901656302</v>
      </c>
      <c r="DW788" s="252"/>
      <c r="DX788" s="50"/>
      <c r="DY788" s="249"/>
      <c r="DZ788" s="464">
        <v>0</v>
      </c>
      <c r="EA788" s="465">
        <v>256</v>
      </c>
      <c r="EB788" s="46"/>
    </row>
    <row r="789" spans="1:132" s="141" customFormat="1" ht="27.75" customHeight="1" x14ac:dyDescent="0.25">
      <c r="A789" s="69" t="s">
        <v>56</v>
      </c>
      <c r="B789" s="69" t="s">
        <v>57</v>
      </c>
      <c r="C789" s="69" t="s">
        <v>1099</v>
      </c>
      <c r="D789" s="67" t="s">
        <v>1361</v>
      </c>
      <c r="E789" s="67" t="s">
        <v>1191</v>
      </c>
      <c r="F789" s="67" t="s">
        <v>1363</v>
      </c>
      <c r="G789" s="67" t="s">
        <v>1191</v>
      </c>
      <c r="H789" s="14" t="s">
        <v>46</v>
      </c>
      <c r="I789" s="20" t="s">
        <v>1979</v>
      </c>
      <c r="J789" s="145" t="s">
        <v>1981</v>
      </c>
      <c r="K789" s="426">
        <v>2.557892632617718</v>
      </c>
      <c r="L789" s="426">
        <v>3.8231060526540004</v>
      </c>
      <c r="M789" s="424">
        <v>920</v>
      </c>
      <c r="N789" s="487">
        <v>6307200.0000000009</v>
      </c>
      <c r="O789" s="487" t="s">
        <v>1976</v>
      </c>
      <c r="P789" s="572">
        <v>1.657226212681902</v>
      </c>
      <c r="Q789" s="34" t="s">
        <v>48</v>
      </c>
      <c r="R789" s="257" t="s">
        <v>48</v>
      </c>
      <c r="S789" s="27"/>
      <c r="T789" s="27"/>
      <c r="U789" s="145"/>
      <c r="V789" s="24"/>
      <c r="W789" s="24"/>
      <c r="X789" s="24"/>
      <c r="Y789" s="24"/>
      <c r="Z789" s="24"/>
      <c r="AA789" s="24"/>
      <c r="AB789" s="24"/>
      <c r="AC789" s="24"/>
      <c r="AD789" s="24"/>
      <c r="AE789" s="24"/>
      <c r="AF789" s="24"/>
      <c r="AG789" s="24"/>
      <c r="AH789" s="24"/>
      <c r="AI789" s="24">
        <v>17</v>
      </c>
      <c r="AJ789" s="24">
        <v>17</v>
      </c>
      <c r="AK789" s="24"/>
      <c r="AL789" s="24"/>
      <c r="AM789" s="24"/>
      <c r="AN789" s="24"/>
      <c r="AO789" s="145">
        <f t="shared" si="111"/>
        <v>17</v>
      </c>
      <c r="AP789" s="14">
        <f t="shared" si="112"/>
        <v>17</v>
      </c>
      <c r="AQ789" s="22"/>
      <c r="AR789" s="24"/>
      <c r="AS789" s="24"/>
      <c r="AT789" s="24"/>
      <c r="AU789" s="24"/>
      <c r="AV789" s="24"/>
      <c r="AW789" s="145"/>
      <c r="AX789" s="24"/>
      <c r="AY789" s="24"/>
      <c r="AZ789" s="24"/>
      <c r="BA789" s="24"/>
      <c r="BB789" s="24"/>
      <c r="BC789" s="24"/>
      <c r="BD789" s="24"/>
      <c r="BE789" s="24"/>
      <c r="BF789" s="24"/>
      <c r="BG789" s="24">
        <v>70.569999999999993</v>
      </c>
      <c r="BH789" s="24">
        <v>70.569999999999993</v>
      </c>
      <c r="BI789" s="24"/>
      <c r="BJ789" s="24"/>
      <c r="BK789" s="24"/>
      <c r="BL789" s="24"/>
      <c r="BM789" s="145">
        <f t="shared" si="113"/>
        <v>70.569999999999993</v>
      </c>
      <c r="BN789" s="24">
        <f t="shared" si="114"/>
        <v>70.569999999999993</v>
      </c>
      <c r="BO789" s="509">
        <f t="shared" si="108"/>
        <v>4.2583202860275796E-2</v>
      </c>
      <c r="BP789" s="511">
        <v>0</v>
      </c>
      <c r="BQ789" s="512">
        <v>0</v>
      </c>
      <c r="BR789" s="513">
        <v>0</v>
      </c>
      <c r="BS789" s="512">
        <v>0</v>
      </c>
      <c r="BT789" s="512">
        <v>0</v>
      </c>
      <c r="BU789" s="512">
        <v>0</v>
      </c>
      <c r="BV789" s="512">
        <v>0</v>
      </c>
      <c r="BW789" s="512">
        <v>0</v>
      </c>
      <c r="BX789" s="512">
        <v>0</v>
      </c>
      <c r="BY789" s="512">
        <v>0</v>
      </c>
      <c r="BZ789" s="512">
        <v>0</v>
      </c>
      <c r="CA789" s="512">
        <v>0</v>
      </c>
      <c r="CB789" s="512">
        <v>0</v>
      </c>
      <c r="CC789" s="512">
        <v>0</v>
      </c>
      <c r="CD789" s="512">
        <v>0</v>
      </c>
      <c r="CE789" s="512">
        <v>0</v>
      </c>
      <c r="CF789" s="512">
        <v>82837.888800000001</v>
      </c>
      <c r="CG789" s="512">
        <v>82837.888800000001</v>
      </c>
      <c r="CH789" s="512">
        <v>0</v>
      </c>
      <c r="CI789" s="512">
        <v>0</v>
      </c>
      <c r="CJ789" s="512">
        <v>0</v>
      </c>
      <c r="CK789" s="512">
        <v>0</v>
      </c>
      <c r="CL789" s="513">
        <f t="shared" si="115"/>
        <v>82837.888800000001</v>
      </c>
      <c r="CM789" s="513">
        <f t="shared" si="116"/>
        <v>82837.888800000001</v>
      </c>
      <c r="CN789" s="113"/>
      <c r="CO789" s="97"/>
      <c r="CP789" s="97"/>
      <c r="CQ789" s="97"/>
      <c r="CR789" s="97"/>
      <c r="CS789" s="97"/>
      <c r="CT789" s="97"/>
      <c r="CU789" s="114"/>
      <c r="CV789" s="50">
        <f t="shared" si="109"/>
        <v>6307200.0000000009</v>
      </c>
      <c r="CW789" s="11"/>
      <c r="CX789" s="604">
        <f t="shared" si="110"/>
        <v>1.657226212681902</v>
      </c>
      <c r="CY789" s="143"/>
      <c r="CZ789" s="143"/>
      <c r="DA789" s="143"/>
      <c r="DB789" s="23"/>
      <c r="DC789" s="23"/>
      <c r="DD789" s="23"/>
      <c r="DE789" s="23"/>
      <c r="DF789" s="143"/>
      <c r="DG789" s="89"/>
      <c r="DH789" s="50" t="s">
        <v>46</v>
      </c>
      <c r="DI789" s="28"/>
      <c r="DJ789" s="553" t="s">
        <v>46</v>
      </c>
      <c r="DK789" s="143"/>
      <c r="DL789" s="46"/>
      <c r="DM789" s="111"/>
      <c r="DN789" s="110"/>
      <c r="DO789" s="432">
        <v>722.25122349102776</v>
      </c>
      <c r="DP789" s="433">
        <v>-684.58931084388018</v>
      </c>
      <c r="DQ789" s="434">
        <v>1.9510603588907014</v>
      </c>
      <c r="DR789" s="428">
        <v>35.710852288256824</v>
      </c>
      <c r="DS789" s="432">
        <v>2.0576400217509514</v>
      </c>
      <c r="DT789" s="434">
        <v>-0.67790033877465672</v>
      </c>
      <c r="DU789" s="434">
        <v>1.4138118542686243E-2</v>
      </c>
      <c r="DV789" s="428">
        <v>1.3656015644336084</v>
      </c>
      <c r="DW789" s="252"/>
      <c r="DX789" s="50"/>
      <c r="DY789" s="249"/>
      <c r="DZ789" s="464">
        <v>0</v>
      </c>
      <c r="EA789" s="465">
        <v>0</v>
      </c>
      <c r="EB789" s="46"/>
    </row>
    <row r="790" spans="1:132" s="141" customFormat="1" ht="27.75" customHeight="1" x14ac:dyDescent="0.25">
      <c r="A790" s="69" t="s">
        <v>56</v>
      </c>
      <c r="B790" s="69" t="s">
        <v>57</v>
      </c>
      <c r="C790" s="69" t="s">
        <v>1099</v>
      </c>
      <c r="D790" s="67" t="s">
        <v>1361</v>
      </c>
      <c r="E790" s="67" t="s">
        <v>1191</v>
      </c>
      <c r="F790" s="67" t="s">
        <v>1364</v>
      </c>
      <c r="G790" s="67" t="s">
        <v>1191</v>
      </c>
      <c r="H790" s="14" t="s">
        <v>46</v>
      </c>
      <c r="I790" s="20" t="s">
        <v>1978</v>
      </c>
      <c r="J790" s="145" t="s">
        <v>1981</v>
      </c>
      <c r="K790" s="426">
        <v>2.7380259166048808</v>
      </c>
      <c r="L790" s="426">
        <v>2.9846590847010002</v>
      </c>
      <c r="M790" s="424">
        <v>866</v>
      </c>
      <c r="N790" s="487">
        <v>7919039.9999999991</v>
      </c>
      <c r="O790" s="487" t="s">
        <v>1976</v>
      </c>
      <c r="P790" s="572">
        <v>2.3417326918331218</v>
      </c>
      <c r="Q790" s="34" t="s">
        <v>48</v>
      </c>
      <c r="R790" s="257" t="s">
        <v>48</v>
      </c>
      <c r="S790" s="27"/>
      <c r="T790" s="27"/>
      <c r="U790" s="145"/>
      <c r="V790" s="24"/>
      <c r="W790" s="24"/>
      <c r="X790" s="24"/>
      <c r="Y790" s="24"/>
      <c r="Z790" s="24"/>
      <c r="AA790" s="24"/>
      <c r="AB790" s="24"/>
      <c r="AC790" s="24"/>
      <c r="AD790" s="24"/>
      <c r="AE790" s="24"/>
      <c r="AF790" s="24"/>
      <c r="AG790" s="24"/>
      <c r="AH790" s="24"/>
      <c r="AI790" s="24">
        <v>3</v>
      </c>
      <c r="AJ790" s="24">
        <v>3</v>
      </c>
      <c r="AK790" s="24"/>
      <c r="AL790" s="24"/>
      <c r="AM790" s="24"/>
      <c r="AN790" s="24"/>
      <c r="AO790" s="145">
        <f t="shared" si="111"/>
        <v>3</v>
      </c>
      <c r="AP790" s="14">
        <f t="shared" si="112"/>
        <v>3</v>
      </c>
      <c r="AQ790" s="22"/>
      <c r="AR790" s="24"/>
      <c r="AS790" s="24"/>
      <c r="AT790" s="24"/>
      <c r="AU790" s="24"/>
      <c r="AV790" s="24"/>
      <c r="AW790" s="145"/>
      <c r="AX790" s="24"/>
      <c r="AY790" s="24"/>
      <c r="AZ790" s="24"/>
      <c r="BA790" s="24"/>
      <c r="BB790" s="24"/>
      <c r="BC790" s="24"/>
      <c r="BD790" s="24"/>
      <c r="BE790" s="24"/>
      <c r="BF790" s="24"/>
      <c r="BG790" s="24">
        <v>10.795</v>
      </c>
      <c r="BH790" s="24">
        <v>10.795</v>
      </c>
      <c r="BI790" s="24"/>
      <c r="BJ790" s="24"/>
      <c r="BK790" s="24"/>
      <c r="BL790" s="24"/>
      <c r="BM790" s="145">
        <f t="shared" si="113"/>
        <v>10.795</v>
      </c>
      <c r="BN790" s="24">
        <f t="shared" si="114"/>
        <v>10.795</v>
      </c>
      <c r="BO790" s="509">
        <f t="shared" si="108"/>
        <v>4.6098344348387658E-3</v>
      </c>
      <c r="BP790" s="511">
        <v>0</v>
      </c>
      <c r="BQ790" s="512">
        <v>0</v>
      </c>
      <c r="BR790" s="513">
        <v>0</v>
      </c>
      <c r="BS790" s="512">
        <v>0</v>
      </c>
      <c r="BT790" s="512">
        <v>0</v>
      </c>
      <c r="BU790" s="512">
        <v>0</v>
      </c>
      <c r="BV790" s="512">
        <v>0</v>
      </c>
      <c r="BW790" s="512">
        <v>0</v>
      </c>
      <c r="BX790" s="512">
        <v>0</v>
      </c>
      <c r="BY790" s="512">
        <v>0</v>
      </c>
      <c r="BZ790" s="512">
        <v>0</v>
      </c>
      <c r="CA790" s="512">
        <v>0</v>
      </c>
      <c r="CB790" s="512">
        <v>0</v>
      </c>
      <c r="CC790" s="512">
        <v>0</v>
      </c>
      <c r="CD790" s="512">
        <v>0</v>
      </c>
      <c r="CE790" s="512">
        <v>0</v>
      </c>
      <c r="CF790" s="512">
        <v>12671.602800000001</v>
      </c>
      <c r="CG790" s="512">
        <v>12671.602800000001</v>
      </c>
      <c r="CH790" s="512">
        <v>0</v>
      </c>
      <c r="CI790" s="512">
        <v>0</v>
      </c>
      <c r="CJ790" s="512">
        <v>0</v>
      </c>
      <c r="CK790" s="512">
        <v>0</v>
      </c>
      <c r="CL790" s="513">
        <f t="shared" si="115"/>
        <v>12671.602800000001</v>
      </c>
      <c r="CM790" s="513">
        <f t="shared" si="116"/>
        <v>12671.602800000001</v>
      </c>
      <c r="CN790" s="113"/>
      <c r="CO790" s="97"/>
      <c r="CP790" s="97"/>
      <c r="CQ790" s="97"/>
      <c r="CR790" s="97"/>
      <c r="CS790" s="97"/>
      <c r="CT790" s="97"/>
      <c r="CU790" s="114"/>
      <c r="CV790" s="50">
        <f t="shared" si="109"/>
        <v>7919039.9999999991</v>
      </c>
      <c r="CW790" s="11"/>
      <c r="CX790" s="604">
        <f t="shared" si="110"/>
        <v>2.3417326918331218</v>
      </c>
      <c r="CY790" s="143"/>
      <c r="CZ790" s="143"/>
      <c r="DA790" s="143"/>
      <c r="DB790" s="23"/>
      <c r="DC790" s="23"/>
      <c r="DD790" s="23"/>
      <c r="DE790" s="23"/>
      <c r="DF790" s="143"/>
      <c r="DG790" s="89"/>
      <c r="DH790" s="50" t="s">
        <v>46</v>
      </c>
      <c r="DI790" s="28"/>
      <c r="DJ790" s="553" t="s">
        <v>46</v>
      </c>
      <c r="DK790" s="143"/>
      <c r="DL790" s="46"/>
      <c r="DM790" s="111"/>
      <c r="DN790" s="110"/>
      <c r="DO790" s="432">
        <v>85.096370463078884</v>
      </c>
      <c r="DP790" s="433">
        <v>-43.412449142672287</v>
      </c>
      <c r="DQ790" s="434">
        <v>31.046115336478302</v>
      </c>
      <c r="DR790" s="428">
        <v>10.34906373237861</v>
      </c>
      <c r="DS790" s="432">
        <v>1.0351400789448353</v>
      </c>
      <c r="DT790" s="434">
        <v>-0.36620996325333366</v>
      </c>
      <c r="DU790" s="434">
        <v>0.99817079041109114</v>
      </c>
      <c r="DV790" s="428">
        <v>-0.33044043476757989</v>
      </c>
      <c r="DW790" s="252"/>
      <c r="DX790" s="50"/>
      <c r="DY790" s="249"/>
      <c r="DZ790" s="464">
        <v>0</v>
      </c>
      <c r="EA790" s="465">
        <v>23800</v>
      </c>
      <c r="EB790" s="46"/>
    </row>
    <row r="791" spans="1:132" s="141" customFormat="1" ht="27.75" customHeight="1" x14ac:dyDescent="0.25">
      <c r="A791" s="69" t="s">
        <v>56</v>
      </c>
      <c r="B791" s="69" t="s">
        <v>57</v>
      </c>
      <c r="C791" s="69" t="s">
        <v>1099</v>
      </c>
      <c r="D791" s="67" t="s">
        <v>1361</v>
      </c>
      <c r="E791" s="67" t="s">
        <v>1191</v>
      </c>
      <c r="F791" s="67" t="s">
        <v>1365</v>
      </c>
      <c r="G791" s="67" t="s">
        <v>1191</v>
      </c>
      <c r="H791" s="14" t="s">
        <v>46</v>
      </c>
      <c r="I791" s="20" t="s">
        <v>1979</v>
      </c>
      <c r="J791" s="145" t="s">
        <v>1981</v>
      </c>
      <c r="K791" s="426">
        <v>2.557892632617718</v>
      </c>
      <c r="L791" s="426">
        <v>1.8056818144260001</v>
      </c>
      <c r="M791" s="424">
        <v>587</v>
      </c>
      <c r="N791" s="487">
        <v>4870559.9999999991</v>
      </c>
      <c r="O791" s="487" t="s">
        <v>1976</v>
      </c>
      <c r="P791" s="572">
        <v>1.8013328398716324</v>
      </c>
      <c r="Q791" s="34" t="s">
        <v>48</v>
      </c>
      <c r="R791" s="257" t="s">
        <v>48</v>
      </c>
      <c r="S791" s="27"/>
      <c r="T791" s="27"/>
      <c r="U791" s="145"/>
      <c r="V791" s="24"/>
      <c r="W791" s="24"/>
      <c r="X791" s="24"/>
      <c r="Y791" s="24"/>
      <c r="Z791" s="24"/>
      <c r="AA791" s="24"/>
      <c r="AB791" s="24"/>
      <c r="AC791" s="24"/>
      <c r="AD791" s="24"/>
      <c r="AE791" s="24"/>
      <c r="AF791" s="24"/>
      <c r="AG791" s="24"/>
      <c r="AH791" s="24"/>
      <c r="AI791" s="24">
        <v>10</v>
      </c>
      <c r="AJ791" s="24">
        <v>10</v>
      </c>
      <c r="AK791" s="24"/>
      <c r="AL791" s="24"/>
      <c r="AM791" s="24"/>
      <c r="AN791" s="24"/>
      <c r="AO791" s="145">
        <f t="shared" si="111"/>
        <v>10</v>
      </c>
      <c r="AP791" s="14">
        <f t="shared" si="112"/>
        <v>10</v>
      </c>
      <c r="AQ791" s="22"/>
      <c r="AR791" s="24"/>
      <c r="AS791" s="24"/>
      <c r="AT791" s="24"/>
      <c r="AU791" s="24"/>
      <c r="AV791" s="24"/>
      <c r="AW791" s="145"/>
      <c r="AX791" s="24"/>
      <c r="AY791" s="24"/>
      <c r="AZ791" s="24"/>
      <c r="BA791" s="24"/>
      <c r="BB791" s="24"/>
      <c r="BC791" s="24"/>
      <c r="BD791" s="24"/>
      <c r="BE791" s="24"/>
      <c r="BF791" s="24"/>
      <c r="BG791" s="24">
        <v>51.4</v>
      </c>
      <c r="BH791" s="24">
        <v>51.4</v>
      </c>
      <c r="BI791" s="24"/>
      <c r="BJ791" s="24"/>
      <c r="BK791" s="24"/>
      <c r="BL791" s="24"/>
      <c r="BM791" s="145">
        <f t="shared" si="113"/>
        <v>51.4</v>
      </c>
      <c r="BN791" s="24">
        <f t="shared" si="114"/>
        <v>51.4</v>
      </c>
      <c r="BO791" s="509">
        <f t="shared" si="108"/>
        <v>2.8534426765718043E-2</v>
      </c>
      <c r="BP791" s="511">
        <v>0</v>
      </c>
      <c r="BQ791" s="512">
        <v>0</v>
      </c>
      <c r="BR791" s="513">
        <v>0</v>
      </c>
      <c r="BS791" s="512">
        <v>0</v>
      </c>
      <c r="BT791" s="512">
        <v>0</v>
      </c>
      <c r="BU791" s="512">
        <v>0</v>
      </c>
      <c r="BV791" s="512">
        <v>0</v>
      </c>
      <c r="BW791" s="512">
        <v>0</v>
      </c>
      <c r="BX791" s="512">
        <v>0</v>
      </c>
      <c r="BY791" s="512">
        <v>0</v>
      </c>
      <c r="BZ791" s="512">
        <v>0</v>
      </c>
      <c r="CA791" s="512">
        <v>0</v>
      </c>
      <c r="CB791" s="512">
        <v>0</v>
      </c>
      <c r="CC791" s="512">
        <v>0</v>
      </c>
      <c r="CD791" s="512">
        <v>0</v>
      </c>
      <c r="CE791" s="512">
        <v>0</v>
      </c>
      <c r="CF791" s="512">
        <v>60335.376000000004</v>
      </c>
      <c r="CG791" s="512">
        <v>60335.376000000004</v>
      </c>
      <c r="CH791" s="512">
        <v>0</v>
      </c>
      <c r="CI791" s="512">
        <v>0</v>
      </c>
      <c r="CJ791" s="512">
        <v>0</v>
      </c>
      <c r="CK791" s="512">
        <v>0</v>
      </c>
      <c r="CL791" s="513">
        <f t="shared" si="115"/>
        <v>60335.376000000004</v>
      </c>
      <c r="CM791" s="513">
        <f t="shared" si="116"/>
        <v>60335.376000000004</v>
      </c>
      <c r="CN791" s="113"/>
      <c r="CO791" s="97"/>
      <c r="CP791" s="97"/>
      <c r="CQ791" s="97"/>
      <c r="CR791" s="97"/>
      <c r="CS791" s="97"/>
      <c r="CT791" s="97"/>
      <c r="CU791" s="114"/>
      <c r="CV791" s="50">
        <f t="shared" si="109"/>
        <v>4870559.9999999991</v>
      </c>
      <c r="CW791" s="11"/>
      <c r="CX791" s="604">
        <f t="shared" si="110"/>
        <v>1.8013328398716324</v>
      </c>
      <c r="CY791" s="143"/>
      <c r="CZ791" s="143"/>
      <c r="DA791" s="143"/>
      <c r="DB791" s="23"/>
      <c r="DC791" s="23"/>
      <c r="DD791" s="23"/>
      <c r="DE791" s="23"/>
      <c r="DF791" s="143"/>
      <c r="DG791" s="89"/>
      <c r="DH791" s="50" t="s">
        <v>46</v>
      </c>
      <c r="DI791" s="28"/>
      <c r="DJ791" s="553" t="s">
        <v>46</v>
      </c>
      <c r="DK791" s="143"/>
      <c r="DL791" s="46"/>
      <c r="DM791" s="111"/>
      <c r="DN791" s="110"/>
      <c r="DO791" s="432">
        <v>259.13384484228476</v>
      </c>
      <c r="DP791" s="433">
        <v>-222.01594179917939</v>
      </c>
      <c r="DQ791" s="434">
        <v>63.723785166240411</v>
      </c>
      <c r="DR791" s="428">
        <v>-26.605882123135039</v>
      </c>
      <c r="DS791" s="432">
        <v>2.1705029838022165</v>
      </c>
      <c r="DT791" s="434">
        <v>-0.77267041209381548</v>
      </c>
      <c r="DU791" s="434">
        <v>0.99403239556692247</v>
      </c>
      <c r="DV791" s="428">
        <v>0.40380017614147856</v>
      </c>
      <c r="DW791" s="252"/>
      <c r="DX791" s="50"/>
      <c r="DY791" s="249"/>
      <c r="DZ791" s="464">
        <v>37248</v>
      </c>
      <c r="EA791" s="465">
        <v>-37248</v>
      </c>
      <c r="EB791" s="46"/>
    </row>
    <row r="792" spans="1:132" s="141" customFormat="1" ht="27.75" customHeight="1" x14ac:dyDescent="0.25">
      <c r="A792" s="69" t="s">
        <v>56</v>
      </c>
      <c r="B792" s="69" t="s">
        <v>57</v>
      </c>
      <c r="C792" s="69" t="s">
        <v>1099</v>
      </c>
      <c r="D792" s="67" t="s">
        <v>1361</v>
      </c>
      <c r="E792" s="67" t="s">
        <v>1191</v>
      </c>
      <c r="F792" s="67" t="s">
        <v>1366</v>
      </c>
      <c r="G792" s="67" t="s">
        <v>1191</v>
      </c>
      <c r="H792" s="14" t="s">
        <v>46</v>
      </c>
      <c r="I792" s="20" t="s">
        <v>1983</v>
      </c>
      <c r="J792" s="145" t="s">
        <v>1981</v>
      </c>
      <c r="K792" s="426">
        <v>2.6299459462125832</v>
      </c>
      <c r="L792" s="426">
        <v>1.7714015114670001</v>
      </c>
      <c r="M792" s="424">
        <v>425</v>
      </c>
      <c r="N792" s="487">
        <v>6447360.0000000009</v>
      </c>
      <c r="O792" s="487" t="s">
        <v>1976</v>
      </c>
      <c r="P792" s="572">
        <v>2.3057060350356893</v>
      </c>
      <c r="Q792" s="34" t="s">
        <v>48</v>
      </c>
      <c r="R792" s="257" t="s">
        <v>48</v>
      </c>
      <c r="S792" s="27"/>
      <c r="T792" s="27"/>
      <c r="U792" s="145"/>
      <c r="V792" s="24"/>
      <c r="W792" s="24"/>
      <c r="X792" s="24"/>
      <c r="Y792" s="24"/>
      <c r="Z792" s="24"/>
      <c r="AA792" s="24"/>
      <c r="AB792" s="24"/>
      <c r="AC792" s="24"/>
      <c r="AD792" s="24"/>
      <c r="AE792" s="24"/>
      <c r="AF792" s="24"/>
      <c r="AG792" s="24"/>
      <c r="AH792" s="24"/>
      <c r="AI792" s="24"/>
      <c r="AJ792" s="24"/>
      <c r="AK792" s="24"/>
      <c r="AL792" s="24"/>
      <c r="AM792" s="24"/>
      <c r="AN792" s="24"/>
      <c r="AO792" s="145">
        <f t="shared" si="111"/>
        <v>0</v>
      </c>
      <c r="AP792" s="14">
        <f t="shared" si="112"/>
        <v>0</v>
      </c>
      <c r="AQ792" s="22"/>
      <c r="AR792" s="24"/>
      <c r="AS792" s="24"/>
      <c r="AT792" s="24"/>
      <c r="AU792" s="24"/>
      <c r="AV792" s="24"/>
      <c r="AW792" s="145"/>
      <c r="AX792" s="24"/>
      <c r="AY792" s="24"/>
      <c r="AZ792" s="24"/>
      <c r="BA792" s="24"/>
      <c r="BB792" s="24"/>
      <c r="BC792" s="24"/>
      <c r="BD792" s="24"/>
      <c r="BE792" s="24"/>
      <c r="BF792" s="24"/>
      <c r="BG792" s="24"/>
      <c r="BH792" s="24"/>
      <c r="BI792" s="24"/>
      <c r="BJ792" s="24"/>
      <c r="BK792" s="24"/>
      <c r="BL792" s="24"/>
      <c r="BM792" s="145">
        <f t="shared" si="113"/>
        <v>0</v>
      </c>
      <c r="BN792" s="24">
        <f t="shared" si="114"/>
        <v>0</v>
      </c>
      <c r="BO792" s="509">
        <f t="shared" si="108"/>
        <v>0</v>
      </c>
      <c r="BP792" s="511">
        <v>0</v>
      </c>
      <c r="BQ792" s="512">
        <v>0</v>
      </c>
      <c r="BR792" s="513">
        <v>0</v>
      </c>
      <c r="BS792" s="512">
        <v>0</v>
      </c>
      <c r="BT792" s="512">
        <v>0</v>
      </c>
      <c r="BU792" s="512">
        <v>0</v>
      </c>
      <c r="BV792" s="512">
        <v>0</v>
      </c>
      <c r="BW792" s="512">
        <v>0</v>
      </c>
      <c r="BX792" s="512">
        <v>0</v>
      </c>
      <c r="BY792" s="512">
        <v>0</v>
      </c>
      <c r="BZ792" s="512">
        <v>0</v>
      </c>
      <c r="CA792" s="512">
        <v>0</v>
      </c>
      <c r="CB792" s="512">
        <v>0</v>
      </c>
      <c r="CC792" s="512">
        <v>0</v>
      </c>
      <c r="CD792" s="512">
        <v>0</v>
      </c>
      <c r="CE792" s="512">
        <v>0</v>
      </c>
      <c r="CF792" s="512">
        <v>0</v>
      </c>
      <c r="CG792" s="512">
        <v>0</v>
      </c>
      <c r="CH792" s="512">
        <v>0</v>
      </c>
      <c r="CI792" s="512">
        <v>0</v>
      </c>
      <c r="CJ792" s="512">
        <v>0</v>
      </c>
      <c r="CK792" s="512">
        <v>0</v>
      </c>
      <c r="CL792" s="513">
        <f t="shared" si="115"/>
        <v>0</v>
      </c>
      <c r="CM792" s="513">
        <f t="shared" si="116"/>
        <v>0</v>
      </c>
      <c r="CN792" s="113"/>
      <c r="CO792" s="97"/>
      <c r="CP792" s="97"/>
      <c r="CQ792" s="97"/>
      <c r="CR792" s="97"/>
      <c r="CS792" s="97"/>
      <c r="CT792" s="97"/>
      <c r="CU792" s="114"/>
      <c r="CV792" s="50">
        <f t="shared" si="109"/>
        <v>6447360.0000000009</v>
      </c>
      <c r="CW792" s="11"/>
      <c r="CX792" s="604">
        <f t="shared" si="110"/>
        <v>2.3057060350356893</v>
      </c>
      <c r="CY792" s="143"/>
      <c r="CZ792" s="143"/>
      <c r="DA792" s="143"/>
      <c r="DB792" s="23"/>
      <c r="DC792" s="23"/>
      <c r="DD792" s="23"/>
      <c r="DE792" s="23"/>
      <c r="DF792" s="143"/>
      <c r="DG792" s="89"/>
      <c r="DH792" s="50" t="s">
        <v>46</v>
      </c>
      <c r="DI792" s="28"/>
      <c r="DJ792" s="553" t="s">
        <v>46</v>
      </c>
      <c r="DK792" s="143"/>
      <c r="DL792" s="46"/>
      <c r="DM792" s="111"/>
      <c r="DN792" s="110"/>
      <c r="DO792" s="432">
        <v>109.14610707981949</v>
      </c>
      <c r="DP792" s="433">
        <v>0.27311219697543265</v>
      </c>
      <c r="DQ792" s="434">
        <v>109.14610707981949</v>
      </c>
      <c r="DR792" s="428">
        <v>0.27311219697543265</v>
      </c>
      <c r="DS792" s="432">
        <v>1.2614238085899185</v>
      </c>
      <c r="DT792" s="434">
        <v>-0.41475381819574297</v>
      </c>
      <c r="DU792" s="434">
        <v>1.2614238085899185</v>
      </c>
      <c r="DV792" s="428">
        <v>-0.41475381819574297</v>
      </c>
      <c r="DW792" s="252"/>
      <c r="DX792" s="50"/>
      <c r="DY792" s="249"/>
      <c r="DZ792" s="464">
        <v>0</v>
      </c>
      <c r="EA792" s="465">
        <v>35711.666666666664</v>
      </c>
      <c r="EB792" s="46"/>
    </row>
    <row r="793" spans="1:132" s="141" customFormat="1" ht="27.75" customHeight="1" x14ac:dyDescent="0.25">
      <c r="A793" s="69" t="s">
        <v>56</v>
      </c>
      <c r="B793" s="69" t="s">
        <v>57</v>
      </c>
      <c r="C793" s="69" t="s">
        <v>1099</v>
      </c>
      <c r="D793" s="67" t="s">
        <v>1361</v>
      </c>
      <c r="E793" s="67" t="s">
        <v>1191</v>
      </c>
      <c r="F793" s="67" t="s">
        <v>1367</v>
      </c>
      <c r="G793" s="67" t="s">
        <v>1191</v>
      </c>
      <c r="H793" s="14" t="s">
        <v>46</v>
      </c>
      <c r="I793" s="20" t="s">
        <v>1978</v>
      </c>
      <c r="J793" s="145" t="s">
        <v>1981</v>
      </c>
      <c r="K793" s="426">
        <v>2.557892632617718</v>
      </c>
      <c r="L793" s="426">
        <v>3.2374999932660002</v>
      </c>
      <c r="M793" s="424">
        <v>702</v>
      </c>
      <c r="N793" s="487">
        <v>2803200.0000000009</v>
      </c>
      <c r="O793" s="487" t="s">
        <v>1976</v>
      </c>
      <c r="P793" s="572">
        <v>1.9094128102639305</v>
      </c>
      <c r="Q793" s="34" t="s">
        <v>48</v>
      </c>
      <c r="R793" s="257" t="s">
        <v>48</v>
      </c>
      <c r="S793" s="27"/>
      <c r="T793" s="27"/>
      <c r="U793" s="145"/>
      <c r="V793" s="24"/>
      <c r="W793" s="24"/>
      <c r="X793" s="24"/>
      <c r="Y793" s="24"/>
      <c r="Z793" s="24"/>
      <c r="AA793" s="24"/>
      <c r="AB793" s="24"/>
      <c r="AC793" s="24"/>
      <c r="AD793" s="24"/>
      <c r="AE793" s="24"/>
      <c r="AF793" s="24"/>
      <c r="AG793" s="24"/>
      <c r="AH793" s="24"/>
      <c r="AI793" s="24">
        <v>2</v>
      </c>
      <c r="AJ793" s="24">
        <v>2</v>
      </c>
      <c r="AK793" s="24"/>
      <c r="AL793" s="24"/>
      <c r="AM793" s="24"/>
      <c r="AN793" s="24"/>
      <c r="AO793" s="145">
        <f t="shared" si="111"/>
        <v>2</v>
      </c>
      <c r="AP793" s="14">
        <f t="shared" si="112"/>
        <v>2</v>
      </c>
      <c r="AQ793" s="22"/>
      <c r="AR793" s="24"/>
      <c r="AS793" s="24"/>
      <c r="AT793" s="24"/>
      <c r="AU793" s="24"/>
      <c r="AV793" s="24"/>
      <c r="AW793" s="145"/>
      <c r="AX793" s="24"/>
      <c r="AY793" s="24"/>
      <c r="AZ793" s="24"/>
      <c r="BA793" s="24"/>
      <c r="BB793" s="24"/>
      <c r="BC793" s="24"/>
      <c r="BD793" s="24"/>
      <c r="BE793" s="24"/>
      <c r="BF793" s="24"/>
      <c r="BG793" s="24">
        <v>30.94</v>
      </c>
      <c r="BH793" s="24">
        <v>30.94</v>
      </c>
      <c r="BI793" s="24"/>
      <c r="BJ793" s="24"/>
      <c r="BK793" s="24"/>
      <c r="BL793" s="24"/>
      <c r="BM793" s="145">
        <f t="shared" si="113"/>
        <v>30.94</v>
      </c>
      <c r="BN793" s="24">
        <f t="shared" si="114"/>
        <v>30.94</v>
      </c>
      <c r="BO793" s="509">
        <f t="shared" si="108"/>
        <v>1.6203934441878648E-2</v>
      </c>
      <c r="BP793" s="511">
        <v>0</v>
      </c>
      <c r="BQ793" s="512">
        <v>0</v>
      </c>
      <c r="BR793" s="513">
        <v>0</v>
      </c>
      <c r="BS793" s="512">
        <v>0</v>
      </c>
      <c r="BT793" s="512">
        <v>0</v>
      </c>
      <c r="BU793" s="512">
        <v>0</v>
      </c>
      <c r="BV793" s="512">
        <v>0</v>
      </c>
      <c r="BW793" s="512">
        <v>0</v>
      </c>
      <c r="BX793" s="512">
        <v>0</v>
      </c>
      <c r="BY793" s="512">
        <v>0</v>
      </c>
      <c r="BZ793" s="512">
        <v>0</v>
      </c>
      <c r="CA793" s="512">
        <v>0</v>
      </c>
      <c r="CB793" s="512">
        <v>0</v>
      </c>
      <c r="CC793" s="512">
        <v>0</v>
      </c>
      <c r="CD793" s="512">
        <v>0</v>
      </c>
      <c r="CE793" s="512">
        <v>0</v>
      </c>
      <c r="CF793" s="512">
        <v>36318.609600000003</v>
      </c>
      <c r="CG793" s="512">
        <v>36318.609600000003</v>
      </c>
      <c r="CH793" s="512">
        <v>0</v>
      </c>
      <c r="CI793" s="512">
        <v>0</v>
      </c>
      <c r="CJ793" s="512">
        <v>0</v>
      </c>
      <c r="CK793" s="512">
        <v>0</v>
      </c>
      <c r="CL793" s="513">
        <f t="shared" si="115"/>
        <v>36318.609600000003</v>
      </c>
      <c r="CM793" s="513">
        <f t="shared" si="116"/>
        <v>36318.609600000003</v>
      </c>
      <c r="CN793" s="113"/>
      <c r="CO793" s="97"/>
      <c r="CP793" s="97"/>
      <c r="CQ793" s="97"/>
      <c r="CR793" s="97"/>
      <c r="CS793" s="97"/>
      <c r="CT793" s="97"/>
      <c r="CU793" s="114"/>
      <c r="CV793" s="50">
        <f t="shared" si="109"/>
        <v>2803200.0000000009</v>
      </c>
      <c r="CW793" s="11"/>
      <c r="CX793" s="604">
        <f t="shared" si="110"/>
        <v>1.9094128102639305</v>
      </c>
      <c r="CY793" s="143"/>
      <c r="CZ793" s="143"/>
      <c r="DA793" s="143"/>
      <c r="DB793" s="23"/>
      <c r="DC793" s="23"/>
      <c r="DD793" s="23"/>
      <c r="DE793" s="23"/>
      <c r="DF793" s="143"/>
      <c r="DG793" s="89"/>
      <c r="DH793" s="50" t="s">
        <v>46</v>
      </c>
      <c r="DI793" s="28"/>
      <c r="DJ793" s="553" t="s">
        <v>46</v>
      </c>
      <c r="DK793" s="143"/>
      <c r="DL793" s="46"/>
      <c r="DM793" s="111"/>
      <c r="DN793" s="110"/>
      <c r="DO793" s="432">
        <v>131.44424652654078</v>
      </c>
      <c r="DP793" s="433">
        <v>-92.04215848483625</v>
      </c>
      <c r="DQ793" s="434">
        <v>50.299964374777339</v>
      </c>
      <c r="DR793" s="428">
        <v>-10.897876333072816</v>
      </c>
      <c r="DS793" s="432">
        <v>1.8539365871036695</v>
      </c>
      <c r="DT793" s="434">
        <v>-0.48907629183657408</v>
      </c>
      <c r="DU793" s="434">
        <v>0.85215532597078736</v>
      </c>
      <c r="DV793" s="428">
        <v>0.51270496929630804</v>
      </c>
      <c r="DW793" s="252"/>
      <c r="DX793" s="50"/>
      <c r="DY793" s="249"/>
      <c r="DZ793" s="464">
        <v>33093</v>
      </c>
      <c r="EA793" s="465">
        <v>-33093</v>
      </c>
      <c r="EB793" s="46"/>
    </row>
    <row r="794" spans="1:132" s="141" customFormat="1" ht="27.75" customHeight="1" x14ac:dyDescent="0.25">
      <c r="A794" s="69" t="s">
        <v>56</v>
      </c>
      <c r="B794" s="69" t="s">
        <v>57</v>
      </c>
      <c r="C794" s="69" t="s">
        <v>1099</v>
      </c>
      <c r="D794" s="67" t="s">
        <v>1368</v>
      </c>
      <c r="E794" s="67" t="s">
        <v>1124</v>
      </c>
      <c r="F794" s="67" t="s">
        <v>1369</v>
      </c>
      <c r="G794" s="67" t="s">
        <v>1124</v>
      </c>
      <c r="H794" s="14" t="s">
        <v>46</v>
      </c>
      <c r="I794" s="20" t="s">
        <v>1979</v>
      </c>
      <c r="J794" s="145" t="s">
        <v>1981</v>
      </c>
      <c r="K794" s="426">
        <v>3.2784257685663705</v>
      </c>
      <c r="L794" s="426">
        <v>2.0155302988380002</v>
      </c>
      <c r="M794" s="424">
        <v>803</v>
      </c>
      <c r="N794" s="487">
        <v>6517440.0000000009</v>
      </c>
      <c r="O794" s="487" t="s">
        <v>1976</v>
      </c>
      <c r="P794" s="572">
        <v>1.7101853981741275</v>
      </c>
      <c r="Q794" s="34" t="s">
        <v>48</v>
      </c>
      <c r="R794" s="257" t="s">
        <v>48</v>
      </c>
      <c r="S794" s="27"/>
      <c r="T794" s="27"/>
      <c r="U794" s="145"/>
      <c r="V794" s="24"/>
      <c r="W794" s="24"/>
      <c r="X794" s="24"/>
      <c r="Y794" s="24"/>
      <c r="Z794" s="24"/>
      <c r="AA794" s="24"/>
      <c r="AB794" s="24"/>
      <c r="AC794" s="24"/>
      <c r="AD794" s="24"/>
      <c r="AE794" s="24"/>
      <c r="AF794" s="24"/>
      <c r="AG794" s="24"/>
      <c r="AH794" s="24"/>
      <c r="AI794" s="24">
        <v>21</v>
      </c>
      <c r="AJ794" s="24">
        <v>21</v>
      </c>
      <c r="AK794" s="24"/>
      <c r="AL794" s="24"/>
      <c r="AM794" s="24"/>
      <c r="AN794" s="24"/>
      <c r="AO794" s="145">
        <f t="shared" si="111"/>
        <v>21</v>
      </c>
      <c r="AP794" s="14">
        <f t="shared" si="112"/>
        <v>21</v>
      </c>
      <c r="AQ794" s="22"/>
      <c r="AR794" s="24"/>
      <c r="AS794" s="24"/>
      <c r="AT794" s="24"/>
      <c r="AU794" s="24"/>
      <c r="AV794" s="24"/>
      <c r="AW794" s="145"/>
      <c r="AX794" s="24"/>
      <c r="AY794" s="24"/>
      <c r="AZ794" s="24"/>
      <c r="BA794" s="24"/>
      <c r="BB794" s="24"/>
      <c r="BC794" s="24"/>
      <c r="BD794" s="24"/>
      <c r="BE794" s="24"/>
      <c r="BF794" s="24"/>
      <c r="BG794" s="24">
        <v>100.2</v>
      </c>
      <c r="BH794" s="24">
        <v>100.2</v>
      </c>
      <c r="BI794" s="24"/>
      <c r="BJ794" s="24"/>
      <c r="BK794" s="24"/>
      <c r="BL794" s="24"/>
      <c r="BM794" s="145">
        <f t="shared" si="113"/>
        <v>100.2</v>
      </c>
      <c r="BN794" s="24">
        <f t="shared" si="114"/>
        <v>100.2</v>
      </c>
      <c r="BO794" s="509">
        <f t="shared" si="108"/>
        <v>5.8590138886098618E-2</v>
      </c>
      <c r="BP794" s="511">
        <v>0</v>
      </c>
      <c r="BQ794" s="512">
        <v>0</v>
      </c>
      <c r="BR794" s="513">
        <v>0</v>
      </c>
      <c r="BS794" s="512">
        <v>0</v>
      </c>
      <c r="BT794" s="512">
        <v>0</v>
      </c>
      <c r="BU794" s="512">
        <v>0</v>
      </c>
      <c r="BV794" s="512">
        <v>0</v>
      </c>
      <c r="BW794" s="512">
        <v>0</v>
      </c>
      <c r="BX794" s="512">
        <v>0</v>
      </c>
      <c r="BY794" s="512">
        <v>0</v>
      </c>
      <c r="BZ794" s="512">
        <v>0</v>
      </c>
      <c r="CA794" s="512">
        <v>0</v>
      </c>
      <c r="CB794" s="512">
        <v>0</v>
      </c>
      <c r="CC794" s="512">
        <v>0</v>
      </c>
      <c r="CD794" s="512">
        <v>0</v>
      </c>
      <c r="CE794" s="512">
        <v>0</v>
      </c>
      <c r="CF794" s="512">
        <v>117618.76800000001</v>
      </c>
      <c r="CG794" s="512">
        <v>117618.76800000001</v>
      </c>
      <c r="CH794" s="512">
        <v>0</v>
      </c>
      <c r="CI794" s="512">
        <v>0</v>
      </c>
      <c r="CJ794" s="512">
        <v>0</v>
      </c>
      <c r="CK794" s="512">
        <v>0</v>
      </c>
      <c r="CL794" s="513">
        <f t="shared" si="115"/>
        <v>117618.76800000001</v>
      </c>
      <c r="CM794" s="513">
        <f t="shared" si="116"/>
        <v>117618.76800000001</v>
      </c>
      <c r="CN794" s="113"/>
      <c r="CO794" s="97"/>
      <c r="CP794" s="97"/>
      <c r="CQ794" s="97"/>
      <c r="CR794" s="97"/>
      <c r="CS794" s="97"/>
      <c r="CT794" s="97"/>
      <c r="CU794" s="114"/>
      <c r="CV794" s="50">
        <f t="shared" si="109"/>
        <v>6517440.0000000009</v>
      </c>
      <c r="CW794" s="11"/>
      <c r="CX794" s="604">
        <f t="shared" si="110"/>
        <v>1.7101853981741275</v>
      </c>
      <c r="CY794" s="143"/>
      <c r="CZ794" s="143"/>
      <c r="DA794" s="143"/>
      <c r="DB794" s="23"/>
      <c r="DC794" s="23"/>
      <c r="DD794" s="23"/>
      <c r="DE794" s="23"/>
      <c r="DF794" s="143"/>
      <c r="DG794" s="89"/>
      <c r="DH794" s="50" t="s">
        <v>46</v>
      </c>
      <c r="DI794" s="28"/>
      <c r="DJ794" s="553" t="s">
        <v>46</v>
      </c>
      <c r="DK794" s="143"/>
      <c r="DL794" s="46"/>
      <c r="DM794" s="111"/>
      <c r="DN794" s="110"/>
      <c r="DO794" s="432">
        <v>0.73817427385892143</v>
      </c>
      <c r="DP794" s="433">
        <v>59.727747723176073</v>
      </c>
      <c r="DQ794" s="434">
        <v>0</v>
      </c>
      <c r="DR794" s="428">
        <v>52.040507048308918</v>
      </c>
      <c r="DS794" s="432">
        <v>2.4896265560165986E-3</v>
      </c>
      <c r="DT794" s="434">
        <v>0.41771579887467203</v>
      </c>
      <c r="DU794" s="434">
        <v>0</v>
      </c>
      <c r="DV794" s="428">
        <v>0.39144974301182822</v>
      </c>
      <c r="DW794" s="252"/>
      <c r="DX794" s="50"/>
      <c r="DY794" s="249"/>
      <c r="DZ794" s="464">
        <v>0</v>
      </c>
      <c r="EA794" s="465">
        <v>18933.333333333332</v>
      </c>
      <c r="EB794" s="46"/>
    </row>
    <row r="795" spans="1:132" s="141" customFormat="1" ht="27.75" customHeight="1" x14ac:dyDescent="0.25">
      <c r="A795" s="69" t="s">
        <v>56</v>
      </c>
      <c r="B795" s="69" t="s">
        <v>57</v>
      </c>
      <c r="C795" s="69" t="s">
        <v>1099</v>
      </c>
      <c r="D795" s="67" t="s">
        <v>1368</v>
      </c>
      <c r="E795" s="67" t="s">
        <v>1124</v>
      </c>
      <c r="F795" s="67" t="s">
        <v>1370</v>
      </c>
      <c r="G795" s="67" t="s">
        <v>1124</v>
      </c>
      <c r="H795" s="14" t="s">
        <v>46</v>
      </c>
      <c r="I795" s="20" t="s">
        <v>1979</v>
      </c>
      <c r="J795" s="145" t="s">
        <v>1981</v>
      </c>
      <c r="K795" s="426">
        <v>2.954185857389477</v>
      </c>
      <c r="L795" s="426">
        <v>2.3140151467020003</v>
      </c>
      <c r="M795" s="424">
        <v>1102</v>
      </c>
      <c r="N795" s="487">
        <v>6657600</v>
      </c>
      <c r="O795" s="487" t="s">
        <v>1976</v>
      </c>
      <c r="P795" s="572">
        <v>1.7465723215395346</v>
      </c>
      <c r="Q795" s="34" t="s">
        <v>1977</v>
      </c>
      <c r="R795" s="257" t="s">
        <v>48</v>
      </c>
      <c r="S795" s="27"/>
      <c r="T795" s="27"/>
      <c r="U795" s="145"/>
      <c r="V795" s="24"/>
      <c r="W795" s="24"/>
      <c r="X795" s="24"/>
      <c r="Y795" s="24"/>
      <c r="Z795" s="24"/>
      <c r="AA795" s="24"/>
      <c r="AB795" s="24"/>
      <c r="AC795" s="24"/>
      <c r="AD795" s="24"/>
      <c r="AE795" s="24"/>
      <c r="AF795" s="24"/>
      <c r="AG795" s="24"/>
      <c r="AH795" s="24"/>
      <c r="AI795" s="24">
        <v>11</v>
      </c>
      <c r="AJ795" s="24">
        <v>11</v>
      </c>
      <c r="AK795" s="24"/>
      <c r="AL795" s="24"/>
      <c r="AM795" s="24"/>
      <c r="AN795" s="24"/>
      <c r="AO795" s="145">
        <f t="shared" si="111"/>
        <v>11</v>
      </c>
      <c r="AP795" s="14">
        <f t="shared" si="112"/>
        <v>11</v>
      </c>
      <c r="AQ795" s="22"/>
      <c r="AR795" s="24"/>
      <c r="AS795" s="24"/>
      <c r="AT795" s="24"/>
      <c r="AU795" s="24"/>
      <c r="AV795" s="24"/>
      <c r="AW795" s="145"/>
      <c r="AX795" s="24"/>
      <c r="AY795" s="24"/>
      <c r="AZ795" s="24"/>
      <c r="BA795" s="24"/>
      <c r="BB795" s="24"/>
      <c r="BC795" s="24"/>
      <c r="BD795" s="24"/>
      <c r="BE795" s="24"/>
      <c r="BF795" s="24"/>
      <c r="BG795" s="24">
        <v>64.239999999999995</v>
      </c>
      <c r="BH795" s="24">
        <v>64.239999999999995</v>
      </c>
      <c r="BI795" s="24"/>
      <c r="BJ795" s="24"/>
      <c r="BK795" s="24"/>
      <c r="BL795" s="24"/>
      <c r="BM795" s="145">
        <f t="shared" si="113"/>
        <v>64.239999999999995</v>
      </c>
      <c r="BN795" s="24">
        <f t="shared" si="114"/>
        <v>64.239999999999995</v>
      </c>
      <c r="BO795" s="509">
        <f t="shared" si="108"/>
        <v>3.6780612636398001E-2</v>
      </c>
      <c r="BP795" s="511">
        <v>0</v>
      </c>
      <c r="BQ795" s="512">
        <v>0</v>
      </c>
      <c r="BR795" s="513">
        <v>0</v>
      </c>
      <c r="BS795" s="512">
        <v>0</v>
      </c>
      <c r="BT795" s="512">
        <v>0</v>
      </c>
      <c r="BU795" s="512">
        <v>0</v>
      </c>
      <c r="BV795" s="512">
        <v>0</v>
      </c>
      <c r="BW795" s="512">
        <v>0</v>
      </c>
      <c r="BX795" s="512">
        <v>0</v>
      </c>
      <c r="BY795" s="512">
        <v>0</v>
      </c>
      <c r="BZ795" s="512">
        <v>0</v>
      </c>
      <c r="CA795" s="512">
        <v>0</v>
      </c>
      <c r="CB795" s="512">
        <v>0</v>
      </c>
      <c r="CC795" s="512">
        <v>0</v>
      </c>
      <c r="CD795" s="512">
        <v>0</v>
      </c>
      <c r="CE795" s="512">
        <v>0</v>
      </c>
      <c r="CF795" s="512">
        <v>75407.481599999999</v>
      </c>
      <c r="CG795" s="512">
        <v>75407.481599999999</v>
      </c>
      <c r="CH795" s="512">
        <v>0</v>
      </c>
      <c r="CI795" s="512">
        <v>0</v>
      </c>
      <c r="CJ795" s="512">
        <v>0</v>
      </c>
      <c r="CK795" s="512">
        <v>0</v>
      </c>
      <c r="CL795" s="513">
        <f t="shared" si="115"/>
        <v>75407.481599999999</v>
      </c>
      <c r="CM795" s="513">
        <f t="shared" si="116"/>
        <v>75407.481599999999</v>
      </c>
      <c r="CN795" s="113"/>
      <c r="CO795" s="97"/>
      <c r="CP795" s="97"/>
      <c r="CQ795" s="97"/>
      <c r="CR795" s="97"/>
      <c r="CS795" s="97"/>
      <c r="CT795" s="97"/>
      <c r="CU795" s="114"/>
      <c r="CV795" s="50">
        <f t="shared" si="109"/>
        <v>6657600</v>
      </c>
      <c r="CW795" s="11"/>
      <c r="CX795" s="604">
        <f t="shared" si="110"/>
        <v>1.7465723215395346</v>
      </c>
      <c r="CY795" s="143"/>
      <c r="CZ795" s="143"/>
      <c r="DA795" s="143"/>
      <c r="DB795" s="23"/>
      <c r="DC795" s="23"/>
      <c r="DD795" s="23"/>
      <c r="DE795" s="23"/>
      <c r="DF795" s="143"/>
      <c r="DG795" s="89"/>
      <c r="DH795" s="50" t="s">
        <v>46</v>
      </c>
      <c r="DI795" s="28"/>
      <c r="DJ795" s="553" t="s">
        <v>46</v>
      </c>
      <c r="DK795" s="143"/>
      <c r="DL795" s="46"/>
      <c r="DM795" s="111"/>
      <c r="DN795" s="110"/>
      <c r="DO795" s="432">
        <v>144.14887661699112</v>
      </c>
      <c r="DP795" s="433">
        <v>-96.900658668302441</v>
      </c>
      <c r="DQ795" s="434">
        <v>139.6644224222714</v>
      </c>
      <c r="DR795" s="428">
        <v>-92.416204473582724</v>
      </c>
      <c r="DS795" s="432">
        <v>1.0076405174370255</v>
      </c>
      <c r="DT795" s="434">
        <v>-0.55166873884622958</v>
      </c>
      <c r="DU795" s="434">
        <v>0.98676147968833028</v>
      </c>
      <c r="DV795" s="428">
        <v>-0.53078970109753421</v>
      </c>
      <c r="DW795" s="252"/>
      <c r="DX795" s="50"/>
      <c r="DY795" s="249"/>
      <c r="DZ795" s="464">
        <v>153695</v>
      </c>
      <c r="EA795" s="465">
        <v>-127709</v>
      </c>
      <c r="EB795" s="46"/>
    </row>
    <row r="796" spans="1:132" s="141" customFormat="1" ht="27.75" customHeight="1" x14ac:dyDescent="0.25">
      <c r="A796" s="69" t="s">
        <v>56</v>
      </c>
      <c r="B796" s="69" t="s">
        <v>57</v>
      </c>
      <c r="C796" s="69" t="s">
        <v>1099</v>
      </c>
      <c r="D796" s="67" t="s">
        <v>1371</v>
      </c>
      <c r="E796" s="67" t="s">
        <v>1372</v>
      </c>
      <c r="F796" s="67" t="s">
        <v>1373</v>
      </c>
      <c r="G796" s="67" t="s">
        <v>1372</v>
      </c>
      <c r="H796" s="14" t="s">
        <v>46</v>
      </c>
      <c r="I796" s="20" t="s">
        <v>1979</v>
      </c>
      <c r="J796" s="145" t="s">
        <v>1981</v>
      </c>
      <c r="K796" s="426">
        <v>2.6515619402910429</v>
      </c>
      <c r="L796" s="426">
        <v>2.9816287816770002</v>
      </c>
      <c r="M796" s="424">
        <v>1014</v>
      </c>
      <c r="N796" s="487">
        <v>8475776</v>
      </c>
      <c r="O796" s="487" t="s">
        <v>1982</v>
      </c>
      <c r="P796" s="572">
        <v>1.8661808221070111</v>
      </c>
      <c r="Q796" s="34" t="s">
        <v>48</v>
      </c>
      <c r="R796" s="257" t="s">
        <v>48</v>
      </c>
      <c r="S796" s="27"/>
      <c r="T796" s="27"/>
      <c r="U796" s="145"/>
      <c r="V796" s="24"/>
      <c r="W796" s="24"/>
      <c r="X796" s="24"/>
      <c r="Y796" s="24"/>
      <c r="Z796" s="24"/>
      <c r="AA796" s="24"/>
      <c r="AB796" s="24"/>
      <c r="AC796" s="24"/>
      <c r="AD796" s="24"/>
      <c r="AE796" s="24"/>
      <c r="AF796" s="24"/>
      <c r="AG796" s="24"/>
      <c r="AH796" s="24"/>
      <c r="AI796" s="24">
        <v>7</v>
      </c>
      <c r="AJ796" s="24">
        <v>7</v>
      </c>
      <c r="AK796" s="24"/>
      <c r="AL796" s="24"/>
      <c r="AM796" s="24"/>
      <c r="AN796" s="24"/>
      <c r="AO796" s="145">
        <f t="shared" si="111"/>
        <v>7</v>
      </c>
      <c r="AP796" s="14">
        <f t="shared" si="112"/>
        <v>7</v>
      </c>
      <c r="AQ796" s="22"/>
      <c r="AR796" s="24"/>
      <c r="AS796" s="24"/>
      <c r="AT796" s="24"/>
      <c r="AU796" s="24"/>
      <c r="AV796" s="24"/>
      <c r="AW796" s="145"/>
      <c r="AX796" s="24"/>
      <c r="AY796" s="24"/>
      <c r="AZ796" s="24"/>
      <c r="BA796" s="24"/>
      <c r="BB796" s="24"/>
      <c r="BC796" s="24"/>
      <c r="BD796" s="24"/>
      <c r="BE796" s="24"/>
      <c r="BF796" s="24"/>
      <c r="BG796" s="24">
        <v>36.72</v>
      </c>
      <c r="BH796" s="24">
        <v>36.72</v>
      </c>
      <c r="BI796" s="24"/>
      <c r="BJ796" s="24"/>
      <c r="BK796" s="24"/>
      <c r="BL796" s="24"/>
      <c r="BM796" s="145">
        <f t="shared" si="113"/>
        <v>36.72</v>
      </c>
      <c r="BN796" s="24">
        <f t="shared" si="114"/>
        <v>36.72</v>
      </c>
      <c r="BO796" s="509">
        <f t="shared" si="108"/>
        <v>1.9676549863234201E-2</v>
      </c>
      <c r="BP796" s="511">
        <v>0</v>
      </c>
      <c r="BQ796" s="512">
        <v>0</v>
      </c>
      <c r="BR796" s="513">
        <v>0</v>
      </c>
      <c r="BS796" s="512">
        <v>0</v>
      </c>
      <c r="BT796" s="512">
        <v>0</v>
      </c>
      <c r="BU796" s="512">
        <v>0</v>
      </c>
      <c r="BV796" s="512">
        <v>0</v>
      </c>
      <c r="BW796" s="512">
        <v>0</v>
      </c>
      <c r="BX796" s="512">
        <v>0</v>
      </c>
      <c r="BY796" s="512">
        <v>0</v>
      </c>
      <c r="BZ796" s="512">
        <v>0</v>
      </c>
      <c r="CA796" s="512">
        <v>0</v>
      </c>
      <c r="CB796" s="512">
        <v>0</v>
      </c>
      <c r="CC796" s="512">
        <v>0</v>
      </c>
      <c r="CD796" s="512">
        <v>0</v>
      </c>
      <c r="CE796" s="512">
        <v>0</v>
      </c>
      <c r="CF796" s="512">
        <v>43103.404800000004</v>
      </c>
      <c r="CG796" s="512">
        <v>43103.404800000004</v>
      </c>
      <c r="CH796" s="512">
        <v>0</v>
      </c>
      <c r="CI796" s="512">
        <v>0</v>
      </c>
      <c r="CJ796" s="512">
        <v>0</v>
      </c>
      <c r="CK796" s="512">
        <v>0</v>
      </c>
      <c r="CL796" s="513">
        <f t="shared" si="115"/>
        <v>43103.404800000004</v>
      </c>
      <c r="CM796" s="513">
        <f t="shared" si="116"/>
        <v>43103.404800000004</v>
      </c>
      <c r="CN796" s="113"/>
      <c r="CO796" s="97"/>
      <c r="CP796" s="97"/>
      <c r="CQ796" s="97"/>
      <c r="CR796" s="97"/>
      <c r="CS796" s="97"/>
      <c r="CT796" s="97"/>
      <c r="CU796" s="114"/>
      <c r="CV796" s="50">
        <f t="shared" si="109"/>
        <v>8475776</v>
      </c>
      <c r="CW796" s="11"/>
      <c r="CX796" s="604">
        <f t="shared" si="110"/>
        <v>1.8661808221070111</v>
      </c>
      <c r="CY796" s="143"/>
      <c r="CZ796" s="143"/>
      <c r="DA796" s="143"/>
      <c r="DB796" s="23"/>
      <c r="DC796" s="23"/>
      <c r="DD796" s="23"/>
      <c r="DE796" s="23"/>
      <c r="DF796" s="143"/>
      <c r="DG796" s="89"/>
      <c r="DH796" s="50" t="s">
        <v>46</v>
      </c>
      <c r="DI796" s="28"/>
      <c r="DJ796" s="553" t="s">
        <v>46</v>
      </c>
      <c r="DK796" s="143"/>
      <c r="DL796" s="46"/>
      <c r="DM796" s="111"/>
      <c r="DN796" s="110"/>
      <c r="DO796" s="432">
        <v>167.08382642998026</v>
      </c>
      <c r="DP796" s="433">
        <v>-35.329016805122222</v>
      </c>
      <c r="DQ796" s="434">
        <v>115.28303747534517</v>
      </c>
      <c r="DR796" s="428">
        <v>-19.771435272620977</v>
      </c>
      <c r="DS796" s="432">
        <v>1.2958579881656804</v>
      </c>
      <c r="DT796" s="434">
        <v>-0.77527499475392558</v>
      </c>
      <c r="DU796" s="434">
        <v>1.2564102564102564</v>
      </c>
      <c r="DV796" s="428">
        <v>-0.78188425438352471</v>
      </c>
      <c r="DW796" s="252"/>
      <c r="DX796" s="50"/>
      <c r="DY796" s="249"/>
      <c r="DZ796" s="464">
        <v>34272</v>
      </c>
      <c r="EA796" s="465">
        <v>-28445.333333333332</v>
      </c>
      <c r="EB796" s="46"/>
    </row>
    <row r="797" spans="1:132" s="141" customFormat="1" ht="27.75" customHeight="1" x14ac:dyDescent="0.25">
      <c r="A797" s="69" t="s">
        <v>56</v>
      </c>
      <c r="B797" s="69" t="s">
        <v>57</v>
      </c>
      <c r="C797" s="69" t="s">
        <v>1099</v>
      </c>
      <c r="D797" s="67" t="s">
        <v>1371</v>
      </c>
      <c r="E797" s="67" t="s">
        <v>1372</v>
      </c>
      <c r="F797" s="67" t="s">
        <v>1374</v>
      </c>
      <c r="G797" s="67" t="s">
        <v>1372</v>
      </c>
      <c r="H797" s="14" t="s">
        <v>46</v>
      </c>
      <c r="I797" s="20" t="s">
        <v>1979</v>
      </c>
      <c r="J797" s="145" t="s">
        <v>1981</v>
      </c>
      <c r="K797" s="426">
        <v>2.2696793782382572</v>
      </c>
      <c r="L797" s="426">
        <v>10.378598463261001</v>
      </c>
      <c r="M797" s="424">
        <v>876</v>
      </c>
      <c r="N797" s="487">
        <v>8584773</v>
      </c>
      <c r="O797" s="487" t="s">
        <v>1982</v>
      </c>
      <c r="P797" s="572">
        <v>1.8469666051483777</v>
      </c>
      <c r="Q797" s="34" t="s">
        <v>48</v>
      </c>
      <c r="R797" s="257" t="s">
        <v>48</v>
      </c>
      <c r="S797" s="27"/>
      <c r="T797" s="27"/>
      <c r="U797" s="145"/>
      <c r="V797" s="24"/>
      <c r="W797" s="24"/>
      <c r="X797" s="24"/>
      <c r="Y797" s="24"/>
      <c r="Z797" s="24"/>
      <c r="AA797" s="24"/>
      <c r="AB797" s="24"/>
      <c r="AC797" s="24"/>
      <c r="AD797" s="24"/>
      <c r="AE797" s="24"/>
      <c r="AF797" s="24"/>
      <c r="AG797" s="24"/>
      <c r="AH797" s="24"/>
      <c r="AI797" s="24">
        <v>44</v>
      </c>
      <c r="AJ797" s="24">
        <v>44</v>
      </c>
      <c r="AK797" s="24">
        <v>2</v>
      </c>
      <c r="AL797" s="24">
        <v>2</v>
      </c>
      <c r="AM797" s="24"/>
      <c r="AN797" s="24"/>
      <c r="AO797" s="145">
        <f t="shared" si="111"/>
        <v>46</v>
      </c>
      <c r="AP797" s="14">
        <f t="shared" si="112"/>
        <v>46</v>
      </c>
      <c r="AQ797" s="22"/>
      <c r="AR797" s="24"/>
      <c r="AS797" s="24"/>
      <c r="AT797" s="24"/>
      <c r="AU797" s="24"/>
      <c r="AV797" s="24"/>
      <c r="AW797" s="145"/>
      <c r="AX797" s="24"/>
      <c r="AY797" s="24"/>
      <c r="AZ797" s="24"/>
      <c r="BA797" s="24"/>
      <c r="BB797" s="24"/>
      <c r="BC797" s="24"/>
      <c r="BD797" s="24"/>
      <c r="BE797" s="24"/>
      <c r="BF797" s="24"/>
      <c r="BG797" s="24">
        <v>284.04000000000002</v>
      </c>
      <c r="BH797" s="24">
        <v>284.04000000000002</v>
      </c>
      <c r="BI797" s="24">
        <v>21.2</v>
      </c>
      <c r="BJ797" s="24">
        <v>21.2</v>
      </c>
      <c r="BK797" s="24"/>
      <c r="BL797" s="24"/>
      <c r="BM797" s="145">
        <f t="shared" si="113"/>
        <v>305.24</v>
      </c>
      <c r="BN797" s="24">
        <f t="shared" si="114"/>
        <v>305.24</v>
      </c>
      <c r="BO797" s="509">
        <f t="shared" si="108"/>
        <v>0.16526557607980047</v>
      </c>
      <c r="BP797" s="511">
        <v>0</v>
      </c>
      <c r="BQ797" s="512">
        <v>0</v>
      </c>
      <c r="BR797" s="513">
        <v>0</v>
      </c>
      <c r="BS797" s="512">
        <v>0</v>
      </c>
      <c r="BT797" s="512">
        <v>0</v>
      </c>
      <c r="BU797" s="512">
        <v>0</v>
      </c>
      <c r="BV797" s="512">
        <v>0</v>
      </c>
      <c r="BW797" s="512">
        <v>0</v>
      </c>
      <c r="BX797" s="512">
        <v>0</v>
      </c>
      <c r="BY797" s="512">
        <v>0</v>
      </c>
      <c r="BZ797" s="512">
        <v>0</v>
      </c>
      <c r="CA797" s="512">
        <v>0</v>
      </c>
      <c r="CB797" s="512">
        <v>0</v>
      </c>
      <c r="CC797" s="512">
        <v>0</v>
      </c>
      <c r="CD797" s="512">
        <v>0</v>
      </c>
      <c r="CE797" s="512">
        <v>0</v>
      </c>
      <c r="CF797" s="512">
        <v>333417.51360000006</v>
      </c>
      <c r="CG797" s="512">
        <v>333417.51360000006</v>
      </c>
      <c r="CH797" s="512">
        <v>24885.408000000003</v>
      </c>
      <c r="CI797" s="512">
        <v>24885.408000000003</v>
      </c>
      <c r="CJ797" s="512">
        <v>0</v>
      </c>
      <c r="CK797" s="512">
        <v>0</v>
      </c>
      <c r="CL797" s="513">
        <f t="shared" si="115"/>
        <v>358302.92160000006</v>
      </c>
      <c r="CM797" s="513">
        <f t="shared" si="116"/>
        <v>358302.92160000006</v>
      </c>
      <c r="CN797" s="113"/>
      <c r="CO797" s="97"/>
      <c r="CP797" s="97"/>
      <c r="CQ797" s="97"/>
      <c r="CR797" s="97"/>
      <c r="CS797" s="97"/>
      <c r="CT797" s="97"/>
      <c r="CU797" s="114"/>
      <c r="CV797" s="50">
        <f t="shared" si="109"/>
        <v>8584773</v>
      </c>
      <c r="CW797" s="11"/>
      <c r="CX797" s="604">
        <f t="shared" si="110"/>
        <v>1.8469666051483777</v>
      </c>
      <c r="CY797" s="143"/>
      <c r="CZ797" s="143"/>
      <c r="DA797" s="143"/>
      <c r="DB797" s="23"/>
      <c r="DC797" s="23"/>
      <c r="DD797" s="23"/>
      <c r="DE797" s="23"/>
      <c r="DF797" s="143"/>
      <c r="DG797" s="89"/>
      <c r="DH797" s="50" t="s">
        <v>46</v>
      </c>
      <c r="DI797" s="28"/>
      <c r="DJ797" s="553" t="s">
        <v>46</v>
      </c>
      <c r="DK797" s="143"/>
      <c r="DL797" s="46"/>
      <c r="DM797" s="111"/>
      <c r="DN797" s="110"/>
      <c r="DO797" s="432">
        <v>288.41076352572014</v>
      </c>
      <c r="DP797" s="433">
        <v>-172.0158078155435</v>
      </c>
      <c r="DQ797" s="434">
        <v>285.82295331368249</v>
      </c>
      <c r="DR797" s="428">
        <v>-248.25252970223471</v>
      </c>
      <c r="DS797" s="432">
        <v>1.3030331843681653</v>
      </c>
      <c r="DT797" s="434">
        <v>-0.71770194667311948</v>
      </c>
      <c r="DU797" s="434">
        <v>1.2984691451934958</v>
      </c>
      <c r="DV797" s="428">
        <v>-0.77561731936431477</v>
      </c>
      <c r="DW797" s="252"/>
      <c r="DX797" s="50"/>
      <c r="DY797" s="249"/>
      <c r="DZ797" s="464">
        <v>178092</v>
      </c>
      <c r="EA797" s="465">
        <v>-148516.66666666666</v>
      </c>
      <c r="EB797" s="46"/>
    </row>
    <row r="798" spans="1:132" s="141" customFormat="1" ht="27.75" customHeight="1" x14ac:dyDescent="0.25">
      <c r="A798" s="69" t="s">
        <v>56</v>
      </c>
      <c r="B798" s="69" t="s">
        <v>57</v>
      </c>
      <c r="C798" s="69" t="s">
        <v>1099</v>
      </c>
      <c r="D798" s="67" t="s">
        <v>1371</v>
      </c>
      <c r="E798" s="67" t="s">
        <v>1372</v>
      </c>
      <c r="F798" s="67" t="s">
        <v>1375</v>
      </c>
      <c r="G798" s="67" t="s">
        <v>1372</v>
      </c>
      <c r="H798" s="14" t="s">
        <v>46</v>
      </c>
      <c r="I798" s="20" t="s">
        <v>1979</v>
      </c>
      <c r="J798" s="145" t="s">
        <v>1981</v>
      </c>
      <c r="K798" s="426">
        <v>3.3144524253638039</v>
      </c>
      <c r="L798" s="426">
        <v>0.71420454396900002</v>
      </c>
      <c r="M798" s="424">
        <v>43</v>
      </c>
      <c r="N798" s="487">
        <v>1734777</v>
      </c>
      <c r="O798" s="487" t="s">
        <v>1982</v>
      </c>
      <c r="P798" s="572">
        <v>0.39389144765192979</v>
      </c>
      <c r="Q798" s="34" t="s">
        <v>48</v>
      </c>
      <c r="R798" s="257" t="s">
        <v>48</v>
      </c>
      <c r="S798" s="27"/>
      <c r="T798" s="27"/>
      <c r="U798" s="145"/>
      <c r="V798" s="24"/>
      <c r="W798" s="24"/>
      <c r="X798" s="24"/>
      <c r="Y798" s="24"/>
      <c r="Z798" s="24"/>
      <c r="AA798" s="24"/>
      <c r="AB798" s="24"/>
      <c r="AC798" s="24"/>
      <c r="AD798" s="24"/>
      <c r="AE798" s="24"/>
      <c r="AF798" s="24"/>
      <c r="AG798" s="24"/>
      <c r="AH798" s="24"/>
      <c r="AI798" s="24">
        <v>3</v>
      </c>
      <c r="AJ798" s="24">
        <v>3</v>
      </c>
      <c r="AK798" s="24"/>
      <c r="AL798" s="24"/>
      <c r="AM798" s="24"/>
      <c r="AN798" s="24"/>
      <c r="AO798" s="145">
        <f t="shared" si="111"/>
        <v>3</v>
      </c>
      <c r="AP798" s="14">
        <f t="shared" si="112"/>
        <v>3</v>
      </c>
      <c r="AQ798" s="22"/>
      <c r="AR798" s="24"/>
      <c r="AS798" s="24"/>
      <c r="AT798" s="24"/>
      <c r="AU798" s="24"/>
      <c r="AV798" s="24"/>
      <c r="AW798" s="145"/>
      <c r="AX798" s="24"/>
      <c r="AY798" s="24"/>
      <c r="AZ798" s="24"/>
      <c r="BA798" s="24"/>
      <c r="BB798" s="24"/>
      <c r="BC798" s="24"/>
      <c r="BD798" s="24"/>
      <c r="BE798" s="24"/>
      <c r="BF798" s="24"/>
      <c r="BG798" s="24">
        <v>19.5</v>
      </c>
      <c r="BH798" s="24">
        <v>19.5</v>
      </c>
      <c r="BI798" s="24"/>
      <c r="BJ798" s="24"/>
      <c r="BK798" s="24"/>
      <c r="BL798" s="24"/>
      <c r="BM798" s="145">
        <f t="shared" si="113"/>
        <v>19.5</v>
      </c>
      <c r="BN798" s="24">
        <f t="shared" si="114"/>
        <v>19.5</v>
      </c>
      <c r="BO798" s="509">
        <f t="shared" si="108"/>
        <v>4.9506025368775138E-2</v>
      </c>
      <c r="BP798" s="511">
        <v>0</v>
      </c>
      <c r="BQ798" s="512">
        <v>0</v>
      </c>
      <c r="BR798" s="513">
        <v>0</v>
      </c>
      <c r="BS798" s="512">
        <v>0</v>
      </c>
      <c r="BT798" s="512">
        <v>0</v>
      </c>
      <c r="BU798" s="512">
        <v>0</v>
      </c>
      <c r="BV798" s="512">
        <v>0</v>
      </c>
      <c r="BW798" s="512">
        <v>0</v>
      </c>
      <c r="BX798" s="512">
        <v>0</v>
      </c>
      <c r="BY798" s="512">
        <v>0</v>
      </c>
      <c r="BZ798" s="512">
        <v>0</v>
      </c>
      <c r="CA798" s="512">
        <v>0</v>
      </c>
      <c r="CB798" s="512">
        <v>0</v>
      </c>
      <c r="CC798" s="512">
        <v>0</v>
      </c>
      <c r="CD798" s="512">
        <v>0</v>
      </c>
      <c r="CE798" s="512">
        <v>0</v>
      </c>
      <c r="CF798" s="512">
        <v>22889.88</v>
      </c>
      <c r="CG798" s="512">
        <v>22889.88</v>
      </c>
      <c r="CH798" s="512">
        <v>0</v>
      </c>
      <c r="CI798" s="512">
        <v>0</v>
      </c>
      <c r="CJ798" s="512">
        <v>0</v>
      </c>
      <c r="CK798" s="512">
        <v>0</v>
      </c>
      <c r="CL798" s="513">
        <f t="shared" si="115"/>
        <v>22889.88</v>
      </c>
      <c r="CM798" s="513">
        <f t="shared" si="116"/>
        <v>22889.88</v>
      </c>
      <c r="CN798" s="113"/>
      <c r="CO798" s="97"/>
      <c r="CP798" s="97"/>
      <c r="CQ798" s="97"/>
      <c r="CR798" s="97"/>
      <c r="CS798" s="97"/>
      <c r="CT798" s="97"/>
      <c r="CU798" s="114"/>
      <c r="CV798" s="50">
        <f t="shared" si="109"/>
        <v>1734777</v>
      </c>
      <c r="CW798" s="11"/>
      <c r="CX798" s="604">
        <f t="shared" si="110"/>
        <v>0.39389144765192979</v>
      </c>
      <c r="CY798" s="143"/>
      <c r="CZ798" s="143"/>
      <c r="DA798" s="143"/>
      <c r="DB798" s="23"/>
      <c r="DC798" s="23"/>
      <c r="DD798" s="23"/>
      <c r="DE798" s="23"/>
      <c r="DF798" s="143"/>
      <c r="DG798" s="89"/>
      <c r="DH798" s="50" t="s">
        <v>46</v>
      </c>
      <c r="DI798" s="28"/>
      <c r="DJ798" s="553" t="s">
        <v>46</v>
      </c>
      <c r="DK798" s="143"/>
      <c r="DL798" s="46"/>
      <c r="DM798" s="111"/>
      <c r="DN798" s="110"/>
      <c r="DO798" s="432">
        <v>0</v>
      </c>
      <c r="DP798" s="433">
        <v>114.65377176015483</v>
      </c>
      <c r="DQ798" s="434">
        <v>0</v>
      </c>
      <c r="DR798" s="428">
        <v>114.65377176015483</v>
      </c>
      <c r="DS798" s="432">
        <v>0</v>
      </c>
      <c r="DT798" s="434">
        <v>0.3713733075435206</v>
      </c>
      <c r="DU798" s="434">
        <v>0</v>
      </c>
      <c r="DV798" s="428">
        <v>0.3713733075435206</v>
      </c>
      <c r="DW798" s="252"/>
      <c r="DX798" s="50"/>
      <c r="DY798" s="249"/>
      <c r="DZ798" s="464">
        <v>0</v>
      </c>
      <c r="EA798" s="465">
        <v>0</v>
      </c>
      <c r="EB798" s="46"/>
    </row>
    <row r="799" spans="1:132" s="141" customFormat="1" ht="27.75" customHeight="1" x14ac:dyDescent="0.25">
      <c r="A799" s="69" t="s">
        <v>56</v>
      </c>
      <c r="B799" s="69" t="s">
        <v>57</v>
      </c>
      <c r="C799" s="69" t="s">
        <v>1099</v>
      </c>
      <c r="D799" s="67" t="s">
        <v>1371</v>
      </c>
      <c r="E799" s="67" t="s">
        <v>1372</v>
      </c>
      <c r="F799" s="67" t="s">
        <v>1376</v>
      </c>
      <c r="G799" s="67" t="s">
        <v>1372</v>
      </c>
      <c r="H799" s="14" t="s">
        <v>46</v>
      </c>
      <c r="I799" s="20" t="s">
        <v>1979</v>
      </c>
      <c r="J799" s="145" t="s">
        <v>1981</v>
      </c>
      <c r="K799" s="426">
        <v>2.4858393190228525</v>
      </c>
      <c r="L799" s="426">
        <v>5.8778408968650009</v>
      </c>
      <c r="M799" s="424">
        <v>572</v>
      </c>
      <c r="N799" s="487">
        <v>4825702</v>
      </c>
      <c r="O799" s="487" t="s">
        <v>1982</v>
      </c>
      <c r="P799" s="572">
        <v>1.3786200667817536</v>
      </c>
      <c r="Q799" s="34" t="s">
        <v>48</v>
      </c>
      <c r="R799" s="257" t="s">
        <v>48</v>
      </c>
      <c r="S799" s="27"/>
      <c r="T799" s="27"/>
      <c r="U799" s="145"/>
      <c r="V799" s="24"/>
      <c r="W799" s="24"/>
      <c r="X799" s="24"/>
      <c r="Y799" s="24"/>
      <c r="Z799" s="24"/>
      <c r="AA799" s="24"/>
      <c r="AB799" s="24"/>
      <c r="AC799" s="24"/>
      <c r="AD799" s="24"/>
      <c r="AE799" s="24"/>
      <c r="AF799" s="24"/>
      <c r="AG799" s="24"/>
      <c r="AH799" s="24"/>
      <c r="AI799" s="24">
        <v>19</v>
      </c>
      <c r="AJ799" s="24">
        <v>19</v>
      </c>
      <c r="AK799" s="24"/>
      <c r="AL799" s="24"/>
      <c r="AM799" s="24"/>
      <c r="AN799" s="24"/>
      <c r="AO799" s="145">
        <f t="shared" si="111"/>
        <v>19</v>
      </c>
      <c r="AP799" s="14">
        <f t="shared" si="112"/>
        <v>19</v>
      </c>
      <c r="AQ799" s="22"/>
      <c r="AR799" s="24"/>
      <c r="AS799" s="24"/>
      <c r="AT799" s="24"/>
      <c r="AU799" s="24"/>
      <c r="AV799" s="24"/>
      <c r="AW799" s="145"/>
      <c r="AX799" s="24"/>
      <c r="AY799" s="24"/>
      <c r="AZ799" s="24"/>
      <c r="BA799" s="24"/>
      <c r="BB799" s="24"/>
      <c r="BC799" s="24"/>
      <c r="BD799" s="24"/>
      <c r="BE799" s="24"/>
      <c r="BF799" s="24"/>
      <c r="BG799" s="24">
        <v>106.84</v>
      </c>
      <c r="BH799" s="24">
        <v>106.84</v>
      </c>
      <c r="BI799" s="24"/>
      <c r="BJ799" s="24"/>
      <c r="BK799" s="24"/>
      <c r="BL799" s="24"/>
      <c r="BM799" s="145">
        <f t="shared" si="113"/>
        <v>106.84</v>
      </c>
      <c r="BN799" s="24">
        <f t="shared" si="114"/>
        <v>106.84</v>
      </c>
      <c r="BO799" s="509">
        <f t="shared" si="108"/>
        <v>7.7497783888643784E-2</v>
      </c>
      <c r="BP799" s="511">
        <v>0</v>
      </c>
      <c r="BQ799" s="512">
        <v>0</v>
      </c>
      <c r="BR799" s="513">
        <v>0</v>
      </c>
      <c r="BS799" s="512">
        <v>0</v>
      </c>
      <c r="BT799" s="512">
        <v>0</v>
      </c>
      <c r="BU799" s="512">
        <v>0</v>
      </c>
      <c r="BV799" s="512">
        <v>0</v>
      </c>
      <c r="BW799" s="512">
        <v>0</v>
      </c>
      <c r="BX799" s="512">
        <v>0</v>
      </c>
      <c r="BY799" s="512">
        <v>0</v>
      </c>
      <c r="BZ799" s="512">
        <v>0</v>
      </c>
      <c r="CA799" s="512">
        <v>0</v>
      </c>
      <c r="CB799" s="512">
        <v>0</v>
      </c>
      <c r="CC799" s="512">
        <v>0</v>
      </c>
      <c r="CD799" s="512">
        <v>0</v>
      </c>
      <c r="CE799" s="512">
        <v>0</v>
      </c>
      <c r="CF799" s="512">
        <v>125413.06560000002</v>
      </c>
      <c r="CG799" s="512">
        <v>125413.06560000002</v>
      </c>
      <c r="CH799" s="512">
        <v>0</v>
      </c>
      <c r="CI799" s="512">
        <v>0</v>
      </c>
      <c r="CJ799" s="512">
        <v>0</v>
      </c>
      <c r="CK799" s="512">
        <v>0</v>
      </c>
      <c r="CL799" s="513">
        <f t="shared" si="115"/>
        <v>125413.06560000002</v>
      </c>
      <c r="CM799" s="513">
        <f t="shared" si="116"/>
        <v>125413.06560000002</v>
      </c>
      <c r="CN799" s="113"/>
      <c r="CO799" s="97"/>
      <c r="CP799" s="97"/>
      <c r="CQ799" s="97"/>
      <c r="CR799" s="97"/>
      <c r="CS799" s="97"/>
      <c r="CT799" s="97"/>
      <c r="CU799" s="114"/>
      <c r="CV799" s="50">
        <f t="shared" si="109"/>
        <v>4825702</v>
      </c>
      <c r="CW799" s="11"/>
      <c r="CX799" s="604">
        <f t="shared" si="110"/>
        <v>1.3786200667817536</v>
      </c>
      <c r="CY799" s="143"/>
      <c r="CZ799" s="143"/>
      <c r="DA799" s="143"/>
      <c r="DB799" s="23"/>
      <c r="DC799" s="23"/>
      <c r="DD799" s="23"/>
      <c r="DE799" s="23"/>
      <c r="DF799" s="143"/>
      <c r="DG799" s="89"/>
      <c r="DH799" s="50" t="s">
        <v>46</v>
      </c>
      <c r="DI799" s="28"/>
      <c r="DJ799" s="553" t="s">
        <v>46</v>
      </c>
      <c r="DK799" s="143"/>
      <c r="DL799" s="46"/>
      <c r="DM799" s="111"/>
      <c r="DN799" s="110"/>
      <c r="DO799" s="432">
        <v>676.0372851733174</v>
      </c>
      <c r="DP799" s="433">
        <v>-614.57771057651485</v>
      </c>
      <c r="DQ799" s="434">
        <v>292.47946402563338</v>
      </c>
      <c r="DR799" s="428">
        <v>-240.18990556496112</v>
      </c>
      <c r="DS799" s="432">
        <v>3.0026216137489059</v>
      </c>
      <c r="DT799" s="434">
        <v>-2.2238216883197333</v>
      </c>
      <c r="DU799" s="434">
        <v>0.99970870958345415</v>
      </c>
      <c r="DV799" s="428">
        <v>-0.33826245879121852</v>
      </c>
      <c r="DW799" s="252"/>
      <c r="DX799" s="50"/>
      <c r="DY799" s="249"/>
      <c r="DZ799" s="464">
        <v>167154</v>
      </c>
      <c r="EA799" s="465">
        <v>-142496.33333333334</v>
      </c>
      <c r="EB799" s="46"/>
    </row>
    <row r="800" spans="1:132" s="141" customFormat="1" ht="27.75" customHeight="1" x14ac:dyDescent="0.25">
      <c r="A800" s="69" t="s">
        <v>56</v>
      </c>
      <c r="B800" s="69" t="s">
        <v>57</v>
      </c>
      <c r="C800" s="69" t="s">
        <v>1099</v>
      </c>
      <c r="D800" s="67" t="s">
        <v>1371</v>
      </c>
      <c r="E800" s="67" t="s">
        <v>1372</v>
      </c>
      <c r="F800" s="67" t="s">
        <v>1377</v>
      </c>
      <c r="G800" s="67" t="s">
        <v>1372</v>
      </c>
      <c r="H800" s="14" t="s">
        <v>46</v>
      </c>
      <c r="I800" s="20" t="s">
        <v>1978</v>
      </c>
      <c r="J800" s="145" t="s">
        <v>1975</v>
      </c>
      <c r="K800" s="426">
        <v>10.699917068837495</v>
      </c>
      <c r="L800" s="426">
        <v>11.612689369785</v>
      </c>
      <c r="M800" s="424">
        <v>1269</v>
      </c>
      <c r="N800" s="487">
        <v>16398719.999999998</v>
      </c>
      <c r="O800" s="487" t="s">
        <v>1976</v>
      </c>
      <c r="P800" s="572">
        <v>2.705463361422578</v>
      </c>
      <c r="Q800" s="34" t="s">
        <v>1977</v>
      </c>
      <c r="R800" s="257" t="s">
        <v>48</v>
      </c>
      <c r="S800" s="27"/>
      <c r="T800" s="27"/>
      <c r="U800" s="145"/>
      <c r="V800" s="24"/>
      <c r="W800" s="24"/>
      <c r="X800" s="24"/>
      <c r="Y800" s="24"/>
      <c r="Z800" s="24"/>
      <c r="AA800" s="24"/>
      <c r="AB800" s="24"/>
      <c r="AC800" s="24"/>
      <c r="AD800" s="24"/>
      <c r="AE800" s="24"/>
      <c r="AF800" s="24"/>
      <c r="AG800" s="24"/>
      <c r="AH800" s="24"/>
      <c r="AI800" s="24">
        <v>53</v>
      </c>
      <c r="AJ800" s="24">
        <v>53</v>
      </c>
      <c r="AK800" s="24"/>
      <c r="AL800" s="24"/>
      <c r="AM800" s="24">
        <v>1</v>
      </c>
      <c r="AN800" s="24">
        <v>1</v>
      </c>
      <c r="AO800" s="145">
        <f t="shared" si="111"/>
        <v>54</v>
      </c>
      <c r="AP800" s="14">
        <f t="shared" si="112"/>
        <v>54</v>
      </c>
      <c r="AQ800" s="22"/>
      <c r="AR800" s="24"/>
      <c r="AS800" s="24"/>
      <c r="AT800" s="24"/>
      <c r="AU800" s="24"/>
      <c r="AV800" s="24"/>
      <c r="AW800" s="145"/>
      <c r="AX800" s="24"/>
      <c r="AY800" s="24"/>
      <c r="AZ800" s="24"/>
      <c r="BA800" s="24"/>
      <c r="BB800" s="24"/>
      <c r="BC800" s="24"/>
      <c r="BD800" s="24"/>
      <c r="BE800" s="24"/>
      <c r="BF800" s="24"/>
      <c r="BG800" s="24">
        <v>309.95</v>
      </c>
      <c r="BH800" s="24">
        <v>309.95</v>
      </c>
      <c r="BI800" s="24"/>
      <c r="BJ800" s="24"/>
      <c r="BK800" s="24">
        <v>1.8</v>
      </c>
      <c r="BL800" s="24">
        <v>1.8</v>
      </c>
      <c r="BM800" s="145">
        <f t="shared" si="113"/>
        <v>311.75</v>
      </c>
      <c r="BN800" s="24">
        <f t="shared" si="114"/>
        <v>311.75</v>
      </c>
      <c r="BO800" s="509">
        <f t="shared" si="108"/>
        <v>0.11522979924447273</v>
      </c>
      <c r="BP800" s="511">
        <v>0</v>
      </c>
      <c r="BQ800" s="512">
        <v>0</v>
      </c>
      <c r="BR800" s="513">
        <v>0</v>
      </c>
      <c r="BS800" s="512">
        <v>0</v>
      </c>
      <c r="BT800" s="512">
        <v>0</v>
      </c>
      <c r="BU800" s="512">
        <v>0</v>
      </c>
      <c r="BV800" s="512">
        <v>0</v>
      </c>
      <c r="BW800" s="512">
        <v>0</v>
      </c>
      <c r="BX800" s="512">
        <v>0</v>
      </c>
      <c r="BY800" s="512">
        <v>0</v>
      </c>
      <c r="BZ800" s="512">
        <v>0</v>
      </c>
      <c r="CA800" s="512">
        <v>0</v>
      </c>
      <c r="CB800" s="512">
        <v>0</v>
      </c>
      <c r="CC800" s="512">
        <v>0</v>
      </c>
      <c r="CD800" s="512">
        <v>0</v>
      </c>
      <c r="CE800" s="512">
        <v>0</v>
      </c>
      <c r="CF800" s="512">
        <v>363831.70800000004</v>
      </c>
      <c r="CG800" s="512">
        <v>363831.70800000004</v>
      </c>
      <c r="CH800" s="512">
        <v>0</v>
      </c>
      <c r="CI800" s="512">
        <v>0</v>
      </c>
      <c r="CJ800" s="512">
        <v>5897.232</v>
      </c>
      <c r="CK800" s="512">
        <v>5897.232</v>
      </c>
      <c r="CL800" s="513">
        <f t="shared" si="115"/>
        <v>369728.94000000006</v>
      </c>
      <c r="CM800" s="513">
        <f t="shared" si="116"/>
        <v>369728.94000000006</v>
      </c>
      <c r="CN800" s="113"/>
      <c r="CO800" s="97"/>
      <c r="CP800" s="97"/>
      <c r="CQ800" s="97"/>
      <c r="CR800" s="97"/>
      <c r="CS800" s="97"/>
      <c r="CT800" s="97"/>
      <c r="CU800" s="114"/>
      <c r="CV800" s="50">
        <f t="shared" si="109"/>
        <v>16398719.999999998</v>
      </c>
      <c r="CW800" s="11"/>
      <c r="CX800" s="604">
        <f t="shared" si="110"/>
        <v>2.705463361422578</v>
      </c>
      <c r="CY800" s="143"/>
      <c r="CZ800" s="143"/>
      <c r="DA800" s="143"/>
      <c r="DB800" s="23"/>
      <c r="DC800" s="23"/>
      <c r="DD800" s="23"/>
      <c r="DE800" s="23"/>
      <c r="DF800" s="143"/>
      <c r="DG800" s="89"/>
      <c r="DH800" s="50" t="s">
        <v>46</v>
      </c>
      <c r="DI800" s="28"/>
      <c r="DJ800" s="553" t="s">
        <v>46</v>
      </c>
      <c r="DK800" s="143"/>
      <c r="DL800" s="46"/>
      <c r="DM800" s="111"/>
      <c r="DN800" s="110"/>
      <c r="DO800" s="432">
        <v>49.510935960591134</v>
      </c>
      <c r="DP800" s="433">
        <v>115.48930191614625</v>
      </c>
      <c r="DQ800" s="434">
        <v>42.958029556650246</v>
      </c>
      <c r="DR800" s="428">
        <v>12.132775251586331</v>
      </c>
      <c r="DS800" s="432">
        <v>0.27980295566502461</v>
      </c>
      <c r="DT800" s="434">
        <v>0.1928296196690113</v>
      </c>
      <c r="DU800" s="434">
        <v>0.26798029556650244</v>
      </c>
      <c r="DV800" s="428">
        <v>0.12485129148151131</v>
      </c>
      <c r="DW800" s="252"/>
      <c r="DX800" s="50"/>
      <c r="DY800" s="249"/>
      <c r="DZ800" s="464">
        <v>10804</v>
      </c>
      <c r="EA800" s="465">
        <v>50710.666666666664</v>
      </c>
      <c r="EB800" s="46"/>
    </row>
    <row r="801" spans="1:132" s="141" customFormat="1" ht="27.75" customHeight="1" x14ac:dyDescent="0.25">
      <c r="A801" s="69" t="s">
        <v>56</v>
      </c>
      <c r="B801" s="69" t="s">
        <v>57</v>
      </c>
      <c r="C801" s="69" t="s">
        <v>1099</v>
      </c>
      <c r="D801" s="67" t="s">
        <v>1280</v>
      </c>
      <c r="E801" s="67" t="s">
        <v>1191</v>
      </c>
      <c r="F801" s="67" t="s">
        <v>1378</v>
      </c>
      <c r="G801" s="67" t="s">
        <v>1191</v>
      </c>
      <c r="H801" s="14" t="s">
        <v>46</v>
      </c>
      <c r="I801" s="20" t="s">
        <v>1979</v>
      </c>
      <c r="J801" s="145" t="s">
        <v>1984</v>
      </c>
      <c r="K801" s="426">
        <v>11.783834464214101</v>
      </c>
      <c r="L801" s="426">
        <v>10.226325736305</v>
      </c>
      <c r="M801" s="424">
        <v>2566</v>
      </c>
      <c r="N801" s="487">
        <v>28671304</v>
      </c>
      <c r="O801" s="487" t="s">
        <v>1982</v>
      </c>
      <c r="P801" s="572">
        <v>6.6209374170127901</v>
      </c>
      <c r="Q801" s="34" t="s">
        <v>1977</v>
      </c>
      <c r="R801" s="257" t="s">
        <v>48</v>
      </c>
      <c r="S801" s="27"/>
      <c r="T801" s="27"/>
      <c r="U801" s="145"/>
      <c r="V801" s="24"/>
      <c r="W801" s="24"/>
      <c r="X801" s="24"/>
      <c r="Y801" s="24"/>
      <c r="Z801" s="24"/>
      <c r="AA801" s="24"/>
      <c r="AB801" s="24"/>
      <c r="AC801" s="24"/>
      <c r="AD801" s="24"/>
      <c r="AE801" s="24">
        <v>4</v>
      </c>
      <c r="AF801" s="24">
        <v>4</v>
      </c>
      <c r="AG801" s="24"/>
      <c r="AH801" s="24"/>
      <c r="AI801" s="24">
        <v>41</v>
      </c>
      <c r="AJ801" s="24">
        <v>41</v>
      </c>
      <c r="AK801" s="24"/>
      <c r="AL801" s="24"/>
      <c r="AM801" s="24"/>
      <c r="AN801" s="24"/>
      <c r="AO801" s="145">
        <f t="shared" si="111"/>
        <v>45</v>
      </c>
      <c r="AP801" s="14">
        <f t="shared" si="112"/>
        <v>45</v>
      </c>
      <c r="AQ801" s="22"/>
      <c r="AR801" s="24"/>
      <c r="AS801" s="24"/>
      <c r="AT801" s="24"/>
      <c r="AU801" s="24"/>
      <c r="AV801" s="24"/>
      <c r="AW801" s="145"/>
      <c r="AX801" s="24"/>
      <c r="AY801" s="24"/>
      <c r="AZ801" s="24"/>
      <c r="BA801" s="24"/>
      <c r="BB801" s="24"/>
      <c r="BC801" s="24">
        <v>78.599999999999994</v>
      </c>
      <c r="BD801" s="24">
        <v>78.599999999999994</v>
      </c>
      <c r="BE801" s="24"/>
      <c r="BF801" s="24"/>
      <c r="BG801" s="24">
        <v>365.05</v>
      </c>
      <c r="BH801" s="24">
        <v>365.05</v>
      </c>
      <c r="BI801" s="24"/>
      <c r="BJ801" s="24"/>
      <c r="BK801" s="24"/>
      <c r="BL801" s="24"/>
      <c r="BM801" s="145">
        <f t="shared" si="113"/>
        <v>443.65</v>
      </c>
      <c r="BN801" s="24">
        <f t="shared" si="114"/>
        <v>443.65</v>
      </c>
      <c r="BO801" s="509">
        <f t="shared" si="108"/>
        <v>6.7007127851718071E-2</v>
      </c>
      <c r="BP801" s="511">
        <v>0</v>
      </c>
      <c r="BQ801" s="512">
        <v>0</v>
      </c>
      <c r="BR801" s="513">
        <v>0</v>
      </c>
      <c r="BS801" s="512">
        <v>0</v>
      </c>
      <c r="BT801" s="512">
        <v>0</v>
      </c>
      <c r="BU801" s="512">
        <v>0</v>
      </c>
      <c r="BV801" s="512">
        <v>0</v>
      </c>
      <c r="BW801" s="512">
        <v>0</v>
      </c>
      <c r="BX801" s="512">
        <v>0</v>
      </c>
      <c r="BY801" s="512">
        <v>0</v>
      </c>
      <c r="BZ801" s="512">
        <v>0</v>
      </c>
      <c r="CA801" s="512">
        <v>0</v>
      </c>
      <c r="CB801" s="512">
        <v>396596.73599999998</v>
      </c>
      <c r="CC801" s="512">
        <v>396596.73599999998</v>
      </c>
      <c r="CD801" s="512">
        <v>0</v>
      </c>
      <c r="CE801" s="512">
        <v>0</v>
      </c>
      <c r="CF801" s="512">
        <v>428510.29200000002</v>
      </c>
      <c r="CG801" s="512">
        <v>428510.29200000002</v>
      </c>
      <c r="CH801" s="512">
        <v>0</v>
      </c>
      <c r="CI801" s="512">
        <v>0</v>
      </c>
      <c r="CJ801" s="512">
        <v>0</v>
      </c>
      <c r="CK801" s="512">
        <v>0</v>
      </c>
      <c r="CL801" s="513">
        <f t="shared" si="115"/>
        <v>825107.02799999993</v>
      </c>
      <c r="CM801" s="513">
        <f t="shared" si="116"/>
        <v>825107.02799999993</v>
      </c>
      <c r="CN801" s="113"/>
      <c r="CO801" s="97"/>
      <c r="CP801" s="97"/>
      <c r="CQ801" s="97"/>
      <c r="CR801" s="97"/>
      <c r="CS801" s="97"/>
      <c r="CT801" s="97"/>
      <c r="CU801" s="114"/>
      <c r="CV801" s="50">
        <f t="shared" si="109"/>
        <v>28671304</v>
      </c>
      <c r="CW801" s="11"/>
      <c r="CX801" s="604">
        <f t="shared" si="110"/>
        <v>6.6209374170127901</v>
      </c>
      <c r="CY801" s="143"/>
      <c r="CZ801" s="143"/>
      <c r="DA801" s="143"/>
      <c r="DB801" s="23"/>
      <c r="DC801" s="23"/>
      <c r="DD801" s="23"/>
      <c r="DE801" s="23"/>
      <c r="DF801" s="143"/>
      <c r="DG801" s="89"/>
      <c r="DH801" s="50" t="s">
        <v>46</v>
      </c>
      <c r="DI801" s="28"/>
      <c r="DJ801" s="553" t="s">
        <v>46</v>
      </c>
      <c r="DK801" s="143"/>
      <c r="DL801" s="46"/>
      <c r="DM801" s="111"/>
      <c r="DN801" s="110"/>
      <c r="DO801" s="432">
        <v>248.19171943497321</v>
      </c>
      <c r="DP801" s="433">
        <v>-210.15114088198322</v>
      </c>
      <c r="DQ801" s="434">
        <v>239.90998538723818</v>
      </c>
      <c r="DR801" s="428">
        <v>-221.02916746824462</v>
      </c>
      <c r="DS801" s="432">
        <v>3.2467608377983437</v>
      </c>
      <c r="DT801" s="434">
        <v>-2.8150873973371762</v>
      </c>
      <c r="DU801" s="434">
        <v>3.1980516317584025</v>
      </c>
      <c r="DV801" s="428">
        <v>-2.7705185762236457</v>
      </c>
      <c r="DW801" s="252"/>
      <c r="DX801" s="50"/>
      <c r="DY801" s="249"/>
      <c r="DZ801" s="464">
        <v>534740</v>
      </c>
      <c r="EA801" s="465">
        <v>-534740</v>
      </c>
      <c r="EB801" s="46"/>
    </row>
    <row r="802" spans="1:132" s="141" customFormat="1" ht="27.75" customHeight="1" x14ac:dyDescent="0.25">
      <c r="A802" s="69" t="s">
        <v>56</v>
      </c>
      <c r="B802" s="69" t="s">
        <v>57</v>
      </c>
      <c r="C802" s="69" t="s">
        <v>1099</v>
      </c>
      <c r="D802" s="67" t="s">
        <v>1280</v>
      </c>
      <c r="E802" s="67" t="s">
        <v>1191</v>
      </c>
      <c r="F802" s="67" t="s">
        <v>1379</v>
      </c>
      <c r="G802" s="67" t="s">
        <v>1282</v>
      </c>
      <c r="H802" s="14" t="s">
        <v>46</v>
      </c>
      <c r="I802" s="20" t="s">
        <v>1978</v>
      </c>
      <c r="J802" s="145" t="s">
        <v>1984</v>
      </c>
      <c r="K802" s="426">
        <v>11.783834464214101</v>
      </c>
      <c r="L802" s="426">
        <v>16.893181783044</v>
      </c>
      <c r="M802" s="424">
        <v>2946</v>
      </c>
      <c r="N802" s="487">
        <v>35867806</v>
      </c>
      <c r="O802" s="487" t="s">
        <v>1982</v>
      </c>
      <c r="P802" s="572">
        <v>8.3817402679872934</v>
      </c>
      <c r="Q802" s="34" t="s">
        <v>1977</v>
      </c>
      <c r="R802" s="257" t="s">
        <v>48</v>
      </c>
      <c r="S802" s="27"/>
      <c r="T802" s="27"/>
      <c r="U802" s="145"/>
      <c r="V802" s="24"/>
      <c r="W802" s="24"/>
      <c r="X802" s="24"/>
      <c r="Y802" s="24"/>
      <c r="Z802" s="24"/>
      <c r="AA802" s="24"/>
      <c r="AB802" s="24"/>
      <c r="AC802" s="24"/>
      <c r="AD802" s="24"/>
      <c r="AE802" s="24"/>
      <c r="AF802" s="24"/>
      <c r="AG802" s="24"/>
      <c r="AH802" s="24"/>
      <c r="AI802" s="24">
        <v>58</v>
      </c>
      <c r="AJ802" s="24">
        <v>58</v>
      </c>
      <c r="AK802" s="24">
        <v>1</v>
      </c>
      <c r="AL802" s="24">
        <v>1</v>
      </c>
      <c r="AM802" s="24"/>
      <c r="AN802" s="24"/>
      <c r="AO802" s="145">
        <f t="shared" si="111"/>
        <v>59</v>
      </c>
      <c r="AP802" s="14">
        <f t="shared" si="112"/>
        <v>59</v>
      </c>
      <c r="AQ802" s="22"/>
      <c r="AR802" s="24"/>
      <c r="AS802" s="24"/>
      <c r="AT802" s="24"/>
      <c r="AU802" s="24"/>
      <c r="AV802" s="24"/>
      <c r="AW802" s="145"/>
      <c r="AX802" s="24"/>
      <c r="AY802" s="24"/>
      <c r="AZ802" s="24"/>
      <c r="BA802" s="24"/>
      <c r="BB802" s="24"/>
      <c r="BC802" s="24"/>
      <c r="BD802" s="24"/>
      <c r="BE802" s="24"/>
      <c r="BF802" s="24"/>
      <c r="BG802" s="24">
        <v>284.92500000000001</v>
      </c>
      <c r="BH802" s="24">
        <v>284.92500000000001</v>
      </c>
      <c r="BI802" s="24">
        <v>6</v>
      </c>
      <c r="BJ802" s="24">
        <v>6</v>
      </c>
      <c r="BK802" s="24"/>
      <c r="BL802" s="24"/>
      <c r="BM802" s="145">
        <f t="shared" si="113"/>
        <v>290.92500000000001</v>
      </c>
      <c r="BN802" s="24">
        <f t="shared" si="114"/>
        <v>290.92500000000001</v>
      </c>
      <c r="BO802" s="509">
        <f t="shared" si="108"/>
        <v>3.4709379042815389E-2</v>
      </c>
      <c r="BP802" s="511">
        <v>0</v>
      </c>
      <c r="BQ802" s="512">
        <v>0</v>
      </c>
      <c r="BR802" s="513">
        <v>0</v>
      </c>
      <c r="BS802" s="512">
        <v>0</v>
      </c>
      <c r="BT802" s="512">
        <v>0</v>
      </c>
      <c r="BU802" s="512">
        <v>0</v>
      </c>
      <c r="BV802" s="512">
        <v>0</v>
      </c>
      <c r="BW802" s="512">
        <v>0</v>
      </c>
      <c r="BX802" s="512">
        <v>0</v>
      </c>
      <c r="BY802" s="512">
        <v>0</v>
      </c>
      <c r="BZ802" s="512">
        <v>0</v>
      </c>
      <c r="CA802" s="512">
        <v>0</v>
      </c>
      <c r="CB802" s="512">
        <v>0</v>
      </c>
      <c r="CC802" s="512">
        <v>0</v>
      </c>
      <c r="CD802" s="512">
        <v>0</v>
      </c>
      <c r="CE802" s="512">
        <v>0</v>
      </c>
      <c r="CF802" s="512">
        <v>334456.36200000002</v>
      </c>
      <c r="CG802" s="512">
        <v>334456.36200000002</v>
      </c>
      <c r="CH802" s="512">
        <v>7043.0400000000009</v>
      </c>
      <c r="CI802" s="512">
        <v>7043.0400000000009</v>
      </c>
      <c r="CJ802" s="512">
        <v>0</v>
      </c>
      <c r="CK802" s="512">
        <v>0</v>
      </c>
      <c r="CL802" s="513">
        <f t="shared" si="115"/>
        <v>341499.402</v>
      </c>
      <c r="CM802" s="513">
        <f t="shared" si="116"/>
        <v>341499.402</v>
      </c>
      <c r="CN802" s="113"/>
      <c r="CO802" s="97"/>
      <c r="CP802" s="97"/>
      <c r="CQ802" s="97"/>
      <c r="CR802" s="97"/>
      <c r="CS802" s="97"/>
      <c r="CT802" s="97"/>
      <c r="CU802" s="114"/>
      <c r="CV802" s="50">
        <f t="shared" si="109"/>
        <v>35867806</v>
      </c>
      <c r="CW802" s="11"/>
      <c r="CX802" s="604">
        <f t="shared" si="110"/>
        <v>8.3817402679872934</v>
      </c>
      <c r="CY802" s="143"/>
      <c r="CZ802" s="143"/>
      <c r="DA802" s="143"/>
      <c r="DB802" s="23"/>
      <c r="DC802" s="23"/>
      <c r="DD802" s="23"/>
      <c r="DE802" s="23"/>
      <c r="DF802" s="143"/>
      <c r="DG802" s="89"/>
      <c r="DH802" s="50" t="s">
        <v>46</v>
      </c>
      <c r="DI802" s="28"/>
      <c r="DJ802" s="553" t="s">
        <v>46</v>
      </c>
      <c r="DK802" s="143"/>
      <c r="DL802" s="46"/>
      <c r="DM802" s="111"/>
      <c r="DN802" s="110"/>
      <c r="DO802" s="432">
        <v>204.6062457569586</v>
      </c>
      <c r="DP802" s="433">
        <v>-104.96954926427921</v>
      </c>
      <c r="DQ802" s="434">
        <v>86.122199592668025</v>
      </c>
      <c r="DR802" s="428">
        <v>13.384528811818726</v>
      </c>
      <c r="DS802" s="432">
        <v>2.4755600814663952</v>
      </c>
      <c r="DT802" s="434">
        <v>-1.7259397849155449</v>
      </c>
      <c r="DU802" s="434">
        <v>1.5101832993890021</v>
      </c>
      <c r="DV802" s="428">
        <v>-0.76149134632524207</v>
      </c>
      <c r="DW802" s="252"/>
      <c r="DX802" s="50"/>
      <c r="DY802" s="249"/>
      <c r="DZ802" s="464">
        <v>215201</v>
      </c>
      <c r="EA802" s="465">
        <v>7460.333333333343</v>
      </c>
      <c r="EB802" s="46"/>
    </row>
    <row r="803" spans="1:132" s="141" customFormat="1" ht="27.75" customHeight="1" x14ac:dyDescent="0.25">
      <c r="A803" s="69" t="s">
        <v>56</v>
      </c>
      <c r="B803" s="69" t="s">
        <v>57</v>
      </c>
      <c r="C803" s="69" t="s">
        <v>1099</v>
      </c>
      <c r="D803" s="67" t="s">
        <v>1280</v>
      </c>
      <c r="E803" s="67" t="s">
        <v>1191</v>
      </c>
      <c r="F803" s="67" t="s">
        <v>1380</v>
      </c>
      <c r="G803" s="67" t="s">
        <v>1191</v>
      </c>
      <c r="H803" s="14" t="s">
        <v>46</v>
      </c>
      <c r="I803" s="20" t="s">
        <v>1978</v>
      </c>
      <c r="J803" s="145" t="s">
        <v>1984</v>
      </c>
      <c r="K803" s="426">
        <v>11.783834464214101</v>
      </c>
      <c r="L803" s="426">
        <v>16.031439360594</v>
      </c>
      <c r="M803" s="424">
        <v>2622</v>
      </c>
      <c r="N803" s="487">
        <v>39855414</v>
      </c>
      <c r="O803" s="487" t="s">
        <v>1982</v>
      </c>
      <c r="P803" s="572">
        <v>7.2184949456240526</v>
      </c>
      <c r="Q803" s="34" t="s">
        <v>1977</v>
      </c>
      <c r="R803" s="257" t="s">
        <v>48</v>
      </c>
      <c r="S803" s="27"/>
      <c r="T803" s="27"/>
      <c r="U803" s="145"/>
      <c r="V803" s="24"/>
      <c r="W803" s="24"/>
      <c r="X803" s="24"/>
      <c r="Y803" s="24"/>
      <c r="Z803" s="24"/>
      <c r="AA803" s="24"/>
      <c r="AB803" s="24"/>
      <c r="AC803" s="24"/>
      <c r="AD803" s="24"/>
      <c r="AE803" s="24">
        <v>1</v>
      </c>
      <c r="AF803" s="24">
        <v>1</v>
      </c>
      <c r="AG803" s="24"/>
      <c r="AH803" s="24"/>
      <c r="AI803" s="24">
        <v>70</v>
      </c>
      <c r="AJ803" s="24">
        <v>70</v>
      </c>
      <c r="AK803" s="24"/>
      <c r="AL803" s="24"/>
      <c r="AM803" s="24"/>
      <c r="AN803" s="24"/>
      <c r="AO803" s="145">
        <f t="shared" si="111"/>
        <v>71</v>
      </c>
      <c r="AP803" s="14">
        <f t="shared" si="112"/>
        <v>71</v>
      </c>
      <c r="AQ803" s="22"/>
      <c r="AR803" s="24"/>
      <c r="AS803" s="24"/>
      <c r="AT803" s="24"/>
      <c r="AU803" s="24"/>
      <c r="AV803" s="24"/>
      <c r="AW803" s="145"/>
      <c r="AX803" s="24"/>
      <c r="AY803" s="24"/>
      <c r="AZ803" s="24"/>
      <c r="BA803" s="24"/>
      <c r="BB803" s="24"/>
      <c r="BC803" s="24">
        <v>1.2</v>
      </c>
      <c r="BD803" s="24">
        <v>1.2</v>
      </c>
      <c r="BE803" s="24"/>
      <c r="BF803" s="24"/>
      <c r="BG803" s="24">
        <v>508.4</v>
      </c>
      <c r="BH803" s="24">
        <v>508.4</v>
      </c>
      <c r="BI803" s="24"/>
      <c r="BJ803" s="24"/>
      <c r="BK803" s="24"/>
      <c r="BL803" s="24"/>
      <c r="BM803" s="145">
        <f t="shared" si="113"/>
        <v>509.59999999999997</v>
      </c>
      <c r="BN803" s="24">
        <f t="shared" si="114"/>
        <v>509.59999999999997</v>
      </c>
      <c r="BO803" s="509">
        <f t="shared" si="108"/>
        <v>7.0596433721814303E-2</v>
      </c>
      <c r="BP803" s="511">
        <v>0</v>
      </c>
      <c r="BQ803" s="512">
        <v>0</v>
      </c>
      <c r="BR803" s="513">
        <v>0</v>
      </c>
      <c r="BS803" s="512">
        <v>0</v>
      </c>
      <c r="BT803" s="512">
        <v>0</v>
      </c>
      <c r="BU803" s="512">
        <v>0</v>
      </c>
      <c r="BV803" s="512">
        <v>0</v>
      </c>
      <c r="BW803" s="512">
        <v>0</v>
      </c>
      <c r="BX803" s="512">
        <v>0</v>
      </c>
      <c r="BY803" s="512">
        <v>0</v>
      </c>
      <c r="BZ803" s="512">
        <v>0</v>
      </c>
      <c r="CA803" s="512">
        <v>0</v>
      </c>
      <c r="CB803" s="512">
        <v>6054.9119999999994</v>
      </c>
      <c r="CC803" s="512">
        <v>6054.9119999999994</v>
      </c>
      <c r="CD803" s="512">
        <v>0</v>
      </c>
      <c r="CE803" s="512">
        <v>0</v>
      </c>
      <c r="CF803" s="512">
        <v>596780.25600000005</v>
      </c>
      <c r="CG803" s="512">
        <v>596780.25600000005</v>
      </c>
      <c r="CH803" s="512">
        <v>0</v>
      </c>
      <c r="CI803" s="512">
        <v>0</v>
      </c>
      <c r="CJ803" s="512">
        <v>0</v>
      </c>
      <c r="CK803" s="512">
        <v>0</v>
      </c>
      <c r="CL803" s="513">
        <f t="shared" si="115"/>
        <v>602835.16800000006</v>
      </c>
      <c r="CM803" s="513">
        <f t="shared" si="116"/>
        <v>602835.16800000006</v>
      </c>
      <c r="CN803" s="113"/>
      <c r="CO803" s="97"/>
      <c r="CP803" s="97"/>
      <c r="CQ803" s="97"/>
      <c r="CR803" s="97"/>
      <c r="CS803" s="97"/>
      <c r="CT803" s="97"/>
      <c r="CU803" s="114"/>
      <c r="CV803" s="50">
        <f t="shared" si="109"/>
        <v>39855414</v>
      </c>
      <c r="CW803" s="11"/>
      <c r="CX803" s="604">
        <f t="shared" si="110"/>
        <v>7.2184949456240526</v>
      </c>
      <c r="CY803" s="143"/>
      <c r="CZ803" s="143"/>
      <c r="DA803" s="143"/>
      <c r="DB803" s="23"/>
      <c r="DC803" s="23"/>
      <c r="DD803" s="23"/>
      <c r="DE803" s="23"/>
      <c r="DF803" s="143"/>
      <c r="DG803" s="89"/>
      <c r="DH803" s="50" t="s">
        <v>46</v>
      </c>
      <c r="DI803" s="28"/>
      <c r="DJ803" s="553" t="s">
        <v>46</v>
      </c>
      <c r="DK803" s="143"/>
      <c r="DL803" s="46"/>
      <c r="DM803" s="111"/>
      <c r="DN803" s="110"/>
      <c r="DO803" s="432">
        <v>63.133121424030428</v>
      </c>
      <c r="DP803" s="433">
        <v>29.46993317508943</v>
      </c>
      <c r="DQ803" s="434">
        <v>2.5708836617927493</v>
      </c>
      <c r="DR803" s="428">
        <v>68.448912151384604</v>
      </c>
      <c r="DS803" s="432">
        <v>0.10756516211061651</v>
      </c>
      <c r="DT803" s="434">
        <v>0.94540612867818796</v>
      </c>
      <c r="DU803" s="434">
        <v>3.3184996821360412E-2</v>
      </c>
      <c r="DV803" s="428">
        <v>0.99665530355210863</v>
      </c>
      <c r="DW803" s="252"/>
      <c r="DX803" s="50"/>
      <c r="DY803" s="249"/>
      <c r="DZ803" s="464">
        <v>0</v>
      </c>
      <c r="EA803" s="465">
        <v>44282</v>
      </c>
      <c r="EB803" s="46"/>
    </row>
    <row r="804" spans="1:132" s="141" customFormat="1" ht="27.75" customHeight="1" x14ac:dyDescent="0.25">
      <c r="A804" s="69" t="s">
        <v>56</v>
      </c>
      <c r="B804" s="69" t="s">
        <v>57</v>
      </c>
      <c r="C804" s="69" t="s">
        <v>1099</v>
      </c>
      <c r="D804" s="67" t="s">
        <v>1276</v>
      </c>
      <c r="E804" s="67" t="s">
        <v>1243</v>
      </c>
      <c r="F804" s="67" t="s">
        <v>1381</v>
      </c>
      <c r="G804" s="67" t="s">
        <v>1163</v>
      </c>
      <c r="H804" s="14" t="s">
        <v>46</v>
      </c>
      <c r="I804" s="20" t="s">
        <v>1979</v>
      </c>
      <c r="J804" s="145" t="s">
        <v>1981</v>
      </c>
      <c r="K804" s="426">
        <v>2.3705540172710684</v>
      </c>
      <c r="L804" s="426">
        <v>2.0102272685460001</v>
      </c>
      <c r="M804" s="424">
        <v>430</v>
      </c>
      <c r="N804" s="487">
        <v>5641440.0000000019</v>
      </c>
      <c r="O804" s="487" t="s">
        <v>1976</v>
      </c>
      <c r="P804" s="572">
        <v>0.75655979274608554</v>
      </c>
      <c r="Q804" s="34" t="s">
        <v>48</v>
      </c>
      <c r="R804" s="257" t="s">
        <v>48</v>
      </c>
      <c r="S804" s="27"/>
      <c r="T804" s="27"/>
      <c r="U804" s="145"/>
      <c r="V804" s="24"/>
      <c r="W804" s="24"/>
      <c r="X804" s="24"/>
      <c r="Y804" s="24"/>
      <c r="Z804" s="24"/>
      <c r="AA804" s="24"/>
      <c r="AB804" s="24"/>
      <c r="AC804" s="24"/>
      <c r="AD804" s="24"/>
      <c r="AE804" s="24"/>
      <c r="AF804" s="24"/>
      <c r="AG804" s="24"/>
      <c r="AH804" s="24"/>
      <c r="AI804" s="24">
        <v>1</v>
      </c>
      <c r="AJ804" s="24">
        <v>1</v>
      </c>
      <c r="AK804" s="24"/>
      <c r="AL804" s="24"/>
      <c r="AM804" s="24"/>
      <c r="AN804" s="24"/>
      <c r="AO804" s="145">
        <f t="shared" si="111"/>
        <v>1</v>
      </c>
      <c r="AP804" s="14">
        <f t="shared" si="112"/>
        <v>1</v>
      </c>
      <c r="AQ804" s="22"/>
      <c r="AR804" s="24"/>
      <c r="AS804" s="24"/>
      <c r="AT804" s="24"/>
      <c r="AU804" s="24"/>
      <c r="AV804" s="24"/>
      <c r="AW804" s="145"/>
      <c r="AX804" s="24"/>
      <c r="AY804" s="24"/>
      <c r="AZ804" s="24"/>
      <c r="BA804" s="24"/>
      <c r="BB804" s="24"/>
      <c r="BC804" s="24"/>
      <c r="BD804" s="24"/>
      <c r="BE804" s="24"/>
      <c r="BF804" s="24"/>
      <c r="BG804" s="24">
        <v>17.3</v>
      </c>
      <c r="BH804" s="24">
        <v>17.3</v>
      </c>
      <c r="BI804" s="24"/>
      <c r="BJ804" s="24"/>
      <c r="BK804" s="24"/>
      <c r="BL804" s="24"/>
      <c r="BM804" s="145">
        <f t="shared" si="113"/>
        <v>17.3</v>
      </c>
      <c r="BN804" s="24">
        <f t="shared" si="114"/>
        <v>17.3</v>
      </c>
      <c r="BO804" s="509">
        <f t="shared" si="108"/>
        <v>2.2866665881365673E-2</v>
      </c>
      <c r="BP804" s="511">
        <v>0</v>
      </c>
      <c r="BQ804" s="512">
        <v>0</v>
      </c>
      <c r="BR804" s="513">
        <v>0</v>
      </c>
      <c r="BS804" s="512">
        <v>0</v>
      </c>
      <c r="BT804" s="512">
        <v>0</v>
      </c>
      <c r="BU804" s="512">
        <v>0</v>
      </c>
      <c r="BV804" s="512">
        <v>0</v>
      </c>
      <c r="BW804" s="512">
        <v>0</v>
      </c>
      <c r="BX804" s="512">
        <v>0</v>
      </c>
      <c r="BY804" s="512">
        <v>0</v>
      </c>
      <c r="BZ804" s="512">
        <v>0</v>
      </c>
      <c r="CA804" s="512">
        <v>0</v>
      </c>
      <c r="CB804" s="512">
        <v>0</v>
      </c>
      <c r="CC804" s="512">
        <v>0</v>
      </c>
      <c r="CD804" s="512">
        <v>0</v>
      </c>
      <c r="CE804" s="512">
        <v>0</v>
      </c>
      <c r="CF804" s="512">
        <v>20307.432000000001</v>
      </c>
      <c r="CG804" s="512">
        <v>20307.432000000001</v>
      </c>
      <c r="CH804" s="512">
        <v>0</v>
      </c>
      <c r="CI804" s="512">
        <v>0</v>
      </c>
      <c r="CJ804" s="512">
        <v>0</v>
      </c>
      <c r="CK804" s="512">
        <v>0</v>
      </c>
      <c r="CL804" s="513">
        <f t="shared" si="115"/>
        <v>20307.432000000001</v>
      </c>
      <c r="CM804" s="513">
        <f t="shared" si="116"/>
        <v>20307.432000000001</v>
      </c>
      <c r="CN804" s="113"/>
      <c r="CO804" s="97"/>
      <c r="CP804" s="97"/>
      <c r="CQ804" s="97"/>
      <c r="CR804" s="97"/>
      <c r="CS804" s="97"/>
      <c r="CT804" s="97"/>
      <c r="CU804" s="114"/>
      <c r="CV804" s="50">
        <f t="shared" si="109"/>
        <v>5641440.0000000019</v>
      </c>
      <c r="CW804" s="11"/>
      <c r="CX804" s="604">
        <f t="shared" si="110"/>
        <v>0.75655979274608554</v>
      </c>
      <c r="CY804" s="143"/>
      <c r="CZ804" s="143"/>
      <c r="DA804" s="143"/>
      <c r="DB804" s="23"/>
      <c r="DC804" s="23"/>
      <c r="DD804" s="23"/>
      <c r="DE804" s="23"/>
      <c r="DF804" s="143"/>
      <c r="DG804" s="89"/>
      <c r="DH804" s="50" t="s">
        <v>46</v>
      </c>
      <c r="DI804" s="28"/>
      <c r="DJ804" s="553" t="s">
        <v>46</v>
      </c>
      <c r="DK804" s="143"/>
      <c r="DL804" s="46"/>
      <c r="DM804" s="111"/>
      <c r="DN804" s="110"/>
      <c r="DO804" s="432">
        <v>474.72558139534885</v>
      </c>
      <c r="DP804" s="433">
        <v>-459.85939217559763</v>
      </c>
      <c r="DQ804" s="434">
        <v>0</v>
      </c>
      <c r="DR804" s="428">
        <v>0</v>
      </c>
      <c r="DS804" s="432">
        <v>0.4</v>
      </c>
      <c r="DT804" s="434">
        <v>-0.33592159819072753</v>
      </c>
      <c r="DU804" s="434">
        <v>0</v>
      </c>
      <c r="DV804" s="428">
        <v>0</v>
      </c>
      <c r="DW804" s="252"/>
      <c r="DX804" s="50"/>
      <c r="DY804" s="249"/>
      <c r="DZ804" s="464">
        <v>0</v>
      </c>
      <c r="EA804" s="465">
        <v>0</v>
      </c>
      <c r="EB804" s="46"/>
    </row>
    <row r="805" spans="1:132" s="141" customFormat="1" ht="27.75" customHeight="1" x14ac:dyDescent="0.25">
      <c r="A805" s="69" t="s">
        <v>56</v>
      </c>
      <c r="B805" s="69" t="s">
        <v>57</v>
      </c>
      <c r="C805" s="69" t="s">
        <v>1099</v>
      </c>
      <c r="D805" s="67" t="s">
        <v>1276</v>
      </c>
      <c r="E805" s="67" t="s">
        <v>1243</v>
      </c>
      <c r="F805" s="67" t="s">
        <v>1382</v>
      </c>
      <c r="G805" s="67" t="s">
        <v>1243</v>
      </c>
      <c r="H805" s="14" t="s">
        <v>46</v>
      </c>
      <c r="I805" s="20" t="s">
        <v>1983</v>
      </c>
      <c r="J805" s="145" t="s">
        <v>1981</v>
      </c>
      <c r="K805" s="426">
        <v>2.3057060350356893</v>
      </c>
      <c r="L805" s="426">
        <v>1.3291666639020001</v>
      </c>
      <c r="M805" s="424">
        <v>124</v>
      </c>
      <c r="N805" s="487">
        <v>1481513</v>
      </c>
      <c r="O805" s="487" t="s">
        <v>1982</v>
      </c>
      <c r="P805" s="572">
        <v>0.5163820807632008</v>
      </c>
      <c r="Q805" s="34" t="s">
        <v>48</v>
      </c>
      <c r="R805" s="257" t="s">
        <v>48</v>
      </c>
      <c r="S805" s="27"/>
      <c r="T805" s="27"/>
      <c r="U805" s="145"/>
      <c r="V805" s="24"/>
      <c r="W805" s="24"/>
      <c r="X805" s="24"/>
      <c r="Y805" s="24"/>
      <c r="Z805" s="24"/>
      <c r="AA805" s="24"/>
      <c r="AB805" s="24"/>
      <c r="AC805" s="24"/>
      <c r="AD805" s="24"/>
      <c r="AE805" s="24"/>
      <c r="AF805" s="24"/>
      <c r="AG805" s="24"/>
      <c r="AH805" s="24"/>
      <c r="AI805" s="24">
        <v>1</v>
      </c>
      <c r="AJ805" s="24">
        <v>1</v>
      </c>
      <c r="AK805" s="24"/>
      <c r="AL805" s="24"/>
      <c r="AM805" s="24"/>
      <c r="AN805" s="24"/>
      <c r="AO805" s="145">
        <f t="shared" si="111"/>
        <v>1</v>
      </c>
      <c r="AP805" s="14">
        <f t="shared" si="112"/>
        <v>1</v>
      </c>
      <c r="AQ805" s="22"/>
      <c r="AR805" s="24"/>
      <c r="AS805" s="24"/>
      <c r="AT805" s="24"/>
      <c r="AU805" s="24"/>
      <c r="AV805" s="24"/>
      <c r="AW805" s="145"/>
      <c r="AX805" s="24"/>
      <c r="AY805" s="24"/>
      <c r="AZ805" s="24"/>
      <c r="BA805" s="24"/>
      <c r="BB805" s="24"/>
      <c r="BC805" s="24"/>
      <c r="BD805" s="24"/>
      <c r="BE805" s="24"/>
      <c r="BF805" s="24"/>
      <c r="BG805" s="24">
        <v>43.2</v>
      </c>
      <c r="BH805" s="24">
        <v>43.2</v>
      </c>
      <c r="BI805" s="24"/>
      <c r="BJ805" s="24"/>
      <c r="BK805" s="24"/>
      <c r="BL805" s="24"/>
      <c r="BM805" s="145">
        <f t="shared" si="113"/>
        <v>43.2</v>
      </c>
      <c r="BN805" s="24">
        <f t="shared" si="114"/>
        <v>43.2</v>
      </c>
      <c r="BO805" s="509">
        <f t="shared" si="108"/>
        <v>8.3658983549838514E-2</v>
      </c>
      <c r="BP805" s="511">
        <v>0</v>
      </c>
      <c r="BQ805" s="512">
        <v>0</v>
      </c>
      <c r="BR805" s="513">
        <v>0</v>
      </c>
      <c r="BS805" s="512">
        <v>0</v>
      </c>
      <c r="BT805" s="512">
        <v>0</v>
      </c>
      <c r="BU805" s="512">
        <v>0</v>
      </c>
      <c r="BV805" s="512">
        <v>0</v>
      </c>
      <c r="BW805" s="512">
        <v>0</v>
      </c>
      <c r="BX805" s="512">
        <v>0</v>
      </c>
      <c r="BY805" s="512">
        <v>0</v>
      </c>
      <c r="BZ805" s="512">
        <v>0</v>
      </c>
      <c r="CA805" s="512">
        <v>0</v>
      </c>
      <c r="CB805" s="512">
        <v>0</v>
      </c>
      <c r="CC805" s="512">
        <v>0</v>
      </c>
      <c r="CD805" s="512">
        <v>0</v>
      </c>
      <c r="CE805" s="512">
        <v>0</v>
      </c>
      <c r="CF805" s="512">
        <v>50709.888000000006</v>
      </c>
      <c r="CG805" s="512">
        <v>50709.888000000006</v>
      </c>
      <c r="CH805" s="512">
        <v>0</v>
      </c>
      <c r="CI805" s="512">
        <v>0</v>
      </c>
      <c r="CJ805" s="512">
        <v>0</v>
      </c>
      <c r="CK805" s="512">
        <v>0</v>
      </c>
      <c r="CL805" s="513">
        <f t="shared" si="115"/>
        <v>50709.888000000006</v>
      </c>
      <c r="CM805" s="513">
        <f t="shared" si="116"/>
        <v>50709.888000000006</v>
      </c>
      <c r="CN805" s="113"/>
      <c r="CO805" s="97"/>
      <c r="CP805" s="97"/>
      <c r="CQ805" s="97"/>
      <c r="CR805" s="97"/>
      <c r="CS805" s="97"/>
      <c r="CT805" s="97"/>
      <c r="CU805" s="114"/>
      <c r="CV805" s="50">
        <f t="shared" si="109"/>
        <v>1481513</v>
      </c>
      <c r="CW805" s="11"/>
      <c r="CX805" s="604">
        <f t="shared" si="110"/>
        <v>0.5163820807632008</v>
      </c>
      <c r="CY805" s="143"/>
      <c r="CZ805" s="143"/>
      <c r="DA805" s="143"/>
      <c r="DB805" s="23"/>
      <c r="DC805" s="23"/>
      <c r="DD805" s="23"/>
      <c r="DE805" s="23"/>
      <c r="DF805" s="143"/>
      <c r="DG805" s="89"/>
      <c r="DH805" s="50" t="s">
        <v>46</v>
      </c>
      <c r="DI805" s="28"/>
      <c r="DJ805" s="553" t="s">
        <v>46</v>
      </c>
      <c r="DK805" s="143"/>
      <c r="DL805" s="46"/>
      <c r="DM805" s="111"/>
      <c r="DN805" s="110"/>
      <c r="DO805" s="432">
        <v>11.517426273458476</v>
      </c>
      <c r="DP805" s="433">
        <v>28.096780274836028</v>
      </c>
      <c r="DQ805" s="434">
        <v>0</v>
      </c>
      <c r="DR805" s="428">
        <v>39.614206548294504</v>
      </c>
      <c r="DS805" s="432">
        <v>8.0428954423592703E-3</v>
      </c>
      <c r="DT805" s="434">
        <v>0.94937266231945749</v>
      </c>
      <c r="DU805" s="434">
        <v>0</v>
      </c>
      <c r="DV805" s="428">
        <v>0.95741555776181675</v>
      </c>
      <c r="DW805" s="252"/>
      <c r="DX805" s="50"/>
      <c r="DY805" s="249"/>
      <c r="DZ805" s="464">
        <v>0</v>
      </c>
      <c r="EA805" s="465">
        <v>5063.333333333333</v>
      </c>
      <c r="EB805" s="46"/>
    </row>
    <row r="806" spans="1:132" s="141" customFormat="1" ht="27.75" customHeight="1" x14ac:dyDescent="0.25">
      <c r="A806" s="69" t="s">
        <v>56</v>
      </c>
      <c r="B806" s="69" t="s">
        <v>57</v>
      </c>
      <c r="C806" s="69" t="s">
        <v>1099</v>
      </c>
      <c r="D806" s="67" t="s">
        <v>1276</v>
      </c>
      <c r="E806" s="67" t="s">
        <v>1243</v>
      </c>
      <c r="F806" s="67" t="s">
        <v>1383</v>
      </c>
      <c r="G806" s="67" t="s">
        <v>1243</v>
      </c>
      <c r="H806" s="14" t="s">
        <v>46</v>
      </c>
      <c r="I806" s="20" t="s">
        <v>1979</v>
      </c>
      <c r="J806" s="145" t="s">
        <v>1981</v>
      </c>
      <c r="K806" s="426">
        <v>2.0607247688131474</v>
      </c>
      <c r="L806" s="426">
        <v>1.2089015126370002</v>
      </c>
      <c r="M806" s="424">
        <v>4</v>
      </c>
      <c r="N806" s="487">
        <v>280320</v>
      </c>
      <c r="O806" s="487" t="s">
        <v>1976</v>
      </c>
      <c r="P806" s="572">
        <v>0.53319452060200323</v>
      </c>
      <c r="Q806" s="34" t="s">
        <v>48</v>
      </c>
      <c r="R806" s="257" t="s">
        <v>48</v>
      </c>
      <c r="S806" s="27"/>
      <c r="T806" s="27"/>
      <c r="U806" s="145"/>
      <c r="V806" s="24"/>
      <c r="W806" s="24"/>
      <c r="X806" s="24"/>
      <c r="Y806" s="24"/>
      <c r="Z806" s="24"/>
      <c r="AA806" s="24"/>
      <c r="AB806" s="24"/>
      <c r="AC806" s="24"/>
      <c r="AD806" s="24"/>
      <c r="AE806" s="24"/>
      <c r="AF806" s="24"/>
      <c r="AG806" s="24"/>
      <c r="AH806" s="24"/>
      <c r="AI806" s="24">
        <v>2</v>
      </c>
      <c r="AJ806" s="24">
        <v>2</v>
      </c>
      <c r="AK806" s="24"/>
      <c r="AL806" s="24"/>
      <c r="AM806" s="24"/>
      <c r="AN806" s="24"/>
      <c r="AO806" s="145">
        <f t="shared" si="111"/>
        <v>2</v>
      </c>
      <c r="AP806" s="14">
        <f t="shared" si="112"/>
        <v>2</v>
      </c>
      <c r="AQ806" s="22"/>
      <c r="AR806" s="24"/>
      <c r="AS806" s="24"/>
      <c r="AT806" s="24"/>
      <c r="AU806" s="24"/>
      <c r="AV806" s="24"/>
      <c r="AW806" s="145"/>
      <c r="AX806" s="24"/>
      <c r="AY806" s="24"/>
      <c r="AZ806" s="24"/>
      <c r="BA806" s="24"/>
      <c r="BB806" s="24"/>
      <c r="BC806" s="24"/>
      <c r="BD806" s="24"/>
      <c r="BE806" s="24"/>
      <c r="BF806" s="24"/>
      <c r="BG806" s="24">
        <v>9.75</v>
      </c>
      <c r="BH806" s="24">
        <v>9.75</v>
      </c>
      <c r="BI806" s="24"/>
      <c r="BJ806" s="24"/>
      <c r="BK806" s="24"/>
      <c r="BL806" s="24"/>
      <c r="BM806" s="145">
        <f t="shared" si="113"/>
        <v>9.75</v>
      </c>
      <c r="BN806" s="24">
        <f t="shared" si="114"/>
        <v>9.75</v>
      </c>
      <c r="BO806" s="509">
        <f t="shared" si="108"/>
        <v>1.8286009370448449E-2</v>
      </c>
      <c r="BP806" s="511">
        <v>0</v>
      </c>
      <c r="BQ806" s="512">
        <v>0</v>
      </c>
      <c r="BR806" s="513">
        <v>0</v>
      </c>
      <c r="BS806" s="512">
        <v>0</v>
      </c>
      <c r="BT806" s="512">
        <v>0</v>
      </c>
      <c r="BU806" s="512">
        <v>0</v>
      </c>
      <c r="BV806" s="512">
        <v>0</v>
      </c>
      <c r="BW806" s="512">
        <v>0</v>
      </c>
      <c r="BX806" s="512">
        <v>0</v>
      </c>
      <c r="BY806" s="512">
        <v>0</v>
      </c>
      <c r="BZ806" s="512">
        <v>0</v>
      </c>
      <c r="CA806" s="512">
        <v>0</v>
      </c>
      <c r="CB806" s="512">
        <v>0</v>
      </c>
      <c r="CC806" s="512">
        <v>0</v>
      </c>
      <c r="CD806" s="512">
        <v>0</v>
      </c>
      <c r="CE806" s="512">
        <v>0</v>
      </c>
      <c r="CF806" s="512">
        <v>11444.94</v>
      </c>
      <c r="CG806" s="512">
        <v>11444.94</v>
      </c>
      <c r="CH806" s="512">
        <v>0</v>
      </c>
      <c r="CI806" s="512">
        <v>0</v>
      </c>
      <c r="CJ806" s="512">
        <v>0</v>
      </c>
      <c r="CK806" s="512">
        <v>0</v>
      </c>
      <c r="CL806" s="513">
        <f t="shared" si="115"/>
        <v>11444.94</v>
      </c>
      <c r="CM806" s="513">
        <f t="shared" si="116"/>
        <v>11444.94</v>
      </c>
      <c r="CN806" s="113"/>
      <c r="CO806" s="97"/>
      <c r="CP806" s="97"/>
      <c r="CQ806" s="97"/>
      <c r="CR806" s="97"/>
      <c r="CS806" s="97"/>
      <c r="CT806" s="97"/>
      <c r="CU806" s="114"/>
      <c r="CV806" s="50">
        <f t="shared" si="109"/>
        <v>280320</v>
      </c>
      <c r="CW806" s="11"/>
      <c r="CX806" s="604">
        <f t="shared" si="110"/>
        <v>0.53319452060200323</v>
      </c>
      <c r="CY806" s="143"/>
      <c r="CZ806" s="143"/>
      <c r="DA806" s="143"/>
      <c r="DB806" s="23"/>
      <c r="DC806" s="23"/>
      <c r="DD806" s="23"/>
      <c r="DE806" s="23"/>
      <c r="DF806" s="143"/>
      <c r="DG806" s="89"/>
      <c r="DH806" s="50" t="s">
        <v>46</v>
      </c>
      <c r="DI806" s="28"/>
      <c r="DJ806" s="553" t="s">
        <v>46</v>
      </c>
      <c r="DK806" s="143"/>
      <c r="DL806" s="46"/>
      <c r="DM806" s="111"/>
      <c r="DN806" s="110"/>
      <c r="DO806" s="432">
        <v>0</v>
      </c>
      <c r="DP806" s="433">
        <v>0</v>
      </c>
      <c r="DQ806" s="434">
        <v>0</v>
      </c>
      <c r="DR806" s="428">
        <v>0</v>
      </c>
      <c r="DS806" s="432">
        <v>0</v>
      </c>
      <c r="DT806" s="434">
        <v>0</v>
      </c>
      <c r="DU806" s="434">
        <v>0</v>
      </c>
      <c r="DV806" s="428">
        <v>0</v>
      </c>
      <c r="DW806" s="252"/>
      <c r="DX806" s="50"/>
      <c r="DY806" s="249"/>
      <c r="DZ806" s="464">
        <v>0</v>
      </c>
      <c r="EA806" s="465">
        <v>0</v>
      </c>
      <c r="EB806" s="46"/>
    </row>
    <row r="807" spans="1:132" s="141" customFormat="1" ht="27.75" customHeight="1" x14ac:dyDescent="0.25">
      <c r="A807" s="69" t="s">
        <v>56</v>
      </c>
      <c r="B807" s="69" t="s">
        <v>57</v>
      </c>
      <c r="C807" s="69" t="s">
        <v>1099</v>
      </c>
      <c r="D807" s="67" t="s">
        <v>1276</v>
      </c>
      <c r="E807" s="67" t="s">
        <v>1243</v>
      </c>
      <c r="F807" s="67" t="s">
        <v>1384</v>
      </c>
      <c r="G807" s="67" t="s">
        <v>1243</v>
      </c>
      <c r="H807" s="14" t="s">
        <v>46</v>
      </c>
      <c r="I807" s="20" t="s">
        <v>1979</v>
      </c>
      <c r="J807" s="145" t="s">
        <v>1981</v>
      </c>
      <c r="K807" s="426">
        <v>2.8821325437946115</v>
      </c>
      <c r="L807" s="426">
        <v>1.459090906056</v>
      </c>
      <c r="M807" s="424">
        <v>466</v>
      </c>
      <c r="N807" s="487">
        <v>6540556</v>
      </c>
      <c r="O807" s="487" t="s">
        <v>1982</v>
      </c>
      <c r="P807" s="572">
        <v>1.5515480194094302</v>
      </c>
      <c r="Q807" s="34" t="s">
        <v>48</v>
      </c>
      <c r="R807" s="257" t="s">
        <v>48</v>
      </c>
      <c r="S807" s="27"/>
      <c r="T807" s="27"/>
      <c r="U807" s="145"/>
      <c r="V807" s="24"/>
      <c r="W807" s="24"/>
      <c r="X807" s="24"/>
      <c r="Y807" s="24"/>
      <c r="Z807" s="24"/>
      <c r="AA807" s="24"/>
      <c r="AB807" s="24"/>
      <c r="AC807" s="24"/>
      <c r="AD807" s="24"/>
      <c r="AE807" s="24"/>
      <c r="AF807" s="24"/>
      <c r="AG807" s="24"/>
      <c r="AH807" s="24"/>
      <c r="AI807" s="24">
        <v>15</v>
      </c>
      <c r="AJ807" s="24">
        <v>15</v>
      </c>
      <c r="AK807" s="24"/>
      <c r="AL807" s="24"/>
      <c r="AM807" s="24"/>
      <c r="AN807" s="24"/>
      <c r="AO807" s="145">
        <f t="shared" si="111"/>
        <v>15</v>
      </c>
      <c r="AP807" s="14">
        <f t="shared" si="112"/>
        <v>15</v>
      </c>
      <c r="AQ807" s="22"/>
      <c r="AR807" s="24"/>
      <c r="AS807" s="24"/>
      <c r="AT807" s="24"/>
      <c r="AU807" s="24"/>
      <c r="AV807" s="24"/>
      <c r="AW807" s="145"/>
      <c r="AX807" s="24"/>
      <c r="AY807" s="24"/>
      <c r="AZ807" s="24"/>
      <c r="BA807" s="24"/>
      <c r="BB807" s="24"/>
      <c r="BC807" s="24"/>
      <c r="BD807" s="24"/>
      <c r="BE807" s="24"/>
      <c r="BF807" s="24"/>
      <c r="BG807" s="24">
        <v>68.14</v>
      </c>
      <c r="BH807" s="24">
        <v>68.14</v>
      </c>
      <c r="BI807" s="24"/>
      <c r="BJ807" s="24"/>
      <c r="BK807" s="24"/>
      <c r="BL807" s="24"/>
      <c r="BM807" s="145">
        <f t="shared" si="113"/>
        <v>68.14</v>
      </c>
      <c r="BN807" s="24">
        <f t="shared" si="114"/>
        <v>68.14</v>
      </c>
      <c r="BO807" s="509">
        <f t="shared" si="108"/>
        <v>4.3917429011276307E-2</v>
      </c>
      <c r="BP807" s="511">
        <v>0</v>
      </c>
      <c r="BQ807" s="512">
        <v>0</v>
      </c>
      <c r="BR807" s="513">
        <v>0</v>
      </c>
      <c r="BS807" s="512">
        <v>0</v>
      </c>
      <c r="BT807" s="512">
        <v>0</v>
      </c>
      <c r="BU807" s="512">
        <v>0</v>
      </c>
      <c r="BV807" s="512">
        <v>0</v>
      </c>
      <c r="BW807" s="512">
        <v>0</v>
      </c>
      <c r="BX807" s="512">
        <v>0</v>
      </c>
      <c r="BY807" s="512">
        <v>0</v>
      </c>
      <c r="BZ807" s="512">
        <v>0</v>
      </c>
      <c r="CA807" s="512">
        <v>0</v>
      </c>
      <c r="CB807" s="512">
        <v>0</v>
      </c>
      <c r="CC807" s="512">
        <v>0</v>
      </c>
      <c r="CD807" s="512">
        <v>0</v>
      </c>
      <c r="CE807" s="512">
        <v>0</v>
      </c>
      <c r="CF807" s="512">
        <v>79985.457600000009</v>
      </c>
      <c r="CG807" s="512">
        <v>79985.457600000009</v>
      </c>
      <c r="CH807" s="512">
        <v>0</v>
      </c>
      <c r="CI807" s="512">
        <v>0</v>
      </c>
      <c r="CJ807" s="512">
        <v>0</v>
      </c>
      <c r="CK807" s="512">
        <v>0</v>
      </c>
      <c r="CL807" s="513">
        <f t="shared" si="115"/>
        <v>79985.457600000009</v>
      </c>
      <c r="CM807" s="513">
        <f t="shared" si="116"/>
        <v>79985.457600000009</v>
      </c>
      <c r="CN807" s="113"/>
      <c r="CO807" s="97"/>
      <c r="CP807" s="97"/>
      <c r="CQ807" s="97"/>
      <c r="CR807" s="97"/>
      <c r="CS807" s="97"/>
      <c r="CT807" s="97"/>
      <c r="CU807" s="114"/>
      <c r="CV807" s="50">
        <f t="shared" si="109"/>
        <v>6540556</v>
      </c>
      <c r="CW807" s="11"/>
      <c r="CX807" s="604">
        <f t="shared" si="110"/>
        <v>1.5515480194094302</v>
      </c>
      <c r="CY807" s="143"/>
      <c r="CZ807" s="143"/>
      <c r="DA807" s="143"/>
      <c r="DB807" s="23"/>
      <c r="DC807" s="23"/>
      <c r="DD807" s="23"/>
      <c r="DE807" s="23"/>
      <c r="DF807" s="143"/>
      <c r="DG807" s="89"/>
      <c r="DH807" s="50" t="s">
        <v>46</v>
      </c>
      <c r="DI807" s="28"/>
      <c r="DJ807" s="553" t="s">
        <v>46</v>
      </c>
      <c r="DK807" s="143"/>
      <c r="DL807" s="46"/>
      <c r="DM807" s="111"/>
      <c r="DN807" s="110"/>
      <c r="DO807" s="432">
        <v>698.69672571121851</v>
      </c>
      <c r="DP807" s="433">
        <v>-690.4424415706203</v>
      </c>
      <c r="DQ807" s="434">
        <v>16.734299516908212</v>
      </c>
      <c r="DR807" s="428">
        <v>-8.4800153763099591</v>
      </c>
      <c r="DS807" s="432">
        <v>1.075684380032206</v>
      </c>
      <c r="DT807" s="434">
        <v>-1.0640386192768725</v>
      </c>
      <c r="DU807" s="434">
        <v>9.6618357487922704E-2</v>
      </c>
      <c r="DV807" s="428">
        <v>-8.4972596732589084E-2</v>
      </c>
      <c r="DW807" s="252"/>
      <c r="DX807" s="50"/>
      <c r="DY807" s="249"/>
      <c r="DZ807" s="464">
        <v>0</v>
      </c>
      <c r="EA807" s="465">
        <v>0</v>
      </c>
      <c r="EB807" s="46"/>
    </row>
    <row r="808" spans="1:132" s="141" customFormat="1" ht="27.75" customHeight="1" x14ac:dyDescent="0.25">
      <c r="A808" s="69" t="s">
        <v>56</v>
      </c>
      <c r="B808" s="69" t="s">
        <v>57</v>
      </c>
      <c r="C808" s="69" t="s">
        <v>1099</v>
      </c>
      <c r="D808" s="67" t="s">
        <v>1276</v>
      </c>
      <c r="E808" s="67" t="s">
        <v>1243</v>
      </c>
      <c r="F808" s="67" t="s">
        <v>1385</v>
      </c>
      <c r="G808" s="67" t="s">
        <v>1243</v>
      </c>
      <c r="H808" s="14" t="s">
        <v>46</v>
      </c>
      <c r="I808" s="20" t="s">
        <v>1983</v>
      </c>
      <c r="J808" s="145" t="s">
        <v>1981</v>
      </c>
      <c r="K808" s="426">
        <v>1.2609329879101425</v>
      </c>
      <c r="L808" s="426">
        <v>1.2852272700540002</v>
      </c>
      <c r="M808" s="424">
        <v>59</v>
      </c>
      <c r="N808" s="487">
        <v>3994559.9999999995</v>
      </c>
      <c r="O808" s="487" t="s">
        <v>1976</v>
      </c>
      <c r="P808" s="572">
        <v>0.55240873756063347</v>
      </c>
      <c r="Q808" s="34" t="s">
        <v>48</v>
      </c>
      <c r="R808" s="257" t="s">
        <v>48</v>
      </c>
      <c r="S808" s="27"/>
      <c r="T808" s="27"/>
      <c r="U808" s="145"/>
      <c r="V808" s="24"/>
      <c r="W808" s="24"/>
      <c r="X808" s="24"/>
      <c r="Y808" s="24"/>
      <c r="Z808" s="24"/>
      <c r="AA808" s="24"/>
      <c r="AB808" s="24"/>
      <c r="AC808" s="24"/>
      <c r="AD808" s="24"/>
      <c r="AE808" s="24"/>
      <c r="AF808" s="24"/>
      <c r="AG808" s="24"/>
      <c r="AH808" s="24"/>
      <c r="AI808" s="24"/>
      <c r="AJ808" s="24"/>
      <c r="AK808" s="24"/>
      <c r="AL808" s="24"/>
      <c r="AM808" s="24"/>
      <c r="AN808" s="24"/>
      <c r="AO808" s="145">
        <f t="shared" si="111"/>
        <v>0</v>
      </c>
      <c r="AP808" s="14">
        <f t="shared" si="112"/>
        <v>0</v>
      </c>
      <c r="AQ808" s="22"/>
      <c r="AR808" s="24"/>
      <c r="AS808" s="24"/>
      <c r="AT808" s="24"/>
      <c r="AU808" s="24"/>
      <c r="AV808" s="24"/>
      <c r="AW808" s="145"/>
      <c r="AX808" s="24"/>
      <c r="AY808" s="24"/>
      <c r="AZ808" s="24"/>
      <c r="BA808" s="24"/>
      <c r="BB808" s="24"/>
      <c r="BC808" s="24"/>
      <c r="BD808" s="24"/>
      <c r="BE808" s="24"/>
      <c r="BF808" s="24"/>
      <c r="BG808" s="24"/>
      <c r="BH808" s="24"/>
      <c r="BI808" s="24"/>
      <c r="BJ808" s="24"/>
      <c r="BK808" s="24"/>
      <c r="BL808" s="24"/>
      <c r="BM808" s="145">
        <f t="shared" si="113"/>
        <v>0</v>
      </c>
      <c r="BN808" s="24">
        <f t="shared" si="114"/>
        <v>0</v>
      </c>
      <c r="BO808" s="509">
        <f t="shared" si="108"/>
        <v>0</v>
      </c>
      <c r="BP808" s="511">
        <v>0</v>
      </c>
      <c r="BQ808" s="512">
        <v>0</v>
      </c>
      <c r="BR808" s="513">
        <v>0</v>
      </c>
      <c r="BS808" s="512">
        <v>0</v>
      </c>
      <c r="BT808" s="512">
        <v>0</v>
      </c>
      <c r="BU808" s="512">
        <v>0</v>
      </c>
      <c r="BV808" s="512">
        <v>0</v>
      </c>
      <c r="BW808" s="512">
        <v>0</v>
      </c>
      <c r="BX808" s="512">
        <v>0</v>
      </c>
      <c r="BY808" s="512">
        <v>0</v>
      </c>
      <c r="BZ808" s="512">
        <v>0</v>
      </c>
      <c r="CA808" s="512">
        <v>0</v>
      </c>
      <c r="CB808" s="512">
        <v>0</v>
      </c>
      <c r="CC808" s="512">
        <v>0</v>
      </c>
      <c r="CD808" s="512">
        <v>0</v>
      </c>
      <c r="CE808" s="512">
        <v>0</v>
      </c>
      <c r="CF808" s="512">
        <v>0</v>
      </c>
      <c r="CG808" s="512">
        <v>0</v>
      </c>
      <c r="CH808" s="512">
        <v>0</v>
      </c>
      <c r="CI808" s="512">
        <v>0</v>
      </c>
      <c r="CJ808" s="512">
        <v>0</v>
      </c>
      <c r="CK808" s="512">
        <v>0</v>
      </c>
      <c r="CL808" s="513">
        <f t="shared" si="115"/>
        <v>0</v>
      </c>
      <c r="CM808" s="513">
        <f t="shared" si="116"/>
        <v>0</v>
      </c>
      <c r="CN808" s="113"/>
      <c r="CO808" s="97"/>
      <c r="CP808" s="97"/>
      <c r="CQ808" s="97"/>
      <c r="CR808" s="97"/>
      <c r="CS808" s="97"/>
      <c r="CT808" s="97"/>
      <c r="CU808" s="114"/>
      <c r="CV808" s="50">
        <f t="shared" si="109"/>
        <v>3994559.9999999995</v>
      </c>
      <c r="CW808" s="11"/>
      <c r="CX808" s="604">
        <f t="shared" si="110"/>
        <v>0.55240873756063347</v>
      </c>
      <c r="CY808" s="143"/>
      <c r="CZ808" s="143"/>
      <c r="DA808" s="143"/>
      <c r="DB808" s="23"/>
      <c r="DC808" s="23"/>
      <c r="DD808" s="23"/>
      <c r="DE808" s="23"/>
      <c r="DF808" s="143"/>
      <c r="DG808" s="89"/>
      <c r="DH808" s="50" t="s">
        <v>46</v>
      </c>
      <c r="DI808" s="28"/>
      <c r="DJ808" s="553" t="s">
        <v>46</v>
      </c>
      <c r="DK808" s="143"/>
      <c r="DL808" s="46"/>
      <c r="DM808" s="111"/>
      <c r="DN808" s="110"/>
      <c r="DO808" s="432">
        <v>0</v>
      </c>
      <c r="DP808" s="433">
        <v>28.65968586387433</v>
      </c>
      <c r="DQ808" s="434">
        <v>0</v>
      </c>
      <c r="DR808" s="428">
        <v>28.65968586387433</v>
      </c>
      <c r="DS808" s="432">
        <v>0</v>
      </c>
      <c r="DT808" s="434">
        <v>0.24083769633507843</v>
      </c>
      <c r="DU808" s="434">
        <v>0</v>
      </c>
      <c r="DV808" s="428">
        <v>0.24083769633507843</v>
      </c>
      <c r="DW808" s="252"/>
      <c r="DX808" s="50"/>
      <c r="DY808" s="249"/>
      <c r="DZ808" s="464">
        <v>0</v>
      </c>
      <c r="EA808" s="465">
        <v>0</v>
      </c>
      <c r="EB808" s="46"/>
    </row>
    <row r="809" spans="1:132" s="141" customFormat="1" ht="27.75" customHeight="1" x14ac:dyDescent="0.25">
      <c r="A809" s="69" t="s">
        <v>56</v>
      </c>
      <c r="B809" s="69" t="s">
        <v>57</v>
      </c>
      <c r="C809" s="69" t="s">
        <v>1099</v>
      </c>
      <c r="D809" s="67" t="s">
        <v>1386</v>
      </c>
      <c r="E809" s="67" t="s">
        <v>1124</v>
      </c>
      <c r="F809" s="67" t="s">
        <v>1387</v>
      </c>
      <c r="G809" s="67" t="s">
        <v>1124</v>
      </c>
      <c r="H809" s="14" t="s">
        <v>46</v>
      </c>
      <c r="I809" s="20" t="s">
        <v>1979</v>
      </c>
      <c r="J809" s="145" t="s">
        <v>1981</v>
      </c>
      <c r="K809" s="426">
        <v>2.6299459462125832</v>
      </c>
      <c r="L809" s="426">
        <v>1.5407196937650003</v>
      </c>
      <c r="M809" s="424">
        <v>355</v>
      </c>
      <c r="N809" s="487">
        <v>2549995.5894477204</v>
      </c>
      <c r="O809" s="487" t="s">
        <v>1976</v>
      </c>
      <c r="P809" s="572">
        <v>0.7277384673081394</v>
      </c>
      <c r="Q809" s="34" t="s">
        <v>48</v>
      </c>
      <c r="R809" s="257" t="s">
        <v>48</v>
      </c>
      <c r="S809" s="27"/>
      <c r="T809" s="27"/>
      <c r="U809" s="145"/>
      <c r="V809" s="24"/>
      <c r="W809" s="24"/>
      <c r="X809" s="24"/>
      <c r="Y809" s="24"/>
      <c r="Z809" s="24"/>
      <c r="AA809" s="24"/>
      <c r="AB809" s="24"/>
      <c r="AC809" s="24"/>
      <c r="AD809" s="24"/>
      <c r="AE809" s="24"/>
      <c r="AF809" s="24"/>
      <c r="AG809" s="24"/>
      <c r="AH809" s="24"/>
      <c r="AI809" s="24">
        <v>14</v>
      </c>
      <c r="AJ809" s="24">
        <v>14</v>
      </c>
      <c r="AK809" s="24"/>
      <c r="AL809" s="24"/>
      <c r="AM809" s="24"/>
      <c r="AN809" s="24"/>
      <c r="AO809" s="145">
        <f t="shared" si="111"/>
        <v>14</v>
      </c>
      <c r="AP809" s="14">
        <f t="shared" si="112"/>
        <v>14</v>
      </c>
      <c r="AQ809" s="22"/>
      <c r="AR809" s="24"/>
      <c r="AS809" s="24"/>
      <c r="AT809" s="24"/>
      <c r="AU809" s="24"/>
      <c r="AV809" s="24"/>
      <c r="AW809" s="145"/>
      <c r="AX809" s="24"/>
      <c r="AY809" s="24"/>
      <c r="AZ809" s="24"/>
      <c r="BA809" s="24"/>
      <c r="BB809" s="24"/>
      <c r="BC809" s="24"/>
      <c r="BD809" s="24"/>
      <c r="BE809" s="24"/>
      <c r="BF809" s="24"/>
      <c r="BG809" s="24">
        <v>73.59</v>
      </c>
      <c r="BH809" s="24">
        <v>73.59</v>
      </c>
      <c r="BI809" s="24"/>
      <c r="BJ809" s="24"/>
      <c r="BK809" s="24"/>
      <c r="BL809" s="24"/>
      <c r="BM809" s="145">
        <f t="shared" si="113"/>
        <v>73.59</v>
      </c>
      <c r="BN809" s="24">
        <f t="shared" si="114"/>
        <v>73.59</v>
      </c>
      <c r="BO809" s="509">
        <f t="shared" si="108"/>
        <v>0.10112149254965862</v>
      </c>
      <c r="BP809" s="511">
        <v>0</v>
      </c>
      <c r="BQ809" s="512">
        <v>0</v>
      </c>
      <c r="BR809" s="513">
        <v>0</v>
      </c>
      <c r="BS809" s="512">
        <v>0</v>
      </c>
      <c r="BT809" s="512">
        <v>0</v>
      </c>
      <c r="BU809" s="512">
        <v>0</v>
      </c>
      <c r="BV809" s="512">
        <v>0</v>
      </c>
      <c r="BW809" s="512">
        <v>0</v>
      </c>
      <c r="BX809" s="512">
        <v>0</v>
      </c>
      <c r="BY809" s="512">
        <v>0</v>
      </c>
      <c r="BZ809" s="512">
        <v>0</v>
      </c>
      <c r="CA809" s="512">
        <v>0</v>
      </c>
      <c r="CB809" s="512">
        <v>0</v>
      </c>
      <c r="CC809" s="512">
        <v>0</v>
      </c>
      <c r="CD809" s="512">
        <v>0</v>
      </c>
      <c r="CE809" s="512">
        <v>0</v>
      </c>
      <c r="CF809" s="512">
        <v>86382.885600000009</v>
      </c>
      <c r="CG809" s="512">
        <v>86382.885600000009</v>
      </c>
      <c r="CH809" s="512">
        <v>0</v>
      </c>
      <c r="CI809" s="512">
        <v>0</v>
      </c>
      <c r="CJ809" s="512">
        <v>0</v>
      </c>
      <c r="CK809" s="512">
        <v>0</v>
      </c>
      <c r="CL809" s="513">
        <f t="shared" si="115"/>
        <v>86382.885600000009</v>
      </c>
      <c r="CM809" s="513">
        <f t="shared" si="116"/>
        <v>86382.885600000009</v>
      </c>
      <c r="CN809" s="113"/>
      <c r="CO809" s="97"/>
      <c r="CP809" s="97"/>
      <c r="CQ809" s="97"/>
      <c r="CR809" s="97"/>
      <c r="CS809" s="97"/>
      <c r="CT809" s="97"/>
      <c r="CU809" s="114"/>
      <c r="CV809" s="50">
        <f t="shared" si="109"/>
        <v>2549995.5894477204</v>
      </c>
      <c r="CW809" s="11"/>
      <c r="CX809" s="604">
        <f t="shared" si="110"/>
        <v>0.7277384673081394</v>
      </c>
      <c r="CY809" s="143"/>
      <c r="CZ809" s="143"/>
      <c r="DA809" s="143"/>
      <c r="DB809" s="23"/>
      <c r="DC809" s="23"/>
      <c r="DD809" s="23"/>
      <c r="DE809" s="23"/>
      <c r="DF809" s="143"/>
      <c r="DG809" s="89"/>
      <c r="DH809" s="50" t="s">
        <v>46</v>
      </c>
      <c r="DI809" s="28"/>
      <c r="DJ809" s="553" t="s">
        <v>46</v>
      </c>
      <c r="DK809" s="143"/>
      <c r="DL809" s="46"/>
      <c r="DM809" s="111"/>
      <c r="DN809" s="110"/>
      <c r="DO809" s="432">
        <v>0.27067669172932302</v>
      </c>
      <c r="DP809" s="433">
        <v>1.0906197811019436</v>
      </c>
      <c r="DQ809" s="434">
        <v>0.27067669172932302</v>
      </c>
      <c r="DR809" s="428">
        <v>1.0906197811019436</v>
      </c>
      <c r="DS809" s="432">
        <v>2.8195488721804484E-3</v>
      </c>
      <c r="DT809" s="434">
        <v>3.8534730534630149E-3</v>
      </c>
      <c r="DU809" s="434">
        <v>2.8195488721804484E-3</v>
      </c>
      <c r="DV809" s="428">
        <v>3.8534730534630149E-3</v>
      </c>
      <c r="DW809" s="252"/>
      <c r="DX809" s="50"/>
      <c r="DY809" s="249"/>
      <c r="DZ809" s="464">
        <v>0</v>
      </c>
      <c r="EA809" s="465">
        <v>0</v>
      </c>
      <c r="EB809" s="46"/>
    </row>
    <row r="810" spans="1:132" s="141" customFormat="1" ht="27.75" customHeight="1" x14ac:dyDescent="0.25">
      <c r="A810" s="69" t="s">
        <v>56</v>
      </c>
      <c r="B810" s="69" t="s">
        <v>57</v>
      </c>
      <c r="C810" s="69" t="s">
        <v>1099</v>
      </c>
      <c r="D810" s="67" t="s">
        <v>1276</v>
      </c>
      <c r="E810" s="67" t="s">
        <v>1243</v>
      </c>
      <c r="F810" s="67" t="s">
        <v>1388</v>
      </c>
      <c r="G810" s="67" t="s">
        <v>1243</v>
      </c>
      <c r="H810" s="14" t="s">
        <v>46</v>
      </c>
      <c r="I810" s="20" t="s">
        <v>1979</v>
      </c>
      <c r="J810" s="145" t="s">
        <v>1981</v>
      </c>
      <c r="K810" s="426">
        <v>2.4426073308659335</v>
      </c>
      <c r="L810" s="426">
        <v>2.5751893885829999</v>
      </c>
      <c r="M810" s="424">
        <v>432</v>
      </c>
      <c r="N810" s="487">
        <v>3677672</v>
      </c>
      <c r="O810" s="487" t="s">
        <v>1982</v>
      </c>
      <c r="P810" s="572">
        <v>1.1600583488773311</v>
      </c>
      <c r="Q810" s="34" t="s">
        <v>48</v>
      </c>
      <c r="R810" s="257" t="s">
        <v>48</v>
      </c>
      <c r="S810" s="27"/>
      <c r="T810" s="27"/>
      <c r="U810" s="145"/>
      <c r="V810" s="24"/>
      <c r="W810" s="24"/>
      <c r="X810" s="24"/>
      <c r="Y810" s="24"/>
      <c r="Z810" s="24"/>
      <c r="AA810" s="24"/>
      <c r="AB810" s="24"/>
      <c r="AC810" s="24"/>
      <c r="AD810" s="24"/>
      <c r="AE810" s="24"/>
      <c r="AF810" s="24"/>
      <c r="AG810" s="24"/>
      <c r="AH810" s="24"/>
      <c r="AI810" s="24">
        <v>19</v>
      </c>
      <c r="AJ810" s="24">
        <v>19</v>
      </c>
      <c r="AK810" s="24"/>
      <c r="AL810" s="24"/>
      <c r="AM810" s="24"/>
      <c r="AN810" s="24"/>
      <c r="AO810" s="145">
        <f t="shared" si="111"/>
        <v>19</v>
      </c>
      <c r="AP810" s="14">
        <f t="shared" si="112"/>
        <v>19</v>
      </c>
      <c r="AQ810" s="22"/>
      <c r="AR810" s="24"/>
      <c r="AS810" s="24"/>
      <c r="AT810" s="24"/>
      <c r="AU810" s="24"/>
      <c r="AV810" s="24"/>
      <c r="AW810" s="145"/>
      <c r="AX810" s="24"/>
      <c r="AY810" s="24"/>
      <c r="AZ810" s="24"/>
      <c r="BA810" s="24"/>
      <c r="BB810" s="24"/>
      <c r="BC810" s="24"/>
      <c r="BD810" s="24"/>
      <c r="BE810" s="24"/>
      <c r="BF810" s="24"/>
      <c r="BG810" s="24">
        <v>92.4</v>
      </c>
      <c r="BH810" s="24">
        <v>92.4</v>
      </c>
      <c r="BI810" s="24"/>
      <c r="BJ810" s="24"/>
      <c r="BK810" s="24"/>
      <c r="BL810" s="24"/>
      <c r="BM810" s="145">
        <f t="shared" si="113"/>
        <v>92.4</v>
      </c>
      <c r="BN810" s="24">
        <f t="shared" si="114"/>
        <v>92.4</v>
      </c>
      <c r="BO810" s="509">
        <f t="shared" si="108"/>
        <v>7.965116589990659E-2</v>
      </c>
      <c r="BP810" s="511">
        <v>0</v>
      </c>
      <c r="BQ810" s="512">
        <v>0</v>
      </c>
      <c r="BR810" s="513">
        <v>0</v>
      </c>
      <c r="BS810" s="512">
        <v>0</v>
      </c>
      <c r="BT810" s="512">
        <v>0</v>
      </c>
      <c r="BU810" s="512">
        <v>0</v>
      </c>
      <c r="BV810" s="512">
        <v>0</v>
      </c>
      <c r="BW810" s="512">
        <v>0</v>
      </c>
      <c r="BX810" s="512">
        <v>0</v>
      </c>
      <c r="BY810" s="512">
        <v>0</v>
      </c>
      <c r="BZ810" s="512">
        <v>0</v>
      </c>
      <c r="CA810" s="512">
        <v>0</v>
      </c>
      <c r="CB810" s="512">
        <v>0</v>
      </c>
      <c r="CC810" s="512">
        <v>0</v>
      </c>
      <c r="CD810" s="512">
        <v>0</v>
      </c>
      <c r="CE810" s="512">
        <v>0</v>
      </c>
      <c r="CF810" s="512">
        <v>108462.81600000001</v>
      </c>
      <c r="CG810" s="512">
        <v>108462.81600000001</v>
      </c>
      <c r="CH810" s="512">
        <v>0</v>
      </c>
      <c r="CI810" s="512">
        <v>0</v>
      </c>
      <c r="CJ810" s="512">
        <v>0</v>
      </c>
      <c r="CK810" s="512">
        <v>0</v>
      </c>
      <c r="CL810" s="513">
        <f t="shared" si="115"/>
        <v>108462.81600000001</v>
      </c>
      <c r="CM810" s="513">
        <f t="shared" si="116"/>
        <v>108462.81600000001</v>
      </c>
      <c r="CN810" s="113"/>
      <c r="CO810" s="97"/>
      <c r="CP810" s="97"/>
      <c r="CQ810" s="97"/>
      <c r="CR810" s="97"/>
      <c r="CS810" s="97"/>
      <c r="CT810" s="97"/>
      <c r="CU810" s="114"/>
      <c r="CV810" s="50">
        <f t="shared" si="109"/>
        <v>3677672</v>
      </c>
      <c r="CW810" s="11"/>
      <c r="CX810" s="604">
        <f t="shared" si="110"/>
        <v>1.1600583488773311</v>
      </c>
      <c r="CY810" s="143"/>
      <c r="CZ810" s="143"/>
      <c r="DA810" s="143"/>
      <c r="DB810" s="23"/>
      <c r="DC810" s="23"/>
      <c r="DD810" s="23"/>
      <c r="DE810" s="23"/>
      <c r="DF810" s="143"/>
      <c r="DG810" s="89"/>
      <c r="DH810" s="50" t="s">
        <v>46</v>
      </c>
      <c r="DI810" s="28"/>
      <c r="DJ810" s="553" t="s">
        <v>46</v>
      </c>
      <c r="DK810" s="143"/>
      <c r="DL810" s="46"/>
      <c r="DM810" s="111"/>
      <c r="DN810" s="110"/>
      <c r="DO810" s="432">
        <v>149.51013317892298</v>
      </c>
      <c r="DP810" s="433">
        <v>-146.78878400299351</v>
      </c>
      <c r="DQ810" s="434">
        <v>0</v>
      </c>
      <c r="DR810" s="428">
        <v>2.7213491759294772</v>
      </c>
      <c r="DS810" s="432">
        <v>9.0330052113491599E-2</v>
      </c>
      <c r="DT810" s="434">
        <v>-4.2035686456151578E-2</v>
      </c>
      <c r="DU810" s="434">
        <v>0</v>
      </c>
      <c r="DV810" s="428">
        <v>4.8294365657340022E-2</v>
      </c>
      <c r="DW810" s="252"/>
      <c r="DX810" s="50"/>
      <c r="DY810" s="249"/>
      <c r="DZ810" s="464">
        <v>0</v>
      </c>
      <c r="EA810" s="465">
        <v>0</v>
      </c>
      <c r="EB810" s="46"/>
    </row>
    <row r="811" spans="1:132" s="141" customFormat="1" ht="27.75" customHeight="1" x14ac:dyDescent="0.25">
      <c r="A811" s="69" t="s">
        <v>56</v>
      </c>
      <c r="B811" s="69" t="s">
        <v>57</v>
      </c>
      <c r="C811" s="69" t="s">
        <v>1099</v>
      </c>
      <c r="D811" s="67" t="s">
        <v>1276</v>
      </c>
      <c r="E811" s="67" t="s">
        <v>1243</v>
      </c>
      <c r="F811" s="67" t="s">
        <v>1389</v>
      </c>
      <c r="G811" s="67" t="s">
        <v>1243</v>
      </c>
      <c r="H811" s="14" t="s">
        <v>46</v>
      </c>
      <c r="I811" s="20" t="s">
        <v>1978</v>
      </c>
      <c r="J811" s="145" t="s">
        <v>1981</v>
      </c>
      <c r="K811" s="426">
        <v>2.6947939284479623</v>
      </c>
      <c r="L811" s="426">
        <v>3.088257569334</v>
      </c>
      <c r="M811" s="424">
        <v>648</v>
      </c>
      <c r="N811" s="487">
        <v>8115054</v>
      </c>
      <c r="O811" s="487" t="s">
        <v>1982</v>
      </c>
      <c r="P811" s="572">
        <v>1.8157435025906052</v>
      </c>
      <c r="Q811" s="34" t="s">
        <v>48</v>
      </c>
      <c r="R811" s="257" t="s">
        <v>48</v>
      </c>
      <c r="S811" s="27"/>
      <c r="T811" s="27"/>
      <c r="U811" s="145"/>
      <c r="V811" s="24"/>
      <c r="W811" s="24"/>
      <c r="X811" s="24"/>
      <c r="Y811" s="24"/>
      <c r="Z811" s="24"/>
      <c r="AA811" s="24"/>
      <c r="AB811" s="24"/>
      <c r="AC811" s="24"/>
      <c r="AD811" s="24"/>
      <c r="AE811" s="24"/>
      <c r="AF811" s="24"/>
      <c r="AG811" s="24"/>
      <c r="AH811" s="24"/>
      <c r="AI811" s="24">
        <v>11</v>
      </c>
      <c r="AJ811" s="24">
        <v>11</v>
      </c>
      <c r="AK811" s="24"/>
      <c r="AL811" s="24"/>
      <c r="AM811" s="24"/>
      <c r="AN811" s="24"/>
      <c r="AO811" s="145">
        <f t="shared" si="111"/>
        <v>11</v>
      </c>
      <c r="AP811" s="14">
        <f t="shared" si="112"/>
        <v>11</v>
      </c>
      <c r="AQ811" s="22"/>
      <c r="AR811" s="24"/>
      <c r="AS811" s="24"/>
      <c r="AT811" s="24"/>
      <c r="AU811" s="24"/>
      <c r="AV811" s="24"/>
      <c r="AW811" s="145"/>
      <c r="AX811" s="24"/>
      <c r="AY811" s="24"/>
      <c r="AZ811" s="24"/>
      <c r="BA811" s="24"/>
      <c r="BB811" s="24"/>
      <c r="BC811" s="24"/>
      <c r="BD811" s="24"/>
      <c r="BE811" s="24"/>
      <c r="BF811" s="24"/>
      <c r="BG811" s="24">
        <v>141.96</v>
      </c>
      <c r="BH811" s="24">
        <v>141.96</v>
      </c>
      <c r="BI811" s="24"/>
      <c r="BJ811" s="24"/>
      <c r="BK811" s="24"/>
      <c r="BL811" s="24"/>
      <c r="BM811" s="145">
        <f t="shared" si="113"/>
        <v>141.96</v>
      </c>
      <c r="BN811" s="24">
        <f t="shared" si="114"/>
        <v>141.96</v>
      </c>
      <c r="BO811" s="509">
        <f t="shared" si="108"/>
        <v>7.8182848952761827E-2</v>
      </c>
      <c r="BP811" s="511">
        <v>0</v>
      </c>
      <c r="BQ811" s="512">
        <v>0</v>
      </c>
      <c r="BR811" s="513">
        <v>0</v>
      </c>
      <c r="BS811" s="512">
        <v>0</v>
      </c>
      <c r="BT811" s="512">
        <v>0</v>
      </c>
      <c r="BU811" s="512">
        <v>0</v>
      </c>
      <c r="BV811" s="512">
        <v>0</v>
      </c>
      <c r="BW811" s="512">
        <v>0</v>
      </c>
      <c r="BX811" s="512">
        <v>0</v>
      </c>
      <c r="BY811" s="512">
        <v>0</v>
      </c>
      <c r="BZ811" s="512">
        <v>0</v>
      </c>
      <c r="CA811" s="512">
        <v>0</v>
      </c>
      <c r="CB811" s="512">
        <v>0</v>
      </c>
      <c r="CC811" s="512">
        <v>0</v>
      </c>
      <c r="CD811" s="512">
        <v>0</v>
      </c>
      <c r="CE811" s="512">
        <v>0</v>
      </c>
      <c r="CF811" s="512">
        <v>166638.32640000002</v>
      </c>
      <c r="CG811" s="512">
        <v>166638.32640000002</v>
      </c>
      <c r="CH811" s="512">
        <v>0</v>
      </c>
      <c r="CI811" s="512">
        <v>0</v>
      </c>
      <c r="CJ811" s="512">
        <v>0</v>
      </c>
      <c r="CK811" s="512">
        <v>0</v>
      </c>
      <c r="CL811" s="513">
        <f t="shared" si="115"/>
        <v>166638.32640000002</v>
      </c>
      <c r="CM811" s="513">
        <f t="shared" si="116"/>
        <v>166638.32640000002</v>
      </c>
      <c r="CN811" s="113"/>
      <c r="CO811" s="97"/>
      <c r="CP811" s="97"/>
      <c r="CQ811" s="97"/>
      <c r="CR811" s="97"/>
      <c r="CS811" s="97"/>
      <c r="CT811" s="97"/>
      <c r="CU811" s="114"/>
      <c r="CV811" s="50">
        <f t="shared" si="109"/>
        <v>8115054</v>
      </c>
      <c r="CW811" s="11"/>
      <c r="CX811" s="604">
        <f t="shared" si="110"/>
        <v>1.8157435025906052</v>
      </c>
      <c r="CY811" s="143"/>
      <c r="CZ811" s="143"/>
      <c r="DA811" s="143"/>
      <c r="DB811" s="23"/>
      <c r="DC811" s="23"/>
      <c r="DD811" s="23"/>
      <c r="DE811" s="23"/>
      <c r="DF811" s="143"/>
      <c r="DG811" s="89"/>
      <c r="DH811" s="50" t="s">
        <v>46</v>
      </c>
      <c r="DI811" s="28"/>
      <c r="DJ811" s="553" t="s">
        <v>46</v>
      </c>
      <c r="DK811" s="143"/>
      <c r="DL811" s="46"/>
      <c r="DM811" s="111"/>
      <c r="DN811" s="110"/>
      <c r="DO811" s="432">
        <v>1703.7390968737939</v>
      </c>
      <c r="DP811" s="433">
        <v>-1695.9260176413177</v>
      </c>
      <c r="DQ811" s="434">
        <v>98.76649942107295</v>
      </c>
      <c r="DR811" s="428">
        <v>-90.95342018859678</v>
      </c>
      <c r="DS811" s="432">
        <v>2.6213817059050561</v>
      </c>
      <c r="DT811" s="434">
        <v>-2.5305319473878916</v>
      </c>
      <c r="DU811" s="434">
        <v>1.2875337707448862</v>
      </c>
      <c r="DV811" s="428">
        <v>-1.1966840122277214</v>
      </c>
      <c r="DW811" s="252"/>
      <c r="DX811" s="50"/>
      <c r="DY811" s="249"/>
      <c r="DZ811" s="464">
        <v>50926</v>
      </c>
      <c r="EA811" s="465">
        <v>-50926</v>
      </c>
      <c r="EB811" s="46"/>
    </row>
    <row r="812" spans="1:132" s="141" customFormat="1" ht="27.75" customHeight="1" x14ac:dyDescent="0.25">
      <c r="A812" s="69" t="s">
        <v>56</v>
      </c>
      <c r="B812" s="69" t="s">
        <v>57</v>
      </c>
      <c r="C812" s="69" t="s">
        <v>1099</v>
      </c>
      <c r="D812" s="67" t="s">
        <v>1390</v>
      </c>
      <c r="E812" s="67" t="s">
        <v>1116</v>
      </c>
      <c r="F812" s="67" t="s">
        <v>1391</v>
      </c>
      <c r="G812" s="67" t="s">
        <v>1116</v>
      </c>
      <c r="H812" s="14" t="s">
        <v>46</v>
      </c>
      <c r="I812" s="20" t="s">
        <v>1979</v>
      </c>
      <c r="J812" s="145" t="s">
        <v>1975</v>
      </c>
      <c r="K812" s="426">
        <v>11.088589270055952</v>
      </c>
      <c r="L812" s="426">
        <v>19.248674202387001</v>
      </c>
      <c r="M812" s="424">
        <v>1652</v>
      </c>
      <c r="N812" s="487">
        <v>27580693</v>
      </c>
      <c r="O812" s="487" t="s">
        <v>1982</v>
      </c>
      <c r="P812" s="572">
        <v>7.2475933991912092</v>
      </c>
      <c r="Q812" s="34" t="s">
        <v>1977</v>
      </c>
      <c r="R812" s="257" t="s">
        <v>48</v>
      </c>
      <c r="S812" s="27"/>
      <c r="T812" s="27"/>
      <c r="U812" s="145"/>
      <c r="V812" s="24"/>
      <c r="W812" s="24"/>
      <c r="X812" s="24"/>
      <c r="Y812" s="24"/>
      <c r="Z812" s="24"/>
      <c r="AA812" s="24"/>
      <c r="AB812" s="24"/>
      <c r="AC812" s="24"/>
      <c r="AD812" s="24"/>
      <c r="AE812" s="24">
        <v>1</v>
      </c>
      <c r="AF812" s="24">
        <v>1</v>
      </c>
      <c r="AG812" s="24"/>
      <c r="AH812" s="24"/>
      <c r="AI812" s="24">
        <v>99</v>
      </c>
      <c r="AJ812" s="24">
        <v>99</v>
      </c>
      <c r="AK812" s="24"/>
      <c r="AL812" s="24"/>
      <c r="AM812" s="24"/>
      <c r="AN812" s="24"/>
      <c r="AO812" s="145">
        <f t="shared" si="111"/>
        <v>100</v>
      </c>
      <c r="AP812" s="14">
        <f t="shared" si="112"/>
        <v>100</v>
      </c>
      <c r="AQ812" s="22"/>
      <c r="AR812" s="24"/>
      <c r="AS812" s="24"/>
      <c r="AT812" s="24"/>
      <c r="AU812" s="24"/>
      <c r="AV812" s="24"/>
      <c r="AW812" s="145"/>
      <c r="AX812" s="24"/>
      <c r="AY812" s="24"/>
      <c r="AZ812" s="24"/>
      <c r="BA812" s="24"/>
      <c r="BB812" s="24"/>
      <c r="BC812" s="24">
        <v>75</v>
      </c>
      <c r="BD812" s="24">
        <v>75</v>
      </c>
      <c r="BE812" s="24"/>
      <c r="BF812" s="24"/>
      <c r="BG812" s="24">
        <v>1136.9100000000001</v>
      </c>
      <c r="BH812" s="24">
        <v>1136.9100000000001</v>
      </c>
      <c r="BI812" s="24"/>
      <c r="BJ812" s="24"/>
      <c r="BK812" s="24"/>
      <c r="BL812" s="24"/>
      <c r="BM812" s="145">
        <f t="shared" si="113"/>
        <v>1211.9100000000001</v>
      </c>
      <c r="BN812" s="24">
        <f t="shared" si="114"/>
        <v>1211.9100000000001</v>
      </c>
      <c r="BO812" s="509">
        <f t="shared" si="108"/>
        <v>0.16721550634107626</v>
      </c>
      <c r="BP812" s="511">
        <v>0</v>
      </c>
      <c r="BQ812" s="512">
        <v>0</v>
      </c>
      <c r="BR812" s="513">
        <v>0</v>
      </c>
      <c r="BS812" s="512">
        <v>0</v>
      </c>
      <c r="BT812" s="512">
        <v>0</v>
      </c>
      <c r="BU812" s="512">
        <v>0</v>
      </c>
      <c r="BV812" s="512">
        <v>0</v>
      </c>
      <c r="BW812" s="512">
        <v>0</v>
      </c>
      <c r="BX812" s="512">
        <v>0</v>
      </c>
      <c r="BY812" s="512">
        <v>0</v>
      </c>
      <c r="BZ812" s="512">
        <v>0</v>
      </c>
      <c r="CA812" s="512">
        <v>0</v>
      </c>
      <c r="CB812" s="512">
        <v>378432</v>
      </c>
      <c r="CC812" s="512">
        <v>378432</v>
      </c>
      <c r="CD812" s="512">
        <v>0</v>
      </c>
      <c r="CE812" s="512">
        <v>0</v>
      </c>
      <c r="CF812" s="512">
        <v>1334550.4344000004</v>
      </c>
      <c r="CG812" s="512">
        <v>1334550.4344000004</v>
      </c>
      <c r="CH812" s="512">
        <v>0</v>
      </c>
      <c r="CI812" s="512">
        <v>0</v>
      </c>
      <c r="CJ812" s="512">
        <v>0</v>
      </c>
      <c r="CK812" s="512">
        <v>0</v>
      </c>
      <c r="CL812" s="513">
        <f t="shared" si="115"/>
        <v>1712982.4344000004</v>
      </c>
      <c r="CM812" s="513">
        <f t="shared" si="116"/>
        <v>1712982.4344000004</v>
      </c>
      <c r="CN812" s="113"/>
      <c r="CO812" s="97"/>
      <c r="CP812" s="97"/>
      <c r="CQ812" s="97"/>
      <c r="CR812" s="97"/>
      <c r="CS812" s="97"/>
      <c r="CT812" s="97"/>
      <c r="CU812" s="114"/>
      <c r="CV812" s="50">
        <f t="shared" si="109"/>
        <v>27580693</v>
      </c>
      <c r="CW812" s="11"/>
      <c r="CX812" s="604">
        <f t="shared" si="110"/>
        <v>7.2475933991912092</v>
      </c>
      <c r="CY812" s="143"/>
      <c r="CZ812" s="143"/>
      <c r="DA812" s="143"/>
      <c r="DB812" s="23"/>
      <c r="DC812" s="23"/>
      <c r="DD812" s="23"/>
      <c r="DE812" s="23"/>
      <c r="DF812" s="143"/>
      <c r="DG812" s="89"/>
      <c r="DH812" s="50" t="s">
        <v>46</v>
      </c>
      <c r="DI812" s="28"/>
      <c r="DJ812" s="553" t="s">
        <v>46</v>
      </c>
      <c r="DK812" s="143"/>
      <c r="DL812" s="46"/>
      <c r="DM812" s="111"/>
      <c r="DN812" s="110"/>
      <c r="DO812" s="432">
        <v>392.34866828087166</v>
      </c>
      <c r="DP812" s="433">
        <v>-200.77257311795697</v>
      </c>
      <c r="DQ812" s="434">
        <v>72.193704600484267</v>
      </c>
      <c r="DR812" s="428">
        <v>20.777138037177892</v>
      </c>
      <c r="DS812" s="432">
        <v>1.5441888619854722</v>
      </c>
      <c r="DT812" s="434">
        <v>-1.091312124036202</v>
      </c>
      <c r="DU812" s="434">
        <v>1.3571428571428572</v>
      </c>
      <c r="DV812" s="428">
        <v>-0.93941763434510217</v>
      </c>
      <c r="DW812" s="252"/>
      <c r="DX812" s="50"/>
      <c r="DY812" s="249"/>
      <c r="DZ812" s="464">
        <v>0</v>
      </c>
      <c r="EA812" s="465">
        <v>115206</v>
      </c>
      <c r="EB812" s="46"/>
    </row>
    <row r="813" spans="1:132" s="141" customFormat="1" ht="27.75" customHeight="1" x14ac:dyDescent="0.25">
      <c r="A813" s="69" t="s">
        <v>56</v>
      </c>
      <c r="B813" s="69" t="s">
        <v>57</v>
      </c>
      <c r="C813" s="69" t="s">
        <v>1099</v>
      </c>
      <c r="D813" s="67" t="s">
        <v>1390</v>
      </c>
      <c r="E813" s="67" t="s">
        <v>1116</v>
      </c>
      <c r="F813" s="67" t="s">
        <v>1392</v>
      </c>
      <c r="G813" s="67" t="s">
        <v>1116</v>
      </c>
      <c r="H813" s="14" t="s">
        <v>46</v>
      </c>
      <c r="I813" s="20" t="s">
        <v>1978</v>
      </c>
      <c r="J813" s="145" t="s">
        <v>1975</v>
      </c>
      <c r="K813" s="426">
        <v>12.117427449751865</v>
      </c>
      <c r="L813" s="426">
        <v>17.5946969331</v>
      </c>
      <c r="M813" s="424">
        <v>2299</v>
      </c>
      <c r="N813" s="487">
        <v>31121354</v>
      </c>
      <c r="O813" s="487" t="s">
        <v>1982</v>
      </c>
      <c r="P813" s="572">
        <v>7.6972337888360745</v>
      </c>
      <c r="Q813" s="34" t="s">
        <v>1977</v>
      </c>
      <c r="R813" s="257" t="s">
        <v>48</v>
      </c>
      <c r="S813" s="27"/>
      <c r="T813" s="27"/>
      <c r="U813" s="145"/>
      <c r="V813" s="24"/>
      <c r="W813" s="24"/>
      <c r="X813" s="24"/>
      <c r="Y813" s="24"/>
      <c r="Z813" s="24"/>
      <c r="AA813" s="24"/>
      <c r="AB813" s="24"/>
      <c r="AC813" s="24"/>
      <c r="AD813" s="24"/>
      <c r="AE813" s="24"/>
      <c r="AF813" s="24"/>
      <c r="AG813" s="24"/>
      <c r="AH813" s="24"/>
      <c r="AI813" s="24">
        <v>95</v>
      </c>
      <c r="AJ813" s="24">
        <v>95</v>
      </c>
      <c r="AK813" s="24"/>
      <c r="AL813" s="24"/>
      <c r="AM813" s="24"/>
      <c r="AN813" s="24"/>
      <c r="AO813" s="145">
        <f t="shared" si="111"/>
        <v>95</v>
      </c>
      <c r="AP813" s="14">
        <f t="shared" si="112"/>
        <v>95</v>
      </c>
      <c r="AQ813" s="22"/>
      <c r="AR813" s="24"/>
      <c r="AS813" s="24"/>
      <c r="AT813" s="24"/>
      <c r="AU813" s="24"/>
      <c r="AV813" s="24"/>
      <c r="AW813" s="145"/>
      <c r="AX813" s="24"/>
      <c r="AY813" s="24"/>
      <c r="AZ813" s="24"/>
      <c r="BA813" s="24"/>
      <c r="BB813" s="24"/>
      <c r="BC813" s="24"/>
      <c r="BD813" s="24"/>
      <c r="BE813" s="24"/>
      <c r="BF813" s="24"/>
      <c r="BG813" s="24">
        <v>489.51</v>
      </c>
      <c r="BH813" s="24">
        <v>489.51</v>
      </c>
      <c r="BI813" s="24"/>
      <c r="BJ813" s="24"/>
      <c r="BK813" s="24"/>
      <c r="BL813" s="24"/>
      <c r="BM813" s="145">
        <f t="shared" si="113"/>
        <v>489.51</v>
      </c>
      <c r="BN813" s="24">
        <f t="shared" si="114"/>
        <v>489.51</v>
      </c>
      <c r="BO813" s="509">
        <f t="shared" si="108"/>
        <v>6.3595573868365049E-2</v>
      </c>
      <c r="BP813" s="511">
        <v>0</v>
      </c>
      <c r="BQ813" s="512">
        <v>0</v>
      </c>
      <c r="BR813" s="513">
        <v>0</v>
      </c>
      <c r="BS813" s="512">
        <v>0</v>
      </c>
      <c r="BT813" s="512">
        <v>0</v>
      </c>
      <c r="BU813" s="512">
        <v>0</v>
      </c>
      <c r="BV813" s="512">
        <v>0</v>
      </c>
      <c r="BW813" s="512">
        <v>0</v>
      </c>
      <c r="BX813" s="512">
        <v>0</v>
      </c>
      <c r="BY813" s="512">
        <v>0</v>
      </c>
      <c r="BZ813" s="512">
        <v>0</v>
      </c>
      <c r="CA813" s="512">
        <v>0</v>
      </c>
      <c r="CB813" s="512">
        <v>0</v>
      </c>
      <c r="CC813" s="512">
        <v>0</v>
      </c>
      <c r="CD813" s="512">
        <v>0</v>
      </c>
      <c r="CE813" s="512">
        <v>0</v>
      </c>
      <c r="CF813" s="512">
        <v>574606.41839999997</v>
      </c>
      <c r="CG813" s="512">
        <v>574606.41839999997</v>
      </c>
      <c r="CH813" s="512">
        <v>0</v>
      </c>
      <c r="CI813" s="512">
        <v>0</v>
      </c>
      <c r="CJ813" s="512">
        <v>0</v>
      </c>
      <c r="CK813" s="512">
        <v>0</v>
      </c>
      <c r="CL813" s="513">
        <f t="shared" si="115"/>
        <v>574606.41839999997</v>
      </c>
      <c r="CM813" s="513">
        <f t="shared" si="116"/>
        <v>574606.41839999997</v>
      </c>
      <c r="CN813" s="113"/>
      <c r="CO813" s="97"/>
      <c r="CP813" s="97"/>
      <c r="CQ813" s="97"/>
      <c r="CR813" s="97"/>
      <c r="CS813" s="97"/>
      <c r="CT813" s="97"/>
      <c r="CU813" s="114"/>
      <c r="CV813" s="50">
        <f t="shared" si="109"/>
        <v>31121354</v>
      </c>
      <c r="CW813" s="11"/>
      <c r="CX813" s="604">
        <f t="shared" si="110"/>
        <v>7.6972337888360745</v>
      </c>
      <c r="CY813" s="143"/>
      <c r="CZ813" s="143"/>
      <c r="DA813" s="143"/>
      <c r="DB813" s="23"/>
      <c r="DC813" s="23"/>
      <c r="DD813" s="23"/>
      <c r="DE813" s="23"/>
      <c r="DF813" s="143"/>
      <c r="DG813" s="89"/>
      <c r="DH813" s="50" t="s">
        <v>46</v>
      </c>
      <c r="DI813" s="28"/>
      <c r="DJ813" s="553" t="s">
        <v>46</v>
      </c>
      <c r="DK813" s="143"/>
      <c r="DL813" s="46"/>
      <c r="DM813" s="111"/>
      <c r="DN813" s="110"/>
      <c r="DO813" s="432">
        <v>463.41034470259956</v>
      </c>
      <c r="DP813" s="433">
        <v>-335.13721758657948</v>
      </c>
      <c r="DQ813" s="434">
        <v>18.756170937692588</v>
      </c>
      <c r="DR813" s="428">
        <v>7.4290675671661752</v>
      </c>
      <c r="DS813" s="432">
        <v>1.5693211062379957</v>
      </c>
      <c r="DT813" s="434">
        <v>-1.1517436036559408</v>
      </c>
      <c r="DU813" s="434">
        <v>1.049548733190766</v>
      </c>
      <c r="DV813" s="428">
        <v>-0.96794089841553421</v>
      </c>
      <c r="DW813" s="252"/>
      <c r="DX813" s="50"/>
      <c r="DY813" s="249"/>
      <c r="DZ813" s="464">
        <v>0</v>
      </c>
      <c r="EA813" s="465">
        <v>0</v>
      </c>
      <c r="EB813" s="46"/>
    </row>
    <row r="814" spans="1:132" s="141" customFormat="1" ht="27.75" customHeight="1" x14ac:dyDescent="0.25">
      <c r="A814" s="69" t="s">
        <v>56</v>
      </c>
      <c r="B814" s="69" t="s">
        <v>57</v>
      </c>
      <c r="C814" s="69" t="s">
        <v>1099</v>
      </c>
      <c r="D814" s="67" t="s">
        <v>1390</v>
      </c>
      <c r="E814" s="67" t="s">
        <v>1116</v>
      </c>
      <c r="F814" s="67" t="s">
        <v>1393</v>
      </c>
      <c r="G814" s="67" t="s">
        <v>1183</v>
      </c>
      <c r="H814" s="14" t="s">
        <v>46</v>
      </c>
      <c r="I814" s="20" t="s">
        <v>1978</v>
      </c>
      <c r="J814" s="145" t="s">
        <v>1975</v>
      </c>
      <c r="K814" s="426">
        <v>10.905684704776677</v>
      </c>
      <c r="L814" s="426">
        <v>40.949810520885002</v>
      </c>
      <c r="M814" s="424">
        <v>1948</v>
      </c>
      <c r="N814" s="487">
        <v>34578036</v>
      </c>
      <c r="O814" s="487" t="s">
        <v>1982</v>
      </c>
      <c r="P814" s="572">
        <v>9.1909544052834899</v>
      </c>
      <c r="Q814" s="34" t="s">
        <v>1977</v>
      </c>
      <c r="R814" s="257" t="s">
        <v>48</v>
      </c>
      <c r="S814" s="27"/>
      <c r="T814" s="27"/>
      <c r="U814" s="145"/>
      <c r="V814" s="24"/>
      <c r="W814" s="24"/>
      <c r="X814" s="24"/>
      <c r="Y814" s="24"/>
      <c r="Z814" s="24"/>
      <c r="AA814" s="24"/>
      <c r="AB814" s="24"/>
      <c r="AC814" s="24"/>
      <c r="AD814" s="24"/>
      <c r="AE814" s="24">
        <v>1</v>
      </c>
      <c r="AF814" s="24">
        <v>1</v>
      </c>
      <c r="AG814" s="24"/>
      <c r="AH814" s="24"/>
      <c r="AI814" s="24">
        <v>93</v>
      </c>
      <c r="AJ814" s="24">
        <v>93</v>
      </c>
      <c r="AK814" s="24"/>
      <c r="AL814" s="24"/>
      <c r="AM814" s="24"/>
      <c r="AN814" s="24"/>
      <c r="AO814" s="145">
        <f t="shared" si="111"/>
        <v>94</v>
      </c>
      <c r="AP814" s="14">
        <f t="shared" si="112"/>
        <v>94</v>
      </c>
      <c r="AQ814" s="22"/>
      <c r="AR814" s="24"/>
      <c r="AS814" s="24"/>
      <c r="AT814" s="24"/>
      <c r="AU814" s="24"/>
      <c r="AV814" s="24"/>
      <c r="AW814" s="145"/>
      <c r="AX814" s="24"/>
      <c r="AY814" s="24"/>
      <c r="AZ814" s="24"/>
      <c r="BA814" s="24"/>
      <c r="BB814" s="24"/>
      <c r="BC814" s="24">
        <v>60</v>
      </c>
      <c r="BD814" s="24">
        <v>60</v>
      </c>
      <c r="BE814" s="24"/>
      <c r="BF814" s="24"/>
      <c r="BG814" s="24">
        <v>887.38499999999999</v>
      </c>
      <c r="BH814" s="24">
        <v>887.38499999999999</v>
      </c>
      <c r="BI814" s="24"/>
      <c r="BJ814" s="24"/>
      <c r="BK814" s="24"/>
      <c r="BL814" s="24"/>
      <c r="BM814" s="145">
        <f t="shared" si="113"/>
        <v>947.38499999999999</v>
      </c>
      <c r="BN814" s="24">
        <f t="shared" si="114"/>
        <v>947.38499999999999</v>
      </c>
      <c r="BO814" s="509">
        <f t="shared" si="108"/>
        <v>0.10307797843664512</v>
      </c>
      <c r="BP814" s="511">
        <v>0</v>
      </c>
      <c r="BQ814" s="512">
        <v>0</v>
      </c>
      <c r="BR814" s="513">
        <v>0</v>
      </c>
      <c r="BS814" s="512">
        <v>0</v>
      </c>
      <c r="BT814" s="512">
        <v>0</v>
      </c>
      <c r="BU814" s="512">
        <v>0</v>
      </c>
      <c r="BV814" s="512">
        <v>0</v>
      </c>
      <c r="BW814" s="512">
        <v>0</v>
      </c>
      <c r="BX814" s="512">
        <v>0</v>
      </c>
      <c r="BY814" s="512">
        <v>0</v>
      </c>
      <c r="BZ814" s="512">
        <v>0</v>
      </c>
      <c r="CA814" s="512">
        <v>0</v>
      </c>
      <c r="CB814" s="512">
        <v>302745.59999999998</v>
      </c>
      <c r="CC814" s="512">
        <v>302745.59999999998</v>
      </c>
      <c r="CD814" s="512">
        <v>0</v>
      </c>
      <c r="CE814" s="512">
        <v>0</v>
      </c>
      <c r="CF814" s="512">
        <v>1041648.0084</v>
      </c>
      <c r="CG814" s="512">
        <v>1041648.0084</v>
      </c>
      <c r="CH814" s="512">
        <v>0</v>
      </c>
      <c r="CI814" s="512">
        <v>0</v>
      </c>
      <c r="CJ814" s="512">
        <v>0</v>
      </c>
      <c r="CK814" s="512">
        <v>0</v>
      </c>
      <c r="CL814" s="513">
        <f t="shared" si="115"/>
        <v>1344393.6084</v>
      </c>
      <c r="CM814" s="513">
        <f t="shared" si="116"/>
        <v>1344393.6084</v>
      </c>
      <c r="CN814" s="113"/>
      <c r="CO814" s="97"/>
      <c r="CP814" s="97"/>
      <c r="CQ814" s="97"/>
      <c r="CR814" s="97"/>
      <c r="CS814" s="97"/>
      <c r="CT814" s="97"/>
      <c r="CU814" s="114"/>
      <c r="CV814" s="50">
        <f t="shared" si="109"/>
        <v>34578036</v>
      </c>
      <c r="CW814" s="11"/>
      <c r="CX814" s="604">
        <f t="shared" si="110"/>
        <v>9.1909544052834899</v>
      </c>
      <c r="CY814" s="143"/>
      <c r="CZ814" s="143"/>
      <c r="DA814" s="143"/>
      <c r="DB814" s="23"/>
      <c r="DC814" s="23"/>
      <c r="DD814" s="23"/>
      <c r="DE814" s="23"/>
      <c r="DF814" s="143"/>
      <c r="DG814" s="89"/>
      <c r="DH814" s="50" t="s">
        <v>46</v>
      </c>
      <c r="DI814" s="28"/>
      <c r="DJ814" s="553" t="s">
        <v>46</v>
      </c>
      <c r="DK814" s="143"/>
      <c r="DL814" s="46"/>
      <c r="DM814" s="111"/>
      <c r="DN814" s="110"/>
      <c r="DO814" s="432">
        <v>2101.0312259389134</v>
      </c>
      <c r="DP814" s="433">
        <v>-1890.3654163141473</v>
      </c>
      <c r="DQ814" s="434">
        <v>283.7231585251086</v>
      </c>
      <c r="DR814" s="428">
        <v>-164.73718002197614</v>
      </c>
      <c r="DS814" s="432">
        <v>8.201557019419953</v>
      </c>
      <c r="DT814" s="434">
        <v>-7.3896802322485389</v>
      </c>
      <c r="DU814" s="434">
        <v>5.0770810163401405</v>
      </c>
      <c r="DV814" s="428">
        <v>-4.3055544355569015</v>
      </c>
      <c r="DW814" s="252"/>
      <c r="DX814" s="50"/>
      <c r="DY814" s="249"/>
      <c r="DZ814" s="464">
        <v>381148</v>
      </c>
      <c r="EA814" s="465">
        <v>-348734.33333333331</v>
      </c>
      <c r="EB814" s="46"/>
    </row>
    <row r="815" spans="1:132" s="141" customFormat="1" ht="27.75" customHeight="1" x14ac:dyDescent="0.25">
      <c r="A815" s="69" t="s">
        <v>56</v>
      </c>
      <c r="B815" s="69" t="s">
        <v>57</v>
      </c>
      <c r="C815" s="69" t="s">
        <v>1099</v>
      </c>
      <c r="D815" s="67" t="s">
        <v>1390</v>
      </c>
      <c r="E815" s="67" t="s">
        <v>1116</v>
      </c>
      <c r="F815" s="67" t="s">
        <v>1394</v>
      </c>
      <c r="G815" s="67" t="s">
        <v>1395</v>
      </c>
      <c r="H815" s="14" t="s">
        <v>46</v>
      </c>
      <c r="I815" s="20" t="s">
        <v>1978</v>
      </c>
      <c r="J815" s="145" t="s">
        <v>1988</v>
      </c>
      <c r="K815" s="426">
        <v>28.981540137646235</v>
      </c>
      <c r="L815" s="426">
        <v>116.970264908217</v>
      </c>
      <c r="M815" s="424">
        <v>6996</v>
      </c>
      <c r="N815" s="487">
        <v>86899200.000000015</v>
      </c>
      <c r="O815" s="487" t="s">
        <v>1976</v>
      </c>
      <c r="P815" s="572">
        <v>24.699044515932169</v>
      </c>
      <c r="Q815" s="34" t="s">
        <v>1977</v>
      </c>
      <c r="R815" s="257" t="s">
        <v>48</v>
      </c>
      <c r="S815" s="27"/>
      <c r="T815" s="27"/>
      <c r="U815" s="145"/>
      <c r="V815" s="24"/>
      <c r="W815" s="24"/>
      <c r="X815" s="24"/>
      <c r="Y815" s="24"/>
      <c r="Z815" s="24"/>
      <c r="AA815" s="24"/>
      <c r="AB815" s="24"/>
      <c r="AC815" s="24"/>
      <c r="AD815" s="24"/>
      <c r="AE815" s="24"/>
      <c r="AF815" s="24"/>
      <c r="AG815" s="24"/>
      <c r="AH815" s="24"/>
      <c r="AI815" s="24">
        <v>271</v>
      </c>
      <c r="AJ815" s="24">
        <v>271</v>
      </c>
      <c r="AK815" s="24">
        <v>2</v>
      </c>
      <c r="AL815" s="24">
        <v>2</v>
      </c>
      <c r="AM815" s="24">
        <v>1</v>
      </c>
      <c r="AN815" s="24">
        <v>1</v>
      </c>
      <c r="AO815" s="145">
        <f t="shared" si="111"/>
        <v>274</v>
      </c>
      <c r="AP815" s="14">
        <f t="shared" si="112"/>
        <v>274</v>
      </c>
      <c r="AQ815" s="22"/>
      <c r="AR815" s="24"/>
      <c r="AS815" s="24"/>
      <c r="AT815" s="24"/>
      <c r="AU815" s="24"/>
      <c r="AV815" s="24"/>
      <c r="AW815" s="145"/>
      <c r="AX815" s="24"/>
      <c r="AY815" s="24"/>
      <c r="AZ815" s="24"/>
      <c r="BA815" s="24"/>
      <c r="BB815" s="24"/>
      <c r="BC815" s="24"/>
      <c r="BD815" s="24"/>
      <c r="BE815" s="24"/>
      <c r="BF815" s="24"/>
      <c r="BG815" s="24">
        <v>3223.6419999999998</v>
      </c>
      <c r="BH815" s="24">
        <v>3223.6419999999998</v>
      </c>
      <c r="BI815" s="24">
        <v>15.2</v>
      </c>
      <c r="BJ815" s="24">
        <v>15.2</v>
      </c>
      <c r="BK815" s="24">
        <v>6</v>
      </c>
      <c r="BL815" s="24">
        <v>6</v>
      </c>
      <c r="BM815" s="145">
        <f t="shared" si="113"/>
        <v>3244.8419999999996</v>
      </c>
      <c r="BN815" s="24">
        <f t="shared" si="114"/>
        <v>3244.8419999999996</v>
      </c>
      <c r="BO815" s="509">
        <f t="shared" si="108"/>
        <v>0.13137520351878015</v>
      </c>
      <c r="BP815" s="511">
        <v>0</v>
      </c>
      <c r="BQ815" s="512">
        <v>0</v>
      </c>
      <c r="BR815" s="513">
        <v>0</v>
      </c>
      <c r="BS815" s="512">
        <v>0</v>
      </c>
      <c r="BT815" s="512">
        <v>0</v>
      </c>
      <c r="BU815" s="512">
        <v>0</v>
      </c>
      <c r="BV815" s="512">
        <v>0</v>
      </c>
      <c r="BW815" s="512">
        <v>0</v>
      </c>
      <c r="BX815" s="512">
        <v>0</v>
      </c>
      <c r="BY815" s="512">
        <v>0</v>
      </c>
      <c r="BZ815" s="512">
        <v>0</v>
      </c>
      <c r="CA815" s="512">
        <v>0</v>
      </c>
      <c r="CB815" s="512">
        <v>0</v>
      </c>
      <c r="CC815" s="512">
        <v>0</v>
      </c>
      <c r="CD815" s="512">
        <v>0</v>
      </c>
      <c r="CE815" s="512">
        <v>0</v>
      </c>
      <c r="CF815" s="512">
        <v>3784039.9252800001</v>
      </c>
      <c r="CG815" s="512">
        <v>3784039.9252800001</v>
      </c>
      <c r="CH815" s="512">
        <v>17842.368000000002</v>
      </c>
      <c r="CI815" s="512">
        <v>17842.368000000002</v>
      </c>
      <c r="CJ815" s="512">
        <v>19657.439999999999</v>
      </c>
      <c r="CK815" s="512">
        <v>19657.439999999999</v>
      </c>
      <c r="CL815" s="513">
        <f t="shared" si="115"/>
        <v>3821539.7332799998</v>
      </c>
      <c r="CM815" s="513">
        <f t="shared" si="116"/>
        <v>3821539.7332799998</v>
      </c>
      <c r="CN815" s="113"/>
      <c r="CO815" s="97"/>
      <c r="CP815" s="97"/>
      <c r="CQ815" s="97"/>
      <c r="CR815" s="97"/>
      <c r="CS815" s="97"/>
      <c r="CT815" s="97"/>
      <c r="CU815" s="114"/>
      <c r="CV815" s="50">
        <f t="shared" si="109"/>
        <v>86899200.000000015</v>
      </c>
      <c r="CW815" s="11"/>
      <c r="CX815" s="604">
        <f t="shared" si="110"/>
        <v>24.699044515932169</v>
      </c>
      <c r="CY815" s="143"/>
      <c r="CZ815" s="143"/>
      <c r="DA815" s="143"/>
      <c r="DB815" s="23"/>
      <c r="DC815" s="23"/>
      <c r="DD815" s="23"/>
      <c r="DE815" s="23"/>
      <c r="DF815" s="143"/>
      <c r="DG815" s="89"/>
      <c r="DH815" s="50" t="s">
        <v>46</v>
      </c>
      <c r="DI815" s="28"/>
      <c r="DJ815" s="553" t="s">
        <v>46</v>
      </c>
      <c r="DK815" s="143"/>
      <c r="DL815" s="46"/>
      <c r="DM815" s="111"/>
      <c r="DN815" s="110"/>
      <c r="DO815" s="432">
        <v>419.03993711066363</v>
      </c>
      <c r="DP815" s="433">
        <v>-96.609134736488159</v>
      </c>
      <c r="DQ815" s="434">
        <v>156.95163000107192</v>
      </c>
      <c r="DR815" s="428">
        <v>33.289118107529191</v>
      </c>
      <c r="DS815" s="432">
        <v>3.5588217778148321</v>
      </c>
      <c r="DT815" s="434">
        <v>-0.62090157880256402</v>
      </c>
      <c r="DU815" s="434">
        <v>2.6350631871076851</v>
      </c>
      <c r="DV815" s="428">
        <v>0.21658835621409622</v>
      </c>
      <c r="DW815" s="252"/>
      <c r="DX815" s="50"/>
      <c r="DY815" s="249"/>
      <c r="DZ815" s="464">
        <v>684323</v>
      </c>
      <c r="EA815" s="465">
        <v>-16299</v>
      </c>
      <c r="EB815" s="46"/>
    </row>
    <row r="816" spans="1:132" s="141" customFormat="1" ht="27.75" customHeight="1" x14ac:dyDescent="0.25">
      <c r="A816" s="69" t="s">
        <v>56</v>
      </c>
      <c r="B816" s="69" t="s">
        <v>57</v>
      </c>
      <c r="C816" s="69" t="s">
        <v>1099</v>
      </c>
      <c r="D816" s="67" t="s">
        <v>1390</v>
      </c>
      <c r="E816" s="67" t="s">
        <v>1116</v>
      </c>
      <c r="F816" s="67" t="s">
        <v>1396</v>
      </c>
      <c r="G816" s="67" t="s">
        <v>1397</v>
      </c>
      <c r="H816" s="14" t="s">
        <v>46</v>
      </c>
      <c r="I816" s="20" t="s">
        <v>1978</v>
      </c>
      <c r="J816" s="145" t="s">
        <v>1988</v>
      </c>
      <c r="K816" s="426">
        <v>28.981540137646235</v>
      </c>
      <c r="L816" s="426">
        <v>110.194128558675</v>
      </c>
      <c r="M816" s="424">
        <v>4504</v>
      </c>
      <c r="N816" s="487">
        <v>49406400</v>
      </c>
      <c r="O816" s="487" t="s">
        <v>1976</v>
      </c>
      <c r="P816" s="572">
        <v>14.02268333807759</v>
      </c>
      <c r="Q816" s="34" t="s">
        <v>1977</v>
      </c>
      <c r="R816" s="257" t="s">
        <v>48</v>
      </c>
      <c r="S816" s="27"/>
      <c r="T816" s="27"/>
      <c r="U816" s="145"/>
      <c r="V816" s="24"/>
      <c r="W816" s="24"/>
      <c r="X816" s="24"/>
      <c r="Y816" s="24"/>
      <c r="Z816" s="24"/>
      <c r="AA816" s="24"/>
      <c r="AB816" s="24"/>
      <c r="AC816" s="24"/>
      <c r="AD816" s="24"/>
      <c r="AE816" s="24"/>
      <c r="AF816" s="24"/>
      <c r="AG816" s="24"/>
      <c r="AH816" s="24"/>
      <c r="AI816" s="24">
        <v>234</v>
      </c>
      <c r="AJ816" s="24">
        <v>234</v>
      </c>
      <c r="AK816" s="24">
        <v>1</v>
      </c>
      <c r="AL816" s="24">
        <v>1</v>
      </c>
      <c r="AM816" s="24">
        <v>2</v>
      </c>
      <c r="AN816" s="24">
        <v>2</v>
      </c>
      <c r="AO816" s="145">
        <f t="shared" si="111"/>
        <v>237</v>
      </c>
      <c r="AP816" s="14">
        <f t="shared" si="112"/>
        <v>237</v>
      </c>
      <c r="AQ816" s="22"/>
      <c r="AR816" s="24"/>
      <c r="AS816" s="24"/>
      <c r="AT816" s="24"/>
      <c r="AU816" s="24"/>
      <c r="AV816" s="24"/>
      <c r="AW816" s="145"/>
      <c r="AX816" s="24"/>
      <c r="AY816" s="24"/>
      <c r="AZ816" s="24"/>
      <c r="BA816" s="24"/>
      <c r="BB816" s="24"/>
      <c r="BC816" s="24"/>
      <c r="BD816" s="24"/>
      <c r="BE816" s="24"/>
      <c r="BF816" s="24"/>
      <c r="BG816" s="24">
        <v>1891.125</v>
      </c>
      <c r="BH816" s="24">
        <v>1891.125</v>
      </c>
      <c r="BI816" s="24">
        <v>9.8000000000000007</v>
      </c>
      <c r="BJ816" s="24">
        <v>9.8000000000000007</v>
      </c>
      <c r="BK816" s="24">
        <v>60</v>
      </c>
      <c r="BL816" s="24">
        <v>60</v>
      </c>
      <c r="BM816" s="145">
        <f t="shared" si="113"/>
        <v>1960.925</v>
      </c>
      <c r="BN816" s="24">
        <f t="shared" si="114"/>
        <v>1960.925</v>
      </c>
      <c r="BO816" s="509">
        <f t="shared" si="108"/>
        <v>0.13983949809914406</v>
      </c>
      <c r="BP816" s="511">
        <v>0</v>
      </c>
      <c r="BQ816" s="512">
        <v>0</v>
      </c>
      <c r="BR816" s="513">
        <v>0</v>
      </c>
      <c r="BS816" s="512">
        <v>0</v>
      </c>
      <c r="BT816" s="512">
        <v>0</v>
      </c>
      <c r="BU816" s="512">
        <v>0</v>
      </c>
      <c r="BV816" s="512">
        <v>0</v>
      </c>
      <c r="BW816" s="512">
        <v>0</v>
      </c>
      <c r="BX816" s="512">
        <v>0</v>
      </c>
      <c r="BY816" s="512">
        <v>0</v>
      </c>
      <c r="BZ816" s="512">
        <v>0</v>
      </c>
      <c r="CA816" s="512">
        <v>0</v>
      </c>
      <c r="CB816" s="512">
        <v>0</v>
      </c>
      <c r="CC816" s="512">
        <v>0</v>
      </c>
      <c r="CD816" s="512">
        <v>0</v>
      </c>
      <c r="CE816" s="512">
        <v>0</v>
      </c>
      <c r="CF816" s="512">
        <v>2219878.17</v>
      </c>
      <c r="CG816" s="512">
        <v>2219878.17</v>
      </c>
      <c r="CH816" s="512">
        <v>11503.632000000001</v>
      </c>
      <c r="CI816" s="512">
        <v>11503.632000000001</v>
      </c>
      <c r="CJ816" s="512">
        <v>196574.4</v>
      </c>
      <c r="CK816" s="512">
        <v>196574.4</v>
      </c>
      <c r="CL816" s="513">
        <f t="shared" si="115"/>
        <v>2427956.202</v>
      </c>
      <c r="CM816" s="513">
        <f t="shared" si="116"/>
        <v>2427956.202</v>
      </c>
      <c r="CN816" s="113"/>
      <c r="CO816" s="97"/>
      <c r="CP816" s="97"/>
      <c r="CQ816" s="97"/>
      <c r="CR816" s="97"/>
      <c r="CS816" s="97"/>
      <c r="CT816" s="97"/>
      <c r="CU816" s="114"/>
      <c r="CV816" s="50">
        <f t="shared" si="109"/>
        <v>49406400</v>
      </c>
      <c r="CW816" s="11"/>
      <c r="CX816" s="604">
        <f t="shared" si="110"/>
        <v>14.02268333807759</v>
      </c>
      <c r="CY816" s="143"/>
      <c r="CZ816" s="143"/>
      <c r="DA816" s="143"/>
      <c r="DB816" s="23"/>
      <c r="DC816" s="23"/>
      <c r="DD816" s="23"/>
      <c r="DE816" s="23"/>
      <c r="DF816" s="143"/>
      <c r="DG816" s="89"/>
      <c r="DH816" s="50" t="s">
        <v>46</v>
      </c>
      <c r="DI816" s="28"/>
      <c r="DJ816" s="553" t="s">
        <v>46</v>
      </c>
      <c r="DK816" s="143"/>
      <c r="DL816" s="46"/>
      <c r="DM816" s="111"/>
      <c r="DN816" s="110"/>
      <c r="DO816" s="432">
        <v>2799.9772811366852</v>
      </c>
      <c r="DP816" s="433">
        <v>-2218.9589962357168</v>
      </c>
      <c r="DQ816" s="434">
        <v>279.23288684970049</v>
      </c>
      <c r="DR816" s="428">
        <v>27.259240456833311</v>
      </c>
      <c r="DS816" s="432">
        <v>8.0455857322578304</v>
      </c>
      <c r="DT816" s="434">
        <v>-4.6246104739515612</v>
      </c>
      <c r="DU816" s="434">
        <v>4.2496854880485486</v>
      </c>
      <c r="DV816" s="428">
        <v>-1.2865130620361414</v>
      </c>
      <c r="DW816" s="252"/>
      <c r="DX816" s="50"/>
      <c r="DY816" s="249"/>
      <c r="DZ816" s="464">
        <v>898887</v>
      </c>
      <c r="EA816" s="465">
        <v>-32596.666666666628</v>
      </c>
      <c r="EB816" s="46"/>
    </row>
    <row r="817" spans="1:132" s="141" customFormat="1" ht="27.75" customHeight="1" x14ac:dyDescent="0.25">
      <c r="A817" s="69" t="s">
        <v>56</v>
      </c>
      <c r="B817" s="69" t="s">
        <v>57</v>
      </c>
      <c r="C817" s="69" t="s">
        <v>1099</v>
      </c>
      <c r="D817" s="67" t="s">
        <v>1390</v>
      </c>
      <c r="E817" s="67" t="s">
        <v>1116</v>
      </c>
      <c r="F817" s="67" t="s">
        <v>1398</v>
      </c>
      <c r="G817" s="67" t="s">
        <v>1399</v>
      </c>
      <c r="H817" s="14" t="s">
        <v>46</v>
      </c>
      <c r="I817" s="20" t="s">
        <v>1978</v>
      </c>
      <c r="J817" s="145" t="s">
        <v>1988</v>
      </c>
      <c r="K817" s="426">
        <v>32.566885309313811</v>
      </c>
      <c r="L817" s="426">
        <v>37.937878708968</v>
      </c>
      <c r="M817" s="424">
        <v>2410</v>
      </c>
      <c r="N817" s="487">
        <v>81993599.999999985</v>
      </c>
      <c r="O817" s="487" t="s">
        <v>1976</v>
      </c>
      <c r="P817" s="572">
        <v>23.28482503155216</v>
      </c>
      <c r="Q817" s="34" t="s">
        <v>1977</v>
      </c>
      <c r="R817" s="257" t="s">
        <v>48</v>
      </c>
      <c r="S817" s="27"/>
      <c r="T817" s="27"/>
      <c r="U817" s="145"/>
      <c r="V817" s="24"/>
      <c r="W817" s="24"/>
      <c r="X817" s="24"/>
      <c r="Y817" s="24"/>
      <c r="Z817" s="24"/>
      <c r="AA817" s="24"/>
      <c r="AB817" s="24"/>
      <c r="AC817" s="24"/>
      <c r="AD817" s="24"/>
      <c r="AE817" s="24"/>
      <c r="AF817" s="24"/>
      <c r="AG817" s="24"/>
      <c r="AH817" s="24"/>
      <c r="AI817" s="24">
        <v>89</v>
      </c>
      <c r="AJ817" s="24">
        <v>89</v>
      </c>
      <c r="AK817" s="24">
        <v>1</v>
      </c>
      <c r="AL817" s="24">
        <v>1</v>
      </c>
      <c r="AM817" s="24"/>
      <c r="AN817" s="24"/>
      <c r="AO817" s="145">
        <f t="shared" si="111"/>
        <v>90</v>
      </c>
      <c r="AP817" s="14">
        <f t="shared" si="112"/>
        <v>90</v>
      </c>
      <c r="AQ817" s="22"/>
      <c r="AR817" s="24"/>
      <c r="AS817" s="24"/>
      <c r="AT817" s="24"/>
      <c r="AU817" s="24"/>
      <c r="AV817" s="24"/>
      <c r="AW817" s="145"/>
      <c r="AX817" s="24"/>
      <c r="AY817" s="24"/>
      <c r="AZ817" s="24"/>
      <c r="BA817" s="24"/>
      <c r="BB817" s="24"/>
      <c r="BC817" s="24"/>
      <c r="BD817" s="24"/>
      <c r="BE817" s="24"/>
      <c r="BF817" s="24"/>
      <c r="BG817" s="24">
        <v>966.03</v>
      </c>
      <c r="BH817" s="24">
        <v>966.03</v>
      </c>
      <c r="BI817" s="24">
        <v>7.6</v>
      </c>
      <c r="BJ817" s="24">
        <v>7.6</v>
      </c>
      <c r="BK817" s="24"/>
      <c r="BL817" s="24"/>
      <c r="BM817" s="145">
        <f t="shared" si="113"/>
        <v>973.63</v>
      </c>
      <c r="BN817" s="24">
        <f t="shared" si="114"/>
        <v>973.63</v>
      </c>
      <c r="BO817" s="509">
        <f t="shared" si="108"/>
        <v>4.1813928113296116E-2</v>
      </c>
      <c r="BP817" s="511">
        <v>0</v>
      </c>
      <c r="BQ817" s="512">
        <v>0</v>
      </c>
      <c r="BR817" s="513">
        <v>0</v>
      </c>
      <c r="BS817" s="512">
        <v>0</v>
      </c>
      <c r="BT817" s="512">
        <v>0</v>
      </c>
      <c r="BU817" s="512">
        <v>0</v>
      </c>
      <c r="BV817" s="512">
        <v>0</v>
      </c>
      <c r="BW817" s="512">
        <v>0</v>
      </c>
      <c r="BX817" s="512">
        <v>0</v>
      </c>
      <c r="BY817" s="512">
        <v>0</v>
      </c>
      <c r="BZ817" s="512">
        <v>0</v>
      </c>
      <c r="CA817" s="512">
        <v>0</v>
      </c>
      <c r="CB817" s="512">
        <v>0</v>
      </c>
      <c r="CC817" s="512">
        <v>0</v>
      </c>
      <c r="CD817" s="512">
        <v>0</v>
      </c>
      <c r="CE817" s="512">
        <v>0</v>
      </c>
      <c r="CF817" s="512">
        <v>1133964.6551999999</v>
      </c>
      <c r="CG817" s="512">
        <v>1133964.6551999999</v>
      </c>
      <c r="CH817" s="512">
        <v>8921.1840000000011</v>
      </c>
      <c r="CI817" s="512">
        <v>8921.1840000000011</v>
      </c>
      <c r="CJ817" s="512">
        <v>0</v>
      </c>
      <c r="CK817" s="512">
        <v>0</v>
      </c>
      <c r="CL817" s="513">
        <f t="shared" si="115"/>
        <v>1142885.8391999998</v>
      </c>
      <c r="CM817" s="513">
        <f t="shared" si="116"/>
        <v>1142885.8391999998</v>
      </c>
      <c r="CN817" s="113"/>
      <c r="CO817" s="97"/>
      <c r="CP817" s="97"/>
      <c r="CQ817" s="97"/>
      <c r="CR817" s="97"/>
      <c r="CS817" s="97"/>
      <c r="CT817" s="97"/>
      <c r="CU817" s="114"/>
      <c r="CV817" s="50">
        <f t="shared" si="109"/>
        <v>81993599.999999985</v>
      </c>
      <c r="CW817" s="11"/>
      <c r="CX817" s="604">
        <f t="shared" si="110"/>
        <v>23.28482503155216</v>
      </c>
      <c r="CY817" s="143"/>
      <c r="CZ817" s="143"/>
      <c r="DA817" s="143"/>
      <c r="DB817" s="23"/>
      <c r="DC817" s="23"/>
      <c r="DD817" s="23"/>
      <c r="DE817" s="23"/>
      <c r="DF817" s="143"/>
      <c r="DG817" s="89"/>
      <c r="DH817" s="50" t="s">
        <v>46</v>
      </c>
      <c r="DI817" s="28"/>
      <c r="DJ817" s="553" t="s">
        <v>46</v>
      </c>
      <c r="DK817" s="143"/>
      <c r="DL817" s="46"/>
      <c r="DM817" s="111"/>
      <c r="DN817" s="110"/>
      <c r="DO817" s="432">
        <v>475.75255022649401</v>
      </c>
      <c r="DP817" s="433">
        <v>-293.49190120445246</v>
      </c>
      <c r="DQ817" s="434">
        <v>360.61910854455493</v>
      </c>
      <c r="DR817" s="428">
        <v>-293.67589644599263</v>
      </c>
      <c r="DS817" s="432">
        <v>1.3390504512604151</v>
      </c>
      <c r="DT817" s="434">
        <v>-0.76351024089850872</v>
      </c>
      <c r="DU817" s="434">
        <v>1.1377986790691224</v>
      </c>
      <c r="DV817" s="428">
        <v>-0.65615608163270656</v>
      </c>
      <c r="DW817" s="252"/>
      <c r="DX817" s="50"/>
      <c r="DY817" s="249"/>
      <c r="DZ817" s="464">
        <v>2737</v>
      </c>
      <c r="EA817" s="465">
        <v>39063</v>
      </c>
      <c r="EB817" s="46"/>
    </row>
    <row r="818" spans="1:132" s="141" customFormat="1" ht="27.75" customHeight="1" x14ac:dyDescent="0.25">
      <c r="A818" s="69" t="s">
        <v>56</v>
      </c>
      <c r="B818" s="69" t="s">
        <v>57</v>
      </c>
      <c r="C818" s="69" t="s">
        <v>1099</v>
      </c>
      <c r="D818" s="67" t="s">
        <v>1400</v>
      </c>
      <c r="E818" s="67" t="s">
        <v>1263</v>
      </c>
      <c r="F818" s="67" t="s">
        <v>1401</v>
      </c>
      <c r="G818" s="67" t="s">
        <v>1263</v>
      </c>
      <c r="H818" s="14" t="s">
        <v>46</v>
      </c>
      <c r="I818" s="20" t="s">
        <v>1979</v>
      </c>
      <c r="J818" s="145" t="s">
        <v>1981</v>
      </c>
      <c r="K818" s="426">
        <v>2.2696793782382572</v>
      </c>
      <c r="L818" s="426">
        <v>0.40265151431400004</v>
      </c>
      <c r="M818" s="424">
        <v>2</v>
      </c>
      <c r="N818" s="487">
        <v>3328800</v>
      </c>
      <c r="O818" s="487" t="s">
        <v>1976</v>
      </c>
      <c r="P818" s="572">
        <v>0.86463976313838364</v>
      </c>
      <c r="Q818" s="34" t="s">
        <v>48</v>
      </c>
      <c r="R818" s="257" t="s">
        <v>48</v>
      </c>
      <c r="S818" s="27"/>
      <c r="T818" s="27"/>
      <c r="U818" s="145"/>
      <c r="V818" s="24"/>
      <c r="W818" s="24"/>
      <c r="X818" s="24"/>
      <c r="Y818" s="24"/>
      <c r="Z818" s="24"/>
      <c r="AA818" s="24"/>
      <c r="AB818" s="24"/>
      <c r="AC818" s="24"/>
      <c r="AD818" s="24"/>
      <c r="AE818" s="24"/>
      <c r="AF818" s="24"/>
      <c r="AG818" s="24"/>
      <c r="AH818" s="24"/>
      <c r="AI818" s="24"/>
      <c r="AJ818" s="24"/>
      <c r="AK818" s="24"/>
      <c r="AL818" s="24"/>
      <c r="AM818" s="24"/>
      <c r="AN818" s="24"/>
      <c r="AO818" s="145">
        <f t="shared" si="111"/>
        <v>0</v>
      </c>
      <c r="AP818" s="14">
        <f t="shared" si="112"/>
        <v>0</v>
      </c>
      <c r="AQ818" s="22"/>
      <c r="AR818" s="24"/>
      <c r="AS818" s="24"/>
      <c r="AT818" s="24"/>
      <c r="AU818" s="24"/>
      <c r="AV818" s="24"/>
      <c r="AW818" s="145"/>
      <c r="AX818" s="24"/>
      <c r="AY818" s="24"/>
      <c r="AZ818" s="24"/>
      <c r="BA818" s="24"/>
      <c r="BB818" s="24"/>
      <c r="BC818" s="24"/>
      <c r="BD818" s="24"/>
      <c r="BE818" s="24"/>
      <c r="BF818" s="24"/>
      <c r="BG818" s="24"/>
      <c r="BH818" s="24"/>
      <c r="BI818" s="24"/>
      <c r="BJ818" s="24"/>
      <c r="BK818" s="24"/>
      <c r="BL818" s="24"/>
      <c r="BM818" s="145">
        <f t="shared" si="113"/>
        <v>0</v>
      </c>
      <c r="BN818" s="24">
        <f t="shared" si="114"/>
        <v>0</v>
      </c>
      <c r="BO818" s="509">
        <f t="shared" si="108"/>
        <v>0</v>
      </c>
      <c r="BP818" s="511">
        <v>0</v>
      </c>
      <c r="BQ818" s="512">
        <v>0</v>
      </c>
      <c r="BR818" s="513">
        <v>0</v>
      </c>
      <c r="BS818" s="512">
        <v>0</v>
      </c>
      <c r="BT818" s="512">
        <v>0</v>
      </c>
      <c r="BU818" s="512">
        <v>0</v>
      </c>
      <c r="BV818" s="512">
        <v>0</v>
      </c>
      <c r="BW818" s="512">
        <v>0</v>
      </c>
      <c r="BX818" s="512">
        <v>0</v>
      </c>
      <c r="BY818" s="512">
        <v>0</v>
      </c>
      <c r="BZ818" s="512">
        <v>0</v>
      </c>
      <c r="CA818" s="512">
        <v>0</v>
      </c>
      <c r="CB818" s="512">
        <v>0</v>
      </c>
      <c r="CC818" s="512">
        <v>0</v>
      </c>
      <c r="CD818" s="512">
        <v>0</v>
      </c>
      <c r="CE818" s="512">
        <v>0</v>
      </c>
      <c r="CF818" s="512">
        <v>0</v>
      </c>
      <c r="CG818" s="512">
        <v>0</v>
      </c>
      <c r="CH818" s="512">
        <v>0</v>
      </c>
      <c r="CI818" s="512">
        <v>0</v>
      </c>
      <c r="CJ818" s="512">
        <v>0</v>
      </c>
      <c r="CK818" s="512">
        <v>0</v>
      </c>
      <c r="CL818" s="513">
        <f t="shared" si="115"/>
        <v>0</v>
      </c>
      <c r="CM818" s="513">
        <f t="shared" si="116"/>
        <v>0</v>
      </c>
      <c r="CN818" s="113"/>
      <c r="CO818" s="97"/>
      <c r="CP818" s="97"/>
      <c r="CQ818" s="97"/>
      <c r="CR818" s="97"/>
      <c r="CS818" s="97"/>
      <c r="CT818" s="97"/>
      <c r="CU818" s="114"/>
      <c r="CV818" s="50">
        <f t="shared" si="109"/>
        <v>3328800</v>
      </c>
      <c r="CW818" s="11"/>
      <c r="CX818" s="604">
        <f t="shared" si="110"/>
        <v>0.86463976313838364</v>
      </c>
      <c r="CY818" s="143"/>
      <c r="CZ818" s="143"/>
      <c r="DA818" s="143"/>
      <c r="DB818" s="23"/>
      <c r="DC818" s="23"/>
      <c r="DD818" s="23"/>
      <c r="DE818" s="23"/>
      <c r="DF818" s="143"/>
      <c r="DG818" s="89"/>
      <c r="DH818" s="50" t="s">
        <v>46</v>
      </c>
      <c r="DI818" s="28"/>
      <c r="DJ818" s="553" t="s">
        <v>46</v>
      </c>
      <c r="DK818" s="143"/>
      <c r="DL818" s="46"/>
      <c r="DM818" s="111"/>
      <c r="DN818" s="110"/>
      <c r="DO818" s="432">
        <v>0</v>
      </c>
      <c r="DP818" s="433">
        <v>24</v>
      </c>
      <c r="DQ818" s="434">
        <v>0</v>
      </c>
      <c r="DR818" s="428">
        <v>24</v>
      </c>
      <c r="DS818" s="432">
        <v>0</v>
      </c>
      <c r="DT818" s="434">
        <v>0.33333333333333331</v>
      </c>
      <c r="DU818" s="434">
        <v>0</v>
      </c>
      <c r="DV818" s="428">
        <v>0.33333333333333331</v>
      </c>
      <c r="DW818" s="252"/>
      <c r="DX818" s="50"/>
      <c r="DY818" s="249"/>
      <c r="DZ818" s="464">
        <v>0</v>
      </c>
      <c r="EA818" s="465">
        <v>48</v>
      </c>
      <c r="EB818" s="46"/>
    </row>
    <row r="819" spans="1:132" s="141" customFormat="1" ht="27.75" customHeight="1" x14ac:dyDescent="0.25">
      <c r="A819" s="69" t="s">
        <v>56</v>
      </c>
      <c r="B819" s="69" t="s">
        <v>57</v>
      </c>
      <c r="C819" s="69" t="s">
        <v>1099</v>
      </c>
      <c r="D819" s="67" t="s">
        <v>1400</v>
      </c>
      <c r="E819" s="67" t="s">
        <v>1263</v>
      </c>
      <c r="F819" s="67" t="s">
        <v>1402</v>
      </c>
      <c r="G819" s="67" t="s">
        <v>1263</v>
      </c>
      <c r="H819" s="14" t="s">
        <v>46</v>
      </c>
      <c r="I819" s="20" t="s">
        <v>1979</v>
      </c>
      <c r="J819" s="145" t="s">
        <v>1981</v>
      </c>
      <c r="K819" s="426">
        <v>3.0622658277817751</v>
      </c>
      <c r="L819" s="426">
        <v>5.8253787757620001</v>
      </c>
      <c r="M819" s="424">
        <v>811</v>
      </c>
      <c r="N819" s="487">
        <v>5886720</v>
      </c>
      <c r="O819" s="487" t="s">
        <v>1976</v>
      </c>
      <c r="P819" s="572">
        <v>1.5851728990870364</v>
      </c>
      <c r="Q819" s="34" t="s">
        <v>48</v>
      </c>
      <c r="R819" s="257" t="s">
        <v>48</v>
      </c>
      <c r="S819" s="27"/>
      <c r="T819" s="27"/>
      <c r="U819" s="145"/>
      <c r="V819" s="24"/>
      <c r="W819" s="24"/>
      <c r="X819" s="24"/>
      <c r="Y819" s="24"/>
      <c r="Z819" s="24"/>
      <c r="AA819" s="24"/>
      <c r="AB819" s="24"/>
      <c r="AC819" s="24"/>
      <c r="AD819" s="24"/>
      <c r="AE819" s="24"/>
      <c r="AF819" s="24"/>
      <c r="AG819" s="24"/>
      <c r="AH819" s="24"/>
      <c r="AI819" s="24">
        <v>41</v>
      </c>
      <c r="AJ819" s="24">
        <v>41</v>
      </c>
      <c r="AK819" s="24"/>
      <c r="AL819" s="24"/>
      <c r="AM819" s="24"/>
      <c r="AN819" s="24"/>
      <c r="AO819" s="145">
        <f t="shared" si="111"/>
        <v>41</v>
      </c>
      <c r="AP819" s="14">
        <f t="shared" si="112"/>
        <v>41</v>
      </c>
      <c r="AQ819" s="22"/>
      <c r="AR819" s="24"/>
      <c r="AS819" s="24"/>
      <c r="AT819" s="24"/>
      <c r="AU819" s="24"/>
      <c r="AV819" s="24"/>
      <c r="AW819" s="145"/>
      <c r="AX819" s="24"/>
      <c r="AY819" s="24"/>
      <c r="AZ819" s="24"/>
      <c r="BA819" s="24"/>
      <c r="BB819" s="24"/>
      <c r="BC819" s="24"/>
      <c r="BD819" s="24"/>
      <c r="BE819" s="24"/>
      <c r="BF819" s="24"/>
      <c r="BG819" s="24">
        <v>224.85599999999999</v>
      </c>
      <c r="BH819" s="24">
        <v>224.85599999999999</v>
      </c>
      <c r="BI819" s="24"/>
      <c r="BJ819" s="24"/>
      <c r="BK819" s="24"/>
      <c r="BL819" s="24"/>
      <c r="BM819" s="145">
        <f t="shared" si="113"/>
        <v>224.85599999999999</v>
      </c>
      <c r="BN819" s="24">
        <f t="shared" si="114"/>
        <v>224.85599999999999</v>
      </c>
      <c r="BO819" s="509">
        <f t="shared" si="108"/>
        <v>0.14184951063035675</v>
      </c>
      <c r="BP819" s="511">
        <v>0</v>
      </c>
      <c r="BQ819" s="512">
        <v>0</v>
      </c>
      <c r="BR819" s="513">
        <v>0</v>
      </c>
      <c r="BS819" s="512">
        <v>0</v>
      </c>
      <c r="BT819" s="512">
        <v>0</v>
      </c>
      <c r="BU819" s="512">
        <v>0</v>
      </c>
      <c r="BV819" s="512">
        <v>0</v>
      </c>
      <c r="BW819" s="512">
        <v>0</v>
      </c>
      <c r="BX819" s="512">
        <v>0</v>
      </c>
      <c r="BY819" s="512">
        <v>0</v>
      </c>
      <c r="BZ819" s="512">
        <v>0</v>
      </c>
      <c r="CA819" s="512">
        <v>0</v>
      </c>
      <c r="CB819" s="512">
        <v>0</v>
      </c>
      <c r="CC819" s="512">
        <v>0</v>
      </c>
      <c r="CD819" s="512">
        <v>0</v>
      </c>
      <c r="CE819" s="512">
        <v>0</v>
      </c>
      <c r="CF819" s="512">
        <v>263944.96704000002</v>
      </c>
      <c r="CG819" s="512">
        <v>263944.96704000002</v>
      </c>
      <c r="CH819" s="512">
        <v>0</v>
      </c>
      <c r="CI819" s="512">
        <v>0</v>
      </c>
      <c r="CJ819" s="512">
        <v>0</v>
      </c>
      <c r="CK819" s="512">
        <v>0</v>
      </c>
      <c r="CL819" s="513">
        <f t="shared" si="115"/>
        <v>263944.96704000002</v>
      </c>
      <c r="CM819" s="513">
        <f t="shared" si="116"/>
        <v>263944.96704000002</v>
      </c>
      <c r="CN819" s="113"/>
      <c r="CO819" s="97"/>
      <c r="CP819" s="97"/>
      <c r="CQ819" s="97"/>
      <c r="CR819" s="97"/>
      <c r="CS819" s="97"/>
      <c r="CT819" s="97"/>
      <c r="CU819" s="114"/>
      <c r="CV819" s="50">
        <f t="shared" si="109"/>
        <v>5886720</v>
      </c>
      <c r="CW819" s="11"/>
      <c r="CX819" s="604">
        <f t="shared" si="110"/>
        <v>1.5851728990870364</v>
      </c>
      <c r="CY819" s="143"/>
      <c r="CZ819" s="143"/>
      <c r="DA819" s="143"/>
      <c r="DB819" s="23"/>
      <c r="DC819" s="23"/>
      <c r="DD819" s="23"/>
      <c r="DE819" s="23"/>
      <c r="DF819" s="143"/>
      <c r="DG819" s="89"/>
      <c r="DH819" s="50" t="s">
        <v>46</v>
      </c>
      <c r="DI819" s="28"/>
      <c r="DJ819" s="553" t="s">
        <v>46</v>
      </c>
      <c r="DK819" s="143"/>
      <c r="DL819" s="46"/>
      <c r="DM819" s="111"/>
      <c r="DN819" s="110"/>
      <c r="DO819" s="432">
        <v>62.355624036979968</v>
      </c>
      <c r="DP819" s="433">
        <v>63.608062937539749</v>
      </c>
      <c r="DQ819" s="434">
        <v>16.986132511556239</v>
      </c>
      <c r="DR819" s="428">
        <v>84.739894124328274</v>
      </c>
      <c r="DS819" s="432">
        <v>0.32172573189522341</v>
      </c>
      <c r="DT819" s="434">
        <v>0.15465927572620636</v>
      </c>
      <c r="DU819" s="434">
        <v>0.21694915254237288</v>
      </c>
      <c r="DV819" s="428">
        <v>0.24465904645925188</v>
      </c>
      <c r="DW819" s="252"/>
      <c r="DX819" s="50"/>
      <c r="DY819" s="249"/>
      <c r="DZ819" s="464">
        <v>0</v>
      </c>
      <c r="EA819" s="465">
        <v>72179</v>
      </c>
      <c r="EB819" s="46"/>
    </row>
    <row r="820" spans="1:132" s="141" customFormat="1" ht="27.75" customHeight="1" x14ac:dyDescent="0.25">
      <c r="A820" s="69" t="s">
        <v>56</v>
      </c>
      <c r="B820" s="69" t="s">
        <v>57</v>
      </c>
      <c r="C820" s="69" t="s">
        <v>1099</v>
      </c>
      <c r="D820" s="67" t="s">
        <v>1400</v>
      </c>
      <c r="E820" s="67" t="s">
        <v>1263</v>
      </c>
      <c r="F820" s="67" t="s">
        <v>1403</v>
      </c>
      <c r="G820" s="67" t="s">
        <v>1279</v>
      </c>
      <c r="H820" s="14" t="s">
        <v>46</v>
      </c>
      <c r="I820" s="20" t="s">
        <v>1979</v>
      </c>
      <c r="J820" s="145" t="s">
        <v>1975</v>
      </c>
      <c r="K820" s="426">
        <v>7.5905394590898467</v>
      </c>
      <c r="L820" s="426">
        <v>30.248863573446002</v>
      </c>
      <c r="M820" s="424">
        <v>2618</v>
      </c>
      <c r="N820" s="487">
        <v>18434019</v>
      </c>
      <c r="O820" s="487" t="s">
        <v>1982</v>
      </c>
      <c r="P820" s="572">
        <v>6.3787967141146602</v>
      </c>
      <c r="Q820" s="34" t="s">
        <v>1977</v>
      </c>
      <c r="R820" s="257" t="s">
        <v>48</v>
      </c>
      <c r="S820" s="27"/>
      <c r="T820" s="27"/>
      <c r="U820" s="145"/>
      <c r="V820" s="24"/>
      <c r="W820" s="24"/>
      <c r="X820" s="24"/>
      <c r="Y820" s="24"/>
      <c r="Z820" s="24"/>
      <c r="AA820" s="24"/>
      <c r="AB820" s="24"/>
      <c r="AC820" s="24"/>
      <c r="AD820" s="24"/>
      <c r="AE820" s="24"/>
      <c r="AF820" s="24"/>
      <c r="AG820" s="24"/>
      <c r="AH820" s="24"/>
      <c r="AI820" s="24">
        <v>152</v>
      </c>
      <c r="AJ820" s="24">
        <v>152</v>
      </c>
      <c r="AK820" s="24"/>
      <c r="AL820" s="24"/>
      <c r="AM820" s="24"/>
      <c r="AN820" s="24"/>
      <c r="AO820" s="145">
        <f t="shared" si="111"/>
        <v>152</v>
      </c>
      <c r="AP820" s="14">
        <f t="shared" si="112"/>
        <v>152</v>
      </c>
      <c r="AQ820" s="22"/>
      <c r="AR820" s="24"/>
      <c r="AS820" s="24"/>
      <c r="AT820" s="24"/>
      <c r="AU820" s="24"/>
      <c r="AV820" s="24"/>
      <c r="AW820" s="145"/>
      <c r="AX820" s="24"/>
      <c r="AY820" s="24"/>
      <c r="AZ820" s="24"/>
      <c r="BA820" s="24"/>
      <c r="BB820" s="24"/>
      <c r="BC820" s="24"/>
      <c r="BD820" s="24"/>
      <c r="BE820" s="24"/>
      <c r="BF820" s="24"/>
      <c r="BG820" s="24">
        <v>912.77</v>
      </c>
      <c r="BH820" s="24">
        <v>912.77</v>
      </c>
      <c r="BI820" s="24"/>
      <c r="BJ820" s="24"/>
      <c r="BK820" s="24"/>
      <c r="BL820" s="24"/>
      <c r="BM820" s="145">
        <f t="shared" si="113"/>
        <v>912.77</v>
      </c>
      <c r="BN820" s="24">
        <f t="shared" si="114"/>
        <v>912.77</v>
      </c>
      <c r="BO820" s="509">
        <f t="shared" si="108"/>
        <v>0.14309438612148767</v>
      </c>
      <c r="BP820" s="511">
        <v>0</v>
      </c>
      <c r="BQ820" s="512">
        <v>0</v>
      </c>
      <c r="BR820" s="513">
        <v>0</v>
      </c>
      <c r="BS820" s="512">
        <v>0</v>
      </c>
      <c r="BT820" s="512">
        <v>0</v>
      </c>
      <c r="BU820" s="512">
        <v>0</v>
      </c>
      <c r="BV820" s="512">
        <v>0</v>
      </c>
      <c r="BW820" s="512">
        <v>0</v>
      </c>
      <c r="BX820" s="512">
        <v>0</v>
      </c>
      <c r="BY820" s="512">
        <v>0</v>
      </c>
      <c r="BZ820" s="512">
        <v>0</v>
      </c>
      <c r="CA820" s="512">
        <v>0</v>
      </c>
      <c r="CB820" s="512">
        <v>0</v>
      </c>
      <c r="CC820" s="512">
        <v>0</v>
      </c>
      <c r="CD820" s="512">
        <v>0</v>
      </c>
      <c r="CE820" s="512">
        <v>0</v>
      </c>
      <c r="CF820" s="512">
        <v>1071445.9368</v>
      </c>
      <c r="CG820" s="512">
        <v>1071445.9368</v>
      </c>
      <c r="CH820" s="512">
        <v>0</v>
      </c>
      <c r="CI820" s="512">
        <v>0</v>
      </c>
      <c r="CJ820" s="512">
        <v>0</v>
      </c>
      <c r="CK820" s="512">
        <v>0</v>
      </c>
      <c r="CL820" s="513">
        <f t="shared" si="115"/>
        <v>1071445.9368</v>
      </c>
      <c r="CM820" s="513">
        <f t="shared" si="116"/>
        <v>1071445.9368</v>
      </c>
      <c r="CN820" s="113"/>
      <c r="CO820" s="97"/>
      <c r="CP820" s="97"/>
      <c r="CQ820" s="97"/>
      <c r="CR820" s="97"/>
      <c r="CS820" s="97"/>
      <c r="CT820" s="97"/>
      <c r="CU820" s="114"/>
      <c r="CV820" s="50">
        <f t="shared" si="109"/>
        <v>18434019</v>
      </c>
      <c r="CW820" s="11"/>
      <c r="CX820" s="604">
        <f t="shared" si="110"/>
        <v>6.3787967141146602</v>
      </c>
      <c r="CY820" s="143"/>
      <c r="CZ820" s="143"/>
      <c r="DA820" s="143"/>
      <c r="DB820" s="23"/>
      <c r="DC820" s="23"/>
      <c r="DD820" s="23"/>
      <c r="DE820" s="23"/>
      <c r="DF820" s="143"/>
      <c r="DG820" s="89"/>
      <c r="DH820" s="50" t="s">
        <v>46</v>
      </c>
      <c r="DI820" s="28"/>
      <c r="DJ820" s="553" t="s">
        <v>46</v>
      </c>
      <c r="DK820" s="143"/>
      <c r="DL820" s="46"/>
      <c r="DM820" s="111"/>
      <c r="DN820" s="110"/>
      <c r="DO820" s="432">
        <v>336.87768547694071</v>
      </c>
      <c r="DP820" s="433">
        <v>79.736158456478847</v>
      </c>
      <c r="DQ820" s="434">
        <v>267.3969254272892</v>
      </c>
      <c r="DR820" s="428">
        <v>22.837697747911591</v>
      </c>
      <c r="DS820" s="432">
        <v>1.3402081543015374</v>
      </c>
      <c r="DT820" s="434">
        <v>1.605436633735692</v>
      </c>
      <c r="DU820" s="434">
        <v>1.2939940800152774</v>
      </c>
      <c r="DV820" s="428">
        <v>1.3240153037656028</v>
      </c>
      <c r="DW820" s="252"/>
      <c r="DX820" s="50"/>
      <c r="DY820" s="249"/>
      <c r="DZ820" s="464">
        <v>418560</v>
      </c>
      <c r="EA820" s="465">
        <v>117688.33333333337</v>
      </c>
      <c r="EB820" s="46"/>
    </row>
    <row r="821" spans="1:132" s="141" customFormat="1" ht="27.75" customHeight="1" x14ac:dyDescent="0.25">
      <c r="A821" s="69" t="s">
        <v>56</v>
      </c>
      <c r="B821" s="69" t="s">
        <v>57</v>
      </c>
      <c r="C821" s="69" t="s">
        <v>1099</v>
      </c>
      <c r="D821" s="67" t="s">
        <v>1251</v>
      </c>
      <c r="E821" s="67" t="s">
        <v>1147</v>
      </c>
      <c r="F821" s="67" t="s">
        <v>1404</v>
      </c>
      <c r="G821" s="67" t="s">
        <v>1112</v>
      </c>
      <c r="H821" s="14" t="s">
        <v>46</v>
      </c>
      <c r="I821" s="20" t="s">
        <v>1978</v>
      </c>
      <c r="J821" s="145" t="s">
        <v>1981</v>
      </c>
      <c r="K821" s="426">
        <v>3.3000417626448302</v>
      </c>
      <c r="L821" s="426">
        <v>2.8350378728910002</v>
      </c>
      <c r="M821" s="424">
        <v>209</v>
      </c>
      <c r="N821" s="487">
        <v>3328800</v>
      </c>
      <c r="O821" s="487" t="s">
        <v>1976</v>
      </c>
      <c r="P821" s="572">
        <v>0.69171181051070685</v>
      </c>
      <c r="Q821" s="34" t="s">
        <v>48</v>
      </c>
      <c r="R821" s="257" t="s">
        <v>48</v>
      </c>
      <c r="S821" s="27"/>
      <c r="T821" s="27"/>
      <c r="U821" s="145"/>
      <c r="V821" s="24"/>
      <c r="W821" s="24"/>
      <c r="X821" s="24"/>
      <c r="Y821" s="24"/>
      <c r="Z821" s="24"/>
      <c r="AA821" s="24"/>
      <c r="AB821" s="24"/>
      <c r="AC821" s="24"/>
      <c r="AD821" s="24"/>
      <c r="AE821" s="24"/>
      <c r="AF821" s="24"/>
      <c r="AG821" s="24"/>
      <c r="AH821" s="24"/>
      <c r="AI821" s="24">
        <v>8</v>
      </c>
      <c r="AJ821" s="24">
        <v>8</v>
      </c>
      <c r="AK821" s="24"/>
      <c r="AL821" s="24"/>
      <c r="AM821" s="24"/>
      <c r="AN821" s="24"/>
      <c r="AO821" s="145">
        <f t="shared" si="111"/>
        <v>8</v>
      </c>
      <c r="AP821" s="14">
        <f t="shared" si="112"/>
        <v>8</v>
      </c>
      <c r="AQ821" s="22"/>
      <c r="AR821" s="24"/>
      <c r="AS821" s="24"/>
      <c r="AT821" s="24"/>
      <c r="AU821" s="24"/>
      <c r="AV821" s="24"/>
      <c r="AW821" s="145"/>
      <c r="AX821" s="24"/>
      <c r="AY821" s="24"/>
      <c r="AZ821" s="24"/>
      <c r="BA821" s="24"/>
      <c r="BB821" s="24"/>
      <c r="BC821" s="24"/>
      <c r="BD821" s="24"/>
      <c r="BE821" s="24"/>
      <c r="BF821" s="24"/>
      <c r="BG821" s="24">
        <v>47.1</v>
      </c>
      <c r="BH821" s="24">
        <v>47.1</v>
      </c>
      <c r="BI821" s="24"/>
      <c r="BJ821" s="24"/>
      <c r="BK821" s="24"/>
      <c r="BL821" s="24"/>
      <c r="BM821" s="145">
        <f t="shared" si="113"/>
        <v>47.1</v>
      </c>
      <c r="BN821" s="24">
        <f t="shared" si="114"/>
        <v>47.1</v>
      </c>
      <c r="BO821" s="509">
        <f t="shared" si="108"/>
        <v>6.8091941303163497E-2</v>
      </c>
      <c r="BP821" s="511">
        <v>0</v>
      </c>
      <c r="BQ821" s="512">
        <v>0</v>
      </c>
      <c r="BR821" s="513">
        <v>0</v>
      </c>
      <c r="BS821" s="512">
        <v>0</v>
      </c>
      <c r="BT821" s="512">
        <v>0</v>
      </c>
      <c r="BU821" s="512">
        <v>0</v>
      </c>
      <c r="BV821" s="512">
        <v>0</v>
      </c>
      <c r="BW821" s="512">
        <v>0</v>
      </c>
      <c r="BX821" s="512">
        <v>0</v>
      </c>
      <c r="BY821" s="512">
        <v>0</v>
      </c>
      <c r="BZ821" s="512">
        <v>0</v>
      </c>
      <c r="CA821" s="512">
        <v>0</v>
      </c>
      <c r="CB821" s="512">
        <v>0</v>
      </c>
      <c r="CC821" s="512">
        <v>0</v>
      </c>
      <c r="CD821" s="512">
        <v>0</v>
      </c>
      <c r="CE821" s="512">
        <v>0</v>
      </c>
      <c r="CF821" s="512">
        <v>55287.864000000001</v>
      </c>
      <c r="CG821" s="512">
        <v>55287.864000000001</v>
      </c>
      <c r="CH821" s="512">
        <v>0</v>
      </c>
      <c r="CI821" s="512">
        <v>0</v>
      </c>
      <c r="CJ821" s="512">
        <v>0</v>
      </c>
      <c r="CK821" s="512">
        <v>0</v>
      </c>
      <c r="CL821" s="513">
        <f t="shared" si="115"/>
        <v>55287.864000000001</v>
      </c>
      <c r="CM821" s="513">
        <f t="shared" si="116"/>
        <v>55287.864000000001</v>
      </c>
      <c r="CN821" s="113"/>
      <c r="CO821" s="97"/>
      <c r="CP821" s="97"/>
      <c r="CQ821" s="97"/>
      <c r="CR821" s="97"/>
      <c r="CS821" s="97"/>
      <c r="CT821" s="97"/>
      <c r="CU821" s="114"/>
      <c r="CV821" s="50">
        <f t="shared" si="109"/>
        <v>3328800</v>
      </c>
      <c r="CW821" s="11"/>
      <c r="CX821" s="604">
        <f t="shared" si="110"/>
        <v>0.69171181051070685</v>
      </c>
      <c r="CY821" s="143"/>
      <c r="CZ821" s="143"/>
      <c r="DA821" s="143"/>
      <c r="DB821" s="23"/>
      <c r="DC821" s="23"/>
      <c r="DD821" s="23"/>
      <c r="DE821" s="23"/>
      <c r="DF821" s="143"/>
      <c r="DG821" s="89"/>
      <c r="DH821" s="50" t="s">
        <v>46</v>
      </c>
      <c r="DI821" s="28"/>
      <c r="DJ821" s="553" t="s">
        <v>46</v>
      </c>
      <c r="DK821" s="143"/>
      <c r="DL821" s="46"/>
      <c r="DM821" s="111"/>
      <c r="DN821" s="110"/>
      <c r="DO821" s="432">
        <v>172.06860789788564</v>
      </c>
      <c r="DP821" s="433">
        <v>-123.06596539251561</v>
      </c>
      <c r="DQ821" s="434">
        <v>172.06860789788564</v>
      </c>
      <c r="DR821" s="428">
        <v>-123.06596539251561</v>
      </c>
      <c r="DS821" s="432">
        <v>1.0003988831272421</v>
      </c>
      <c r="DT821" s="434">
        <v>-0.28469726876231471</v>
      </c>
      <c r="DU821" s="434">
        <v>1.0003988831272421</v>
      </c>
      <c r="DV821" s="428">
        <v>-0.28469726876231471</v>
      </c>
      <c r="DW821" s="252"/>
      <c r="DX821" s="50"/>
      <c r="DY821" s="249"/>
      <c r="DZ821" s="464">
        <v>0</v>
      </c>
      <c r="EA821" s="465">
        <v>0</v>
      </c>
      <c r="EB821" s="46"/>
    </row>
    <row r="822" spans="1:132" s="141" customFormat="1" ht="27.75" customHeight="1" x14ac:dyDescent="0.25">
      <c r="A822" s="69" t="s">
        <v>56</v>
      </c>
      <c r="B822" s="69" t="s">
        <v>57</v>
      </c>
      <c r="C822" s="69" t="s">
        <v>1099</v>
      </c>
      <c r="D822" s="67" t="s">
        <v>1251</v>
      </c>
      <c r="E822" s="67" t="s">
        <v>1147</v>
      </c>
      <c r="F822" s="67" t="s">
        <v>1405</v>
      </c>
      <c r="G822" s="67" t="s">
        <v>1147</v>
      </c>
      <c r="H822" s="14" t="s">
        <v>46</v>
      </c>
      <c r="I822" s="20" t="s">
        <v>1978</v>
      </c>
      <c r="J822" s="145" t="s">
        <v>1981</v>
      </c>
      <c r="K822" s="426">
        <v>2.6947939284479623</v>
      </c>
      <c r="L822" s="426">
        <v>1.8515151476640002</v>
      </c>
      <c r="M822" s="424">
        <v>672</v>
      </c>
      <c r="N822" s="487">
        <v>4520160</v>
      </c>
      <c r="O822" s="487" t="s">
        <v>1976</v>
      </c>
      <c r="P822" s="572">
        <v>1.1816743429557908</v>
      </c>
      <c r="Q822" s="34" t="s">
        <v>48</v>
      </c>
      <c r="R822" s="257" t="s">
        <v>48</v>
      </c>
      <c r="S822" s="27"/>
      <c r="T822" s="27"/>
      <c r="U822" s="145"/>
      <c r="V822" s="24"/>
      <c r="W822" s="24"/>
      <c r="X822" s="24"/>
      <c r="Y822" s="24"/>
      <c r="Z822" s="24"/>
      <c r="AA822" s="24"/>
      <c r="AB822" s="24"/>
      <c r="AC822" s="24"/>
      <c r="AD822" s="24"/>
      <c r="AE822" s="24"/>
      <c r="AF822" s="24"/>
      <c r="AG822" s="24"/>
      <c r="AH822" s="24"/>
      <c r="AI822" s="24">
        <v>3</v>
      </c>
      <c r="AJ822" s="24">
        <v>3</v>
      </c>
      <c r="AK822" s="24"/>
      <c r="AL822" s="24"/>
      <c r="AM822" s="24"/>
      <c r="AN822" s="24"/>
      <c r="AO822" s="145">
        <f t="shared" si="111"/>
        <v>3</v>
      </c>
      <c r="AP822" s="14">
        <f t="shared" si="112"/>
        <v>3</v>
      </c>
      <c r="AQ822" s="22"/>
      <c r="AR822" s="24"/>
      <c r="AS822" s="24"/>
      <c r="AT822" s="24"/>
      <c r="AU822" s="24"/>
      <c r="AV822" s="24"/>
      <c r="AW822" s="145"/>
      <c r="AX822" s="24"/>
      <c r="AY822" s="24"/>
      <c r="AZ822" s="24"/>
      <c r="BA822" s="24"/>
      <c r="BB822" s="24"/>
      <c r="BC822" s="24"/>
      <c r="BD822" s="24"/>
      <c r="BE822" s="24"/>
      <c r="BF822" s="24"/>
      <c r="BG822" s="24">
        <v>28</v>
      </c>
      <c r="BH822" s="24">
        <v>28</v>
      </c>
      <c r="BI822" s="24"/>
      <c r="BJ822" s="24"/>
      <c r="BK822" s="24"/>
      <c r="BL822" s="24"/>
      <c r="BM822" s="145">
        <f t="shared" si="113"/>
        <v>28</v>
      </c>
      <c r="BN822" s="24">
        <f t="shared" si="114"/>
        <v>28</v>
      </c>
      <c r="BO822" s="509">
        <f t="shared" si="108"/>
        <v>2.3695191629499183E-2</v>
      </c>
      <c r="BP822" s="511">
        <v>0</v>
      </c>
      <c r="BQ822" s="512">
        <v>0</v>
      </c>
      <c r="BR822" s="513">
        <v>0</v>
      </c>
      <c r="BS822" s="512">
        <v>0</v>
      </c>
      <c r="BT822" s="512">
        <v>0</v>
      </c>
      <c r="BU822" s="512">
        <v>0</v>
      </c>
      <c r="BV822" s="512">
        <v>0</v>
      </c>
      <c r="BW822" s="512">
        <v>0</v>
      </c>
      <c r="BX822" s="512">
        <v>0</v>
      </c>
      <c r="BY822" s="512">
        <v>0</v>
      </c>
      <c r="BZ822" s="512">
        <v>0</v>
      </c>
      <c r="CA822" s="512">
        <v>0</v>
      </c>
      <c r="CB822" s="512">
        <v>0</v>
      </c>
      <c r="CC822" s="512">
        <v>0</v>
      </c>
      <c r="CD822" s="512">
        <v>0</v>
      </c>
      <c r="CE822" s="512">
        <v>0</v>
      </c>
      <c r="CF822" s="512">
        <v>32867.520000000004</v>
      </c>
      <c r="CG822" s="512">
        <v>32867.520000000004</v>
      </c>
      <c r="CH822" s="512">
        <v>0</v>
      </c>
      <c r="CI822" s="512">
        <v>0</v>
      </c>
      <c r="CJ822" s="512">
        <v>0</v>
      </c>
      <c r="CK822" s="512">
        <v>0</v>
      </c>
      <c r="CL822" s="513">
        <f t="shared" si="115"/>
        <v>32867.520000000004</v>
      </c>
      <c r="CM822" s="513">
        <f t="shared" si="116"/>
        <v>32867.520000000004</v>
      </c>
      <c r="CN822" s="113"/>
      <c r="CO822" s="97"/>
      <c r="CP822" s="97"/>
      <c r="CQ822" s="97"/>
      <c r="CR822" s="97"/>
      <c r="CS822" s="97"/>
      <c r="CT822" s="97"/>
      <c r="CU822" s="114"/>
      <c r="CV822" s="50">
        <f t="shared" si="109"/>
        <v>4520160</v>
      </c>
      <c r="CW822" s="11"/>
      <c r="CX822" s="604">
        <f t="shared" si="110"/>
        <v>1.1816743429557908</v>
      </c>
      <c r="CY822" s="143"/>
      <c r="CZ822" s="143"/>
      <c r="DA822" s="143"/>
      <c r="DB822" s="23"/>
      <c r="DC822" s="23"/>
      <c r="DD822" s="23"/>
      <c r="DE822" s="23"/>
      <c r="DF822" s="143"/>
      <c r="DG822" s="89"/>
      <c r="DH822" s="50" t="s">
        <v>46</v>
      </c>
      <c r="DI822" s="28"/>
      <c r="DJ822" s="553" t="s">
        <v>46</v>
      </c>
      <c r="DK822" s="143"/>
      <c r="DL822" s="46"/>
      <c r="DM822" s="111"/>
      <c r="DN822" s="110"/>
      <c r="DO822" s="432">
        <v>536.58630952380952</v>
      </c>
      <c r="DP822" s="433">
        <v>-430.13456422070681</v>
      </c>
      <c r="DQ822" s="434">
        <v>322.84375</v>
      </c>
      <c r="DR822" s="428">
        <v>-216.39200469689729</v>
      </c>
      <c r="DS822" s="432">
        <v>2.9791666666666665</v>
      </c>
      <c r="DT822" s="434">
        <v>-1.8818554473654914</v>
      </c>
      <c r="DU822" s="434">
        <v>2.0193452380952381</v>
      </c>
      <c r="DV822" s="428">
        <v>-0.92203401879406299</v>
      </c>
      <c r="DW822" s="252"/>
      <c r="DX822" s="50"/>
      <c r="DY822" s="249"/>
      <c r="DZ822" s="464">
        <v>96465</v>
      </c>
      <c r="EA822" s="465">
        <v>-76704.666666666672</v>
      </c>
      <c r="EB822" s="46"/>
    </row>
    <row r="823" spans="1:132" s="141" customFormat="1" ht="27.75" customHeight="1" x14ac:dyDescent="0.25">
      <c r="A823" s="69" t="s">
        <v>56</v>
      </c>
      <c r="B823" s="69" t="s">
        <v>57</v>
      </c>
      <c r="C823" s="69" t="s">
        <v>1099</v>
      </c>
      <c r="D823" s="67" t="s">
        <v>1251</v>
      </c>
      <c r="E823" s="67" t="s">
        <v>1147</v>
      </c>
      <c r="F823" s="67" t="s">
        <v>1406</v>
      </c>
      <c r="G823" s="67" t="s">
        <v>1147</v>
      </c>
      <c r="H823" s="14" t="s">
        <v>46</v>
      </c>
      <c r="I823" s="20" t="s">
        <v>1978</v>
      </c>
      <c r="J823" s="145" t="s">
        <v>1981</v>
      </c>
      <c r="K823" s="426">
        <v>3.1487298040956135</v>
      </c>
      <c r="L823" s="426">
        <v>3.8011363557300002</v>
      </c>
      <c r="M823" s="424">
        <v>1096</v>
      </c>
      <c r="N823" s="487">
        <v>5851680</v>
      </c>
      <c r="O823" s="487" t="s">
        <v>1976</v>
      </c>
      <c r="P823" s="572">
        <v>1.7581008517147132</v>
      </c>
      <c r="Q823" s="34" t="s">
        <v>48</v>
      </c>
      <c r="R823" s="257" t="s">
        <v>48</v>
      </c>
      <c r="S823" s="27"/>
      <c r="T823" s="27"/>
      <c r="U823" s="145"/>
      <c r="V823" s="24"/>
      <c r="W823" s="24"/>
      <c r="X823" s="24"/>
      <c r="Y823" s="24"/>
      <c r="Z823" s="24"/>
      <c r="AA823" s="24"/>
      <c r="AB823" s="24"/>
      <c r="AC823" s="24"/>
      <c r="AD823" s="24"/>
      <c r="AE823" s="24"/>
      <c r="AF823" s="24"/>
      <c r="AG823" s="24"/>
      <c r="AH823" s="24"/>
      <c r="AI823" s="24">
        <v>15</v>
      </c>
      <c r="AJ823" s="24">
        <v>15</v>
      </c>
      <c r="AK823" s="24"/>
      <c r="AL823" s="24"/>
      <c r="AM823" s="24"/>
      <c r="AN823" s="24"/>
      <c r="AO823" s="145">
        <f t="shared" si="111"/>
        <v>15</v>
      </c>
      <c r="AP823" s="14">
        <f t="shared" si="112"/>
        <v>15</v>
      </c>
      <c r="AQ823" s="22"/>
      <c r="AR823" s="24"/>
      <c r="AS823" s="24"/>
      <c r="AT823" s="24"/>
      <c r="AU823" s="24"/>
      <c r="AV823" s="24"/>
      <c r="AW823" s="145"/>
      <c r="AX823" s="24"/>
      <c r="AY823" s="24"/>
      <c r="AZ823" s="24"/>
      <c r="BA823" s="24"/>
      <c r="BB823" s="24"/>
      <c r="BC823" s="24"/>
      <c r="BD823" s="24"/>
      <c r="BE823" s="24"/>
      <c r="BF823" s="24"/>
      <c r="BG823" s="24">
        <v>83.69</v>
      </c>
      <c r="BH823" s="24">
        <v>83.69</v>
      </c>
      <c r="BI823" s="24"/>
      <c r="BJ823" s="24"/>
      <c r="BK823" s="24"/>
      <c r="BL823" s="24"/>
      <c r="BM823" s="145">
        <f t="shared" si="113"/>
        <v>83.69</v>
      </c>
      <c r="BN823" s="24">
        <f t="shared" si="114"/>
        <v>83.69</v>
      </c>
      <c r="BO823" s="509">
        <f t="shared" si="108"/>
        <v>4.760250239249663E-2</v>
      </c>
      <c r="BP823" s="511">
        <v>0</v>
      </c>
      <c r="BQ823" s="512">
        <v>0</v>
      </c>
      <c r="BR823" s="513">
        <v>0</v>
      </c>
      <c r="BS823" s="512">
        <v>0</v>
      </c>
      <c r="BT823" s="512">
        <v>0</v>
      </c>
      <c r="BU823" s="512">
        <v>0</v>
      </c>
      <c r="BV823" s="512">
        <v>0</v>
      </c>
      <c r="BW823" s="512">
        <v>0</v>
      </c>
      <c r="BX823" s="512">
        <v>0</v>
      </c>
      <c r="BY823" s="512">
        <v>0</v>
      </c>
      <c r="BZ823" s="512">
        <v>0</v>
      </c>
      <c r="CA823" s="512">
        <v>0</v>
      </c>
      <c r="CB823" s="512">
        <v>0</v>
      </c>
      <c r="CC823" s="512">
        <v>0</v>
      </c>
      <c r="CD823" s="512">
        <v>0</v>
      </c>
      <c r="CE823" s="512">
        <v>0</v>
      </c>
      <c r="CF823" s="512">
        <v>98238.669600000008</v>
      </c>
      <c r="CG823" s="512">
        <v>98238.669600000008</v>
      </c>
      <c r="CH823" s="512">
        <v>0</v>
      </c>
      <c r="CI823" s="512">
        <v>0</v>
      </c>
      <c r="CJ823" s="512">
        <v>0</v>
      </c>
      <c r="CK823" s="512">
        <v>0</v>
      </c>
      <c r="CL823" s="513">
        <f t="shared" si="115"/>
        <v>98238.669600000008</v>
      </c>
      <c r="CM823" s="513">
        <f t="shared" si="116"/>
        <v>98238.669600000008</v>
      </c>
      <c r="CN823" s="113"/>
      <c r="CO823" s="97"/>
      <c r="CP823" s="97"/>
      <c r="CQ823" s="97"/>
      <c r="CR823" s="97"/>
      <c r="CS823" s="97"/>
      <c r="CT823" s="97"/>
      <c r="CU823" s="114"/>
      <c r="CV823" s="50">
        <f t="shared" si="109"/>
        <v>5851680</v>
      </c>
      <c r="CW823" s="11"/>
      <c r="CX823" s="604">
        <f t="shared" si="110"/>
        <v>1.7581008517147132</v>
      </c>
      <c r="CY823" s="143"/>
      <c r="CZ823" s="143"/>
      <c r="DA823" s="143"/>
      <c r="DB823" s="23"/>
      <c r="DC823" s="23"/>
      <c r="DD823" s="23"/>
      <c r="DE823" s="23"/>
      <c r="DF823" s="143"/>
      <c r="DG823" s="89"/>
      <c r="DH823" s="50" t="s">
        <v>46</v>
      </c>
      <c r="DI823" s="28"/>
      <c r="DJ823" s="553" t="s">
        <v>46</v>
      </c>
      <c r="DK823" s="143"/>
      <c r="DL823" s="46"/>
      <c r="DM823" s="111"/>
      <c r="DN823" s="110"/>
      <c r="DO823" s="432">
        <v>146.91810508706519</v>
      </c>
      <c r="DP823" s="433">
        <v>-71.134628117668044</v>
      </c>
      <c r="DQ823" s="434">
        <v>145.94175347882248</v>
      </c>
      <c r="DR823" s="428">
        <v>-70.158276509425335</v>
      </c>
      <c r="DS823" s="432">
        <v>1.0347502091095704</v>
      </c>
      <c r="DT823" s="434">
        <v>-2.7670481052898488E-2</v>
      </c>
      <c r="DU823" s="434">
        <v>1.0338377309710258</v>
      </c>
      <c r="DV823" s="428">
        <v>-2.6758002914353929E-2</v>
      </c>
      <c r="DW823" s="252"/>
      <c r="DX823" s="50"/>
      <c r="DY823" s="249"/>
      <c r="DZ823" s="464">
        <v>0</v>
      </c>
      <c r="EA823" s="465">
        <v>25626.666666666668</v>
      </c>
      <c r="EB823" s="46"/>
    </row>
    <row r="824" spans="1:132" s="141" customFormat="1" ht="27.75" customHeight="1" x14ac:dyDescent="0.25">
      <c r="A824" s="69" t="s">
        <v>56</v>
      </c>
      <c r="B824" s="69" t="s">
        <v>57</v>
      </c>
      <c r="C824" s="69" t="s">
        <v>1099</v>
      </c>
      <c r="D824" s="67" t="s">
        <v>1251</v>
      </c>
      <c r="E824" s="67" t="s">
        <v>1147</v>
      </c>
      <c r="F824" s="67" t="s">
        <v>1407</v>
      </c>
      <c r="G824" s="67" t="s">
        <v>1147</v>
      </c>
      <c r="H824" s="14" t="s">
        <v>46</v>
      </c>
      <c r="I824" s="20" t="s">
        <v>1983</v>
      </c>
      <c r="J824" s="145" t="s">
        <v>1981</v>
      </c>
      <c r="K824" s="426">
        <v>3.2712204372068845</v>
      </c>
      <c r="L824" s="426">
        <v>1.688257572246</v>
      </c>
      <c r="M824" s="424">
        <v>190</v>
      </c>
      <c r="N824" s="487">
        <v>2137440</v>
      </c>
      <c r="O824" s="487" t="s">
        <v>1976</v>
      </c>
      <c r="P824" s="572">
        <v>0.60524783419686845</v>
      </c>
      <c r="Q824" s="34" t="s">
        <v>48</v>
      </c>
      <c r="R824" s="257" t="s">
        <v>48</v>
      </c>
      <c r="S824" s="27"/>
      <c r="T824" s="27"/>
      <c r="U824" s="145"/>
      <c r="V824" s="24"/>
      <c r="W824" s="24"/>
      <c r="X824" s="24"/>
      <c r="Y824" s="24"/>
      <c r="Z824" s="24"/>
      <c r="AA824" s="24"/>
      <c r="AB824" s="24"/>
      <c r="AC824" s="24"/>
      <c r="AD824" s="24"/>
      <c r="AE824" s="24"/>
      <c r="AF824" s="24"/>
      <c r="AG824" s="24"/>
      <c r="AH824" s="24"/>
      <c r="AI824" s="24"/>
      <c r="AJ824" s="24"/>
      <c r="AK824" s="24"/>
      <c r="AL824" s="24"/>
      <c r="AM824" s="24"/>
      <c r="AN824" s="24"/>
      <c r="AO824" s="145">
        <f t="shared" si="111"/>
        <v>0</v>
      </c>
      <c r="AP824" s="14">
        <f t="shared" si="112"/>
        <v>0</v>
      </c>
      <c r="AQ824" s="22"/>
      <c r="AR824" s="24"/>
      <c r="AS824" s="24"/>
      <c r="AT824" s="24"/>
      <c r="AU824" s="24"/>
      <c r="AV824" s="24"/>
      <c r="AW824" s="145"/>
      <c r="AX824" s="24"/>
      <c r="AY824" s="24"/>
      <c r="AZ824" s="24"/>
      <c r="BA824" s="24"/>
      <c r="BB824" s="24"/>
      <c r="BC824" s="24"/>
      <c r="BD824" s="24"/>
      <c r="BE824" s="24"/>
      <c r="BF824" s="24"/>
      <c r="BG824" s="24"/>
      <c r="BH824" s="24"/>
      <c r="BI824" s="24"/>
      <c r="BJ824" s="24"/>
      <c r="BK824" s="24"/>
      <c r="BL824" s="24"/>
      <c r="BM824" s="145">
        <f t="shared" si="113"/>
        <v>0</v>
      </c>
      <c r="BN824" s="24">
        <f t="shared" si="114"/>
        <v>0</v>
      </c>
      <c r="BO824" s="509">
        <f t="shared" si="108"/>
        <v>0</v>
      </c>
      <c r="BP824" s="511">
        <v>0</v>
      </c>
      <c r="BQ824" s="512">
        <v>0</v>
      </c>
      <c r="BR824" s="513">
        <v>0</v>
      </c>
      <c r="BS824" s="512">
        <v>0</v>
      </c>
      <c r="BT824" s="512">
        <v>0</v>
      </c>
      <c r="BU824" s="512">
        <v>0</v>
      </c>
      <c r="BV824" s="512">
        <v>0</v>
      </c>
      <c r="BW824" s="512">
        <v>0</v>
      </c>
      <c r="BX824" s="512">
        <v>0</v>
      </c>
      <c r="BY824" s="512">
        <v>0</v>
      </c>
      <c r="BZ824" s="512">
        <v>0</v>
      </c>
      <c r="CA824" s="512">
        <v>0</v>
      </c>
      <c r="CB824" s="512">
        <v>0</v>
      </c>
      <c r="CC824" s="512">
        <v>0</v>
      </c>
      <c r="CD824" s="512">
        <v>0</v>
      </c>
      <c r="CE824" s="512">
        <v>0</v>
      </c>
      <c r="CF824" s="512">
        <v>0</v>
      </c>
      <c r="CG824" s="512">
        <v>0</v>
      </c>
      <c r="CH824" s="512">
        <v>0</v>
      </c>
      <c r="CI824" s="512">
        <v>0</v>
      </c>
      <c r="CJ824" s="512">
        <v>0</v>
      </c>
      <c r="CK824" s="512">
        <v>0</v>
      </c>
      <c r="CL824" s="513">
        <f t="shared" si="115"/>
        <v>0</v>
      </c>
      <c r="CM824" s="513">
        <f t="shared" si="116"/>
        <v>0</v>
      </c>
      <c r="CN824" s="113"/>
      <c r="CO824" s="97"/>
      <c r="CP824" s="97"/>
      <c r="CQ824" s="97"/>
      <c r="CR824" s="97"/>
      <c r="CS824" s="97"/>
      <c r="CT824" s="97"/>
      <c r="CU824" s="114"/>
      <c r="CV824" s="50">
        <f t="shared" si="109"/>
        <v>2137440</v>
      </c>
      <c r="CW824" s="11"/>
      <c r="CX824" s="604">
        <f t="shared" si="110"/>
        <v>0.60524783419686845</v>
      </c>
      <c r="CY824" s="143"/>
      <c r="CZ824" s="143"/>
      <c r="DA824" s="143"/>
      <c r="DB824" s="23"/>
      <c r="DC824" s="23"/>
      <c r="DD824" s="23"/>
      <c r="DE824" s="23"/>
      <c r="DF824" s="143"/>
      <c r="DG824" s="89"/>
      <c r="DH824" s="50" t="s">
        <v>46</v>
      </c>
      <c r="DI824" s="28"/>
      <c r="DJ824" s="553" t="s">
        <v>46</v>
      </c>
      <c r="DK824" s="143"/>
      <c r="DL824" s="46"/>
      <c r="DM824" s="111"/>
      <c r="DN824" s="110"/>
      <c r="DO824" s="432">
        <v>169.96583442838372</v>
      </c>
      <c r="DP824" s="433">
        <v>80.143655320980059</v>
      </c>
      <c r="DQ824" s="434">
        <v>169.96583442838372</v>
      </c>
      <c r="DR824" s="428">
        <v>80.143655320980059</v>
      </c>
      <c r="DS824" s="432">
        <v>0.98817345597897499</v>
      </c>
      <c r="DT824" s="434">
        <v>0.18632799368031905</v>
      </c>
      <c r="DU824" s="434">
        <v>0.98817345597897499</v>
      </c>
      <c r="DV824" s="428">
        <v>0.18632799368031905</v>
      </c>
      <c r="DW824" s="252"/>
      <c r="DX824" s="50"/>
      <c r="DY824" s="249"/>
      <c r="DZ824" s="464">
        <v>0</v>
      </c>
      <c r="EA824" s="465">
        <v>11656.666666666666</v>
      </c>
      <c r="EB824" s="46"/>
    </row>
    <row r="825" spans="1:132" s="141" customFormat="1" ht="27.75" customHeight="1" x14ac:dyDescent="0.25">
      <c r="A825" s="69" t="s">
        <v>56</v>
      </c>
      <c r="B825" s="69" t="s">
        <v>57</v>
      </c>
      <c r="C825" s="69" t="s">
        <v>1099</v>
      </c>
      <c r="D825" s="67" t="s">
        <v>1251</v>
      </c>
      <c r="E825" s="67" t="s">
        <v>1147</v>
      </c>
      <c r="F825" s="67" t="s">
        <v>1408</v>
      </c>
      <c r="G825" s="67" t="s">
        <v>1147</v>
      </c>
      <c r="H825" s="14" t="s">
        <v>46</v>
      </c>
      <c r="I825" s="20" t="s">
        <v>1983</v>
      </c>
      <c r="J825" s="145" t="s">
        <v>1981</v>
      </c>
      <c r="K825" s="426">
        <v>2.7164099225264215</v>
      </c>
      <c r="L825" s="426">
        <v>0.62821969566299996</v>
      </c>
      <c r="M825" s="424">
        <v>50</v>
      </c>
      <c r="N825" s="487">
        <v>350400.00000000012</v>
      </c>
      <c r="O825" s="487" t="s">
        <v>1976</v>
      </c>
      <c r="P825" s="572">
        <v>8.6463976313838356E-2</v>
      </c>
      <c r="Q825" s="34" t="s">
        <v>48</v>
      </c>
      <c r="R825" s="257" t="s">
        <v>48</v>
      </c>
      <c r="S825" s="27"/>
      <c r="T825" s="27"/>
      <c r="U825" s="145"/>
      <c r="V825" s="24"/>
      <c r="W825" s="24"/>
      <c r="X825" s="24"/>
      <c r="Y825" s="24"/>
      <c r="Z825" s="24"/>
      <c r="AA825" s="24"/>
      <c r="AB825" s="24"/>
      <c r="AC825" s="24"/>
      <c r="AD825" s="24"/>
      <c r="AE825" s="24"/>
      <c r="AF825" s="24"/>
      <c r="AG825" s="24"/>
      <c r="AH825" s="24"/>
      <c r="AI825" s="24"/>
      <c r="AJ825" s="24"/>
      <c r="AK825" s="24"/>
      <c r="AL825" s="24"/>
      <c r="AM825" s="24"/>
      <c r="AN825" s="24"/>
      <c r="AO825" s="145">
        <f t="shared" si="111"/>
        <v>0</v>
      </c>
      <c r="AP825" s="14">
        <f t="shared" si="112"/>
        <v>0</v>
      </c>
      <c r="AQ825" s="22"/>
      <c r="AR825" s="24"/>
      <c r="AS825" s="24"/>
      <c r="AT825" s="24"/>
      <c r="AU825" s="24"/>
      <c r="AV825" s="24"/>
      <c r="AW825" s="145"/>
      <c r="AX825" s="24"/>
      <c r="AY825" s="24"/>
      <c r="AZ825" s="24"/>
      <c r="BA825" s="24"/>
      <c r="BB825" s="24"/>
      <c r="BC825" s="24"/>
      <c r="BD825" s="24"/>
      <c r="BE825" s="24"/>
      <c r="BF825" s="24"/>
      <c r="BG825" s="24"/>
      <c r="BH825" s="24"/>
      <c r="BI825" s="24"/>
      <c r="BJ825" s="24"/>
      <c r="BK825" s="24"/>
      <c r="BL825" s="24"/>
      <c r="BM825" s="145">
        <f t="shared" si="113"/>
        <v>0</v>
      </c>
      <c r="BN825" s="24">
        <f t="shared" si="114"/>
        <v>0</v>
      </c>
      <c r="BO825" s="509">
        <f t="shared" si="108"/>
        <v>0</v>
      </c>
      <c r="BP825" s="511">
        <v>0</v>
      </c>
      <c r="BQ825" s="512">
        <v>0</v>
      </c>
      <c r="BR825" s="513">
        <v>0</v>
      </c>
      <c r="BS825" s="512">
        <v>0</v>
      </c>
      <c r="BT825" s="512">
        <v>0</v>
      </c>
      <c r="BU825" s="512">
        <v>0</v>
      </c>
      <c r="BV825" s="512">
        <v>0</v>
      </c>
      <c r="BW825" s="512">
        <v>0</v>
      </c>
      <c r="BX825" s="512">
        <v>0</v>
      </c>
      <c r="BY825" s="512">
        <v>0</v>
      </c>
      <c r="BZ825" s="512">
        <v>0</v>
      </c>
      <c r="CA825" s="512">
        <v>0</v>
      </c>
      <c r="CB825" s="512">
        <v>0</v>
      </c>
      <c r="CC825" s="512">
        <v>0</v>
      </c>
      <c r="CD825" s="512">
        <v>0</v>
      </c>
      <c r="CE825" s="512">
        <v>0</v>
      </c>
      <c r="CF825" s="512">
        <v>0</v>
      </c>
      <c r="CG825" s="512">
        <v>0</v>
      </c>
      <c r="CH825" s="512">
        <v>0</v>
      </c>
      <c r="CI825" s="512">
        <v>0</v>
      </c>
      <c r="CJ825" s="512">
        <v>0</v>
      </c>
      <c r="CK825" s="512">
        <v>0</v>
      </c>
      <c r="CL825" s="513">
        <f t="shared" si="115"/>
        <v>0</v>
      </c>
      <c r="CM825" s="513">
        <f t="shared" si="116"/>
        <v>0</v>
      </c>
      <c r="CN825" s="113"/>
      <c r="CO825" s="97"/>
      <c r="CP825" s="97"/>
      <c r="CQ825" s="97"/>
      <c r="CR825" s="97"/>
      <c r="CS825" s="97"/>
      <c r="CT825" s="97"/>
      <c r="CU825" s="114"/>
      <c r="CV825" s="50">
        <f t="shared" si="109"/>
        <v>350400.00000000012</v>
      </c>
      <c r="CW825" s="11"/>
      <c r="CX825" s="604">
        <f t="shared" si="110"/>
        <v>8.6463976313838356E-2</v>
      </c>
      <c r="CY825" s="143"/>
      <c r="CZ825" s="143"/>
      <c r="DA825" s="143"/>
      <c r="DB825" s="23"/>
      <c r="DC825" s="23"/>
      <c r="DD825" s="23"/>
      <c r="DE825" s="23"/>
      <c r="DF825" s="143"/>
      <c r="DG825" s="89"/>
      <c r="DH825" s="50" t="s">
        <v>46</v>
      </c>
      <c r="DI825" s="28"/>
      <c r="DJ825" s="553" t="s">
        <v>46</v>
      </c>
      <c r="DK825" s="143"/>
      <c r="DL825" s="46"/>
      <c r="DM825" s="111"/>
      <c r="DN825" s="110"/>
      <c r="DO825" s="432">
        <v>280.13245033112599</v>
      </c>
      <c r="DP825" s="433">
        <v>-237.83645665337309</v>
      </c>
      <c r="DQ825" s="434">
        <v>280.13245033112599</v>
      </c>
      <c r="DR825" s="428">
        <v>-237.83645665337309</v>
      </c>
      <c r="DS825" s="432">
        <v>2.9801324503311277</v>
      </c>
      <c r="DT825" s="434">
        <v>-2.3318878115162818</v>
      </c>
      <c r="DU825" s="434">
        <v>2.9801324503311277</v>
      </c>
      <c r="DV825" s="428">
        <v>-2.3318878115162818</v>
      </c>
      <c r="DW825" s="252"/>
      <c r="DX825" s="50"/>
      <c r="DY825" s="249"/>
      <c r="DZ825" s="464">
        <v>5500</v>
      </c>
      <c r="EA825" s="465">
        <v>-5500</v>
      </c>
      <c r="EB825" s="46"/>
    </row>
    <row r="826" spans="1:132" s="141" customFormat="1" ht="27.75" customHeight="1" x14ac:dyDescent="0.25">
      <c r="A826" s="69" t="s">
        <v>56</v>
      </c>
      <c r="B826" s="69" t="s">
        <v>57</v>
      </c>
      <c r="C826" s="69" t="s">
        <v>1099</v>
      </c>
      <c r="D826" s="67" t="s">
        <v>1251</v>
      </c>
      <c r="E826" s="67" t="s">
        <v>1147</v>
      </c>
      <c r="F826" s="67" t="s">
        <v>1409</v>
      </c>
      <c r="G826" s="67" t="s">
        <v>1147</v>
      </c>
      <c r="H826" s="14" t="s">
        <v>46</v>
      </c>
      <c r="I826" s="20" t="s">
        <v>1983</v>
      </c>
      <c r="J826" s="145" t="s">
        <v>1981</v>
      </c>
      <c r="K826" s="426">
        <v>2.1039567569700668</v>
      </c>
      <c r="L826" s="426">
        <v>0.63693181685700007</v>
      </c>
      <c r="M826" s="424">
        <v>57</v>
      </c>
      <c r="N826" s="487">
        <v>1471680</v>
      </c>
      <c r="O826" s="487" t="s">
        <v>1976</v>
      </c>
      <c r="P826" s="572">
        <v>8.6463976313838356E-2</v>
      </c>
      <c r="Q826" s="34" t="s">
        <v>48</v>
      </c>
      <c r="R826" s="257" t="s">
        <v>48</v>
      </c>
      <c r="S826" s="27"/>
      <c r="T826" s="27"/>
      <c r="U826" s="145"/>
      <c r="V826" s="24"/>
      <c r="W826" s="24"/>
      <c r="X826" s="24"/>
      <c r="Y826" s="24"/>
      <c r="Z826" s="24"/>
      <c r="AA826" s="24"/>
      <c r="AB826" s="24"/>
      <c r="AC826" s="24"/>
      <c r="AD826" s="24"/>
      <c r="AE826" s="24"/>
      <c r="AF826" s="24"/>
      <c r="AG826" s="24"/>
      <c r="AH826" s="24"/>
      <c r="AI826" s="24">
        <v>1</v>
      </c>
      <c r="AJ826" s="24">
        <v>1</v>
      </c>
      <c r="AK826" s="24"/>
      <c r="AL826" s="24"/>
      <c r="AM826" s="24"/>
      <c r="AN826" s="24"/>
      <c r="AO826" s="145">
        <f t="shared" si="111"/>
        <v>1</v>
      </c>
      <c r="AP826" s="14">
        <f t="shared" si="112"/>
        <v>1</v>
      </c>
      <c r="AQ826" s="22"/>
      <c r="AR826" s="24"/>
      <c r="AS826" s="24"/>
      <c r="AT826" s="24"/>
      <c r="AU826" s="24"/>
      <c r="AV826" s="24"/>
      <c r="AW826" s="145"/>
      <c r="AX826" s="24"/>
      <c r="AY826" s="24"/>
      <c r="AZ826" s="24"/>
      <c r="BA826" s="24"/>
      <c r="BB826" s="24"/>
      <c r="BC826" s="24"/>
      <c r="BD826" s="24"/>
      <c r="BE826" s="24"/>
      <c r="BF826" s="24"/>
      <c r="BG826" s="24">
        <v>50</v>
      </c>
      <c r="BH826" s="24">
        <v>50</v>
      </c>
      <c r="BI826" s="24"/>
      <c r="BJ826" s="24"/>
      <c r="BK826" s="24"/>
      <c r="BL826" s="24"/>
      <c r="BM826" s="145">
        <f t="shared" si="113"/>
        <v>50</v>
      </c>
      <c r="BN826" s="24">
        <f t="shared" si="114"/>
        <v>50</v>
      </c>
      <c r="BO826" s="509">
        <f t="shared" si="108"/>
        <v>0.57827551000563482</v>
      </c>
      <c r="BP826" s="511">
        <v>0</v>
      </c>
      <c r="BQ826" s="512">
        <v>0</v>
      </c>
      <c r="BR826" s="513">
        <v>0</v>
      </c>
      <c r="BS826" s="512">
        <v>0</v>
      </c>
      <c r="BT826" s="512">
        <v>0</v>
      </c>
      <c r="BU826" s="512">
        <v>0</v>
      </c>
      <c r="BV826" s="512">
        <v>0</v>
      </c>
      <c r="BW826" s="512">
        <v>0</v>
      </c>
      <c r="BX826" s="512">
        <v>0</v>
      </c>
      <c r="BY826" s="512">
        <v>0</v>
      </c>
      <c r="BZ826" s="512">
        <v>0</v>
      </c>
      <c r="CA826" s="512">
        <v>0</v>
      </c>
      <c r="CB826" s="512">
        <v>0</v>
      </c>
      <c r="CC826" s="512">
        <v>0</v>
      </c>
      <c r="CD826" s="512">
        <v>0</v>
      </c>
      <c r="CE826" s="512">
        <v>0</v>
      </c>
      <c r="CF826" s="512">
        <v>58692</v>
      </c>
      <c r="CG826" s="512">
        <v>58692</v>
      </c>
      <c r="CH826" s="512">
        <v>0</v>
      </c>
      <c r="CI826" s="512">
        <v>0</v>
      </c>
      <c r="CJ826" s="512">
        <v>0</v>
      </c>
      <c r="CK826" s="512">
        <v>0</v>
      </c>
      <c r="CL826" s="513">
        <f t="shared" si="115"/>
        <v>58692</v>
      </c>
      <c r="CM826" s="513">
        <f t="shared" si="116"/>
        <v>58692</v>
      </c>
      <c r="CN826" s="113"/>
      <c r="CO826" s="97"/>
      <c r="CP826" s="97"/>
      <c r="CQ826" s="97"/>
      <c r="CR826" s="97"/>
      <c r="CS826" s="97"/>
      <c r="CT826" s="97"/>
      <c r="CU826" s="114"/>
      <c r="CV826" s="50">
        <f t="shared" si="109"/>
        <v>1471680</v>
      </c>
      <c r="CW826" s="11"/>
      <c r="CX826" s="604">
        <f t="shared" si="110"/>
        <v>8.6463976313838356E-2</v>
      </c>
      <c r="CY826" s="143"/>
      <c r="CZ826" s="143"/>
      <c r="DA826" s="143"/>
      <c r="DB826" s="23"/>
      <c r="DC826" s="23"/>
      <c r="DD826" s="23"/>
      <c r="DE826" s="23"/>
      <c r="DF826" s="143"/>
      <c r="DG826" s="89"/>
      <c r="DH826" s="50" t="s">
        <v>46</v>
      </c>
      <c r="DI826" s="28"/>
      <c r="DJ826" s="553" t="s">
        <v>46</v>
      </c>
      <c r="DK826" s="143"/>
      <c r="DL826" s="46"/>
      <c r="DM826" s="111"/>
      <c r="DN826" s="110"/>
      <c r="DO826" s="432">
        <v>169.9764705882352</v>
      </c>
      <c r="DP826" s="433">
        <v>-112.77468288251274</v>
      </c>
      <c r="DQ826" s="434">
        <v>169.9764705882352</v>
      </c>
      <c r="DR826" s="428">
        <v>-123.74261291166724</v>
      </c>
      <c r="DS826" s="432">
        <v>0.98823529411764643</v>
      </c>
      <c r="DT826" s="434">
        <v>0.32383090191624797</v>
      </c>
      <c r="DU826" s="434">
        <v>0.98823529411764643</v>
      </c>
      <c r="DV826" s="428">
        <v>-8.5306141187373452E-3</v>
      </c>
      <c r="DW826" s="252"/>
      <c r="DX826" s="50"/>
      <c r="DY826" s="249"/>
      <c r="DZ826" s="464">
        <v>0</v>
      </c>
      <c r="EA826" s="465">
        <v>247</v>
      </c>
      <c r="EB826" s="46"/>
    </row>
    <row r="827" spans="1:132" s="141" customFormat="1" ht="27.75" customHeight="1" x14ac:dyDescent="0.25">
      <c r="A827" s="69" t="s">
        <v>56</v>
      </c>
      <c r="B827" s="69" t="s">
        <v>57</v>
      </c>
      <c r="C827" s="69" t="s">
        <v>1099</v>
      </c>
      <c r="D827" s="67" t="s">
        <v>1251</v>
      </c>
      <c r="E827" s="67" t="s">
        <v>1147</v>
      </c>
      <c r="F827" s="67" t="s">
        <v>1410</v>
      </c>
      <c r="G827" s="67" t="s">
        <v>1147</v>
      </c>
      <c r="H827" s="14" t="s">
        <v>46</v>
      </c>
      <c r="I827" s="20" t="s">
        <v>1983</v>
      </c>
      <c r="J827" s="145" t="s">
        <v>1981</v>
      </c>
      <c r="K827" s="426">
        <v>2.2696793782382572</v>
      </c>
      <c r="L827" s="426">
        <v>0.57007575639000008</v>
      </c>
      <c r="M827" s="424">
        <v>74</v>
      </c>
      <c r="N827" s="487">
        <v>1121280</v>
      </c>
      <c r="O827" s="487" t="s">
        <v>1976</v>
      </c>
      <c r="P827" s="572">
        <v>8.6463976313838356E-2</v>
      </c>
      <c r="Q827" s="34" t="s">
        <v>48</v>
      </c>
      <c r="R827" s="257" t="s">
        <v>48</v>
      </c>
      <c r="S827" s="27"/>
      <c r="T827" s="27"/>
      <c r="U827" s="145"/>
      <c r="V827" s="24"/>
      <c r="W827" s="24"/>
      <c r="X827" s="24"/>
      <c r="Y827" s="24"/>
      <c r="Z827" s="24"/>
      <c r="AA827" s="24"/>
      <c r="AB827" s="24"/>
      <c r="AC827" s="24"/>
      <c r="AD827" s="24"/>
      <c r="AE827" s="24"/>
      <c r="AF827" s="24"/>
      <c r="AG827" s="24"/>
      <c r="AH827" s="24"/>
      <c r="AI827" s="24"/>
      <c r="AJ827" s="24"/>
      <c r="AK827" s="24"/>
      <c r="AL827" s="24"/>
      <c r="AM827" s="24"/>
      <c r="AN827" s="24"/>
      <c r="AO827" s="145">
        <f t="shared" si="111"/>
        <v>0</v>
      </c>
      <c r="AP827" s="14">
        <f t="shared" si="112"/>
        <v>0</v>
      </c>
      <c r="AQ827" s="22"/>
      <c r="AR827" s="24"/>
      <c r="AS827" s="24"/>
      <c r="AT827" s="24"/>
      <c r="AU827" s="24"/>
      <c r="AV827" s="24"/>
      <c r="AW827" s="145"/>
      <c r="AX827" s="24"/>
      <c r="AY827" s="24"/>
      <c r="AZ827" s="24"/>
      <c r="BA827" s="24"/>
      <c r="BB827" s="24"/>
      <c r="BC827" s="24"/>
      <c r="BD827" s="24"/>
      <c r="BE827" s="24"/>
      <c r="BF827" s="24"/>
      <c r="BG827" s="24"/>
      <c r="BH827" s="24"/>
      <c r="BI827" s="24"/>
      <c r="BJ827" s="24"/>
      <c r="BK827" s="24"/>
      <c r="BL827" s="24"/>
      <c r="BM827" s="145">
        <f t="shared" si="113"/>
        <v>0</v>
      </c>
      <c r="BN827" s="24">
        <f t="shared" si="114"/>
        <v>0</v>
      </c>
      <c r="BO827" s="509">
        <f t="shared" si="108"/>
        <v>0</v>
      </c>
      <c r="BP827" s="511">
        <v>0</v>
      </c>
      <c r="BQ827" s="512">
        <v>0</v>
      </c>
      <c r="BR827" s="513">
        <v>0</v>
      </c>
      <c r="BS827" s="512">
        <v>0</v>
      </c>
      <c r="BT827" s="512">
        <v>0</v>
      </c>
      <c r="BU827" s="512">
        <v>0</v>
      </c>
      <c r="BV827" s="512">
        <v>0</v>
      </c>
      <c r="BW827" s="512">
        <v>0</v>
      </c>
      <c r="BX827" s="512">
        <v>0</v>
      </c>
      <c r="BY827" s="512">
        <v>0</v>
      </c>
      <c r="BZ827" s="512">
        <v>0</v>
      </c>
      <c r="CA827" s="512">
        <v>0</v>
      </c>
      <c r="CB827" s="512">
        <v>0</v>
      </c>
      <c r="CC827" s="512">
        <v>0</v>
      </c>
      <c r="CD827" s="512">
        <v>0</v>
      </c>
      <c r="CE827" s="512">
        <v>0</v>
      </c>
      <c r="CF827" s="512">
        <v>0</v>
      </c>
      <c r="CG827" s="512">
        <v>0</v>
      </c>
      <c r="CH827" s="512">
        <v>0</v>
      </c>
      <c r="CI827" s="512">
        <v>0</v>
      </c>
      <c r="CJ827" s="512">
        <v>0</v>
      </c>
      <c r="CK827" s="512">
        <v>0</v>
      </c>
      <c r="CL827" s="513">
        <f t="shared" si="115"/>
        <v>0</v>
      </c>
      <c r="CM827" s="513">
        <f t="shared" si="116"/>
        <v>0</v>
      </c>
      <c r="CN827" s="113"/>
      <c r="CO827" s="97"/>
      <c r="CP827" s="97"/>
      <c r="CQ827" s="97"/>
      <c r="CR827" s="97"/>
      <c r="CS827" s="97"/>
      <c r="CT827" s="97"/>
      <c r="CU827" s="114"/>
      <c r="CV827" s="50">
        <f t="shared" si="109"/>
        <v>1121280</v>
      </c>
      <c r="CW827" s="11"/>
      <c r="CX827" s="604">
        <f t="shared" si="110"/>
        <v>8.6463976313838356E-2</v>
      </c>
      <c r="CY827" s="143"/>
      <c r="CZ827" s="143"/>
      <c r="DA827" s="143"/>
      <c r="DB827" s="23"/>
      <c r="DC827" s="23"/>
      <c r="DD827" s="23"/>
      <c r="DE827" s="23"/>
      <c r="DF827" s="143"/>
      <c r="DG827" s="89"/>
      <c r="DH827" s="50" t="s">
        <v>46</v>
      </c>
      <c r="DI827" s="28"/>
      <c r="DJ827" s="553" t="s">
        <v>46</v>
      </c>
      <c r="DK827" s="143"/>
      <c r="DL827" s="46"/>
      <c r="DM827" s="111"/>
      <c r="DN827" s="110"/>
      <c r="DO827" s="432">
        <v>167.35135135135135</v>
      </c>
      <c r="DP827" s="433">
        <v>57.974164255497413</v>
      </c>
      <c r="DQ827" s="434">
        <v>167.35135135135135</v>
      </c>
      <c r="DR827" s="428">
        <v>57.974164255497413</v>
      </c>
      <c r="DS827" s="432">
        <v>0.97297297297297303</v>
      </c>
      <c r="DT827" s="434">
        <v>0.22840703788498073</v>
      </c>
      <c r="DU827" s="434">
        <v>0.97297297297297303</v>
      </c>
      <c r="DV827" s="428">
        <v>0.22840703788498073</v>
      </c>
      <c r="DW827" s="252"/>
      <c r="DX827" s="50"/>
      <c r="DY827" s="249"/>
      <c r="DZ827" s="464">
        <v>0</v>
      </c>
      <c r="EA827" s="465">
        <v>0</v>
      </c>
      <c r="EB827" s="46"/>
    </row>
    <row r="828" spans="1:132" s="141" customFormat="1" ht="27.75" customHeight="1" x14ac:dyDescent="0.25">
      <c r="A828" s="69" t="s">
        <v>56</v>
      </c>
      <c r="B828" s="69" t="s">
        <v>57</v>
      </c>
      <c r="C828" s="69" t="s">
        <v>1099</v>
      </c>
      <c r="D828" s="67" t="s">
        <v>1251</v>
      </c>
      <c r="E828" s="67" t="s">
        <v>1147</v>
      </c>
      <c r="F828" s="67" t="s">
        <v>1411</v>
      </c>
      <c r="G828" s="67" t="s">
        <v>1147</v>
      </c>
      <c r="H828" s="14" t="s">
        <v>46</v>
      </c>
      <c r="I828" s="20" t="s">
        <v>1978</v>
      </c>
      <c r="J828" s="145" t="s">
        <v>1981</v>
      </c>
      <c r="K828" s="426">
        <v>2.6083299521341239</v>
      </c>
      <c r="L828" s="426">
        <v>2.5456439340990005</v>
      </c>
      <c r="M828" s="424">
        <v>499</v>
      </c>
      <c r="N828" s="487">
        <v>5361120.0000000009</v>
      </c>
      <c r="O828" s="487" t="s">
        <v>1976</v>
      </c>
      <c r="P828" s="572">
        <v>1.503512477012851</v>
      </c>
      <c r="Q828" s="34" t="s">
        <v>48</v>
      </c>
      <c r="R828" s="257" t="s">
        <v>48</v>
      </c>
      <c r="S828" s="27"/>
      <c r="T828" s="27"/>
      <c r="U828" s="145"/>
      <c r="V828" s="24"/>
      <c r="W828" s="24"/>
      <c r="X828" s="24"/>
      <c r="Y828" s="24"/>
      <c r="Z828" s="24"/>
      <c r="AA828" s="24"/>
      <c r="AB828" s="24"/>
      <c r="AC828" s="24"/>
      <c r="AD828" s="24"/>
      <c r="AE828" s="24"/>
      <c r="AF828" s="24"/>
      <c r="AG828" s="24"/>
      <c r="AH828" s="24"/>
      <c r="AI828" s="24">
        <v>1</v>
      </c>
      <c r="AJ828" s="24">
        <v>1</v>
      </c>
      <c r="AK828" s="24"/>
      <c r="AL828" s="24"/>
      <c r="AM828" s="24"/>
      <c r="AN828" s="24"/>
      <c r="AO828" s="145">
        <f t="shared" si="111"/>
        <v>1</v>
      </c>
      <c r="AP828" s="14">
        <f t="shared" si="112"/>
        <v>1</v>
      </c>
      <c r="AQ828" s="22"/>
      <c r="AR828" s="24"/>
      <c r="AS828" s="24"/>
      <c r="AT828" s="24"/>
      <c r="AU828" s="24"/>
      <c r="AV828" s="24"/>
      <c r="AW828" s="145"/>
      <c r="AX828" s="24"/>
      <c r="AY828" s="24"/>
      <c r="AZ828" s="24"/>
      <c r="BA828" s="24"/>
      <c r="BB828" s="24"/>
      <c r="BC828" s="24"/>
      <c r="BD828" s="24"/>
      <c r="BE828" s="24"/>
      <c r="BF828" s="24"/>
      <c r="BG828" s="24">
        <v>3.8</v>
      </c>
      <c r="BH828" s="24">
        <v>3.8</v>
      </c>
      <c r="BI828" s="24"/>
      <c r="BJ828" s="24"/>
      <c r="BK828" s="24"/>
      <c r="BL828" s="24"/>
      <c r="BM828" s="145">
        <f t="shared" si="113"/>
        <v>3.8</v>
      </c>
      <c r="BN828" s="24">
        <f t="shared" si="114"/>
        <v>3.8</v>
      </c>
      <c r="BO828" s="509">
        <f t="shared" si="108"/>
        <v>2.5274150085869357E-3</v>
      </c>
      <c r="BP828" s="511">
        <v>0</v>
      </c>
      <c r="BQ828" s="512">
        <v>0</v>
      </c>
      <c r="BR828" s="513">
        <v>0</v>
      </c>
      <c r="BS828" s="512">
        <v>0</v>
      </c>
      <c r="BT828" s="512">
        <v>0</v>
      </c>
      <c r="BU828" s="512">
        <v>0</v>
      </c>
      <c r="BV828" s="512">
        <v>0</v>
      </c>
      <c r="BW828" s="512">
        <v>0</v>
      </c>
      <c r="BX828" s="512">
        <v>0</v>
      </c>
      <c r="BY828" s="512">
        <v>0</v>
      </c>
      <c r="BZ828" s="512">
        <v>0</v>
      </c>
      <c r="CA828" s="512">
        <v>0</v>
      </c>
      <c r="CB828" s="512">
        <v>0</v>
      </c>
      <c r="CC828" s="512">
        <v>0</v>
      </c>
      <c r="CD828" s="512">
        <v>0</v>
      </c>
      <c r="CE828" s="512">
        <v>0</v>
      </c>
      <c r="CF828" s="512">
        <v>4460.5920000000006</v>
      </c>
      <c r="CG828" s="512">
        <v>4460.5920000000006</v>
      </c>
      <c r="CH828" s="512">
        <v>0</v>
      </c>
      <c r="CI828" s="512">
        <v>0</v>
      </c>
      <c r="CJ828" s="512">
        <v>0</v>
      </c>
      <c r="CK828" s="512">
        <v>0</v>
      </c>
      <c r="CL828" s="513">
        <f t="shared" si="115"/>
        <v>4460.5920000000006</v>
      </c>
      <c r="CM828" s="513">
        <f t="shared" si="116"/>
        <v>4460.5920000000006</v>
      </c>
      <c r="CN828" s="113"/>
      <c r="CO828" s="97"/>
      <c r="CP828" s="97"/>
      <c r="CQ828" s="97"/>
      <c r="CR828" s="97"/>
      <c r="CS828" s="97"/>
      <c r="CT828" s="97"/>
      <c r="CU828" s="114"/>
      <c r="CV828" s="50">
        <f t="shared" si="109"/>
        <v>5361120.0000000009</v>
      </c>
      <c r="CW828" s="11"/>
      <c r="CX828" s="604">
        <f t="shared" si="110"/>
        <v>1.503512477012851</v>
      </c>
      <c r="CY828" s="143"/>
      <c r="CZ828" s="143"/>
      <c r="DA828" s="143"/>
      <c r="DB828" s="23"/>
      <c r="DC828" s="23"/>
      <c r="DD828" s="23"/>
      <c r="DE828" s="23"/>
      <c r="DF828" s="143"/>
      <c r="DG828" s="89"/>
      <c r="DH828" s="50" t="s">
        <v>46</v>
      </c>
      <c r="DI828" s="28"/>
      <c r="DJ828" s="553" t="s">
        <v>46</v>
      </c>
      <c r="DK828" s="143"/>
      <c r="DL828" s="46"/>
      <c r="DM828" s="111"/>
      <c r="DN828" s="110"/>
      <c r="DO828" s="432">
        <v>172.86258776328987</v>
      </c>
      <c r="DP828" s="433">
        <v>-5.5646236837911829</v>
      </c>
      <c r="DQ828" s="434">
        <v>172.86258776328987</v>
      </c>
      <c r="DR828" s="428">
        <v>-5.5646236837911829</v>
      </c>
      <c r="DS828" s="432">
        <v>1.0050150451354063</v>
      </c>
      <c r="DT828" s="434">
        <v>0.2271444163425056</v>
      </c>
      <c r="DU828" s="434">
        <v>1.0050150451354063</v>
      </c>
      <c r="DV828" s="428">
        <v>0.2271444163425056</v>
      </c>
      <c r="DW828" s="252"/>
      <c r="DX828" s="50"/>
      <c r="DY828" s="249"/>
      <c r="DZ828" s="464">
        <v>0</v>
      </c>
      <c r="EA828" s="465">
        <v>32351</v>
      </c>
      <c r="EB828" s="46"/>
    </row>
    <row r="829" spans="1:132" s="141" customFormat="1" ht="27.75" customHeight="1" x14ac:dyDescent="0.25">
      <c r="A829" s="69" t="s">
        <v>56</v>
      </c>
      <c r="B829" s="69" t="s">
        <v>57</v>
      </c>
      <c r="C829" s="69" t="s">
        <v>1099</v>
      </c>
      <c r="D829" s="67" t="s">
        <v>1251</v>
      </c>
      <c r="E829" s="67" t="s">
        <v>1147</v>
      </c>
      <c r="F829" s="67" t="s">
        <v>1412</v>
      </c>
      <c r="G829" s="67" t="s">
        <v>1112</v>
      </c>
      <c r="H829" s="14" t="s">
        <v>46</v>
      </c>
      <c r="I829" s="20" t="s">
        <v>1979</v>
      </c>
      <c r="J829" s="145" t="s">
        <v>1981</v>
      </c>
      <c r="K829" s="426">
        <v>2.7668472420428274</v>
      </c>
      <c r="L829" s="426">
        <v>2.3759469647550002</v>
      </c>
      <c r="M829" s="424">
        <v>163</v>
      </c>
      <c r="N829" s="487">
        <v>1296480</v>
      </c>
      <c r="O829" s="487" t="s">
        <v>1976</v>
      </c>
      <c r="P829" s="572">
        <v>0.25218659758202849</v>
      </c>
      <c r="Q829" s="34" t="s">
        <v>48</v>
      </c>
      <c r="R829" s="257" t="s">
        <v>48</v>
      </c>
      <c r="S829" s="27"/>
      <c r="T829" s="27"/>
      <c r="U829" s="145"/>
      <c r="V829" s="24"/>
      <c r="W829" s="24"/>
      <c r="X829" s="24"/>
      <c r="Y829" s="24"/>
      <c r="Z829" s="24"/>
      <c r="AA829" s="24"/>
      <c r="AB829" s="24"/>
      <c r="AC829" s="24"/>
      <c r="AD829" s="24"/>
      <c r="AE829" s="24"/>
      <c r="AF829" s="24"/>
      <c r="AG829" s="24"/>
      <c r="AH829" s="24"/>
      <c r="AI829" s="24">
        <v>1</v>
      </c>
      <c r="AJ829" s="24">
        <v>1</v>
      </c>
      <c r="AK829" s="24"/>
      <c r="AL829" s="24"/>
      <c r="AM829" s="24"/>
      <c r="AN829" s="24"/>
      <c r="AO829" s="145">
        <f t="shared" si="111"/>
        <v>1</v>
      </c>
      <c r="AP829" s="14">
        <f t="shared" si="112"/>
        <v>1</v>
      </c>
      <c r="AQ829" s="22"/>
      <c r="AR829" s="24"/>
      <c r="AS829" s="24"/>
      <c r="AT829" s="24"/>
      <c r="AU829" s="24"/>
      <c r="AV829" s="24"/>
      <c r="AW829" s="145"/>
      <c r="AX829" s="24"/>
      <c r="AY829" s="24"/>
      <c r="AZ829" s="24"/>
      <c r="BA829" s="24"/>
      <c r="BB829" s="24"/>
      <c r="BC829" s="24"/>
      <c r="BD829" s="24"/>
      <c r="BE829" s="24"/>
      <c r="BF829" s="24"/>
      <c r="BG829" s="24">
        <v>3.8</v>
      </c>
      <c r="BH829" s="24">
        <v>3.8</v>
      </c>
      <c r="BI829" s="24"/>
      <c r="BJ829" s="24"/>
      <c r="BK829" s="24"/>
      <c r="BL829" s="24"/>
      <c r="BM829" s="145">
        <f t="shared" si="113"/>
        <v>3.8</v>
      </c>
      <c r="BN829" s="24">
        <f t="shared" si="114"/>
        <v>3.8</v>
      </c>
      <c r="BO829" s="509">
        <f t="shared" si="108"/>
        <v>1.5068207575003972E-2</v>
      </c>
      <c r="BP829" s="511">
        <v>0</v>
      </c>
      <c r="BQ829" s="512">
        <v>0</v>
      </c>
      <c r="BR829" s="513">
        <v>0</v>
      </c>
      <c r="BS829" s="512">
        <v>0</v>
      </c>
      <c r="BT829" s="512">
        <v>0</v>
      </c>
      <c r="BU829" s="512">
        <v>0</v>
      </c>
      <c r="BV829" s="512">
        <v>0</v>
      </c>
      <c r="BW829" s="512">
        <v>0</v>
      </c>
      <c r="BX829" s="512">
        <v>0</v>
      </c>
      <c r="BY829" s="512">
        <v>0</v>
      </c>
      <c r="BZ829" s="512">
        <v>0</v>
      </c>
      <c r="CA829" s="512">
        <v>0</v>
      </c>
      <c r="CB829" s="512">
        <v>0</v>
      </c>
      <c r="CC829" s="512">
        <v>0</v>
      </c>
      <c r="CD829" s="512">
        <v>0</v>
      </c>
      <c r="CE829" s="512">
        <v>0</v>
      </c>
      <c r="CF829" s="512">
        <v>4460.5920000000006</v>
      </c>
      <c r="CG829" s="512">
        <v>4460.5920000000006</v>
      </c>
      <c r="CH829" s="512">
        <v>0</v>
      </c>
      <c r="CI829" s="512">
        <v>0</v>
      </c>
      <c r="CJ829" s="512">
        <v>0</v>
      </c>
      <c r="CK829" s="512">
        <v>0</v>
      </c>
      <c r="CL829" s="513">
        <f t="shared" si="115"/>
        <v>4460.5920000000006</v>
      </c>
      <c r="CM829" s="513">
        <f t="shared" si="116"/>
        <v>4460.5920000000006</v>
      </c>
      <c r="CN829" s="113"/>
      <c r="CO829" s="97"/>
      <c r="CP829" s="97"/>
      <c r="CQ829" s="97"/>
      <c r="CR829" s="97"/>
      <c r="CS829" s="97"/>
      <c r="CT829" s="97"/>
      <c r="CU829" s="114"/>
      <c r="CV829" s="50">
        <f t="shared" si="109"/>
        <v>1296480</v>
      </c>
      <c r="CW829" s="11"/>
      <c r="CX829" s="604">
        <f t="shared" si="110"/>
        <v>0.25218659758202849</v>
      </c>
      <c r="CY829" s="143"/>
      <c r="CZ829" s="143"/>
      <c r="DA829" s="143"/>
      <c r="DB829" s="23"/>
      <c r="DC829" s="23"/>
      <c r="DD829" s="23"/>
      <c r="DE829" s="23"/>
      <c r="DF829" s="143"/>
      <c r="DG829" s="89"/>
      <c r="DH829" s="50" t="s">
        <v>46</v>
      </c>
      <c r="DI829" s="28"/>
      <c r="DJ829" s="553" t="s">
        <v>46</v>
      </c>
      <c r="DK829" s="143"/>
      <c r="DL829" s="46"/>
      <c r="DM829" s="111"/>
      <c r="DN829" s="110"/>
      <c r="DO829" s="432">
        <v>327.69984686064316</v>
      </c>
      <c r="DP829" s="433">
        <v>-240.28389547599937</v>
      </c>
      <c r="DQ829" s="434">
        <v>250.89127105666157</v>
      </c>
      <c r="DR829" s="428">
        <v>-163.47531967201778</v>
      </c>
      <c r="DS829" s="432">
        <v>2.9218989280245022</v>
      </c>
      <c r="DT829" s="434">
        <v>-1.5426481035131399</v>
      </c>
      <c r="DU829" s="434">
        <v>1.9540581929555896</v>
      </c>
      <c r="DV829" s="428">
        <v>-0.5748073684442272</v>
      </c>
      <c r="DW829" s="252"/>
      <c r="DX829" s="50"/>
      <c r="DY829" s="249"/>
      <c r="DZ829" s="464">
        <v>13266</v>
      </c>
      <c r="EA829" s="465">
        <v>-6508.666666666667</v>
      </c>
      <c r="EB829" s="46"/>
    </row>
    <row r="830" spans="1:132" s="141" customFormat="1" ht="27.75" customHeight="1" x14ac:dyDescent="0.25">
      <c r="A830" s="69" t="s">
        <v>56</v>
      </c>
      <c r="B830" s="69" t="s">
        <v>57</v>
      </c>
      <c r="C830" s="69" t="s">
        <v>1099</v>
      </c>
      <c r="D830" s="67" t="s">
        <v>1251</v>
      </c>
      <c r="E830" s="67" t="s">
        <v>1147</v>
      </c>
      <c r="F830" s="67" t="s">
        <v>1413</v>
      </c>
      <c r="G830" s="67" t="s">
        <v>1147</v>
      </c>
      <c r="H830" s="14" t="s">
        <v>46</v>
      </c>
      <c r="I830" s="20" t="s">
        <v>1983</v>
      </c>
      <c r="J830" s="145" t="s">
        <v>1981</v>
      </c>
      <c r="K830" s="426">
        <v>3.2568097744879116</v>
      </c>
      <c r="L830" s="426">
        <v>0.92518939201500006</v>
      </c>
      <c r="M830" s="424">
        <v>1</v>
      </c>
      <c r="N830" s="487">
        <v>2487839.9999999995</v>
      </c>
      <c r="O830" s="487" t="s">
        <v>1976</v>
      </c>
      <c r="P830" s="572">
        <v>0.8358184377004374</v>
      </c>
      <c r="Q830" s="34" t="s">
        <v>48</v>
      </c>
      <c r="R830" s="257" t="s">
        <v>48</v>
      </c>
      <c r="S830" s="27"/>
      <c r="T830" s="27"/>
      <c r="U830" s="145"/>
      <c r="V830" s="24"/>
      <c r="W830" s="24"/>
      <c r="X830" s="24"/>
      <c r="Y830" s="24"/>
      <c r="Z830" s="24"/>
      <c r="AA830" s="24"/>
      <c r="AB830" s="24"/>
      <c r="AC830" s="24"/>
      <c r="AD830" s="24"/>
      <c r="AE830" s="24"/>
      <c r="AF830" s="24"/>
      <c r="AG830" s="24"/>
      <c r="AH830" s="24"/>
      <c r="AI830" s="24"/>
      <c r="AJ830" s="24"/>
      <c r="AK830" s="24"/>
      <c r="AL830" s="24"/>
      <c r="AM830" s="24"/>
      <c r="AN830" s="24"/>
      <c r="AO830" s="145">
        <f t="shared" si="111"/>
        <v>0</v>
      </c>
      <c r="AP830" s="14">
        <f t="shared" si="112"/>
        <v>0</v>
      </c>
      <c r="AQ830" s="22"/>
      <c r="AR830" s="24"/>
      <c r="AS830" s="24"/>
      <c r="AT830" s="24"/>
      <c r="AU830" s="24"/>
      <c r="AV830" s="24"/>
      <c r="AW830" s="145"/>
      <c r="AX830" s="24"/>
      <c r="AY830" s="24"/>
      <c r="AZ830" s="24"/>
      <c r="BA830" s="24"/>
      <c r="BB830" s="24"/>
      <c r="BC830" s="24"/>
      <c r="BD830" s="24"/>
      <c r="BE830" s="24"/>
      <c r="BF830" s="24"/>
      <c r="BG830" s="24"/>
      <c r="BH830" s="24"/>
      <c r="BI830" s="24"/>
      <c r="BJ830" s="24"/>
      <c r="BK830" s="24"/>
      <c r="BL830" s="24"/>
      <c r="BM830" s="145">
        <f t="shared" si="113"/>
        <v>0</v>
      </c>
      <c r="BN830" s="24">
        <f t="shared" si="114"/>
        <v>0</v>
      </c>
      <c r="BO830" s="509">
        <f t="shared" si="108"/>
        <v>0</v>
      </c>
      <c r="BP830" s="511">
        <v>0</v>
      </c>
      <c r="BQ830" s="512">
        <v>0</v>
      </c>
      <c r="BR830" s="513">
        <v>0</v>
      </c>
      <c r="BS830" s="512">
        <v>0</v>
      </c>
      <c r="BT830" s="512">
        <v>0</v>
      </c>
      <c r="BU830" s="512">
        <v>0</v>
      </c>
      <c r="BV830" s="512">
        <v>0</v>
      </c>
      <c r="BW830" s="512">
        <v>0</v>
      </c>
      <c r="BX830" s="512">
        <v>0</v>
      </c>
      <c r="BY830" s="512">
        <v>0</v>
      </c>
      <c r="BZ830" s="512">
        <v>0</v>
      </c>
      <c r="CA830" s="512">
        <v>0</v>
      </c>
      <c r="CB830" s="512">
        <v>0</v>
      </c>
      <c r="CC830" s="512">
        <v>0</v>
      </c>
      <c r="CD830" s="512">
        <v>0</v>
      </c>
      <c r="CE830" s="512">
        <v>0</v>
      </c>
      <c r="CF830" s="512">
        <v>0</v>
      </c>
      <c r="CG830" s="512">
        <v>0</v>
      </c>
      <c r="CH830" s="512">
        <v>0</v>
      </c>
      <c r="CI830" s="512">
        <v>0</v>
      </c>
      <c r="CJ830" s="512">
        <v>0</v>
      </c>
      <c r="CK830" s="512">
        <v>0</v>
      </c>
      <c r="CL830" s="513">
        <f t="shared" si="115"/>
        <v>0</v>
      </c>
      <c r="CM830" s="513">
        <f t="shared" si="116"/>
        <v>0</v>
      </c>
      <c r="CN830" s="113"/>
      <c r="CO830" s="97"/>
      <c r="CP830" s="97"/>
      <c r="CQ830" s="97"/>
      <c r="CR830" s="97"/>
      <c r="CS830" s="97"/>
      <c r="CT830" s="97"/>
      <c r="CU830" s="114"/>
      <c r="CV830" s="50">
        <f t="shared" si="109"/>
        <v>2487839.9999999995</v>
      </c>
      <c r="CW830" s="11"/>
      <c r="CX830" s="604">
        <f t="shared" si="110"/>
        <v>0.8358184377004374</v>
      </c>
      <c r="CY830" s="143"/>
      <c r="CZ830" s="143"/>
      <c r="DA830" s="143"/>
      <c r="DB830" s="23"/>
      <c r="DC830" s="23"/>
      <c r="DD830" s="23"/>
      <c r="DE830" s="23"/>
      <c r="DF830" s="143"/>
      <c r="DG830" s="89"/>
      <c r="DH830" s="50" t="s">
        <v>46</v>
      </c>
      <c r="DI830" s="28"/>
      <c r="DJ830" s="553" t="s">
        <v>46</v>
      </c>
      <c r="DK830" s="143"/>
      <c r="DL830" s="46"/>
      <c r="DM830" s="111"/>
      <c r="DN830" s="110"/>
      <c r="DO830" s="432">
        <v>172</v>
      </c>
      <c r="DP830" s="433">
        <v>-129</v>
      </c>
      <c r="DQ830" s="434">
        <v>172</v>
      </c>
      <c r="DR830" s="428">
        <v>-129</v>
      </c>
      <c r="DS830" s="432">
        <v>1</v>
      </c>
      <c r="DT830" s="434">
        <v>-0.33333333333333337</v>
      </c>
      <c r="DU830" s="434">
        <v>1</v>
      </c>
      <c r="DV830" s="428">
        <v>-0.33333333333333337</v>
      </c>
      <c r="DW830" s="252"/>
      <c r="DX830" s="50"/>
      <c r="DY830" s="249"/>
      <c r="DZ830" s="464">
        <v>0</v>
      </c>
      <c r="EA830" s="465">
        <v>0</v>
      </c>
      <c r="EB830" s="46"/>
    </row>
    <row r="831" spans="1:132" s="141" customFormat="1" ht="27.75" customHeight="1" x14ac:dyDescent="0.25">
      <c r="A831" s="69" t="s">
        <v>56</v>
      </c>
      <c r="B831" s="69" t="s">
        <v>57</v>
      </c>
      <c r="C831" s="69" t="s">
        <v>1099</v>
      </c>
      <c r="D831" s="67" t="s">
        <v>1414</v>
      </c>
      <c r="E831" s="67" t="s">
        <v>1108</v>
      </c>
      <c r="F831" s="67" t="s">
        <v>1415</v>
      </c>
      <c r="G831" s="67" t="s">
        <v>1108</v>
      </c>
      <c r="H831" s="14" t="s">
        <v>46</v>
      </c>
      <c r="I831" s="20" t="s">
        <v>1979</v>
      </c>
      <c r="J831" s="145" t="s">
        <v>1981</v>
      </c>
      <c r="K831" s="426">
        <v>3.2279884490499655</v>
      </c>
      <c r="L831" s="426">
        <v>2.5833333279600001</v>
      </c>
      <c r="M831" s="424">
        <v>1081</v>
      </c>
      <c r="N831" s="487">
        <v>6482400.0000000009</v>
      </c>
      <c r="O831" s="487" t="s">
        <v>1976</v>
      </c>
      <c r="P831" s="572">
        <v>1.6956306288279652</v>
      </c>
      <c r="Q831" s="34" t="s">
        <v>1977</v>
      </c>
      <c r="R831" s="257" t="s">
        <v>48</v>
      </c>
      <c r="S831" s="27"/>
      <c r="T831" s="27"/>
      <c r="U831" s="145"/>
      <c r="V831" s="24"/>
      <c r="W831" s="24"/>
      <c r="X831" s="24"/>
      <c r="Y831" s="24"/>
      <c r="Z831" s="24"/>
      <c r="AA831" s="24"/>
      <c r="AB831" s="24"/>
      <c r="AC831" s="24"/>
      <c r="AD831" s="24"/>
      <c r="AE831" s="24"/>
      <c r="AF831" s="24"/>
      <c r="AG831" s="24"/>
      <c r="AH831" s="24"/>
      <c r="AI831" s="24">
        <v>14</v>
      </c>
      <c r="AJ831" s="24">
        <v>14</v>
      </c>
      <c r="AK831" s="24"/>
      <c r="AL831" s="24"/>
      <c r="AM831" s="24"/>
      <c r="AN831" s="24"/>
      <c r="AO831" s="145">
        <f t="shared" si="111"/>
        <v>14</v>
      </c>
      <c r="AP831" s="14">
        <f t="shared" si="112"/>
        <v>14</v>
      </c>
      <c r="AQ831" s="22"/>
      <c r="AR831" s="24"/>
      <c r="AS831" s="24"/>
      <c r="AT831" s="24"/>
      <c r="AU831" s="24"/>
      <c r="AV831" s="24"/>
      <c r="AW831" s="145"/>
      <c r="AX831" s="24"/>
      <c r="AY831" s="24"/>
      <c r="AZ831" s="24"/>
      <c r="BA831" s="24"/>
      <c r="BB831" s="24"/>
      <c r="BC831" s="24"/>
      <c r="BD831" s="24"/>
      <c r="BE831" s="24"/>
      <c r="BF831" s="24"/>
      <c r="BG831" s="24">
        <v>66.959999999999994</v>
      </c>
      <c r="BH831" s="24">
        <v>66.959999999999994</v>
      </c>
      <c r="BI831" s="24"/>
      <c r="BJ831" s="24"/>
      <c r="BK831" s="24"/>
      <c r="BL831" s="24"/>
      <c r="BM831" s="145">
        <f t="shared" si="113"/>
        <v>66.959999999999994</v>
      </c>
      <c r="BN831" s="24">
        <f t="shared" si="114"/>
        <v>66.959999999999994</v>
      </c>
      <c r="BO831" s="509">
        <f t="shared" si="108"/>
        <v>3.9489732528766204E-2</v>
      </c>
      <c r="BP831" s="511">
        <v>0</v>
      </c>
      <c r="BQ831" s="512">
        <v>0</v>
      </c>
      <c r="BR831" s="513">
        <v>0</v>
      </c>
      <c r="BS831" s="512">
        <v>0</v>
      </c>
      <c r="BT831" s="512">
        <v>0</v>
      </c>
      <c r="BU831" s="512">
        <v>0</v>
      </c>
      <c r="BV831" s="512">
        <v>0</v>
      </c>
      <c r="BW831" s="512">
        <v>0</v>
      </c>
      <c r="BX831" s="512">
        <v>0</v>
      </c>
      <c r="BY831" s="512">
        <v>0</v>
      </c>
      <c r="BZ831" s="512">
        <v>0</v>
      </c>
      <c r="CA831" s="512">
        <v>0</v>
      </c>
      <c r="CB831" s="512">
        <v>0</v>
      </c>
      <c r="CC831" s="512">
        <v>0</v>
      </c>
      <c r="CD831" s="512">
        <v>0</v>
      </c>
      <c r="CE831" s="512">
        <v>0</v>
      </c>
      <c r="CF831" s="512">
        <v>78600.326400000005</v>
      </c>
      <c r="CG831" s="512">
        <v>78600.326400000005</v>
      </c>
      <c r="CH831" s="512">
        <v>0</v>
      </c>
      <c r="CI831" s="512">
        <v>0</v>
      </c>
      <c r="CJ831" s="512">
        <v>0</v>
      </c>
      <c r="CK831" s="512">
        <v>0</v>
      </c>
      <c r="CL831" s="513">
        <f t="shared" si="115"/>
        <v>78600.326400000005</v>
      </c>
      <c r="CM831" s="513">
        <f t="shared" si="116"/>
        <v>78600.326400000005</v>
      </c>
      <c r="CN831" s="113"/>
      <c r="CO831" s="97"/>
      <c r="CP831" s="97"/>
      <c r="CQ831" s="97"/>
      <c r="CR831" s="97"/>
      <c r="CS831" s="97"/>
      <c r="CT831" s="97"/>
      <c r="CU831" s="114"/>
      <c r="CV831" s="50">
        <f t="shared" si="109"/>
        <v>6482400.0000000009</v>
      </c>
      <c r="CW831" s="11"/>
      <c r="CX831" s="604">
        <f t="shared" si="110"/>
        <v>1.6956306288279652</v>
      </c>
      <c r="CY831" s="143"/>
      <c r="CZ831" s="143"/>
      <c r="DA831" s="143"/>
      <c r="DB831" s="23"/>
      <c r="DC831" s="23"/>
      <c r="DD831" s="23"/>
      <c r="DE831" s="23"/>
      <c r="DF831" s="143"/>
      <c r="DG831" s="89"/>
      <c r="DH831" s="50" t="s">
        <v>46</v>
      </c>
      <c r="DI831" s="28"/>
      <c r="DJ831" s="553" t="s">
        <v>46</v>
      </c>
      <c r="DK831" s="143"/>
      <c r="DL831" s="46"/>
      <c r="DM831" s="111"/>
      <c r="DN831" s="110"/>
      <c r="DO831" s="432">
        <v>11.059131909644558</v>
      </c>
      <c r="DP831" s="433">
        <v>115.95549124429706</v>
      </c>
      <c r="DQ831" s="434">
        <v>11.059131909644558</v>
      </c>
      <c r="DR831" s="428">
        <v>115.95549124429706</v>
      </c>
      <c r="DS831" s="432">
        <v>1.0037776578521287</v>
      </c>
      <c r="DT831" s="434">
        <v>5.9878265196474656E-2</v>
      </c>
      <c r="DU831" s="434">
        <v>1.0037776578521287</v>
      </c>
      <c r="DV831" s="428">
        <v>5.9878265196474656E-2</v>
      </c>
      <c r="DW831" s="252"/>
      <c r="DX831" s="50"/>
      <c r="DY831" s="249"/>
      <c r="DZ831" s="464">
        <v>0</v>
      </c>
      <c r="EA831" s="465">
        <v>0</v>
      </c>
      <c r="EB831" s="46"/>
    </row>
    <row r="832" spans="1:132" s="141" customFormat="1" ht="27.75" customHeight="1" x14ac:dyDescent="0.25">
      <c r="A832" s="69" t="s">
        <v>56</v>
      </c>
      <c r="B832" s="69" t="s">
        <v>57</v>
      </c>
      <c r="C832" s="69" t="s">
        <v>1099</v>
      </c>
      <c r="D832" s="67" t="s">
        <v>1414</v>
      </c>
      <c r="E832" s="67" t="s">
        <v>1108</v>
      </c>
      <c r="F832" s="67" t="s">
        <v>1416</v>
      </c>
      <c r="G832" s="67" t="s">
        <v>1108</v>
      </c>
      <c r="H832" s="14" t="s">
        <v>46</v>
      </c>
      <c r="I832" s="20" t="s">
        <v>1979</v>
      </c>
      <c r="J832" s="145" t="s">
        <v>1981</v>
      </c>
      <c r="K832" s="426">
        <v>3.2207831176904782</v>
      </c>
      <c r="L832" s="426">
        <v>2.105303025924</v>
      </c>
      <c r="M832" s="424">
        <v>652</v>
      </c>
      <c r="N832" s="487">
        <v>9460800.0000000019</v>
      </c>
      <c r="O832" s="487" t="s">
        <v>1976</v>
      </c>
      <c r="P832" s="572">
        <v>2.4743107888476739</v>
      </c>
      <c r="Q832" s="34" t="s">
        <v>1977</v>
      </c>
      <c r="R832" s="257" t="s">
        <v>48</v>
      </c>
      <c r="S832" s="27"/>
      <c r="T832" s="27"/>
      <c r="U832" s="145"/>
      <c r="V832" s="24"/>
      <c r="W832" s="24"/>
      <c r="X832" s="24"/>
      <c r="Y832" s="24"/>
      <c r="Z832" s="24"/>
      <c r="AA832" s="24"/>
      <c r="AB832" s="24"/>
      <c r="AC832" s="24"/>
      <c r="AD832" s="24"/>
      <c r="AE832" s="24"/>
      <c r="AF832" s="24"/>
      <c r="AG832" s="24"/>
      <c r="AH832" s="24"/>
      <c r="AI832" s="24">
        <v>2</v>
      </c>
      <c r="AJ832" s="24">
        <v>2</v>
      </c>
      <c r="AK832" s="24"/>
      <c r="AL832" s="24"/>
      <c r="AM832" s="24"/>
      <c r="AN832" s="24"/>
      <c r="AO832" s="145">
        <f t="shared" si="111"/>
        <v>2</v>
      </c>
      <c r="AP832" s="14">
        <f t="shared" si="112"/>
        <v>2</v>
      </c>
      <c r="AQ832" s="22"/>
      <c r="AR832" s="24"/>
      <c r="AS832" s="24"/>
      <c r="AT832" s="24"/>
      <c r="AU832" s="24"/>
      <c r="AV832" s="24"/>
      <c r="AW832" s="145"/>
      <c r="AX832" s="24"/>
      <c r="AY832" s="24"/>
      <c r="AZ832" s="24"/>
      <c r="BA832" s="24"/>
      <c r="BB832" s="24"/>
      <c r="BC832" s="24"/>
      <c r="BD832" s="24"/>
      <c r="BE832" s="24"/>
      <c r="BF832" s="24"/>
      <c r="BG832" s="24">
        <v>10.95</v>
      </c>
      <c r="BH832" s="24">
        <v>10.95</v>
      </c>
      <c r="BI832" s="24"/>
      <c r="BJ832" s="24"/>
      <c r="BK832" s="24"/>
      <c r="BL832" s="24"/>
      <c r="BM832" s="145">
        <f t="shared" si="113"/>
        <v>10.95</v>
      </c>
      <c r="BN832" s="24">
        <f t="shared" si="114"/>
        <v>10.95</v>
      </c>
      <c r="BO832" s="509">
        <f t="shared" si="108"/>
        <v>4.4254747824543049E-3</v>
      </c>
      <c r="BP832" s="511">
        <v>0</v>
      </c>
      <c r="BQ832" s="512">
        <v>0</v>
      </c>
      <c r="BR832" s="513">
        <v>0</v>
      </c>
      <c r="BS832" s="512">
        <v>0</v>
      </c>
      <c r="BT832" s="512">
        <v>0</v>
      </c>
      <c r="BU832" s="512">
        <v>0</v>
      </c>
      <c r="BV832" s="512">
        <v>0</v>
      </c>
      <c r="BW832" s="512">
        <v>0</v>
      </c>
      <c r="BX832" s="512">
        <v>0</v>
      </c>
      <c r="BY832" s="512">
        <v>0</v>
      </c>
      <c r="BZ832" s="512">
        <v>0</v>
      </c>
      <c r="CA832" s="512">
        <v>0</v>
      </c>
      <c r="CB832" s="512">
        <v>0</v>
      </c>
      <c r="CC832" s="512">
        <v>0</v>
      </c>
      <c r="CD832" s="512">
        <v>0</v>
      </c>
      <c r="CE832" s="512">
        <v>0</v>
      </c>
      <c r="CF832" s="512">
        <v>12853.548000000001</v>
      </c>
      <c r="CG832" s="512">
        <v>12853.548000000001</v>
      </c>
      <c r="CH832" s="512">
        <v>0</v>
      </c>
      <c r="CI832" s="512">
        <v>0</v>
      </c>
      <c r="CJ832" s="512">
        <v>0</v>
      </c>
      <c r="CK832" s="512">
        <v>0</v>
      </c>
      <c r="CL832" s="513">
        <f t="shared" si="115"/>
        <v>12853.548000000001</v>
      </c>
      <c r="CM832" s="513">
        <f t="shared" si="116"/>
        <v>12853.548000000001</v>
      </c>
      <c r="CN832" s="113"/>
      <c r="CO832" s="97"/>
      <c r="CP832" s="97"/>
      <c r="CQ832" s="97"/>
      <c r="CR832" s="97"/>
      <c r="CS832" s="97"/>
      <c r="CT832" s="97"/>
      <c r="CU832" s="114"/>
      <c r="CV832" s="50">
        <f t="shared" si="109"/>
        <v>9460800.0000000019</v>
      </c>
      <c r="CW832" s="11"/>
      <c r="CX832" s="604">
        <f t="shared" si="110"/>
        <v>2.4743107888476739</v>
      </c>
      <c r="CY832" s="143"/>
      <c r="CZ832" s="143"/>
      <c r="DA832" s="143"/>
      <c r="DB832" s="23"/>
      <c r="DC832" s="23"/>
      <c r="DD832" s="23"/>
      <c r="DE832" s="23"/>
      <c r="DF832" s="143"/>
      <c r="DG832" s="89"/>
      <c r="DH832" s="50" t="s">
        <v>46</v>
      </c>
      <c r="DI832" s="28"/>
      <c r="DJ832" s="553" t="s">
        <v>46</v>
      </c>
      <c r="DK832" s="143"/>
      <c r="DL832" s="46"/>
      <c r="DM832" s="111"/>
      <c r="DN832" s="110"/>
      <c r="DO832" s="432">
        <v>11.132123690263221</v>
      </c>
      <c r="DP832" s="433">
        <v>116.91735699926238</v>
      </c>
      <c r="DQ832" s="434">
        <v>11.132123690263221</v>
      </c>
      <c r="DR832" s="428">
        <v>106.79164560429592</v>
      </c>
      <c r="DS832" s="432">
        <v>1.0120112445693836</v>
      </c>
      <c r="DT832" s="434">
        <v>7.8693674265884805E-2</v>
      </c>
      <c r="DU832" s="434">
        <v>1.0120112445693836</v>
      </c>
      <c r="DV832" s="428">
        <v>7.4140746480378272E-2</v>
      </c>
      <c r="DW832" s="252"/>
      <c r="DX832" s="50"/>
      <c r="DY832" s="249"/>
      <c r="DZ832" s="464">
        <v>0</v>
      </c>
      <c r="EA832" s="465">
        <v>0</v>
      </c>
      <c r="EB832" s="46"/>
    </row>
    <row r="833" spans="1:132" s="141" customFormat="1" ht="27.75" customHeight="1" x14ac:dyDescent="0.25">
      <c r="A833" s="69" t="s">
        <v>56</v>
      </c>
      <c r="B833" s="69" t="s">
        <v>57</v>
      </c>
      <c r="C833" s="69" t="s">
        <v>1099</v>
      </c>
      <c r="D833" s="67" t="s">
        <v>1414</v>
      </c>
      <c r="E833" s="67" t="s">
        <v>1108</v>
      </c>
      <c r="F833" s="67" t="s">
        <v>1417</v>
      </c>
      <c r="G833" s="67" t="s">
        <v>1108</v>
      </c>
      <c r="H833" s="14" t="s">
        <v>46</v>
      </c>
      <c r="I833" s="20" t="s">
        <v>1979</v>
      </c>
      <c r="J833" s="145" t="s">
        <v>1981</v>
      </c>
      <c r="K833" s="426">
        <v>3.2856310999258573</v>
      </c>
      <c r="L833" s="426">
        <v>2.1062499956190002</v>
      </c>
      <c r="M833" s="424">
        <v>634</v>
      </c>
      <c r="N833" s="487">
        <v>5571360.0000000019</v>
      </c>
      <c r="O833" s="487" t="s">
        <v>1976</v>
      </c>
      <c r="P833" s="572">
        <v>1.4554769346162788</v>
      </c>
      <c r="Q833" s="34" t="s">
        <v>1977</v>
      </c>
      <c r="R833" s="257" t="s">
        <v>48</v>
      </c>
      <c r="S833" s="27"/>
      <c r="T833" s="27"/>
      <c r="U833" s="145"/>
      <c r="V833" s="24"/>
      <c r="W833" s="24"/>
      <c r="X833" s="24"/>
      <c r="Y833" s="24"/>
      <c r="Z833" s="24"/>
      <c r="AA833" s="24"/>
      <c r="AB833" s="24"/>
      <c r="AC833" s="24"/>
      <c r="AD833" s="24"/>
      <c r="AE833" s="24"/>
      <c r="AF833" s="24"/>
      <c r="AG833" s="24"/>
      <c r="AH833" s="24"/>
      <c r="AI833" s="24">
        <v>10</v>
      </c>
      <c r="AJ833" s="24">
        <v>10</v>
      </c>
      <c r="AK833" s="24"/>
      <c r="AL833" s="24"/>
      <c r="AM833" s="24"/>
      <c r="AN833" s="24"/>
      <c r="AO833" s="145">
        <f t="shared" si="111"/>
        <v>10</v>
      </c>
      <c r="AP833" s="14">
        <f t="shared" si="112"/>
        <v>10</v>
      </c>
      <c r="AQ833" s="22"/>
      <c r="AR833" s="24"/>
      <c r="AS833" s="24"/>
      <c r="AT833" s="24"/>
      <c r="AU833" s="24"/>
      <c r="AV833" s="24"/>
      <c r="AW833" s="145"/>
      <c r="AX833" s="24"/>
      <c r="AY833" s="24"/>
      <c r="AZ833" s="24"/>
      <c r="BA833" s="24"/>
      <c r="BB833" s="24"/>
      <c r="BC833" s="24"/>
      <c r="BD833" s="24"/>
      <c r="BE833" s="24"/>
      <c r="BF833" s="24"/>
      <c r="BG833" s="24">
        <v>52.87</v>
      </c>
      <c r="BH833" s="24">
        <v>52.87</v>
      </c>
      <c r="BI833" s="24"/>
      <c r="BJ833" s="24"/>
      <c r="BK833" s="24"/>
      <c r="BL833" s="24"/>
      <c r="BM833" s="145">
        <f t="shared" si="113"/>
        <v>52.87</v>
      </c>
      <c r="BN833" s="24">
        <f t="shared" si="114"/>
        <v>52.87</v>
      </c>
      <c r="BO833" s="509">
        <f t="shared" si="108"/>
        <v>3.6324862828512376E-2</v>
      </c>
      <c r="BP833" s="511">
        <v>0</v>
      </c>
      <c r="BQ833" s="512">
        <v>0</v>
      </c>
      <c r="BR833" s="513">
        <v>0</v>
      </c>
      <c r="BS833" s="512">
        <v>0</v>
      </c>
      <c r="BT833" s="512">
        <v>0</v>
      </c>
      <c r="BU833" s="512">
        <v>0</v>
      </c>
      <c r="BV833" s="512">
        <v>0</v>
      </c>
      <c r="BW833" s="512">
        <v>0</v>
      </c>
      <c r="BX833" s="512">
        <v>0</v>
      </c>
      <c r="BY833" s="512">
        <v>0</v>
      </c>
      <c r="BZ833" s="512">
        <v>0</v>
      </c>
      <c r="CA833" s="512">
        <v>0</v>
      </c>
      <c r="CB833" s="512">
        <v>0</v>
      </c>
      <c r="CC833" s="512">
        <v>0</v>
      </c>
      <c r="CD833" s="512">
        <v>0</v>
      </c>
      <c r="CE833" s="512">
        <v>0</v>
      </c>
      <c r="CF833" s="512">
        <v>62060.9208</v>
      </c>
      <c r="CG833" s="512">
        <v>62060.9208</v>
      </c>
      <c r="CH833" s="512">
        <v>0</v>
      </c>
      <c r="CI833" s="512">
        <v>0</v>
      </c>
      <c r="CJ833" s="512">
        <v>0</v>
      </c>
      <c r="CK833" s="512">
        <v>0</v>
      </c>
      <c r="CL833" s="513">
        <f t="shared" si="115"/>
        <v>62060.9208</v>
      </c>
      <c r="CM833" s="513">
        <f t="shared" si="116"/>
        <v>62060.9208</v>
      </c>
      <c r="CN833" s="113"/>
      <c r="CO833" s="97"/>
      <c r="CP833" s="97"/>
      <c r="CQ833" s="97"/>
      <c r="CR833" s="97"/>
      <c r="CS833" s="97"/>
      <c r="CT833" s="97"/>
      <c r="CU833" s="114"/>
      <c r="CV833" s="50">
        <f t="shared" si="109"/>
        <v>5571360.0000000019</v>
      </c>
      <c r="CW833" s="11"/>
      <c r="CX833" s="604">
        <f t="shared" si="110"/>
        <v>1.4554769346162788</v>
      </c>
      <c r="CY833" s="143"/>
      <c r="CZ833" s="143"/>
      <c r="DA833" s="143"/>
      <c r="DB833" s="23"/>
      <c r="DC833" s="23"/>
      <c r="DD833" s="23"/>
      <c r="DE833" s="23"/>
      <c r="DF833" s="143"/>
      <c r="DG833" s="89"/>
      <c r="DH833" s="50" t="s">
        <v>46</v>
      </c>
      <c r="DI833" s="28"/>
      <c r="DJ833" s="553" t="s">
        <v>46</v>
      </c>
      <c r="DK833" s="143"/>
      <c r="DL833" s="46"/>
      <c r="DM833" s="111"/>
      <c r="DN833" s="110"/>
      <c r="DO833" s="432">
        <v>50.757460233994983</v>
      </c>
      <c r="DP833" s="433">
        <v>72.933944482797045</v>
      </c>
      <c r="DQ833" s="434">
        <v>15.588799789667403</v>
      </c>
      <c r="DR833" s="428">
        <v>107.94119322347858</v>
      </c>
      <c r="DS833" s="432">
        <v>1.2919679242802675</v>
      </c>
      <c r="DT833" s="434">
        <v>-0.24352240973413397</v>
      </c>
      <c r="DU833" s="434">
        <v>1.0443013014328903</v>
      </c>
      <c r="DV833" s="428">
        <v>3.6252044198474831E-3</v>
      </c>
      <c r="DW833" s="252"/>
      <c r="DX833" s="50"/>
      <c r="DY833" s="249"/>
      <c r="DZ833" s="464">
        <v>0</v>
      </c>
      <c r="EA833" s="465">
        <v>0</v>
      </c>
      <c r="EB833" s="46"/>
    </row>
    <row r="834" spans="1:132" s="141" customFormat="1" ht="27.75" customHeight="1" x14ac:dyDescent="0.25">
      <c r="A834" s="69" t="s">
        <v>56</v>
      </c>
      <c r="B834" s="69" t="s">
        <v>57</v>
      </c>
      <c r="C834" s="69" t="s">
        <v>1099</v>
      </c>
      <c r="D834" s="67" t="s">
        <v>1414</v>
      </c>
      <c r="E834" s="67" t="s">
        <v>1108</v>
      </c>
      <c r="F834" s="67" t="s">
        <v>1418</v>
      </c>
      <c r="G834" s="67" t="s">
        <v>1108</v>
      </c>
      <c r="H834" s="14" t="s">
        <v>46</v>
      </c>
      <c r="I834" s="20" t="s">
        <v>1979</v>
      </c>
      <c r="J834" s="145" t="s">
        <v>1981</v>
      </c>
      <c r="K834" s="426">
        <v>3.3504790821612365</v>
      </c>
      <c r="L834" s="426">
        <v>4.0471590824910004</v>
      </c>
      <c r="M834" s="424">
        <v>1254</v>
      </c>
      <c r="N834" s="487">
        <v>9811199.9999999981</v>
      </c>
      <c r="O834" s="487" t="s">
        <v>1976</v>
      </c>
      <c r="P834" s="572">
        <v>2.5689167895977323</v>
      </c>
      <c r="Q834" s="34" t="s">
        <v>1977</v>
      </c>
      <c r="R834" s="257" t="s">
        <v>48</v>
      </c>
      <c r="S834" s="27"/>
      <c r="T834" s="27"/>
      <c r="U834" s="145"/>
      <c r="V834" s="24"/>
      <c r="W834" s="24"/>
      <c r="X834" s="24"/>
      <c r="Y834" s="24"/>
      <c r="Z834" s="24"/>
      <c r="AA834" s="24"/>
      <c r="AB834" s="24"/>
      <c r="AC834" s="24"/>
      <c r="AD834" s="24"/>
      <c r="AE834" s="24">
        <v>1</v>
      </c>
      <c r="AF834" s="24">
        <v>1</v>
      </c>
      <c r="AG834" s="24"/>
      <c r="AH834" s="24"/>
      <c r="AI834" s="24">
        <v>11</v>
      </c>
      <c r="AJ834" s="24">
        <v>11</v>
      </c>
      <c r="AK834" s="24"/>
      <c r="AL834" s="24"/>
      <c r="AM834" s="24"/>
      <c r="AN834" s="24"/>
      <c r="AO834" s="145">
        <f t="shared" si="111"/>
        <v>12</v>
      </c>
      <c r="AP834" s="14">
        <f t="shared" si="112"/>
        <v>12</v>
      </c>
      <c r="AQ834" s="22"/>
      <c r="AR834" s="24"/>
      <c r="AS834" s="24"/>
      <c r="AT834" s="24"/>
      <c r="AU834" s="24"/>
      <c r="AV834" s="24"/>
      <c r="AW834" s="145"/>
      <c r="AX834" s="24"/>
      <c r="AY834" s="24"/>
      <c r="AZ834" s="24"/>
      <c r="BA834" s="24"/>
      <c r="BB834" s="24"/>
      <c r="BC834" s="24">
        <v>4000</v>
      </c>
      <c r="BD834" s="24">
        <v>4000</v>
      </c>
      <c r="BE834" s="24"/>
      <c r="BF834" s="24"/>
      <c r="BG834" s="24">
        <v>72.319999999999993</v>
      </c>
      <c r="BH834" s="24">
        <v>72.319999999999993</v>
      </c>
      <c r="BI834" s="24"/>
      <c r="BJ834" s="24"/>
      <c r="BK834" s="24"/>
      <c r="BL834" s="24"/>
      <c r="BM834" s="145">
        <f t="shared" si="113"/>
        <v>4072.32</v>
      </c>
      <c r="BN834" s="24">
        <f t="shared" si="114"/>
        <v>4072.32</v>
      </c>
      <c r="BO834" s="509">
        <f t="shared" si="108"/>
        <v>1.585228457570121</v>
      </c>
      <c r="BP834" s="511">
        <v>0</v>
      </c>
      <c r="BQ834" s="512">
        <v>0</v>
      </c>
      <c r="BR834" s="513">
        <v>0</v>
      </c>
      <c r="BS834" s="512">
        <v>0</v>
      </c>
      <c r="BT834" s="512">
        <v>0</v>
      </c>
      <c r="BU834" s="512">
        <v>0</v>
      </c>
      <c r="BV834" s="512">
        <v>0</v>
      </c>
      <c r="BW834" s="512">
        <v>0</v>
      </c>
      <c r="BX834" s="512">
        <v>0</v>
      </c>
      <c r="BY834" s="512">
        <v>0</v>
      </c>
      <c r="BZ834" s="512">
        <v>0</v>
      </c>
      <c r="CA834" s="512">
        <v>0</v>
      </c>
      <c r="CB834" s="512">
        <v>20183040</v>
      </c>
      <c r="CC834" s="512">
        <v>20183040</v>
      </c>
      <c r="CD834" s="512">
        <v>0</v>
      </c>
      <c r="CE834" s="512">
        <v>0</v>
      </c>
      <c r="CF834" s="512">
        <v>84892.108800000002</v>
      </c>
      <c r="CG834" s="512">
        <v>84892.108800000002</v>
      </c>
      <c r="CH834" s="512">
        <v>0</v>
      </c>
      <c r="CI834" s="512">
        <v>0</v>
      </c>
      <c r="CJ834" s="512">
        <v>0</v>
      </c>
      <c r="CK834" s="512">
        <v>0</v>
      </c>
      <c r="CL834" s="513">
        <f t="shared" si="115"/>
        <v>20267932.108800001</v>
      </c>
      <c r="CM834" s="513">
        <f t="shared" si="116"/>
        <v>20267932.108800001</v>
      </c>
      <c r="CN834" s="113"/>
      <c r="CO834" s="97"/>
      <c r="CP834" s="97"/>
      <c r="CQ834" s="97"/>
      <c r="CR834" s="97"/>
      <c r="CS834" s="97"/>
      <c r="CT834" s="97"/>
      <c r="CU834" s="114"/>
      <c r="CV834" s="50">
        <f t="shared" si="109"/>
        <v>9811199.9999999981</v>
      </c>
      <c r="CW834" s="11"/>
      <c r="CX834" s="604">
        <f t="shared" si="110"/>
        <v>2.5689167895977323</v>
      </c>
      <c r="CY834" s="143"/>
      <c r="CZ834" s="143"/>
      <c r="DA834" s="143"/>
      <c r="DB834" s="23"/>
      <c r="DC834" s="23"/>
      <c r="DD834" s="23"/>
      <c r="DE834" s="23"/>
      <c r="DF834" s="143"/>
      <c r="DG834" s="89"/>
      <c r="DH834" s="50" t="s">
        <v>46</v>
      </c>
      <c r="DI834" s="28"/>
      <c r="DJ834" s="553" t="s">
        <v>46</v>
      </c>
      <c r="DK834" s="143"/>
      <c r="DL834" s="46"/>
      <c r="DM834" s="111"/>
      <c r="DN834" s="110"/>
      <c r="DO834" s="432">
        <v>274.58133971291863</v>
      </c>
      <c r="DP834" s="433">
        <v>-155.96506401679238</v>
      </c>
      <c r="DQ834" s="434">
        <v>11.035087719298245</v>
      </c>
      <c r="DR834" s="428">
        <v>107.58118797682802</v>
      </c>
      <c r="DS834" s="432">
        <v>1.1746411483253589</v>
      </c>
      <c r="DT834" s="434">
        <v>-0.17021463949451343</v>
      </c>
      <c r="DU834" s="434">
        <v>1.003189792663477</v>
      </c>
      <c r="DV834" s="428">
        <v>1.2367161673685345E-3</v>
      </c>
      <c r="DW834" s="252"/>
      <c r="DX834" s="50"/>
      <c r="DY834" s="249"/>
      <c r="DZ834" s="464">
        <v>0</v>
      </c>
      <c r="EA834" s="465">
        <v>0</v>
      </c>
      <c r="EB834" s="46"/>
    </row>
    <row r="835" spans="1:132" s="141" customFormat="1" ht="27.75" customHeight="1" x14ac:dyDescent="0.25">
      <c r="A835" s="69" t="s">
        <v>56</v>
      </c>
      <c r="B835" s="69" t="s">
        <v>57</v>
      </c>
      <c r="C835" s="69" t="s">
        <v>1099</v>
      </c>
      <c r="D835" s="67" t="s">
        <v>1414</v>
      </c>
      <c r="E835" s="67" t="s">
        <v>1108</v>
      </c>
      <c r="F835" s="67" t="s">
        <v>1419</v>
      </c>
      <c r="G835" s="67" t="s">
        <v>1108</v>
      </c>
      <c r="H835" s="14" t="s">
        <v>46</v>
      </c>
      <c r="I835" s="20" t="s">
        <v>1979</v>
      </c>
      <c r="J835" s="145" t="s">
        <v>1981</v>
      </c>
      <c r="K835" s="426">
        <v>3.3865057389586686</v>
      </c>
      <c r="L835" s="426">
        <v>5.0568181712999998</v>
      </c>
      <c r="M835" s="424">
        <v>940</v>
      </c>
      <c r="N835" s="487">
        <v>9741119.9999999981</v>
      </c>
      <c r="O835" s="487" t="s">
        <v>1976</v>
      </c>
      <c r="P835" s="572">
        <v>2.547084635578488</v>
      </c>
      <c r="Q835" s="34" t="s">
        <v>1977</v>
      </c>
      <c r="R835" s="257" t="s">
        <v>48</v>
      </c>
      <c r="S835" s="27"/>
      <c r="T835" s="27"/>
      <c r="U835" s="145"/>
      <c r="V835" s="24"/>
      <c r="W835" s="24"/>
      <c r="X835" s="24"/>
      <c r="Y835" s="24"/>
      <c r="Z835" s="24"/>
      <c r="AA835" s="24"/>
      <c r="AB835" s="24"/>
      <c r="AC835" s="24"/>
      <c r="AD835" s="24"/>
      <c r="AE835" s="24"/>
      <c r="AF835" s="24"/>
      <c r="AG835" s="24"/>
      <c r="AH835" s="24"/>
      <c r="AI835" s="24">
        <v>14</v>
      </c>
      <c r="AJ835" s="24">
        <v>14</v>
      </c>
      <c r="AK835" s="24"/>
      <c r="AL835" s="24"/>
      <c r="AM835" s="24"/>
      <c r="AN835" s="24"/>
      <c r="AO835" s="145">
        <f t="shared" si="111"/>
        <v>14</v>
      </c>
      <c r="AP835" s="14">
        <f t="shared" si="112"/>
        <v>14</v>
      </c>
      <c r="AQ835" s="22"/>
      <c r="AR835" s="24"/>
      <c r="AS835" s="24"/>
      <c r="AT835" s="24"/>
      <c r="AU835" s="24"/>
      <c r="AV835" s="24"/>
      <c r="AW835" s="145"/>
      <c r="AX835" s="24"/>
      <c r="AY835" s="24"/>
      <c r="AZ835" s="24"/>
      <c r="BA835" s="24"/>
      <c r="BB835" s="24"/>
      <c r="BC835" s="24"/>
      <c r="BD835" s="24"/>
      <c r="BE835" s="24"/>
      <c r="BF835" s="24"/>
      <c r="BG835" s="24">
        <v>70.03</v>
      </c>
      <c r="BH835" s="24">
        <v>70.03</v>
      </c>
      <c r="BI835" s="24"/>
      <c r="BJ835" s="24"/>
      <c r="BK835" s="24"/>
      <c r="BL835" s="24"/>
      <c r="BM835" s="145">
        <f t="shared" si="113"/>
        <v>70.03</v>
      </c>
      <c r="BN835" s="24">
        <f t="shared" si="114"/>
        <v>70.03</v>
      </c>
      <c r="BO835" s="509">
        <f t="shared" si="108"/>
        <v>2.749417864714768E-2</v>
      </c>
      <c r="BP835" s="511">
        <v>0</v>
      </c>
      <c r="BQ835" s="512">
        <v>0</v>
      </c>
      <c r="BR835" s="513">
        <v>0</v>
      </c>
      <c r="BS835" s="512">
        <v>0</v>
      </c>
      <c r="BT835" s="512">
        <v>0</v>
      </c>
      <c r="BU835" s="512">
        <v>0</v>
      </c>
      <c r="BV835" s="512">
        <v>0</v>
      </c>
      <c r="BW835" s="512">
        <v>0</v>
      </c>
      <c r="BX835" s="512">
        <v>0</v>
      </c>
      <c r="BY835" s="512">
        <v>0</v>
      </c>
      <c r="BZ835" s="512">
        <v>0</v>
      </c>
      <c r="CA835" s="512">
        <v>0</v>
      </c>
      <c r="CB835" s="512">
        <v>0</v>
      </c>
      <c r="CC835" s="512">
        <v>0</v>
      </c>
      <c r="CD835" s="512">
        <v>0</v>
      </c>
      <c r="CE835" s="512">
        <v>0</v>
      </c>
      <c r="CF835" s="512">
        <v>82204.015200000009</v>
      </c>
      <c r="CG835" s="512">
        <v>82204.015200000009</v>
      </c>
      <c r="CH835" s="512">
        <v>0</v>
      </c>
      <c r="CI835" s="512">
        <v>0</v>
      </c>
      <c r="CJ835" s="512">
        <v>0</v>
      </c>
      <c r="CK835" s="512">
        <v>0</v>
      </c>
      <c r="CL835" s="513">
        <f t="shared" si="115"/>
        <v>82204.015200000009</v>
      </c>
      <c r="CM835" s="513">
        <f t="shared" si="116"/>
        <v>82204.015200000009</v>
      </c>
      <c r="CN835" s="113"/>
      <c r="CO835" s="97"/>
      <c r="CP835" s="97"/>
      <c r="CQ835" s="97"/>
      <c r="CR835" s="97"/>
      <c r="CS835" s="97"/>
      <c r="CT835" s="97"/>
      <c r="CU835" s="114"/>
      <c r="CV835" s="50">
        <f t="shared" si="109"/>
        <v>9741119.9999999981</v>
      </c>
      <c r="CW835" s="11"/>
      <c r="CX835" s="604">
        <f t="shared" si="110"/>
        <v>2.547084635578488</v>
      </c>
      <c r="CY835" s="143"/>
      <c r="CZ835" s="143"/>
      <c r="DA835" s="143"/>
      <c r="DB835" s="23"/>
      <c r="DC835" s="23"/>
      <c r="DD835" s="23"/>
      <c r="DE835" s="23"/>
      <c r="DF835" s="143"/>
      <c r="DG835" s="89"/>
      <c r="DH835" s="50" t="s">
        <v>46</v>
      </c>
      <c r="DI835" s="28"/>
      <c r="DJ835" s="553" t="s">
        <v>46</v>
      </c>
      <c r="DK835" s="143"/>
      <c r="DL835" s="46"/>
      <c r="DM835" s="111"/>
      <c r="DN835" s="110"/>
      <c r="DO835" s="432">
        <v>117.28617021276595</v>
      </c>
      <c r="DP835" s="433">
        <v>-23.295127768724512</v>
      </c>
      <c r="DQ835" s="434">
        <v>92.612765957446811</v>
      </c>
      <c r="DR835" s="428">
        <v>1.3782764865946291</v>
      </c>
      <c r="DS835" s="432">
        <v>2.1138297872340424</v>
      </c>
      <c r="DT835" s="434">
        <v>-0.76088800241749577</v>
      </c>
      <c r="DU835" s="434">
        <v>2.003191489361702</v>
      </c>
      <c r="DV835" s="428">
        <v>-0.6502497045451554</v>
      </c>
      <c r="DW835" s="252"/>
      <c r="DX835" s="50"/>
      <c r="DY835" s="249"/>
      <c r="DZ835" s="464">
        <v>76694</v>
      </c>
      <c r="EA835" s="465">
        <v>-76694</v>
      </c>
      <c r="EB835" s="46"/>
    </row>
    <row r="836" spans="1:132" s="141" customFormat="1" ht="27.75" customHeight="1" x14ac:dyDescent="0.25">
      <c r="A836" s="69" t="s">
        <v>56</v>
      </c>
      <c r="B836" s="69" t="s">
        <v>57</v>
      </c>
      <c r="C836" s="69" t="s">
        <v>1099</v>
      </c>
      <c r="D836" s="67" t="s">
        <v>1420</v>
      </c>
      <c r="E836" s="67" t="s">
        <v>1243</v>
      </c>
      <c r="F836" s="67" t="s">
        <v>1421</v>
      </c>
      <c r="G836" s="67" t="s">
        <v>1422</v>
      </c>
      <c r="H836" s="14" t="s">
        <v>46</v>
      </c>
      <c r="I836" s="20" t="s">
        <v>1979</v>
      </c>
      <c r="J836" s="145" t="s">
        <v>1981</v>
      </c>
      <c r="K836" s="426">
        <v>3.0622658277817751</v>
      </c>
      <c r="L836" s="426">
        <v>5.4310605947640003</v>
      </c>
      <c r="M836" s="424">
        <v>1029</v>
      </c>
      <c r="N836" s="487">
        <v>7778880.0000000009</v>
      </c>
      <c r="O836" s="487" t="s">
        <v>1976</v>
      </c>
      <c r="P836" s="572">
        <v>2.1375816366476657</v>
      </c>
      <c r="Q836" s="34" t="s">
        <v>48</v>
      </c>
      <c r="R836" s="257" t="s">
        <v>48</v>
      </c>
      <c r="S836" s="27"/>
      <c r="T836" s="27"/>
      <c r="U836" s="145"/>
      <c r="V836" s="24"/>
      <c r="W836" s="24"/>
      <c r="X836" s="24"/>
      <c r="Y836" s="24"/>
      <c r="Z836" s="24"/>
      <c r="AA836" s="24"/>
      <c r="AB836" s="24"/>
      <c r="AC836" s="24"/>
      <c r="AD836" s="24"/>
      <c r="AE836" s="24"/>
      <c r="AF836" s="24"/>
      <c r="AG836" s="24"/>
      <c r="AH836" s="24"/>
      <c r="AI836" s="24">
        <v>21</v>
      </c>
      <c r="AJ836" s="24">
        <v>21</v>
      </c>
      <c r="AK836" s="24"/>
      <c r="AL836" s="24"/>
      <c r="AM836" s="24"/>
      <c r="AN836" s="24"/>
      <c r="AO836" s="145">
        <f t="shared" si="111"/>
        <v>21</v>
      </c>
      <c r="AP836" s="14">
        <f t="shared" si="112"/>
        <v>21</v>
      </c>
      <c r="AQ836" s="22"/>
      <c r="AR836" s="24"/>
      <c r="AS836" s="24"/>
      <c r="AT836" s="24"/>
      <c r="AU836" s="24"/>
      <c r="AV836" s="24"/>
      <c r="AW836" s="145"/>
      <c r="AX836" s="24"/>
      <c r="AY836" s="24"/>
      <c r="AZ836" s="24"/>
      <c r="BA836" s="24"/>
      <c r="BB836" s="24"/>
      <c r="BC836" s="24"/>
      <c r="BD836" s="24"/>
      <c r="BE836" s="24"/>
      <c r="BF836" s="24"/>
      <c r="BG836" s="24">
        <v>122.93</v>
      </c>
      <c r="BH836" s="24">
        <v>122.93</v>
      </c>
      <c r="BI836" s="24"/>
      <c r="BJ836" s="24"/>
      <c r="BK836" s="24"/>
      <c r="BL836" s="24"/>
      <c r="BM836" s="145">
        <f t="shared" si="113"/>
        <v>122.93</v>
      </c>
      <c r="BN836" s="24">
        <f t="shared" si="114"/>
        <v>122.93</v>
      </c>
      <c r="BO836" s="509">
        <f t="shared" si="108"/>
        <v>5.7508914697072866E-2</v>
      </c>
      <c r="BP836" s="511">
        <v>0</v>
      </c>
      <c r="BQ836" s="512">
        <v>0</v>
      </c>
      <c r="BR836" s="513">
        <v>0</v>
      </c>
      <c r="BS836" s="512">
        <v>0</v>
      </c>
      <c r="BT836" s="512">
        <v>0</v>
      </c>
      <c r="BU836" s="512">
        <v>0</v>
      </c>
      <c r="BV836" s="512">
        <v>0</v>
      </c>
      <c r="BW836" s="512">
        <v>0</v>
      </c>
      <c r="BX836" s="512">
        <v>0</v>
      </c>
      <c r="BY836" s="512">
        <v>0</v>
      </c>
      <c r="BZ836" s="512">
        <v>0</v>
      </c>
      <c r="CA836" s="512">
        <v>0</v>
      </c>
      <c r="CB836" s="512">
        <v>0</v>
      </c>
      <c r="CC836" s="512">
        <v>0</v>
      </c>
      <c r="CD836" s="512">
        <v>0</v>
      </c>
      <c r="CE836" s="512">
        <v>0</v>
      </c>
      <c r="CF836" s="512">
        <v>144300.15120000002</v>
      </c>
      <c r="CG836" s="512">
        <v>144300.15120000002</v>
      </c>
      <c r="CH836" s="512">
        <v>0</v>
      </c>
      <c r="CI836" s="512">
        <v>0</v>
      </c>
      <c r="CJ836" s="512">
        <v>0</v>
      </c>
      <c r="CK836" s="512">
        <v>0</v>
      </c>
      <c r="CL836" s="513">
        <f t="shared" si="115"/>
        <v>144300.15120000002</v>
      </c>
      <c r="CM836" s="513">
        <f t="shared" si="116"/>
        <v>144300.15120000002</v>
      </c>
      <c r="CN836" s="113"/>
      <c r="CO836" s="97"/>
      <c r="CP836" s="97"/>
      <c r="CQ836" s="97"/>
      <c r="CR836" s="97"/>
      <c r="CS836" s="97"/>
      <c r="CT836" s="97"/>
      <c r="CU836" s="114"/>
      <c r="CV836" s="50">
        <f t="shared" si="109"/>
        <v>7778880.0000000009</v>
      </c>
      <c r="CW836" s="11"/>
      <c r="CX836" s="604">
        <f t="shared" si="110"/>
        <v>2.1375816366476657</v>
      </c>
      <c r="CY836" s="143"/>
      <c r="CZ836" s="143"/>
      <c r="DA836" s="143"/>
      <c r="DB836" s="23"/>
      <c r="DC836" s="23"/>
      <c r="DD836" s="23"/>
      <c r="DE836" s="23"/>
      <c r="DF836" s="143"/>
      <c r="DG836" s="89"/>
      <c r="DH836" s="50" t="s">
        <v>46</v>
      </c>
      <c r="DI836" s="28"/>
      <c r="DJ836" s="553" t="s">
        <v>46</v>
      </c>
      <c r="DK836" s="143"/>
      <c r="DL836" s="46"/>
      <c r="DM836" s="111"/>
      <c r="DN836" s="110"/>
      <c r="DO836" s="432">
        <v>45.80748663101604</v>
      </c>
      <c r="DP836" s="433">
        <v>-36.827225154932485</v>
      </c>
      <c r="DQ836" s="434">
        <v>0</v>
      </c>
      <c r="DR836" s="428">
        <v>1.9255808054264278</v>
      </c>
      <c r="DS836" s="432">
        <v>4.472532814778804E-2</v>
      </c>
      <c r="DT836" s="434">
        <v>-1.4839628849705577E-2</v>
      </c>
      <c r="DU836" s="434">
        <v>0</v>
      </c>
      <c r="DV836" s="428">
        <v>2.4104062187182817E-2</v>
      </c>
      <c r="DW836" s="252"/>
      <c r="DX836" s="50"/>
      <c r="DY836" s="249"/>
      <c r="DZ836" s="464">
        <v>0</v>
      </c>
      <c r="EA836" s="465">
        <v>0</v>
      </c>
      <c r="EB836" s="46"/>
    </row>
    <row r="837" spans="1:132" s="141" customFormat="1" ht="27.75" customHeight="1" x14ac:dyDescent="0.25">
      <c r="A837" s="69" t="s">
        <v>56</v>
      </c>
      <c r="B837" s="69" t="s">
        <v>57</v>
      </c>
      <c r="C837" s="69" t="s">
        <v>1099</v>
      </c>
      <c r="D837" s="67" t="s">
        <v>1420</v>
      </c>
      <c r="E837" s="67" t="s">
        <v>1243</v>
      </c>
      <c r="F837" s="67" t="s">
        <v>1423</v>
      </c>
      <c r="G837" s="67" t="s">
        <v>1163</v>
      </c>
      <c r="H837" s="14" t="s">
        <v>46</v>
      </c>
      <c r="I837" s="20" t="s">
        <v>1979</v>
      </c>
      <c r="J837" s="145" t="s">
        <v>1981</v>
      </c>
      <c r="K837" s="426">
        <v>3.3865057389586686</v>
      </c>
      <c r="L837" s="426">
        <v>3.0475378724490003</v>
      </c>
      <c r="M837" s="424">
        <v>814</v>
      </c>
      <c r="N837" s="487">
        <v>5361120.0000000009</v>
      </c>
      <c r="O837" s="487" t="s">
        <v>1976</v>
      </c>
      <c r="P837" s="572">
        <v>1.7052617550784737</v>
      </c>
      <c r="Q837" s="34" t="s">
        <v>48</v>
      </c>
      <c r="R837" s="257" t="s">
        <v>48</v>
      </c>
      <c r="S837" s="27"/>
      <c r="T837" s="27"/>
      <c r="U837" s="145"/>
      <c r="V837" s="24"/>
      <c r="W837" s="24"/>
      <c r="X837" s="24"/>
      <c r="Y837" s="24"/>
      <c r="Z837" s="24"/>
      <c r="AA837" s="24"/>
      <c r="AB837" s="24"/>
      <c r="AC837" s="24"/>
      <c r="AD837" s="24"/>
      <c r="AE837" s="24"/>
      <c r="AF837" s="24"/>
      <c r="AG837" s="24"/>
      <c r="AH837" s="24"/>
      <c r="AI837" s="24">
        <v>25</v>
      </c>
      <c r="AJ837" s="24">
        <v>25</v>
      </c>
      <c r="AK837" s="24"/>
      <c r="AL837" s="24"/>
      <c r="AM837" s="24"/>
      <c r="AN837" s="24"/>
      <c r="AO837" s="145">
        <f t="shared" si="111"/>
        <v>25</v>
      </c>
      <c r="AP837" s="14">
        <f t="shared" si="112"/>
        <v>25</v>
      </c>
      <c r="AQ837" s="22"/>
      <c r="AR837" s="24"/>
      <c r="AS837" s="24"/>
      <c r="AT837" s="24"/>
      <c r="AU837" s="24"/>
      <c r="AV837" s="24"/>
      <c r="AW837" s="145"/>
      <c r="AX837" s="24"/>
      <c r="AY837" s="24"/>
      <c r="AZ837" s="24"/>
      <c r="BA837" s="24"/>
      <c r="BB837" s="24"/>
      <c r="BC837" s="24"/>
      <c r="BD837" s="24"/>
      <c r="BE837" s="24"/>
      <c r="BF837" s="24"/>
      <c r="BG837" s="24">
        <v>154.15</v>
      </c>
      <c r="BH837" s="24">
        <v>154.15</v>
      </c>
      <c r="BI837" s="24"/>
      <c r="BJ837" s="24"/>
      <c r="BK837" s="24"/>
      <c r="BL837" s="24"/>
      <c r="BM837" s="145">
        <f t="shared" si="113"/>
        <v>154.15</v>
      </c>
      <c r="BN837" s="24">
        <f t="shared" si="114"/>
        <v>154.15</v>
      </c>
      <c r="BO837" s="509">
        <f t="shared" si="108"/>
        <v>9.0396679302120544E-2</v>
      </c>
      <c r="BP837" s="511">
        <v>0</v>
      </c>
      <c r="BQ837" s="512">
        <v>0</v>
      </c>
      <c r="BR837" s="513">
        <v>0</v>
      </c>
      <c r="BS837" s="512">
        <v>0</v>
      </c>
      <c r="BT837" s="512">
        <v>0</v>
      </c>
      <c r="BU837" s="512">
        <v>0</v>
      </c>
      <c r="BV837" s="512">
        <v>0</v>
      </c>
      <c r="BW837" s="512">
        <v>0</v>
      </c>
      <c r="BX837" s="512">
        <v>0</v>
      </c>
      <c r="BY837" s="512">
        <v>0</v>
      </c>
      <c r="BZ837" s="512">
        <v>0</v>
      </c>
      <c r="CA837" s="512">
        <v>0</v>
      </c>
      <c r="CB837" s="512">
        <v>0</v>
      </c>
      <c r="CC837" s="512">
        <v>0</v>
      </c>
      <c r="CD837" s="512">
        <v>0</v>
      </c>
      <c r="CE837" s="512">
        <v>0</v>
      </c>
      <c r="CF837" s="512">
        <v>180947.43600000002</v>
      </c>
      <c r="CG837" s="512">
        <v>180947.43600000002</v>
      </c>
      <c r="CH837" s="512">
        <v>0</v>
      </c>
      <c r="CI837" s="512">
        <v>0</v>
      </c>
      <c r="CJ837" s="512">
        <v>0</v>
      </c>
      <c r="CK837" s="512">
        <v>0</v>
      </c>
      <c r="CL837" s="513">
        <f t="shared" si="115"/>
        <v>180947.43600000002</v>
      </c>
      <c r="CM837" s="513">
        <f t="shared" si="116"/>
        <v>180947.43600000002</v>
      </c>
      <c r="CN837" s="113"/>
      <c r="CO837" s="97"/>
      <c r="CP837" s="97"/>
      <c r="CQ837" s="97"/>
      <c r="CR837" s="97"/>
      <c r="CS837" s="97"/>
      <c r="CT837" s="97"/>
      <c r="CU837" s="114"/>
      <c r="CV837" s="50">
        <f t="shared" si="109"/>
        <v>5361120.0000000009</v>
      </c>
      <c r="CW837" s="11"/>
      <c r="CX837" s="604">
        <f t="shared" si="110"/>
        <v>1.7052617550784737</v>
      </c>
      <c r="CY837" s="143"/>
      <c r="CZ837" s="143"/>
      <c r="DA837" s="143"/>
      <c r="DB837" s="23"/>
      <c r="DC837" s="23"/>
      <c r="DD837" s="23"/>
      <c r="DE837" s="23"/>
      <c r="DF837" s="143"/>
      <c r="DG837" s="89"/>
      <c r="DH837" s="50" t="s">
        <v>46</v>
      </c>
      <c r="DI837" s="28"/>
      <c r="DJ837" s="553" t="s">
        <v>46</v>
      </c>
      <c r="DK837" s="143"/>
      <c r="DL837" s="46"/>
      <c r="DM837" s="111"/>
      <c r="DN837" s="110"/>
      <c r="DO837" s="432">
        <v>111.05925698495548</v>
      </c>
      <c r="DP837" s="433">
        <v>-84.03034203154148</v>
      </c>
      <c r="DQ837" s="434">
        <v>18.830825913417254</v>
      </c>
      <c r="DR837" s="428">
        <v>-4.4986517327207078</v>
      </c>
      <c r="DS837" s="432">
        <v>0.35124347559103469</v>
      </c>
      <c r="DT837" s="434">
        <v>-0.22595804630764713</v>
      </c>
      <c r="DU837" s="434">
        <v>0.11789990789069696</v>
      </c>
      <c r="DV837" s="428">
        <v>-9.0185364531975704E-3</v>
      </c>
      <c r="DW837" s="252"/>
      <c r="DX837" s="50"/>
      <c r="DY837" s="249"/>
      <c r="DZ837" s="464">
        <v>0</v>
      </c>
      <c r="EA837" s="465">
        <v>0</v>
      </c>
      <c r="EB837" s="46"/>
    </row>
    <row r="838" spans="1:132" s="141" customFormat="1" ht="27.75" customHeight="1" x14ac:dyDescent="0.25">
      <c r="A838" s="69" t="s">
        <v>56</v>
      </c>
      <c r="B838" s="69" t="s">
        <v>57</v>
      </c>
      <c r="C838" s="69" t="s">
        <v>1099</v>
      </c>
      <c r="D838" s="67" t="s">
        <v>1420</v>
      </c>
      <c r="E838" s="67" t="s">
        <v>1243</v>
      </c>
      <c r="F838" s="67" t="s">
        <v>1424</v>
      </c>
      <c r="G838" s="67" t="s">
        <v>1243</v>
      </c>
      <c r="H838" s="14" t="s">
        <v>46</v>
      </c>
      <c r="I838" s="20" t="s">
        <v>1979</v>
      </c>
      <c r="J838" s="145" t="s">
        <v>1981</v>
      </c>
      <c r="K838" s="426">
        <v>3.3865057389586686</v>
      </c>
      <c r="L838" s="426">
        <v>1.4321969667180001</v>
      </c>
      <c r="M838" s="424">
        <v>569</v>
      </c>
      <c r="N838" s="487">
        <v>3153600.0000000005</v>
      </c>
      <c r="O838" s="487" t="s">
        <v>1976</v>
      </c>
      <c r="P838" s="572">
        <v>1.008746390328114</v>
      </c>
      <c r="Q838" s="34" t="s">
        <v>48</v>
      </c>
      <c r="R838" s="257" t="s">
        <v>48</v>
      </c>
      <c r="S838" s="27"/>
      <c r="T838" s="27"/>
      <c r="U838" s="145"/>
      <c r="V838" s="24"/>
      <c r="W838" s="24"/>
      <c r="X838" s="24"/>
      <c r="Y838" s="24"/>
      <c r="Z838" s="24"/>
      <c r="AA838" s="24"/>
      <c r="AB838" s="24"/>
      <c r="AC838" s="24"/>
      <c r="AD838" s="24"/>
      <c r="AE838" s="24"/>
      <c r="AF838" s="24"/>
      <c r="AG838" s="24"/>
      <c r="AH838" s="24"/>
      <c r="AI838" s="24">
        <v>5</v>
      </c>
      <c r="AJ838" s="24">
        <v>5</v>
      </c>
      <c r="AK838" s="24"/>
      <c r="AL838" s="24"/>
      <c r="AM838" s="24"/>
      <c r="AN838" s="24"/>
      <c r="AO838" s="145">
        <f t="shared" si="111"/>
        <v>5</v>
      </c>
      <c r="AP838" s="14">
        <f t="shared" si="112"/>
        <v>5</v>
      </c>
      <c r="AQ838" s="22"/>
      <c r="AR838" s="24"/>
      <c r="AS838" s="24"/>
      <c r="AT838" s="24"/>
      <c r="AU838" s="24"/>
      <c r="AV838" s="24"/>
      <c r="AW838" s="145"/>
      <c r="AX838" s="24"/>
      <c r="AY838" s="24"/>
      <c r="AZ838" s="24"/>
      <c r="BA838" s="24"/>
      <c r="BB838" s="24"/>
      <c r="BC838" s="24"/>
      <c r="BD838" s="24"/>
      <c r="BE838" s="24"/>
      <c r="BF838" s="24"/>
      <c r="BG838" s="24">
        <v>24.2</v>
      </c>
      <c r="BH838" s="24">
        <v>24.2</v>
      </c>
      <c r="BI838" s="24"/>
      <c r="BJ838" s="24"/>
      <c r="BK838" s="24"/>
      <c r="BL838" s="24"/>
      <c r="BM838" s="145">
        <f t="shared" si="113"/>
        <v>24.2</v>
      </c>
      <c r="BN838" s="24">
        <f t="shared" si="114"/>
        <v>24.2</v>
      </c>
      <c r="BO838" s="509">
        <f t="shared" si="108"/>
        <v>2.3990172586519479E-2</v>
      </c>
      <c r="BP838" s="511">
        <v>0</v>
      </c>
      <c r="BQ838" s="512">
        <v>0</v>
      </c>
      <c r="BR838" s="513">
        <v>0</v>
      </c>
      <c r="BS838" s="512">
        <v>0</v>
      </c>
      <c r="BT838" s="512">
        <v>0</v>
      </c>
      <c r="BU838" s="512">
        <v>0</v>
      </c>
      <c r="BV838" s="512">
        <v>0</v>
      </c>
      <c r="BW838" s="512">
        <v>0</v>
      </c>
      <c r="BX838" s="512">
        <v>0</v>
      </c>
      <c r="BY838" s="512">
        <v>0</v>
      </c>
      <c r="BZ838" s="512">
        <v>0</v>
      </c>
      <c r="CA838" s="512">
        <v>0</v>
      </c>
      <c r="CB838" s="512">
        <v>0</v>
      </c>
      <c r="CC838" s="512">
        <v>0</v>
      </c>
      <c r="CD838" s="512">
        <v>0</v>
      </c>
      <c r="CE838" s="512">
        <v>0</v>
      </c>
      <c r="CF838" s="512">
        <v>28406.928</v>
      </c>
      <c r="CG838" s="512">
        <v>28406.928</v>
      </c>
      <c r="CH838" s="512">
        <v>0</v>
      </c>
      <c r="CI838" s="512">
        <v>0</v>
      </c>
      <c r="CJ838" s="512">
        <v>0</v>
      </c>
      <c r="CK838" s="512">
        <v>0</v>
      </c>
      <c r="CL838" s="513">
        <f t="shared" si="115"/>
        <v>28406.928</v>
      </c>
      <c r="CM838" s="513">
        <f t="shared" si="116"/>
        <v>28406.928</v>
      </c>
      <c r="CN838" s="113"/>
      <c r="CO838" s="97"/>
      <c r="CP838" s="97"/>
      <c r="CQ838" s="97"/>
      <c r="CR838" s="97"/>
      <c r="CS838" s="97"/>
      <c r="CT838" s="97"/>
      <c r="CU838" s="114"/>
      <c r="CV838" s="50">
        <f t="shared" si="109"/>
        <v>3153600.0000000005</v>
      </c>
      <c r="CW838" s="11"/>
      <c r="CX838" s="604">
        <f t="shared" si="110"/>
        <v>1.008746390328114</v>
      </c>
      <c r="CY838" s="143"/>
      <c r="CZ838" s="143"/>
      <c r="DA838" s="143"/>
      <c r="DB838" s="23"/>
      <c r="DC838" s="23"/>
      <c r="DD838" s="23"/>
      <c r="DE838" s="23"/>
      <c r="DF838" s="143"/>
      <c r="DG838" s="89"/>
      <c r="DH838" s="50" t="s">
        <v>46</v>
      </c>
      <c r="DI838" s="28"/>
      <c r="DJ838" s="553" t="s">
        <v>46</v>
      </c>
      <c r="DK838" s="143"/>
      <c r="DL838" s="46"/>
      <c r="DM838" s="111"/>
      <c r="DN838" s="110"/>
      <c r="DO838" s="432">
        <v>58.874286550563411</v>
      </c>
      <c r="DP838" s="433">
        <v>-55.220109971571958</v>
      </c>
      <c r="DQ838" s="434">
        <v>56.810771257134462</v>
      </c>
      <c r="DR838" s="428">
        <v>-53.156594678143009</v>
      </c>
      <c r="DS838" s="432">
        <v>0.47065710522464488</v>
      </c>
      <c r="DT838" s="434">
        <v>-0.44998697622481243</v>
      </c>
      <c r="DU838" s="434">
        <v>0.46890092199619471</v>
      </c>
      <c r="DV838" s="428">
        <v>-0.44823079299636226</v>
      </c>
      <c r="DW838" s="252"/>
      <c r="DX838" s="50"/>
      <c r="DY838" s="249"/>
      <c r="DZ838" s="464">
        <v>23725</v>
      </c>
      <c r="EA838" s="465">
        <v>-23725</v>
      </c>
      <c r="EB838" s="46"/>
    </row>
    <row r="839" spans="1:132" s="141" customFormat="1" ht="27.75" customHeight="1" x14ac:dyDescent="0.25">
      <c r="A839" s="69" t="s">
        <v>56</v>
      </c>
      <c r="B839" s="69" t="s">
        <v>57</v>
      </c>
      <c r="C839" s="69" t="s">
        <v>1099</v>
      </c>
      <c r="D839" s="67" t="s">
        <v>1420</v>
      </c>
      <c r="E839" s="67" t="s">
        <v>1243</v>
      </c>
      <c r="F839" s="67" t="s">
        <v>1425</v>
      </c>
      <c r="G839" s="67" t="s">
        <v>1422</v>
      </c>
      <c r="H839" s="14" t="s">
        <v>46</v>
      </c>
      <c r="I839" s="20" t="s">
        <v>1979</v>
      </c>
      <c r="J839" s="145" t="s">
        <v>1981</v>
      </c>
      <c r="K839" s="426">
        <v>2.997417845546396</v>
      </c>
      <c r="L839" s="426">
        <v>5.3098484738040002</v>
      </c>
      <c r="M839" s="424">
        <v>1872</v>
      </c>
      <c r="N839" s="487">
        <v>9355680</v>
      </c>
      <c r="O839" s="487" t="s">
        <v>1976</v>
      </c>
      <c r="P839" s="572">
        <v>3.1223102557774931</v>
      </c>
      <c r="Q839" s="34" t="s">
        <v>48</v>
      </c>
      <c r="R839" s="257" t="s">
        <v>48</v>
      </c>
      <c r="S839" s="27"/>
      <c r="T839" s="27"/>
      <c r="U839" s="145"/>
      <c r="V839" s="24"/>
      <c r="W839" s="24"/>
      <c r="X839" s="24"/>
      <c r="Y839" s="24"/>
      <c r="Z839" s="24"/>
      <c r="AA839" s="24"/>
      <c r="AB839" s="24"/>
      <c r="AC839" s="24"/>
      <c r="AD839" s="24"/>
      <c r="AE839" s="24"/>
      <c r="AF839" s="24"/>
      <c r="AG839" s="24"/>
      <c r="AH839" s="24"/>
      <c r="AI839" s="24">
        <v>23</v>
      </c>
      <c r="AJ839" s="24">
        <v>23</v>
      </c>
      <c r="AK839" s="24"/>
      <c r="AL839" s="24"/>
      <c r="AM839" s="24"/>
      <c r="AN839" s="24"/>
      <c r="AO839" s="145">
        <f t="shared" si="111"/>
        <v>23</v>
      </c>
      <c r="AP839" s="14">
        <f t="shared" si="112"/>
        <v>23</v>
      </c>
      <c r="AQ839" s="22"/>
      <c r="AR839" s="24"/>
      <c r="AS839" s="24"/>
      <c r="AT839" s="24"/>
      <c r="AU839" s="24"/>
      <c r="AV839" s="24"/>
      <c r="AW839" s="145"/>
      <c r="AX839" s="24"/>
      <c r="AY839" s="24"/>
      <c r="AZ839" s="24"/>
      <c r="BA839" s="24"/>
      <c r="BB839" s="24"/>
      <c r="BC839" s="24"/>
      <c r="BD839" s="24"/>
      <c r="BE839" s="24"/>
      <c r="BF839" s="24"/>
      <c r="BG839" s="24">
        <v>131.94999999999999</v>
      </c>
      <c r="BH839" s="24">
        <v>131.94999999999999</v>
      </c>
      <c r="BI839" s="24"/>
      <c r="BJ839" s="24"/>
      <c r="BK839" s="24"/>
      <c r="BL839" s="24"/>
      <c r="BM839" s="145">
        <f t="shared" si="113"/>
        <v>131.94999999999999</v>
      </c>
      <c r="BN839" s="24">
        <f t="shared" si="114"/>
        <v>131.94999999999999</v>
      </c>
      <c r="BO839" s="509">
        <f t="shared" si="108"/>
        <v>4.2260374271211827E-2</v>
      </c>
      <c r="BP839" s="511">
        <v>0</v>
      </c>
      <c r="BQ839" s="512">
        <v>0</v>
      </c>
      <c r="BR839" s="513">
        <v>0</v>
      </c>
      <c r="BS839" s="512">
        <v>0</v>
      </c>
      <c r="BT839" s="512">
        <v>0</v>
      </c>
      <c r="BU839" s="512">
        <v>0</v>
      </c>
      <c r="BV839" s="512">
        <v>0</v>
      </c>
      <c r="BW839" s="512">
        <v>0</v>
      </c>
      <c r="BX839" s="512">
        <v>0</v>
      </c>
      <c r="BY839" s="512">
        <v>0</v>
      </c>
      <c r="BZ839" s="512">
        <v>0</v>
      </c>
      <c r="CA839" s="512">
        <v>0</v>
      </c>
      <c r="CB839" s="512">
        <v>0</v>
      </c>
      <c r="CC839" s="512">
        <v>0</v>
      </c>
      <c r="CD839" s="512">
        <v>0</v>
      </c>
      <c r="CE839" s="512">
        <v>0</v>
      </c>
      <c r="CF839" s="512">
        <v>154888.18800000002</v>
      </c>
      <c r="CG839" s="512">
        <v>154888.18800000002</v>
      </c>
      <c r="CH839" s="512">
        <v>0</v>
      </c>
      <c r="CI839" s="512">
        <v>0</v>
      </c>
      <c r="CJ839" s="512">
        <v>0</v>
      </c>
      <c r="CK839" s="512">
        <v>0</v>
      </c>
      <c r="CL839" s="513">
        <f t="shared" si="115"/>
        <v>154888.18800000002</v>
      </c>
      <c r="CM839" s="513">
        <f t="shared" si="116"/>
        <v>154888.18800000002</v>
      </c>
      <c r="CN839" s="113"/>
      <c r="CO839" s="97"/>
      <c r="CP839" s="97"/>
      <c r="CQ839" s="97"/>
      <c r="CR839" s="97"/>
      <c r="CS839" s="97"/>
      <c r="CT839" s="97"/>
      <c r="CU839" s="114"/>
      <c r="CV839" s="50">
        <f t="shared" si="109"/>
        <v>9355680</v>
      </c>
      <c r="CW839" s="11"/>
      <c r="CX839" s="604">
        <f t="shared" si="110"/>
        <v>3.1223102557774931</v>
      </c>
      <c r="CY839" s="143"/>
      <c r="CZ839" s="143"/>
      <c r="DA839" s="143"/>
      <c r="DB839" s="23"/>
      <c r="DC839" s="23"/>
      <c r="DD839" s="23"/>
      <c r="DE839" s="23"/>
      <c r="DF839" s="143"/>
      <c r="DG839" s="89"/>
      <c r="DH839" s="50" t="s">
        <v>46</v>
      </c>
      <c r="DI839" s="28"/>
      <c r="DJ839" s="553" t="s">
        <v>46</v>
      </c>
      <c r="DK839" s="143"/>
      <c r="DL839" s="46"/>
      <c r="DM839" s="111"/>
      <c r="DN839" s="110"/>
      <c r="DO839" s="432">
        <v>33.03364785472678</v>
      </c>
      <c r="DP839" s="433">
        <v>-1.2187588507644165</v>
      </c>
      <c r="DQ839" s="434">
        <v>1.3699483710165592</v>
      </c>
      <c r="DR839" s="428">
        <v>24.331565176863208</v>
      </c>
      <c r="DS839" s="432">
        <v>6.7295709453445013E-2</v>
      </c>
      <c r="DT839" s="434">
        <v>-9.9447987070254359E-3</v>
      </c>
      <c r="DU839" s="434">
        <v>1.0147765711233773E-2</v>
      </c>
      <c r="DV839" s="428">
        <v>4.4177426427016359E-2</v>
      </c>
      <c r="DW839" s="252"/>
      <c r="DX839" s="50"/>
      <c r="DY839" s="249"/>
      <c r="DZ839" s="464">
        <v>0</v>
      </c>
      <c r="EA839" s="465">
        <v>0</v>
      </c>
      <c r="EB839" s="46"/>
    </row>
    <row r="840" spans="1:132" s="141" customFormat="1" ht="27.75" customHeight="1" x14ac:dyDescent="0.25">
      <c r="A840" s="69" t="s">
        <v>56</v>
      </c>
      <c r="B840" s="69" t="s">
        <v>57</v>
      </c>
      <c r="C840" s="69" t="s">
        <v>1099</v>
      </c>
      <c r="D840" s="67" t="s">
        <v>1426</v>
      </c>
      <c r="E840" s="67" t="s">
        <v>1124</v>
      </c>
      <c r="F840" s="67" t="s">
        <v>1427</v>
      </c>
      <c r="G840" s="67" t="s">
        <v>1124</v>
      </c>
      <c r="H840" s="14" t="s">
        <v>46</v>
      </c>
      <c r="I840" s="20" t="s">
        <v>1979</v>
      </c>
      <c r="J840" s="145" t="s">
        <v>1981</v>
      </c>
      <c r="K840" s="426">
        <v>1.7292795262767673</v>
      </c>
      <c r="L840" s="426">
        <v>0.83882575583099994</v>
      </c>
      <c r="M840" s="424">
        <v>171</v>
      </c>
      <c r="N840" s="487">
        <v>3328800</v>
      </c>
      <c r="O840" s="487" t="s">
        <v>1976</v>
      </c>
      <c r="P840" s="572">
        <v>0.57642650875892232</v>
      </c>
      <c r="Q840" s="34" t="s">
        <v>48</v>
      </c>
      <c r="R840" s="257" t="s">
        <v>48</v>
      </c>
      <c r="S840" s="27"/>
      <c r="T840" s="27"/>
      <c r="U840" s="145"/>
      <c r="V840" s="24"/>
      <c r="W840" s="24"/>
      <c r="X840" s="24"/>
      <c r="Y840" s="24"/>
      <c r="Z840" s="24"/>
      <c r="AA840" s="24"/>
      <c r="AB840" s="24"/>
      <c r="AC840" s="24"/>
      <c r="AD840" s="24"/>
      <c r="AE840" s="24"/>
      <c r="AF840" s="24"/>
      <c r="AG840" s="24"/>
      <c r="AH840" s="24"/>
      <c r="AI840" s="24">
        <v>3</v>
      </c>
      <c r="AJ840" s="24">
        <v>3</v>
      </c>
      <c r="AK840" s="24"/>
      <c r="AL840" s="24"/>
      <c r="AM840" s="24"/>
      <c r="AN840" s="24"/>
      <c r="AO840" s="145">
        <f t="shared" si="111"/>
        <v>3</v>
      </c>
      <c r="AP840" s="14">
        <f t="shared" si="112"/>
        <v>3</v>
      </c>
      <c r="AQ840" s="22"/>
      <c r="AR840" s="24"/>
      <c r="AS840" s="24"/>
      <c r="AT840" s="24"/>
      <c r="AU840" s="24"/>
      <c r="AV840" s="24"/>
      <c r="AW840" s="145"/>
      <c r="AX840" s="24"/>
      <c r="AY840" s="24"/>
      <c r="AZ840" s="24"/>
      <c r="BA840" s="24"/>
      <c r="BB840" s="24"/>
      <c r="BC840" s="24"/>
      <c r="BD840" s="24"/>
      <c r="BE840" s="24"/>
      <c r="BF840" s="24"/>
      <c r="BG840" s="24">
        <v>11.88</v>
      </c>
      <c r="BH840" s="24">
        <v>11.88</v>
      </c>
      <c r="BI840" s="24"/>
      <c r="BJ840" s="24"/>
      <c r="BK840" s="24"/>
      <c r="BL840" s="24"/>
      <c r="BM840" s="145">
        <f t="shared" si="113"/>
        <v>11.88</v>
      </c>
      <c r="BN840" s="24">
        <f t="shared" si="114"/>
        <v>11.88</v>
      </c>
      <c r="BO840" s="509">
        <f t="shared" si="108"/>
        <v>2.0609739176600826E-2</v>
      </c>
      <c r="BP840" s="511">
        <v>0</v>
      </c>
      <c r="BQ840" s="512">
        <v>0</v>
      </c>
      <c r="BR840" s="513">
        <v>0</v>
      </c>
      <c r="BS840" s="512">
        <v>0</v>
      </c>
      <c r="BT840" s="512">
        <v>0</v>
      </c>
      <c r="BU840" s="512">
        <v>0</v>
      </c>
      <c r="BV840" s="512">
        <v>0</v>
      </c>
      <c r="BW840" s="512">
        <v>0</v>
      </c>
      <c r="BX840" s="512">
        <v>0</v>
      </c>
      <c r="BY840" s="512">
        <v>0</v>
      </c>
      <c r="BZ840" s="512">
        <v>0</v>
      </c>
      <c r="CA840" s="512">
        <v>0</v>
      </c>
      <c r="CB840" s="512">
        <v>0</v>
      </c>
      <c r="CC840" s="512">
        <v>0</v>
      </c>
      <c r="CD840" s="512">
        <v>0</v>
      </c>
      <c r="CE840" s="512">
        <v>0</v>
      </c>
      <c r="CF840" s="512">
        <v>13945.219200000001</v>
      </c>
      <c r="CG840" s="512">
        <v>13945.219200000001</v>
      </c>
      <c r="CH840" s="512">
        <v>0</v>
      </c>
      <c r="CI840" s="512">
        <v>0</v>
      </c>
      <c r="CJ840" s="512">
        <v>0</v>
      </c>
      <c r="CK840" s="512">
        <v>0</v>
      </c>
      <c r="CL840" s="513">
        <f t="shared" si="115"/>
        <v>13945.219200000001</v>
      </c>
      <c r="CM840" s="513">
        <f t="shared" si="116"/>
        <v>13945.219200000001</v>
      </c>
      <c r="CN840" s="113"/>
      <c r="CO840" s="97"/>
      <c r="CP840" s="97"/>
      <c r="CQ840" s="97"/>
      <c r="CR840" s="97"/>
      <c r="CS840" s="97"/>
      <c r="CT840" s="97"/>
      <c r="CU840" s="114"/>
      <c r="CV840" s="50">
        <f t="shared" si="109"/>
        <v>3328800</v>
      </c>
      <c r="CW840" s="11"/>
      <c r="CX840" s="604">
        <f t="shared" si="110"/>
        <v>0.57642650875892232</v>
      </c>
      <c r="CY840" s="143"/>
      <c r="CZ840" s="143"/>
      <c r="DA840" s="143"/>
      <c r="DB840" s="23"/>
      <c r="DC840" s="23"/>
      <c r="DD840" s="23"/>
      <c r="DE840" s="23"/>
      <c r="DF840" s="143"/>
      <c r="DG840" s="89"/>
      <c r="DH840" s="50" t="s">
        <v>46</v>
      </c>
      <c r="DI840" s="28"/>
      <c r="DJ840" s="553" t="s">
        <v>46</v>
      </c>
      <c r="DK840" s="143"/>
      <c r="DL840" s="46"/>
      <c r="DM840" s="111"/>
      <c r="DN840" s="110"/>
      <c r="DO840" s="432">
        <v>704.21605839416054</v>
      </c>
      <c r="DP840" s="433">
        <v>-376.99776174833318</v>
      </c>
      <c r="DQ840" s="434">
        <v>704.21605839416054</v>
      </c>
      <c r="DR840" s="428">
        <v>-376.99776174833318</v>
      </c>
      <c r="DS840" s="432">
        <v>1.0686131386861313</v>
      </c>
      <c r="DT840" s="434">
        <v>-0.52826885898282583</v>
      </c>
      <c r="DU840" s="434">
        <v>1.0686131386861313</v>
      </c>
      <c r="DV840" s="428">
        <v>-0.52826885898282583</v>
      </c>
      <c r="DW840" s="252"/>
      <c r="DX840" s="50"/>
      <c r="DY840" s="249"/>
      <c r="DZ840" s="464">
        <v>0</v>
      </c>
      <c r="EA840" s="465">
        <v>0</v>
      </c>
      <c r="EB840" s="46"/>
    </row>
    <row r="841" spans="1:132" s="141" customFormat="1" ht="27.75" customHeight="1" x14ac:dyDescent="0.25">
      <c r="A841" s="69" t="s">
        <v>56</v>
      </c>
      <c r="B841" s="69" t="s">
        <v>57</v>
      </c>
      <c r="C841" s="69" t="s">
        <v>1099</v>
      </c>
      <c r="D841" s="67" t="s">
        <v>1426</v>
      </c>
      <c r="E841" s="67" t="s">
        <v>1124</v>
      </c>
      <c r="F841" s="67" t="s">
        <v>1428</v>
      </c>
      <c r="G841" s="67" t="s">
        <v>1124</v>
      </c>
      <c r="H841" s="14" t="s">
        <v>46</v>
      </c>
      <c r="I841" s="20" t="s">
        <v>1979</v>
      </c>
      <c r="J841" s="145" t="s">
        <v>1981</v>
      </c>
      <c r="K841" s="426">
        <v>2.521865975820285</v>
      </c>
      <c r="L841" s="426">
        <v>1.6378787844720002</v>
      </c>
      <c r="M841" s="424">
        <v>653</v>
      </c>
      <c r="N841" s="487">
        <v>3398880</v>
      </c>
      <c r="O841" s="487" t="s">
        <v>1976</v>
      </c>
      <c r="P841" s="572">
        <v>1.2969596447075753</v>
      </c>
      <c r="Q841" s="34" t="s">
        <v>48</v>
      </c>
      <c r="R841" s="257" t="s">
        <v>48</v>
      </c>
      <c r="S841" s="27"/>
      <c r="T841" s="27"/>
      <c r="U841" s="145"/>
      <c r="V841" s="24"/>
      <c r="W841" s="24"/>
      <c r="X841" s="24"/>
      <c r="Y841" s="24"/>
      <c r="Z841" s="24"/>
      <c r="AA841" s="24"/>
      <c r="AB841" s="24"/>
      <c r="AC841" s="24"/>
      <c r="AD841" s="24"/>
      <c r="AE841" s="24"/>
      <c r="AF841" s="24"/>
      <c r="AG841" s="24"/>
      <c r="AH841" s="24"/>
      <c r="AI841" s="24">
        <v>12</v>
      </c>
      <c r="AJ841" s="24">
        <v>12</v>
      </c>
      <c r="AK841" s="24"/>
      <c r="AL841" s="24"/>
      <c r="AM841" s="24"/>
      <c r="AN841" s="24"/>
      <c r="AO841" s="145">
        <f t="shared" si="111"/>
        <v>12</v>
      </c>
      <c r="AP841" s="14">
        <f t="shared" si="112"/>
        <v>12</v>
      </c>
      <c r="AQ841" s="22"/>
      <c r="AR841" s="24"/>
      <c r="AS841" s="24"/>
      <c r="AT841" s="24"/>
      <c r="AU841" s="24"/>
      <c r="AV841" s="24"/>
      <c r="AW841" s="145"/>
      <c r="AX841" s="24"/>
      <c r="AY841" s="24"/>
      <c r="AZ841" s="24"/>
      <c r="BA841" s="24"/>
      <c r="BB841" s="24"/>
      <c r="BC841" s="24"/>
      <c r="BD841" s="24"/>
      <c r="BE841" s="24"/>
      <c r="BF841" s="24"/>
      <c r="BG841" s="24">
        <v>60.2</v>
      </c>
      <c r="BH841" s="24">
        <v>60.2</v>
      </c>
      <c r="BI841" s="24"/>
      <c r="BJ841" s="24"/>
      <c r="BK841" s="24"/>
      <c r="BL841" s="24"/>
      <c r="BM841" s="145">
        <f t="shared" si="113"/>
        <v>60.2</v>
      </c>
      <c r="BN841" s="24">
        <f t="shared" si="114"/>
        <v>60.2</v>
      </c>
      <c r="BO841" s="509">
        <f t="shared" si="108"/>
        <v>4.6416247603118958E-2</v>
      </c>
      <c r="BP841" s="511">
        <v>0</v>
      </c>
      <c r="BQ841" s="512">
        <v>0</v>
      </c>
      <c r="BR841" s="513">
        <v>0</v>
      </c>
      <c r="BS841" s="512">
        <v>0</v>
      </c>
      <c r="BT841" s="512">
        <v>0</v>
      </c>
      <c r="BU841" s="512">
        <v>0</v>
      </c>
      <c r="BV841" s="512">
        <v>0</v>
      </c>
      <c r="BW841" s="512">
        <v>0</v>
      </c>
      <c r="BX841" s="512">
        <v>0</v>
      </c>
      <c r="BY841" s="512">
        <v>0</v>
      </c>
      <c r="BZ841" s="512">
        <v>0</v>
      </c>
      <c r="CA841" s="512">
        <v>0</v>
      </c>
      <c r="CB841" s="512">
        <v>0</v>
      </c>
      <c r="CC841" s="512">
        <v>0</v>
      </c>
      <c r="CD841" s="512">
        <v>0</v>
      </c>
      <c r="CE841" s="512">
        <v>0</v>
      </c>
      <c r="CF841" s="512">
        <v>70665.168000000005</v>
      </c>
      <c r="CG841" s="512">
        <v>70665.168000000005</v>
      </c>
      <c r="CH841" s="512">
        <v>0</v>
      </c>
      <c r="CI841" s="512">
        <v>0</v>
      </c>
      <c r="CJ841" s="512">
        <v>0</v>
      </c>
      <c r="CK841" s="512">
        <v>0</v>
      </c>
      <c r="CL841" s="513">
        <f t="shared" si="115"/>
        <v>70665.168000000005</v>
      </c>
      <c r="CM841" s="513">
        <f t="shared" si="116"/>
        <v>70665.168000000005</v>
      </c>
      <c r="CN841" s="113"/>
      <c r="CO841" s="97"/>
      <c r="CP841" s="97"/>
      <c r="CQ841" s="97"/>
      <c r="CR841" s="97"/>
      <c r="CS841" s="97"/>
      <c r="CT841" s="97"/>
      <c r="CU841" s="114"/>
      <c r="CV841" s="50">
        <f t="shared" si="109"/>
        <v>3398880</v>
      </c>
      <c r="CW841" s="11"/>
      <c r="CX841" s="604">
        <f t="shared" si="110"/>
        <v>1.2969596447075753</v>
      </c>
      <c r="CY841" s="143"/>
      <c r="CZ841" s="143"/>
      <c r="DA841" s="143"/>
      <c r="DB841" s="23"/>
      <c r="DC841" s="23"/>
      <c r="DD841" s="23"/>
      <c r="DE841" s="23"/>
      <c r="DF841" s="143"/>
      <c r="DG841" s="89"/>
      <c r="DH841" s="50" t="s">
        <v>46</v>
      </c>
      <c r="DI841" s="28"/>
      <c r="DJ841" s="553" t="s">
        <v>46</v>
      </c>
      <c r="DK841" s="143"/>
      <c r="DL841" s="46"/>
      <c r="DM841" s="111"/>
      <c r="DN841" s="110"/>
      <c r="DO841" s="432">
        <v>440.38406537282924</v>
      </c>
      <c r="DP841" s="433">
        <v>-233.06878197201959</v>
      </c>
      <c r="DQ841" s="434">
        <v>395.49744637385066</v>
      </c>
      <c r="DR841" s="428">
        <v>-188.18216297304102</v>
      </c>
      <c r="DS841" s="432">
        <v>1.6961184882533189</v>
      </c>
      <c r="DT841" s="434">
        <v>-1.3631225368363151</v>
      </c>
      <c r="DU841" s="434">
        <v>1.5597548518896827</v>
      </c>
      <c r="DV841" s="428">
        <v>-1.2267589004726789</v>
      </c>
      <c r="DW841" s="252"/>
      <c r="DX841" s="50"/>
      <c r="DY841" s="249"/>
      <c r="DZ841" s="464">
        <v>972</v>
      </c>
      <c r="EA841" s="465">
        <v>-972</v>
      </c>
      <c r="EB841" s="46"/>
    </row>
    <row r="842" spans="1:132" s="141" customFormat="1" ht="27.75" customHeight="1" x14ac:dyDescent="0.25">
      <c r="A842" s="69" t="s">
        <v>56</v>
      </c>
      <c r="B842" s="69" t="s">
        <v>57</v>
      </c>
      <c r="C842" s="69" t="s">
        <v>1099</v>
      </c>
      <c r="D842" s="67" t="s">
        <v>1257</v>
      </c>
      <c r="E842" s="67" t="s">
        <v>1116</v>
      </c>
      <c r="F842" s="67" t="s">
        <v>1429</v>
      </c>
      <c r="G842" s="67" t="s">
        <v>1116</v>
      </c>
      <c r="H842" s="14" t="s">
        <v>46</v>
      </c>
      <c r="I842" s="20" t="s">
        <v>1978</v>
      </c>
      <c r="J842" s="145" t="s">
        <v>1975</v>
      </c>
      <c r="K842" s="426">
        <v>10.974273916756404</v>
      </c>
      <c r="L842" s="426">
        <v>7.2988636211819999</v>
      </c>
      <c r="M842" s="424">
        <v>618</v>
      </c>
      <c r="N842" s="487">
        <v>29188320.000000004</v>
      </c>
      <c r="O842" s="487" t="s">
        <v>1976</v>
      </c>
      <c r="P842" s="572">
        <v>6.4016597847745693</v>
      </c>
      <c r="Q842" s="34" t="s">
        <v>48</v>
      </c>
      <c r="R842" s="257" t="s">
        <v>48</v>
      </c>
      <c r="S842" s="27"/>
      <c r="T842" s="27"/>
      <c r="U842" s="145"/>
      <c r="V842" s="24"/>
      <c r="W842" s="24"/>
      <c r="X842" s="24"/>
      <c r="Y842" s="24"/>
      <c r="Z842" s="24"/>
      <c r="AA842" s="24"/>
      <c r="AB842" s="24"/>
      <c r="AC842" s="24"/>
      <c r="AD842" s="24"/>
      <c r="AE842" s="24"/>
      <c r="AF842" s="24"/>
      <c r="AG842" s="24"/>
      <c r="AH842" s="24"/>
      <c r="AI842" s="24">
        <v>57</v>
      </c>
      <c r="AJ842" s="24">
        <v>57</v>
      </c>
      <c r="AK842" s="24"/>
      <c r="AL842" s="24"/>
      <c r="AM842" s="24"/>
      <c r="AN842" s="24"/>
      <c r="AO842" s="145">
        <f t="shared" si="111"/>
        <v>57</v>
      </c>
      <c r="AP842" s="14">
        <f t="shared" si="112"/>
        <v>57</v>
      </c>
      <c r="AQ842" s="22"/>
      <c r="AR842" s="24"/>
      <c r="AS842" s="24"/>
      <c r="AT842" s="24"/>
      <c r="AU842" s="24"/>
      <c r="AV842" s="24"/>
      <c r="AW842" s="145"/>
      <c r="AX842" s="24"/>
      <c r="AY842" s="24"/>
      <c r="AZ842" s="24"/>
      <c r="BA842" s="24"/>
      <c r="BB842" s="24"/>
      <c r="BC842" s="24"/>
      <c r="BD842" s="24"/>
      <c r="BE842" s="24"/>
      <c r="BF842" s="24"/>
      <c r="BG842" s="24">
        <v>485.74</v>
      </c>
      <c r="BH842" s="24">
        <v>485.74</v>
      </c>
      <c r="BI842" s="24"/>
      <c r="BJ842" s="24"/>
      <c r="BK842" s="24"/>
      <c r="BL842" s="24"/>
      <c r="BM842" s="145">
        <f t="shared" si="113"/>
        <v>485.74</v>
      </c>
      <c r="BN842" s="24">
        <f t="shared" si="114"/>
        <v>485.74</v>
      </c>
      <c r="BO842" s="509">
        <f t="shared" si="108"/>
        <v>7.5877196903725339E-2</v>
      </c>
      <c r="BP842" s="511">
        <v>0</v>
      </c>
      <c r="BQ842" s="512">
        <v>0</v>
      </c>
      <c r="BR842" s="513">
        <v>0</v>
      </c>
      <c r="BS842" s="512">
        <v>0</v>
      </c>
      <c r="BT842" s="512">
        <v>0</v>
      </c>
      <c r="BU842" s="512">
        <v>0</v>
      </c>
      <c r="BV842" s="512">
        <v>0</v>
      </c>
      <c r="BW842" s="512">
        <v>0</v>
      </c>
      <c r="BX842" s="512">
        <v>0</v>
      </c>
      <c r="BY842" s="512">
        <v>0</v>
      </c>
      <c r="BZ842" s="512">
        <v>0</v>
      </c>
      <c r="CA842" s="512">
        <v>0</v>
      </c>
      <c r="CB842" s="512">
        <v>0</v>
      </c>
      <c r="CC842" s="512">
        <v>0</v>
      </c>
      <c r="CD842" s="512">
        <v>0</v>
      </c>
      <c r="CE842" s="512">
        <v>0</v>
      </c>
      <c r="CF842" s="512">
        <v>570181.04160000011</v>
      </c>
      <c r="CG842" s="512">
        <v>570181.04160000011</v>
      </c>
      <c r="CH842" s="512">
        <v>0</v>
      </c>
      <c r="CI842" s="512">
        <v>0</v>
      </c>
      <c r="CJ842" s="512">
        <v>0</v>
      </c>
      <c r="CK842" s="512">
        <v>0</v>
      </c>
      <c r="CL842" s="513">
        <f t="shared" si="115"/>
        <v>570181.04160000011</v>
      </c>
      <c r="CM842" s="513">
        <f t="shared" si="116"/>
        <v>570181.04160000011</v>
      </c>
      <c r="CN842" s="113"/>
      <c r="CO842" s="97"/>
      <c r="CP842" s="97"/>
      <c r="CQ842" s="97"/>
      <c r="CR842" s="97"/>
      <c r="CS842" s="97"/>
      <c r="CT842" s="97"/>
      <c r="CU842" s="114"/>
      <c r="CV842" s="50">
        <f t="shared" si="109"/>
        <v>29188320.000000004</v>
      </c>
      <c r="CW842" s="11"/>
      <c r="CX842" s="604">
        <f t="shared" si="110"/>
        <v>6.4016597847745693</v>
      </c>
      <c r="CY842" s="143"/>
      <c r="CZ842" s="143"/>
      <c r="DA842" s="143"/>
      <c r="DB842" s="23"/>
      <c r="DC842" s="23"/>
      <c r="DD842" s="23"/>
      <c r="DE842" s="23"/>
      <c r="DF842" s="143"/>
      <c r="DG842" s="89"/>
      <c r="DH842" s="50" t="s">
        <v>46</v>
      </c>
      <c r="DI842" s="28"/>
      <c r="DJ842" s="553" t="s">
        <v>46</v>
      </c>
      <c r="DK842" s="143"/>
      <c r="DL842" s="46"/>
      <c r="DM842" s="111"/>
      <c r="DN842" s="110"/>
      <c r="DO842" s="432">
        <v>271.81222177256171</v>
      </c>
      <c r="DP842" s="433">
        <v>-259.16111131475031</v>
      </c>
      <c r="DQ842" s="434">
        <v>266.3828409550789</v>
      </c>
      <c r="DR842" s="428">
        <v>-253.73173049726748</v>
      </c>
      <c r="DS842" s="432">
        <v>2.0866046135167946</v>
      </c>
      <c r="DT842" s="434">
        <v>-1.6887182946622157</v>
      </c>
      <c r="DU842" s="434">
        <v>2.0833670578713073</v>
      </c>
      <c r="DV842" s="428">
        <v>-1.6854807390167283</v>
      </c>
      <c r="DW842" s="252"/>
      <c r="DX842" s="50"/>
      <c r="DY842" s="249"/>
      <c r="DZ842" s="464">
        <v>0</v>
      </c>
      <c r="EA842" s="465">
        <v>0</v>
      </c>
      <c r="EB842" s="46"/>
    </row>
    <row r="843" spans="1:132" s="141" customFormat="1" ht="27.75" customHeight="1" x14ac:dyDescent="0.25">
      <c r="A843" s="69" t="s">
        <v>56</v>
      </c>
      <c r="B843" s="69" t="s">
        <v>57</v>
      </c>
      <c r="C843" s="69" t="s">
        <v>1099</v>
      </c>
      <c r="D843" s="67" t="s">
        <v>1430</v>
      </c>
      <c r="E843" s="67" t="s">
        <v>1431</v>
      </c>
      <c r="F843" s="67" t="s">
        <v>1432</v>
      </c>
      <c r="G843" s="67" t="s">
        <v>1431</v>
      </c>
      <c r="H843" s="14" t="s">
        <v>46</v>
      </c>
      <c r="I843" s="20" t="s">
        <v>1979</v>
      </c>
      <c r="J843" s="145" t="s">
        <v>1981</v>
      </c>
      <c r="K843" s="426">
        <v>3.3865057389586686</v>
      </c>
      <c r="L843" s="426">
        <v>3.1587121146419999</v>
      </c>
      <c r="M843" s="424">
        <v>578</v>
      </c>
      <c r="N843" s="487">
        <v>4169760</v>
      </c>
      <c r="O843" s="487" t="s">
        <v>1976</v>
      </c>
      <c r="P843" s="572">
        <v>0.99913928184879397</v>
      </c>
      <c r="Q843" s="34" t="s">
        <v>48</v>
      </c>
      <c r="R843" s="257" t="s">
        <v>48</v>
      </c>
      <c r="S843" s="27"/>
      <c r="T843" s="27"/>
      <c r="U843" s="145"/>
      <c r="V843" s="24"/>
      <c r="W843" s="24"/>
      <c r="X843" s="24"/>
      <c r="Y843" s="24"/>
      <c r="Z843" s="24"/>
      <c r="AA843" s="24"/>
      <c r="AB843" s="24"/>
      <c r="AC843" s="24"/>
      <c r="AD843" s="24"/>
      <c r="AE843" s="24"/>
      <c r="AF843" s="24"/>
      <c r="AG843" s="24"/>
      <c r="AH843" s="24"/>
      <c r="AI843" s="24">
        <v>16</v>
      </c>
      <c r="AJ843" s="24">
        <v>16</v>
      </c>
      <c r="AK843" s="24"/>
      <c r="AL843" s="24"/>
      <c r="AM843" s="24"/>
      <c r="AN843" s="24"/>
      <c r="AO843" s="145">
        <f t="shared" si="111"/>
        <v>16</v>
      </c>
      <c r="AP843" s="14">
        <f t="shared" si="112"/>
        <v>16</v>
      </c>
      <c r="AQ843" s="22"/>
      <c r="AR843" s="24"/>
      <c r="AS843" s="24"/>
      <c r="AT843" s="24"/>
      <c r="AU843" s="24"/>
      <c r="AV843" s="24"/>
      <c r="AW843" s="145"/>
      <c r="AX843" s="24"/>
      <c r="AY843" s="24"/>
      <c r="AZ843" s="24"/>
      <c r="BA843" s="24"/>
      <c r="BB843" s="24"/>
      <c r="BC843" s="24"/>
      <c r="BD843" s="24"/>
      <c r="BE843" s="24"/>
      <c r="BF843" s="24"/>
      <c r="BG843" s="24">
        <v>72.83</v>
      </c>
      <c r="BH843" s="24">
        <v>72.83</v>
      </c>
      <c r="BI843" s="24"/>
      <c r="BJ843" s="24"/>
      <c r="BK843" s="24"/>
      <c r="BL843" s="24"/>
      <c r="BM843" s="145">
        <f t="shared" si="113"/>
        <v>72.83</v>
      </c>
      <c r="BN843" s="24">
        <f t="shared" si="114"/>
        <v>72.83</v>
      </c>
      <c r="BO843" s="509">
        <f t="shared" si="108"/>
        <v>7.2892740104499074E-2</v>
      </c>
      <c r="BP843" s="511">
        <v>0</v>
      </c>
      <c r="BQ843" s="512">
        <v>0</v>
      </c>
      <c r="BR843" s="513">
        <v>0</v>
      </c>
      <c r="BS843" s="512">
        <v>0</v>
      </c>
      <c r="BT843" s="512">
        <v>0</v>
      </c>
      <c r="BU843" s="512">
        <v>0</v>
      </c>
      <c r="BV843" s="512">
        <v>0</v>
      </c>
      <c r="BW843" s="512">
        <v>0</v>
      </c>
      <c r="BX843" s="512">
        <v>0</v>
      </c>
      <c r="BY843" s="512">
        <v>0</v>
      </c>
      <c r="BZ843" s="512">
        <v>0</v>
      </c>
      <c r="CA843" s="512">
        <v>0</v>
      </c>
      <c r="CB843" s="512">
        <v>0</v>
      </c>
      <c r="CC843" s="512">
        <v>0</v>
      </c>
      <c r="CD843" s="512">
        <v>0</v>
      </c>
      <c r="CE843" s="512">
        <v>0</v>
      </c>
      <c r="CF843" s="512">
        <v>85490.767200000002</v>
      </c>
      <c r="CG843" s="512">
        <v>85490.767200000002</v>
      </c>
      <c r="CH843" s="512">
        <v>0</v>
      </c>
      <c r="CI843" s="512">
        <v>0</v>
      </c>
      <c r="CJ843" s="512">
        <v>0</v>
      </c>
      <c r="CK843" s="512">
        <v>0</v>
      </c>
      <c r="CL843" s="513">
        <f t="shared" si="115"/>
        <v>85490.767200000002</v>
      </c>
      <c r="CM843" s="513">
        <f t="shared" si="116"/>
        <v>85490.767200000002</v>
      </c>
      <c r="CN843" s="113"/>
      <c r="CO843" s="97"/>
      <c r="CP843" s="97"/>
      <c r="CQ843" s="97"/>
      <c r="CR843" s="97"/>
      <c r="CS843" s="97"/>
      <c r="CT843" s="97"/>
      <c r="CU843" s="114"/>
      <c r="CV843" s="50">
        <f t="shared" si="109"/>
        <v>4169760</v>
      </c>
      <c r="CW843" s="11"/>
      <c r="CX843" s="604">
        <f t="shared" si="110"/>
        <v>0.99913928184879397</v>
      </c>
      <c r="CY843" s="143"/>
      <c r="CZ843" s="143"/>
      <c r="DA843" s="143"/>
      <c r="DB843" s="23"/>
      <c r="DC843" s="23"/>
      <c r="DD843" s="23"/>
      <c r="DE843" s="23"/>
      <c r="DF843" s="143"/>
      <c r="DG843" s="89"/>
      <c r="DH843" s="50" t="s">
        <v>46</v>
      </c>
      <c r="DI843" s="28"/>
      <c r="DJ843" s="553" t="s">
        <v>46</v>
      </c>
      <c r="DK843" s="143"/>
      <c r="DL843" s="46"/>
      <c r="DM843" s="111"/>
      <c r="DN843" s="110"/>
      <c r="DO843" s="432">
        <v>12.828600259478167</v>
      </c>
      <c r="DP843" s="433">
        <v>55.199128227600113</v>
      </c>
      <c r="DQ843" s="434">
        <v>4.8435923309788116</v>
      </c>
      <c r="DR843" s="428">
        <v>63.049363694022446</v>
      </c>
      <c r="DS843" s="432">
        <v>1.0258036615251556</v>
      </c>
      <c r="DT843" s="434">
        <v>-0.63982448023875516</v>
      </c>
      <c r="DU843" s="434">
        <v>2.7677670462736066E-2</v>
      </c>
      <c r="DV843" s="428">
        <v>0.3571346496801403</v>
      </c>
      <c r="DW843" s="252"/>
      <c r="DX843" s="50"/>
      <c r="DY843" s="249"/>
      <c r="DZ843" s="464">
        <v>0</v>
      </c>
      <c r="EA843" s="465">
        <v>26786.666666666668</v>
      </c>
      <c r="EB843" s="46"/>
    </row>
    <row r="844" spans="1:132" s="141" customFormat="1" ht="27.75" customHeight="1" x14ac:dyDescent="0.25">
      <c r="A844" s="69" t="s">
        <v>56</v>
      </c>
      <c r="B844" s="69" t="s">
        <v>57</v>
      </c>
      <c r="C844" s="69" t="s">
        <v>1099</v>
      </c>
      <c r="D844" s="67" t="s">
        <v>1430</v>
      </c>
      <c r="E844" s="67" t="s">
        <v>1431</v>
      </c>
      <c r="F844" s="67" t="s">
        <v>1433</v>
      </c>
      <c r="G844" s="67" t="s">
        <v>1431</v>
      </c>
      <c r="H844" s="14" t="s">
        <v>46</v>
      </c>
      <c r="I844" s="20" t="s">
        <v>1978</v>
      </c>
      <c r="J844" s="145" t="s">
        <v>1981</v>
      </c>
      <c r="K844" s="426">
        <v>3.0622658277817751</v>
      </c>
      <c r="L844" s="426">
        <v>7.5594696812460001</v>
      </c>
      <c r="M844" s="424">
        <v>875</v>
      </c>
      <c r="N844" s="487">
        <v>6867840</v>
      </c>
      <c r="O844" s="487" t="s">
        <v>1976</v>
      </c>
      <c r="P844" s="572">
        <v>2.1255727510485261</v>
      </c>
      <c r="Q844" s="34" t="s">
        <v>48</v>
      </c>
      <c r="R844" s="257" t="s">
        <v>48</v>
      </c>
      <c r="S844" s="27"/>
      <c r="T844" s="27"/>
      <c r="U844" s="145"/>
      <c r="V844" s="24"/>
      <c r="W844" s="24"/>
      <c r="X844" s="24"/>
      <c r="Y844" s="24"/>
      <c r="Z844" s="24"/>
      <c r="AA844" s="24"/>
      <c r="AB844" s="24"/>
      <c r="AC844" s="24"/>
      <c r="AD844" s="24"/>
      <c r="AE844" s="24"/>
      <c r="AF844" s="24"/>
      <c r="AG844" s="24"/>
      <c r="AH844" s="24"/>
      <c r="AI844" s="24">
        <v>39</v>
      </c>
      <c r="AJ844" s="24">
        <v>39</v>
      </c>
      <c r="AK844" s="24"/>
      <c r="AL844" s="24"/>
      <c r="AM844" s="24"/>
      <c r="AN844" s="24"/>
      <c r="AO844" s="145">
        <f t="shared" si="111"/>
        <v>39</v>
      </c>
      <c r="AP844" s="14">
        <f t="shared" si="112"/>
        <v>39</v>
      </c>
      <c r="AQ844" s="22"/>
      <c r="AR844" s="24"/>
      <c r="AS844" s="24"/>
      <c r="AT844" s="24"/>
      <c r="AU844" s="24"/>
      <c r="AV844" s="24"/>
      <c r="AW844" s="145"/>
      <c r="AX844" s="24"/>
      <c r="AY844" s="24"/>
      <c r="AZ844" s="24"/>
      <c r="BA844" s="24"/>
      <c r="BB844" s="24"/>
      <c r="BC844" s="24"/>
      <c r="BD844" s="24"/>
      <c r="BE844" s="24"/>
      <c r="BF844" s="24"/>
      <c r="BG844" s="24">
        <v>218.32499999999999</v>
      </c>
      <c r="BH844" s="24">
        <v>218.32499999999999</v>
      </c>
      <c r="BI844" s="24"/>
      <c r="BJ844" s="24"/>
      <c r="BK844" s="24"/>
      <c r="BL844" s="24"/>
      <c r="BM844" s="145">
        <f t="shared" si="113"/>
        <v>218.32499999999999</v>
      </c>
      <c r="BN844" s="24">
        <f t="shared" si="114"/>
        <v>218.32499999999999</v>
      </c>
      <c r="BO844" s="509">
        <f t="shared" si="108"/>
        <v>0.10271349211279747</v>
      </c>
      <c r="BP844" s="511">
        <v>0</v>
      </c>
      <c r="BQ844" s="512">
        <v>0</v>
      </c>
      <c r="BR844" s="513">
        <v>0</v>
      </c>
      <c r="BS844" s="512">
        <v>0</v>
      </c>
      <c r="BT844" s="512">
        <v>0</v>
      </c>
      <c r="BU844" s="512">
        <v>0</v>
      </c>
      <c r="BV844" s="512">
        <v>0</v>
      </c>
      <c r="BW844" s="512">
        <v>0</v>
      </c>
      <c r="BX844" s="512">
        <v>0</v>
      </c>
      <c r="BY844" s="512">
        <v>0</v>
      </c>
      <c r="BZ844" s="512">
        <v>0</v>
      </c>
      <c r="CA844" s="512">
        <v>0</v>
      </c>
      <c r="CB844" s="512">
        <v>0</v>
      </c>
      <c r="CC844" s="512">
        <v>0</v>
      </c>
      <c r="CD844" s="512">
        <v>0</v>
      </c>
      <c r="CE844" s="512">
        <v>0</v>
      </c>
      <c r="CF844" s="512">
        <v>256278.61800000002</v>
      </c>
      <c r="CG844" s="512">
        <v>256278.61800000002</v>
      </c>
      <c r="CH844" s="512">
        <v>0</v>
      </c>
      <c r="CI844" s="512">
        <v>0</v>
      </c>
      <c r="CJ844" s="512">
        <v>0</v>
      </c>
      <c r="CK844" s="512">
        <v>0</v>
      </c>
      <c r="CL844" s="513">
        <f t="shared" si="115"/>
        <v>256278.61800000002</v>
      </c>
      <c r="CM844" s="513">
        <f t="shared" si="116"/>
        <v>256278.61800000002</v>
      </c>
      <c r="CN844" s="113"/>
      <c r="CO844" s="97"/>
      <c r="CP844" s="97"/>
      <c r="CQ844" s="97"/>
      <c r="CR844" s="97"/>
      <c r="CS844" s="97"/>
      <c r="CT844" s="97"/>
      <c r="CU844" s="114"/>
      <c r="CV844" s="50">
        <f t="shared" si="109"/>
        <v>6867840</v>
      </c>
      <c r="CW844" s="11"/>
      <c r="CX844" s="604">
        <f t="shared" si="110"/>
        <v>2.1255727510485261</v>
      </c>
      <c r="CY844" s="143"/>
      <c r="CZ844" s="143"/>
      <c r="DA844" s="143"/>
      <c r="DB844" s="23"/>
      <c r="DC844" s="23"/>
      <c r="DD844" s="23"/>
      <c r="DE844" s="23"/>
      <c r="DF844" s="143"/>
      <c r="DG844" s="89"/>
      <c r="DH844" s="50" t="s">
        <v>46</v>
      </c>
      <c r="DI844" s="28"/>
      <c r="DJ844" s="553" t="s">
        <v>46</v>
      </c>
      <c r="DK844" s="143"/>
      <c r="DL844" s="46"/>
      <c r="DM844" s="111"/>
      <c r="DN844" s="110"/>
      <c r="DO844" s="432">
        <v>211.17120548466951</v>
      </c>
      <c r="DP844" s="433">
        <v>-141.43072462956593</v>
      </c>
      <c r="DQ844" s="434">
        <v>27.069129689582926</v>
      </c>
      <c r="DR844" s="428">
        <v>22.199282528723725</v>
      </c>
      <c r="DS844" s="432">
        <v>1.1997714721005519</v>
      </c>
      <c r="DT844" s="434">
        <v>-1.0696474940261469</v>
      </c>
      <c r="DU844" s="434">
        <v>1.0295181870119974</v>
      </c>
      <c r="DV844" s="428">
        <v>-0.92989945202624824</v>
      </c>
      <c r="DW844" s="252"/>
      <c r="DX844" s="50"/>
      <c r="DY844" s="249"/>
      <c r="DZ844" s="464">
        <v>22698</v>
      </c>
      <c r="EA844" s="465">
        <v>-22698</v>
      </c>
      <c r="EB844" s="46"/>
    </row>
    <row r="845" spans="1:132" s="141" customFormat="1" ht="27.75" customHeight="1" x14ac:dyDescent="0.25">
      <c r="A845" s="69" t="s">
        <v>56</v>
      </c>
      <c r="B845" s="69" t="s">
        <v>57</v>
      </c>
      <c r="C845" s="69" t="s">
        <v>1099</v>
      </c>
      <c r="D845" s="67" t="s">
        <v>1247</v>
      </c>
      <c r="E845" s="67" t="s">
        <v>1248</v>
      </c>
      <c r="F845" s="67" t="s">
        <v>1434</v>
      </c>
      <c r="G845" s="67" t="s">
        <v>1248</v>
      </c>
      <c r="H845" s="14" t="s">
        <v>46</v>
      </c>
      <c r="I845" s="20" t="s">
        <v>1978</v>
      </c>
      <c r="J845" s="145" t="s">
        <v>1981</v>
      </c>
      <c r="K845" s="426">
        <v>2.9325698633110173</v>
      </c>
      <c r="L845" s="426">
        <v>2.4874999948259999</v>
      </c>
      <c r="M845" s="424">
        <v>298</v>
      </c>
      <c r="N845" s="487">
        <v>6377280.0000000009</v>
      </c>
      <c r="O845" s="487" t="s">
        <v>1976</v>
      </c>
      <c r="P845" s="572">
        <v>1.7653061830741996</v>
      </c>
      <c r="Q845" s="34" t="s">
        <v>48</v>
      </c>
      <c r="R845" s="257" t="s">
        <v>48</v>
      </c>
      <c r="S845" s="27"/>
      <c r="T845" s="27"/>
      <c r="U845" s="145"/>
      <c r="V845" s="24"/>
      <c r="W845" s="24"/>
      <c r="X845" s="24"/>
      <c r="Y845" s="24"/>
      <c r="Z845" s="24"/>
      <c r="AA845" s="24"/>
      <c r="AB845" s="24"/>
      <c r="AC845" s="24"/>
      <c r="AD845" s="24"/>
      <c r="AE845" s="24"/>
      <c r="AF845" s="24"/>
      <c r="AG845" s="24"/>
      <c r="AH845" s="24"/>
      <c r="AI845" s="24">
        <v>16</v>
      </c>
      <c r="AJ845" s="24">
        <v>16</v>
      </c>
      <c r="AK845" s="24"/>
      <c r="AL845" s="24"/>
      <c r="AM845" s="24"/>
      <c r="AN845" s="24"/>
      <c r="AO845" s="145">
        <f t="shared" si="111"/>
        <v>16</v>
      </c>
      <c r="AP845" s="14">
        <f t="shared" si="112"/>
        <v>16</v>
      </c>
      <c r="AQ845" s="22"/>
      <c r="AR845" s="24"/>
      <c r="AS845" s="24"/>
      <c r="AT845" s="24"/>
      <c r="AU845" s="24"/>
      <c r="AV845" s="24"/>
      <c r="AW845" s="145"/>
      <c r="AX845" s="24"/>
      <c r="AY845" s="24"/>
      <c r="AZ845" s="24"/>
      <c r="BA845" s="24"/>
      <c r="BB845" s="24"/>
      <c r="BC845" s="24"/>
      <c r="BD845" s="24"/>
      <c r="BE845" s="24"/>
      <c r="BF845" s="24"/>
      <c r="BG845" s="24">
        <v>97.69</v>
      </c>
      <c r="BH845" s="24">
        <v>97.69</v>
      </c>
      <c r="BI845" s="24"/>
      <c r="BJ845" s="24"/>
      <c r="BK845" s="24"/>
      <c r="BL845" s="24"/>
      <c r="BM845" s="145">
        <f t="shared" si="113"/>
        <v>97.69</v>
      </c>
      <c r="BN845" s="24">
        <f t="shared" si="114"/>
        <v>97.69</v>
      </c>
      <c r="BO845" s="509">
        <f t="shared" si="108"/>
        <v>5.5338842030155558E-2</v>
      </c>
      <c r="BP845" s="511">
        <v>0</v>
      </c>
      <c r="BQ845" s="512">
        <v>0</v>
      </c>
      <c r="BR845" s="513">
        <v>0</v>
      </c>
      <c r="BS845" s="512">
        <v>0</v>
      </c>
      <c r="BT845" s="512">
        <v>0</v>
      </c>
      <c r="BU845" s="512">
        <v>0</v>
      </c>
      <c r="BV845" s="512">
        <v>0</v>
      </c>
      <c r="BW845" s="512">
        <v>0</v>
      </c>
      <c r="BX845" s="512">
        <v>0</v>
      </c>
      <c r="BY845" s="512">
        <v>0</v>
      </c>
      <c r="BZ845" s="512">
        <v>0</v>
      </c>
      <c r="CA845" s="512">
        <v>0</v>
      </c>
      <c r="CB845" s="512">
        <v>0</v>
      </c>
      <c r="CC845" s="512">
        <v>0</v>
      </c>
      <c r="CD845" s="512">
        <v>0</v>
      </c>
      <c r="CE845" s="512">
        <v>0</v>
      </c>
      <c r="CF845" s="512">
        <v>114672.4296</v>
      </c>
      <c r="CG845" s="512">
        <v>114672.4296</v>
      </c>
      <c r="CH845" s="512">
        <v>0</v>
      </c>
      <c r="CI845" s="512">
        <v>0</v>
      </c>
      <c r="CJ845" s="512">
        <v>0</v>
      </c>
      <c r="CK845" s="512">
        <v>0</v>
      </c>
      <c r="CL845" s="513">
        <f t="shared" si="115"/>
        <v>114672.4296</v>
      </c>
      <c r="CM845" s="513">
        <f t="shared" si="116"/>
        <v>114672.4296</v>
      </c>
      <c r="CN845" s="113"/>
      <c r="CO845" s="97"/>
      <c r="CP845" s="97"/>
      <c r="CQ845" s="97"/>
      <c r="CR845" s="97"/>
      <c r="CS845" s="97"/>
      <c r="CT845" s="97"/>
      <c r="CU845" s="114"/>
      <c r="CV845" s="50">
        <f t="shared" si="109"/>
        <v>6377280.0000000009</v>
      </c>
      <c r="CW845" s="11"/>
      <c r="CX845" s="604">
        <f t="shared" si="110"/>
        <v>1.7653061830741996</v>
      </c>
      <c r="CY845" s="143"/>
      <c r="CZ845" s="143"/>
      <c r="DA845" s="143"/>
      <c r="DB845" s="23"/>
      <c r="DC845" s="23"/>
      <c r="DD845" s="23"/>
      <c r="DE845" s="23"/>
      <c r="DF845" s="143"/>
      <c r="DG845" s="89"/>
      <c r="DH845" s="50" t="s">
        <v>46</v>
      </c>
      <c r="DI845" s="28"/>
      <c r="DJ845" s="553" t="s">
        <v>46</v>
      </c>
      <c r="DK845" s="143"/>
      <c r="DL845" s="46"/>
      <c r="DM845" s="111"/>
      <c r="DN845" s="110"/>
      <c r="DO845" s="432">
        <v>9.3143336127409899</v>
      </c>
      <c r="DP845" s="433">
        <v>34.012042957255758</v>
      </c>
      <c r="DQ845" s="434">
        <v>0.24811399832355407</v>
      </c>
      <c r="DR845" s="428">
        <v>43.078262571673193</v>
      </c>
      <c r="DS845" s="432">
        <v>1.0058675607711651E-2</v>
      </c>
      <c r="DT845" s="434">
        <v>0.99393627041670074</v>
      </c>
      <c r="DU845" s="434">
        <v>6.7057837384744343E-3</v>
      </c>
      <c r="DV845" s="428">
        <v>0.997289162285938</v>
      </c>
      <c r="DW845" s="252"/>
      <c r="DX845" s="50"/>
      <c r="DY845" s="249"/>
      <c r="DZ845" s="464">
        <v>0</v>
      </c>
      <c r="EA845" s="465">
        <v>7810.333333333333</v>
      </c>
      <c r="EB845" s="46"/>
    </row>
    <row r="846" spans="1:132" s="141" customFormat="1" ht="27.75" customHeight="1" x14ac:dyDescent="0.25">
      <c r="A846" s="69" t="s">
        <v>56</v>
      </c>
      <c r="B846" s="69" t="s">
        <v>57</v>
      </c>
      <c r="C846" s="69" t="s">
        <v>1099</v>
      </c>
      <c r="D846" s="67" t="s">
        <v>1247</v>
      </c>
      <c r="E846" s="67" t="s">
        <v>1248</v>
      </c>
      <c r="F846" s="67" t="s">
        <v>1435</v>
      </c>
      <c r="G846" s="67" t="s">
        <v>1248</v>
      </c>
      <c r="H846" s="14" t="s">
        <v>46</v>
      </c>
      <c r="I846" s="20" t="s">
        <v>1979</v>
      </c>
      <c r="J846" s="145" t="s">
        <v>1981</v>
      </c>
      <c r="K846" s="426">
        <v>2.7956685674807735</v>
      </c>
      <c r="L846" s="426">
        <v>3.1337121146940001</v>
      </c>
      <c r="M846" s="424">
        <v>770</v>
      </c>
      <c r="N846" s="487">
        <v>7603680</v>
      </c>
      <c r="O846" s="487" t="s">
        <v>1976</v>
      </c>
      <c r="P846" s="572">
        <v>2.0895460942510935</v>
      </c>
      <c r="Q846" s="34" t="s">
        <v>48</v>
      </c>
      <c r="R846" s="257" t="s">
        <v>48</v>
      </c>
      <c r="S846" s="27"/>
      <c r="T846" s="27"/>
      <c r="U846" s="145"/>
      <c r="V846" s="24"/>
      <c r="W846" s="24"/>
      <c r="X846" s="24"/>
      <c r="Y846" s="24"/>
      <c r="Z846" s="24"/>
      <c r="AA846" s="24"/>
      <c r="AB846" s="24"/>
      <c r="AC846" s="24"/>
      <c r="AD846" s="24"/>
      <c r="AE846" s="24"/>
      <c r="AF846" s="24"/>
      <c r="AG846" s="24"/>
      <c r="AH846" s="24"/>
      <c r="AI846" s="24">
        <v>45</v>
      </c>
      <c r="AJ846" s="24">
        <v>45</v>
      </c>
      <c r="AK846" s="24"/>
      <c r="AL846" s="24"/>
      <c r="AM846" s="24"/>
      <c r="AN846" s="24"/>
      <c r="AO846" s="145">
        <f t="shared" si="111"/>
        <v>45</v>
      </c>
      <c r="AP846" s="14">
        <f t="shared" si="112"/>
        <v>45</v>
      </c>
      <c r="AQ846" s="22"/>
      <c r="AR846" s="24"/>
      <c r="AS846" s="24"/>
      <c r="AT846" s="24"/>
      <c r="AU846" s="24"/>
      <c r="AV846" s="24"/>
      <c r="AW846" s="145"/>
      <c r="AX846" s="24"/>
      <c r="AY846" s="24"/>
      <c r="AZ846" s="24"/>
      <c r="BA846" s="24"/>
      <c r="BB846" s="24"/>
      <c r="BC846" s="24"/>
      <c r="BD846" s="24"/>
      <c r="BE846" s="24"/>
      <c r="BF846" s="24"/>
      <c r="BG846" s="24">
        <v>233.21</v>
      </c>
      <c r="BH846" s="24">
        <v>233.21</v>
      </c>
      <c r="BI846" s="24"/>
      <c r="BJ846" s="24"/>
      <c r="BK846" s="24"/>
      <c r="BL846" s="24"/>
      <c r="BM846" s="145">
        <f t="shared" si="113"/>
        <v>233.21</v>
      </c>
      <c r="BN846" s="24">
        <f t="shared" si="114"/>
        <v>233.21</v>
      </c>
      <c r="BO846" s="509">
        <f t="shared" si="108"/>
        <v>0.11160797105248063</v>
      </c>
      <c r="BP846" s="511">
        <v>0</v>
      </c>
      <c r="BQ846" s="512">
        <v>0</v>
      </c>
      <c r="BR846" s="513">
        <v>0</v>
      </c>
      <c r="BS846" s="512">
        <v>0</v>
      </c>
      <c r="BT846" s="512">
        <v>0</v>
      </c>
      <c r="BU846" s="512">
        <v>0</v>
      </c>
      <c r="BV846" s="512">
        <v>0</v>
      </c>
      <c r="BW846" s="512">
        <v>0</v>
      </c>
      <c r="BX846" s="512">
        <v>0</v>
      </c>
      <c r="BY846" s="512">
        <v>0</v>
      </c>
      <c r="BZ846" s="512">
        <v>0</v>
      </c>
      <c r="CA846" s="512">
        <v>0</v>
      </c>
      <c r="CB846" s="512">
        <v>0</v>
      </c>
      <c r="CC846" s="512">
        <v>0</v>
      </c>
      <c r="CD846" s="512">
        <v>0</v>
      </c>
      <c r="CE846" s="512">
        <v>0</v>
      </c>
      <c r="CF846" s="512">
        <v>273751.22640000004</v>
      </c>
      <c r="CG846" s="512">
        <v>273751.22640000004</v>
      </c>
      <c r="CH846" s="512">
        <v>0</v>
      </c>
      <c r="CI846" s="512">
        <v>0</v>
      </c>
      <c r="CJ846" s="512">
        <v>0</v>
      </c>
      <c r="CK846" s="512">
        <v>0</v>
      </c>
      <c r="CL846" s="513">
        <f t="shared" si="115"/>
        <v>273751.22640000004</v>
      </c>
      <c r="CM846" s="513">
        <f t="shared" si="116"/>
        <v>273751.22640000004</v>
      </c>
      <c r="CN846" s="113"/>
      <c r="CO846" s="97"/>
      <c r="CP846" s="97"/>
      <c r="CQ846" s="97"/>
      <c r="CR846" s="97"/>
      <c r="CS846" s="97"/>
      <c r="CT846" s="97"/>
      <c r="CU846" s="114"/>
      <c r="CV846" s="50">
        <f t="shared" si="109"/>
        <v>7603680</v>
      </c>
      <c r="CW846" s="11"/>
      <c r="CX846" s="604">
        <f t="shared" si="110"/>
        <v>2.0895460942510935</v>
      </c>
      <c r="CY846" s="143"/>
      <c r="CZ846" s="143"/>
      <c r="DA846" s="143"/>
      <c r="DB846" s="23"/>
      <c r="DC846" s="23"/>
      <c r="DD846" s="23"/>
      <c r="DE846" s="23"/>
      <c r="DF846" s="143"/>
      <c r="DG846" s="89"/>
      <c r="DH846" s="50" t="s">
        <v>46</v>
      </c>
      <c r="DI846" s="28"/>
      <c r="DJ846" s="553" t="s">
        <v>46</v>
      </c>
      <c r="DK846" s="143"/>
      <c r="DL846" s="46"/>
      <c r="DM846" s="111"/>
      <c r="DN846" s="110"/>
      <c r="DO846" s="432">
        <v>1754.0060592945242</v>
      </c>
      <c r="DP846" s="433">
        <v>-1731.8264895402799</v>
      </c>
      <c r="DQ846" s="434">
        <v>193.87881410950004</v>
      </c>
      <c r="DR846" s="428">
        <v>-171.69924435525581</v>
      </c>
      <c r="DS846" s="432">
        <v>3.0305128760008646</v>
      </c>
      <c r="DT846" s="434">
        <v>-2.3402106737172481</v>
      </c>
      <c r="DU846" s="434">
        <v>1.99437351222679</v>
      </c>
      <c r="DV846" s="428">
        <v>-1.3040713099431736</v>
      </c>
      <c r="DW846" s="252"/>
      <c r="DX846" s="50"/>
      <c r="DY846" s="249"/>
      <c r="DZ846" s="464">
        <v>57600</v>
      </c>
      <c r="EA846" s="465">
        <v>-57600</v>
      </c>
      <c r="EB846" s="46"/>
    </row>
    <row r="847" spans="1:132" s="141" customFormat="1" ht="27.75" customHeight="1" x14ac:dyDescent="0.25">
      <c r="A847" s="69" t="s">
        <v>56</v>
      </c>
      <c r="B847" s="69" t="s">
        <v>57</v>
      </c>
      <c r="C847" s="69" t="s">
        <v>1099</v>
      </c>
      <c r="D847" s="67" t="s">
        <v>1247</v>
      </c>
      <c r="E847" s="67" t="s">
        <v>1248</v>
      </c>
      <c r="F847" s="67" t="s">
        <v>1436</v>
      </c>
      <c r="G847" s="67" t="s">
        <v>1248</v>
      </c>
      <c r="H847" s="14" t="s">
        <v>46</v>
      </c>
      <c r="I847" s="20" t="s">
        <v>1978</v>
      </c>
      <c r="J847" s="145" t="s">
        <v>1981</v>
      </c>
      <c r="K847" s="426">
        <v>3.3504790821612365</v>
      </c>
      <c r="L847" s="426">
        <v>3.6679924166130005</v>
      </c>
      <c r="M847" s="424">
        <v>733</v>
      </c>
      <c r="N847" s="487">
        <v>6727680</v>
      </c>
      <c r="O847" s="487" t="s">
        <v>1976</v>
      </c>
      <c r="P847" s="572">
        <v>1.9766625696191351</v>
      </c>
      <c r="Q847" s="34" t="s">
        <v>48</v>
      </c>
      <c r="R847" s="257" t="s">
        <v>48</v>
      </c>
      <c r="S847" s="27"/>
      <c r="T847" s="27"/>
      <c r="U847" s="145"/>
      <c r="V847" s="24"/>
      <c r="W847" s="24"/>
      <c r="X847" s="24"/>
      <c r="Y847" s="24"/>
      <c r="Z847" s="24"/>
      <c r="AA847" s="24"/>
      <c r="AB847" s="24"/>
      <c r="AC847" s="24"/>
      <c r="AD847" s="24"/>
      <c r="AE847" s="24"/>
      <c r="AF847" s="24"/>
      <c r="AG847" s="24"/>
      <c r="AH847" s="24"/>
      <c r="AI847" s="24">
        <v>10</v>
      </c>
      <c r="AJ847" s="24">
        <v>10</v>
      </c>
      <c r="AK847" s="24"/>
      <c r="AL847" s="24"/>
      <c r="AM847" s="24"/>
      <c r="AN847" s="24"/>
      <c r="AO847" s="145">
        <f t="shared" si="111"/>
        <v>10</v>
      </c>
      <c r="AP847" s="14">
        <f t="shared" si="112"/>
        <v>10</v>
      </c>
      <c r="AQ847" s="22"/>
      <c r="AR847" s="24"/>
      <c r="AS847" s="24"/>
      <c r="AT847" s="24"/>
      <c r="AU847" s="24"/>
      <c r="AV847" s="24"/>
      <c r="AW847" s="145"/>
      <c r="AX847" s="24"/>
      <c r="AY847" s="24"/>
      <c r="AZ847" s="24"/>
      <c r="BA847" s="24"/>
      <c r="BB847" s="24"/>
      <c r="BC847" s="24"/>
      <c r="BD847" s="24"/>
      <c r="BE847" s="24"/>
      <c r="BF847" s="24"/>
      <c r="BG847" s="24">
        <v>61.77</v>
      </c>
      <c r="BH847" s="24">
        <v>61.77</v>
      </c>
      <c r="BI847" s="24"/>
      <c r="BJ847" s="24"/>
      <c r="BK847" s="24"/>
      <c r="BL847" s="24"/>
      <c r="BM847" s="145">
        <f t="shared" si="113"/>
        <v>61.77</v>
      </c>
      <c r="BN847" s="24">
        <f t="shared" si="114"/>
        <v>61.77</v>
      </c>
      <c r="BO847" s="509">
        <f t="shared" ref="BO847:BO910" si="117">IF(P847=0,0,BM847/1000/P847)</f>
        <v>3.1249643186141728E-2</v>
      </c>
      <c r="BP847" s="511">
        <v>0</v>
      </c>
      <c r="BQ847" s="512">
        <v>0</v>
      </c>
      <c r="BR847" s="513">
        <v>0</v>
      </c>
      <c r="BS847" s="512">
        <v>0</v>
      </c>
      <c r="BT847" s="512">
        <v>0</v>
      </c>
      <c r="BU847" s="512">
        <v>0</v>
      </c>
      <c r="BV847" s="512">
        <v>0</v>
      </c>
      <c r="BW847" s="512">
        <v>0</v>
      </c>
      <c r="BX847" s="512">
        <v>0</v>
      </c>
      <c r="BY847" s="512">
        <v>0</v>
      </c>
      <c r="BZ847" s="512">
        <v>0</v>
      </c>
      <c r="CA847" s="512">
        <v>0</v>
      </c>
      <c r="CB847" s="512">
        <v>0</v>
      </c>
      <c r="CC847" s="512">
        <v>0</v>
      </c>
      <c r="CD847" s="512">
        <v>0</v>
      </c>
      <c r="CE847" s="512">
        <v>0</v>
      </c>
      <c r="CF847" s="512">
        <v>72508.096800000014</v>
      </c>
      <c r="CG847" s="512">
        <v>72508.096800000014</v>
      </c>
      <c r="CH847" s="512">
        <v>0</v>
      </c>
      <c r="CI847" s="512">
        <v>0</v>
      </c>
      <c r="CJ847" s="512">
        <v>0</v>
      </c>
      <c r="CK847" s="512">
        <v>0</v>
      </c>
      <c r="CL847" s="513">
        <f t="shared" si="115"/>
        <v>72508.096800000014</v>
      </c>
      <c r="CM847" s="513">
        <f t="shared" si="116"/>
        <v>72508.096800000014</v>
      </c>
      <c r="CN847" s="113"/>
      <c r="CO847" s="97"/>
      <c r="CP847" s="97"/>
      <c r="CQ847" s="97"/>
      <c r="CR847" s="97"/>
      <c r="CS847" s="97"/>
      <c r="CT847" s="97"/>
      <c r="CU847" s="114"/>
      <c r="CV847" s="50">
        <f t="shared" ref="CV847:CV910" si="118">N847</f>
        <v>6727680</v>
      </c>
      <c r="CW847" s="11"/>
      <c r="CX847" s="604">
        <f t="shared" ref="CX847:CX910" si="119">P847</f>
        <v>1.9766625696191351</v>
      </c>
      <c r="CY847" s="143"/>
      <c r="CZ847" s="143"/>
      <c r="DA847" s="143"/>
      <c r="DB847" s="23"/>
      <c r="DC847" s="23"/>
      <c r="DD847" s="23"/>
      <c r="DE847" s="23"/>
      <c r="DF847" s="143"/>
      <c r="DG847" s="89"/>
      <c r="DH847" s="50" t="s">
        <v>46</v>
      </c>
      <c r="DI847" s="28"/>
      <c r="DJ847" s="553" t="s">
        <v>46</v>
      </c>
      <c r="DK847" s="143"/>
      <c r="DL847" s="46"/>
      <c r="DM847" s="111"/>
      <c r="DN847" s="110"/>
      <c r="DO847" s="432">
        <v>1.7673149095871716</v>
      </c>
      <c r="DP847" s="433">
        <v>65.049329684968853</v>
      </c>
      <c r="DQ847" s="434">
        <v>1.7673149095871716</v>
      </c>
      <c r="DR847" s="428">
        <v>65.049329684968853</v>
      </c>
      <c r="DS847" s="432">
        <v>2.8659160696008188E-2</v>
      </c>
      <c r="DT847" s="434">
        <v>1.1292400375645919</v>
      </c>
      <c r="DU847" s="434">
        <v>2.8659160696008188E-2</v>
      </c>
      <c r="DV847" s="428">
        <v>1.1292400375645919</v>
      </c>
      <c r="DW847" s="252"/>
      <c r="DX847" s="50"/>
      <c r="DY847" s="249"/>
      <c r="DZ847" s="464">
        <v>0</v>
      </c>
      <c r="EA847" s="465">
        <v>20096</v>
      </c>
      <c r="EB847" s="46"/>
    </row>
    <row r="848" spans="1:132" s="141" customFormat="1" ht="27.75" customHeight="1" x14ac:dyDescent="0.25">
      <c r="A848" s="69" t="s">
        <v>56</v>
      </c>
      <c r="B848" s="69" t="s">
        <v>57</v>
      </c>
      <c r="C848" s="69" t="s">
        <v>1099</v>
      </c>
      <c r="D848" s="67" t="s">
        <v>1247</v>
      </c>
      <c r="E848" s="67" t="s">
        <v>1248</v>
      </c>
      <c r="F848" s="67" t="s">
        <v>1437</v>
      </c>
      <c r="G848" s="67" t="s">
        <v>1248</v>
      </c>
      <c r="H848" s="14" t="s">
        <v>46</v>
      </c>
      <c r="I848" s="20" t="s">
        <v>1978</v>
      </c>
      <c r="J848" s="145" t="s">
        <v>1981</v>
      </c>
      <c r="K848" s="426">
        <v>2.4930446503823389</v>
      </c>
      <c r="L848" s="426">
        <v>1.8723484809540001</v>
      </c>
      <c r="M848" s="424">
        <v>169</v>
      </c>
      <c r="N848" s="487">
        <v>2768160.0000000005</v>
      </c>
      <c r="O848" s="487" t="s">
        <v>1976</v>
      </c>
      <c r="P848" s="572">
        <v>0.72053313594865287</v>
      </c>
      <c r="Q848" s="34" t="s">
        <v>48</v>
      </c>
      <c r="R848" s="257" t="s">
        <v>48</v>
      </c>
      <c r="S848" s="27"/>
      <c r="T848" s="27"/>
      <c r="U848" s="145"/>
      <c r="V848" s="24"/>
      <c r="W848" s="24"/>
      <c r="X848" s="24"/>
      <c r="Y848" s="24"/>
      <c r="Z848" s="24"/>
      <c r="AA848" s="24"/>
      <c r="AB848" s="24"/>
      <c r="AC848" s="24"/>
      <c r="AD848" s="24"/>
      <c r="AE848" s="24"/>
      <c r="AF848" s="24"/>
      <c r="AG848" s="24"/>
      <c r="AH848" s="24"/>
      <c r="AI848" s="24">
        <v>7</v>
      </c>
      <c r="AJ848" s="24">
        <v>7</v>
      </c>
      <c r="AK848" s="24"/>
      <c r="AL848" s="24"/>
      <c r="AM848" s="24"/>
      <c r="AN848" s="24"/>
      <c r="AO848" s="145">
        <f t="shared" ref="AO848:AO911" si="120">SUM(S848,U848,W848,Y848,AA848,AC848,AE848,AG848,AI848,AK848,AM848)</f>
        <v>7</v>
      </c>
      <c r="AP848" s="14">
        <f t="shared" ref="AP848:AP911" si="121">SUM(T848,V848,X848,Z848,AB848,AD848,AF848,AH848,AJ848,AL848,AN848)</f>
        <v>7</v>
      </c>
      <c r="AQ848" s="22"/>
      <c r="AR848" s="24"/>
      <c r="AS848" s="24"/>
      <c r="AT848" s="24"/>
      <c r="AU848" s="24"/>
      <c r="AV848" s="24"/>
      <c r="AW848" s="145"/>
      <c r="AX848" s="24"/>
      <c r="AY848" s="24"/>
      <c r="AZ848" s="24"/>
      <c r="BA848" s="24"/>
      <c r="BB848" s="24"/>
      <c r="BC848" s="24"/>
      <c r="BD848" s="24"/>
      <c r="BE848" s="24"/>
      <c r="BF848" s="24"/>
      <c r="BG848" s="24">
        <v>33.020000000000003</v>
      </c>
      <c r="BH848" s="24">
        <v>33.020000000000003</v>
      </c>
      <c r="BI848" s="24"/>
      <c r="BJ848" s="24"/>
      <c r="BK848" s="24"/>
      <c r="BL848" s="24"/>
      <c r="BM848" s="145">
        <f t="shared" ref="BM848:BM911" si="122">SUM(AQ848,AS848,AU848,AW848,AY848,BA848,BC848,BE848,BG848,BI848,BK848)</f>
        <v>33.020000000000003</v>
      </c>
      <c r="BN848" s="24">
        <f t="shared" ref="BN848:BN911" si="123">SUM(AR848,AT848,AV848,AX848,AZ848,BB848,BD848,BF848,BH848,BJ848,BL848)</f>
        <v>33.020000000000003</v>
      </c>
      <c r="BO848" s="509">
        <f t="shared" si="117"/>
        <v>4.5827177616926548E-2</v>
      </c>
      <c r="BP848" s="511">
        <v>0</v>
      </c>
      <c r="BQ848" s="512">
        <v>0</v>
      </c>
      <c r="BR848" s="513">
        <v>0</v>
      </c>
      <c r="BS848" s="512">
        <v>0</v>
      </c>
      <c r="BT848" s="512">
        <v>0</v>
      </c>
      <c r="BU848" s="512">
        <v>0</v>
      </c>
      <c r="BV848" s="512">
        <v>0</v>
      </c>
      <c r="BW848" s="512">
        <v>0</v>
      </c>
      <c r="BX848" s="512">
        <v>0</v>
      </c>
      <c r="BY848" s="512">
        <v>0</v>
      </c>
      <c r="BZ848" s="512">
        <v>0</v>
      </c>
      <c r="CA848" s="512">
        <v>0</v>
      </c>
      <c r="CB848" s="512">
        <v>0</v>
      </c>
      <c r="CC848" s="512">
        <v>0</v>
      </c>
      <c r="CD848" s="512">
        <v>0</v>
      </c>
      <c r="CE848" s="512">
        <v>0</v>
      </c>
      <c r="CF848" s="512">
        <v>38760.196800000005</v>
      </c>
      <c r="CG848" s="512">
        <v>38760.196800000005</v>
      </c>
      <c r="CH848" s="512">
        <v>0</v>
      </c>
      <c r="CI848" s="512">
        <v>0</v>
      </c>
      <c r="CJ848" s="512">
        <v>0</v>
      </c>
      <c r="CK848" s="512">
        <v>0</v>
      </c>
      <c r="CL848" s="513">
        <f t="shared" ref="CL848:CL911" si="124">BP848+BR848+BT848+BV848+BX848+BZ848+CB848+CD848+CF848+CH848+CJ848</f>
        <v>38760.196800000005</v>
      </c>
      <c r="CM848" s="513">
        <f t="shared" ref="CM848:CM911" si="125">BQ848+BS848+BU848+BW848+BY848+CA848+CC848+CE848+CG848+CI848+CK848</f>
        <v>38760.196800000005</v>
      </c>
      <c r="CN848" s="113"/>
      <c r="CO848" s="97"/>
      <c r="CP848" s="97"/>
      <c r="CQ848" s="97"/>
      <c r="CR848" s="97"/>
      <c r="CS848" s="97"/>
      <c r="CT848" s="97"/>
      <c r="CU848" s="114"/>
      <c r="CV848" s="50">
        <f t="shared" si="118"/>
        <v>2768160.0000000005</v>
      </c>
      <c r="CW848" s="11"/>
      <c r="CX848" s="604">
        <f t="shared" si="119"/>
        <v>0.72053313594865287</v>
      </c>
      <c r="CY848" s="143"/>
      <c r="CZ848" s="143"/>
      <c r="DA848" s="143"/>
      <c r="DB848" s="23"/>
      <c r="DC848" s="23"/>
      <c r="DD848" s="23"/>
      <c r="DE848" s="23"/>
      <c r="DF848" s="143"/>
      <c r="DG848" s="89"/>
      <c r="DH848" s="50" t="s">
        <v>46</v>
      </c>
      <c r="DI848" s="28"/>
      <c r="DJ848" s="553" t="s">
        <v>46</v>
      </c>
      <c r="DK848" s="143"/>
      <c r="DL848" s="46"/>
      <c r="DM848" s="111"/>
      <c r="DN848" s="110"/>
      <c r="DO848" s="432">
        <v>73.513300492610696</v>
      </c>
      <c r="DP848" s="433">
        <v>-57.651876989511578</v>
      </c>
      <c r="DQ848" s="434">
        <v>0</v>
      </c>
      <c r="DR848" s="428">
        <v>15.861423503099118</v>
      </c>
      <c r="DS848" s="432">
        <v>1.0108374384236434</v>
      </c>
      <c r="DT848" s="434">
        <v>-0.34931907851645483</v>
      </c>
      <c r="DU848" s="434">
        <v>0</v>
      </c>
      <c r="DV848" s="428">
        <v>0.66151835990718855</v>
      </c>
      <c r="DW848" s="252"/>
      <c r="DX848" s="50"/>
      <c r="DY848" s="249"/>
      <c r="DZ848" s="464">
        <v>0</v>
      </c>
      <c r="EA848" s="465">
        <v>0</v>
      </c>
      <c r="EB848" s="46"/>
    </row>
    <row r="849" spans="1:132" s="141" customFormat="1" ht="27.75" customHeight="1" x14ac:dyDescent="0.25">
      <c r="A849" s="69" t="s">
        <v>56</v>
      </c>
      <c r="B849" s="69" t="s">
        <v>57</v>
      </c>
      <c r="C849" s="69" t="s">
        <v>1099</v>
      </c>
      <c r="D849" s="67" t="s">
        <v>1247</v>
      </c>
      <c r="E849" s="67" t="s">
        <v>1248</v>
      </c>
      <c r="F849" s="67" t="s">
        <v>1438</v>
      </c>
      <c r="G849" s="67" t="s">
        <v>1248</v>
      </c>
      <c r="H849" s="14" t="s">
        <v>46</v>
      </c>
      <c r="I849" s="20" t="s">
        <v>1979</v>
      </c>
      <c r="J849" s="145" t="s">
        <v>1981</v>
      </c>
      <c r="K849" s="426">
        <v>2.4281966681469602</v>
      </c>
      <c r="L849" s="426">
        <v>2.653787873268</v>
      </c>
      <c r="M849" s="424">
        <v>983</v>
      </c>
      <c r="N849" s="487">
        <v>6867840</v>
      </c>
      <c r="O849" s="487" t="s">
        <v>1976</v>
      </c>
      <c r="P849" s="572">
        <v>1.8589754907475244</v>
      </c>
      <c r="Q849" s="34" t="s">
        <v>48</v>
      </c>
      <c r="R849" s="257" t="s">
        <v>48</v>
      </c>
      <c r="S849" s="27"/>
      <c r="T849" s="27"/>
      <c r="U849" s="145"/>
      <c r="V849" s="24"/>
      <c r="W849" s="24"/>
      <c r="X849" s="24"/>
      <c r="Y849" s="24"/>
      <c r="Z849" s="24"/>
      <c r="AA849" s="24"/>
      <c r="AB849" s="24"/>
      <c r="AC849" s="24"/>
      <c r="AD849" s="24"/>
      <c r="AE849" s="24"/>
      <c r="AF849" s="24"/>
      <c r="AG849" s="24"/>
      <c r="AH849" s="24"/>
      <c r="AI849" s="24">
        <v>14</v>
      </c>
      <c r="AJ849" s="24">
        <v>14</v>
      </c>
      <c r="AK849" s="24"/>
      <c r="AL849" s="24"/>
      <c r="AM849" s="24"/>
      <c r="AN849" s="24"/>
      <c r="AO849" s="145">
        <f t="shared" si="120"/>
        <v>14</v>
      </c>
      <c r="AP849" s="14">
        <f t="shared" si="121"/>
        <v>14</v>
      </c>
      <c r="AQ849" s="22"/>
      <c r="AR849" s="24"/>
      <c r="AS849" s="24"/>
      <c r="AT849" s="24"/>
      <c r="AU849" s="24"/>
      <c r="AV849" s="24"/>
      <c r="AW849" s="145"/>
      <c r="AX849" s="24"/>
      <c r="AY849" s="24"/>
      <c r="AZ849" s="24"/>
      <c r="BA849" s="24"/>
      <c r="BB849" s="24"/>
      <c r="BC849" s="24"/>
      <c r="BD849" s="24"/>
      <c r="BE849" s="24"/>
      <c r="BF849" s="24"/>
      <c r="BG849" s="24">
        <v>83.01</v>
      </c>
      <c r="BH849" s="24">
        <v>83.01</v>
      </c>
      <c r="BI849" s="24"/>
      <c r="BJ849" s="24"/>
      <c r="BK849" s="24"/>
      <c r="BL849" s="24"/>
      <c r="BM849" s="145">
        <f t="shared" si="122"/>
        <v>83.01</v>
      </c>
      <c r="BN849" s="24">
        <f t="shared" si="123"/>
        <v>83.01</v>
      </c>
      <c r="BO849" s="509">
        <f t="shared" si="117"/>
        <v>4.465362798657465E-2</v>
      </c>
      <c r="BP849" s="511">
        <v>0</v>
      </c>
      <c r="BQ849" s="512">
        <v>0</v>
      </c>
      <c r="BR849" s="513">
        <v>0</v>
      </c>
      <c r="BS849" s="512">
        <v>0</v>
      </c>
      <c r="BT849" s="512">
        <v>0</v>
      </c>
      <c r="BU849" s="512">
        <v>0</v>
      </c>
      <c r="BV849" s="512">
        <v>0</v>
      </c>
      <c r="BW849" s="512">
        <v>0</v>
      </c>
      <c r="BX849" s="512">
        <v>0</v>
      </c>
      <c r="BY849" s="512">
        <v>0</v>
      </c>
      <c r="BZ849" s="512">
        <v>0</v>
      </c>
      <c r="CA849" s="512">
        <v>0</v>
      </c>
      <c r="CB849" s="512">
        <v>0</v>
      </c>
      <c r="CC849" s="512">
        <v>0</v>
      </c>
      <c r="CD849" s="512">
        <v>0</v>
      </c>
      <c r="CE849" s="512">
        <v>0</v>
      </c>
      <c r="CF849" s="512">
        <v>97440.458400000018</v>
      </c>
      <c r="CG849" s="512">
        <v>97440.458400000018</v>
      </c>
      <c r="CH849" s="512">
        <v>0</v>
      </c>
      <c r="CI849" s="512">
        <v>0</v>
      </c>
      <c r="CJ849" s="512">
        <v>0</v>
      </c>
      <c r="CK849" s="512">
        <v>0</v>
      </c>
      <c r="CL849" s="513">
        <f t="shared" si="124"/>
        <v>97440.458400000018</v>
      </c>
      <c r="CM849" s="513">
        <f t="shared" si="125"/>
        <v>97440.458400000018</v>
      </c>
      <c r="CN849" s="113"/>
      <c r="CO849" s="97"/>
      <c r="CP849" s="97"/>
      <c r="CQ849" s="97"/>
      <c r="CR849" s="97"/>
      <c r="CS849" s="97"/>
      <c r="CT849" s="97"/>
      <c r="CU849" s="114"/>
      <c r="CV849" s="50">
        <f t="shared" si="118"/>
        <v>6867840</v>
      </c>
      <c r="CW849" s="11"/>
      <c r="CX849" s="604">
        <f t="shared" si="119"/>
        <v>1.8589754907475244</v>
      </c>
      <c r="CY849" s="143"/>
      <c r="CZ849" s="143"/>
      <c r="DA849" s="143"/>
      <c r="DB849" s="23"/>
      <c r="DC849" s="23"/>
      <c r="DD849" s="23"/>
      <c r="DE849" s="23"/>
      <c r="DF849" s="143"/>
      <c r="DG849" s="89"/>
      <c r="DH849" s="50" t="s">
        <v>46</v>
      </c>
      <c r="DI849" s="28"/>
      <c r="DJ849" s="553" t="s">
        <v>46</v>
      </c>
      <c r="DK849" s="143"/>
      <c r="DL849" s="46"/>
      <c r="DM849" s="111"/>
      <c r="DN849" s="110"/>
      <c r="DO849" s="432">
        <v>152.90611483334752</v>
      </c>
      <c r="DP849" s="433">
        <v>-113.70425313438992</v>
      </c>
      <c r="DQ849" s="434">
        <v>42.222372996353165</v>
      </c>
      <c r="DR849" s="428">
        <v>-3.0205112973955579</v>
      </c>
      <c r="DS849" s="432">
        <v>1.422780086506658</v>
      </c>
      <c r="DT849" s="434">
        <v>-0.65019895722190502</v>
      </c>
      <c r="DU849" s="434">
        <v>0.42439148503095592</v>
      </c>
      <c r="DV849" s="428">
        <v>0.34818964425379706</v>
      </c>
      <c r="DW849" s="252"/>
      <c r="DX849" s="50"/>
      <c r="DY849" s="249"/>
      <c r="DZ849" s="464">
        <v>0</v>
      </c>
      <c r="EA849" s="465">
        <v>22092</v>
      </c>
      <c r="EB849" s="46"/>
    </row>
    <row r="850" spans="1:132" s="141" customFormat="1" ht="27.75" customHeight="1" x14ac:dyDescent="0.25">
      <c r="A850" s="69" t="s">
        <v>56</v>
      </c>
      <c r="B850" s="69" t="s">
        <v>57</v>
      </c>
      <c r="C850" s="69" t="s">
        <v>1099</v>
      </c>
      <c r="D850" s="67" t="s">
        <v>1247</v>
      </c>
      <c r="E850" s="67" t="s">
        <v>1248</v>
      </c>
      <c r="F850" s="67" t="s">
        <v>1439</v>
      </c>
      <c r="G850" s="67" t="s">
        <v>1248</v>
      </c>
      <c r="H850" s="14" t="s">
        <v>46</v>
      </c>
      <c r="I850" s="20" t="s">
        <v>1978</v>
      </c>
      <c r="J850" s="145" t="s">
        <v>1981</v>
      </c>
      <c r="K850" s="426">
        <v>2.9397751946705037</v>
      </c>
      <c r="L850" s="426">
        <v>3.0178030240260001</v>
      </c>
      <c r="M850" s="424">
        <v>679</v>
      </c>
      <c r="N850" s="487">
        <v>7218240.0000000009</v>
      </c>
      <c r="O850" s="487" t="s">
        <v>1976</v>
      </c>
      <c r="P850" s="572">
        <v>2.4978482046219925</v>
      </c>
      <c r="Q850" s="34" t="s">
        <v>48</v>
      </c>
      <c r="R850" s="257" t="s">
        <v>48</v>
      </c>
      <c r="S850" s="27"/>
      <c r="T850" s="27"/>
      <c r="U850" s="145"/>
      <c r="V850" s="24"/>
      <c r="W850" s="24"/>
      <c r="X850" s="24"/>
      <c r="Y850" s="24"/>
      <c r="Z850" s="24"/>
      <c r="AA850" s="24"/>
      <c r="AB850" s="24"/>
      <c r="AC850" s="24"/>
      <c r="AD850" s="24"/>
      <c r="AE850" s="24"/>
      <c r="AF850" s="24"/>
      <c r="AG850" s="24"/>
      <c r="AH850" s="24"/>
      <c r="AI850" s="24">
        <v>32</v>
      </c>
      <c r="AJ850" s="24">
        <v>32</v>
      </c>
      <c r="AK850" s="24"/>
      <c r="AL850" s="24"/>
      <c r="AM850" s="24"/>
      <c r="AN850" s="24"/>
      <c r="AO850" s="145">
        <f t="shared" si="120"/>
        <v>32</v>
      </c>
      <c r="AP850" s="14">
        <f t="shared" si="121"/>
        <v>32</v>
      </c>
      <c r="AQ850" s="22"/>
      <c r="AR850" s="24"/>
      <c r="AS850" s="24"/>
      <c r="AT850" s="24"/>
      <c r="AU850" s="24"/>
      <c r="AV850" s="24"/>
      <c r="AW850" s="145"/>
      <c r="AX850" s="24"/>
      <c r="AY850" s="24"/>
      <c r="AZ850" s="24"/>
      <c r="BA850" s="24"/>
      <c r="BB850" s="24"/>
      <c r="BC850" s="24"/>
      <c r="BD850" s="24"/>
      <c r="BE850" s="24"/>
      <c r="BF850" s="24"/>
      <c r="BG850" s="24">
        <v>183.44</v>
      </c>
      <c r="BH850" s="24">
        <v>183.44</v>
      </c>
      <c r="BI850" s="24"/>
      <c r="BJ850" s="24"/>
      <c r="BK850" s="24"/>
      <c r="BL850" s="24"/>
      <c r="BM850" s="145">
        <f t="shared" si="122"/>
        <v>183.44</v>
      </c>
      <c r="BN850" s="24">
        <f t="shared" si="123"/>
        <v>183.44</v>
      </c>
      <c r="BO850" s="509">
        <f t="shared" si="117"/>
        <v>7.3439210461454185E-2</v>
      </c>
      <c r="BP850" s="511">
        <v>0</v>
      </c>
      <c r="BQ850" s="512">
        <v>0</v>
      </c>
      <c r="BR850" s="513">
        <v>0</v>
      </c>
      <c r="BS850" s="512">
        <v>0</v>
      </c>
      <c r="BT850" s="512">
        <v>0</v>
      </c>
      <c r="BU850" s="512">
        <v>0</v>
      </c>
      <c r="BV850" s="512">
        <v>0</v>
      </c>
      <c r="BW850" s="512">
        <v>0</v>
      </c>
      <c r="BX850" s="512">
        <v>0</v>
      </c>
      <c r="BY850" s="512">
        <v>0</v>
      </c>
      <c r="BZ850" s="512">
        <v>0</v>
      </c>
      <c r="CA850" s="512">
        <v>0</v>
      </c>
      <c r="CB850" s="512">
        <v>0</v>
      </c>
      <c r="CC850" s="512">
        <v>0</v>
      </c>
      <c r="CD850" s="512">
        <v>0</v>
      </c>
      <c r="CE850" s="512">
        <v>0</v>
      </c>
      <c r="CF850" s="512">
        <v>215329.2096</v>
      </c>
      <c r="CG850" s="512">
        <v>215329.2096</v>
      </c>
      <c r="CH850" s="512">
        <v>0</v>
      </c>
      <c r="CI850" s="512">
        <v>0</v>
      </c>
      <c r="CJ850" s="512">
        <v>0</v>
      </c>
      <c r="CK850" s="512">
        <v>0</v>
      </c>
      <c r="CL850" s="513">
        <f t="shared" si="124"/>
        <v>215329.2096</v>
      </c>
      <c r="CM850" s="513">
        <f t="shared" si="125"/>
        <v>215329.2096</v>
      </c>
      <c r="CN850" s="113"/>
      <c r="CO850" s="97"/>
      <c r="CP850" s="97"/>
      <c r="CQ850" s="97"/>
      <c r="CR850" s="97"/>
      <c r="CS850" s="97"/>
      <c r="CT850" s="97"/>
      <c r="CU850" s="114"/>
      <c r="CV850" s="50">
        <f t="shared" si="118"/>
        <v>7218240.0000000009</v>
      </c>
      <c r="CW850" s="11"/>
      <c r="CX850" s="604">
        <f t="shared" si="119"/>
        <v>2.4978482046219925</v>
      </c>
      <c r="CY850" s="143"/>
      <c r="CZ850" s="143"/>
      <c r="DA850" s="143"/>
      <c r="DB850" s="23"/>
      <c r="DC850" s="23"/>
      <c r="DD850" s="23"/>
      <c r="DE850" s="23"/>
      <c r="DF850" s="143"/>
      <c r="DG850" s="89"/>
      <c r="DH850" s="50" t="s">
        <v>46</v>
      </c>
      <c r="DI850" s="28"/>
      <c r="DJ850" s="553" t="s">
        <v>46</v>
      </c>
      <c r="DK850" s="143"/>
      <c r="DL850" s="46"/>
      <c r="DM850" s="111"/>
      <c r="DN850" s="110"/>
      <c r="DO850" s="432">
        <v>2.6609399926371347</v>
      </c>
      <c r="DP850" s="433">
        <v>21.28178305727808</v>
      </c>
      <c r="DQ850" s="434">
        <v>0.36814333046999648</v>
      </c>
      <c r="DR850" s="428">
        <v>23.574579719445218</v>
      </c>
      <c r="DS850" s="432">
        <v>1.6198306540679844E-2</v>
      </c>
      <c r="DT850" s="434">
        <v>0.67971430115459752</v>
      </c>
      <c r="DU850" s="434">
        <v>1.472573321879986E-2</v>
      </c>
      <c r="DV850" s="428">
        <v>0.68118687447647752</v>
      </c>
      <c r="DW850" s="252"/>
      <c r="DX850" s="50"/>
      <c r="DY850" s="249"/>
      <c r="DZ850" s="464">
        <v>0</v>
      </c>
      <c r="EA850" s="465">
        <v>0</v>
      </c>
      <c r="EB850" s="46"/>
    </row>
    <row r="851" spans="1:132" s="141" customFormat="1" ht="27.75" customHeight="1" x14ac:dyDescent="0.25">
      <c r="A851" s="69" t="s">
        <v>56</v>
      </c>
      <c r="B851" s="69" t="s">
        <v>57</v>
      </c>
      <c r="C851" s="69" t="s">
        <v>1099</v>
      </c>
      <c r="D851" s="67" t="s">
        <v>1440</v>
      </c>
      <c r="E851" s="67" t="s">
        <v>1124</v>
      </c>
      <c r="F851" s="67" t="s">
        <v>1441</v>
      </c>
      <c r="G851" s="67" t="s">
        <v>1124</v>
      </c>
      <c r="H851" s="14" t="s">
        <v>46</v>
      </c>
      <c r="I851" s="20" t="s">
        <v>1979</v>
      </c>
      <c r="J851" s="145" t="s">
        <v>1981</v>
      </c>
      <c r="K851" s="426">
        <v>3.3865057389586686</v>
      </c>
      <c r="L851" s="426">
        <v>3.8191287799350002</v>
      </c>
      <c r="M851" s="424">
        <v>944</v>
      </c>
      <c r="N851" s="487">
        <v>7113120</v>
      </c>
      <c r="O851" s="487" t="s">
        <v>1976</v>
      </c>
      <c r="P851" s="572">
        <v>1.8630104763088371</v>
      </c>
      <c r="Q851" s="34" t="s">
        <v>48</v>
      </c>
      <c r="R851" s="257" t="s">
        <v>48</v>
      </c>
      <c r="S851" s="27"/>
      <c r="T851" s="27"/>
      <c r="U851" s="145"/>
      <c r="V851" s="24"/>
      <c r="W851" s="24"/>
      <c r="X851" s="24"/>
      <c r="Y851" s="24"/>
      <c r="Z851" s="24"/>
      <c r="AA851" s="24"/>
      <c r="AB851" s="24"/>
      <c r="AC851" s="24"/>
      <c r="AD851" s="24"/>
      <c r="AE851" s="24"/>
      <c r="AF851" s="24"/>
      <c r="AG851" s="24"/>
      <c r="AH851" s="24"/>
      <c r="AI851" s="24">
        <v>31</v>
      </c>
      <c r="AJ851" s="24">
        <v>31</v>
      </c>
      <c r="AK851" s="24"/>
      <c r="AL851" s="24"/>
      <c r="AM851" s="24"/>
      <c r="AN851" s="24"/>
      <c r="AO851" s="145">
        <f t="shared" si="120"/>
        <v>31</v>
      </c>
      <c r="AP851" s="14">
        <f t="shared" si="121"/>
        <v>31</v>
      </c>
      <c r="AQ851" s="22"/>
      <c r="AR851" s="24"/>
      <c r="AS851" s="24"/>
      <c r="AT851" s="24"/>
      <c r="AU851" s="24"/>
      <c r="AV851" s="24"/>
      <c r="AW851" s="145"/>
      <c r="AX851" s="24"/>
      <c r="AY851" s="24"/>
      <c r="AZ851" s="24"/>
      <c r="BA851" s="24"/>
      <c r="BB851" s="24"/>
      <c r="BC851" s="24"/>
      <c r="BD851" s="24"/>
      <c r="BE851" s="24"/>
      <c r="BF851" s="24"/>
      <c r="BG851" s="24">
        <v>1688.48</v>
      </c>
      <c r="BH851" s="24">
        <v>1688.48</v>
      </c>
      <c r="BI851" s="24"/>
      <c r="BJ851" s="24"/>
      <c r="BK851" s="24"/>
      <c r="BL851" s="24"/>
      <c r="BM851" s="145">
        <f t="shared" si="122"/>
        <v>1688.48</v>
      </c>
      <c r="BN851" s="24">
        <f t="shared" si="123"/>
        <v>1688.48</v>
      </c>
      <c r="BO851" s="509">
        <f t="shared" si="117"/>
        <v>0.9063180381816035</v>
      </c>
      <c r="BP851" s="511">
        <v>0</v>
      </c>
      <c r="BQ851" s="512">
        <v>0</v>
      </c>
      <c r="BR851" s="513">
        <v>0</v>
      </c>
      <c r="BS851" s="512">
        <v>0</v>
      </c>
      <c r="BT851" s="512">
        <v>0</v>
      </c>
      <c r="BU851" s="512">
        <v>0</v>
      </c>
      <c r="BV851" s="512">
        <v>0</v>
      </c>
      <c r="BW851" s="512">
        <v>0</v>
      </c>
      <c r="BX851" s="512">
        <v>0</v>
      </c>
      <c r="BY851" s="512">
        <v>0</v>
      </c>
      <c r="BZ851" s="512">
        <v>0</v>
      </c>
      <c r="CA851" s="512">
        <v>0</v>
      </c>
      <c r="CB851" s="512">
        <v>0</v>
      </c>
      <c r="CC851" s="512">
        <v>0</v>
      </c>
      <c r="CD851" s="512">
        <v>0</v>
      </c>
      <c r="CE851" s="512">
        <v>0</v>
      </c>
      <c r="CF851" s="512">
        <v>1982005.3632000003</v>
      </c>
      <c r="CG851" s="512">
        <v>1982005.3632000003</v>
      </c>
      <c r="CH851" s="512">
        <v>0</v>
      </c>
      <c r="CI851" s="512">
        <v>0</v>
      </c>
      <c r="CJ851" s="512">
        <v>0</v>
      </c>
      <c r="CK851" s="512">
        <v>0</v>
      </c>
      <c r="CL851" s="513">
        <f t="shared" si="124"/>
        <v>1982005.3632000003</v>
      </c>
      <c r="CM851" s="513">
        <f t="shared" si="125"/>
        <v>1982005.3632000003</v>
      </c>
      <c r="CN851" s="113"/>
      <c r="CO851" s="97"/>
      <c r="CP851" s="97"/>
      <c r="CQ851" s="97"/>
      <c r="CR851" s="97"/>
      <c r="CS851" s="97"/>
      <c r="CT851" s="97"/>
      <c r="CU851" s="114"/>
      <c r="CV851" s="50">
        <f t="shared" si="118"/>
        <v>7113120</v>
      </c>
      <c r="CW851" s="11"/>
      <c r="CX851" s="604">
        <f t="shared" si="119"/>
        <v>1.8630104763088371</v>
      </c>
      <c r="CY851" s="143"/>
      <c r="CZ851" s="143"/>
      <c r="DA851" s="143"/>
      <c r="DB851" s="23"/>
      <c r="DC851" s="23"/>
      <c r="DD851" s="23"/>
      <c r="DE851" s="23"/>
      <c r="DF851" s="143"/>
      <c r="DG851" s="89"/>
      <c r="DH851" s="50" t="s">
        <v>46</v>
      </c>
      <c r="DI851" s="28"/>
      <c r="DJ851" s="553" t="s">
        <v>46</v>
      </c>
      <c r="DK851" s="143"/>
      <c r="DL851" s="46"/>
      <c r="DM851" s="111"/>
      <c r="DN851" s="110"/>
      <c r="DO851" s="432">
        <v>180.09009009009009</v>
      </c>
      <c r="DP851" s="433">
        <v>-29.579029675654994</v>
      </c>
      <c r="DQ851" s="434">
        <v>130.8320084790673</v>
      </c>
      <c r="DR851" s="428">
        <v>19.679051935367795</v>
      </c>
      <c r="DS851" s="432">
        <v>1.1234764175940646</v>
      </c>
      <c r="DT851" s="434">
        <v>-8.4170335547139041E-2</v>
      </c>
      <c r="DU851" s="434">
        <v>1.0227874933757286</v>
      </c>
      <c r="DV851" s="428">
        <v>1.6518588671196932E-2</v>
      </c>
      <c r="DW851" s="252"/>
      <c r="DX851" s="50"/>
      <c r="DY851" s="249"/>
      <c r="DZ851" s="464">
        <v>122460</v>
      </c>
      <c r="EA851" s="465">
        <v>17686</v>
      </c>
      <c r="EB851" s="46"/>
    </row>
    <row r="852" spans="1:132" s="141" customFormat="1" ht="27.75" customHeight="1" x14ac:dyDescent="0.25">
      <c r="A852" s="69" t="s">
        <v>56</v>
      </c>
      <c r="B852" s="69" t="s">
        <v>57</v>
      </c>
      <c r="C852" s="69" t="s">
        <v>1099</v>
      </c>
      <c r="D852" s="67" t="s">
        <v>1440</v>
      </c>
      <c r="E852" s="67" t="s">
        <v>1124</v>
      </c>
      <c r="F852" s="67" t="s">
        <v>1442</v>
      </c>
      <c r="G852" s="67" t="s">
        <v>1124</v>
      </c>
      <c r="H852" s="14" t="s">
        <v>46</v>
      </c>
      <c r="I852" s="20" t="s">
        <v>1979</v>
      </c>
      <c r="J852" s="145" t="s">
        <v>1981</v>
      </c>
      <c r="K852" s="426">
        <v>2.4858393190228525</v>
      </c>
      <c r="L852" s="426">
        <v>0.33162878718900002</v>
      </c>
      <c r="M852" s="424">
        <v>72</v>
      </c>
      <c r="N852" s="487">
        <v>2067359.9999999998</v>
      </c>
      <c r="O852" s="487" t="s">
        <v>1976</v>
      </c>
      <c r="P852" s="572">
        <v>0.54580385048110458</v>
      </c>
      <c r="Q852" s="34" t="s">
        <v>48</v>
      </c>
      <c r="R852" s="257" t="s">
        <v>48</v>
      </c>
      <c r="S852" s="27"/>
      <c r="T852" s="27"/>
      <c r="U852" s="145"/>
      <c r="V852" s="24"/>
      <c r="W852" s="24"/>
      <c r="X852" s="24"/>
      <c r="Y852" s="24"/>
      <c r="Z852" s="24"/>
      <c r="AA852" s="24"/>
      <c r="AB852" s="24"/>
      <c r="AC852" s="24"/>
      <c r="AD852" s="24"/>
      <c r="AE852" s="24"/>
      <c r="AF852" s="24"/>
      <c r="AG852" s="24"/>
      <c r="AH852" s="24"/>
      <c r="AI852" s="24">
        <v>4</v>
      </c>
      <c r="AJ852" s="24">
        <v>4</v>
      </c>
      <c r="AK852" s="24"/>
      <c r="AL852" s="24"/>
      <c r="AM852" s="24"/>
      <c r="AN852" s="24"/>
      <c r="AO852" s="145">
        <f t="shared" si="120"/>
        <v>4</v>
      </c>
      <c r="AP852" s="14">
        <f t="shared" si="121"/>
        <v>4</v>
      </c>
      <c r="AQ852" s="22"/>
      <c r="AR852" s="24"/>
      <c r="AS852" s="24"/>
      <c r="AT852" s="24"/>
      <c r="AU852" s="24"/>
      <c r="AV852" s="24"/>
      <c r="AW852" s="145"/>
      <c r="AX852" s="24"/>
      <c r="AY852" s="24"/>
      <c r="AZ852" s="24"/>
      <c r="BA852" s="24"/>
      <c r="BB852" s="24"/>
      <c r="BC852" s="24"/>
      <c r="BD852" s="24"/>
      <c r="BE852" s="24"/>
      <c r="BF852" s="24"/>
      <c r="BG852" s="24">
        <v>19.79</v>
      </c>
      <c r="BH852" s="24">
        <v>19.79</v>
      </c>
      <c r="BI852" s="24"/>
      <c r="BJ852" s="24"/>
      <c r="BK852" s="24"/>
      <c r="BL852" s="24"/>
      <c r="BM852" s="145">
        <f t="shared" si="122"/>
        <v>19.79</v>
      </c>
      <c r="BN852" s="24">
        <f t="shared" si="123"/>
        <v>19.79</v>
      </c>
      <c r="BO852" s="509">
        <f t="shared" si="117"/>
        <v>3.6258447027363208E-2</v>
      </c>
      <c r="BP852" s="511">
        <v>0</v>
      </c>
      <c r="BQ852" s="512">
        <v>0</v>
      </c>
      <c r="BR852" s="513">
        <v>0</v>
      </c>
      <c r="BS852" s="512">
        <v>0</v>
      </c>
      <c r="BT852" s="512">
        <v>0</v>
      </c>
      <c r="BU852" s="512">
        <v>0</v>
      </c>
      <c r="BV852" s="512">
        <v>0</v>
      </c>
      <c r="BW852" s="512">
        <v>0</v>
      </c>
      <c r="BX852" s="512">
        <v>0</v>
      </c>
      <c r="BY852" s="512">
        <v>0</v>
      </c>
      <c r="BZ852" s="512">
        <v>0</v>
      </c>
      <c r="CA852" s="512">
        <v>0</v>
      </c>
      <c r="CB852" s="512">
        <v>0</v>
      </c>
      <c r="CC852" s="512">
        <v>0</v>
      </c>
      <c r="CD852" s="512">
        <v>0</v>
      </c>
      <c r="CE852" s="512">
        <v>0</v>
      </c>
      <c r="CF852" s="512">
        <v>23230.293600000001</v>
      </c>
      <c r="CG852" s="512">
        <v>23230.293600000001</v>
      </c>
      <c r="CH852" s="512">
        <v>0</v>
      </c>
      <c r="CI852" s="512">
        <v>0</v>
      </c>
      <c r="CJ852" s="512">
        <v>0</v>
      </c>
      <c r="CK852" s="512">
        <v>0</v>
      </c>
      <c r="CL852" s="513">
        <f t="shared" si="124"/>
        <v>23230.293600000001</v>
      </c>
      <c r="CM852" s="513">
        <f t="shared" si="125"/>
        <v>23230.293600000001</v>
      </c>
      <c r="CN852" s="113"/>
      <c r="CO852" s="97"/>
      <c r="CP852" s="97"/>
      <c r="CQ852" s="97"/>
      <c r="CR852" s="97"/>
      <c r="CS852" s="97"/>
      <c r="CT852" s="97"/>
      <c r="CU852" s="114"/>
      <c r="CV852" s="50">
        <f t="shared" si="118"/>
        <v>2067359.9999999998</v>
      </c>
      <c r="CW852" s="11"/>
      <c r="CX852" s="604">
        <f t="shared" si="119"/>
        <v>0.54580385048110458</v>
      </c>
      <c r="CY852" s="143"/>
      <c r="CZ852" s="143"/>
      <c r="DA852" s="143"/>
      <c r="DB852" s="23"/>
      <c r="DC852" s="23"/>
      <c r="DD852" s="23"/>
      <c r="DE852" s="23"/>
      <c r="DF852" s="143"/>
      <c r="DG852" s="89"/>
      <c r="DH852" s="50" t="s">
        <v>46</v>
      </c>
      <c r="DI852" s="28"/>
      <c r="DJ852" s="553" t="s">
        <v>46</v>
      </c>
      <c r="DK852" s="143"/>
      <c r="DL852" s="46"/>
      <c r="DM852" s="111"/>
      <c r="DN852" s="110"/>
      <c r="DO852" s="432">
        <v>0</v>
      </c>
      <c r="DP852" s="433">
        <v>28</v>
      </c>
      <c r="DQ852" s="434">
        <v>0</v>
      </c>
      <c r="DR852" s="428">
        <v>28</v>
      </c>
      <c r="DS852" s="432">
        <v>0</v>
      </c>
      <c r="DT852" s="434">
        <v>0.33333333333333331</v>
      </c>
      <c r="DU852" s="434">
        <v>0</v>
      </c>
      <c r="DV852" s="428">
        <v>0.33333333333333331</v>
      </c>
      <c r="DW852" s="252"/>
      <c r="DX852" s="50"/>
      <c r="DY852" s="249"/>
      <c r="DZ852" s="464">
        <v>0</v>
      </c>
      <c r="EA852" s="465">
        <v>1960</v>
      </c>
      <c r="EB852" s="46"/>
    </row>
    <row r="853" spans="1:132" s="141" customFormat="1" ht="27.75" customHeight="1" x14ac:dyDescent="0.25">
      <c r="A853" s="69" t="s">
        <v>56</v>
      </c>
      <c r="B853" s="69" t="s">
        <v>57</v>
      </c>
      <c r="C853" s="69" t="s">
        <v>1099</v>
      </c>
      <c r="D853" s="67" t="s">
        <v>1440</v>
      </c>
      <c r="E853" s="67" t="s">
        <v>1124</v>
      </c>
      <c r="F853" s="67" t="s">
        <v>1443</v>
      </c>
      <c r="G853" s="67" t="s">
        <v>1444</v>
      </c>
      <c r="H853" s="14" t="s">
        <v>46</v>
      </c>
      <c r="I853" s="20" t="s">
        <v>1979</v>
      </c>
      <c r="J853" s="145" t="s">
        <v>1981</v>
      </c>
      <c r="K853" s="426">
        <v>3.0262391709843421</v>
      </c>
      <c r="L853" s="426">
        <v>4.8409090808400004</v>
      </c>
      <c r="M853" s="424">
        <v>439</v>
      </c>
      <c r="N853" s="487">
        <v>4695360.0000000009</v>
      </c>
      <c r="O853" s="487" t="s">
        <v>1976</v>
      </c>
      <c r="P853" s="572">
        <v>1.2298780097507558</v>
      </c>
      <c r="Q853" s="34" t="s">
        <v>48</v>
      </c>
      <c r="R853" s="257" t="s">
        <v>48</v>
      </c>
      <c r="S853" s="27"/>
      <c r="T853" s="27"/>
      <c r="U853" s="145"/>
      <c r="V853" s="24"/>
      <c r="W853" s="24"/>
      <c r="X853" s="24"/>
      <c r="Y853" s="24"/>
      <c r="Z853" s="24"/>
      <c r="AA853" s="24"/>
      <c r="AB853" s="24"/>
      <c r="AC853" s="24"/>
      <c r="AD853" s="24"/>
      <c r="AE853" s="24"/>
      <c r="AF853" s="24"/>
      <c r="AG853" s="24"/>
      <c r="AH853" s="24"/>
      <c r="AI853" s="24">
        <v>24</v>
      </c>
      <c r="AJ853" s="24">
        <v>24</v>
      </c>
      <c r="AK853" s="24"/>
      <c r="AL853" s="24"/>
      <c r="AM853" s="24"/>
      <c r="AN853" s="24"/>
      <c r="AO853" s="145">
        <f t="shared" si="120"/>
        <v>24</v>
      </c>
      <c r="AP853" s="14">
        <f t="shared" si="121"/>
        <v>24</v>
      </c>
      <c r="AQ853" s="22"/>
      <c r="AR853" s="24"/>
      <c r="AS853" s="24"/>
      <c r="AT853" s="24"/>
      <c r="AU853" s="24"/>
      <c r="AV853" s="24"/>
      <c r="AW853" s="145"/>
      <c r="AX853" s="24"/>
      <c r="AY853" s="24"/>
      <c r="AZ853" s="24"/>
      <c r="BA853" s="24"/>
      <c r="BB853" s="24"/>
      <c r="BC853" s="24"/>
      <c r="BD853" s="24"/>
      <c r="BE853" s="24"/>
      <c r="BF853" s="24"/>
      <c r="BG853" s="24">
        <v>154.47999999999999</v>
      </c>
      <c r="BH853" s="24">
        <v>154.47999999999999</v>
      </c>
      <c r="BI853" s="24"/>
      <c r="BJ853" s="24"/>
      <c r="BK853" s="24"/>
      <c r="BL853" s="24"/>
      <c r="BM853" s="145">
        <f t="shared" si="122"/>
        <v>154.47999999999999</v>
      </c>
      <c r="BN853" s="24">
        <f t="shared" si="123"/>
        <v>154.47999999999999</v>
      </c>
      <c r="BO853" s="509">
        <f t="shared" si="117"/>
        <v>0.12560595341590547</v>
      </c>
      <c r="BP853" s="511">
        <v>0</v>
      </c>
      <c r="BQ853" s="512">
        <v>0</v>
      </c>
      <c r="BR853" s="513">
        <v>0</v>
      </c>
      <c r="BS853" s="512">
        <v>0</v>
      </c>
      <c r="BT853" s="512">
        <v>0</v>
      </c>
      <c r="BU853" s="512">
        <v>0</v>
      </c>
      <c r="BV853" s="512">
        <v>0</v>
      </c>
      <c r="BW853" s="512">
        <v>0</v>
      </c>
      <c r="BX853" s="512">
        <v>0</v>
      </c>
      <c r="BY853" s="512">
        <v>0</v>
      </c>
      <c r="BZ853" s="512">
        <v>0</v>
      </c>
      <c r="CA853" s="512">
        <v>0</v>
      </c>
      <c r="CB853" s="512">
        <v>0</v>
      </c>
      <c r="CC853" s="512">
        <v>0</v>
      </c>
      <c r="CD853" s="512">
        <v>0</v>
      </c>
      <c r="CE853" s="512">
        <v>0</v>
      </c>
      <c r="CF853" s="512">
        <v>181334.80319999999</v>
      </c>
      <c r="CG853" s="512">
        <v>181334.80319999999</v>
      </c>
      <c r="CH853" s="512">
        <v>0</v>
      </c>
      <c r="CI853" s="512">
        <v>0</v>
      </c>
      <c r="CJ853" s="512">
        <v>0</v>
      </c>
      <c r="CK853" s="512">
        <v>0</v>
      </c>
      <c r="CL853" s="513">
        <f t="shared" si="124"/>
        <v>181334.80319999999</v>
      </c>
      <c r="CM853" s="513">
        <f t="shared" si="125"/>
        <v>181334.80319999999</v>
      </c>
      <c r="CN853" s="113"/>
      <c r="CO853" s="97"/>
      <c r="CP853" s="97"/>
      <c r="CQ853" s="97"/>
      <c r="CR853" s="97"/>
      <c r="CS853" s="97"/>
      <c r="CT853" s="97"/>
      <c r="CU853" s="114"/>
      <c r="CV853" s="50">
        <f t="shared" si="118"/>
        <v>4695360.0000000009</v>
      </c>
      <c r="CW853" s="11"/>
      <c r="CX853" s="604">
        <f t="shared" si="119"/>
        <v>1.2298780097507558</v>
      </c>
      <c r="CY853" s="143"/>
      <c r="CZ853" s="143"/>
      <c r="DA853" s="143"/>
      <c r="DB853" s="23"/>
      <c r="DC853" s="23"/>
      <c r="DD853" s="23"/>
      <c r="DE853" s="23"/>
      <c r="DF853" s="143"/>
      <c r="DG853" s="89"/>
      <c r="DH853" s="50" t="s">
        <v>46</v>
      </c>
      <c r="DI853" s="28"/>
      <c r="DJ853" s="553" t="s">
        <v>46</v>
      </c>
      <c r="DK853" s="143"/>
      <c r="DL853" s="46"/>
      <c r="DM853" s="111"/>
      <c r="DN853" s="110"/>
      <c r="DO853" s="432">
        <v>366.32118451025059</v>
      </c>
      <c r="DP853" s="433">
        <v>-330.36532298107448</v>
      </c>
      <c r="DQ853" s="434">
        <v>366.32118451025059</v>
      </c>
      <c r="DR853" s="428">
        <v>-330.36532298107448</v>
      </c>
      <c r="DS853" s="432">
        <v>1.7038724373576311</v>
      </c>
      <c r="DT853" s="434">
        <v>-1.2592713898859298</v>
      </c>
      <c r="DU853" s="434">
        <v>1.7038724373576311</v>
      </c>
      <c r="DV853" s="428">
        <v>-1.2592713898859298</v>
      </c>
      <c r="DW853" s="252"/>
      <c r="DX853" s="50"/>
      <c r="DY853" s="249"/>
      <c r="DZ853" s="464">
        <v>116412</v>
      </c>
      <c r="EA853" s="465">
        <v>-104859</v>
      </c>
      <c r="EB853" s="46"/>
    </row>
    <row r="854" spans="1:132" s="141" customFormat="1" ht="27.75" customHeight="1" x14ac:dyDescent="0.25">
      <c r="A854" s="69" t="s">
        <v>56</v>
      </c>
      <c r="B854" s="69" t="s">
        <v>57</v>
      </c>
      <c r="C854" s="69" t="s">
        <v>1099</v>
      </c>
      <c r="D854" s="67" t="s">
        <v>1247</v>
      </c>
      <c r="E854" s="67" t="s">
        <v>1248</v>
      </c>
      <c r="F854" s="67" t="s">
        <v>1445</v>
      </c>
      <c r="G854" s="67" t="s">
        <v>1248</v>
      </c>
      <c r="H854" s="14" t="s">
        <v>46</v>
      </c>
      <c r="I854" s="20" t="s">
        <v>1978</v>
      </c>
      <c r="J854" s="145" t="s">
        <v>1984</v>
      </c>
      <c r="K854" s="426">
        <v>8.533121508568831</v>
      </c>
      <c r="L854" s="426">
        <v>4.2833333244240004</v>
      </c>
      <c r="M854" s="424">
        <v>1079</v>
      </c>
      <c r="N854" s="487">
        <v>11352960.000000002</v>
      </c>
      <c r="O854" s="487" t="s">
        <v>1976</v>
      </c>
      <c r="P854" s="572">
        <v>3.0833968476341154</v>
      </c>
      <c r="Q854" s="34" t="s">
        <v>1977</v>
      </c>
      <c r="R854" s="257" t="s">
        <v>48</v>
      </c>
      <c r="S854" s="27"/>
      <c r="T854" s="27"/>
      <c r="U854" s="145">
        <v>1</v>
      </c>
      <c r="V854" s="24">
        <v>1</v>
      </c>
      <c r="W854" s="24"/>
      <c r="X854" s="24"/>
      <c r="Y854" s="24"/>
      <c r="Z854" s="24"/>
      <c r="AA854" s="24"/>
      <c r="AB854" s="24"/>
      <c r="AC854" s="24"/>
      <c r="AD854" s="24"/>
      <c r="AE854" s="24"/>
      <c r="AF854" s="24"/>
      <c r="AG854" s="24"/>
      <c r="AH854" s="24"/>
      <c r="AI854" s="24">
        <v>11</v>
      </c>
      <c r="AJ854" s="24">
        <v>11</v>
      </c>
      <c r="AK854" s="24"/>
      <c r="AL854" s="24"/>
      <c r="AM854" s="24"/>
      <c r="AN854" s="24"/>
      <c r="AO854" s="145">
        <f t="shared" si="120"/>
        <v>12</v>
      </c>
      <c r="AP854" s="14">
        <f t="shared" si="121"/>
        <v>12</v>
      </c>
      <c r="AQ854" s="22"/>
      <c r="AR854" s="24"/>
      <c r="AS854" s="24">
        <v>75</v>
      </c>
      <c r="AT854" s="24">
        <v>75</v>
      </c>
      <c r="AU854" s="24"/>
      <c r="AV854" s="24"/>
      <c r="AW854" s="145"/>
      <c r="AX854" s="24"/>
      <c r="AY854" s="24"/>
      <c r="AZ854" s="24"/>
      <c r="BA854" s="24"/>
      <c r="BB854" s="24"/>
      <c r="BC854" s="24"/>
      <c r="BD854" s="24"/>
      <c r="BE854" s="24"/>
      <c r="BF854" s="24"/>
      <c r="BG854" s="24">
        <v>72.150000000000006</v>
      </c>
      <c r="BH854" s="24">
        <v>72.150000000000006</v>
      </c>
      <c r="BI854" s="24"/>
      <c r="BJ854" s="24"/>
      <c r="BK854" s="24"/>
      <c r="BL854" s="24"/>
      <c r="BM854" s="145">
        <f t="shared" si="122"/>
        <v>147.15</v>
      </c>
      <c r="BN854" s="24">
        <f t="shared" si="123"/>
        <v>147.15</v>
      </c>
      <c r="BO854" s="509">
        <f t="shared" si="117"/>
        <v>4.7723341260113149E-2</v>
      </c>
      <c r="BP854" s="511">
        <v>0</v>
      </c>
      <c r="BQ854" s="512">
        <v>0</v>
      </c>
      <c r="BR854" s="513">
        <v>262800</v>
      </c>
      <c r="BS854" s="512">
        <v>262800</v>
      </c>
      <c r="BT854" s="512">
        <v>0</v>
      </c>
      <c r="BU854" s="512">
        <v>0</v>
      </c>
      <c r="BV854" s="512">
        <v>0</v>
      </c>
      <c r="BW854" s="512">
        <v>0</v>
      </c>
      <c r="BX854" s="512">
        <v>0</v>
      </c>
      <c r="BY854" s="512">
        <v>0</v>
      </c>
      <c r="BZ854" s="512">
        <v>0</v>
      </c>
      <c r="CA854" s="512">
        <v>0</v>
      </c>
      <c r="CB854" s="512">
        <v>0</v>
      </c>
      <c r="CC854" s="512">
        <v>0</v>
      </c>
      <c r="CD854" s="512">
        <v>0</v>
      </c>
      <c r="CE854" s="512">
        <v>0</v>
      </c>
      <c r="CF854" s="512">
        <v>84692.556000000011</v>
      </c>
      <c r="CG854" s="512">
        <v>84692.556000000011</v>
      </c>
      <c r="CH854" s="512">
        <v>0</v>
      </c>
      <c r="CI854" s="512">
        <v>0</v>
      </c>
      <c r="CJ854" s="512">
        <v>0</v>
      </c>
      <c r="CK854" s="512">
        <v>0</v>
      </c>
      <c r="CL854" s="513">
        <f t="shared" si="124"/>
        <v>347492.55599999998</v>
      </c>
      <c r="CM854" s="513">
        <f t="shared" si="125"/>
        <v>347492.55599999998</v>
      </c>
      <c r="CN854" s="113"/>
      <c r="CO854" s="97"/>
      <c r="CP854" s="97"/>
      <c r="CQ854" s="97"/>
      <c r="CR854" s="97"/>
      <c r="CS854" s="97"/>
      <c r="CT854" s="97"/>
      <c r="CU854" s="114"/>
      <c r="CV854" s="50">
        <f t="shared" si="118"/>
        <v>11352960.000000002</v>
      </c>
      <c r="CW854" s="11"/>
      <c r="CX854" s="604">
        <f t="shared" si="119"/>
        <v>3.0833968476341154</v>
      </c>
      <c r="CY854" s="143"/>
      <c r="CZ854" s="143"/>
      <c r="DA854" s="143"/>
      <c r="DB854" s="23"/>
      <c r="DC854" s="23"/>
      <c r="DD854" s="23"/>
      <c r="DE854" s="23"/>
      <c r="DF854" s="143"/>
      <c r="DG854" s="89"/>
      <c r="DH854" s="50" t="s">
        <v>46</v>
      </c>
      <c r="DI854" s="28"/>
      <c r="DJ854" s="553" t="s">
        <v>46</v>
      </c>
      <c r="DK854" s="143"/>
      <c r="DL854" s="46"/>
      <c r="DM854" s="111"/>
      <c r="DN854" s="110"/>
      <c r="DO854" s="432">
        <v>80.685723114956488</v>
      </c>
      <c r="DP854" s="433">
        <v>-76.03059072220978</v>
      </c>
      <c r="DQ854" s="434">
        <v>27.517305315203874</v>
      </c>
      <c r="DR854" s="428">
        <v>-22.862172922457173</v>
      </c>
      <c r="DS854" s="432">
        <v>7.138442521631623E-2</v>
      </c>
      <c r="DT854" s="434">
        <v>-2.8713320282373986E-2</v>
      </c>
      <c r="DU854" s="434">
        <v>4.7280593325092567E-2</v>
      </c>
      <c r="DV854" s="428">
        <v>-4.6094883911503223E-3</v>
      </c>
      <c r="DW854" s="252"/>
      <c r="DX854" s="50"/>
      <c r="DY854" s="249"/>
      <c r="DZ854" s="464">
        <v>0</v>
      </c>
      <c r="EA854" s="465">
        <v>0</v>
      </c>
      <c r="EB854" s="46"/>
    </row>
    <row r="855" spans="1:132" s="141" customFormat="1" ht="27.75" customHeight="1" x14ac:dyDescent="0.25">
      <c r="A855" s="69" t="s">
        <v>56</v>
      </c>
      <c r="B855" s="69" t="s">
        <v>57</v>
      </c>
      <c r="C855" s="69" t="s">
        <v>1099</v>
      </c>
      <c r="D855" s="67" t="s">
        <v>1247</v>
      </c>
      <c r="E855" s="67" t="s">
        <v>1248</v>
      </c>
      <c r="F855" s="67" t="s">
        <v>1446</v>
      </c>
      <c r="G855" s="67" t="s">
        <v>1248</v>
      </c>
      <c r="H855" s="14" t="s">
        <v>46</v>
      </c>
      <c r="I855" s="20" t="s">
        <v>1979</v>
      </c>
      <c r="J855" s="145" t="s">
        <v>1984</v>
      </c>
      <c r="K855" s="426">
        <v>10.038966480669213</v>
      </c>
      <c r="L855" s="426">
        <v>9.8912878582140014</v>
      </c>
      <c r="M855" s="424">
        <v>2487</v>
      </c>
      <c r="N855" s="487">
        <v>24478727</v>
      </c>
      <c r="O855" s="487" t="s">
        <v>1982</v>
      </c>
      <c r="P855" s="572">
        <v>7.9514988473871862</v>
      </c>
      <c r="Q855" s="34" t="s">
        <v>1977</v>
      </c>
      <c r="R855" s="257" t="s">
        <v>48</v>
      </c>
      <c r="S855" s="27"/>
      <c r="T855" s="27"/>
      <c r="U855" s="145"/>
      <c r="V855" s="24"/>
      <c r="W855" s="24"/>
      <c r="X855" s="24"/>
      <c r="Y855" s="24"/>
      <c r="Z855" s="24"/>
      <c r="AA855" s="24"/>
      <c r="AB855" s="24"/>
      <c r="AC855" s="24"/>
      <c r="AD855" s="24"/>
      <c r="AE855" s="24"/>
      <c r="AF855" s="24"/>
      <c r="AG855" s="24"/>
      <c r="AH855" s="24"/>
      <c r="AI855" s="24">
        <v>127</v>
      </c>
      <c r="AJ855" s="24">
        <v>127</v>
      </c>
      <c r="AK855" s="24"/>
      <c r="AL855" s="24"/>
      <c r="AM855" s="24"/>
      <c r="AN855" s="24"/>
      <c r="AO855" s="145">
        <f t="shared" si="120"/>
        <v>127</v>
      </c>
      <c r="AP855" s="14">
        <f t="shared" si="121"/>
        <v>127</v>
      </c>
      <c r="AQ855" s="22"/>
      <c r="AR855" s="24"/>
      <c r="AS855" s="24"/>
      <c r="AT855" s="24"/>
      <c r="AU855" s="24"/>
      <c r="AV855" s="24"/>
      <c r="AW855" s="145"/>
      <c r="AX855" s="24"/>
      <c r="AY855" s="24"/>
      <c r="AZ855" s="24"/>
      <c r="BA855" s="24"/>
      <c r="BB855" s="24"/>
      <c r="BC855" s="24"/>
      <c r="BD855" s="24"/>
      <c r="BE855" s="24"/>
      <c r="BF855" s="24"/>
      <c r="BG855" s="24">
        <v>729.75</v>
      </c>
      <c r="BH855" s="24">
        <v>729.75</v>
      </c>
      <c r="BI855" s="24"/>
      <c r="BJ855" s="24"/>
      <c r="BK855" s="24"/>
      <c r="BL855" s="24"/>
      <c r="BM855" s="145">
        <f t="shared" si="122"/>
        <v>729.75</v>
      </c>
      <c r="BN855" s="24">
        <f t="shared" si="123"/>
        <v>729.75</v>
      </c>
      <c r="BO855" s="509">
        <f t="shared" si="117"/>
        <v>9.1775150069950823E-2</v>
      </c>
      <c r="BP855" s="511">
        <v>0</v>
      </c>
      <c r="BQ855" s="512">
        <v>0</v>
      </c>
      <c r="BR855" s="513">
        <v>0</v>
      </c>
      <c r="BS855" s="512">
        <v>0</v>
      </c>
      <c r="BT855" s="512">
        <v>0</v>
      </c>
      <c r="BU855" s="512">
        <v>0</v>
      </c>
      <c r="BV855" s="512">
        <v>0</v>
      </c>
      <c r="BW855" s="512">
        <v>0</v>
      </c>
      <c r="BX855" s="512">
        <v>0</v>
      </c>
      <c r="BY855" s="512">
        <v>0</v>
      </c>
      <c r="BZ855" s="512">
        <v>0</v>
      </c>
      <c r="CA855" s="512">
        <v>0</v>
      </c>
      <c r="CB855" s="512">
        <v>0</v>
      </c>
      <c r="CC855" s="512">
        <v>0</v>
      </c>
      <c r="CD855" s="512">
        <v>0</v>
      </c>
      <c r="CE855" s="512">
        <v>0</v>
      </c>
      <c r="CF855" s="512">
        <v>856609.74000000011</v>
      </c>
      <c r="CG855" s="512">
        <v>856609.74000000011</v>
      </c>
      <c r="CH855" s="512">
        <v>0</v>
      </c>
      <c r="CI855" s="512">
        <v>0</v>
      </c>
      <c r="CJ855" s="512">
        <v>0</v>
      </c>
      <c r="CK855" s="512">
        <v>0</v>
      </c>
      <c r="CL855" s="513">
        <f t="shared" si="124"/>
        <v>856609.74000000011</v>
      </c>
      <c r="CM855" s="513">
        <f t="shared" si="125"/>
        <v>856609.74000000011</v>
      </c>
      <c r="CN855" s="113"/>
      <c r="CO855" s="97"/>
      <c r="CP855" s="97"/>
      <c r="CQ855" s="97"/>
      <c r="CR855" s="97"/>
      <c r="CS855" s="97"/>
      <c r="CT855" s="97"/>
      <c r="CU855" s="114"/>
      <c r="CV855" s="50">
        <f t="shared" si="118"/>
        <v>24478727</v>
      </c>
      <c r="CW855" s="11"/>
      <c r="CX855" s="604">
        <f t="shared" si="119"/>
        <v>7.9514988473871862</v>
      </c>
      <c r="CY855" s="143"/>
      <c r="CZ855" s="143"/>
      <c r="DA855" s="143"/>
      <c r="DB855" s="23"/>
      <c r="DC855" s="23"/>
      <c r="DD855" s="23"/>
      <c r="DE855" s="23"/>
      <c r="DF855" s="143"/>
      <c r="DG855" s="89"/>
      <c r="DH855" s="50" t="s">
        <v>46</v>
      </c>
      <c r="DI855" s="28"/>
      <c r="DJ855" s="553" t="s">
        <v>46</v>
      </c>
      <c r="DK855" s="143"/>
      <c r="DL855" s="46"/>
      <c r="DM855" s="111"/>
      <c r="DN855" s="110"/>
      <c r="DO855" s="432">
        <v>179.27306841787819</v>
      </c>
      <c r="DP855" s="433">
        <v>-163.71336078561581</v>
      </c>
      <c r="DQ855" s="434">
        <v>86.362125577966779</v>
      </c>
      <c r="DR855" s="428">
        <v>-70.802417945704377</v>
      </c>
      <c r="DS855" s="432">
        <v>1.2258929169737971</v>
      </c>
      <c r="DT855" s="434">
        <v>-1.1128423274452262</v>
      </c>
      <c r="DU855" s="434">
        <v>1.1623668163237939</v>
      </c>
      <c r="DV855" s="428">
        <v>-1.0493162267952232</v>
      </c>
      <c r="DW855" s="252"/>
      <c r="DX855" s="50"/>
      <c r="DY855" s="249"/>
      <c r="DZ855" s="464">
        <v>142272</v>
      </c>
      <c r="EA855" s="465">
        <v>-142272</v>
      </c>
      <c r="EB855" s="46"/>
    </row>
    <row r="856" spans="1:132" s="141" customFormat="1" ht="27.75" customHeight="1" x14ac:dyDescent="0.25">
      <c r="A856" s="69" t="s">
        <v>56</v>
      </c>
      <c r="B856" s="69" t="s">
        <v>57</v>
      </c>
      <c r="C856" s="69" t="s">
        <v>1099</v>
      </c>
      <c r="D856" s="67" t="s">
        <v>1247</v>
      </c>
      <c r="E856" s="67" t="s">
        <v>1248</v>
      </c>
      <c r="F856" s="67" t="s">
        <v>1447</v>
      </c>
      <c r="G856" s="67" t="s">
        <v>1248</v>
      </c>
      <c r="H856" s="14" t="s">
        <v>46</v>
      </c>
      <c r="I856" s="20" t="s">
        <v>1979</v>
      </c>
      <c r="J856" s="145" t="s">
        <v>1984</v>
      </c>
      <c r="K856" s="426">
        <v>8.4375123039910278</v>
      </c>
      <c r="L856" s="426">
        <v>5.1590908983599997</v>
      </c>
      <c r="M856" s="424">
        <v>1294</v>
      </c>
      <c r="N856" s="487">
        <v>11072640.000000002</v>
      </c>
      <c r="O856" s="487" t="s">
        <v>1976</v>
      </c>
      <c r="P856" s="572">
        <v>3.2268106545008179</v>
      </c>
      <c r="Q856" s="34" t="s">
        <v>1977</v>
      </c>
      <c r="R856" s="257" t="s">
        <v>48</v>
      </c>
      <c r="S856" s="27"/>
      <c r="T856" s="27"/>
      <c r="U856" s="145"/>
      <c r="V856" s="24"/>
      <c r="W856" s="24"/>
      <c r="X856" s="24"/>
      <c r="Y856" s="24"/>
      <c r="Z856" s="24"/>
      <c r="AA856" s="24"/>
      <c r="AB856" s="24"/>
      <c r="AC856" s="24"/>
      <c r="AD856" s="24"/>
      <c r="AE856" s="24"/>
      <c r="AF856" s="24"/>
      <c r="AG856" s="24"/>
      <c r="AH856" s="24"/>
      <c r="AI856" s="24">
        <v>57</v>
      </c>
      <c r="AJ856" s="24">
        <v>57</v>
      </c>
      <c r="AK856" s="24"/>
      <c r="AL856" s="24"/>
      <c r="AM856" s="24"/>
      <c r="AN856" s="24"/>
      <c r="AO856" s="145">
        <f t="shared" si="120"/>
        <v>57</v>
      </c>
      <c r="AP856" s="14">
        <f t="shared" si="121"/>
        <v>57</v>
      </c>
      <c r="AQ856" s="22"/>
      <c r="AR856" s="24"/>
      <c r="AS856" s="24"/>
      <c r="AT856" s="24"/>
      <c r="AU856" s="24"/>
      <c r="AV856" s="24"/>
      <c r="AW856" s="145"/>
      <c r="AX856" s="24"/>
      <c r="AY856" s="24"/>
      <c r="AZ856" s="24"/>
      <c r="BA856" s="24"/>
      <c r="BB856" s="24"/>
      <c r="BC856" s="24"/>
      <c r="BD856" s="24"/>
      <c r="BE856" s="24"/>
      <c r="BF856" s="24"/>
      <c r="BG856" s="24">
        <v>295.44499999999999</v>
      </c>
      <c r="BH856" s="24">
        <v>295.44499999999999</v>
      </c>
      <c r="BI856" s="24"/>
      <c r="BJ856" s="24"/>
      <c r="BK856" s="24"/>
      <c r="BL856" s="24"/>
      <c r="BM856" s="145">
        <f t="shared" si="122"/>
        <v>295.44499999999999</v>
      </c>
      <c r="BN856" s="24">
        <f t="shared" si="123"/>
        <v>295.44499999999999</v>
      </c>
      <c r="BO856" s="509">
        <f t="shared" si="117"/>
        <v>9.1559447278974249E-2</v>
      </c>
      <c r="BP856" s="511">
        <v>0</v>
      </c>
      <c r="BQ856" s="512">
        <v>0</v>
      </c>
      <c r="BR856" s="513">
        <v>0</v>
      </c>
      <c r="BS856" s="512">
        <v>0</v>
      </c>
      <c r="BT856" s="512">
        <v>0</v>
      </c>
      <c r="BU856" s="512">
        <v>0</v>
      </c>
      <c r="BV856" s="512">
        <v>0</v>
      </c>
      <c r="BW856" s="512">
        <v>0</v>
      </c>
      <c r="BX856" s="512">
        <v>0</v>
      </c>
      <c r="BY856" s="512">
        <v>0</v>
      </c>
      <c r="BZ856" s="512">
        <v>0</v>
      </c>
      <c r="CA856" s="512">
        <v>0</v>
      </c>
      <c r="CB856" s="512">
        <v>0</v>
      </c>
      <c r="CC856" s="512">
        <v>0</v>
      </c>
      <c r="CD856" s="512">
        <v>0</v>
      </c>
      <c r="CE856" s="512">
        <v>0</v>
      </c>
      <c r="CF856" s="512">
        <v>346805.15879999998</v>
      </c>
      <c r="CG856" s="512">
        <v>346805.15879999998</v>
      </c>
      <c r="CH856" s="512">
        <v>0</v>
      </c>
      <c r="CI856" s="512">
        <v>0</v>
      </c>
      <c r="CJ856" s="512">
        <v>0</v>
      </c>
      <c r="CK856" s="512">
        <v>0</v>
      </c>
      <c r="CL856" s="513">
        <f t="shared" si="124"/>
        <v>346805.15879999998</v>
      </c>
      <c r="CM856" s="513">
        <f t="shared" si="125"/>
        <v>346805.15879999998</v>
      </c>
      <c r="CN856" s="113"/>
      <c r="CO856" s="97"/>
      <c r="CP856" s="97"/>
      <c r="CQ856" s="97"/>
      <c r="CR856" s="97"/>
      <c r="CS856" s="97"/>
      <c r="CT856" s="97"/>
      <c r="CU856" s="114"/>
      <c r="CV856" s="50">
        <f t="shared" si="118"/>
        <v>11072640.000000002</v>
      </c>
      <c r="CW856" s="11"/>
      <c r="CX856" s="604">
        <f t="shared" si="119"/>
        <v>3.2268106545008179</v>
      </c>
      <c r="CY856" s="143"/>
      <c r="CZ856" s="143"/>
      <c r="DA856" s="143"/>
      <c r="DB856" s="23"/>
      <c r="DC856" s="23"/>
      <c r="DD856" s="23"/>
      <c r="DE856" s="23"/>
      <c r="DF856" s="143"/>
      <c r="DG856" s="89"/>
      <c r="DH856" s="50" t="s">
        <v>46</v>
      </c>
      <c r="DI856" s="28"/>
      <c r="DJ856" s="553" t="s">
        <v>46</v>
      </c>
      <c r="DK856" s="143"/>
      <c r="DL856" s="46"/>
      <c r="DM856" s="111"/>
      <c r="DN856" s="110"/>
      <c r="DO856" s="432">
        <v>0.17083225972687408</v>
      </c>
      <c r="DP856" s="433">
        <v>3.9684159414492339</v>
      </c>
      <c r="DQ856" s="434">
        <v>0.17083225972687408</v>
      </c>
      <c r="DR856" s="428">
        <v>3.9684159414492339</v>
      </c>
      <c r="DS856" s="432">
        <v>1.0048956454522005E-2</v>
      </c>
      <c r="DT856" s="434">
        <v>3.8611760365077023E-3</v>
      </c>
      <c r="DU856" s="434">
        <v>1.0048956454522005E-2</v>
      </c>
      <c r="DV856" s="428">
        <v>3.8611760365077023E-3</v>
      </c>
      <c r="DW856" s="252"/>
      <c r="DX856" s="50"/>
      <c r="DY856" s="249"/>
      <c r="DZ856" s="464">
        <v>0</v>
      </c>
      <c r="EA856" s="465">
        <v>0</v>
      </c>
      <c r="EB856" s="46"/>
    </row>
    <row r="857" spans="1:132" s="141" customFormat="1" ht="27.75" customHeight="1" x14ac:dyDescent="0.25">
      <c r="A857" s="69" t="s">
        <v>56</v>
      </c>
      <c r="B857" s="69" t="s">
        <v>57</v>
      </c>
      <c r="C857" s="69" t="s">
        <v>1099</v>
      </c>
      <c r="D857" s="67" t="s">
        <v>1247</v>
      </c>
      <c r="E857" s="67" t="s">
        <v>1248</v>
      </c>
      <c r="F857" s="67" t="s">
        <v>1448</v>
      </c>
      <c r="G857" s="67" t="s">
        <v>1248</v>
      </c>
      <c r="H857" s="14" t="s">
        <v>46</v>
      </c>
      <c r="I857" s="20" t="s">
        <v>1979</v>
      </c>
      <c r="J857" s="145" t="s">
        <v>1984</v>
      </c>
      <c r="K857" s="426">
        <v>12.190173583669758</v>
      </c>
      <c r="L857" s="426">
        <v>10.860227250138001</v>
      </c>
      <c r="M857" s="424">
        <v>4025</v>
      </c>
      <c r="N857" s="487">
        <v>41819271</v>
      </c>
      <c r="O857" s="487" t="s">
        <v>1982</v>
      </c>
      <c r="P857" s="572">
        <v>10.716198346428635</v>
      </c>
      <c r="Q857" s="34" t="s">
        <v>1977</v>
      </c>
      <c r="R857" s="257" t="s">
        <v>48</v>
      </c>
      <c r="S857" s="27"/>
      <c r="T857" s="27"/>
      <c r="U857" s="145"/>
      <c r="V857" s="24"/>
      <c r="W857" s="24"/>
      <c r="X857" s="24"/>
      <c r="Y857" s="24"/>
      <c r="Z857" s="24"/>
      <c r="AA857" s="24"/>
      <c r="AB857" s="24"/>
      <c r="AC857" s="24"/>
      <c r="AD857" s="24"/>
      <c r="AE857" s="24"/>
      <c r="AF857" s="24"/>
      <c r="AG857" s="24"/>
      <c r="AH857" s="24"/>
      <c r="AI857" s="24">
        <v>35</v>
      </c>
      <c r="AJ857" s="24">
        <v>35</v>
      </c>
      <c r="AK857" s="24"/>
      <c r="AL857" s="24"/>
      <c r="AM857" s="24"/>
      <c r="AN857" s="24"/>
      <c r="AO857" s="145">
        <f t="shared" si="120"/>
        <v>35</v>
      </c>
      <c r="AP857" s="14">
        <f t="shared" si="121"/>
        <v>35</v>
      </c>
      <c r="AQ857" s="22"/>
      <c r="AR857" s="24"/>
      <c r="AS857" s="24"/>
      <c r="AT857" s="24"/>
      <c r="AU857" s="24"/>
      <c r="AV857" s="24"/>
      <c r="AW857" s="145"/>
      <c r="AX857" s="24"/>
      <c r="AY857" s="24"/>
      <c r="AZ857" s="24"/>
      <c r="BA857" s="24"/>
      <c r="BB857" s="24"/>
      <c r="BC857" s="24"/>
      <c r="BD857" s="24"/>
      <c r="BE857" s="24"/>
      <c r="BF857" s="24"/>
      <c r="BG857" s="24">
        <v>1719.4949999999999</v>
      </c>
      <c r="BH857" s="24">
        <v>1719.4949999999999</v>
      </c>
      <c r="BI857" s="24"/>
      <c r="BJ857" s="24"/>
      <c r="BK857" s="24"/>
      <c r="BL857" s="24"/>
      <c r="BM857" s="145">
        <f t="shared" si="122"/>
        <v>1719.4949999999999</v>
      </c>
      <c r="BN857" s="24">
        <f t="shared" si="123"/>
        <v>1719.4949999999999</v>
      </c>
      <c r="BO857" s="509">
        <f t="shared" si="117"/>
        <v>0.16045755634721454</v>
      </c>
      <c r="BP857" s="511">
        <v>0</v>
      </c>
      <c r="BQ857" s="512">
        <v>0</v>
      </c>
      <c r="BR857" s="513">
        <v>0</v>
      </c>
      <c r="BS857" s="512">
        <v>0</v>
      </c>
      <c r="BT857" s="512">
        <v>0</v>
      </c>
      <c r="BU857" s="512">
        <v>0</v>
      </c>
      <c r="BV857" s="512">
        <v>0</v>
      </c>
      <c r="BW857" s="512">
        <v>0</v>
      </c>
      <c r="BX857" s="512">
        <v>0</v>
      </c>
      <c r="BY857" s="512">
        <v>0</v>
      </c>
      <c r="BZ857" s="512">
        <v>0</v>
      </c>
      <c r="CA857" s="512">
        <v>0</v>
      </c>
      <c r="CB857" s="512">
        <v>0</v>
      </c>
      <c r="CC857" s="512">
        <v>0</v>
      </c>
      <c r="CD857" s="512">
        <v>0</v>
      </c>
      <c r="CE857" s="512">
        <v>0</v>
      </c>
      <c r="CF857" s="512">
        <v>2018412.0108</v>
      </c>
      <c r="CG857" s="512">
        <v>2018412.0108</v>
      </c>
      <c r="CH857" s="512">
        <v>0</v>
      </c>
      <c r="CI857" s="512">
        <v>0</v>
      </c>
      <c r="CJ857" s="512">
        <v>0</v>
      </c>
      <c r="CK857" s="512">
        <v>0</v>
      </c>
      <c r="CL857" s="513">
        <f t="shared" si="124"/>
        <v>2018412.0108</v>
      </c>
      <c r="CM857" s="513">
        <f t="shared" si="125"/>
        <v>2018412.0108</v>
      </c>
      <c r="CN857" s="113"/>
      <c r="CO857" s="97"/>
      <c r="CP857" s="97"/>
      <c r="CQ857" s="97"/>
      <c r="CR857" s="97"/>
      <c r="CS857" s="97"/>
      <c r="CT857" s="97"/>
      <c r="CU857" s="114"/>
      <c r="CV857" s="50">
        <f t="shared" si="118"/>
        <v>41819271</v>
      </c>
      <c r="CW857" s="11"/>
      <c r="CX857" s="604">
        <f t="shared" si="119"/>
        <v>10.716198346428635</v>
      </c>
      <c r="CY857" s="143"/>
      <c r="CZ857" s="143"/>
      <c r="DA857" s="143"/>
      <c r="DB857" s="23"/>
      <c r="DC857" s="23"/>
      <c r="DD857" s="23"/>
      <c r="DE857" s="23"/>
      <c r="DF857" s="143"/>
      <c r="DG857" s="89"/>
      <c r="DH857" s="50" t="s">
        <v>46</v>
      </c>
      <c r="DI857" s="28"/>
      <c r="DJ857" s="553" t="s">
        <v>46</v>
      </c>
      <c r="DK857" s="143"/>
      <c r="DL857" s="46"/>
      <c r="DM857" s="111"/>
      <c r="DN857" s="110"/>
      <c r="DO857" s="432">
        <v>46.643422087871173</v>
      </c>
      <c r="DP857" s="433">
        <v>-1.1309861378015995</v>
      </c>
      <c r="DQ857" s="434">
        <v>23.277734067663278</v>
      </c>
      <c r="DR857" s="428">
        <v>-6.6783030786142241</v>
      </c>
      <c r="DS857" s="432">
        <v>6.1369000786782112E-2</v>
      </c>
      <c r="DT857" s="434">
        <v>7.8166654037166633E-2</v>
      </c>
      <c r="DU857" s="434">
        <v>5.0933786078098515E-2</v>
      </c>
      <c r="DV857" s="428">
        <v>4.6167425088869403E-2</v>
      </c>
      <c r="DW857" s="252"/>
      <c r="DX857" s="50"/>
      <c r="DY857" s="249"/>
      <c r="DZ857" s="464">
        <v>0</v>
      </c>
      <c r="EA857" s="465">
        <v>30083.333333333332</v>
      </c>
      <c r="EB857" s="46"/>
    </row>
    <row r="858" spans="1:132" s="141" customFormat="1" ht="27.75" customHeight="1" x14ac:dyDescent="0.25">
      <c r="A858" s="69" t="s">
        <v>56</v>
      </c>
      <c r="B858" s="69" t="s">
        <v>57</v>
      </c>
      <c r="C858" s="69" t="s">
        <v>1099</v>
      </c>
      <c r="D858" s="67" t="s">
        <v>1449</v>
      </c>
      <c r="E858" s="67" t="s">
        <v>1101</v>
      </c>
      <c r="F858" s="67" t="s">
        <v>1450</v>
      </c>
      <c r="G858" s="67" t="s">
        <v>1101</v>
      </c>
      <c r="H858" s="14" t="s">
        <v>46</v>
      </c>
      <c r="I858" s="20" t="s">
        <v>1978</v>
      </c>
      <c r="J858" s="145" t="s">
        <v>1975</v>
      </c>
      <c r="K858" s="426">
        <v>8.3897077017021271</v>
      </c>
      <c r="L858" s="426">
        <v>3.4670454473340002</v>
      </c>
      <c r="M858" s="424">
        <v>497</v>
      </c>
      <c r="N858" s="487">
        <v>29748960.000000004</v>
      </c>
      <c r="O858" s="487" t="s">
        <v>1976</v>
      </c>
      <c r="P858" s="572">
        <v>4.9477763369012555</v>
      </c>
      <c r="Q858" s="34" t="s">
        <v>48</v>
      </c>
      <c r="R858" s="257" t="s">
        <v>48</v>
      </c>
      <c r="S858" s="27"/>
      <c r="T858" s="27"/>
      <c r="U858" s="145"/>
      <c r="V858" s="24"/>
      <c r="W858" s="24"/>
      <c r="X858" s="24"/>
      <c r="Y858" s="24"/>
      <c r="Z858" s="24"/>
      <c r="AA858" s="24"/>
      <c r="AB858" s="24"/>
      <c r="AC858" s="24"/>
      <c r="AD858" s="24"/>
      <c r="AE858" s="24">
        <v>1</v>
      </c>
      <c r="AF858" s="24">
        <v>1</v>
      </c>
      <c r="AG858" s="24"/>
      <c r="AH858" s="24"/>
      <c r="AI858" s="24">
        <v>12</v>
      </c>
      <c r="AJ858" s="24">
        <v>12</v>
      </c>
      <c r="AK858" s="24"/>
      <c r="AL858" s="24"/>
      <c r="AM858" s="24"/>
      <c r="AN858" s="24"/>
      <c r="AO858" s="145">
        <f t="shared" si="120"/>
        <v>13</v>
      </c>
      <c r="AP858" s="14">
        <f t="shared" si="121"/>
        <v>13</v>
      </c>
      <c r="AQ858" s="22"/>
      <c r="AR858" s="24"/>
      <c r="AS858" s="24"/>
      <c r="AT858" s="24"/>
      <c r="AU858" s="24"/>
      <c r="AV858" s="24"/>
      <c r="AW858" s="145"/>
      <c r="AX858" s="24"/>
      <c r="AY858" s="24"/>
      <c r="AZ858" s="24"/>
      <c r="BA858" s="24"/>
      <c r="BB858" s="24"/>
      <c r="BC858" s="24">
        <v>1.2</v>
      </c>
      <c r="BD858" s="24">
        <v>1.2</v>
      </c>
      <c r="BE858" s="24"/>
      <c r="BF858" s="24"/>
      <c r="BG858" s="24">
        <v>59.56</v>
      </c>
      <c r="BH858" s="24">
        <v>59.56</v>
      </c>
      <c r="BI858" s="24"/>
      <c r="BJ858" s="24"/>
      <c r="BK858" s="24"/>
      <c r="BL858" s="24"/>
      <c r="BM858" s="145">
        <f t="shared" si="122"/>
        <v>60.760000000000005</v>
      </c>
      <c r="BN858" s="24">
        <f t="shared" si="123"/>
        <v>60.760000000000005</v>
      </c>
      <c r="BO858" s="509">
        <f t="shared" si="117"/>
        <v>1.2280264074760787E-2</v>
      </c>
      <c r="BP858" s="511">
        <v>0</v>
      </c>
      <c r="BQ858" s="512">
        <v>0</v>
      </c>
      <c r="BR858" s="513">
        <v>0</v>
      </c>
      <c r="BS858" s="512">
        <v>0</v>
      </c>
      <c r="BT858" s="512">
        <v>0</v>
      </c>
      <c r="BU858" s="512">
        <v>0</v>
      </c>
      <c r="BV858" s="512">
        <v>0</v>
      </c>
      <c r="BW858" s="512">
        <v>0</v>
      </c>
      <c r="BX858" s="512">
        <v>0</v>
      </c>
      <c r="BY858" s="512">
        <v>0</v>
      </c>
      <c r="BZ858" s="512">
        <v>0</v>
      </c>
      <c r="CA858" s="512">
        <v>0</v>
      </c>
      <c r="CB858" s="512">
        <v>6054.9119999999994</v>
      </c>
      <c r="CC858" s="512">
        <v>6054.9119999999994</v>
      </c>
      <c r="CD858" s="512">
        <v>0</v>
      </c>
      <c r="CE858" s="512">
        <v>0</v>
      </c>
      <c r="CF858" s="512">
        <v>69913.910400000008</v>
      </c>
      <c r="CG858" s="512">
        <v>69913.910400000008</v>
      </c>
      <c r="CH858" s="512">
        <v>0</v>
      </c>
      <c r="CI858" s="512">
        <v>0</v>
      </c>
      <c r="CJ858" s="512">
        <v>0</v>
      </c>
      <c r="CK858" s="512">
        <v>0</v>
      </c>
      <c r="CL858" s="513">
        <f t="shared" si="124"/>
        <v>75968.822400000005</v>
      </c>
      <c r="CM858" s="513">
        <f t="shared" si="125"/>
        <v>75968.822400000005</v>
      </c>
      <c r="CN858" s="113"/>
      <c r="CO858" s="97"/>
      <c r="CP858" s="97"/>
      <c r="CQ858" s="97"/>
      <c r="CR858" s="97"/>
      <c r="CS858" s="97"/>
      <c r="CT858" s="97"/>
      <c r="CU858" s="114"/>
      <c r="CV858" s="50">
        <f t="shared" si="118"/>
        <v>29748960.000000004</v>
      </c>
      <c r="CW858" s="11"/>
      <c r="CX858" s="604">
        <f t="shared" si="119"/>
        <v>4.9477763369012555</v>
      </c>
      <c r="CY858" s="143"/>
      <c r="CZ858" s="143"/>
      <c r="DA858" s="143"/>
      <c r="DB858" s="23"/>
      <c r="DC858" s="23"/>
      <c r="DD858" s="23"/>
      <c r="DE858" s="23"/>
      <c r="DF858" s="143"/>
      <c r="DG858" s="89"/>
      <c r="DH858" s="50" t="s">
        <v>46</v>
      </c>
      <c r="DI858" s="28"/>
      <c r="DJ858" s="553" t="s">
        <v>46</v>
      </c>
      <c r="DK858" s="143"/>
      <c r="DL858" s="46"/>
      <c r="DM858" s="111"/>
      <c r="DN858" s="110"/>
      <c r="DO858" s="432">
        <v>0</v>
      </c>
      <c r="DP858" s="433">
        <v>0</v>
      </c>
      <c r="DQ858" s="434">
        <v>0</v>
      </c>
      <c r="DR858" s="428">
        <v>0</v>
      </c>
      <c r="DS858" s="432">
        <v>0</v>
      </c>
      <c r="DT858" s="434">
        <v>0</v>
      </c>
      <c r="DU858" s="434">
        <v>0</v>
      </c>
      <c r="DV858" s="428">
        <v>0</v>
      </c>
      <c r="DW858" s="252"/>
      <c r="DX858" s="50"/>
      <c r="DY858" s="249"/>
      <c r="DZ858" s="464">
        <v>0</v>
      </c>
      <c r="EA858" s="465">
        <v>0</v>
      </c>
      <c r="EB858" s="46"/>
    </row>
    <row r="859" spans="1:132" s="141" customFormat="1" ht="27.75" customHeight="1" x14ac:dyDescent="0.25">
      <c r="A859" s="69" t="s">
        <v>56</v>
      </c>
      <c r="B859" s="69" t="s">
        <v>57</v>
      </c>
      <c r="C859" s="69" t="s">
        <v>1099</v>
      </c>
      <c r="D859" s="67" t="s">
        <v>1451</v>
      </c>
      <c r="E859" s="67" t="s">
        <v>1225</v>
      </c>
      <c r="F859" s="67" t="s">
        <v>1452</v>
      </c>
      <c r="G859" s="67" t="s">
        <v>1225</v>
      </c>
      <c r="H859" s="14" t="s">
        <v>46</v>
      </c>
      <c r="I859" s="20" t="s">
        <v>1979</v>
      </c>
      <c r="J859" s="145" t="s">
        <v>1984</v>
      </c>
      <c r="K859" s="426">
        <v>8.7243399177244338</v>
      </c>
      <c r="L859" s="426">
        <v>14.385037848867002</v>
      </c>
      <c r="M859" s="424">
        <v>3828</v>
      </c>
      <c r="N859" s="487">
        <v>16784160</v>
      </c>
      <c r="O859" s="487" t="s">
        <v>1976</v>
      </c>
      <c r="P859" s="572">
        <v>6.0871193581200469</v>
      </c>
      <c r="Q859" s="34" t="s">
        <v>1977</v>
      </c>
      <c r="R859" s="257" t="s">
        <v>48</v>
      </c>
      <c r="S859" s="27"/>
      <c r="T859" s="27"/>
      <c r="U859" s="145"/>
      <c r="V859" s="24"/>
      <c r="W859" s="24"/>
      <c r="X859" s="24"/>
      <c r="Y859" s="24"/>
      <c r="Z859" s="24"/>
      <c r="AA859" s="24"/>
      <c r="AB859" s="24"/>
      <c r="AC859" s="24"/>
      <c r="AD859" s="24"/>
      <c r="AE859" s="24"/>
      <c r="AF859" s="24"/>
      <c r="AG859" s="24"/>
      <c r="AH859" s="24"/>
      <c r="AI859" s="24">
        <v>73</v>
      </c>
      <c r="AJ859" s="24">
        <v>73</v>
      </c>
      <c r="AK859" s="24"/>
      <c r="AL859" s="24"/>
      <c r="AM859" s="24"/>
      <c r="AN859" s="24"/>
      <c r="AO859" s="145">
        <f t="shared" si="120"/>
        <v>73</v>
      </c>
      <c r="AP859" s="14">
        <f t="shared" si="121"/>
        <v>73</v>
      </c>
      <c r="AQ859" s="22"/>
      <c r="AR859" s="24"/>
      <c r="AS859" s="24"/>
      <c r="AT859" s="24"/>
      <c r="AU859" s="24"/>
      <c r="AV859" s="24"/>
      <c r="AW859" s="145"/>
      <c r="AX859" s="24"/>
      <c r="AY859" s="24"/>
      <c r="AZ859" s="24"/>
      <c r="BA859" s="24"/>
      <c r="BB859" s="24"/>
      <c r="BC859" s="24"/>
      <c r="BD859" s="24"/>
      <c r="BE859" s="24"/>
      <c r="BF859" s="24"/>
      <c r="BG859" s="24">
        <v>367.35</v>
      </c>
      <c r="BH859" s="24">
        <v>367.35</v>
      </c>
      <c r="BI859" s="24"/>
      <c r="BJ859" s="24"/>
      <c r="BK859" s="24"/>
      <c r="BL859" s="24"/>
      <c r="BM859" s="145">
        <f t="shared" si="122"/>
        <v>367.35</v>
      </c>
      <c r="BN859" s="24">
        <f t="shared" si="123"/>
        <v>367.35</v>
      </c>
      <c r="BO859" s="509">
        <f t="shared" si="117"/>
        <v>6.0348742711930789E-2</v>
      </c>
      <c r="BP859" s="511">
        <v>0</v>
      </c>
      <c r="BQ859" s="512">
        <v>0</v>
      </c>
      <c r="BR859" s="513">
        <v>0</v>
      </c>
      <c r="BS859" s="512">
        <v>0</v>
      </c>
      <c r="BT859" s="512">
        <v>0</v>
      </c>
      <c r="BU859" s="512">
        <v>0</v>
      </c>
      <c r="BV859" s="512">
        <v>0</v>
      </c>
      <c r="BW859" s="512">
        <v>0</v>
      </c>
      <c r="BX859" s="512">
        <v>0</v>
      </c>
      <c r="BY859" s="512">
        <v>0</v>
      </c>
      <c r="BZ859" s="512">
        <v>0</v>
      </c>
      <c r="CA859" s="512">
        <v>0</v>
      </c>
      <c r="CB859" s="512">
        <v>0</v>
      </c>
      <c r="CC859" s="512">
        <v>0</v>
      </c>
      <c r="CD859" s="512">
        <v>0</v>
      </c>
      <c r="CE859" s="512">
        <v>0</v>
      </c>
      <c r="CF859" s="512">
        <v>431210.12400000001</v>
      </c>
      <c r="CG859" s="512">
        <v>431210.12400000001</v>
      </c>
      <c r="CH859" s="512">
        <v>0</v>
      </c>
      <c r="CI859" s="512">
        <v>0</v>
      </c>
      <c r="CJ859" s="512">
        <v>0</v>
      </c>
      <c r="CK859" s="512">
        <v>0</v>
      </c>
      <c r="CL859" s="513">
        <f t="shared" si="124"/>
        <v>431210.12400000001</v>
      </c>
      <c r="CM859" s="513">
        <f t="shared" si="125"/>
        <v>431210.12400000001</v>
      </c>
      <c r="CN859" s="113"/>
      <c r="CO859" s="97"/>
      <c r="CP859" s="97"/>
      <c r="CQ859" s="97"/>
      <c r="CR859" s="97"/>
      <c r="CS859" s="97"/>
      <c r="CT859" s="97"/>
      <c r="CU859" s="114"/>
      <c r="CV859" s="50">
        <f t="shared" si="118"/>
        <v>16784160</v>
      </c>
      <c r="CW859" s="11"/>
      <c r="CX859" s="604">
        <f t="shared" si="119"/>
        <v>6.0871193581200469</v>
      </c>
      <c r="CY859" s="143"/>
      <c r="CZ859" s="143"/>
      <c r="DA859" s="143"/>
      <c r="DB859" s="23"/>
      <c r="DC859" s="23"/>
      <c r="DD859" s="23"/>
      <c r="DE859" s="23"/>
      <c r="DF859" s="143"/>
      <c r="DG859" s="89"/>
      <c r="DH859" s="50" t="s">
        <v>46</v>
      </c>
      <c r="DI859" s="28"/>
      <c r="DJ859" s="553" t="s">
        <v>46</v>
      </c>
      <c r="DK859" s="143"/>
      <c r="DL859" s="46"/>
      <c r="DM859" s="111"/>
      <c r="DN859" s="110"/>
      <c r="DO859" s="432">
        <v>124.88726322664925</v>
      </c>
      <c r="DP859" s="433">
        <v>144.06956459880948</v>
      </c>
      <c r="DQ859" s="434">
        <v>110.80418027433051</v>
      </c>
      <c r="DR859" s="428">
        <v>157.94500650270533</v>
      </c>
      <c r="DS859" s="432">
        <v>1.0531678641410842</v>
      </c>
      <c r="DT859" s="434">
        <v>1.3779059187593803</v>
      </c>
      <c r="DU859" s="434">
        <v>1.0450685826257349</v>
      </c>
      <c r="DV859" s="428">
        <v>1.3843170616696647</v>
      </c>
      <c r="DW859" s="252"/>
      <c r="DX859" s="50"/>
      <c r="DY859" s="249"/>
      <c r="DZ859" s="464">
        <v>395340</v>
      </c>
      <c r="EA859" s="465">
        <v>96785</v>
      </c>
      <c r="EB859" s="46"/>
    </row>
    <row r="860" spans="1:132" s="141" customFormat="1" ht="27.75" customHeight="1" x14ac:dyDescent="0.25">
      <c r="A860" s="69" t="s">
        <v>56</v>
      </c>
      <c r="B860" s="69" t="s">
        <v>57</v>
      </c>
      <c r="C860" s="69" t="s">
        <v>1099</v>
      </c>
      <c r="D860" s="67" t="s">
        <v>1453</v>
      </c>
      <c r="E860" s="67" t="s">
        <v>1108</v>
      </c>
      <c r="F860" s="67" t="s">
        <v>1454</v>
      </c>
      <c r="G860" s="67" t="s">
        <v>1108</v>
      </c>
      <c r="H860" s="14" t="s">
        <v>46</v>
      </c>
      <c r="I860" s="20" t="s">
        <v>1978</v>
      </c>
      <c r="J860" s="145" t="s">
        <v>1981</v>
      </c>
      <c r="K860" s="426">
        <v>2.3777593486305544</v>
      </c>
      <c r="L860" s="426">
        <v>1.5388257543750001</v>
      </c>
      <c r="M860" s="424">
        <v>413</v>
      </c>
      <c r="N860" s="487">
        <v>6026880</v>
      </c>
      <c r="O860" s="487" t="s">
        <v>1976</v>
      </c>
      <c r="P860" s="572">
        <v>0.93669307673324886</v>
      </c>
      <c r="Q860" s="34" t="s">
        <v>48</v>
      </c>
      <c r="R860" s="257" t="s">
        <v>48</v>
      </c>
      <c r="S860" s="27"/>
      <c r="T860" s="27"/>
      <c r="U860" s="145"/>
      <c r="V860" s="24"/>
      <c r="W860" s="24"/>
      <c r="X860" s="24"/>
      <c r="Y860" s="24"/>
      <c r="Z860" s="24"/>
      <c r="AA860" s="24"/>
      <c r="AB860" s="24"/>
      <c r="AC860" s="24"/>
      <c r="AD860" s="24"/>
      <c r="AE860" s="24"/>
      <c r="AF860" s="24"/>
      <c r="AG860" s="24"/>
      <c r="AH860" s="24"/>
      <c r="AI860" s="24">
        <v>7</v>
      </c>
      <c r="AJ860" s="24">
        <v>7</v>
      </c>
      <c r="AK860" s="24"/>
      <c r="AL860" s="24"/>
      <c r="AM860" s="24"/>
      <c r="AN860" s="24"/>
      <c r="AO860" s="145">
        <f t="shared" si="120"/>
        <v>7</v>
      </c>
      <c r="AP860" s="14">
        <f t="shared" si="121"/>
        <v>7</v>
      </c>
      <c r="AQ860" s="22"/>
      <c r="AR860" s="24"/>
      <c r="AS860" s="24"/>
      <c r="AT860" s="24"/>
      <c r="AU860" s="24"/>
      <c r="AV860" s="24"/>
      <c r="AW860" s="145"/>
      <c r="AX860" s="24"/>
      <c r="AY860" s="24"/>
      <c r="AZ860" s="24"/>
      <c r="BA860" s="24"/>
      <c r="BB860" s="24"/>
      <c r="BC860" s="24"/>
      <c r="BD860" s="24"/>
      <c r="BE860" s="24"/>
      <c r="BF860" s="24"/>
      <c r="BG860" s="24">
        <v>40.9</v>
      </c>
      <c r="BH860" s="24">
        <v>40.9</v>
      </c>
      <c r="BI860" s="24"/>
      <c r="BJ860" s="24"/>
      <c r="BK860" s="24"/>
      <c r="BL860" s="24"/>
      <c r="BM860" s="145">
        <f t="shared" si="122"/>
        <v>40.9</v>
      </c>
      <c r="BN860" s="24">
        <f t="shared" si="123"/>
        <v>40.9</v>
      </c>
      <c r="BO860" s="509">
        <f t="shared" si="117"/>
        <v>4.3664249278579315E-2</v>
      </c>
      <c r="BP860" s="511">
        <v>0</v>
      </c>
      <c r="BQ860" s="512">
        <v>0</v>
      </c>
      <c r="BR860" s="513">
        <v>0</v>
      </c>
      <c r="BS860" s="512">
        <v>0</v>
      </c>
      <c r="BT860" s="512">
        <v>0</v>
      </c>
      <c r="BU860" s="512">
        <v>0</v>
      </c>
      <c r="BV860" s="512">
        <v>0</v>
      </c>
      <c r="BW860" s="512">
        <v>0</v>
      </c>
      <c r="BX860" s="512">
        <v>0</v>
      </c>
      <c r="BY860" s="512">
        <v>0</v>
      </c>
      <c r="BZ860" s="512">
        <v>0</v>
      </c>
      <c r="CA860" s="512">
        <v>0</v>
      </c>
      <c r="CB860" s="512">
        <v>0</v>
      </c>
      <c r="CC860" s="512">
        <v>0</v>
      </c>
      <c r="CD860" s="512">
        <v>0</v>
      </c>
      <c r="CE860" s="512">
        <v>0</v>
      </c>
      <c r="CF860" s="512">
        <v>48010.056000000004</v>
      </c>
      <c r="CG860" s="512">
        <v>48010.056000000004</v>
      </c>
      <c r="CH860" s="512">
        <v>0</v>
      </c>
      <c r="CI860" s="512">
        <v>0</v>
      </c>
      <c r="CJ860" s="512">
        <v>0</v>
      </c>
      <c r="CK860" s="512">
        <v>0</v>
      </c>
      <c r="CL860" s="513">
        <f t="shared" si="124"/>
        <v>48010.056000000004</v>
      </c>
      <c r="CM860" s="513">
        <f t="shared" si="125"/>
        <v>48010.056000000004</v>
      </c>
      <c r="CN860" s="113"/>
      <c r="CO860" s="97"/>
      <c r="CP860" s="97"/>
      <c r="CQ860" s="97"/>
      <c r="CR860" s="97"/>
      <c r="CS860" s="97"/>
      <c r="CT860" s="97"/>
      <c r="CU860" s="114"/>
      <c r="CV860" s="50">
        <f t="shared" si="118"/>
        <v>6026880</v>
      </c>
      <c r="CW860" s="11"/>
      <c r="CX860" s="604">
        <f t="shared" si="119"/>
        <v>0.93669307673324886</v>
      </c>
      <c r="CY860" s="143"/>
      <c r="CZ860" s="143"/>
      <c r="DA860" s="143"/>
      <c r="DB860" s="23"/>
      <c r="DC860" s="23"/>
      <c r="DD860" s="23"/>
      <c r="DE860" s="23"/>
      <c r="DF860" s="143"/>
      <c r="DG860" s="89"/>
      <c r="DH860" s="50" t="s">
        <v>46</v>
      </c>
      <c r="DI860" s="28"/>
      <c r="DJ860" s="553" t="s">
        <v>46</v>
      </c>
      <c r="DK860" s="143"/>
      <c r="DL860" s="46"/>
      <c r="DM860" s="111"/>
      <c r="DN860" s="110"/>
      <c r="DO860" s="432">
        <v>12.239612747075423</v>
      </c>
      <c r="DP860" s="433">
        <v>44.968256203501454</v>
      </c>
      <c r="DQ860" s="434">
        <v>12.239612747075423</v>
      </c>
      <c r="DR860" s="428">
        <v>44.968256203501454</v>
      </c>
      <c r="DS860" s="432">
        <v>1.055264219443323</v>
      </c>
      <c r="DT860" s="434">
        <v>4.0315417677494025E-2</v>
      </c>
      <c r="DU860" s="434">
        <v>1.055264219443323</v>
      </c>
      <c r="DV860" s="428">
        <v>4.0315417677494025E-2</v>
      </c>
      <c r="DW860" s="252"/>
      <c r="DX860" s="50"/>
      <c r="DY860" s="249"/>
      <c r="DZ860" s="464">
        <v>0</v>
      </c>
      <c r="EA860" s="465">
        <v>0</v>
      </c>
      <c r="EB860" s="46"/>
    </row>
    <row r="861" spans="1:132" s="141" customFormat="1" ht="27.75" customHeight="1" x14ac:dyDescent="0.25">
      <c r="A861" s="69" t="s">
        <v>56</v>
      </c>
      <c r="B861" s="69" t="s">
        <v>57</v>
      </c>
      <c r="C861" s="69" t="s">
        <v>1099</v>
      </c>
      <c r="D861" s="67" t="s">
        <v>1453</v>
      </c>
      <c r="E861" s="67" t="s">
        <v>1108</v>
      </c>
      <c r="F861" s="67" t="s">
        <v>1455</v>
      </c>
      <c r="G861" s="67" t="s">
        <v>1108</v>
      </c>
      <c r="H861" s="14" t="s">
        <v>46</v>
      </c>
      <c r="I861" s="20" t="s">
        <v>1978</v>
      </c>
      <c r="J861" s="145" t="s">
        <v>1981</v>
      </c>
      <c r="K861" s="426">
        <v>4.4096627920057561</v>
      </c>
      <c r="L861" s="426">
        <v>2.6035984794329998</v>
      </c>
      <c r="M861" s="424">
        <v>401</v>
      </c>
      <c r="N861" s="487">
        <v>7428480.0000000009</v>
      </c>
      <c r="O861" s="487" t="s">
        <v>1976</v>
      </c>
      <c r="P861" s="572">
        <v>2.1135638654493798</v>
      </c>
      <c r="Q861" s="34" t="s">
        <v>48</v>
      </c>
      <c r="R861" s="257" t="s">
        <v>48</v>
      </c>
      <c r="S861" s="27"/>
      <c r="T861" s="27"/>
      <c r="U861" s="145"/>
      <c r="V861" s="24"/>
      <c r="W861" s="24"/>
      <c r="X861" s="24"/>
      <c r="Y861" s="24"/>
      <c r="Z861" s="24"/>
      <c r="AA861" s="24"/>
      <c r="AB861" s="24"/>
      <c r="AC861" s="24"/>
      <c r="AD861" s="24"/>
      <c r="AE861" s="24"/>
      <c r="AF861" s="24"/>
      <c r="AG861" s="24"/>
      <c r="AH861" s="24"/>
      <c r="AI861" s="24">
        <v>3</v>
      </c>
      <c r="AJ861" s="24">
        <v>3</v>
      </c>
      <c r="AK861" s="24"/>
      <c r="AL861" s="24"/>
      <c r="AM861" s="24"/>
      <c r="AN861" s="24"/>
      <c r="AO861" s="145">
        <f t="shared" si="120"/>
        <v>3</v>
      </c>
      <c r="AP861" s="14">
        <f t="shared" si="121"/>
        <v>3</v>
      </c>
      <c r="AQ861" s="22"/>
      <c r="AR861" s="24"/>
      <c r="AS861" s="24"/>
      <c r="AT861" s="24"/>
      <c r="AU861" s="24"/>
      <c r="AV861" s="24"/>
      <c r="AW861" s="145"/>
      <c r="AX861" s="24"/>
      <c r="AY861" s="24"/>
      <c r="AZ861" s="24"/>
      <c r="BA861" s="24"/>
      <c r="BB861" s="24"/>
      <c r="BC861" s="24"/>
      <c r="BD861" s="24"/>
      <c r="BE861" s="24"/>
      <c r="BF861" s="24"/>
      <c r="BG861" s="24">
        <v>10.9</v>
      </c>
      <c r="BH861" s="24">
        <v>10.9</v>
      </c>
      <c r="BI861" s="24"/>
      <c r="BJ861" s="24"/>
      <c r="BK861" s="24"/>
      <c r="BL861" s="24"/>
      <c r="BM861" s="145">
        <f t="shared" si="122"/>
        <v>10.9</v>
      </c>
      <c r="BN861" s="24">
        <f t="shared" si="123"/>
        <v>10.9</v>
      </c>
      <c r="BO861" s="509">
        <f t="shared" si="117"/>
        <v>5.1571661392320759E-3</v>
      </c>
      <c r="BP861" s="511">
        <v>0</v>
      </c>
      <c r="BQ861" s="512">
        <v>0</v>
      </c>
      <c r="BR861" s="513">
        <v>0</v>
      </c>
      <c r="BS861" s="512">
        <v>0</v>
      </c>
      <c r="BT861" s="512">
        <v>0</v>
      </c>
      <c r="BU861" s="512">
        <v>0</v>
      </c>
      <c r="BV861" s="512">
        <v>0</v>
      </c>
      <c r="BW861" s="512">
        <v>0</v>
      </c>
      <c r="BX861" s="512">
        <v>0</v>
      </c>
      <c r="BY861" s="512">
        <v>0</v>
      </c>
      <c r="BZ861" s="512">
        <v>0</v>
      </c>
      <c r="CA861" s="512">
        <v>0</v>
      </c>
      <c r="CB861" s="512">
        <v>0</v>
      </c>
      <c r="CC861" s="512">
        <v>0</v>
      </c>
      <c r="CD861" s="512">
        <v>0</v>
      </c>
      <c r="CE861" s="512">
        <v>0</v>
      </c>
      <c r="CF861" s="512">
        <v>12794.856000000002</v>
      </c>
      <c r="CG861" s="512">
        <v>12794.856000000002</v>
      </c>
      <c r="CH861" s="512">
        <v>0</v>
      </c>
      <c r="CI861" s="512">
        <v>0</v>
      </c>
      <c r="CJ861" s="512">
        <v>0</v>
      </c>
      <c r="CK861" s="512">
        <v>0</v>
      </c>
      <c r="CL861" s="513">
        <f t="shared" si="124"/>
        <v>12794.856000000002</v>
      </c>
      <c r="CM861" s="513">
        <f t="shared" si="125"/>
        <v>12794.856000000002</v>
      </c>
      <c r="CN861" s="113"/>
      <c r="CO861" s="97"/>
      <c r="CP861" s="97"/>
      <c r="CQ861" s="97"/>
      <c r="CR861" s="97"/>
      <c r="CS861" s="97"/>
      <c r="CT861" s="97"/>
      <c r="CU861" s="114"/>
      <c r="CV861" s="50">
        <f t="shared" si="118"/>
        <v>7428480.0000000009</v>
      </c>
      <c r="CW861" s="11"/>
      <c r="CX861" s="604">
        <f t="shared" si="119"/>
        <v>2.1135638654493798</v>
      </c>
      <c r="CY861" s="143"/>
      <c r="CZ861" s="143"/>
      <c r="DA861" s="143"/>
      <c r="DB861" s="23"/>
      <c r="DC861" s="23"/>
      <c r="DD861" s="23"/>
      <c r="DE861" s="23"/>
      <c r="DF861" s="143"/>
      <c r="DG861" s="89"/>
      <c r="DH861" s="50" t="s">
        <v>46</v>
      </c>
      <c r="DI861" s="28"/>
      <c r="DJ861" s="553" t="s">
        <v>46</v>
      </c>
      <c r="DK861" s="143"/>
      <c r="DL861" s="46"/>
      <c r="DM861" s="111"/>
      <c r="DN861" s="110"/>
      <c r="DO861" s="432">
        <v>67.412424683149865</v>
      </c>
      <c r="DP861" s="433">
        <v>61.722830558169662</v>
      </c>
      <c r="DQ861" s="434">
        <v>67.412424683149865</v>
      </c>
      <c r="DR861" s="428">
        <v>61.455810222183814</v>
      </c>
      <c r="DS861" s="432">
        <v>1.0047787242883865</v>
      </c>
      <c r="DT861" s="434">
        <v>0.88041269132052413</v>
      </c>
      <c r="DU861" s="434">
        <v>1.0047787242883865</v>
      </c>
      <c r="DV861" s="428">
        <v>0.87952851802255783</v>
      </c>
      <c r="DW861" s="252"/>
      <c r="DX861" s="50"/>
      <c r="DY861" s="249"/>
      <c r="DZ861" s="464">
        <v>0</v>
      </c>
      <c r="EA861" s="465">
        <v>15608.666666666666</v>
      </c>
      <c r="EB861" s="46"/>
    </row>
    <row r="862" spans="1:132" s="141" customFormat="1" ht="27.75" customHeight="1" x14ac:dyDescent="0.25">
      <c r="A862" s="69" t="s">
        <v>56</v>
      </c>
      <c r="B862" s="69" t="s">
        <v>57</v>
      </c>
      <c r="C862" s="69" t="s">
        <v>1099</v>
      </c>
      <c r="D862" s="67" t="s">
        <v>1453</v>
      </c>
      <c r="E862" s="67" t="s">
        <v>1108</v>
      </c>
      <c r="F862" s="67" t="s">
        <v>1456</v>
      </c>
      <c r="G862" s="67" t="s">
        <v>1108</v>
      </c>
      <c r="H862" s="14" t="s">
        <v>46</v>
      </c>
      <c r="I862" s="20" t="s">
        <v>1978</v>
      </c>
      <c r="J862" s="145" t="s">
        <v>1981</v>
      </c>
      <c r="K862" s="426">
        <v>2.3417326918331218</v>
      </c>
      <c r="L862" s="426">
        <v>1.9528409050290001</v>
      </c>
      <c r="M862" s="424">
        <v>600</v>
      </c>
      <c r="N862" s="487">
        <v>4905599.9999999991</v>
      </c>
      <c r="O862" s="487" t="s">
        <v>1976</v>
      </c>
      <c r="P862" s="572">
        <v>1.4410662718973057</v>
      </c>
      <c r="Q862" s="34" t="s">
        <v>48</v>
      </c>
      <c r="R862" s="257" t="s">
        <v>48</v>
      </c>
      <c r="S862" s="27"/>
      <c r="T862" s="27"/>
      <c r="U862" s="145"/>
      <c r="V862" s="24"/>
      <c r="W862" s="24"/>
      <c r="X862" s="24"/>
      <c r="Y862" s="24"/>
      <c r="Z862" s="24"/>
      <c r="AA862" s="24"/>
      <c r="AB862" s="24"/>
      <c r="AC862" s="24"/>
      <c r="AD862" s="24"/>
      <c r="AE862" s="24"/>
      <c r="AF862" s="24"/>
      <c r="AG862" s="24"/>
      <c r="AH862" s="24"/>
      <c r="AI862" s="24">
        <v>6</v>
      </c>
      <c r="AJ862" s="24">
        <v>6</v>
      </c>
      <c r="AK862" s="24"/>
      <c r="AL862" s="24"/>
      <c r="AM862" s="24"/>
      <c r="AN862" s="24"/>
      <c r="AO862" s="145">
        <f t="shared" si="120"/>
        <v>6</v>
      </c>
      <c r="AP862" s="14">
        <f t="shared" si="121"/>
        <v>6</v>
      </c>
      <c r="AQ862" s="22"/>
      <c r="AR862" s="24"/>
      <c r="AS862" s="24"/>
      <c r="AT862" s="24"/>
      <c r="AU862" s="24"/>
      <c r="AV862" s="24"/>
      <c r="AW862" s="145"/>
      <c r="AX862" s="24"/>
      <c r="AY862" s="24"/>
      <c r="AZ862" s="24"/>
      <c r="BA862" s="24"/>
      <c r="BB862" s="24"/>
      <c r="BC862" s="24"/>
      <c r="BD862" s="24"/>
      <c r="BE862" s="24"/>
      <c r="BF862" s="24"/>
      <c r="BG862" s="24">
        <v>44.6</v>
      </c>
      <c r="BH862" s="24">
        <v>44.6</v>
      </c>
      <c r="BI862" s="24"/>
      <c r="BJ862" s="24"/>
      <c r="BK862" s="24"/>
      <c r="BL862" s="24"/>
      <c r="BM862" s="145">
        <f t="shared" si="122"/>
        <v>44.6</v>
      </c>
      <c r="BN862" s="24">
        <f t="shared" si="123"/>
        <v>44.6</v>
      </c>
      <c r="BO862" s="509">
        <f t="shared" si="117"/>
        <v>3.0949305295501578E-2</v>
      </c>
      <c r="BP862" s="511">
        <v>0</v>
      </c>
      <c r="BQ862" s="512">
        <v>0</v>
      </c>
      <c r="BR862" s="513">
        <v>0</v>
      </c>
      <c r="BS862" s="512">
        <v>0</v>
      </c>
      <c r="BT862" s="512">
        <v>0</v>
      </c>
      <c r="BU862" s="512">
        <v>0</v>
      </c>
      <c r="BV862" s="512">
        <v>0</v>
      </c>
      <c r="BW862" s="512">
        <v>0</v>
      </c>
      <c r="BX862" s="512">
        <v>0</v>
      </c>
      <c r="BY862" s="512">
        <v>0</v>
      </c>
      <c r="BZ862" s="512">
        <v>0</v>
      </c>
      <c r="CA862" s="512">
        <v>0</v>
      </c>
      <c r="CB862" s="512">
        <v>0</v>
      </c>
      <c r="CC862" s="512">
        <v>0</v>
      </c>
      <c r="CD862" s="512">
        <v>0</v>
      </c>
      <c r="CE862" s="512">
        <v>0</v>
      </c>
      <c r="CF862" s="512">
        <v>52353.264000000003</v>
      </c>
      <c r="CG862" s="512">
        <v>52353.264000000003</v>
      </c>
      <c r="CH862" s="512">
        <v>0</v>
      </c>
      <c r="CI862" s="512">
        <v>0</v>
      </c>
      <c r="CJ862" s="512">
        <v>0</v>
      </c>
      <c r="CK862" s="512">
        <v>0</v>
      </c>
      <c r="CL862" s="513">
        <f t="shared" si="124"/>
        <v>52353.264000000003</v>
      </c>
      <c r="CM862" s="513">
        <f t="shared" si="125"/>
        <v>52353.264000000003</v>
      </c>
      <c r="CN862" s="113"/>
      <c r="CO862" s="97"/>
      <c r="CP862" s="97"/>
      <c r="CQ862" s="97"/>
      <c r="CR862" s="97"/>
      <c r="CS862" s="97"/>
      <c r="CT862" s="97"/>
      <c r="CU862" s="114"/>
      <c r="CV862" s="50">
        <f t="shared" si="118"/>
        <v>4905599.9999999991</v>
      </c>
      <c r="CW862" s="11"/>
      <c r="CX862" s="604">
        <f t="shared" si="119"/>
        <v>1.4410662718973057</v>
      </c>
      <c r="CY862" s="143"/>
      <c r="CZ862" s="143"/>
      <c r="DA862" s="143"/>
      <c r="DB862" s="23"/>
      <c r="DC862" s="23"/>
      <c r="DD862" s="23"/>
      <c r="DE862" s="23"/>
      <c r="DF862" s="143"/>
      <c r="DG862" s="89"/>
      <c r="DH862" s="50" t="s">
        <v>46</v>
      </c>
      <c r="DI862" s="28"/>
      <c r="DJ862" s="553" t="s">
        <v>46</v>
      </c>
      <c r="DK862" s="143"/>
      <c r="DL862" s="46"/>
      <c r="DM862" s="111"/>
      <c r="DN862" s="110"/>
      <c r="DO862" s="432">
        <v>88.535629948603926</v>
      </c>
      <c r="DP862" s="433">
        <v>40.993864061682146</v>
      </c>
      <c r="DQ862" s="434">
        <v>11.339908320600077</v>
      </c>
      <c r="DR862" s="428">
        <v>117.86397862566835</v>
      </c>
      <c r="DS862" s="432">
        <v>1.0334768717877478</v>
      </c>
      <c r="DT862" s="434">
        <v>0.63433694869861168</v>
      </c>
      <c r="DU862" s="434">
        <v>1.0051396027225998</v>
      </c>
      <c r="DV862" s="428">
        <v>0.66212234138406867</v>
      </c>
      <c r="DW862" s="252"/>
      <c r="DX862" s="50"/>
      <c r="DY862" s="249"/>
      <c r="DZ862" s="464">
        <v>0</v>
      </c>
      <c r="EA862" s="465">
        <v>52285.666666666664</v>
      </c>
      <c r="EB862" s="46"/>
    </row>
    <row r="863" spans="1:132" s="141" customFormat="1" ht="27.75" customHeight="1" x14ac:dyDescent="0.25">
      <c r="A863" s="69" t="s">
        <v>56</v>
      </c>
      <c r="B863" s="69" t="s">
        <v>57</v>
      </c>
      <c r="C863" s="69" t="s">
        <v>1099</v>
      </c>
      <c r="D863" s="67" t="s">
        <v>1453</v>
      </c>
      <c r="E863" s="67" t="s">
        <v>1108</v>
      </c>
      <c r="F863" s="67" t="s">
        <v>1457</v>
      </c>
      <c r="G863" s="67" t="s">
        <v>1108</v>
      </c>
      <c r="H863" s="14" t="s">
        <v>46</v>
      </c>
      <c r="I863" s="20" t="s">
        <v>1979</v>
      </c>
      <c r="J863" s="145" t="s">
        <v>1981</v>
      </c>
      <c r="K863" s="426">
        <v>2.3417326918331218</v>
      </c>
      <c r="L863" s="426">
        <v>1.4772727241999999</v>
      </c>
      <c r="M863" s="424">
        <v>265</v>
      </c>
      <c r="N863" s="487">
        <v>4169760</v>
      </c>
      <c r="O863" s="487" t="s">
        <v>1976</v>
      </c>
      <c r="P863" s="572">
        <v>1.5371373566904571</v>
      </c>
      <c r="Q863" s="34" t="s">
        <v>48</v>
      </c>
      <c r="R863" s="257" t="s">
        <v>48</v>
      </c>
      <c r="S863" s="27"/>
      <c r="T863" s="27"/>
      <c r="U863" s="145"/>
      <c r="V863" s="24"/>
      <c r="W863" s="24"/>
      <c r="X863" s="24"/>
      <c r="Y863" s="24"/>
      <c r="Z863" s="24"/>
      <c r="AA863" s="24"/>
      <c r="AB863" s="24"/>
      <c r="AC863" s="24"/>
      <c r="AD863" s="24"/>
      <c r="AE863" s="24"/>
      <c r="AF863" s="24"/>
      <c r="AG863" s="24"/>
      <c r="AH863" s="24"/>
      <c r="AI863" s="24">
        <v>2</v>
      </c>
      <c r="AJ863" s="24">
        <v>2</v>
      </c>
      <c r="AK863" s="24"/>
      <c r="AL863" s="24"/>
      <c r="AM863" s="24"/>
      <c r="AN863" s="24"/>
      <c r="AO863" s="145">
        <f t="shared" si="120"/>
        <v>2</v>
      </c>
      <c r="AP863" s="14">
        <f t="shared" si="121"/>
        <v>2</v>
      </c>
      <c r="AQ863" s="22"/>
      <c r="AR863" s="24"/>
      <c r="AS863" s="24"/>
      <c r="AT863" s="24"/>
      <c r="AU863" s="24"/>
      <c r="AV863" s="24"/>
      <c r="AW863" s="145"/>
      <c r="AX863" s="24"/>
      <c r="AY863" s="24"/>
      <c r="AZ863" s="24"/>
      <c r="BA863" s="24"/>
      <c r="BB863" s="24"/>
      <c r="BC863" s="24"/>
      <c r="BD863" s="24"/>
      <c r="BE863" s="24"/>
      <c r="BF863" s="24"/>
      <c r="BG863" s="24">
        <v>26.5</v>
      </c>
      <c r="BH863" s="24">
        <v>26.5</v>
      </c>
      <c r="BI863" s="24"/>
      <c r="BJ863" s="24"/>
      <c r="BK863" s="24"/>
      <c r="BL863" s="24"/>
      <c r="BM863" s="145">
        <f t="shared" si="122"/>
        <v>26.5</v>
      </c>
      <c r="BN863" s="24">
        <f t="shared" si="123"/>
        <v>26.5</v>
      </c>
      <c r="BO863" s="509">
        <f t="shared" si="117"/>
        <v>1.7239838642043013E-2</v>
      </c>
      <c r="BP863" s="511">
        <v>0</v>
      </c>
      <c r="BQ863" s="512">
        <v>0</v>
      </c>
      <c r="BR863" s="513">
        <v>0</v>
      </c>
      <c r="BS863" s="512">
        <v>0</v>
      </c>
      <c r="BT863" s="512">
        <v>0</v>
      </c>
      <c r="BU863" s="512">
        <v>0</v>
      </c>
      <c r="BV863" s="512">
        <v>0</v>
      </c>
      <c r="BW863" s="512">
        <v>0</v>
      </c>
      <c r="BX863" s="512">
        <v>0</v>
      </c>
      <c r="BY863" s="512">
        <v>0</v>
      </c>
      <c r="BZ863" s="512">
        <v>0</v>
      </c>
      <c r="CA863" s="512">
        <v>0</v>
      </c>
      <c r="CB863" s="512">
        <v>0</v>
      </c>
      <c r="CC863" s="512">
        <v>0</v>
      </c>
      <c r="CD863" s="512">
        <v>0</v>
      </c>
      <c r="CE863" s="512">
        <v>0</v>
      </c>
      <c r="CF863" s="512">
        <v>31106.760000000002</v>
      </c>
      <c r="CG863" s="512">
        <v>31106.760000000002</v>
      </c>
      <c r="CH863" s="512">
        <v>0</v>
      </c>
      <c r="CI863" s="512">
        <v>0</v>
      </c>
      <c r="CJ863" s="512">
        <v>0</v>
      </c>
      <c r="CK863" s="512">
        <v>0</v>
      </c>
      <c r="CL863" s="513">
        <f t="shared" si="124"/>
        <v>31106.760000000002</v>
      </c>
      <c r="CM863" s="513">
        <f t="shared" si="125"/>
        <v>31106.760000000002</v>
      </c>
      <c r="CN863" s="113"/>
      <c r="CO863" s="97"/>
      <c r="CP863" s="97"/>
      <c r="CQ863" s="97"/>
      <c r="CR863" s="97"/>
      <c r="CS863" s="97"/>
      <c r="CT863" s="97"/>
      <c r="CU863" s="114"/>
      <c r="CV863" s="50">
        <f t="shared" si="118"/>
        <v>4169760</v>
      </c>
      <c r="CW863" s="11"/>
      <c r="CX863" s="604">
        <f t="shared" si="119"/>
        <v>1.5371373566904571</v>
      </c>
      <c r="CY863" s="143"/>
      <c r="CZ863" s="143"/>
      <c r="DA863" s="143"/>
      <c r="DB863" s="23"/>
      <c r="DC863" s="23"/>
      <c r="DD863" s="23"/>
      <c r="DE863" s="23"/>
      <c r="DF863" s="143"/>
      <c r="DG863" s="89"/>
      <c r="DH863" s="50" t="s">
        <v>46</v>
      </c>
      <c r="DI863" s="28"/>
      <c r="DJ863" s="553" t="s">
        <v>46</v>
      </c>
      <c r="DK863" s="143"/>
      <c r="DL863" s="46"/>
      <c r="DM863" s="111"/>
      <c r="DN863" s="110"/>
      <c r="DO863" s="432">
        <v>11.031102733270499</v>
      </c>
      <c r="DP863" s="433">
        <v>31.921907620407261</v>
      </c>
      <c r="DQ863" s="434">
        <v>11.031102733270499</v>
      </c>
      <c r="DR863" s="428">
        <v>31.921907620407261</v>
      </c>
      <c r="DS863" s="432">
        <v>1.0028275212064091</v>
      </c>
      <c r="DT863" s="434">
        <v>9.5240553118780547E-4</v>
      </c>
      <c r="DU863" s="434">
        <v>1.0028275212064091</v>
      </c>
      <c r="DV863" s="428">
        <v>9.5240553118780547E-4</v>
      </c>
      <c r="DW863" s="252"/>
      <c r="DX863" s="50"/>
      <c r="DY863" s="249"/>
      <c r="DZ863" s="464">
        <v>0</v>
      </c>
      <c r="EA863" s="465">
        <v>0</v>
      </c>
      <c r="EB863" s="46"/>
    </row>
    <row r="864" spans="1:132" s="141" customFormat="1" ht="27.75" customHeight="1" x14ac:dyDescent="0.25">
      <c r="A864" s="69" t="s">
        <v>56</v>
      </c>
      <c r="B864" s="69" t="s">
        <v>57</v>
      </c>
      <c r="C864" s="69" t="s">
        <v>1099</v>
      </c>
      <c r="D864" s="67" t="s">
        <v>1453</v>
      </c>
      <c r="E864" s="67" t="s">
        <v>1108</v>
      </c>
      <c r="F864" s="67" t="s">
        <v>1458</v>
      </c>
      <c r="G864" s="67" t="s">
        <v>1108</v>
      </c>
      <c r="H864" s="14" t="s">
        <v>46</v>
      </c>
      <c r="I864" s="20" t="s">
        <v>1979</v>
      </c>
      <c r="J864" s="145" t="s">
        <v>1981</v>
      </c>
      <c r="K864" s="426">
        <v>2.2696793782382572</v>
      </c>
      <c r="L864" s="426">
        <v>0.85890151336499998</v>
      </c>
      <c r="M864" s="424">
        <v>120</v>
      </c>
      <c r="N864" s="487">
        <v>6342240.0000000009</v>
      </c>
      <c r="O864" s="487" t="s">
        <v>1976</v>
      </c>
      <c r="P864" s="572">
        <v>1.7292795262767673</v>
      </c>
      <c r="Q864" s="34" t="s">
        <v>48</v>
      </c>
      <c r="R864" s="257" t="s">
        <v>48</v>
      </c>
      <c r="S864" s="27"/>
      <c r="T864" s="27"/>
      <c r="U864" s="145"/>
      <c r="V864" s="24"/>
      <c r="W864" s="24"/>
      <c r="X864" s="24"/>
      <c r="Y864" s="24"/>
      <c r="Z864" s="24"/>
      <c r="AA864" s="24"/>
      <c r="AB864" s="24"/>
      <c r="AC864" s="24"/>
      <c r="AD864" s="24"/>
      <c r="AE864" s="24">
        <v>1</v>
      </c>
      <c r="AF864" s="24">
        <v>1</v>
      </c>
      <c r="AG864" s="24"/>
      <c r="AH864" s="24"/>
      <c r="AI864" s="24"/>
      <c r="AJ864" s="24"/>
      <c r="AK864" s="24"/>
      <c r="AL864" s="24"/>
      <c r="AM864" s="24"/>
      <c r="AN864" s="24"/>
      <c r="AO864" s="145">
        <f t="shared" si="120"/>
        <v>1</v>
      </c>
      <c r="AP864" s="14">
        <f t="shared" si="121"/>
        <v>1</v>
      </c>
      <c r="AQ864" s="22"/>
      <c r="AR864" s="24"/>
      <c r="AS864" s="24"/>
      <c r="AT864" s="24"/>
      <c r="AU864" s="24"/>
      <c r="AV864" s="24"/>
      <c r="AW864" s="145"/>
      <c r="AX864" s="24"/>
      <c r="AY864" s="24"/>
      <c r="AZ864" s="24"/>
      <c r="BA864" s="24"/>
      <c r="BB864" s="24"/>
      <c r="BC864" s="24">
        <v>75</v>
      </c>
      <c r="BD864" s="24">
        <v>75</v>
      </c>
      <c r="BE864" s="24"/>
      <c r="BF864" s="24"/>
      <c r="BG864" s="24"/>
      <c r="BH864" s="24"/>
      <c r="BI864" s="24"/>
      <c r="BJ864" s="24"/>
      <c r="BK864" s="24"/>
      <c r="BL864" s="24"/>
      <c r="BM864" s="145">
        <f t="shared" si="122"/>
        <v>75</v>
      </c>
      <c r="BN864" s="24">
        <f t="shared" si="123"/>
        <v>75</v>
      </c>
      <c r="BO864" s="509">
        <f t="shared" si="117"/>
        <v>4.3370663250422603E-2</v>
      </c>
      <c r="BP864" s="511">
        <v>0</v>
      </c>
      <c r="BQ864" s="512">
        <v>0</v>
      </c>
      <c r="BR864" s="513">
        <v>0</v>
      </c>
      <c r="BS864" s="512">
        <v>0</v>
      </c>
      <c r="BT864" s="512">
        <v>0</v>
      </c>
      <c r="BU864" s="512">
        <v>0</v>
      </c>
      <c r="BV864" s="512">
        <v>0</v>
      </c>
      <c r="BW864" s="512">
        <v>0</v>
      </c>
      <c r="BX864" s="512">
        <v>0</v>
      </c>
      <c r="BY864" s="512">
        <v>0</v>
      </c>
      <c r="BZ864" s="512">
        <v>0</v>
      </c>
      <c r="CA864" s="512">
        <v>0</v>
      </c>
      <c r="CB864" s="512">
        <v>378432</v>
      </c>
      <c r="CC864" s="512">
        <v>378432</v>
      </c>
      <c r="CD864" s="512">
        <v>0</v>
      </c>
      <c r="CE864" s="512">
        <v>0</v>
      </c>
      <c r="CF864" s="512">
        <v>0</v>
      </c>
      <c r="CG864" s="512">
        <v>0</v>
      </c>
      <c r="CH864" s="512">
        <v>0</v>
      </c>
      <c r="CI864" s="512">
        <v>0</v>
      </c>
      <c r="CJ864" s="512">
        <v>0</v>
      </c>
      <c r="CK864" s="512">
        <v>0</v>
      </c>
      <c r="CL864" s="513">
        <f t="shared" si="124"/>
        <v>378432</v>
      </c>
      <c r="CM864" s="513">
        <f t="shared" si="125"/>
        <v>378432</v>
      </c>
      <c r="CN864" s="113"/>
      <c r="CO864" s="97"/>
      <c r="CP864" s="97"/>
      <c r="CQ864" s="97"/>
      <c r="CR864" s="97"/>
      <c r="CS864" s="97"/>
      <c r="CT864" s="97"/>
      <c r="CU864" s="114"/>
      <c r="CV864" s="50">
        <f t="shared" si="118"/>
        <v>6342240.0000000009</v>
      </c>
      <c r="CW864" s="11"/>
      <c r="CX864" s="604">
        <f t="shared" si="119"/>
        <v>1.7292795262767673</v>
      </c>
      <c r="CY864" s="143"/>
      <c r="CZ864" s="143"/>
      <c r="DA864" s="143"/>
      <c r="DB864" s="23"/>
      <c r="DC864" s="23"/>
      <c r="DD864" s="23"/>
      <c r="DE864" s="23"/>
      <c r="DF864" s="143"/>
      <c r="DG864" s="89"/>
      <c r="DH864" s="50" t="s">
        <v>46</v>
      </c>
      <c r="DI864" s="28"/>
      <c r="DJ864" s="553" t="s">
        <v>46</v>
      </c>
      <c r="DK864" s="143"/>
      <c r="DL864" s="46"/>
      <c r="DM864" s="111"/>
      <c r="DN864" s="110"/>
      <c r="DO864" s="432">
        <v>11.060941828254878</v>
      </c>
      <c r="DP864" s="433">
        <v>196.1257615020032</v>
      </c>
      <c r="DQ864" s="434">
        <v>11.060941828254878</v>
      </c>
      <c r="DR864" s="428">
        <v>196.1257615020032</v>
      </c>
      <c r="DS864" s="432">
        <v>1.005540166204989</v>
      </c>
      <c r="DT864" s="434">
        <v>0.76680025600792812</v>
      </c>
      <c r="DU864" s="434">
        <v>1.005540166204989</v>
      </c>
      <c r="DV864" s="428">
        <v>0.76680025600792812</v>
      </c>
      <c r="DW864" s="252"/>
      <c r="DX864" s="50"/>
      <c r="DY864" s="249"/>
      <c r="DZ864" s="464">
        <v>0</v>
      </c>
      <c r="EA864" s="465">
        <v>11162</v>
      </c>
      <c r="EB864" s="46"/>
    </row>
    <row r="865" spans="1:132" s="141" customFormat="1" ht="27.75" customHeight="1" x14ac:dyDescent="0.25">
      <c r="A865" s="69" t="s">
        <v>56</v>
      </c>
      <c r="B865" s="69" t="s">
        <v>57</v>
      </c>
      <c r="C865" s="69" t="s">
        <v>1099</v>
      </c>
      <c r="D865" s="67" t="s">
        <v>1453</v>
      </c>
      <c r="E865" s="67" t="s">
        <v>1108</v>
      </c>
      <c r="F865" s="67" t="s">
        <v>1459</v>
      </c>
      <c r="G865" s="67" t="s">
        <v>1108</v>
      </c>
      <c r="H865" s="14" t="s">
        <v>46</v>
      </c>
      <c r="I865" s="20" t="s">
        <v>1978</v>
      </c>
      <c r="J865" s="145" t="s">
        <v>1981</v>
      </c>
      <c r="K865" s="426">
        <v>2.3201166977546621</v>
      </c>
      <c r="L865" s="426">
        <v>3.6780302953800006</v>
      </c>
      <c r="M865" s="424">
        <v>935</v>
      </c>
      <c r="N865" s="487">
        <v>6377280.0000000009</v>
      </c>
      <c r="O865" s="487" t="s">
        <v>1976</v>
      </c>
      <c r="P865" s="572">
        <v>1.9454394670613628</v>
      </c>
      <c r="Q865" s="34" t="s">
        <v>48</v>
      </c>
      <c r="R865" s="257" t="s">
        <v>48</v>
      </c>
      <c r="S865" s="27"/>
      <c r="T865" s="27"/>
      <c r="U865" s="145"/>
      <c r="V865" s="24"/>
      <c r="W865" s="24"/>
      <c r="X865" s="24"/>
      <c r="Y865" s="24"/>
      <c r="Z865" s="24"/>
      <c r="AA865" s="24"/>
      <c r="AB865" s="24"/>
      <c r="AC865" s="24"/>
      <c r="AD865" s="24"/>
      <c r="AE865" s="24"/>
      <c r="AF865" s="24"/>
      <c r="AG865" s="24"/>
      <c r="AH865" s="24"/>
      <c r="AI865" s="24">
        <v>30</v>
      </c>
      <c r="AJ865" s="24">
        <v>30</v>
      </c>
      <c r="AK865" s="24"/>
      <c r="AL865" s="24"/>
      <c r="AM865" s="24"/>
      <c r="AN865" s="24"/>
      <c r="AO865" s="145">
        <f t="shared" si="120"/>
        <v>30</v>
      </c>
      <c r="AP865" s="14">
        <f t="shared" si="121"/>
        <v>30</v>
      </c>
      <c r="AQ865" s="22"/>
      <c r="AR865" s="24"/>
      <c r="AS865" s="24"/>
      <c r="AT865" s="24"/>
      <c r="AU865" s="24"/>
      <c r="AV865" s="24"/>
      <c r="AW865" s="145"/>
      <c r="AX865" s="24"/>
      <c r="AY865" s="24"/>
      <c r="AZ865" s="24"/>
      <c r="BA865" s="24"/>
      <c r="BB865" s="24"/>
      <c r="BC865" s="24"/>
      <c r="BD865" s="24"/>
      <c r="BE865" s="24"/>
      <c r="BF865" s="24"/>
      <c r="BG865" s="24">
        <v>123.62</v>
      </c>
      <c r="BH865" s="24">
        <v>123.62</v>
      </c>
      <c r="BI865" s="24"/>
      <c r="BJ865" s="24"/>
      <c r="BK865" s="24"/>
      <c r="BL865" s="24"/>
      <c r="BM865" s="145">
        <f t="shared" si="122"/>
        <v>123.62</v>
      </c>
      <c r="BN865" s="24">
        <f t="shared" si="123"/>
        <v>123.62</v>
      </c>
      <c r="BO865" s="509">
        <f t="shared" si="117"/>
        <v>6.3543483152796967E-2</v>
      </c>
      <c r="BP865" s="511">
        <v>0</v>
      </c>
      <c r="BQ865" s="512">
        <v>0</v>
      </c>
      <c r="BR865" s="513">
        <v>0</v>
      </c>
      <c r="BS865" s="512">
        <v>0</v>
      </c>
      <c r="BT865" s="512">
        <v>0</v>
      </c>
      <c r="BU865" s="512">
        <v>0</v>
      </c>
      <c r="BV865" s="512">
        <v>0</v>
      </c>
      <c r="BW865" s="512">
        <v>0</v>
      </c>
      <c r="BX865" s="512">
        <v>0</v>
      </c>
      <c r="BY865" s="512">
        <v>0</v>
      </c>
      <c r="BZ865" s="512">
        <v>0</v>
      </c>
      <c r="CA865" s="512">
        <v>0</v>
      </c>
      <c r="CB865" s="512">
        <v>0</v>
      </c>
      <c r="CC865" s="512">
        <v>0</v>
      </c>
      <c r="CD865" s="512">
        <v>0</v>
      </c>
      <c r="CE865" s="512">
        <v>0</v>
      </c>
      <c r="CF865" s="512">
        <v>145110.10080000001</v>
      </c>
      <c r="CG865" s="512">
        <v>145110.10080000001</v>
      </c>
      <c r="CH865" s="512">
        <v>0</v>
      </c>
      <c r="CI865" s="512">
        <v>0</v>
      </c>
      <c r="CJ865" s="512">
        <v>0</v>
      </c>
      <c r="CK865" s="512">
        <v>0</v>
      </c>
      <c r="CL865" s="513">
        <f t="shared" si="124"/>
        <v>145110.10080000001</v>
      </c>
      <c r="CM865" s="513">
        <f t="shared" si="125"/>
        <v>145110.10080000001</v>
      </c>
      <c r="CN865" s="113"/>
      <c r="CO865" s="97"/>
      <c r="CP865" s="97"/>
      <c r="CQ865" s="97"/>
      <c r="CR865" s="97"/>
      <c r="CS865" s="97"/>
      <c r="CT865" s="97"/>
      <c r="CU865" s="114"/>
      <c r="CV865" s="50">
        <f t="shared" si="118"/>
        <v>6377280.0000000009</v>
      </c>
      <c r="CW865" s="11"/>
      <c r="CX865" s="604">
        <f t="shared" si="119"/>
        <v>1.9454394670613628</v>
      </c>
      <c r="CY865" s="143"/>
      <c r="CZ865" s="143"/>
      <c r="DA865" s="143"/>
      <c r="DB865" s="23"/>
      <c r="DC865" s="23"/>
      <c r="DD865" s="23"/>
      <c r="DE865" s="23"/>
      <c r="DF865" s="143"/>
      <c r="DG865" s="89"/>
      <c r="DH865" s="50" t="s">
        <v>46</v>
      </c>
      <c r="DI865" s="28"/>
      <c r="DJ865" s="553" t="s">
        <v>46</v>
      </c>
      <c r="DK865" s="143"/>
      <c r="DL865" s="46"/>
      <c r="DM865" s="111"/>
      <c r="DN865" s="110"/>
      <c r="DO865" s="432">
        <v>35.066559743384119</v>
      </c>
      <c r="DP865" s="433">
        <v>14.503114669581684</v>
      </c>
      <c r="DQ865" s="434">
        <v>35.066559743384119</v>
      </c>
      <c r="DR865" s="428">
        <v>14.503114669581684</v>
      </c>
      <c r="DS865" s="432">
        <v>1.1782945736434109</v>
      </c>
      <c r="DT865" s="434">
        <v>-9.3124088880607969E-2</v>
      </c>
      <c r="DU865" s="434">
        <v>1.1782945736434109</v>
      </c>
      <c r="DV865" s="428">
        <v>-9.3124088880607969E-2</v>
      </c>
      <c r="DW865" s="252"/>
      <c r="DX865" s="50"/>
      <c r="DY865" s="249"/>
      <c r="DZ865" s="464">
        <v>0</v>
      </c>
      <c r="EA865" s="465">
        <v>0</v>
      </c>
      <c r="EB865" s="46"/>
    </row>
    <row r="866" spans="1:132" s="141" customFormat="1" ht="27.75" customHeight="1" x14ac:dyDescent="0.25">
      <c r="A866" s="69" t="s">
        <v>56</v>
      </c>
      <c r="B866" s="69" t="s">
        <v>57</v>
      </c>
      <c r="C866" s="69" t="s">
        <v>1099</v>
      </c>
      <c r="D866" s="67" t="s">
        <v>1453</v>
      </c>
      <c r="E866" s="67" t="s">
        <v>1108</v>
      </c>
      <c r="F866" s="67" t="s">
        <v>1460</v>
      </c>
      <c r="G866" s="67" t="s">
        <v>1108</v>
      </c>
      <c r="H866" s="14" t="s">
        <v>46</v>
      </c>
      <c r="I866" s="20" t="s">
        <v>1979</v>
      </c>
      <c r="J866" s="145" t="s">
        <v>1981</v>
      </c>
      <c r="K866" s="426">
        <v>2.3849646799900412</v>
      </c>
      <c r="L866" s="426">
        <v>0.95568181619400006</v>
      </c>
      <c r="M866" s="424">
        <v>62</v>
      </c>
      <c r="N866" s="487">
        <v>5571360.0000000019</v>
      </c>
      <c r="O866" s="487" t="s">
        <v>1976</v>
      </c>
      <c r="P866" s="572">
        <v>1.4410662718973057</v>
      </c>
      <c r="Q866" s="34" t="s">
        <v>48</v>
      </c>
      <c r="R866" s="257" t="s">
        <v>48</v>
      </c>
      <c r="S866" s="27"/>
      <c r="T866" s="27"/>
      <c r="U866" s="145"/>
      <c r="V866" s="24"/>
      <c r="W866" s="24"/>
      <c r="X866" s="24"/>
      <c r="Y866" s="24"/>
      <c r="Z866" s="24"/>
      <c r="AA866" s="24"/>
      <c r="AB866" s="24"/>
      <c r="AC866" s="24"/>
      <c r="AD866" s="24"/>
      <c r="AE866" s="24"/>
      <c r="AF866" s="24"/>
      <c r="AG866" s="24"/>
      <c r="AH866" s="24"/>
      <c r="AI866" s="24"/>
      <c r="AJ866" s="24"/>
      <c r="AK866" s="24"/>
      <c r="AL866" s="24"/>
      <c r="AM866" s="24"/>
      <c r="AN866" s="24"/>
      <c r="AO866" s="145">
        <f t="shared" si="120"/>
        <v>0</v>
      </c>
      <c r="AP866" s="14">
        <f t="shared" si="121"/>
        <v>0</v>
      </c>
      <c r="AQ866" s="22"/>
      <c r="AR866" s="24"/>
      <c r="AS866" s="24"/>
      <c r="AT866" s="24"/>
      <c r="AU866" s="24"/>
      <c r="AV866" s="24"/>
      <c r="AW866" s="145"/>
      <c r="AX866" s="24"/>
      <c r="AY866" s="24"/>
      <c r="AZ866" s="24"/>
      <c r="BA866" s="24"/>
      <c r="BB866" s="24"/>
      <c r="BC866" s="24"/>
      <c r="BD866" s="24"/>
      <c r="BE866" s="24"/>
      <c r="BF866" s="24"/>
      <c r="BG866" s="24"/>
      <c r="BH866" s="24"/>
      <c r="BI866" s="24"/>
      <c r="BJ866" s="24"/>
      <c r="BK866" s="24"/>
      <c r="BL866" s="24"/>
      <c r="BM866" s="145">
        <f t="shared" si="122"/>
        <v>0</v>
      </c>
      <c r="BN866" s="24">
        <f t="shared" si="123"/>
        <v>0</v>
      </c>
      <c r="BO866" s="509">
        <f t="shared" si="117"/>
        <v>0</v>
      </c>
      <c r="BP866" s="511">
        <v>0</v>
      </c>
      <c r="BQ866" s="512">
        <v>0</v>
      </c>
      <c r="BR866" s="513">
        <v>0</v>
      </c>
      <c r="BS866" s="512">
        <v>0</v>
      </c>
      <c r="BT866" s="512">
        <v>0</v>
      </c>
      <c r="BU866" s="512">
        <v>0</v>
      </c>
      <c r="BV866" s="512">
        <v>0</v>
      </c>
      <c r="BW866" s="512">
        <v>0</v>
      </c>
      <c r="BX866" s="512">
        <v>0</v>
      </c>
      <c r="BY866" s="512">
        <v>0</v>
      </c>
      <c r="BZ866" s="512">
        <v>0</v>
      </c>
      <c r="CA866" s="512">
        <v>0</v>
      </c>
      <c r="CB866" s="512">
        <v>0</v>
      </c>
      <c r="CC866" s="512">
        <v>0</v>
      </c>
      <c r="CD866" s="512">
        <v>0</v>
      </c>
      <c r="CE866" s="512">
        <v>0</v>
      </c>
      <c r="CF866" s="512">
        <v>0</v>
      </c>
      <c r="CG866" s="512">
        <v>0</v>
      </c>
      <c r="CH866" s="512">
        <v>0</v>
      </c>
      <c r="CI866" s="512">
        <v>0</v>
      </c>
      <c r="CJ866" s="512">
        <v>0</v>
      </c>
      <c r="CK866" s="512">
        <v>0</v>
      </c>
      <c r="CL866" s="513">
        <f t="shared" si="124"/>
        <v>0</v>
      </c>
      <c r="CM866" s="513">
        <f t="shared" si="125"/>
        <v>0</v>
      </c>
      <c r="CN866" s="113"/>
      <c r="CO866" s="97"/>
      <c r="CP866" s="97"/>
      <c r="CQ866" s="97"/>
      <c r="CR866" s="97"/>
      <c r="CS866" s="97"/>
      <c r="CT866" s="97"/>
      <c r="CU866" s="114"/>
      <c r="CV866" s="50">
        <f t="shared" si="118"/>
        <v>5571360.0000000019</v>
      </c>
      <c r="CW866" s="11"/>
      <c r="CX866" s="604">
        <f t="shared" si="119"/>
        <v>1.4410662718973057</v>
      </c>
      <c r="CY866" s="143"/>
      <c r="CZ866" s="143"/>
      <c r="DA866" s="143"/>
      <c r="DB866" s="23"/>
      <c r="DC866" s="23"/>
      <c r="DD866" s="23"/>
      <c r="DE866" s="23"/>
      <c r="DF866" s="143"/>
      <c r="DG866" s="89"/>
      <c r="DH866" s="50" t="s">
        <v>46</v>
      </c>
      <c r="DI866" s="28"/>
      <c r="DJ866" s="553" t="s">
        <v>46</v>
      </c>
      <c r="DK866" s="143"/>
      <c r="DL866" s="46"/>
      <c r="DM866" s="111"/>
      <c r="DN866" s="110"/>
      <c r="DO866" s="432">
        <v>61.118918918918887</v>
      </c>
      <c r="DP866" s="433">
        <v>81.771345202924181</v>
      </c>
      <c r="DQ866" s="434">
        <v>61.118918918918887</v>
      </c>
      <c r="DR866" s="428">
        <v>81.771345202924181</v>
      </c>
      <c r="DS866" s="432">
        <v>1.0702702702702698</v>
      </c>
      <c r="DT866" s="434">
        <v>0.27716975837276614</v>
      </c>
      <c r="DU866" s="434">
        <v>1.0702702702702698</v>
      </c>
      <c r="DV866" s="428">
        <v>0.27716975837276614</v>
      </c>
      <c r="DW866" s="252"/>
      <c r="DX866" s="50"/>
      <c r="DY866" s="249"/>
      <c r="DZ866" s="464">
        <v>3714</v>
      </c>
      <c r="EA866" s="465">
        <v>2434.666666666667</v>
      </c>
      <c r="EB866" s="46"/>
    </row>
    <row r="867" spans="1:132" s="141" customFormat="1" ht="27.75" customHeight="1" x14ac:dyDescent="0.25">
      <c r="A867" s="69" t="s">
        <v>56</v>
      </c>
      <c r="B867" s="69" t="s">
        <v>57</v>
      </c>
      <c r="C867" s="69" t="s">
        <v>1099</v>
      </c>
      <c r="D867" s="67" t="s">
        <v>1461</v>
      </c>
      <c r="E867" s="67" t="s">
        <v>1204</v>
      </c>
      <c r="F867" s="67" t="s">
        <v>1462</v>
      </c>
      <c r="G867" s="67" t="s">
        <v>1204</v>
      </c>
      <c r="H867" s="14" t="s">
        <v>46</v>
      </c>
      <c r="I867" s="20" t="s">
        <v>1979</v>
      </c>
      <c r="J867" s="145" t="s">
        <v>1981</v>
      </c>
      <c r="K867" s="426">
        <v>2.0174927806562279</v>
      </c>
      <c r="L867" s="426">
        <v>2.1272727228480002</v>
      </c>
      <c r="M867" s="424">
        <v>271</v>
      </c>
      <c r="N867" s="487">
        <v>4450080</v>
      </c>
      <c r="O867" s="487" t="s">
        <v>1976</v>
      </c>
      <c r="P867" s="572">
        <v>0.86463976313838364</v>
      </c>
      <c r="Q867" s="34" t="s">
        <v>48</v>
      </c>
      <c r="R867" s="257" t="s">
        <v>48</v>
      </c>
      <c r="S867" s="27"/>
      <c r="T867" s="27"/>
      <c r="U867" s="145"/>
      <c r="V867" s="24"/>
      <c r="W867" s="24"/>
      <c r="X867" s="24"/>
      <c r="Y867" s="24"/>
      <c r="Z867" s="24"/>
      <c r="AA867" s="24"/>
      <c r="AB867" s="24"/>
      <c r="AC867" s="24"/>
      <c r="AD867" s="24"/>
      <c r="AE867" s="24"/>
      <c r="AF867" s="24"/>
      <c r="AG867" s="24"/>
      <c r="AH867" s="24"/>
      <c r="AI867" s="24">
        <v>9</v>
      </c>
      <c r="AJ867" s="24">
        <v>9</v>
      </c>
      <c r="AK867" s="24"/>
      <c r="AL867" s="24"/>
      <c r="AM867" s="24"/>
      <c r="AN867" s="24"/>
      <c r="AO867" s="145">
        <f t="shared" si="120"/>
        <v>9</v>
      </c>
      <c r="AP867" s="14">
        <f t="shared" si="121"/>
        <v>9</v>
      </c>
      <c r="AQ867" s="22"/>
      <c r="AR867" s="24"/>
      <c r="AS867" s="24"/>
      <c r="AT867" s="24"/>
      <c r="AU867" s="24"/>
      <c r="AV867" s="24"/>
      <c r="AW867" s="145"/>
      <c r="AX867" s="24"/>
      <c r="AY867" s="24"/>
      <c r="AZ867" s="24"/>
      <c r="BA867" s="24"/>
      <c r="BB867" s="24"/>
      <c r="BC867" s="24"/>
      <c r="BD867" s="24"/>
      <c r="BE867" s="24"/>
      <c r="BF867" s="24"/>
      <c r="BG867" s="24">
        <v>50.12</v>
      </c>
      <c r="BH867" s="24">
        <v>50.12</v>
      </c>
      <c r="BI867" s="24"/>
      <c r="BJ867" s="24"/>
      <c r="BK867" s="24"/>
      <c r="BL867" s="24"/>
      <c r="BM867" s="145">
        <f t="shared" si="122"/>
        <v>50.12</v>
      </c>
      <c r="BN867" s="24">
        <f t="shared" si="123"/>
        <v>50.12</v>
      </c>
      <c r="BO867" s="509">
        <f t="shared" si="117"/>
        <v>5.7966337122964819E-2</v>
      </c>
      <c r="BP867" s="511">
        <v>0</v>
      </c>
      <c r="BQ867" s="512">
        <v>0</v>
      </c>
      <c r="BR867" s="513">
        <v>0</v>
      </c>
      <c r="BS867" s="512">
        <v>0</v>
      </c>
      <c r="BT867" s="512">
        <v>0</v>
      </c>
      <c r="BU867" s="512">
        <v>0</v>
      </c>
      <c r="BV867" s="512">
        <v>0</v>
      </c>
      <c r="BW867" s="512">
        <v>0</v>
      </c>
      <c r="BX867" s="512">
        <v>0</v>
      </c>
      <c r="BY867" s="512">
        <v>0</v>
      </c>
      <c r="BZ867" s="512">
        <v>0</v>
      </c>
      <c r="CA867" s="512">
        <v>0</v>
      </c>
      <c r="CB867" s="512">
        <v>0</v>
      </c>
      <c r="CC867" s="512">
        <v>0</v>
      </c>
      <c r="CD867" s="512">
        <v>0</v>
      </c>
      <c r="CE867" s="512">
        <v>0</v>
      </c>
      <c r="CF867" s="512">
        <v>58832.860799999995</v>
      </c>
      <c r="CG867" s="512">
        <v>58832.860799999995</v>
      </c>
      <c r="CH867" s="512">
        <v>0</v>
      </c>
      <c r="CI867" s="512">
        <v>0</v>
      </c>
      <c r="CJ867" s="512">
        <v>0</v>
      </c>
      <c r="CK867" s="512">
        <v>0</v>
      </c>
      <c r="CL867" s="513">
        <f t="shared" si="124"/>
        <v>58832.860799999995</v>
      </c>
      <c r="CM867" s="513">
        <f t="shared" si="125"/>
        <v>58832.860799999995</v>
      </c>
      <c r="CN867" s="113"/>
      <c r="CO867" s="97"/>
      <c r="CP867" s="97"/>
      <c r="CQ867" s="97"/>
      <c r="CR867" s="97"/>
      <c r="CS867" s="97"/>
      <c r="CT867" s="97"/>
      <c r="CU867" s="114"/>
      <c r="CV867" s="50">
        <f t="shared" si="118"/>
        <v>4450080</v>
      </c>
      <c r="CW867" s="11"/>
      <c r="CX867" s="604">
        <f t="shared" si="119"/>
        <v>0.86463976313838364</v>
      </c>
      <c r="CY867" s="143"/>
      <c r="CZ867" s="143"/>
      <c r="DA867" s="143"/>
      <c r="DB867" s="23"/>
      <c r="DC867" s="23"/>
      <c r="DD867" s="23"/>
      <c r="DE867" s="23"/>
      <c r="DF867" s="143"/>
      <c r="DG867" s="89"/>
      <c r="DH867" s="50" t="s">
        <v>46</v>
      </c>
      <c r="DI867" s="28"/>
      <c r="DJ867" s="553" t="s">
        <v>46</v>
      </c>
      <c r="DK867" s="143"/>
      <c r="DL867" s="46"/>
      <c r="DM867" s="111"/>
      <c r="DN867" s="110"/>
      <c r="DO867" s="432">
        <v>1490.0935384615404</v>
      </c>
      <c r="DP867" s="433">
        <v>-1395.1643110172431</v>
      </c>
      <c r="DQ867" s="434">
        <v>172.48984615384637</v>
      </c>
      <c r="DR867" s="428">
        <v>-155.43644600233185</v>
      </c>
      <c r="DS867" s="432">
        <v>1.4473846153846173</v>
      </c>
      <c r="DT867" s="434">
        <v>-1.0452213500249483</v>
      </c>
      <c r="DU867" s="434">
        <v>0.44307692307692365</v>
      </c>
      <c r="DV867" s="428">
        <v>-0.11150930852091046</v>
      </c>
      <c r="DW867" s="252"/>
      <c r="DX867" s="50"/>
      <c r="DY867" s="249"/>
      <c r="DZ867" s="464">
        <v>0</v>
      </c>
      <c r="EA867" s="465">
        <v>4454</v>
      </c>
      <c r="EB867" s="46"/>
    </row>
    <row r="868" spans="1:132" s="141" customFormat="1" ht="27.75" customHeight="1" x14ac:dyDescent="0.25">
      <c r="A868" s="69" t="s">
        <v>56</v>
      </c>
      <c r="B868" s="69" t="s">
        <v>57</v>
      </c>
      <c r="C868" s="69" t="s">
        <v>1099</v>
      </c>
      <c r="D868" s="67" t="s">
        <v>1461</v>
      </c>
      <c r="E868" s="67" t="s">
        <v>1204</v>
      </c>
      <c r="F868" s="67" t="s">
        <v>1463</v>
      </c>
      <c r="G868" s="67" t="s">
        <v>1204</v>
      </c>
      <c r="H868" s="14" t="s">
        <v>46</v>
      </c>
      <c r="I868" s="20" t="s">
        <v>1978</v>
      </c>
      <c r="J868" s="145" t="s">
        <v>1981</v>
      </c>
      <c r="K868" s="426">
        <v>2.8100792301997468</v>
      </c>
      <c r="L868" s="426">
        <v>5.22348483762</v>
      </c>
      <c r="M868" s="424">
        <v>322</v>
      </c>
      <c r="N868" s="487">
        <v>7078080.0000000009</v>
      </c>
      <c r="O868" s="487" t="s">
        <v>1976</v>
      </c>
      <c r="P868" s="572">
        <v>1.2969596447075753</v>
      </c>
      <c r="Q868" s="34" t="s">
        <v>48</v>
      </c>
      <c r="R868" s="257" t="s">
        <v>48</v>
      </c>
      <c r="S868" s="27"/>
      <c r="T868" s="27"/>
      <c r="U868" s="145"/>
      <c r="V868" s="24"/>
      <c r="W868" s="24"/>
      <c r="X868" s="24"/>
      <c r="Y868" s="24"/>
      <c r="Z868" s="24"/>
      <c r="AA868" s="24"/>
      <c r="AB868" s="24"/>
      <c r="AC868" s="24"/>
      <c r="AD868" s="24"/>
      <c r="AE868" s="24"/>
      <c r="AF868" s="24"/>
      <c r="AG868" s="24"/>
      <c r="AH868" s="24"/>
      <c r="AI868" s="24">
        <v>4</v>
      </c>
      <c r="AJ868" s="24">
        <v>4</v>
      </c>
      <c r="AK868" s="24">
        <v>1</v>
      </c>
      <c r="AL868" s="24">
        <v>1</v>
      </c>
      <c r="AM868" s="24"/>
      <c r="AN868" s="24"/>
      <c r="AO868" s="145">
        <f t="shared" si="120"/>
        <v>5</v>
      </c>
      <c r="AP868" s="14">
        <f t="shared" si="121"/>
        <v>5</v>
      </c>
      <c r="AQ868" s="22"/>
      <c r="AR868" s="24"/>
      <c r="AS868" s="24"/>
      <c r="AT868" s="24"/>
      <c r="AU868" s="24"/>
      <c r="AV868" s="24"/>
      <c r="AW868" s="145"/>
      <c r="AX868" s="24"/>
      <c r="AY868" s="24"/>
      <c r="AZ868" s="24"/>
      <c r="BA868" s="24"/>
      <c r="BB868" s="24"/>
      <c r="BC868" s="24"/>
      <c r="BD868" s="24"/>
      <c r="BE868" s="24"/>
      <c r="BF868" s="24"/>
      <c r="BG868" s="24">
        <v>20.22</v>
      </c>
      <c r="BH868" s="24">
        <v>20.22</v>
      </c>
      <c r="BI868" s="24">
        <v>0</v>
      </c>
      <c r="BJ868" s="24">
        <v>0</v>
      </c>
      <c r="BK868" s="24"/>
      <c r="BL868" s="24"/>
      <c r="BM868" s="145">
        <f t="shared" si="122"/>
        <v>20.22</v>
      </c>
      <c r="BN868" s="24">
        <f t="shared" si="123"/>
        <v>20.22</v>
      </c>
      <c r="BO868" s="509">
        <f t="shared" si="117"/>
        <v>1.5590307749751913E-2</v>
      </c>
      <c r="BP868" s="511">
        <v>0</v>
      </c>
      <c r="BQ868" s="512">
        <v>0</v>
      </c>
      <c r="BR868" s="513">
        <v>0</v>
      </c>
      <c r="BS868" s="512">
        <v>0</v>
      </c>
      <c r="BT868" s="512">
        <v>0</v>
      </c>
      <c r="BU868" s="512">
        <v>0</v>
      </c>
      <c r="BV868" s="512">
        <v>0</v>
      </c>
      <c r="BW868" s="512">
        <v>0</v>
      </c>
      <c r="BX868" s="512">
        <v>0</v>
      </c>
      <c r="BY868" s="512">
        <v>0</v>
      </c>
      <c r="BZ868" s="512">
        <v>0</v>
      </c>
      <c r="CA868" s="512">
        <v>0</v>
      </c>
      <c r="CB868" s="512">
        <v>0</v>
      </c>
      <c r="CC868" s="512">
        <v>0</v>
      </c>
      <c r="CD868" s="512">
        <v>0</v>
      </c>
      <c r="CE868" s="512">
        <v>0</v>
      </c>
      <c r="CF868" s="512">
        <v>23735.0448</v>
      </c>
      <c r="CG868" s="512">
        <v>23735.0448</v>
      </c>
      <c r="CH868" s="512">
        <v>0</v>
      </c>
      <c r="CI868" s="512">
        <v>0</v>
      </c>
      <c r="CJ868" s="512">
        <v>0</v>
      </c>
      <c r="CK868" s="512">
        <v>0</v>
      </c>
      <c r="CL868" s="513">
        <f t="shared" si="124"/>
        <v>23735.0448</v>
      </c>
      <c r="CM868" s="513">
        <f t="shared" si="125"/>
        <v>23735.0448</v>
      </c>
      <c r="CN868" s="113"/>
      <c r="CO868" s="97"/>
      <c r="CP868" s="97"/>
      <c r="CQ868" s="97"/>
      <c r="CR868" s="97"/>
      <c r="CS868" s="97"/>
      <c r="CT868" s="97"/>
      <c r="CU868" s="114"/>
      <c r="CV868" s="50">
        <f t="shared" si="118"/>
        <v>7078080.0000000009</v>
      </c>
      <c r="CW868" s="11"/>
      <c r="CX868" s="604">
        <f t="shared" si="119"/>
        <v>1.2969596447075753</v>
      </c>
      <c r="CY868" s="143"/>
      <c r="CZ868" s="143"/>
      <c r="DA868" s="143"/>
      <c r="DB868" s="23"/>
      <c r="DC868" s="23"/>
      <c r="DD868" s="23"/>
      <c r="DE868" s="23"/>
      <c r="DF868" s="143"/>
      <c r="DG868" s="89"/>
      <c r="DH868" s="50" t="s">
        <v>46</v>
      </c>
      <c r="DI868" s="28"/>
      <c r="DJ868" s="553" t="s">
        <v>46</v>
      </c>
      <c r="DK868" s="143"/>
      <c r="DL868" s="46"/>
      <c r="DM868" s="111"/>
      <c r="DN868" s="110"/>
      <c r="DO868" s="432">
        <v>853.9373868046581</v>
      </c>
      <c r="DP868" s="433">
        <v>-677.92661577935905</v>
      </c>
      <c r="DQ868" s="434">
        <v>71.633635187580936</v>
      </c>
      <c r="DR868" s="428">
        <v>86.256124859929045</v>
      </c>
      <c r="DS868" s="432">
        <v>0.63337645536869414</v>
      </c>
      <c r="DT868" s="434">
        <v>0.54280992534956851</v>
      </c>
      <c r="DU868" s="434">
        <v>0.20802069857697306</v>
      </c>
      <c r="DV868" s="428">
        <v>0.94672069873562203</v>
      </c>
      <c r="DW868" s="252"/>
      <c r="DX868" s="50"/>
      <c r="DY868" s="249"/>
      <c r="DZ868" s="464">
        <v>0</v>
      </c>
      <c r="EA868" s="465">
        <v>36702.333333333336</v>
      </c>
      <c r="EB868" s="46"/>
    </row>
    <row r="869" spans="1:132" s="141" customFormat="1" ht="27.75" customHeight="1" x14ac:dyDescent="0.25">
      <c r="A869" s="69" t="s">
        <v>56</v>
      </c>
      <c r="B869" s="69" t="s">
        <v>57</v>
      </c>
      <c r="C869" s="69" t="s">
        <v>1464</v>
      </c>
      <c r="D869" s="67" t="s">
        <v>1465</v>
      </c>
      <c r="E869" s="67" t="s">
        <v>1466</v>
      </c>
      <c r="F869" s="67" t="s">
        <v>1467</v>
      </c>
      <c r="G869" s="67" t="s">
        <v>1468</v>
      </c>
      <c r="H869" s="14" t="s">
        <v>46</v>
      </c>
      <c r="I869" s="20" t="s">
        <v>1978</v>
      </c>
      <c r="J869" s="145" t="s">
        <v>1984</v>
      </c>
      <c r="K869" s="426">
        <v>20.100000000000001</v>
      </c>
      <c r="L869" s="426">
        <v>7.8380681655149997</v>
      </c>
      <c r="M869" s="424">
        <v>46</v>
      </c>
      <c r="N869" s="487">
        <v>25579200</v>
      </c>
      <c r="O869" s="487" t="s">
        <v>1976</v>
      </c>
      <c r="P869" s="572">
        <v>7.3</v>
      </c>
      <c r="Q869" s="34" t="s">
        <v>1977</v>
      </c>
      <c r="R869" s="257" t="s">
        <v>48</v>
      </c>
      <c r="S869" s="27"/>
      <c r="T869" s="27"/>
      <c r="U869" s="145"/>
      <c r="V869" s="24"/>
      <c r="W869" s="24"/>
      <c r="X869" s="24"/>
      <c r="Y869" s="24"/>
      <c r="Z869" s="24"/>
      <c r="AA869" s="24"/>
      <c r="AB869" s="24"/>
      <c r="AC869" s="24"/>
      <c r="AD869" s="24"/>
      <c r="AE869" s="24"/>
      <c r="AF869" s="24"/>
      <c r="AG869" s="24"/>
      <c r="AH869" s="24"/>
      <c r="AI869" s="24"/>
      <c r="AJ869" s="24"/>
      <c r="AK869" s="24"/>
      <c r="AL869" s="24"/>
      <c r="AM869" s="24"/>
      <c r="AN869" s="24"/>
      <c r="AO869" s="145">
        <f t="shared" si="120"/>
        <v>0</v>
      </c>
      <c r="AP869" s="14">
        <f t="shared" si="121"/>
        <v>0</v>
      </c>
      <c r="AQ869" s="22"/>
      <c r="AR869" s="24"/>
      <c r="AS869" s="24"/>
      <c r="AT869" s="24"/>
      <c r="AU869" s="24"/>
      <c r="AV869" s="24"/>
      <c r="AW869" s="145"/>
      <c r="AX869" s="24"/>
      <c r="AY869" s="24"/>
      <c r="AZ869" s="24"/>
      <c r="BA869" s="24"/>
      <c r="BB869" s="24"/>
      <c r="BC869" s="24"/>
      <c r="BD869" s="24"/>
      <c r="BE869" s="24"/>
      <c r="BF869" s="24"/>
      <c r="BG869" s="24"/>
      <c r="BH869" s="24"/>
      <c r="BI869" s="24"/>
      <c r="BJ869" s="24"/>
      <c r="BK869" s="24"/>
      <c r="BL869" s="24"/>
      <c r="BM869" s="145">
        <f t="shared" si="122"/>
        <v>0</v>
      </c>
      <c r="BN869" s="24">
        <f t="shared" si="123"/>
        <v>0</v>
      </c>
      <c r="BO869" s="509">
        <f t="shared" si="117"/>
        <v>0</v>
      </c>
      <c r="BP869" s="511">
        <v>0</v>
      </c>
      <c r="BQ869" s="512">
        <v>0</v>
      </c>
      <c r="BR869" s="513">
        <v>0</v>
      </c>
      <c r="BS869" s="512">
        <v>0</v>
      </c>
      <c r="BT869" s="512">
        <v>0</v>
      </c>
      <c r="BU869" s="512">
        <v>0</v>
      </c>
      <c r="BV869" s="512">
        <v>0</v>
      </c>
      <c r="BW869" s="512">
        <v>0</v>
      </c>
      <c r="BX869" s="512">
        <v>0</v>
      </c>
      <c r="BY869" s="512">
        <v>0</v>
      </c>
      <c r="BZ869" s="512">
        <v>0</v>
      </c>
      <c r="CA869" s="512">
        <v>0</v>
      </c>
      <c r="CB869" s="512">
        <v>0</v>
      </c>
      <c r="CC869" s="512">
        <v>0</v>
      </c>
      <c r="CD869" s="512">
        <v>0</v>
      </c>
      <c r="CE869" s="512">
        <v>0</v>
      </c>
      <c r="CF869" s="512">
        <v>0</v>
      </c>
      <c r="CG869" s="512">
        <v>0</v>
      </c>
      <c r="CH869" s="512">
        <v>0</v>
      </c>
      <c r="CI869" s="512">
        <v>0</v>
      </c>
      <c r="CJ869" s="512">
        <v>0</v>
      </c>
      <c r="CK869" s="512">
        <v>0</v>
      </c>
      <c r="CL869" s="513">
        <f t="shared" si="124"/>
        <v>0</v>
      </c>
      <c r="CM869" s="513">
        <f t="shared" si="125"/>
        <v>0</v>
      </c>
      <c r="CN869" s="113"/>
      <c r="CO869" s="97"/>
      <c r="CP869" s="97"/>
      <c r="CQ869" s="97"/>
      <c r="CR869" s="97"/>
      <c r="CS869" s="97"/>
      <c r="CT869" s="97"/>
      <c r="CU869" s="114"/>
      <c r="CV869" s="50">
        <f t="shared" si="118"/>
        <v>25579200</v>
      </c>
      <c r="CW869" s="11"/>
      <c r="CX869" s="604">
        <f t="shared" si="119"/>
        <v>7.3</v>
      </c>
      <c r="CY869" s="143"/>
      <c r="CZ869" s="143"/>
      <c r="DA869" s="143"/>
      <c r="DB869" s="23"/>
      <c r="DC869" s="23"/>
      <c r="DD869" s="23"/>
      <c r="DE869" s="23"/>
      <c r="DF869" s="143"/>
      <c r="DG869" s="89"/>
      <c r="DH869" s="50" t="s">
        <v>46</v>
      </c>
      <c r="DI869" s="28"/>
      <c r="DJ869" s="553" t="s">
        <v>46</v>
      </c>
      <c r="DK869" s="143"/>
      <c r="DL869" s="46"/>
      <c r="DM869" s="111"/>
      <c r="DN869" s="110"/>
      <c r="DO869" s="432">
        <v>94.652173913043484</v>
      </c>
      <c r="DP869" s="433">
        <v>-80.510097410311246</v>
      </c>
      <c r="DQ869" s="434">
        <v>94.652173913043484</v>
      </c>
      <c r="DR869" s="428">
        <v>-80.510097410311246</v>
      </c>
      <c r="DS869" s="432">
        <v>0.95652173913043481</v>
      </c>
      <c r="DT869" s="434">
        <v>-0.6286528866714185</v>
      </c>
      <c r="DU869" s="434">
        <v>0.95652173913043481</v>
      </c>
      <c r="DV869" s="428">
        <v>-0.6286528866714185</v>
      </c>
      <c r="DW869" s="252"/>
      <c r="DX869" s="50"/>
      <c r="DY869" s="249"/>
      <c r="DZ869" s="464">
        <v>4354</v>
      </c>
      <c r="EA869" s="465">
        <v>-3707</v>
      </c>
      <c r="EB869" s="46"/>
    </row>
    <row r="870" spans="1:132" s="141" customFormat="1" ht="27.75" customHeight="1" x14ac:dyDescent="0.25">
      <c r="A870" s="69" t="s">
        <v>56</v>
      </c>
      <c r="B870" s="69" t="s">
        <v>57</v>
      </c>
      <c r="C870" s="69" t="s">
        <v>1464</v>
      </c>
      <c r="D870" s="67" t="s">
        <v>1469</v>
      </c>
      <c r="E870" s="67" t="s">
        <v>1470</v>
      </c>
      <c r="F870" s="67" t="s">
        <v>1471</v>
      </c>
      <c r="G870" s="67" t="s">
        <v>1470</v>
      </c>
      <c r="H870" s="14" t="s">
        <v>46</v>
      </c>
      <c r="I870" s="20" t="s">
        <v>1979</v>
      </c>
      <c r="J870" s="145" t="s">
        <v>1984</v>
      </c>
      <c r="K870" s="426" t="s">
        <v>1985</v>
      </c>
      <c r="L870" s="426">
        <v>0.90492424054200005</v>
      </c>
      <c r="M870" s="424">
        <v>1</v>
      </c>
      <c r="N870" s="487">
        <v>0</v>
      </c>
      <c r="O870" s="487" t="s">
        <v>1976</v>
      </c>
      <c r="P870" s="567">
        <v>0</v>
      </c>
      <c r="Q870" s="34" t="s">
        <v>48</v>
      </c>
      <c r="R870" s="257" t="s">
        <v>48</v>
      </c>
      <c r="S870" s="27"/>
      <c r="T870" s="27"/>
      <c r="U870" s="145"/>
      <c r="V870" s="24"/>
      <c r="W870" s="24"/>
      <c r="X870" s="24"/>
      <c r="Y870" s="24"/>
      <c r="Z870" s="24"/>
      <c r="AA870" s="24"/>
      <c r="AB870" s="24"/>
      <c r="AC870" s="24"/>
      <c r="AD870" s="24"/>
      <c r="AE870" s="24"/>
      <c r="AF870" s="24"/>
      <c r="AG870" s="24"/>
      <c r="AH870" s="24"/>
      <c r="AI870" s="24"/>
      <c r="AJ870" s="24"/>
      <c r="AK870" s="24"/>
      <c r="AL870" s="24"/>
      <c r="AM870" s="24"/>
      <c r="AN870" s="24"/>
      <c r="AO870" s="145">
        <f t="shared" si="120"/>
        <v>0</v>
      </c>
      <c r="AP870" s="14">
        <f t="shared" si="121"/>
        <v>0</v>
      </c>
      <c r="AQ870" s="22"/>
      <c r="AR870" s="24"/>
      <c r="AS870" s="24"/>
      <c r="AT870" s="24"/>
      <c r="AU870" s="24"/>
      <c r="AV870" s="24"/>
      <c r="AW870" s="145"/>
      <c r="AX870" s="24"/>
      <c r="AY870" s="24"/>
      <c r="AZ870" s="24"/>
      <c r="BA870" s="24"/>
      <c r="BB870" s="24"/>
      <c r="BC870" s="24"/>
      <c r="BD870" s="24"/>
      <c r="BE870" s="24"/>
      <c r="BF870" s="24"/>
      <c r="BG870" s="24"/>
      <c r="BH870" s="24"/>
      <c r="BI870" s="24"/>
      <c r="BJ870" s="24"/>
      <c r="BK870" s="24"/>
      <c r="BL870" s="24"/>
      <c r="BM870" s="145">
        <f t="shared" si="122"/>
        <v>0</v>
      </c>
      <c r="BN870" s="24">
        <f t="shared" si="123"/>
        <v>0</v>
      </c>
      <c r="BO870" s="509">
        <f t="shared" si="117"/>
        <v>0</v>
      </c>
      <c r="BP870" s="511">
        <v>0</v>
      </c>
      <c r="BQ870" s="512">
        <v>0</v>
      </c>
      <c r="BR870" s="513">
        <v>0</v>
      </c>
      <c r="BS870" s="512">
        <v>0</v>
      </c>
      <c r="BT870" s="512">
        <v>0</v>
      </c>
      <c r="BU870" s="512">
        <v>0</v>
      </c>
      <c r="BV870" s="512">
        <v>0</v>
      </c>
      <c r="BW870" s="512">
        <v>0</v>
      </c>
      <c r="BX870" s="512">
        <v>0</v>
      </c>
      <c r="BY870" s="512">
        <v>0</v>
      </c>
      <c r="BZ870" s="512">
        <v>0</v>
      </c>
      <c r="CA870" s="512">
        <v>0</v>
      </c>
      <c r="CB870" s="512">
        <v>0</v>
      </c>
      <c r="CC870" s="512">
        <v>0</v>
      </c>
      <c r="CD870" s="512">
        <v>0</v>
      </c>
      <c r="CE870" s="512">
        <v>0</v>
      </c>
      <c r="CF870" s="512">
        <v>0</v>
      </c>
      <c r="CG870" s="512">
        <v>0</v>
      </c>
      <c r="CH870" s="512">
        <v>0</v>
      </c>
      <c r="CI870" s="512">
        <v>0</v>
      </c>
      <c r="CJ870" s="512">
        <v>0</v>
      </c>
      <c r="CK870" s="512">
        <v>0</v>
      </c>
      <c r="CL870" s="513">
        <f t="shared" si="124"/>
        <v>0</v>
      </c>
      <c r="CM870" s="513">
        <f t="shared" si="125"/>
        <v>0</v>
      </c>
      <c r="CN870" s="113"/>
      <c r="CO870" s="97"/>
      <c r="CP870" s="97"/>
      <c r="CQ870" s="97"/>
      <c r="CR870" s="97"/>
      <c r="CS870" s="97"/>
      <c r="CT870" s="97"/>
      <c r="CU870" s="114"/>
      <c r="CV870" s="50">
        <f t="shared" si="118"/>
        <v>0</v>
      </c>
      <c r="CW870" s="11"/>
      <c r="CX870" s="604">
        <f t="shared" si="119"/>
        <v>0</v>
      </c>
      <c r="CY870" s="143"/>
      <c r="CZ870" s="143"/>
      <c r="DA870" s="143"/>
      <c r="DB870" s="23"/>
      <c r="DC870" s="23"/>
      <c r="DD870" s="23"/>
      <c r="DE870" s="23"/>
      <c r="DF870" s="143"/>
      <c r="DG870" s="89"/>
      <c r="DH870" s="50" t="s">
        <v>46</v>
      </c>
      <c r="DI870" s="28"/>
      <c r="DJ870" s="553" t="s">
        <v>46</v>
      </c>
      <c r="DK870" s="143"/>
      <c r="DL870" s="46"/>
      <c r="DM870" s="111"/>
      <c r="DN870" s="110"/>
      <c r="DO870" s="432">
        <v>3930</v>
      </c>
      <c r="DP870" s="433">
        <v>-3825</v>
      </c>
      <c r="DQ870" s="434">
        <v>946</v>
      </c>
      <c r="DR870" s="428">
        <v>-841</v>
      </c>
      <c r="DS870" s="432">
        <v>3</v>
      </c>
      <c r="DT870" s="434">
        <v>-2.3333333333333335</v>
      </c>
      <c r="DU870" s="434">
        <v>2</v>
      </c>
      <c r="DV870" s="428">
        <v>-1.3333333333333335</v>
      </c>
      <c r="DW870" s="252"/>
      <c r="DX870" s="50"/>
      <c r="DY870" s="249"/>
      <c r="DZ870" s="464">
        <v>782</v>
      </c>
      <c r="EA870" s="465">
        <v>-677</v>
      </c>
      <c r="EB870" s="46"/>
    </row>
    <row r="871" spans="1:132" s="141" customFormat="1" ht="27.75" customHeight="1" x14ac:dyDescent="0.25">
      <c r="A871" s="69" t="s">
        <v>56</v>
      </c>
      <c r="B871" s="69" t="s">
        <v>57</v>
      </c>
      <c r="C871" s="69" t="s">
        <v>1464</v>
      </c>
      <c r="D871" s="67" t="s">
        <v>1472</v>
      </c>
      <c r="E871" s="67" t="s">
        <v>1473</v>
      </c>
      <c r="F871" s="67" t="s">
        <v>1474</v>
      </c>
      <c r="G871" s="67" t="s">
        <v>1473</v>
      </c>
      <c r="H871" s="14" t="s">
        <v>46</v>
      </c>
      <c r="I871" s="20" t="s">
        <v>1978</v>
      </c>
      <c r="J871" s="145" t="s">
        <v>1975</v>
      </c>
      <c r="K871" s="426">
        <v>7.3</v>
      </c>
      <c r="L871" s="426">
        <v>1.784469693258</v>
      </c>
      <c r="M871" s="424">
        <v>101</v>
      </c>
      <c r="N871" s="487">
        <v>3328800</v>
      </c>
      <c r="O871" s="487" t="s">
        <v>1976</v>
      </c>
      <c r="P871" s="572">
        <v>0.95</v>
      </c>
      <c r="Q871" s="34" t="s">
        <v>1977</v>
      </c>
      <c r="R871" s="257" t="s">
        <v>48</v>
      </c>
      <c r="S871" s="27"/>
      <c r="T871" s="27"/>
      <c r="U871" s="145"/>
      <c r="V871" s="24"/>
      <c r="W871" s="24"/>
      <c r="X871" s="24"/>
      <c r="Y871" s="24"/>
      <c r="Z871" s="24"/>
      <c r="AA871" s="24"/>
      <c r="AB871" s="24"/>
      <c r="AC871" s="24"/>
      <c r="AD871" s="24"/>
      <c r="AE871" s="24"/>
      <c r="AF871" s="24"/>
      <c r="AG871" s="24"/>
      <c r="AH871" s="24"/>
      <c r="AI871" s="24"/>
      <c r="AJ871" s="24"/>
      <c r="AK871" s="24"/>
      <c r="AL871" s="24"/>
      <c r="AM871" s="24"/>
      <c r="AN871" s="24"/>
      <c r="AO871" s="145">
        <f t="shared" si="120"/>
        <v>0</v>
      </c>
      <c r="AP871" s="14">
        <f t="shared" si="121"/>
        <v>0</v>
      </c>
      <c r="AQ871" s="22"/>
      <c r="AR871" s="24"/>
      <c r="AS871" s="24"/>
      <c r="AT871" s="24"/>
      <c r="AU871" s="24"/>
      <c r="AV871" s="24"/>
      <c r="AW871" s="145"/>
      <c r="AX871" s="24"/>
      <c r="AY871" s="24"/>
      <c r="AZ871" s="24"/>
      <c r="BA871" s="24"/>
      <c r="BB871" s="24"/>
      <c r="BC871" s="24"/>
      <c r="BD871" s="24"/>
      <c r="BE871" s="24"/>
      <c r="BF871" s="24"/>
      <c r="BG871" s="24"/>
      <c r="BH871" s="24"/>
      <c r="BI871" s="24"/>
      <c r="BJ871" s="24"/>
      <c r="BK871" s="24"/>
      <c r="BL871" s="24"/>
      <c r="BM871" s="145">
        <f t="shared" si="122"/>
        <v>0</v>
      </c>
      <c r="BN871" s="24">
        <f t="shared" si="123"/>
        <v>0</v>
      </c>
      <c r="BO871" s="509">
        <f t="shared" si="117"/>
        <v>0</v>
      </c>
      <c r="BP871" s="511">
        <v>0</v>
      </c>
      <c r="BQ871" s="512">
        <v>0</v>
      </c>
      <c r="BR871" s="513">
        <v>0</v>
      </c>
      <c r="BS871" s="512">
        <v>0</v>
      </c>
      <c r="BT871" s="512">
        <v>0</v>
      </c>
      <c r="BU871" s="512">
        <v>0</v>
      </c>
      <c r="BV871" s="512">
        <v>0</v>
      </c>
      <c r="BW871" s="512">
        <v>0</v>
      </c>
      <c r="BX871" s="512">
        <v>0</v>
      </c>
      <c r="BY871" s="512">
        <v>0</v>
      </c>
      <c r="BZ871" s="512">
        <v>0</v>
      </c>
      <c r="CA871" s="512">
        <v>0</v>
      </c>
      <c r="CB871" s="512">
        <v>0</v>
      </c>
      <c r="CC871" s="512">
        <v>0</v>
      </c>
      <c r="CD871" s="512">
        <v>0</v>
      </c>
      <c r="CE871" s="512">
        <v>0</v>
      </c>
      <c r="CF871" s="512">
        <v>0</v>
      </c>
      <c r="CG871" s="512">
        <v>0</v>
      </c>
      <c r="CH871" s="512">
        <v>0</v>
      </c>
      <c r="CI871" s="512">
        <v>0</v>
      </c>
      <c r="CJ871" s="512">
        <v>0</v>
      </c>
      <c r="CK871" s="512">
        <v>0</v>
      </c>
      <c r="CL871" s="513">
        <f t="shared" si="124"/>
        <v>0</v>
      </c>
      <c r="CM871" s="513">
        <f t="shared" si="125"/>
        <v>0</v>
      </c>
      <c r="CN871" s="113"/>
      <c r="CO871" s="97"/>
      <c r="CP871" s="97"/>
      <c r="CQ871" s="97"/>
      <c r="CR871" s="97"/>
      <c r="CS871" s="97"/>
      <c r="CT871" s="97"/>
      <c r="CU871" s="114"/>
      <c r="CV871" s="50">
        <f t="shared" si="118"/>
        <v>3328800</v>
      </c>
      <c r="CW871" s="11"/>
      <c r="CX871" s="604">
        <f t="shared" si="119"/>
        <v>0.95</v>
      </c>
      <c r="CY871" s="143"/>
      <c r="CZ871" s="143"/>
      <c r="DA871" s="143"/>
      <c r="DB871" s="23"/>
      <c r="DC871" s="23"/>
      <c r="DD871" s="23"/>
      <c r="DE871" s="23"/>
      <c r="DF871" s="143"/>
      <c r="DG871" s="89"/>
      <c r="DH871" s="50" t="s">
        <v>46</v>
      </c>
      <c r="DI871" s="28"/>
      <c r="DJ871" s="553" t="s">
        <v>46</v>
      </c>
      <c r="DK871" s="143"/>
      <c r="DL871" s="46"/>
      <c r="DM871" s="111"/>
      <c r="DN871" s="110"/>
      <c r="DO871" s="432">
        <v>2441.9404958677765</v>
      </c>
      <c r="DP871" s="433">
        <v>-2284.8289832292512</v>
      </c>
      <c r="DQ871" s="434">
        <v>0</v>
      </c>
      <c r="DR871" s="428">
        <v>53.944272445820438</v>
      </c>
      <c r="DS871" s="432">
        <v>0.72396694214876267</v>
      </c>
      <c r="DT871" s="434">
        <v>-5.9250145636748464E-2</v>
      </c>
      <c r="DU871" s="434">
        <v>0</v>
      </c>
      <c r="DV871" s="428">
        <v>0.33298933608531128</v>
      </c>
      <c r="DW871" s="252"/>
      <c r="DX871" s="50"/>
      <c r="DY871" s="249"/>
      <c r="DZ871" s="464">
        <v>0</v>
      </c>
      <c r="EA871" s="465">
        <v>0</v>
      </c>
      <c r="EB871" s="46"/>
    </row>
    <row r="872" spans="1:132" s="141" customFormat="1" ht="27.75" customHeight="1" x14ac:dyDescent="0.25">
      <c r="A872" s="69" t="s">
        <v>56</v>
      </c>
      <c r="B872" s="69" t="s">
        <v>57</v>
      </c>
      <c r="C872" s="69" t="s">
        <v>1464</v>
      </c>
      <c r="D872" s="67" t="s">
        <v>1469</v>
      </c>
      <c r="E872" s="67" t="s">
        <v>1470</v>
      </c>
      <c r="F872" s="67" t="s">
        <v>1475</v>
      </c>
      <c r="G872" s="67" t="s">
        <v>1470</v>
      </c>
      <c r="H872" s="14" t="s">
        <v>46</v>
      </c>
      <c r="I872" s="20" t="s">
        <v>1983</v>
      </c>
      <c r="J872" s="145" t="s">
        <v>1975</v>
      </c>
      <c r="K872" s="426">
        <v>0</v>
      </c>
      <c r="L872" s="426">
        <v>2.533712115942</v>
      </c>
      <c r="M872" s="424">
        <v>2</v>
      </c>
      <c r="N872" s="487">
        <v>700800.00000000023</v>
      </c>
      <c r="O872" s="487" t="s">
        <v>1976</v>
      </c>
      <c r="P872" s="572">
        <v>0.3</v>
      </c>
      <c r="Q872" s="34" t="s">
        <v>48</v>
      </c>
      <c r="R872" s="257" t="s">
        <v>48</v>
      </c>
      <c r="S872" s="27"/>
      <c r="T872" s="27"/>
      <c r="U872" s="145"/>
      <c r="V872" s="24"/>
      <c r="W872" s="24"/>
      <c r="X872" s="24"/>
      <c r="Y872" s="24"/>
      <c r="Z872" s="24"/>
      <c r="AA872" s="24"/>
      <c r="AB872" s="24"/>
      <c r="AC872" s="24"/>
      <c r="AD872" s="24"/>
      <c r="AE872" s="24"/>
      <c r="AF872" s="24"/>
      <c r="AG872" s="24"/>
      <c r="AH872" s="24"/>
      <c r="AI872" s="24">
        <v>1</v>
      </c>
      <c r="AJ872" s="24">
        <v>1</v>
      </c>
      <c r="AK872" s="24"/>
      <c r="AL872" s="24"/>
      <c r="AM872" s="24"/>
      <c r="AN872" s="24"/>
      <c r="AO872" s="145">
        <f t="shared" si="120"/>
        <v>1</v>
      </c>
      <c r="AP872" s="14">
        <f t="shared" si="121"/>
        <v>1</v>
      </c>
      <c r="AQ872" s="22"/>
      <c r="AR872" s="24"/>
      <c r="AS872" s="24"/>
      <c r="AT872" s="24"/>
      <c r="AU872" s="24"/>
      <c r="AV872" s="24"/>
      <c r="AW872" s="145"/>
      <c r="AX872" s="24"/>
      <c r="AY872" s="24"/>
      <c r="AZ872" s="24"/>
      <c r="BA872" s="24"/>
      <c r="BB872" s="24"/>
      <c r="BC872" s="24"/>
      <c r="BD872" s="24"/>
      <c r="BE872" s="24"/>
      <c r="BF872" s="24"/>
      <c r="BG872" s="24">
        <v>60</v>
      </c>
      <c r="BH872" s="24">
        <v>60</v>
      </c>
      <c r="BI872" s="24"/>
      <c r="BJ872" s="24"/>
      <c r="BK872" s="24"/>
      <c r="BL872" s="24"/>
      <c r="BM872" s="145">
        <f t="shared" si="122"/>
        <v>60</v>
      </c>
      <c r="BN872" s="24">
        <f t="shared" si="123"/>
        <v>60</v>
      </c>
      <c r="BO872" s="509">
        <f t="shared" si="117"/>
        <v>0.2</v>
      </c>
      <c r="BP872" s="511">
        <v>0</v>
      </c>
      <c r="BQ872" s="512">
        <v>0</v>
      </c>
      <c r="BR872" s="513">
        <v>0</v>
      </c>
      <c r="BS872" s="512">
        <v>0</v>
      </c>
      <c r="BT872" s="512">
        <v>0</v>
      </c>
      <c r="BU872" s="512">
        <v>0</v>
      </c>
      <c r="BV872" s="512">
        <v>0</v>
      </c>
      <c r="BW872" s="512">
        <v>0</v>
      </c>
      <c r="BX872" s="512">
        <v>0</v>
      </c>
      <c r="BY872" s="512">
        <v>0</v>
      </c>
      <c r="BZ872" s="512">
        <v>0</v>
      </c>
      <c r="CA872" s="512">
        <v>0</v>
      </c>
      <c r="CB872" s="512">
        <v>0</v>
      </c>
      <c r="CC872" s="512">
        <v>0</v>
      </c>
      <c r="CD872" s="512">
        <v>0</v>
      </c>
      <c r="CE872" s="512">
        <v>0</v>
      </c>
      <c r="CF872" s="512">
        <v>70430.400000000009</v>
      </c>
      <c r="CG872" s="512">
        <v>70430.400000000009</v>
      </c>
      <c r="CH872" s="512">
        <v>0</v>
      </c>
      <c r="CI872" s="512">
        <v>0</v>
      </c>
      <c r="CJ872" s="512">
        <v>0</v>
      </c>
      <c r="CK872" s="512">
        <v>0</v>
      </c>
      <c r="CL872" s="513">
        <f t="shared" si="124"/>
        <v>70430.400000000009</v>
      </c>
      <c r="CM872" s="513">
        <f t="shared" si="125"/>
        <v>70430.400000000009</v>
      </c>
      <c r="CN872" s="113"/>
      <c r="CO872" s="97"/>
      <c r="CP872" s="97"/>
      <c r="CQ872" s="97"/>
      <c r="CR872" s="97"/>
      <c r="CS872" s="97"/>
      <c r="CT872" s="97"/>
      <c r="CU872" s="114"/>
      <c r="CV872" s="50">
        <f t="shared" si="118"/>
        <v>700800.00000000023</v>
      </c>
      <c r="CW872" s="11"/>
      <c r="CX872" s="604">
        <f t="shared" si="119"/>
        <v>0.3</v>
      </c>
      <c r="CY872" s="143"/>
      <c r="CZ872" s="143"/>
      <c r="DA872" s="143"/>
      <c r="DB872" s="23"/>
      <c r="DC872" s="23"/>
      <c r="DD872" s="23"/>
      <c r="DE872" s="23"/>
      <c r="DF872" s="143"/>
      <c r="DG872" s="89"/>
      <c r="DH872" s="50" t="s">
        <v>46</v>
      </c>
      <c r="DI872" s="28"/>
      <c r="DJ872" s="553" t="s">
        <v>46</v>
      </c>
      <c r="DK872" s="143"/>
      <c r="DL872" s="46"/>
      <c r="DM872" s="111"/>
      <c r="DN872" s="110"/>
      <c r="DO872" s="432">
        <v>3346</v>
      </c>
      <c r="DP872" s="433">
        <v>-3346</v>
      </c>
      <c r="DQ872" s="434">
        <v>0</v>
      </c>
      <c r="DR872" s="428">
        <v>0</v>
      </c>
      <c r="DS872" s="432">
        <v>1</v>
      </c>
      <c r="DT872" s="434">
        <v>-1</v>
      </c>
      <c r="DU872" s="434">
        <v>0</v>
      </c>
      <c r="DV872" s="428">
        <v>0</v>
      </c>
      <c r="DW872" s="252"/>
      <c r="DX872" s="50"/>
      <c r="DY872" s="249"/>
      <c r="DZ872" s="464">
        <v>0</v>
      </c>
      <c r="EA872" s="465">
        <v>0</v>
      </c>
      <c r="EB872" s="46"/>
    </row>
    <row r="873" spans="1:132" s="141" customFormat="1" ht="27.75" customHeight="1" x14ac:dyDescent="0.25">
      <c r="A873" s="69" t="s">
        <v>56</v>
      </c>
      <c r="B873" s="69" t="s">
        <v>57</v>
      </c>
      <c r="C873" s="69" t="s">
        <v>1464</v>
      </c>
      <c r="D873" s="67" t="s">
        <v>1469</v>
      </c>
      <c r="E873" s="67" t="s">
        <v>1470</v>
      </c>
      <c r="F873" s="67" t="s">
        <v>1476</v>
      </c>
      <c r="G873" s="67" t="s">
        <v>1470</v>
      </c>
      <c r="H873" s="14" t="s">
        <v>46</v>
      </c>
      <c r="I873" s="20" t="s">
        <v>1983</v>
      </c>
      <c r="J873" s="145" t="s">
        <v>1975</v>
      </c>
      <c r="K873" s="426">
        <v>5.3</v>
      </c>
      <c r="L873" s="426">
        <v>0.49469696866800006</v>
      </c>
      <c r="M873" s="424">
        <v>1</v>
      </c>
      <c r="N873" s="487">
        <v>2235552</v>
      </c>
      <c r="O873" s="487" t="s">
        <v>1976</v>
      </c>
      <c r="P873" s="572">
        <v>0.63800000000000001</v>
      </c>
      <c r="Q873" s="34" t="s">
        <v>48</v>
      </c>
      <c r="R873" s="257" t="s">
        <v>48</v>
      </c>
      <c r="S873" s="27"/>
      <c r="T873" s="27"/>
      <c r="U873" s="145"/>
      <c r="V873" s="24"/>
      <c r="W873" s="24"/>
      <c r="X873" s="24"/>
      <c r="Y873" s="24"/>
      <c r="Z873" s="24"/>
      <c r="AA873" s="24"/>
      <c r="AB873" s="24"/>
      <c r="AC873" s="24"/>
      <c r="AD873" s="24"/>
      <c r="AE873" s="24"/>
      <c r="AF873" s="24"/>
      <c r="AG873" s="24"/>
      <c r="AH873" s="24"/>
      <c r="AI873" s="24"/>
      <c r="AJ873" s="24"/>
      <c r="AK873" s="24"/>
      <c r="AL873" s="24"/>
      <c r="AM873" s="24"/>
      <c r="AN873" s="24"/>
      <c r="AO873" s="145">
        <f t="shared" si="120"/>
        <v>0</v>
      </c>
      <c r="AP873" s="14">
        <f t="shared" si="121"/>
        <v>0</v>
      </c>
      <c r="AQ873" s="22"/>
      <c r="AR873" s="24"/>
      <c r="AS873" s="24"/>
      <c r="AT873" s="24"/>
      <c r="AU873" s="24"/>
      <c r="AV873" s="24"/>
      <c r="AW873" s="145"/>
      <c r="AX873" s="24"/>
      <c r="AY873" s="24"/>
      <c r="AZ873" s="24"/>
      <c r="BA873" s="24"/>
      <c r="BB873" s="24"/>
      <c r="BC873" s="24"/>
      <c r="BD873" s="24"/>
      <c r="BE873" s="24"/>
      <c r="BF873" s="24"/>
      <c r="BG873" s="24"/>
      <c r="BH873" s="24"/>
      <c r="BI873" s="24"/>
      <c r="BJ873" s="24"/>
      <c r="BK873" s="24"/>
      <c r="BL873" s="24"/>
      <c r="BM873" s="145">
        <f t="shared" si="122"/>
        <v>0</v>
      </c>
      <c r="BN873" s="24">
        <f t="shared" si="123"/>
        <v>0</v>
      </c>
      <c r="BO873" s="509">
        <f t="shared" si="117"/>
        <v>0</v>
      </c>
      <c r="BP873" s="511">
        <v>0</v>
      </c>
      <c r="BQ873" s="512">
        <v>0</v>
      </c>
      <c r="BR873" s="513">
        <v>0</v>
      </c>
      <c r="BS873" s="512">
        <v>0</v>
      </c>
      <c r="BT873" s="512">
        <v>0</v>
      </c>
      <c r="BU873" s="512">
        <v>0</v>
      </c>
      <c r="BV873" s="512">
        <v>0</v>
      </c>
      <c r="BW873" s="512">
        <v>0</v>
      </c>
      <c r="BX873" s="512">
        <v>0</v>
      </c>
      <c r="BY873" s="512">
        <v>0</v>
      </c>
      <c r="BZ873" s="512">
        <v>0</v>
      </c>
      <c r="CA873" s="512">
        <v>0</v>
      </c>
      <c r="CB873" s="512">
        <v>0</v>
      </c>
      <c r="CC873" s="512">
        <v>0</v>
      </c>
      <c r="CD873" s="512">
        <v>0</v>
      </c>
      <c r="CE873" s="512">
        <v>0</v>
      </c>
      <c r="CF873" s="512">
        <v>0</v>
      </c>
      <c r="CG873" s="512">
        <v>0</v>
      </c>
      <c r="CH873" s="512">
        <v>0</v>
      </c>
      <c r="CI873" s="512">
        <v>0</v>
      </c>
      <c r="CJ873" s="512">
        <v>0</v>
      </c>
      <c r="CK873" s="512">
        <v>0</v>
      </c>
      <c r="CL873" s="513">
        <f t="shared" si="124"/>
        <v>0</v>
      </c>
      <c r="CM873" s="513">
        <f t="shared" si="125"/>
        <v>0</v>
      </c>
      <c r="CN873" s="113"/>
      <c r="CO873" s="97"/>
      <c r="CP873" s="97"/>
      <c r="CQ873" s="97"/>
      <c r="CR873" s="97"/>
      <c r="CS873" s="97"/>
      <c r="CT873" s="97"/>
      <c r="CU873" s="114"/>
      <c r="CV873" s="50">
        <f t="shared" si="118"/>
        <v>2235552</v>
      </c>
      <c r="CW873" s="11"/>
      <c r="CX873" s="604">
        <f t="shared" si="119"/>
        <v>0.63800000000000001</v>
      </c>
      <c r="CY873" s="143"/>
      <c r="CZ873" s="143"/>
      <c r="DA873" s="143"/>
      <c r="DB873" s="23"/>
      <c r="DC873" s="23"/>
      <c r="DD873" s="23"/>
      <c r="DE873" s="23"/>
      <c r="DF873" s="143"/>
      <c r="DG873" s="89"/>
      <c r="DH873" s="50" t="s">
        <v>46</v>
      </c>
      <c r="DI873" s="28"/>
      <c r="DJ873" s="553" t="s">
        <v>46</v>
      </c>
      <c r="DK873" s="143"/>
      <c r="DL873" s="46"/>
      <c r="DM873" s="111"/>
      <c r="DN873" s="110"/>
      <c r="DO873" s="432">
        <v>3366</v>
      </c>
      <c r="DP873" s="433">
        <v>-3348</v>
      </c>
      <c r="DQ873" s="434">
        <v>0</v>
      </c>
      <c r="DR873" s="428">
        <v>18</v>
      </c>
      <c r="DS873" s="432">
        <v>1</v>
      </c>
      <c r="DT873" s="434">
        <v>-0.66666666666666674</v>
      </c>
      <c r="DU873" s="434">
        <v>0</v>
      </c>
      <c r="DV873" s="428">
        <v>0.33333333333333331</v>
      </c>
      <c r="DW873" s="252"/>
      <c r="DX873" s="50"/>
      <c r="DY873" s="249"/>
      <c r="DZ873" s="464">
        <v>0</v>
      </c>
      <c r="EA873" s="465">
        <v>18</v>
      </c>
      <c r="EB873" s="46"/>
    </row>
    <row r="874" spans="1:132" s="141" customFormat="1" ht="27.75" customHeight="1" x14ac:dyDescent="0.25">
      <c r="A874" s="69" t="s">
        <v>56</v>
      </c>
      <c r="B874" s="69" t="s">
        <v>57</v>
      </c>
      <c r="C874" s="69" t="s">
        <v>1464</v>
      </c>
      <c r="D874" s="67" t="s">
        <v>1472</v>
      </c>
      <c r="E874" s="67" t="s">
        <v>1473</v>
      </c>
      <c r="F874" s="67" t="s">
        <v>1477</v>
      </c>
      <c r="G874" s="67" t="s">
        <v>1473</v>
      </c>
      <c r="H874" s="14" t="s">
        <v>46</v>
      </c>
      <c r="I874" s="20" t="s">
        <v>1978</v>
      </c>
      <c r="J874" s="145" t="s">
        <v>1975</v>
      </c>
      <c r="K874" s="426">
        <v>6.6</v>
      </c>
      <c r="L874" s="426">
        <v>1.9740530261970002</v>
      </c>
      <c r="M874" s="424">
        <v>59</v>
      </c>
      <c r="N874" s="487">
        <v>3577584</v>
      </c>
      <c r="O874" s="487" t="s">
        <v>1976</v>
      </c>
      <c r="P874" s="572">
        <v>1.0209999999999999</v>
      </c>
      <c r="Q874" s="34" t="s">
        <v>1977</v>
      </c>
      <c r="R874" s="257" t="s">
        <v>48</v>
      </c>
      <c r="S874" s="27"/>
      <c r="T874" s="27"/>
      <c r="U874" s="145"/>
      <c r="V874" s="24"/>
      <c r="W874" s="24"/>
      <c r="X874" s="24"/>
      <c r="Y874" s="24"/>
      <c r="Z874" s="24"/>
      <c r="AA874" s="24"/>
      <c r="AB874" s="24"/>
      <c r="AC874" s="24"/>
      <c r="AD874" s="24"/>
      <c r="AE874" s="24"/>
      <c r="AF874" s="24"/>
      <c r="AG874" s="24"/>
      <c r="AH874" s="24"/>
      <c r="AI874" s="24"/>
      <c r="AJ874" s="24"/>
      <c r="AK874" s="24"/>
      <c r="AL874" s="24"/>
      <c r="AM874" s="24"/>
      <c r="AN874" s="24"/>
      <c r="AO874" s="145">
        <f t="shared" si="120"/>
        <v>0</v>
      </c>
      <c r="AP874" s="14">
        <f t="shared" si="121"/>
        <v>0</v>
      </c>
      <c r="AQ874" s="22"/>
      <c r="AR874" s="24"/>
      <c r="AS874" s="24"/>
      <c r="AT874" s="24"/>
      <c r="AU874" s="24"/>
      <c r="AV874" s="24"/>
      <c r="AW874" s="145"/>
      <c r="AX874" s="24"/>
      <c r="AY874" s="24"/>
      <c r="AZ874" s="24"/>
      <c r="BA874" s="24"/>
      <c r="BB874" s="24"/>
      <c r="BC874" s="24"/>
      <c r="BD874" s="24"/>
      <c r="BE874" s="24"/>
      <c r="BF874" s="24"/>
      <c r="BG874" s="24"/>
      <c r="BH874" s="24"/>
      <c r="BI874" s="24"/>
      <c r="BJ874" s="24"/>
      <c r="BK874" s="24"/>
      <c r="BL874" s="24"/>
      <c r="BM874" s="145">
        <f t="shared" si="122"/>
        <v>0</v>
      </c>
      <c r="BN874" s="24">
        <f t="shared" si="123"/>
        <v>0</v>
      </c>
      <c r="BO874" s="509">
        <f t="shared" si="117"/>
        <v>0</v>
      </c>
      <c r="BP874" s="511">
        <v>0</v>
      </c>
      <c r="BQ874" s="512">
        <v>0</v>
      </c>
      <c r="BR874" s="513">
        <v>0</v>
      </c>
      <c r="BS874" s="512">
        <v>0</v>
      </c>
      <c r="BT874" s="512">
        <v>0</v>
      </c>
      <c r="BU874" s="512">
        <v>0</v>
      </c>
      <c r="BV874" s="512">
        <v>0</v>
      </c>
      <c r="BW874" s="512">
        <v>0</v>
      </c>
      <c r="BX874" s="512">
        <v>0</v>
      </c>
      <c r="BY874" s="512">
        <v>0</v>
      </c>
      <c r="BZ874" s="512">
        <v>0</v>
      </c>
      <c r="CA874" s="512">
        <v>0</v>
      </c>
      <c r="CB874" s="512">
        <v>0</v>
      </c>
      <c r="CC874" s="512">
        <v>0</v>
      </c>
      <c r="CD874" s="512">
        <v>0</v>
      </c>
      <c r="CE874" s="512">
        <v>0</v>
      </c>
      <c r="CF874" s="512">
        <v>0</v>
      </c>
      <c r="CG874" s="512">
        <v>0</v>
      </c>
      <c r="CH874" s="512">
        <v>0</v>
      </c>
      <c r="CI874" s="512">
        <v>0</v>
      </c>
      <c r="CJ874" s="512">
        <v>0</v>
      </c>
      <c r="CK874" s="512">
        <v>0</v>
      </c>
      <c r="CL874" s="513">
        <f t="shared" si="124"/>
        <v>0</v>
      </c>
      <c r="CM874" s="513">
        <f t="shared" si="125"/>
        <v>0</v>
      </c>
      <c r="CN874" s="113"/>
      <c r="CO874" s="97"/>
      <c r="CP874" s="97"/>
      <c r="CQ874" s="97"/>
      <c r="CR874" s="97"/>
      <c r="CS874" s="97"/>
      <c r="CT874" s="97"/>
      <c r="CU874" s="114"/>
      <c r="CV874" s="50">
        <f t="shared" si="118"/>
        <v>3577584</v>
      </c>
      <c r="CW874" s="11"/>
      <c r="CX874" s="604">
        <f t="shared" si="119"/>
        <v>1.0209999999999999</v>
      </c>
      <c r="CY874" s="143"/>
      <c r="CZ874" s="143"/>
      <c r="DA874" s="143"/>
      <c r="DB874" s="23"/>
      <c r="DC874" s="23"/>
      <c r="DD874" s="23"/>
      <c r="DE874" s="23"/>
      <c r="DF874" s="143"/>
      <c r="DG874" s="89"/>
      <c r="DH874" s="50" t="s">
        <v>46</v>
      </c>
      <c r="DI874" s="28"/>
      <c r="DJ874" s="553" t="s">
        <v>46</v>
      </c>
      <c r="DK874" s="143"/>
      <c r="DL874" s="46"/>
      <c r="DM874" s="111"/>
      <c r="DN874" s="110"/>
      <c r="DO874" s="432">
        <v>3581.1837307152855</v>
      </c>
      <c r="DP874" s="433">
        <v>-3423.8469923818234</v>
      </c>
      <c r="DQ874" s="434">
        <v>62.558204768583416</v>
      </c>
      <c r="DR874" s="428">
        <v>-8.0453146736037979</v>
      </c>
      <c r="DS874" s="432">
        <v>2.0364656381486665</v>
      </c>
      <c r="DT874" s="434">
        <v>-1.3693430103416562</v>
      </c>
      <c r="DU874" s="434">
        <v>0.9929873772791018</v>
      </c>
      <c r="DV874" s="428">
        <v>-0.65648805570515356</v>
      </c>
      <c r="DW874" s="252"/>
      <c r="DX874" s="50"/>
      <c r="DY874" s="249"/>
      <c r="DZ874" s="464">
        <v>3717</v>
      </c>
      <c r="EA874" s="465">
        <v>-3717</v>
      </c>
      <c r="EB874" s="46"/>
    </row>
    <row r="875" spans="1:132" s="141" customFormat="1" ht="27.75" customHeight="1" x14ac:dyDescent="0.25">
      <c r="A875" s="69" t="s">
        <v>56</v>
      </c>
      <c r="B875" s="69" t="s">
        <v>57</v>
      </c>
      <c r="C875" s="69" t="s">
        <v>1464</v>
      </c>
      <c r="D875" s="67" t="s">
        <v>1469</v>
      </c>
      <c r="E875" s="67" t="s">
        <v>1470</v>
      </c>
      <c r="F875" s="67" t="s">
        <v>1478</v>
      </c>
      <c r="G875" s="67" t="s">
        <v>1470</v>
      </c>
      <c r="H875" s="14" t="s">
        <v>46</v>
      </c>
      <c r="I875" s="20" t="s">
        <v>1978</v>
      </c>
      <c r="J875" s="145" t="s">
        <v>1984</v>
      </c>
      <c r="K875" s="426" t="s">
        <v>1985</v>
      </c>
      <c r="L875" s="426">
        <v>2.0240530260930001</v>
      </c>
      <c r="M875" s="424">
        <v>10</v>
      </c>
      <c r="N875" s="487">
        <v>0</v>
      </c>
      <c r="O875" s="487" t="s">
        <v>1976</v>
      </c>
      <c r="P875" s="567">
        <v>0</v>
      </c>
      <c r="Q875" s="34" t="s">
        <v>48</v>
      </c>
      <c r="R875" s="257" t="s">
        <v>48</v>
      </c>
      <c r="S875" s="27"/>
      <c r="T875" s="27"/>
      <c r="U875" s="145"/>
      <c r="V875" s="24"/>
      <c r="W875" s="24"/>
      <c r="X875" s="24"/>
      <c r="Y875" s="24"/>
      <c r="Z875" s="24"/>
      <c r="AA875" s="24"/>
      <c r="AB875" s="24"/>
      <c r="AC875" s="24"/>
      <c r="AD875" s="24"/>
      <c r="AE875" s="24"/>
      <c r="AF875" s="24"/>
      <c r="AG875" s="24"/>
      <c r="AH875" s="24"/>
      <c r="AI875" s="24">
        <v>1</v>
      </c>
      <c r="AJ875" s="24">
        <v>1</v>
      </c>
      <c r="AK875" s="24"/>
      <c r="AL875" s="24"/>
      <c r="AM875" s="24"/>
      <c r="AN875" s="24"/>
      <c r="AO875" s="145">
        <f t="shared" si="120"/>
        <v>1</v>
      </c>
      <c r="AP875" s="14">
        <f t="shared" si="121"/>
        <v>1</v>
      </c>
      <c r="AQ875" s="22"/>
      <c r="AR875" s="24"/>
      <c r="AS875" s="24"/>
      <c r="AT875" s="24"/>
      <c r="AU875" s="24"/>
      <c r="AV875" s="24"/>
      <c r="AW875" s="145"/>
      <c r="AX875" s="24"/>
      <c r="AY875" s="24"/>
      <c r="AZ875" s="24"/>
      <c r="BA875" s="24"/>
      <c r="BB875" s="24"/>
      <c r="BC875" s="24"/>
      <c r="BD875" s="24"/>
      <c r="BE875" s="24"/>
      <c r="BF875" s="24"/>
      <c r="BG875" s="24">
        <v>5</v>
      </c>
      <c r="BH875" s="24">
        <v>5</v>
      </c>
      <c r="BI875" s="24"/>
      <c r="BJ875" s="24"/>
      <c r="BK875" s="24"/>
      <c r="BL875" s="24"/>
      <c r="BM875" s="145">
        <f t="shared" si="122"/>
        <v>5</v>
      </c>
      <c r="BN875" s="24">
        <f t="shared" si="123"/>
        <v>5</v>
      </c>
      <c r="BO875" s="509">
        <f t="shared" si="117"/>
        <v>0</v>
      </c>
      <c r="BP875" s="511">
        <v>0</v>
      </c>
      <c r="BQ875" s="512">
        <v>0</v>
      </c>
      <c r="BR875" s="513">
        <v>0</v>
      </c>
      <c r="BS875" s="512">
        <v>0</v>
      </c>
      <c r="BT875" s="512">
        <v>0</v>
      </c>
      <c r="BU875" s="512">
        <v>0</v>
      </c>
      <c r="BV875" s="512">
        <v>0</v>
      </c>
      <c r="BW875" s="512">
        <v>0</v>
      </c>
      <c r="BX875" s="512">
        <v>0</v>
      </c>
      <c r="BY875" s="512">
        <v>0</v>
      </c>
      <c r="BZ875" s="512">
        <v>0</v>
      </c>
      <c r="CA875" s="512">
        <v>0</v>
      </c>
      <c r="CB875" s="512">
        <v>0</v>
      </c>
      <c r="CC875" s="512">
        <v>0</v>
      </c>
      <c r="CD875" s="512">
        <v>0</v>
      </c>
      <c r="CE875" s="512">
        <v>0</v>
      </c>
      <c r="CF875" s="512">
        <v>5869.2000000000007</v>
      </c>
      <c r="CG875" s="512">
        <v>5869.2000000000007</v>
      </c>
      <c r="CH875" s="512">
        <v>0</v>
      </c>
      <c r="CI875" s="512">
        <v>0</v>
      </c>
      <c r="CJ875" s="512">
        <v>0</v>
      </c>
      <c r="CK875" s="512">
        <v>0</v>
      </c>
      <c r="CL875" s="513">
        <f t="shared" si="124"/>
        <v>5869.2000000000007</v>
      </c>
      <c r="CM875" s="513">
        <f t="shared" si="125"/>
        <v>5869.2000000000007</v>
      </c>
      <c r="CN875" s="113"/>
      <c r="CO875" s="97"/>
      <c r="CP875" s="97"/>
      <c r="CQ875" s="97"/>
      <c r="CR875" s="97"/>
      <c r="CS875" s="97"/>
      <c r="CT875" s="97"/>
      <c r="CU875" s="114"/>
      <c r="CV875" s="50">
        <f t="shared" si="118"/>
        <v>0</v>
      </c>
      <c r="CW875" s="11"/>
      <c r="CX875" s="604">
        <f t="shared" si="119"/>
        <v>0</v>
      </c>
      <c r="CY875" s="143"/>
      <c r="CZ875" s="143"/>
      <c r="DA875" s="143"/>
      <c r="DB875" s="23"/>
      <c r="DC875" s="23"/>
      <c r="DD875" s="23"/>
      <c r="DE875" s="23"/>
      <c r="DF875" s="143"/>
      <c r="DG875" s="89"/>
      <c r="DH875" s="50" t="s">
        <v>46</v>
      </c>
      <c r="DI875" s="28"/>
      <c r="DJ875" s="553" t="s">
        <v>46</v>
      </c>
      <c r="DK875" s="143"/>
      <c r="DL875" s="46"/>
      <c r="DM875" s="111"/>
      <c r="DN875" s="110"/>
      <c r="DO875" s="432">
        <v>4434.5084745762724</v>
      </c>
      <c r="DP875" s="433">
        <v>-4338.8418079096054</v>
      </c>
      <c r="DQ875" s="434">
        <v>971.1864406779664</v>
      </c>
      <c r="DR875" s="428">
        <v>-875.51977401129977</v>
      </c>
      <c r="DS875" s="432">
        <v>3.1525423728813569</v>
      </c>
      <c r="DT875" s="434">
        <v>-2.4858757062146903</v>
      </c>
      <c r="DU875" s="434">
        <v>2.0338983050847466</v>
      </c>
      <c r="DV875" s="428">
        <v>-1.36723163841808</v>
      </c>
      <c r="DW875" s="252"/>
      <c r="DX875" s="50"/>
      <c r="DY875" s="249"/>
      <c r="DZ875" s="464">
        <v>7910</v>
      </c>
      <c r="EA875" s="465">
        <v>-6857.666666666667</v>
      </c>
      <c r="EB875" s="46"/>
    </row>
    <row r="876" spans="1:132" s="141" customFormat="1" ht="27.75" customHeight="1" x14ac:dyDescent="0.25">
      <c r="A876" s="69" t="s">
        <v>56</v>
      </c>
      <c r="B876" s="69" t="s">
        <v>57</v>
      </c>
      <c r="C876" s="69" t="s">
        <v>1464</v>
      </c>
      <c r="D876" s="67" t="s">
        <v>1469</v>
      </c>
      <c r="E876" s="67" t="s">
        <v>1470</v>
      </c>
      <c r="F876" s="67" t="s">
        <v>1479</v>
      </c>
      <c r="G876" s="67" t="s">
        <v>1470</v>
      </c>
      <c r="H876" s="14" t="s">
        <v>46</v>
      </c>
      <c r="I876" s="20" t="s">
        <v>1983</v>
      </c>
      <c r="J876" s="145" t="s">
        <v>1984</v>
      </c>
      <c r="K876" s="426">
        <v>4.8</v>
      </c>
      <c r="L876" s="426">
        <v>0.5357954534310001</v>
      </c>
      <c r="M876" s="424">
        <v>209</v>
      </c>
      <c r="N876" s="487">
        <v>840960</v>
      </c>
      <c r="O876" s="487" t="s">
        <v>1976</v>
      </c>
      <c r="P876" s="572">
        <v>0.24</v>
      </c>
      <c r="Q876" s="34" t="s">
        <v>48</v>
      </c>
      <c r="R876" s="257" t="s">
        <v>48</v>
      </c>
      <c r="S876" s="27"/>
      <c r="T876" s="27"/>
      <c r="U876" s="145"/>
      <c r="V876" s="24"/>
      <c r="W876" s="24"/>
      <c r="X876" s="24"/>
      <c r="Y876" s="24"/>
      <c r="Z876" s="24"/>
      <c r="AA876" s="24"/>
      <c r="AB876" s="24"/>
      <c r="AC876" s="24"/>
      <c r="AD876" s="24"/>
      <c r="AE876" s="24"/>
      <c r="AF876" s="24"/>
      <c r="AG876" s="24"/>
      <c r="AH876" s="24"/>
      <c r="AI876" s="24"/>
      <c r="AJ876" s="24"/>
      <c r="AK876" s="24"/>
      <c r="AL876" s="24"/>
      <c r="AM876" s="24"/>
      <c r="AN876" s="24"/>
      <c r="AO876" s="145">
        <f t="shared" si="120"/>
        <v>0</v>
      </c>
      <c r="AP876" s="14">
        <f t="shared" si="121"/>
        <v>0</v>
      </c>
      <c r="AQ876" s="22"/>
      <c r="AR876" s="24"/>
      <c r="AS876" s="24"/>
      <c r="AT876" s="24"/>
      <c r="AU876" s="24"/>
      <c r="AV876" s="24"/>
      <c r="AW876" s="145"/>
      <c r="AX876" s="24"/>
      <c r="AY876" s="24"/>
      <c r="AZ876" s="24"/>
      <c r="BA876" s="24"/>
      <c r="BB876" s="24"/>
      <c r="BC876" s="24"/>
      <c r="BD876" s="24"/>
      <c r="BE876" s="24"/>
      <c r="BF876" s="24"/>
      <c r="BG876" s="24"/>
      <c r="BH876" s="24"/>
      <c r="BI876" s="24"/>
      <c r="BJ876" s="24"/>
      <c r="BK876" s="24"/>
      <c r="BL876" s="24"/>
      <c r="BM876" s="145">
        <f t="shared" si="122"/>
        <v>0</v>
      </c>
      <c r="BN876" s="24">
        <f t="shared" si="123"/>
        <v>0</v>
      </c>
      <c r="BO876" s="509">
        <f t="shared" si="117"/>
        <v>0</v>
      </c>
      <c r="BP876" s="511">
        <v>0</v>
      </c>
      <c r="BQ876" s="512">
        <v>0</v>
      </c>
      <c r="BR876" s="513">
        <v>0</v>
      </c>
      <c r="BS876" s="512">
        <v>0</v>
      </c>
      <c r="BT876" s="512">
        <v>0</v>
      </c>
      <c r="BU876" s="512">
        <v>0</v>
      </c>
      <c r="BV876" s="512">
        <v>0</v>
      </c>
      <c r="BW876" s="512">
        <v>0</v>
      </c>
      <c r="BX876" s="512">
        <v>0</v>
      </c>
      <c r="BY876" s="512">
        <v>0</v>
      </c>
      <c r="BZ876" s="512">
        <v>0</v>
      </c>
      <c r="CA876" s="512">
        <v>0</v>
      </c>
      <c r="CB876" s="512">
        <v>0</v>
      </c>
      <c r="CC876" s="512">
        <v>0</v>
      </c>
      <c r="CD876" s="512">
        <v>0</v>
      </c>
      <c r="CE876" s="512">
        <v>0</v>
      </c>
      <c r="CF876" s="512">
        <v>0</v>
      </c>
      <c r="CG876" s="512">
        <v>0</v>
      </c>
      <c r="CH876" s="512">
        <v>0</v>
      </c>
      <c r="CI876" s="512">
        <v>0</v>
      </c>
      <c r="CJ876" s="512">
        <v>0</v>
      </c>
      <c r="CK876" s="512">
        <v>0</v>
      </c>
      <c r="CL876" s="513">
        <f t="shared" si="124"/>
        <v>0</v>
      </c>
      <c r="CM876" s="513">
        <f t="shared" si="125"/>
        <v>0</v>
      </c>
      <c r="CN876" s="113"/>
      <c r="CO876" s="97"/>
      <c r="CP876" s="97"/>
      <c r="CQ876" s="97"/>
      <c r="CR876" s="97"/>
      <c r="CS876" s="97"/>
      <c r="CT876" s="97"/>
      <c r="CU876" s="114"/>
      <c r="CV876" s="50">
        <f t="shared" si="118"/>
        <v>840960</v>
      </c>
      <c r="CW876" s="11"/>
      <c r="CX876" s="604">
        <f t="shared" si="119"/>
        <v>0.24</v>
      </c>
      <c r="CY876" s="143"/>
      <c r="CZ876" s="143"/>
      <c r="DA876" s="143"/>
      <c r="DB876" s="23"/>
      <c r="DC876" s="23"/>
      <c r="DD876" s="23"/>
      <c r="DE876" s="23"/>
      <c r="DF876" s="143"/>
      <c r="DG876" s="89"/>
      <c r="DH876" s="50" t="s">
        <v>46</v>
      </c>
      <c r="DI876" s="28"/>
      <c r="DJ876" s="553" t="s">
        <v>46</v>
      </c>
      <c r="DK876" s="143"/>
      <c r="DL876" s="46"/>
      <c r="DM876" s="111"/>
      <c r="DN876" s="110"/>
      <c r="DO876" s="432">
        <v>3331.6715823037121</v>
      </c>
      <c r="DP876" s="433">
        <v>-3331.6715823037121</v>
      </c>
      <c r="DQ876" s="434">
        <v>0</v>
      </c>
      <c r="DR876" s="428">
        <v>0</v>
      </c>
      <c r="DS876" s="432">
        <v>0.99960143483459707</v>
      </c>
      <c r="DT876" s="434">
        <v>-0.99960143483459707</v>
      </c>
      <c r="DU876" s="434">
        <v>0</v>
      </c>
      <c r="DV876" s="428">
        <v>0</v>
      </c>
      <c r="DW876" s="252"/>
      <c r="DX876" s="50"/>
      <c r="DY876" s="249"/>
      <c r="DZ876" s="464">
        <v>0</v>
      </c>
      <c r="EA876" s="465">
        <v>0</v>
      </c>
      <c r="EB876" s="46"/>
    </row>
    <row r="877" spans="1:132" s="141" customFormat="1" ht="27.75" customHeight="1" x14ac:dyDescent="0.25">
      <c r="A877" s="69" t="s">
        <v>56</v>
      </c>
      <c r="B877" s="69" t="s">
        <v>57</v>
      </c>
      <c r="C877" s="69" t="s">
        <v>1464</v>
      </c>
      <c r="D877" s="67" t="s">
        <v>1469</v>
      </c>
      <c r="E877" s="67" t="s">
        <v>1470</v>
      </c>
      <c r="F877" s="67" t="s">
        <v>1480</v>
      </c>
      <c r="G877" s="67" t="s">
        <v>1470</v>
      </c>
      <c r="H877" s="14" t="s">
        <v>46</v>
      </c>
      <c r="I877" s="20" t="s">
        <v>1978</v>
      </c>
      <c r="J877" s="145" t="s">
        <v>1984</v>
      </c>
      <c r="K877" s="426">
        <v>7.5</v>
      </c>
      <c r="L877" s="426">
        <v>2.066856056307</v>
      </c>
      <c r="M877" s="424">
        <v>294</v>
      </c>
      <c r="N877" s="487">
        <v>10512000.000000002</v>
      </c>
      <c r="O877" s="487" t="s">
        <v>1976</v>
      </c>
      <c r="P877" s="572">
        <v>3</v>
      </c>
      <c r="Q877" s="34" t="s">
        <v>48</v>
      </c>
      <c r="R877" s="257" t="s">
        <v>48</v>
      </c>
      <c r="S877" s="27"/>
      <c r="T877" s="27"/>
      <c r="U877" s="145"/>
      <c r="V877" s="24"/>
      <c r="W877" s="24"/>
      <c r="X877" s="24"/>
      <c r="Y877" s="24"/>
      <c r="Z877" s="24"/>
      <c r="AA877" s="24"/>
      <c r="AB877" s="24"/>
      <c r="AC877" s="24"/>
      <c r="AD877" s="24"/>
      <c r="AE877" s="24"/>
      <c r="AF877" s="24"/>
      <c r="AG877" s="24"/>
      <c r="AH877" s="24"/>
      <c r="AI877" s="24">
        <v>2</v>
      </c>
      <c r="AJ877" s="24">
        <v>2</v>
      </c>
      <c r="AK877" s="24"/>
      <c r="AL877" s="24"/>
      <c r="AM877" s="24"/>
      <c r="AN877" s="24"/>
      <c r="AO877" s="145">
        <f t="shared" si="120"/>
        <v>2</v>
      </c>
      <c r="AP877" s="14">
        <f t="shared" si="121"/>
        <v>2</v>
      </c>
      <c r="AQ877" s="22"/>
      <c r="AR877" s="24"/>
      <c r="AS877" s="24"/>
      <c r="AT877" s="24"/>
      <c r="AU877" s="24"/>
      <c r="AV877" s="24"/>
      <c r="AW877" s="145"/>
      <c r="AX877" s="24"/>
      <c r="AY877" s="24"/>
      <c r="AZ877" s="24"/>
      <c r="BA877" s="24"/>
      <c r="BB877" s="24"/>
      <c r="BC877" s="24"/>
      <c r="BD877" s="24"/>
      <c r="BE877" s="24"/>
      <c r="BF877" s="24"/>
      <c r="BG877" s="24">
        <v>630</v>
      </c>
      <c r="BH877" s="24">
        <v>630</v>
      </c>
      <c r="BI877" s="24"/>
      <c r="BJ877" s="24"/>
      <c r="BK877" s="24"/>
      <c r="BL877" s="24"/>
      <c r="BM877" s="145">
        <f t="shared" si="122"/>
        <v>630</v>
      </c>
      <c r="BN877" s="24">
        <f t="shared" si="123"/>
        <v>630</v>
      </c>
      <c r="BO877" s="509">
        <f t="shared" si="117"/>
        <v>0.21</v>
      </c>
      <c r="BP877" s="511">
        <v>0</v>
      </c>
      <c r="BQ877" s="512">
        <v>0</v>
      </c>
      <c r="BR877" s="513">
        <v>0</v>
      </c>
      <c r="BS877" s="512">
        <v>0</v>
      </c>
      <c r="BT877" s="512">
        <v>0</v>
      </c>
      <c r="BU877" s="512">
        <v>0</v>
      </c>
      <c r="BV877" s="512">
        <v>0</v>
      </c>
      <c r="BW877" s="512">
        <v>0</v>
      </c>
      <c r="BX877" s="512">
        <v>0</v>
      </c>
      <c r="BY877" s="512">
        <v>0</v>
      </c>
      <c r="BZ877" s="512">
        <v>0</v>
      </c>
      <c r="CA877" s="512">
        <v>0</v>
      </c>
      <c r="CB877" s="512">
        <v>0</v>
      </c>
      <c r="CC877" s="512">
        <v>0</v>
      </c>
      <c r="CD877" s="512">
        <v>0</v>
      </c>
      <c r="CE877" s="512">
        <v>0</v>
      </c>
      <c r="CF877" s="512">
        <v>739519.20000000007</v>
      </c>
      <c r="CG877" s="512">
        <v>739519.20000000007</v>
      </c>
      <c r="CH877" s="512">
        <v>0</v>
      </c>
      <c r="CI877" s="512">
        <v>0</v>
      </c>
      <c r="CJ877" s="512">
        <v>0</v>
      </c>
      <c r="CK877" s="512">
        <v>0</v>
      </c>
      <c r="CL877" s="513">
        <f t="shared" si="124"/>
        <v>739519.20000000007</v>
      </c>
      <c r="CM877" s="513">
        <f t="shared" si="125"/>
        <v>739519.20000000007</v>
      </c>
      <c r="CN877" s="113"/>
      <c r="CO877" s="97"/>
      <c r="CP877" s="97"/>
      <c r="CQ877" s="97"/>
      <c r="CR877" s="97"/>
      <c r="CS877" s="97"/>
      <c r="CT877" s="97"/>
      <c r="CU877" s="114"/>
      <c r="CV877" s="50">
        <f t="shared" si="118"/>
        <v>10512000.000000002</v>
      </c>
      <c r="CW877" s="11"/>
      <c r="CX877" s="604">
        <f t="shared" si="119"/>
        <v>3</v>
      </c>
      <c r="CY877" s="143"/>
      <c r="CZ877" s="143"/>
      <c r="DA877" s="143"/>
      <c r="DB877" s="23"/>
      <c r="DC877" s="23"/>
      <c r="DD877" s="23"/>
      <c r="DE877" s="23"/>
      <c r="DF877" s="143"/>
      <c r="DG877" s="89"/>
      <c r="DH877" s="50" t="s">
        <v>46</v>
      </c>
      <c r="DI877" s="28"/>
      <c r="DJ877" s="553" t="s">
        <v>46</v>
      </c>
      <c r="DK877" s="143"/>
      <c r="DL877" s="46"/>
      <c r="DM877" s="111"/>
      <c r="DN877" s="110"/>
      <c r="DO877" s="432">
        <v>2171.9489361702126</v>
      </c>
      <c r="DP877" s="433">
        <v>-2171.9489361702126</v>
      </c>
      <c r="DQ877" s="434">
        <v>0</v>
      </c>
      <c r="DR877" s="428">
        <v>0</v>
      </c>
      <c r="DS877" s="432">
        <v>0.91914893617021276</v>
      </c>
      <c r="DT877" s="434">
        <v>-0.91914893617021276</v>
      </c>
      <c r="DU877" s="434">
        <v>0</v>
      </c>
      <c r="DV877" s="428">
        <v>0</v>
      </c>
      <c r="DW877" s="252"/>
      <c r="DX877" s="50"/>
      <c r="DY877" s="249"/>
      <c r="DZ877" s="464">
        <v>0</v>
      </c>
      <c r="EA877" s="465">
        <v>0</v>
      </c>
      <c r="EB877" s="46"/>
    </row>
    <row r="878" spans="1:132" s="141" customFormat="1" ht="27.75" customHeight="1" x14ac:dyDescent="0.25">
      <c r="A878" s="69" t="s">
        <v>56</v>
      </c>
      <c r="B878" s="69" t="s">
        <v>57</v>
      </c>
      <c r="C878" s="69" t="s">
        <v>1464</v>
      </c>
      <c r="D878" s="67" t="s">
        <v>1469</v>
      </c>
      <c r="E878" s="67" t="s">
        <v>1470</v>
      </c>
      <c r="F878" s="67" t="s">
        <v>1481</v>
      </c>
      <c r="G878" s="67" t="s">
        <v>1470</v>
      </c>
      <c r="H878" s="14" t="s">
        <v>46</v>
      </c>
      <c r="I878" s="20" t="s">
        <v>1978</v>
      </c>
      <c r="J878" s="145" t="s">
        <v>1984</v>
      </c>
      <c r="K878" s="426">
        <v>7.4</v>
      </c>
      <c r="L878" s="426">
        <v>0.93901514956200005</v>
      </c>
      <c r="M878" s="424">
        <v>90</v>
      </c>
      <c r="N878" s="487">
        <v>12264000.000000002</v>
      </c>
      <c r="O878" s="487" t="s">
        <v>1976</v>
      </c>
      <c r="P878" s="572">
        <v>3.5</v>
      </c>
      <c r="Q878" s="34" t="s">
        <v>48</v>
      </c>
      <c r="R878" s="257" t="s">
        <v>48</v>
      </c>
      <c r="S878" s="27"/>
      <c r="T878" s="27"/>
      <c r="U878" s="145"/>
      <c r="V878" s="24"/>
      <c r="W878" s="24"/>
      <c r="X878" s="24"/>
      <c r="Y878" s="24"/>
      <c r="Z878" s="24"/>
      <c r="AA878" s="24"/>
      <c r="AB878" s="24"/>
      <c r="AC878" s="24"/>
      <c r="AD878" s="24"/>
      <c r="AE878" s="24"/>
      <c r="AF878" s="24"/>
      <c r="AG878" s="24"/>
      <c r="AH878" s="24"/>
      <c r="AI878" s="24"/>
      <c r="AJ878" s="24"/>
      <c r="AK878" s="24"/>
      <c r="AL878" s="24"/>
      <c r="AM878" s="24"/>
      <c r="AN878" s="24"/>
      <c r="AO878" s="145">
        <f t="shared" si="120"/>
        <v>0</v>
      </c>
      <c r="AP878" s="14">
        <f t="shared" si="121"/>
        <v>0</v>
      </c>
      <c r="AQ878" s="22"/>
      <c r="AR878" s="24"/>
      <c r="AS878" s="24"/>
      <c r="AT878" s="24"/>
      <c r="AU878" s="24"/>
      <c r="AV878" s="24"/>
      <c r="AW878" s="145"/>
      <c r="AX878" s="24"/>
      <c r="AY878" s="24"/>
      <c r="AZ878" s="24"/>
      <c r="BA878" s="24"/>
      <c r="BB878" s="24"/>
      <c r="BC878" s="24"/>
      <c r="BD878" s="24"/>
      <c r="BE878" s="24"/>
      <c r="BF878" s="24"/>
      <c r="BG878" s="24"/>
      <c r="BH878" s="24"/>
      <c r="BI878" s="24"/>
      <c r="BJ878" s="24"/>
      <c r="BK878" s="24"/>
      <c r="BL878" s="24"/>
      <c r="BM878" s="145">
        <f t="shared" si="122"/>
        <v>0</v>
      </c>
      <c r="BN878" s="24">
        <f t="shared" si="123"/>
        <v>0</v>
      </c>
      <c r="BO878" s="509">
        <f t="shared" si="117"/>
        <v>0</v>
      </c>
      <c r="BP878" s="511">
        <v>0</v>
      </c>
      <c r="BQ878" s="512">
        <v>0</v>
      </c>
      <c r="BR878" s="513">
        <v>0</v>
      </c>
      <c r="BS878" s="512">
        <v>0</v>
      </c>
      <c r="BT878" s="512">
        <v>0</v>
      </c>
      <c r="BU878" s="512">
        <v>0</v>
      </c>
      <c r="BV878" s="512">
        <v>0</v>
      </c>
      <c r="BW878" s="512">
        <v>0</v>
      </c>
      <c r="BX878" s="512">
        <v>0</v>
      </c>
      <c r="BY878" s="512">
        <v>0</v>
      </c>
      <c r="BZ878" s="512">
        <v>0</v>
      </c>
      <c r="CA878" s="512">
        <v>0</v>
      </c>
      <c r="CB878" s="512">
        <v>0</v>
      </c>
      <c r="CC878" s="512">
        <v>0</v>
      </c>
      <c r="CD878" s="512">
        <v>0</v>
      </c>
      <c r="CE878" s="512">
        <v>0</v>
      </c>
      <c r="CF878" s="512">
        <v>0</v>
      </c>
      <c r="CG878" s="512">
        <v>0</v>
      </c>
      <c r="CH878" s="512">
        <v>0</v>
      </c>
      <c r="CI878" s="512">
        <v>0</v>
      </c>
      <c r="CJ878" s="512">
        <v>0</v>
      </c>
      <c r="CK878" s="512">
        <v>0</v>
      </c>
      <c r="CL878" s="513">
        <f t="shared" si="124"/>
        <v>0</v>
      </c>
      <c r="CM878" s="513">
        <f t="shared" si="125"/>
        <v>0</v>
      </c>
      <c r="CN878" s="113"/>
      <c r="CO878" s="97"/>
      <c r="CP878" s="97"/>
      <c r="CQ878" s="97"/>
      <c r="CR878" s="97"/>
      <c r="CS878" s="97"/>
      <c r="CT878" s="97"/>
      <c r="CU878" s="114"/>
      <c r="CV878" s="50">
        <f t="shared" si="118"/>
        <v>12264000.000000002</v>
      </c>
      <c r="CW878" s="11"/>
      <c r="CX878" s="604">
        <f t="shared" si="119"/>
        <v>3.5</v>
      </c>
      <c r="CY878" s="143"/>
      <c r="CZ878" s="143"/>
      <c r="DA878" s="143"/>
      <c r="DB878" s="23"/>
      <c r="DC878" s="23"/>
      <c r="DD878" s="23"/>
      <c r="DE878" s="23"/>
      <c r="DF878" s="143"/>
      <c r="DG878" s="89"/>
      <c r="DH878" s="50" t="s">
        <v>46</v>
      </c>
      <c r="DI878" s="28"/>
      <c r="DJ878" s="553" t="s">
        <v>46</v>
      </c>
      <c r="DK878" s="143"/>
      <c r="DL878" s="46"/>
      <c r="DM878" s="111"/>
      <c r="DN878" s="110"/>
      <c r="DO878" s="432">
        <v>0</v>
      </c>
      <c r="DP878" s="433">
        <v>33.01881277925218</v>
      </c>
      <c r="DQ878" s="434">
        <v>0</v>
      </c>
      <c r="DR878" s="428">
        <v>33.01881277925218</v>
      </c>
      <c r="DS878" s="432">
        <v>0</v>
      </c>
      <c r="DT878" s="434">
        <v>0.67198575603856592</v>
      </c>
      <c r="DU878" s="434">
        <v>0</v>
      </c>
      <c r="DV878" s="428">
        <v>0.67198575603856592</v>
      </c>
      <c r="DW878" s="252"/>
      <c r="DX878" s="50"/>
      <c r="DY878" s="249"/>
      <c r="DZ878" s="464">
        <v>0</v>
      </c>
      <c r="EA878" s="465">
        <v>1423.3333333333333</v>
      </c>
      <c r="EB878" s="46"/>
    </row>
    <row r="879" spans="1:132" s="141" customFormat="1" ht="27.75" customHeight="1" x14ac:dyDescent="0.25">
      <c r="A879" s="69" t="s">
        <v>56</v>
      </c>
      <c r="B879" s="69" t="s">
        <v>57</v>
      </c>
      <c r="C879" s="69" t="s">
        <v>1464</v>
      </c>
      <c r="D879" s="67" t="s">
        <v>1469</v>
      </c>
      <c r="E879" s="67" t="s">
        <v>1470</v>
      </c>
      <c r="F879" s="67" t="s">
        <v>1482</v>
      </c>
      <c r="G879" s="67" t="s">
        <v>1470</v>
      </c>
      <c r="H879" s="14" t="s">
        <v>46</v>
      </c>
      <c r="I879" s="20" t="s">
        <v>1978</v>
      </c>
      <c r="J879" s="145" t="s">
        <v>1984</v>
      </c>
      <c r="K879" s="426">
        <v>9.6</v>
      </c>
      <c r="L879" s="426">
        <v>0.73920454391700008</v>
      </c>
      <c r="M879" s="424">
        <v>4</v>
      </c>
      <c r="N879" s="487">
        <v>15067199.999999998</v>
      </c>
      <c r="O879" s="487" t="s">
        <v>1976</v>
      </c>
      <c r="P879" s="572">
        <v>4.3</v>
      </c>
      <c r="Q879" s="34" t="s">
        <v>48</v>
      </c>
      <c r="R879" s="257" t="s">
        <v>48</v>
      </c>
      <c r="S879" s="27"/>
      <c r="T879" s="27"/>
      <c r="U879" s="145"/>
      <c r="V879" s="24"/>
      <c r="W879" s="24"/>
      <c r="X879" s="24"/>
      <c r="Y879" s="24"/>
      <c r="Z879" s="24"/>
      <c r="AA879" s="24"/>
      <c r="AB879" s="24"/>
      <c r="AC879" s="24"/>
      <c r="AD879" s="24"/>
      <c r="AE879" s="24"/>
      <c r="AF879" s="24"/>
      <c r="AG879" s="24"/>
      <c r="AH879" s="24"/>
      <c r="AI879" s="24"/>
      <c r="AJ879" s="24"/>
      <c r="AK879" s="24"/>
      <c r="AL879" s="24"/>
      <c r="AM879" s="24"/>
      <c r="AN879" s="24"/>
      <c r="AO879" s="145">
        <f t="shared" si="120"/>
        <v>0</v>
      </c>
      <c r="AP879" s="14">
        <f t="shared" si="121"/>
        <v>0</v>
      </c>
      <c r="AQ879" s="22"/>
      <c r="AR879" s="24"/>
      <c r="AS879" s="24"/>
      <c r="AT879" s="24"/>
      <c r="AU879" s="24"/>
      <c r="AV879" s="24"/>
      <c r="AW879" s="145"/>
      <c r="AX879" s="24"/>
      <c r="AY879" s="24"/>
      <c r="AZ879" s="24"/>
      <c r="BA879" s="24"/>
      <c r="BB879" s="24"/>
      <c r="BC879" s="24"/>
      <c r="BD879" s="24"/>
      <c r="BE879" s="24"/>
      <c r="BF879" s="24"/>
      <c r="BG879" s="24"/>
      <c r="BH879" s="24"/>
      <c r="BI879" s="24"/>
      <c r="BJ879" s="24"/>
      <c r="BK879" s="24"/>
      <c r="BL879" s="24"/>
      <c r="BM879" s="145">
        <f t="shared" si="122"/>
        <v>0</v>
      </c>
      <c r="BN879" s="24">
        <f t="shared" si="123"/>
        <v>0</v>
      </c>
      <c r="BO879" s="509">
        <f t="shared" si="117"/>
        <v>0</v>
      </c>
      <c r="BP879" s="511">
        <v>0</v>
      </c>
      <c r="BQ879" s="512">
        <v>0</v>
      </c>
      <c r="BR879" s="513">
        <v>0</v>
      </c>
      <c r="BS879" s="512">
        <v>0</v>
      </c>
      <c r="BT879" s="512">
        <v>0</v>
      </c>
      <c r="BU879" s="512">
        <v>0</v>
      </c>
      <c r="BV879" s="512">
        <v>0</v>
      </c>
      <c r="BW879" s="512">
        <v>0</v>
      </c>
      <c r="BX879" s="512">
        <v>0</v>
      </c>
      <c r="BY879" s="512">
        <v>0</v>
      </c>
      <c r="BZ879" s="512">
        <v>0</v>
      </c>
      <c r="CA879" s="512">
        <v>0</v>
      </c>
      <c r="CB879" s="512">
        <v>0</v>
      </c>
      <c r="CC879" s="512">
        <v>0</v>
      </c>
      <c r="CD879" s="512">
        <v>0</v>
      </c>
      <c r="CE879" s="512">
        <v>0</v>
      </c>
      <c r="CF879" s="512">
        <v>0</v>
      </c>
      <c r="CG879" s="512">
        <v>0</v>
      </c>
      <c r="CH879" s="512">
        <v>0</v>
      </c>
      <c r="CI879" s="512">
        <v>0</v>
      </c>
      <c r="CJ879" s="512">
        <v>0</v>
      </c>
      <c r="CK879" s="512">
        <v>0</v>
      </c>
      <c r="CL879" s="513">
        <f t="shared" si="124"/>
        <v>0</v>
      </c>
      <c r="CM879" s="513">
        <f t="shared" si="125"/>
        <v>0</v>
      </c>
      <c r="CN879" s="113"/>
      <c r="CO879" s="97"/>
      <c r="CP879" s="97"/>
      <c r="CQ879" s="97"/>
      <c r="CR879" s="97"/>
      <c r="CS879" s="97"/>
      <c r="CT879" s="97"/>
      <c r="CU879" s="114"/>
      <c r="CV879" s="50">
        <f t="shared" si="118"/>
        <v>15067199.999999998</v>
      </c>
      <c r="CW879" s="11"/>
      <c r="CX879" s="604">
        <f t="shared" si="119"/>
        <v>4.3</v>
      </c>
      <c r="CY879" s="143"/>
      <c r="CZ879" s="143"/>
      <c r="DA879" s="143"/>
      <c r="DB879" s="23"/>
      <c r="DC879" s="23"/>
      <c r="DD879" s="23"/>
      <c r="DE879" s="23"/>
      <c r="DF879" s="143"/>
      <c r="DG879" s="89"/>
      <c r="DH879" s="50" t="s">
        <v>46</v>
      </c>
      <c r="DI879" s="28"/>
      <c r="DJ879" s="553" t="s">
        <v>46</v>
      </c>
      <c r="DK879" s="143"/>
      <c r="DL879" s="46"/>
      <c r="DM879" s="111"/>
      <c r="DN879" s="110"/>
      <c r="DO879" s="432">
        <v>2364</v>
      </c>
      <c r="DP879" s="433">
        <v>-2244.6666666666665</v>
      </c>
      <c r="DQ879" s="434">
        <v>0</v>
      </c>
      <c r="DR879" s="428">
        <v>119.33333333333333</v>
      </c>
      <c r="DS879" s="432">
        <v>1</v>
      </c>
      <c r="DT879" s="434">
        <v>0.66666666666666674</v>
      </c>
      <c r="DU879" s="434">
        <v>0</v>
      </c>
      <c r="DV879" s="428">
        <v>1.6666666666666667</v>
      </c>
      <c r="DW879" s="252"/>
      <c r="DX879" s="50"/>
      <c r="DY879" s="249"/>
      <c r="DZ879" s="464">
        <v>0</v>
      </c>
      <c r="EA879" s="465">
        <v>477.33333333333331</v>
      </c>
      <c r="EB879" s="46"/>
    </row>
    <row r="880" spans="1:132" s="141" customFormat="1" ht="27.75" customHeight="1" x14ac:dyDescent="0.25">
      <c r="A880" s="69" t="s">
        <v>56</v>
      </c>
      <c r="B880" s="69" t="s">
        <v>57</v>
      </c>
      <c r="C880" s="69" t="s">
        <v>1464</v>
      </c>
      <c r="D880" s="67" t="s">
        <v>1483</v>
      </c>
      <c r="E880" s="67" t="s">
        <v>1484</v>
      </c>
      <c r="F880" s="67" t="s">
        <v>1485</v>
      </c>
      <c r="G880" s="67" t="s">
        <v>1484</v>
      </c>
      <c r="H880" s="14" t="s">
        <v>46</v>
      </c>
      <c r="I880" s="20" t="s">
        <v>1983</v>
      </c>
      <c r="J880" s="145" t="s">
        <v>1981</v>
      </c>
      <c r="K880" s="426">
        <v>2.2696793782382572</v>
      </c>
      <c r="L880" s="426">
        <v>1.6401515117400001</v>
      </c>
      <c r="M880" s="424">
        <v>750</v>
      </c>
      <c r="N880" s="487">
        <v>3398880</v>
      </c>
      <c r="O880" s="487" t="s">
        <v>1976</v>
      </c>
      <c r="P880" s="572">
        <v>0.75655979274608554</v>
      </c>
      <c r="Q880" s="34" t="s">
        <v>48</v>
      </c>
      <c r="R880" s="257" t="s">
        <v>48</v>
      </c>
      <c r="S880" s="27"/>
      <c r="T880" s="27"/>
      <c r="U880" s="145"/>
      <c r="V880" s="24"/>
      <c r="W880" s="24"/>
      <c r="X880" s="24"/>
      <c r="Y880" s="24"/>
      <c r="Z880" s="24"/>
      <c r="AA880" s="24"/>
      <c r="AB880" s="24"/>
      <c r="AC880" s="24"/>
      <c r="AD880" s="24"/>
      <c r="AE880" s="24"/>
      <c r="AF880" s="24"/>
      <c r="AG880" s="24"/>
      <c r="AH880" s="24"/>
      <c r="AI880" s="24"/>
      <c r="AJ880" s="24"/>
      <c r="AK880" s="24"/>
      <c r="AL880" s="24"/>
      <c r="AM880" s="24"/>
      <c r="AN880" s="24"/>
      <c r="AO880" s="145">
        <f t="shared" si="120"/>
        <v>0</v>
      </c>
      <c r="AP880" s="14">
        <f t="shared" si="121"/>
        <v>0</v>
      </c>
      <c r="AQ880" s="22"/>
      <c r="AR880" s="24"/>
      <c r="AS880" s="24"/>
      <c r="AT880" s="24"/>
      <c r="AU880" s="24"/>
      <c r="AV880" s="24"/>
      <c r="AW880" s="145"/>
      <c r="AX880" s="24"/>
      <c r="AY880" s="24"/>
      <c r="AZ880" s="24"/>
      <c r="BA880" s="24"/>
      <c r="BB880" s="24"/>
      <c r="BC880" s="24"/>
      <c r="BD880" s="24"/>
      <c r="BE880" s="24"/>
      <c r="BF880" s="24"/>
      <c r="BG880" s="24"/>
      <c r="BH880" s="24"/>
      <c r="BI880" s="24"/>
      <c r="BJ880" s="24"/>
      <c r="BK880" s="24"/>
      <c r="BL880" s="24"/>
      <c r="BM880" s="145">
        <f t="shared" si="122"/>
        <v>0</v>
      </c>
      <c r="BN880" s="24">
        <f t="shared" si="123"/>
        <v>0</v>
      </c>
      <c r="BO880" s="509">
        <f t="shared" si="117"/>
        <v>0</v>
      </c>
      <c r="BP880" s="511">
        <v>0</v>
      </c>
      <c r="BQ880" s="512">
        <v>0</v>
      </c>
      <c r="BR880" s="513">
        <v>0</v>
      </c>
      <c r="BS880" s="512">
        <v>0</v>
      </c>
      <c r="BT880" s="512">
        <v>0</v>
      </c>
      <c r="BU880" s="512">
        <v>0</v>
      </c>
      <c r="BV880" s="512">
        <v>0</v>
      </c>
      <c r="BW880" s="512">
        <v>0</v>
      </c>
      <c r="BX880" s="512">
        <v>0</v>
      </c>
      <c r="BY880" s="512">
        <v>0</v>
      </c>
      <c r="BZ880" s="512">
        <v>0</v>
      </c>
      <c r="CA880" s="512">
        <v>0</v>
      </c>
      <c r="CB880" s="512">
        <v>0</v>
      </c>
      <c r="CC880" s="512">
        <v>0</v>
      </c>
      <c r="CD880" s="512">
        <v>0</v>
      </c>
      <c r="CE880" s="512">
        <v>0</v>
      </c>
      <c r="CF880" s="512">
        <v>0</v>
      </c>
      <c r="CG880" s="512">
        <v>0</v>
      </c>
      <c r="CH880" s="512">
        <v>0</v>
      </c>
      <c r="CI880" s="512">
        <v>0</v>
      </c>
      <c r="CJ880" s="512">
        <v>0</v>
      </c>
      <c r="CK880" s="512">
        <v>0</v>
      </c>
      <c r="CL880" s="513">
        <f t="shared" si="124"/>
        <v>0</v>
      </c>
      <c r="CM880" s="513">
        <f t="shared" si="125"/>
        <v>0</v>
      </c>
      <c r="CN880" s="113"/>
      <c r="CO880" s="97"/>
      <c r="CP880" s="97"/>
      <c r="CQ880" s="97"/>
      <c r="CR880" s="97"/>
      <c r="CS880" s="97"/>
      <c r="CT880" s="97"/>
      <c r="CU880" s="114"/>
      <c r="CV880" s="50">
        <f t="shared" si="118"/>
        <v>3398880</v>
      </c>
      <c r="CW880" s="11"/>
      <c r="CX880" s="604">
        <f t="shared" si="119"/>
        <v>0.75655979274608554</v>
      </c>
      <c r="CY880" s="143"/>
      <c r="CZ880" s="143"/>
      <c r="DA880" s="143"/>
      <c r="DB880" s="23"/>
      <c r="DC880" s="23"/>
      <c r="DD880" s="23"/>
      <c r="DE880" s="23"/>
      <c r="DF880" s="143"/>
      <c r="DG880" s="89"/>
      <c r="DH880" s="50" t="s">
        <v>46</v>
      </c>
      <c r="DI880" s="28"/>
      <c r="DJ880" s="553" t="s">
        <v>46</v>
      </c>
      <c r="DK880" s="143"/>
      <c r="DL880" s="46"/>
      <c r="DM880" s="111"/>
      <c r="DN880" s="110"/>
      <c r="DO880" s="432">
        <v>0</v>
      </c>
      <c r="DP880" s="433">
        <v>145.01903877311804</v>
      </c>
      <c r="DQ880" s="434">
        <v>0</v>
      </c>
      <c r="DR880" s="428">
        <v>145.01903877311804</v>
      </c>
      <c r="DS880" s="432">
        <v>0</v>
      </c>
      <c r="DT880" s="434">
        <v>1.0096615256815022</v>
      </c>
      <c r="DU880" s="434">
        <v>0</v>
      </c>
      <c r="DV880" s="428">
        <v>1.0096615256815022</v>
      </c>
      <c r="DW880" s="252"/>
      <c r="DX880" s="50"/>
      <c r="DY880" s="249"/>
      <c r="DZ880" s="464">
        <v>0</v>
      </c>
      <c r="EA880" s="465">
        <v>103944</v>
      </c>
      <c r="EB880" s="46"/>
    </row>
    <row r="881" spans="1:132" s="141" customFormat="1" ht="27.75" customHeight="1" x14ac:dyDescent="0.25">
      <c r="A881" s="69" t="s">
        <v>56</v>
      </c>
      <c r="B881" s="69" t="s">
        <v>57</v>
      </c>
      <c r="C881" s="69" t="s">
        <v>1464</v>
      </c>
      <c r="D881" s="67" t="s">
        <v>1483</v>
      </c>
      <c r="E881" s="67" t="s">
        <v>1484</v>
      </c>
      <c r="F881" s="67" t="s">
        <v>1486</v>
      </c>
      <c r="G881" s="67" t="s">
        <v>1484</v>
      </c>
      <c r="H881" s="14" t="s">
        <v>46</v>
      </c>
      <c r="I881" s="20" t="s">
        <v>1979</v>
      </c>
      <c r="J881" s="145" t="s">
        <v>1981</v>
      </c>
      <c r="K881" s="426">
        <v>2.5506873012582316</v>
      </c>
      <c r="L881" s="426">
        <v>2.6374999945140001</v>
      </c>
      <c r="M881" s="424">
        <v>101</v>
      </c>
      <c r="N881" s="487">
        <v>4870559.9999999991</v>
      </c>
      <c r="O881" s="487" t="s">
        <v>1976</v>
      </c>
      <c r="P881" s="572">
        <v>1.3209774159058614</v>
      </c>
      <c r="Q881" s="34" t="s">
        <v>48</v>
      </c>
      <c r="R881" s="257" t="s">
        <v>48</v>
      </c>
      <c r="S881" s="27"/>
      <c r="T881" s="27"/>
      <c r="U881" s="145"/>
      <c r="V881" s="24"/>
      <c r="W881" s="24"/>
      <c r="X881" s="24"/>
      <c r="Y881" s="24"/>
      <c r="Z881" s="24"/>
      <c r="AA881" s="24"/>
      <c r="AB881" s="24"/>
      <c r="AC881" s="24"/>
      <c r="AD881" s="24"/>
      <c r="AE881" s="24"/>
      <c r="AF881" s="24"/>
      <c r="AG881" s="24"/>
      <c r="AH881" s="24"/>
      <c r="AI881" s="24"/>
      <c r="AJ881" s="24"/>
      <c r="AK881" s="24"/>
      <c r="AL881" s="24"/>
      <c r="AM881" s="24"/>
      <c r="AN881" s="24"/>
      <c r="AO881" s="145">
        <f t="shared" si="120"/>
        <v>0</v>
      </c>
      <c r="AP881" s="14">
        <f t="shared" si="121"/>
        <v>0</v>
      </c>
      <c r="AQ881" s="22"/>
      <c r="AR881" s="24"/>
      <c r="AS881" s="24"/>
      <c r="AT881" s="24"/>
      <c r="AU881" s="24"/>
      <c r="AV881" s="24"/>
      <c r="AW881" s="145"/>
      <c r="AX881" s="24"/>
      <c r="AY881" s="24"/>
      <c r="AZ881" s="24"/>
      <c r="BA881" s="24"/>
      <c r="BB881" s="24"/>
      <c r="BC881" s="24"/>
      <c r="BD881" s="24"/>
      <c r="BE881" s="24"/>
      <c r="BF881" s="24"/>
      <c r="BG881" s="24"/>
      <c r="BH881" s="24"/>
      <c r="BI881" s="24"/>
      <c r="BJ881" s="24"/>
      <c r="BK881" s="24"/>
      <c r="BL881" s="24"/>
      <c r="BM881" s="145">
        <f t="shared" si="122"/>
        <v>0</v>
      </c>
      <c r="BN881" s="24">
        <f t="shared" si="123"/>
        <v>0</v>
      </c>
      <c r="BO881" s="509">
        <f t="shared" si="117"/>
        <v>0</v>
      </c>
      <c r="BP881" s="511">
        <v>0</v>
      </c>
      <c r="BQ881" s="512">
        <v>0</v>
      </c>
      <c r="BR881" s="513">
        <v>0</v>
      </c>
      <c r="BS881" s="512">
        <v>0</v>
      </c>
      <c r="BT881" s="512">
        <v>0</v>
      </c>
      <c r="BU881" s="512">
        <v>0</v>
      </c>
      <c r="BV881" s="512">
        <v>0</v>
      </c>
      <c r="BW881" s="512">
        <v>0</v>
      </c>
      <c r="BX881" s="512">
        <v>0</v>
      </c>
      <c r="BY881" s="512">
        <v>0</v>
      </c>
      <c r="BZ881" s="512">
        <v>0</v>
      </c>
      <c r="CA881" s="512">
        <v>0</v>
      </c>
      <c r="CB881" s="512">
        <v>0</v>
      </c>
      <c r="CC881" s="512">
        <v>0</v>
      </c>
      <c r="CD881" s="512">
        <v>0</v>
      </c>
      <c r="CE881" s="512">
        <v>0</v>
      </c>
      <c r="CF881" s="512">
        <v>0</v>
      </c>
      <c r="CG881" s="512">
        <v>0</v>
      </c>
      <c r="CH881" s="512">
        <v>0</v>
      </c>
      <c r="CI881" s="512">
        <v>0</v>
      </c>
      <c r="CJ881" s="512">
        <v>0</v>
      </c>
      <c r="CK881" s="512">
        <v>0</v>
      </c>
      <c r="CL881" s="513">
        <f t="shared" si="124"/>
        <v>0</v>
      </c>
      <c r="CM881" s="513">
        <f t="shared" si="125"/>
        <v>0</v>
      </c>
      <c r="CN881" s="113"/>
      <c r="CO881" s="97"/>
      <c r="CP881" s="97"/>
      <c r="CQ881" s="97"/>
      <c r="CR881" s="97"/>
      <c r="CS881" s="97"/>
      <c r="CT881" s="97"/>
      <c r="CU881" s="114"/>
      <c r="CV881" s="50">
        <f t="shared" si="118"/>
        <v>4870559.9999999991</v>
      </c>
      <c r="CW881" s="11"/>
      <c r="CX881" s="604">
        <f t="shared" si="119"/>
        <v>1.3209774159058614</v>
      </c>
      <c r="CY881" s="143"/>
      <c r="CZ881" s="143"/>
      <c r="DA881" s="143"/>
      <c r="DB881" s="23"/>
      <c r="DC881" s="23"/>
      <c r="DD881" s="23"/>
      <c r="DE881" s="23"/>
      <c r="DF881" s="143"/>
      <c r="DG881" s="89"/>
      <c r="DH881" s="50" t="s">
        <v>46</v>
      </c>
      <c r="DI881" s="28"/>
      <c r="DJ881" s="553" t="s">
        <v>46</v>
      </c>
      <c r="DK881" s="143"/>
      <c r="DL881" s="46"/>
      <c r="DM881" s="111"/>
      <c r="DN881" s="110"/>
      <c r="DO881" s="432">
        <v>126.18780889621046</v>
      </c>
      <c r="DP881" s="433">
        <v>-71.701898885684315</v>
      </c>
      <c r="DQ881" s="434">
        <v>126.18780889621046</v>
      </c>
      <c r="DR881" s="428">
        <v>-71.701898885684315</v>
      </c>
      <c r="DS881" s="432">
        <v>0.99835255354200658</v>
      </c>
      <c r="DT881" s="434">
        <v>-0.59913743348724835</v>
      </c>
      <c r="DU881" s="434">
        <v>0.99835255354200658</v>
      </c>
      <c r="DV881" s="428">
        <v>-0.59913743348724835</v>
      </c>
      <c r="DW881" s="252"/>
      <c r="DX881" s="50"/>
      <c r="DY881" s="249"/>
      <c r="DZ881" s="464">
        <v>12766</v>
      </c>
      <c r="EA881" s="465">
        <v>-344.66666666666606</v>
      </c>
      <c r="EB881" s="46"/>
    </row>
    <row r="882" spans="1:132" s="141" customFormat="1" ht="27.75" customHeight="1" x14ac:dyDescent="0.25">
      <c r="A882" s="69" t="s">
        <v>56</v>
      </c>
      <c r="B882" s="69" t="s">
        <v>57</v>
      </c>
      <c r="C882" s="69" t="s">
        <v>1464</v>
      </c>
      <c r="D882" s="67" t="s">
        <v>1483</v>
      </c>
      <c r="E882" s="67" t="s">
        <v>1484</v>
      </c>
      <c r="F882" s="67" t="s">
        <v>1487</v>
      </c>
      <c r="G882" s="67" t="s">
        <v>1484</v>
      </c>
      <c r="H882" s="14" t="s">
        <v>46</v>
      </c>
      <c r="I882" s="20" t="s">
        <v>1983</v>
      </c>
      <c r="J882" s="145" t="s">
        <v>1981</v>
      </c>
      <c r="K882" s="426">
        <v>2.3057060350356893</v>
      </c>
      <c r="L882" s="426">
        <v>1.6509469662630001</v>
      </c>
      <c r="M882" s="424">
        <v>189</v>
      </c>
      <c r="N882" s="487">
        <v>4344960</v>
      </c>
      <c r="O882" s="487" t="s">
        <v>1976</v>
      </c>
      <c r="P882" s="572">
        <v>1.8733861534664977</v>
      </c>
      <c r="Q882" s="34" t="s">
        <v>48</v>
      </c>
      <c r="R882" s="257" t="s">
        <v>48</v>
      </c>
      <c r="S882" s="27"/>
      <c r="T882" s="27"/>
      <c r="U882" s="145"/>
      <c r="V882" s="24"/>
      <c r="W882" s="24"/>
      <c r="X882" s="24"/>
      <c r="Y882" s="24"/>
      <c r="Z882" s="24"/>
      <c r="AA882" s="24"/>
      <c r="AB882" s="24"/>
      <c r="AC882" s="24"/>
      <c r="AD882" s="24"/>
      <c r="AE882" s="24">
        <v>1</v>
      </c>
      <c r="AF882" s="24">
        <v>1</v>
      </c>
      <c r="AG882" s="24"/>
      <c r="AH882" s="24"/>
      <c r="AI882" s="24"/>
      <c r="AJ882" s="24"/>
      <c r="AK882" s="24"/>
      <c r="AL882" s="24"/>
      <c r="AM882" s="24"/>
      <c r="AN882" s="24"/>
      <c r="AO882" s="145">
        <f t="shared" si="120"/>
        <v>1</v>
      </c>
      <c r="AP882" s="14">
        <f t="shared" si="121"/>
        <v>1</v>
      </c>
      <c r="AQ882" s="22"/>
      <c r="AR882" s="24"/>
      <c r="AS882" s="24"/>
      <c r="AT882" s="24"/>
      <c r="AU882" s="24"/>
      <c r="AV882" s="24"/>
      <c r="AW882" s="145"/>
      <c r="AX882" s="24"/>
      <c r="AY882" s="24"/>
      <c r="AZ882" s="24"/>
      <c r="BA882" s="24"/>
      <c r="BB882" s="24"/>
      <c r="BC882" s="24">
        <v>75</v>
      </c>
      <c r="BD882" s="24">
        <v>75</v>
      </c>
      <c r="BE882" s="24"/>
      <c r="BF882" s="24"/>
      <c r="BG882" s="24"/>
      <c r="BH882" s="24"/>
      <c r="BI882" s="24"/>
      <c r="BJ882" s="24"/>
      <c r="BK882" s="24"/>
      <c r="BL882" s="24"/>
      <c r="BM882" s="145">
        <f t="shared" si="122"/>
        <v>75</v>
      </c>
      <c r="BN882" s="24">
        <f t="shared" si="123"/>
        <v>75</v>
      </c>
      <c r="BO882" s="509">
        <f t="shared" si="117"/>
        <v>4.0034458385005481E-2</v>
      </c>
      <c r="BP882" s="511">
        <v>0</v>
      </c>
      <c r="BQ882" s="512">
        <v>0</v>
      </c>
      <c r="BR882" s="513">
        <v>0</v>
      </c>
      <c r="BS882" s="512">
        <v>0</v>
      </c>
      <c r="BT882" s="512">
        <v>0</v>
      </c>
      <c r="BU882" s="512">
        <v>0</v>
      </c>
      <c r="BV882" s="512">
        <v>0</v>
      </c>
      <c r="BW882" s="512">
        <v>0</v>
      </c>
      <c r="BX882" s="512">
        <v>0</v>
      </c>
      <c r="BY882" s="512">
        <v>0</v>
      </c>
      <c r="BZ882" s="512">
        <v>0</v>
      </c>
      <c r="CA882" s="512">
        <v>0</v>
      </c>
      <c r="CB882" s="512">
        <v>378432</v>
      </c>
      <c r="CC882" s="512">
        <v>378432</v>
      </c>
      <c r="CD882" s="512">
        <v>0</v>
      </c>
      <c r="CE882" s="512">
        <v>0</v>
      </c>
      <c r="CF882" s="512">
        <v>0</v>
      </c>
      <c r="CG882" s="512">
        <v>0</v>
      </c>
      <c r="CH882" s="512">
        <v>0</v>
      </c>
      <c r="CI882" s="512">
        <v>0</v>
      </c>
      <c r="CJ882" s="512">
        <v>0</v>
      </c>
      <c r="CK882" s="512">
        <v>0</v>
      </c>
      <c r="CL882" s="513">
        <f t="shared" si="124"/>
        <v>378432</v>
      </c>
      <c r="CM882" s="513">
        <f t="shared" si="125"/>
        <v>378432</v>
      </c>
      <c r="CN882" s="113"/>
      <c r="CO882" s="97"/>
      <c r="CP882" s="97"/>
      <c r="CQ882" s="97"/>
      <c r="CR882" s="97"/>
      <c r="CS882" s="97"/>
      <c r="CT882" s="97"/>
      <c r="CU882" s="114"/>
      <c r="CV882" s="50">
        <f t="shared" si="118"/>
        <v>4344960</v>
      </c>
      <c r="CW882" s="11"/>
      <c r="CX882" s="604">
        <f t="shared" si="119"/>
        <v>1.8733861534664977</v>
      </c>
      <c r="CY882" s="143"/>
      <c r="CZ882" s="143"/>
      <c r="DA882" s="143"/>
      <c r="DB882" s="23"/>
      <c r="DC882" s="23"/>
      <c r="DD882" s="23"/>
      <c r="DE882" s="23"/>
      <c r="DF882" s="143"/>
      <c r="DG882" s="89"/>
      <c r="DH882" s="50" t="s">
        <v>46</v>
      </c>
      <c r="DI882" s="28"/>
      <c r="DJ882" s="553" t="s">
        <v>46</v>
      </c>
      <c r="DK882" s="143"/>
      <c r="DL882" s="46"/>
      <c r="DM882" s="111"/>
      <c r="DN882" s="110"/>
      <c r="DO882" s="432">
        <v>0</v>
      </c>
      <c r="DP882" s="433">
        <v>662.3898344496788</v>
      </c>
      <c r="DQ882" s="434">
        <v>0</v>
      </c>
      <c r="DR882" s="428">
        <v>564.92829598814035</v>
      </c>
      <c r="DS882" s="432">
        <v>0</v>
      </c>
      <c r="DT882" s="434">
        <v>1.5292866511956404</v>
      </c>
      <c r="DU882" s="434">
        <v>0</v>
      </c>
      <c r="DV882" s="428">
        <v>1.193622315531305</v>
      </c>
      <c r="DW882" s="252"/>
      <c r="DX882" s="50"/>
      <c r="DY882" s="249"/>
      <c r="DZ882" s="464">
        <v>0</v>
      </c>
      <c r="EA882" s="465">
        <v>12733.666666666666</v>
      </c>
      <c r="EB882" s="46"/>
    </row>
    <row r="883" spans="1:132" s="141" customFormat="1" ht="27.75" customHeight="1" x14ac:dyDescent="0.25">
      <c r="A883" s="69" t="s">
        <v>56</v>
      </c>
      <c r="B883" s="69" t="s">
        <v>57</v>
      </c>
      <c r="C883" s="69" t="s">
        <v>1464</v>
      </c>
      <c r="D883" s="67" t="s">
        <v>1483</v>
      </c>
      <c r="E883" s="67" t="s">
        <v>1484</v>
      </c>
      <c r="F883" s="67" t="s">
        <v>1488</v>
      </c>
      <c r="G883" s="67" t="s">
        <v>1484</v>
      </c>
      <c r="H883" s="14" t="s">
        <v>46</v>
      </c>
      <c r="I883" s="20" t="s">
        <v>1979</v>
      </c>
      <c r="J883" s="145" t="s">
        <v>1981</v>
      </c>
      <c r="K883" s="426">
        <v>2.3777593486305544</v>
      </c>
      <c r="L883" s="426">
        <v>2.1049242380460003</v>
      </c>
      <c r="M883" s="424">
        <v>202</v>
      </c>
      <c r="N883" s="487">
        <v>4625280.0000000009</v>
      </c>
      <c r="O883" s="487" t="s">
        <v>1976</v>
      </c>
      <c r="P883" s="572">
        <v>0.82861310634095098</v>
      </c>
      <c r="Q883" s="34" t="s">
        <v>48</v>
      </c>
      <c r="R883" s="257" t="s">
        <v>48</v>
      </c>
      <c r="S883" s="27"/>
      <c r="T883" s="27"/>
      <c r="U883" s="145"/>
      <c r="V883" s="24"/>
      <c r="W883" s="24"/>
      <c r="X883" s="24"/>
      <c r="Y883" s="24"/>
      <c r="Z883" s="24"/>
      <c r="AA883" s="24"/>
      <c r="AB883" s="24"/>
      <c r="AC883" s="24"/>
      <c r="AD883" s="24"/>
      <c r="AE883" s="24"/>
      <c r="AF883" s="24"/>
      <c r="AG883" s="24"/>
      <c r="AH883" s="24"/>
      <c r="AI883" s="24">
        <v>4</v>
      </c>
      <c r="AJ883" s="24">
        <v>4</v>
      </c>
      <c r="AK883" s="24"/>
      <c r="AL883" s="24"/>
      <c r="AM883" s="24"/>
      <c r="AN883" s="24"/>
      <c r="AO883" s="145">
        <f t="shared" si="120"/>
        <v>4</v>
      </c>
      <c r="AP883" s="14">
        <f t="shared" si="121"/>
        <v>4</v>
      </c>
      <c r="AQ883" s="22"/>
      <c r="AR883" s="24"/>
      <c r="AS883" s="24"/>
      <c r="AT883" s="24"/>
      <c r="AU883" s="24"/>
      <c r="AV883" s="24"/>
      <c r="AW883" s="145"/>
      <c r="AX883" s="24"/>
      <c r="AY883" s="24"/>
      <c r="AZ883" s="24"/>
      <c r="BA883" s="24"/>
      <c r="BB883" s="24"/>
      <c r="BC883" s="24"/>
      <c r="BD883" s="24"/>
      <c r="BE883" s="24"/>
      <c r="BF883" s="24"/>
      <c r="BG883" s="24">
        <v>140</v>
      </c>
      <c r="BH883" s="24">
        <v>140</v>
      </c>
      <c r="BI883" s="24"/>
      <c r="BJ883" s="24"/>
      <c r="BK883" s="24"/>
      <c r="BL883" s="24"/>
      <c r="BM883" s="145">
        <f t="shared" si="122"/>
        <v>140</v>
      </c>
      <c r="BN883" s="24">
        <f t="shared" si="123"/>
        <v>140</v>
      </c>
      <c r="BO883" s="509">
        <f t="shared" si="117"/>
        <v>0.16895701857555939</v>
      </c>
      <c r="BP883" s="511">
        <v>0</v>
      </c>
      <c r="BQ883" s="512">
        <v>0</v>
      </c>
      <c r="BR883" s="513">
        <v>0</v>
      </c>
      <c r="BS883" s="512">
        <v>0</v>
      </c>
      <c r="BT883" s="512">
        <v>0</v>
      </c>
      <c r="BU883" s="512">
        <v>0</v>
      </c>
      <c r="BV883" s="512">
        <v>0</v>
      </c>
      <c r="BW883" s="512">
        <v>0</v>
      </c>
      <c r="BX883" s="512">
        <v>0</v>
      </c>
      <c r="BY883" s="512">
        <v>0</v>
      </c>
      <c r="BZ883" s="512">
        <v>0</v>
      </c>
      <c r="CA883" s="512">
        <v>0</v>
      </c>
      <c r="CB883" s="512">
        <v>0</v>
      </c>
      <c r="CC883" s="512">
        <v>0</v>
      </c>
      <c r="CD883" s="512">
        <v>0</v>
      </c>
      <c r="CE883" s="512">
        <v>0</v>
      </c>
      <c r="CF883" s="512">
        <v>164337.60000000001</v>
      </c>
      <c r="CG883" s="512">
        <v>164337.60000000001</v>
      </c>
      <c r="CH883" s="512">
        <v>0</v>
      </c>
      <c r="CI883" s="512">
        <v>0</v>
      </c>
      <c r="CJ883" s="512">
        <v>0</v>
      </c>
      <c r="CK883" s="512">
        <v>0</v>
      </c>
      <c r="CL883" s="513">
        <f t="shared" si="124"/>
        <v>164337.60000000001</v>
      </c>
      <c r="CM883" s="513">
        <f t="shared" si="125"/>
        <v>164337.60000000001</v>
      </c>
      <c r="CN883" s="113"/>
      <c r="CO883" s="97"/>
      <c r="CP883" s="97"/>
      <c r="CQ883" s="97"/>
      <c r="CR883" s="97"/>
      <c r="CS883" s="97"/>
      <c r="CT883" s="97"/>
      <c r="CU883" s="114"/>
      <c r="CV883" s="50">
        <f t="shared" si="118"/>
        <v>4625280.0000000009</v>
      </c>
      <c r="CW883" s="11"/>
      <c r="CX883" s="604">
        <f t="shared" si="119"/>
        <v>0.82861310634095098</v>
      </c>
      <c r="CY883" s="143"/>
      <c r="CZ883" s="143"/>
      <c r="DA883" s="143"/>
      <c r="DB883" s="23"/>
      <c r="DC883" s="23"/>
      <c r="DD883" s="23"/>
      <c r="DE883" s="23"/>
      <c r="DF883" s="143"/>
      <c r="DG883" s="89"/>
      <c r="DH883" s="50" t="s">
        <v>46</v>
      </c>
      <c r="DI883" s="28"/>
      <c r="DJ883" s="553" t="s">
        <v>46</v>
      </c>
      <c r="DK883" s="143"/>
      <c r="DL883" s="46"/>
      <c r="DM883" s="111"/>
      <c r="DN883" s="110"/>
      <c r="DO883" s="432">
        <v>327.9009900990099</v>
      </c>
      <c r="DP883" s="433">
        <v>-327.9009900990099</v>
      </c>
      <c r="DQ883" s="434">
        <v>327.9009900990099</v>
      </c>
      <c r="DR883" s="428">
        <v>-327.9009900990099</v>
      </c>
      <c r="DS883" s="432">
        <v>2.0594059405940595</v>
      </c>
      <c r="DT883" s="434">
        <v>-2.0594059405940595</v>
      </c>
      <c r="DU883" s="434">
        <v>2.0594059405940595</v>
      </c>
      <c r="DV883" s="428">
        <v>-2.0594059405940595</v>
      </c>
      <c r="DW883" s="252"/>
      <c r="DX883" s="50"/>
      <c r="DY883" s="249"/>
      <c r="DZ883" s="464">
        <v>66236</v>
      </c>
      <c r="EA883" s="465">
        <v>-66236</v>
      </c>
      <c r="EB883" s="46"/>
    </row>
    <row r="884" spans="1:132" s="141" customFormat="1" ht="27.75" customHeight="1" x14ac:dyDescent="0.25">
      <c r="A884" s="69" t="s">
        <v>56</v>
      </c>
      <c r="B884" s="69" t="s">
        <v>57</v>
      </c>
      <c r="C884" s="69" t="s">
        <v>1464</v>
      </c>
      <c r="D884" s="67" t="s">
        <v>1483</v>
      </c>
      <c r="E884" s="67" t="s">
        <v>1484</v>
      </c>
      <c r="F884" s="67" t="s">
        <v>1489</v>
      </c>
      <c r="G884" s="67" t="s">
        <v>1484</v>
      </c>
      <c r="H884" s="14" t="s">
        <v>46</v>
      </c>
      <c r="I884" s="20" t="s">
        <v>1979</v>
      </c>
      <c r="J884" s="145" t="s">
        <v>1981</v>
      </c>
      <c r="K884" s="426">
        <v>2.3777593486305544</v>
      </c>
      <c r="L884" s="426">
        <v>3.3488636293980001</v>
      </c>
      <c r="M884" s="424">
        <v>311</v>
      </c>
      <c r="N884" s="487">
        <v>3539040.0000000005</v>
      </c>
      <c r="O884" s="487" t="s">
        <v>1976</v>
      </c>
      <c r="P884" s="572">
        <v>0.36026656797432643</v>
      </c>
      <c r="Q884" s="34" t="s">
        <v>48</v>
      </c>
      <c r="R884" s="257" t="s">
        <v>48</v>
      </c>
      <c r="S884" s="27"/>
      <c r="T884" s="27"/>
      <c r="U884" s="145"/>
      <c r="V884" s="24"/>
      <c r="W884" s="24"/>
      <c r="X884" s="24"/>
      <c r="Y884" s="24"/>
      <c r="Z884" s="24"/>
      <c r="AA884" s="24"/>
      <c r="AB884" s="24"/>
      <c r="AC884" s="24"/>
      <c r="AD884" s="24"/>
      <c r="AE884" s="24"/>
      <c r="AF884" s="24"/>
      <c r="AG884" s="24"/>
      <c r="AH884" s="24"/>
      <c r="AI884" s="24">
        <v>1</v>
      </c>
      <c r="AJ884" s="24">
        <v>1</v>
      </c>
      <c r="AK884" s="24"/>
      <c r="AL884" s="24"/>
      <c r="AM884" s="24"/>
      <c r="AN884" s="24"/>
      <c r="AO884" s="145">
        <f t="shared" si="120"/>
        <v>1</v>
      </c>
      <c r="AP884" s="14">
        <f t="shared" si="121"/>
        <v>1</v>
      </c>
      <c r="AQ884" s="22"/>
      <c r="AR884" s="24"/>
      <c r="AS884" s="24"/>
      <c r="AT884" s="24"/>
      <c r="AU884" s="24"/>
      <c r="AV884" s="24"/>
      <c r="AW884" s="145"/>
      <c r="AX884" s="24"/>
      <c r="AY884" s="24"/>
      <c r="AZ884" s="24"/>
      <c r="BA884" s="24"/>
      <c r="BB884" s="24"/>
      <c r="BC884" s="24"/>
      <c r="BD884" s="24"/>
      <c r="BE884" s="24"/>
      <c r="BF884" s="24"/>
      <c r="BG884" s="24">
        <v>3</v>
      </c>
      <c r="BH884" s="24">
        <v>3</v>
      </c>
      <c r="BI884" s="24"/>
      <c r="BJ884" s="24"/>
      <c r="BK884" s="24"/>
      <c r="BL884" s="24"/>
      <c r="BM884" s="145">
        <f t="shared" si="122"/>
        <v>3</v>
      </c>
      <c r="BN884" s="24">
        <f t="shared" si="123"/>
        <v>3</v>
      </c>
      <c r="BO884" s="509">
        <f t="shared" si="117"/>
        <v>8.327167344081142E-3</v>
      </c>
      <c r="BP884" s="511">
        <v>0</v>
      </c>
      <c r="BQ884" s="512">
        <v>0</v>
      </c>
      <c r="BR884" s="513">
        <v>0</v>
      </c>
      <c r="BS884" s="512">
        <v>0</v>
      </c>
      <c r="BT884" s="512">
        <v>0</v>
      </c>
      <c r="BU884" s="512">
        <v>0</v>
      </c>
      <c r="BV884" s="512">
        <v>0</v>
      </c>
      <c r="BW884" s="512">
        <v>0</v>
      </c>
      <c r="BX884" s="512">
        <v>0</v>
      </c>
      <c r="BY884" s="512">
        <v>0</v>
      </c>
      <c r="BZ884" s="512">
        <v>0</v>
      </c>
      <c r="CA884" s="512">
        <v>0</v>
      </c>
      <c r="CB884" s="512">
        <v>0</v>
      </c>
      <c r="CC884" s="512">
        <v>0</v>
      </c>
      <c r="CD884" s="512">
        <v>0</v>
      </c>
      <c r="CE884" s="512">
        <v>0</v>
      </c>
      <c r="CF884" s="512">
        <v>3521.5200000000004</v>
      </c>
      <c r="CG884" s="512">
        <v>3521.5200000000004</v>
      </c>
      <c r="CH884" s="512">
        <v>0</v>
      </c>
      <c r="CI884" s="512">
        <v>0</v>
      </c>
      <c r="CJ884" s="512">
        <v>0</v>
      </c>
      <c r="CK884" s="512">
        <v>0</v>
      </c>
      <c r="CL884" s="513">
        <f t="shared" si="124"/>
        <v>3521.5200000000004</v>
      </c>
      <c r="CM884" s="513">
        <f t="shared" si="125"/>
        <v>3521.5200000000004</v>
      </c>
      <c r="CN884" s="113"/>
      <c r="CO884" s="97"/>
      <c r="CP884" s="97"/>
      <c r="CQ884" s="97"/>
      <c r="CR884" s="97"/>
      <c r="CS884" s="97"/>
      <c r="CT884" s="97"/>
      <c r="CU884" s="114"/>
      <c r="CV884" s="50">
        <f t="shared" si="118"/>
        <v>3539040.0000000005</v>
      </c>
      <c r="CW884" s="11"/>
      <c r="CX884" s="604">
        <f t="shared" si="119"/>
        <v>0.36026656797432643</v>
      </c>
      <c r="CY884" s="143"/>
      <c r="CZ884" s="143"/>
      <c r="DA884" s="143"/>
      <c r="DB884" s="23"/>
      <c r="DC884" s="23"/>
      <c r="DD884" s="23"/>
      <c r="DE884" s="23"/>
      <c r="DF884" s="143"/>
      <c r="DG884" s="89"/>
      <c r="DH884" s="50" t="s">
        <v>46</v>
      </c>
      <c r="DI884" s="28"/>
      <c r="DJ884" s="553" t="s">
        <v>46</v>
      </c>
      <c r="DK884" s="143"/>
      <c r="DL884" s="46"/>
      <c r="DM884" s="111"/>
      <c r="DN884" s="110"/>
      <c r="DO884" s="432">
        <v>155.67506702412888</v>
      </c>
      <c r="DP884" s="433">
        <v>-143.77338877060637</v>
      </c>
      <c r="DQ884" s="434">
        <v>155.67506702412888</v>
      </c>
      <c r="DR884" s="428">
        <v>-143.77338877060637</v>
      </c>
      <c r="DS884" s="432">
        <v>0.26702412868632741</v>
      </c>
      <c r="DT884" s="434">
        <v>-0.23955223689108346</v>
      </c>
      <c r="DU884" s="434">
        <v>0.26702412868632741</v>
      </c>
      <c r="DV884" s="428">
        <v>-0.23955223689108346</v>
      </c>
      <c r="DW884" s="252"/>
      <c r="DX884" s="50"/>
      <c r="DY884" s="249"/>
      <c r="DZ884" s="464">
        <v>0</v>
      </c>
      <c r="EA884" s="465">
        <v>0</v>
      </c>
      <c r="EB884" s="46"/>
    </row>
    <row r="885" spans="1:132" s="141" customFormat="1" ht="27.75" customHeight="1" x14ac:dyDescent="0.25">
      <c r="A885" s="69" t="s">
        <v>56</v>
      </c>
      <c r="B885" s="69" t="s">
        <v>57</v>
      </c>
      <c r="C885" s="69" t="s">
        <v>1464</v>
      </c>
      <c r="D885" s="67" t="s">
        <v>1483</v>
      </c>
      <c r="E885" s="67" t="s">
        <v>1484</v>
      </c>
      <c r="F885" s="67" t="s">
        <v>1490</v>
      </c>
      <c r="G885" s="67" t="s">
        <v>1484</v>
      </c>
      <c r="H885" s="14" t="s">
        <v>46</v>
      </c>
      <c r="I885" s="20" t="s">
        <v>1979</v>
      </c>
      <c r="J885" s="145" t="s">
        <v>1981</v>
      </c>
      <c r="K885" s="426">
        <v>2.1976260646433912</v>
      </c>
      <c r="L885" s="426">
        <v>1.7486742387870002</v>
      </c>
      <c r="M885" s="424">
        <v>36</v>
      </c>
      <c r="N885" s="487">
        <v>280320</v>
      </c>
      <c r="O885" s="487" t="s">
        <v>1976</v>
      </c>
      <c r="P885" s="572">
        <v>7.205331359486529E-2</v>
      </c>
      <c r="Q885" s="34" t="s">
        <v>48</v>
      </c>
      <c r="R885" s="257" t="s">
        <v>48</v>
      </c>
      <c r="S885" s="27"/>
      <c r="T885" s="27"/>
      <c r="U885" s="145"/>
      <c r="V885" s="24"/>
      <c r="W885" s="24"/>
      <c r="X885" s="24"/>
      <c r="Y885" s="24"/>
      <c r="Z885" s="24"/>
      <c r="AA885" s="24"/>
      <c r="AB885" s="24"/>
      <c r="AC885" s="24"/>
      <c r="AD885" s="24"/>
      <c r="AE885" s="24"/>
      <c r="AF885" s="24"/>
      <c r="AG885" s="24"/>
      <c r="AH885" s="24"/>
      <c r="AI885" s="24">
        <v>1</v>
      </c>
      <c r="AJ885" s="24">
        <v>1</v>
      </c>
      <c r="AK885" s="24"/>
      <c r="AL885" s="24"/>
      <c r="AM885" s="24"/>
      <c r="AN885" s="24"/>
      <c r="AO885" s="145">
        <f t="shared" si="120"/>
        <v>1</v>
      </c>
      <c r="AP885" s="14">
        <f t="shared" si="121"/>
        <v>1</v>
      </c>
      <c r="AQ885" s="22"/>
      <c r="AR885" s="24"/>
      <c r="AS885" s="24"/>
      <c r="AT885" s="24"/>
      <c r="AU885" s="24"/>
      <c r="AV885" s="24"/>
      <c r="AW885" s="145"/>
      <c r="AX885" s="24"/>
      <c r="AY885" s="24"/>
      <c r="AZ885" s="24"/>
      <c r="BA885" s="24"/>
      <c r="BB885" s="24"/>
      <c r="BC885" s="24"/>
      <c r="BD885" s="24"/>
      <c r="BE885" s="24"/>
      <c r="BF885" s="24"/>
      <c r="BG885" s="24">
        <v>9.6</v>
      </c>
      <c r="BH885" s="24">
        <v>9.6</v>
      </c>
      <c r="BI885" s="24"/>
      <c r="BJ885" s="24"/>
      <c r="BK885" s="24"/>
      <c r="BL885" s="24"/>
      <c r="BM885" s="145">
        <f t="shared" si="122"/>
        <v>9.6</v>
      </c>
      <c r="BN885" s="24">
        <f t="shared" si="123"/>
        <v>9.6</v>
      </c>
      <c r="BO885" s="509">
        <f t="shared" si="117"/>
        <v>0.13323467750529824</v>
      </c>
      <c r="BP885" s="511">
        <v>0</v>
      </c>
      <c r="BQ885" s="512">
        <v>0</v>
      </c>
      <c r="BR885" s="513">
        <v>0</v>
      </c>
      <c r="BS885" s="512">
        <v>0</v>
      </c>
      <c r="BT885" s="512">
        <v>0</v>
      </c>
      <c r="BU885" s="512">
        <v>0</v>
      </c>
      <c r="BV885" s="512">
        <v>0</v>
      </c>
      <c r="BW885" s="512">
        <v>0</v>
      </c>
      <c r="BX885" s="512">
        <v>0</v>
      </c>
      <c r="BY885" s="512">
        <v>0</v>
      </c>
      <c r="BZ885" s="512">
        <v>0</v>
      </c>
      <c r="CA885" s="512">
        <v>0</v>
      </c>
      <c r="CB885" s="512">
        <v>0</v>
      </c>
      <c r="CC885" s="512">
        <v>0</v>
      </c>
      <c r="CD885" s="512">
        <v>0</v>
      </c>
      <c r="CE885" s="512">
        <v>0</v>
      </c>
      <c r="CF885" s="512">
        <v>11268.864000000001</v>
      </c>
      <c r="CG885" s="512">
        <v>11268.864000000001</v>
      </c>
      <c r="CH885" s="512">
        <v>0</v>
      </c>
      <c r="CI885" s="512">
        <v>0</v>
      </c>
      <c r="CJ885" s="512">
        <v>0</v>
      </c>
      <c r="CK885" s="512">
        <v>0</v>
      </c>
      <c r="CL885" s="513">
        <f t="shared" si="124"/>
        <v>11268.864000000001</v>
      </c>
      <c r="CM885" s="513">
        <f t="shared" si="125"/>
        <v>11268.864000000001</v>
      </c>
      <c r="CN885" s="113"/>
      <c r="CO885" s="97"/>
      <c r="CP885" s="97"/>
      <c r="CQ885" s="97"/>
      <c r="CR885" s="97"/>
      <c r="CS885" s="97"/>
      <c r="CT885" s="97"/>
      <c r="CU885" s="114"/>
      <c r="CV885" s="50">
        <f t="shared" si="118"/>
        <v>280320</v>
      </c>
      <c r="CW885" s="11"/>
      <c r="CX885" s="604">
        <f t="shared" si="119"/>
        <v>7.205331359486529E-2</v>
      </c>
      <c r="CY885" s="143"/>
      <c r="CZ885" s="143"/>
      <c r="DA885" s="143"/>
      <c r="DB885" s="23"/>
      <c r="DC885" s="23"/>
      <c r="DD885" s="23"/>
      <c r="DE885" s="23"/>
      <c r="DF885" s="143"/>
      <c r="DG885" s="89"/>
      <c r="DH885" s="50" t="s">
        <v>46</v>
      </c>
      <c r="DI885" s="28"/>
      <c r="DJ885" s="553" t="s">
        <v>46</v>
      </c>
      <c r="DK885" s="143"/>
      <c r="DL885" s="46"/>
      <c r="DM885" s="111"/>
      <c r="DN885" s="110"/>
      <c r="DO885" s="432">
        <v>0</v>
      </c>
      <c r="DP885" s="433">
        <v>190.41081182705659</v>
      </c>
      <c r="DQ885" s="434">
        <v>0</v>
      </c>
      <c r="DR885" s="428">
        <v>190.41081182705659</v>
      </c>
      <c r="DS885" s="432">
        <v>0</v>
      </c>
      <c r="DT885" s="434">
        <v>0.66289632662066322</v>
      </c>
      <c r="DU885" s="434">
        <v>0</v>
      </c>
      <c r="DV885" s="428">
        <v>0.66289632662066322</v>
      </c>
      <c r="DW885" s="252"/>
      <c r="DX885" s="50"/>
      <c r="DY885" s="249"/>
      <c r="DZ885" s="464">
        <v>0</v>
      </c>
      <c r="EA885" s="465">
        <v>158368</v>
      </c>
      <c r="EB885" s="46"/>
    </row>
    <row r="886" spans="1:132" s="141" customFormat="1" ht="27.75" customHeight="1" x14ac:dyDescent="0.25">
      <c r="A886" s="69" t="s">
        <v>56</v>
      </c>
      <c r="B886" s="69" t="s">
        <v>57</v>
      </c>
      <c r="C886" s="69" t="s">
        <v>1464</v>
      </c>
      <c r="D886" s="67" t="s">
        <v>1483</v>
      </c>
      <c r="E886" s="67" t="s">
        <v>1484</v>
      </c>
      <c r="F886" s="67" t="s">
        <v>1491</v>
      </c>
      <c r="G886" s="67" t="s">
        <v>1484</v>
      </c>
      <c r="H886" s="14" t="s">
        <v>46</v>
      </c>
      <c r="I886" s="20" t="s">
        <v>1983</v>
      </c>
      <c r="J886" s="145" t="s">
        <v>1981</v>
      </c>
      <c r="K886" s="426">
        <v>2.3417326918331218</v>
      </c>
      <c r="L886" s="426">
        <v>0.85378787701199998</v>
      </c>
      <c r="M886" s="424">
        <v>28</v>
      </c>
      <c r="N886" s="487">
        <v>4064640</v>
      </c>
      <c r="O886" s="487" t="s">
        <v>1976</v>
      </c>
      <c r="P886" s="572">
        <v>0.2401777119828841</v>
      </c>
      <c r="Q886" s="34" t="s">
        <v>48</v>
      </c>
      <c r="R886" s="257" t="s">
        <v>48</v>
      </c>
      <c r="S886" s="27"/>
      <c r="T886" s="27"/>
      <c r="U886" s="145"/>
      <c r="V886" s="24"/>
      <c r="W886" s="24"/>
      <c r="X886" s="24"/>
      <c r="Y886" s="24"/>
      <c r="Z886" s="24"/>
      <c r="AA886" s="24"/>
      <c r="AB886" s="24"/>
      <c r="AC886" s="24"/>
      <c r="AD886" s="24"/>
      <c r="AE886" s="24"/>
      <c r="AF886" s="24"/>
      <c r="AG886" s="24"/>
      <c r="AH886" s="24"/>
      <c r="AI886" s="24"/>
      <c r="AJ886" s="24"/>
      <c r="AK886" s="24"/>
      <c r="AL886" s="24"/>
      <c r="AM886" s="24"/>
      <c r="AN886" s="24"/>
      <c r="AO886" s="145">
        <f t="shared" si="120"/>
        <v>0</v>
      </c>
      <c r="AP886" s="14">
        <f t="shared" si="121"/>
        <v>0</v>
      </c>
      <c r="AQ886" s="22"/>
      <c r="AR886" s="24"/>
      <c r="AS886" s="24"/>
      <c r="AT886" s="24"/>
      <c r="AU886" s="24"/>
      <c r="AV886" s="24"/>
      <c r="AW886" s="145"/>
      <c r="AX886" s="24"/>
      <c r="AY886" s="24"/>
      <c r="AZ886" s="24"/>
      <c r="BA886" s="24"/>
      <c r="BB886" s="24"/>
      <c r="BC886" s="24"/>
      <c r="BD886" s="24"/>
      <c r="BE886" s="24"/>
      <c r="BF886" s="24"/>
      <c r="BG886" s="24"/>
      <c r="BH886" s="24"/>
      <c r="BI886" s="24"/>
      <c r="BJ886" s="24"/>
      <c r="BK886" s="24"/>
      <c r="BL886" s="24"/>
      <c r="BM886" s="145">
        <f t="shared" si="122"/>
        <v>0</v>
      </c>
      <c r="BN886" s="24">
        <f t="shared" si="123"/>
        <v>0</v>
      </c>
      <c r="BO886" s="509">
        <f t="shared" si="117"/>
        <v>0</v>
      </c>
      <c r="BP886" s="511">
        <v>0</v>
      </c>
      <c r="BQ886" s="512">
        <v>0</v>
      </c>
      <c r="BR886" s="513">
        <v>0</v>
      </c>
      <c r="BS886" s="512">
        <v>0</v>
      </c>
      <c r="BT886" s="512">
        <v>0</v>
      </c>
      <c r="BU886" s="512">
        <v>0</v>
      </c>
      <c r="BV886" s="512">
        <v>0</v>
      </c>
      <c r="BW886" s="512">
        <v>0</v>
      </c>
      <c r="BX886" s="512">
        <v>0</v>
      </c>
      <c r="BY886" s="512">
        <v>0</v>
      </c>
      <c r="BZ886" s="512">
        <v>0</v>
      </c>
      <c r="CA886" s="512">
        <v>0</v>
      </c>
      <c r="CB886" s="512">
        <v>0</v>
      </c>
      <c r="CC886" s="512">
        <v>0</v>
      </c>
      <c r="CD886" s="512">
        <v>0</v>
      </c>
      <c r="CE886" s="512">
        <v>0</v>
      </c>
      <c r="CF886" s="512">
        <v>0</v>
      </c>
      <c r="CG886" s="512">
        <v>0</v>
      </c>
      <c r="CH886" s="512">
        <v>0</v>
      </c>
      <c r="CI886" s="512">
        <v>0</v>
      </c>
      <c r="CJ886" s="512">
        <v>0</v>
      </c>
      <c r="CK886" s="512">
        <v>0</v>
      </c>
      <c r="CL886" s="513">
        <f t="shared" si="124"/>
        <v>0</v>
      </c>
      <c r="CM886" s="513">
        <f t="shared" si="125"/>
        <v>0</v>
      </c>
      <c r="CN886" s="113"/>
      <c r="CO886" s="97"/>
      <c r="CP886" s="97"/>
      <c r="CQ886" s="97"/>
      <c r="CR886" s="97"/>
      <c r="CS886" s="97"/>
      <c r="CT886" s="97"/>
      <c r="CU886" s="114"/>
      <c r="CV886" s="50">
        <f t="shared" si="118"/>
        <v>4064640</v>
      </c>
      <c r="CW886" s="11"/>
      <c r="CX886" s="604">
        <f t="shared" si="119"/>
        <v>0.2401777119828841</v>
      </c>
      <c r="CY886" s="143"/>
      <c r="CZ886" s="143"/>
      <c r="DA886" s="143"/>
      <c r="DB886" s="23"/>
      <c r="DC886" s="23"/>
      <c r="DD886" s="23"/>
      <c r="DE886" s="23"/>
      <c r="DF886" s="143"/>
      <c r="DG886" s="89"/>
      <c r="DH886" s="50" t="s">
        <v>46</v>
      </c>
      <c r="DI886" s="28"/>
      <c r="DJ886" s="553" t="s">
        <v>46</v>
      </c>
      <c r="DK886" s="143"/>
      <c r="DL886" s="46"/>
      <c r="DM886" s="111"/>
      <c r="DN886" s="110"/>
      <c r="DO886" s="432">
        <v>0</v>
      </c>
      <c r="DP886" s="433">
        <v>19.44827586206895</v>
      </c>
      <c r="DQ886" s="434">
        <v>0</v>
      </c>
      <c r="DR886" s="428">
        <v>19.44827586206895</v>
      </c>
      <c r="DS886" s="432">
        <v>0</v>
      </c>
      <c r="DT886" s="434">
        <v>0.13793103448275854</v>
      </c>
      <c r="DU886" s="434">
        <v>0</v>
      </c>
      <c r="DV886" s="428">
        <v>0.13793103448275854</v>
      </c>
      <c r="DW886" s="252"/>
      <c r="DX886" s="50"/>
      <c r="DY886" s="249"/>
      <c r="DZ886" s="464">
        <v>0</v>
      </c>
      <c r="EA886" s="465">
        <v>893</v>
      </c>
      <c r="EB886" s="46"/>
    </row>
    <row r="887" spans="1:132" s="141" customFormat="1" ht="27.75" customHeight="1" x14ac:dyDescent="0.25">
      <c r="A887" s="69" t="s">
        <v>56</v>
      </c>
      <c r="B887" s="69" t="s">
        <v>57</v>
      </c>
      <c r="C887" s="69" t="s">
        <v>1464</v>
      </c>
      <c r="D887" s="67" t="s">
        <v>1483</v>
      </c>
      <c r="E887" s="67" t="s">
        <v>1484</v>
      </c>
      <c r="F887" s="67" t="s">
        <v>1492</v>
      </c>
      <c r="G887" s="67" t="s">
        <v>1484</v>
      </c>
      <c r="H887" s="14" t="s">
        <v>46</v>
      </c>
      <c r="I887" s="20" t="s">
        <v>1978</v>
      </c>
      <c r="J887" s="145" t="s">
        <v>1984</v>
      </c>
      <c r="K887" s="426">
        <v>9.7396681011213087</v>
      </c>
      <c r="L887" s="426">
        <v>3.6814393862819998</v>
      </c>
      <c r="M887" s="424">
        <v>532</v>
      </c>
      <c r="N887" s="487">
        <v>23616960.000000004</v>
      </c>
      <c r="O887" s="487" t="s">
        <v>1976</v>
      </c>
      <c r="P887" s="572">
        <v>5.258506251779111</v>
      </c>
      <c r="Q887" s="34" t="s">
        <v>48</v>
      </c>
      <c r="R887" s="257" t="s">
        <v>48</v>
      </c>
      <c r="S887" s="27"/>
      <c r="T887" s="27"/>
      <c r="U887" s="145"/>
      <c r="V887" s="24"/>
      <c r="W887" s="24"/>
      <c r="X887" s="24"/>
      <c r="Y887" s="24"/>
      <c r="Z887" s="24"/>
      <c r="AA887" s="24"/>
      <c r="AB887" s="24"/>
      <c r="AC887" s="24"/>
      <c r="AD887" s="24"/>
      <c r="AE887" s="24"/>
      <c r="AF887" s="24"/>
      <c r="AG887" s="24"/>
      <c r="AH887" s="24"/>
      <c r="AI887" s="24">
        <v>1</v>
      </c>
      <c r="AJ887" s="24">
        <v>1</v>
      </c>
      <c r="AK887" s="24"/>
      <c r="AL887" s="24"/>
      <c r="AM887" s="24"/>
      <c r="AN887" s="24"/>
      <c r="AO887" s="145">
        <f t="shared" si="120"/>
        <v>1</v>
      </c>
      <c r="AP887" s="14">
        <f t="shared" si="121"/>
        <v>1</v>
      </c>
      <c r="AQ887" s="22"/>
      <c r="AR887" s="24"/>
      <c r="AS887" s="24"/>
      <c r="AT887" s="24"/>
      <c r="AU887" s="24"/>
      <c r="AV887" s="24"/>
      <c r="AW887" s="145"/>
      <c r="AX887" s="24"/>
      <c r="AY887" s="24"/>
      <c r="AZ887" s="24"/>
      <c r="BA887" s="24"/>
      <c r="BB887" s="24"/>
      <c r="BC887" s="24"/>
      <c r="BD887" s="24"/>
      <c r="BE887" s="24"/>
      <c r="BF887" s="24"/>
      <c r="BG887" s="24">
        <v>120</v>
      </c>
      <c r="BH887" s="24">
        <v>120</v>
      </c>
      <c r="BI887" s="24"/>
      <c r="BJ887" s="24"/>
      <c r="BK887" s="24"/>
      <c r="BL887" s="24"/>
      <c r="BM887" s="145">
        <f t="shared" si="122"/>
        <v>120</v>
      </c>
      <c r="BN887" s="24">
        <f t="shared" si="123"/>
        <v>120</v>
      </c>
      <c r="BO887" s="509">
        <f t="shared" si="117"/>
        <v>2.2820168742672956E-2</v>
      </c>
      <c r="BP887" s="511">
        <v>0</v>
      </c>
      <c r="BQ887" s="512">
        <v>0</v>
      </c>
      <c r="BR887" s="513">
        <v>0</v>
      </c>
      <c r="BS887" s="512">
        <v>0</v>
      </c>
      <c r="BT887" s="512">
        <v>0</v>
      </c>
      <c r="BU887" s="512">
        <v>0</v>
      </c>
      <c r="BV887" s="512">
        <v>0</v>
      </c>
      <c r="BW887" s="512">
        <v>0</v>
      </c>
      <c r="BX887" s="512">
        <v>0</v>
      </c>
      <c r="BY887" s="512">
        <v>0</v>
      </c>
      <c r="BZ887" s="512">
        <v>0</v>
      </c>
      <c r="CA887" s="512">
        <v>0</v>
      </c>
      <c r="CB887" s="512">
        <v>0</v>
      </c>
      <c r="CC887" s="512">
        <v>0</v>
      </c>
      <c r="CD887" s="512">
        <v>0</v>
      </c>
      <c r="CE887" s="512">
        <v>0</v>
      </c>
      <c r="CF887" s="512">
        <v>140860.80000000002</v>
      </c>
      <c r="CG887" s="512">
        <v>140860.80000000002</v>
      </c>
      <c r="CH887" s="512">
        <v>0</v>
      </c>
      <c r="CI887" s="512">
        <v>0</v>
      </c>
      <c r="CJ887" s="512">
        <v>0</v>
      </c>
      <c r="CK887" s="512">
        <v>0</v>
      </c>
      <c r="CL887" s="513">
        <f t="shared" si="124"/>
        <v>140860.80000000002</v>
      </c>
      <c r="CM887" s="513">
        <f t="shared" si="125"/>
        <v>140860.80000000002</v>
      </c>
      <c r="CN887" s="113"/>
      <c r="CO887" s="97"/>
      <c r="CP887" s="97"/>
      <c r="CQ887" s="97"/>
      <c r="CR887" s="97"/>
      <c r="CS887" s="97"/>
      <c r="CT887" s="97"/>
      <c r="CU887" s="114"/>
      <c r="CV887" s="50">
        <f t="shared" si="118"/>
        <v>23616960.000000004</v>
      </c>
      <c r="CW887" s="11"/>
      <c r="CX887" s="604">
        <f t="shared" si="119"/>
        <v>5.258506251779111</v>
      </c>
      <c r="CY887" s="143"/>
      <c r="CZ887" s="143"/>
      <c r="DA887" s="143"/>
      <c r="DB887" s="23"/>
      <c r="DC887" s="23"/>
      <c r="DD887" s="23"/>
      <c r="DE887" s="23"/>
      <c r="DF887" s="143"/>
      <c r="DG887" s="89"/>
      <c r="DH887" s="50" t="s">
        <v>46</v>
      </c>
      <c r="DI887" s="28"/>
      <c r="DJ887" s="553" t="s">
        <v>46</v>
      </c>
      <c r="DK887" s="143"/>
      <c r="DL887" s="46"/>
      <c r="DM887" s="111"/>
      <c r="DN887" s="110"/>
      <c r="DO887" s="432">
        <v>199.35138519330087</v>
      </c>
      <c r="DP887" s="433">
        <v>-181.09433540270061</v>
      </c>
      <c r="DQ887" s="434">
        <v>199.35138519330087</v>
      </c>
      <c r="DR887" s="428">
        <v>-181.09433540270061</v>
      </c>
      <c r="DS887" s="432">
        <v>1.1551103459070271</v>
      </c>
      <c r="DT887" s="434">
        <v>-1.0300289126822715</v>
      </c>
      <c r="DU887" s="434">
        <v>1.1551103459070271</v>
      </c>
      <c r="DV887" s="428">
        <v>-1.0300289126822715</v>
      </c>
      <c r="DW887" s="252"/>
      <c r="DX887" s="50"/>
      <c r="DY887" s="249"/>
      <c r="DZ887" s="464">
        <v>104052</v>
      </c>
      <c r="EA887" s="465">
        <v>-87748.666666666672</v>
      </c>
      <c r="EB887" s="46"/>
    </row>
    <row r="888" spans="1:132" s="141" customFormat="1" ht="27.75" customHeight="1" x14ac:dyDescent="0.25">
      <c r="A888" s="69" t="s">
        <v>56</v>
      </c>
      <c r="B888" s="69" t="s">
        <v>57</v>
      </c>
      <c r="C888" s="69" t="s">
        <v>1464</v>
      </c>
      <c r="D888" s="67" t="s">
        <v>1493</v>
      </c>
      <c r="E888" s="67" t="s">
        <v>1466</v>
      </c>
      <c r="F888" s="67" t="s">
        <v>1494</v>
      </c>
      <c r="G888" s="67" t="s">
        <v>1466</v>
      </c>
      <c r="H888" s="14" t="s">
        <v>46</v>
      </c>
      <c r="I888" s="20" t="s">
        <v>1978</v>
      </c>
      <c r="J888" s="145" t="s">
        <v>1975</v>
      </c>
      <c r="K888" s="426">
        <v>11.660166036553681</v>
      </c>
      <c r="L888" s="426">
        <v>25.151515099200001</v>
      </c>
      <c r="M888" s="424">
        <v>1840</v>
      </c>
      <c r="N888" s="487">
        <v>31430880.000000004</v>
      </c>
      <c r="O888" s="487" t="s">
        <v>1976</v>
      </c>
      <c r="P888" s="572">
        <v>8.4136100028465766</v>
      </c>
      <c r="Q888" s="34" t="s">
        <v>1977</v>
      </c>
      <c r="R888" s="257" t="s">
        <v>48</v>
      </c>
      <c r="S888" s="27"/>
      <c r="T888" s="27"/>
      <c r="U888" s="145"/>
      <c r="V888" s="24"/>
      <c r="W888" s="24"/>
      <c r="X888" s="24"/>
      <c r="Y888" s="24"/>
      <c r="Z888" s="24"/>
      <c r="AA888" s="24"/>
      <c r="AB888" s="24"/>
      <c r="AC888" s="24"/>
      <c r="AD888" s="24"/>
      <c r="AE888" s="24"/>
      <c r="AF888" s="24"/>
      <c r="AG888" s="24"/>
      <c r="AH888" s="24"/>
      <c r="AI888" s="24">
        <v>50</v>
      </c>
      <c r="AJ888" s="24">
        <v>50</v>
      </c>
      <c r="AK888" s="24"/>
      <c r="AL888" s="24"/>
      <c r="AM888" s="24"/>
      <c r="AN888" s="24"/>
      <c r="AO888" s="145">
        <f t="shared" si="120"/>
        <v>50</v>
      </c>
      <c r="AP888" s="14">
        <f t="shared" si="121"/>
        <v>50</v>
      </c>
      <c r="AQ888" s="22"/>
      <c r="AR888" s="24"/>
      <c r="AS888" s="24"/>
      <c r="AT888" s="24"/>
      <c r="AU888" s="24"/>
      <c r="AV888" s="24"/>
      <c r="AW888" s="145"/>
      <c r="AX888" s="24"/>
      <c r="AY888" s="24"/>
      <c r="AZ888" s="24"/>
      <c r="BA888" s="24"/>
      <c r="BB888" s="24"/>
      <c r="BC888" s="24"/>
      <c r="BD888" s="24"/>
      <c r="BE888" s="24"/>
      <c r="BF888" s="24"/>
      <c r="BG888" s="24">
        <v>880.47799999999995</v>
      </c>
      <c r="BH888" s="24">
        <v>880.47799999999995</v>
      </c>
      <c r="BI888" s="24"/>
      <c r="BJ888" s="24"/>
      <c r="BK888" s="24"/>
      <c r="BL888" s="24"/>
      <c r="BM888" s="145">
        <f t="shared" si="122"/>
        <v>880.47799999999995</v>
      </c>
      <c r="BN888" s="24">
        <f t="shared" si="123"/>
        <v>880.47799999999995</v>
      </c>
      <c r="BO888" s="509">
        <f t="shared" si="117"/>
        <v>0.10464925278235002</v>
      </c>
      <c r="BP888" s="511">
        <v>0</v>
      </c>
      <c r="BQ888" s="512">
        <v>0</v>
      </c>
      <c r="BR888" s="513">
        <v>0</v>
      </c>
      <c r="BS888" s="512">
        <v>0</v>
      </c>
      <c r="BT888" s="512">
        <v>0</v>
      </c>
      <c r="BU888" s="512">
        <v>0</v>
      </c>
      <c r="BV888" s="512">
        <v>0</v>
      </c>
      <c r="BW888" s="512">
        <v>0</v>
      </c>
      <c r="BX888" s="512">
        <v>0</v>
      </c>
      <c r="BY888" s="512">
        <v>0</v>
      </c>
      <c r="BZ888" s="512">
        <v>0</v>
      </c>
      <c r="CA888" s="512">
        <v>0</v>
      </c>
      <c r="CB888" s="512">
        <v>0</v>
      </c>
      <c r="CC888" s="512">
        <v>0</v>
      </c>
      <c r="CD888" s="512">
        <v>0</v>
      </c>
      <c r="CE888" s="512">
        <v>0</v>
      </c>
      <c r="CF888" s="512">
        <v>1033540.2955199999</v>
      </c>
      <c r="CG888" s="512">
        <v>1033540.2955199999</v>
      </c>
      <c r="CH888" s="512">
        <v>0</v>
      </c>
      <c r="CI888" s="512">
        <v>0</v>
      </c>
      <c r="CJ888" s="512">
        <v>0</v>
      </c>
      <c r="CK888" s="512">
        <v>0</v>
      </c>
      <c r="CL888" s="513">
        <f t="shared" si="124"/>
        <v>1033540.2955199999</v>
      </c>
      <c r="CM888" s="513">
        <f t="shared" si="125"/>
        <v>1033540.2955199999</v>
      </c>
      <c r="CN888" s="113"/>
      <c r="CO888" s="97"/>
      <c r="CP888" s="97"/>
      <c r="CQ888" s="97"/>
      <c r="CR888" s="97"/>
      <c r="CS888" s="97"/>
      <c r="CT888" s="97"/>
      <c r="CU888" s="114"/>
      <c r="CV888" s="50">
        <f t="shared" si="118"/>
        <v>31430880.000000004</v>
      </c>
      <c r="CW888" s="11"/>
      <c r="CX888" s="604">
        <f t="shared" si="119"/>
        <v>8.4136100028465766</v>
      </c>
      <c r="CY888" s="143"/>
      <c r="CZ888" s="143"/>
      <c r="DA888" s="143"/>
      <c r="DB888" s="23"/>
      <c r="DC888" s="23"/>
      <c r="DD888" s="23"/>
      <c r="DE888" s="23"/>
      <c r="DF888" s="143"/>
      <c r="DG888" s="89"/>
      <c r="DH888" s="50" t="s">
        <v>46</v>
      </c>
      <c r="DI888" s="28"/>
      <c r="DJ888" s="553" t="s">
        <v>46</v>
      </c>
      <c r="DK888" s="143"/>
      <c r="DL888" s="46"/>
      <c r="DM888" s="111"/>
      <c r="DN888" s="110"/>
      <c r="DO888" s="432">
        <v>1138.6795324816526</v>
      </c>
      <c r="DP888" s="433">
        <v>-1052.8514254755485</v>
      </c>
      <c r="DQ888" s="434">
        <v>106.67463984778472</v>
      </c>
      <c r="DR888" s="428">
        <v>-70.262813810915475</v>
      </c>
      <c r="DS888" s="432">
        <v>1.3030714868170699</v>
      </c>
      <c r="DT888" s="434">
        <v>-0.90567588042101166</v>
      </c>
      <c r="DU888" s="434">
        <v>0.95569448219624897</v>
      </c>
      <c r="DV888" s="428">
        <v>-0.57372677306854536</v>
      </c>
      <c r="DW888" s="252"/>
      <c r="DX888" s="50"/>
      <c r="DY888" s="249"/>
      <c r="DZ888" s="464">
        <v>112360</v>
      </c>
      <c r="EA888" s="465">
        <v>-110904</v>
      </c>
      <c r="EB888" s="46"/>
    </row>
    <row r="889" spans="1:132" s="141" customFormat="1" ht="27.75" customHeight="1" x14ac:dyDescent="0.25">
      <c r="A889" s="69" t="s">
        <v>56</v>
      </c>
      <c r="B889" s="69" t="s">
        <v>57</v>
      </c>
      <c r="C889" s="69" t="s">
        <v>1464</v>
      </c>
      <c r="D889" s="67" t="s">
        <v>1493</v>
      </c>
      <c r="E889" s="67" t="s">
        <v>1466</v>
      </c>
      <c r="F889" s="67" t="s">
        <v>1495</v>
      </c>
      <c r="G889" s="67" t="s">
        <v>1466</v>
      </c>
      <c r="H889" s="14" t="s">
        <v>46</v>
      </c>
      <c r="I889" s="20" t="s">
        <v>1978</v>
      </c>
      <c r="J889" s="145" t="s">
        <v>1975</v>
      </c>
      <c r="K889" s="426">
        <v>11.797344460513136</v>
      </c>
      <c r="L889" s="426">
        <v>31.864204479177001</v>
      </c>
      <c r="M889" s="424">
        <v>2571</v>
      </c>
      <c r="N889" s="487">
        <v>39314880.000000007</v>
      </c>
      <c r="O889" s="487" t="s">
        <v>1976</v>
      </c>
      <c r="P889" s="572">
        <v>10.56273864487804</v>
      </c>
      <c r="Q889" s="34" t="s">
        <v>1977</v>
      </c>
      <c r="R889" s="257" t="s">
        <v>48</v>
      </c>
      <c r="S889" s="27"/>
      <c r="T889" s="27"/>
      <c r="U889" s="145"/>
      <c r="V889" s="24"/>
      <c r="W889" s="24"/>
      <c r="X889" s="24"/>
      <c r="Y889" s="24"/>
      <c r="Z889" s="24"/>
      <c r="AA889" s="24"/>
      <c r="AB889" s="24"/>
      <c r="AC889" s="24"/>
      <c r="AD889" s="24"/>
      <c r="AE889" s="24">
        <v>1</v>
      </c>
      <c r="AF889" s="24">
        <v>1</v>
      </c>
      <c r="AG889" s="24"/>
      <c r="AH889" s="24"/>
      <c r="AI889" s="24">
        <v>45</v>
      </c>
      <c r="AJ889" s="24">
        <v>45</v>
      </c>
      <c r="AK889" s="24"/>
      <c r="AL889" s="24"/>
      <c r="AM889" s="24"/>
      <c r="AN889" s="24"/>
      <c r="AO889" s="145">
        <f t="shared" si="120"/>
        <v>46</v>
      </c>
      <c r="AP889" s="14">
        <f t="shared" si="121"/>
        <v>46</v>
      </c>
      <c r="AQ889" s="22"/>
      <c r="AR889" s="24"/>
      <c r="AS889" s="24"/>
      <c r="AT889" s="24"/>
      <c r="AU889" s="24"/>
      <c r="AV889" s="24"/>
      <c r="AW889" s="145"/>
      <c r="AX889" s="24"/>
      <c r="AY889" s="24"/>
      <c r="AZ889" s="24"/>
      <c r="BA889" s="24"/>
      <c r="BB889" s="24"/>
      <c r="BC889" s="24">
        <v>600</v>
      </c>
      <c r="BD889" s="24">
        <v>600</v>
      </c>
      <c r="BE889" s="24"/>
      <c r="BF889" s="24"/>
      <c r="BG889" s="24">
        <v>301.75</v>
      </c>
      <c r="BH889" s="24">
        <v>301.75</v>
      </c>
      <c r="BI889" s="24"/>
      <c r="BJ889" s="24"/>
      <c r="BK889" s="24"/>
      <c r="BL889" s="24"/>
      <c r="BM889" s="145">
        <f t="shared" si="122"/>
        <v>901.75</v>
      </c>
      <c r="BN889" s="24">
        <f t="shared" si="123"/>
        <v>901.75</v>
      </c>
      <c r="BO889" s="509">
        <f t="shared" si="117"/>
        <v>8.5370852230379296E-2</v>
      </c>
      <c r="BP889" s="511">
        <v>0</v>
      </c>
      <c r="BQ889" s="512">
        <v>0</v>
      </c>
      <c r="BR889" s="513">
        <v>0</v>
      </c>
      <c r="BS889" s="512">
        <v>0</v>
      </c>
      <c r="BT889" s="512">
        <v>0</v>
      </c>
      <c r="BU889" s="512">
        <v>0</v>
      </c>
      <c r="BV889" s="512">
        <v>0</v>
      </c>
      <c r="BW889" s="512">
        <v>0</v>
      </c>
      <c r="BX889" s="512">
        <v>0</v>
      </c>
      <c r="BY889" s="512">
        <v>0</v>
      </c>
      <c r="BZ889" s="512">
        <v>0</v>
      </c>
      <c r="CA889" s="512">
        <v>0</v>
      </c>
      <c r="CB889" s="512">
        <v>3027456</v>
      </c>
      <c r="CC889" s="512">
        <v>3027456</v>
      </c>
      <c r="CD889" s="512">
        <v>0</v>
      </c>
      <c r="CE889" s="512">
        <v>0</v>
      </c>
      <c r="CF889" s="512">
        <v>354206.22000000003</v>
      </c>
      <c r="CG889" s="512">
        <v>354206.22000000003</v>
      </c>
      <c r="CH889" s="512">
        <v>0</v>
      </c>
      <c r="CI889" s="512">
        <v>0</v>
      </c>
      <c r="CJ889" s="512">
        <v>0</v>
      </c>
      <c r="CK889" s="512">
        <v>0</v>
      </c>
      <c r="CL889" s="513">
        <f t="shared" si="124"/>
        <v>3381662.22</v>
      </c>
      <c r="CM889" s="513">
        <f t="shared" si="125"/>
        <v>3381662.22</v>
      </c>
      <c r="CN889" s="113"/>
      <c r="CO889" s="97"/>
      <c r="CP889" s="97"/>
      <c r="CQ889" s="97"/>
      <c r="CR889" s="97"/>
      <c r="CS889" s="97"/>
      <c r="CT889" s="97"/>
      <c r="CU889" s="114"/>
      <c r="CV889" s="50">
        <f t="shared" si="118"/>
        <v>39314880.000000007</v>
      </c>
      <c r="CW889" s="11"/>
      <c r="CX889" s="604">
        <f t="shared" si="119"/>
        <v>10.56273864487804</v>
      </c>
      <c r="CY889" s="143"/>
      <c r="CZ889" s="143"/>
      <c r="DA889" s="143"/>
      <c r="DB889" s="23"/>
      <c r="DC889" s="23"/>
      <c r="DD889" s="23"/>
      <c r="DE889" s="23"/>
      <c r="DF889" s="143"/>
      <c r="DG889" s="89"/>
      <c r="DH889" s="50" t="s">
        <v>46</v>
      </c>
      <c r="DI889" s="28"/>
      <c r="DJ889" s="553" t="s">
        <v>46</v>
      </c>
      <c r="DK889" s="143"/>
      <c r="DL889" s="46"/>
      <c r="DM889" s="111"/>
      <c r="DN889" s="110"/>
      <c r="DO889" s="432">
        <v>1655.9031316864423</v>
      </c>
      <c r="DP889" s="433">
        <v>-1395.5729418904755</v>
      </c>
      <c r="DQ889" s="434">
        <v>18.378914608052909</v>
      </c>
      <c r="DR889" s="428">
        <v>143.2220529378493</v>
      </c>
      <c r="DS889" s="432">
        <v>1.7872009336704922</v>
      </c>
      <c r="DT889" s="434">
        <v>-0.6473343853785507</v>
      </c>
      <c r="DU889" s="434">
        <v>0.26648511962653182</v>
      </c>
      <c r="DV889" s="428">
        <v>0.83272097668063405</v>
      </c>
      <c r="DW889" s="252"/>
      <c r="DX889" s="50"/>
      <c r="DY889" s="249"/>
      <c r="DZ889" s="464">
        <v>35809</v>
      </c>
      <c r="EA889" s="465">
        <v>221001</v>
      </c>
      <c r="EB889" s="46"/>
    </row>
    <row r="890" spans="1:132" s="141" customFormat="1" ht="27.75" customHeight="1" x14ac:dyDescent="0.25">
      <c r="A890" s="69" t="s">
        <v>56</v>
      </c>
      <c r="B890" s="69" t="s">
        <v>57</v>
      </c>
      <c r="C890" s="69" t="s">
        <v>1464</v>
      </c>
      <c r="D890" s="67" t="s">
        <v>1493</v>
      </c>
      <c r="E890" s="67" t="s">
        <v>1466</v>
      </c>
      <c r="F890" s="67" t="s">
        <v>1496</v>
      </c>
      <c r="G890" s="67" t="s">
        <v>1466</v>
      </c>
      <c r="H890" s="14" t="s">
        <v>46</v>
      </c>
      <c r="I890" s="20" t="s">
        <v>1978</v>
      </c>
      <c r="J890" s="145" t="s">
        <v>1975</v>
      </c>
      <c r="K890" s="426">
        <v>11.797344460513136</v>
      </c>
      <c r="L890" s="426">
        <v>20.634280260111002</v>
      </c>
      <c r="M890" s="424">
        <v>1539</v>
      </c>
      <c r="N890" s="487">
        <v>21970080</v>
      </c>
      <c r="O890" s="487" t="s">
        <v>1976</v>
      </c>
      <c r="P890" s="572">
        <v>6.1730290781754782</v>
      </c>
      <c r="Q890" s="34" t="s">
        <v>1977</v>
      </c>
      <c r="R890" s="257" t="s">
        <v>48</v>
      </c>
      <c r="S890" s="27"/>
      <c r="T890" s="27"/>
      <c r="U890" s="145"/>
      <c r="V890" s="24"/>
      <c r="W890" s="24"/>
      <c r="X890" s="24"/>
      <c r="Y890" s="24"/>
      <c r="Z890" s="24"/>
      <c r="AA890" s="24"/>
      <c r="AB890" s="24"/>
      <c r="AC890" s="24"/>
      <c r="AD890" s="24"/>
      <c r="AE890" s="24"/>
      <c r="AF890" s="24"/>
      <c r="AG890" s="24"/>
      <c r="AH890" s="24"/>
      <c r="AI890" s="24">
        <v>23</v>
      </c>
      <c r="AJ890" s="24">
        <v>23</v>
      </c>
      <c r="AK890" s="24"/>
      <c r="AL890" s="24"/>
      <c r="AM890" s="24"/>
      <c r="AN890" s="24"/>
      <c r="AO890" s="145">
        <f t="shared" si="120"/>
        <v>23</v>
      </c>
      <c r="AP890" s="14">
        <f t="shared" si="121"/>
        <v>23</v>
      </c>
      <c r="AQ890" s="22"/>
      <c r="AR890" s="24"/>
      <c r="AS890" s="24"/>
      <c r="AT890" s="24"/>
      <c r="AU890" s="24"/>
      <c r="AV890" s="24"/>
      <c r="AW890" s="145"/>
      <c r="AX890" s="24"/>
      <c r="AY890" s="24"/>
      <c r="AZ890" s="24"/>
      <c r="BA890" s="24"/>
      <c r="BB890" s="24"/>
      <c r="BC890" s="24"/>
      <c r="BD890" s="24"/>
      <c r="BE890" s="24"/>
      <c r="BF890" s="24"/>
      <c r="BG890" s="24">
        <v>170.06</v>
      </c>
      <c r="BH890" s="24">
        <v>170.06</v>
      </c>
      <c r="BI890" s="24"/>
      <c r="BJ890" s="24"/>
      <c r="BK890" s="24"/>
      <c r="BL890" s="24"/>
      <c r="BM890" s="145">
        <f t="shared" si="122"/>
        <v>170.06</v>
      </c>
      <c r="BN890" s="24">
        <f t="shared" si="123"/>
        <v>170.06</v>
      </c>
      <c r="BO890" s="509">
        <f t="shared" si="117"/>
        <v>2.7548873955776588E-2</v>
      </c>
      <c r="BP890" s="511">
        <v>0</v>
      </c>
      <c r="BQ890" s="512">
        <v>0</v>
      </c>
      <c r="BR890" s="513">
        <v>0</v>
      </c>
      <c r="BS890" s="512">
        <v>0</v>
      </c>
      <c r="BT890" s="512">
        <v>0</v>
      </c>
      <c r="BU890" s="512">
        <v>0</v>
      </c>
      <c r="BV890" s="512">
        <v>0</v>
      </c>
      <c r="BW890" s="512">
        <v>0</v>
      </c>
      <c r="BX890" s="512">
        <v>0</v>
      </c>
      <c r="BY890" s="512">
        <v>0</v>
      </c>
      <c r="BZ890" s="512">
        <v>0</v>
      </c>
      <c r="CA890" s="512">
        <v>0</v>
      </c>
      <c r="CB890" s="512">
        <v>0</v>
      </c>
      <c r="CC890" s="512">
        <v>0</v>
      </c>
      <c r="CD890" s="512">
        <v>0</v>
      </c>
      <c r="CE890" s="512">
        <v>0</v>
      </c>
      <c r="CF890" s="512">
        <v>199623.23040000003</v>
      </c>
      <c r="CG890" s="512">
        <v>199623.23040000003</v>
      </c>
      <c r="CH890" s="512">
        <v>0</v>
      </c>
      <c r="CI890" s="512">
        <v>0</v>
      </c>
      <c r="CJ890" s="512">
        <v>0</v>
      </c>
      <c r="CK890" s="512">
        <v>0</v>
      </c>
      <c r="CL890" s="513">
        <f t="shared" si="124"/>
        <v>199623.23040000003</v>
      </c>
      <c r="CM890" s="513">
        <f t="shared" si="125"/>
        <v>199623.23040000003</v>
      </c>
      <c r="CN890" s="113"/>
      <c r="CO890" s="97"/>
      <c r="CP890" s="97"/>
      <c r="CQ890" s="97"/>
      <c r="CR890" s="97"/>
      <c r="CS890" s="97"/>
      <c r="CT890" s="97"/>
      <c r="CU890" s="114"/>
      <c r="CV890" s="50">
        <f t="shared" si="118"/>
        <v>21970080</v>
      </c>
      <c r="CW890" s="11"/>
      <c r="CX890" s="604">
        <f t="shared" si="119"/>
        <v>6.1730290781754782</v>
      </c>
      <c r="CY890" s="143"/>
      <c r="CZ890" s="143"/>
      <c r="DA890" s="143"/>
      <c r="DB890" s="23"/>
      <c r="DC890" s="23"/>
      <c r="DD890" s="23"/>
      <c r="DE890" s="23"/>
      <c r="DF890" s="143"/>
      <c r="DG890" s="89"/>
      <c r="DH890" s="50" t="s">
        <v>46</v>
      </c>
      <c r="DI890" s="28"/>
      <c r="DJ890" s="553" t="s">
        <v>46</v>
      </c>
      <c r="DK890" s="143"/>
      <c r="DL890" s="46"/>
      <c r="DM890" s="111"/>
      <c r="DN890" s="110"/>
      <c r="DO890" s="432">
        <v>2676.848648941349</v>
      </c>
      <c r="DP890" s="433">
        <v>-2076.093332267465</v>
      </c>
      <c r="DQ890" s="434">
        <v>297.41376509449225</v>
      </c>
      <c r="DR890" s="428">
        <v>-82.519971879270457</v>
      </c>
      <c r="DS890" s="432">
        <v>2.4400281583364869</v>
      </c>
      <c r="DT890" s="434">
        <v>-1.2289873313395785</v>
      </c>
      <c r="DU890" s="434">
        <v>1.4302268912113469</v>
      </c>
      <c r="DV890" s="428">
        <v>-0.55551719434771329</v>
      </c>
      <c r="DW890" s="252"/>
      <c r="DX890" s="50"/>
      <c r="DY890" s="249"/>
      <c r="DZ890" s="464">
        <v>181107</v>
      </c>
      <c r="EA890" s="465">
        <v>-142577</v>
      </c>
      <c r="EB890" s="46"/>
    </row>
    <row r="891" spans="1:132" s="141" customFormat="1" ht="27.75" customHeight="1" x14ac:dyDescent="0.25">
      <c r="A891" s="69" t="s">
        <v>56</v>
      </c>
      <c r="B891" s="69" t="s">
        <v>57</v>
      </c>
      <c r="C891" s="69" t="s">
        <v>1464</v>
      </c>
      <c r="D891" s="67" t="s">
        <v>1497</v>
      </c>
      <c r="E891" s="67" t="s">
        <v>1498</v>
      </c>
      <c r="F891" s="67" t="s">
        <v>1499</v>
      </c>
      <c r="G891" s="67" t="s">
        <v>1500</v>
      </c>
      <c r="H891" s="14" t="s">
        <v>46</v>
      </c>
      <c r="I891" s="20" t="s">
        <v>1979</v>
      </c>
      <c r="J891" s="145" t="s">
        <v>1975</v>
      </c>
      <c r="K891" s="426">
        <v>12.117427449751865</v>
      </c>
      <c r="L891" s="426">
        <v>2.7359848427940001</v>
      </c>
      <c r="M891" s="424">
        <v>112</v>
      </c>
      <c r="N891" s="487">
        <v>4006312</v>
      </c>
      <c r="O891" s="487" t="s">
        <v>1982</v>
      </c>
      <c r="P891" s="572">
        <v>4.1991839778699704</v>
      </c>
      <c r="Q891" s="34" t="s">
        <v>1977</v>
      </c>
      <c r="R891" s="257" t="s">
        <v>48</v>
      </c>
      <c r="S891" s="27"/>
      <c r="T891" s="27"/>
      <c r="U891" s="145"/>
      <c r="V891" s="24"/>
      <c r="W891" s="24"/>
      <c r="X891" s="24"/>
      <c r="Y891" s="24"/>
      <c r="Z891" s="24"/>
      <c r="AA891" s="24"/>
      <c r="AB891" s="24"/>
      <c r="AC891" s="24"/>
      <c r="AD891" s="24"/>
      <c r="AE891" s="24"/>
      <c r="AF891" s="24"/>
      <c r="AG891" s="24"/>
      <c r="AH891" s="24"/>
      <c r="AI891" s="24">
        <v>1</v>
      </c>
      <c r="AJ891" s="24">
        <v>1</v>
      </c>
      <c r="AK891" s="24"/>
      <c r="AL891" s="24"/>
      <c r="AM891" s="24"/>
      <c r="AN891" s="24"/>
      <c r="AO891" s="145">
        <f t="shared" si="120"/>
        <v>1</v>
      </c>
      <c r="AP891" s="14">
        <f t="shared" si="121"/>
        <v>1</v>
      </c>
      <c r="AQ891" s="22"/>
      <c r="AR891" s="24"/>
      <c r="AS891" s="24"/>
      <c r="AT891" s="24"/>
      <c r="AU891" s="24"/>
      <c r="AV891" s="24"/>
      <c r="AW891" s="145"/>
      <c r="AX891" s="24"/>
      <c r="AY891" s="24"/>
      <c r="AZ891" s="24"/>
      <c r="BA891" s="24"/>
      <c r="BB891" s="24"/>
      <c r="BC891" s="24"/>
      <c r="BD891" s="24"/>
      <c r="BE891" s="24"/>
      <c r="BF891" s="24"/>
      <c r="BG891" s="24">
        <v>6</v>
      </c>
      <c r="BH891" s="24">
        <v>6</v>
      </c>
      <c r="BI891" s="24"/>
      <c r="BJ891" s="24"/>
      <c r="BK891" s="24"/>
      <c r="BL891" s="24"/>
      <c r="BM891" s="145">
        <f t="shared" si="122"/>
        <v>6</v>
      </c>
      <c r="BN891" s="24">
        <f t="shared" si="123"/>
        <v>6</v>
      </c>
      <c r="BO891" s="509">
        <f t="shared" si="117"/>
        <v>1.4288490410566605E-3</v>
      </c>
      <c r="BP891" s="511">
        <v>0</v>
      </c>
      <c r="BQ891" s="512">
        <v>0</v>
      </c>
      <c r="BR891" s="513">
        <v>0</v>
      </c>
      <c r="BS891" s="512">
        <v>0</v>
      </c>
      <c r="BT891" s="512">
        <v>0</v>
      </c>
      <c r="BU891" s="512">
        <v>0</v>
      </c>
      <c r="BV891" s="512">
        <v>0</v>
      </c>
      <c r="BW891" s="512">
        <v>0</v>
      </c>
      <c r="BX891" s="512">
        <v>0</v>
      </c>
      <c r="BY891" s="512">
        <v>0</v>
      </c>
      <c r="BZ891" s="512">
        <v>0</v>
      </c>
      <c r="CA891" s="512">
        <v>0</v>
      </c>
      <c r="CB891" s="512">
        <v>0</v>
      </c>
      <c r="CC891" s="512">
        <v>0</v>
      </c>
      <c r="CD891" s="512">
        <v>0</v>
      </c>
      <c r="CE891" s="512">
        <v>0</v>
      </c>
      <c r="CF891" s="512">
        <v>7043.0400000000009</v>
      </c>
      <c r="CG891" s="512">
        <v>7043.0400000000009</v>
      </c>
      <c r="CH891" s="512">
        <v>0</v>
      </c>
      <c r="CI891" s="512">
        <v>0</v>
      </c>
      <c r="CJ891" s="512">
        <v>0</v>
      </c>
      <c r="CK891" s="512">
        <v>0</v>
      </c>
      <c r="CL891" s="513">
        <f t="shared" si="124"/>
        <v>7043.0400000000009</v>
      </c>
      <c r="CM891" s="513">
        <f t="shared" si="125"/>
        <v>7043.0400000000009</v>
      </c>
      <c r="CN891" s="113"/>
      <c r="CO891" s="97"/>
      <c r="CP891" s="97"/>
      <c r="CQ891" s="97"/>
      <c r="CR891" s="97"/>
      <c r="CS891" s="97"/>
      <c r="CT891" s="97"/>
      <c r="CU891" s="114"/>
      <c r="CV891" s="50">
        <f t="shared" si="118"/>
        <v>4006312</v>
      </c>
      <c r="CW891" s="11"/>
      <c r="CX891" s="604">
        <f t="shared" si="119"/>
        <v>4.1991839778699704</v>
      </c>
      <c r="CY891" s="143"/>
      <c r="CZ891" s="143"/>
      <c r="DA891" s="143"/>
      <c r="DB891" s="23"/>
      <c r="DC891" s="23"/>
      <c r="DD891" s="23"/>
      <c r="DE891" s="23"/>
      <c r="DF891" s="143"/>
      <c r="DG891" s="89"/>
      <c r="DH891" s="50" t="s">
        <v>46</v>
      </c>
      <c r="DI891" s="28"/>
      <c r="DJ891" s="553" t="s">
        <v>46</v>
      </c>
      <c r="DK891" s="143"/>
      <c r="DL891" s="46"/>
      <c r="DM891" s="111"/>
      <c r="DN891" s="110"/>
      <c r="DO891" s="432">
        <v>357.90022338049039</v>
      </c>
      <c r="DP891" s="433">
        <v>782.77177637049635</v>
      </c>
      <c r="DQ891" s="434">
        <v>12.902457185405769</v>
      </c>
      <c r="DR891" s="428">
        <v>20.605363461101081</v>
      </c>
      <c r="DS891" s="432">
        <v>0.38421444527177845</v>
      </c>
      <c r="DT891" s="434">
        <v>-9.8817292896445363E-3</v>
      </c>
      <c r="DU891" s="434">
        <v>0.26805658972449659</v>
      </c>
      <c r="DV891" s="428">
        <v>-0.22634647502168107</v>
      </c>
      <c r="DW891" s="252"/>
      <c r="DX891" s="50"/>
      <c r="DY891" s="249"/>
      <c r="DZ891" s="464">
        <v>0</v>
      </c>
      <c r="EA891" s="465">
        <v>4323.666666666667</v>
      </c>
      <c r="EB891" s="46"/>
    </row>
    <row r="892" spans="1:132" s="141" customFormat="1" ht="27.75" customHeight="1" x14ac:dyDescent="0.25">
      <c r="A892" s="69" t="s">
        <v>56</v>
      </c>
      <c r="B892" s="69" t="s">
        <v>57</v>
      </c>
      <c r="C892" s="69" t="s">
        <v>1464</v>
      </c>
      <c r="D892" s="67" t="s">
        <v>1497</v>
      </c>
      <c r="E892" s="67" t="s">
        <v>1498</v>
      </c>
      <c r="F892" s="67" t="s">
        <v>1501</v>
      </c>
      <c r="G892" s="67" t="s">
        <v>1500</v>
      </c>
      <c r="H892" s="14" t="s">
        <v>46</v>
      </c>
      <c r="I892" s="20" t="s">
        <v>1978</v>
      </c>
      <c r="J892" s="145" t="s">
        <v>1975</v>
      </c>
      <c r="K892" s="426">
        <v>12.117427449751865</v>
      </c>
      <c r="L892" s="426">
        <v>11.586742400142001</v>
      </c>
      <c r="M892" s="424">
        <v>852</v>
      </c>
      <c r="N892" s="487">
        <v>21048728</v>
      </c>
      <c r="O892" s="487" t="s">
        <v>1982</v>
      </c>
      <c r="P892" s="572">
        <v>4.6999999999999948</v>
      </c>
      <c r="Q892" s="34" t="s">
        <v>1977</v>
      </c>
      <c r="R892" s="257" t="s">
        <v>48</v>
      </c>
      <c r="S892" s="27"/>
      <c r="T892" s="27"/>
      <c r="U892" s="145"/>
      <c r="V892" s="24"/>
      <c r="W892" s="24"/>
      <c r="X892" s="24"/>
      <c r="Y892" s="24"/>
      <c r="Z892" s="24"/>
      <c r="AA892" s="24"/>
      <c r="AB892" s="24"/>
      <c r="AC892" s="24"/>
      <c r="AD892" s="24"/>
      <c r="AE892" s="24"/>
      <c r="AF892" s="24"/>
      <c r="AG892" s="24"/>
      <c r="AH892" s="24"/>
      <c r="AI892" s="24">
        <v>25</v>
      </c>
      <c r="AJ892" s="24">
        <v>25</v>
      </c>
      <c r="AK892" s="24"/>
      <c r="AL892" s="24"/>
      <c r="AM892" s="24"/>
      <c r="AN892" s="24"/>
      <c r="AO892" s="145">
        <f t="shared" si="120"/>
        <v>25</v>
      </c>
      <c r="AP892" s="14">
        <f t="shared" si="121"/>
        <v>25</v>
      </c>
      <c r="AQ892" s="22"/>
      <c r="AR892" s="24"/>
      <c r="AS892" s="24"/>
      <c r="AT892" s="24"/>
      <c r="AU892" s="24"/>
      <c r="AV892" s="24"/>
      <c r="AW892" s="145"/>
      <c r="AX892" s="24"/>
      <c r="AY892" s="24"/>
      <c r="AZ892" s="24"/>
      <c r="BA892" s="24"/>
      <c r="BB892" s="24"/>
      <c r="BC892" s="24"/>
      <c r="BD892" s="24"/>
      <c r="BE892" s="24"/>
      <c r="BF892" s="24"/>
      <c r="BG892" s="24">
        <v>844.58</v>
      </c>
      <c r="BH892" s="24">
        <v>844.58</v>
      </c>
      <c r="BI892" s="24"/>
      <c r="BJ892" s="24"/>
      <c r="BK892" s="24"/>
      <c r="BL892" s="24"/>
      <c r="BM892" s="145">
        <f t="shared" si="122"/>
        <v>844.58</v>
      </c>
      <c r="BN892" s="24">
        <f t="shared" si="123"/>
        <v>844.58</v>
      </c>
      <c r="BO892" s="509">
        <f t="shared" si="117"/>
        <v>0.17969787234042572</v>
      </c>
      <c r="BP892" s="511">
        <v>0</v>
      </c>
      <c r="BQ892" s="512">
        <v>0</v>
      </c>
      <c r="BR892" s="513">
        <v>0</v>
      </c>
      <c r="BS892" s="512">
        <v>0</v>
      </c>
      <c r="BT892" s="512">
        <v>0</v>
      </c>
      <c r="BU892" s="512">
        <v>0</v>
      </c>
      <c r="BV892" s="512">
        <v>0</v>
      </c>
      <c r="BW892" s="512">
        <v>0</v>
      </c>
      <c r="BX892" s="512">
        <v>0</v>
      </c>
      <c r="BY892" s="512">
        <v>0</v>
      </c>
      <c r="BZ892" s="512">
        <v>0</v>
      </c>
      <c r="CA892" s="512">
        <v>0</v>
      </c>
      <c r="CB892" s="512">
        <v>0</v>
      </c>
      <c r="CC892" s="512">
        <v>0</v>
      </c>
      <c r="CD892" s="512">
        <v>0</v>
      </c>
      <c r="CE892" s="512">
        <v>0</v>
      </c>
      <c r="CF892" s="512">
        <v>991401.78720000014</v>
      </c>
      <c r="CG892" s="512">
        <v>991401.78720000014</v>
      </c>
      <c r="CH892" s="512">
        <v>0</v>
      </c>
      <c r="CI892" s="512">
        <v>0</v>
      </c>
      <c r="CJ892" s="512">
        <v>0</v>
      </c>
      <c r="CK892" s="512">
        <v>0</v>
      </c>
      <c r="CL892" s="513">
        <f t="shared" si="124"/>
        <v>991401.78720000014</v>
      </c>
      <c r="CM892" s="513">
        <f t="shared" si="125"/>
        <v>991401.78720000014</v>
      </c>
      <c r="CN892" s="113"/>
      <c r="CO892" s="97"/>
      <c r="CP892" s="97"/>
      <c r="CQ892" s="97"/>
      <c r="CR892" s="97"/>
      <c r="CS892" s="97"/>
      <c r="CT892" s="97"/>
      <c r="CU892" s="114"/>
      <c r="CV892" s="50">
        <f t="shared" si="118"/>
        <v>21048728</v>
      </c>
      <c r="CW892" s="11"/>
      <c r="CX892" s="604">
        <f t="shared" si="119"/>
        <v>4.6999999999999948</v>
      </c>
      <c r="CY892" s="143"/>
      <c r="CZ892" s="143"/>
      <c r="DA892" s="143"/>
      <c r="DB892" s="23"/>
      <c r="DC892" s="23"/>
      <c r="DD892" s="23"/>
      <c r="DE892" s="23"/>
      <c r="DF892" s="143"/>
      <c r="DG892" s="89"/>
      <c r="DH892" s="50" t="s">
        <v>46</v>
      </c>
      <c r="DI892" s="28"/>
      <c r="DJ892" s="553" t="s">
        <v>46</v>
      </c>
      <c r="DK892" s="143"/>
      <c r="DL892" s="46"/>
      <c r="DM892" s="111"/>
      <c r="DN892" s="110"/>
      <c r="DO892" s="432">
        <v>45.959718420023478</v>
      </c>
      <c r="DP892" s="433">
        <v>-19.904240020333749</v>
      </c>
      <c r="DQ892" s="434">
        <v>37.673054360578817</v>
      </c>
      <c r="DR892" s="428">
        <v>-16.945033171097144</v>
      </c>
      <c r="DS892" s="432">
        <v>0.1853734845522097</v>
      </c>
      <c r="DT892" s="434">
        <v>0.1173035712152754</v>
      </c>
      <c r="DU892" s="434">
        <v>0.18302698474775134</v>
      </c>
      <c r="DV892" s="428">
        <v>-7.0282112391573115E-3</v>
      </c>
      <c r="DW892" s="252"/>
      <c r="DX892" s="50"/>
      <c r="DY892" s="249"/>
      <c r="DZ892" s="464">
        <v>5184</v>
      </c>
      <c r="EA892" s="465">
        <v>3559.3333333333339</v>
      </c>
      <c r="EB892" s="46"/>
    </row>
    <row r="893" spans="1:132" s="141" customFormat="1" ht="27.75" customHeight="1" x14ac:dyDescent="0.25">
      <c r="A893" s="69" t="s">
        <v>56</v>
      </c>
      <c r="B893" s="69" t="s">
        <v>57</v>
      </c>
      <c r="C893" s="69" t="s">
        <v>1464</v>
      </c>
      <c r="D893" s="67" t="s">
        <v>1497</v>
      </c>
      <c r="E893" s="67" t="s">
        <v>1498</v>
      </c>
      <c r="F893" s="67" t="s">
        <v>1502</v>
      </c>
      <c r="G893" s="67" t="s">
        <v>1500</v>
      </c>
      <c r="H893" s="14" t="s">
        <v>46</v>
      </c>
      <c r="I893" s="20" t="s">
        <v>1979</v>
      </c>
      <c r="J893" s="145" t="s">
        <v>1975</v>
      </c>
      <c r="K893" s="426">
        <v>12.117427449751865</v>
      </c>
      <c r="L893" s="426">
        <v>25.831628734149003</v>
      </c>
      <c r="M893" s="424">
        <v>5584</v>
      </c>
      <c r="N893" s="487">
        <v>23812213</v>
      </c>
      <c r="O893" s="487" t="s">
        <v>1982</v>
      </c>
      <c r="P893" s="572">
        <v>6.2399999999999869</v>
      </c>
      <c r="Q893" s="34" t="s">
        <v>1977</v>
      </c>
      <c r="R893" s="257" t="s">
        <v>48</v>
      </c>
      <c r="S893" s="27"/>
      <c r="T893" s="27"/>
      <c r="U893" s="145"/>
      <c r="V893" s="24"/>
      <c r="W893" s="24"/>
      <c r="X893" s="24"/>
      <c r="Y893" s="24"/>
      <c r="Z893" s="24"/>
      <c r="AA893" s="24"/>
      <c r="AB893" s="24"/>
      <c r="AC893" s="24"/>
      <c r="AD893" s="24"/>
      <c r="AE893" s="24"/>
      <c r="AF893" s="24"/>
      <c r="AG893" s="24"/>
      <c r="AH893" s="24"/>
      <c r="AI893" s="24">
        <v>132</v>
      </c>
      <c r="AJ893" s="24">
        <v>132</v>
      </c>
      <c r="AK893" s="24"/>
      <c r="AL893" s="24"/>
      <c r="AM893" s="24"/>
      <c r="AN893" s="24"/>
      <c r="AO893" s="145">
        <f t="shared" si="120"/>
        <v>132</v>
      </c>
      <c r="AP893" s="14">
        <f t="shared" si="121"/>
        <v>132</v>
      </c>
      <c r="AQ893" s="22"/>
      <c r="AR893" s="24"/>
      <c r="AS893" s="24"/>
      <c r="AT893" s="24"/>
      <c r="AU893" s="24"/>
      <c r="AV893" s="24"/>
      <c r="AW893" s="145"/>
      <c r="AX893" s="24"/>
      <c r="AY893" s="24"/>
      <c r="AZ893" s="24"/>
      <c r="BA893" s="24"/>
      <c r="BB893" s="24"/>
      <c r="BC893" s="24"/>
      <c r="BD893" s="24"/>
      <c r="BE893" s="24"/>
      <c r="BF893" s="24"/>
      <c r="BG893" s="24">
        <v>739.79</v>
      </c>
      <c r="BH893" s="24">
        <v>739.79</v>
      </c>
      <c r="BI893" s="24"/>
      <c r="BJ893" s="24"/>
      <c r="BK893" s="24"/>
      <c r="BL893" s="24"/>
      <c r="BM893" s="145">
        <f t="shared" si="122"/>
        <v>739.79</v>
      </c>
      <c r="BN893" s="24">
        <f t="shared" si="123"/>
        <v>739.79</v>
      </c>
      <c r="BO893" s="509">
        <f t="shared" si="117"/>
        <v>0.11855608974358998</v>
      </c>
      <c r="BP893" s="511">
        <v>0</v>
      </c>
      <c r="BQ893" s="512">
        <v>0</v>
      </c>
      <c r="BR893" s="513">
        <v>0</v>
      </c>
      <c r="BS893" s="512">
        <v>0</v>
      </c>
      <c r="BT893" s="512">
        <v>0</v>
      </c>
      <c r="BU893" s="512">
        <v>0</v>
      </c>
      <c r="BV893" s="512">
        <v>0</v>
      </c>
      <c r="BW893" s="512">
        <v>0</v>
      </c>
      <c r="BX893" s="512">
        <v>0</v>
      </c>
      <c r="BY893" s="512">
        <v>0</v>
      </c>
      <c r="BZ893" s="512">
        <v>0</v>
      </c>
      <c r="CA893" s="512">
        <v>0</v>
      </c>
      <c r="CB893" s="512">
        <v>0</v>
      </c>
      <c r="CC893" s="512">
        <v>0</v>
      </c>
      <c r="CD893" s="512">
        <v>0</v>
      </c>
      <c r="CE893" s="512">
        <v>0</v>
      </c>
      <c r="CF893" s="512">
        <v>868395.09360000002</v>
      </c>
      <c r="CG893" s="512">
        <v>868395.09360000002</v>
      </c>
      <c r="CH893" s="512">
        <v>0</v>
      </c>
      <c r="CI893" s="512">
        <v>0</v>
      </c>
      <c r="CJ893" s="512">
        <v>0</v>
      </c>
      <c r="CK893" s="512">
        <v>0</v>
      </c>
      <c r="CL893" s="513">
        <f t="shared" si="124"/>
        <v>868395.09360000002</v>
      </c>
      <c r="CM893" s="513">
        <f t="shared" si="125"/>
        <v>868395.09360000002</v>
      </c>
      <c r="CN893" s="113"/>
      <c r="CO893" s="97"/>
      <c r="CP893" s="97"/>
      <c r="CQ893" s="97"/>
      <c r="CR893" s="97"/>
      <c r="CS893" s="97"/>
      <c r="CT893" s="97"/>
      <c r="CU893" s="114"/>
      <c r="CV893" s="50">
        <f t="shared" si="118"/>
        <v>23812213</v>
      </c>
      <c r="CW893" s="11"/>
      <c r="CX893" s="604">
        <f t="shared" si="119"/>
        <v>6.2399999999999869</v>
      </c>
      <c r="CY893" s="143"/>
      <c r="CZ893" s="143"/>
      <c r="DA893" s="143"/>
      <c r="DB893" s="23"/>
      <c r="DC893" s="23"/>
      <c r="DD893" s="23"/>
      <c r="DE893" s="23"/>
      <c r="DF893" s="143"/>
      <c r="DG893" s="89"/>
      <c r="DH893" s="50" t="s">
        <v>46</v>
      </c>
      <c r="DI893" s="28"/>
      <c r="DJ893" s="553" t="s">
        <v>46</v>
      </c>
      <c r="DK893" s="143"/>
      <c r="DL893" s="46"/>
      <c r="DM893" s="111"/>
      <c r="DN893" s="110"/>
      <c r="DO893" s="432">
        <v>33.135787730006435</v>
      </c>
      <c r="DP893" s="433">
        <v>51.319268900434686</v>
      </c>
      <c r="DQ893" s="434">
        <v>3.1389216373919937</v>
      </c>
      <c r="DR893" s="428">
        <v>67.337585278255943</v>
      </c>
      <c r="DS893" s="432">
        <v>4.8530794370905427E-2</v>
      </c>
      <c r="DT893" s="434">
        <v>0.92635702950700527</v>
      </c>
      <c r="DU893" s="434">
        <v>3.5995164828605132E-2</v>
      </c>
      <c r="DV893" s="428">
        <v>0.70806299754027124</v>
      </c>
      <c r="DW893" s="252"/>
      <c r="DX893" s="50"/>
      <c r="DY893" s="249"/>
      <c r="DZ893" s="464">
        <v>0</v>
      </c>
      <c r="EA893" s="465">
        <v>38455.333333333336</v>
      </c>
      <c r="EB893" s="46"/>
    </row>
    <row r="894" spans="1:132" s="141" customFormat="1" ht="27.75" customHeight="1" x14ac:dyDescent="0.25">
      <c r="A894" s="69" t="s">
        <v>56</v>
      </c>
      <c r="B894" s="69" t="s">
        <v>57</v>
      </c>
      <c r="C894" s="69" t="s">
        <v>1464</v>
      </c>
      <c r="D894" s="67" t="s">
        <v>1497</v>
      </c>
      <c r="E894" s="67" t="s">
        <v>1498</v>
      </c>
      <c r="F894" s="67" t="s">
        <v>1503</v>
      </c>
      <c r="G894" s="67" t="s">
        <v>1500</v>
      </c>
      <c r="H894" s="14" t="s">
        <v>46</v>
      </c>
      <c r="I894" s="20" t="s">
        <v>1978</v>
      </c>
      <c r="J894" s="145" t="s">
        <v>1975</v>
      </c>
      <c r="K894" s="426">
        <v>14.74668057564142</v>
      </c>
      <c r="L894" s="426">
        <v>25.016856008571001</v>
      </c>
      <c r="M894" s="424">
        <v>2051</v>
      </c>
      <c r="N894" s="487">
        <v>35369324</v>
      </c>
      <c r="O894" s="487" t="s">
        <v>1982</v>
      </c>
      <c r="P894" s="572">
        <v>8.9999999999999876</v>
      </c>
      <c r="Q894" s="34" t="s">
        <v>1977</v>
      </c>
      <c r="R894" s="257" t="s">
        <v>48</v>
      </c>
      <c r="S894" s="27"/>
      <c r="T894" s="27"/>
      <c r="U894" s="145"/>
      <c r="V894" s="24"/>
      <c r="W894" s="24"/>
      <c r="X894" s="24"/>
      <c r="Y894" s="24"/>
      <c r="Z894" s="24"/>
      <c r="AA894" s="24"/>
      <c r="AB894" s="24"/>
      <c r="AC894" s="24"/>
      <c r="AD894" s="24"/>
      <c r="AE894" s="24"/>
      <c r="AF894" s="24"/>
      <c r="AG894" s="24"/>
      <c r="AH894" s="24"/>
      <c r="AI894" s="24">
        <v>122</v>
      </c>
      <c r="AJ894" s="24">
        <v>122</v>
      </c>
      <c r="AK894" s="24"/>
      <c r="AL894" s="24"/>
      <c r="AM894" s="24"/>
      <c r="AN894" s="24"/>
      <c r="AO894" s="145">
        <f t="shared" si="120"/>
        <v>122</v>
      </c>
      <c r="AP894" s="14">
        <f t="shared" si="121"/>
        <v>122</v>
      </c>
      <c r="AQ894" s="22"/>
      <c r="AR894" s="24"/>
      <c r="AS894" s="24"/>
      <c r="AT894" s="24"/>
      <c r="AU894" s="24"/>
      <c r="AV894" s="24"/>
      <c r="AW894" s="145"/>
      <c r="AX894" s="24"/>
      <c r="AY894" s="24"/>
      <c r="AZ894" s="24"/>
      <c r="BA894" s="24"/>
      <c r="BB894" s="24"/>
      <c r="BC894" s="24"/>
      <c r="BD894" s="24"/>
      <c r="BE894" s="24"/>
      <c r="BF894" s="24"/>
      <c r="BG894" s="24">
        <v>1094.57</v>
      </c>
      <c r="BH894" s="24">
        <v>1094.57</v>
      </c>
      <c r="BI894" s="24"/>
      <c r="BJ894" s="24"/>
      <c r="BK894" s="24"/>
      <c r="BL894" s="24"/>
      <c r="BM894" s="145">
        <f t="shared" si="122"/>
        <v>1094.57</v>
      </c>
      <c r="BN894" s="24">
        <f t="shared" si="123"/>
        <v>1094.57</v>
      </c>
      <c r="BO894" s="509">
        <f t="shared" si="117"/>
        <v>0.12161888888888907</v>
      </c>
      <c r="BP894" s="511">
        <v>0</v>
      </c>
      <c r="BQ894" s="512">
        <v>0</v>
      </c>
      <c r="BR894" s="513">
        <v>0</v>
      </c>
      <c r="BS894" s="512">
        <v>0</v>
      </c>
      <c r="BT894" s="512">
        <v>0</v>
      </c>
      <c r="BU894" s="512">
        <v>0</v>
      </c>
      <c r="BV894" s="512">
        <v>0</v>
      </c>
      <c r="BW894" s="512">
        <v>0</v>
      </c>
      <c r="BX894" s="512">
        <v>0</v>
      </c>
      <c r="BY894" s="512">
        <v>0</v>
      </c>
      <c r="BZ894" s="512">
        <v>0</v>
      </c>
      <c r="CA894" s="512">
        <v>0</v>
      </c>
      <c r="CB894" s="512">
        <v>0</v>
      </c>
      <c r="CC894" s="512">
        <v>0</v>
      </c>
      <c r="CD894" s="512">
        <v>0</v>
      </c>
      <c r="CE894" s="512">
        <v>0</v>
      </c>
      <c r="CF894" s="512">
        <v>1284850.0488</v>
      </c>
      <c r="CG894" s="512">
        <v>1284850.0488</v>
      </c>
      <c r="CH894" s="512">
        <v>0</v>
      </c>
      <c r="CI894" s="512">
        <v>0</v>
      </c>
      <c r="CJ894" s="512">
        <v>0</v>
      </c>
      <c r="CK894" s="512">
        <v>0</v>
      </c>
      <c r="CL894" s="513">
        <f t="shared" si="124"/>
        <v>1284850.0488</v>
      </c>
      <c r="CM894" s="513">
        <f t="shared" si="125"/>
        <v>1284850.0488</v>
      </c>
      <c r="CN894" s="113"/>
      <c r="CO894" s="97"/>
      <c r="CP894" s="97"/>
      <c r="CQ894" s="97"/>
      <c r="CR894" s="97"/>
      <c r="CS894" s="97"/>
      <c r="CT894" s="97"/>
      <c r="CU894" s="114"/>
      <c r="CV894" s="50">
        <f t="shared" si="118"/>
        <v>35369324</v>
      </c>
      <c r="CW894" s="11"/>
      <c r="CX894" s="604">
        <f t="shared" si="119"/>
        <v>8.9999999999999876</v>
      </c>
      <c r="CY894" s="143"/>
      <c r="CZ894" s="143"/>
      <c r="DA894" s="143"/>
      <c r="DB894" s="23"/>
      <c r="DC894" s="23"/>
      <c r="DD894" s="23"/>
      <c r="DE894" s="23"/>
      <c r="DF894" s="143"/>
      <c r="DG894" s="89"/>
      <c r="DH894" s="50" t="s">
        <v>46</v>
      </c>
      <c r="DI894" s="28"/>
      <c r="DJ894" s="553" t="s">
        <v>46</v>
      </c>
      <c r="DK894" s="143"/>
      <c r="DL894" s="46"/>
      <c r="DM894" s="111"/>
      <c r="DN894" s="110"/>
      <c r="DO894" s="432">
        <v>1063.9132236441194</v>
      </c>
      <c r="DP894" s="433">
        <v>-754.29220478915977</v>
      </c>
      <c r="DQ894" s="434">
        <v>61.795003046922609</v>
      </c>
      <c r="DR894" s="428">
        <v>104.96417849520844</v>
      </c>
      <c r="DS894" s="432">
        <v>0.79756246191346736</v>
      </c>
      <c r="DT894" s="434">
        <v>0.62326084490547951</v>
      </c>
      <c r="DU894" s="434">
        <v>0.36124314442413163</v>
      </c>
      <c r="DV894" s="428">
        <v>0.99256276053322068</v>
      </c>
      <c r="DW894" s="252"/>
      <c r="DX894" s="50"/>
      <c r="DY894" s="249"/>
      <c r="DZ894" s="464">
        <v>10921</v>
      </c>
      <c r="EA894" s="465">
        <v>220626</v>
      </c>
      <c r="EB894" s="46"/>
    </row>
    <row r="895" spans="1:132" s="141" customFormat="1" ht="27.75" customHeight="1" x14ac:dyDescent="0.25">
      <c r="A895" s="69" t="s">
        <v>56</v>
      </c>
      <c r="B895" s="69" t="s">
        <v>57</v>
      </c>
      <c r="C895" s="69" t="s">
        <v>1464</v>
      </c>
      <c r="D895" s="67" t="s">
        <v>1497</v>
      </c>
      <c r="E895" s="67" t="s">
        <v>1498</v>
      </c>
      <c r="F895" s="67" t="s">
        <v>1504</v>
      </c>
      <c r="G895" s="67" t="s">
        <v>1500</v>
      </c>
      <c r="H895" s="14" t="s">
        <v>617</v>
      </c>
      <c r="I895" s="20" t="s">
        <v>1978</v>
      </c>
      <c r="J895" s="145" t="s">
        <v>1975</v>
      </c>
      <c r="K895" s="426">
        <v>12.117427449751865</v>
      </c>
      <c r="L895" s="426">
        <v>0.26155302975900002</v>
      </c>
      <c r="M895" s="424">
        <v>1048</v>
      </c>
      <c r="N895" s="487">
        <v>37527840.000000007</v>
      </c>
      <c r="O895" s="487" t="s">
        <v>1976</v>
      </c>
      <c r="P895" s="572">
        <v>9.099999999999989</v>
      </c>
      <c r="Q895" s="34" t="s">
        <v>1977</v>
      </c>
      <c r="R895" s="257" t="s">
        <v>48</v>
      </c>
      <c r="S895" s="27"/>
      <c r="T895" s="27"/>
      <c r="U895" s="145"/>
      <c r="V895" s="24"/>
      <c r="W895" s="24"/>
      <c r="X895" s="24"/>
      <c r="Y895" s="24"/>
      <c r="Z895" s="24"/>
      <c r="AA895" s="24"/>
      <c r="AB895" s="24"/>
      <c r="AC895" s="24"/>
      <c r="AD895" s="24"/>
      <c r="AE895" s="24"/>
      <c r="AF895" s="24"/>
      <c r="AG895" s="24"/>
      <c r="AH895" s="24"/>
      <c r="AI895" s="24"/>
      <c r="AJ895" s="24"/>
      <c r="AK895" s="24"/>
      <c r="AL895" s="24"/>
      <c r="AM895" s="24"/>
      <c r="AN895" s="24"/>
      <c r="AO895" s="145">
        <f t="shared" si="120"/>
        <v>0</v>
      </c>
      <c r="AP895" s="14">
        <f t="shared" si="121"/>
        <v>0</v>
      </c>
      <c r="AQ895" s="22"/>
      <c r="AR895" s="24"/>
      <c r="AS895" s="24"/>
      <c r="AT895" s="24"/>
      <c r="AU895" s="24"/>
      <c r="AV895" s="24"/>
      <c r="AW895" s="145"/>
      <c r="AX895" s="24"/>
      <c r="AY895" s="24"/>
      <c r="AZ895" s="24"/>
      <c r="BA895" s="24"/>
      <c r="BB895" s="24"/>
      <c r="BC895" s="24"/>
      <c r="BD895" s="24"/>
      <c r="BE895" s="24"/>
      <c r="BF895" s="24"/>
      <c r="BG895" s="24"/>
      <c r="BH895" s="24"/>
      <c r="BI895" s="24"/>
      <c r="BJ895" s="24"/>
      <c r="BK895" s="24"/>
      <c r="BL895" s="24"/>
      <c r="BM895" s="145">
        <f t="shared" si="122"/>
        <v>0</v>
      </c>
      <c r="BN895" s="24">
        <f t="shared" si="123"/>
        <v>0</v>
      </c>
      <c r="BO895" s="509">
        <f t="shared" si="117"/>
        <v>0</v>
      </c>
      <c r="BP895" s="511">
        <v>0</v>
      </c>
      <c r="BQ895" s="512">
        <v>0</v>
      </c>
      <c r="BR895" s="513">
        <v>0</v>
      </c>
      <c r="BS895" s="512">
        <v>0</v>
      </c>
      <c r="BT895" s="512">
        <v>0</v>
      </c>
      <c r="BU895" s="512">
        <v>0</v>
      </c>
      <c r="BV895" s="512">
        <v>0</v>
      </c>
      <c r="BW895" s="512">
        <v>0</v>
      </c>
      <c r="BX895" s="512">
        <v>0</v>
      </c>
      <c r="BY895" s="512">
        <v>0</v>
      </c>
      <c r="BZ895" s="512">
        <v>0</v>
      </c>
      <c r="CA895" s="512">
        <v>0</v>
      </c>
      <c r="CB895" s="512">
        <v>0</v>
      </c>
      <c r="CC895" s="512">
        <v>0</v>
      </c>
      <c r="CD895" s="512">
        <v>0</v>
      </c>
      <c r="CE895" s="512">
        <v>0</v>
      </c>
      <c r="CF895" s="512">
        <v>0</v>
      </c>
      <c r="CG895" s="512">
        <v>0</v>
      </c>
      <c r="CH895" s="512">
        <v>0</v>
      </c>
      <c r="CI895" s="512">
        <v>0</v>
      </c>
      <c r="CJ895" s="512">
        <v>0</v>
      </c>
      <c r="CK895" s="512">
        <v>0</v>
      </c>
      <c r="CL895" s="513">
        <f t="shared" si="124"/>
        <v>0</v>
      </c>
      <c r="CM895" s="513">
        <f t="shared" si="125"/>
        <v>0</v>
      </c>
      <c r="CN895" s="113"/>
      <c r="CO895" s="97"/>
      <c r="CP895" s="97"/>
      <c r="CQ895" s="97"/>
      <c r="CR895" s="97"/>
      <c r="CS895" s="97"/>
      <c r="CT895" s="97"/>
      <c r="CU895" s="114"/>
      <c r="CV895" s="50">
        <f t="shared" si="118"/>
        <v>37527840.000000007</v>
      </c>
      <c r="CW895" s="11"/>
      <c r="CX895" s="604">
        <f t="shared" si="119"/>
        <v>9.099999999999989</v>
      </c>
      <c r="CY895" s="143"/>
      <c r="CZ895" s="143"/>
      <c r="DA895" s="143"/>
      <c r="DB895" s="23"/>
      <c r="DC895" s="23"/>
      <c r="DD895" s="23"/>
      <c r="DE895" s="23"/>
      <c r="DF895" s="143"/>
      <c r="DG895" s="89"/>
      <c r="DH895" s="50" t="s">
        <v>46</v>
      </c>
      <c r="DI895" s="28"/>
      <c r="DJ895" s="553" t="s">
        <v>46</v>
      </c>
      <c r="DK895" s="143"/>
      <c r="DL895" s="46"/>
      <c r="DM895" s="111"/>
      <c r="DN895" s="110"/>
      <c r="DO895" s="432">
        <v>13.566639411283729</v>
      </c>
      <c r="DP895" s="433">
        <v>-13.566639411283729</v>
      </c>
      <c r="DQ895" s="434">
        <v>13.566639411283729</v>
      </c>
      <c r="DR895" s="428">
        <v>-13.566639411283729</v>
      </c>
      <c r="DS895" s="432">
        <v>0.17825020441537204</v>
      </c>
      <c r="DT895" s="434">
        <v>-0.17825020441537204</v>
      </c>
      <c r="DU895" s="434">
        <v>0.17825020441537204</v>
      </c>
      <c r="DV895" s="428">
        <v>-0.17825020441537204</v>
      </c>
      <c r="DW895" s="252"/>
      <c r="DX895" s="50"/>
      <c r="DY895" s="249"/>
      <c r="DZ895" s="464">
        <v>0</v>
      </c>
      <c r="EA895" s="465">
        <v>0</v>
      </c>
      <c r="EB895" s="46"/>
    </row>
    <row r="896" spans="1:132" s="141" customFormat="1" ht="27.75" customHeight="1" x14ac:dyDescent="0.25">
      <c r="A896" s="69" t="s">
        <v>56</v>
      </c>
      <c r="B896" s="69" t="s">
        <v>57</v>
      </c>
      <c r="C896" s="69" t="s">
        <v>1464</v>
      </c>
      <c r="D896" s="67" t="s">
        <v>1497</v>
      </c>
      <c r="E896" s="67" t="s">
        <v>1498</v>
      </c>
      <c r="F896" s="67" t="s">
        <v>1505</v>
      </c>
      <c r="G896" s="67" t="s">
        <v>1500</v>
      </c>
      <c r="H896" s="14" t="s">
        <v>617</v>
      </c>
      <c r="I896" s="20" t="s">
        <v>1978</v>
      </c>
      <c r="J896" s="145" t="s">
        <v>1975</v>
      </c>
      <c r="K896" s="426">
        <v>12.117427449751865</v>
      </c>
      <c r="L896" s="426">
        <v>0.32973484779899997</v>
      </c>
      <c r="M896" s="424">
        <v>1712</v>
      </c>
      <c r="N896" s="487">
        <v>37983360</v>
      </c>
      <c r="O896" s="487" t="s">
        <v>1976</v>
      </c>
      <c r="P896" s="572">
        <v>7.1999999999999824</v>
      </c>
      <c r="Q896" s="34" t="s">
        <v>1977</v>
      </c>
      <c r="R896" s="257" t="s">
        <v>48</v>
      </c>
      <c r="S896" s="27"/>
      <c r="T896" s="27"/>
      <c r="U896" s="145"/>
      <c r="V896" s="24"/>
      <c r="W896" s="24"/>
      <c r="X896" s="24"/>
      <c r="Y896" s="24"/>
      <c r="Z896" s="24"/>
      <c r="AA896" s="24"/>
      <c r="AB896" s="24"/>
      <c r="AC896" s="24"/>
      <c r="AD896" s="24"/>
      <c r="AE896" s="24"/>
      <c r="AF896" s="24"/>
      <c r="AG896" s="24"/>
      <c r="AH896" s="24"/>
      <c r="AI896" s="24"/>
      <c r="AJ896" s="24"/>
      <c r="AK896" s="24"/>
      <c r="AL896" s="24"/>
      <c r="AM896" s="24"/>
      <c r="AN896" s="24"/>
      <c r="AO896" s="145">
        <f t="shared" si="120"/>
        <v>0</v>
      </c>
      <c r="AP896" s="14">
        <f t="shared" si="121"/>
        <v>0</v>
      </c>
      <c r="AQ896" s="22"/>
      <c r="AR896" s="24"/>
      <c r="AS896" s="24"/>
      <c r="AT896" s="24"/>
      <c r="AU896" s="24"/>
      <c r="AV896" s="24"/>
      <c r="AW896" s="145"/>
      <c r="AX896" s="24"/>
      <c r="AY896" s="24"/>
      <c r="AZ896" s="24"/>
      <c r="BA896" s="24"/>
      <c r="BB896" s="24"/>
      <c r="BC896" s="24"/>
      <c r="BD896" s="24"/>
      <c r="BE896" s="24"/>
      <c r="BF896" s="24"/>
      <c r="BG896" s="24"/>
      <c r="BH896" s="24"/>
      <c r="BI896" s="24"/>
      <c r="BJ896" s="24"/>
      <c r="BK896" s="24"/>
      <c r="BL896" s="24"/>
      <c r="BM896" s="145">
        <f t="shared" si="122"/>
        <v>0</v>
      </c>
      <c r="BN896" s="24">
        <f t="shared" si="123"/>
        <v>0</v>
      </c>
      <c r="BO896" s="509">
        <f t="shared" si="117"/>
        <v>0</v>
      </c>
      <c r="BP896" s="511">
        <v>0</v>
      </c>
      <c r="BQ896" s="512">
        <v>0</v>
      </c>
      <c r="BR896" s="513">
        <v>0</v>
      </c>
      <c r="BS896" s="512">
        <v>0</v>
      </c>
      <c r="BT896" s="512">
        <v>0</v>
      </c>
      <c r="BU896" s="512">
        <v>0</v>
      </c>
      <c r="BV896" s="512">
        <v>0</v>
      </c>
      <c r="BW896" s="512">
        <v>0</v>
      </c>
      <c r="BX896" s="512">
        <v>0</v>
      </c>
      <c r="BY896" s="512">
        <v>0</v>
      </c>
      <c r="BZ896" s="512">
        <v>0</v>
      </c>
      <c r="CA896" s="512">
        <v>0</v>
      </c>
      <c r="CB896" s="512">
        <v>0</v>
      </c>
      <c r="CC896" s="512">
        <v>0</v>
      </c>
      <c r="CD896" s="512">
        <v>0</v>
      </c>
      <c r="CE896" s="512">
        <v>0</v>
      </c>
      <c r="CF896" s="512">
        <v>0</v>
      </c>
      <c r="CG896" s="512">
        <v>0</v>
      </c>
      <c r="CH896" s="512">
        <v>0</v>
      </c>
      <c r="CI896" s="512">
        <v>0</v>
      </c>
      <c r="CJ896" s="512">
        <v>0</v>
      </c>
      <c r="CK896" s="512">
        <v>0</v>
      </c>
      <c r="CL896" s="513">
        <f t="shared" si="124"/>
        <v>0</v>
      </c>
      <c r="CM896" s="513">
        <f t="shared" si="125"/>
        <v>0</v>
      </c>
      <c r="CN896" s="113"/>
      <c r="CO896" s="97"/>
      <c r="CP896" s="97"/>
      <c r="CQ896" s="97"/>
      <c r="CR896" s="97"/>
      <c r="CS896" s="97"/>
      <c r="CT896" s="97"/>
      <c r="CU896" s="114"/>
      <c r="CV896" s="50">
        <f t="shared" si="118"/>
        <v>37983360</v>
      </c>
      <c r="CW896" s="11"/>
      <c r="CX896" s="604">
        <f t="shared" si="119"/>
        <v>7.1999999999999824</v>
      </c>
      <c r="CY896" s="143"/>
      <c r="CZ896" s="143"/>
      <c r="DA896" s="143"/>
      <c r="DB896" s="23"/>
      <c r="DC896" s="23"/>
      <c r="DD896" s="23"/>
      <c r="DE896" s="23"/>
      <c r="DF896" s="143"/>
      <c r="DG896" s="89"/>
      <c r="DH896" s="50" t="s">
        <v>46</v>
      </c>
      <c r="DI896" s="28"/>
      <c r="DJ896" s="553" t="s">
        <v>46</v>
      </c>
      <c r="DK896" s="143"/>
      <c r="DL896" s="46"/>
      <c r="DM896" s="111"/>
      <c r="DN896" s="110"/>
      <c r="DO896" s="432">
        <v>544.72217353198948</v>
      </c>
      <c r="DP896" s="433">
        <v>-544.72217353198948</v>
      </c>
      <c r="DQ896" s="434">
        <v>544.72217353198948</v>
      </c>
      <c r="DR896" s="428">
        <v>-544.72217353198948</v>
      </c>
      <c r="DS896" s="432">
        <v>10.594215600350569</v>
      </c>
      <c r="DT896" s="434">
        <v>-10.594215600350569</v>
      </c>
      <c r="DU896" s="434">
        <v>10.594215600350569</v>
      </c>
      <c r="DV896" s="428">
        <v>-10.594215600350569</v>
      </c>
      <c r="DW896" s="252"/>
      <c r="DX896" s="50"/>
      <c r="DY896" s="249"/>
      <c r="DZ896" s="464">
        <v>155382</v>
      </c>
      <c r="EA896" s="465">
        <v>-155382</v>
      </c>
      <c r="EB896" s="46"/>
    </row>
    <row r="897" spans="1:132" s="141" customFormat="1" ht="27.75" customHeight="1" x14ac:dyDescent="0.25">
      <c r="A897" s="69" t="s">
        <v>56</v>
      </c>
      <c r="B897" s="69" t="s">
        <v>57</v>
      </c>
      <c r="C897" s="69" t="s">
        <v>1464</v>
      </c>
      <c r="D897" s="67" t="s">
        <v>1497</v>
      </c>
      <c r="E897" s="67" t="s">
        <v>1498</v>
      </c>
      <c r="F897" s="67" t="s">
        <v>1506</v>
      </c>
      <c r="G897" s="67" t="s">
        <v>1498</v>
      </c>
      <c r="H897" s="14" t="s">
        <v>46</v>
      </c>
      <c r="I897" s="20" t="s">
        <v>1978</v>
      </c>
      <c r="J897" s="145" t="s">
        <v>1975</v>
      </c>
      <c r="K897" s="426">
        <v>12.117427449751865</v>
      </c>
      <c r="L897" s="426">
        <v>3.5696969622720003</v>
      </c>
      <c r="M897" s="424">
        <v>70</v>
      </c>
      <c r="N897" s="487">
        <v>26980800</v>
      </c>
      <c r="O897" s="487" t="s">
        <v>1976</v>
      </c>
      <c r="P897" s="572">
        <v>2.8999999999999884</v>
      </c>
      <c r="Q897" s="34" t="s">
        <v>48</v>
      </c>
      <c r="R897" s="257" t="s">
        <v>48</v>
      </c>
      <c r="S897" s="27"/>
      <c r="T897" s="27"/>
      <c r="U897" s="145"/>
      <c r="V897" s="24"/>
      <c r="W897" s="24"/>
      <c r="X897" s="24"/>
      <c r="Y897" s="24"/>
      <c r="Z897" s="24"/>
      <c r="AA897" s="24"/>
      <c r="AB897" s="24"/>
      <c r="AC897" s="24"/>
      <c r="AD897" s="24"/>
      <c r="AE897" s="24"/>
      <c r="AF897" s="24"/>
      <c r="AG897" s="24"/>
      <c r="AH897" s="24"/>
      <c r="AI897" s="24"/>
      <c r="AJ897" s="24"/>
      <c r="AK897" s="24"/>
      <c r="AL897" s="24"/>
      <c r="AM897" s="24"/>
      <c r="AN897" s="24"/>
      <c r="AO897" s="145">
        <f t="shared" si="120"/>
        <v>0</v>
      </c>
      <c r="AP897" s="14">
        <f t="shared" si="121"/>
        <v>0</v>
      </c>
      <c r="AQ897" s="22"/>
      <c r="AR897" s="24"/>
      <c r="AS897" s="24"/>
      <c r="AT897" s="24"/>
      <c r="AU897" s="24"/>
      <c r="AV897" s="24"/>
      <c r="AW897" s="145"/>
      <c r="AX897" s="24"/>
      <c r="AY897" s="24"/>
      <c r="AZ897" s="24"/>
      <c r="BA897" s="24"/>
      <c r="BB897" s="24"/>
      <c r="BC897" s="24"/>
      <c r="BD897" s="24"/>
      <c r="BE897" s="24"/>
      <c r="BF897" s="24"/>
      <c r="BG897" s="24"/>
      <c r="BH897" s="24"/>
      <c r="BI897" s="24"/>
      <c r="BJ897" s="24"/>
      <c r="BK897" s="24"/>
      <c r="BL897" s="24"/>
      <c r="BM897" s="145">
        <f t="shared" si="122"/>
        <v>0</v>
      </c>
      <c r="BN897" s="24">
        <f t="shared" si="123"/>
        <v>0</v>
      </c>
      <c r="BO897" s="509">
        <f t="shared" si="117"/>
        <v>0</v>
      </c>
      <c r="BP897" s="511">
        <v>0</v>
      </c>
      <c r="BQ897" s="512">
        <v>0</v>
      </c>
      <c r="BR897" s="513">
        <v>0</v>
      </c>
      <c r="BS897" s="512">
        <v>0</v>
      </c>
      <c r="BT897" s="512">
        <v>0</v>
      </c>
      <c r="BU897" s="512">
        <v>0</v>
      </c>
      <c r="BV897" s="512">
        <v>0</v>
      </c>
      <c r="BW897" s="512">
        <v>0</v>
      </c>
      <c r="BX897" s="512">
        <v>0</v>
      </c>
      <c r="BY897" s="512">
        <v>0</v>
      </c>
      <c r="BZ897" s="512">
        <v>0</v>
      </c>
      <c r="CA897" s="512">
        <v>0</v>
      </c>
      <c r="CB897" s="512">
        <v>0</v>
      </c>
      <c r="CC897" s="512">
        <v>0</v>
      </c>
      <c r="CD897" s="512">
        <v>0</v>
      </c>
      <c r="CE897" s="512">
        <v>0</v>
      </c>
      <c r="CF897" s="512">
        <v>0</v>
      </c>
      <c r="CG897" s="512">
        <v>0</v>
      </c>
      <c r="CH897" s="512">
        <v>0</v>
      </c>
      <c r="CI897" s="512">
        <v>0</v>
      </c>
      <c r="CJ897" s="512">
        <v>0</v>
      </c>
      <c r="CK897" s="512">
        <v>0</v>
      </c>
      <c r="CL897" s="513">
        <f t="shared" si="124"/>
        <v>0</v>
      </c>
      <c r="CM897" s="513">
        <f t="shared" si="125"/>
        <v>0</v>
      </c>
      <c r="CN897" s="113"/>
      <c r="CO897" s="97"/>
      <c r="CP897" s="97"/>
      <c r="CQ897" s="97"/>
      <c r="CR897" s="97"/>
      <c r="CS897" s="97"/>
      <c r="CT897" s="97"/>
      <c r="CU897" s="114"/>
      <c r="CV897" s="50">
        <f t="shared" si="118"/>
        <v>26980800</v>
      </c>
      <c r="CW897" s="11"/>
      <c r="CX897" s="604">
        <f t="shared" si="119"/>
        <v>2.8999999999999884</v>
      </c>
      <c r="CY897" s="143"/>
      <c r="CZ897" s="143"/>
      <c r="DA897" s="143"/>
      <c r="DB897" s="23"/>
      <c r="DC897" s="23"/>
      <c r="DD897" s="23"/>
      <c r="DE897" s="23"/>
      <c r="DF897" s="143"/>
      <c r="DG897" s="89"/>
      <c r="DH897" s="50" t="s">
        <v>46</v>
      </c>
      <c r="DI897" s="28"/>
      <c r="DJ897" s="553" t="s">
        <v>46</v>
      </c>
      <c r="DK897" s="143"/>
      <c r="DL897" s="46"/>
      <c r="DM897" s="111"/>
      <c r="DN897" s="110"/>
      <c r="DO897" s="432">
        <v>4696.845425867511</v>
      </c>
      <c r="DP897" s="433">
        <v>-4696.845425867511</v>
      </c>
      <c r="DQ897" s="434">
        <v>0</v>
      </c>
      <c r="DR897" s="428">
        <v>0</v>
      </c>
      <c r="DS897" s="432">
        <v>1.3249211356466886</v>
      </c>
      <c r="DT897" s="434">
        <v>-1.3249211356466886</v>
      </c>
      <c r="DU897" s="434">
        <v>0</v>
      </c>
      <c r="DV897" s="428">
        <v>0</v>
      </c>
      <c r="DW897" s="252"/>
      <c r="DX897" s="50"/>
      <c r="DY897" s="249"/>
      <c r="DZ897" s="464">
        <v>0</v>
      </c>
      <c r="EA897" s="465">
        <v>0</v>
      </c>
      <c r="EB897" s="46"/>
    </row>
    <row r="898" spans="1:132" s="141" customFormat="1" ht="27.75" customHeight="1" x14ac:dyDescent="0.25">
      <c r="A898" s="69" t="s">
        <v>56</v>
      </c>
      <c r="B898" s="69" t="s">
        <v>57</v>
      </c>
      <c r="C898" s="69" t="s">
        <v>1464</v>
      </c>
      <c r="D898" s="67" t="s">
        <v>1507</v>
      </c>
      <c r="E898" s="67" t="s">
        <v>1508</v>
      </c>
      <c r="F898" s="67" t="s">
        <v>1509</v>
      </c>
      <c r="G898" s="67" t="s">
        <v>1508</v>
      </c>
      <c r="H898" s="14" t="s">
        <v>46</v>
      </c>
      <c r="I898" s="20" t="s">
        <v>1978</v>
      </c>
      <c r="J898" s="145" t="s">
        <v>1981</v>
      </c>
      <c r="K898" s="426">
        <v>2.5506873012582316</v>
      </c>
      <c r="L898" s="426">
        <v>0.9306818162460001</v>
      </c>
      <c r="M898" s="424">
        <v>1</v>
      </c>
      <c r="N898" s="487">
        <v>5816640</v>
      </c>
      <c r="O898" s="487" t="s">
        <v>1976</v>
      </c>
      <c r="P898" s="572">
        <v>1.4050396150998734</v>
      </c>
      <c r="Q898" s="34" t="s">
        <v>48</v>
      </c>
      <c r="R898" s="257" t="s">
        <v>48</v>
      </c>
      <c r="S898" s="27"/>
      <c r="T898" s="27"/>
      <c r="U898" s="145"/>
      <c r="V898" s="24"/>
      <c r="W898" s="24"/>
      <c r="X898" s="24"/>
      <c r="Y898" s="24"/>
      <c r="Z898" s="24"/>
      <c r="AA898" s="24"/>
      <c r="AB898" s="24"/>
      <c r="AC898" s="24"/>
      <c r="AD898" s="24"/>
      <c r="AE898" s="24"/>
      <c r="AF898" s="24"/>
      <c r="AG898" s="24"/>
      <c r="AH898" s="24"/>
      <c r="AI898" s="24"/>
      <c r="AJ898" s="24"/>
      <c r="AK898" s="24"/>
      <c r="AL898" s="24"/>
      <c r="AM898" s="24"/>
      <c r="AN898" s="24"/>
      <c r="AO898" s="145">
        <f t="shared" si="120"/>
        <v>0</v>
      </c>
      <c r="AP898" s="14">
        <f t="shared" si="121"/>
        <v>0</v>
      </c>
      <c r="AQ898" s="22"/>
      <c r="AR898" s="24"/>
      <c r="AS898" s="24"/>
      <c r="AT898" s="24"/>
      <c r="AU898" s="24"/>
      <c r="AV898" s="24"/>
      <c r="AW898" s="145"/>
      <c r="AX898" s="24"/>
      <c r="AY898" s="24"/>
      <c r="AZ898" s="24"/>
      <c r="BA898" s="24"/>
      <c r="BB898" s="24"/>
      <c r="BC898" s="24"/>
      <c r="BD898" s="24"/>
      <c r="BE898" s="24"/>
      <c r="BF898" s="24"/>
      <c r="BG898" s="24"/>
      <c r="BH898" s="24"/>
      <c r="BI898" s="24"/>
      <c r="BJ898" s="24"/>
      <c r="BK898" s="24"/>
      <c r="BL898" s="24"/>
      <c r="BM898" s="145">
        <f t="shared" si="122"/>
        <v>0</v>
      </c>
      <c r="BN898" s="24">
        <f t="shared" si="123"/>
        <v>0</v>
      </c>
      <c r="BO898" s="509">
        <f t="shared" si="117"/>
        <v>0</v>
      </c>
      <c r="BP898" s="511">
        <v>0</v>
      </c>
      <c r="BQ898" s="512">
        <v>0</v>
      </c>
      <c r="BR898" s="513">
        <v>0</v>
      </c>
      <c r="BS898" s="512">
        <v>0</v>
      </c>
      <c r="BT898" s="512">
        <v>0</v>
      </c>
      <c r="BU898" s="512">
        <v>0</v>
      </c>
      <c r="BV898" s="512">
        <v>0</v>
      </c>
      <c r="BW898" s="512">
        <v>0</v>
      </c>
      <c r="BX898" s="512">
        <v>0</v>
      </c>
      <c r="BY898" s="512">
        <v>0</v>
      </c>
      <c r="BZ898" s="512">
        <v>0</v>
      </c>
      <c r="CA898" s="512">
        <v>0</v>
      </c>
      <c r="CB898" s="512">
        <v>0</v>
      </c>
      <c r="CC898" s="512">
        <v>0</v>
      </c>
      <c r="CD898" s="512">
        <v>0</v>
      </c>
      <c r="CE898" s="512">
        <v>0</v>
      </c>
      <c r="CF898" s="512">
        <v>0</v>
      </c>
      <c r="CG898" s="512">
        <v>0</v>
      </c>
      <c r="CH898" s="512">
        <v>0</v>
      </c>
      <c r="CI898" s="512">
        <v>0</v>
      </c>
      <c r="CJ898" s="512">
        <v>0</v>
      </c>
      <c r="CK898" s="512">
        <v>0</v>
      </c>
      <c r="CL898" s="513">
        <f t="shared" si="124"/>
        <v>0</v>
      </c>
      <c r="CM898" s="513">
        <f t="shared" si="125"/>
        <v>0</v>
      </c>
      <c r="CN898" s="113"/>
      <c r="CO898" s="97"/>
      <c r="CP898" s="97"/>
      <c r="CQ898" s="97"/>
      <c r="CR898" s="97"/>
      <c r="CS898" s="97"/>
      <c r="CT898" s="97"/>
      <c r="CU898" s="114"/>
      <c r="CV898" s="50">
        <f t="shared" si="118"/>
        <v>5816640</v>
      </c>
      <c r="CW898" s="11"/>
      <c r="CX898" s="604">
        <f t="shared" si="119"/>
        <v>1.4050396150998734</v>
      </c>
      <c r="CY898" s="143"/>
      <c r="CZ898" s="143"/>
      <c r="DA898" s="143"/>
      <c r="DB898" s="23"/>
      <c r="DC898" s="23"/>
      <c r="DD898" s="23"/>
      <c r="DE898" s="23"/>
      <c r="DF898" s="143"/>
      <c r="DG898" s="89"/>
      <c r="DH898" s="50" t="s">
        <v>46</v>
      </c>
      <c r="DI898" s="28"/>
      <c r="DJ898" s="553" t="s">
        <v>46</v>
      </c>
      <c r="DK898" s="143"/>
      <c r="DL898" s="46"/>
      <c r="DM898" s="111"/>
      <c r="DN898" s="110"/>
      <c r="DO898" s="432">
        <v>303</v>
      </c>
      <c r="DP898" s="433">
        <v>97.333333333333314</v>
      </c>
      <c r="DQ898" s="434">
        <v>111</v>
      </c>
      <c r="DR898" s="428">
        <v>289.33333333333331</v>
      </c>
      <c r="DS898" s="432">
        <v>3</v>
      </c>
      <c r="DT898" s="434">
        <v>-2</v>
      </c>
      <c r="DU898" s="434">
        <v>2</v>
      </c>
      <c r="DV898" s="428">
        <v>-1</v>
      </c>
      <c r="DW898" s="252"/>
      <c r="DX898" s="50"/>
      <c r="DY898" s="249"/>
      <c r="DZ898" s="464">
        <v>12</v>
      </c>
      <c r="EA898" s="465">
        <v>335.33333333333331</v>
      </c>
      <c r="EB898" s="46"/>
    </row>
    <row r="899" spans="1:132" s="141" customFormat="1" ht="27.75" customHeight="1" x14ac:dyDescent="0.25">
      <c r="A899" s="69" t="s">
        <v>56</v>
      </c>
      <c r="B899" s="69" t="s">
        <v>57</v>
      </c>
      <c r="C899" s="69" t="s">
        <v>1464</v>
      </c>
      <c r="D899" s="67" t="s">
        <v>1507</v>
      </c>
      <c r="E899" s="67" t="s">
        <v>1508</v>
      </c>
      <c r="F899" s="67" t="s">
        <v>1510</v>
      </c>
      <c r="G899" s="67" t="s">
        <v>1508</v>
      </c>
      <c r="H899" s="14" t="s">
        <v>46</v>
      </c>
      <c r="I899" s="20" t="s">
        <v>1978</v>
      </c>
      <c r="J899" s="145" t="s">
        <v>1975</v>
      </c>
      <c r="K899" s="426">
        <v>8.3907469321866692</v>
      </c>
      <c r="L899" s="426">
        <v>8.2831439221650012</v>
      </c>
      <c r="M899" s="424">
        <v>636</v>
      </c>
      <c r="N899" s="487">
        <v>17274720</v>
      </c>
      <c r="O899" s="487" t="s">
        <v>1976</v>
      </c>
      <c r="P899" s="572">
        <v>6.0663347484292274</v>
      </c>
      <c r="Q899" s="34" t="s">
        <v>48</v>
      </c>
      <c r="R899" s="257" t="s">
        <v>48</v>
      </c>
      <c r="S899" s="27"/>
      <c r="T899" s="27"/>
      <c r="U899" s="145"/>
      <c r="V899" s="24"/>
      <c r="W899" s="24"/>
      <c r="X899" s="24"/>
      <c r="Y899" s="24"/>
      <c r="Z899" s="24"/>
      <c r="AA899" s="24"/>
      <c r="AB899" s="24"/>
      <c r="AC899" s="24"/>
      <c r="AD899" s="24"/>
      <c r="AE899" s="24"/>
      <c r="AF899" s="24"/>
      <c r="AG899" s="24"/>
      <c r="AH899" s="24"/>
      <c r="AI899" s="24">
        <v>37</v>
      </c>
      <c r="AJ899" s="24">
        <v>37</v>
      </c>
      <c r="AK899" s="24"/>
      <c r="AL899" s="24"/>
      <c r="AM899" s="24"/>
      <c r="AN899" s="24"/>
      <c r="AO899" s="145">
        <f t="shared" si="120"/>
        <v>37</v>
      </c>
      <c r="AP899" s="14">
        <f t="shared" si="121"/>
        <v>37</v>
      </c>
      <c r="AQ899" s="22"/>
      <c r="AR899" s="24"/>
      <c r="AS899" s="24"/>
      <c r="AT899" s="24"/>
      <c r="AU899" s="24"/>
      <c r="AV899" s="24"/>
      <c r="AW899" s="145"/>
      <c r="AX899" s="24"/>
      <c r="AY899" s="24"/>
      <c r="AZ899" s="24"/>
      <c r="BA899" s="24"/>
      <c r="BB899" s="24"/>
      <c r="BC899" s="24"/>
      <c r="BD899" s="24"/>
      <c r="BE899" s="24"/>
      <c r="BF899" s="24"/>
      <c r="BG899" s="24">
        <v>914.27</v>
      </c>
      <c r="BH899" s="24">
        <v>914.27</v>
      </c>
      <c r="BI899" s="24"/>
      <c r="BJ899" s="24"/>
      <c r="BK899" s="24"/>
      <c r="BL899" s="24"/>
      <c r="BM899" s="145">
        <f t="shared" si="122"/>
        <v>914.27</v>
      </c>
      <c r="BN899" s="24">
        <f t="shared" si="123"/>
        <v>914.27</v>
      </c>
      <c r="BO899" s="509">
        <f t="shared" si="117"/>
        <v>0.15071209188328</v>
      </c>
      <c r="BP899" s="511">
        <v>0</v>
      </c>
      <c r="BQ899" s="512">
        <v>0</v>
      </c>
      <c r="BR899" s="513">
        <v>0</v>
      </c>
      <c r="BS899" s="512">
        <v>0</v>
      </c>
      <c r="BT899" s="512">
        <v>0</v>
      </c>
      <c r="BU899" s="512">
        <v>0</v>
      </c>
      <c r="BV899" s="512">
        <v>0</v>
      </c>
      <c r="BW899" s="512">
        <v>0</v>
      </c>
      <c r="BX899" s="512">
        <v>0</v>
      </c>
      <c r="BY899" s="512">
        <v>0</v>
      </c>
      <c r="BZ899" s="512">
        <v>0</v>
      </c>
      <c r="CA899" s="512">
        <v>0</v>
      </c>
      <c r="CB899" s="512">
        <v>0</v>
      </c>
      <c r="CC899" s="512">
        <v>0</v>
      </c>
      <c r="CD899" s="512">
        <v>0</v>
      </c>
      <c r="CE899" s="512">
        <v>0</v>
      </c>
      <c r="CF899" s="512">
        <v>1073206.6968</v>
      </c>
      <c r="CG899" s="512">
        <v>1073206.6968</v>
      </c>
      <c r="CH899" s="512">
        <v>0</v>
      </c>
      <c r="CI899" s="512">
        <v>0</v>
      </c>
      <c r="CJ899" s="512">
        <v>0</v>
      </c>
      <c r="CK899" s="512">
        <v>0</v>
      </c>
      <c r="CL899" s="513">
        <f t="shared" si="124"/>
        <v>1073206.6968</v>
      </c>
      <c r="CM899" s="513">
        <f t="shared" si="125"/>
        <v>1073206.6968</v>
      </c>
      <c r="CN899" s="113"/>
      <c r="CO899" s="97"/>
      <c r="CP899" s="97"/>
      <c r="CQ899" s="97"/>
      <c r="CR899" s="97"/>
      <c r="CS899" s="97"/>
      <c r="CT899" s="97"/>
      <c r="CU899" s="114"/>
      <c r="CV899" s="50">
        <f t="shared" si="118"/>
        <v>17274720</v>
      </c>
      <c r="CW899" s="11"/>
      <c r="CX899" s="604">
        <f t="shared" si="119"/>
        <v>6.0663347484292274</v>
      </c>
      <c r="CY899" s="143"/>
      <c r="CZ899" s="143"/>
      <c r="DA899" s="143"/>
      <c r="DB899" s="23"/>
      <c r="DC899" s="23"/>
      <c r="DD899" s="23"/>
      <c r="DE899" s="23"/>
      <c r="DF899" s="143"/>
      <c r="DG899" s="89"/>
      <c r="DH899" s="50" t="s">
        <v>46</v>
      </c>
      <c r="DI899" s="28"/>
      <c r="DJ899" s="553" t="s">
        <v>46</v>
      </c>
      <c r="DK899" s="143"/>
      <c r="DL899" s="46"/>
      <c r="DM899" s="111"/>
      <c r="DN899" s="110"/>
      <c r="DO899" s="432">
        <v>568.05500982318267</v>
      </c>
      <c r="DP899" s="433">
        <v>281.06624338165227</v>
      </c>
      <c r="DQ899" s="434">
        <v>39.124557956777998</v>
      </c>
      <c r="DR899" s="428">
        <v>183.03579259783425</v>
      </c>
      <c r="DS899" s="432">
        <v>0.43850687622789786</v>
      </c>
      <c r="DT899" s="434">
        <v>1.0332612060991604</v>
      </c>
      <c r="DU899" s="434">
        <v>0.20589390962671905</v>
      </c>
      <c r="DV899" s="428">
        <v>0.93157871219128674</v>
      </c>
      <c r="DW899" s="252"/>
      <c r="DX899" s="50"/>
      <c r="DY899" s="249"/>
      <c r="DZ899" s="464">
        <v>0</v>
      </c>
      <c r="EA899" s="465">
        <v>49291</v>
      </c>
      <c r="EB899" s="46"/>
    </row>
    <row r="900" spans="1:132" s="141" customFormat="1" ht="27.75" customHeight="1" x14ac:dyDescent="0.25">
      <c r="A900" s="69" t="s">
        <v>56</v>
      </c>
      <c r="B900" s="69" t="s">
        <v>57</v>
      </c>
      <c r="C900" s="69" t="s">
        <v>1464</v>
      </c>
      <c r="D900" s="67" t="s">
        <v>1507</v>
      </c>
      <c r="E900" s="67" t="s">
        <v>1508</v>
      </c>
      <c r="F900" s="67" t="s">
        <v>1511</v>
      </c>
      <c r="G900" s="67" t="s">
        <v>1508</v>
      </c>
      <c r="H900" s="14" t="s">
        <v>46</v>
      </c>
      <c r="I900" s="20" t="s">
        <v>1979</v>
      </c>
      <c r="J900" s="145" t="s">
        <v>1975</v>
      </c>
      <c r="K900" s="426">
        <v>8.4364730735064875</v>
      </c>
      <c r="L900" s="426">
        <v>6.7973484707100003</v>
      </c>
      <c r="M900" s="424">
        <v>402</v>
      </c>
      <c r="N900" s="487">
        <v>18255840</v>
      </c>
      <c r="O900" s="487" t="s">
        <v>1976</v>
      </c>
      <c r="P900" s="572">
        <v>5.0298755451800199</v>
      </c>
      <c r="Q900" s="34" t="s">
        <v>1977</v>
      </c>
      <c r="R900" s="257" t="s">
        <v>48</v>
      </c>
      <c r="S900" s="27"/>
      <c r="T900" s="27"/>
      <c r="U900" s="145"/>
      <c r="V900" s="24"/>
      <c r="W900" s="24"/>
      <c r="X900" s="24"/>
      <c r="Y900" s="24"/>
      <c r="Z900" s="24"/>
      <c r="AA900" s="24"/>
      <c r="AB900" s="24"/>
      <c r="AC900" s="24"/>
      <c r="AD900" s="24"/>
      <c r="AE900" s="24"/>
      <c r="AF900" s="24"/>
      <c r="AG900" s="24"/>
      <c r="AH900" s="24"/>
      <c r="AI900" s="24">
        <v>36</v>
      </c>
      <c r="AJ900" s="24">
        <v>36</v>
      </c>
      <c r="AK900" s="24"/>
      <c r="AL900" s="24"/>
      <c r="AM900" s="24"/>
      <c r="AN900" s="24"/>
      <c r="AO900" s="145">
        <f t="shared" si="120"/>
        <v>36</v>
      </c>
      <c r="AP900" s="14">
        <f t="shared" si="121"/>
        <v>36</v>
      </c>
      <c r="AQ900" s="22"/>
      <c r="AR900" s="24"/>
      <c r="AS900" s="24"/>
      <c r="AT900" s="24"/>
      <c r="AU900" s="24"/>
      <c r="AV900" s="24"/>
      <c r="AW900" s="145"/>
      <c r="AX900" s="24"/>
      <c r="AY900" s="24"/>
      <c r="AZ900" s="24"/>
      <c r="BA900" s="24"/>
      <c r="BB900" s="24"/>
      <c r="BC900" s="24"/>
      <c r="BD900" s="24"/>
      <c r="BE900" s="24"/>
      <c r="BF900" s="24"/>
      <c r="BG900" s="24">
        <v>380.63</v>
      </c>
      <c r="BH900" s="24">
        <v>380.63</v>
      </c>
      <c r="BI900" s="24"/>
      <c r="BJ900" s="24"/>
      <c r="BK900" s="24"/>
      <c r="BL900" s="24"/>
      <c r="BM900" s="145">
        <f t="shared" si="122"/>
        <v>380.63</v>
      </c>
      <c r="BN900" s="24">
        <f t="shared" si="123"/>
        <v>380.63</v>
      </c>
      <c r="BO900" s="509">
        <f t="shared" si="117"/>
        <v>7.567384055153141E-2</v>
      </c>
      <c r="BP900" s="511">
        <v>0</v>
      </c>
      <c r="BQ900" s="512">
        <v>0</v>
      </c>
      <c r="BR900" s="513">
        <v>0</v>
      </c>
      <c r="BS900" s="512">
        <v>0</v>
      </c>
      <c r="BT900" s="512">
        <v>0</v>
      </c>
      <c r="BU900" s="512">
        <v>0</v>
      </c>
      <c r="BV900" s="512">
        <v>0</v>
      </c>
      <c r="BW900" s="512">
        <v>0</v>
      </c>
      <c r="BX900" s="512">
        <v>0</v>
      </c>
      <c r="BY900" s="512">
        <v>0</v>
      </c>
      <c r="BZ900" s="512">
        <v>0</v>
      </c>
      <c r="CA900" s="512">
        <v>0</v>
      </c>
      <c r="CB900" s="512">
        <v>0</v>
      </c>
      <c r="CC900" s="512">
        <v>0</v>
      </c>
      <c r="CD900" s="512">
        <v>0</v>
      </c>
      <c r="CE900" s="512">
        <v>0</v>
      </c>
      <c r="CF900" s="512">
        <v>446798.71919999999</v>
      </c>
      <c r="CG900" s="512">
        <v>446798.71919999999</v>
      </c>
      <c r="CH900" s="512">
        <v>0</v>
      </c>
      <c r="CI900" s="512">
        <v>0</v>
      </c>
      <c r="CJ900" s="512">
        <v>0</v>
      </c>
      <c r="CK900" s="512">
        <v>0</v>
      </c>
      <c r="CL900" s="513">
        <f t="shared" si="124"/>
        <v>446798.71919999999</v>
      </c>
      <c r="CM900" s="513">
        <f t="shared" si="125"/>
        <v>446798.71919999999</v>
      </c>
      <c r="CN900" s="113"/>
      <c r="CO900" s="97"/>
      <c r="CP900" s="97"/>
      <c r="CQ900" s="97"/>
      <c r="CR900" s="97"/>
      <c r="CS900" s="97"/>
      <c r="CT900" s="97"/>
      <c r="CU900" s="114"/>
      <c r="CV900" s="50">
        <f t="shared" si="118"/>
        <v>18255840</v>
      </c>
      <c r="CW900" s="11"/>
      <c r="CX900" s="604">
        <f t="shared" si="119"/>
        <v>5.0298755451800199</v>
      </c>
      <c r="CY900" s="143"/>
      <c r="CZ900" s="143"/>
      <c r="DA900" s="143"/>
      <c r="DB900" s="23"/>
      <c r="DC900" s="23"/>
      <c r="DD900" s="23"/>
      <c r="DE900" s="23"/>
      <c r="DF900" s="143"/>
      <c r="DG900" s="89"/>
      <c r="DH900" s="50" t="s">
        <v>46</v>
      </c>
      <c r="DI900" s="28"/>
      <c r="DJ900" s="553" t="s">
        <v>46</v>
      </c>
      <c r="DK900" s="143"/>
      <c r="DL900" s="46"/>
      <c r="DM900" s="111"/>
      <c r="DN900" s="110"/>
      <c r="DO900" s="432">
        <v>2707.2935323383085</v>
      </c>
      <c r="DP900" s="433">
        <v>-1939.8463704441483</v>
      </c>
      <c r="DQ900" s="434">
        <v>259.60696517412936</v>
      </c>
      <c r="DR900" s="428">
        <v>-122.9240712700437</v>
      </c>
      <c r="DS900" s="432">
        <v>4.3482587064676617</v>
      </c>
      <c r="DT900" s="434">
        <v>-3.4175047751783163</v>
      </c>
      <c r="DU900" s="434">
        <v>3.3383084577114426</v>
      </c>
      <c r="DV900" s="428">
        <v>-2.7400607298960424</v>
      </c>
      <c r="DW900" s="252"/>
      <c r="DX900" s="50"/>
      <c r="DY900" s="249"/>
      <c r="DZ900" s="464">
        <v>61044</v>
      </c>
      <c r="EA900" s="465">
        <v>-11263</v>
      </c>
      <c r="EB900" s="46"/>
    </row>
    <row r="901" spans="1:132" s="141" customFormat="1" ht="27.75" customHeight="1" x14ac:dyDescent="0.25">
      <c r="A901" s="69" t="s">
        <v>56</v>
      </c>
      <c r="B901" s="69" t="s">
        <v>57</v>
      </c>
      <c r="C901" s="69" t="s">
        <v>1464</v>
      </c>
      <c r="D901" s="67" t="s">
        <v>1507</v>
      </c>
      <c r="E901" s="67" t="s">
        <v>1508</v>
      </c>
      <c r="F901" s="67" t="s">
        <v>1512</v>
      </c>
      <c r="G901" s="67" t="s">
        <v>1508</v>
      </c>
      <c r="H901" s="14" t="s">
        <v>46</v>
      </c>
      <c r="I901" s="20" t="s">
        <v>1978</v>
      </c>
      <c r="J901" s="145" t="s">
        <v>1975</v>
      </c>
      <c r="K901" s="426">
        <v>10.882821634116768</v>
      </c>
      <c r="L901" s="426">
        <v>19.473674201919</v>
      </c>
      <c r="M901" s="424">
        <v>1522</v>
      </c>
      <c r="N901" s="487">
        <v>29959200.000000004</v>
      </c>
      <c r="O901" s="487" t="s">
        <v>1976</v>
      </c>
      <c r="P901" s="572">
        <v>7.6819917417294841</v>
      </c>
      <c r="Q901" s="34" t="s">
        <v>48</v>
      </c>
      <c r="R901" s="257" t="s">
        <v>48</v>
      </c>
      <c r="S901" s="27"/>
      <c r="T901" s="27"/>
      <c r="U901" s="145"/>
      <c r="V901" s="24"/>
      <c r="W901" s="24"/>
      <c r="X901" s="24"/>
      <c r="Y901" s="24"/>
      <c r="Z901" s="24"/>
      <c r="AA901" s="24"/>
      <c r="AB901" s="24"/>
      <c r="AC901" s="24"/>
      <c r="AD901" s="24"/>
      <c r="AE901" s="24"/>
      <c r="AF901" s="24"/>
      <c r="AG901" s="24"/>
      <c r="AH901" s="24"/>
      <c r="AI901" s="24">
        <v>53</v>
      </c>
      <c r="AJ901" s="24">
        <v>53</v>
      </c>
      <c r="AK901" s="24"/>
      <c r="AL901" s="24"/>
      <c r="AM901" s="24"/>
      <c r="AN901" s="24"/>
      <c r="AO901" s="145">
        <f t="shared" si="120"/>
        <v>53</v>
      </c>
      <c r="AP901" s="14">
        <f t="shared" si="121"/>
        <v>53</v>
      </c>
      <c r="AQ901" s="22"/>
      <c r="AR901" s="24"/>
      <c r="AS901" s="24"/>
      <c r="AT901" s="24"/>
      <c r="AU901" s="24"/>
      <c r="AV901" s="24"/>
      <c r="AW901" s="145"/>
      <c r="AX901" s="24"/>
      <c r="AY901" s="24"/>
      <c r="AZ901" s="24"/>
      <c r="BA901" s="24"/>
      <c r="BB901" s="24"/>
      <c r="BC901" s="24"/>
      <c r="BD901" s="24"/>
      <c r="BE901" s="24"/>
      <c r="BF901" s="24"/>
      <c r="BG901" s="24">
        <v>384.26499999999999</v>
      </c>
      <c r="BH901" s="24">
        <v>384.26499999999999</v>
      </c>
      <c r="BI901" s="24"/>
      <c r="BJ901" s="24"/>
      <c r="BK901" s="24"/>
      <c r="BL901" s="24"/>
      <c r="BM901" s="145">
        <f t="shared" si="122"/>
        <v>384.26499999999999</v>
      </c>
      <c r="BN901" s="24">
        <f t="shared" si="123"/>
        <v>384.26499999999999</v>
      </c>
      <c r="BO901" s="509">
        <f t="shared" si="117"/>
        <v>5.0021532555499536E-2</v>
      </c>
      <c r="BP901" s="511">
        <v>0</v>
      </c>
      <c r="BQ901" s="512">
        <v>0</v>
      </c>
      <c r="BR901" s="513">
        <v>0</v>
      </c>
      <c r="BS901" s="512">
        <v>0</v>
      </c>
      <c r="BT901" s="512">
        <v>0</v>
      </c>
      <c r="BU901" s="512">
        <v>0</v>
      </c>
      <c r="BV901" s="512">
        <v>0</v>
      </c>
      <c r="BW901" s="512">
        <v>0</v>
      </c>
      <c r="BX901" s="512">
        <v>0</v>
      </c>
      <c r="BY901" s="512">
        <v>0</v>
      </c>
      <c r="BZ901" s="512">
        <v>0</v>
      </c>
      <c r="CA901" s="512">
        <v>0</v>
      </c>
      <c r="CB901" s="512">
        <v>0</v>
      </c>
      <c r="CC901" s="512">
        <v>0</v>
      </c>
      <c r="CD901" s="512">
        <v>0</v>
      </c>
      <c r="CE901" s="512">
        <v>0</v>
      </c>
      <c r="CF901" s="512">
        <v>451065.62760000001</v>
      </c>
      <c r="CG901" s="512">
        <v>451065.62760000001</v>
      </c>
      <c r="CH901" s="512">
        <v>0</v>
      </c>
      <c r="CI901" s="512">
        <v>0</v>
      </c>
      <c r="CJ901" s="512">
        <v>0</v>
      </c>
      <c r="CK901" s="512">
        <v>0</v>
      </c>
      <c r="CL901" s="513">
        <f t="shared" si="124"/>
        <v>451065.62760000001</v>
      </c>
      <c r="CM901" s="513">
        <f t="shared" si="125"/>
        <v>451065.62760000001</v>
      </c>
      <c r="CN901" s="113"/>
      <c r="CO901" s="97"/>
      <c r="CP901" s="97"/>
      <c r="CQ901" s="97"/>
      <c r="CR901" s="97"/>
      <c r="CS901" s="97"/>
      <c r="CT901" s="97"/>
      <c r="CU901" s="114"/>
      <c r="CV901" s="50">
        <f t="shared" si="118"/>
        <v>29959200.000000004</v>
      </c>
      <c r="CW901" s="11"/>
      <c r="CX901" s="604">
        <f t="shared" si="119"/>
        <v>7.6819917417294841</v>
      </c>
      <c r="CY901" s="143"/>
      <c r="CZ901" s="143"/>
      <c r="DA901" s="143"/>
      <c r="DB901" s="23"/>
      <c r="DC901" s="23"/>
      <c r="DD901" s="23"/>
      <c r="DE901" s="23"/>
      <c r="DF901" s="143"/>
      <c r="DG901" s="89"/>
      <c r="DH901" s="50" t="s">
        <v>46</v>
      </c>
      <c r="DI901" s="28"/>
      <c r="DJ901" s="553" t="s">
        <v>46</v>
      </c>
      <c r="DK901" s="143"/>
      <c r="DL901" s="46"/>
      <c r="DM901" s="111"/>
      <c r="DN901" s="110"/>
      <c r="DO901" s="432">
        <v>3475.6011171348778</v>
      </c>
      <c r="DP901" s="433">
        <v>-3389.4997414847844</v>
      </c>
      <c r="DQ901" s="434">
        <v>232.71956628881222</v>
      </c>
      <c r="DR901" s="428">
        <v>-146.66943039901372</v>
      </c>
      <c r="DS901" s="432">
        <v>3.4020042713980616</v>
      </c>
      <c r="DT901" s="434">
        <v>-2.8607614243156623</v>
      </c>
      <c r="DU901" s="434">
        <v>1.981928700509282</v>
      </c>
      <c r="DV901" s="428">
        <v>-1.4409057665611944</v>
      </c>
      <c r="DW901" s="252"/>
      <c r="DX901" s="50"/>
      <c r="DY901" s="249"/>
      <c r="DZ901" s="464">
        <v>137118</v>
      </c>
      <c r="EA901" s="465">
        <v>-64950.666666666672</v>
      </c>
      <c r="EB901" s="46"/>
    </row>
    <row r="902" spans="1:132" s="141" customFormat="1" ht="27.75" customHeight="1" x14ac:dyDescent="0.25">
      <c r="A902" s="69" t="s">
        <v>56</v>
      </c>
      <c r="B902" s="69" t="s">
        <v>57</v>
      </c>
      <c r="C902" s="69" t="s">
        <v>1464</v>
      </c>
      <c r="D902" s="67" t="s">
        <v>1469</v>
      </c>
      <c r="E902" s="67" t="s">
        <v>1470</v>
      </c>
      <c r="F902" s="67" t="s">
        <v>1513</v>
      </c>
      <c r="G902" s="67" t="s">
        <v>1470</v>
      </c>
      <c r="H902" s="14" t="s">
        <v>46</v>
      </c>
      <c r="I902" s="20" t="s">
        <v>1978</v>
      </c>
      <c r="J902" s="145" t="s">
        <v>1981</v>
      </c>
      <c r="K902" s="426">
        <v>2.1183674196890396</v>
      </c>
      <c r="L902" s="426">
        <v>2.583522721899</v>
      </c>
      <c r="M902" s="424">
        <v>672</v>
      </c>
      <c r="N902" s="487">
        <v>4835519.9999999991</v>
      </c>
      <c r="O902" s="487" t="s">
        <v>1976</v>
      </c>
      <c r="P902" s="572">
        <v>1.2753436506291158</v>
      </c>
      <c r="Q902" s="34" t="s">
        <v>48</v>
      </c>
      <c r="R902" s="257" t="s">
        <v>48</v>
      </c>
      <c r="S902" s="27"/>
      <c r="T902" s="27"/>
      <c r="U902" s="145"/>
      <c r="V902" s="24"/>
      <c r="W902" s="24"/>
      <c r="X902" s="24"/>
      <c r="Y902" s="24"/>
      <c r="Z902" s="24"/>
      <c r="AA902" s="24"/>
      <c r="AB902" s="24"/>
      <c r="AC902" s="24"/>
      <c r="AD902" s="24"/>
      <c r="AE902" s="24"/>
      <c r="AF902" s="24"/>
      <c r="AG902" s="24"/>
      <c r="AH902" s="24"/>
      <c r="AI902" s="24">
        <v>12</v>
      </c>
      <c r="AJ902" s="24">
        <v>12</v>
      </c>
      <c r="AK902" s="24"/>
      <c r="AL902" s="24"/>
      <c r="AM902" s="24"/>
      <c r="AN902" s="24"/>
      <c r="AO902" s="145">
        <f t="shared" si="120"/>
        <v>12</v>
      </c>
      <c r="AP902" s="14">
        <f t="shared" si="121"/>
        <v>12</v>
      </c>
      <c r="AQ902" s="22"/>
      <c r="AR902" s="24"/>
      <c r="AS902" s="24"/>
      <c r="AT902" s="24"/>
      <c r="AU902" s="24"/>
      <c r="AV902" s="24"/>
      <c r="AW902" s="145"/>
      <c r="AX902" s="24"/>
      <c r="AY902" s="24"/>
      <c r="AZ902" s="24"/>
      <c r="BA902" s="24"/>
      <c r="BB902" s="24"/>
      <c r="BC902" s="24"/>
      <c r="BD902" s="24"/>
      <c r="BE902" s="24"/>
      <c r="BF902" s="24"/>
      <c r="BG902" s="24">
        <v>80.48</v>
      </c>
      <c r="BH902" s="24">
        <v>80.48</v>
      </c>
      <c r="BI902" s="24"/>
      <c r="BJ902" s="24"/>
      <c r="BK902" s="24"/>
      <c r="BL902" s="24"/>
      <c r="BM902" s="145">
        <f t="shared" si="122"/>
        <v>80.48</v>
      </c>
      <c r="BN902" s="24">
        <f t="shared" si="123"/>
        <v>80.48</v>
      </c>
      <c r="BO902" s="509">
        <f t="shared" si="117"/>
        <v>6.3104560061360671E-2</v>
      </c>
      <c r="BP902" s="511">
        <v>0</v>
      </c>
      <c r="BQ902" s="512">
        <v>0</v>
      </c>
      <c r="BR902" s="513">
        <v>0</v>
      </c>
      <c r="BS902" s="512">
        <v>0</v>
      </c>
      <c r="BT902" s="512">
        <v>0</v>
      </c>
      <c r="BU902" s="512">
        <v>0</v>
      </c>
      <c r="BV902" s="512">
        <v>0</v>
      </c>
      <c r="BW902" s="512">
        <v>0</v>
      </c>
      <c r="BX902" s="512">
        <v>0</v>
      </c>
      <c r="BY902" s="512">
        <v>0</v>
      </c>
      <c r="BZ902" s="512">
        <v>0</v>
      </c>
      <c r="CA902" s="512">
        <v>0</v>
      </c>
      <c r="CB902" s="512">
        <v>0</v>
      </c>
      <c r="CC902" s="512">
        <v>0</v>
      </c>
      <c r="CD902" s="512">
        <v>0</v>
      </c>
      <c r="CE902" s="512">
        <v>0</v>
      </c>
      <c r="CF902" s="512">
        <v>94470.643200000006</v>
      </c>
      <c r="CG902" s="512">
        <v>94470.643200000006</v>
      </c>
      <c r="CH902" s="512">
        <v>0</v>
      </c>
      <c r="CI902" s="512">
        <v>0</v>
      </c>
      <c r="CJ902" s="512">
        <v>0</v>
      </c>
      <c r="CK902" s="512">
        <v>0</v>
      </c>
      <c r="CL902" s="513">
        <f t="shared" si="124"/>
        <v>94470.643200000006</v>
      </c>
      <c r="CM902" s="513">
        <f t="shared" si="125"/>
        <v>94470.643200000006</v>
      </c>
      <c r="CN902" s="113"/>
      <c r="CO902" s="97"/>
      <c r="CP902" s="97"/>
      <c r="CQ902" s="97"/>
      <c r="CR902" s="97"/>
      <c r="CS902" s="97"/>
      <c r="CT902" s="97"/>
      <c r="CU902" s="114"/>
      <c r="CV902" s="50">
        <f t="shared" si="118"/>
        <v>4835519.9999999991</v>
      </c>
      <c r="CW902" s="11"/>
      <c r="CX902" s="604">
        <f t="shared" si="119"/>
        <v>1.2753436506291158</v>
      </c>
      <c r="CY902" s="143"/>
      <c r="CZ902" s="143"/>
      <c r="DA902" s="143"/>
      <c r="DB902" s="23"/>
      <c r="DC902" s="23"/>
      <c r="DD902" s="23"/>
      <c r="DE902" s="23"/>
      <c r="DF902" s="143"/>
      <c r="DG902" s="89"/>
      <c r="DH902" s="50" t="s">
        <v>46</v>
      </c>
      <c r="DI902" s="28"/>
      <c r="DJ902" s="553" t="s">
        <v>46</v>
      </c>
      <c r="DK902" s="143"/>
      <c r="DL902" s="46"/>
      <c r="DM902" s="111"/>
      <c r="DN902" s="110"/>
      <c r="DO902" s="432">
        <v>3431.6087764968388</v>
      </c>
      <c r="DP902" s="433">
        <v>-3221.6418343480782</v>
      </c>
      <c r="DQ902" s="434">
        <v>0.21420602454444032</v>
      </c>
      <c r="DR902" s="428">
        <v>209.75273612421597</v>
      </c>
      <c r="DS902" s="432">
        <v>1.0531796206768316</v>
      </c>
      <c r="DT902" s="434">
        <v>-0.38943995125534359</v>
      </c>
      <c r="DU902" s="434">
        <v>1.4875418371141688E-3</v>
      </c>
      <c r="DV902" s="428">
        <v>0.6622521275843738</v>
      </c>
      <c r="DW902" s="252"/>
      <c r="DX902" s="50"/>
      <c r="DY902" s="249"/>
      <c r="DZ902" s="464">
        <v>0</v>
      </c>
      <c r="EA902" s="465">
        <v>133767.33333333334</v>
      </c>
      <c r="EB902" s="46"/>
    </row>
    <row r="903" spans="1:132" s="141" customFormat="1" ht="27.75" customHeight="1" x14ac:dyDescent="0.25">
      <c r="A903" s="69" t="s">
        <v>56</v>
      </c>
      <c r="B903" s="69" t="s">
        <v>57</v>
      </c>
      <c r="C903" s="69" t="s">
        <v>1464</v>
      </c>
      <c r="D903" s="67" t="s">
        <v>1469</v>
      </c>
      <c r="E903" s="67" t="s">
        <v>1470</v>
      </c>
      <c r="F903" s="67" t="s">
        <v>1514</v>
      </c>
      <c r="G903" s="67" t="s">
        <v>1470</v>
      </c>
      <c r="H903" s="14" t="s">
        <v>46</v>
      </c>
      <c r="I903" s="20" t="s">
        <v>1978</v>
      </c>
      <c r="J903" s="145" t="s">
        <v>1981</v>
      </c>
      <c r="K903" s="426">
        <v>2.204831396002878</v>
      </c>
      <c r="L903" s="426">
        <v>1.163825755155</v>
      </c>
      <c r="M903" s="424">
        <v>106</v>
      </c>
      <c r="N903" s="487">
        <v>5115839.9999999991</v>
      </c>
      <c r="O903" s="487" t="s">
        <v>1976</v>
      </c>
      <c r="P903" s="572">
        <v>1.3546022955834676</v>
      </c>
      <c r="Q903" s="34" t="s">
        <v>48</v>
      </c>
      <c r="R903" s="257" t="s">
        <v>48</v>
      </c>
      <c r="S903" s="27"/>
      <c r="T903" s="27"/>
      <c r="U903" s="145"/>
      <c r="V903" s="24"/>
      <c r="W903" s="24"/>
      <c r="X903" s="24"/>
      <c r="Y903" s="24"/>
      <c r="Z903" s="24"/>
      <c r="AA903" s="24"/>
      <c r="AB903" s="24"/>
      <c r="AC903" s="24"/>
      <c r="AD903" s="24"/>
      <c r="AE903" s="24"/>
      <c r="AF903" s="24"/>
      <c r="AG903" s="24"/>
      <c r="AH903" s="24"/>
      <c r="AI903" s="24">
        <v>3</v>
      </c>
      <c r="AJ903" s="24">
        <v>3</v>
      </c>
      <c r="AK903" s="24"/>
      <c r="AL903" s="24"/>
      <c r="AM903" s="24"/>
      <c r="AN903" s="24"/>
      <c r="AO903" s="145">
        <f t="shared" si="120"/>
        <v>3</v>
      </c>
      <c r="AP903" s="14">
        <f t="shared" si="121"/>
        <v>3</v>
      </c>
      <c r="AQ903" s="22"/>
      <c r="AR903" s="24"/>
      <c r="AS903" s="24"/>
      <c r="AT903" s="24"/>
      <c r="AU903" s="24"/>
      <c r="AV903" s="24"/>
      <c r="AW903" s="145"/>
      <c r="AX903" s="24"/>
      <c r="AY903" s="24"/>
      <c r="AZ903" s="24"/>
      <c r="BA903" s="24"/>
      <c r="BB903" s="24"/>
      <c r="BC903" s="24"/>
      <c r="BD903" s="24"/>
      <c r="BE903" s="24"/>
      <c r="BF903" s="24"/>
      <c r="BG903" s="24">
        <v>84.6</v>
      </c>
      <c r="BH903" s="24">
        <v>84.6</v>
      </c>
      <c r="BI903" s="24"/>
      <c r="BJ903" s="24"/>
      <c r="BK903" s="24"/>
      <c r="BL903" s="24"/>
      <c r="BM903" s="145">
        <f t="shared" si="122"/>
        <v>84.6</v>
      </c>
      <c r="BN903" s="24">
        <f t="shared" si="123"/>
        <v>84.6</v>
      </c>
      <c r="BO903" s="509">
        <f t="shared" si="117"/>
        <v>6.2453755080608554E-2</v>
      </c>
      <c r="BP903" s="511">
        <v>0</v>
      </c>
      <c r="BQ903" s="512">
        <v>0</v>
      </c>
      <c r="BR903" s="513">
        <v>0</v>
      </c>
      <c r="BS903" s="512">
        <v>0</v>
      </c>
      <c r="BT903" s="512">
        <v>0</v>
      </c>
      <c r="BU903" s="512">
        <v>0</v>
      </c>
      <c r="BV903" s="512">
        <v>0</v>
      </c>
      <c r="BW903" s="512">
        <v>0</v>
      </c>
      <c r="BX903" s="512">
        <v>0</v>
      </c>
      <c r="BY903" s="512">
        <v>0</v>
      </c>
      <c r="BZ903" s="512">
        <v>0</v>
      </c>
      <c r="CA903" s="512">
        <v>0</v>
      </c>
      <c r="CB903" s="512">
        <v>0</v>
      </c>
      <c r="CC903" s="512">
        <v>0</v>
      </c>
      <c r="CD903" s="512">
        <v>0</v>
      </c>
      <c r="CE903" s="512">
        <v>0</v>
      </c>
      <c r="CF903" s="512">
        <v>99306.864000000001</v>
      </c>
      <c r="CG903" s="512">
        <v>99306.864000000001</v>
      </c>
      <c r="CH903" s="512">
        <v>0</v>
      </c>
      <c r="CI903" s="512">
        <v>0</v>
      </c>
      <c r="CJ903" s="512">
        <v>0</v>
      </c>
      <c r="CK903" s="512">
        <v>0</v>
      </c>
      <c r="CL903" s="513">
        <f t="shared" si="124"/>
        <v>99306.864000000001</v>
      </c>
      <c r="CM903" s="513">
        <f t="shared" si="125"/>
        <v>99306.864000000001</v>
      </c>
      <c r="CN903" s="113"/>
      <c r="CO903" s="97"/>
      <c r="CP903" s="97"/>
      <c r="CQ903" s="97"/>
      <c r="CR903" s="97"/>
      <c r="CS903" s="97"/>
      <c r="CT903" s="97"/>
      <c r="CU903" s="114"/>
      <c r="CV903" s="50">
        <f t="shared" si="118"/>
        <v>5115839.9999999991</v>
      </c>
      <c r="CW903" s="11"/>
      <c r="CX903" s="604">
        <f t="shared" si="119"/>
        <v>1.3546022955834676</v>
      </c>
      <c r="CY903" s="143"/>
      <c r="CZ903" s="143"/>
      <c r="DA903" s="143"/>
      <c r="DB903" s="23"/>
      <c r="DC903" s="23"/>
      <c r="DD903" s="23"/>
      <c r="DE903" s="23"/>
      <c r="DF903" s="143"/>
      <c r="DG903" s="89"/>
      <c r="DH903" s="50" t="s">
        <v>46</v>
      </c>
      <c r="DI903" s="28"/>
      <c r="DJ903" s="553" t="s">
        <v>46</v>
      </c>
      <c r="DK903" s="143"/>
      <c r="DL903" s="46"/>
      <c r="DM903" s="111"/>
      <c r="DN903" s="110"/>
      <c r="DO903" s="432">
        <v>3125.4099134539633</v>
      </c>
      <c r="DP903" s="433">
        <v>-3097.8835081579969</v>
      </c>
      <c r="DQ903" s="434">
        <v>26.171518489378361</v>
      </c>
      <c r="DR903" s="428">
        <v>1.3548868065879915</v>
      </c>
      <c r="DS903" s="432">
        <v>1.0668764752163618</v>
      </c>
      <c r="DT903" s="434">
        <v>-0.73849492713191978</v>
      </c>
      <c r="DU903" s="434">
        <v>5.6648308418567876E-2</v>
      </c>
      <c r="DV903" s="428">
        <v>0.27173323966587409</v>
      </c>
      <c r="DW903" s="252"/>
      <c r="DX903" s="50"/>
      <c r="DY903" s="249"/>
      <c r="DZ903" s="464">
        <v>0</v>
      </c>
      <c r="EA903" s="465">
        <v>2935</v>
      </c>
      <c r="EB903" s="46"/>
    </row>
    <row r="904" spans="1:132" s="141" customFormat="1" ht="27.75" customHeight="1" x14ac:dyDescent="0.25">
      <c r="A904" s="69" t="s">
        <v>56</v>
      </c>
      <c r="B904" s="69" t="s">
        <v>57</v>
      </c>
      <c r="C904" s="69" t="s">
        <v>1464</v>
      </c>
      <c r="D904" s="67" t="s">
        <v>1469</v>
      </c>
      <c r="E904" s="67" t="s">
        <v>1470</v>
      </c>
      <c r="F904" s="67" t="s">
        <v>1515</v>
      </c>
      <c r="G904" s="67" t="s">
        <v>1470</v>
      </c>
      <c r="H904" s="14" t="s">
        <v>46</v>
      </c>
      <c r="I904" s="20" t="s">
        <v>1978</v>
      </c>
      <c r="J904" s="145" t="s">
        <v>1981</v>
      </c>
      <c r="K904" s="426">
        <v>2.0967514256105799</v>
      </c>
      <c r="L904" s="426">
        <v>2.1645833288310001</v>
      </c>
      <c r="M904" s="424">
        <v>444</v>
      </c>
      <c r="N904" s="487">
        <v>5045759.9999999991</v>
      </c>
      <c r="O904" s="487" t="s">
        <v>1976</v>
      </c>
      <c r="P904" s="572">
        <v>1.2681383192696292</v>
      </c>
      <c r="Q904" s="34" t="s">
        <v>48</v>
      </c>
      <c r="R904" s="257" t="s">
        <v>48</v>
      </c>
      <c r="S904" s="27"/>
      <c r="T904" s="27"/>
      <c r="U904" s="145"/>
      <c r="V904" s="24"/>
      <c r="W904" s="24"/>
      <c r="X904" s="24"/>
      <c r="Y904" s="24"/>
      <c r="Z904" s="24"/>
      <c r="AA904" s="24"/>
      <c r="AB904" s="24"/>
      <c r="AC904" s="24"/>
      <c r="AD904" s="24"/>
      <c r="AE904" s="24"/>
      <c r="AF904" s="24"/>
      <c r="AG904" s="24"/>
      <c r="AH904" s="24"/>
      <c r="AI904" s="24">
        <v>8</v>
      </c>
      <c r="AJ904" s="24">
        <v>8</v>
      </c>
      <c r="AK904" s="24"/>
      <c r="AL904" s="24"/>
      <c r="AM904" s="24"/>
      <c r="AN904" s="24"/>
      <c r="AO904" s="145">
        <f t="shared" si="120"/>
        <v>8</v>
      </c>
      <c r="AP904" s="14">
        <f t="shared" si="121"/>
        <v>8</v>
      </c>
      <c r="AQ904" s="22"/>
      <c r="AR904" s="24"/>
      <c r="AS904" s="24"/>
      <c r="AT904" s="24"/>
      <c r="AU904" s="24"/>
      <c r="AV904" s="24"/>
      <c r="AW904" s="145"/>
      <c r="AX904" s="24"/>
      <c r="AY904" s="24"/>
      <c r="AZ904" s="24"/>
      <c r="BA904" s="24"/>
      <c r="BB904" s="24"/>
      <c r="BC904" s="24"/>
      <c r="BD904" s="24"/>
      <c r="BE904" s="24"/>
      <c r="BF904" s="24"/>
      <c r="BG904" s="24">
        <v>60.85</v>
      </c>
      <c r="BH904" s="24">
        <v>60.85</v>
      </c>
      <c r="BI904" s="24"/>
      <c r="BJ904" s="24"/>
      <c r="BK904" s="24"/>
      <c r="BL904" s="24"/>
      <c r="BM904" s="145">
        <f t="shared" si="122"/>
        <v>60.85</v>
      </c>
      <c r="BN904" s="24">
        <f t="shared" si="123"/>
        <v>60.85</v>
      </c>
      <c r="BO904" s="509">
        <f t="shared" si="117"/>
        <v>4.7983724705240288E-2</v>
      </c>
      <c r="BP904" s="511">
        <v>0</v>
      </c>
      <c r="BQ904" s="512">
        <v>0</v>
      </c>
      <c r="BR904" s="513">
        <v>0</v>
      </c>
      <c r="BS904" s="512">
        <v>0</v>
      </c>
      <c r="BT904" s="512">
        <v>0</v>
      </c>
      <c r="BU904" s="512">
        <v>0</v>
      </c>
      <c r="BV904" s="512">
        <v>0</v>
      </c>
      <c r="BW904" s="512">
        <v>0</v>
      </c>
      <c r="BX904" s="512">
        <v>0</v>
      </c>
      <c r="BY904" s="512">
        <v>0</v>
      </c>
      <c r="BZ904" s="512">
        <v>0</v>
      </c>
      <c r="CA904" s="512">
        <v>0</v>
      </c>
      <c r="CB904" s="512">
        <v>0</v>
      </c>
      <c r="CC904" s="512">
        <v>0</v>
      </c>
      <c r="CD904" s="512">
        <v>0</v>
      </c>
      <c r="CE904" s="512">
        <v>0</v>
      </c>
      <c r="CF904" s="512">
        <v>71428.164000000004</v>
      </c>
      <c r="CG904" s="512">
        <v>71428.164000000004</v>
      </c>
      <c r="CH904" s="512">
        <v>0</v>
      </c>
      <c r="CI904" s="512">
        <v>0</v>
      </c>
      <c r="CJ904" s="512">
        <v>0</v>
      </c>
      <c r="CK904" s="512">
        <v>0</v>
      </c>
      <c r="CL904" s="513">
        <f t="shared" si="124"/>
        <v>71428.164000000004</v>
      </c>
      <c r="CM904" s="513">
        <f t="shared" si="125"/>
        <v>71428.164000000004</v>
      </c>
      <c r="CN904" s="113"/>
      <c r="CO904" s="97"/>
      <c r="CP904" s="97"/>
      <c r="CQ904" s="97"/>
      <c r="CR904" s="97"/>
      <c r="CS904" s="97"/>
      <c r="CT904" s="97"/>
      <c r="CU904" s="114"/>
      <c r="CV904" s="50">
        <f t="shared" si="118"/>
        <v>5045759.9999999991</v>
      </c>
      <c r="CW904" s="11"/>
      <c r="CX904" s="604">
        <f t="shared" si="119"/>
        <v>1.2681383192696292</v>
      </c>
      <c r="CY904" s="143"/>
      <c r="CZ904" s="143"/>
      <c r="DA904" s="143"/>
      <c r="DB904" s="23"/>
      <c r="DC904" s="23"/>
      <c r="DD904" s="23"/>
      <c r="DE904" s="23"/>
      <c r="DF904" s="143"/>
      <c r="DG904" s="89"/>
      <c r="DH904" s="50" t="s">
        <v>46</v>
      </c>
      <c r="DI904" s="28"/>
      <c r="DJ904" s="553" t="s">
        <v>46</v>
      </c>
      <c r="DK904" s="143"/>
      <c r="DL904" s="46"/>
      <c r="DM904" s="111"/>
      <c r="DN904" s="110"/>
      <c r="DO904" s="432">
        <v>3318.8268869695858</v>
      </c>
      <c r="DP904" s="433">
        <v>-3239.073665408891</v>
      </c>
      <c r="DQ904" s="434">
        <v>0</v>
      </c>
      <c r="DR904" s="428">
        <v>38.335651467236751</v>
      </c>
      <c r="DS904" s="432">
        <v>1.0026286143447247</v>
      </c>
      <c r="DT904" s="434">
        <v>-0.32596765997834776</v>
      </c>
      <c r="DU904" s="434">
        <v>0</v>
      </c>
      <c r="DV904" s="428">
        <v>0.66843665530095631</v>
      </c>
      <c r="DW904" s="252"/>
      <c r="DX904" s="50"/>
      <c r="DY904" s="249"/>
      <c r="DZ904" s="464">
        <v>0</v>
      </c>
      <c r="EA904" s="465">
        <v>1483.3333333333333</v>
      </c>
      <c r="EB904" s="46"/>
    </row>
    <row r="905" spans="1:132" s="141" customFormat="1" ht="27.75" customHeight="1" x14ac:dyDescent="0.25">
      <c r="A905" s="69" t="s">
        <v>56</v>
      </c>
      <c r="B905" s="69" t="s">
        <v>57</v>
      </c>
      <c r="C905" s="69" t="s">
        <v>1464</v>
      </c>
      <c r="D905" s="67" t="s">
        <v>1469</v>
      </c>
      <c r="E905" s="67" t="s">
        <v>1470</v>
      </c>
      <c r="F905" s="67" t="s">
        <v>1516</v>
      </c>
      <c r="G905" s="67" t="s">
        <v>1470</v>
      </c>
      <c r="H905" s="14" t="s">
        <v>46</v>
      </c>
      <c r="I905" s="20" t="s">
        <v>1978</v>
      </c>
      <c r="J905" s="145" t="s">
        <v>1981</v>
      </c>
      <c r="K905" s="426">
        <v>2.7019992598074483</v>
      </c>
      <c r="L905" s="426">
        <v>0.95662878588900002</v>
      </c>
      <c r="M905" s="424">
        <v>122</v>
      </c>
      <c r="N905" s="487">
        <v>3048480.0000000005</v>
      </c>
      <c r="O905" s="487" t="s">
        <v>1976</v>
      </c>
      <c r="P905" s="572">
        <v>0.78538111818403167</v>
      </c>
      <c r="Q905" s="34" t="s">
        <v>48</v>
      </c>
      <c r="R905" s="257" t="s">
        <v>48</v>
      </c>
      <c r="S905" s="27"/>
      <c r="T905" s="27"/>
      <c r="U905" s="145"/>
      <c r="V905" s="24"/>
      <c r="W905" s="24"/>
      <c r="X905" s="24"/>
      <c r="Y905" s="24"/>
      <c r="Z905" s="24"/>
      <c r="AA905" s="24"/>
      <c r="AB905" s="24"/>
      <c r="AC905" s="24"/>
      <c r="AD905" s="24"/>
      <c r="AE905" s="24"/>
      <c r="AF905" s="24"/>
      <c r="AG905" s="24"/>
      <c r="AH905" s="24"/>
      <c r="AI905" s="24">
        <v>3</v>
      </c>
      <c r="AJ905" s="24">
        <v>3</v>
      </c>
      <c r="AK905" s="24"/>
      <c r="AL905" s="24"/>
      <c r="AM905" s="24"/>
      <c r="AN905" s="24"/>
      <c r="AO905" s="145">
        <f t="shared" si="120"/>
        <v>3</v>
      </c>
      <c r="AP905" s="14">
        <f t="shared" si="121"/>
        <v>3</v>
      </c>
      <c r="AQ905" s="22"/>
      <c r="AR905" s="24"/>
      <c r="AS905" s="24"/>
      <c r="AT905" s="24"/>
      <c r="AU905" s="24"/>
      <c r="AV905" s="24"/>
      <c r="AW905" s="145"/>
      <c r="AX905" s="24"/>
      <c r="AY905" s="24"/>
      <c r="AZ905" s="24"/>
      <c r="BA905" s="24"/>
      <c r="BB905" s="24"/>
      <c r="BC905" s="24"/>
      <c r="BD905" s="24"/>
      <c r="BE905" s="24"/>
      <c r="BF905" s="24"/>
      <c r="BG905" s="24">
        <v>14.66</v>
      </c>
      <c r="BH905" s="24">
        <v>14.66</v>
      </c>
      <c r="BI905" s="24"/>
      <c r="BJ905" s="24"/>
      <c r="BK905" s="24"/>
      <c r="BL905" s="24"/>
      <c r="BM905" s="145">
        <f t="shared" si="122"/>
        <v>14.66</v>
      </c>
      <c r="BN905" s="24">
        <f t="shared" si="123"/>
        <v>14.66</v>
      </c>
      <c r="BO905" s="509">
        <f t="shared" si="117"/>
        <v>1.8666096829392895E-2</v>
      </c>
      <c r="BP905" s="511">
        <v>0</v>
      </c>
      <c r="BQ905" s="512">
        <v>0</v>
      </c>
      <c r="BR905" s="513">
        <v>0</v>
      </c>
      <c r="BS905" s="512">
        <v>0</v>
      </c>
      <c r="BT905" s="512">
        <v>0</v>
      </c>
      <c r="BU905" s="512">
        <v>0</v>
      </c>
      <c r="BV905" s="512">
        <v>0</v>
      </c>
      <c r="BW905" s="512">
        <v>0</v>
      </c>
      <c r="BX905" s="512">
        <v>0</v>
      </c>
      <c r="BY905" s="512">
        <v>0</v>
      </c>
      <c r="BZ905" s="512">
        <v>0</v>
      </c>
      <c r="CA905" s="512">
        <v>0</v>
      </c>
      <c r="CB905" s="512">
        <v>0</v>
      </c>
      <c r="CC905" s="512">
        <v>0</v>
      </c>
      <c r="CD905" s="512">
        <v>0</v>
      </c>
      <c r="CE905" s="512">
        <v>0</v>
      </c>
      <c r="CF905" s="512">
        <v>17208.494400000003</v>
      </c>
      <c r="CG905" s="512">
        <v>17208.494400000003</v>
      </c>
      <c r="CH905" s="512">
        <v>0</v>
      </c>
      <c r="CI905" s="512">
        <v>0</v>
      </c>
      <c r="CJ905" s="512">
        <v>0</v>
      </c>
      <c r="CK905" s="512">
        <v>0</v>
      </c>
      <c r="CL905" s="513">
        <f t="shared" si="124"/>
        <v>17208.494400000003</v>
      </c>
      <c r="CM905" s="513">
        <f t="shared" si="125"/>
        <v>17208.494400000003</v>
      </c>
      <c r="CN905" s="113"/>
      <c r="CO905" s="97"/>
      <c r="CP905" s="97"/>
      <c r="CQ905" s="97"/>
      <c r="CR905" s="97"/>
      <c r="CS905" s="97"/>
      <c r="CT905" s="97"/>
      <c r="CU905" s="114"/>
      <c r="CV905" s="50">
        <f t="shared" si="118"/>
        <v>3048480.0000000005</v>
      </c>
      <c r="CW905" s="11"/>
      <c r="CX905" s="604">
        <f t="shared" si="119"/>
        <v>0.78538111818403167</v>
      </c>
      <c r="CY905" s="143"/>
      <c r="CZ905" s="143"/>
      <c r="DA905" s="143"/>
      <c r="DB905" s="23"/>
      <c r="DC905" s="23"/>
      <c r="DD905" s="23"/>
      <c r="DE905" s="23"/>
      <c r="DF905" s="143"/>
      <c r="DG905" s="89"/>
      <c r="DH905" s="50" t="s">
        <v>46</v>
      </c>
      <c r="DI905" s="28"/>
      <c r="DJ905" s="553" t="s">
        <v>46</v>
      </c>
      <c r="DK905" s="143"/>
      <c r="DL905" s="46"/>
      <c r="DM905" s="111"/>
      <c r="DN905" s="110"/>
      <c r="DO905" s="432">
        <v>3212.2234332425155</v>
      </c>
      <c r="DP905" s="433">
        <v>-3125.0056945759479</v>
      </c>
      <c r="DQ905" s="434">
        <v>0</v>
      </c>
      <c r="DR905" s="428">
        <v>87.217738666567655</v>
      </c>
      <c r="DS905" s="432">
        <v>0.99727520435967576</v>
      </c>
      <c r="DT905" s="434">
        <v>-0.49007335771646343</v>
      </c>
      <c r="DU905" s="434">
        <v>0</v>
      </c>
      <c r="DV905" s="428">
        <v>0.50720184664321233</v>
      </c>
      <c r="DW905" s="252"/>
      <c r="DX905" s="50"/>
      <c r="DY905" s="249"/>
      <c r="DZ905" s="464">
        <v>0</v>
      </c>
      <c r="EA905" s="465">
        <v>6211.333333333333</v>
      </c>
      <c r="EB905" s="46"/>
    </row>
    <row r="906" spans="1:132" s="141" customFormat="1" ht="27.75" customHeight="1" x14ac:dyDescent="0.25">
      <c r="A906" s="69" t="s">
        <v>56</v>
      </c>
      <c r="B906" s="69" t="s">
        <v>57</v>
      </c>
      <c r="C906" s="69" t="s">
        <v>1464</v>
      </c>
      <c r="D906" s="67" t="s">
        <v>1469</v>
      </c>
      <c r="E906" s="67" t="s">
        <v>1470</v>
      </c>
      <c r="F906" s="67" t="s">
        <v>1517</v>
      </c>
      <c r="G906" s="67" t="s">
        <v>1470</v>
      </c>
      <c r="H906" s="14" t="s">
        <v>46</v>
      </c>
      <c r="I906" s="20" t="s">
        <v>1978</v>
      </c>
      <c r="J906" s="145" t="s">
        <v>1981</v>
      </c>
      <c r="K906" s="426">
        <v>2.521865975820285</v>
      </c>
      <c r="L906" s="426">
        <v>2.1941287833150001</v>
      </c>
      <c r="M906" s="424">
        <v>293</v>
      </c>
      <c r="N906" s="487">
        <v>2452799.9999999995</v>
      </c>
      <c r="O906" s="487" t="s">
        <v>1976</v>
      </c>
      <c r="P906" s="572">
        <v>0.61965849691584152</v>
      </c>
      <c r="Q906" s="34" t="s">
        <v>48</v>
      </c>
      <c r="R906" s="257" t="s">
        <v>48</v>
      </c>
      <c r="S906" s="27"/>
      <c r="T906" s="27"/>
      <c r="U906" s="145"/>
      <c r="V906" s="24"/>
      <c r="W906" s="24"/>
      <c r="X906" s="24"/>
      <c r="Y906" s="24"/>
      <c r="Z906" s="24"/>
      <c r="AA906" s="24"/>
      <c r="AB906" s="24"/>
      <c r="AC906" s="24"/>
      <c r="AD906" s="24"/>
      <c r="AE906" s="24"/>
      <c r="AF906" s="24"/>
      <c r="AG906" s="24"/>
      <c r="AH906" s="24"/>
      <c r="AI906" s="24">
        <v>5</v>
      </c>
      <c r="AJ906" s="24">
        <v>5</v>
      </c>
      <c r="AK906" s="24"/>
      <c r="AL906" s="24"/>
      <c r="AM906" s="24"/>
      <c r="AN906" s="24"/>
      <c r="AO906" s="145">
        <f t="shared" si="120"/>
        <v>5</v>
      </c>
      <c r="AP906" s="14">
        <f t="shared" si="121"/>
        <v>5</v>
      </c>
      <c r="AQ906" s="22"/>
      <c r="AR906" s="24"/>
      <c r="AS906" s="24"/>
      <c r="AT906" s="24"/>
      <c r="AU906" s="24"/>
      <c r="AV906" s="24"/>
      <c r="AW906" s="145"/>
      <c r="AX906" s="24"/>
      <c r="AY906" s="24"/>
      <c r="AZ906" s="24"/>
      <c r="BA906" s="24"/>
      <c r="BB906" s="24"/>
      <c r="BC906" s="24"/>
      <c r="BD906" s="24"/>
      <c r="BE906" s="24"/>
      <c r="BF906" s="24"/>
      <c r="BG906" s="24">
        <v>369.66</v>
      </c>
      <c r="BH906" s="24">
        <v>369.66</v>
      </c>
      <c r="BI906" s="24"/>
      <c r="BJ906" s="24"/>
      <c r="BK906" s="24"/>
      <c r="BL906" s="24"/>
      <c r="BM906" s="145">
        <f t="shared" si="122"/>
        <v>369.66</v>
      </c>
      <c r="BN906" s="24">
        <f t="shared" si="123"/>
        <v>369.66</v>
      </c>
      <c r="BO906" s="509">
        <f t="shared" si="117"/>
        <v>0.59655439542888278</v>
      </c>
      <c r="BP906" s="511">
        <v>0</v>
      </c>
      <c r="BQ906" s="512">
        <v>0</v>
      </c>
      <c r="BR906" s="513">
        <v>0</v>
      </c>
      <c r="BS906" s="512">
        <v>0</v>
      </c>
      <c r="BT906" s="512">
        <v>0</v>
      </c>
      <c r="BU906" s="512">
        <v>0</v>
      </c>
      <c r="BV906" s="512">
        <v>0</v>
      </c>
      <c r="BW906" s="512">
        <v>0</v>
      </c>
      <c r="BX906" s="512">
        <v>0</v>
      </c>
      <c r="BY906" s="512">
        <v>0</v>
      </c>
      <c r="BZ906" s="512">
        <v>0</v>
      </c>
      <c r="CA906" s="512">
        <v>0</v>
      </c>
      <c r="CB906" s="512">
        <v>0</v>
      </c>
      <c r="CC906" s="512">
        <v>0</v>
      </c>
      <c r="CD906" s="512">
        <v>0</v>
      </c>
      <c r="CE906" s="512">
        <v>0</v>
      </c>
      <c r="CF906" s="512">
        <v>433921.69440000004</v>
      </c>
      <c r="CG906" s="512">
        <v>433921.69440000004</v>
      </c>
      <c r="CH906" s="512">
        <v>0</v>
      </c>
      <c r="CI906" s="512">
        <v>0</v>
      </c>
      <c r="CJ906" s="512">
        <v>0</v>
      </c>
      <c r="CK906" s="512">
        <v>0</v>
      </c>
      <c r="CL906" s="513">
        <f t="shared" si="124"/>
        <v>433921.69440000004</v>
      </c>
      <c r="CM906" s="513">
        <f t="shared" si="125"/>
        <v>433921.69440000004</v>
      </c>
      <c r="CN906" s="113"/>
      <c r="CO906" s="97"/>
      <c r="CP906" s="97"/>
      <c r="CQ906" s="97"/>
      <c r="CR906" s="97"/>
      <c r="CS906" s="97"/>
      <c r="CT906" s="97"/>
      <c r="CU906" s="114"/>
      <c r="CV906" s="50">
        <f t="shared" si="118"/>
        <v>2452799.9999999995</v>
      </c>
      <c r="CW906" s="11"/>
      <c r="CX906" s="604">
        <f t="shared" si="119"/>
        <v>0.61965849691584152</v>
      </c>
      <c r="CY906" s="143"/>
      <c r="CZ906" s="143"/>
      <c r="DA906" s="143"/>
      <c r="DB906" s="23"/>
      <c r="DC906" s="23"/>
      <c r="DD906" s="23"/>
      <c r="DE906" s="23"/>
      <c r="DF906" s="143"/>
      <c r="DG906" s="89"/>
      <c r="DH906" s="50" t="s">
        <v>46</v>
      </c>
      <c r="DI906" s="28"/>
      <c r="DJ906" s="553" t="s">
        <v>46</v>
      </c>
      <c r="DK906" s="143"/>
      <c r="DL906" s="46"/>
      <c r="DM906" s="111"/>
      <c r="DN906" s="110"/>
      <c r="DO906" s="432">
        <v>2942.7023030992359</v>
      </c>
      <c r="DP906" s="433">
        <v>-2879.9425136295367</v>
      </c>
      <c r="DQ906" s="434">
        <v>0.16718794427068545</v>
      </c>
      <c r="DR906" s="428">
        <v>58.568232508892358</v>
      </c>
      <c r="DS906" s="432">
        <v>1.0031276656241126</v>
      </c>
      <c r="DT906" s="434">
        <v>-0.60944709783751838</v>
      </c>
      <c r="DU906" s="434">
        <v>3.4119988626670501E-3</v>
      </c>
      <c r="DV906" s="428">
        <v>0.35081397072259274</v>
      </c>
      <c r="DW906" s="252"/>
      <c r="DX906" s="50"/>
      <c r="DY906" s="249"/>
      <c r="DZ906" s="464">
        <v>0</v>
      </c>
      <c r="EA906" s="465">
        <v>16545</v>
      </c>
      <c r="EB906" s="46"/>
    </row>
    <row r="907" spans="1:132" s="141" customFormat="1" ht="27.75" customHeight="1" x14ac:dyDescent="0.25">
      <c r="A907" s="69" t="s">
        <v>56</v>
      </c>
      <c r="B907" s="69" t="s">
        <v>57</v>
      </c>
      <c r="C907" s="69" t="s">
        <v>1464</v>
      </c>
      <c r="D907" s="67" t="s">
        <v>1469</v>
      </c>
      <c r="E907" s="67" t="s">
        <v>1470</v>
      </c>
      <c r="F907" s="67" t="s">
        <v>1518</v>
      </c>
      <c r="G907" s="67" t="s">
        <v>1470</v>
      </c>
      <c r="H907" s="14" t="s">
        <v>46</v>
      </c>
      <c r="I907" s="20" t="s">
        <v>1978</v>
      </c>
      <c r="J907" s="145" t="s">
        <v>1981</v>
      </c>
      <c r="K907" s="426">
        <v>1.851770159388038</v>
      </c>
      <c r="L907" s="426">
        <v>2.0435606018100003</v>
      </c>
      <c r="M907" s="424">
        <v>700</v>
      </c>
      <c r="N907" s="487">
        <v>4835519.9999999991</v>
      </c>
      <c r="O907" s="487" t="s">
        <v>1976</v>
      </c>
      <c r="P907" s="572">
        <v>1.3185756387860348</v>
      </c>
      <c r="Q907" s="34" t="s">
        <v>48</v>
      </c>
      <c r="R907" s="257" t="s">
        <v>48</v>
      </c>
      <c r="S907" s="27"/>
      <c r="T907" s="27"/>
      <c r="U907" s="145"/>
      <c r="V907" s="24"/>
      <c r="W907" s="24"/>
      <c r="X907" s="24"/>
      <c r="Y907" s="24"/>
      <c r="Z907" s="24"/>
      <c r="AA907" s="24"/>
      <c r="AB907" s="24"/>
      <c r="AC907" s="24"/>
      <c r="AD907" s="24"/>
      <c r="AE907" s="24"/>
      <c r="AF907" s="24"/>
      <c r="AG907" s="24"/>
      <c r="AH907" s="24"/>
      <c r="AI907" s="24">
        <v>8</v>
      </c>
      <c r="AJ907" s="24">
        <v>8</v>
      </c>
      <c r="AK907" s="24"/>
      <c r="AL907" s="24"/>
      <c r="AM907" s="24"/>
      <c r="AN907" s="24"/>
      <c r="AO907" s="145">
        <f t="shared" si="120"/>
        <v>8</v>
      </c>
      <c r="AP907" s="14">
        <f t="shared" si="121"/>
        <v>8</v>
      </c>
      <c r="AQ907" s="22"/>
      <c r="AR907" s="24"/>
      <c r="AS907" s="24"/>
      <c r="AT907" s="24"/>
      <c r="AU907" s="24"/>
      <c r="AV907" s="24"/>
      <c r="AW907" s="145"/>
      <c r="AX907" s="24"/>
      <c r="AY907" s="24"/>
      <c r="AZ907" s="24"/>
      <c r="BA907" s="24"/>
      <c r="BB907" s="24"/>
      <c r="BC907" s="24"/>
      <c r="BD907" s="24"/>
      <c r="BE907" s="24"/>
      <c r="BF907" s="24"/>
      <c r="BG907" s="24">
        <v>57</v>
      </c>
      <c r="BH907" s="24">
        <v>57</v>
      </c>
      <c r="BI907" s="24"/>
      <c r="BJ907" s="24"/>
      <c r="BK907" s="24"/>
      <c r="BL907" s="24"/>
      <c r="BM907" s="145">
        <f t="shared" si="122"/>
        <v>57</v>
      </c>
      <c r="BN907" s="24">
        <f t="shared" si="123"/>
        <v>57</v>
      </c>
      <c r="BO907" s="509">
        <f t="shared" si="117"/>
        <v>4.3228464354519588E-2</v>
      </c>
      <c r="BP907" s="511">
        <v>0</v>
      </c>
      <c r="BQ907" s="512">
        <v>0</v>
      </c>
      <c r="BR907" s="513">
        <v>0</v>
      </c>
      <c r="BS907" s="512">
        <v>0</v>
      </c>
      <c r="BT907" s="512">
        <v>0</v>
      </c>
      <c r="BU907" s="512">
        <v>0</v>
      </c>
      <c r="BV907" s="512">
        <v>0</v>
      </c>
      <c r="BW907" s="512">
        <v>0</v>
      </c>
      <c r="BX907" s="512">
        <v>0</v>
      </c>
      <c r="BY907" s="512">
        <v>0</v>
      </c>
      <c r="BZ907" s="512">
        <v>0</v>
      </c>
      <c r="CA907" s="512">
        <v>0</v>
      </c>
      <c r="CB907" s="512">
        <v>0</v>
      </c>
      <c r="CC907" s="512">
        <v>0</v>
      </c>
      <c r="CD907" s="512">
        <v>0</v>
      </c>
      <c r="CE907" s="512">
        <v>0</v>
      </c>
      <c r="CF907" s="512">
        <v>66908.88</v>
      </c>
      <c r="CG907" s="512">
        <v>66908.88</v>
      </c>
      <c r="CH907" s="512">
        <v>0</v>
      </c>
      <c r="CI907" s="512">
        <v>0</v>
      </c>
      <c r="CJ907" s="512">
        <v>0</v>
      </c>
      <c r="CK907" s="512">
        <v>0</v>
      </c>
      <c r="CL907" s="513">
        <f t="shared" si="124"/>
        <v>66908.88</v>
      </c>
      <c r="CM907" s="513">
        <f t="shared" si="125"/>
        <v>66908.88</v>
      </c>
      <c r="CN907" s="113"/>
      <c r="CO907" s="97"/>
      <c r="CP907" s="97"/>
      <c r="CQ907" s="97"/>
      <c r="CR907" s="97"/>
      <c r="CS907" s="97"/>
      <c r="CT907" s="97"/>
      <c r="CU907" s="114"/>
      <c r="CV907" s="50">
        <f t="shared" si="118"/>
        <v>4835519.9999999991</v>
      </c>
      <c r="CW907" s="11"/>
      <c r="CX907" s="604">
        <f t="shared" si="119"/>
        <v>1.3185756387860348</v>
      </c>
      <c r="CY907" s="143"/>
      <c r="CZ907" s="143"/>
      <c r="DA907" s="143"/>
      <c r="DB907" s="23"/>
      <c r="DC907" s="23"/>
      <c r="DD907" s="23"/>
      <c r="DE907" s="23"/>
      <c r="DF907" s="143"/>
      <c r="DG907" s="89"/>
      <c r="DH907" s="50" t="s">
        <v>46</v>
      </c>
      <c r="DI907" s="28"/>
      <c r="DJ907" s="553" t="s">
        <v>46</v>
      </c>
      <c r="DK907" s="143"/>
      <c r="DL907" s="46"/>
      <c r="DM907" s="111"/>
      <c r="DN907" s="110"/>
      <c r="DO907" s="432">
        <v>3332.6712720343007</v>
      </c>
      <c r="DP907" s="433">
        <v>-3314.0475760113827</v>
      </c>
      <c r="DQ907" s="434">
        <v>57.794664125774155</v>
      </c>
      <c r="DR907" s="428">
        <v>-39.170968102856079</v>
      </c>
      <c r="DS907" s="432">
        <v>1.5235826584087655</v>
      </c>
      <c r="DT907" s="434">
        <v>-1.4529890779487233</v>
      </c>
      <c r="DU907" s="434">
        <v>0.52453549309194836</v>
      </c>
      <c r="DV907" s="428">
        <v>-0.45394191263190614</v>
      </c>
      <c r="DW907" s="252"/>
      <c r="DX907" s="50"/>
      <c r="DY907" s="249"/>
      <c r="DZ907" s="464">
        <v>0</v>
      </c>
      <c r="EA907" s="465">
        <v>0</v>
      </c>
      <c r="EB907" s="46"/>
    </row>
    <row r="908" spans="1:132" s="141" customFormat="1" ht="27.75" customHeight="1" x14ac:dyDescent="0.25">
      <c r="A908" s="69" t="s">
        <v>56</v>
      </c>
      <c r="B908" s="69" t="s">
        <v>57</v>
      </c>
      <c r="C908" s="69" t="s">
        <v>1464</v>
      </c>
      <c r="D908" s="67" t="s">
        <v>1469</v>
      </c>
      <c r="E908" s="67" t="s">
        <v>1470</v>
      </c>
      <c r="F908" s="67" t="s">
        <v>1519</v>
      </c>
      <c r="G908" s="67" t="s">
        <v>1470</v>
      </c>
      <c r="H908" s="14" t="s">
        <v>46</v>
      </c>
      <c r="I908" s="20" t="s">
        <v>1979</v>
      </c>
      <c r="J908" s="145" t="s">
        <v>1981</v>
      </c>
      <c r="K908" s="426">
        <v>2.1399834137674993</v>
      </c>
      <c r="L908" s="426">
        <v>0.33768939323700004</v>
      </c>
      <c r="M908" s="424">
        <v>11</v>
      </c>
      <c r="N908" s="487">
        <v>280320</v>
      </c>
      <c r="O908" s="487" t="s">
        <v>1976</v>
      </c>
      <c r="P908" s="572">
        <v>0.21615994078459591</v>
      </c>
      <c r="Q908" s="34" t="s">
        <v>48</v>
      </c>
      <c r="R908" s="257" t="s">
        <v>48</v>
      </c>
      <c r="S908" s="27"/>
      <c r="T908" s="27"/>
      <c r="U908" s="145"/>
      <c r="V908" s="24"/>
      <c r="W908" s="24"/>
      <c r="X908" s="24"/>
      <c r="Y908" s="24"/>
      <c r="Z908" s="24"/>
      <c r="AA908" s="24"/>
      <c r="AB908" s="24"/>
      <c r="AC908" s="24"/>
      <c r="AD908" s="24"/>
      <c r="AE908" s="24"/>
      <c r="AF908" s="24"/>
      <c r="AG908" s="24"/>
      <c r="AH908" s="24"/>
      <c r="AI908" s="24">
        <v>1</v>
      </c>
      <c r="AJ908" s="24">
        <v>1</v>
      </c>
      <c r="AK908" s="24"/>
      <c r="AL908" s="24"/>
      <c r="AM908" s="24"/>
      <c r="AN908" s="24"/>
      <c r="AO908" s="145">
        <f t="shared" si="120"/>
        <v>1</v>
      </c>
      <c r="AP908" s="14">
        <f t="shared" si="121"/>
        <v>1</v>
      </c>
      <c r="AQ908" s="22"/>
      <c r="AR908" s="24"/>
      <c r="AS908" s="24"/>
      <c r="AT908" s="24"/>
      <c r="AU908" s="24"/>
      <c r="AV908" s="24"/>
      <c r="AW908" s="145"/>
      <c r="AX908" s="24"/>
      <c r="AY908" s="24"/>
      <c r="AZ908" s="24"/>
      <c r="BA908" s="24"/>
      <c r="BB908" s="24"/>
      <c r="BC908" s="24"/>
      <c r="BD908" s="24"/>
      <c r="BE908" s="24"/>
      <c r="BF908" s="24"/>
      <c r="BG908" s="24">
        <v>23</v>
      </c>
      <c r="BH908" s="24">
        <v>23</v>
      </c>
      <c r="BI908" s="24"/>
      <c r="BJ908" s="24"/>
      <c r="BK908" s="24"/>
      <c r="BL908" s="24"/>
      <c r="BM908" s="145">
        <f t="shared" si="122"/>
        <v>23</v>
      </c>
      <c r="BN908" s="24">
        <f t="shared" si="123"/>
        <v>23</v>
      </c>
      <c r="BO908" s="509">
        <f t="shared" si="117"/>
        <v>0.10640269384103679</v>
      </c>
      <c r="BP908" s="511">
        <v>0</v>
      </c>
      <c r="BQ908" s="512">
        <v>0</v>
      </c>
      <c r="BR908" s="513">
        <v>0</v>
      </c>
      <c r="BS908" s="512">
        <v>0</v>
      </c>
      <c r="BT908" s="512">
        <v>0</v>
      </c>
      <c r="BU908" s="512">
        <v>0</v>
      </c>
      <c r="BV908" s="512">
        <v>0</v>
      </c>
      <c r="BW908" s="512">
        <v>0</v>
      </c>
      <c r="BX908" s="512">
        <v>0</v>
      </c>
      <c r="BY908" s="512">
        <v>0</v>
      </c>
      <c r="BZ908" s="512">
        <v>0</v>
      </c>
      <c r="CA908" s="512">
        <v>0</v>
      </c>
      <c r="CB908" s="512">
        <v>0</v>
      </c>
      <c r="CC908" s="512">
        <v>0</v>
      </c>
      <c r="CD908" s="512">
        <v>0</v>
      </c>
      <c r="CE908" s="512">
        <v>0</v>
      </c>
      <c r="CF908" s="512">
        <v>26998.320000000003</v>
      </c>
      <c r="CG908" s="512">
        <v>26998.320000000003</v>
      </c>
      <c r="CH908" s="512">
        <v>0</v>
      </c>
      <c r="CI908" s="512">
        <v>0</v>
      </c>
      <c r="CJ908" s="512">
        <v>0</v>
      </c>
      <c r="CK908" s="512">
        <v>0</v>
      </c>
      <c r="CL908" s="513">
        <f t="shared" si="124"/>
        <v>26998.320000000003</v>
      </c>
      <c r="CM908" s="513">
        <f t="shared" si="125"/>
        <v>26998.320000000003</v>
      </c>
      <c r="CN908" s="113"/>
      <c r="CO908" s="97"/>
      <c r="CP908" s="97"/>
      <c r="CQ908" s="97"/>
      <c r="CR908" s="97"/>
      <c r="CS908" s="97"/>
      <c r="CT908" s="97"/>
      <c r="CU908" s="114"/>
      <c r="CV908" s="50">
        <f t="shared" si="118"/>
        <v>280320</v>
      </c>
      <c r="CW908" s="11"/>
      <c r="CX908" s="604">
        <f t="shared" si="119"/>
        <v>0.21615994078459591</v>
      </c>
      <c r="CY908" s="143"/>
      <c r="CZ908" s="143"/>
      <c r="DA908" s="143"/>
      <c r="DB908" s="23"/>
      <c r="DC908" s="23"/>
      <c r="DD908" s="23"/>
      <c r="DE908" s="23"/>
      <c r="DF908" s="143"/>
      <c r="DG908" s="89"/>
      <c r="DH908" s="50" t="s">
        <v>46</v>
      </c>
      <c r="DI908" s="28"/>
      <c r="DJ908" s="553" t="s">
        <v>46</v>
      </c>
      <c r="DK908" s="143"/>
      <c r="DL908" s="46"/>
      <c r="DM908" s="111"/>
      <c r="DN908" s="110"/>
      <c r="DO908" s="432">
        <v>3246</v>
      </c>
      <c r="DP908" s="433">
        <v>-3246</v>
      </c>
      <c r="DQ908" s="434">
        <v>0</v>
      </c>
      <c r="DR908" s="428">
        <v>0</v>
      </c>
      <c r="DS908" s="432">
        <v>1</v>
      </c>
      <c r="DT908" s="434">
        <v>-1</v>
      </c>
      <c r="DU908" s="434">
        <v>0</v>
      </c>
      <c r="DV908" s="428">
        <v>0</v>
      </c>
      <c r="DW908" s="252"/>
      <c r="DX908" s="50"/>
      <c r="DY908" s="249"/>
      <c r="DZ908" s="464">
        <v>0</v>
      </c>
      <c r="EA908" s="465">
        <v>0</v>
      </c>
      <c r="EB908" s="46"/>
    </row>
    <row r="909" spans="1:132" s="141" customFormat="1" ht="27.75" customHeight="1" x14ac:dyDescent="0.25">
      <c r="A909" s="69" t="s">
        <v>56</v>
      </c>
      <c r="B909" s="69" t="s">
        <v>57</v>
      </c>
      <c r="C909" s="69" t="s">
        <v>1464</v>
      </c>
      <c r="D909" s="67" t="s">
        <v>1469</v>
      </c>
      <c r="E909" s="67" t="s">
        <v>1470</v>
      </c>
      <c r="F909" s="67" t="s">
        <v>1520</v>
      </c>
      <c r="G909" s="67" t="s">
        <v>1470</v>
      </c>
      <c r="H909" s="14" t="s">
        <v>46</v>
      </c>
      <c r="I909" s="20" t="s">
        <v>1979</v>
      </c>
      <c r="J909" s="145" t="s">
        <v>1981</v>
      </c>
      <c r="K909" s="426">
        <v>2.1471887451269858</v>
      </c>
      <c r="L909" s="426">
        <v>2.1928030257420001</v>
      </c>
      <c r="M909" s="424">
        <v>751</v>
      </c>
      <c r="N909" s="487">
        <v>5781600</v>
      </c>
      <c r="O909" s="487" t="s">
        <v>1976</v>
      </c>
      <c r="P909" s="572">
        <v>1.6284048872439558</v>
      </c>
      <c r="Q909" s="34" t="s">
        <v>48</v>
      </c>
      <c r="R909" s="257" t="s">
        <v>48</v>
      </c>
      <c r="S909" s="27"/>
      <c r="T909" s="27"/>
      <c r="U909" s="145"/>
      <c r="V909" s="24"/>
      <c r="W909" s="24"/>
      <c r="X909" s="24"/>
      <c r="Y909" s="24"/>
      <c r="Z909" s="24"/>
      <c r="AA909" s="24"/>
      <c r="AB909" s="24"/>
      <c r="AC909" s="24"/>
      <c r="AD909" s="24"/>
      <c r="AE909" s="24"/>
      <c r="AF909" s="24"/>
      <c r="AG909" s="24"/>
      <c r="AH909" s="24"/>
      <c r="AI909" s="24">
        <v>19</v>
      </c>
      <c r="AJ909" s="24">
        <v>19</v>
      </c>
      <c r="AK909" s="24"/>
      <c r="AL909" s="24"/>
      <c r="AM909" s="24"/>
      <c r="AN909" s="24"/>
      <c r="AO909" s="145">
        <f t="shared" si="120"/>
        <v>19</v>
      </c>
      <c r="AP909" s="14">
        <f t="shared" si="121"/>
        <v>19</v>
      </c>
      <c r="AQ909" s="22"/>
      <c r="AR909" s="24"/>
      <c r="AS909" s="24"/>
      <c r="AT909" s="24"/>
      <c r="AU909" s="24"/>
      <c r="AV909" s="24"/>
      <c r="AW909" s="145"/>
      <c r="AX909" s="24"/>
      <c r="AY909" s="24"/>
      <c r="AZ909" s="24"/>
      <c r="BA909" s="24"/>
      <c r="BB909" s="24"/>
      <c r="BC909" s="24"/>
      <c r="BD909" s="24"/>
      <c r="BE909" s="24"/>
      <c r="BF909" s="24"/>
      <c r="BG909" s="24">
        <v>113.19</v>
      </c>
      <c r="BH909" s="24">
        <v>113.19</v>
      </c>
      <c r="BI909" s="24"/>
      <c r="BJ909" s="24"/>
      <c r="BK909" s="24"/>
      <c r="BL909" s="24"/>
      <c r="BM909" s="145">
        <f t="shared" si="122"/>
        <v>113.19</v>
      </c>
      <c r="BN909" s="24">
        <f t="shared" si="123"/>
        <v>113.19</v>
      </c>
      <c r="BO909" s="509">
        <f t="shared" si="117"/>
        <v>6.9509739799155174E-2</v>
      </c>
      <c r="BP909" s="511">
        <v>0</v>
      </c>
      <c r="BQ909" s="512">
        <v>0</v>
      </c>
      <c r="BR909" s="513">
        <v>0</v>
      </c>
      <c r="BS909" s="512">
        <v>0</v>
      </c>
      <c r="BT909" s="512">
        <v>0</v>
      </c>
      <c r="BU909" s="512">
        <v>0</v>
      </c>
      <c r="BV909" s="512">
        <v>0</v>
      </c>
      <c r="BW909" s="512">
        <v>0</v>
      </c>
      <c r="BX909" s="512">
        <v>0</v>
      </c>
      <c r="BY909" s="512">
        <v>0</v>
      </c>
      <c r="BZ909" s="512">
        <v>0</v>
      </c>
      <c r="CA909" s="512">
        <v>0</v>
      </c>
      <c r="CB909" s="512">
        <v>0</v>
      </c>
      <c r="CC909" s="512">
        <v>0</v>
      </c>
      <c r="CD909" s="512">
        <v>0</v>
      </c>
      <c r="CE909" s="512">
        <v>0</v>
      </c>
      <c r="CF909" s="512">
        <v>132866.94960000002</v>
      </c>
      <c r="CG909" s="512">
        <v>132866.94960000002</v>
      </c>
      <c r="CH909" s="512">
        <v>0</v>
      </c>
      <c r="CI909" s="512">
        <v>0</v>
      </c>
      <c r="CJ909" s="512">
        <v>0</v>
      </c>
      <c r="CK909" s="512">
        <v>0</v>
      </c>
      <c r="CL909" s="513">
        <f t="shared" si="124"/>
        <v>132866.94960000002</v>
      </c>
      <c r="CM909" s="513">
        <f t="shared" si="125"/>
        <v>132866.94960000002</v>
      </c>
      <c r="CN909" s="113"/>
      <c r="CO909" s="97"/>
      <c r="CP909" s="97"/>
      <c r="CQ909" s="97"/>
      <c r="CR909" s="97"/>
      <c r="CS909" s="97"/>
      <c r="CT909" s="97"/>
      <c r="CU909" s="114"/>
      <c r="CV909" s="50">
        <f t="shared" si="118"/>
        <v>5781600</v>
      </c>
      <c r="CW909" s="11"/>
      <c r="CX909" s="604">
        <f t="shared" si="119"/>
        <v>1.6284048872439558</v>
      </c>
      <c r="CY909" s="143"/>
      <c r="CZ909" s="143"/>
      <c r="DA909" s="143"/>
      <c r="DB909" s="23"/>
      <c r="DC909" s="23"/>
      <c r="DD909" s="23"/>
      <c r="DE909" s="23"/>
      <c r="DF909" s="143"/>
      <c r="DG909" s="89"/>
      <c r="DH909" s="50" t="s">
        <v>46</v>
      </c>
      <c r="DI909" s="28"/>
      <c r="DJ909" s="553" t="s">
        <v>46</v>
      </c>
      <c r="DK909" s="143"/>
      <c r="DL909" s="46"/>
      <c r="DM909" s="111"/>
      <c r="DN909" s="110"/>
      <c r="DO909" s="432">
        <v>3364.9467376830894</v>
      </c>
      <c r="DP909" s="433">
        <v>-3364.6017482964285</v>
      </c>
      <c r="DQ909" s="434">
        <v>0</v>
      </c>
      <c r="DR909" s="428">
        <v>0.34498938666070816</v>
      </c>
      <c r="DS909" s="432">
        <v>0.99334221038615178</v>
      </c>
      <c r="DT909" s="434">
        <v>-0.98529841639665339</v>
      </c>
      <c r="DU909" s="434">
        <v>0</v>
      </c>
      <c r="DV909" s="428">
        <v>8.0437939894983778E-3</v>
      </c>
      <c r="DW909" s="252"/>
      <c r="DX909" s="50"/>
      <c r="DY909" s="249"/>
      <c r="DZ909" s="464">
        <v>0</v>
      </c>
      <c r="EA909" s="465">
        <v>0</v>
      </c>
      <c r="EB909" s="46"/>
    </row>
    <row r="910" spans="1:132" s="141" customFormat="1" ht="27.75" customHeight="1" x14ac:dyDescent="0.25">
      <c r="A910" s="69" t="s">
        <v>56</v>
      </c>
      <c r="B910" s="69" t="s">
        <v>57</v>
      </c>
      <c r="C910" s="69" t="s">
        <v>1464</v>
      </c>
      <c r="D910" s="67" t="s">
        <v>1521</v>
      </c>
      <c r="E910" s="67" t="s">
        <v>1522</v>
      </c>
      <c r="F910" s="67" t="s">
        <v>1523</v>
      </c>
      <c r="G910" s="67" t="s">
        <v>1522</v>
      </c>
      <c r="H910" s="14" t="s">
        <v>46</v>
      </c>
      <c r="I910" s="20" t="s">
        <v>1978</v>
      </c>
      <c r="J910" s="145" t="s">
        <v>1975</v>
      </c>
      <c r="K910" s="426">
        <v>10.882821634116768</v>
      </c>
      <c r="L910" s="426">
        <v>19.228030263036</v>
      </c>
      <c r="M910" s="424">
        <v>758</v>
      </c>
      <c r="N910" s="487">
        <v>27611520</v>
      </c>
      <c r="O910" s="487" t="s">
        <v>1976</v>
      </c>
      <c r="P910" s="572">
        <v>5.7767358534037037</v>
      </c>
      <c r="Q910" s="34" t="s">
        <v>1977</v>
      </c>
      <c r="R910" s="257" t="s">
        <v>48</v>
      </c>
      <c r="S910" s="27"/>
      <c r="T910" s="27"/>
      <c r="U910" s="145"/>
      <c r="V910" s="24"/>
      <c r="W910" s="24"/>
      <c r="X910" s="24"/>
      <c r="Y910" s="24"/>
      <c r="Z910" s="24"/>
      <c r="AA910" s="24"/>
      <c r="AB910" s="24"/>
      <c r="AC910" s="24"/>
      <c r="AD910" s="24"/>
      <c r="AE910" s="24">
        <v>1</v>
      </c>
      <c r="AF910" s="24">
        <v>1</v>
      </c>
      <c r="AG910" s="24"/>
      <c r="AH910" s="24"/>
      <c r="AI910" s="24">
        <v>26</v>
      </c>
      <c r="AJ910" s="24">
        <v>26</v>
      </c>
      <c r="AK910" s="24"/>
      <c r="AL910" s="24"/>
      <c r="AM910" s="24"/>
      <c r="AN910" s="24"/>
      <c r="AO910" s="145">
        <f t="shared" si="120"/>
        <v>27</v>
      </c>
      <c r="AP910" s="14">
        <f t="shared" si="121"/>
        <v>27</v>
      </c>
      <c r="AQ910" s="22"/>
      <c r="AR910" s="24"/>
      <c r="AS910" s="24"/>
      <c r="AT910" s="24"/>
      <c r="AU910" s="24"/>
      <c r="AV910" s="24"/>
      <c r="AW910" s="145"/>
      <c r="AX910" s="24"/>
      <c r="AY910" s="24"/>
      <c r="AZ910" s="24"/>
      <c r="BA910" s="24"/>
      <c r="BB910" s="24"/>
      <c r="BC910" s="24">
        <v>1.2</v>
      </c>
      <c r="BD910" s="24">
        <v>1.2</v>
      </c>
      <c r="BE910" s="24"/>
      <c r="BF910" s="24"/>
      <c r="BG910" s="24">
        <v>1169.72</v>
      </c>
      <c r="BH910" s="24">
        <v>1169.72</v>
      </c>
      <c r="BI910" s="24"/>
      <c r="BJ910" s="24"/>
      <c r="BK910" s="24"/>
      <c r="BL910" s="24"/>
      <c r="BM910" s="145">
        <f t="shared" si="122"/>
        <v>1170.92</v>
      </c>
      <c r="BN910" s="24">
        <f t="shared" si="123"/>
        <v>1170.92</v>
      </c>
      <c r="BO910" s="509">
        <f t="shared" si="117"/>
        <v>0.20269578352108375</v>
      </c>
      <c r="BP910" s="511">
        <v>0</v>
      </c>
      <c r="BQ910" s="512">
        <v>0</v>
      </c>
      <c r="BR910" s="513">
        <v>0</v>
      </c>
      <c r="BS910" s="512">
        <v>0</v>
      </c>
      <c r="BT910" s="512">
        <v>0</v>
      </c>
      <c r="BU910" s="512">
        <v>0</v>
      </c>
      <c r="BV910" s="512">
        <v>0</v>
      </c>
      <c r="BW910" s="512">
        <v>0</v>
      </c>
      <c r="BX910" s="512">
        <v>0</v>
      </c>
      <c r="BY910" s="512">
        <v>0</v>
      </c>
      <c r="BZ910" s="512">
        <v>0</v>
      </c>
      <c r="CA910" s="512">
        <v>0</v>
      </c>
      <c r="CB910" s="512">
        <v>6054.9119999999994</v>
      </c>
      <c r="CC910" s="512">
        <v>6054.9119999999994</v>
      </c>
      <c r="CD910" s="512">
        <v>0</v>
      </c>
      <c r="CE910" s="512">
        <v>0</v>
      </c>
      <c r="CF910" s="512">
        <v>1373064.1248000003</v>
      </c>
      <c r="CG910" s="512">
        <v>1373064.1248000003</v>
      </c>
      <c r="CH910" s="512">
        <v>0</v>
      </c>
      <c r="CI910" s="512">
        <v>0</v>
      </c>
      <c r="CJ910" s="512">
        <v>0</v>
      </c>
      <c r="CK910" s="512">
        <v>0</v>
      </c>
      <c r="CL910" s="513">
        <f t="shared" si="124"/>
        <v>1379119.0368000004</v>
      </c>
      <c r="CM910" s="513">
        <f t="shared" si="125"/>
        <v>1379119.0368000004</v>
      </c>
      <c r="CN910" s="113"/>
      <c r="CO910" s="97"/>
      <c r="CP910" s="97"/>
      <c r="CQ910" s="97"/>
      <c r="CR910" s="97"/>
      <c r="CS910" s="97"/>
      <c r="CT910" s="97"/>
      <c r="CU910" s="114"/>
      <c r="CV910" s="50">
        <f t="shared" si="118"/>
        <v>27611520</v>
      </c>
      <c r="CW910" s="11"/>
      <c r="CX910" s="604">
        <f t="shared" si="119"/>
        <v>5.7767358534037037</v>
      </c>
      <c r="CY910" s="143"/>
      <c r="CZ910" s="143"/>
      <c r="DA910" s="143"/>
      <c r="DB910" s="23"/>
      <c r="DC910" s="23"/>
      <c r="DD910" s="23"/>
      <c r="DE910" s="23"/>
      <c r="DF910" s="143"/>
      <c r="DG910" s="89"/>
      <c r="DH910" s="50" t="s">
        <v>46</v>
      </c>
      <c r="DI910" s="28"/>
      <c r="DJ910" s="553" t="s">
        <v>46</v>
      </c>
      <c r="DK910" s="143"/>
      <c r="DL910" s="46"/>
      <c r="DM910" s="111"/>
      <c r="DN910" s="110"/>
      <c r="DO910" s="432">
        <v>1612.6139637163269</v>
      </c>
      <c r="DP910" s="433">
        <v>-1548.6872702628073</v>
      </c>
      <c r="DQ910" s="434">
        <v>132.11083012644303</v>
      </c>
      <c r="DR910" s="428">
        <v>-74.636694609084287</v>
      </c>
      <c r="DS910" s="432">
        <v>2.3419461242440893</v>
      </c>
      <c r="DT910" s="434">
        <v>-1.5408991821459193</v>
      </c>
      <c r="DU910" s="434">
        <v>1.1821880153930726</v>
      </c>
      <c r="DV910" s="428">
        <v>-0.39731947294509917</v>
      </c>
      <c r="DW910" s="252"/>
      <c r="DX910" s="50"/>
      <c r="DY910" s="249"/>
      <c r="DZ910" s="464">
        <v>88392</v>
      </c>
      <c r="EA910" s="465">
        <v>-59726</v>
      </c>
      <c r="EB910" s="46"/>
    </row>
    <row r="911" spans="1:132" s="141" customFormat="1" ht="27.75" customHeight="1" x14ac:dyDescent="0.25">
      <c r="A911" s="69" t="s">
        <v>56</v>
      </c>
      <c r="B911" s="69" t="s">
        <v>57</v>
      </c>
      <c r="C911" s="69" t="s">
        <v>1464</v>
      </c>
      <c r="D911" s="67" t="s">
        <v>1521</v>
      </c>
      <c r="E911" s="67" t="s">
        <v>1522</v>
      </c>
      <c r="F911" s="67" t="s">
        <v>1524</v>
      </c>
      <c r="G911" s="67" t="s">
        <v>1525</v>
      </c>
      <c r="H911" s="14" t="s">
        <v>46</v>
      </c>
      <c r="I911" s="20" t="s">
        <v>1978</v>
      </c>
      <c r="J911" s="145" t="s">
        <v>1975</v>
      </c>
      <c r="K911" s="426">
        <v>10.882821634116768</v>
      </c>
      <c r="L911" s="426">
        <v>44.046780211413001</v>
      </c>
      <c r="M911" s="424">
        <v>2497</v>
      </c>
      <c r="N911" s="487">
        <v>28872960.000000004</v>
      </c>
      <c r="O911" s="487" t="s">
        <v>1976</v>
      </c>
      <c r="P911" s="572">
        <v>8.4898202383796004</v>
      </c>
      <c r="Q911" s="34" t="s">
        <v>1977</v>
      </c>
      <c r="R911" s="257" t="s">
        <v>48</v>
      </c>
      <c r="S911" s="27"/>
      <c r="T911" s="27"/>
      <c r="U911" s="145"/>
      <c r="V911" s="24"/>
      <c r="W911" s="24">
        <v>1</v>
      </c>
      <c r="X911" s="24">
        <v>1</v>
      </c>
      <c r="Y911" s="24"/>
      <c r="Z911" s="24"/>
      <c r="AA911" s="24"/>
      <c r="AB911" s="24"/>
      <c r="AC911" s="24"/>
      <c r="AD911" s="24"/>
      <c r="AE911" s="24"/>
      <c r="AF911" s="24"/>
      <c r="AG911" s="24"/>
      <c r="AH911" s="24"/>
      <c r="AI911" s="24">
        <v>146</v>
      </c>
      <c r="AJ911" s="24">
        <v>146</v>
      </c>
      <c r="AK911" s="24"/>
      <c r="AL911" s="24"/>
      <c r="AM911" s="24"/>
      <c r="AN911" s="24"/>
      <c r="AO911" s="145">
        <f t="shared" si="120"/>
        <v>147</v>
      </c>
      <c r="AP911" s="14">
        <f t="shared" si="121"/>
        <v>147</v>
      </c>
      <c r="AQ911" s="22"/>
      <c r="AR911" s="24"/>
      <c r="AS911" s="24"/>
      <c r="AT911" s="24"/>
      <c r="AU911" s="24">
        <v>5000</v>
      </c>
      <c r="AV911" s="24">
        <v>5000</v>
      </c>
      <c r="AW911" s="145"/>
      <c r="AX911" s="24"/>
      <c r="AY911" s="24"/>
      <c r="AZ911" s="24"/>
      <c r="BA911" s="24"/>
      <c r="BB911" s="24"/>
      <c r="BC911" s="24"/>
      <c r="BD911" s="24"/>
      <c r="BE911" s="24"/>
      <c r="BF911" s="24"/>
      <c r="BG911" s="24">
        <v>882.9</v>
      </c>
      <c r="BH911" s="24">
        <v>882.9</v>
      </c>
      <c r="BI911" s="24"/>
      <c r="BJ911" s="24"/>
      <c r="BK911" s="24"/>
      <c r="BL911" s="24"/>
      <c r="BM911" s="145">
        <f t="shared" si="122"/>
        <v>5882.9</v>
      </c>
      <c r="BN911" s="24">
        <f t="shared" si="123"/>
        <v>5882.9</v>
      </c>
      <c r="BO911" s="509">
        <f t="shared" ref="BO911:BO974" si="126">IF(P911=0,0,BM911/1000/P911)</f>
        <v>0.69293575538918972</v>
      </c>
      <c r="BP911" s="511">
        <v>0</v>
      </c>
      <c r="BQ911" s="512">
        <v>0</v>
      </c>
      <c r="BR911" s="513">
        <v>0</v>
      </c>
      <c r="BS911" s="512">
        <v>0</v>
      </c>
      <c r="BT911" s="512">
        <v>17520000</v>
      </c>
      <c r="BU911" s="512">
        <v>17520000</v>
      </c>
      <c r="BV911" s="512">
        <v>0</v>
      </c>
      <c r="BW911" s="512">
        <v>0</v>
      </c>
      <c r="BX911" s="512">
        <v>0</v>
      </c>
      <c r="BY911" s="512">
        <v>0</v>
      </c>
      <c r="BZ911" s="512">
        <v>0</v>
      </c>
      <c r="CA911" s="512">
        <v>0</v>
      </c>
      <c r="CB911" s="512">
        <v>0</v>
      </c>
      <c r="CC911" s="512">
        <v>0</v>
      </c>
      <c r="CD911" s="512">
        <v>0</v>
      </c>
      <c r="CE911" s="512">
        <v>0</v>
      </c>
      <c r="CF911" s="512">
        <v>1036383.336</v>
      </c>
      <c r="CG911" s="512">
        <v>1036383.336</v>
      </c>
      <c r="CH911" s="512">
        <v>0</v>
      </c>
      <c r="CI911" s="512">
        <v>0</v>
      </c>
      <c r="CJ911" s="512">
        <v>0</v>
      </c>
      <c r="CK911" s="512">
        <v>0</v>
      </c>
      <c r="CL911" s="513">
        <f t="shared" si="124"/>
        <v>18556383.335999999</v>
      </c>
      <c r="CM911" s="513">
        <f t="shared" si="125"/>
        <v>18556383.335999999</v>
      </c>
      <c r="CN911" s="113"/>
      <c r="CO911" s="97"/>
      <c r="CP911" s="97"/>
      <c r="CQ911" s="97"/>
      <c r="CR911" s="97"/>
      <c r="CS911" s="97"/>
      <c r="CT911" s="97"/>
      <c r="CU911" s="114"/>
      <c r="CV911" s="50">
        <f t="shared" ref="CV911:CV974" si="127">N911</f>
        <v>28872960.000000004</v>
      </c>
      <c r="CW911" s="11"/>
      <c r="CX911" s="604">
        <f t="shared" ref="CX911:CX974" si="128">P911</f>
        <v>8.4898202383796004</v>
      </c>
      <c r="CY911" s="143"/>
      <c r="CZ911" s="143"/>
      <c r="DA911" s="143"/>
      <c r="DB911" s="23"/>
      <c r="DC911" s="23"/>
      <c r="DD911" s="23"/>
      <c r="DE911" s="23"/>
      <c r="DF911" s="143"/>
      <c r="DG911" s="89"/>
      <c r="DH911" s="50" t="s">
        <v>46</v>
      </c>
      <c r="DI911" s="28"/>
      <c r="DJ911" s="553" t="s">
        <v>46</v>
      </c>
      <c r="DK911" s="143"/>
      <c r="DL911" s="46"/>
      <c r="DM911" s="111"/>
      <c r="DN911" s="110"/>
      <c r="DO911" s="432">
        <v>2001.7242415139681</v>
      </c>
      <c r="DP911" s="433">
        <v>-1744.8832460618055</v>
      </c>
      <c r="DQ911" s="434">
        <v>199.70802042655453</v>
      </c>
      <c r="DR911" s="428">
        <v>-32.524169745162993</v>
      </c>
      <c r="DS911" s="432">
        <v>2.5364974466806851</v>
      </c>
      <c r="DT911" s="434">
        <v>-1.6370902587624707</v>
      </c>
      <c r="DU911" s="434">
        <v>1.3966156002803645</v>
      </c>
      <c r="DV911" s="428">
        <v>-0.5218559459343679</v>
      </c>
      <c r="DW911" s="252"/>
      <c r="DX911" s="50"/>
      <c r="DY911" s="249"/>
      <c r="DZ911" s="464">
        <v>346968</v>
      </c>
      <c r="EA911" s="465">
        <v>-57846.333333333314</v>
      </c>
      <c r="EB911" s="46"/>
    </row>
    <row r="912" spans="1:132" s="141" customFormat="1" ht="27.75" customHeight="1" x14ac:dyDescent="0.25">
      <c r="A912" s="69" t="s">
        <v>56</v>
      </c>
      <c r="B912" s="69" t="s">
        <v>57</v>
      </c>
      <c r="C912" s="69" t="s">
        <v>1464</v>
      </c>
      <c r="D912" s="67" t="s">
        <v>1526</v>
      </c>
      <c r="E912" s="67" t="s">
        <v>1527</v>
      </c>
      <c r="F912" s="67" t="s">
        <v>1528</v>
      </c>
      <c r="G912" s="67" t="s">
        <v>1529</v>
      </c>
      <c r="H912" s="14" t="s">
        <v>46</v>
      </c>
      <c r="I912" s="20" t="s">
        <v>1978</v>
      </c>
      <c r="J912" s="145" t="s">
        <v>1975</v>
      </c>
      <c r="K912" s="426">
        <v>8.8022822040650333</v>
      </c>
      <c r="L912" s="426">
        <v>28.337878728936001</v>
      </c>
      <c r="M912" s="424">
        <v>2992</v>
      </c>
      <c r="N912" s="487">
        <v>21915868</v>
      </c>
      <c r="O912" s="487" t="s">
        <v>1982</v>
      </c>
      <c r="P912" s="572">
        <v>6.9503734806123907</v>
      </c>
      <c r="Q912" s="34" t="s">
        <v>1977</v>
      </c>
      <c r="R912" s="257" t="s">
        <v>48</v>
      </c>
      <c r="S912" s="27"/>
      <c r="T912" s="27"/>
      <c r="U912" s="145"/>
      <c r="V912" s="24"/>
      <c r="W912" s="24"/>
      <c r="X912" s="24"/>
      <c r="Y912" s="24"/>
      <c r="Z912" s="24"/>
      <c r="AA912" s="24"/>
      <c r="AB912" s="24"/>
      <c r="AC912" s="24"/>
      <c r="AD912" s="24"/>
      <c r="AE912" s="24"/>
      <c r="AF912" s="24"/>
      <c r="AG912" s="24"/>
      <c r="AH912" s="24"/>
      <c r="AI912" s="24">
        <v>103</v>
      </c>
      <c r="AJ912" s="24">
        <v>103</v>
      </c>
      <c r="AK912" s="24"/>
      <c r="AL912" s="24"/>
      <c r="AM912" s="24"/>
      <c r="AN912" s="24"/>
      <c r="AO912" s="145">
        <f t="shared" ref="AO912:AO975" si="129">SUM(S912,U912,W912,Y912,AA912,AC912,AE912,AG912,AI912,AK912,AM912)</f>
        <v>103</v>
      </c>
      <c r="AP912" s="14">
        <f t="shared" ref="AP912:AP975" si="130">SUM(T912,V912,X912,Z912,AB912,AD912,AF912,AH912,AJ912,AL912,AN912)</f>
        <v>103</v>
      </c>
      <c r="AQ912" s="22"/>
      <c r="AR912" s="24"/>
      <c r="AS912" s="24"/>
      <c r="AT912" s="24"/>
      <c r="AU912" s="24"/>
      <c r="AV912" s="24"/>
      <c r="AW912" s="145"/>
      <c r="AX912" s="24"/>
      <c r="AY912" s="24"/>
      <c r="AZ912" s="24"/>
      <c r="BA912" s="24"/>
      <c r="BB912" s="24"/>
      <c r="BC912" s="24"/>
      <c r="BD912" s="24"/>
      <c r="BE912" s="24"/>
      <c r="BF912" s="24"/>
      <c r="BG912" s="24">
        <v>799.83100000000002</v>
      </c>
      <c r="BH912" s="24">
        <v>799.83100000000002</v>
      </c>
      <c r="BI912" s="24"/>
      <c r="BJ912" s="24"/>
      <c r="BK912" s="24"/>
      <c r="BL912" s="24"/>
      <c r="BM912" s="145">
        <f t="shared" ref="BM912:BM975" si="131">SUM(AQ912,AS912,AU912,AW912,AY912,BA912,BC912,BE912,BG912,BI912,BK912)</f>
        <v>799.83100000000002</v>
      </c>
      <c r="BN912" s="24">
        <f t="shared" ref="BN912:BN975" si="132">SUM(AR912,AT912,AV912,AX912,AZ912,BB912,BD912,BF912,BH912,BJ912,BL912)</f>
        <v>799.83100000000002</v>
      </c>
      <c r="BO912" s="509">
        <f t="shared" si="126"/>
        <v>0.11507741306723675</v>
      </c>
      <c r="BP912" s="511">
        <v>0</v>
      </c>
      <c r="BQ912" s="512">
        <v>0</v>
      </c>
      <c r="BR912" s="513">
        <v>0</v>
      </c>
      <c r="BS912" s="512">
        <v>0</v>
      </c>
      <c r="BT912" s="512">
        <v>0</v>
      </c>
      <c r="BU912" s="512">
        <v>0</v>
      </c>
      <c r="BV912" s="512">
        <v>0</v>
      </c>
      <c r="BW912" s="512">
        <v>0</v>
      </c>
      <c r="BX912" s="512">
        <v>0</v>
      </c>
      <c r="BY912" s="512">
        <v>0</v>
      </c>
      <c r="BZ912" s="512">
        <v>0</v>
      </c>
      <c r="CA912" s="512">
        <v>0</v>
      </c>
      <c r="CB912" s="512">
        <v>0</v>
      </c>
      <c r="CC912" s="512">
        <v>0</v>
      </c>
      <c r="CD912" s="512">
        <v>0</v>
      </c>
      <c r="CE912" s="512">
        <v>0</v>
      </c>
      <c r="CF912" s="512">
        <v>938873.62104000011</v>
      </c>
      <c r="CG912" s="512">
        <v>938873.62104000011</v>
      </c>
      <c r="CH912" s="512">
        <v>0</v>
      </c>
      <c r="CI912" s="512">
        <v>0</v>
      </c>
      <c r="CJ912" s="512">
        <v>0</v>
      </c>
      <c r="CK912" s="512">
        <v>0</v>
      </c>
      <c r="CL912" s="513">
        <f t="shared" ref="CL912:CL975" si="133">BP912+BR912+BT912+BV912+BX912+BZ912+CB912+CD912+CF912+CH912+CJ912</f>
        <v>938873.62104000011</v>
      </c>
      <c r="CM912" s="513">
        <f t="shared" ref="CM912:CM975" si="134">BQ912+BS912+BU912+BW912+BY912+CA912+CC912+CE912+CG912+CI912+CK912</f>
        <v>938873.62104000011</v>
      </c>
      <c r="CN912" s="113"/>
      <c r="CO912" s="97"/>
      <c r="CP912" s="97"/>
      <c r="CQ912" s="97"/>
      <c r="CR912" s="97"/>
      <c r="CS912" s="97"/>
      <c r="CT912" s="97"/>
      <c r="CU912" s="114"/>
      <c r="CV912" s="50">
        <f t="shared" si="127"/>
        <v>21915868</v>
      </c>
      <c r="CW912" s="11"/>
      <c r="CX912" s="604">
        <f t="shared" si="128"/>
        <v>6.9503734806123907</v>
      </c>
      <c r="CY912" s="143"/>
      <c r="CZ912" s="143"/>
      <c r="DA912" s="143"/>
      <c r="DB912" s="23"/>
      <c r="DC912" s="23"/>
      <c r="DD912" s="23"/>
      <c r="DE912" s="23"/>
      <c r="DF912" s="143"/>
      <c r="DG912" s="89"/>
      <c r="DH912" s="50" t="s">
        <v>46</v>
      </c>
      <c r="DI912" s="28"/>
      <c r="DJ912" s="553" t="s">
        <v>46</v>
      </c>
      <c r="DK912" s="143"/>
      <c r="DL912" s="46"/>
      <c r="DM912" s="111"/>
      <c r="DN912" s="110"/>
      <c r="DO912" s="432">
        <v>2664.2750745063054</v>
      </c>
      <c r="DP912" s="433">
        <v>-2026.5268429688908</v>
      </c>
      <c r="DQ912" s="434">
        <v>126.95908419909185</v>
      </c>
      <c r="DR912" s="428">
        <v>-27.497491614889128</v>
      </c>
      <c r="DS912" s="432">
        <v>2.5298164498788371</v>
      </c>
      <c r="DT912" s="434">
        <v>-1.2632414214011223</v>
      </c>
      <c r="DU912" s="434">
        <v>1.5251093223407497</v>
      </c>
      <c r="DV912" s="428">
        <v>-0.59254651382230117</v>
      </c>
      <c r="DW912" s="252"/>
      <c r="DX912" s="50"/>
      <c r="DY912" s="249"/>
      <c r="DZ912" s="464">
        <v>332601</v>
      </c>
      <c r="EA912" s="465">
        <v>-258803</v>
      </c>
      <c r="EB912" s="46"/>
    </row>
    <row r="913" spans="1:132" s="141" customFormat="1" ht="27.75" customHeight="1" x14ac:dyDescent="0.25">
      <c r="A913" s="69" t="s">
        <v>56</v>
      </c>
      <c r="B913" s="69" t="s">
        <v>57</v>
      </c>
      <c r="C913" s="69" t="s">
        <v>1464</v>
      </c>
      <c r="D913" s="67" t="s">
        <v>1526</v>
      </c>
      <c r="E913" s="67" t="s">
        <v>1527</v>
      </c>
      <c r="F913" s="67" t="s">
        <v>1530</v>
      </c>
      <c r="G913" s="67" t="s">
        <v>1531</v>
      </c>
      <c r="H913" s="14" t="s">
        <v>46</v>
      </c>
      <c r="I913" s="20" t="s">
        <v>1979</v>
      </c>
      <c r="J913" s="145" t="s">
        <v>1975</v>
      </c>
      <c r="K913" s="426">
        <v>8.7108299214253968</v>
      </c>
      <c r="L913" s="426">
        <v>9.2492424050040007</v>
      </c>
      <c r="M913" s="424">
        <v>1902</v>
      </c>
      <c r="N913" s="487">
        <v>27105004</v>
      </c>
      <c r="O913" s="487" t="s">
        <v>1982</v>
      </c>
      <c r="P913" s="572">
        <v>6.6988797033533896</v>
      </c>
      <c r="Q913" s="34" t="s">
        <v>1977</v>
      </c>
      <c r="R913" s="257" t="s">
        <v>48</v>
      </c>
      <c r="S913" s="27"/>
      <c r="T913" s="27"/>
      <c r="U913" s="145"/>
      <c r="V913" s="24"/>
      <c r="W913" s="24"/>
      <c r="X913" s="24"/>
      <c r="Y913" s="24"/>
      <c r="Z913" s="24"/>
      <c r="AA913" s="24"/>
      <c r="AB913" s="24"/>
      <c r="AC913" s="24"/>
      <c r="AD913" s="24"/>
      <c r="AE913" s="24"/>
      <c r="AF913" s="24"/>
      <c r="AG913" s="24"/>
      <c r="AH913" s="24"/>
      <c r="AI913" s="24">
        <v>56</v>
      </c>
      <c r="AJ913" s="24">
        <v>56</v>
      </c>
      <c r="AK913" s="24"/>
      <c r="AL913" s="24"/>
      <c r="AM913" s="24"/>
      <c r="AN913" s="24"/>
      <c r="AO913" s="145">
        <f t="shared" si="129"/>
        <v>56</v>
      </c>
      <c r="AP913" s="14">
        <f t="shared" si="130"/>
        <v>56</v>
      </c>
      <c r="AQ913" s="22"/>
      <c r="AR913" s="24"/>
      <c r="AS913" s="24"/>
      <c r="AT913" s="24"/>
      <c r="AU913" s="24"/>
      <c r="AV913" s="24"/>
      <c r="AW913" s="145"/>
      <c r="AX913" s="24"/>
      <c r="AY913" s="24"/>
      <c r="AZ913" s="24"/>
      <c r="BA913" s="24"/>
      <c r="BB913" s="24"/>
      <c r="BC913" s="24"/>
      <c r="BD913" s="24"/>
      <c r="BE913" s="24"/>
      <c r="BF913" s="24"/>
      <c r="BG913" s="24">
        <v>361.96</v>
      </c>
      <c r="BH913" s="24">
        <v>361.96</v>
      </c>
      <c r="BI913" s="24"/>
      <c r="BJ913" s="24"/>
      <c r="BK913" s="24"/>
      <c r="BL913" s="24"/>
      <c r="BM913" s="145">
        <f t="shared" si="131"/>
        <v>361.96</v>
      </c>
      <c r="BN913" s="24">
        <f t="shared" si="132"/>
        <v>361.96</v>
      </c>
      <c r="BO913" s="509">
        <f t="shared" si="126"/>
        <v>5.4032915357295729E-2</v>
      </c>
      <c r="BP913" s="511">
        <v>0</v>
      </c>
      <c r="BQ913" s="512">
        <v>0</v>
      </c>
      <c r="BR913" s="513">
        <v>0</v>
      </c>
      <c r="BS913" s="512">
        <v>0</v>
      </c>
      <c r="BT913" s="512">
        <v>0</v>
      </c>
      <c r="BU913" s="512">
        <v>0</v>
      </c>
      <c r="BV913" s="512">
        <v>0</v>
      </c>
      <c r="BW913" s="512">
        <v>0</v>
      </c>
      <c r="BX913" s="512">
        <v>0</v>
      </c>
      <c r="BY913" s="512">
        <v>0</v>
      </c>
      <c r="BZ913" s="512">
        <v>0</v>
      </c>
      <c r="CA913" s="512">
        <v>0</v>
      </c>
      <c r="CB913" s="512">
        <v>0</v>
      </c>
      <c r="CC913" s="512">
        <v>0</v>
      </c>
      <c r="CD913" s="512">
        <v>0</v>
      </c>
      <c r="CE913" s="512">
        <v>0</v>
      </c>
      <c r="CF913" s="512">
        <v>424883.12639999995</v>
      </c>
      <c r="CG913" s="512">
        <v>424883.12639999995</v>
      </c>
      <c r="CH913" s="512">
        <v>0</v>
      </c>
      <c r="CI913" s="512">
        <v>0</v>
      </c>
      <c r="CJ913" s="512">
        <v>0</v>
      </c>
      <c r="CK913" s="512">
        <v>0</v>
      </c>
      <c r="CL913" s="513">
        <f t="shared" si="133"/>
        <v>424883.12639999995</v>
      </c>
      <c r="CM913" s="513">
        <f t="shared" si="134"/>
        <v>424883.12639999995</v>
      </c>
      <c r="CN913" s="113"/>
      <c r="CO913" s="97"/>
      <c r="CP913" s="97"/>
      <c r="CQ913" s="97"/>
      <c r="CR913" s="97"/>
      <c r="CS913" s="97"/>
      <c r="CT913" s="97"/>
      <c r="CU913" s="114"/>
      <c r="CV913" s="50">
        <f t="shared" si="127"/>
        <v>27105004</v>
      </c>
      <c r="CW913" s="11"/>
      <c r="CX913" s="604">
        <f t="shared" si="128"/>
        <v>6.6988797033533896</v>
      </c>
      <c r="CY913" s="143"/>
      <c r="CZ913" s="143"/>
      <c r="DA913" s="143"/>
      <c r="DB913" s="23"/>
      <c r="DC913" s="23"/>
      <c r="DD913" s="23"/>
      <c r="DE913" s="23"/>
      <c r="DF913" s="143"/>
      <c r="DG913" s="89"/>
      <c r="DH913" s="50" t="s">
        <v>46</v>
      </c>
      <c r="DI913" s="28"/>
      <c r="DJ913" s="553" t="s">
        <v>46</v>
      </c>
      <c r="DK913" s="143"/>
      <c r="DL913" s="46"/>
      <c r="DM913" s="111"/>
      <c r="DN913" s="110"/>
      <c r="DO913" s="432">
        <v>202.64604329156111</v>
      </c>
      <c r="DP913" s="433">
        <v>380.22238502133064</v>
      </c>
      <c r="DQ913" s="434">
        <v>53.524143370432128</v>
      </c>
      <c r="DR913" s="428">
        <v>44.775156486037574</v>
      </c>
      <c r="DS913" s="432">
        <v>2.1479274384366001</v>
      </c>
      <c r="DT913" s="434">
        <v>-0.69667784539843436</v>
      </c>
      <c r="DU913" s="434">
        <v>1.0999912365261608</v>
      </c>
      <c r="DV913" s="428">
        <v>1.7691678178088477E-2</v>
      </c>
      <c r="DW913" s="252"/>
      <c r="DX913" s="50"/>
      <c r="DY913" s="249"/>
      <c r="DZ913" s="464">
        <v>86040</v>
      </c>
      <c r="EA913" s="465">
        <v>48007</v>
      </c>
      <c r="EB913" s="46"/>
    </row>
    <row r="914" spans="1:132" s="141" customFormat="1" ht="27.75" customHeight="1" x14ac:dyDescent="0.25">
      <c r="A914" s="69" t="s">
        <v>56</v>
      </c>
      <c r="B914" s="69" t="s">
        <v>57</v>
      </c>
      <c r="C914" s="69" t="s">
        <v>1464</v>
      </c>
      <c r="D914" s="67" t="s">
        <v>1526</v>
      </c>
      <c r="E914" s="67" t="s">
        <v>1527</v>
      </c>
      <c r="F914" s="67" t="s">
        <v>1532</v>
      </c>
      <c r="G914" s="67" t="s">
        <v>1531</v>
      </c>
      <c r="H914" s="14" t="s">
        <v>46</v>
      </c>
      <c r="I914" s="20" t="s">
        <v>1978</v>
      </c>
      <c r="J914" s="145" t="s">
        <v>1975</v>
      </c>
      <c r="K914" s="426">
        <v>11.797344460513136</v>
      </c>
      <c r="L914" s="426">
        <v>12.618181791935999</v>
      </c>
      <c r="M914" s="424">
        <v>2682</v>
      </c>
      <c r="N914" s="487">
        <v>32855794</v>
      </c>
      <c r="O914" s="487" t="s">
        <v>1982</v>
      </c>
      <c r="P914" s="572">
        <v>8.0706639429479399</v>
      </c>
      <c r="Q914" s="34" t="s">
        <v>1977</v>
      </c>
      <c r="R914" s="257" t="s">
        <v>48</v>
      </c>
      <c r="S914" s="27"/>
      <c r="T914" s="27"/>
      <c r="U914" s="145"/>
      <c r="V914" s="24"/>
      <c r="W914" s="24"/>
      <c r="X914" s="24"/>
      <c r="Y914" s="24"/>
      <c r="Z914" s="24"/>
      <c r="AA914" s="24"/>
      <c r="AB914" s="24"/>
      <c r="AC914" s="24"/>
      <c r="AD914" s="24"/>
      <c r="AE914" s="24">
        <v>1</v>
      </c>
      <c r="AF914" s="24">
        <v>1</v>
      </c>
      <c r="AG914" s="24"/>
      <c r="AH914" s="24"/>
      <c r="AI914" s="24">
        <v>90</v>
      </c>
      <c r="AJ914" s="24">
        <v>90</v>
      </c>
      <c r="AK914" s="24"/>
      <c r="AL914" s="24"/>
      <c r="AM914" s="24"/>
      <c r="AN914" s="24"/>
      <c r="AO914" s="145">
        <f t="shared" si="129"/>
        <v>91</v>
      </c>
      <c r="AP914" s="14">
        <f t="shared" si="130"/>
        <v>91</v>
      </c>
      <c r="AQ914" s="22"/>
      <c r="AR914" s="24"/>
      <c r="AS914" s="24"/>
      <c r="AT914" s="24"/>
      <c r="AU914" s="24"/>
      <c r="AV914" s="24"/>
      <c r="AW914" s="145"/>
      <c r="AX914" s="24"/>
      <c r="AY914" s="24"/>
      <c r="AZ914" s="24"/>
      <c r="BA914" s="24"/>
      <c r="BB914" s="24"/>
      <c r="BC914" s="24">
        <v>60</v>
      </c>
      <c r="BD914" s="24">
        <v>60</v>
      </c>
      <c r="BE914" s="24"/>
      <c r="BF914" s="24"/>
      <c r="BG914" s="24">
        <v>492.19499999999999</v>
      </c>
      <c r="BH914" s="24">
        <v>492.19499999999999</v>
      </c>
      <c r="BI914" s="24"/>
      <c r="BJ914" s="24"/>
      <c r="BK914" s="24"/>
      <c r="BL914" s="24"/>
      <c r="BM914" s="145">
        <f t="shared" si="131"/>
        <v>552.19499999999994</v>
      </c>
      <c r="BN914" s="24">
        <f t="shared" si="132"/>
        <v>552.19499999999994</v>
      </c>
      <c r="BO914" s="509">
        <f t="shared" si="126"/>
        <v>6.8420021438570996E-2</v>
      </c>
      <c r="BP914" s="511">
        <v>0</v>
      </c>
      <c r="BQ914" s="512">
        <v>0</v>
      </c>
      <c r="BR914" s="513">
        <v>0</v>
      </c>
      <c r="BS914" s="512">
        <v>0</v>
      </c>
      <c r="BT914" s="512">
        <v>0</v>
      </c>
      <c r="BU914" s="512">
        <v>0</v>
      </c>
      <c r="BV914" s="512">
        <v>0</v>
      </c>
      <c r="BW914" s="512">
        <v>0</v>
      </c>
      <c r="BX914" s="512">
        <v>0</v>
      </c>
      <c r="BY914" s="512">
        <v>0</v>
      </c>
      <c r="BZ914" s="512">
        <v>0</v>
      </c>
      <c r="CA914" s="512">
        <v>0</v>
      </c>
      <c r="CB914" s="512">
        <v>302745.59999999998</v>
      </c>
      <c r="CC914" s="512">
        <v>302745.59999999998</v>
      </c>
      <c r="CD914" s="512">
        <v>0</v>
      </c>
      <c r="CE914" s="512">
        <v>0</v>
      </c>
      <c r="CF914" s="512">
        <v>577758.17880000011</v>
      </c>
      <c r="CG914" s="512">
        <v>577758.17880000011</v>
      </c>
      <c r="CH914" s="512">
        <v>0</v>
      </c>
      <c r="CI914" s="512">
        <v>0</v>
      </c>
      <c r="CJ914" s="512">
        <v>0</v>
      </c>
      <c r="CK914" s="512">
        <v>0</v>
      </c>
      <c r="CL914" s="513">
        <f t="shared" si="133"/>
        <v>880503.77880000009</v>
      </c>
      <c r="CM914" s="513">
        <f t="shared" si="134"/>
        <v>880503.77880000009</v>
      </c>
      <c r="CN914" s="113"/>
      <c r="CO914" s="97"/>
      <c r="CP914" s="97"/>
      <c r="CQ914" s="97"/>
      <c r="CR914" s="97"/>
      <c r="CS914" s="97"/>
      <c r="CT914" s="97"/>
      <c r="CU914" s="114"/>
      <c r="CV914" s="50">
        <f t="shared" si="127"/>
        <v>32855794</v>
      </c>
      <c r="CW914" s="11"/>
      <c r="CX914" s="604">
        <f t="shared" si="128"/>
        <v>8.0706639429479399</v>
      </c>
      <c r="CY914" s="143"/>
      <c r="CZ914" s="143"/>
      <c r="DA914" s="143"/>
      <c r="DB914" s="23"/>
      <c r="DC914" s="23"/>
      <c r="DD914" s="23"/>
      <c r="DE914" s="23"/>
      <c r="DF914" s="143"/>
      <c r="DG914" s="89"/>
      <c r="DH914" s="50" t="s">
        <v>46</v>
      </c>
      <c r="DI914" s="28"/>
      <c r="DJ914" s="553" t="s">
        <v>46</v>
      </c>
      <c r="DK914" s="143"/>
      <c r="DL914" s="46"/>
      <c r="DM914" s="111"/>
      <c r="DN914" s="110"/>
      <c r="DO914" s="432">
        <v>4.2708262125967069</v>
      </c>
      <c r="DP914" s="433">
        <v>398.70149504156586</v>
      </c>
      <c r="DQ914" s="434">
        <v>4.2708262125967069</v>
      </c>
      <c r="DR914" s="428">
        <v>32.735598184472053</v>
      </c>
      <c r="DS914" s="432">
        <v>4.8845663859801693E-2</v>
      </c>
      <c r="DT914" s="434">
        <v>0.56608162677451701</v>
      </c>
      <c r="DU914" s="434">
        <v>4.8845663859801693E-2</v>
      </c>
      <c r="DV914" s="428">
        <v>0.23338497805077987</v>
      </c>
      <c r="DW914" s="252"/>
      <c r="DX914" s="50"/>
      <c r="DY914" s="249"/>
      <c r="DZ914" s="464">
        <v>0</v>
      </c>
      <c r="EA914" s="465">
        <v>27000</v>
      </c>
      <c r="EB914" s="46"/>
    </row>
    <row r="915" spans="1:132" s="141" customFormat="1" ht="27.75" customHeight="1" x14ac:dyDescent="0.25">
      <c r="A915" s="69" t="s">
        <v>56</v>
      </c>
      <c r="B915" s="69" t="s">
        <v>57</v>
      </c>
      <c r="C915" s="69" t="s">
        <v>1464</v>
      </c>
      <c r="D915" s="67" t="s">
        <v>1533</v>
      </c>
      <c r="E915" s="67" t="s">
        <v>1534</v>
      </c>
      <c r="F915" s="67" t="s">
        <v>1535</v>
      </c>
      <c r="G915" s="67" t="s">
        <v>1536</v>
      </c>
      <c r="H915" s="14" t="s">
        <v>46</v>
      </c>
      <c r="I915" s="20" t="s">
        <v>1978</v>
      </c>
      <c r="J915" s="145" t="s">
        <v>1980</v>
      </c>
      <c r="K915" s="426">
        <v>44.02</v>
      </c>
      <c r="L915" s="426">
        <v>9.4535984651849994</v>
      </c>
      <c r="M915" s="424">
        <v>305</v>
      </c>
      <c r="N915" s="487">
        <v>82344000</v>
      </c>
      <c r="O915" s="487" t="s">
        <v>1976</v>
      </c>
      <c r="P915" s="572">
        <v>23.5</v>
      </c>
      <c r="Q915" s="34" t="s">
        <v>1977</v>
      </c>
      <c r="R915" s="257" t="s">
        <v>48</v>
      </c>
      <c r="S915" s="27"/>
      <c r="T915" s="27"/>
      <c r="U915" s="145"/>
      <c r="V915" s="24"/>
      <c r="W915" s="24"/>
      <c r="X915" s="24"/>
      <c r="Y915" s="24"/>
      <c r="Z915" s="24"/>
      <c r="AA915" s="24"/>
      <c r="AB915" s="24"/>
      <c r="AC915" s="24"/>
      <c r="AD915" s="24"/>
      <c r="AE915" s="24"/>
      <c r="AF915" s="24"/>
      <c r="AG915" s="24"/>
      <c r="AH915" s="24"/>
      <c r="AI915" s="24">
        <v>8</v>
      </c>
      <c r="AJ915" s="24">
        <v>8</v>
      </c>
      <c r="AK915" s="24"/>
      <c r="AL915" s="24"/>
      <c r="AM915" s="24"/>
      <c r="AN915" s="24"/>
      <c r="AO915" s="145">
        <f t="shared" si="129"/>
        <v>8</v>
      </c>
      <c r="AP915" s="14">
        <f t="shared" si="130"/>
        <v>8</v>
      </c>
      <c r="AQ915" s="22"/>
      <c r="AR915" s="24"/>
      <c r="AS915" s="24"/>
      <c r="AT915" s="24"/>
      <c r="AU915" s="24"/>
      <c r="AV915" s="24"/>
      <c r="AW915" s="145"/>
      <c r="AX915" s="24"/>
      <c r="AY915" s="24"/>
      <c r="AZ915" s="24"/>
      <c r="BA915" s="24"/>
      <c r="BB915" s="24"/>
      <c r="BC915" s="24"/>
      <c r="BD915" s="24"/>
      <c r="BE915" s="24"/>
      <c r="BF915" s="24"/>
      <c r="BG915" s="24">
        <v>1169</v>
      </c>
      <c r="BH915" s="24">
        <v>1169</v>
      </c>
      <c r="BI915" s="24"/>
      <c r="BJ915" s="24"/>
      <c r="BK915" s="24"/>
      <c r="BL915" s="24"/>
      <c r="BM915" s="145">
        <f t="shared" si="131"/>
        <v>1169</v>
      </c>
      <c r="BN915" s="24">
        <f t="shared" si="132"/>
        <v>1169</v>
      </c>
      <c r="BO915" s="509">
        <f t="shared" si="126"/>
        <v>4.974468085106383E-2</v>
      </c>
      <c r="BP915" s="511">
        <v>0</v>
      </c>
      <c r="BQ915" s="512">
        <v>0</v>
      </c>
      <c r="BR915" s="513">
        <v>0</v>
      </c>
      <c r="BS915" s="512">
        <v>0</v>
      </c>
      <c r="BT915" s="512">
        <v>0</v>
      </c>
      <c r="BU915" s="512">
        <v>0</v>
      </c>
      <c r="BV915" s="512">
        <v>0</v>
      </c>
      <c r="BW915" s="512">
        <v>0</v>
      </c>
      <c r="BX915" s="512">
        <v>0</v>
      </c>
      <c r="BY915" s="512">
        <v>0</v>
      </c>
      <c r="BZ915" s="512">
        <v>0</v>
      </c>
      <c r="CA915" s="512">
        <v>0</v>
      </c>
      <c r="CB915" s="512">
        <v>0</v>
      </c>
      <c r="CC915" s="512">
        <v>0</v>
      </c>
      <c r="CD915" s="512">
        <v>0</v>
      </c>
      <c r="CE915" s="512">
        <v>0</v>
      </c>
      <c r="CF915" s="512">
        <v>1372218.9600000002</v>
      </c>
      <c r="CG915" s="512">
        <v>1372218.9600000002</v>
      </c>
      <c r="CH915" s="512">
        <v>0</v>
      </c>
      <c r="CI915" s="512">
        <v>0</v>
      </c>
      <c r="CJ915" s="512">
        <v>0</v>
      </c>
      <c r="CK915" s="512">
        <v>0</v>
      </c>
      <c r="CL915" s="513">
        <f t="shared" si="133"/>
        <v>1372218.9600000002</v>
      </c>
      <c r="CM915" s="513">
        <f t="shared" si="134"/>
        <v>1372218.9600000002</v>
      </c>
      <c r="CN915" s="113"/>
      <c r="CO915" s="97"/>
      <c r="CP915" s="97"/>
      <c r="CQ915" s="97"/>
      <c r="CR915" s="97"/>
      <c r="CS915" s="97"/>
      <c r="CT915" s="97"/>
      <c r="CU915" s="114"/>
      <c r="CV915" s="50">
        <f t="shared" si="127"/>
        <v>82344000</v>
      </c>
      <c r="CW915" s="11"/>
      <c r="CX915" s="604">
        <f t="shared" si="128"/>
        <v>23.5</v>
      </c>
      <c r="CY915" s="143"/>
      <c r="CZ915" s="143"/>
      <c r="DA915" s="143"/>
      <c r="DB915" s="23"/>
      <c r="DC915" s="23"/>
      <c r="DD915" s="23"/>
      <c r="DE915" s="23"/>
      <c r="DF915" s="143"/>
      <c r="DG915" s="89"/>
      <c r="DH915" s="50" t="s">
        <v>46</v>
      </c>
      <c r="DI915" s="28"/>
      <c r="DJ915" s="553" t="s">
        <v>46</v>
      </c>
      <c r="DK915" s="143"/>
      <c r="DL915" s="46"/>
      <c r="DM915" s="111"/>
      <c r="DN915" s="110"/>
      <c r="DO915" s="432">
        <v>1329.9071428571428</v>
      </c>
      <c r="DP915" s="433">
        <v>-614.10221132298875</v>
      </c>
      <c r="DQ915" s="434">
        <v>100.88571428571429</v>
      </c>
      <c r="DR915" s="428">
        <v>364.39866930323478</v>
      </c>
      <c r="DS915" s="432">
        <v>2.6178571428571429</v>
      </c>
      <c r="DT915" s="434">
        <v>-1.6416070021480587</v>
      </c>
      <c r="DU915" s="434">
        <v>1.5178571428571428</v>
      </c>
      <c r="DV915" s="428">
        <v>-0.87037412543572945</v>
      </c>
      <c r="DW915" s="252"/>
      <c r="DX915" s="50"/>
      <c r="DY915" s="249"/>
      <c r="DZ915" s="464">
        <v>21673</v>
      </c>
      <c r="EA915" s="465">
        <v>93312.333333333328</v>
      </c>
      <c r="EB915" s="46"/>
    </row>
    <row r="916" spans="1:132" s="141" customFormat="1" ht="27.75" customHeight="1" x14ac:dyDescent="0.25">
      <c r="A916" s="69" t="s">
        <v>56</v>
      </c>
      <c r="B916" s="69" t="s">
        <v>57</v>
      </c>
      <c r="C916" s="69" t="s">
        <v>1464</v>
      </c>
      <c r="D916" s="67" t="s">
        <v>1533</v>
      </c>
      <c r="E916" s="67" t="s">
        <v>1534</v>
      </c>
      <c r="F916" s="67" t="s">
        <v>1537</v>
      </c>
      <c r="G916" s="67" t="s">
        <v>1534</v>
      </c>
      <c r="H916" s="14" t="s">
        <v>46</v>
      </c>
      <c r="I916" s="20" t="s">
        <v>1978</v>
      </c>
      <c r="J916" s="145" t="s">
        <v>1980</v>
      </c>
      <c r="K916" s="426">
        <v>17.13</v>
      </c>
      <c r="L916" s="426">
        <v>3.5708333259060003</v>
      </c>
      <c r="M916" s="424">
        <v>1</v>
      </c>
      <c r="N916" s="487">
        <v>47654400</v>
      </c>
      <c r="O916" s="487" t="s">
        <v>1976</v>
      </c>
      <c r="P916" s="572">
        <v>4.5999999999999996</v>
      </c>
      <c r="Q916" s="34" t="s">
        <v>1977</v>
      </c>
      <c r="R916" s="257" t="s">
        <v>48</v>
      </c>
      <c r="S916" s="27"/>
      <c r="T916" s="27"/>
      <c r="U916" s="145"/>
      <c r="V916" s="24"/>
      <c r="W916" s="24"/>
      <c r="X916" s="24"/>
      <c r="Y916" s="24"/>
      <c r="Z916" s="24"/>
      <c r="AA916" s="24"/>
      <c r="AB916" s="24"/>
      <c r="AC916" s="24"/>
      <c r="AD916" s="24"/>
      <c r="AE916" s="24"/>
      <c r="AF916" s="24"/>
      <c r="AG916" s="24"/>
      <c r="AH916" s="24"/>
      <c r="AI916" s="24"/>
      <c r="AJ916" s="24"/>
      <c r="AK916" s="24"/>
      <c r="AL916" s="24"/>
      <c r="AM916" s="24"/>
      <c r="AN916" s="24"/>
      <c r="AO916" s="145">
        <f t="shared" si="129"/>
        <v>0</v>
      </c>
      <c r="AP916" s="14">
        <f t="shared" si="130"/>
        <v>0</v>
      </c>
      <c r="AQ916" s="22"/>
      <c r="AR916" s="24"/>
      <c r="AS916" s="24"/>
      <c r="AT916" s="24"/>
      <c r="AU916" s="24"/>
      <c r="AV916" s="24"/>
      <c r="AW916" s="145"/>
      <c r="AX916" s="24"/>
      <c r="AY916" s="24"/>
      <c r="AZ916" s="24"/>
      <c r="BA916" s="24"/>
      <c r="BB916" s="24"/>
      <c r="BC916" s="24"/>
      <c r="BD916" s="24"/>
      <c r="BE916" s="24"/>
      <c r="BF916" s="24"/>
      <c r="BG916" s="24"/>
      <c r="BH916" s="24"/>
      <c r="BI916" s="24"/>
      <c r="BJ916" s="24"/>
      <c r="BK916" s="24"/>
      <c r="BL916" s="24"/>
      <c r="BM916" s="145">
        <f t="shared" si="131"/>
        <v>0</v>
      </c>
      <c r="BN916" s="24">
        <f t="shared" si="132"/>
        <v>0</v>
      </c>
      <c r="BO916" s="509">
        <f t="shared" si="126"/>
        <v>0</v>
      </c>
      <c r="BP916" s="511">
        <v>0</v>
      </c>
      <c r="BQ916" s="512">
        <v>0</v>
      </c>
      <c r="BR916" s="513">
        <v>0</v>
      </c>
      <c r="BS916" s="512">
        <v>0</v>
      </c>
      <c r="BT916" s="512">
        <v>0</v>
      </c>
      <c r="BU916" s="512">
        <v>0</v>
      </c>
      <c r="BV916" s="512">
        <v>0</v>
      </c>
      <c r="BW916" s="512">
        <v>0</v>
      </c>
      <c r="BX916" s="512">
        <v>0</v>
      </c>
      <c r="BY916" s="512">
        <v>0</v>
      </c>
      <c r="BZ916" s="512">
        <v>0</v>
      </c>
      <c r="CA916" s="512">
        <v>0</v>
      </c>
      <c r="CB916" s="512">
        <v>0</v>
      </c>
      <c r="CC916" s="512">
        <v>0</v>
      </c>
      <c r="CD916" s="512">
        <v>0</v>
      </c>
      <c r="CE916" s="512">
        <v>0</v>
      </c>
      <c r="CF916" s="512">
        <v>0</v>
      </c>
      <c r="CG916" s="512">
        <v>0</v>
      </c>
      <c r="CH916" s="512">
        <v>0</v>
      </c>
      <c r="CI916" s="512">
        <v>0</v>
      </c>
      <c r="CJ916" s="512">
        <v>0</v>
      </c>
      <c r="CK916" s="512">
        <v>0</v>
      </c>
      <c r="CL916" s="513">
        <f t="shared" si="133"/>
        <v>0</v>
      </c>
      <c r="CM916" s="513">
        <f t="shared" si="134"/>
        <v>0</v>
      </c>
      <c r="CN916" s="113"/>
      <c r="CO916" s="97"/>
      <c r="CP916" s="97"/>
      <c r="CQ916" s="97"/>
      <c r="CR916" s="97"/>
      <c r="CS916" s="97"/>
      <c r="CT916" s="97"/>
      <c r="CU916" s="114"/>
      <c r="CV916" s="50">
        <f t="shared" si="127"/>
        <v>47654400</v>
      </c>
      <c r="CW916" s="11"/>
      <c r="CX916" s="604">
        <f t="shared" si="128"/>
        <v>4.5999999999999996</v>
      </c>
      <c r="CY916" s="143"/>
      <c r="CZ916" s="143"/>
      <c r="DA916" s="143"/>
      <c r="DB916" s="23"/>
      <c r="DC916" s="23"/>
      <c r="DD916" s="23"/>
      <c r="DE916" s="23"/>
      <c r="DF916" s="143"/>
      <c r="DG916" s="89"/>
      <c r="DH916" s="50" t="s">
        <v>46</v>
      </c>
      <c r="DI916" s="28"/>
      <c r="DJ916" s="553" t="s">
        <v>46</v>
      </c>
      <c r="DK916" s="143"/>
      <c r="DL916" s="46"/>
      <c r="DM916" s="111"/>
      <c r="DN916" s="110"/>
      <c r="DO916" s="432">
        <v>0</v>
      </c>
      <c r="DP916" s="433">
        <v>0</v>
      </c>
      <c r="DQ916" s="434">
        <v>0</v>
      </c>
      <c r="DR916" s="428">
        <v>0</v>
      </c>
      <c r="DS916" s="432">
        <v>0</v>
      </c>
      <c r="DT916" s="434">
        <v>0</v>
      </c>
      <c r="DU916" s="434">
        <v>0</v>
      </c>
      <c r="DV916" s="428">
        <v>0</v>
      </c>
      <c r="DW916" s="252"/>
      <c r="DX916" s="50"/>
      <c r="DY916" s="249"/>
      <c r="DZ916" s="464">
        <v>0</v>
      </c>
      <c r="EA916" s="465">
        <v>0</v>
      </c>
      <c r="EB916" s="46"/>
    </row>
    <row r="917" spans="1:132" s="141" customFormat="1" ht="27.75" customHeight="1" x14ac:dyDescent="0.25">
      <c r="A917" s="69" t="s">
        <v>56</v>
      </c>
      <c r="B917" s="69" t="s">
        <v>57</v>
      </c>
      <c r="C917" s="69" t="s">
        <v>1464</v>
      </c>
      <c r="D917" s="67" t="s">
        <v>1538</v>
      </c>
      <c r="E917" s="67" t="s">
        <v>1539</v>
      </c>
      <c r="F917" s="67" t="s">
        <v>1540</v>
      </c>
      <c r="G917" s="67" t="s">
        <v>1541</v>
      </c>
      <c r="H917" s="14" t="s">
        <v>46</v>
      </c>
      <c r="I917" s="20" t="s">
        <v>1979</v>
      </c>
      <c r="J917" s="145" t="s">
        <v>1980</v>
      </c>
      <c r="K917" s="426">
        <v>42.23</v>
      </c>
      <c r="L917" s="426">
        <v>4.113825749019</v>
      </c>
      <c r="M917" s="424">
        <v>26</v>
      </c>
      <c r="N917" s="487">
        <v>80241600</v>
      </c>
      <c r="O917" s="487" t="s">
        <v>1976</v>
      </c>
      <c r="P917" s="572">
        <v>22.9</v>
      </c>
      <c r="Q917" s="34" t="s">
        <v>48</v>
      </c>
      <c r="R917" s="257" t="s">
        <v>48</v>
      </c>
      <c r="S917" s="27"/>
      <c r="T917" s="27"/>
      <c r="U917" s="145"/>
      <c r="V917" s="24"/>
      <c r="W917" s="24"/>
      <c r="X917" s="24"/>
      <c r="Y917" s="24"/>
      <c r="Z917" s="24"/>
      <c r="AA917" s="24"/>
      <c r="AB917" s="24"/>
      <c r="AC917" s="24"/>
      <c r="AD917" s="24"/>
      <c r="AE917" s="24"/>
      <c r="AF917" s="24"/>
      <c r="AG917" s="24"/>
      <c r="AH917" s="24"/>
      <c r="AI917" s="24"/>
      <c r="AJ917" s="24"/>
      <c r="AK917" s="24"/>
      <c r="AL917" s="24"/>
      <c r="AM917" s="24"/>
      <c r="AN917" s="24"/>
      <c r="AO917" s="145">
        <f t="shared" si="129"/>
        <v>0</v>
      </c>
      <c r="AP917" s="14">
        <f t="shared" si="130"/>
        <v>0</v>
      </c>
      <c r="AQ917" s="22"/>
      <c r="AR917" s="24"/>
      <c r="AS917" s="24"/>
      <c r="AT917" s="24"/>
      <c r="AU917" s="24"/>
      <c r="AV917" s="24"/>
      <c r="AW917" s="145"/>
      <c r="AX917" s="24"/>
      <c r="AY917" s="24"/>
      <c r="AZ917" s="24"/>
      <c r="BA917" s="24"/>
      <c r="BB917" s="24"/>
      <c r="BC917" s="24"/>
      <c r="BD917" s="24"/>
      <c r="BE917" s="24"/>
      <c r="BF917" s="24"/>
      <c r="BG917" s="24"/>
      <c r="BH917" s="24"/>
      <c r="BI917" s="24"/>
      <c r="BJ917" s="24"/>
      <c r="BK917" s="24"/>
      <c r="BL917" s="24"/>
      <c r="BM917" s="145">
        <f t="shared" si="131"/>
        <v>0</v>
      </c>
      <c r="BN917" s="24">
        <f t="shared" si="132"/>
        <v>0</v>
      </c>
      <c r="BO917" s="509">
        <f t="shared" si="126"/>
        <v>0</v>
      </c>
      <c r="BP917" s="511">
        <v>0</v>
      </c>
      <c r="BQ917" s="512">
        <v>0</v>
      </c>
      <c r="BR917" s="513">
        <v>0</v>
      </c>
      <c r="BS917" s="512">
        <v>0</v>
      </c>
      <c r="BT917" s="512">
        <v>0</v>
      </c>
      <c r="BU917" s="512">
        <v>0</v>
      </c>
      <c r="BV917" s="512">
        <v>0</v>
      </c>
      <c r="BW917" s="512">
        <v>0</v>
      </c>
      <c r="BX917" s="512">
        <v>0</v>
      </c>
      <c r="BY917" s="512">
        <v>0</v>
      </c>
      <c r="BZ917" s="512">
        <v>0</v>
      </c>
      <c r="CA917" s="512">
        <v>0</v>
      </c>
      <c r="CB917" s="512">
        <v>0</v>
      </c>
      <c r="CC917" s="512">
        <v>0</v>
      </c>
      <c r="CD917" s="512">
        <v>0</v>
      </c>
      <c r="CE917" s="512">
        <v>0</v>
      </c>
      <c r="CF917" s="512">
        <v>0</v>
      </c>
      <c r="CG917" s="512">
        <v>0</v>
      </c>
      <c r="CH917" s="512">
        <v>0</v>
      </c>
      <c r="CI917" s="512">
        <v>0</v>
      </c>
      <c r="CJ917" s="512">
        <v>0</v>
      </c>
      <c r="CK917" s="512">
        <v>0</v>
      </c>
      <c r="CL917" s="513">
        <f t="shared" si="133"/>
        <v>0</v>
      </c>
      <c r="CM917" s="513">
        <f t="shared" si="134"/>
        <v>0</v>
      </c>
      <c r="CN917" s="113"/>
      <c r="CO917" s="97"/>
      <c r="CP917" s="97"/>
      <c r="CQ917" s="97"/>
      <c r="CR917" s="97"/>
      <c r="CS917" s="97"/>
      <c r="CT917" s="97"/>
      <c r="CU917" s="114"/>
      <c r="CV917" s="50">
        <f t="shared" si="127"/>
        <v>80241600</v>
      </c>
      <c r="CW917" s="11"/>
      <c r="CX917" s="604">
        <f t="shared" si="128"/>
        <v>22.9</v>
      </c>
      <c r="CY917" s="143"/>
      <c r="CZ917" s="143"/>
      <c r="DA917" s="143"/>
      <c r="DB917" s="23"/>
      <c r="DC917" s="23"/>
      <c r="DD917" s="23"/>
      <c r="DE917" s="23"/>
      <c r="DF917" s="143"/>
      <c r="DG917" s="89"/>
      <c r="DH917" s="50" t="s">
        <v>46</v>
      </c>
      <c r="DI917" s="28"/>
      <c r="DJ917" s="553" t="s">
        <v>46</v>
      </c>
      <c r="DK917" s="143"/>
      <c r="DL917" s="46"/>
      <c r="DM917" s="111"/>
      <c r="DN917" s="110"/>
      <c r="DO917" s="432">
        <v>12.116504854368932</v>
      </c>
      <c r="DP917" s="433">
        <v>-12.116504854368932</v>
      </c>
      <c r="DQ917" s="434">
        <v>12.116504854368932</v>
      </c>
      <c r="DR917" s="428">
        <v>-12.116504854368932</v>
      </c>
      <c r="DS917" s="432">
        <v>0.1553398058252427</v>
      </c>
      <c r="DT917" s="434">
        <v>-0.1553398058252427</v>
      </c>
      <c r="DU917" s="434">
        <v>0.1553398058252427</v>
      </c>
      <c r="DV917" s="428">
        <v>-0.1553398058252427</v>
      </c>
      <c r="DW917" s="252"/>
      <c r="DX917" s="50"/>
      <c r="DY917" s="249"/>
      <c r="DZ917" s="464">
        <v>312</v>
      </c>
      <c r="EA917" s="465">
        <v>-312</v>
      </c>
      <c r="EB917" s="46"/>
    </row>
    <row r="918" spans="1:132" s="141" customFormat="1" ht="27.75" customHeight="1" x14ac:dyDescent="0.25">
      <c r="A918" s="69" t="s">
        <v>56</v>
      </c>
      <c r="B918" s="69" t="s">
        <v>57</v>
      </c>
      <c r="C918" s="69" t="s">
        <v>1464</v>
      </c>
      <c r="D918" s="67" t="s">
        <v>1533</v>
      </c>
      <c r="E918" s="67" t="s">
        <v>1534</v>
      </c>
      <c r="F918" s="67" t="s">
        <v>1542</v>
      </c>
      <c r="G918" s="67" t="s">
        <v>1534</v>
      </c>
      <c r="H918" s="14" t="s">
        <v>46</v>
      </c>
      <c r="I918" s="20" t="s">
        <v>1979</v>
      </c>
      <c r="J918" s="145" t="s">
        <v>1980</v>
      </c>
      <c r="K918" s="426">
        <v>45.2</v>
      </c>
      <c r="L918" s="426">
        <v>4.3284090819059999</v>
      </c>
      <c r="M918" s="424">
        <v>1</v>
      </c>
      <c r="N918" s="487">
        <v>61670400.000000007</v>
      </c>
      <c r="O918" s="487" t="s">
        <v>1976</v>
      </c>
      <c r="P918" s="572">
        <v>17.600000000000001</v>
      </c>
      <c r="Q918" s="34" t="s">
        <v>1977</v>
      </c>
      <c r="R918" s="257" t="s">
        <v>48</v>
      </c>
      <c r="S918" s="27"/>
      <c r="T918" s="27"/>
      <c r="U918" s="145"/>
      <c r="V918" s="24"/>
      <c r="W918" s="24"/>
      <c r="X918" s="24"/>
      <c r="Y918" s="24"/>
      <c r="Z918" s="24"/>
      <c r="AA918" s="24"/>
      <c r="AB918" s="24"/>
      <c r="AC918" s="24"/>
      <c r="AD918" s="24"/>
      <c r="AE918" s="24"/>
      <c r="AF918" s="24"/>
      <c r="AG918" s="24"/>
      <c r="AH918" s="24"/>
      <c r="AI918" s="24"/>
      <c r="AJ918" s="24"/>
      <c r="AK918" s="24"/>
      <c r="AL918" s="24"/>
      <c r="AM918" s="24"/>
      <c r="AN918" s="24"/>
      <c r="AO918" s="145">
        <f t="shared" si="129"/>
        <v>0</v>
      </c>
      <c r="AP918" s="14">
        <f t="shared" si="130"/>
        <v>0</v>
      </c>
      <c r="AQ918" s="22"/>
      <c r="AR918" s="24"/>
      <c r="AS918" s="24"/>
      <c r="AT918" s="24"/>
      <c r="AU918" s="24"/>
      <c r="AV918" s="24"/>
      <c r="AW918" s="145"/>
      <c r="AX918" s="24"/>
      <c r="AY918" s="24"/>
      <c r="AZ918" s="24"/>
      <c r="BA918" s="24"/>
      <c r="BB918" s="24"/>
      <c r="BC918" s="24"/>
      <c r="BD918" s="24"/>
      <c r="BE918" s="24"/>
      <c r="BF918" s="24"/>
      <c r="BG918" s="24"/>
      <c r="BH918" s="24"/>
      <c r="BI918" s="24"/>
      <c r="BJ918" s="24"/>
      <c r="BK918" s="24"/>
      <c r="BL918" s="24"/>
      <c r="BM918" s="145">
        <f t="shared" si="131"/>
        <v>0</v>
      </c>
      <c r="BN918" s="24">
        <f t="shared" si="132"/>
        <v>0</v>
      </c>
      <c r="BO918" s="509">
        <f t="shared" si="126"/>
        <v>0</v>
      </c>
      <c r="BP918" s="511">
        <v>0</v>
      </c>
      <c r="BQ918" s="512">
        <v>0</v>
      </c>
      <c r="BR918" s="513">
        <v>0</v>
      </c>
      <c r="BS918" s="512">
        <v>0</v>
      </c>
      <c r="BT918" s="512">
        <v>0</v>
      </c>
      <c r="BU918" s="512">
        <v>0</v>
      </c>
      <c r="BV918" s="512">
        <v>0</v>
      </c>
      <c r="BW918" s="512">
        <v>0</v>
      </c>
      <c r="BX918" s="512">
        <v>0</v>
      </c>
      <c r="BY918" s="512">
        <v>0</v>
      </c>
      <c r="BZ918" s="512">
        <v>0</v>
      </c>
      <c r="CA918" s="512">
        <v>0</v>
      </c>
      <c r="CB918" s="512">
        <v>0</v>
      </c>
      <c r="CC918" s="512">
        <v>0</v>
      </c>
      <c r="CD918" s="512">
        <v>0</v>
      </c>
      <c r="CE918" s="512">
        <v>0</v>
      </c>
      <c r="CF918" s="512">
        <v>0</v>
      </c>
      <c r="CG918" s="512">
        <v>0</v>
      </c>
      <c r="CH918" s="512">
        <v>0</v>
      </c>
      <c r="CI918" s="512">
        <v>0</v>
      </c>
      <c r="CJ918" s="512">
        <v>0</v>
      </c>
      <c r="CK918" s="512">
        <v>0</v>
      </c>
      <c r="CL918" s="513">
        <f t="shared" si="133"/>
        <v>0</v>
      </c>
      <c r="CM918" s="513">
        <f t="shared" si="134"/>
        <v>0</v>
      </c>
      <c r="CN918" s="113"/>
      <c r="CO918" s="97"/>
      <c r="CP918" s="97"/>
      <c r="CQ918" s="97"/>
      <c r="CR918" s="97"/>
      <c r="CS918" s="97"/>
      <c r="CT918" s="97"/>
      <c r="CU918" s="114"/>
      <c r="CV918" s="50">
        <f t="shared" si="127"/>
        <v>61670400.000000007</v>
      </c>
      <c r="CW918" s="11"/>
      <c r="CX918" s="604">
        <f t="shared" si="128"/>
        <v>17.600000000000001</v>
      </c>
      <c r="CY918" s="143"/>
      <c r="CZ918" s="143"/>
      <c r="DA918" s="143"/>
      <c r="DB918" s="23"/>
      <c r="DC918" s="23"/>
      <c r="DD918" s="23"/>
      <c r="DE918" s="23"/>
      <c r="DF918" s="143"/>
      <c r="DG918" s="89"/>
      <c r="DH918" s="50" t="s">
        <v>46</v>
      </c>
      <c r="DI918" s="28"/>
      <c r="DJ918" s="553" t="s">
        <v>46</v>
      </c>
      <c r="DK918" s="143"/>
      <c r="DL918" s="46"/>
      <c r="DM918" s="111"/>
      <c r="DN918" s="110"/>
      <c r="DO918" s="432">
        <v>2310</v>
      </c>
      <c r="DP918" s="433">
        <v>-1157.6666666666667</v>
      </c>
      <c r="DQ918" s="434">
        <v>63</v>
      </c>
      <c r="DR918" s="428">
        <v>813.33333333333337</v>
      </c>
      <c r="DS918" s="432">
        <v>2</v>
      </c>
      <c r="DT918" s="434">
        <v>-0.33333333333333326</v>
      </c>
      <c r="DU918" s="434">
        <v>1</v>
      </c>
      <c r="DV918" s="428">
        <v>0.33333333333333326</v>
      </c>
      <c r="DW918" s="252"/>
      <c r="DX918" s="50"/>
      <c r="DY918" s="249"/>
      <c r="DZ918" s="464">
        <v>0</v>
      </c>
      <c r="EA918" s="465">
        <v>269.33333333333331</v>
      </c>
      <c r="EB918" s="46"/>
    </row>
    <row r="919" spans="1:132" s="141" customFormat="1" ht="27.75" customHeight="1" x14ac:dyDescent="0.25">
      <c r="A919" s="69" t="s">
        <v>56</v>
      </c>
      <c r="B919" s="69" t="s">
        <v>57</v>
      </c>
      <c r="C919" s="69" t="s">
        <v>1464</v>
      </c>
      <c r="D919" s="67" t="s">
        <v>1543</v>
      </c>
      <c r="E919" s="67" t="s">
        <v>1544</v>
      </c>
      <c r="F919" s="67" t="s">
        <v>1545</v>
      </c>
      <c r="G919" s="67" t="s">
        <v>1546</v>
      </c>
      <c r="H919" s="14" t="s">
        <v>46</v>
      </c>
      <c r="I919" s="20" t="s">
        <v>1979</v>
      </c>
      <c r="J919" s="145" t="s">
        <v>1980</v>
      </c>
      <c r="K919" s="426">
        <v>44.02</v>
      </c>
      <c r="L919" s="426">
        <v>3.9734848402200003</v>
      </c>
      <c r="M919" s="424">
        <v>2</v>
      </c>
      <c r="N919" s="487">
        <v>67977599.999999985</v>
      </c>
      <c r="O919" s="487" t="s">
        <v>1976</v>
      </c>
      <c r="P919" s="572">
        <v>19.399999999999999</v>
      </c>
      <c r="Q919" s="34" t="s">
        <v>48</v>
      </c>
      <c r="R919" s="257" t="s">
        <v>48</v>
      </c>
      <c r="S919" s="27"/>
      <c r="T919" s="27"/>
      <c r="U919" s="145"/>
      <c r="V919" s="24"/>
      <c r="W919" s="24"/>
      <c r="X919" s="24"/>
      <c r="Y919" s="24"/>
      <c r="Z919" s="24"/>
      <c r="AA919" s="24"/>
      <c r="AB919" s="24"/>
      <c r="AC919" s="24"/>
      <c r="AD919" s="24"/>
      <c r="AE919" s="24"/>
      <c r="AF919" s="24"/>
      <c r="AG919" s="24"/>
      <c r="AH919" s="24"/>
      <c r="AI919" s="24">
        <v>5</v>
      </c>
      <c r="AJ919" s="24">
        <v>5</v>
      </c>
      <c r="AK919" s="24"/>
      <c r="AL919" s="24"/>
      <c r="AM919" s="24"/>
      <c r="AN919" s="24"/>
      <c r="AO919" s="145">
        <f t="shared" si="129"/>
        <v>5</v>
      </c>
      <c r="AP919" s="14">
        <f t="shared" si="130"/>
        <v>5</v>
      </c>
      <c r="AQ919" s="22"/>
      <c r="AR919" s="24"/>
      <c r="AS919" s="24"/>
      <c r="AT919" s="24"/>
      <c r="AU919" s="24"/>
      <c r="AV919" s="24"/>
      <c r="AW919" s="145"/>
      <c r="AX919" s="24"/>
      <c r="AY919" s="24"/>
      <c r="AZ919" s="24"/>
      <c r="BA919" s="24"/>
      <c r="BB919" s="24"/>
      <c r="BC919" s="24"/>
      <c r="BD919" s="24"/>
      <c r="BE919" s="24"/>
      <c r="BF919" s="24"/>
      <c r="BG919" s="24">
        <v>6057.88</v>
      </c>
      <c r="BH919" s="24">
        <v>6057.88</v>
      </c>
      <c r="BI919" s="24"/>
      <c r="BJ919" s="24"/>
      <c r="BK919" s="24"/>
      <c r="BL919" s="24"/>
      <c r="BM919" s="145">
        <f t="shared" si="131"/>
        <v>6057.88</v>
      </c>
      <c r="BN919" s="24">
        <f t="shared" si="132"/>
        <v>6057.88</v>
      </c>
      <c r="BO919" s="509">
        <f t="shared" si="126"/>
        <v>0.31226185567010312</v>
      </c>
      <c r="BP919" s="511">
        <v>0</v>
      </c>
      <c r="BQ919" s="512">
        <v>0</v>
      </c>
      <c r="BR919" s="513">
        <v>0</v>
      </c>
      <c r="BS919" s="512">
        <v>0</v>
      </c>
      <c r="BT919" s="512">
        <v>0</v>
      </c>
      <c r="BU919" s="512">
        <v>0</v>
      </c>
      <c r="BV919" s="512">
        <v>0</v>
      </c>
      <c r="BW919" s="512">
        <v>0</v>
      </c>
      <c r="BX919" s="512">
        <v>0</v>
      </c>
      <c r="BY919" s="512">
        <v>0</v>
      </c>
      <c r="BZ919" s="512">
        <v>0</v>
      </c>
      <c r="CA919" s="512">
        <v>0</v>
      </c>
      <c r="CB919" s="512">
        <v>0</v>
      </c>
      <c r="CC919" s="512">
        <v>0</v>
      </c>
      <c r="CD919" s="512">
        <v>0</v>
      </c>
      <c r="CE919" s="512">
        <v>0</v>
      </c>
      <c r="CF919" s="512">
        <v>7110981.8592000008</v>
      </c>
      <c r="CG919" s="512">
        <v>7110981.8592000008</v>
      </c>
      <c r="CH919" s="512">
        <v>0</v>
      </c>
      <c r="CI919" s="512">
        <v>0</v>
      </c>
      <c r="CJ919" s="512">
        <v>0</v>
      </c>
      <c r="CK919" s="512">
        <v>0</v>
      </c>
      <c r="CL919" s="513">
        <f t="shared" si="133"/>
        <v>7110981.8592000008</v>
      </c>
      <c r="CM919" s="513">
        <f t="shared" si="134"/>
        <v>7110981.8592000008</v>
      </c>
      <c r="CN919" s="113"/>
      <c r="CO919" s="97"/>
      <c r="CP919" s="97"/>
      <c r="CQ919" s="97"/>
      <c r="CR919" s="97"/>
      <c r="CS919" s="97"/>
      <c r="CT919" s="97"/>
      <c r="CU919" s="114"/>
      <c r="CV919" s="50">
        <f t="shared" si="127"/>
        <v>67977599.999999985</v>
      </c>
      <c r="CW919" s="11"/>
      <c r="CX919" s="604">
        <f t="shared" si="128"/>
        <v>19.399999999999999</v>
      </c>
      <c r="CY919" s="143"/>
      <c r="CZ919" s="143"/>
      <c r="DA919" s="143"/>
      <c r="DB919" s="23"/>
      <c r="DC919" s="23"/>
      <c r="DD919" s="23"/>
      <c r="DE919" s="23"/>
      <c r="DF919" s="143"/>
      <c r="DG919" s="89"/>
      <c r="DH919" s="50" t="s">
        <v>46</v>
      </c>
      <c r="DI919" s="28"/>
      <c r="DJ919" s="553" t="s">
        <v>46</v>
      </c>
      <c r="DK919" s="143"/>
      <c r="DL919" s="46"/>
      <c r="DM919" s="111"/>
      <c r="DN919" s="110"/>
      <c r="DO919" s="432">
        <v>3756</v>
      </c>
      <c r="DP919" s="433">
        <v>-2520.166666666667</v>
      </c>
      <c r="DQ919" s="434">
        <v>0</v>
      </c>
      <c r="DR919" s="428">
        <v>0</v>
      </c>
      <c r="DS919" s="432">
        <v>1</v>
      </c>
      <c r="DT919" s="434">
        <v>-0.66666666666666674</v>
      </c>
      <c r="DU919" s="434">
        <v>0</v>
      </c>
      <c r="DV919" s="428">
        <v>0</v>
      </c>
      <c r="DW919" s="252"/>
      <c r="DX919" s="50"/>
      <c r="DY919" s="249"/>
      <c r="DZ919" s="464">
        <v>0</v>
      </c>
      <c r="EA919" s="465">
        <v>0</v>
      </c>
      <c r="EB919" s="46"/>
    </row>
    <row r="920" spans="1:132" s="141" customFormat="1" ht="27.75" customHeight="1" x14ac:dyDescent="0.25">
      <c r="A920" s="69" t="s">
        <v>56</v>
      </c>
      <c r="B920" s="69" t="s">
        <v>57</v>
      </c>
      <c r="C920" s="69" t="s">
        <v>1464</v>
      </c>
      <c r="D920" s="67" t="s">
        <v>1547</v>
      </c>
      <c r="E920" s="67" t="s">
        <v>1548</v>
      </c>
      <c r="F920" s="67" t="s">
        <v>1549</v>
      </c>
      <c r="G920" s="67" t="s">
        <v>1550</v>
      </c>
      <c r="H920" s="14" t="s">
        <v>46</v>
      </c>
      <c r="I920" s="20" t="s">
        <v>1979</v>
      </c>
      <c r="J920" s="145" t="s">
        <v>1980</v>
      </c>
      <c r="K920" s="426">
        <v>45.22</v>
      </c>
      <c r="L920" s="426">
        <v>14.275946940002999</v>
      </c>
      <c r="M920" s="424">
        <v>2</v>
      </c>
      <c r="N920" s="487">
        <v>115281600</v>
      </c>
      <c r="O920" s="487" t="s">
        <v>1976</v>
      </c>
      <c r="P920" s="572">
        <v>32.9</v>
      </c>
      <c r="Q920" s="34" t="s">
        <v>1977</v>
      </c>
      <c r="R920" s="257" t="s">
        <v>48</v>
      </c>
      <c r="S920" s="27"/>
      <c r="T920" s="27"/>
      <c r="U920" s="145"/>
      <c r="V920" s="24"/>
      <c r="W920" s="24"/>
      <c r="X920" s="24"/>
      <c r="Y920" s="24"/>
      <c r="Z920" s="24"/>
      <c r="AA920" s="24"/>
      <c r="AB920" s="24"/>
      <c r="AC920" s="24"/>
      <c r="AD920" s="24"/>
      <c r="AE920" s="24"/>
      <c r="AF920" s="24"/>
      <c r="AG920" s="24"/>
      <c r="AH920" s="24"/>
      <c r="AI920" s="24"/>
      <c r="AJ920" s="24"/>
      <c r="AK920" s="24"/>
      <c r="AL920" s="24"/>
      <c r="AM920" s="24"/>
      <c r="AN920" s="24"/>
      <c r="AO920" s="145">
        <f t="shared" si="129"/>
        <v>0</v>
      </c>
      <c r="AP920" s="14">
        <f t="shared" si="130"/>
        <v>0</v>
      </c>
      <c r="AQ920" s="22"/>
      <c r="AR920" s="24"/>
      <c r="AS920" s="24"/>
      <c r="AT920" s="24"/>
      <c r="AU920" s="24"/>
      <c r="AV920" s="24"/>
      <c r="AW920" s="145"/>
      <c r="AX920" s="24"/>
      <c r="AY920" s="24"/>
      <c r="AZ920" s="24"/>
      <c r="BA920" s="24"/>
      <c r="BB920" s="24"/>
      <c r="BC920" s="24"/>
      <c r="BD920" s="24"/>
      <c r="BE920" s="24"/>
      <c r="BF920" s="24"/>
      <c r="BG920" s="24"/>
      <c r="BH920" s="24"/>
      <c r="BI920" s="24"/>
      <c r="BJ920" s="24"/>
      <c r="BK920" s="24"/>
      <c r="BL920" s="24"/>
      <c r="BM920" s="145">
        <f t="shared" si="131"/>
        <v>0</v>
      </c>
      <c r="BN920" s="24">
        <f t="shared" si="132"/>
        <v>0</v>
      </c>
      <c r="BO920" s="509">
        <f t="shared" si="126"/>
        <v>0</v>
      </c>
      <c r="BP920" s="511">
        <v>0</v>
      </c>
      <c r="BQ920" s="512">
        <v>0</v>
      </c>
      <c r="BR920" s="513">
        <v>0</v>
      </c>
      <c r="BS920" s="512">
        <v>0</v>
      </c>
      <c r="BT920" s="512">
        <v>0</v>
      </c>
      <c r="BU920" s="512">
        <v>0</v>
      </c>
      <c r="BV920" s="512">
        <v>0</v>
      </c>
      <c r="BW920" s="512">
        <v>0</v>
      </c>
      <c r="BX920" s="512">
        <v>0</v>
      </c>
      <c r="BY920" s="512">
        <v>0</v>
      </c>
      <c r="BZ920" s="512">
        <v>0</v>
      </c>
      <c r="CA920" s="512">
        <v>0</v>
      </c>
      <c r="CB920" s="512">
        <v>0</v>
      </c>
      <c r="CC920" s="512">
        <v>0</v>
      </c>
      <c r="CD920" s="512">
        <v>0</v>
      </c>
      <c r="CE920" s="512">
        <v>0</v>
      </c>
      <c r="CF920" s="512">
        <v>0</v>
      </c>
      <c r="CG920" s="512">
        <v>0</v>
      </c>
      <c r="CH920" s="512">
        <v>0</v>
      </c>
      <c r="CI920" s="512">
        <v>0</v>
      </c>
      <c r="CJ920" s="512">
        <v>0</v>
      </c>
      <c r="CK920" s="512">
        <v>0</v>
      </c>
      <c r="CL920" s="513">
        <f t="shared" si="133"/>
        <v>0</v>
      </c>
      <c r="CM920" s="513">
        <f t="shared" si="134"/>
        <v>0</v>
      </c>
      <c r="CN920" s="113"/>
      <c r="CO920" s="97"/>
      <c r="CP920" s="97"/>
      <c r="CQ920" s="97"/>
      <c r="CR920" s="97"/>
      <c r="CS920" s="97"/>
      <c r="CT920" s="97"/>
      <c r="CU920" s="114"/>
      <c r="CV920" s="50">
        <f t="shared" si="127"/>
        <v>115281600</v>
      </c>
      <c r="CW920" s="11"/>
      <c r="CX920" s="604">
        <f t="shared" si="128"/>
        <v>32.9</v>
      </c>
      <c r="CY920" s="143"/>
      <c r="CZ920" s="143"/>
      <c r="DA920" s="143"/>
      <c r="DB920" s="23"/>
      <c r="DC920" s="23"/>
      <c r="DD920" s="23"/>
      <c r="DE920" s="23"/>
      <c r="DF920" s="143"/>
      <c r="DG920" s="89"/>
      <c r="DH920" s="50" t="s">
        <v>46</v>
      </c>
      <c r="DI920" s="28"/>
      <c r="DJ920" s="553" t="s">
        <v>46</v>
      </c>
      <c r="DK920" s="143"/>
      <c r="DL920" s="46"/>
      <c r="DM920" s="111"/>
      <c r="DN920" s="110"/>
      <c r="DO920" s="432">
        <v>1346.3999999999974</v>
      </c>
      <c r="DP920" s="433">
        <v>-666.39999999999736</v>
      </c>
      <c r="DQ920" s="434">
        <v>0</v>
      </c>
      <c r="DR920" s="428">
        <v>680</v>
      </c>
      <c r="DS920" s="432">
        <v>1.1999999999999975</v>
      </c>
      <c r="DT920" s="434">
        <v>-0.64444444444444204</v>
      </c>
      <c r="DU920" s="434">
        <v>0</v>
      </c>
      <c r="DV920" s="428">
        <v>0.55555555555555547</v>
      </c>
      <c r="DW920" s="252"/>
      <c r="DX920" s="50"/>
      <c r="DY920" s="249"/>
      <c r="DZ920" s="464">
        <v>0</v>
      </c>
      <c r="EA920" s="465">
        <v>0</v>
      </c>
      <c r="EB920" s="46"/>
    </row>
    <row r="921" spans="1:132" s="141" customFormat="1" ht="27.75" customHeight="1" x14ac:dyDescent="0.25">
      <c r="A921" s="69" t="s">
        <v>56</v>
      </c>
      <c r="B921" s="69" t="s">
        <v>57</v>
      </c>
      <c r="C921" s="69" t="s">
        <v>1464</v>
      </c>
      <c r="D921" s="67" t="s">
        <v>1533</v>
      </c>
      <c r="E921" s="67" t="s">
        <v>1534</v>
      </c>
      <c r="F921" s="67" t="s">
        <v>1551</v>
      </c>
      <c r="G921" s="67" t="s">
        <v>1534</v>
      </c>
      <c r="H921" s="14" t="s">
        <v>46</v>
      </c>
      <c r="I921" s="20" t="s">
        <v>1979</v>
      </c>
      <c r="J921" s="145" t="s">
        <v>1980</v>
      </c>
      <c r="K921" s="426">
        <v>47.01</v>
      </c>
      <c r="L921" s="426">
        <v>2.3895833283629999</v>
      </c>
      <c r="M921" s="424">
        <v>4</v>
      </c>
      <c r="N921" s="487">
        <v>111076800</v>
      </c>
      <c r="O921" s="487" t="s">
        <v>1976</v>
      </c>
      <c r="P921" s="572">
        <v>31.7</v>
      </c>
      <c r="Q921" s="34" t="s">
        <v>48</v>
      </c>
      <c r="R921" s="257" t="s">
        <v>48</v>
      </c>
      <c r="S921" s="27"/>
      <c r="T921" s="27"/>
      <c r="U921" s="145"/>
      <c r="V921" s="24"/>
      <c r="W921" s="24"/>
      <c r="X921" s="24"/>
      <c r="Y921" s="24"/>
      <c r="Z921" s="24"/>
      <c r="AA921" s="24"/>
      <c r="AB921" s="24"/>
      <c r="AC921" s="24"/>
      <c r="AD921" s="24"/>
      <c r="AE921" s="24"/>
      <c r="AF921" s="24"/>
      <c r="AG921" s="24"/>
      <c r="AH921" s="24"/>
      <c r="AI921" s="24"/>
      <c r="AJ921" s="24"/>
      <c r="AK921" s="24"/>
      <c r="AL921" s="24"/>
      <c r="AM921" s="24">
        <v>1</v>
      </c>
      <c r="AN921" s="24">
        <v>1</v>
      </c>
      <c r="AO921" s="145">
        <f t="shared" si="129"/>
        <v>1</v>
      </c>
      <c r="AP921" s="14">
        <f t="shared" si="130"/>
        <v>1</v>
      </c>
      <c r="AQ921" s="22"/>
      <c r="AR921" s="24"/>
      <c r="AS921" s="24"/>
      <c r="AT921" s="24"/>
      <c r="AU921" s="24"/>
      <c r="AV921" s="24"/>
      <c r="AW921" s="145"/>
      <c r="AX921" s="24"/>
      <c r="AY921" s="24"/>
      <c r="AZ921" s="24"/>
      <c r="BA921" s="24"/>
      <c r="BB921" s="24"/>
      <c r="BC921" s="24"/>
      <c r="BD921" s="24"/>
      <c r="BE921" s="24"/>
      <c r="BF921" s="24"/>
      <c r="BG921" s="24"/>
      <c r="BH921" s="24"/>
      <c r="BI921" s="24"/>
      <c r="BJ921" s="24"/>
      <c r="BK921" s="24">
        <v>10</v>
      </c>
      <c r="BL921" s="24">
        <v>10</v>
      </c>
      <c r="BM921" s="145">
        <f t="shared" si="131"/>
        <v>10</v>
      </c>
      <c r="BN921" s="24">
        <f t="shared" si="132"/>
        <v>10</v>
      </c>
      <c r="BO921" s="509">
        <f t="shared" si="126"/>
        <v>3.1545741324921138E-4</v>
      </c>
      <c r="BP921" s="511">
        <v>0</v>
      </c>
      <c r="BQ921" s="512">
        <v>0</v>
      </c>
      <c r="BR921" s="513">
        <v>0</v>
      </c>
      <c r="BS921" s="512">
        <v>0</v>
      </c>
      <c r="BT921" s="512">
        <v>0</v>
      </c>
      <c r="BU921" s="512">
        <v>0</v>
      </c>
      <c r="BV921" s="512">
        <v>0</v>
      </c>
      <c r="BW921" s="512">
        <v>0</v>
      </c>
      <c r="BX921" s="512">
        <v>0</v>
      </c>
      <c r="BY921" s="512">
        <v>0</v>
      </c>
      <c r="BZ921" s="512">
        <v>0</v>
      </c>
      <c r="CA921" s="512">
        <v>0</v>
      </c>
      <c r="CB921" s="512">
        <v>0</v>
      </c>
      <c r="CC921" s="512">
        <v>0</v>
      </c>
      <c r="CD921" s="512">
        <v>0</v>
      </c>
      <c r="CE921" s="512">
        <v>0</v>
      </c>
      <c r="CF921" s="512">
        <v>0</v>
      </c>
      <c r="CG921" s="512">
        <v>0</v>
      </c>
      <c r="CH921" s="512">
        <v>0</v>
      </c>
      <c r="CI921" s="512">
        <v>0</v>
      </c>
      <c r="CJ921" s="512">
        <v>32762.400000000001</v>
      </c>
      <c r="CK921" s="512">
        <v>32762.400000000001</v>
      </c>
      <c r="CL921" s="513">
        <f t="shared" si="133"/>
        <v>32762.400000000001</v>
      </c>
      <c r="CM921" s="513">
        <f t="shared" si="134"/>
        <v>32762.400000000001</v>
      </c>
      <c r="CN921" s="113"/>
      <c r="CO921" s="97"/>
      <c r="CP921" s="97"/>
      <c r="CQ921" s="97"/>
      <c r="CR921" s="97"/>
      <c r="CS921" s="97"/>
      <c r="CT921" s="97"/>
      <c r="CU921" s="114"/>
      <c r="CV921" s="50">
        <f t="shared" si="127"/>
        <v>111076800</v>
      </c>
      <c r="CW921" s="11"/>
      <c r="CX921" s="604">
        <f t="shared" si="128"/>
        <v>31.7</v>
      </c>
      <c r="CY921" s="143"/>
      <c r="CZ921" s="143"/>
      <c r="DA921" s="143"/>
      <c r="DB921" s="23"/>
      <c r="DC921" s="23"/>
      <c r="DD921" s="23"/>
      <c r="DE921" s="23"/>
      <c r="DF921" s="143"/>
      <c r="DG921" s="89"/>
      <c r="DH921" s="50" t="s">
        <v>46</v>
      </c>
      <c r="DI921" s="28"/>
      <c r="DJ921" s="553" t="s">
        <v>46</v>
      </c>
      <c r="DK921" s="143"/>
      <c r="DL921" s="46"/>
      <c r="DM921" s="111"/>
      <c r="DN921" s="110"/>
      <c r="DO921" s="432">
        <v>683.5</v>
      </c>
      <c r="DP921" s="433">
        <v>-595.16666666666663</v>
      </c>
      <c r="DQ921" s="434">
        <v>249.5</v>
      </c>
      <c r="DR921" s="428">
        <v>-161.16666666666669</v>
      </c>
      <c r="DS921" s="432">
        <v>2.25</v>
      </c>
      <c r="DT921" s="434">
        <v>-1.9166666666666667</v>
      </c>
      <c r="DU921" s="434">
        <v>2</v>
      </c>
      <c r="DV921" s="428">
        <v>-1.6666666666666667</v>
      </c>
      <c r="DW921" s="252"/>
      <c r="DX921" s="50"/>
      <c r="DY921" s="249"/>
      <c r="DZ921" s="464">
        <v>798</v>
      </c>
      <c r="EA921" s="465">
        <v>-533</v>
      </c>
      <c r="EB921" s="46"/>
    </row>
    <row r="922" spans="1:132" s="141" customFormat="1" ht="27.75" customHeight="1" x14ac:dyDescent="0.25">
      <c r="A922" s="69" t="s">
        <v>56</v>
      </c>
      <c r="B922" s="69" t="s">
        <v>57</v>
      </c>
      <c r="C922" s="69" t="s">
        <v>1464</v>
      </c>
      <c r="D922" s="67" t="s">
        <v>1552</v>
      </c>
      <c r="E922" s="67" t="s">
        <v>1470</v>
      </c>
      <c r="F922" s="67" t="s">
        <v>1553</v>
      </c>
      <c r="G922" s="67" t="s">
        <v>1554</v>
      </c>
      <c r="H922" s="14" t="s">
        <v>46</v>
      </c>
      <c r="I922" s="20" t="s">
        <v>1979</v>
      </c>
      <c r="J922" s="145" t="s">
        <v>1980</v>
      </c>
      <c r="K922" s="426">
        <v>45.2</v>
      </c>
      <c r="L922" s="426">
        <v>3.7143939316680004</v>
      </c>
      <c r="M922" s="424">
        <v>81</v>
      </c>
      <c r="N922" s="487">
        <v>83395200.000000015</v>
      </c>
      <c r="O922" s="487" t="s">
        <v>1976</v>
      </c>
      <c r="P922" s="572">
        <v>23.8</v>
      </c>
      <c r="Q922" s="34" t="s">
        <v>48</v>
      </c>
      <c r="R922" s="257" t="s">
        <v>48</v>
      </c>
      <c r="S922" s="27"/>
      <c r="T922" s="27"/>
      <c r="U922" s="145"/>
      <c r="V922" s="24"/>
      <c r="W922" s="24"/>
      <c r="X922" s="24"/>
      <c r="Y922" s="24"/>
      <c r="Z922" s="24"/>
      <c r="AA922" s="24"/>
      <c r="AB922" s="24"/>
      <c r="AC922" s="24"/>
      <c r="AD922" s="24"/>
      <c r="AE922" s="24"/>
      <c r="AF922" s="24"/>
      <c r="AG922" s="24"/>
      <c r="AH922" s="24"/>
      <c r="AI922" s="24"/>
      <c r="AJ922" s="24"/>
      <c r="AK922" s="24"/>
      <c r="AL922" s="24"/>
      <c r="AM922" s="24"/>
      <c r="AN922" s="24"/>
      <c r="AO922" s="145">
        <f t="shared" si="129"/>
        <v>0</v>
      </c>
      <c r="AP922" s="14">
        <f t="shared" si="130"/>
        <v>0</v>
      </c>
      <c r="AQ922" s="22"/>
      <c r="AR922" s="24"/>
      <c r="AS922" s="24"/>
      <c r="AT922" s="24"/>
      <c r="AU922" s="24"/>
      <c r="AV922" s="24"/>
      <c r="AW922" s="145"/>
      <c r="AX922" s="24"/>
      <c r="AY922" s="24"/>
      <c r="AZ922" s="24"/>
      <c r="BA922" s="24"/>
      <c r="BB922" s="24"/>
      <c r="BC922" s="24"/>
      <c r="BD922" s="24"/>
      <c r="BE922" s="24"/>
      <c r="BF922" s="24"/>
      <c r="BG922" s="24"/>
      <c r="BH922" s="24"/>
      <c r="BI922" s="24"/>
      <c r="BJ922" s="24"/>
      <c r="BK922" s="24"/>
      <c r="BL922" s="24"/>
      <c r="BM922" s="145">
        <f t="shared" si="131"/>
        <v>0</v>
      </c>
      <c r="BN922" s="24">
        <f t="shared" si="132"/>
        <v>0</v>
      </c>
      <c r="BO922" s="509">
        <f t="shared" si="126"/>
        <v>0</v>
      </c>
      <c r="BP922" s="511">
        <v>0</v>
      </c>
      <c r="BQ922" s="512">
        <v>0</v>
      </c>
      <c r="BR922" s="513">
        <v>0</v>
      </c>
      <c r="BS922" s="512">
        <v>0</v>
      </c>
      <c r="BT922" s="512">
        <v>0</v>
      </c>
      <c r="BU922" s="512">
        <v>0</v>
      </c>
      <c r="BV922" s="512">
        <v>0</v>
      </c>
      <c r="BW922" s="512">
        <v>0</v>
      </c>
      <c r="BX922" s="512">
        <v>0</v>
      </c>
      <c r="BY922" s="512">
        <v>0</v>
      </c>
      <c r="BZ922" s="512">
        <v>0</v>
      </c>
      <c r="CA922" s="512">
        <v>0</v>
      </c>
      <c r="CB922" s="512">
        <v>0</v>
      </c>
      <c r="CC922" s="512">
        <v>0</v>
      </c>
      <c r="CD922" s="512">
        <v>0</v>
      </c>
      <c r="CE922" s="512">
        <v>0</v>
      </c>
      <c r="CF922" s="512">
        <v>0</v>
      </c>
      <c r="CG922" s="512">
        <v>0</v>
      </c>
      <c r="CH922" s="512">
        <v>0</v>
      </c>
      <c r="CI922" s="512">
        <v>0</v>
      </c>
      <c r="CJ922" s="512">
        <v>0</v>
      </c>
      <c r="CK922" s="512">
        <v>0</v>
      </c>
      <c r="CL922" s="513">
        <f t="shared" si="133"/>
        <v>0</v>
      </c>
      <c r="CM922" s="513">
        <f t="shared" si="134"/>
        <v>0</v>
      </c>
      <c r="CN922" s="113"/>
      <c r="CO922" s="97"/>
      <c r="CP922" s="97"/>
      <c r="CQ922" s="97"/>
      <c r="CR922" s="97"/>
      <c r="CS922" s="97"/>
      <c r="CT922" s="97"/>
      <c r="CU922" s="114"/>
      <c r="CV922" s="50">
        <f t="shared" si="127"/>
        <v>83395200.000000015</v>
      </c>
      <c r="CW922" s="11"/>
      <c r="CX922" s="604">
        <f t="shared" si="128"/>
        <v>23.8</v>
      </c>
      <c r="CY922" s="143"/>
      <c r="CZ922" s="143"/>
      <c r="DA922" s="143"/>
      <c r="DB922" s="23"/>
      <c r="DC922" s="23"/>
      <c r="DD922" s="23"/>
      <c r="DE922" s="23"/>
      <c r="DF922" s="143"/>
      <c r="DG922" s="89"/>
      <c r="DH922" s="50" t="s">
        <v>46</v>
      </c>
      <c r="DI922" s="28"/>
      <c r="DJ922" s="553" t="s">
        <v>46</v>
      </c>
      <c r="DK922" s="143"/>
      <c r="DL922" s="46"/>
      <c r="DM922" s="111"/>
      <c r="DN922" s="110"/>
      <c r="DO922" s="432">
        <v>4909.0672182006228</v>
      </c>
      <c r="DP922" s="433">
        <v>-4748.013925654438</v>
      </c>
      <c r="DQ922" s="434">
        <v>159.63598759048611</v>
      </c>
      <c r="DR922" s="428">
        <v>1.4173049556987678</v>
      </c>
      <c r="DS922" s="432">
        <v>2.9038262668045514</v>
      </c>
      <c r="DT922" s="434">
        <v>-2.2445680558508072</v>
      </c>
      <c r="DU922" s="434">
        <v>1.0051706308169601</v>
      </c>
      <c r="DV922" s="428">
        <v>-0.34591241986321586</v>
      </c>
      <c r="DW922" s="252"/>
      <c r="DX922" s="50"/>
      <c r="DY922" s="249"/>
      <c r="DZ922" s="464">
        <v>0</v>
      </c>
      <c r="EA922" s="465">
        <v>12785.333333333334</v>
      </c>
      <c r="EB922" s="46"/>
    </row>
    <row r="923" spans="1:132" s="141" customFormat="1" ht="27.75" customHeight="1" x14ac:dyDescent="0.25">
      <c r="A923" s="69" t="s">
        <v>56</v>
      </c>
      <c r="B923" s="69" t="s">
        <v>57</v>
      </c>
      <c r="C923" s="69" t="s">
        <v>1464</v>
      </c>
      <c r="D923" s="67" t="s">
        <v>1555</v>
      </c>
      <c r="E923" s="67" t="s">
        <v>1556</v>
      </c>
      <c r="F923" s="67" t="s">
        <v>1557</v>
      </c>
      <c r="G923" s="67" t="s">
        <v>1558</v>
      </c>
      <c r="H923" s="14" t="s">
        <v>46</v>
      </c>
      <c r="I923" s="20" t="s">
        <v>1979</v>
      </c>
      <c r="J923" s="145" t="s">
        <v>1980</v>
      </c>
      <c r="K923" s="426">
        <v>45.2</v>
      </c>
      <c r="L923" s="426">
        <v>10.114015130478</v>
      </c>
      <c r="M923" s="424">
        <v>5</v>
      </c>
      <c r="N923" s="487">
        <v>79540800</v>
      </c>
      <c r="O923" s="487" t="s">
        <v>1976</v>
      </c>
      <c r="P923" s="572">
        <v>21.9</v>
      </c>
      <c r="Q923" s="34" t="s">
        <v>1977</v>
      </c>
      <c r="R923" s="257" t="s">
        <v>48</v>
      </c>
      <c r="S923" s="27"/>
      <c r="T923" s="27"/>
      <c r="U923" s="145"/>
      <c r="V923" s="24"/>
      <c r="W923" s="24"/>
      <c r="X923" s="24"/>
      <c r="Y923" s="24"/>
      <c r="Z923" s="24"/>
      <c r="AA923" s="24"/>
      <c r="AB923" s="24"/>
      <c r="AC923" s="24"/>
      <c r="AD923" s="24"/>
      <c r="AE923" s="24"/>
      <c r="AF923" s="24"/>
      <c r="AG923" s="24"/>
      <c r="AH923" s="24"/>
      <c r="AI923" s="24">
        <v>2</v>
      </c>
      <c r="AJ923" s="24">
        <v>2</v>
      </c>
      <c r="AK923" s="24"/>
      <c r="AL923" s="24"/>
      <c r="AM923" s="24"/>
      <c r="AN923" s="24"/>
      <c r="AO923" s="145">
        <f t="shared" si="129"/>
        <v>2</v>
      </c>
      <c r="AP923" s="14">
        <f t="shared" si="130"/>
        <v>2</v>
      </c>
      <c r="AQ923" s="22"/>
      <c r="AR923" s="24"/>
      <c r="AS923" s="24"/>
      <c r="AT923" s="24"/>
      <c r="AU923" s="24"/>
      <c r="AV923" s="24"/>
      <c r="AW923" s="145"/>
      <c r="AX923" s="24"/>
      <c r="AY923" s="24"/>
      <c r="AZ923" s="24"/>
      <c r="BA923" s="24"/>
      <c r="BB923" s="24"/>
      <c r="BC923" s="24"/>
      <c r="BD923" s="24"/>
      <c r="BE923" s="24"/>
      <c r="BF923" s="24"/>
      <c r="BG923" s="24">
        <v>305</v>
      </c>
      <c r="BH923" s="24">
        <v>305</v>
      </c>
      <c r="BI923" s="24"/>
      <c r="BJ923" s="24"/>
      <c r="BK923" s="24"/>
      <c r="BL923" s="24"/>
      <c r="BM923" s="145">
        <f t="shared" si="131"/>
        <v>305</v>
      </c>
      <c r="BN923" s="24">
        <f t="shared" si="132"/>
        <v>305</v>
      </c>
      <c r="BO923" s="509">
        <f t="shared" si="126"/>
        <v>1.3926940639269407E-2</v>
      </c>
      <c r="BP923" s="511">
        <v>0</v>
      </c>
      <c r="BQ923" s="512">
        <v>0</v>
      </c>
      <c r="BR923" s="513">
        <v>0</v>
      </c>
      <c r="BS923" s="512">
        <v>0</v>
      </c>
      <c r="BT923" s="512">
        <v>0</v>
      </c>
      <c r="BU923" s="512">
        <v>0</v>
      </c>
      <c r="BV923" s="512">
        <v>0</v>
      </c>
      <c r="BW923" s="512">
        <v>0</v>
      </c>
      <c r="BX923" s="512">
        <v>0</v>
      </c>
      <c r="BY923" s="512">
        <v>0</v>
      </c>
      <c r="BZ923" s="512">
        <v>0</v>
      </c>
      <c r="CA923" s="512">
        <v>0</v>
      </c>
      <c r="CB923" s="512">
        <v>0</v>
      </c>
      <c r="CC923" s="512">
        <v>0</v>
      </c>
      <c r="CD923" s="512">
        <v>0</v>
      </c>
      <c r="CE923" s="512">
        <v>0</v>
      </c>
      <c r="CF923" s="512">
        <v>358021.2</v>
      </c>
      <c r="CG923" s="512">
        <v>358021.2</v>
      </c>
      <c r="CH923" s="512">
        <v>0</v>
      </c>
      <c r="CI923" s="512">
        <v>0</v>
      </c>
      <c r="CJ923" s="512">
        <v>0</v>
      </c>
      <c r="CK923" s="512">
        <v>0</v>
      </c>
      <c r="CL923" s="513">
        <f t="shared" si="133"/>
        <v>358021.2</v>
      </c>
      <c r="CM923" s="513">
        <f t="shared" si="134"/>
        <v>358021.2</v>
      </c>
      <c r="CN923" s="113"/>
      <c r="CO923" s="97"/>
      <c r="CP923" s="97"/>
      <c r="CQ923" s="97"/>
      <c r="CR923" s="97"/>
      <c r="CS923" s="97"/>
      <c r="CT923" s="97"/>
      <c r="CU923" s="114"/>
      <c r="CV923" s="50">
        <f t="shared" si="127"/>
        <v>79540800</v>
      </c>
      <c r="CW923" s="11"/>
      <c r="CX923" s="604">
        <f t="shared" si="128"/>
        <v>21.9</v>
      </c>
      <c r="CY923" s="143"/>
      <c r="CZ923" s="143"/>
      <c r="DA923" s="143"/>
      <c r="DB923" s="23"/>
      <c r="DC923" s="23"/>
      <c r="DD923" s="23"/>
      <c r="DE923" s="23"/>
      <c r="DF923" s="143"/>
      <c r="DG923" s="89"/>
      <c r="DH923" s="50" t="s">
        <v>46</v>
      </c>
      <c r="DI923" s="28"/>
      <c r="DJ923" s="553" t="s">
        <v>46</v>
      </c>
      <c r="DK923" s="143"/>
      <c r="DL923" s="46"/>
      <c r="DM923" s="111"/>
      <c r="DN923" s="110"/>
      <c r="DO923" s="432">
        <v>2473</v>
      </c>
      <c r="DP923" s="433">
        <v>-1226.5333333333333</v>
      </c>
      <c r="DQ923" s="434">
        <v>0</v>
      </c>
      <c r="DR923" s="428">
        <v>51.800000000000004</v>
      </c>
      <c r="DS923" s="432">
        <v>1</v>
      </c>
      <c r="DT923" s="434">
        <v>0.1333333333333333</v>
      </c>
      <c r="DU923" s="434">
        <v>0</v>
      </c>
      <c r="DV923" s="428">
        <v>0.79999999999999993</v>
      </c>
      <c r="DW923" s="252"/>
      <c r="DX923" s="50"/>
      <c r="DY923" s="249"/>
      <c r="DZ923" s="464">
        <v>0</v>
      </c>
      <c r="EA923" s="465">
        <v>140.66666666666666</v>
      </c>
      <c r="EB923" s="46"/>
    </row>
    <row r="924" spans="1:132" s="141" customFormat="1" ht="27.75" customHeight="1" x14ac:dyDescent="0.25">
      <c r="A924" s="69" t="s">
        <v>56</v>
      </c>
      <c r="B924" s="69" t="s">
        <v>57</v>
      </c>
      <c r="C924" s="69" t="s">
        <v>1464</v>
      </c>
      <c r="D924" s="67" t="s">
        <v>1497</v>
      </c>
      <c r="E924" s="67" t="s">
        <v>1498</v>
      </c>
      <c r="F924" s="67" t="s">
        <v>1559</v>
      </c>
      <c r="G924" s="67" t="s">
        <v>1500</v>
      </c>
      <c r="H924" s="14" t="s">
        <v>46</v>
      </c>
      <c r="I924" s="20" t="s">
        <v>1979</v>
      </c>
      <c r="J924" s="145" t="s">
        <v>1980</v>
      </c>
      <c r="K924" s="426">
        <v>44.02</v>
      </c>
      <c r="L924" s="426">
        <v>1.5634469664450001</v>
      </c>
      <c r="M924" s="424">
        <v>6</v>
      </c>
      <c r="N924" s="487">
        <v>39595200.000000007</v>
      </c>
      <c r="O924" s="487" t="s">
        <v>1976</v>
      </c>
      <c r="P924" s="572">
        <v>11.3</v>
      </c>
      <c r="Q924" s="34" t="s">
        <v>1977</v>
      </c>
      <c r="R924" s="257" t="s">
        <v>48</v>
      </c>
      <c r="S924" s="27"/>
      <c r="T924" s="27"/>
      <c r="U924" s="145"/>
      <c r="V924" s="24"/>
      <c r="W924" s="24"/>
      <c r="X924" s="24"/>
      <c r="Y924" s="24"/>
      <c r="Z924" s="24"/>
      <c r="AA924" s="24"/>
      <c r="AB924" s="24"/>
      <c r="AC924" s="24"/>
      <c r="AD924" s="24"/>
      <c r="AE924" s="24"/>
      <c r="AF924" s="24"/>
      <c r="AG924" s="24"/>
      <c r="AH924" s="24"/>
      <c r="AI924" s="24">
        <v>1</v>
      </c>
      <c r="AJ924" s="24">
        <v>1</v>
      </c>
      <c r="AK924" s="24"/>
      <c r="AL924" s="24"/>
      <c r="AM924" s="24"/>
      <c r="AN924" s="24"/>
      <c r="AO924" s="145">
        <f t="shared" si="129"/>
        <v>1</v>
      </c>
      <c r="AP924" s="14">
        <f t="shared" si="130"/>
        <v>1</v>
      </c>
      <c r="AQ924" s="22"/>
      <c r="AR924" s="24"/>
      <c r="AS924" s="24"/>
      <c r="AT924" s="24"/>
      <c r="AU924" s="24"/>
      <c r="AV924" s="24"/>
      <c r="AW924" s="145"/>
      <c r="AX924" s="24"/>
      <c r="AY924" s="24"/>
      <c r="AZ924" s="24"/>
      <c r="BA924" s="24"/>
      <c r="BB924" s="24"/>
      <c r="BC924" s="24"/>
      <c r="BD924" s="24"/>
      <c r="BE924" s="24"/>
      <c r="BF924" s="24"/>
      <c r="BG924" s="24">
        <v>266.39999999999998</v>
      </c>
      <c r="BH924" s="24">
        <v>266.39999999999998</v>
      </c>
      <c r="BI924" s="24"/>
      <c r="BJ924" s="24"/>
      <c r="BK924" s="24"/>
      <c r="BL924" s="24"/>
      <c r="BM924" s="145">
        <f t="shared" si="131"/>
        <v>266.39999999999998</v>
      </c>
      <c r="BN924" s="24">
        <f t="shared" si="132"/>
        <v>266.39999999999998</v>
      </c>
      <c r="BO924" s="509">
        <f t="shared" si="126"/>
        <v>2.357522123893805E-2</v>
      </c>
      <c r="BP924" s="511">
        <v>0</v>
      </c>
      <c r="BQ924" s="512">
        <v>0</v>
      </c>
      <c r="BR924" s="513">
        <v>0</v>
      </c>
      <c r="BS924" s="512">
        <v>0</v>
      </c>
      <c r="BT924" s="512">
        <v>0</v>
      </c>
      <c r="BU924" s="512">
        <v>0</v>
      </c>
      <c r="BV924" s="512">
        <v>0</v>
      </c>
      <c r="BW924" s="512">
        <v>0</v>
      </c>
      <c r="BX924" s="512">
        <v>0</v>
      </c>
      <c r="BY924" s="512">
        <v>0</v>
      </c>
      <c r="BZ924" s="512">
        <v>0</v>
      </c>
      <c r="CA924" s="512">
        <v>0</v>
      </c>
      <c r="CB924" s="512">
        <v>0</v>
      </c>
      <c r="CC924" s="512">
        <v>0</v>
      </c>
      <c r="CD924" s="512">
        <v>0</v>
      </c>
      <c r="CE924" s="512">
        <v>0</v>
      </c>
      <c r="CF924" s="512">
        <v>312710.97600000002</v>
      </c>
      <c r="CG924" s="512">
        <v>312710.97600000002</v>
      </c>
      <c r="CH924" s="512">
        <v>0</v>
      </c>
      <c r="CI924" s="512">
        <v>0</v>
      </c>
      <c r="CJ924" s="512">
        <v>0</v>
      </c>
      <c r="CK924" s="512">
        <v>0</v>
      </c>
      <c r="CL924" s="513">
        <f t="shared" si="133"/>
        <v>312710.97600000002</v>
      </c>
      <c r="CM924" s="513">
        <f t="shared" si="134"/>
        <v>312710.97600000002</v>
      </c>
      <c r="CN924" s="113"/>
      <c r="CO924" s="97"/>
      <c r="CP924" s="97"/>
      <c r="CQ924" s="97"/>
      <c r="CR924" s="97"/>
      <c r="CS924" s="97"/>
      <c r="CT924" s="97"/>
      <c r="CU924" s="114"/>
      <c r="CV924" s="50">
        <f t="shared" si="127"/>
        <v>39595200.000000007</v>
      </c>
      <c r="CW924" s="11"/>
      <c r="CX924" s="604">
        <f t="shared" si="128"/>
        <v>11.3</v>
      </c>
      <c r="CY924" s="143"/>
      <c r="CZ924" s="143"/>
      <c r="DA924" s="143"/>
      <c r="DB924" s="23"/>
      <c r="DC924" s="23"/>
      <c r="DD924" s="23"/>
      <c r="DE924" s="23"/>
      <c r="DF924" s="143"/>
      <c r="DG924" s="89"/>
      <c r="DH924" s="50" t="s">
        <v>46</v>
      </c>
      <c r="DI924" s="28"/>
      <c r="DJ924" s="553" t="s">
        <v>46</v>
      </c>
      <c r="DK924" s="143"/>
      <c r="DL924" s="46"/>
      <c r="DM924" s="111"/>
      <c r="DN924" s="110"/>
      <c r="DO924" s="432">
        <v>0</v>
      </c>
      <c r="DP924" s="433">
        <v>169.5915088927137</v>
      </c>
      <c r="DQ924" s="434">
        <v>0</v>
      </c>
      <c r="DR924" s="428">
        <v>147.9047619047619</v>
      </c>
      <c r="DS924" s="432">
        <v>0</v>
      </c>
      <c r="DT924" s="434">
        <v>0.52553069420539289</v>
      </c>
      <c r="DU924" s="434">
        <v>0</v>
      </c>
      <c r="DV924" s="428">
        <v>0.38095238095238093</v>
      </c>
      <c r="DW924" s="252"/>
      <c r="DX924" s="50"/>
      <c r="DY924" s="249"/>
      <c r="DZ924" s="464">
        <v>0</v>
      </c>
      <c r="EA924" s="465">
        <v>0</v>
      </c>
      <c r="EB924" s="46"/>
    </row>
    <row r="925" spans="1:132" s="141" customFormat="1" ht="27.75" customHeight="1" x14ac:dyDescent="0.25">
      <c r="A925" s="69" t="s">
        <v>56</v>
      </c>
      <c r="B925" s="69" t="s">
        <v>57</v>
      </c>
      <c r="C925" s="69" t="s">
        <v>1464</v>
      </c>
      <c r="D925" s="67" t="s">
        <v>1497</v>
      </c>
      <c r="E925" s="67" t="s">
        <v>1498</v>
      </c>
      <c r="F925" s="67" t="s">
        <v>1560</v>
      </c>
      <c r="G925" s="67" t="s">
        <v>1498</v>
      </c>
      <c r="H925" s="14" t="s">
        <v>46</v>
      </c>
      <c r="I925" s="20" t="s">
        <v>1979</v>
      </c>
      <c r="J925" s="145" t="s">
        <v>1980</v>
      </c>
      <c r="K925" s="426">
        <v>16.25</v>
      </c>
      <c r="L925" s="426">
        <v>0.28655302970700003</v>
      </c>
      <c r="M925" s="424">
        <v>1</v>
      </c>
      <c r="N925" s="487">
        <v>17169600.000000004</v>
      </c>
      <c r="O925" s="487" t="s">
        <v>1976</v>
      </c>
      <c r="P925" s="572">
        <v>4.9000000000000004</v>
      </c>
      <c r="Q925" s="34" t="s">
        <v>1977</v>
      </c>
      <c r="R925" s="257" t="s">
        <v>48</v>
      </c>
      <c r="S925" s="27"/>
      <c r="T925" s="27"/>
      <c r="U925" s="145"/>
      <c r="V925" s="24"/>
      <c r="W925" s="24"/>
      <c r="X925" s="24"/>
      <c r="Y925" s="24"/>
      <c r="Z925" s="24"/>
      <c r="AA925" s="24"/>
      <c r="AB925" s="24"/>
      <c r="AC925" s="24"/>
      <c r="AD925" s="24"/>
      <c r="AE925" s="24"/>
      <c r="AF925" s="24"/>
      <c r="AG925" s="24"/>
      <c r="AH925" s="24"/>
      <c r="AI925" s="24"/>
      <c r="AJ925" s="24"/>
      <c r="AK925" s="24"/>
      <c r="AL925" s="24"/>
      <c r="AM925" s="24"/>
      <c r="AN925" s="24"/>
      <c r="AO925" s="145">
        <f t="shared" si="129"/>
        <v>0</v>
      </c>
      <c r="AP925" s="14">
        <f t="shared" si="130"/>
        <v>0</v>
      </c>
      <c r="AQ925" s="22"/>
      <c r="AR925" s="24"/>
      <c r="AS925" s="24"/>
      <c r="AT925" s="24"/>
      <c r="AU925" s="24"/>
      <c r="AV925" s="24"/>
      <c r="AW925" s="145"/>
      <c r="AX925" s="24"/>
      <c r="AY925" s="24"/>
      <c r="AZ925" s="24"/>
      <c r="BA925" s="24"/>
      <c r="BB925" s="24"/>
      <c r="BC925" s="24"/>
      <c r="BD925" s="24"/>
      <c r="BE925" s="24"/>
      <c r="BF925" s="24"/>
      <c r="BG925" s="24"/>
      <c r="BH925" s="24"/>
      <c r="BI925" s="24"/>
      <c r="BJ925" s="24"/>
      <c r="BK925" s="24"/>
      <c r="BL925" s="24"/>
      <c r="BM925" s="145">
        <f t="shared" si="131"/>
        <v>0</v>
      </c>
      <c r="BN925" s="24">
        <f t="shared" si="132"/>
        <v>0</v>
      </c>
      <c r="BO925" s="509">
        <f t="shared" si="126"/>
        <v>0</v>
      </c>
      <c r="BP925" s="511">
        <v>0</v>
      </c>
      <c r="BQ925" s="512">
        <v>0</v>
      </c>
      <c r="BR925" s="513">
        <v>0</v>
      </c>
      <c r="BS925" s="512">
        <v>0</v>
      </c>
      <c r="BT925" s="512">
        <v>0</v>
      </c>
      <c r="BU925" s="512">
        <v>0</v>
      </c>
      <c r="BV925" s="512">
        <v>0</v>
      </c>
      <c r="BW925" s="512">
        <v>0</v>
      </c>
      <c r="BX925" s="512">
        <v>0</v>
      </c>
      <c r="BY925" s="512">
        <v>0</v>
      </c>
      <c r="BZ925" s="512">
        <v>0</v>
      </c>
      <c r="CA925" s="512">
        <v>0</v>
      </c>
      <c r="CB925" s="512">
        <v>0</v>
      </c>
      <c r="CC925" s="512">
        <v>0</v>
      </c>
      <c r="CD925" s="512">
        <v>0</v>
      </c>
      <c r="CE925" s="512">
        <v>0</v>
      </c>
      <c r="CF925" s="512">
        <v>0</v>
      </c>
      <c r="CG925" s="512">
        <v>0</v>
      </c>
      <c r="CH925" s="512">
        <v>0</v>
      </c>
      <c r="CI925" s="512">
        <v>0</v>
      </c>
      <c r="CJ925" s="512">
        <v>0</v>
      </c>
      <c r="CK925" s="512">
        <v>0</v>
      </c>
      <c r="CL925" s="513">
        <f t="shared" si="133"/>
        <v>0</v>
      </c>
      <c r="CM925" s="513">
        <f t="shared" si="134"/>
        <v>0</v>
      </c>
      <c r="CN925" s="113"/>
      <c r="CO925" s="97"/>
      <c r="CP925" s="97"/>
      <c r="CQ925" s="97"/>
      <c r="CR925" s="97"/>
      <c r="CS925" s="97"/>
      <c r="CT925" s="97"/>
      <c r="CU925" s="114"/>
      <c r="CV925" s="50">
        <f t="shared" si="127"/>
        <v>17169600.000000004</v>
      </c>
      <c r="CW925" s="11"/>
      <c r="CX925" s="604">
        <f t="shared" si="128"/>
        <v>4.9000000000000004</v>
      </c>
      <c r="CY925" s="143"/>
      <c r="CZ925" s="143"/>
      <c r="DA925" s="143"/>
      <c r="DB925" s="23"/>
      <c r="DC925" s="23"/>
      <c r="DD925" s="23"/>
      <c r="DE925" s="23"/>
      <c r="DF925" s="143"/>
      <c r="DG925" s="89"/>
      <c r="DH925" s="50" t="s">
        <v>46</v>
      </c>
      <c r="DI925" s="28"/>
      <c r="DJ925" s="553" t="s">
        <v>46</v>
      </c>
      <c r="DK925" s="143"/>
      <c r="DL925" s="46"/>
      <c r="DM925" s="111"/>
      <c r="DN925" s="110"/>
      <c r="DO925" s="432">
        <v>0</v>
      </c>
      <c r="DP925" s="433">
        <v>23.333333333333332</v>
      </c>
      <c r="DQ925" s="434">
        <v>0</v>
      </c>
      <c r="DR925" s="428">
        <v>23.333333333333332</v>
      </c>
      <c r="DS925" s="432">
        <v>0</v>
      </c>
      <c r="DT925" s="434">
        <v>0.33333333333333331</v>
      </c>
      <c r="DU925" s="434">
        <v>0</v>
      </c>
      <c r="DV925" s="428">
        <v>0.33333333333333331</v>
      </c>
      <c r="DW925" s="252"/>
      <c r="DX925" s="50"/>
      <c r="DY925" s="249"/>
      <c r="DZ925" s="464">
        <v>0</v>
      </c>
      <c r="EA925" s="465">
        <v>23.333333333333332</v>
      </c>
      <c r="EB925" s="46"/>
    </row>
    <row r="926" spans="1:132" s="141" customFormat="1" ht="27.75" customHeight="1" x14ac:dyDescent="0.25">
      <c r="A926" s="69" t="s">
        <v>56</v>
      </c>
      <c r="B926" s="69" t="s">
        <v>57</v>
      </c>
      <c r="C926" s="69" t="s">
        <v>1464</v>
      </c>
      <c r="D926" s="67" t="s">
        <v>1561</v>
      </c>
      <c r="E926" s="67" t="s">
        <v>1562</v>
      </c>
      <c r="F926" s="67" t="s">
        <v>1563</v>
      </c>
      <c r="G926" s="67" t="s">
        <v>1498</v>
      </c>
      <c r="H926" s="14" t="s">
        <v>46</v>
      </c>
      <c r="I926" s="20" t="s">
        <v>1979</v>
      </c>
      <c r="J926" s="145" t="s">
        <v>1980</v>
      </c>
      <c r="K926" s="426">
        <v>40.6</v>
      </c>
      <c r="L926" s="426">
        <v>4.1945075670330008</v>
      </c>
      <c r="M926" s="424">
        <v>13</v>
      </c>
      <c r="N926" s="487">
        <v>92505600</v>
      </c>
      <c r="O926" s="487" t="s">
        <v>1976</v>
      </c>
      <c r="P926" s="572">
        <v>26.4</v>
      </c>
      <c r="Q926" s="34" t="s">
        <v>1977</v>
      </c>
      <c r="R926" s="257" t="s">
        <v>48</v>
      </c>
      <c r="S926" s="27"/>
      <c r="T926" s="27"/>
      <c r="U926" s="145"/>
      <c r="V926" s="24"/>
      <c r="W926" s="24"/>
      <c r="X926" s="24"/>
      <c r="Y926" s="24"/>
      <c r="Z926" s="24"/>
      <c r="AA926" s="24"/>
      <c r="AB926" s="24"/>
      <c r="AC926" s="24"/>
      <c r="AD926" s="24"/>
      <c r="AE926" s="24"/>
      <c r="AF926" s="24"/>
      <c r="AG926" s="24"/>
      <c r="AH926" s="24"/>
      <c r="AI926" s="24"/>
      <c r="AJ926" s="24"/>
      <c r="AK926" s="24"/>
      <c r="AL926" s="24"/>
      <c r="AM926" s="24"/>
      <c r="AN926" s="24"/>
      <c r="AO926" s="145">
        <f t="shared" si="129"/>
        <v>0</v>
      </c>
      <c r="AP926" s="14">
        <f t="shared" si="130"/>
        <v>0</v>
      </c>
      <c r="AQ926" s="22"/>
      <c r="AR926" s="24"/>
      <c r="AS926" s="24"/>
      <c r="AT926" s="24"/>
      <c r="AU926" s="24"/>
      <c r="AV926" s="24"/>
      <c r="AW926" s="145"/>
      <c r="AX926" s="24"/>
      <c r="AY926" s="24"/>
      <c r="AZ926" s="24"/>
      <c r="BA926" s="24"/>
      <c r="BB926" s="24"/>
      <c r="BC926" s="24"/>
      <c r="BD926" s="24"/>
      <c r="BE926" s="24"/>
      <c r="BF926" s="24"/>
      <c r="BG926" s="24"/>
      <c r="BH926" s="24"/>
      <c r="BI926" s="24"/>
      <c r="BJ926" s="24"/>
      <c r="BK926" s="24"/>
      <c r="BL926" s="24"/>
      <c r="BM926" s="145">
        <f t="shared" si="131"/>
        <v>0</v>
      </c>
      <c r="BN926" s="24">
        <f t="shared" si="132"/>
        <v>0</v>
      </c>
      <c r="BO926" s="509">
        <f t="shared" si="126"/>
        <v>0</v>
      </c>
      <c r="BP926" s="511">
        <v>0</v>
      </c>
      <c r="BQ926" s="512">
        <v>0</v>
      </c>
      <c r="BR926" s="513">
        <v>0</v>
      </c>
      <c r="BS926" s="512">
        <v>0</v>
      </c>
      <c r="BT926" s="512">
        <v>0</v>
      </c>
      <c r="BU926" s="512">
        <v>0</v>
      </c>
      <c r="BV926" s="512">
        <v>0</v>
      </c>
      <c r="BW926" s="512">
        <v>0</v>
      </c>
      <c r="BX926" s="512">
        <v>0</v>
      </c>
      <c r="BY926" s="512">
        <v>0</v>
      </c>
      <c r="BZ926" s="512">
        <v>0</v>
      </c>
      <c r="CA926" s="512">
        <v>0</v>
      </c>
      <c r="CB926" s="512">
        <v>0</v>
      </c>
      <c r="CC926" s="512">
        <v>0</v>
      </c>
      <c r="CD926" s="512">
        <v>0</v>
      </c>
      <c r="CE926" s="512">
        <v>0</v>
      </c>
      <c r="CF926" s="512">
        <v>0</v>
      </c>
      <c r="CG926" s="512">
        <v>0</v>
      </c>
      <c r="CH926" s="512">
        <v>0</v>
      </c>
      <c r="CI926" s="512">
        <v>0</v>
      </c>
      <c r="CJ926" s="512">
        <v>0</v>
      </c>
      <c r="CK926" s="512">
        <v>0</v>
      </c>
      <c r="CL926" s="513">
        <f t="shared" si="133"/>
        <v>0</v>
      </c>
      <c r="CM926" s="513">
        <f t="shared" si="134"/>
        <v>0</v>
      </c>
      <c r="CN926" s="113"/>
      <c r="CO926" s="97"/>
      <c r="CP926" s="97"/>
      <c r="CQ926" s="97"/>
      <c r="CR926" s="97"/>
      <c r="CS926" s="97"/>
      <c r="CT926" s="97"/>
      <c r="CU926" s="114"/>
      <c r="CV926" s="50">
        <f t="shared" si="127"/>
        <v>92505600</v>
      </c>
      <c r="CW926" s="11"/>
      <c r="CX926" s="604">
        <f t="shared" si="128"/>
        <v>26.4</v>
      </c>
      <c r="CY926" s="143"/>
      <c r="CZ926" s="143"/>
      <c r="DA926" s="143"/>
      <c r="DB926" s="23"/>
      <c r="DC926" s="23"/>
      <c r="DD926" s="23"/>
      <c r="DE926" s="23"/>
      <c r="DF926" s="143"/>
      <c r="DG926" s="89"/>
      <c r="DH926" s="50" t="s">
        <v>46</v>
      </c>
      <c r="DI926" s="28"/>
      <c r="DJ926" s="553" t="s">
        <v>46</v>
      </c>
      <c r="DK926" s="143"/>
      <c r="DL926" s="46"/>
      <c r="DM926" s="111"/>
      <c r="DN926" s="110"/>
      <c r="DO926" s="432">
        <v>2686.32</v>
      </c>
      <c r="DP926" s="433">
        <v>-664.54222222222256</v>
      </c>
      <c r="DQ926" s="434">
        <v>0</v>
      </c>
      <c r="DR926" s="428">
        <v>471.66666666666669</v>
      </c>
      <c r="DS926" s="432">
        <v>1.04</v>
      </c>
      <c r="DT926" s="434">
        <v>0.40444444444444438</v>
      </c>
      <c r="DU926" s="434">
        <v>0</v>
      </c>
      <c r="DV926" s="428">
        <v>1</v>
      </c>
      <c r="DW926" s="252"/>
      <c r="DX926" s="50"/>
      <c r="DY926" s="249"/>
      <c r="DZ926" s="464">
        <v>0</v>
      </c>
      <c r="EA926" s="465">
        <v>3288</v>
      </c>
      <c r="EB926" s="46"/>
    </row>
    <row r="927" spans="1:132" s="141" customFormat="1" ht="27.75" customHeight="1" x14ac:dyDescent="0.25">
      <c r="A927" s="69" t="s">
        <v>56</v>
      </c>
      <c r="B927" s="69" t="s">
        <v>57</v>
      </c>
      <c r="C927" s="69" t="s">
        <v>1464</v>
      </c>
      <c r="D927" s="67" t="s">
        <v>1564</v>
      </c>
      <c r="E927" s="67" t="s">
        <v>1508</v>
      </c>
      <c r="F927" s="67" t="s">
        <v>1565</v>
      </c>
      <c r="G927" s="67" t="s">
        <v>1566</v>
      </c>
      <c r="H927" s="14" t="s">
        <v>46</v>
      </c>
      <c r="I927" s="20" t="s">
        <v>1979</v>
      </c>
      <c r="J927" s="145" t="s">
        <v>1980</v>
      </c>
      <c r="K927" s="426">
        <v>45.2</v>
      </c>
      <c r="L927" s="426">
        <v>21.821590863701999</v>
      </c>
      <c r="M927" s="424">
        <v>48</v>
      </c>
      <c r="N927" s="487">
        <v>40646399.999999993</v>
      </c>
      <c r="O927" s="487" t="s">
        <v>1976</v>
      </c>
      <c r="P927" s="572">
        <v>5.01</v>
      </c>
      <c r="Q927" s="34" t="s">
        <v>1977</v>
      </c>
      <c r="R927" s="257" t="s">
        <v>48</v>
      </c>
      <c r="S927" s="27"/>
      <c r="T927" s="27"/>
      <c r="U927" s="145"/>
      <c r="V927" s="24"/>
      <c r="W927" s="24"/>
      <c r="X927" s="24"/>
      <c r="Y927" s="24"/>
      <c r="Z927" s="24"/>
      <c r="AA927" s="24"/>
      <c r="AB927" s="24"/>
      <c r="AC927" s="24"/>
      <c r="AD927" s="24"/>
      <c r="AE927" s="24"/>
      <c r="AF927" s="24"/>
      <c r="AG927" s="24"/>
      <c r="AH927" s="24"/>
      <c r="AI927" s="24"/>
      <c r="AJ927" s="24"/>
      <c r="AK927" s="24"/>
      <c r="AL927" s="24"/>
      <c r="AM927" s="24"/>
      <c r="AN927" s="24"/>
      <c r="AO927" s="145">
        <f t="shared" si="129"/>
        <v>0</v>
      </c>
      <c r="AP927" s="14">
        <f t="shared" si="130"/>
        <v>0</v>
      </c>
      <c r="AQ927" s="22"/>
      <c r="AR927" s="24"/>
      <c r="AS927" s="24"/>
      <c r="AT927" s="24"/>
      <c r="AU927" s="24"/>
      <c r="AV927" s="24"/>
      <c r="AW927" s="145"/>
      <c r="AX927" s="24"/>
      <c r="AY927" s="24"/>
      <c r="AZ927" s="24"/>
      <c r="BA927" s="24"/>
      <c r="BB927" s="24"/>
      <c r="BC927" s="24"/>
      <c r="BD927" s="24"/>
      <c r="BE927" s="24"/>
      <c r="BF927" s="24"/>
      <c r="BG927" s="24"/>
      <c r="BH927" s="24"/>
      <c r="BI927" s="24"/>
      <c r="BJ927" s="24"/>
      <c r="BK927" s="24"/>
      <c r="BL927" s="24"/>
      <c r="BM927" s="145">
        <f t="shared" si="131"/>
        <v>0</v>
      </c>
      <c r="BN927" s="24">
        <f t="shared" si="132"/>
        <v>0</v>
      </c>
      <c r="BO927" s="509">
        <f t="shared" si="126"/>
        <v>0</v>
      </c>
      <c r="BP927" s="511">
        <v>0</v>
      </c>
      <c r="BQ927" s="512">
        <v>0</v>
      </c>
      <c r="BR927" s="513">
        <v>0</v>
      </c>
      <c r="BS927" s="512">
        <v>0</v>
      </c>
      <c r="BT927" s="512">
        <v>0</v>
      </c>
      <c r="BU927" s="512">
        <v>0</v>
      </c>
      <c r="BV927" s="512">
        <v>0</v>
      </c>
      <c r="BW927" s="512">
        <v>0</v>
      </c>
      <c r="BX927" s="512">
        <v>0</v>
      </c>
      <c r="BY927" s="512">
        <v>0</v>
      </c>
      <c r="BZ927" s="512">
        <v>0</v>
      </c>
      <c r="CA927" s="512">
        <v>0</v>
      </c>
      <c r="CB927" s="512">
        <v>0</v>
      </c>
      <c r="CC927" s="512">
        <v>0</v>
      </c>
      <c r="CD927" s="512">
        <v>0</v>
      </c>
      <c r="CE927" s="512">
        <v>0</v>
      </c>
      <c r="CF927" s="512">
        <v>0</v>
      </c>
      <c r="CG927" s="512">
        <v>0</v>
      </c>
      <c r="CH927" s="512">
        <v>0</v>
      </c>
      <c r="CI927" s="512">
        <v>0</v>
      </c>
      <c r="CJ927" s="512">
        <v>0</v>
      </c>
      <c r="CK927" s="512">
        <v>0</v>
      </c>
      <c r="CL927" s="513">
        <f t="shared" si="133"/>
        <v>0</v>
      </c>
      <c r="CM927" s="513">
        <f t="shared" si="134"/>
        <v>0</v>
      </c>
      <c r="CN927" s="113"/>
      <c r="CO927" s="97"/>
      <c r="CP927" s="97"/>
      <c r="CQ927" s="97"/>
      <c r="CR927" s="97"/>
      <c r="CS927" s="97"/>
      <c r="CT927" s="97"/>
      <c r="CU927" s="114"/>
      <c r="CV927" s="50">
        <f t="shared" si="127"/>
        <v>40646399.999999993</v>
      </c>
      <c r="CW927" s="11"/>
      <c r="CX927" s="604">
        <f t="shared" si="128"/>
        <v>5.01</v>
      </c>
      <c r="CY927" s="143"/>
      <c r="CZ927" s="143"/>
      <c r="DA927" s="143"/>
      <c r="DB927" s="23"/>
      <c r="DC927" s="23"/>
      <c r="DD927" s="23"/>
      <c r="DE927" s="23"/>
      <c r="DF927" s="143"/>
      <c r="DG927" s="89"/>
      <c r="DH927" s="50" t="s">
        <v>46</v>
      </c>
      <c r="DI927" s="28"/>
      <c r="DJ927" s="553" t="s">
        <v>46</v>
      </c>
      <c r="DK927" s="143"/>
      <c r="DL927" s="46"/>
      <c r="DM927" s="111"/>
      <c r="DN927" s="110"/>
      <c r="DO927" s="432">
        <v>2181.8313253012034</v>
      </c>
      <c r="DP927" s="433">
        <v>-2085.7485139053583</v>
      </c>
      <c r="DQ927" s="434">
        <v>30.795180722891544</v>
      </c>
      <c r="DR927" s="428">
        <v>65.287630672953469</v>
      </c>
      <c r="DS927" s="432">
        <v>1.032702237521514</v>
      </c>
      <c r="DT927" s="434">
        <v>-0.61405803580830298</v>
      </c>
      <c r="DU927" s="434">
        <v>0.20654044750430278</v>
      </c>
      <c r="DV927" s="428">
        <v>0.21210375420890831</v>
      </c>
      <c r="DW927" s="252"/>
      <c r="DX927" s="50"/>
      <c r="DY927" s="249"/>
      <c r="DZ927" s="464">
        <v>1368</v>
      </c>
      <c r="EA927" s="465">
        <v>3022.666666666667</v>
      </c>
      <c r="EB927" s="46"/>
    </row>
    <row r="928" spans="1:132" s="141" customFormat="1" ht="27.75" customHeight="1" x14ac:dyDescent="0.25">
      <c r="A928" s="69" t="s">
        <v>56</v>
      </c>
      <c r="B928" s="69" t="s">
        <v>57</v>
      </c>
      <c r="C928" s="69" t="s">
        <v>1464</v>
      </c>
      <c r="D928" s="67" t="s">
        <v>1564</v>
      </c>
      <c r="E928" s="67" t="s">
        <v>1508</v>
      </c>
      <c r="F928" s="67" t="s">
        <v>1567</v>
      </c>
      <c r="G928" s="67" t="s">
        <v>1568</v>
      </c>
      <c r="H928" s="14" t="s">
        <v>46</v>
      </c>
      <c r="I928" s="20" t="s">
        <v>1979</v>
      </c>
      <c r="J928" s="145" t="s">
        <v>1980</v>
      </c>
      <c r="K928" s="426">
        <v>32.51</v>
      </c>
      <c r="L928" s="426">
        <v>9.7861742220690005</v>
      </c>
      <c r="M928" s="424">
        <v>24</v>
      </c>
      <c r="N928" s="487">
        <v>23126400</v>
      </c>
      <c r="O928" s="487" t="s">
        <v>1976</v>
      </c>
      <c r="P928" s="572">
        <v>6.6</v>
      </c>
      <c r="Q928" s="34" t="s">
        <v>1977</v>
      </c>
      <c r="R928" s="257" t="s">
        <v>48</v>
      </c>
      <c r="S928" s="27"/>
      <c r="T928" s="27"/>
      <c r="U928" s="145"/>
      <c r="V928" s="24"/>
      <c r="W928" s="24"/>
      <c r="X928" s="24"/>
      <c r="Y928" s="24"/>
      <c r="Z928" s="24"/>
      <c r="AA928" s="24"/>
      <c r="AB928" s="24"/>
      <c r="AC928" s="24"/>
      <c r="AD928" s="24"/>
      <c r="AE928" s="24"/>
      <c r="AF928" s="24"/>
      <c r="AG928" s="24"/>
      <c r="AH928" s="24"/>
      <c r="AI928" s="24">
        <v>3</v>
      </c>
      <c r="AJ928" s="24">
        <v>3</v>
      </c>
      <c r="AK928" s="24"/>
      <c r="AL928" s="24"/>
      <c r="AM928" s="24"/>
      <c r="AN928" s="24"/>
      <c r="AO928" s="145">
        <f t="shared" si="129"/>
        <v>3</v>
      </c>
      <c r="AP928" s="14">
        <f t="shared" si="130"/>
        <v>3</v>
      </c>
      <c r="AQ928" s="22"/>
      <c r="AR928" s="24"/>
      <c r="AS928" s="24"/>
      <c r="AT928" s="24"/>
      <c r="AU928" s="24"/>
      <c r="AV928" s="24"/>
      <c r="AW928" s="145"/>
      <c r="AX928" s="24"/>
      <c r="AY928" s="24"/>
      <c r="AZ928" s="24"/>
      <c r="BA928" s="24"/>
      <c r="BB928" s="24"/>
      <c r="BC928" s="24"/>
      <c r="BD928" s="24"/>
      <c r="BE928" s="24"/>
      <c r="BF928" s="24"/>
      <c r="BG928" s="24">
        <v>8109</v>
      </c>
      <c r="BH928" s="24">
        <v>8109</v>
      </c>
      <c r="BI928" s="24"/>
      <c r="BJ928" s="24"/>
      <c r="BK928" s="24"/>
      <c r="BL928" s="24"/>
      <c r="BM928" s="145">
        <f t="shared" si="131"/>
        <v>8109</v>
      </c>
      <c r="BN928" s="24">
        <f t="shared" si="132"/>
        <v>8109</v>
      </c>
      <c r="BO928" s="509">
        <f t="shared" si="126"/>
        <v>1.2286363636363637</v>
      </c>
      <c r="BP928" s="511">
        <v>0</v>
      </c>
      <c r="BQ928" s="512">
        <v>0</v>
      </c>
      <c r="BR928" s="513">
        <v>0</v>
      </c>
      <c r="BS928" s="512">
        <v>0</v>
      </c>
      <c r="BT928" s="512">
        <v>0</v>
      </c>
      <c r="BU928" s="512">
        <v>0</v>
      </c>
      <c r="BV928" s="512">
        <v>0</v>
      </c>
      <c r="BW928" s="512">
        <v>0</v>
      </c>
      <c r="BX928" s="512">
        <v>0</v>
      </c>
      <c r="BY928" s="512">
        <v>0</v>
      </c>
      <c r="BZ928" s="512">
        <v>0</v>
      </c>
      <c r="CA928" s="512">
        <v>0</v>
      </c>
      <c r="CB928" s="512">
        <v>0</v>
      </c>
      <c r="CC928" s="512">
        <v>0</v>
      </c>
      <c r="CD928" s="512">
        <v>0</v>
      </c>
      <c r="CE928" s="512">
        <v>0</v>
      </c>
      <c r="CF928" s="512">
        <v>9518668.5600000005</v>
      </c>
      <c r="CG928" s="512">
        <v>9518668.5600000005</v>
      </c>
      <c r="CH928" s="512">
        <v>0</v>
      </c>
      <c r="CI928" s="512">
        <v>0</v>
      </c>
      <c r="CJ928" s="512">
        <v>0</v>
      </c>
      <c r="CK928" s="512">
        <v>0</v>
      </c>
      <c r="CL928" s="513">
        <f t="shared" si="133"/>
        <v>9518668.5600000005</v>
      </c>
      <c r="CM928" s="513">
        <f t="shared" si="134"/>
        <v>9518668.5600000005</v>
      </c>
      <c r="CN928" s="113"/>
      <c r="CO928" s="97"/>
      <c r="CP928" s="97"/>
      <c r="CQ928" s="97"/>
      <c r="CR928" s="97"/>
      <c r="CS928" s="97"/>
      <c r="CT928" s="97"/>
      <c r="CU928" s="114"/>
      <c r="CV928" s="50">
        <f t="shared" si="127"/>
        <v>23126400</v>
      </c>
      <c r="CW928" s="11"/>
      <c r="CX928" s="604">
        <f t="shared" si="128"/>
        <v>6.6</v>
      </c>
      <c r="CY928" s="143"/>
      <c r="CZ928" s="143"/>
      <c r="DA928" s="143"/>
      <c r="DB928" s="23"/>
      <c r="DC928" s="23"/>
      <c r="DD928" s="23"/>
      <c r="DE928" s="23"/>
      <c r="DF928" s="143"/>
      <c r="DG928" s="89"/>
      <c r="DH928" s="50" t="s">
        <v>46</v>
      </c>
      <c r="DI928" s="28"/>
      <c r="DJ928" s="553" t="s">
        <v>46</v>
      </c>
      <c r="DK928" s="143"/>
      <c r="DL928" s="46"/>
      <c r="DM928" s="111"/>
      <c r="DN928" s="110"/>
      <c r="DO928" s="432">
        <v>1233.1331058020462</v>
      </c>
      <c r="DP928" s="433">
        <v>-838.75745905757822</v>
      </c>
      <c r="DQ928" s="434">
        <v>421.22866894197892</v>
      </c>
      <c r="DR928" s="428">
        <v>-26.853022197510995</v>
      </c>
      <c r="DS928" s="432">
        <v>2.457337883959041</v>
      </c>
      <c r="DT928" s="434">
        <v>-0.76649134140147268</v>
      </c>
      <c r="DU928" s="434">
        <v>1.4744027303754246</v>
      </c>
      <c r="DV928" s="428">
        <v>0.2164438121821437</v>
      </c>
      <c r="DW928" s="252"/>
      <c r="DX928" s="50"/>
      <c r="DY928" s="249"/>
      <c r="DZ928" s="464">
        <v>8899</v>
      </c>
      <c r="EA928" s="465">
        <v>-4731.666666666667</v>
      </c>
      <c r="EB928" s="46"/>
    </row>
    <row r="929" spans="1:132" s="141" customFormat="1" ht="27.75" customHeight="1" x14ac:dyDescent="0.25">
      <c r="A929" s="69" t="s">
        <v>56</v>
      </c>
      <c r="B929" s="69" t="s">
        <v>57</v>
      </c>
      <c r="C929" s="69" t="s">
        <v>1464</v>
      </c>
      <c r="D929" s="67" t="s">
        <v>1569</v>
      </c>
      <c r="E929" s="67" t="s">
        <v>1484</v>
      </c>
      <c r="F929" s="67" t="s">
        <v>1570</v>
      </c>
      <c r="G929" s="67" t="s">
        <v>1571</v>
      </c>
      <c r="H929" s="14" t="s">
        <v>46</v>
      </c>
      <c r="I929" s="20" t="s">
        <v>1978</v>
      </c>
      <c r="J929" s="145" t="s">
        <v>1980</v>
      </c>
      <c r="K929" s="426">
        <v>51.4</v>
      </c>
      <c r="L929" s="426">
        <v>4.1918560518870009</v>
      </c>
      <c r="M929" s="424">
        <v>1</v>
      </c>
      <c r="N929" s="487">
        <v>106171200.00000001</v>
      </c>
      <c r="O929" s="487" t="s">
        <v>1976</v>
      </c>
      <c r="P929" s="572">
        <v>13.6</v>
      </c>
      <c r="Q929" s="34" t="s">
        <v>1977</v>
      </c>
      <c r="R929" s="257" t="s">
        <v>48</v>
      </c>
      <c r="S929" s="27"/>
      <c r="T929" s="27"/>
      <c r="U929" s="145"/>
      <c r="V929" s="24"/>
      <c r="W929" s="24"/>
      <c r="X929" s="24"/>
      <c r="Y929" s="24"/>
      <c r="Z929" s="24"/>
      <c r="AA929" s="24"/>
      <c r="AB929" s="24"/>
      <c r="AC929" s="24"/>
      <c r="AD929" s="24"/>
      <c r="AE929" s="24"/>
      <c r="AF929" s="24"/>
      <c r="AG929" s="24"/>
      <c r="AH929" s="24"/>
      <c r="AI929" s="24"/>
      <c r="AJ929" s="24"/>
      <c r="AK929" s="24"/>
      <c r="AL929" s="24"/>
      <c r="AM929" s="24"/>
      <c r="AN929" s="24"/>
      <c r="AO929" s="145">
        <f t="shared" si="129"/>
        <v>0</v>
      </c>
      <c r="AP929" s="14">
        <f t="shared" si="130"/>
        <v>0</v>
      </c>
      <c r="AQ929" s="22"/>
      <c r="AR929" s="24"/>
      <c r="AS929" s="24"/>
      <c r="AT929" s="24"/>
      <c r="AU929" s="24"/>
      <c r="AV929" s="24"/>
      <c r="AW929" s="145"/>
      <c r="AX929" s="24"/>
      <c r="AY929" s="24"/>
      <c r="AZ929" s="24"/>
      <c r="BA929" s="24"/>
      <c r="BB929" s="24"/>
      <c r="BC929" s="24"/>
      <c r="BD929" s="24"/>
      <c r="BE929" s="24"/>
      <c r="BF929" s="24"/>
      <c r="BG929" s="24"/>
      <c r="BH929" s="24"/>
      <c r="BI929" s="24"/>
      <c r="BJ929" s="24"/>
      <c r="BK929" s="24"/>
      <c r="BL929" s="24"/>
      <c r="BM929" s="145">
        <f t="shared" si="131"/>
        <v>0</v>
      </c>
      <c r="BN929" s="24">
        <f t="shared" si="132"/>
        <v>0</v>
      </c>
      <c r="BO929" s="509">
        <f t="shared" si="126"/>
        <v>0</v>
      </c>
      <c r="BP929" s="511">
        <v>0</v>
      </c>
      <c r="BQ929" s="512">
        <v>0</v>
      </c>
      <c r="BR929" s="513">
        <v>0</v>
      </c>
      <c r="BS929" s="512">
        <v>0</v>
      </c>
      <c r="BT929" s="512">
        <v>0</v>
      </c>
      <c r="BU929" s="512">
        <v>0</v>
      </c>
      <c r="BV929" s="512">
        <v>0</v>
      </c>
      <c r="BW929" s="512">
        <v>0</v>
      </c>
      <c r="BX929" s="512">
        <v>0</v>
      </c>
      <c r="BY929" s="512">
        <v>0</v>
      </c>
      <c r="BZ929" s="512">
        <v>0</v>
      </c>
      <c r="CA929" s="512">
        <v>0</v>
      </c>
      <c r="CB929" s="512">
        <v>0</v>
      </c>
      <c r="CC929" s="512">
        <v>0</v>
      </c>
      <c r="CD929" s="512">
        <v>0</v>
      </c>
      <c r="CE929" s="512">
        <v>0</v>
      </c>
      <c r="CF929" s="512">
        <v>0</v>
      </c>
      <c r="CG929" s="512">
        <v>0</v>
      </c>
      <c r="CH929" s="512">
        <v>0</v>
      </c>
      <c r="CI929" s="512">
        <v>0</v>
      </c>
      <c r="CJ929" s="512">
        <v>0</v>
      </c>
      <c r="CK929" s="512">
        <v>0</v>
      </c>
      <c r="CL929" s="513">
        <f t="shared" si="133"/>
        <v>0</v>
      </c>
      <c r="CM929" s="513">
        <f t="shared" si="134"/>
        <v>0</v>
      </c>
      <c r="CN929" s="113"/>
      <c r="CO929" s="97"/>
      <c r="CP929" s="97"/>
      <c r="CQ929" s="97"/>
      <c r="CR929" s="97"/>
      <c r="CS929" s="97"/>
      <c r="CT929" s="97"/>
      <c r="CU929" s="114"/>
      <c r="CV929" s="50">
        <f t="shared" si="127"/>
        <v>106171200.00000001</v>
      </c>
      <c r="CW929" s="11"/>
      <c r="CX929" s="604">
        <f t="shared" si="128"/>
        <v>13.6</v>
      </c>
      <c r="CY929" s="143"/>
      <c r="CZ929" s="143"/>
      <c r="DA929" s="143"/>
      <c r="DB929" s="23"/>
      <c r="DC929" s="23"/>
      <c r="DD929" s="23"/>
      <c r="DE929" s="23"/>
      <c r="DF929" s="143"/>
      <c r="DG929" s="89"/>
      <c r="DH929" s="50" t="s">
        <v>46</v>
      </c>
      <c r="DI929" s="28"/>
      <c r="DJ929" s="553" t="s">
        <v>46</v>
      </c>
      <c r="DK929" s="143"/>
      <c r="DL929" s="46"/>
      <c r="DM929" s="111"/>
      <c r="DN929" s="110"/>
      <c r="DO929" s="432">
        <v>0</v>
      </c>
      <c r="DP929" s="433">
        <v>255.66666666666666</v>
      </c>
      <c r="DQ929" s="434">
        <v>0</v>
      </c>
      <c r="DR929" s="428">
        <v>86.333333333333329</v>
      </c>
      <c r="DS929" s="432">
        <v>0</v>
      </c>
      <c r="DT929" s="434">
        <v>0.66666666666666663</v>
      </c>
      <c r="DU929" s="434">
        <v>0</v>
      </c>
      <c r="DV929" s="428">
        <v>0.33333333333333331</v>
      </c>
      <c r="DW929" s="252"/>
      <c r="DX929" s="50"/>
      <c r="DY929" s="249"/>
      <c r="DZ929" s="464">
        <v>0</v>
      </c>
      <c r="EA929" s="465">
        <v>0</v>
      </c>
      <c r="EB929" s="46"/>
    </row>
    <row r="930" spans="1:132" s="141" customFormat="1" ht="27.75" customHeight="1" x14ac:dyDescent="0.25">
      <c r="A930" s="69" t="s">
        <v>56</v>
      </c>
      <c r="B930" s="69" t="s">
        <v>57</v>
      </c>
      <c r="C930" s="69" t="s">
        <v>1464</v>
      </c>
      <c r="D930" s="67" t="s">
        <v>1572</v>
      </c>
      <c r="E930" s="67" t="s">
        <v>106</v>
      </c>
      <c r="F930" s="67" t="s">
        <v>1573</v>
      </c>
      <c r="G930" s="67" t="s">
        <v>1562</v>
      </c>
      <c r="H930" s="14" t="s">
        <v>46</v>
      </c>
      <c r="I930" s="20" t="s">
        <v>1979</v>
      </c>
      <c r="J930" s="145" t="s">
        <v>1980</v>
      </c>
      <c r="K930" s="426">
        <v>37.130000000000003</v>
      </c>
      <c r="L930" s="426">
        <v>7.069318167114</v>
      </c>
      <c r="M930" s="424">
        <v>5</v>
      </c>
      <c r="N930" s="487">
        <v>84096000.000000015</v>
      </c>
      <c r="O930" s="487" t="s">
        <v>1976</v>
      </c>
      <c r="P930" s="572">
        <v>24</v>
      </c>
      <c r="Q930" s="34" t="s">
        <v>1977</v>
      </c>
      <c r="R930" s="257" t="s">
        <v>48</v>
      </c>
      <c r="S930" s="27"/>
      <c r="T930" s="27"/>
      <c r="U930" s="145"/>
      <c r="V930" s="24"/>
      <c r="W930" s="24"/>
      <c r="X930" s="24"/>
      <c r="Y930" s="24"/>
      <c r="Z930" s="24"/>
      <c r="AA930" s="24"/>
      <c r="AB930" s="24"/>
      <c r="AC930" s="24"/>
      <c r="AD930" s="24"/>
      <c r="AE930" s="24"/>
      <c r="AF930" s="24"/>
      <c r="AG930" s="24"/>
      <c r="AH930" s="24"/>
      <c r="AI930" s="24"/>
      <c r="AJ930" s="24"/>
      <c r="AK930" s="24"/>
      <c r="AL930" s="24"/>
      <c r="AM930" s="24"/>
      <c r="AN930" s="24"/>
      <c r="AO930" s="145">
        <f t="shared" si="129"/>
        <v>0</v>
      </c>
      <c r="AP930" s="14">
        <f t="shared" si="130"/>
        <v>0</v>
      </c>
      <c r="AQ930" s="22"/>
      <c r="AR930" s="24"/>
      <c r="AS930" s="24"/>
      <c r="AT930" s="24"/>
      <c r="AU930" s="24"/>
      <c r="AV930" s="24"/>
      <c r="AW930" s="145"/>
      <c r="AX930" s="24"/>
      <c r="AY930" s="24"/>
      <c r="AZ930" s="24"/>
      <c r="BA930" s="24"/>
      <c r="BB930" s="24"/>
      <c r="BC930" s="24"/>
      <c r="BD930" s="24"/>
      <c r="BE930" s="24"/>
      <c r="BF930" s="24"/>
      <c r="BG930" s="24"/>
      <c r="BH930" s="24"/>
      <c r="BI930" s="24"/>
      <c r="BJ930" s="24"/>
      <c r="BK930" s="24"/>
      <c r="BL930" s="24"/>
      <c r="BM930" s="145">
        <f t="shared" si="131"/>
        <v>0</v>
      </c>
      <c r="BN930" s="24">
        <f t="shared" si="132"/>
        <v>0</v>
      </c>
      <c r="BO930" s="509">
        <f t="shared" si="126"/>
        <v>0</v>
      </c>
      <c r="BP930" s="511">
        <v>0</v>
      </c>
      <c r="BQ930" s="512">
        <v>0</v>
      </c>
      <c r="BR930" s="513">
        <v>0</v>
      </c>
      <c r="BS930" s="512">
        <v>0</v>
      </c>
      <c r="BT930" s="512">
        <v>0</v>
      </c>
      <c r="BU930" s="512">
        <v>0</v>
      </c>
      <c r="BV930" s="512">
        <v>0</v>
      </c>
      <c r="BW930" s="512">
        <v>0</v>
      </c>
      <c r="BX930" s="512">
        <v>0</v>
      </c>
      <c r="BY930" s="512">
        <v>0</v>
      </c>
      <c r="BZ930" s="512">
        <v>0</v>
      </c>
      <c r="CA930" s="512">
        <v>0</v>
      </c>
      <c r="CB930" s="512">
        <v>0</v>
      </c>
      <c r="CC930" s="512">
        <v>0</v>
      </c>
      <c r="CD930" s="512">
        <v>0</v>
      </c>
      <c r="CE930" s="512">
        <v>0</v>
      </c>
      <c r="CF930" s="512">
        <v>0</v>
      </c>
      <c r="CG930" s="512">
        <v>0</v>
      </c>
      <c r="CH930" s="512">
        <v>0</v>
      </c>
      <c r="CI930" s="512">
        <v>0</v>
      </c>
      <c r="CJ930" s="512">
        <v>0</v>
      </c>
      <c r="CK930" s="512">
        <v>0</v>
      </c>
      <c r="CL930" s="513">
        <f t="shared" si="133"/>
        <v>0</v>
      </c>
      <c r="CM930" s="513">
        <f t="shared" si="134"/>
        <v>0</v>
      </c>
      <c r="CN930" s="113"/>
      <c r="CO930" s="97"/>
      <c r="CP930" s="97"/>
      <c r="CQ930" s="97"/>
      <c r="CR930" s="97"/>
      <c r="CS930" s="97"/>
      <c r="CT930" s="97"/>
      <c r="CU930" s="114"/>
      <c r="CV930" s="50">
        <f t="shared" si="127"/>
        <v>84096000.000000015</v>
      </c>
      <c r="CW930" s="11"/>
      <c r="CX930" s="604">
        <f t="shared" si="128"/>
        <v>24</v>
      </c>
      <c r="CY930" s="143"/>
      <c r="CZ930" s="143"/>
      <c r="DA930" s="143"/>
      <c r="DB930" s="23"/>
      <c r="DC930" s="23"/>
      <c r="DD930" s="23"/>
      <c r="DE930" s="23"/>
      <c r="DF930" s="143"/>
      <c r="DG930" s="89"/>
      <c r="DH930" s="50" t="s">
        <v>46</v>
      </c>
      <c r="DI930" s="28"/>
      <c r="DJ930" s="553" t="s">
        <v>46</v>
      </c>
      <c r="DK930" s="143"/>
      <c r="DL930" s="46"/>
      <c r="DM930" s="111"/>
      <c r="DN930" s="110"/>
      <c r="DO930" s="432">
        <v>4407.3999999999996</v>
      </c>
      <c r="DP930" s="433">
        <v>-3510.5333333333328</v>
      </c>
      <c r="DQ930" s="434">
        <v>182.4</v>
      </c>
      <c r="DR930" s="428">
        <v>714.4666666666667</v>
      </c>
      <c r="DS930" s="432">
        <v>1.2</v>
      </c>
      <c r="DT930" s="434">
        <v>-0.46666666666666656</v>
      </c>
      <c r="DU930" s="434">
        <v>0.2</v>
      </c>
      <c r="DV930" s="428">
        <v>0.53333333333333344</v>
      </c>
      <c r="DW930" s="252"/>
      <c r="DX930" s="50"/>
      <c r="DY930" s="249"/>
      <c r="DZ930" s="464">
        <v>912</v>
      </c>
      <c r="EA930" s="465">
        <v>-617</v>
      </c>
      <c r="EB930" s="46"/>
    </row>
    <row r="931" spans="1:132" s="141" customFormat="1" ht="27.75" customHeight="1" x14ac:dyDescent="0.25">
      <c r="A931" s="69" t="s">
        <v>56</v>
      </c>
      <c r="B931" s="69" t="s">
        <v>57</v>
      </c>
      <c r="C931" s="69" t="s">
        <v>1464</v>
      </c>
      <c r="D931" s="67" t="s">
        <v>1564</v>
      </c>
      <c r="E931" s="67" t="s">
        <v>1508</v>
      </c>
      <c r="F931" s="67" t="s">
        <v>1574</v>
      </c>
      <c r="G931" s="67" t="s">
        <v>1508</v>
      </c>
      <c r="H931" s="14" t="s">
        <v>46</v>
      </c>
      <c r="I931" s="20" t="s">
        <v>1978</v>
      </c>
      <c r="J931" s="145" t="s">
        <v>1980</v>
      </c>
      <c r="K931" s="426">
        <v>20.32</v>
      </c>
      <c r="L931" s="426">
        <v>3.9742424159760001</v>
      </c>
      <c r="M931" s="424">
        <v>8</v>
      </c>
      <c r="N931" s="487">
        <v>29083200</v>
      </c>
      <c r="O931" s="487" t="s">
        <v>1976</v>
      </c>
      <c r="P931" s="572">
        <v>8</v>
      </c>
      <c r="Q931" s="34" t="s">
        <v>1977</v>
      </c>
      <c r="R931" s="257" t="s">
        <v>48</v>
      </c>
      <c r="S931" s="27"/>
      <c r="T931" s="27"/>
      <c r="U931" s="145"/>
      <c r="V931" s="24"/>
      <c r="W931" s="24"/>
      <c r="X931" s="24"/>
      <c r="Y931" s="24"/>
      <c r="Z931" s="24"/>
      <c r="AA931" s="24"/>
      <c r="AB931" s="24"/>
      <c r="AC931" s="24"/>
      <c r="AD931" s="24"/>
      <c r="AE931" s="24"/>
      <c r="AF931" s="24"/>
      <c r="AG931" s="24"/>
      <c r="AH931" s="24"/>
      <c r="AI931" s="24"/>
      <c r="AJ931" s="24"/>
      <c r="AK931" s="24"/>
      <c r="AL931" s="24"/>
      <c r="AM931" s="24"/>
      <c r="AN931" s="24"/>
      <c r="AO931" s="145">
        <f t="shared" si="129"/>
        <v>0</v>
      </c>
      <c r="AP931" s="14">
        <f t="shared" si="130"/>
        <v>0</v>
      </c>
      <c r="AQ931" s="22"/>
      <c r="AR931" s="24"/>
      <c r="AS931" s="24"/>
      <c r="AT931" s="24"/>
      <c r="AU931" s="24"/>
      <c r="AV931" s="24"/>
      <c r="AW931" s="145"/>
      <c r="AX931" s="24"/>
      <c r="AY931" s="24"/>
      <c r="AZ931" s="24"/>
      <c r="BA931" s="24"/>
      <c r="BB931" s="24"/>
      <c r="BC931" s="24"/>
      <c r="BD931" s="24"/>
      <c r="BE931" s="24"/>
      <c r="BF931" s="24"/>
      <c r="BG931" s="24"/>
      <c r="BH931" s="24"/>
      <c r="BI931" s="24"/>
      <c r="BJ931" s="24"/>
      <c r="BK931" s="24"/>
      <c r="BL931" s="24"/>
      <c r="BM931" s="145">
        <f t="shared" si="131"/>
        <v>0</v>
      </c>
      <c r="BN931" s="24">
        <f t="shared" si="132"/>
        <v>0</v>
      </c>
      <c r="BO931" s="509">
        <f t="shared" si="126"/>
        <v>0</v>
      </c>
      <c r="BP931" s="511">
        <v>0</v>
      </c>
      <c r="BQ931" s="512">
        <v>0</v>
      </c>
      <c r="BR931" s="513">
        <v>0</v>
      </c>
      <c r="BS931" s="512">
        <v>0</v>
      </c>
      <c r="BT931" s="512">
        <v>0</v>
      </c>
      <c r="BU931" s="512">
        <v>0</v>
      </c>
      <c r="BV931" s="512">
        <v>0</v>
      </c>
      <c r="BW931" s="512">
        <v>0</v>
      </c>
      <c r="BX931" s="512">
        <v>0</v>
      </c>
      <c r="BY931" s="512">
        <v>0</v>
      </c>
      <c r="BZ931" s="512">
        <v>0</v>
      </c>
      <c r="CA931" s="512">
        <v>0</v>
      </c>
      <c r="CB931" s="512">
        <v>0</v>
      </c>
      <c r="CC931" s="512">
        <v>0</v>
      </c>
      <c r="CD931" s="512">
        <v>0</v>
      </c>
      <c r="CE931" s="512">
        <v>0</v>
      </c>
      <c r="CF931" s="512">
        <v>0</v>
      </c>
      <c r="CG931" s="512">
        <v>0</v>
      </c>
      <c r="CH931" s="512">
        <v>0</v>
      </c>
      <c r="CI931" s="512">
        <v>0</v>
      </c>
      <c r="CJ931" s="512">
        <v>0</v>
      </c>
      <c r="CK931" s="512">
        <v>0</v>
      </c>
      <c r="CL931" s="513">
        <f t="shared" si="133"/>
        <v>0</v>
      </c>
      <c r="CM931" s="513">
        <f t="shared" si="134"/>
        <v>0</v>
      </c>
      <c r="CN931" s="113"/>
      <c r="CO931" s="97"/>
      <c r="CP931" s="97"/>
      <c r="CQ931" s="97"/>
      <c r="CR931" s="97"/>
      <c r="CS931" s="97"/>
      <c r="CT931" s="97"/>
      <c r="CU931" s="114"/>
      <c r="CV931" s="50">
        <f t="shared" si="127"/>
        <v>29083200</v>
      </c>
      <c r="CW931" s="11"/>
      <c r="CX931" s="604">
        <f t="shared" si="128"/>
        <v>8</v>
      </c>
      <c r="CY931" s="143"/>
      <c r="CZ931" s="143"/>
      <c r="DA931" s="143"/>
      <c r="DB931" s="23"/>
      <c r="DC931" s="23"/>
      <c r="DD931" s="23"/>
      <c r="DE931" s="23"/>
      <c r="DF931" s="143"/>
      <c r="DG931" s="89"/>
      <c r="DH931" s="50" t="s">
        <v>46</v>
      </c>
      <c r="DI931" s="28"/>
      <c r="DJ931" s="553" t="s">
        <v>46</v>
      </c>
      <c r="DK931" s="143"/>
      <c r="DL931" s="46"/>
      <c r="DM931" s="111"/>
      <c r="DN931" s="110"/>
      <c r="DO931" s="432">
        <v>2522</v>
      </c>
      <c r="DP931" s="433">
        <v>-2068.7517730496452</v>
      </c>
      <c r="DQ931" s="434">
        <v>352</v>
      </c>
      <c r="DR931" s="428">
        <v>101.24822695035465</v>
      </c>
      <c r="DS931" s="432">
        <v>2</v>
      </c>
      <c r="DT931" s="434">
        <v>-1.1994680851063828</v>
      </c>
      <c r="DU931" s="434">
        <v>1</v>
      </c>
      <c r="DV931" s="428">
        <v>-0.19946808510638281</v>
      </c>
      <c r="DW931" s="252"/>
      <c r="DX931" s="50"/>
      <c r="DY931" s="249"/>
      <c r="DZ931" s="464">
        <v>2816</v>
      </c>
      <c r="EA931" s="465">
        <v>794.66666666666652</v>
      </c>
      <c r="EB931" s="46"/>
    </row>
    <row r="932" spans="1:132" s="141" customFormat="1" ht="27.75" customHeight="1" x14ac:dyDescent="0.25">
      <c r="A932" s="69" t="s">
        <v>56</v>
      </c>
      <c r="B932" s="69" t="s">
        <v>57</v>
      </c>
      <c r="C932" s="69" t="s">
        <v>1464</v>
      </c>
      <c r="D932" s="67" t="s">
        <v>1555</v>
      </c>
      <c r="E932" s="67" t="s">
        <v>1556</v>
      </c>
      <c r="F932" s="67" t="s">
        <v>1575</v>
      </c>
      <c r="G932" s="67" t="s">
        <v>1558</v>
      </c>
      <c r="H932" s="14" t="s">
        <v>46</v>
      </c>
      <c r="I932" s="20" t="s">
        <v>1979</v>
      </c>
      <c r="J932" s="145" t="s">
        <v>1980</v>
      </c>
      <c r="K932" s="426">
        <v>45.21</v>
      </c>
      <c r="L932" s="426">
        <v>8.265909073716001</v>
      </c>
      <c r="M932" s="424">
        <v>7</v>
      </c>
      <c r="N932" s="487">
        <v>49406400</v>
      </c>
      <c r="O932" s="487" t="s">
        <v>1976</v>
      </c>
      <c r="P932" s="572">
        <v>12</v>
      </c>
      <c r="Q932" s="34" t="s">
        <v>1977</v>
      </c>
      <c r="R932" s="257" t="s">
        <v>48</v>
      </c>
      <c r="S932" s="27"/>
      <c r="T932" s="27"/>
      <c r="U932" s="145"/>
      <c r="V932" s="24"/>
      <c r="W932" s="24"/>
      <c r="X932" s="24"/>
      <c r="Y932" s="24"/>
      <c r="Z932" s="24"/>
      <c r="AA932" s="24"/>
      <c r="AB932" s="24"/>
      <c r="AC932" s="24"/>
      <c r="AD932" s="24"/>
      <c r="AE932" s="24"/>
      <c r="AF932" s="24"/>
      <c r="AG932" s="24"/>
      <c r="AH932" s="24"/>
      <c r="AI932" s="24"/>
      <c r="AJ932" s="24"/>
      <c r="AK932" s="24"/>
      <c r="AL932" s="24"/>
      <c r="AM932" s="24"/>
      <c r="AN932" s="24"/>
      <c r="AO932" s="145">
        <f t="shared" si="129"/>
        <v>0</v>
      </c>
      <c r="AP932" s="14">
        <f t="shared" si="130"/>
        <v>0</v>
      </c>
      <c r="AQ932" s="22"/>
      <c r="AR932" s="24"/>
      <c r="AS932" s="24"/>
      <c r="AT932" s="24"/>
      <c r="AU932" s="24"/>
      <c r="AV932" s="24"/>
      <c r="AW932" s="145"/>
      <c r="AX932" s="24"/>
      <c r="AY932" s="24"/>
      <c r="AZ932" s="24"/>
      <c r="BA932" s="24"/>
      <c r="BB932" s="24"/>
      <c r="BC932" s="24"/>
      <c r="BD932" s="24"/>
      <c r="BE932" s="24"/>
      <c r="BF932" s="24"/>
      <c r="BG932" s="24"/>
      <c r="BH932" s="24"/>
      <c r="BI932" s="24"/>
      <c r="BJ932" s="24"/>
      <c r="BK932" s="24"/>
      <c r="BL932" s="24"/>
      <c r="BM932" s="145">
        <f t="shared" si="131"/>
        <v>0</v>
      </c>
      <c r="BN932" s="24">
        <f t="shared" si="132"/>
        <v>0</v>
      </c>
      <c r="BO932" s="509">
        <f t="shared" si="126"/>
        <v>0</v>
      </c>
      <c r="BP932" s="511">
        <v>0</v>
      </c>
      <c r="BQ932" s="512">
        <v>0</v>
      </c>
      <c r="BR932" s="513">
        <v>0</v>
      </c>
      <c r="BS932" s="512">
        <v>0</v>
      </c>
      <c r="BT932" s="512">
        <v>0</v>
      </c>
      <c r="BU932" s="512">
        <v>0</v>
      </c>
      <c r="BV932" s="512">
        <v>0</v>
      </c>
      <c r="BW932" s="512">
        <v>0</v>
      </c>
      <c r="BX932" s="512">
        <v>0</v>
      </c>
      <c r="BY932" s="512">
        <v>0</v>
      </c>
      <c r="BZ932" s="512">
        <v>0</v>
      </c>
      <c r="CA932" s="512">
        <v>0</v>
      </c>
      <c r="CB932" s="512">
        <v>0</v>
      </c>
      <c r="CC932" s="512">
        <v>0</v>
      </c>
      <c r="CD932" s="512">
        <v>0</v>
      </c>
      <c r="CE932" s="512">
        <v>0</v>
      </c>
      <c r="CF932" s="512">
        <v>0</v>
      </c>
      <c r="CG932" s="512">
        <v>0</v>
      </c>
      <c r="CH932" s="512">
        <v>0</v>
      </c>
      <c r="CI932" s="512">
        <v>0</v>
      </c>
      <c r="CJ932" s="512">
        <v>0</v>
      </c>
      <c r="CK932" s="512">
        <v>0</v>
      </c>
      <c r="CL932" s="513">
        <f t="shared" si="133"/>
        <v>0</v>
      </c>
      <c r="CM932" s="513">
        <f t="shared" si="134"/>
        <v>0</v>
      </c>
      <c r="CN932" s="113"/>
      <c r="CO932" s="97"/>
      <c r="CP932" s="97"/>
      <c r="CQ932" s="97"/>
      <c r="CR932" s="97"/>
      <c r="CS932" s="97"/>
      <c r="CT932" s="97"/>
      <c r="CU932" s="114"/>
      <c r="CV932" s="50">
        <f t="shared" si="127"/>
        <v>49406400</v>
      </c>
      <c r="CW932" s="11"/>
      <c r="CX932" s="604">
        <f t="shared" si="128"/>
        <v>12</v>
      </c>
      <c r="CY932" s="143"/>
      <c r="CZ932" s="143"/>
      <c r="DA932" s="143"/>
      <c r="DB932" s="23"/>
      <c r="DC932" s="23"/>
      <c r="DD932" s="23"/>
      <c r="DE932" s="23"/>
      <c r="DF932" s="143"/>
      <c r="DG932" s="89"/>
      <c r="DH932" s="50" t="s">
        <v>46</v>
      </c>
      <c r="DI932" s="28"/>
      <c r="DJ932" s="553" t="s">
        <v>46</v>
      </c>
      <c r="DK932" s="143"/>
      <c r="DL932" s="46"/>
      <c r="DM932" s="111"/>
      <c r="DN932" s="110"/>
      <c r="DO932" s="432">
        <v>1146</v>
      </c>
      <c r="DP932" s="433">
        <v>-70.950799507995043</v>
      </c>
      <c r="DQ932" s="434">
        <v>34</v>
      </c>
      <c r="DR932" s="428">
        <v>66.715867158671571</v>
      </c>
      <c r="DS932" s="432">
        <v>2</v>
      </c>
      <c r="DT932" s="434">
        <v>-0.51168511685116869</v>
      </c>
      <c r="DU932" s="434">
        <v>1</v>
      </c>
      <c r="DV932" s="428">
        <v>-0.17835178351783532</v>
      </c>
      <c r="DW932" s="252"/>
      <c r="DX932" s="50"/>
      <c r="DY932" s="249"/>
      <c r="DZ932" s="464">
        <v>238</v>
      </c>
      <c r="EA932" s="465">
        <v>1645</v>
      </c>
      <c r="EB932" s="46"/>
    </row>
    <row r="933" spans="1:132" s="141" customFormat="1" ht="27.75" customHeight="1" x14ac:dyDescent="0.25">
      <c r="A933" s="69" t="s">
        <v>56</v>
      </c>
      <c r="B933" s="69" t="s">
        <v>57</v>
      </c>
      <c r="C933" s="69" t="s">
        <v>1464</v>
      </c>
      <c r="D933" s="67" t="s">
        <v>1547</v>
      </c>
      <c r="E933" s="67" t="s">
        <v>1534</v>
      </c>
      <c r="F933" s="67" t="s">
        <v>1576</v>
      </c>
      <c r="G933" s="67" t="s">
        <v>1577</v>
      </c>
      <c r="H933" s="14" t="s">
        <v>46</v>
      </c>
      <c r="I933" s="20" t="s">
        <v>1979</v>
      </c>
      <c r="J933" s="145" t="s">
        <v>1980</v>
      </c>
      <c r="K933" s="426">
        <v>52.2</v>
      </c>
      <c r="L933" s="426">
        <v>4.002651506826</v>
      </c>
      <c r="M933" s="424">
        <v>2</v>
      </c>
      <c r="N933" s="487">
        <v>33638400</v>
      </c>
      <c r="O933" s="487" t="s">
        <v>1976</v>
      </c>
      <c r="P933" s="572">
        <v>9.6</v>
      </c>
      <c r="Q933" s="34" t="s">
        <v>1977</v>
      </c>
      <c r="R933" s="257" t="s">
        <v>48</v>
      </c>
      <c r="S933" s="27"/>
      <c r="T933" s="27"/>
      <c r="U933" s="145"/>
      <c r="V933" s="24"/>
      <c r="W933" s="24"/>
      <c r="X933" s="24"/>
      <c r="Y933" s="24"/>
      <c r="Z933" s="24"/>
      <c r="AA933" s="24"/>
      <c r="AB933" s="24"/>
      <c r="AC933" s="24"/>
      <c r="AD933" s="24"/>
      <c r="AE933" s="24"/>
      <c r="AF933" s="24"/>
      <c r="AG933" s="24"/>
      <c r="AH933" s="24"/>
      <c r="AI933" s="24"/>
      <c r="AJ933" s="24"/>
      <c r="AK933" s="24"/>
      <c r="AL933" s="24"/>
      <c r="AM933" s="24"/>
      <c r="AN933" s="24"/>
      <c r="AO933" s="145">
        <f t="shared" si="129"/>
        <v>0</v>
      </c>
      <c r="AP933" s="14">
        <f t="shared" si="130"/>
        <v>0</v>
      </c>
      <c r="AQ933" s="22"/>
      <c r="AR933" s="24"/>
      <c r="AS933" s="24"/>
      <c r="AT933" s="24"/>
      <c r="AU933" s="24"/>
      <c r="AV933" s="24"/>
      <c r="AW933" s="145"/>
      <c r="AX933" s="24"/>
      <c r="AY933" s="24"/>
      <c r="AZ933" s="24"/>
      <c r="BA933" s="24"/>
      <c r="BB933" s="24"/>
      <c r="BC933" s="24"/>
      <c r="BD933" s="24"/>
      <c r="BE933" s="24"/>
      <c r="BF933" s="24"/>
      <c r="BG933" s="24"/>
      <c r="BH933" s="24"/>
      <c r="BI933" s="24"/>
      <c r="BJ933" s="24"/>
      <c r="BK933" s="24"/>
      <c r="BL933" s="24"/>
      <c r="BM933" s="145">
        <f t="shared" si="131"/>
        <v>0</v>
      </c>
      <c r="BN933" s="24">
        <f t="shared" si="132"/>
        <v>0</v>
      </c>
      <c r="BO933" s="509">
        <f t="shared" si="126"/>
        <v>0</v>
      </c>
      <c r="BP933" s="511">
        <v>0</v>
      </c>
      <c r="BQ933" s="512">
        <v>0</v>
      </c>
      <c r="BR933" s="513">
        <v>0</v>
      </c>
      <c r="BS933" s="512">
        <v>0</v>
      </c>
      <c r="BT933" s="512">
        <v>0</v>
      </c>
      <c r="BU933" s="512">
        <v>0</v>
      </c>
      <c r="BV933" s="512">
        <v>0</v>
      </c>
      <c r="BW933" s="512">
        <v>0</v>
      </c>
      <c r="BX933" s="512">
        <v>0</v>
      </c>
      <c r="BY933" s="512">
        <v>0</v>
      </c>
      <c r="BZ933" s="512">
        <v>0</v>
      </c>
      <c r="CA933" s="512">
        <v>0</v>
      </c>
      <c r="CB933" s="512">
        <v>0</v>
      </c>
      <c r="CC933" s="512">
        <v>0</v>
      </c>
      <c r="CD933" s="512">
        <v>0</v>
      </c>
      <c r="CE933" s="512">
        <v>0</v>
      </c>
      <c r="CF933" s="512">
        <v>0</v>
      </c>
      <c r="CG933" s="512">
        <v>0</v>
      </c>
      <c r="CH933" s="512">
        <v>0</v>
      </c>
      <c r="CI933" s="512">
        <v>0</v>
      </c>
      <c r="CJ933" s="512">
        <v>0</v>
      </c>
      <c r="CK933" s="512">
        <v>0</v>
      </c>
      <c r="CL933" s="513">
        <f t="shared" si="133"/>
        <v>0</v>
      </c>
      <c r="CM933" s="513">
        <f t="shared" si="134"/>
        <v>0</v>
      </c>
      <c r="CN933" s="113"/>
      <c r="CO933" s="97"/>
      <c r="CP933" s="97"/>
      <c r="CQ933" s="97"/>
      <c r="CR933" s="97"/>
      <c r="CS933" s="97"/>
      <c r="CT933" s="97"/>
      <c r="CU933" s="114"/>
      <c r="CV933" s="50">
        <f t="shared" si="127"/>
        <v>33638400</v>
      </c>
      <c r="CW933" s="11"/>
      <c r="CX933" s="604">
        <f t="shared" si="128"/>
        <v>9.6</v>
      </c>
      <c r="CY933" s="143"/>
      <c r="CZ933" s="143"/>
      <c r="DA933" s="143"/>
      <c r="DB933" s="23"/>
      <c r="DC933" s="23"/>
      <c r="DD933" s="23"/>
      <c r="DE933" s="23"/>
      <c r="DF933" s="143"/>
      <c r="DG933" s="89"/>
      <c r="DH933" s="50" t="s">
        <v>46</v>
      </c>
      <c r="DI933" s="28"/>
      <c r="DJ933" s="553" t="s">
        <v>46</v>
      </c>
      <c r="DK933" s="143"/>
      <c r="DL933" s="46"/>
      <c r="DM933" s="111"/>
      <c r="DN933" s="110"/>
      <c r="DO933" s="432">
        <v>3282</v>
      </c>
      <c r="DP933" s="433">
        <v>-3187.5</v>
      </c>
      <c r="DQ933" s="434">
        <v>0</v>
      </c>
      <c r="DR933" s="428">
        <v>94.5</v>
      </c>
      <c r="DS933" s="432">
        <v>1</v>
      </c>
      <c r="DT933" s="434">
        <v>-0.5</v>
      </c>
      <c r="DU933" s="434">
        <v>0</v>
      </c>
      <c r="DV933" s="428">
        <v>0.5</v>
      </c>
      <c r="DW933" s="252"/>
      <c r="DX933" s="50"/>
      <c r="DY933" s="249"/>
      <c r="DZ933" s="464">
        <v>0</v>
      </c>
      <c r="EA933" s="465">
        <v>189</v>
      </c>
      <c r="EB933" s="46"/>
    </row>
    <row r="934" spans="1:132" s="141" customFormat="1" ht="27.75" customHeight="1" x14ac:dyDescent="0.25">
      <c r="A934" s="69" t="s">
        <v>56</v>
      </c>
      <c r="B934" s="69" t="s">
        <v>57</v>
      </c>
      <c r="C934" s="69" t="s">
        <v>1464</v>
      </c>
      <c r="D934" s="67" t="s">
        <v>1547</v>
      </c>
      <c r="E934" s="67" t="s">
        <v>1534</v>
      </c>
      <c r="F934" s="67" t="s">
        <v>1578</v>
      </c>
      <c r="G934" s="67" t="s">
        <v>1579</v>
      </c>
      <c r="H934" s="14" t="s">
        <v>46</v>
      </c>
      <c r="I934" s="20" t="s">
        <v>1979</v>
      </c>
      <c r="J934" s="145" t="s">
        <v>1980</v>
      </c>
      <c r="K934" s="426">
        <v>72.5</v>
      </c>
      <c r="L934" s="426">
        <v>21.240719652789</v>
      </c>
      <c r="M934" s="424">
        <v>1</v>
      </c>
      <c r="N934" s="487">
        <v>120537599.99999999</v>
      </c>
      <c r="O934" s="487" t="s">
        <v>1976</v>
      </c>
      <c r="P934" s="572">
        <v>34.4</v>
      </c>
      <c r="Q934" s="34" t="s">
        <v>1977</v>
      </c>
      <c r="R934" s="257" t="s">
        <v>48</v>
      </c>
      <c r="S934" s="27"/>
      <c r="T934" s="27"/>
      <c r="U934" s="145"/>
      <c r="V934" s="24"/>
      <c r="W934" s="24"/>
      <c r="X934" s="24"/>
      <c r="Y934" s="24"/>
      <c r="Z934" s="24"/>
      <c r="AA934" s="24"/>
      <c r="AB934" s="24"/>
      <c r="AC934" s="24"/>
      <c r="AD934" s="24"/>
      <c r="AE934" s="24"/>
      <c r="AF934" s="24"/>
      <c r="AG934" s="24"/>
      <c r="AH934" s="24"/>
      <c r="AI934" s="24">
        <v>1</v>
      </c>
      <c r="AJ934" s="24">
        <v>1</v>
      </c>
      <c r="AK934" s="24"/>
      <c r="AL934" s="24"/>
      <c r="AM934" s="24">
        <v>1</v>
      </c>
      <c r="AN934" s="24">
        <v>1</v>
      </c>
      <c r="AO934" s="145">
        <f t="shared" si="129"/>
        <v>2</v>
      </c>
      <c r="AP934" s="14">
        <f t="shared" si="130"/>
        <v>2</v>
      </c>
      <c r="AQ934" s="22"/>
      <c r="AR934" s="24"/>
      <c r="AS934" s="24"/>
      <c r="AT934" s="24"/>
      <c r="AU934" s="24"/>
      <c r="AV934" s="24"/>
      <c r="AW934" s="145"/>
      <c r="AX934" s="24"/>
      <c r="AY934" s="24"/>
      <c r="AZ934" s="24"/>
      <c r="BA934" s="24"/>
      <c r="BB934" s="24"/>
      <c r="BC934" s="24"/>
      <c r="BD934" s="24"/>
      <c r="BE934" s="24"/>
      <c r="BF934" s="24"/>
      <c r="BG934" s="24">
        <v>375</v>
      </c>
      <c r="BH934" s="24">
        <v>375</v>
      </c>
      <c r="BI934" s="24"/>
      <c r="BJ934" s="24"/>
      <c r="BK934" s="24">
        <v>600</v>
      </c>
      <c r="BL934" s="24">
        <v>600</v>
      </c>
      <c r="BM934" s="145">
        <f t="shared" si="131"/>
        <v>975</v>
      </c>
      <c r="BN934" s="24">
        <f t="shared" si="132"/>
        <v>975</v>
      </c>
      <c r="BO934" s="509">
        <f t="shared" si="126"/>
        <v>2.8343023255813955E-2</v>
      </c>
      <c r="BP934" s="511">
        <v>0</v>
      </c>
      <c r="BQ934" s="512">
        <v>0</v>
      </c>
      <c r="BR934" s="513">
        <v>0</v>
      </c>
      <c r="BS934" s="512">
        <v>0</v>
      </c>
      <c r="BT934" s="512">
        <v>0</v>
      </c>
      <c r="BU934" s="512">
        <v>0</v>
      </c>
      <c r="BV934" s="512">
        <v>0</v>
      </c>
      <c r="BW934" s="512">
        <v>0</v>
      </c>
      <c r="BX934" s="512">
        <v>0</v>
      </c>
      <c r="BY934" s="512">
        <v>0</v>
      </c>
      <c r="BZ934" s="512">
        <v>0</v>
      </c>
      <c r="CA934" s="512">
        <v>0</v>
      </c>
      <c r="CB934" s="512">
        <v>0</v>
      </c>
      <c r="CC934" s="512">
        <v>0</v>
      </c>
      <c r="CD934" s="512">
        <v>0</v>
      </c>
      <c r="CE934" s="512">
        <v>0</v>
      </c>
      <c r="CF934" s="512">
        <v>440190</v>
      </c>
      <c r="CG934" s="512">
        <v>440190</v>
      </c>
      <c r="CH934" s="512">
        <v>0</v>
      </c>
      <c r="CI934" s="512">
        <v>0</v>
      </c>
      <c r="CJ934" s="512">
        <v>1965744</v>
      </c>
      <c r="CK934" s="512">
        <v>1965744</v>
      </c>
      <c r="CL934" s="513">
        <f t="shared" si="133"/>
        <v>2405934</v>
      </c>
      <c r="CM934" s="513">
        <f t="shared" si="134"/>
        <v>2405934</v>
      </c>
      <c r="CN934" s="113"/>
      <c r="CO934" s="97"/>
      <c r="CP934" s="97"/>
      <c r="CQ934" s="97"/>
      <c r="CR934" s="97"/>
      <c r="CS934" s="97"/>
      <c r="CT934" s="97"/>
      <c r="CU934" s="114"/>
      <c r="CV934" s="50">
        <f t="shared" si="127"/>
        <v>120537599.99999999</v>
      </c>
      <c r="CW934" s="11"/>
      <c r="CX934" s="604">
        <f t="shared" si="128"/>
        <v>34.4</v>
      </c>
      <c r="CY934" s="143"/>
      <c r="CZ934" s="143"/>
      <c r="DA934" s="143"/>
      <c r="DB934" s="23"/>
      <c r="DC934" s="23"/>
      <c r="DD934" s="23"/>
      <c r="DE934" s="23"/>
      <c r="DF934" s="143"/>
      <c r="DG934" s="89"/>
      <c r="DH934" s="50" t="s">
        <v>46</v>
      </c>
      <c r="DI934" s="28"/>
      <c r="DJ934" s="553" t="s">
        <v>46</v>
      </c>
      <c r="DK934" s="143"/>
      <c r="DL934" s="46"/>
      <c r="DM934" s="111"/>
      <c r="DN934" s="110"/>
      <c r="DO934" s="432">
        <v>1181</v>
      </c>
      <c r="DP934" s="433">
        <v>-1124.3333333333333</v>
      </c>
      <c r="DQ934" s="434">
        <v>74</v>
      </c>
      <c r="DR934" s="428">
        <v>-17.333333333333336</v>
      </c>
      <c r="DS934" s="432">
        <v>2</v>
      </c>
      <c r="DT934" s="434">
        <v>-1.6666666666666667</v>
      </c>
      <c r="DU934" s="434">
        <v>1</v>
      </c>
      <c r="DV934" s="428">
        <v>-0.66666666666666674</v>
      </c>
      <c r="DW934" s="252"/>
      <c r="DX934" s="50"/>
      <c r="DY934" s="249"/>
      <c r="DZ934" s="464">
        <v>0</v>
      </c>
      <c r="EA934" s="465">
        <v>0</v>
      </c>
      <c r="EB934" s="46"/>
    </row>
    <row r="935" spans="1:132" s="141" customFormat="1" ht="27.75" customHeight="1" x14ac:dyDescent="0.25">
      <c r="A935" s="69" t="s">
        <v>56</v>
      </c>
      <c r="B935" s="69" t="s">
        <v>57</v>
      </c>
      <c r="C935" s="69" t="s">
        <v>1464</v>
      </c>
      <c r="D935" s="67" t="s">
        <v>1580</v>
      </c>
      <c r="E935" s="67" t="s">
        <v>1498</v>
      </c>
      <c r="F935" s="67" t="s">
        <v>1581</v>
      </c>
      <c r="G935" s="67" t="s">
        <v>1498</v>
      </c>
      <c r="H935" s="14" t="s">
        <v>46</v>
      </c>
      <c r="I935" s="20" t="s">
        <v>1979</v>
      </c>
      <c r="J935" s="145" t="s">
        <v>1975</v>
      </c>
      <c r="K935" s="426">
        <v>11.660166036553681</v>
      </c>
      <c r="L935" s="426">
        <v>26.427272672304003</v>
      </c>
      <c r="M935" s="424">
        <v>1844</v>
      </c>
      <c r="N935" s="487">
        <v>30309600.000000004</v>
      </c>
      <c r="O935" s="487" t="s">
        <v>1976</v>
      </c>
      <c r="P935" s="572">
        <v>8.703208897872079</v>
      </c>
      <c r="Q935" s="34" t="s">
        <v>1977</v>
      </c>
      <c r="R935" s="257" t="s">
        <v>48</v>
      </c>
      <c r="S935" s="27"/>
      <c r="T935" s="27"/>
      <c r="U935" s="145"/>
      <c r="V935" s="24"/>
      <c r="W935" s="24"/>
      <c r="X935" s="24"/>
      <c r="Y935" s="24"/>
      <c r="Z935" s="24"/>
      <c r="AA935" s="24"/>
      <c r="AB935" s="24"/>
      <c r="AC935" s="24"/>
      <c r="AD935" s="24"/>
      <c r="AE935" s="24"/>
      <c r="AF935" s="24"/>
      <c r="AG935" s="24"/>
      <c r="AH935" s="24"/>
      <c r="AI935" s="24">
        <v>80</v>
      </c>
      <c r="AJ935" s="24">
        <v>80</v>
      </c>
      <c r="AK935" s="24"/>
      <c r="AL935" s="24"/>
      <c r="AM935" s="24"/>
      <c r="AN935" s="24"/>
      <c r="AO935" s="145">
        <f t="shared" si="129"/>
        <v>80</v>
      </c>
      <c r="AP935" s="14">
        <f t="shared" si="130"/>
        <v>80</v>
      </c>
      <c r="AQ935" s="22"/>
      <c r="AR935" s="24"/>
      <c r="AS935" s="24"/>
      <c r="AT935" s="24"/>
      <c r="AU935" s="24"/>
      <c r="AV935" s="24"/>
      <c r="AW935" s="145"/>
      <c r="AX935" s="24"/>
      <c r="AY935" s="24"/>
      <c r="AZ935" s="24"/>
      <c r="BA935" s="24"/>
      <c r="BB935" s="24"/>
      <c r="BC935" s="24"/>
      <c r="BD935" s="24"/>
      <c r="BE935" s="24"/>
      <c r="BF935" s="24"/>
      <c r="BG935" s="24">
        <v>820.09</v>
      </c>
      <c r="BH935" s="24">
        <v>820.09</v>
      </c>
      <c r="BI935" s="24"/>
      <c r="BJ935" s="24"/>
      <c r="BK935" s="24"/>
      <c r="BL935" s="24"/>
      <c r="BM935" s="145">
        <f t="shared" si="131"/>
        <v>820.09</v>
      </c>
      <c r="BN935" s="24">
        <f t="shared" si="132"/>
        <v>820.09</v>
      </c>
      <c r="BO935" s="509">
        <f t="shared" si="126"/>
        <v>9.4228463274104654E-2</v>
      </c>
      <c r="BP935" s="511">
        <v>0</v>
      </c>
      <c r="BQ935" s="512">
        <v>0</v>
      </c>
      <c r="BR935" s="513">
        <v>0</v>
      </c>
      <c r="BS935" s="512">
        <v>0</v>
      </c>
      <c r="BT935" s="512">
        <v>0</v>
      </c>
      <c r="BU935" s="512">
        <v>0</v>
      </c>
      <c r="BV935" s="512">
        <v>0</v>
      </c>
      <c r="BW935" s="512">
        <v>0</v>
      </c>
      <c r="BX935" s="512">
        <v>0</v>
      </c>
      <c r="BY935" s="512">
        <v>0</v>
      </c>
      <c r="BZ935" s="512">
        <v>0</v>
      </c>
      <c r="CA935" s="512">
        <v>0</v>
      </c>
      <c r="CB935" s="512">
        <v>0</v>
      </c>
      <c r="CC935" s="512">
        <v>0</v>
      </c>
      <c r="CD935" s="512">
        <v>0</v>
      </c>
      <c r="CE935" s="512">
        <v>0</v>
      </c>
      <c r="CF935" s="512">
        <v>962654.44560000009</v>
      </c>
      <c r="CG935" s="512">
        <v>962654.44560000009</v>
      </c>
      <c r="CH935" s="512">
        <v>0</v>
      </c>
      <c r="CI935" s="512">
        <v>0</v>
      </c>
      <c r="CJ935" s="512">
        <v>0</v>
      </c>
      <c r="CK935" s="512">
        <v>0</v>
      </c>
      <c r="CL935" s="513">
        <f t="shared" si="133"/>
        <v>962654.44560000009</v>
      </c>
      <c r="CM935" s="513">
        <f t="shared" si="134"/>
        <v>962654.44560000009</v>
      </c>
      <c r="CN935" s="113"/>
      <c r="CO935" s="97"/>
      <c r="CP935" s="97"/>
      <c r="CQ935" s="97"/>
      <c r="CR935" s="97"/>
      <c r="CS935" s="97"/>
      <c r="CT935" s="97"/>
      <c r="CU935" s="114"/>
      <c r="CV935" s="50">
        <f t="shared" si="127"/>
        <v>30309600.000000004</v>
      </c>
      <c r="CW935" s="11"/>
      <c r="CX935" s="604">
        <f t="shared" si="128"/>
        <v>8.703208897872079</v>
      </c>
      <c r="CY935" s="143"/>
      <c r="CZ935" s="143"/>
      <c r="DA935" s="143"/>
      <c r="DB935" s="23"/>
      <c r="DC935" s="23"/>
      <c r="DD935" s="23"/>
      <c r="DE935" s="23"/>
      <c r="DF935" s="143"/>
      <c r="DG935" s="89"/>
      <c r="DH935" s="50" t="s">
        <v>46</v>
      </c>
      <c r="DI935" s="28"/>
      <c r="DJ935" s="553" t="s">
        <v>46</v>
      </c>
      <c r="DK935" s="143"/>
      <c r="DL935" s="46"/>
      <c r="DM935" s="111"/>
      <c r="DN935" s="110"/>
      <c r="DO935" s="432">
        <v>2721.3897477624087</v>
      </c>
      <c r="DP935" s="433">
        <v>-2337.4538488489688</v>
      </c>
      <c r="DQ935" s="434">
        <v>467.67019256848386</v>
      </c>
      <c r="DR935" s="428">
        <v>-152.22067251285938</v>
      </c>
      <c r="DS935" s="432">
        <v>6.9704366693788993</v>
      </c>
      <c r="DT935" s="434">
        <v>-5.4304792520990306</v>
      </c>
      <c r="DU935" s="434">
        <v>4.4117168429617575</v>
      </c>
      <c r="DV935" s="428">
        <v>-2.8898606113095475</v>
      </c>
      <c r="DW935" s="252"/>
      <c r="DX935" s="50"/>
      <c r="DY935" s="249"/>
      <c r="DZ935" s="464">
        <v>754460</v>
      </c>
      <c r="EA935" s="465">
        <v>-275225</v>
      </c>
      <c r="EB935" s="46"/>
    </row>
    <row r="936" spans="1:132" s="141" customFormat="1" ht="27.75" customHeight="1" x14ac:dyDescent="0.25">
      <c r="A936" s="69" t="s">
        <v>56</v>
      </c>
      <c r="B936" s="69" t="s">
        <v>57</v>
      </c>
      <c r="C936" s="69" t="s">
        <v>1464</v>
      </c>
      <c r="D936" s="67" t="s">
        <v>1580</v>
      </c>
      <c r="E936" s="67" t="s">
        <v>1498</v>
      </c>
      <c r="F936" s="67" t="s">
        <v>1582</v>
      </c>
      <c r="G936" s="67" t="s">
        <v>1583</v>
      </c>
      <c r="H936" s="14" t="s">
        <v>46</v>
      </c>
      <c r="I936" s="20" t="s">
        <v>1978</v>
      </c>
      <c r="J936" s="145" t="s">
        <v>1975</v>
      </c>
      <c r="K936" s="426">
        <v>8.5965145681258512</v>
      </c>
      <c r="L936" s="426">
        <v>33.102462052359002</v>
      </c>
      <c r="M936" s="424">
        <v>1493</v>
      </c>
      <c r="N936" s="487">
        <v>20743680</v>
      </c>
      <c r="O936" s="487" t="s">
        <v>1976</v>
      </c>
      <c r="P936" s="572">
        <v>5.6090733352310442</v>
      </c>
      <c r="Q936" s="34" t="s">
        <v>48</v>
      </c>
      <c r="R936" s="257" t="s">
        <v>48</v>
      </c>
      <c r="S936" s="27"/>
      <c r="T936" s="27"/>
      <c r="U936" s="145"/>
      <c r="V936" s="24"/>
      <c r="W936" s="24"/>
      <c r="X936" s="24"/>
      <c r="Y936" s="24"/>
      <c r="Z936" s="24"/>
      <c r="AA936" s="24"/>
      <c r="AB936" s="24"/>
      <c r="AC936" s="24"/>
      <c r="AD936" s="24"/>
      <c r="AE936" s="24"/>
      <c r="AF936" s="24"/>
      <c r="AG936" s="24"/>
      <c r="AH936" s="24"/>
      <c r="AI936" s="24">
        <v>84</v>
      </c>
      <c r="AJ936" s="24">
        <v>84</v>
      </c>
      <c r="AK936" s="24"/>
      <c r="AL936" s="24"/>
      <c r="AM936" s="24"/>
      <c r="AN936" s="24"/>
      <c r="AO936" s="145">
        <f t="shared" si="129"/>
        <v>84</v>
      </c>
      <c r="AP936" s="14">
        <f t="shared" si="130"/>
        <v>84</v>
      </c>
      <c r="AQ936" s="22"/>
      <c r="AR936" s="24"/>
      <c r="AS936" s="24"/>
      <c r="AT936" s="24"/>
      <c r="AU936" s="24"/>
      <c r="AV936" s="24"/>
      <c r="AW936" s="145"/>
      <c r="AX936" s="24"/>
      <c r="AY936" s="24"/>
      <c r="AZ936" s="24"/>
      <c r="BA936" s="24"/>
      <c r="BB936" s="24"/>
      <c r="BC936" s="24"/>
      <c r="BD936" s="24"/>
      <c r="BE936" s="24"/>
      <c r="BF936" s="24"/>
      <c r="BG936" s="24">
        <v>815.24</v>
      </c>
      <c r="BH936" s="24">
        <v>815.24</v>
      </c>
      <c r="BI936" s="24"/>
      <c r="BJ936" s="24"/>
      <c r="BK936" s="24"/>
      <c r="BL936" s="24"/>
      <c r="BM936" s="145">
        <f t="shared" si="131"/>
        <v>815.24</v>
      </c>
      <c r="BN936" s="24">
        <f t="shared" si="132"/>
        <v>815.24</v>
      </c>
      <c r="BO936" s="509">
        <f t="shared" si="126"/>
        <v>0.14534308098263066</v>
      </c>
      <c r="BP936" s="511">
        <v>0</v>
      </c>
      <c r="BQ936" s="512">
        <v>0</v>
      </c>
      <c r="BR936" s="513">
        <v>0</v>
      </c>
      <c r="BS936" s="512">
        <v>0</v>
      </c>
      <c r="BT936" s="512">
        <v>0</v>
      </c>
      <c r="BU936" s="512">
        <v>0</v>
      </c>
      <c r="BV936" s="512">
        <v>0</v>
      </c>
      <c r="BW936" s="512">
        <v>0</v>
      </c>
      <c r="BX936" s="512">
        <v>0</v>
      </c>
      <c r="BY936" s="512">
        <v>0</v>
      </c>
      <c r="BZ936" s="512">
        <v>0</v>
      </c>
      <c r="CA936" s="512">
        <v>0</v>
      </c>
      <c r="CB936" s="512">
        <v>0</v>
      </c>
      <c r="CC936" s="512">
        <v>0</v>
      </c>
      <c r="CD936" s="512">
        <v>0</v>
      </c>
      <c r="CE936" s="512">
        <v>0</v>
      </c>
      <c r="CF936" s="512">
        <v>956961.32160000014</v>
      </c>
      <c r="CG936" s="512">
        <v>956961.32160000014</v>
      </c>
      <c r="CH936" s="512">
        <v>0</v>
      </c>
      <c r="CI936" s="512">
        <v>0</v>
      </c>
      <c r="CJ936" s="512">
        <v>0</v>
      </c>
      <c r="CK936" s="512">
        <v>0</v>
      </c>
      <c r="CL936" s="513">
        <f t="shared" si="133"/>
        <v>956961.32160000014</v>
      </c>
      <c r="CM936" s="513">
        <f t="shared" si="134"/>
        <v>956961.32160000014</v>
      </c>
      <c r="CN936" s="113"/>
      <c r="CO936" s="97"/>
      <c r="CP936" s="97"/>
      <c r="CQ936" s="97"/>
      <c r="CR936" s="97"/>
      <c r="CS936" s="97"/>
      <c r="CT936" s="97"/>
      <c r="CU936" s="114"/>
      <c r="CV936" s="50">
        <f t="shared" si="127"/>
        <v>20743680</v>
      </c>
      <c r="CW936" s="11"/>
      <c r="CX936" s="604">
        <f t="shared" si="128"/>
        <v>5.6090733352310442</v>
      </c>
      <c r="CY936" s="143"/>
      <c r="CZ936" s="143"/>
      <c r="DA936" s="143"/>
      <c r="DB936" s="23"/>
      <c r="DC936" s="23"/>
      <c r="DD936" s="23"/>
      <c r="DE936" s="23"/>
      <c r="DF936" s="143"/>
      <c r="DG936" s="89"/>
      <c r="DH936" s="50" t="s">
        <v>46</v>
      </c>
      <c r="DI936" s="28"/>
      <c r="DJ936" s="553" t="s">
        <v>46</v>
      </c>
      <c r="DK936" s="143"/>
      <c r="DL936" s="46"/>
      <c r="DM936" s="111"/>
      <c r="DN936" s="110"/>
      <c r="DO936" s="432">
        <v>2664.7078125000057</v>
      </c>
      <c r="DP936" s="433">
        <v>-2031.768290946035</v>
      </c>
      <c r="DQ936" s="434">
        <v>445.2066964285724</v>
      </c>
      <c r="DR936" s="428">
        <v>-164.07556078270346</v>
      </c>
      <c r="DS936" s="432">
        <v>2.9638392857142923</v>
      </c>
      <c r="DT936" s="434">
        <v>-1.8937145681332757</v>
      </c>
      <c r="DU936" s="434">
        <v>1.9372767857142899</v>
      </c>
      <c r="DV936" s="428">
        <v>-0.96273578763525547</v>
      </c>
      <c r="DW936" s="252"/>
      <c r="DX936" s="50"/>
      <c r="DY936" s="249"/>
      <c r="DZ936" s="464">
        <v>280399</v>
      </c>
      <c r="EA936" s="465">
        <v>-166596.66666666669</v>
      </c>
      <c r="EB936" s="46"/>
    </row>
    <row r="937" spans="1:132" s="141" customFormat="1" ht="27.75" customHeight="1" x14ac:dyDescent="0.25">
      <c r="A937" s="69" t="s">
        <v>56</v>
      </c>
      <c r="B937" s="69" t="s">
        <v>57</v>
      </c>
      <c r="C937" s="69" t="s">
        <v>1464</v>
      </c>
      <c r="D937" s="67" t="s">
        <v>1580</v>
      </c>
      <c r="E937" s="67" t="s">
        <v>1498</v>
      </c>
      <c r="F937" s="67" t="s">
        <v>1584</v>
      </c>
      <c r="G937" s="67" t="s">
        <v>1585</v>
      </c>
      <c r="H937" s="14" t="s">
        <v>46</v>
      </c>
      <c r="I937" s="20" t="s">
        <v>1978</v>
      </c>
      <c r="J937" s="145" t="s">
        <v>1975</v>
      </c>
      <c r="K937" s="426">
        <v>10.151203372999674</v>
      </c>
      <c r="L937" s="426">
        <v>16.614393904836</v>
      </c>
      <c r="M937" s="424">
        <v>871</v>
      </c>
      <c r="N937" s="487">
        <v>24457920.000000004</v>
      </c>
      <c r="O937" s="487" t="s">
        <v>1976</v>
      </c>
      <c r="P937" s="572">
        <v>6.6988797033533896</v>
      </c>
      <c r="Q937" s="34" t="s">
        <v>48</v>
      </c>
      <c r="R937" s="257" t="s">
        <v>48</v>
      </c>
      <c r="S937" s="27"/>
      <c r="T937" s="27"/>
      <c r="U937" s="145"/>
      <c r="V937" s="24"/>
      <c r="W937" s="24"/>
      <c r="X937" s="24"/>
      <c r="Y937" s="24">
        <v>1</v>
      </c>
      <c r="Z937" s="24">
        <v>1</v>
      </c>
      <c r="AA937" s="24"/>
      <c r="AB937" s="24"/>
      <c r="AC937" s="24"/>
      <c r="AD937" s="24"/>
      <c r="AE937" s="24"/>
      <c r="AF937" s="24"/>
      <c r="AG937" s="24"/>
      <c r="AH937" s="24"/>
      <c r="AI937" s="24">
        <v>39</v>
      </c>
      <c r="AJ937" s="24">
        <v>39</v>
      </c>
      <c r="AK937" s="24"/>
      <c r="AL937" s="24"/>
      <c r="AM937" s="24"/>
      <c r="AN937" s="24"/>
      <c r="AO937" s="145">
        <f t="shared" si="129"/>
        <v>40</v>
      </c>
      <c r="AP937" s="14">
        <f t="shared" si="130"/>
        <v>40</v>
      </c>
      <c r="AQ937" s="22"/>
      <c r="AR937" s="24"/>
      <c r="AS937" s="24"/>
      <c r="AT937" s="24"/>
      <c r="AU937" s="24"/>
      <c r="AV937" s="24"/>
      <c r="AW937" s="145">
        <v>5</v>
      </c>
      <c r="AX937" s="24">
        <v>5</v>
      </c>
      <c r="AY937" s="24"/>
      <c r="AZ937" s="24"/>
      <c r="BA937" s="24"/>
      <c r="BB937" s="24"/>
      <c r="BC937" s="24"/>
      <c r="BD937" s="24"/>
      <c r="BE937" s="24"/>
      <c r="BF937" s="24"/>
      <c r="BG937" s="24">
        <v>392.59500000000003</v>
      </c>
      <c r="BH937" s="24">
        <v>392.59500000000003</v>
      </c>
      <c r="BI937" s="24"/>
      <c r="BJ937" s="24"/>
      <c r="BK937" s="24"/>
      <c r="BL937" s="24"/>
      <c r="BM937" s="145">
        <f t="shared" si="131"/>
        <v>397.59500000000003</v>
      </c>
      <c r="BN937" s="24">
        <f t="shared" si="132"/>
        <v>397.59500000000003</v>
      </c>
      <c r="BO937" s="509">
        <f t="shared" si="126"/>
        <v>5.9352461546811792E-2</v>
      </c>
      <c r="BP937" s="511">
        <v>0</v>
      </c>
      <c r="BQ937" s="512">
        <v>0</v>
      </c>
      <c r="BR937" s="513">
        <v>0</v>
      </c>
      <c r="BS937" s="512">
        <v>0</v>
      </c>
      <c r="BT937" s="512">
        <v>0</v>
      </c>
      <c r="BU937" s="512">
        <v>0</v>
      </c>
      <c r="BV937" s="512">
        <v>16381.2</v>
      </c>
      <c r="BW937" s="512">
        <v>16381.2</v>
      </c>
      <c r="BX937" s="512">
        <v>0</v>
      </c>
      <c r="BY937" s="512">
        <v>0</v>
      </c>
      <c r="BZ937" s="512">
        <v>0</v>
      </c>
      <c r="CA937" s="512">
        <v>0</v>
      </c>
      <c r="CB937" s="512">
        <v>0</v>
      </c>
      <c r="CC937" s="512">
        <v>0</v>
      </c>
      <c r="CD937" s="512">
        <v>0</v>
      </c>
      <c r="CE937" s="512">
        <v>0</v>
      </c>
      <c r="CF937" s="512">
        <v>460843.71480000007</v>
      </c>
      <c r="CG937" s="512">
        <v>460843.71480000007</v>
      </c>
      <c r="CH937" s="512">
        <v>0</v>
      </c>
      <c r="CI937" s="512">
        <v>0</v>
      </c>
      <c r="CJ937" s="512">
        <v>0</v>
      </c>
      <c r="CK937" s="512">
        <v>0</v>
      </c>
      <c r="CL937" s="513">
        <f t="shared" si="133"/>
        <v>477224.91480000009</v>
      </c>
      <c r="CM937" s="513">
        <f t="shared" si="134"/>
        <v>477224.91480000009</v>
      </c>
      <c r="CN937" s="113"/>
      <c r="CO937" s="97"/>
      <c r="CP937" s="97"/>
      <c r="CQ937" s="97"/>
      <c r="CR937" s="97"/>
      <c r="CS937" s="97"/>
      <c r="CT937" s="97"/>
      <c r="CU937" s="114"/>
      <c r="CV937" s="50">
        <f t="shared" si="127"/>
        <v>24457920.000000004</v>
      </c>
      <c r="CW937" s="11"/>
      <c r="CX937" s="604">
        <f t="shared" si="128"/>
        <v>6.6988797033533896</v>
      </c>
      <c r="CY937" s="143"/>
      <c r="CZ937" s="143"/>
      <c r="DA937" s="143"/>
      <c r="DB937" s="23"/>
      <c r="DC937" s="23"/>
      <c r="DD937" s="23"/>
      <c r="DE937" s="23"/>
      <c r="DF937" s="143"/>
      <c r="DG937" s="89"/>
      <c r="DH937" s="50" t="s">
        <v>46</v>
      </c>
      <c r="DI937" s="28"/>
      <c r="DJ937" s="553" t="s">
        <v>46</v>
      </c>
      <c r="DK937" s="143"/>
      <c r="DL937" s="46"/>
      <c r="DM937" s="111"/>
      <c r="DN937" s="110"/>
      <c r="DO937" s="432">
        <v>2025.7531572904707</v>
      </c>
      <c r="DP937" s="433">
        <v>-760.9948817253121</v>
      </c>
      <c r="DQ937" s="434">
        <v>361.36165327210102</v>
      </c>
      <c r="DR937" s="428">
        <v>-119.77865112586781</v>
      </c>
      <c r="DS937" s="432">
        <v>2.5935706084959818</v>
      </c>
      <c r="DT937" s="434">
        <v>-1.1079840944567081</v>
      </c>
      <c r="DU937" s="434">
        <v>1.5625717566016073</v>
      </c>
      <c r="DV937" s="428">
        <v>-0.43723250837308036</v>
      </c>
      <c r="DW937" s="252"/>
      <c r="DX937" s="50"/>
      <c r="DY937" s="249"/>
      <c r="DZ937" s="464">
        <v>184868</v>
      </c>
      <c r="EA937" s="465">
        <v>-99917.333333333328</v>
      </c>
      <c r="EB937" s="46"/>
    </row>
    <row r="938" spans="1:132" s="141" customFormat="1" ht="27.75" customHeight="1" x14ac:dyDescent="0.25">
      <c r="A938" s="69" t="s">
        <v>56</v>
      </c>
      <c r="B938" s="69" t="s">
        <v>57</v>
      </c>
      <c r="C938" s="69" t="s">
        <v>1464</v>
      </c>
      <c r="D938" s="67" t="s">
        <v>1555</v>
      </c>
      <c r="E938" s="67" t="s">
        <v>1556</v>
      </c>
      <c r="F938" s="67" t="s">
        <v>1586</v>
      </c>
      <c r="G938" s="67" t="s">
        <v>1556</v>
      </c>
      <c r="H938" s="14" t="s">
        <v>46</v>
      </c>
      <c r="I938" s="20" t="s">
        <v>1978</v>
      </c>
      <c r="J938" s="145" t="s">
        <v>1975</v>
      </c>
      <c r="K938" s="426">
        <v>12.117427449751865</v>
      </c>
      <c r="L938" s="426">
        <v>34.585227200790001</v>
      </c>
      <c r="M938" s="424">
        <v>2786</v>
      </c>
      <c r="N938" s="487">
        <v>27471360</v>
      </c>
      <c r="O938" s="487" t="s">
        <v>1976</v>
      </c>
      <c r="P938" s="572">
        <v>8.1163900842677581</v>
      </c>
      <c r="Q938" s="34" t="s">
        <v>1977</v>
      </c>
      <c r="R938" s="257" t="s">
        <v>48</v>
      </c>
      <c r="S938" s="27"/>
      <c r="T938" s="27"/>
      <c r="U938" s="145"/>
      <c r="V938" s="24"/>
      <c r="W938" s="24"/>
      <c r="X938" s="24"/>
      <c r="Y938" s="24"/>
      <c r="Z938" s="24"/>
      <c r="AA938" s="24"/>
      <c r="AB938" s="24"/>
      <c r="AC938" s="24"/>
      <c r="AD938" s="24"/>
      <c r="AE938" s="24"/>
      <c r="AF938" s="24"/>
      <c r="AG938" s="24"/>
      <c r="AH938" s="24"/>
      <c r="AI938" s="24">
        <v>109</v>
      </c>
      <c r="AJ938" s="24">
        <v>109</v>
      </c>
      <c r="AK938" s="24"/>
      <c r="AL938" s="24"/>
      <c r="AM938" s="24"/>
      <c r="AN938" s="24"/>
      <c r="AO938" s="145">
        <f t="shared" si="129"/>
        <v>109</v>
      </c>
      <c r="AP938" s="14">
        <f t="shared" si="130"/>
        <v>109</v>
      </c>
      <c r="AQ938" s="22"/>
      <c r="AR938" s="24"/>
      <c r="AS938" s="24"/>
      <c r="AT938" s="24"/>
      <c r="AU938" s="24"/>
      <c r="AV938" s="24"/>
      <c r="AW938" s="145"/>
      <c r="AX938" s="24"/>
      <c r="AY938" s="24"/>
      <c r="AZ938" s="24"/>
      <c r="BA938" s="24"/>
      <c r="BB938" s="24"/>
      <c r="BC938" s="24"/>
      <c r="BD938" s="24"/>
      <c r="BE938" s="24"/>
      <c r="BF938" s="24"/>
      <c r="BG938" s="24">
        <v>1380.72</v>
      </c>
      <c r="BH938" s="24">
        <v>1380.72</v>
      </c>
      <c r="BI938" s="24"/>
      <c r="BJ938" s="24"/>
      <c r="BK938" s="24"/>
      <c r="BL938" s="24"/>
      <c r="BM938" s="145">
        <f t="shared" si="131"/>
        <v>1380.72</v>
      </c>
      <c r="BN938" s="24">
        <f t="shared" si="132"/>
        <v>1380.72</v>
      </c>
      <c r="BO938" s="509">
        <f t="shared" si="126"/>
        <v>0.1701150370626334</v>
      </c>
      <c r="BP938" s="511">
        <v>0</v>
      </c>
      <c r="BQ938" s="512">
        <v>0</v>
      </c>
      <c r="BR938" s="513">
        <v>0</v>
      </c>
      <c r="BS938" s="512">
        <v>0</v>
      </c>
      <c r="BT938" s="512">
        <v>0</v>
      </c>
      <c r="BU938" s="512">
        <v>0</v>
      </c>
      <c r="BV938" s="512">
        <v>0</v>
      </c>
      <c r="BW938" s="512">
        <v>0</v>
      </c>
      <c r="BX938" s="512">
        <v>0</v>
      </c>
      <c r="BY938" s="512">
        <v>0</v>
      </c>
      <c r="BZ938" s="512">
        <v>0</v>
      </c>
      <c r="CA938" s="512">
        <v>0</v>
      </c>
      <c r="CB938" s="512">
        <v>0</v>
      </c>
      <c r="CC938" s="512">
        <v>0</v>
      </c>
      <c r="CD938" s="512">
        <v>0</v>
      </c>
      <c r="CE938" s="512">
        <v>0</v>
      </c>
      <c r="CF938" s="512">
        <v>1620744.3648000003</v>
      </c>
      <c r="CG938" s="512">
        <v>1620744.3648000003</v>
      </c>
      <c r="CH938" s="512">
        <v>0</v>
      </c>
      <c r="CI938" s="512">
        <v>0</v>
      </c>
      <c r="CJ938" s="512">
        <v>0</v>
      </c>
      <c r="CK938" s="512">
        <v>0</v>
      </c>
      <c r="CL938" s="513">
        <f t="shared" si="133"/>
        <v>1620744.3648000003</v>
      </c>
      <c r="CM938" s="513">
        <f t="shared" si="134"/>
        <v>1620744.3648000003</v>
      </c>
      <c r="CN938" s="113"/>
      <c r="CO938" s="97"/>
      <c r="CP938" s="97"/>
      <c r="CQ938" s="97"/>
      <c r="CR938" s="97"/>
      <c r="CS938" s="97"/>
      <c r="CT938" s="97"/>
      <c r="CU938" s="114"/>
      <c r="CV938" s="50">
        <f t="shared" si="127"/>
        <v>27471360</v>
      </c>
      <c r="CW938" s="11"/>
      <c r="CX938" s="604">
        <f t="shared" si="128"/>
        <v>8.1163900842677581</v>
      </c>
      <c r="CY938" s="143"/>
      <c r="CZ938" s="143"/>
      <c r="DA938" s="143"/>
      <c r="DB938" s="23"/>
      <c r="DC938" s="23"/>
      <c r="DD938" s="23"/>
      <c r="DE938" s="23"/>
      <c r="DF938" s="143"/>
      <c r="DG938" s="89"/>
      <c r="DH938" s="50" t="s">
        <v>46</v>
      </c>
      <c r="DI938" s="28"/>
      <c r="DJ938" s="553" t="s">
        <v>46</v>
      </c>
      <c r="DK938" s="143"/>
      <c r="DL938" s="46"/>
      <c r="DM938" s="111"/>
      <c r="DN938" s="110"/>
      <c r="DO938" s="432">
        <v>168.56455809780169</v>
      </c>
      <c r="DP938" s="433">
        <v>235.21081642875413</v>
      </c>
      <c r="DQ938" s="434">
        <v>73.933064154329301</v>
      </c>
      <c r="DR938" s="428">
        <v>22.922121441621783</v>
      </c>
      <c r="DS938" s="432">
        <v>0.72786002691790042</v>
      </c>
      <c r="DT938" s="434">
        <v>-0.17054227871157079</v>
      </c>
      <c r="DU938" s="434">
        <v>0.6521310004486317</v>
      </c>
      <c r="DV938" s="428">
        <v>-0.19400181951855261</v>
      </c>
      <c r="DW938" s="252"/>
      <c r="DX938" s="50"/>
      <c r="DY938" s="249"/>
      <c r="DZ938" s="464">
        <v>172712</v>
      </c>
      <c r="EA938" s="465">
        <v>-148203.66666666666</v>
      </c>
      <c r="EB938" s="46"/>
    </row>
    <row r="939" spans="1:132" s="141" customFormat="1" ht="27.75" customHeight="1" x14ac:dyDescent="0.25">
      <c r="A939" s="69" t="s">
        <v>56</v>
      </c>
      <c r="B939" s="69" t="s">
        <v>57</v>
      </c>
      <c r="C939" s="69" t="s">
        <v>1464</v>
      </c>
      <c r="D939" s="67" t="s">
        <v>1555</v>
      </c>
      <c r="E939" s="67" t="s">
        <v>1556</v>
      </c>
      <c r="F939" s="67" t="s">
        <v>1587</v>
      </c>
      <c r="G939" s="67" t="s">
        <v>1558</v>
      </c>
      <c r="H939" s="14" t="s">
        <v>46</v>
      </c>
      <c r="I939" s="20" t="s">
        <v>1978</v>
      </c>
      <c r="J939" s="145" t="s">
        <v>1975</v>
      </c>
      <c r="K939" s="426">
        <v>12.117427449751865</v>
      </c>
      <c r="L939" s="426">
        <v>36.869696893007998</v>
      </c>
      <c r="M939" s="424">
        <v>1931</v>
      </c>
      <c r="N939" s="487">
        <v>39247959</v>
      </c>
      <c r="O939" s="487" t="s">
        <v>1982</v>
      </c>
      <c r="P939" s="572">
        <v>9.0995021226438535</v>
      </c>
      <c r="Q939" s="34" t="s">
        <v>1977</v>
      </c>
      <c r="R939" s="257" t="s">
        <v>48</v>
      </c>
      <c r="S939" s="27"/>
      <c r="T939" s="27"/>
      <c r="U939" s="145"/>
      <c r="V939" s="24"/>
      <c r="W939" s="24"/>
      <c r="X939" s="24"/>
      <c r="Y939" s="24"/>
      <c r="Z939" s="24"/>
      <c r="AA939" s="24"/>
      <c r="AB939" s="24"/>
      <c r="AC939" s="24"/>
      <c r="AD939" s="24"/>
      <c r="AE939" s="24"/>
      <c r="AF939" s="24"/>
      <c r="AG939" s="24"/>
      <c r="AH939" s="24"/>
      <c r="AI939" s="24">
        <v>104</v>
      </c>
      <c r="AJ939" s="24">
        <v>104</v>
      </c>
      <c r="AK939" s="24"/>
      <c r="AL939" s="24"/>
      <c r="AM939" s="24"/>
      <c r="AN939" s="24"/>
      <c r="AO939" s="145">
        <f t="shared" si="129"/>
        <v>104</v>
      </c>
      <c r="AP939" s="14">
        <f t="shared" si="130"/>
        <v>104</v>
      </c>
      <c r="AQ939" s="22"/>
      <c r="AR939" s="24"/>
      <c r="AS939" s="24"/>
      <c r="AT939" s="24"/>
      <c r="AU939" s="24"/>
      <c r="AV939" s="24"/>
      <c r="AW939" s="145"/>
      <c r="AX939" s="24"/>
      <c r="AY939" s="24"/>
      <c r="AZ939" s="24"/>
      <c r="BA939" s="24"/>
      <c r="BB939" s="24"/>
      <c r="BC939" s="24"/>
      <c r="BD939" s="24"/>
      <c r="BE939" s="24"/>
      <c r="BF939" s="24"/>
      <c r="BG939" s="24">
        <v>10088.379999999999</v>
      </c>
      <c r="BH939" s="24">
        <v>10088.379999999999</v>
      </c>
      <c r="BI939" s="24"/>
      <c r="BJ939" s="24"/>
      <c r="BK939" s="24"/>
      <c r="BL939" s="24"/>
      <c r="BM939" s="145">
        <f t="shared" si="131"/>
        <v>10088.379999999999</v>
      </c>
      <c r="BN939" s="24">
        <f t="shared" si="132"/>
        <v>10088.379999999999</v>
      </c>
      <c r="BO939" s="509">
        <f t="shared" si="126"/>
        <v>1.108673844351918</v>
      </c>
      <c r="BP939" s="511">
        <v>0</v>
      </c>
      <c r="BQ939" s="512">
        <v>0</v>
      </c>
      <c r="BR939" s="513">
        <v>0</v>
      </c>
      <c r="BS939" s="512">
        <v>0</v>
      </c>
      <c r="BT939" s="512">
        <v>0</v>
      </c>
      <c r="BU939" s="512">
        <v>0</v>
      </c>
      <c r="BV939" s="512">
        <v>0</v>
      </c>
      <c r="BW939" s="512">
        <v>0</v>
      </c>
      <c r="BX939" s="512">
        <v>0</v>
      </c>
      <c r="BY939" s="512">
        <v>0</v>
      </c>
      <c r="BZ939" s="512">
        <v>0</v>
      </c>
      <c r="CA939" s="512">
        <v>0</v>
      </c>
      <c r="CB939" s="512">
        <v>0</v>
      </c>
      <c r="CC939" s="512">
        <v>0</v>
      </c>
      <c r="CD939" s="512">
        <v>0</v>
      </c>
      <c r="CE939" s="512">
        <v>0</v>
      </c>
      <c r="CF939" s="512">
        <v>11842143.9792</v>
      </c>
      <c r="CG939" s="512">
        <v>11842143.9792</v>
      </c>
      <c r="CH939" s="512">
        <v>0</v>
      </c>
      <c r="CI939" s="512">
        <v>0</v>
      </c>
      <c r="CJ939" s="512">
        <v>0</v>
      </c>
      <c r="CK939" s="512">
        <v>0</v>
      </c>
      <c r="CL939" s="513">
        <f t="shared" si="133"/>
        <v>11842143.9792</v>
      </c>
      <c r="CM939" s="513">
        <f t="shared" si="134"/>
        <v>11842143.9792</v>
      </c>
      <c r="CN939" s="113"/>
      <c r="CO939" s="97"/>
      <c r="CP939" s="97"/>
      <c r="CQ939" s="97"/>
      <c r="CR939" s="97"/>
      <c r="CS939" s="97"/>
      <c r="CT939" s="97"/>
      <c r="CU939" s="114"/>
      <c r="CV939" s="50">
        <f t="shared" si="127"/>
        <v>39247959</v>
      </c>
      <c r="CW939" s="11"/>
      <c r="CX939" s="604">
        <f t="shared" si="128"/>
        <v>9.0995021226438535</v>
      </c>
      <c r="CY939" s="143"/>
      <c r="CZ939" s="143"/>
      <c r="DA939" s="143"/>
      <c r="DB939" s="23"/>
      <c r="DC939" s="23"/>
      <c r="DD939" s="23"/>
      <c r="DE939" s="23"/>
      <c r="DF939" s="143"/>
      <c r="DG939" s="89"/>
      <c r="DH939" s="50" t="s">
        <v>46</v>
      </c>
      <c r="DI939" s="28"/>
      <c r="DJ939" s="553" t="s">
        <v>46</v>
      </c>
      <c r="DK939" s="143"/>
      <c r="DL939" s="46"/>
      <c r="DM939" s="111"/>
      <c r="DN939" s="110"/>
      <c r="DO939" s="432">
        <v>608.85709354504763</v>
      </c>
      <c r="DP939" s="433">
        <v>-254.07969499381073</v>
      </c>
      <c r="DQ939" s="434">
        <v>271.80445288229248</v>
      </c>
      <c r="DR939" s="428">
        <v>-132.53168577056684</v>
      </c>
      <c r="DS939" s="432">
        <v>1.6190887124611695</v>
      </c>
      <c r="DT939" s="434">
        <v>-0.24546616446065506</v>
      </c>
      <c r="DU939" s="434">
        <v>1.3249913703831573</v>
      </c>
      <c r="DV939" s="428">
        <v>-2.9378211631579498E-2</v>
      </c>
      <c r="DW939" s="252"/>
      <c r="DX939" s="50"/>
      <c r="DY939" s="249"/>
      <c r="DZ939" s="464">
        <v>423357</v>
      </c>
      <c r="EA939" s="465">
        <v>-254206.33333333334</v>
      </c>
      <c r="EB939" s="46"/>
    </row>
    <row r="940" spans="1:132" s="141" customFormat="1" ht="27.75" customHeight="1" x14ac:dyDescent="0.25">
      <c r="A940" s="69" t="s">
        <v>56</v>
      </c>
      <c r="B940" s="69" t="s">
        <v>57</v>
      </c>
      <c r="C940" s="69" t="s">
        <v>1464</v>
      </c>
      <c r="D940" s="67" t="s">
        <v>1588</v>
      </c>
      <c r="E940" s="67" t="s">
        <v>1470</v>
      </c>
      <c r="F940" s="67" t="s">
        <v>1589</v>
      </c>
      <c r="G940" s="67" t="s">
        <v>1470</v>
      </c>
      <c r="H940" s="14" t="s">
        <v>46</v>
      </c>
      <c r="I940" s="20" t="s">
        <v>1983</v>
      </c>
      <c r="J940" s="145" t="s">
        <v>1981</v>
      </c>
      <c r="K940" s="426">
        <v>2.9397751946705037</v>
      </c>
      <c r="L940" s="426">
        <v>1.245833330742</v>
      </c>
      <c r="M940" s="424">
        <v>226</v>
      </c>
      <c r="N940" s="487">
        <v>3854400.0000000005</v>
      </c>
      <c r="O940" s="487" t="s">
        <v>1976</v>
      </c>
      <c r="P940" s="572">
        <v>0.7925864495435182</v>
      </c>
      <c r="Q940" s="34" t="s">
        <v>48</v>
      </c>
      <c r="R940" s="257" t="s">
        <v>48</v>
      </c>
      <c r="S940" s="27"/>
      <c r="T940" s="27"/>
      <c r="U940" s="145"/>
      <c r="V940" s="24"/>
      <c r="W940" s="24"/>
      <c r="X940" s="24"/>
      <c r="Y940" s="24"/>
      <c r="Z940" s="24"/>
      <c r="AA940" s="24"/>
      <c r="AB940" s="24"/>
      <c r="AC940" s="24"/>
      <c r="AD940" s="24"/>
      <c r="AE940" s="24"/>
      <c r="AF940" s="24"/>
      <c r="AG940" s="24"/>
      <c r="AH940" s="24"/>
      <c r="AI940" s="24"/>
      <c r="AJ940" s="24"/>
      <c r="AK940" s="24"/>
      <c r="AL940" s="24"/>
      <c r="AM940" s="24"/>
      <c r="AN940" s="24"/>
      <c r="AO940" s="145">
        <f t="shared" si="129"/>
        <v>0</v>
      </c>
      <c r="AP940" s="14">
        <f t="shared" si="130"/>
        <v>0</v>
      </c>
      <c r="AQ940" s="22"/>
      <c r="AR940" s="24"/>
      <c r="AS940" s="24"/>
      <c r="AT940" s="24"/>
      <c r="AU940" s="24"/>
      <c r="AV940" s="24"/>
      <c r="AW940" s="145"/>
      <c r="AX940" s="24"/>
      <c r="AY940" s="24"/>
      <c r="AZ940" s="24"/>
      <c r="BA940" s="24"/>
      <c r="BB940" s="24"/>
      <c r="BC940" s="24"/>
      <c r="BD940" s="24"/>
      <c r="BE940" s="24"/>
      <c r="BF940" s="24"/>
      <c r="BG940" s="24"/>
      <c r="BH940" s="24"/>
      <c r="BI940" s="24"/>
      <c r="BJ940" s="24"/>
      <c r="BK940" s="24"/>
      <c r="BL940" s="24"/>
      <c r="BM940" s="145">
        <f t="shared" si="131"/>
        <v>0</v>
      </c>
      <c r="BN940" s="24">
        <f t="shared" si="132"/>
        <v>0</v>
      </c>
      <c r="BO940" s="509">
        <f t="shared" si="126"/>
        <v>0</v>
      </c>
      <c r="BP940" s="511">
        <v>0</v>
      </c>
      <c r="BQ940" s="512">
        <v>0</v>
      </c>
      <c r="BR940" s="513">
        <v>0</v>
      </c>
      <c r="BS940" s="512">
        <v>0</v>
      </c>
      <c r="BT940" s="512">
        <v>0</v>
      </c>
      <c r="BU940" s="512">
        <v>0</v>
      </c>
      <c r="BV940" s="512">
        <v>0</v>
      </c>
      <c r="BW940" s="512">
        <v>0</v>
      </c>
      <c r="BX940" s="512">
        <v>0</v>
      </c>
      <c r="BY940" s="512">
        <v>0</v>
      </c>
      <c r="BZ940" s="512">
        <v>0</v>
      </c>
      <c r="CA940" s="512">
        <v>0</v>
      </c>
      <c r="CB940" s="512">
        <v>0</v>
      </c>
      <c r="CC940" s="512">
        <v>0</v>
      </c>
      <c r="CD940" s="512">
        <v>0</v>
      </c>
      <c r="CE940" s="512">
        <v>0</v>
      </c>
      <c r="CF940" s="512">
        <v>0</v>
      </c>
      <c r="CG940" s="512">
        <v>0</v>
      </c>
      <c r="CH940" s="512">
        <v>0</v>
      </c>
      <c r="CI940" s="512">
        <v>0</v>
      </c>
      <c r="CJ940" s="512">
        <v>0</v>
      </c>
      <c r="CK940" s="512">
        <v>0</v>
      </c>
      <c r="CL940" s="513">
        <f t="shared" si="133"/>
        <v>0</v>
      </c>
      <c r="CM940" s="513">
        <f t="shared" si="134"/>
        <v>0</v>
      </c>
      <c r="CN940" s="113"/>
      <c r="CO940" s="97"/>
      <c r="CP940" s="97"/>
      <c r="CQ940" s="97"/>
      <c r="CR940" s="97"/>
      <c r="CS940" s="97"/>
      <c r="CT940" s="97"/>
      <c r="CU940" s="114"/>
      <c r="CV940" s="50">
        <f t="shared" si="127"/>
        <v>3854400.0000000005</v>
      </c>
      <c r="CW940" s="11"/>
      <c r="CX940" s="604">
        <f t="shared" si="128"/>
        <v>0.7925864495435182</v>
      </c>
      <c r="CY940" s="143"/>
      <c r="CZ940" s="143"/>
      <c r="DA940" s="143"/>
      <c r="DB940" s="23"/>
      <c r="DC940" s="23"/>
      <c r="DD940" s="23"/>
      <c r="DE940" s="23"/>
      <c r="DF940" s="143"/>
      <c r="DG940" s="89"/>
      <c r="DH940" s="50" t="s">
        <v>46</v>
      </c>
      <c r="DI940" s="28"/>
      <c r="DJ940" s="553" t="s">
        <v>46</v>
      </c>
      <c r="DK940" s="143"/>
      <c r="DL940" s="46"/>
      <c r="DM940" s="111"/>
      <c r="DN940" s="110"/>
      <c r="DO940" s="432">
        <v>68.721238938053091</v>
      </c>
      <c r="DP940" s="433">
        <v>163.87903091646731</v>
      </c>
      <c r="DQ940" s="434">
        <v>68.721238938053091</v>
      </c>
      <c r="DR940" s="428">
        <v>134.89499043378916</v>
      </c>
      <c r="DS940" s="432">
        <v>5.7522123893805309E-2</v>
      </c>
      <c r="DT940" s="434">
        <v>1.0162330615055517</v>
      </c>
      <c r="DU940" s="434">
        <v>5.7522123893805309E-2</v>
      </c>
      <c r="DV940" s="428">
        <v>0.67524434994463245</v>
      </c>
      <c r="DW940" s="252"/>
      <c r="DX940" s="50"/>
      <c r="DY940" s="249"/>
      <c r="DZ940" s="464">
        <v>0</v>
      </c>
      <c r="EA940" s="465">
        <v>13640.333333333334</v>
      </c>
      <c r="EB940" s="46"/>
    </row>
    <row r="941" spans="1:132" s="141" customFormat="1" ht="27.75" customHeight="1" x14ac:dyDescent="0.25">
      <c r="A941" s="69" t="s">
        <v>56</v>
      </c>
      <c r="B941" s="69" t="s">
        <v>57</v>
      </c>
      <c r="C941" s="69" t="s">
        <v>1464</v>
      </c>
      <c r="D941" s="67" t="s">
        <v>1588</v>
      </c>
      <c r="E941" s="67" t="s">
        <v>1470</v>
      </c>
      <c r="F941" s="67" t="s">
        <v>1590</v>
      </c>
      <c r="G941" s="67" t="s">
        <v>1470</v>
      </c>
      <c r="H941" s="14" t="s">
        <v>46</v>
      </c>
      <c r="I941" s="20" t="s">
        <v>1983</v>
      </c>
      <c r="J941" s="145" t="s">
        <v>1981</v>
      </c>
      <c r="K941" s="426">
        <v>2.9397751946705037</v>
      </c>
      <c r="L941" s="426">
        <v>1.0575757553760001</v>
      </c>
      <c r="M941" s="424">
        <v>302</v>
      </c>
      <c r="N941" s="487">
        <v>4309920</v>
      </c>
      <c r="O941" s="487" t="s">
        <v>1976</v>
      </c>
      <c r="P941" s="572">
        <v>1.9670554611398225</v>
      </c>
      <c r="Q941" s="34" t="s">
        <v>48</v>
      </c>
      <c r="R941" s="257" t="s">
        <v>48</v>
      </c>
      <c r="S941" s="27"/>
      <c r="T941" s="27"/>
      <c r="U941" s="145"/>
      <c r="V941" s="24"/>
      <c r="W941" s="24"/>
      <c r="X941" s="24"/>
      <c r="Y941" s="24"/>
      <c r="Z941" s="24"/>
      <c r="AA941" s="24"/>
      <c r="AB941" s="24"/>
      <c r="AC941" s="24"/>
      <c r="AD941" s="24"/>
      <c r="AE941" s="24"/>
      <c r="AF941" s="24"/>
      <c r="AG941" s="24"/>
      <c r="AH941" s="24"/>
      <c r="AI941" s="24">
        <v>1</v>
      </c>
      <c r="AJ941" s="24">
        <v>1</v>
      </c>
      <c r="AK941" s="24"/>
      <c r="AL941" s="24"/>
      <c r="AM941" s="24"/>
      <c r="AN941" s="24"/>
      <c r="AO941" s="145">
        <f t="shared" si="129"/>
        <v>1</v>
      </c>
      <c r="AP941" s="14">
        <f t="shared" si="130"/>
        <v>1</v>
      </c>
      <c r="AQ941" s="22"/>
      <c r="AR941" s="24"/>
      <c r="AS941" s="24"/>
      <c r="AT941" s="24"/>
      <c r="AU941" s="24"/>
      <c r="AV941" s="24"/>
      <c r="AW941" s="145"/>
      <c r="AX941" s="24"/>
      <c r="AY941" s="24"/>
      <c r="AZ941" s="24"/>
      <c r="BA941" s="24"/>
      <c r="BB941" s="24"/>
      <c r="BC941" s="24"/>
      <c r="BD941" s="24"/>
      <c r="BE941" s="24"/>
      <c r="BF941" s="24"/>
      <c r="BG941" s="24">
        <v>3.8</v>
      </c>
      <c r="BH941" s="24">
        <v>3.8</v>
      </c>
      <c r="BI941" s="24"/>
      <c r="BJ941" s="24"/>
      <c r="BK941" s="24"/>
      <c r="BL941" s="24"/>
      <c r="BM941" s="145">
        <f t="shared" si="131"/>
        <v>3.8</v>
      </c>
      <c r="BN941" s="24">
        <f t="shared" si="132"/>
        <v>3.8</v>
      </c>
      <c r="BO941" s="509">
        <f t="shared" si="126"/>
        <v>1.9318214839748678E-3</v>
      </c>
      <c r="BP941" s="511">
        <v>0</v>
      </c>
      <c r="BQ941" s="512">
        <v>0</v>
      </c>
      <c r="BR941" s="513">
        <v>0</v>
      </c>
      <c r="BS941" s="512">
        <v>0</v>
      </c>
      <c r="BT941" s="512">
        <v>0</v>
      </c>
      <c r="BU941" s="512">
        <v>0</v>
      </c>
      <c r="BV941" s="512">
        <v>0</v>
      </c>
      <c r="BW941" s="512">
        <v>0</v>
      </c>
      <c r="BX941" s="512">
        <v>0</v>
      </c>
      <c r="BY941" s="512">
        <v>0</v>
      </c>
      <c r="BZ941" s="512">
        <v>0</v>
      </c>
      <c r="CA941" s="512">
        <v>0</v>
      </c>
      <c r="CB941" s="512">
        <v>0</v>
      </c>
      <c r="CC941" s="512">
        <v>0</v>
      </c>
      <c r="CD941" s="512">
        <v>0</v>
      </c>
      <c r="CE941" s="512">
        <v>0</v>
      </c>
      <c r="CF941" s="512">
        <v>4460.5920000000006</v>
      </c>
      <c r="CG941" s="512">
        <v>4460.5920000000006</v>
      </c>
      <c r="CH941" s="512">
        <v>0</v>
      </c>
      <c r="CI941" s="512">
        <v>0</v>
      </c>
      <c r="CJ941" s="512">
        <v>0</v>
      </c>
      <c r="CK941" s="512">
        <v>0</v>
      </c>
      <c r="CL941" s="513">
        <f t="shared" si="133"/>
        <v>4460.5920000000006</v>
      </c>
      <c r="CM941" s="513">
        <f t="shared" si="134"/>
        <v>4460.5920000000006</v>
      </c>
      <c r="CN941" s="113"/>
      <c r="CO941" s="97"/>
      <c r="CP941" s="97"/>
      <c r="CQ941" s="97"/>
      <c r="CR941" s="97"/>
      <c r="CS941" s="97"/>
      <c r="CT941" s="97"/>
      <c r="CU941" s="114"/>
      <c r="CV941" s="50">
        <f t="shared" si="127"/>
        <v>4309920</v>
      </c>
      <c r="CW941" s="11"/>
      <c r="CX941" s="604">
        <f t="shared" si="128"/>
        <v>1.9670554611398225</v>
      </c>
      <c r="CY941" s="143"/>
      <c r="CZ941" s="143"/>
      <c r="DA941" s="143"/>
      <c r="DB941" s="23"/>
      <c r="DC941" s="23"/>
      <c r="DD941" s="23"/>
      <c r="DE941" s="23"/>
      <c r="DF941" s="143"/>
      <c r="DG941" s="89"/>
      <c r="DH941" s="50" t="s">
        <v>46</v>
      </c>
      <c r="DI941" s="28"/>
      <c r="DJ941" s="553" t="s">
        <v>46</v>
      </c>
      <c r="DK941" s="143"/>
      <c r="DL941" s="46"/>
      <c r="DM941" s="111"/>
      <c r="DN941" s="110"/>
      <c r="DO941" s="432">
        <v>4.6756682281620225</v>
      </c>
      <c r="DP941" s="433">
        <v>143.69654148684702</v>
      </c>
      <c r="DQ941" s="434">
        <v>0</v>
      </c>
      <c r="DR941" s="428">
        <v>121.23920478890062</v>
      </c>
      <c r="DS941" s="432">
        <v>3.3066960595205253E-3</v>
      </c>
      <c r="DT941" s="434">
        <v>0.67088956069251793</v>
      </c>
      <c r="DU941" s="434">
        <v>0</v>
      </c>
      <c r="DV941" s="428">
        <v>0.35498443409193953</v>
      </c>
      <c r="DW941" s="252"/>
      <c r="DX941" s="50"/>
      <c r="DY941" s="249"/>
      <c r="DZ941" s="464">
        <v>0</v>
      </c>
      <c r="EA941" s="465">
        <v>0</v>
      </c>
      <c r="EB941" s="46"/>
    </row>
    <row r="942" spans="1:132" s="141" customFormat="1" ht="27.75" customHeight="1" x14ac:dyDescent="0.25">
      <c r="A942" s="69" t="s">
        <v>56</v>
      </c>
      <c r="B942" s="69" t="s">
        <v>57</v>
      </c>
      <c r="C942" s="69" t="s">
        <v>1464</v>
      </c>
      <c r="D942" s="67" t="s">
        <v>1588</v>
      </c>
      <c r="E942" s="67" t="s">
        <v>1470</v>
      </c>
      <c r="F942" s="67" t="s">
        <v>1591</v>
      </c>
      <c r="G942" s="67" t="s">
        <v>1470</v>
      </c>
      <c r="H942" s="14" t="s">
        <v>46</v>
      </c>
      <c r="I942" s="20" t="s">
        <v>1983</v>
      </c>
      <c r="J942" s="145" t="s">
        <v>1981</v>
      </c>
      <c r="K942" s="426">
        <v>2.9397751946705037</v>
      </c>
      <c r="L942" s="426">
        <v>1.7083333297800001</v>
      </c>
      <c r="M942" s="424">
        <v>296</v>
      </c>
      <c r="N942" s="487">
        <v>5816640</v>
      </c>
      <c r="O942" s="487" t="s">
        <v>1976</v>
      </c>
      <c r="P942" s="572">
        <v>1.7292795262767673</v>
      </c>
      <c r="Q942" s="34" t="s">
        <v>48</v>
      </c>
      <c r="R942" s="257" t="s">
        <v>48</v>
      </c>
      <c r="S942" s="27"/>
      <c r="T942" s="27"/>
      <c r="U942" s="145"/>
      <c r="V942" s="24"/>
      <c r="W942" s="24"/>
      <c r="X942" s="24"/>
      <c r="Y942" s="24"/>
      <c r="Z942" s="24"/>
      <c r="AA942" s="24"/>
      <c r="AB942" s="24"/>
      <c r="AC942" s="24"/>
      <c r="AD942" s="24"/>
      <c r="AE942" s="24"/>
      <c r="AF942" s="24"/>
      <c r="AG942" s="24"/>
      <c r="AH942" s="24"/>
      <c r="AI942" s="24"/>
      <c r="AJ942" s="24"/>
      <c r="AK942" s="24"/>
      <c r="AL942" s="24"/>
      <c r="AM942" s="24"/>
      <c r="AN942" s="24"/>
      <c r="AO942" s="145">
        <f t="shared" si="129"/>
        <v>0</v>
      </c>
      <c r="AP942" s="14">
        <f t="shared" si="130"/>
        <v>0</v>
      </c>
      <c r="AQ942" s="22"/>
      <c r="AR942" s="24"/>
      <c r="AS942" s="24"/>
      <c r="AT942" s="24"/>
      <c r="AU942" s="24"/>
      <c r="AV942" s="24"/>
      <c r="AW942" s="145"/>
      <c r="AX942" s="24"/>
      <c r="AY942" s="24"/>
      <c r="AZ942" s="24"/>
      <c r="BA942" s="24"/>
      <c r="BB942" s="24"/>
      <c r="BC942" s="24"/>
      <c r="BD942" s="24"/>
      <c r="BE942" s="24"/>
      <c r="BF942" s="24"/>
      <c r="BG942" s="24"/>
      <c r="BH942" s="24"/>
      <c r="BI942" s="24"/>
      <c r="BJ942" s="24"/>
      <c r="BK942" s="24"/>
      <c r="BL942" s="24"/>
      <c r="BM942" s="145">
        <f t="shared" si="131"/>
        <v>0</v>
      </c>
      <c r="BN942" s="24">
        <f t="shared" si="132"/>
        <v>0</v>
      </c>
      <c r="BO942" s="509">
        <f t="shared" si="126"/>
        <v>0</v>
      </c>
      <c r="BP942" s="511">
        <v>0</v>
      </c>
      <c r="BQ942" s="512">
        <v>0</v>
      </c>
      <c r="BR942" s="513">
        <v>0</v>
      </c>
      <c r="BS942" s="512">
        <v>0</v>
      </c>
      <c r="BT942" s="512">
        <v>0</v>
      </c>
      <c r="BU942" s="512">
        <v>0</v>
      </c>
      <c r="BV942" s="512">
        <v>0</v>
      </c>
      <c r="BW942" s="512">
        <v>0</v>
      </c>
      <c r="BX942" s="512">
        <v>0</v>
      </c>
      <c r="BY942" s="512">
        <v>0</v>
      </c>
      <c r="BZ942" s="512">
        <v>0</v>
      </c>
      <c r="CA942" s="512">
        <v>0</v>
      </c>
      <c r="CB942" s="512">
        <v>0</v>
      </c>
      <c r="CC942" s="512">
        <v>0</v>
      </c>
      <c r="CD942" s="512">
        <v>0</v>
      </c>
      <c r="CE942" s="512">
        <v>0</v>
      </c>
      <c r="CF942" s="512">
        <v>0</v>
      </c>
      <c r="CG942" s="512">
        <v>0</v>
      </c>
      <c r="CH942" s="512">
        <v>0</v>
      </c>
      <c r="CI942" s="512">
        <v>0</v>
      </c>
      <c r="CJ942" s="512">
        <v>0</v>
      </c>
      <c r="CK942" s="512">
        <v>0</v>
      </c>
      <c r="CL942" s="513">
        <f t="shared" si="133"/>
        <v>0</v>
      </c>
      <c r="CM942" s="513">
        <f t="shared" si="134"/>
        <v>0</v>
      </c>
      <c r="CN942" s="113"/>
      <c r="CO942" s="97"/>
      <c r="CP942" s="97"/>
      <c r="CQ942" s="97"/>
      <c r="CR942" s="97"/>
      <c r="CS942" s="97"/>
      <c r="CT942" s="97"/>
      <c r="CU942" s="114"/>
      <c r="CV942" s="50">
        <f t="shared" si="127"/>
        <v>5816640</v>
      </c>
      <c r="CW942" s="11"/>
      <c r="CX942" s="604">
        <f t="shared" si="128"/>
        <v>1.7292795262767673</v>
      </c>
      <c r="CY942" s="143"/>
      <c r="CZ942" s="143"/>
      <c r="DA942" s="143"/>
      <c r="DB942" s="23"/>
      <c r="DC942" s="23"/>
      <c r="DD942" s="23"/>
      <c r="DE942" s="23"/>
      <c r="DF942" s="143"/>
      <c r="DG942" s="89"/>
      <c r="DH942" s="50" t="s">
        <v>46</v>
      </c>
      <c r="DI942" s="28"/>
      <c r="DJ942" s="553" t="s">
        <v>46</v>
      </c>
      <c r="DK942" s="143"/>
      <c r="DL942" s="46"/>
      <c r="DM942" s="111"/>
      <c r="DN942" s="110"/>
      <c r="DO942" s="432">
        <v>39.894173937517643</v>
      </c>
      <c r="DP942" s="433">
        <v>133.92541886637477</v>
      </c>
      <c r="DQ942" s="434">
        <v>39.894173937517643</v>
      </c>
      <c r="DR942" s="428">
        <v>105.24934359755756</v>
      </c>
      <c r="DS942" s="432">
        <v>2.701942020827473E-2</v>
      </c>
      <c r="DT942" s="434">
        <v>0.97302736359491959</v>
      </c>
      <c r="DU942" s="434">
        <v>2.701942020827473E-2</v>
      </c>
      <c r="DV942" s="428">
        <v>0.63566177219707021</v>
      </c>
      <c r="DW942" s="252"/>
      <c r="DX942" s="50"/>
      <c r="DY942" s="249"/>
      <c r="DZ942" s="464">
        <v>0</v>
      </c>
      <c r="EA942" s="465">
        <v>1171.3333333333333</v>
      </c>
      <c r="EB942" s="46"/>
    </row>
    <row r="943" spans="1:132" s="141" customFormat="1" ht="27.75" customHeight="1" x14ac:dyDescent="0.25">
      <c r="A943" s="69" t="s">
        <v>56</v>
      </c>
      <c r="B943" s="69" t="s">
        <v>57</v>
      </c>
      <c r="C943" s="69" t="s">
        <v>1464</v>
      </c>
      <c r="D943" s="67" t="s">
        <v>1588</v>
      </c>
      <c r="E943" s="67" t="s">
        <v>1470</v>
      </c>
      <c r="F943" s="67" t="s">
        <v>1592</v>
      </c>
      <c r="G943" s="67" t="s">
        <v>1470</v>
      </c>
      <c r="H943" s="14" t="s">
        <v>46</v>
      </c>
      <c r="I943" s="20" t="s">
        <v>1978</v>
      </c>
      <c r="J943" s="145" t="s">
        <v>1981</v>
      </c>
      <c r="K943" s="426">
        <v>2.9397751946705037</v>
      </c>
      <c r="L943" s="426">
        <v>2.7874999942020002</v>
      </c>
      <c r="M943" s="424">
        <v>845</v>
      </c>
      <c r="N943" s="487">
        <v>7989119.9999999991</v>
      </c>
      <c r="O943" s="487" t="s">
        <v>1976</v>
      </c>
      <c r="P943" s="572">
        <v>2.0751354315321202</v>
      </c>
      <c r="Q943" s="34" t="s">
        <v>48</v>
      </c>
      <c r="R943" s="257" t="s">
        <v>48</v>
      </c>
      <c r="S943" s="27"/>
      <c r="T943" s="27"/>
      <c r="U943" s="145"/>
      <c r="V943" s="24"/>
      <c r="W943" s="24"/>
      <c r="X943" s="24"/>
      <c r="Y943" s="24"/>
      <c r="Z943" s="24"/>
      <c r="AA943" s="24"/>
      <c r="AB943" s="24"/>
      <c r="AC943" s="24"/>
      <c r="AD943" s="24"/>
      <c r="AE943" s="24"/>
      <c r="AF943" s="24"/>
      <c r="AG943" s="24"/>
      <c r="AH943" s="24"/>
      <c r="AI943" s="24">
        <v>13</v>
      </c>
      <c r="AJ943" s="24">
        <v>13</v>
      </c>
      <c r="AK943" s="24"/>
      <c r="AL943" s="24"/>
      <c r="AM943" s="24"/>
      <c r="AN943" s="24"/>
      <c r="AO943" s="145">
        <f t="shared" si="129"/>
        <v>13</v>
      </c>
      <c r="AP943" s="14">
        <f t="shared" si="130"/>
        <v>13</v>
      </c>
      <c r="AQ943" s="22"/>
      <c r="AR943" s="24"/>
      <c r="AS943" s="24"/>
      <c r="AT943" s="24"/>
      <c r="AU943" s="24"/>
      <c r="AV943" s="24"/>
      <c r="AW943" s="145"/>
      <c r="AX943" s="24"/>
      <c r="AY943" s="24"/>
      <c r="AZ943" s="24"/>
      <c r="BA943" s="24"/>
      <c r="BB943" s="24"/>
      <c r="BC943" s="24"/>
      <c r="BD943" s="24"/>
      <c r="BE943" s="24"/>
      <c r="BF943" s="24"/>
      <c r="BG943" s="24">
        <v>141.78</v>
      </c>
      <c r="BH943" s="24">
        <v>141.78</v>
      </c>
      <c r="BI943" s="24"/>
      <c r="BJ943" s="24"/>
      <c r="BK943" s="24"/>
      <c r="BL943" s="24"/>
      <c r="BM943" s="145">
        <f t="shared" si="131"/>
        <v>141.78</v>
      </c>
      <c r="BN943" s="24">
        <f t="shared" si="132"/>
        <v>141.78</v>
      </c>
      <c r="BO943" s="509">
        <f t="shared" si="126"/>
        <v>6.8323251507165755E-2</v>
      </c>
      <c r="BP943" s="511">
        <v>0</v>
      </c>
      <c r="BQ943" s="512">
        <v>0</v>
      </c>
      <c r="BR943" s="513">
        <v>0</v>
      </c>
      <c r="BS943" s="512">
        <v>0</v>
      </c>
      <c r="BT943" s="512">
        <v>0</v>
      </c>
      <c r="BU943" s="512">
        <v>0</v>
      </c>
      <c r="BV943" s="512">
        <v>0</v>
      </c>
      <c r="BW943" s="512">
        <v>0</v>
      </c>
      <c r="BX943" s="512">
        <v>0</v>
      </c>
      <c r="BY943" s="512">
        <v>0</v>
      </c>
      <c r="BZ943" s="512">
        <v>0</v>
      </c>
      <c r="CA943" s="512">
        <v>0</v>
      </c>
      <c r="CB943" s="512">
        <v>0</v>
      </c>
      <c r="CC943" s="512">
        <v>0</v>
      </c>
      <c r="CD943" s="512">
        <v>0</v>
      </c>
      <c r="CE943" s="512">
        <v>0</v>
      </c>
      <c r="CF943" s="512">
        <v>166427.03520000001</v>
      </c>
      <c r="CG943" s="512">
        <v>166427.03520000001</v>
      </c>
      <c r="CH943" s="512">
        <v>0</v>
      </c>
      <c r="CI943" s="512">
        <v>0</v>
      </c>
      <c r="CJ943" s="512">
        <v>0</v>
      </c>
      <c r="CK943" s="512">
        <v>0</v>
      </c>
      <c r="CL943" s="513">
        <f t="shared" si="133"/>
        <v>166427.03520000001</v>
      </c>
      <c r="CM943" s="513">
        <f t="shared" si="134"/>
        <v>166427.03520000001</v>
      </c>
      <c r="CN943" s="113"/>
      <c r="CO943" s="97"/>
      <c r="CP943" s="97"/>
      <c r="CQ943" s="97"/>
      <c r="CR943" s="97"/>
      <c r="CS943" s="97"/>
      <c r="CT943" s="97"/>
      <c r="CU943" s="114"/>
      <c r="CV943" s="50">
        <f t="shared" si="127"/>
        <v>7989119.9999999991</v>
      </c>
      <c r="CW943" s="11"/>
      <c r="CX943" s="604">
        <f t="shared" si="128"/>
        <v>2.0751354315321202</v>
      </c>
      <c r="CY943" s="143"/>
      <c r="CZ943" s="143"/>
      <c r="DA943" s="143"/>
      <c r="DB943" s="23"/>
      <c r="DC943" s="23"/>
      <c r="DD943" s="23"/>
      <c r="DE943" s="23"/>
      <c r="DF943" s="143"/>
      <c r="DG943" s="89"/>
      <c r="DH943" s="50" t="s">
        <v>46</v>
      </c>
      <c r="DI943" s="28"/>
      <c r="DJ943" s="553" t="s">
        <v>46</v>
      </c>
      <c r="DK943" s="143"/>
      <c r="DL943" s="46"/>
      <c r="DM943" s="111"/>
      <c r="DN943" s="110"/>
      <c r="DO943" s="432">
        <v>5.0328305235137529</v>
      </c>
      <c r="DP943" s="433">
        <v>85.612043805798649</v>
      </c>
      <c r="DQ943" s="434">
        <v>0</v>
      </c>
      <c r="DR943" s="428">
        <v>60.646482685854153</v>
      </c>
      <c r="DS943" s="432">
        <v>2.3661638568470865E-3</v>
      </c>
      <c r="DT943" s="434">
        <v>0.71593574166934559</v>
      </c>
      <c r="DU943" s="434">
        <v>0</v>
      </c>
      <c r="DV943" s="428">
        <v>0.38033683630307991</v>
      </c>
      <c r="DW943" s="252"/>
      <c r="DX943" s="50"/>
      <c r="DY943" s="249"/>
      <c r="DZ943" s="464">
        <v>0</v>
      </c>
      <c r="EA943" s="465">
        <v>0</v>
      </c>
      <c r="EB943" s="46"/>
    </row>
    <row r="944" spans="1:132" s="141" customFormat="1" ht="27.75" customHeight="1" x14ac:dyDescent="0.25">
      <c r="A944" s="69" t="s">
        <v>56</v>
      </c>
      <c r="B944" s="69" t="s">
        <v>57</v>
      </c>
      <c r="C944" s="69" t="s">
        <v>1464</v>
      </c>
      <c r="D944" s="67" t="s">
        <v>1588</v>
      </c>
      <c r="E944" s="67" t="s">
        <v>1470</v>
      </c>
      <c r="F944" s="67" t="s">
        <v>1593</v>
      </c>
      <c r="G944" s="67" t="s">
        <v>1470</v>
      </c>
      <c r="H944" s="14" t="s">
        <v>46</v>
      </c>
      <c r="I944" s="20" t="s">
        <v>1983</v>
      </c>
      <c r="J944" s="145" t="s">
        <v>1981</v>
      </c>
      <c r="K944" s="426">
        <v>2.2912953723167164</v>
      </c>
      <c r="L944" s="426">
        <v>0.31893939327600002</v>
      </c>
      <c r="M944" s="424">
        <v>72</v>
      </c>
      <c r="N944" s="487">
        <v>1997279.9999999998</v>
      </c>
      <c r="O944" s="487" t="s">
        <v>1976</v>
      </c>
      <c r="P944" s="572">
        <v>0.49212413185292991</v>
      </c>
      <c r="Q944" s="34" t="s">
        <v>48</v>
      </c>
      <c r="R944" s="257" t="s">
        <v>48</v>
      </c>
      <c r="S944" s="27"/>
      <c r="T944" s="27"/>
      <c r="U944" s="145"/>
      <c r="V944" s="24"/>
      <c r="W944" s="24"/>
      <c r="X944" s="24"/>
      <c r="Y944" s="24"/>
      <c r="Z944" s="24"/>
      <c r="AA944" s="24"/>
      <c r="AB944" s="24"/>
      <c r="AC944" s="24"/>
      <c r="AD944" s="24"/>
      <c r="AE944" s="24"/>
      <c r="AF944" s="24"/>
      <c r="AG944" s="24"/>
      <c r="AH944" s="24"/>
      <c r="AI944" s="24"/>
      <c r="AJ944" s="24"/>
      <c r="AK944" s="24"/>
      <c r="AL944" s="24"/>
      <c r="AM944" s="24"/>
      <c r="AN944" s="24"/>
      <c r="AO944" s="145">
        <f t="shared" si="129"/>
        <v>0</v>
      </c>
      <c r="AP944" s="14">
        <f t="shared" si="130"/>
        <v>0</v>
      </c>
      <c r="AQ944" s="22"/>
      <c r="AR944" s="24"/>
      <c r="AS944" s="24"/>
      <c r="AT944" s="24"/>
      <c r="AU944" s="24"/>
      <c r="AV944" s="24"/>
      <c r="AW944" s="145"/>
      <c r="AX944" s="24"/>
      <c r="AY944" s="24"/>
      <c r="AZ944" s="24"/>
      <c r="BA944" s="24"/>
      <c r="BB944" s="24"/>
      <c r="BC944" s="24"/>
      <c r="BD944" s="24"/>
      <c r="BE944" s="24"/>
      <c r="BF944" s="24"/>
      <c r="BG944" s="24"/>
      <c r="BH944" s="24"/>
      <c r="BI944" s="24"/>
      <c r="BJ944" s="24"/>
      <c r="BK944" s="24"/>
      <c r="BL944" s="24"/>
      <c r="BM944" s="145">
        <f t="shared" si="131"/>
        <v>0</v>
      </c>
      <c r="BN944" s="24">
        <f t="shared" si="132"/>
        <v>0</v>
      </c>
      <c r="BO944" s="509">
        <f t="shared" si="126"/>
        <v>0</v>
      </c>
      <c r="BP944" s="511">
        <v>0</v>
      </c>
      <c r="BQ944" s="512">
        <v>0</v>
      </c>
      <c r="BR944" s="513">
        <v>0</v>
      </c>
      <c r="BS944" s="512">
        <v>0</v>
      </c>
      <c r="BT944" s="512">
        <v>0</v>
      </c>
      <c r="BU944" s="512">
        <v>0</v>
      </c>
      <c r="BV944" s="512">
        <v>0</v>
      </c>
      <c r="BW944" s="512">
        <v>0</v>
      </c>
      <c r="BX944" s="512">
        <v>0</v>
      </c>
      <c r="BY944" s="512">
        <v>0</v>
      </c>
      <c r="BZ944" s="512">
        <v>0</v>
      </c>
      <c r="CA944" s="512">
        <v>0</v>
      </c>
      <c r="CB944" s="512">
        <v>0</v>
      </c>
      <c r="CC944" s="512">
        <v>0</v>
      </c>
      <c r="CD944" s="512">
        <v>0</v>
      </c>
      <c r="CE944" s="512">
        <v>0</v>
      </c>
      <c r="CF944" s="512">
        <v>0</v>
      </c>
      <c r="CG944" s="512">
        <v>0</v>
      </c>
      <c r="CH944" s="512">
        <v>0</v>
      </c>
      <c r="CI944" s="512">
        <v>0</v>
      </c>
      <c r="CJ944" s="512">
        <v>0</v>
      </c>
      <c r="CK944" s="512">
        <v>0</v>
      </c>
      <c r="CL944" s="513">
        <f t="shared" si="133"/>
        <v>0</v>
      </c>
      <c r="CM944" s="513">
        <f t="shared" si="134"/>
        <v>0</v>
      </c>
      <c r="CN944" s="113"/>
      <c r="CO944" s="97"/>
      <c r="CP944" s="97"/>
      <c r="CQ944" s="97"/>
      <c r="CR944" s="97"/>
      <c r="CS944" s="97"/>
      <c r="CT944" s="97"/>
      <c r="CU944" s="114"/>
      <c r="CV944" s="50">
        <f t="shared" si="127"/>
        <v>1997279.9999999998</v>
      </c>
      <c r="CW944" s="11"/>
      <c r="CX944" s="604">
        <f t="shared" si="128"/>
        <v>0.49212413185292991</v>
      </c>
      <c r="CY944" s="143"/>
      <c r="CZ944" s="143"/>
      <c r="DA944" s="143"/>
      <c r="DB944" s="23"/>
      <c r="DC944" s="23"/>
      <c r="DD944" s="23"/>
      <c r="DE944" s="23"/>
      <c r="DF944" s="143"/>
      <c r="DG944" s="89"/>
      <c r="DH944" s="50" t="s">
        <v>46</v>
      </c>
      <c r="DI944" s="28"/>
      <c r="DJ944" s="553" t="s">
        <v>46</v>
      </c>
      <c r="DK944" s="143"/>
      <c r="DL944" s="46"/>
      <c r="DM944" s="111"/>
      <c r="DN944" s="110"/>
      <c r="DO944" s="432">
        <v>0</v>
      </c>
      <c r="DP944" s="433">
        <v>76.5100671140939</v>
      </c>
      <c r="DQ944" s="434">
        <v>0</v>
      </c>
      <c r="DR944" s="428">
        <v>47.98657718120802</v>
      </c>
      <c r="DS944" s="432">
        <v>0</v>
      </c>
      <c r="DT944" s="434">
        <v>0.67114093959731502</v>
      </c>
      <c r="DU944" s="434">
        <v>0</v>
      </c>
      <c r="DV944" s="428">
        <v>0.33557046979865751</v>
      </c>
      <c r="DW944" s="252"/>
      <c r="DX944" s="50"/>
      <c r="DY944" s="249"/>
      <c r="DZ944" s="464">
        <v>0</v>
      </c>
      <c r="EA944" s="465">
        <v>0</v>
      </c>
      <c r="EB944" s="46"/>
    </row>
    <row r="945" spans="1:132" s="141" customFormat="1" ht="27.75" customHeight="1" x14ac:dyDescent="0.25">
      <c r="A945" s="69" t="s">
        <v>56</v>
      </c>
      <c r="B945" s="69" t="s">
        <v>57</v>
      </c>
      <c r="C945" s="69" t="s">
        <v>1464</v>
      </c>
      <c r="D945" s="67" t="s">
        <v>1588</v>
      </c>
      <c r="E945" s="67" t="s">
        <v>1470</v>
      </c>
      <c r="F945" s="67" t="s">
        <v>1594</v>
      </c>
      <c r="G945" s="67" t="s">
        <v>1470</v>
      </c>
      <c r="H945" s="14" t="s">
        <v>46</v>
      </c>
      <c r="I945" s="20" t="s">
        <v>1983</v>
      </c>
      <c r="J945" s="145" t="s">
        <v>1981</v>
      </c>
      <c r="K945" s="426">
        <v>2.1976260646433912</v>
      </c>
      <c r="L945" s="426">
        <v>2.1210227228609999</v>
      </c>
      <c r="M945" s="424">
        <v>393</v>
      </c>
      <c r="N945" s="487">
        <v>4835519.9999999991</v>
      </c>
      <c r="O945" s="487" t="s">
        <v>1976</v>
      </c>
      <c r="P945" s="572">
        <v>1.2969596447075753</v>
      </c>
      <c r="Q945" s="34" t="s">
        <v>48</v>
      </c>
      <c r="R945" s="257" t="s">
        <v>48</v>
      </c>
      <c r="S945" s="27"/>
      <c r="T945" s="27"/>
      <c r="U945" s="145"/>
      <c r="V945" s="24"/>
      <c r="W945" s="24"/>
      <c r="X945" s="24"/>
      <c r="Y945" s="24"/>
      <c r="Z945" s="24"/>
      <c r="AA945" s="24"/>
      <c r="AB945" s="24"/>
      <c r="AC945" s="24"/>
      <c r="AD945" s="24"/>
      <c r="AE945" s="24"/>
      <c r="AF945" s="24"/>
      <c r="AG945" s="24"/>
      <c r="AH945" s="24"/>
      <c r="AI945" s="24"/>
      <c r="AJ945" s="24"/>
      <c r="AK945" s="24"/>
      <c r="AL945" s="24"/>
      <c r="AM945" s="24"/>
      <c r="AN945" s="24"/>
      <c r="AO945" s="145">
        <f t="shared" si="129"/>
        <v>0</v>
      </c>
      <c r="AP945" s="14">
        <f t="shared" si="130"/>
        <v>0</v>
      </c>
      <c r="AQ945" s="22"/>
      <c r="AR945" s="24"/>
      <c r="AS945" s="24"/>
      <c r="AT945" s="24"/>
      <c r="AU945" s="24"/>
      <c r="AV945" s="24"/>
      <c r="AW945" s="145"/>
      <c r="AX945" s="24"/>
      <c r="AY945" s="24"/>
      <c r="AZ945" s="24"/>
      <c r="BA945" s="24"/>
      <c r="BB945" s="24"/>
      <c r="BC945" s="24"/>
      <c r="BD945" s="24"/>
      <c r="BE945" s="24"/>
      <c r="BF945" s="24"/>
      <c r="BG945" s="24"/>
      <c r="BH945" s="24"/>
      <c r="BI945" s="24"/>
      <c r="BJ945" s="24"/>
      <c r="BK945" s="24"/>
      <c r="BL945" s="24"/>
      <c r="BM945" s="145">
        <f t="shared" si="131"/>
        <v>0</v>
      </c>
      <c r="BN945" s="24">
        <f t="shared" si="132"/>
        <v>0</v>
      </c>
      <c r="BO945" s="509">
        <f t="shared" si="126"/>
        <v>0</v>
      </c>
      <c r="BP945" s="511">
        <v>0</v>
      </c>
      <c r="BQ945" s="512">
        <v>0</v>
      </c>
      <c r="BR945" s="513">
        <v>0</v>
      </c>
      <c r="BS945" s="512">
        <v>0</v>
      </c>
      <c r="BT945" s="512">
        <v>0</v>
      </c>
      <c r="BU945" s="512">
        <v>0</v>
      </c>
      <c r="BV945" s="512">
        <v>0</v>
      </c>
      <c r="BW945" s="512">
        <v>0</v>
      </c>
      <c r="BX945" s="512">
        <v>0</v>
      </c>
      <c r="BY945" s="512">
        <v>0</v>
      </c>
      <c r="BZ945" s="512">
        <v>0</v>
      </c>
      <c r="CA945" s="512">
        <v>0</v>
      </c>
      <c r="CB945" s="512">
        <v>0</v>
      </c>
      <c r="CC945" s="512">
        <v>0</v>
      </c>
      <c r="CD945" s="512">
        <v>0</v>
      </c>
      <c r="CE945" s="512">
        <v>0</v>
      </c>
      <c r="CF945" s="512">
        <v>0</v>
      </c>
      <c r="CG945" s="512">
        <v>0</v>
      </c>
      <c r="CH945" s="512">
        <v>0</v>
      </c>
      <c r="CI945" s="512">
        <v>0</v>
      </c>
      <c r="CJ945" s="512">
        <v>0</v>
      </c>
      <c r="CK945" s="512">
        <v>0</v>
      </c>
      <c r="CL945" s="513">
        <f t="shared" si="133"/>
        <v>0</v>
      </c>
      <c r="CM945" s="513">
        <f t="shared" si="134"/>
        <v>0</v>
      </c>
      <c r="CN945" s="113"/>
      <c r="CO945" s="97"/>
      <c r="CP945" s="97"/>
      <c r="CQ945" s="97"/>
      <c r="CR945" s="97"/>
      <c r="CS945" s="97"/>
      <c r="CT945" s="97"/>
      <c r="CU945" s="114"/>
      <c r="CV945" s="50">
        <f t="shared" si="127"/>
        <v>4835519.9999999991</v>
      </c>
      <c r="CW945" s="11"/>
      <c r="CX945" s="604">
        <f t="shared" si="128"/>
        <v>1.2969596447075753</v>
      </c>
      <c r="CY945" s="143"/>
      <c r="CZ945" s="143"/>
      <c r="DA945" s="143"/>
      <c r="DB945" s="23"/>
      <c r="DC945" s="23"/>
      <c r="DD945" s="23"/>
      <c r="DE945" s="23"/>
      <c r="DF945" s="143"/>
      <c r="DG945" s="89"/>
      <c r="DH945" s="50" t="s">
        <v>46</v>
      </c>
      <c r="DI945" s="28"/>
      <c r="DJ945" s="553" t="s">
        <v>46</v>
      </c>
      <c r="DK945" s="143"/>
      <c r="DL945" s="46"/>
      <c r="DM945" s="111"/>
      <c r="DN945" s="110"/>
      <c r="DO945" s="432">
        <v>0</v>
      </c>
      <c r="DP945" s="433">
        <v>74.492692226223184</v>
      </c>
      <c r="DQ945" s="434">
        <v>0</v>
      </c>
      <c r="DR945" s="428">
        <v>46.117348019487359</v>
      </c>
      <c r="DS945" s="432">
        <v>0</v>
      </c>
      <c r="DT945" s="434">
        <v>0.66850243592459169</v>
      </c>
      <c r="DU945" s="434">
        <v>0</v>
      </c>
      <c r="DV945" s="428">
        <v>0.33467485702181715</v>
      </c>
      <c r="DW945" s="252"/>
      <c r="DX945" s="50"/>
      <c r="DY945" s="249"/>
      <c r="DZ945" s="464">
        <v>0</v>
      </c>
      <c r="EA945" s="465">
        <v>0</v>
      </c>
      <c r="EB945" s="46"/>
    </row>
    <row r="946" spans="1:132" s="141" customFormat="1" ht="27.75" customHeight="1" x14ac:dyDescent="0.25">
      <c r="A946" s="69" t="s">
        <v>56</v>
      </c>
      <c r="B946" s="69" t="s">
        <v>57</v>
      </c>
      <c r="C946" s="69" t="s">
        <v>1464</v>
      </c>
      <c r="D946" s="67" t="s">
        <v>1588</v>
      </c>
      <c r="E946" s="67" t="s">
        <v>1470</v>
      </c>
      <c r="F946" s="67" t="s">
        <v>1595</v>
      </c>
      <c r="G946" s="67" t="s">
        <v>1470</v>
      </c>
      <c r="H946" s="14" t="s">
        <v>46</v>
      </c>
      <c r="I946" s="20" t="s">
        <v>1983</v>
      </c>
      <c r="J946" s="145" t="s">
        <v>1981</v>
      </c>
      <c r="K946" s="426">
        <v>2.1111620883295532</v>
      </c>
      <c r="L946" s="426">
        <v>0.64924242289199996</v>
      </c>
      <c r="M946" s="424">
        <v>9</v>
      </c>
      <c r="N946" s="487">
        <v>385440.00000000006</v>
      </c>
      <c r="O946" s="487" t="s">
        <v>1976</v>
      </c>
      <c r="P946" s="572">
        <v>0.12249063311127099</v>
      </c>
      <c r="Q946" s="34" t="s">
        <v>48</v>
      </c>
      <c r="R946" s="257" t="s">
        <v>48</v>
      </c>
      <c r="S946" s="27"/>
      <c r="T946" s="27"/>
      <c r="U946" s="145"/>
      <c r="V946" s="24"/>
      <c r="W946" s="24"/>
      <c r="X946" s="24"/>
      <c r="Y946" s="24"/>
      <c r="Z946" s="24"/>
      <c r="AA946" s="24"/>
      <c r="AB946" s="24"/>
      <c r="AC946" s="24"/>
      <c r="AD946" s="24"/>
      <c r="AE946" s="24"/>
      <c r="AF946" s="24"/>
      <c r="AG946" s="24"/>
      <c r="AH946" s="24"/>
      <c r="AI946" s="24"/>
      <c r="AJ946" s="24"/>
      <c r="AK946" s="24"/>
      <c r="AL946" s="24"/>
      <c r="AM946" s="24"/>
      <c r="AN946" s="24"/>
      <c r="AO946" s="145">
        <f t="shared" si="129"/>
        <v>0</v>
      </c>
      <c r="AP946" s="14">
        <f t="shared" si="130"/>
        <v>0</v>
      </c>
      <c r="AQ946" s="22"/>
      <c r="AR946" s="24"/>
      <c r="AS946" s="24"/>
      <c r="AT946" s="24"/>
      <c r="AU946" s="24"/>
      <c r="AV946" s="24"/>
      <c r="AW946" s="145"/>
      <c r="AX946" s="24"/>
      <c r="AY946" s="24"/>
      <c r="AZ946" s="24"/>
      <c r="BA946" s="24"/>
      <c r="BB946" s="24"/>
      <c r="BC946" s="24"/>
      <c r="BD946" s="24"/>
      <c r="BE946" s="24"/>
      <c r="BF946" s="24"/>
      <c r="BG946" s="24"/>
      <c r="BH946" s="24"/>
      <c r="BI946" s="24"/>
      <c r="BJ946" s="24"/>
      <c r="BK946" s="24"/>
      <c r="BL946" s="24"/>
      <c r="BM946" s="145">
        <f t="shared" si="131"/>
        <v>0</v>
      </c>
      <c r="BN946" s="24">
        <f t="shared" si="132"/>
        <v>0</v>
      </c>
      <c r="BO946" s="509">
        <f t="shared" si="126"/>
        <v>0</v>
      </c>
      <c r="BP946" s="511">
        <v>0</v>
      </c>
      <c r="BQ946" s="512">
        <v>0</v>
      </c>
      <c r="BR946" s="513">
        <v>0</v>
      </c>
      <c r="BS946" s="512">
        <v>0</v>
      </c>
      <c r="BT946" s="512">
        <v>0</v>
      </c>
      <c r="BU946" s="512">
        <v>0</v>
      </c>
      <c r="BV946" s="512">
        <v>0</v>
      </c>
      <c r="BW946" s="512">
        <v>0</v>
      </c>
      <c r="BX946" s="512">
        <v>0</v>
      </c>
      <c r="BY946" s="512">
        <v>0</v>
      </c>
      <c r="BZ946" s="512">
        <v>0</v>
      </c>
      <c r="CA946" s="512">
        <v>0</v>
      </c>
      <c r="CB946" s="512">
        <v>0</v>
      </c>
      <c r="CC946" s="512">
        <v>0</v>
      </c>
      <c r="CD946" s="512">
        <v>0</v>
      </c>
      <c r="CE946" s="512">
        <v>0</v>
      </c>
      <c r="CF946" s="512">
        <v>0</v>
      </c>
      <c r="CG946" s="512">
        <v>0</v>
      </c>
      <c r="CH946" s="512">
        <v>0</v>
      </c>
      <c r="CI946" s="512">
        <v>0</v>
      </c>
      <c r="CJ946" s="512">
        <v>0</v>
      </c>
      <c r="CK946" s="512">
        <v>0</v>
      </c>
      <c r="CL946" s="513">
        <f t="shared" si="133"/>
        <v>0</v>
      </c>
      <c r="CM946" s="513">
        <f t="shared" si="134"/>
        <v>0</v>
      </c>
      <c r="CN946" s="113"/>
      <c r="CO946" s="97"/>
      <c r="CP946" s="97"/>
      <c r="CQ946" s="97"/>
      <c r="CR946" s="97"/>
      <c r="CS946" s="97"/>
      <c r="CT946" s="97"/>
      <c r="CU946" s="114"/>
      <c r="CV946" s="50">
        <f t="shared" si="127"/>
        <v>385440.00000000006</v>
      </c>
      <c r="CW946" s="11"/>
      <c r="CX946" s="604">
        <f t="shared" si="128"/>
        <v>0.12249063311127099</v>
      </c>
      <c r="CY946" s="143"/>
      <c r="CZ946" s="143"/>
      <c r="DA946" s="143"/>
      <c r="DB946" s="23"/>
      <c r="DC946" s="23"/>
      <c r="DD946" s="23"/>
      <c r="DE946" s="23"/>
      <c r="DF946" s="143"/>
      <c r="DG946" s="89"/>
      <c r="DH946" s="50" t="s">
        <v>46</v>
      </c>
      <c r="DI946" s="28"/>
      <c r="DJ946" s="553" t="s">
        <v>46</v>
      </c>
      <c r="DK946" s="143"/>
      <c r="DL946" s="46"/>
      <c r="DM946" s="111"/>
      <c r="DN946" s="110"/>
      <c r="DO946" s="432">
        <v>0</v>
      </c>
      <c r="DP946" s="433">
        <v>76</v>
      </c>
      <c r="DQ946" s="434">
        <v>0</v>
      </c>
      <c r="DR946" s="428">
        <v>47.666666666666664</v>
      </c>
      <c r="DS946" s="432">
        <v>0</v>
      </c>
      <c r="DT946" s="434">
        <v>0.66666666666666663</v>
      </c>
      <c r="DU946" s="434">
        <v>0</v>
      </c>
      <c r="DV946" s="428">
        <v>0.33333333333333331</v>
      </c>
      <c r="DW946" s="252"/>
      <c r="DX946" s="50"/>
      <c r="DY946" s="249"/>
      <c r="DZ946" s="464">
        <v>0</v>
      </c>
      <c r="EA946" s="465">
        <v>0</v>
      </c>
      <c r="EB946" s="46"/>
    </row>
    <row r="947" spans="1:132" s="141" customFormat="1" ht="27.75" customHeight="1" x14ac:dyDescent="0.25">
      <c r="A947" s="69" t="s">
        <v>56</v>
      </c>
      <c r="B947" s="69" t="s">
        <v>57</v>
      </c>
      <c r="C947" s="69" t="s">
        <v>1464</v>
      </c>
      <c r="D947" s="67" t="s">
        <v>1588</v>
      </c>
      <c r="E947" s="67" t="s">
        <v>1470</v>
      </c>
      <c r="F947" s="67" t="s">
        <v>1596</v>
      </c>
      <c r="G947" s="67" t="s">
        <v>1470</v>
      </c>
      <c r="H947" s="14" t="s">
        <v>46</v>
      </c>
      <c r="I947" s="20" t="s">
        <v>1978</v>
      </c>
      <c r="J947" s="145" t="s">
        <v>1981</v>
      </c>
      <c r="K947" s="426">
        <v>2.9397751946705037</v>
      </c>
      <c r="L947" s="426">
        <v>4.0664772642689995</v>
      </c>
      <c r="M947" s="424">
        <v>494</v>
      </c>
      <c r="N947" s="487">
        <v>8935200</v>
      </c>
      <c r="O947" s="487" t="s">
        <v>1976</v>
      </c>
      <c r="P947" s="572">
        <v>2.4714286563038796</v>
      </c>
      <c r="Q947" s="34" t="s">
        <v>48</v>
      </c>
      <c r="R947" s="257" t="s">
        <v>48</v>
      </c>
      <c r="S947" s="27"/>
      <c r="T947" s="27"/>
      <c r="U947" s="145"/>
      <c r="V947" s="24"/>
      <c r="W947" s="24"/>
      <c r="X947" s="24"/>
      <c r="Y947" s="24"/>
      <c r="Z947" s="24"/>
      <c r="AA947" s="24"/>
      <c r="AB947" s="24"/>
      <c r="AC947" s="24"/>
      <c r="AD947" s="24"/>
      <c r="AE947" s="24">
        <v>1</v>
      </c>
      <c r="AF947" s="24">
        <v>1</v>
      </c>
      <c r="AG947" s="24"/>
      <c r="AH947" s="24"/>
      <c r="AI947" s="24"/>
      <c r="AJ947" s="24"/>
      <c r="AK947" s="24"/>
      <c r="AL947" s="24"/>
      <c r="AM947" s="24"/>
      <c r="AN947" s="24"/>
      <c r="AO947" s="145">
        <f t="shared" si="129"/>
        <v>1</v>
      </c>
      <c r="AP947" s="14">
        <f t="shared" si="130"/>
        <v>1</v>
      </c>
      <c r="AQ947" s="22"/>
      <c r="AR947" s="24"/>
      <c r="AS947" s="24"/>
      <c r="AT947" s="24"/>
      <c r="AU947" s="24"/>
      <c r="AV947" s="24"/>
      <c r="AW947" s="145"/>
      <c r="AX947" s="24"/>
      <c r="AY947" s="24"/>
      <c r="AZ947" s="24"/>
      <c r="BA947" s="24"/>
      <c r="BB947" s="24"/>
      <c r="BC947" s="24">
        <v>75</v>
      </c>
      <c r="BD947" s="24">
        <v>75</v>
      </c>
      <c r="BE947" s="24"/>
      <c r="BF947" s="24"/>
      <c r="BG947" s="24"/>
      <c r="BH947" s="24"/>
      <c r="BI947" s="24"/>
      <c r="BJ947" s="24"/>
      <c r="BK947" s="24"/>
      <c r="BL947" s="24"/>
      <c r="BM947" s="145">
        <f t="shared" si="131"/>
        <v>75</v>
      </c>
      <c r="BN947" s="24">
        <f t="shared" si="132"/>
        <v>75</v>
      </c>
      <c r="BO947" s="509">
        <f t="shared" si="126"/>
        <v>3.0346819767059548E-2</v>
      </c>
      <c r="BP947" s="511">
        <v>0</v>
      </c>
      <c r="BQ947" s="512">
        <v>0</v>
      </c>
      <c r="BR947" s="513">
        <v>0</v>
      </c>
      <c r="BS947" s="512">
        <v>0</v>
      </c>
      <c r="BT947" s="512">
        <v>0</v>
      </c>
      <c r="BU947" s="512">
        <v>0</v>
      </c>
      <c r="BV947" s="512">
        <v>0</v>
      </c>
      <c r="BW947" s="512">
        <v>0</v>
      </c>
      <c r="BX947" s="512">
        <v>0</v>
      </c>
      <c r="BY947" s="512">
        <v>0</v>
      </c>
      <c r="BZ947" s="512">
        <v>0</v>
      </c>
      <c r="CA947" s="512">
        <v>0</v>
      </c>
      <c r="CB947" s="512">
        <v>378432</v>
      </c>
      <c r="CC947" s="512">
        <v>378432</v>
      </c>
      <c r="CD947" s="512">
        <v>0</v>
      </c>
      <c r="CE947" s="512">
        <v>0</v>
      </c>
      <c r="CF947" s="512">
        <v>0</v>
      </c>
      <c r="CG947" s="512">
        <v>0</v>
      </c>
      <c r="CH947" s="512">
        <v>0</v>
      </c>
      <c r="CI947" s="512">
        <v>0</v>
      </c>
      <c r="CJ947" s="512">
        <v>0</v>
      </c>
      <c r="CK947" s="512">
        <v>0</v>
      </c>
      <c r="CL947" s="513">
        <f t="shared" si="133"/>
        <v>378432</v>
      </c>
      <c r="CM947" s="513">
        <f t="shared" si="134"/>
        <v>378432</v>
      </c>
      <c r="CN947" s="113"/>
      <c r="CO947" s="97"/>
      <c r="CP947" s="97"/>
      <c r="CQ947" s="97"/>
      <c r="CR947" s="97"/>
      <c r="CS947" s="97"/>
      <c r="CT947" s="97"/>
      <c r="CU947" s="114"/>
      <c r="CV947" s="50">
        <f t="shared" si="127"/>
        <v>8935200</v>
      </c>
      <c r="CW947" s="11"/>
      <c r="CX947" s="604">
        <f t="shared" si="128"/>
        <v>2.4714286563038796</v>
      </c>
      <c r="CY947" s="143"/>
      <c r="CZ947" s="143"/>
      <c r="DA947" s="143"/>
      <c r="DB947" s="23"/>
      <c r="DC947" s="23"/>
      <c r="DD947" s="23"/>
      <c r="DE947" s="23"/>
      <c r="DF947" s="143"/>
      <c r="DG947" s="89"/>
      <c r="DH947" s="50" t="s">
        <v>46</v>
      </c>
      <c r="DI947" s="28"/>
      <c r="DJ947" s="553" t="s">
        <v>46</v>
      </c>
      <c r="DK947" s="143"/>
      <c r="DL947" s="46"/>
      <c r="DM947" s="111"/>
      <c r="DN947" s="110"/>
      <c r="DO947" s="432">
        <v>0</v>
      </c>
      <c r="DP947" s="433">
        <v>161.59768223200157</v>
      </c>
      <c r="DQ947" s="434">
        <v>0</v>
      </c>
      <c r="DR947" s="428">
        <v>66.458253323632889</v>
      </c>
      <c r="DS947" s="432">
        <v>0</v>
      </c>
      <c r="DT947" s="434">
        <v>0.6048556841485796</v>
      </c>
      <c r="DU947" s="434">
        <v>0</v>
      </c>
      <c r="DV947" s="428">
        <v>0.25323676159258651</v>
      </c>
      <c r="DW947" s="252"/>
      <c r="DX947" s="50"/>
      <c r="DY947" s="249"/>
      <c r="DZ947" s="464">
        <v>0</v>
      </c>
      <c r="EA947" s="465">
        <v>516.66666666666663</v>
      </c>
      <c r="EB947" s="46"/>
    </row>
    <row r="948" spans="1:132" s="141" customFormat="1" ht="27.75" customHeight="1" x14ac:dyDescent="0.25">
      <c r="A948" s="69" t="s">
        <v>56</v>
      </c>
      <c r="B948" s="69" t="s">
        <v>57</v>
      </c>
      <c r="C948" s="69" t="s">
        <v>1464</v>
      </c>
      <c r="D948" s="67" t="s">
        <v>1597</v>
      </c>
      <c r="E948" s="67" t="s">
        <v>1498</v>
      </c>
      <c r="F948" s="67" t="s">
        <v>1598</v>
      </c>
      <c r="G948" s="67" t="s">
        <v>1599</v>
      </c>
      <c r="H948" s="14" t="s">
        <v>46</v>
      </c>
      <c r="I948" s="20" t="s">
        <v>1978</v>
      </c>
      <c r="J948" s="145" t="s">
        <v>1975</v>
      </c>
      <c r="K948" s="426">
        <v>8.8480083453848515</v>
      </c>
      <c r="L948" s="426">
        <v>22.239772681014003</v>
      </c>
      <c r="M948" s="424">
        <v>2274</v>
      </c>
      <c r="N948" s="487">
        <v>28058413</v>
      </c>
      <c r="O948" s="487" t="s">
        <v>1982</v>
      </c>
      <c r="P948" s="572">
        <v>7.4381189880237777</v>
      </c>
      <c r="Q948" s="34" t="s">
        <v>1977</v>
      </c>
      <c r="R948" s="257" t="s">
        <v>48</v>
      </c>
      <c r="S948" s="27"/>
      <c r="T948" s="27"/>
      <c r="U948" s="145"/>
      <c r="V948" s="24"/>
      <c r="W948" s="24"/>
      <c r="X948" s="24"/>
      <c r="Y948" s="24"/>
      <c r="Z948" s="24"/>
      <c r="AA948" s="24"/>
      <c r="AB948" s="24"/>
      <c r="AC948" s="24"/>
      <c r="AD948" s="24"/>
      <c r="AE948" s="24"/>
      <c r="AF948" s="24"/>
      <c r="AG948" s="24"/>
      <c r="AH948" s="24"/>
      <c r="AI948" s="24">
        <v>51</v>
      </c>
      <c r="AJ948" s="24">
        <v>51</v>
      </c>
      <c r="AK948" s="24"/>
      <c r="AL948" s="24"/>
      <c r="AM948" s="24"/>
      <c r="AN948" s="24"/>
      <c r="AO948" s="145">
        <f t="shared" si="129"/>
        <v>51</v>
      </c>
      <c r="AP948" s="14">
        <f t="shared" si="130"/>
        <v>51</v>
      </c>
      <c r="AQ948" s="22"/>
      <c r="AR948" s="24"/>
      <c r="AS948" s="24"/>
      <c r="AT948" s="24"/>
      <c r="AU948" s="24"/>
      <c r="AV948" s="24"/>
      <c r="AW948" s="145"/>
      <c r="AX948" s="24"/>
      <c r="AY948" s="24"/>
      <c r="AZ948" s="24"/>
      <c r="BA948" s="24"/>
      <c r="BB948" s="24"/>
      <c r="BC948" s="24"/>
      <c r="BD948" s="24"/>
      <c r="BE948" s="24"/>
      <c r="BF948" s="24"/>
      <c r="BG948" s="24">
        <v>327.79</v>
      </c>
      <c r="BH948" s="24">
        <v>327.79</v>
      </c>
      <c r="BI948" s="24"/>
      <c r="BJ948" s="24"/>
      <c r="BK948" s="24"/>
      <c r="BL948" s="24"/>
      <c r="BM948" s="145">
        <f t="shared" si="131"/>
        <v>327.79</v>
      </c>
      <c r="BN948" s="24">
        <f t="shared" si="132"/>
        <v>327.79</v>
      </c>
      <c r="BO948" s="509">
        <f t="shared" si="126"/>
        <v>4.4068937392340649E-2</v>
      </c>
      <c r="BP948" s="511">
        <v>0</v>
      </c>
      <c r="BQ948" s="512">
        <v>0</v>
      </c>
      <c r="BR948" s="513">
        <v>0</v>
      </c>
      <c r="BS948" s="512">
        <v>0</v>
      </c>
      <c r="BT948" s="512">
        <v>0</v>
      </c>
      <c r="BU948" s="512">
        <v>0</v>
      </c>
      <c r="BV948" s="512">
        <v>0</v>
      </c>
      <c r="BW948" s="512">
        <v>0</v>
      </c>
      <c r="BX948" s="512">
        <v>0</v>
      </c>
      <c r="BY948" s="512">
        <v>0</v>
      </c>
      <c r="BZ948" s="512">
        <v>0</v>
      </c>
      <c r="CA948" s="512">
        <v>0</v>
      </c>
      <c r="CB948" s="512">
        <v>0</v>
      </c>
      <c r="CC948" s="512">
        <v>0</v>
      </c>
      <c r="CD948" s="512">
        <v>0</v>
      </c>
      <c r="CE948" s="512">
        <v>0</v>
      </c>
      <c r="CF948" s="512">
        <v>384773.01360000006</v>
      </c>
      <c r="CG948" s="512">
        <v>384773.01360000006</v>
      </c>
      <c r="CH948" s="512">
        <v>0</v>
      </c>
      <c r="CI948" s="512">
        <v>0</v>
      </c>
      <c r="CJ948" s="512">
        <v>0</v>
      </c>
      <c r="CK948" s="512">
        <v>0</v>
      </c>
      <c r="CL948" s="513">
        <f t="shared" si="133"/>
        <v>384773.01360000006</v>
      </c>
      <c r="CM948" s="513">
        <f t="shared" si="134"/>
        <v>384773.01360000006</v>
      </c>
      <c r="CN948" s="113"/>
      <c r="CO948" s="97"/>
      <c r="CP948" s="97"/>
      <c r="CQ948" s="97"/>
      <c r="CR948" s="97"/>
      <c r="CS948" s="97"/>
      <c r="CT948" s="97"/>
      <c r="CU948" s="114"/>
      <c r="CV948" s="50">
        <f t="shared" si="127"/>
        <v>28058413</v>
      </c>
      <c r="CW948" s="11"/>
      <c r="CX948" s="604">
        <f t="shared" si="128"/>
        <v>7.4381189880237777</v>
      </c>
      <c r="CY948" s="143"/>
      <c r="CZ948" s="143"/>
      <c r="DA948" s="143"/>
      <c r="DB948" s="23"/>
      <c r="DC948" s="23"/>
      <c r="DD948" s="23"/>
      <c r="DE948" s="23"/>
      <c r="DF948" s="143"/>
      <c r="DG948" s="89"/>
      <c r="DH948" s="50" t="s">
        <v>46</v>
      </c>
      <c r="DI948" s="28"/>
      <c r="DJ948" s="553" t="s">
        <v>46</v>
      </c>
      <c r="DK948" s="143"/>
      <c r="DL948" s="46"/>
      <c r="DM948" s="111"/>
      <c r="DN948" s="110"/>
      <c r="DO948" s="432">
        <v>2634.0932414601925</v>
      </c>
      <c r="DP948" s="433">
        <v>-2488.0973898354891</v>
      </c>
      <c r="DQ948" s="434">
        <v>132.22210819527908</v>
      </c>
      <c r="DR948" s="428">
        <v>12.275944768726703</v>
      </c>
      <c r="DS948" s="432">
        <v>2.5359917900601046</v>
      </c>
      <c r="DT948" s="434">
        <v>-1.9905312493755161</v>
      </c>
      <c r="DU948" s="434">
        <v>1.5310071836974026</v>
      </c>
      <c r="DV948" s="428">
        <v>-0.98584262140639123</v>
      </c>
      <c r="DW948" s="252"/>
      <c r="DX948" s="50"/>
      <c r="DY948" s="249"/>
      <c r="DZ948" s="464">
        <v>91329</v>
      </c>
      <c r="EA948" s="465">
        <v>9155.3333333333285</v>
      </c>
      <c r="EB948" s="46"/>
    </row>
    <row r="949" spans="1:132" s="141" customFormat="1" ht="27.75" customHeight="1" x14ac:dyDescent="0.25">
      <c r="A949" s="69" t="s">
        <v>56</v>
      </c>
      <c r="B949" s="69" t="s">
        <v>57</v>
      </c>
      <c r="C949" s="69" t="s">
        <v>1464</v>
      </c>
      <c r="D949" s="67" t="s">
        <v>1597</v>
      </c>
      <c r="E949" s="67" t="s">
        <v>1498</v>
      </c>
      <c r="F949" s="67" t="s">
        <v>1600</v>
      </c>
      <c r="G949" s="67" t="s">
        <v>1500</v>
      </c>
      <c r="H949" s="14" t="s">
        <v>46</v>
      </c>
      <c r="I949" s="20" t="s">
        <v>1979</v>
      </c>
      <c r="J949" s="145" t="s">
        <v>1975</v>
      </c>
      <c r="K949" s="426">
        <v>8.345020790866851</v>
      </c>
      <c r="L949" s="426">
        <v>13.362121184328</v>
      </c>
      <c r="M949" s="424">
        <v>2850</v>
      </c>
      <c r="N949" s="487">
        <v>22715834</v>
      </c>
      <c r="O949" s="487" t="s">
        <v>1982</v>
      </c>
      <c r="P949" s="572">
        <v>5.9291563244697718</v>
      </c>
      <c r="Q949" s="34" t="s">
        <v>1977</v>
      </c>
      <c r="R949" s="257" t="s">
        <v>48</v>
      </c>
      <c r="S949" s="27"/>
      <c r="T949" s="27"/>
      <c r="U949" s="145"/>
      <c r="V949" s="24"/>
      <c r="W949" s="24"/>
      <c r="X949" s="24"/>
      <c r="Y949" s="24"/>
      <c r="Z949" s="24"/>
      <c r="AA949" s="24"/>
      <c r="AB949" s="24"/>
      <c r="AC949" s="24"/>
      <c r="AD949" s="24"/>
      <c r="AE949" s="24"/>
      <c r="AF949" s="24"/>
      <c r="AG949" s="24"/>
      <c r="AH949" s="24"/>
      <c r="AI949" s="24">
        <v>73</v>
      </c>
      <c r="AJ949" s="24">
        <v>73</v>
      </c>
      <c r="AK949" s="24">
        <v>1</v>
      </c>
      <c r="AL949" s="24">
        <v>1</v>
      </c>
      <c r="AM949" s="24"/>
      <c r="AN949" s="24"/>
      <c r="AO949" s="145">
        <f t="shared" si="129"/>
        <v>74</v>
      </c>
      <c r="AP949" s="14">
        <f t="shared" si="130"/>
        <v>74</v>
      </c>
      <c r="AQ949" s="22"/>
      <c r="AR949" s="24"/>
      <c r="AS949" s="24"/>
      <c r="AT949" s="24"/>
      <c r="AU949" s="24"/>
      <c r="AV949" s="24"/>
      <c r="AW949" s="145"/>
      <c r="AX949" s="24"/>
      <c r="AY949" s="24"/>
      <c r="AZ949" s="24"/>
      <c r="BA949" s="24"/>
      <c r="BB949" s="24"/>
      <c r="BC949" s="24"/>
      <c r="BD949" s="24"/>
      <c r="BE949" s="24"/>
      <c r="BF949" s="24"/>
      <c r="BG949" s="24">
        <v>553.22</v>
      </c>
      <c r="BH949" s="24">
        <v>553.22</v>
      </c>
      <c r="BI949" s="24">
        <v>7.6</v>
      </c>
      <c r="BJ949" s="24">
        <v>7.6</v>
      </c>
      <c r="BK949" s="24"/>
      <c r="BL949" s="24"/>
      <c r="BM949" s="145">
        <f t="shared" si="131"/>
        <v>560.82000000000005</v>
      </c>
      <c r="BN949" s="24">
        <f t="shared" si="132"/>
        <v>560.82000000000005</v>
      </c>
      <c r="BO949" s="509">
        <f t="shared" si="126"/>
        <v>9.4586812913918697E-2</v>
      </c>
      <c r="BP949" s="511">
        <v>0</v>
      </c>
      <c r="BQ949" s="512">
        <v>0</v>
      </c>
      <c r="BR949" s="513">
        <v>0</v>
      </c>
      <c r="BS949" s="512">
        <v>0</v>
      </c>
      <c r="BT949" s="512">
        <v>0</v>
      </c>
      <c r="BU949" s="512">
        <v>0</v>
      </c>
      <c r="BV949" s="512">
        <v>0</v>
      </c>
      <c r="BW949" s="512">
        <v>0</v>
      </c>
      <c r="BX949" s="512">
        <v>0</v>
      </c>
      <c r="BY949" s="512">
        <v>0</v>
      </c>
      <c r="BZ949" s="512">
        <v>0</v>
      </c>
      <c r="CA949" s="512">
        <v>0</v>
      </c>
      <c r="CB949" s="512">
        <v>0</v>
      </c>
      <c r="CC949" s="512">
        <v>0</v>
      </c>
      <c r="CD949" s="512">
        <v>0</v>
      </c>
      <c r="CE949" s="512">
        <v>0</v>
      </c>
      <c r="CF949" s="512">
        <v>649391.76480000012</v>
      </c>
      <c r="CG949" s="512">
        <v>649391.76480000012</v>
      </c>
      <c r="CH949" s="512">
        <v>8921.1840000000011</v>
      </c>
      <c r="CI949" s="512">
        <v>8921.1840000000011</v>
      </c>
      <c r="CJ949" s="512">
        <v>0</v>
      </c>
      <c r="CK949" s="512">
        <v>0</v>
      </c>
      <c r="CL949" s="513">
        <f t="shared" si="133"/>
        <v>658312.94880000013</v>
      </c>
      <c r="CM949" s="513">
        <f t="shared" si="134"/>
        <v>658312.94880000013</v>
      </c>
      <c r="CN949" s="113"/>
      <c r="CO949" s="97"/>
      <c r="CP949" s="97"/>
      <c r="CQ949" s="97"/>
      <c r="CR949" s="97"/>
      <c r="CS949" s="97"/>
      <c r="CT949" s="97"/>
      <c r="CU949" s="114"/>
      <c r="CV949" s="50">
        <f t="shared" si="127"/>
        <v>22715834</v>
      </c>
      <c r="CW949" s="11"/>
      <c r="CX949" s="604">
        <f t="shared" si="128"/>
        <v>5.9291563244697718</v>
      </c>
      <c r="CY949" s="143"/>
      <c r="CZ949" s="143"/>
      <c r="DA949" s="143"/>
      <c r="DB949" s="23"/>
      <c r="DC949" s="23"/>
      <c r="DD949" s="23"/>
      <c r="DE949" s="23"/>
      <c r="DF949" s="143"/>
      <c r="DG949" s="89"/>
      <c r="DH949" s="50" t="s">
        <v>46</v>
      </c>
      <c r="DI949" s="28"/>
      <c r="DJ949" s="553" t="s">
        <v>46</v>
      </c>
      <c r="DK949" s="143"/>
      <c r="DL949" s="46"/>
      <c r="DM949" s="111"/>
      <c r="DN949" s="110"/>
      <c r="DO949" s="432">
        <v>136.85361717059493</v>
      </c>
      <c r="DP949" s="433">
        <v>337.48584212307054</v>
      </c>
      <c r="DQ949" s="434">
        <v>105.40967308029722</v>
      </c>
      <c r="DR949" s="428">
        <v>-66.75777766083911</v>
      </c>
      <c r="DS949" s="432">
        <v>0.98672436984619105</v>
      </c>
      <c r="DT949" s="434">
        <v>-5.1131810479799089E-2</v>
      </c>
      <c r="DU949" s="434">
        <v>0.94882741680800164</v>
      </c>
      <c r="DV949" s="428">
        <v>-0.35755698784719248</v>
      </c>
      <c r="DW949" s="252"/>
      <c r="DX949" s="50"/>
      <c r="DY949" s="249"/>
      <c r="DZ949" s="464">
        <v>107004</v>
      </c>
      <c r="EA949" s="465">
        <v>-35855</v>
      </c>
      <c r="EB949" s="46"/>
    </row>
    <row r="950" spans="1:132" s="141" customFormat="1" ht="27.75" customHeight="1" x14ac:dyDescent="0.25">
      <c r="A950" s="69" t="s">
        <v>56</v>
      </c>
      <c r="B950" s="69" t="s">
        <v>57</v>
      </c>
      <c r="C950" s="69" t="s">
        <v>1464</v>
      </c>
      <c r="D950" s="67" t="s">
        <v>1597</v>
      </c>
      <c r="E950" s="67" t="s">
        <v>1498</v>
      </c>
      <c r="F950" s="67" t="s">
        <v>1601</v>
      </c>
      <c r="G950" s="67" t="s">
        <v>1500</v>
      </c>
      <c r="H950" s="14" t="s">
        <v>46</v>
      </c>
      <c r="I950" s="20" t="s">
        <v>1979</v>
      </c>
      <c r="J950" s="145" t="s">
        <v>1975</v>
      </c>
      <c r="K950" s="426">
        <v>10.174066443659585</v>
      </c>
      <c r="L950" s="426">
        <v>10.814962098717</v>
      </c>
      <c r="M950" s="424">
        <v>2447</v>
      </c>
      <c r="N950" s="487">
        <v>37315660</v>
      </c>
      <c r="O950" s="487" t="s">
        <v>1982</v>
      </c>
      <c r="P950" s="572">
        <v>7.6819917417294841</v>
      </c>
      <c r="Q950" s="34" t="s">
        <v>1977</v>
      </c>
      <c r="R950" s="257" t="s">
        <v>48</v>
      </c>
      <c r="S950" s="27"/>
      <c r="T950" s="27"/>
      <c r="U950" s="145"/>
      <c r="V950" s="24"/>
      <c r="W950" s="24"/>
      <c r="X950" s="24"/>
      <c r="Y950" s="24"/>
      <c r="Z950" s="24"/>
      <c r="AA950" s="24"/>
      <c r="AB950" s="24"/>
      <c r="AC950" s="24"/>
      <c r="AD950" s="24"/>
      <c r="AE950" s="24"/>
      <c r="AF950" s="24"/>
      <c r="AG950" s="24"/>
      <c r="AH950" s="24"/>
      <c r="AI950" s="24">
        <v>45</v>
      </c>
      <c r="AJ950" s="24">
        <v>45</v>
      </c>
      <c r="AK950" s="24"/>
      <c r="AL950" s="24"/>
      <c r="AM950" s="24"/>
      <c r="AN950" s="24"/>
      <c r="AO950" s="145">
        <f t="shared" si="129"/>
        <v>45</v>
      </c>
      <c r="AP950" s="14">
        <f t="shared" si="130"/>
        <v>45</v>
      </c>
      <c r="AQ950" s="22"/>
      <c r="AR950" s="24"/>
      <c r="AS950" s="24"/>
      <c r="AT950" s="24"/>
      <c r="AU950" s="24"/>
      <c r="AV950" s="24"/>
      <c r="AW950" s="145"/>
      <c r="AX950" s="24"/>
      <c r="AY950" s="24"/>
      <c r="AZ950" s="24"/>
      <c r="BA950" s="24"/>
      <c r="BB950" s="24"/>
      <c r="BC950" s="24"/>
      <c r="BD950" s="24"/>
      <c r="BE950" s="24"/>
      <c r="BF950" s="24"/>
      <c r="BG950" s="24">
        <v>866.37</v>
      </c>
      <c r="BH950" s="24">
        <v>866.37</v>
      </c>
      <c r="BI950" s="24"/>
      <c r="BJ950" s="24"/>
      <c r="BK950" s="24"/>
      <c r="BL950" s="24"/>
      <c r="BM950" s="145">
        <f t="shared" si="131"/>
        <v>866.37</v>
      </c>
      <c r="BN950" s="24">
        <f t="shared" si="132"/>
        <v>866.37</v>
      </c>
      <c r="BO950" s="509">
        <f t="shared" si="126"/>
        <v>0.1127793453999405</v>
      </c>
      <c r="BP950" s="511">
        <v>0</v>
      </c>
      <c r="BQ950" s="512">
        <v>0</v>
      </c>
      <c r="BR950" s="513">
        <v>0</v>
      </c>
      <c r="BS950" s="512">
        <v>0</v>
      </c>
      <c r="BT950" s="512">
        <v>0</v>
      </c>
      <c r="BU950" s="512">
        <v>0</v>
      </c>
      <c r="BV950" s="512">
        <v>0</v>
      </c>
      <c r="BW950" s="512">
        <v>0</v>
      </c>
      <c r="BX950" s="512">
        <v>0</v>
      </c>
      <c r="BY950" s="512">
        <v>0</v>
      </c>
      <c r="BZ950" s="512">
        <v>0</v>
      </c>
      <c r="CA950" s="512">
        <v>0</v>
      </c>
      <c r="CB950" s="512">
        <v>0</v>
      </c>
      <c r="CC950" s="512">
        <v>0</v>
      </c>
      <c r="CD950" s="512">
        <v>0</v>
      </c>
      <c r="CE950" s="512">
        <v>0</v>
      </c>
      <c r="CF950" s="512">
        <v>1016979.7608</v>
      </c>
      <c r="CG950" s="512">
        <v>1016979.7608</v>
      </c>
      <c r="CH950" s="512">
        <v>0</v>
      </c>
      <c r="CI950" s="512">
        <v>0</v>
      </c>
      <c r="CJ950" s="512">
        <v>0</v>
      </c>
      <c r="CK950" s="512">
        <v>0</v>
      </c>
      <c r="CL950" s="513">
        <f t="shared" si="133"/>
        <v>1016979.7608</v>
      </c>
      <c r="CM950" s="513">
        <f t="shared" si="134"/>
        <v>1016979.7608</v>
      </c>
      <c r="CN950" s="113"/>
      <c r="CO950" s="97"/>
      <c r="CP950" s="97"/>
      <c r="CQ950" s="97"/>
      <c r="CR950" s="97"/>
      <c r="CS950" s="97"/>
      <c r="CT950" s="97"/>
      <c r="CU950" s="114"/>
      <c r="CV950" s="50">
        <f t="shared" si="127"/>
        <v>37315660</v>
      </c>
      <c r="CW950" s="11"/>
      <c r="CX950" s="604">
        <f t="shared" si="128"/>
        <v>7.6819917417294841</v>
      </c>
      <c r="CY950" s="143"/>
      <c r="CZ950" s="143"/>
      <c r="DA950" s="143"/>
      <c r="DB950" s="23"/>
      <c r="DC950" s="23"/>
      <c r="DD950" s="23"/>
      <c r="DE950" s="23"/>
      <c r="DF950" s="143"/>
      <c r="DG950" s="89"/>
      <c r="DH950" s="50" t="s">
        <v>46</v>
      </c>
      <c r="DI950" s="28"/>
      <c r="DJ950" s="553" t="s">
        <v>46</v>
      </c>
      <c r="DK950" s="143"/>
      <c r="DL950" s="46"/>
      <c r="DM950" s="111"/>
      <c r="DN950" s="110"/>
      <c r="DO950" s="432">
        <v>114.10604461093155</v>
      </c>
      <c r="DP950" s="433">
        <v>93.236925693681343</v>
      </c>
      <c r="DQ950" s="434">
        <v>88.215222203303384</v>
      </c>
      <c r="DR950" s="428">
        <v>10.896950551190827</v>
      </c>
      <c r="DS950" s="432">
        <v>1.3011408138940934</v>
      </c>
      <c r="DT950" s="434">
        <v>-0.37843926792946914</v>
      </c>
      <c r="DU950" s="434">
        <v>1.2880640217946553</v>
      </c>
      <c r="DV950" s="428">
        <v>-0.39039678086031981</v>
      </c>
      <c r="DW950" s="252"/>
      <c r="DX950" s="50"/>
      <c r="DY950" s="249"/>
      <c r="DZ950" s="464">
        <v>0</v>
      </c>
      <c r="EA950" s="465">
        <v>9753.3333333333339</v>
      </c>
      <c r="EB950" s="46"/>
    </row>
    <row r="951" spans="1:132" s="141" customFormat="1" ht="27.75" customHeight="1" x14ac:dyDescent="0.25">
      <c r="A951" s="69" t="s">
        <v>56</v>
      </c>
      <c r="B951" s="69" t="s">
        <v>57</v>
      </c>
      <c r="C951" s="69" t="s">
        <v>1464</v>
      </c>
      <c r="D951" s="67" t="s">
        <v>1597</v>
      </c>
      <c r="E951" s="67" t="s">
        <v>1498</v>
      </c>
      <c r="F951" s="67" t="s">
        <v>1602</v>
      </c>
      <c r="G951" s="67" t="s">
        <v>1500</v>
      </c>
      <c r="H951" s="14" t="s">
        <v>46</v>
      </c>
      <c r="I951" s="20" t="s">
        <v>1978</v>
      </c>
      <c r="J951" s="145" t="s">
        <v>1975</v>
      </c>
      <c r="K951" s="426">
        <v>11.660166036553681</v>
      </c>
      <c r="L951" s="426">
        <v>14.270643909711</v>
      </c>
      <c r="M951" s="424">
        <v>1287</v>
      </c>
      <c r="N951" s="487">
        <v>38045397</v>
      </c>
      <c r="O951" s="487" t="s">
        <v>1982</v>
      </c>
      <c r="P951" s="572">
        <v>8.2307054375673054</v>
      </c>
      <c r="Q951" s="34" t="s">
        <v>1977</v>
      </c>
      <c r="R951" s="257" t="s">
        <v>48</v>
      </c>
      <c r="S951" s="27"/>
      <c r="T951" s="27"/>
      <c r="U951" s="145"/>
      <c r="V951" s="24"/>
      <c r="W951" s="24"/>
      <c r="X951" s="24"/>
      <c r="Y951" s="24"/>
      <c r="Z951" s="24"/>
      <c r="AA951" s="24">
        <v>1</v>
      </c>
      <c r="AB951" s="24">
        <v>1</v>
      </c>
      <c r="AC951" s="24"/>
      <c r="AD951" s="24"/>
      <c r="AE951" s="24"/>
      <c r="AF951" s="24"/>
      <c r="AG951" s="24"/>
      <c r="AH951" s="24"/>
      <c r="AI951" s="24">
        <v>17</v>
      </c>
      <c r="AJ951" s="24">
        <v>17</v>
      </c>
      <c r="AK951" s="24"/>
      <c r="AL951" s="24"/>
      <c r="AM951" s="24"/>
      <c r="AN951" s="24"/>
      <c r="AO951" s="145">
        <f t="shared" si="129"/>
        <v>18</v>
      </c>
      <c r="AP951" s="14">
        <f t="shared" si="130"/>
        <v>18</v>
      </c>
      <c r="AQ951" s="22"/>
      <c r="AR951" s="24"/>
      <c r="AS951" s="24"/>
      <c r="AT951" s="24"/>
      <c r="AU951" s="24"/>
      <c r="AV951" s="24"/>
      <c r="AW951" s="145"/>
      <c r="AX951" s="24"/>
      <c r="AY951" s="24">
        <v>460</v>
      </c>
      <c r="AZ951" s="24">
        <v>460</v>
      </c>
      <c r="BA951" s="24"/>
      <c r="BB951" s="24"/>
      <c r="BC951" s="24"/>
      <c r="BD951" s="24"/>
      <c r="BE951" s="24"/>
      <c r="BF951" s="24"/>
      <c r="BG951" s="24">
        <v>1587.83</v>
      </c>
      <c r="BH951" s="24">
        <v>1587.83</v>
      </c>
      <c r="BI951" s="24"/>
      <c r="BJ951" s="24"/>
      <c r="BK951" s="24"/>
      <c r="BL951" s="24"/>
      <c r="BM951" s="145">
        <f t="shared" si="131"/>
        <v>2047.83</v>
      </c>
      <c r="BN951" s="24">
        <f t="shared" si="132"/>
        <v>2047.83</v>
      </c>
      <c r="BO951" s="509">
        <f t="shared" si="126"/>
        <v>0.24880370407293584</v>
      </c>
      <c r="BP951" s="511">
        <v>0</v>
      </c>
      <c r="BQ951" s="512">
        <v>0</v>
      </c>
      <c r="BR951" s="513">
        <v>0</v>
      </c>
      <c r="BS951" s="512">
        <v>0</v>
      </c>
      <c r="BT951" s="512">
        <v>0</v>
      </c>
      <c r="BU951" s="512">
        <v>0</v>
      </c>
      <c r="BV951" s="512">
        <v>0</v>
      </c>
      <c r="BW951" s="512">
        <v>0</v>
      </c>
      <c r="BX951" s="512">
        <v>2953696.8</v>
      </c>
      <c r="BY951" s="512">
        <v>2953696.8</v>
      </c>
      <c r="BZ951" s="512">
        <v>0</v>
      </c>
      <c r="CA951" s="512">
        <v>0</v>
      </c>
      <c r="CB951" s="512">
        <v>0</v>
      </c>
      <c r="CC951" s="512">
        <v>0</v>
      </c>
      <c r="CD951" s="512">
        <v>0</v>
      </c>
      <c r="CE951" s="512">
        <v>0</v>
      </c>
      <c r="CF951" s="512">
        <v>1863858.3672</v>
      </c>
      <c r="CG951" s="512">
        <v>1863858.3672</v>
      </c>
      <c r="CH951" s="512">
        <v>0</v>
      </c>
      <c r="CI951" s="512">
        <v>0</v>
      </c>
      <c r="CJ951" s="512">
        <v>0</v>
      </c>
      <c r="CK951" s="512">
        <v>0</v>
      </c>
      <c r="CL951" s="513">
        <f t="shared" si="133"/>
        <v>4817555.1672</v>
      </c>
      <c r="CM951" s="513">
        <f t="shared" si="134"/>
        <v>4817555.1672</v>
      </c>
      <c r="CN951" s="113"/>
      <c r="CO951" s="97"/>
      <c r="CP951" s="97"/>
      <c r="CQ951" s="97"/>
      <c r="CR951" s="97"/>
      <c r="CS951" s="97"/>
      <c r="CT951" s="97"/>
      <c r="CU951" s="114"/>
      <c r="CV951" s="50">
        <f t="shared" si="127"/>
        <v>38045397</v>
      </c>
      <c r="CW951" s="11"/>
      <c r="CX951" s="604">
        <f t="shared" si="128"/>
        <v>8.2307054375673054</v>
      </c>
      <c r="CY951" s="143"/>
      <c r="CZ951" s="143"/>
      <c r="DA951" s="143"/>
      <c r="DB951" s="23"/>
      <c r="DC951" s="23"/>
      <c r="DD951" s="23"/>
      <c r="DE951" s="23"/>
      <c r="DF951" s="143"/>
      <c r="DG951" s="89"/>
      <c r="DH951" s="50" t="s">
        <v>46</v>
      </c>
      <c r="DI951" s="28"/>
      <c r="DJ951" s="553" t="s">
        <v>46</v>
      </c>
      <c r="DK951" s="143"/>
      <c r="DL951" s="46"/>
      <c r="DM951" s="111"/>
      <c r="DN951" s="110"/>
      <c r="DO951" s="432">
        <v>2927.3994561698746</v>
      </c>
      <c r="DP951" s="433">
        <v>-2144.8882142993875</v>
      </c>
      <c r="DQ951" s="434">
        <v>166.72355302343607</v>
      </c>
      <c r="DR951" s="428">
        <v>-152.54482442499167</v>
      </c>
      <c r="DS951" s="432">
        <v>3.4090379386248779</v>
      </c>
      <c r="DT951" s="434">
        <v>-3.0209250361090256</v>
      </c>
      <c r="DU951" s="434">
        <v>2.0883076524666526</v>
      </c>
      <c r="DV951" s="428">
        <v>-2.0365925228369837</v>
      </c>
      <c r="DW951" s="252"/>
      <c r="DX951" s="50"/>
      <c r="DY951" s="249"/>
      <c r="DZ951" s="464">
        <v>213983</v>
      </c>
      <c r="EA951" s="465">
        <v>-213983</v>
      </c>
      <c r="EB951" s="46"/>
    </row>
    <row r="952" spans="1:132" s="141" customFormat="1" ht="27.75" customHeight="1" x14ac:dyDescent="0.25">
      <c r="A952" s="69" t="s">
        <v>56</v>
      </c>
      <c r="B952" s="69" t="s">
        <v>57</v>
      </c>
      <c r="C952" s="69" t="s">
        <v>1464</v>
      </c>
      <c r="D952" s="67" t="s">
        <v>1603</v>
      </c>
      <c r="E952" s="67" t="s">
        <v>1484</v>
      </c>
      <c r="F952" s="67" t="s">
        <v>1604</v>
      </c>
      <c r="G952" s="67" t="s">
        <v>1484</v>
      </c>
      <c r="H952" s="14" t="s">
        <v>617</v>
      </c>
      <c r="I952" s="20" t="s">
        <v>1983</v>
      </c>
      <c r="J952" s="145" t="s">
        <v>1984</v>
      </c>
      <c r="K952" s="426" t="s">
        <v>1985</v>
      </c>
      <c r="L952" s="426">
        <v>0.88143939210600009</v>
      </c>
      <c r="M952" s="424">
        <v>8</v>
      </c>
      <c r="N952" s="487">
        <v>1752000</v>
      </c>
      <c r="O952" s="487" t="s">
        <v>1976</v>
      </c>
      <c r="P952" s="567">
        <v>0.5</v>
      </c>
      <c r="Q952" s="34" t="s">
        <v>1977</v>
      </c>
      <c r="R952" s="257" t="s">
        <v>48</v>
      </c>
      <c r="S952" s="27"/>
      <c r="T952" s="27"/>
      <c r="U952" s="145"/>
      <c r="V952" s="24"/>
      <c r="W952" s="24"/>
      <c r="X952" s="24"/>
      <c r="Y952" s="24"/>
      <c r="Z952" s="24"/>
      <c r="AA952" s="24"/>
      <c r="AB952" s="24"/>
      <c r="AC952" s="24"/>
      <c r="AD952" s="24"/>
      <c r="AE952" s="24"/>
      <c r="AF952" s="24"/>
      <c r="AG952" s="24"/>
      <c r="AH952" s="24"/>
      <c r="AI952" s="24"/>
      <c r="AJ952" s="24"/>
      <c r="AK952" s="24"/>
      <c r="AL952" s="24"/>
      <c r="AM952" s="24"/>
      <c r="AN952" s="24"/>
      <c r="AO952" s="145">
        <f t="shared" si="129"/>
        <v>0</v>
      </c>
      <c r="AP952" s="14">
        <f t="shared" si="130"/>
        <v>0</v>
      </c>
      <c r="AQ952" s="22"/>
      <c r="AR952" s="24"/>
      <c r="AS952" s="24"/>
      <c r="AT952" s="24"/>
      <c r="AU952" s="24"/>
      <c r="AV952" s="24"/>
      <c r="AW952" s="145"/>
      <c r="AX952" s="24"/>
      <c r="AY952" s="24"/>
      <c r="AZ952" s="24"/>
      <c r="BA952" s="24"/>
      <c r="BB952" s="24"/>
      <c r="BC952" s="24"/>
      <c r="BD952" s="24"/>
      <c r="BE952" s="24"/>
      <c r="BF952" s="24"/>
      <c r="BG952" s="24"/>
      <c r="BH952" s="24"/>
      <c r="BI952" s="24"/>
      <c r="BJ952" s="24"/>
      <c r="BK952" s="24"/>
      <c r="BL952" s="24"/>
      <c r="BM952" s="145">
        <f t="shared" si="131"/>
        <v>0</v>
      </c>
      <c r="BN952" s="24">
        <f t="shared" si="132"/>
        <v>0</v>
      </c>
      <c r="BO952" s="509">
        <f t="shared" si="126"/>
        <v>0</v>
      </c>
      <c r="BP952" s="511">
        <v>0</v>
      </c>
      <c r="BQ952" s="512">
        <v>0</v>
      </c>
      <c r="BR952" s="513">
        <v>0</v>
      </c>
      <c r="BS952" s="512">
        <v>0</v>
      </c>
      <c r="BT952" s="512">
        <v>0</v>
      </c>
      <c r="BU952" s="512">
        <v>0</v>
      </c>
      <c r="BV952" s="512">
        <v>0</v>
      </c>
      <c r="BW952" s="512">
        <v>0</v>
      </c>
      <c r="BX952" s="512">
        <v>0</v>
      </c>
      <c r="BY952" s="512">
        <v>0</v>
      </c>
      <c r="BZ952" s="512">
        <v>0</v>
      </c>
      <c r="CA952" s="512">
        <v>0</v>
      </c>
      <c r="CB952" s="512">
        <v>0</v>
      </c>
      <c r="CC952" s="512">
        <v>0</v>
      </c>
      <c r="CD952" s="512">
        <v>0</v>
      </c>
      <c r="CE952" s="512">
        <v>0</v>
      </c>
      <c r="CF952" s="512">
        <v>0</v>
      </c>
      <c r="CG952" s="512">
        <v>0</v>
      </c>
      <c r="CH952" s="512">
        <v>0</v>
      </c>
      <c r="CI952" s="512">
        <v>0</v>
      </c>
      <c r="CJ952" s="512">
        <v>0</v>
      </c>
      <c r="CK952" s="512">
        <v>0</v>
      </c>
      <c r="CL952" s="513">
        <f t="shared" si="133"/>
        <v>0</v>
      </c>
      <c r="CM952" s="513">
        <f t="shared" si="134"/>
        <v>0</v>
      </c>
      <c r="CN952" s="113"/>
      <c r="CO952" s="97"/>
      <c r="CP952" s="97"/>
      <c r="CQ952" s="97"/>
      <c r="CR952" s="97"/>
      <c r="CS952" s="97"/>
      <c r="CT952" s="97"/>
      <c r="CU952" s="114"/>
      <c r="CV952" s="50">
        <f t="shared" si="127"/>
        <v>1752000</v>
      </c>
      <c r="CW952" s="11"/>
      <c r="CX952" s="604">
        <f t="shared" si="128"/>
        <v>0.5</v>
      </c>
      <c r="CY952" s="143"/>
      <c r="CZ952" s="143"/>
      <c r="DA952" s="143"/>
      <c r="DB952" s="23"/>
      <c r="DC952" s="23"/>
      <c r="DD952" s="23"/>
      <c r="DE952" s="23"/>
      <c r="DF952" s="143"/>
      <c r="DG952" s="89"/>
      <c r="DH952" s="50" t="s">
        <v>46</v>
      </c>
      <c r="DI952" s="28"/>
      <c r="DJ952" s="553" t="s">
        <v>46</v>
      </c>
      <c r="DK952" s="143"/>
      <c r="DL952" s="46"/>
      <c r="DM952" s="111"/>
      <c r="DN952" s="110"/>
      <c r="DO952" s="432">
        <v>9.0000000000000053</v>
      </c>
      <c r="DP952" s="433">
        <v>-9.0000000000000053</v>
      </c>
      <c r="DQ952" s="434">
        <v>9.0000000000000053</v>
      </c>
      <c r="DR952" s="428">
        <v>-9.0000000000000053</v>
      </c>
      <c r="DS952" s="432">
        <v>1.5000000000000009</v>
      </c>
      <c r="DT952" s="434">
        <v>-1.5000000000000009</v>
      </c>
      <c r="DU952" s="434">
        <v>1.5000000000000009</v>
      </c>
      <c r="DV952" s="428">
        <v>-1.5000000000000009</v>
      </c>
      <c r="DW952" s="252"/>
      <c r="DX952" s="50"/>
      <c r="DY952" s="249"/>
      <c r="DZ952" s="464">
        <v>0</v>
      </c>
      <c r="EA952" s="465">
        <v>0</v>
      </c>
      <c r="EB952" s="46"/>
    </row>
    <row r="953" spans="1:132" s="141" customFormat="1" ht="27.75" customHeight="1" x14ac:dyDescent="0.25">
      <c r="A953" s="69" t="s">
        <v>56</v>
      </c>
      <c r="B953" s="69" t="s">
        <v>57</v>
      </c>
      <c r="C953" s="69" t="s">
        <v>1464</v>
      </c>
      <c r="D953" s="67" t="s">
        <v>1603</v>
      </c>
      <c r="E953" s="67" t="s">
        <v>1484</v>
      </c>
      <c r="F953" s="67" t="s">
        <v>1605</v>
      </c>
      <c r="G953" s="67" t="s">
        <v>1484</v>
      </c>
      <c r="H953" s="14" t="s">
        <v>46</v>
      </c>
      <c r="I953" s="20" t="s">
        <v>1983</v>
      </c>
      <c r="J953" s="145" t="s">
        <v>1984</v>
      </c>
      <c r="K953" s="426">
        <v>5.49</v>
      </c>
      <c r="L953" s="426">
        <v>2.9971590846750003</v>
      </c>
      <c r="M953" s="424">
        <v>327</v>
      </c>
      <c r="N953" s="487">
        <v>10932480.000000002</v>
      </c>
      <c r="O953" s="487" t="s">
        <v>1976</v>
      </c>
      <c r="P953" s="572">
        <v>3.12</v>
      </c>
      <c r="Q953" s="34" t="s">
        <v>48</v>
      </c>
      <c r="R953" s="257" t="s">
        <v>48</v>
      </c>
      <c r="S953" s="27"/>
      <c r="T953" s="27"/>
      <c r="U953" s="145"/>
      <c r="V953" s="24"/>
      <c r="W953" s="24"/>
      <c r="X953" s="24"/>
      <c r="Y953" s="24"/>
      <c r="Z953" s="24"/>
      <c r="AA953" s="24"/>
      <c r="AB953" s="24"/>
      <c r="AC953" s="24"/>
      <c r="AD953" s="24"/>
      <c r="AE953" s="24"/>
      <c r="AF953" s="24"/>
      <c r="AG953" s="24"/>
      <c r="AH953" s="24"/>
      <c r="AI953" s="24">
        <v>1</v>
      </c>
      <c r="AJ953" s="24">
        <v>1</v>
      </c>
      <c r="AK953" s="24"/>
      <c r="AL953" s="24"/>
      <c r="AM953" s="24"/>
      <c r="AN953" s="24"/>
      <c r="AO953" s="145">
        <f t="shared" si="129"/>
        <v>1</v>
      </c>
      <c r="AP953" s="14">
        <f t="shared" si="130"/>
        <v>1</v>
      </c>
      <c r="AQ953" s="22"/>
      <c r="AR953" s="24"/>
      <c r="AS953" s="24"/>
      <c r="AT953" s="24"/>
      <c r="AU953" s="24"/>
      <c r="AV953" s="24"/>
      <c r="AW953" s="145"/>
      <c r="AX953" s="24"/>
      <c r="AY953" s="24"/>
      <c r="AZ953" s="24"/>
      <c r="BA953" s="24"/>
      <c r="BB953" s="24"/>
      <c r="BC953" s="24"/>
      <c r="BD953" s="24"/>
      <c r="BE953" s="24"/>
      <c r="BF953" s="24"/>
      <c r="BG953" s="24">
        <v>275</v>
      </c>
      <c r="BH953" s="24">
        <v>275</v>
      </c>
      <c r="BI953" s="24"/>
      <c r="BJ953" s="24"/>
      <c r="BK953" s="24"/>
      <c r="BL953" s="24"/>
      <c r="BM953" s="145">
        <f t="shared" si="131"/>
        <v>275</v>
      </c>
      <c r="BN953" s="24">
        <f t="shared" si="132"/>
        <v>275</v>
      </c>
      <c r="BO953" s="509">
        <f t="shared" si="126"/>
        <v>8.8141025641025647E-2</v>
      </c>
      <c r="BP953" s="511">
        <v>0</v>
      </c>
      <c r="BQ953" s="512">
        <v>0</v>
      </c>
      <c r="BR953" s="513">
        <v>0</v>
      </c>
      <c r="BS953" s="512">
        <v>0</v>
      </c>
      <c r="BT953" s="512">
        <v>0</v>
      </c>
      <c r="BU953" s="512">
        <v>0</v>
      </c>
      <c r="BV953" s="512">
        <v>0</v>
      </c>
      <c r="BW953" s="512">
        <v>0</v>
      </c>
      <c r="BX953" s="512">
        <v>0</v>
      </c>
      <c r="BY953" s="512">
        <v>0</v>
      </c>
      <c r="BZ953" s="512">
        <v>0</v>
      </c>
      <c r="CA953" s="512">
        <v>0</v>
      </c>
      <c r="CB953" s="512">
        <v>0</v>
      </c>
      <c r="CC953" s="512">
        <v>0</v>
      </c>
      <c r="CD953" s="512">
        <v>0</v>
      </c>
      <c r="CE953" s="512">
        <v>0</v>
      </c>
      <c r="CF953" s="512">
        <v>322806</v>
      </c>
      <c r="CG953" s="512">
        <v>322806</v>
      </c>
      <c r="CH953" s="512">
        <v>0</v>
      </c>
      <c r="CI953" s="512">
        <v>0</v>
      </c>
      <c r="CJ953" s="512">
        <v>0</v>
      </c>
      <c r="CK953" s="512">
        <v>0</v>
      </c>
      <c r="CL953" s="513">
        <f t="shared" si="133"/>
        <v>322806</v>
      </c>
      <c r="CM953" s="513">
        <f t="shared" si="134"/>
        <v>322806</v>
      </c>
      <c r="CN953" s="113"/>
      <c r="CO953" s="97"/>
      <c r="CP953" s="97"/>
      <c r="CQ953" s="97"/>
      <c r="CR953" s="97"/>
      <c r="CS953" s="97"/>
      <c r="CT953" s="97"/>
      <c r="CU953" s="114"/>
      <c r="CV953" s="50">
        <f t="shared" si="127"/>
        <v>10932480.000000002</v>
      </c>
      <c r="CW953" s="11"/>
      <c r="CX953" s="604">
        <f t="shared" si="128"/>
        <v>3.12</v>
      </c>
      <c r="CY953" s="143"/>
      <c r="CZ953" s="143"/>
      <c r="DA953" s="143"/>
      <c r="DB953" s="23"/>
      <c r="DC953" s="23"/>
      <c r="DD953" s="23"/>
      <c r="DE953" s="23"/>
      <c r="DF953" s="143"/>
      <c r="DG953" s="89"/>
      <c r="DH953" s="50" t="s">
        <v>46</v>
      </c>
      <c r="DI953" s="28"/>
      <c r="DJ953" s="553" t="s">
        <v>46</v>
      </c>
      <c r="DK953" s="143"/>
      <c r="DL953" s="46"/>
      <c r="DM953" s="111"/>
      <c r="DN953" s="110"/>
      <c r="DO953" s="432">
        <v>13.034166241713425</v>
      </c>
      <c r="DP953" s="433">
        <v>275.75324912295969</v>
      </c>
      <c r="DQ953" s="434">
        <v>13.034166241713425</v>
      </c>
      <c r="DR953" s="428">
        <v>275.75324912295969</v>
      </c>
      <c r="DS953" s="432">
        <v>1.0311065782763906</v>
      </c>
      <c r="DT953" s="434">
        <v>5.3101262643669545E-2</v>
      </c>
      <c r="DU953" s="434">
        <v>1.0311065782763906</v>
      </c>
      <c r="DV953" s="428">
        <v>5.3101262643669545E-2</v>
      </c>
      <c r="DW953" s="252"/>
      <c r="DX953" s="50"/>
      <c r="DY953" s="249"/>
      <c r="DZ953" s="464">
        <v>0</v>
      </c>
      <c r="EA953" s="465">
        <v>74758</v>
      </c>
      <c r="EB953" s="46"/>
    </row>
    <row r="954" spans="1:132" s="141" customFormat="1" ht="27.75" customHeight="1" x14ac:dyDescent="0.25">
      <c r="A954" s="69" t="s">
        <v>56</v>
      </c>
      <c r="B954" s="69" t="s">
        <v>57</v>
      </c>
      <c r="C954" s="69" t="s">
        <v>1464</v>
      </c>
      <c r="D954" s="67" t="s">
        <v>1603</v>
      </c>
      <c r="E954" s="67" t="s">
        <v>1484</v>
      </c>
      <c r="F954" s="67" t="s">
        <v>1606</v>
      </c>
      <c r="G954" s="67" t="s">
        <v>1484</v>
      </c>
      <c r="H954" s="14" t="s">
        <v>46</v>
      </c>
      <c r="I954" s="20" t="s">
        <v>1979</v>
      </c>
      <c r="J954" s="145" t="s">
        <v>1984</v>
      </c>
      <c r="K954" s="426">
        <v>6.29</v>
      </c>
      <c r="L954" s="426">
        <v>2.0452651472609999</v>
      </c>
      <c r="M954" s="424">
        <v>14</v>
      </c>
      <c r="N954" s="487">
        <v>6412320.0000000009</v>
      </c>
      <c r="O954" s="487" t="s">
        <v>1976</v>
      </c>
      <c r="P954" s="572">
        <v>1.83</v>
      </c>
      <c r="Q954" s="34" t="s">
        <v>1977</v>
      </c>
      <c r="R954" s="257" t="s">
        <v>48</v>
      </c>
      <c r="S954" s="27"/>
      <c r="T954" s="27"/>
      <c r="U954" s="145"/>
      <c r="V954" s="24"/>
      <c r="W954" s="24"/>
      <c r="X954" s="24"/>
      <c r="Y954" s="24"/>
      <c r="Z954" s="24"/>
      <c r="AA954" s="24"/>
      <c r="AB954" s="24"/>
      <c r="AC954" s="24"/>
      <c r="AD954" s="24"/>
      <c r="AE954" s="24"/>
      <c r="AF954" s="24"/>
      <c r="AG954" s="24"/>
      <c r="AH954" s="24"/>
      <c r="AI954" s="24"/>
      <c r="AJ954" s="24"/>
      <c r="AK954" s="24"/>
      <c r="AL954" s="24"/>
      <c r="AM954" s="24"/>
      <c r="AN954" s="24"/>
      <c r="AO954" s="145">
        <f t="shared" si="129"/>
        <v>0</v>
      </c>
      <c r="AP954" s="14">
        <f t="shared" si="130"/>
        <v>0</v>
      </c>
      <c r="AQ954" s="22"/>
      <c r="AR954" s="24"/>
      <c r="AS954" s="24"/>
      <c r="AT954" s="24"/>
      <c r="AU954" s="24"/>
      <c r="AV954" s="24"/>
      <c r="AW954" s="145"/>
      <c r="AX954" s="24"/>
      <c r="AY954" s="24"/>
      <c r="AZ954" s="24"/>
      <c r="BA954" s="24"/>
      <c r="BB954" s="24"/>
      <c r="BC954" s="24"/>
      <c r="BD954" s="24"/>
      <c r="BE954" s="24"/>
      <c r="BF954" s="24"/>
      <c r="BG954" s="24"/>
      <c r="BH954" s="24"/>
      <c r="BI954" s="24"/>
      <c r="BJ954" s="24"/>
      <c r="BK954" s="24"/>
      <c r="BL954" s="24"/>
      <c r="BM954" s="145">
        <f t="shared" si="131"/>
        <v>0</v>
      </c>
      <c r="BN954" s="24">
        <f t="shared" si="132"/>
        <v>0</v>
      </c>
      <c r="BO954" s="509">
        <f t="shared" si="126"/>
        <v>0</v>
      </c>
      <c r="BP954" s="511">
        <v>0</v>
      </c>
      <c r="BQ954" s="512">
        <v>0</v>
      </c>
      <c r="BR954" s="513">
        <v>0</v>
      </c>
      <c r="BS954" s="512">
        <v>0</v>
      </c>
      <c r="BT954" s="512">
        <v>0</v>
      </c>
      <c r="BU954" s="512">
        <v>0</v>
      </c>
      <c r="BV954" s="512">
        <v>0</v>
      </c>
      <c r="BW954" s="512">
        <v>0</v>
      </c>
      <c r="BX954" s="512">
        <v>0</v>
      </c>
      <c r="BY954" s="512">
        <v>0</v>
      </c>
      <c r="BZ954" s="512">
        <v>0</v>
      </c>
      <c r="CA954" s="512">
        <v>0</v>
      </c>
      <c r="CB954" s="512">
        <v>0</v>
      </c>
      <c r="CC954" s="512">
        <v>0</v>
      </c>
      <c r="CD954" s="512">
        <v>0</v>
      </c>
      <c r="CE954" s="512">
        <v>0</v>
      </c>
      <c r="CF954" s="512">
        <v>0</v>
      </c>
      <c r="CG954" s="512">
        <v>0</v>
      </c>
      <c r="CH954" s="512">
        <v>0</v>
      </c>
      <c r="CI954" s="512">
        <v>0</v>
      </c>
      <c r="CJ954" s="512">
        <v>0</v>
      </c>
      <c r="CK954" s="512">
        <v>0</v>
      </c>
      <c r="CL954" s="513">
        <f t="shared" si="133"/>
        <v>0</v>
      </c>
      <c r="CM954" s="513">
        <f t="shared" si="134"/>
        <v>0</v>
      </c>
      <c r="CN954" s="113"/>
      <c r="CO954" s="97"/>
      <c r="CP954" s="97"/>
      <c r="CQ954" s="97"/>
      <c r="CR954" s="97"/>
      <c r="CS954" s="97"/>
      <c r="CT954" s="97"/>
      <c r="CU954" s="114"/>
      <c r="CV954" s="50">
        <f t="shared" si="127"/>
        <v>6412320.0000000009</v>
      </c>
      <c r="CW954" s="11"/>
      <c r="CX954" s="604">
        <f t="shared" si="128"/>
        <v>1.83</v>
      </c>
      <c r="CY954" s="143"/>
      <c r="CZ954" s="143"/>
      <c r="DA954" s="143"/>
      <c r="DB954" s="23"/>
      <c r="DC954" s="23"/>
      <c r="DD954" s="23"/>
      <c r="DE954" s="23"/>
      <c r="DF954" s="143"/>
      <c r="DG954" s="89"/>
      <c r="DH954" s="50" t="s">
        <v>46</v>
      </c>
      <c r="DI954" s="28"/>
      <c r="DJ954" s="553" t="s">
        <v>46</v>
      </c>
      <c r="DK954" s="143"/>
      <c r="DL954" s="46"/>
      <c r="DM954" s="111"/>
      <c r="DN954" s="110"/>
      <c r="DO954" s="432">
        <v>6</v>
      </c>
      <c r="DP954" s="433">
        <v>423.12263535551182</v>
      </c>
      <c r="DQ954" s="434">
        <v>6</v>
      </c>
      <c r="DR954" s="428">
        <v>423.12263535551182</v>
      </c>
      <c r="DS954" s="432">
        <v>1</v>
      </c>
      <c r="DT954" s="434">
        <v>0.38356164383561531</v>
      </c>
      <c r="DU954" s="434">
        <v>1</v>
      </c>
      <c r="DV954" s="428">
        <v>0.38356164383561531</v>
      </c>
      <c r="DW954" s="252"/>
      <c r="DX954" s="50"/>
      <c r="DY954" s="249"/>
      <c r="DZ954" s="464">
        <v>0</v>
      </c>
      <c r="EA954" s="465">
        <v>3859.3333333333335</v>
      </c>
      <c r="EB954" s="46"/>
    </row>
    <row r="955" spans="1:132" s="141" customFormat="1" ht="27.75" customHeight="1" x14ac:dyDescent="0.25">
      <c r="A955" s="69" t="s">
        <v>56</v>
      </c>
      <c r="B955" s="69" t="s">
        <v>57</v>
      </c>
      <c r="C955" s="69" t="s">
        <v>1464</v>
      </c>
      <c r="D955" s="67" t="s">
        <v>1603</v>
      </c>
      <c r="E955" s="67" t="s">
        <v>1484</v>
      </c>
      <c r="F955" s="67" t="s">
        <v>1607</v>
      </c>
      <c r="G955" s="67" t="s">
        <v>1608</v>
      </c>
      <c r="H955" s="14" t="s">
        <v>46</v>
      </c>
      <c r="I955" s="20" t="s">
        <v>1979</v>
      </c>
      <c r="J955" s="145" t="s">
        <v>1984</v>
      </c>
      <c r="K955" s="426">
        <v>27.2</v>
      </c>
      <c r="L955" s="426">
        <v>4.1124999914459996</v>
      </c>
      <c r="M955" s="424">
        <v>12</v>
      </c>
      <c r="N955" s="487">
        <v>17169600.000000004</v>
      </c>
      <c r="O955" s="487" t="s">
        <v>1976</v>
      </c>
      <c r="P955" s="572">
        <v>4.9000000000000004</v>
      </c>
      <c r="Q955" s="34" t="s">
        <v>1977</v>
      </c>
      <c r="R955" s="257" t="s">
        <v>48</v>
      </c>
      <c r="S955" s="27"/>
      <c r="T955" s="27"/>
      <c r="U955" s="145"/>
      <c r="V955" s="24"/>
      <c r="W955" s="24"/>
      <c r="X955" s="24"/>
      <c r="Y955" s="24"/>
      <c r="Z955" s="24"/>
      <c r="AA955" s="24"/>
      <c r="AB955" s="24"/>
      <c r="AC955" s="24"/>
      <c r="AD955" s="24"/>
      <c r="AE955" s="24"/>
      <c r="AF955" s="24"/>
      <c r="AG955" s="24"/>
      <c r="AH955" s="24"/>
      <c r="AI955" s="24"/>
      <c r="AJ955" s="24"/>
      <c r="AK955" s="24"/>
      <c r="AL955" s="24"/>
      <c r="AM955" s="24"/>
      <c r="AN955" s="24"/>
      <c r="AO955" s="145">
        <f t="shared" si="129"/>
        <v>0</v>
      </c>
      <c r="AP955" s="14">
        <f t="shared" si="130"/>
        <v>0</v>
      </c>
      <c r="AQ955" s="22"/>
      <c r="AR955" s="24"/>
      <c r="AS955" s="24"/>
      <c r="AT955" s="24"/>
      <c r="AU955" s="24"/>
      <c r="AV955" s="24"/>
      <c r="AW955" s="145"/>
      <c r="AX955" s="24"/>
      <c r="AY955" s="24"/>
      <c r="AZ955" s="24"/>
      <c r="BA955" s="24"/>
      <c r="BB955" s="24"/>
      <c r="BC955" s="24"/>
      <c r="BD955" s="24"/>
      <c r="BE955" s="24"/>
      <c r="BF955" s="24"/>
      <c r="BG955" s="24"/>
      <c r="BH955" s="24"/>
      <c r="BI955" s="24"/>
      <c r="BJ955" s="24"/>
      <c r="BK955" s="24"/>
      <c r="BL955" s="24"/>
      <c r="BM955" s="145">
        <f t="shared" si="131"/>
        <v>0</v>
      </c>
      <c r="BN955" s="24">
        <f t="shared" si="132"/>
        <v>0</v>
      </c>
      <c r="BO955" s="509">
        <f t="shared" si="126"/>
        <v>0</v>
      </c>
      <c r="BP955" s="511">
        <v>0</v>
      </c>
      <c r="BQ955" s="512">
        <v>0</v>
      </c>
      <c r="BR955" s="513">
        <v>0</v>
      </c>
      <c r="BS955" s="512">
        <v>0</v>
      </c>
      <c r="BT955" s="512">
        <v>0</v>
      </c>
      <c r="BU955" s="512">
        <v>0</v>
      </c>
      <c r="BV955" s="512">
        <v>0</v>
      </c>
      <c r="BW955" s="512">
        <v>0</v>
      </c>
      <c r="BX955" s="512">
        <v>0</v>
      </c>
      <c r="BY955" s="512">
        <v>0</v>
      </c>
      <c r="BZ955" s="512">
        <v>0</v>
      </c>
      <c r="CA955" s="512">
        <v>0</v>
      </c>
      <c r="CB955" s="512">
        <v>0</v>
      </c>
      <c r="CC955" s="512">
        <v>0</v>
      </c>
      <c r="CD955" s="512">
        <v>0</v>
      </c>
      <c r="CE955" s="512">
        <v>0</v>
      </c>
      <c r="CF955" s="512">
        <v>0</v>
      </c>
      <c r="CG955" s="512">
        <v>0</v>
      </c>
      <c r="CH955" s="512">
        <v>0</v>
      </c>
      <c r="CI955" s="512">
        <v>0</v>
      </c>
      <c r="CJ955" s="512">
        <v>0</v>
      </c>
      <c r="CK955" s="512">
        <v>0</v>
      </c>
      <c r="CL955" s="513">
        <f t="shared" si="133"/>
        <v>0</v>
      </c>
      <c r="CM955" s="513">
        <f t="shared" si="134"/>
        <v>0</v>
      </c>
      <c r="CN955" s="113"/>
      <c r="CO955" s="97"/>
      <c r="CP955" s="97"/>
      <c r="CQ955" s="97"/>
      <c r="CR955" s="97"/>
      <c r="CS955" s="97"/>
      <c r="CT955" s="97"/>
      <c r="CU955" s="114"/>
      <c r="CV955" s="50">
        <f t="shared" si="127"/>
        <v>17169600.000000004</v>
      </c>
      <c r="CW955" s="11"/>
      <c r="CX955" s="604">
        <f t="shared" si="128"/>
        <v>4.9000000000000004</v>
      </c>
      <c r="CY955" s="143"/>
      <c r="CZ955" s="143"/>
      <c r="DA955" s="143"/>
      <c r="DB955" s="23"/>
      <c r="DC955" s="23"/>
      <c r="DD955" s="23"/>
      <c r="DE955" s="23"/>
      <c r="DF955" s="143"/>
      <c r="DG955" s="89"/>
      <c r="DH955" s="50" t="s">
        <v>46</v>
      </c>
      <c r="DI955" s="28"/>
      <c r="DJ955" s="553" t="s">
        <v>46</v>
      </c>
      <c r="DK955" s="143"/>
      <c r="DL955" s="46"/>
      <c r="DM955" s="111"/>
      <c r="DN955" s="110"/>
      <c r="DO955" s="432">
        <v>0</v>
      </c>
      <c r="DP955" s="433">
        <v>149.17249417249411</v>
      </c>
      <c r="DQ955" s="434">
        <v>0</v>
      </c>
      <c r="DR955" s="428">
        <v>149.17249417249411</v>
      </c>
      <c r="DS955" s="432">
        <v>0</v>
      </c>
      <c r="DT955" s="434">
        <v>0.66899766899766799</v>
      </c>
      <c r="DU955" s="434">
        <v>0</v>
      </c>
      <c r="DV955" s="428">
        <v>0.66899766899766799</v>
      </c>
      <c r="DW955" s="252"/>
      <c r="DX955" s="50"/>
      <c r="DY955" s="249"/>
      <c r="DZ955" s="464">
        <v>0</v>
      </c>
      <c r="EA955" s="465">
        <v>1492</v>
      </c>
      <c r="EB955" s="46"/>
    </row>
    <row r="956" spans="1:132" s="141" customFormat="1" ht="27.75" customHeight="1" x14ac:dyDescent="0.25">
      <c r="A956" s="69" t="s">
        <v>56</v>
      </c>
      <c r="B956" s="69" t="s">
        <v>57</v>
      </c>
      <c r="C956" s="69" t="s">
        <v>1464</v>
      </c>
      <c r="D956" s="67" t="s">
        <v>1603</v>
      </c>
      <c r="E956" s="67" t="s">
        <v>1484</v>
      </c>
      <c r="F956" s="67" t="s">
        <v>1609</v>
      </c>
      <c r="G956" s="67" t="s">
        <v>1484</v>
      </c>
      <c r="H956" s="14" t="s">
        <v>46</v>
      </c>
      <c r="I956" s="20" t="s">
        <v>1983</v>
      </c>
      <c r="J956" s="145" t="s">
        <v>1984</v>
      </c>
      <c r="K956" s="426">
        <v>7.3</v>
      </c>
      <c r="L956" s="426">
        <v>1.724621208534</v>
      </c>
      <c r="M956" s="424">
        <v>130</v>
      </c>
      <c r="N956" s="487">
        <v>0</v>
      </c>
      <c r="O956" s="487" t="s">
        <v>1976</v>
      </c>
      <c r="P956" s="572">
        <v>0</v>
      </c>
      <c r="Q956" s="34" t="s">
        <v>1977</v>
      </c>
      <c r="R956" s="257" t="s">
        <v>48</v>
      </c>
      <c r="S956" s="27"/>
      <c r="T956" s="27"/>
      <c r="U956" s="145"/>
      <c r="V956" s="24"/>
      <c r="W956" s="24"/>
      <c r="X956" s="24"/>
      <c r="Y956" s="24"/>
      <c r="Z956" s="24"/>
      <c r="AA956" s="24"/>
      <c r="AB956" s="24"/>
      <c r="AC956" s="24"/>
      <c r="AD956" s="24"/>
      <c r="AE956" s="24"/>
      <c r="AF956" s="24"/>
      <c r="AG956" s="24"/>
      <c r="AH956" s="24"/>
      <c r="AI956" s="24"/>
      <c r="AJ956" s="24"/>
      <c r="AK956" s="24"/>
      <c r="AL956" s="24"/>
      <c r="AM956" s="24"/>
      <c r="AN956" s="24"/>
      <c r="AO956" s="145">
        <f t="shared" si="129"/>
        <v>0</v>
      </c>
      <c r="AP956" s="14">
        <f t="shared" si="130"/>
        <v>0</v>
      </c>
      <c r="AQ956" s="22"/>
      <c r="AR956" s="24"/>
      <c r="AS956" s="24"/>
      <c r="AT956" s="24"/>
      <c r="AU956" s="24"/>
      <c r="AV956" s="24"/>
      <c r="AW956" s="145"/>
      <c r="AX956" s="24"/>
      <c r="AY956" s="24"/>
      <c r="AZ956" s="24"/>
      <c r="BA956" s="24"/>
      <c r="BB956" s="24"/>
      <c r="BC956" s="24"/>
      <c r="BD956" s="24"/>
      <c r="BE956" s="24"/>
      <c r="BF956" s="24"/>
      <c r="BG956" s="24"/>
      <c r="BH956" s="24"/>
      <c r="BI956" s="24"/>
      <c r="BJ956" s="24"/>
      <c r="BK956" s="24"/>
      <c r="BL956" s="24"/>
      <c r="BM956" s="145">
        <f t="shared" si="131"/>
        <v>0</v>
      </c>
      <c r="BN956" s="24">
        <f t="shared" si="132"/>
        <v>0</v>
      </c>
      <c r="BO956" s="509">
        <f t="shared" si="126"/>
        <v>0</v>
      </c>
      <c r="BP956" s="511">
        <v>0</v>
      </c>
      <c r="BQ956" s="512">
        <v>0</v>
      </c>
      <c r="BR956" s="513">
        <v>0</v>
      </c>
      <c r="BS956" s="512">
        <v>0</v>
      </c>
      <c r="BT956" s="512">
        <v>0</v>
      </c>
      <c r="BU956" s="512">
        <v>0</v>
      </c>
      <c r="BV956" s="512">
        <v>0</v>
      </c>
      <c r="BW956" s="512">
        <v>0</v>
      </c>
      <c r="BX956" s="512">
        <v>0</v>
      </c>
      <c r="BY956" s="512">
        <v>0</v>
      </c>
      <c r="BZ956" s="512">
        <v>0</v>
      </c>
      <c r="CA956" s="512">
        <v>0</v>
      </c>
      <c r="CB956" s="512">
        <v>0</v>
      </c>
      <c r="CC956" s="512">
        <v>0</v>
      </c>
      <c r="CD956" s="512">
        <v>0</v>
      </c>
      <c r="CE956" s="512">
        <v>0</v>
      </c>
      <c r="CF956" s="512">
        <v>0</v>
      </c>
      <c r="CG956" s="512">
        <v>0</v>
      </c>
      <c r="CH956" s="512">
        <v>0</v>
      </c>
      <c r="CI956" s="512">
        <v>0</v>
      </c>
      <c r="CJ956" s="512">
        <v>0</v>
      </c>
      <c r="CK956" s="512">
        <v>0</v>
      </c>
      <c r="CL956" s="513">
        <f t="shared" si="133"/>
        <v>0</v>
      </c>
      <c r="CM956" s="513">
        <f t="shared" si="134"/>
        <v>0</v>
      </c>
      <c r="CN956" s="113"/>
      <c r="CO956" s="97"/>
      <c r="CP956" s="97"/>
      <c r="CQ956" s="97"/>
      <c r="CR956" s="97"/>
      <c r="CS956" s="97"/>
      <c r="CT956" s="97"/>
      <c r="CU956" s="114"/>
      <c r="CV956" s="50">
        <f t="shared" si="127"/>
        <v>0</v>
      </c>
      <c r="CW956" s="11"/>
      <c r="CX956" s="604">
        <f t="shared" si="128"/>
        <v>0</v>
      </c>
      <c r="CY956" s="143"/>
      <c r="CZ956" s="143"/>
      <c r="DA956" s="143"/>
      <c r="DB956" s="23"/>
      <c r="DC956" s="23"/>
      <c r="DD956" s="23"/>
      <c r="DE956" s="23"/>
      <c r="DF956" s="143"/>
      <c r="DG956" s="89"/>
      <c r="DH956" s="50" t="s">
        <v>46</v>
      </c>
      <c r="DI956" s="28"/>
      <c r="DJ956" s="553" t="s">
        <v>46</v>
      </c>
      <c r="DK956" s="143"/>
      <c r="DL956" s="46"/>
      <c r="DM956" s="111"/>
      <c r="DN956" s="110"/>
      <c r="DO956" s="432">
        <v>95.385796545105563</v>
      </c>
      <c r="DP956" s="433">
        <v>-6.0381998640240369</v>
      </c>
      <c r="DQ956" s="434">
        <v>95.385796545105563</v>
      </c>
      <c r="DR956" s="428">
        <v>-6.0381998640240369</v>
      </c>
      <c r="DS956" s="432">
        <v>2.0038387715930903</v>
      </c>
      <c r="DT956" s="434">
        <v>-1.3348077550191921</v>
      </c>
      <c r="DU956" s="434">
        <v>2.0038387715930903</v>
      </c>
      <c r="DV956" s="428">
        <v>-1.3348077550191921</v>
      </c>
      <c r="DW956" s="252"/>
      <c r="DX956" s="50"/>
      <c r="DY956" s="249"/>
      <c r="DZ956" s="464">
        <v>11644</v>
      </c>
      <c r="EA956" s="465">
        <v>-11644</v>
      </c>
      <c r="EB956" s="46"/>
    </row>
    <row r="957" spans="1:132" s="141" customFormat="1" ht="27.75" customHeight="1" x14ac:dyDescent="0.25">
      <c r="A957" s="69" t="s">
        <v>56</v>
      </c>
      <c r="B957" s="69" t="s">
        <v>57</v>
      </c>
      <c r="C957" s="69" t="s">
        <v>1464</v>
      </c>
      <c r="D957" s="67" t="s">
        <v>1603</v>
      </c>
      <c r="E957" s="67" t="s">
        <v>1484</v>
      </c>
      <c r="F957" s="67" t="s">
        <v>1610</v>
      </c>
      <c r="G957" s="67" t="s">
        <v>1484</v>
      </c>
      <c r="H957" s="14" t="s">
        <v>46</v>
      </c>
      <c r="I957" s="20" t="s">
        <v>1979</v>
      </c>
      <c r="J957" s="145" t="s">
        <v>1984</v>
      </c>
      <c r="K957" s="426">
        <v>5.03</v>
      </c>
      <c r="L957" s="426">
        <v>2.967992418069</v>
      </c>
      <c r="M957" s="424">
        <v>359</v>
      </c>
      <c r="N957" s="487">
        <v>12228960.000000002</v>
      </c>
      <c r="O957" s="487" t="s">
        <v>1976</v>
      </c>
      <c r="P957" s="572">
        <v>3.49</v>
      </c>
      <c r="Q957" s="34" t="s">
        <v>48</v>
      </c>
      <c r="R957" s="257" t="s">
        <v>48</v>
      </c>
      <c r="S957" s="27"/>
      <c r="T957" s="27"/>
      <c r="U957" s="145"/>
      <c r="V957" s="24"/>
      <c r="W957" s="24"/>
      <c r="X957" s="24"/>
      <c r="Y957" s="24"/>
      <c r="Z957" s="24"/>
      <c r="AA957" s="24"/>
      <c r="AB957" s="24"/>
      <c r="AC957" s="24"/>
      <c r="AD957" s="24"/>
      <c r="AE957" s="24"/>
      <c r="AF957" s="24"/>
      <c r="AG957" s="24"/>
      <c r="AH957" s="24"/>
      <c r="AI957" s="24">
        <v>2</v>
      </c>
      <c r="AJ957" s="24">
        <v>2</v>
      </c>
      <c r="AK957" s="24"/>
      <c r="AL957" s="24"/>
      <c r="AM957" s="24"/>
      <c r="AN957" s="24"/>
      <c r="AO957" s="145">
        <f t="shared" si="129"/>
        <v>2</v>
      </c>
      <c r="AP957" s="14">
        <f t="shared" si="130"/>
        <v>2</v>
      </c>
      <c r="AQ957" s="22"/>
      <c r="AR957" s="24"/>
      <c r="AS957" s="24"/>
      <c r="AT957" s="24"/>
      <c r="AU957" s="24"/>
      <c r="AV957" s="24"/>
      <c r="AW957" s="145"/>
      <c r="AX957" s="24"/>
      <c r="AY957" s="24"/>
      <c r="AZ957" s="24"/>
      <c r="BA957" s="24"/>
      <c r="BB957" s="24"/>
      <c r="BC957" s="24"/>
      <c r="BD957" s="24"/>
      <c r="BE957" s="24"/>
      <c r="BF957" s="24"/>
      <c r="BG957" s="24">
        <v>208</v>
      </c>
      <c r="BH957" s="24">
        <v>208</v>
      </c>
      <c r="BI957" s="24"/>
      <c r="BJ957" s="24"/>
      <c r="BK957" s="24"/>
      <c r="BL957" s="24"/>
      <c r="BM957" s="145">
        <f t="shared" si="131"/>
        <v>208</v>
      </c>
      <c r="BN957" s="24">
        <f t="shared" si="132"/>
        <v>208</v>
      </c>
      <c r="BO957" s="509">
        <f t="shared" si="126"/>
        <v>5.9598853868194836E-2</v>
      </c>
      <c r="BP957" s="511">
        <v>0</v>
      </c>
      <c r="BQ957" s="512">
        <v>0</v>
      </c>
      <c r="BR957" s="513">
        <v>0</v>
      </c>
      <c r="BS957" s="512">
        <v>0</v>
      </c>
      <c r="BT957" s="512">
        <v>0</v>
      </c>
      <c r="BU957" s="512">
        <v>0</v>
      </c>
      <c r="BV957" s="512">
        <v>0</v>
      </c>
      <c r="BW957" s="512">
        <v>0</v>
      </c>
      <c r="BX957" s="512">
        <v>0</v>
      </c>
      <c r="BY957" s="512">
        <v>0</v>
      </c>
      <c r="BZ957" s="512">
        <v>0</v>
      </c>
      <c r="CA957" s="512">
        <v>0</v>
      </c>
      <c r="CB957" s="512">
        <v>0</v>
      </c>
      <c r="CC957" s="512">
        <v>0</v>
      </c>
      <c r="CD957" s="512">
        <v>0</v>
      </c>
      <c r="CE957" s="512">
        <v>0</v>
      </c>
      <c r="CF957" s="512">
        <v>244158.72</v>
      </c>
      <c r="CG957" s="512">
        <v>244158.72</v>
      </c>
      <c r="CH957" s="512">
        <v>0</v>
      </c>
      <c r="CI957" s="512">
        <v>0</v>
      </c>
      <c r="CJ957" s="512">
        <v>0</v>
      </c>
      <c r="CK957" s="512">
        <v>0</v>
      </c>
      <c r="CL957" s="513">
        <f t="shared" si="133"/>
        <v>244158.72</v>
      </c>
      <c r="CM957" s="513">
        <f t="shared" si="134"/>
        <v>244158.72</v>
      </c>
      <c r="CN957" s="113"/>
      <c r="CO957" s="97"/>
      <c r="CP957" s="97"/>
      <c r="CQ957" s="97"/>
      <c r="CR957" s="97"/>
      <c r="CS957" s="97"/>
      <c r="CT957" s="97"/>
      <c r="CU957" s="114"/>
      <c r="CV957" s="50">
        <f t="shared" si="127"/>
        <v>12228960.000000002</v>
      </c>
      <c r="CW957" s="11"/>
      <c r="CX957" s="604">
        <f t="shared" si="128"/>
        <v>3.49</v>
      </c>
      <c r="CY957" s="143"/>
      <c r="CZ957" s="143"/>
      <c r="DA957" s="143"/>
      <c r="DB957" s="23"/>
      <c r="DC957" s="23"/>
      <c r="DD957" s="23"/>
      <c r="DE957" s="23"/>
      <c r="DF957" s="143"/>
      <c r="DG957" s="89"/>
      <c r="DH957" s="50" t="s">
        <v>46</v>
      </c>
      <c r="DI957" s="28"/>
      <c r="DJ957" s="553" t="s">
        <v>46</v>
      </c>
      <c r="DK957" s="143"/>
      <c r="DL957" s="46"/>
      <c r="DM957" s="111"/>
      <c r="DN957" s="110"/>
      <c r="DO957" s="432">
        <v>228.49802921400394</v>
      </c>
      <c r="DP957" s="433">
        <v>-69.438892230103818</v>
      </c>
      <c r="DQ957" s="434">
        <v>228.49802921400394</v>
      </c>
      <c r="DR957" s="428">
        <v>-70.836812835018748</v>
      </c>
      <c r="DS957" s="432">
        <v>2.0728031532575915</v>
      </c>
      <c r="DT957" s="434">
        <v>-1.3190958710990266</v>
      </c>
      <c r="DU957" s="434">
        <v>2.0728031532575915</v>
      </c>
      <c r="DV957" s="428">
        <v>-1.3351639240290831</v>
      </c>
      <c r="DW957" s="252"/>
      <c r="DX957" s="50"/>
      <c r="DY957" s="249"/>
      <c r="DZ957" s="464">
        <v>72651</v>
      </c>
      <c r="EA957" s="465">
        <v>-41894.333333333328</v>
      </c>
      <c r="EB957" s="46"/>
    </row>
    <row r="958" spans="1:132" s="141" customFormat="1" ht="27.75" customHeight="1" x14ac:dyDescent="0.25">
      <c r="A958" s="69" t="s">
        <v>56</v>
      </c>
      <c r="B958" s="69" t="s">
        <v>57</v>
      </c>
      <c r="C958" s="69" t="s">
        <v>1464</v>
      </c>
      <c r="D958" s="67" t="s">
        <v>1603</v>
      </c>
      <c r="E958" s="67" t="s">
        <v>1484</v>
      </c>
      <c r="F958" s="67" t="s">
        <v>1611</v>
      </c>
      <c r="G958" s="67" t="s">
        <v>1484</v>
      </c>
      <c r="H958" s="14" t="s">
        <v>46</v>
      </c>
      <c r="I958" s="20" t="s">
        <v>1983</v>
      </c>
      <c r="J958" s="145" t="s">
        <v>1984</v>
      </c>
      <c r="K958" s="426">
        <v>7.2</v>
      </c>
      <c r="L958" s="426">
        <v>2.6748106004970005</v>
      </c>
      <c r="M958" s="424">
        <v>2</v>
      </c>
      <c r="N958" s="487">
        <v>0</v>
      </c>
      <c r="O958" s="487" t="s">
        <v>1976</v>
      </c>
      <c r="P958" s="572">
        <v>0</v>
      </c>
      <c r="Q958" s="34" t="s">
        <v>48</v>
      </c>
      <c r="R958" s="257" t="s">
        <v>48</v>
      </c>
      <c r="S958" s="27"/>
      <c r="T958" s="27"/>
      <c r="U958" s="145"/>
      <c r="V958" s="24"/>
      <c r="W958" s="24"/>
      <c r="X958" s="24"/>
      <c r="Y958" s="24"/>
      <c r="Z958" s="24"/>
      <c r="AA958" s="24"/>
      <c r="AB958" s="24"/>
      <c r="AC958" s="24"/>
      <c r="AD958" s="24"/>
      <c r="AE958" s="24"/>
      <c r="AF958" s="24"/>
      <c r="AG958" s="24"/>
      <c r="AH958" s="24"/>
      <c r="AI958" s="24"/>
      <c r="AJ958" s="24"/>
      <c r="AK958" s="24"/>
      <c r="AL958" s="24"/>
      <c r="AM958" s="24"/>
      <c r="AN958" s="24"/>
      <c r="AO958" s="145">
        <f t="shared" si="129"/>
        <v>0</v>
      </c>
      <c r="AP958" s="14">
        <f t="shared" si="130"/>
        <v>0</v>
      </c>
      <c r="AQ958" s="22"/>
      <c r="AR958" s="24"/>
      <c r="AS958" s="24"/>
      <c r="AT958" s="24"/>
      <c r="AU958" s="24"/>
      <c r="AV958" s="24"/>
      <c r="AW958" s="145"/>
      <c r="AX958" s="24"/>
      <c r="AY958" s="24"/>
      <c r="AZ958" s="24"/>
      <c r="BA958" s="24"/>
      <c r="BB958" s="24"/>
      <c r="BC958" s="24"/>
      <c r="BD958" s="24"/>
      <c r="BE958" s="24"/>
      <c r="BF958" s="24"/>
      <c r="BG958" s="24"/>
      <c r="BH958" s="24"/>
      <c r="BI958" s="24"/>
      <c r="BJ958" s="24"/>
      <c r="BK958" s="24"/>
      <c r="BL958" s="24"/>
      <c r="BM958" s="145">
        <f t="shared" si="131"/>
        <v>0</v>
      </c>
      <c r="BN958" s="24">
        <f t="shared" si="132"/>
        <v>0</v>
      </c>
      <c r="BO958" s="509">
        <f t="shared" si="126"/>
        <v>0</v>
      </c>
      <c r="BP958" s="511">
        <v>0</v>
      </c>
      <c r="BQ958" s="512">
        <v>0</v>
      </c>
      <c r="BR958" s="513">
        <v>0</v>
      </c>
      <c r="BS958" s="512">
        <v>0</v>
      </c>
      <c r="BT958" s="512">
        <v>0</v>
      </c>
      <c r="BU958" s="512">
        <v>0</v>
      </c>
      <c r="BV958" s="512">
        <v>0</v>
      </c>
      <c r="BW958" s="512">
        <v>0</v>
      </c>
      <c r="BX958" s="512">
        <v>0</v>
      </c>
      <c r="BY958" s="512">
        <v>0</v>
      </c>
      <c r="BZ958" s="512">
        <v>0</v>
      </c>
      <c r="CA958" s="512">
        <v>0</v>
      </c>
      <c r="CB958" s="512">
        <v>0</v>
      </c>
      <c r="CC958" s="512">
        <v>0</v>
      </c>
      <c r="CD958" s="512">
        <v>0</v>
      </c>
      <c r="CE958" s="512">
        <v>0</v>
      </c>
      <c r="CF958" s="512">
        <v>0</v>
      </c>
      <c r="CG958" s="512">
        <v>0</v>
      </c>
      <c r="CH958" s="512">
        <v>0</v>
      </c>
      <c r="CI958" s="512">
        <v>0</v>
      </c>
      <c r="CJ958" s="512">
        <v>0</v>
      </c>
      <c r="CK958" s="512">
        <v>0</v>
      </c>
      <c r="CL958" s="513">
        <f t="shared" si="133"/>
        <v>0</v>
      </c>
      <c r="CM958" s="513">
        <f t="shared" si="134"/>
        <v>0</v>
      </c>
      <c r="CN958" s="113"/>
      <c r="CO958" s="97"/>
      <c r="CP958" s="97"/>
      <c r="CQ958" s="97"/>
      <c r="CR958" s="97"/>
      <c r="CS958" s="97"/>
      <c r="CT958" s="97"/>
      <c r="CU958" s="114"/>
      <c r="CV958" s="50">
        <f t="shared" si="127"/>
        <v>0</v>
      </c>
      <c r="CW958" s="11"/>
      <c r="CX958" s="604">
        <f t="shared" si="128"/>
        <v>0</v>
      </c>
      <c r="CY958" s="143"/>
      <c r="CZ958" s="143"/>
      <c r="DA958" s="143"/>
      <c r="DB958" s="23"/>
      <c r="DC958" s="23"/>
      <c r="DD958" s="23"/>
      <c r="DE958" s="23"/>
      <c r="DF958" s="143"/>
      <c r="DG958" s="89"/>
      <c r="DH958" s="50" t="s">
        <v>46</v>
      </c>
      <c r="DI958" s="28"/>
      <c r="DJ958" s="553" t="s">
        <v>46</v>
      </c>
      <c r="DK958" s="143"/>
      <c r="DL958" s="46"/>
      <c r="DM958" s="111"/>
      <c r="DN958" s="110"/>
      <c r="DO958" s="432">
        <v>105</v>
      </c>
      <c r="DP958" s="433">
        <v>-50.333333333333336</v>
      </c>
      <c r="DQ958" s="434">
        <v>105</v>
      </c>
      <c r="DR958" s="428">
        <v>-50.333333333333336</v>
      </c>
      <c r="DS958" s="432">
        <v>0.5</v>
      </c>
      <c r="DT958" s="434">
        <v>0</v>
      </c>
      <c r="DU958" s="434">
        <v>0.5</v>
      </c>
      <c r="DV958" s="428">
        <v>0</v>
      </c>
      <c r="DW958" s="252"/>
      <c r="DX958" s="50"/>
      <c r="DY958" s="249"/>
      <c r="DZ958" s="464">
        <v>210</v>
      </c>
      <c r="EA958" s="465">
        <v>-134.66666666666669</v>
      </c>
      <c r="EB958" s="46"/>
    </row>
    <row r="959" spans="1:132" s="141" customFormat="1" ht="27.75" customHeight="1" x14ac:dyDescent="0.25">
      <c r="A959" s="69" t="s">
        <v>56</v>
      </c>
      <c r="B959" s="69" t="s">
        <v>57</v>
      </c>
      <c r="C959" s="69" t="s">
        <v>1464</v>
      </c>
      <c r="D959" s="67" t="s">
        <v>1612</v>
      </c>
      <c r="E959" s="67" t="s">
        <v>1484</v>
      </c>
      <c r="F959" s="67" t="s">
        <v>1613</v>
      </c>
      <c r="G959" s="67" t="s">
        <v>1484</v>
      </c>
      <c r="H959" s="14" t="s">
        <v>46</v>
      </c>
      <c r="I959" s="20" t="s">
        <v>1978</v>
      </c>
      <c r="J959" s="145" t="s">
        <v>1984</v>
      </c>
      <c r="K959" s="426">
        <v>11.8</v>
      </c>
      <c r="L959" s="426">
        <v>1.8554924203830001</v>
      </c>
      <c r="M959" s="424">
        <v>58</v>
      </c>
      <c r="N959" s="487">
        <v>27506400</v>
      </c>
      <c r="O959" s="487" t="s">
        <v>1976</v>
      </c>
      <c r="P959" s="572">
        <v>7.85</v>
      </c>
      <c r="Q959" s="34" t="s">
        <v>48</v>
      </c>
      <c r="R959" s="257" t="s">
        <v>48</v>
      </c>
      <c r="S959" s="27"/>
      <c r="T959" s="27"/>
      <c r="U959" s="145"/>
      <c r="V959" s="24"/>
      <c r="W959" s="24"/>
      <c r="X959" s="24"/>
      <c r="Y959" s="24"/>
      <c r="Z959" s="24"/>
      <c r="AA959" s="24"/>
      <c r="AB959" s="24"/>
      <c r="AC959" s="24"/>
      <c r="AD959" s="24"/>
      <c r="AE959" s="24"/>
      <c r="AF959" s="24"/>
      <c r="AG959" s="24"/>
      <c r="AH959" s="24"/>
      <c r="AI959" s="24"/>
      <c r="AJ959" s="24"/>
      <c r="AK959" s="24"/>
      <c r="AL959" s="24"/>
      <c r="AM959" s="24"/>
      <c r="AN959" s="24"/>
      <c r="AO959" s="145">
        <f t="shared" si="129"/>
        <v>0</v>
      </c>
      <c r="AP959" s="14">
        <f t="shared" si="130"/>
        <v>0</v>
      </c>
      <c r="AQ959" s="22"/>
      <c r="AR959" s="24"/>
      <c r="AS959" s="24"/>
      <c r="AT959" s="24"/>
      <c r="AU959" s="24"/>
      <c r="AV959" s="24"/>
      <c r="AW959" s="145"/>
      <c r="AX959" s="24"/>
      <c r="AY959" s="24"/>
      <c r="AZ959" s="24"/>
      <c r="BA959" s="24"/>
      <c r="BB959" s="24"/>
      <c r="BC959" s="24"/>
      <c r="BD959" s="24"/>
      <c r="BE959" s="24"/>
      <c r="BF959" s="24"/>
      <c r="BG959" s="24"/>
      <c r="BH959" s="24"/>
      <c r="BI959" s="24"/>
      <c r="BJ959" s="24"/>
      <c r="BK959" s="24"/>
      <c r="BL959" s="24"/>
      <c r="BM959" s="145">
        <f t="shared" si="131"/>
        <v>0</v>
      </c>
      <c r="BN959" s="24">
        <f t="shared" si="132"/>
        <v>0</v>
      </c>
      <c r="BO959" s="509">
        <f t="shared" si="126"/>
        <v>0</v>
      </c>
      <c r="BP959" s="511">
        <v>0</v>
      </c>
      <c r="BQ959" s="512">
        <v>0</v>
      </c>
      <c r="BR959" s="513">
        <v>0</v>
      </c>
      <c r="BS959" s="512">
        <v>0</v>
      </c>
      <c r="BT959" s="512">
        <v>0</v>
      </c>
      <c r="BU959" s="512">
        <v>0</v>
      </c>
      <c r="BV959" s="512">
        <v>0</v>
      </c>
      <c r="BW959" s="512">
        <v>0</v>
      </c>
      <c r="BX959" s="512">
        <v>0</v>
      </c>
      <c r="BY959" s="512">
        <v>0</v>
      </c>
      <c r="BZ959" s="512">
        <v>0</v>
      </c>
      <c r="CA959" s="512">
        <v>0</v>
      </c>
      <c r="CB959" s="512">
        <v>0</v>
      </c>
      <c r="CC959" s="512">
        <v>0</v>
      </c>
      <c r="CD959" s="512">
        <v>0</v>
      </c>
      <c r="CE959" s="512">
        <v>0</v>
      </c>
      <c r="CF959" s="512">
        <v>0</v>
      </c>
      <c r="CG959" s="512">
        <v>0</v>
      </c>
      <c r="CH959" s="512">
        <v>0</v>
      </c>
      <c r="CI959" s="512">
        <v>0</v>
      </c>
      <c r="CJ959" s="512">
        <v>0</v>
      </c>
      <c r="CK959" s="512">
        <v>0</v>
      </c>
      <c r="CL959" s="513">
        <f t="shared" si="133"/>
        <v>0</v>
      </c>
      <c r="CM959" s="513">
        <f t="shared" si="134"/>
        <v>0</v>
      </c>
      <c r="CN959" s="113"/>
      <c r="CO959" s="97"/>
      <c r="CP959" s="97"/>
      <c r="CQ959" s="97"/>
      <c r="CR959" s="97"/>
      <c r="CS959" s="97"/>
      <c r="CT959" s="97"/>
      <c r="CU959" s="114"/>
      <c r="CV959" s="50">
        <f t="shared" si="127"/>
        <v>27506400</v>
      </c>
      <c r="CW959" s="11"/>
      <c r="CX959" s="604">
        <f t="shared" si="128"/>
        <v>7.85</v>
      </c>
      <c r="CY959" s="143"/>
      <c r="CZ959" s="143"/>
      <c r="DA959" s="143"/>
      <c r="DB959" s="23"/>
      <c r="DC959" s="23"/>
      <c r="DD959" s="23"/>
      <c r="DE959" s="23"/>
      <c r="DF959" s="143"/>
      <c r="DG959" s="89"/>
      <c r="DH959" s="50" t="s">
        <v>46</v>
      </c>
      <c r="DI959" s="28"/>
      <c r="DJ959" s="553" t="s">
        <v>46</v>
      </c>
      <c r="DK959" s="143"/>
      <c r="DL959" s="46"/>
      <c r="DM959" s="111"/>
      <c r="DN959" s="110"/>
      <c r="DO959" s="432">
        <v>204.76521739130436</v>
      </c>
      <c r="DP959" s="433">
        <v>-181.6079302340172</v>
      </c>
      <c r="DQ959" s="434">
        <v>204.76521739130436</v>
      </c>
      <c r="DR959" s="428">
        <v>-181.6079302340172</v>
      </c>
      <c r="DS959" s="432">
        <v>1.008695652173913</v>
      </c>
      <c r="DT959" s="434">
        <v>-0.6681473116255725</v>
      </c>
      <c r="DU959" s="434">
        <v>1.008695652173913</v>
      </c>
      <c r="DV959" s="428">
        <v>-0.6681473116255725</v>
      </c>
      <c r="DW959" s="252"/>
      <c r="DX959" s="50"/>
      <c r="DY959" s="249"/>
      <c r="DZ959" s="464">
        <v>11774</v>
      </c>
      <c r="EA959" s="465">
        <v>-10436.666666666666</v>
      </c>
      <c r="EB959" s="46"/>
    </row>
    <row r="960" spans="1:132" s="141" customFormat="1" ht="27.75" customHeight="1" x14ac:dyDescent="0.25">
      <c r="A960" s="69" t="s">
        <v>56</v>
      </c>
      <c r="B960" s="69" t="s">
        <v>57</v>
      </c>
      <c r="C960" s="69" t="s">
        <v>1464</v>
      </c>
      <c r="D960" s="67" t="s">
        <v>1612</v>
      </c>
      <c r="E960" s="67" t="s">
        <v>1484</v>
      </c>
      <c r="F960" s="67" t="s">
        <v>1614</v>
      </c>
      <c r="G960" s="67" t="s">
        <v>1484</v>
      </c>
      <c r="H960" s="14" t="s">
        <v>46</v>
      </c>
      <c r="I960" s="20" t="s">
        <v>1978</v>
      </c>
      <c r="J960" s="145" t="s">
        <v>1984</v>
      </c>
      <c r="K960" s="426">
        <v>11.8</v>
      </c>
      <c r="L960" s="426">
        <v>2.4471590858190004</v>
      </c>
      <c r="M960" s="424">
        <v>5</v>
      </c>
      <c r="N960" s="487">
        <v>21549600.000000004</v>
      </c>
      <c r="O960" s="487" t="s">
        <v>1976</v>
      </c>
      <c r="P960" s="572">
        <v>6.15</v>
      </c>
      <c r="Q960" s="34" t="s">
        <v>1977</v>
      </c>
      <c r="R960" s="257" t="s">
        <v>48</v>
      </c>
      <c r="S960" s="27"/>
      <c r="T960" s="27"/>
      <c r="U960" s="145"/>
      <c r="V960" s="24"/>
      <c r="W960" s="24"/>
      <c r="X960" s="24"/>
      <c r="Y960" s="24"/>
      <c r="Z960" s="24"/>
      <c r="AA960" s="24"/>
      <c r="AB960" s="24"/>
      <c r="AC960" s="24"/>
      <c r="AD960" s="24"/>
      <c r="AE960" s="24"/>
      <c r="AF960" s="24"/>
      <c r="AG960" s="24"/>
      <c r="AH960" s="24"/>
      <c r="AI960" s="24"/>
      <c r="AJ960" s="24"/>
      <c r="AK960" s="24"/>
      <c r="AL960" s="24"/>
      <c r="AM960" s="24"/>
      <c r="AN960" s="24"/>
      <c r="AO960" s="145">
        <f t="shared" si="129"/>
        <v>0</v>
      </c>
      <c r="AP960" s="14">
        <f t="shared" si="130"/>
        <v>0</v>
      </c>
      <c r="AQ960" s="22"/>
      <c r="AR960" s="24"/>
      <c r="AS960" s="24"/>
      <c r="AT960" s="24"/>
      <c r="AU960" s="24"/>
      <c r="AV960" s="24"/>
      <c r="AW960" s="145"/>
      <c r="AX960" s="24"/>
      <c r="AY960" s="24"/>
      <c r="AZ960" s="24"/>
      <c r="BA960" s="24"/>
      <c r="BB960" s="24"/>
      <c r="BC960" s="24"/>
      <c r="BD960" s="24"/>
      <c r="BE960" s="24"/>
      <c r="BF960" s="24"/>
      <c r="BG960" s="24"/>
      <c r="BH960" s="24"/>
      <c r="BI960" s="24"/>
      <c r="BJ960" s="24"/>
      <c r="BK960" s="24"/>
      <c r="BL960" s="24"/>
      <c r="BM960" s="145">
        <f t="shared" si="131"/>
        <v>0</v>
      </c>
      <c r="BN960" s="24">
        <f t="shared" si="132"/>
        <v>0</v>
      </c>
      <c r="BO960" s="509">
        <f t="shared" si="126"/>
        <v>0</v>
      </c>
      <c r="BP960" s="511">
        <v>0</v>
      </c>
      <c r="BQ960" s="512">
        <v>0</v>
      </c>
      <c r="BR960" s="513">
        <v>0</v>
      </c>
      <c r="BS960" s="512">
        <v>0</v>
      </c>
      <c r="BT960" s="512">
        <v>0</v>
      </c>
      <c r="BU960" s="512">
        <v>0</v>
      </c>
      <c r="BV960" s="512">
        <v>0</v>
      </c>
      <c r="BW960" s="512">
        <v>0</v>
      </c>
      <c r="BX960" s="512">
        <v>0</v>
      </c>
      <c r="BY960" s="512">
        <v>0</v>
      </c>
      <c r="BZ960" s="512">
        <v>0</v>
      </c>
      <c r="CA960" s="512">
        <v>0</v>
      </c>
      <c r="CB960" s="512">
        <v>0</v>
      </c>
      <c r="CC960" s="512">
        <v>0</v>
      </c>
      <c r="CD960" s="512">
        <v>0</v>
      </c>
      <c r="CE960" s="512">
        <v>0</v>
      </c>
      <c r="CF960" s="512">
        <v>0</v>
      </c>
      <c r="CG960" s="512">
        <v>0</v>
      </c>
      <c r="CH960" s="512">
        <v>0</v>
      </c>
      <c r="CI960" s="512">
        <v>0</v>
      </c>
      <c r="CJ960" s="512">
        <v>0</v>
      </c>
      <c r="CK960" s="512">
        <v>0</v>
      </c>
      <c r="CL960" s="513">
        <f t="shared" si="133"/>
        <v>0</v>
      </c>
      <c r="CM960" s="513">
        <f t="shared" si="134"/>
        <v>0</v>
      </c>
      <c r="CN960" s="113"/>
      <c r="CO960" s="97"/>
      <c r="CP960" s="97"/>
      <c r="CQ960" s="97"/>
      <c r="CR960" s="97"/>
      <c r="CS960" s="97"/>
      <c r="CT960" s="97"/>
      <c r="CU960" s="114"/>
      <c r="CV960" s="50">
        <f t="shared" si="127"/>
        <v>21549600.000000004</v>
      </c>
      <c r="CW960" s="11"/>
      <c r="CX960" s="604">
        <f t="shared" si="128"/>
        <v>6.15</v>
      </c>
      <c r="CY960" s="143"/>
      <c r="CZ960" s="143"/>
      <c r="DA960" s="143"/>
      <c r="DB960" s="23"/>
      <c r="DC960" s="23"/>
      <c r="DD960" s="23"/>
      <c r="DE960" s="23"/>
      <c r="DF960" s="143"/>
      <c r="DG960" s="89"/>
      <c r="DH960" s="50" t="s">
        <v>46</v>
      </c>
      <c r="DI960" s="28"/>
      <c r="DJ960" s="553" t="s">
        <v>46</v>
      </c>
      <c r="DK960" s="143"/>
      <c r="DL960" s="46"/>
      <c r="DM960" s="111"/>
      <c r="DN960" s="110"/>
      <c r="DO960" s="432">
        <v>157.74193548387089</v>
      </c>
      <c r="DP960" s="433">
        <v>-114.80860215053755</v>
      </c>
      <c r="DQ960" s="434">
        <v>157.74193548387089</v>
      </c>
      <c r="DR960" s="428">
        <v>-114.80860215053755</v>
      </c>
      <c r="DS960" s="432">
        <v>0.96774193548387044</v>
      </c>
      <c r="DT960" s="434">
        <v>-0.63440860215053707</v>
      </c>
      <c r="DU960" s="434">
        <v>0.96774193548387044</v>
      </c>
      <c r="DV960" s="428">
        <v>-0.63440860215053707</v>
      </c>
      <c r="DW960" s="252"/>
      <c r="DX960" s="50"/>
      <c r="DY960" s="249"/>
      <c r="DZ960" s="464">
        <v>815</v>
      </c>
      <c r="EA960" s="465">
        <v>-600.33333333333337</v>
      </c>
      <c r="EB960" s="46"/>
    </row>
    <row r="961" spans="1:132" s="141" customFormat="1" ht="27.75" customHeight="1" x14ac:dyDescent="0.25">
      <c r="A961" s="69" t="s">
        <v>56</v>
      </c>
      <c r="B961" s="69" t="s">
        <v>57</v>
      </c>
      <c r="C961" s="69" t="s">
        <v>1464</v>
      </c>
      <c r="D961" s="67" t="s">
        <v>1615</v>
      </c>
      <c r="E961" s="67" t="s">
        <v>1534</v>
      </c>
      <c r="F961" s="67" t="s">
        <v>1616</v>
      </c>
      <c r="G961" s="67" t="s">
        <v>1534</v>
      </c>
      <c r="H961" s="14" t="s">
        <v>46</v>
      </c>
      <c r="I961" s="20" t="s">
        <v>1983</v>
      </c>
      <c r="J961" s="145" t="s">
        <v>1981</v>
      </c>
      <c r="K961" s="426">
        <v>2.1760100705649315</v>
      </c>
      <c r="L961" s="426">
        <v>1.309469694246</v>
      </c>
      <c r="M961" s="424">
        <v>115</v>
      </c>
      <c r="N961" s="556">
        <v>4973753.7734772377</v>
      </c>
      <c r="O961" s="487" t="s">
        <v>1976</v>
      </c>
      <c r="P961" s="572">
        <v>1.4194502778188463</v>
      </c>
      <c r="Q961" s="34" t="s">
        <v>48</v>
      </c>
      <c r="R961" s="257" t="s">
        <v>48</v>
      </c>
      <c r="S961" s="27"/>
      <c r="T961" s="27"/>
      <c r="U961" s="145"/>
      <c r="V961" s="24"/>
      <c r="W961" s="24"/>
      <c r="X961" s="24"/>
      <c r="Y961" s="24"/>
      <c r="Z961" s="24"/>
      <c r="AA961" s="24"/>
      <c r="AB961" s="24"/>
      <c r="AC961" s="24"/>
      <c r="AD961" s="24"/>
      <c r="AE961" s="24"/>
      <c r="AF961" s="24"/>
      <c r="AG961" s="24"/>
      <c r="AH961" s="24"/>
      <c r="AI961" s="24">
        <v>3</v>
      </c>
      <c r="AJ961" s="24">
        <v>3</v>
      </c>
      <c r="AK961" s="24"/>
      <c r="AL961" s="24"/>
      <c r="AM961" s="24"/>
      <c r="AN961" s="24"/>
      <c r="AO961" s="145">
        <f t="shared" si="129"/>
        <v>3</v>
      </c>
      <c r="AP961" s="14">
        <f t="shared" si="130"/>
        <v>3</v>
      </c>
      <c r="AQ961" s="22"/>
      <c r="AR961" s="24"/>
      <c r="AS961" s="24"/>
      <c r="AT961" s="24"/>
      <c r="AU961" s="24"/>
      <c r="AV961" s="24"/>
      <c r="AW961" s="145"/>
      <c r="AX961" s="24"/>
      <c r="AY961" s="24"/>
      <c r="AZ961" s="24"/>
      <c r="BA961" s="24"/>
      <c r="BB961" s="24"/>
      <c r="BC961" s="24"/>
      <c r="BD961" s="24"/>
      <c r="BE961" s="24"/>
      <c r="BF961" s="24"/>
      <c r="BG961" s="24">
        <v>117.4</v>
      </c>
      <c r="BH961" s="24">
        <v>117.4</v>
      </c>
      <c r="BI961" s="24"/>
      <c r="BJ961" s="24"/>
      <c r="BK961" s="24"/>
      <c r="BL961" s="24"/>
      <c r="BM961" s="145">
        <f t="shared" si="131"/>
        <v>117.4</v>
      </c>
      <c r="BN961" s="24">
        <f t="shared" si="132"/>
        <v>117.4</v>
      </c>
      <c r="BO961" s="509">
        <f t="shared" si="126"/>
        <v>8.2708074974206944E-2</v>
      </c>
      <c r="BP961" s="511">
        <v>0</v>
      </c>
      <c r="BQ961" s="512">
        <v>0</v>
      </c>
      <c r="BR961" s="513">
        <v>0</v>
      </c>
      <c r="BS961" s="512">
        <v>0</v>
      </c>
      <c r="BT961" s="512">
        <v>0</v>
      </c>
      <c r="BU961" s="512">
        <v>0</v>
      </c>
      <c r="BV961" s="512">
        <v>0</v>
      </c>
      <c r="BW961" s="512">
        <v>0</v>
      </c>
      <c r="BX961" s="512">
        <v>0</v>
      </c>
      <c r="BY961" s="512">
        <v>0</v>
      </c>
      <c r="BZ961" s="512">
        <v>0</v>
      </c>
      <c r="CA961" s="512">
        <v>0</v>
      </c>
      <c r="CB961" s="512">
        <v>0</v>
      </c>
      <c r="CC961" s="512">
        <v>0</v>
      </c>
      <c r="CD961" s="512">
        <v>0</v>
      </c>
      <c r="CE961" s="512">
        <v>0</v>
      </c>
      <c r="CF961" s="512">
        <v>137808.81600000002</v>
      </c>
      <c r="CG961" s="512">
        <v>137808.81600000002</v>
      </c>
      <c r="CH961" s="512">
        <v>0</v>
      </c>
      <c r="CI961" s="512">
        <v>0</v>
      </c>
      <c r="CJ961" s="512">
        <v>0</v>
      </c>
      <c r="CK961" s="512">
        <v>0</v>
      </c>
      <c r="CL961" s="513">
        <f t="shared" si="133"/>
        <v>137808.81600000002</v>
      </c>
      <c r="CM961" s="513">
        <f t="shared" si="134"/>
        <v>137808.81600000002</v>
      </c>
      <c r="CN961" s="113"/>
      <c r="CO961" s="97"/>
      <c r="CP961" s="97"/>
      <c r="CQ961" s="97"/>
      <c r="CR961" s="97"/>
      <c r="CS961" s="97"/>
      <c r="CT961" s="97"/>
      <c r="CU961" s="114"/>
      <c r="CV961" s="50">
        <f t="shared" si="127"/>
        <v>4973753.7734772377</v>
      </c>
      <c r="CW961" s="11"/>
      <c r="CX961" s="604">
        <f t="shared" si="128"/>
        <v>1.4194502778188463</v>
      </c>
      <c r="CY961" s="143"/>
      <c r="CZ961" s="143"/>
      <c r="DA961" s="143"/>
      <c r="DB961" s="23"/>
      <c r="DC961" s="23"/>
      <c r="DD961" s="23"/>
      <c r="DE961" s="23"/>
      <c r="DF961" s="143"/>
      <c r="DG961" s="89"/>
      <c r="DH961" s="50" t="s">
        <v>46</v>
      </c>
      <c r="DI961" s="28"/>
      <c r="DJ961" s="553" t="s">
        <v>46</v>
      </c>
      <c r="DK961" s="143"/>
      <c r="DL961" s="46"/>
      <c r="DM961" s="111"/>
      <c r="DN961" s="110"/>
      <c r="DO961" s="432">
        <v>193.80216606498141</v>
      </c>
      <c r="DP961" s="433">
        <v>118.39061682123207</v>
      </c>
      <c r="DQ961" s="434">
        <v>193.80216606498141</v>
      </c>
      <c r="DR961" s="428">
        <v>118.39061682123207</v>
      </c>
      <c r="DS961" s="432">
        <v>2.0101083032490918</v>
      </c>
      <c r="DT961" s="434">
        <v>-0.17028146342225292</v>
      </c>
      <c r="DU961" s="434">
        <v>2.0101083032490918</v>
      </c>
      <c r="DV961" s="428">
        <v>-0.17028146342225292</v>
      </c>
      <c r="DW961" s="252"/>
      <c r="DX961" s="50"/>
      <c r="DY961" s="249"/>
      <c r="DZ961" s="464">
        <v>20397</v>
      </c>
      <c r="EA961" s="465">
        <v>-5361</v>
      </c>
      <c r="EB961" s="46"/>
    </row>
    <row r="962" spans="1:132" s="141" customFormat="1" ht="27.75" customHeight="1" x14ac:dyDescent="0.25">
      <c r="A962" s="69" t="s">
        <v>56</v>
      </c>
      <c r="B962" s="69" t="s">
        <v>57</v>
      </c>
      <c r="C962" s="69" t="s">
        <v>1464</v>
      </c>
      <c r="D962" s="67" t="s">
        <v>1615</v>
      </c>
      <c r="E962" s="67" t="s">
        <v>1534</v>
      </c>
      <c r="F962" s="67" t="s">
        <v>1617</v>
      </c>
      <c r="G962" s="67" t="s">
        <v>1534</v>
      </c>
      <c r="H962" s="14" t="s">
        <v>46</v>
      </c>
      <c r="I962" s="20" t="s">
        <v>1983</v>
      </c>
      <c r="J962" s="145" t="s">
        <v>1981</v>
      </c>
      <c r="K962" s="426">
        <v>2.1615994078459591</v>
      </c>
      <c r="L962" s="426">
        <v>1.1939393914559999</v>
      </c>
      <c r="M962" s="424">
        <v>55</v>
      </c>
      <c r="N962" s="556">
        <v>2650985.5137822838</v>
      </c>
      <c r="O962" s="487" t="s">
        <v>1976</v>
      </c>
      <c r="P962" s="572">
        <v>0.75655979274608554</v>
      </c>
      <c r="Q962" s="34" t="s">
        <v>48</v>
      </c>
      <c r="R962" s="257" t="s">
        <v>48</v>
      </c>
      <c r="S962" s="27"/>
      <c r="T962" s="27"/>
      <c r="U962" s="145"/>
      <c r="V962" s="24"/>
      <c r="W962" s="24"/>
      <c r="X962" s="24"/>
      <c r="Y962" s="24"/>
      <c r="Z962" s="24"/>
      <c r="AA962" s="24"/>
      <c r="AB962" s="24"/>
      <c r="AC962" s="24"/>
      <c r="AD962" s="24"/>
      <c r="AE962" s="24"/>
      <c r="AF962" s="24"/>
      <c r="AG962" s="24"/>
      <c r="AH962" s="24"/>
      <c r="AI962" s="24"/>
      <c r="AJ962" s="24"/>
      <c r="AK962" s="24"/>
      <c r="AL962" s="24"/>
      <c r="AM962" s="24"/>
      <c r="AN962" s="24"/>
      <c r="AO962" s="145">
        <f t="shared" si="129"/>
        <v>0</v>
      </c>
      <c r="AP962" s="14">
        <f t="shared" si="130"/>
        <v>0</v>
      </c>
      <c r="AQ962" s="22"/>
      <c r="AR962" s="24"/>
      <c r="AS962" s="24"/>
      <c r="AT962" s="24"/>
      <c r="AU962" s="24"/>
      <c r="AV962" s="24"/>
      <c r="AW962" s="145"/>
      <c r="AX962" s="24"/>
      <c r="AY962" s="24"/>
      <c r="AZ962" s="24"/>
      <c r="BA962" s="24"/>
      <c r="BB962" s="24"/>
      <c r="BC962" s="24"/>
      <c r="BD962" s="24"/>
      <c r="BE962" s="24"/>
      <c r="BF962" s="24"/>
      <c r="BG962" s="24"/>
      <c r="BH962" s="24"/>
      <c r="BI962" s="24"/>
      <c r="BJ962" s="24"/>
      <c r="BK962" s="24"/>
      <c r="BL962" s="24"/>
      <c r="BM962" s="145">
        <f t="shared" si="131"/>
        <v>0</v>
      </c>
      <c r="BN962" s="24">
        <f t="shared" si="132"/>
        <v>0</v>
      </c>
      <c r="BO962" s="509">
        <f t="shared" si="126"/>
        <v>0</v>
      </c>
      <c r="BP962" s="511">
        <v>0</v>
      </c>
      <c r="BQ962" s="512">
        <v>0</v>
      </c>
      <c r="BR962" s="513">
        <v>0</v>
      </c>
      <c r="BS962" s="512">
        <v>0</v>
      </c>
      <c r="BT962" s="512">
        <v>0</v>
      </c>
      <c r="BU962" s="512">
        <v>0</v>
      </c>
      <c r="BV962" s="512">
        <v>0</v>
      </c>
      <c r="BW962" s="512">
        <v>0</v>
      </c>
      <c r="BX962" s="512">
        <v>0</v>
      </c>
      <c r="BY962" s="512">
        <v>0</v>
      </c>
      <c r="BZ962" s="512">
        <v>0</v>
      </c>
      <c r="CA962" s="512">
        <v>0</v>
      </c>
      <c r="CB962" s="512">
        <v>0</v>
      </c>
      <c r="CC962" s="512">
        <v>0</v>
      </c>
      <c r="CD962" s="512">
        <v>0</v>
      </c>
      <c r="CE962" s="512">
        <v>0</v>
      </c>
      <c r="CF962" s="512">
        <v>0</v>
      </c>
      <c r="CG962" s="512">
        <v>0</v>
      </c>
      <c r="CH962" s="512">
        <v>0</v>
      </c>
      <c r="CI962" s="512">
        <v>0</v>
      </c>
      <c r="CJ962" s="512">
        <v>0</v>
      </c>
      <c r="CK962" s="512">
        <v>0</v>
      </c>
      <c r="CL962" s="513">
        <f t="shared" si="133"/>
        <v>0</v>
      </c>
      <c r="CM962" s="513">
        <f t="shared" si="134"/>
        <v>0</v>
      </c>
      <c r="CN962" s="113"/>
      <c r="CO962" s="97"/>
      <c r="CP962" s="97"/>
      <c r="CQ962" s="97"/>
      <c r="CR962" s="97"/>
      <c r="CS962" s="97"/>
      <c r="CT962" s="97"/>
      <c r="CU962" s="114"/>
      <c r="CV962" s="50">
        <f t="shared" si="127"/>
        <v>2650985.5137822838</v>
      </c>
      <c r="CW962" s="11"/>
      <c r="CX962" s="604">
        <f t="shared" si="128"/>
        <v>0.75655979274608554</v>
      </c>
      <c r="CY962" s="143"/>
      <c r="CZ962" s="143"/>
      <c r="DA962" s="143"/>
      <c r="DB962" s="23"/>
      <c r="DC962" s="23"/>
      <c r="DD962" s="23"/>
      <c r="DE962" s="23"/>
      <c r="DF962" s="143"/>
      <c r="DG962" s="89"/>
      <c r="DH962" s="50" t="s">
        <v>46</v>
      </c>
      <c r="DI962" s="28"/>
      <c r="DJ962" s="553" t="s">
        <v>46</v>
      </c>
      <c r="DK962" s="143"/>
      <c r="DL962" s="46"/>
      <c r="DM962" s="111"/>
      <c r="DN962" s="110"/>
      <c r="DO962" s="432">
        <v>325.76631259484049</v>
      </c>
      <c r="DP962" s="433">
        <v>-209.50084074078217</v>
      </c>
      <c r="DQ962" s="434">
        <v>325.76631259484049</v>
      </c>
      <c r="DR962" s="428">
        <v>-209.50084074078217</v>
      </c>
      <c r="DS962" s="432">
        <v>3.0955993930197252</v>
      </c>
      <c r="DT962" s="434">
        <v>-1.9364357923722546</v>
      </c>
      <c r="DU962" s="434">
        <v>3.0955993930197252</v>
      </c>
      <c r="DV962" s="428">
        <v>-1.9364357923722546</v>
      </c>
      <c r="DW962" s="252"/>
      <c r="DX962" s="50"/>
      <c r="DY962" s="249"/>
      <c r="DZ962" s="464">
        <v>17050</v>
      </c>
      <c r="EA962" s="465">
        <v>-10888.333333333332</v>
      </c>
      <c r="EB962" s="46"/>
    </row>
    <row r="963" spans="1:132" s="141" customFormat="1" ht="27.75" customHeight="1" x14ac:dyDescent="0.25">
      <c r="A963" s="69" t="s">
        <v>56</v>
      </c>
      <c r="B963" s="69" t="s">
        <v>57</v>
      </c>
      <c r="C963" s="69" t="s">
        <v>1464</v>
      </c>
      <c r="D963" s="67" t="s">
        <v>1615</v>
      </c>
      <c r="E963" s="67" t="s">
        <v>1534</v>
      </c>
      <c r="F963" s="67" t="s">
        <v>1618</v>
      </c>
      <c r="G963" s="67" t="s">
        <v>1534</v>
      </c>
      <c r="H963" s="14" t="s">
        <v>46</v>
      </c>
      <c r="I963" s="20" t="s">
        <v>1979</v>
      </c>
      <c r="J963" s="145" t="s">
        <v>1989</v>
      </c>
      <c r="K963" s="426">
        <v>1.8229488339500919</v>
      </c>
      <c r="L963" s="426">
        <v>2.956060599912</v>
      </c>
      <c r="M963" s="424">
        <v>292</v>
      </c>
      <c r="N963" s="556">
        <v>4216329.3409680128</v>
      </c>
      <c r="O963" s="487" t="s">
        <v>1976</v>
      </c>
      <c r="P963" s="572">
        <v>1.2032903370342503</v>
      </c>
      <c r="Q963" s="34" t="s">
        <v>48</v>
      </c>
      <c r="R963" s="257" t="s">
        <v>48</v>
      </c>
      <c r="S963" s="27"/>
      <c r="T963" s="27"/>
      <c r="U963" s="145"/>
      <c r="V963" s="24"/>
      <c r="W963" s="24"/>
      <c r="X963" s="24"/>
      <c r="Y963" s="24"/>
      <c r="Z963" s="24"/>
      <c r="AA963" s="24"/>
      <c r="AB963" s="24"/>
      <c r="AC963" s="24"/>
      <c r="AD963" s="24"/>
      <c r="AE963" s="24"/>
      <c r="AF963" s="24"/>
      <c r="AG963" s="24"/>
      <c r="AH963" s="24"/>
      <c r="AI963" s="24">
        <v>7</v>
      </c>
      <c r="AJ963" s="24">
        <v>7</v>
      </c>
      <c r="AK963" s="24"/>
      <c r="AL963" s="24"/>
      <c r="AM963" s="24"/>
      <c r="AN963" s="24"/>
      <c r="AO963" s="145">
        <f t="shared" si="129"/>
        <v>7</v>
      </c>
      <c r="AP963" s="14">
        <f t="shared" si="130"/>
        <v>7</v>
      </c>
      <c r="AQ963" s="22"/>
      <c r="AR963" s="24"/>
      <c r="AS963" s="24"/>
      <c r="AT963" s="24"/>
      <c r="AU963" s="24"/>
      <c r="AV963" s="24"/>
      <c r="AW963" s="145"/>
      <c r="AX963" s="24"/>
      <c r="AY963" s="24"/>
      <c r="AZ963" s="24"/>
      <c r="BA963" s="24"/>
      <c r="BB963" s="24"/>
      <c r="BC963" s="24"/>
      <c r="BD963" s="24"/>
      <c r="BE963" s="24"/>
      <c r="BF963" s="24"/>
      <c r="BG963" s="24">
        <v>34.44</v>
      </c>
      <c r="BH963" s="24">
        <v>34.44</v>
      </c>
      <c r="BI963" s="24"/>
      <c r="BJ963" s="24"/>
      <c r="BK963" s="24"/>
      <c r="BL963" s="24"/>
      <c r="BM963" s="145">
        <f t="shared" si="131"/>
        <v>34.44</v>
      </c>
      <c r="BN963" s="24">
        <f t="shared" si="132"/>
        <v>34.44</v>
      </c>
      <c r="BO963" s="509">
        <f t="shared" si="126"/>
        <v>2.8621521290434583E-2</v>
      </c>
      <c r="BP963" s="511">
        <v>0</v>
      </c>
      <c r="BQ963" s="512">
        <v>0</v>
      </c>
      <c r="BR963" s="513">
        <v>0</v>
      </c>
      <c r="BS963" s="512">
        <v>0</v>
      </c>
      <c r="BT963" s="512">
        <v>0</v>
      </c>
      <c r="BU963" s="512">
        <v>0</v>
      </c>
      <c r="BV963" s="512">
        <v>0</v>
      </c>
      <c r="BW963" s="512">
        <v>0</v>
      </c>
      <c r="BX963" s="512">
        <v>0</v>
      </c>
      <c r="BY963" s="512">
        <v>0</v>
      </c>
      <c r="BZ963" s="512">
        <v>0</v>
      </c>
      <c r="CA963" s="512">
        <v>0</v>
      </c>
      <c r="CB963" s="512">
        <v>0</v>
      </c>
      <c r="CC963" s="512">
        <v>0</v>
      </c>
      <c r="CD963" s="512">
        <v>0</v>
      </c>
      <c r="CE963" s="512">
        <v>0</v>
      </c>
      <c r="CF963" s="512">
        <v>40427.049599999998</v>
      </c>
      <c r="CG963" s="512">
        <v>40427.049599999998</v>
      </c>
      <c r="CH963" s="512">
        <v>0</v>
      </c>
      <c r="CI963" s="512">
        <v>0</v>
      </c>
      <c r="CJ963" s="512">
        <v>0</v>
      </c>
      <c r="CK963" s="512">
        <v>0</v>
      </c>
      <c r="CL963" s="513">
        <f t="shared" si="133"/>
        <v>40427.049599999998</v>
      </c>
      <c r="CM963" s="513">
        <f t="shared" si="134"/>
        <v>40427.049599999998</v>
      </c>
      <c r="CN963" s="113"/>
      <c r="CO963" s="97"/>
      <c r="CP963" s="97"/>
      <c r="CQ963" s="97"/>
      <c r="CR963" s="97"/>
      <c r="CS963" s="97"/>
      <c r="CT963" s="97"/>
      <c r="CU963" s="114"/>
      <c r="CV963" s="50">
        <f t="shared" si="127"/>
        <v>4216329.3409680128</v>
      </c>
      <c r="CW963" s="11"/>
      <c r="CX963" s="604">
        <f t="shared" si="128"/>
        <v>1.2032903370342503</v>
      </c>
      <c r="CY963" s="143"/>
      <c r="CZ963" s="143"/>
      <c r="DA963" s="143"/>
      <c r="DB963" s="23"/>
      <c r="DC963" s="23"/>
      <c r="DD963" s="23"/>
      <c r="DE963" s="23"/>
      <c r="DF963" s="143"/>
      <c r="DG963" s="89"/>
      <c r="DH963" s="50" t="s">
        <v>46</v>
      </c>
      <c r="DI963" s="28"/>
      <c r="DJ963" s="553" t="s">
        <v>46</v>
      </c>
      <c r="DK963" s="143"/>
      <c r="DL963" s="46"/>
      <c r="DM963" s="111"/>
      <c r="DN963" s="110"/>
      <c r="DO963" s="432">
        <v>3620.0833809251899</v>
      </c>
      <c r="DP963" s="433">
        <v>-2861.5610384698207</v>
      </c>
      <c r="DQ963" s="434">
        <v>25.075956596230757</v>
      </c>
      <c r="DR963" s="428">
        <v>192.09890879491891</v>
      </c>
      <c r="DS963" s="432">
        <v>2.1039406053683636</v>
      </c>
      <c r="DT963" s="434">
        <v>-0.64264367939253897</v>
      </c>
      <c r="DU963" s="434">
        <v>1.1033695031410635</v>
      </c>
      <c r="DV963" s="428">
        <v>0.26618430356870615</v>
      </c>
      <c r="DW963" s="252"/>
      <c r="DX963" s="50"/>
      <c r="DY963" s="249"/>
      <c r="DZ963" s="464">
        <v>0</v>
      </c>
      <c r="EA963" s="465">
        <v>60218</v>
      </c>
      <c r="EB963" s="46"/>
    </row>
    <row r="964" spans="1:132" s="141" customFormat="1" ht="27.75" customHeight="1" x14ac:dyDescent="0.25">
      <c r="A964" s="69" t="s">
        <v>56</v>
      </c>
      <c r="B964" s="69" t="s">
        <v>57</v>
      </c>
      <c r="C964" s="69" t="s">
        <v>1464</v>
      </c>
      <c r="D964" s="67" t="s">
        <v>1615</v>
      </c>
      <c r="E964" s="67" t="s">
        <v>1534</v>
      </c>
      <c r="F964" s="67" t="s">
        <v>1619</v>
      </c>
      <c r="G964" s="67" t="s">
        <v>1534</v>
      </c>
      <c r="H964" s="14" t="s">
        <v>46</v>
      </c>
      <c r="I964" s="20" t="s">
        <v>1979</v>
      </c>
      <c r="J964" s="145" t="s">
        <v>1981</v>
      </c>
      <c r="K964" s="426">
        <v>1.6067888931654961</v>
      </c>
      <c r="L964" s="426">
        <v>2.0696969653920001</v>
      </c>
      <c r="M964" s="424">
        <v>260</v>
      </c>
      <c r="N964" s="556">
        <v>4241576.8220516536</v>
      </c>
      <c r="O964" s="487" t="s">
        <v>1976</v>
      </c>
      <c r="P964" s="572">
        <v>1.2104956683937369</v>
      </c>
      <c r="Q964" s="34" t="s">
        <v>48</v>
      </c>
      <c r="R964" s="257" t="s">
        <v>48</v>
      </c>
      <c r="S964" s="27"/>
      <c r="T964" s="27"/>
      <c r="U964" s="145"/>
      <c r="V964" s="24"/>
      <c r="W964" s="24"/>
      <c r="X964" s="24"/>
      <c r="Y964" s="24"/>
      <c r="Z964" s="24"/>
      <c r="AA964" s="24"/>
      <c r="AB964" s="24"/>
      <c r="AC964" s="24"/>
      <c r="AD964" s="24"/>
      <c r="AE964" s="24"/>
      <c r="AF964" s="24"/>
      <c r="AG964" s="24"/>
      <c r="AH964" s="24"/>
      <c r="AI964" s="24">
        <v>1</v>
      </c>
      <c r="AJ964" s="24">
        <v>1</v>
      </c>
      <c r="AK964" s="24"/>
      <c r="AL964" s="24"/>
      <c r="AM964" s="24"/>
      <c r="AN964" s="24"/>
      <c r="AO964" s="145">
        <f t="shared" si="129"/>
        <v>1</v>
      </c>
      <c r="AP964" s="14">
        <f t="shared" si="130"/>
        <v>1</v>
      </c>
      <c r="AQ964" s="22"/>
      <c r="AR964" s="24"/>
      <c r="AS964" s="24"/>
      <c r="AT964" s="24"/>
      <c r="AU964" s="24"/>
      <c r="AV964" s="24"/>
      <c r="AW964" s="145"/>
      <c r="AX964" s="24"/>
      <c r="AY964" s="24"/>
      <c r="AZ964" s="24"/>
      <c r="BA964" s="24"/>
      <c r="BB964" s="24"/>
      <c r="BC964" s="24"/>
      <c r="BD964" s="24"/>
      <c r="BE964" s="24"/>
      <c r="BF964" s="24"/>
      <c r="BG964" s="24">
        <v>6.3</v>
      </c>
      <c r="BH964" s="24">
        <v>6.3</v>
      </c>
      <c r="BI964" s="24"/>
      <c r="BJ964" s="24"/>
      <c r="BK964" s="24"/>
      <c r="BL964" s="24"/>
      <c r="BM964" s="145">
        <f t="shared" si="131"/>
        <v>6.3</v>
      </c>
      <c r="BN964" s="24">
        <f t="shared" si="132"/>
        <v>6.3</v>
      </c>
      <c r="BO964" s="509">
        <f t="shared" si="126"/>
        <v>5.2044795900507137E-3</v>
      </c>
      <c r="BP964" s="511">
        <v>0</v>
      </c>
      <c r="BQ964" s="512">
        <v>0</v>
      </c>
      <c r="BR964" s="513">
        <v>0</v>
      </c>
      <c r="BS964" s="512">
        <v>0</v>
      </c>
      <c r="BT964" s="512">
        <v>0</v>
      </c>
      <c r="BU964" s="512">
        <v>0</v>
      </c>
      <c r="BV964" s="512">
        <v>0</v>
      </c>
      <c r="BW964" s="512">
        <v>0</v>
      </c>
      <c r="BX964" s="512">
        <v>0</v>
      </c>
      <c r="BY964" s="512">
        <v>0</v>
      </c>
      <c r="BZ964" s="512">
        <v>0</v>
      </c>
      <c r="CA964" s="512">
        <v>0</v>
      </c>
      <c r="CB964" s="512">
        <v>0</v>
      </c>
      <c r="CC964" s="512">
        <v>0</v>
      </c>
      <c r="CD964" s="512">
        <v>0</v>
      </c>
      <c r="CE964" s="512">
        <v>0</v>
      </c>
      <c r="CF964" s="512">
        <v>7395.192</v>
      </c>
      <c r="CG964" s="512">
        <v>7395.192</v>
      </c>
      <c r="CH964" s="512">
        <v>0</v>
      </c>
      <c r="CI964" s="512">
        <v>0</v>
      </c>
      <c r="CJ964" s="512">
        <v>0</v>
      </c>
      <c r="CK964" s="512">
        <v>0</v>
      </c>
      <c r="CL964" s="513">
        <f t="shared" si="133"/>
        <v>7395.192</v>
      </c>
      <c r="CM964" s="513">
        <f t="shared" si="134"/>
        <v>7395.192</v>
      </c>
      <c r="CN964" s="113"/>
      <c r="CO964" s="97"/>
      <c r="CP964" s="97"/>
      <c r="CQ964" s="97"/>
      <c r="CR964" s="97"/>
      <c r="CS964" s="97"/>
      <c r="CT964" s="97"/>
      <c r="CU964" s="114"/>
      <c r="CV964" s="50">
        <f t="shared" si="127"/>
        <v>4241576.8220516536</v>
      </c>
      <c r="CW964" s="11"/>
      <c r="CX964" s="604">
        <f t="shared" si="128"/>
        <v>1.2104956683937369</v>
      </c>
      <c r="CY964" s="143"/>
      <c r="CZ964" s="143"/>
      <c r="DA964" s="143"/>
      <c r="DB964" s="23"/>
      <c r="DC964" s="23"/>
      <c r="DD964" s="23"/>
      <c r="DE964" s="23"/>
      <c r="DF964" s="143"/>
      <c r="DG964" s="89"/>
      <c r="DH964" s="50" t="s">
        <v>46</v>
      </c>
      <c r="DI964" s="28"/>
      <c r="DJ964" s="553" t="s">
        <v>46</v>
      </c>
      <c r="DK964" s="143"/>
      <c r="DL964" s="46"/>
      <c r="DM964" s="111"/>
      <c r="DN964" s="110"/>
      <c r="DO964" s="432">
        <v>54.882466281310215</v>
      </c>
      <c r="DP964" s="433">
        <v>-23.427972464608089</v>
      </c>
      <c r="DQ964" s="434">
        <v>28.72447013487476</v>
      </c>
      <c r="DR964" s="428">
        <v>2.7300236818273653</v>
      </c>
      <c r="DS964" s="432">
        <v>1.2485549132947977</v>
      </c>
      <c r="DT964" s="434">
        <v>-1.166151747420171</v>
      </c>
      <c r="DU964" s="434">
        <v>1.2408477842003853</v>
      </c>
      <c r="DV964" s="428">
        <v>-1.1584446183257586</v>
      </c>
      <c r="DW964" s="252"/>
      <c r="DX964" s="50"/>
      <c r="DY964" s="249"/>
      <c r="DZ964" s="464">
        <v>0</v>
      </c>
      <c r="EA964" s="465">
        <v>8260</v>
      </c>
      <c r="EB964" s="46"/>
    </row>
    <row r="965" spans="1:132" s="141" customFormat="1" ht="27.75" customHeight="1" x14ac:dyDescent="0.25">
      <c r="A965" s="69" t="s">
        <v>56</v>
      </c>
      <c r="B965" s="69" t="s">
        <v>57</v>
      </c>
      <c r="C965" s="69" t="s">
        <v>1464</v>
      </c>
      <c r="D965" s="67" t="s">
        <v>1615</v>
      </c>
      <c r="E965" s="67" t="s">
        <v>1534</v>
      </c>
      <c r="F965" s="67" t="s">
        <v>1620</v>
      </c>
      <c r="G965" s="67" t="s">
        <v>1534</v>
      </c>
      <c r="H965" s="14" t="s">
        <v>46</v>
      </c>
      <c r="I965" s="20" t="s">
        <v>1978</v>
      </c>
      <c r="J965" s="145" t="s">
        <v>1981</v>
      </c>
      <c r="K965" s="426">
        <v>1.76</v>
      </c>
      <c r="L965" s="426">
        <v>2.2060606014720001</v>
      </c>
      <c r="M965" s="424">
        <v>454</v>
      </c>
      <c r="N965" s="487">
        <v>4380000</v>
      </c>
      <c r="O965" s="487" t="s">
        <v>1976</v>
      </c>
      <c r="P965" s="572">
        <v>1.25</v>
      </c>
      <c r="Q965" s="34" t="s">
        <v>48</v>
      </c>
      <c r="R965" s="257" t="s">
        <v>48</v>
      </c>
      <c r="S965" s="27"/>
      <c r="T965" s="27"/>
      <c r="U965" s="145"/>
      <c r="V965" s="24"/>
      <c r="W965" s="24"/>
      <c r="X965" s="24"/>
      <c r="Y965" s="24"/>
      <c r="Z965" s="24"/>
      <c r="AA965" s="24"/>
      <c r="AB965" s="24"/>
      <c r="AC965" s="24"/>
      <c r="AD965" s="24"/>
      <c r="AE965" s="24">
        <v>2</v>
      </c>
      <c r="AF965" s="24">
        <v>2</v>
      </c>
      <c r="AG965" s="24"/>
      <c r="AH965" s="24"/>
      <c r="AI965" s="24">
        <v>1</v>
      </c>
      <c r="AJ965" s="24">
        <v>1</v>
      </c>
      <c r="AK965" s="24"/>
      <c r="AL965" s="24"/>
      <c r="AM965" s="24"/>
      <c r="AN965" s="24"/>
      <c r="AO965" s="145">
        <f t="shared" si="129"/>
        <v>3</v>
      </c>
      <c r="AP965" s="14">
        <f t="shared" si="130"/>
        <v>3</v>
      </c>
      <c r="AQ965" s="22"/>
      <c r="AR965" s="24"/>
      <c r="AS965" s="24"/>
      <c r="AT965" s="24"/>
      <c r="AU965" s="24"/>
      <c r="AV965" s="24"/>
      <c r="AW965" s="145"/>
      <c r="AX965" s="24"/>
      <c r="AY965" s="24"/>
      <c r="AZ965" s="24"/>
      <c r="BA965" s="24"/>
      <c r="BB965" s="24"/>
      <c r="BC965" s="24">
        <v>135</v>
      </c>
      <c r="BD965" s="24">
        <v>135</v>
      </c>
      <c r="BE965" s="24"/>
      <c r="BF965" s="24"/>
      <c r="BG965" s="24">
        <v>60</v>
      </c>
      <c r="BH965" s="24">
        <v>60</v>
      </c>
      <c r="BI965" s="24"/>
      <c r="BJ965" s="24"/>
      <c r="BK965" s="24"/>
      <c r="BL965" s="24"/>
      <c r="BM965" s="145">
        <f t="shared" si="131"/>
        <v>195</v>
      </c>
      <c r="BN965" s="24">
        <f t="shared" si="132"/>
        <v>195</v>
      </c>
      <c r="BO965" s="509">
        <f t="shared" si="126"/>
        <v>0.156</v>
      </c>
      <c r="BP965" s="511">
        <v>0</v>
      </c>
      <c r="BQ965" s="512">
        <v>0</v>
      </c>
      <c r="BR965" s="513">
        <v>0</v>
      </c>
      <c r="BS965" s="512">
        <v>0</v>
      </c>
      <c r="BT965" s="512">
        <v>0</v>
      </c>
      <c r="BU965" s="512">
        <v>0</v>
      </c>
      <c r="BV965" s="512">
        <v>0</v>
      </c>
      <c r="BW965" s="512">
        <v>0</v>
      </c>
      <c r="BX965" s="512">
        <v>0</v>
      </c>
      <c r="BY965" s="512">
        <v>0</v>
      </c>
      <c r="BZ965" s="512">
        <v>0</v>
      </c>
      <c r="CA965" s="512">
        <v>0</v>
      </c>
      <c r="CB965" s="512">
        <v>681177.59999999998</v>
      </c>
      <c r="CC965" s="512">
        <v>681177.59999999998</v>
      </c>
      <c r="CD965" s="512">
        <v>0</v>
      </c>
      <c r="CE965" s="512">
        <v>0</v>
      </c>
      <c r="CF965" s="512">
        <v>70430.400000000009</v>
      </c>
      <c r="CG965" s="512">
        <v>70430.400000000009</v>
      </c>
      <c r="CH965" s="512">
        <v>0</v>
      </c>
      <c r="CI965" s="512">
        <v>0</v>
      </c>
      <c r="CJ965" s="512">
        <v>0</v>
      </c>
      <c r="CK965" s="512">
        <v>0</v>
      </c>
      <c r="CL965" s="513">
        <f t="shared" si="133"/>
        <v>751608</v>
      </c>
      <c r="CM965" s="513">
        <f t="shared" si="134"/>
        <v>751608</v>
      </c>
      <c r="CN965" s="113"/>
      <c r="CO965" s="97"/>
      <c r="CP965" s="97"/>
      <c r="CQ965" s="97"/>
      <c r="CR965" s="97"/>
      <c r="CS965" s="97"/>
      <c r="CT965" s="97"/>
      <c r="CU965" s="114"/>
      <c r="CV965" s="50">
        <f t="shared" si="127"/>
        <v>4380000</v>
      </c>
      <c r="CW965" s="11"/>
      <c r="CX965" s="604">
        <f t="shared" si="128"/>
        <v>1.25</v>
      </c>
      <c r="CY965" s="143"/>
      <c r="CZ965" s="143"/>
      <c r="DA965" s="143"/>
      <c r="DB965" s="23"/>
      <c r="DC965" s="23"/>
      <c r="DD965" s="23"/>
      <c r="DE965" s="23"/>
      <c r="DF965" s="143"/>
      <c r="DG965" s="89"/>
      <c r="DH965" s="50" t="s">
        <v>46</v>
      </c>
      <c r="DI965" s="28"/>
      <c r="DJ965" s="553" t="s">
        <v>46</v>
      </c>
      <c r="DK965" s="143"/>
      <c r="DL965" s="46"/>
      <c r="DM965" s="111"/>
      <c r="DN965" s="110"/>
      <c r="DO965" s="432">
        <v>93.277236817931367</v>
      </c>
      <c r="DP965" s="433">
        <v>-53.191222058630359</v>
      </c>
      <c r="DQ965" s="434">
        <v>93.277236817931367</v>
      </c>
      <c r="DR965" s="428">
        <v>-53.191222058630359</v>
      </c>
      <c r="DS965" s="432">
        <v>3.0292118317104562</v>
      </c>
      <c r="DT965" s="434">
        <v>-2.6959318154264222</v>
      </c>
      <c r="DU965" s="434">
        <v>3.0292118317104562</v>
      </c>
      <c r="DV965" s="428">
        <v>-2.6959318154264222</v>
      </c>
      <c r="DW965" s="252"/>
      <c r="DX965" s="50"/>
      <c r="DY965" s="249"/>
      <c r="DZ965" s="464">
        <v>0</v>
      </c>
      <c r="EA965" s="465">
        <v>18036.666666666668</v>
      </c>
      <c r="EB965" s="46"/>
    </row>
    <row r="966" spans="1:132" s="141" customFormat="1" ht="27.75" customHeight="1" x14ac:dyDescent="0.25">
      <c r="A966" s="69" t="s">
        <v>56</v>
      </c>
      <c r="B966" s="69" t="s">
        <v>57</v>
      </c>
      <c r="C966" s="69" t="s">
        <v>1464</v>
      </c>
      <c r="D966" s="67" t="s">
        <v>1615</v>
      </c>
      <c r="E966" s="67" t="s">
        <v>1534</v>
      </c>
      <c r="F966" s="67" t="s">
        <v>1621</v>
      </c>
      <c r="G966" s="67" t="s">
        <v>1534</v>
      </c>
      <c r="H966" s="14" t="s">
        <v>46</v>
      </c>
      <c r="I966" s="20" t="s">
        <v>1978</v>
      </c>
      <c r="J966" s="145" t="s">
        <v>1981</v>
      </c>
      <c r="K966" s="426">
        <v>2.44</v>
      </c>
      <c r="L966" s="426">
        <v>2.9534090847660002</v>
      </c>
      <c r="M966" s="424">
        <v>339</v>
      </c>
      <c r="N966" s="487">
        <v>1016160</v>
      </c>
      <c r="O966" s="487" t="s">
        <v>1976</v>
      </c>
      <c r="P966" s="572">
        <v>0.28999999999999998</v>
      </c>
      <c r="Q966" s="34" t="s">
        <v>48</v>
      </c>
      <c r="R966" s="257" t="s">
        <v>48</v>
      </c>
      <c r="S966" s="27"/>
      <c r="T966" s="27"/>
      <c r="U966" s="145"/>
      <c r="V966" s="24"/>
      <c r="W966" s="24"/>
      <c r="X966" s="24"/>
      <c r="Y966" s="24"/>
      <c r="Z966" s="24"/>
      <c r="AA966" s="24"/>
      <c r="AB966" s="24"/>
      <c r="AC966" s="24"/>
      <c r="AD966" s="24"/>
      <c r="AE966" s="24"/>
      <c r="AF966" s="24"/>
      <c r="AG966" s="24"/>
      <c r="AH966" s="24"/>
      <c r="AI966" s="24">
        <v>3</v>
      </c>
      <c r="AJ966" s="24">
        <v>3</v>
      </c>
      <c r="AK966" s="24"/>
      <c r="AL966" s="24"/>
      <c r="AM966" s="24"/>
      <c r="AN966" s="24"/>
      <c r="AO966" s="145">
        <f t="shared" si="129"/>
        <v>3</v>
      </c>
      <c r="AP966" s="14">
        <f t="shared" si="130"/>
        <v>3</v>
      </c>
      <c r="AQ966" s="22"/>
      <c r="AR966" s="24"/>
      <c r="AS966" s="24"/>
      <c r="AT966" s="24"/>
      <c r="AU966" s="24"/>
      <c r="AV966" s="24"/>
      <c r="AW966" s="145"/>
      <c r="AX966" s="24"/>
      <c r="AY966" s="24"/>
      <c r="AZ966" s="24"/>
      <c r="BA966" s="24"/>
      <c r="BB966" s="24"/>
      <c r="BC966" s="24"/>
      <c r="BD966" s="24"/>
      <c r="BE966" s="24"/>
      <c r="BF966" s="24"/>
      <c r="BG966" s="24">
        <v>17.04</v>
      </c>
      <c r="BH966" s="24">
        <v>17.04</v>
      </c>
      <c r="BI966" s="24"/>
      <c r="BJ966" s="24"/>
      <c r="BK966" s="24"/>
      <c r="BL966" s="24"/>
      <c r="BM966" s="145">
        <f t="shared" si="131"/>
        <v>17.04</v>
      </c>
      <c r="BN966" s="24">
        <f t="shared" si="132"/>
        <v>17.04</v>
      </c>
      <c r="BO966" s="509">
        <f t="shared" si="126"/>
        <v>5.8758620689655178E-2</v>
      </c>
      <c r="BP966" s="511">
        <v>0</v>
      </c>
      <c r="BQ966" s="512">
        <v>0</v>
      </c>
      <c r="BR966" s="513">
        <v>0</v>
      </c>
      <c r="BS966" s="512">
        <v>0</v>
      </c>
      <c r="BT966" s="512">
        <v>0</v>
      </c>
      <c r="BU966" s="512">
        <v>0</v>
      </c>
      <c r="BV966" s="512">
        <v>0</v>
      </c>
      <c r="BW966" s="512">
        <v>0</v>
      </c>
      <c r="BX966" s="512">
        <v>0</v>
      </c>
      <c r="BY966" s="512">
        <v>0</v>
      </c>
      <c r="BZ966" s="512">
        <v>0</v>
      </c>
      <c r="CA966" s="512">
        <v>0</v>
      </c>
      <c r="CB966" s="512">
        <v>0</v>
      </c>
      <c r="CC966" s="512">
        <v>0</v>
      </c>
      <c r="CD966" s="512">
        <v>0</v>
      </c>
      <c r="CE966" s="512">
        <v>0</v>
      </c>
      <c r="CF966" s="512">
        <v>20002.2336</v>
      </c>
      <c r="CG966" s="512">
        <v>20002.2336</v>
      </c>
      <c r="CH966" s="512">
        <v>0</v>
      </c>
      <c r="CI966" s="512">
        <v>0</v>
      </c>
      <c r="CJ966" s="512">
        <v>0</v>
      </c>
      <c r="CK966" s="512">
        <v>0</v>
      </c>
      <c r="CL966" s="513">
        <f t="shared" si="133"/>
        <v>20002.2336</v>
      </c>
      <c r="CM966" s="513">
        <f t="shared" si="134"/>
        <v>20002.2336</v>
      </c>
      <c r="CN966" s="113"/>
      <c r="CO966" s="97"/>
      <c r="CP966" s="97"/>
      <c r="CQ966" s="97"/>
      <c r="CR966" s="97"/>
      <c r="CS966" s="97"/>
      <c r="CT966" s="97"/>
      <c r="CU966" s="114"/>
      <c r="CV966" s="50">
        <f t="shared" si="127"/>
        <v>1016160</v>
      </c>
      <c r="CW966" s="11"/>
      <c r="CX966" s="604">
        <f t="shared" si="128"/>
        <v>0.28999999999999998</v>
      </c>
      <c r="CY966" s="143"/>
      <c r="CZ966" s="143"/>
      <c r="DA966" s="143"/>
      <c r="DB966" s="23"/>
      <c r="DC966" s="23"/>
      <c r="DD966" s="23"/>
      <c r="DE966" s="23"/>
      <c r="DF966" s="143"/>
      <c r="DG966" s="89"/>
      <c r="DH966" s="50" t="s">
        <v>46</v>
      </c>
      <c r="DI966" s="28"/>
      <c r="DJ966" s="553" t="s">
        <v>46</v>
      </c>
      <c r="DK966" s="143"/>
      <c r="DL966" s="46"/>
      <c r="DM966" s="111"/>
      <c r="DN966" s="110"/>
      <c r="DO966" s="432">
        <v>3692.4330708661378</v>
      </c>
      <c r="DP966" s="433">
        <v>-2523.3610814957174</v>
      </c>
      <c r="DQ966" s="434">
        <v>62.595472440944818</v>
      </c>
      <c r="DR966" s="428">
        <v>89.203478552551516</v>
      </c>
      <c r="DS966" s="432">
        <v>3.4960629921259807</v>
      </c>
      <c r="DT966" s="434">
        <v>-2.8344081217880222</v>
      </c>
      <c r="DU966" s="434">
        <v>2.4891732283464538</v>
      </c>
      <c r="DV966" s="428">
        <v>-1.998625666734968</v>
      </c>
      <c r="DW966" s="252"/>
      <c r="DX966" s="50"/>
      <c r="DY966" s="249"/>
      <c r="DZ966" s="464">
        <v>11809</v>
      </c>
      <c r="EA966" s="465">
        <v>38921.666666666664</v>
      </c>
      <c r="EB966" s="46"/>
    </row>
    <row r="967" spans="1:132" s="141" customFormat="1" ht="27.75" customHeight="1" x14ac:dyDescent="0.25">
      <c r="A967" s="69" t="s">
        <v>56</v>
      </c>
      <c r="B967" s="69" t="s">
        <v>57</v>
      </c>
      <c r="C967" s="69" t="s">
        <v>1464</v>
      </c>
      <c r="D967" s="67" t="s">
        <v>1622</v>
      </c>
      <c r="E967" s="67" t="s">
        <v>1534</v>
      </c>
      <c r="F967" s="67" t="s">
        <v>1623</v>
      </c>
      <c r="G967" s="67" t="s">
        <v>1534</v>
      </c>
      <c r="H967" s="14" t="s">
        <v>46</v>
      </c>
      <c r="I967" s="20" t="s">
        <v>1983</v>
      </c>
      <c r="J967" s="145" t="s">
        <v>1981</v>
      </c>
      <c r="K967" s="426">
        <v>2.1688047392054455</v>
      </c>
      <c r="L967" s="426">
        <v>0.79659090743399996</v>
      </c>
      <c r="M967" s="424">
        <v>81</v>
      </c>
      <c r="N967" s="487">
        <v>1261439.9999999998</v>
      </c>
      <c r="O967" s="487" t="s">
        <v>1976</v>
      </c>
      <c r="P967" s="572">
        <v>0.7061224732296798</v>
      </c>
      <c r="Q967" s="34" t="s">
        <v>48</v>
      </c>
      <c r="R967" s="257" t="s">
        <v>48</v>
      </c>
      <c r="S967" s="27"/>
      <c r="T967" s="27"/>
      <c r="U967" s="145"/>
      <c r="V967" s="24"/>
      <c r="W967" s="24"/>
      <c r="X967" s="24"/>
      <c r="Y967" s="24"/>
      <c r="Z967" s="24"/>
      <c r="AA967" s="24"/>
      <c r="AB967" s="24"/>
      <c r="AC967" s="24"/>
      <c r="AD967" s="24"/>
      <c r="AE967" s="24"/>
      <c r="AF967" s="24"/>
      <c r="AG967" s="24"/>
      <c r="AH967" s="24"/>
      <c r="AI967" s="24">
        <v>1</v>
      </c>
      <c r="AJ967" s="24">
        <v>1</v>
      </c>
      <c r="AK967" s="24"/>
      <c r="AL967" s="24"/>
      <c r="AM967" s="24"/>
      <c r="AN967" s="24"/>
      <c r="AO967" s="145">
        <f t="shared" si="129"/>
        <v>1</v>
      </c>
      <c r="AP967" s="14">
        <f t="shared" si="130"/>
        <v>1</v>
      </c>
      <c r="AQ967" s="22"/>
      <c r="AR967" s="24"/>
      <c r="AS967" s="24"/>
      <c r="AT967" s="24"/>
      <c r="AU967" s="24"/>
      <c r="AV967" s="24"/>
      <c r="AW967" s="145"/>
      <c r="AX967" s="24"/>
      <c r="AY967" s="24"/>
      <c r="AZ967" s="24"/>
      <c r="BA967" s="24"/>
      <c r="BB967" s="24"/>
      <c r="BC967" s="24"/>
      <c r="BD967" s="24"/>
      <c r="BE967" s="24"/>
      <c r="BF967" s="24"/>
      <c r="BG967" s="24">
        <v>46.8</v>
      </c>
      <c r="BH967" s="24">
        <v>46.8</v>
      </c>
      <c r="BI967" s="24"/>
      <c r="BJ967" s="24"/>
      <c r="BK967" s="24"/>
      <c r="BL967" s="24"/>
      <c r="BM967" s="145">
        <f t="shared" si="131"/>
        <v>46.8</v>
      </c>
      <c r="BN967" s="24">
        <f t="shared" si="132"/>
        <v>46.8</v>
      </c>
      <c r="BO967" s="509">
        <f t="shared" si="126"/>
        <v>6.6277454371258065E-2</v>
      </c>
      <c r="BP967" s="511">
        <v>0</v>
      </c>
      <c r="BQ967" s="512">
        <v>0</v>
      </c>
      <c r="BR967" s="513">
        <v>0</v>
      </c>
      <c r="BS967" s="512">
        <v>0</v>
      </c>
      <c r="BT967" s="512">
        <v>0</v>
      </c>
      <c r="BU967" s="512">
        <v>0</v>
      </c>
      <c r="BV967" s="512">
        <v>0</v>
      </c>
      <c r="BW967" s="512">
        <v>0</v>
      </c>
      <c r="BX967" s="512">
        <v>0</v>
      </c>
      <c r="BY967" s="512">
        <v>0</v>
      </c>
      <c r="BZ967" s="512">
        <v>0</v>
      </c>
      <c r="CA967" s="512">
        <v>0</v>
      </c>
      <c r="CB967" s="512">
        <v>0</v>
      </c>
      <c r="CC967" s="512">
        <v>0</v>
      </c>
      <c r="CD967" s="512">
        <v>0</v>
      </c>
      <c r="CE967" s="512">
        <v>0</v>
      </c>
      <c r="CF967" s="512">
        <v>54935.712000000007</v>
      </c>
      <c r="CG967" s="512">
        <v>54935.712000000007</v>
      </c>
      <c r="CH967" s="512">
        <v>0</v>
      </c>
      <c r="CI967" s="512">
        <v>0</v>
      </c>
      <c r="CJ967" s="512">
        <v>0</v>
      </c>
      <c r="CK967" s="512">
        <v>0</v>
      </c>
      <c r="CL967" s="513">
        <f t="shared" si="133"/>
        <v>54935.712000000007</v>
      </c>
      <c r="CM967" s="513">
        <f t="shared" si="134"/>
        <v>54935.712000000007</v>
      </c>
      <c r="CN967" s="113"/>
      <c r="CO967" s="97"/>
      <c r="CP967" s="97"/>
      <c r="CQ967" s="97"/>
      <c r="CR967" s="97"/>
      <c r="CS967" s="97"/>
      <c r="CT967" s="97"/>
      <c r="CU967" s="114"/>
      <c r="CV967" s="50">
        <f t="shared" si="127"/>
        <v>1261439.9999999998</v>
      </c>
      <c r="CW967" s="11"/>
      <c r="CX967" s="604">
        <f t="shared" si="128"/>
        <v>0.7061224732296798</v>
      </c>
      <c r="CY967" s="143"/>
      <c r="CZ967" s="143"/>
      <c r="DA967" s="143"/>
      <c r="DB967" s="23"/>
      <c r="DC967" s="23"/>
      <c r="DD967" s="23"/>
      <c r="DE967" s="23"/>
      <c r="DF967" s="143"/>
      <c r="DG967" s="89"/>
      <c r="DH967" s="50" t="s">
        <v>46</v>
      </c>
      <c r="DI967" s="28"/>
      <c r="DJ967" s="553" t="s">
        <v>46</v>
      </c>
      <c r="DK967" s="143"/>
      <c r="DL967" s="46"/>
      <c r="DM967" s="111"/>
      <c r="DN967" s="110"/>
      <c r="DO967" s="432">
        <v>15.169578622816038</v>
      </c>
      <c r="DP967" s="433">
        <v>75.688911148153153</v>
      </c>
      <c r="DQ967" s="434">
        <v>15.169578622816038</v>
      </c>
      <c r="DR967" s="428">
        <v>75.688911148153153</v>
      </c>
      <c r="DS967" s="432">
        <v>1.0113052415210693</v>
      </c>
      <c r="DT967" s="434">
        <v>-0.2973485730690133</v>
      </c>
      <c r="DU967" s="434">
        <v>1.0113052415210693</v>
      </c>
      <c r="DV967" s="428">
        <v>-0.2973485730690133</v>
      </c>
      <c r="DW967" s="252"/>
      <c r="DX967" s="50"/>
      <c r="DY967" s="249"/>
      <c r="DZ967" s="464">
        <v>0</v>
      </c>
      <c r="EA967" s="465">
        <v>7869.666666666667</v>
      </c>
      <c r="EB967" s="46"/>
    </row>
    <row r="968" spans="1:132" s="141" customFormat="1" ht="27.75" customHeight="1" x14ac:dyDescent="0.25">
      <c r="A968" s="69" t="s">
        <v>56</v>
      </c>
      <c r="B968" s="69" t="s">
        <v>57</v>
      </c>
      <c r="C968" s="69" t="s">
        <v>1464</v>
      </c>
      <c r="D968" s="67" t="s">
        <v>1622</v>
      </c>
      <c r="E968" s="67" t="s">
        <v>1534</v>
      </c>
      <c r="F968" s="67" t="s">
        <v>1624</v>
      </c>
      <c r="G968" s="67" t="s">
        <v>1534</v>
      </c>
      <c r="H968" s="14" t="s">
        <v>46</v>
      </c>
      <c r="I968" s="20" t="s">
        <v>1979</v>
      </c>
      <c r="J968" s="145" t="s">
        <v>1981</v>
      </c>
      <c r="K968" s="426">
        <v>1.7004582008388209</v>
      </c>
      <c r="L968" s="426">
        <v>1.916856056619</v>
      </c>
      <c r="M968" s="424">
        <v>481</v>
      </c>
      <c r="N968" s="487">
        <v>1576800.0000000002</v>
      </c>
      <c r="O968" s="487" t="s">
        <v>1976</v>
      </c>
      <c r="P968" s="572">
        <v>0.46834653836662443</v>
      </c>
      <c r="Q968" s="34" t="s">
        <v>48</v>
      </c>
      <c r="R968" s="257" t="s">
        <v>48</v>
      </c>
      <c r="S968" s="27"/>
      <c r="T968" s="27"/>
      <c r="U968" s="145"/>
      <c r="V968" s="24"/>
      <c r="W968" s="24"/>
      <c r="X968" s="24"/>
      <c r="Y968" s="24"/>
      <c r="Z968" s="24"/>
      <c r="AA968" s="24"/>
      <c r="AB968" s="24"/>
      <c r="AC968" s="24"/>
      <c r="AD968" s="24"/>
      <c r="AE968" s="24"/>
      <c r="AF968" s="24"/>
      <c r="AG968" s="24"/>
      <c r="AH968" s="24"/>
      <c r="AI968" s="24">
        <v>9</v>
      </c>
      <c r="AJ968" s="24">
        <v>9</v>
      </c>
      <c r="AK968" s="24"/>
      <c r="AL968" s="24"/>
      <c r="AM968" s="24"/>
      <c r="AN968" s="24"/>
      <c r="AO968" s="145">
        <f t="shared" si="129"/>
        <v>9</v>
      </c>
      <c r="AP968" s="14">
        <f t="shared" si="130"/>
        <v>9</v>
      </c>
      <c r="AQ968" s="22"/>
      <c r="AR968" s="24"/>
      <c r="AS968" s="24"/>
      <c r="AT968" s="24"/>
      <c r="AU968" s="24"/>
      <c r="AV968" s="24"/>
      <c r="AW968" s="145"/>
      <c r="AX968" s="24"/>
      <c r="AY968" s="24"/>
      <c r="AZ968" s="24"/>
      <c r="BA968" s="24"/>
      <c r="BB968" s="24"/>
      <c r="BC968" s="24"/>
      <c r="BD968" s="24"/>
      <c r="BE968" s="24"/>
      <c r="BF968" s="24"/>
      <c r="BG968" s="24">
        <v>85.5</v>
      </c>
      <c r="BH968" s="24">
        <v>85.5</v>
      </c>
      <c r="BI968" s="24"/>
      <c r="BJ968" s="24"/>
      <c r="BK968" s="24"/>
      <c r="BL968" s="24"/>
      <c r="BM968" s="145">
        <f t="shared" si="131"/>
        <v>85.5</v>
      </c>
      <c r="BN968" s="24">
        <f t="shared" si="132"/>
        <v>85.5</v>
      </c>
      <c r="BO968" s="509">
        <f t="shared" si="126"/>
        <v>0.18255713023562503</v>
      </c>
      <c r="BP968" s="511">
        <v>0</v>
      </c>
      <c r="BQ968" s="512">
        <v>0</v>
      </c>
      <c r="BR968" s="513">
        <v>0</v>
      </c>
      <c r="BS968" s="512">
        <v>0</v>
      </c>
      <c r="BT968" s="512">
        <v>0</v>
      </c>
      <c r="BU968" s="512">
        <v>0</v>
      </c>
      <c r="BV968" s="512">
        <v>0</v>
      </c>
      <c r="BW968" s="512">
        <v>0</v>
      </c>
      <c r="BX968" s="512">
        <v>0</v>
      </c>
      <c r="BY968" s="512">
        <v>0</v>
      </c>
      <c r="BZ968" s="512">
        <v>0</v>
      </c>
      <c r="CA968" s="512">
        <v>0</v>
      </c>
      <c r="CB968" s="512">
        <v>0</v>
      </c>
      <c r="CC968" s="512">
        <v>0</v>
      </c>
      <c r="CD968" s="512">
        <v>0</v>
      </c>
      <c r="CE968" s="512">
        <v>0</v>
      </c>
      <c r="CF968" s="512">
        <v>100363.32</v>
      </c>
      <c r="CG968" s="512">
        <v>100363.32</v>
      </c>
      <c r="CH968" s="512">
        <v>0</v>
      </c>
      <c r="CI968" s="512">
        <v>0</v>
      </c>
      <c r="CJ968" s="512">
        <v>0</v>
      </c>
      <c r="CK968" s="512">
        <v>0</v>
      </c>
      <c r="CL968" s="513">
        <f t="shared" si="133"/>
        <v>100363.32</v>
      </c>
      <c r="CM968" s="513">
        <f t="shared" si="134"/>
        <v>100363.32</v>
      </c>
      <c r="CN968" s="113"/>
      <c r="CO968" s="97"/>
      <c r="CP968" s="97"/>
      <c r="CQ968" s="97"/>
      <c r="CR968" s="97"/>
      <c r="CS968" s="97"/>
      <c r="CT968" s="97"/>
      <c r="CU968" s="114"/>
      <c r="CV968" s="50">
        <f t="shared" si="127"/>
        <v>1576800.0000000002</v>
      </c>
      <c r="CW968" s="11"/>
      <c r="CX968" s="604">
        <f t="shared" si="128"/>
        <v>0.46834653836662443</v>
      </c>
      <c r="CY968" s="143"/>
      <c r="CZ968" s="143"/>
      <c r="DA968" s="143"/>
      <c r="DB968" s="23"/>
      <c r="DC968" s="23"/>
      <c r="DD968" s="23"/>
      <c r="DE968" s="23"/>
      <c r="DF968" s="143"/>
      <c r="DG968" s="89"/>
      <c r="DH968" s="50" t="s">
        <v>46</v>
      </c>
      <c r="DI968" s="28"/>
      <c r="DJ968" s="553" t="s">
        <v>46</v>
      </c>
      <c r="DK968" s="143"/>
      <c r="DL968" s="46"/>
      <c r="DM968" s="111"/>
      <c r="DN968" s="110"/>
      <c r="DO968" s="432">
        <v>1950.2370883882163</v>
      </c>
      <c r="DP968" s="433">
        <v>-1934.9931511556913</v>
      </c>
      <c r="DQ968" s="434">
        <v>51.198613518197611</v>
      </c>
      <c r="DR968" s="428">
        <v>-35.954676285672633</v>
      </c>
      <c r="DS968" s="432">
        <v>2.7285961871750453</v>
      </c>
      <c r="DT968" s="434">
        <v>-2.4354435480880263</v>
      </c>
      <c r="DU968" s="434">
        <v>1.8634315424610066</v>
      </c>
      <c r="DV968" s="428">
        <v>-1.5702789033739879</v>
      </c>
      <c r="DW968" s="252"/>
      <c r="DX968" s="50"/>
      <c r="DY968" s="249"/>
      <c r="DZ968" s="464">
        <v>17388</v>
      </c>
      <c r="EA968" s="465">
        <v>-10264</v>
      </c>
      <c r="EB968" s="46"/>
    </row>
    <row r="969" spans="1:132" s="141" customFormat="1" ht="27.75" customHeight="1" x14ac:dyDescent="0.25">
      <c r="A969" s="69" t="s">
        <v>56</v>
      </c>
      <c r="B969" s="69" t="s">
        <v>57</v>
      </c>
      <c r="C969" s="69" t="s">
        <v>1464</v>
      </c>
      <c r="D969" s="67" t="s">
        <v>1622</v>
      </c>
      <c r="E969" s="67" t="s">
        <v>1534</v>
      </c>
      <c r="F969" s="67" t="s">
        <v>1625</v>
      </c>
      <c r="G969" s="67" t="s">
        <v>1534</v>
      </c>
      <c r="H969" s="14" t="s">
        <v>46</v>
      </c>
      <c r="I969" s="20" t="s">
        <v>1983</v>
      </c>
      <c r="J969" s="145" t="s">
        <v>1981</v>
      </c>
      <c r="K969" s="426">
        <v>1.97</v>
      </c>
      <c r="L969" s="426">
        <v>1.1054924219430002</v>
      </c>
      <c r="M969" s="424">
        <v>230</v>
      </c>
      <c r="N969" s="487">
        <v>946080.00000000012</v>
      </c>
      <c r="O969" s="487" t="s">
        <v>1976</v>
      </c>
      <c r="P969" s="572">
        <v>0.27</v>
      </c>
      <c r="Q969" s="34" t="s">
        <v>48</v>
      </c>
      <c r="R969" s="257" t="s">
        <v>48</v>
      </c>
      <c r="S969" s="27"/>
      <c r="T969" s="27"/>
      <c r="U969" s="145"/>
      <c r="V969" s="24"/>
      <c r="W969" s="24"/>
      <c r="X969" s="24"/>
      <c r="Y969" s="24"/>
      <c r="Z969" s="24"/>
      <c r="AA969" s="24"/>
      <c r="AB969" s="24"/>
      <c r="AC969" s="24"/>
      <c r="AD969" s="24"/>
      <c r="AE969" s="24"/>
      <c r="AF969" s="24"/>
      <c r="AG969" s="24"/>
      <c r="AH969" s="24"/>
      <c r="AI969" s="24"/>
      <c r="AJ969" s="24"/>
      <c r="AK969" s="24"/>
      <c r="AL969" s="24"/>
      <c r="AM969" s="24"/>
      <c r="AN969" s="24"/>
      <c r="AO969" s="145">
        <f t="shared" si="129"/>
        <v>0</v>
      </c>
      <c r="AP969" s="14">
        <f t="shared" si="130"/>
        <v>0</v>
      </c>
      <c r="AQ969" s="22"/>
      <c r="AR969" s="24"/>
      <c r="AS969" s="24"/>
      <c r="AT969" s="24"/>
      <c r="AU969" s="24"/>
      <c r="AV969" s="24"/>
      <c r="AW969" s="145"/>
      <c r="AX969" s="24"/>
      <c r="AY969" s="24"/>
      <c r="AZ969" s="24"/>
      <c r="BA969" s="24"/>
      <c r="BB969" s="24"/>
      <c r="BC969" s="24"/>
      <c r="BD969" s="24"/>
      <c r="BE969" s="24"/>
      <c r="BF969" s="24"/>
      <c r="BG969" s="24"/>
      <c r="BH969" s="24"/>
      <c r="BI969" s="24"/>
      <c r="BJ969" s="24"/>
      <c r="BK969" s="24"/>
      <c r="BL969" s="24"/>
      <c r="BM969" s="145">
        <f t="shared" si="131"/>
        <v>0</v>
      </c>
      <c r="BN969" s="24">
        <f t="shared" si="132"/>
        <v>0</v>
      </c>
      <c r="BO969" s="509">
        <f t="shared" si="126"/>
        <v>0</v>
      </c>
      <c r="BP969" s="511">
        <v>0</v>
      </c>
      <c r="BQ969" s="512">
        <v>0</v>
      </c>
      <c r="BR969" s="513">
        <v>0</v>
      </c>
      <c r="BS969" s="512">
        <v>0</v>
      </c>
      <c r="BT969" s="512">
        <v>0</v>
      </c>
      <c r="BU969" s="512">
        <v>0</v>
      </c>
      <c r="BV969" s="512">
        <v>0</v>
      </c>
      <c r="BW969" s="512">
        <v>0</v>
      </c>
      <c r="BX969" s="512">
        <v>0</v>
      </c>
      <c r="BY969" s="512">
        <v>0</v>
      </c>
      <c r="BZ969" s="512">
        <v>0</v>
      </c>
      <c r="CA969" s="512">
        <v>0</v>
      </c>
      <c r="CB969" s="512">
        <v>0</v>
      </c>
      <c r="CC969" s="512">
        <v>0</v>
      </c>
      <c r="CD969" s="512">
        <v>0</v>
      </c>
      <c r="CE969" s="512">
        <v>0</v>
      </c>
      <c r="CF969" s="512">
        <v>0</v>
      </c>
      <c r="CG969" s="512">
        <v>0</v>
      </c>
      <c r="CH969" s="512">
        <v>0</v>
      </c>
      <c r="CI969" s="512">
        <v>0</v>
      </c>
      <c r="CJ969" s="512">
        <v>0</v>
      </c>
      <c r="CK969" s="512">
        <v>0</v>
      </c>
      <c r="CL969" s="513">
        <f t="shared" si="133"/>
        <v>0</v>
      </c>
      <c r="CM969" s="513">
        <f t="shared" si="134"/>
        <v>0</v>
      </c>
      <c r="CN969" s="113"/>
      <c r="CO969" s="97"/>
      <c r="CP969" s="97"/>
      <c r="CQ969" s="97"/>
      <c r="CR969" s="97"/>
      <c r="CS969" s="97"/>
      <c r="CT969" s="97"/>
      <c r="CU969" s="114"/>
      <c r="CV969" s="50">
        <f t="shared" si="127"/>
        <v>946080.00000000012</v>
      </c>
      <c r="CW969" s="11"/>
      <c r="CX969" s="604">
        <f t="shared" si="128"/>
        <v>0.27</v>
      </c>
      <c r="CY969" s="143"/>
      <c r="CZ969" s="143"/>
      <c r="DA969" s="143"/>
      <c r="DB969" s="23"/>
      <c r="DC969" s="23"/>
      <c r="DD969" s="23"/>
      <c r="DE969" s="23"/>
      <c r="DF969" s="143"/>
      <c r="DG969" s="89"/>
      <c r="DH969" s="50" t="s">
        <v>46</v>
      </c>
      <c r="DI969" s="28"/>
      <c r="DJ969" s="553" t="s">
        <v>46</v>
      </c>
      <c r="DK969" s="143"/>
      <c r="DL969" s="46"/>
      <c r="DM969" s="111"/>
      <c r="DN969" s="110"/>
      <c r="DO969" s="432">
        <v>31.372918175235291</v>
      </c>
      <c r="DP969" s="433">
        <v>-7.8101326165375227</v>
      </c>
      <c r="DQ969" s="434">
        <v>31.372918175235291</v>
      </c>
      <c r="DR969" s="428">
        <v>-7.8101326165375227</v>
      </c>
      <c r="DS969" s="432">
        <v>2.0637219406227341</v>
      </c>
      <c r="DT969" s="434">
        <v>-1.9649023527182912</v>
      </c>
      <c r="DU969" s="434">
        <v>2.0637219406227341</v>
      </c>
      <c r="DV969" s="428">
        <v>-1.9649023527182912</v>
      </c>
      <c r="DW969" s="252"/>
      <c r="DX969" s="50"/>
      <c r="DY969" s="249"/>
      <c r="DZ969" s="464">
        <v>0</v>
      </c>
      <c r="EA969" s="465">
        <v>0</v>
      </c>
      <c r="EB969" s="46"/>
    </row>
    <row r="970" spans="1:132" s="141" customFormat="1" ht="27.75" customHeight="1" x14ac:dyDescent="0.25">
      <c r="A970" s="69" t="s">
        <v>56</v>
      </c>
      <c r="B970" s="69" t="s">
        <v>57</v>
      </c>
      <c r="C970" s="69" t="s">
        <v>1464</v>
      </c>
      <c r="D970" s="67" t="s">
        <v>1622</v>
      </c>
      <c r="E970" s="67" t="s">
        <v>1534</v>
      </c>
      <c r="F970" s="67" t="s">
        <v>1626</v>
      </c>
      <c r="G970" s="67" t="s">
        <v>1534</v>
      </c>
      <c r="H970" s="14" t="s">
        <v>46</v>
      </c>
      <c r="I970" s="20" t="s">
        <v>1983</v>
      </c>
      <c r="J970" s="145" t="s">
        <v>1981</v>
      </c>
      <c r="K970" s="426">
        <v>2.66</v>
      </c>
      <c r="L970" s="426">
        <v>1.1770833308849999</v>
      </c>
      <c r="M970" s="424">
        <v>129</v>
      </c>
      <c r="N970" s="487">
        <v>1506720</v>
      </c>
      <c r="O970" s="487" t="s">
        <v>1976</v>
      </c>
      <c r="P970" s="572">
        <v>0.43</v>
      </c>
      <c r="Q970" s="34" t="s">
        <v>48</v>
      </c>
      <c r="R970" s="257" t="s">
        <v>48</v>
      </c>
      <c r="S970" s="27"/>
      <c r="T970" s="27"/>
      <c r="U970" s="145"/>
      <c r="V970" s="24"/>
      <c r="W970" s="24"/>
      <c r="X970" s="24"/>
      <c r="Y970" s="24"/>
      <c r="Z970" s="24"/>
      <c r="AA970" s="24"/>
      <c r="AB970" s="24"/>
      <c r="AC970" s="24"/>
      <c r="AD970" s="24"/>
      <c r="AE970" s="24"/>
      <c r="AF970" s="24"/>
      <c r="AG970" s="24"/>
      <c r="AH970" s="24"/>
      <c r="AI970" s="24"/>
      <c r="AJ970" s="24"/>
      <c r="AK970" s="24"/>
      <c r="AL970" s="24"/>
      <c r="AM970" s="24"/>
      <c r="AN970" s="24"/>
      <c r="AO970" s="145">
        <f t="shared" si="129"/>
        <v>0</v>
      </c>
      <c r="AP970" s="14">
        <f t="shared" si="130"/>
        <v>0</v>
      </c>
      <c r="AQ970" s="22"/>
      <c r="AR970" s="24"/>
      <c r="AS970" s="24"/>
      <c r="AT970" s="24"/>
      <c r="AU970" s="24"/>
      <c r="AV970" s="24"/>
      <c r="AW970" s="145"/>
      <c r="AX970" s="24"/>
      <c r="AY970" s="24"/>
      <c r="AZ970" s="24"/>
      <c r="BA970" s="24"/>
      <c r="BB970" s="24"/>
      <c r="BC970" s="24"/>
      <c r="BD970" s="24"/>
      <c r="BE970" s="24"/>
      <c r="BF970" s="24"/>
      <c r="BG970" s="24"/>
      <c r="BH970" s="24"/>
      <c r="BI970" s="24"/>
      <c r="BJ970" s="24"/>
      <c r="BK970" s="24"/>
      <c r="BL970" s="24"/>
      <c r="BM970" s="145">
        <f t="shared" si="131"/>
        <v>0</v>
      </c>
      <c r="BN970" s="24">
        <f t="shared" si="132"/>
        <v>0</v>
      </c>
      <c r="BO970" s="509">
        <f t="shared" si="126"/>
        <v>0</v>
      </c>
      <c r="BP970" s="511">
        <v>0</v>
      </c>
      <c r="BQ970" s="512">
        <v>0</v>
      </c>
      <c r="BR970" s="513">
        <v>0</v>
      </c>
      <c r="BS970" s="512">
        <v>0</v>
      </c>
      <c r="BT970" s="512">
        <v>0</v>
      </c>
      <c r="BU970" s="512">
        <v>0</v>
      </c>
      <c r="BV970" s="512">
        <v>0</v>
      </c>
      <c r="BW970" s="512">
        <v>0</v>
      </c>
      <c r="BX970" s="512">
        <v>0</v>
      </c>
      <c r="BY970" s="512">
        <v>0</v>
      </c>
      <c r="BZ970" s="512">
        <v>0</v>
      </c>
      <c r="CA970" s="512">
        <v>0</v>
      </c>
      <c r="CB970" s="512">
        <v>0</v>
      </c>
      <c r="CC970" s="512">
        <v>0</v>
      </c>
      <c r="CD970" s="512">
        <v>0</v>
      </c>
      <c r="CE970" s="512">
        <v>0</v>
      </c>
      <c r="CF970" s="512">
        <v>0</v>
      </c>
      <c r="CG970" s="512">
        <v>0</v>
      </c>
      <c r="CH970" s="512">
        <v>0</v>
      </c>
      <c r="CI970" s="512">
        <v>0</v>
      </c>
      <c r="CJ970" s="512">
        <v>0</v>
      </c>
      <c r="CK970" s="512">
        <v>0</v>
      </c>
      <c r="CL970" s="513">
        <f t="shared" si="133"/>
        <v>0</v>
      </c>
      <c r="CM970" s="513">
        <f t="shared" si="134"/>
        <v>0</v>
      </c>
      <c r="CN970" s="113"/>
      <c r="CO970" s="97"/>
      <c r="CP970" s="97"/>
      <c r="CQ970" s="97"/>
      <c r="CR970" s="97"/>
      <c r="CS970" s="97"/>
      <c r="CT970" s="97"/>
      <c r="CU970" s="114"/>
      <c r="CV970" s="50">
        <f t="shared" si="127"/>
        <v>1506720</v>
      </c>
      <c r="CW970" s="11"/>
      <c r="CX970" s="604">
        <f t="shared" si="128"/>
        <v>0.43</v>
      </c>
      <c r="CY970" s="143"/>
      <c r="CZ970" s="143"/>
      <c r="DA970" s="143"/>
      <c r="DB970" s="23"/>
      <c r="DC970" s="23"/>
      <c r="DD970" s="23"/>
      <c r="DE970" s="23"/>
      <c r="DF970" s="143"/>
      <c r="DG970" s="89"/>
      <c r="DH970" s="50" t="s">
        <v>46</v>
      </c>
      <c r="DI970" s="28"/>
      <c r="DJ970" s="553" t="s">
        <v>46</v>
      </c>
      <c r="DK970" s="143"/>
      <c r="DL970" s="46"/>
      <c r="DM970" s="111"/>
      <c r="DN970" s="110"/>
      <c r="DO970" s="432">
        <v>15.232558139534884</v>
      </c>
      <c r="DP970" s="433">
        <v>123.06458032575247</v>
      </c>
      <c r="DQ970" s="434">
        <v>15.232558139534884</v>
      </c>
      <c r="DR970" s="428">
        <v>122.55792090743228</v>
      </c>
      <c r="DS970" s="432">
        <v>1.0155038759689923</v>
      </c>
      <c r="DT970" s="434">
        <v>-0.66605449928046401</v>
      </c>
      <c r="DU970" s="434">
        <v>1.0155038759689923</v>
      </c>
      <c r="DV970" s="428">
        <v>-0.66822900322175238</v>
      </c>
      <c r="DW970" s="252"/>
      <c r="DX970" s="50"/>
      <c r="DY970" s="249"/>
      <c r="DZ970" s="464">
        <v>0</v>
      </c>
      <c r="EA970" s="465">
        <v>16008</v>
      </c>
      <c r="EB970" s="46"/>
    </row>
    <row r="971" spans="1:132" s="141" customFormat="1" ht="27.75" customHeight="1" x14ac:dyDescent="0.25">
      <c r="A971" s="69" t="s">
        <v>56</v>
      </c>
      <c r="B971" s="69" t="s">
        <v>57</v>
      </c>
      <c r="C971" s="69" t="s">
        <v>1464</v>
      </c>
      <c r="D971" s="67" t="s">
        <v>1622</v>
      </c>
      <c r="E971" s="67" t="s">
        <v>1534</v>
      </c>
      <c r="F971" s="67" t="s">
        <v>1627</v>
      </c>
      <c r="G971" s="67" t="s">
        <v>1534</v>
      </c>
      <c r="H971" s="14" t="s">
        <v>46</v>
      </c>
      <c r="I971" s="20" t="s">
        <v>1983</v>
      </c>
      <c r="J971" s="145" t="s">
        <v>1981</v>
      </c>
      <c r="K971" s="426">
        <v>1.7220741949172804</v>
      </c>
      <c r="L971" s="426">
        <v>0.40303030219200003</v>
      </c>
      <c r="M971" s="424">
        <v>9</v>
      </c>
      <c r="N971" s="487">
        <v>560640</v>
      </c>
      <c r="O971" s="487" t="s">
        <v>1976</v>
      </c>
      <c r="P971" s="572">
        <v>0.14410662718973058</v>
      </c>
      <c r="Q971" s="34" t="s">
        <v>48</v>
      </c>
      <c r="R971" s="257" t="s">
        <v>48</v>
      </c>
      <c r="S971" s="27"/>
      <c r="T971" s="27"/>
      <c r="U971" s="145"/>
      <c r="V971" s="24"/>
      <c r="W971" s="24"/>
      <c r="X971" s="24"/>
      <c r="Y971" s="24"/>
      <c r="Z971" s="24"/>
      <c r="AA971" s="24"/>
      <c r="AB971" s="24"/>
      <c r="AC971" s="24"/>
      <c r="AD971" s="24"/>
      <c r="AE971" s="24"/>
      <c r="AF971" s="24"/>
      <c r="AG971" s="24"/>
      <c r="AH971" s="24"/>
      <c r="AI971" s="24"/>
      <c r="AJ971" s="24"/>
      <c r="AK971" s="24"/>
      <c r="AL971" s="24"/>
      <c r="AM971" s="24"/>
      <c r="AN971" s="24"/>
      <c r="AO971" s="145">
        <f t="shared" si="129"/>
        <v>0</v>
      </c>
      <c r="AP971" s="14">
        <f t="shared" si="130"/>
        <v>0</v>
      </c>
      <c r="AQ971" s="22"/>
      <c r="AR971" s="24"/>
      <c r="AS971" s="24"/>
      <c r="AT971" s="24"/>
      <c r="AU971" s="24"/>
      <c r="AV971" s="24"/>
      <c r="AW971" s="145"/>
      <c r="AX971" s="24"/>
      <c r="AY971" s="24"/>
      <c r="AZ971" s="24"/>
      <c r="BA971" s="24"/>
      <c r="BB971" s="24"/>
      <c r="BC971" s="24"/>
      <c r="BD971" s="24"/>
      <c r="BE971" s="24"/>
      <c r="BF971" s="24"/>
      <c r="BG971" s="24"/>
      <c r="BH971" s="24"/>
      <c r="BI971" s="24"/>
      <c r="BJ971" s="24"/>
      <c r="BK971" s="24"/>
      <c r="BL971" s="24"/>
      <c r="BM971" s="145">
        <f t="shared" si="131"/>
        <v>0</v>
      </c>
      <c r="BN971" s="24">
        <f t="shared" si="132"/>
        <v>0</v>
      </c>
      <c r="BO971" s="509">
        <f t="shared" si="126"/>
        <v>0</v>
      </c>
      <c r="BP971" s="511">
        <v>0</v>
      </c>
      <c r="BQ971" s="512">
        <v>0</v>
      </c>
      <c r="BR971" s="513">
        <v>0</v>
      </c>
      <c r="BS971" s="512">
        <v>0</v>
      </c>
      <c r="BT971" s="512">
        <v>0</v>
      </c>
      <c r="BU971" s="512">
        <v>0</v>
      </c>
      <c r="BV971" s="512">
        <v>0</v>
      </c>
      <c r="BW971" s="512">
        <v>0</v>
      </c>
      <c r="BX971" s="512">
        <v>0</v>
      </c>
      <c r="BY971" s="512">
        <v>0</v>
      </c>
      <c r="BZ971" s="512">
        <v>0</v>
      </c>
      <c r="CA971" s="512">
        <v>0</v>
      </c>
      <c r="CB971" s="512">
        <v>0</v>
      </c>
      <c r="CC971" s="512">
        <v>0</v>
      </c>
      <c r="CD971" s="512">
        <v>0</v>
      </c>
      <c r="CE971" s="512">
        <v>0</v>
      </c>
      <c r="CF971" s="512">
        <v>0</v>
      </c>
      <c r="CG971" s="512">
        <v>0</v>
      </c>
      <c r="CH971" s="512">
        <v>0</v>
      </c>
      <c r="CI971" s="512">
        <v>0</v>
      </c>
      <c r="CJ971" s="512">
        <v>0</v>
      </c>
      <c r="CK971" s="512">
        <v>0</v>
      </c>
      <c r="CL971" s="513">
        <f t="shared" si="133"/>
        <v>0</v>
      </c>
      <c r="CM971" s="513">
        <f t="shared" si="134"/>
        <v>0</v>
      </c>
      <c r="CN971" s="113"/>
      <c r="CO971" s="97"/>
      <c r="CP971" s="97"/>
      <c r="CQ971" s="97"/>
      <c r="CR971" s="97"/>
      <c r="CS971" s="97"/>
      <c r="CT971" s="97"/>
      <c r="CU971" s="114"/>
      <c r="CV971" s="50">
        <f t="shared" si="127"/>
        <v>560640</v>
      </c>
      <c r="CW971" s="11"/>
      <c r="CX971" s="604">
        <f t="shared" si="128"/>
        <v>0.14410662718973058</v>
      </c>
      <c r="CY971" s="143"/>
      <c r="CZ971" s="143"/>
      <c r="DA971" s="143"/>
      <c r="DB971" s="23"/>
      <c r="DC971" s="23"/>
      <c r="DD971" s="23"/>
      <c r="DE971" s="23"/>
      <c r="DF971" s="143"/>
      <c r="DG971" s="89"/>
      <c r="DH971" s="50" t="s">
        <v>46</v>
      </c>
      <c r="DI971" s="28"/>
      <c r="DJ971" s="553" t="s">
        <v>46</v>
      </c>
      <c r="DK971" s="143"/>
      <c r="DL971" s="46"/>
      <c r="DM971" s="111"/>
      <c r="DN971" s="110"/>
      <c r="DO971" s="432">
        <v>15</v>
      </c>
      <c r="DP971" s="433">
        <v>-15</v>
      </c>
      <c r="DQ971" s="434">
        <v>15</v>
      </c>
      <c r="DR971" s="428">
        <v>-15</v>
      </c>
      <c r="DS971" s="432">
        <v>1</v>
      </c>
      <c r="DT971" s="434">
        <v>-1</v>
      </c>
      <c r="DU971" s="434">
        <v>1</v>
      </c>
      <c r="DV971" s="428">
        <v>-1</v>
      </c>
      <c r="DW971" s="252"/>
      <c r="DX971" s="50"/>
      <c r="DY971" s="249"/>
      <c r="DZ971" s="464">
        <v>0</v>
      </c>
      <c r="EA971" s="465">
        <v>0</v>
      </c>
      <c r="EB971" s="46"/>
    </row>
    <row r="972" spans="1:132" s="141" customFormat="1" ht="27.75" customHeight="1" x14ac:dyDescent="0.25">
      <c r="A972" s="69" t="s">
        <v>56</v>
      </c>
      <c r="B972" s="69" t="s">
        <v>57</v>
      </c>
      <c r="C972" s="69" t="s">
        <v>1464</v>
      </c>
      <c r="D972" s="67" t="s">
        <v>1622</v>
      </c>
      <c r="E972" s="67" t="s">
        <v>1534</v>
      </c>
      <c r="F972" s="67" t="s">
        <v>1628</v>
      </c>
      <c r="G972" s="67" t="s">
        <v>1534</v>
      </c>
      <c r="H972" s="14" t="s">
        <v>46</v>
      </c>
      <c r="I972" s="20" t="s">
        <v>1983</v>
      </c>
      <c r="J972" s="145" t="s">
        <v>1981</v>
      </c>
      <c r="K972" s="426">
        <v>1.57</v>
      </c>
      <c r="L972" s="426">
        <v>0.41458333247100004</v>
      </c>
      <c r="M972" s="424">
        <v>205</v>
      </c>
      <c r="N972" s="487">
        <v>245280.00000000003</v>
      </c>
      <c r="O972" s="487" t="s">
        <v>1976</v>
      </c>
      <c r="P972" s="572">
        <v>7.0000000000000007E-2</v>
      </c>
      <c r="Q972" s="34" t="s">
        <v>48</v>
      </c>
      <c r="R972" s="257" t="s">
        <v>48</v>
      </c>
      <c r="S972" s="27"/>
      <c r="T972" s="27"/>
      <c r="U972" s="145"/>
      <c r="V972" s="24"/>
      <c r="W972" s="24"/>
      <c r="X972" s="24"/>
      <c r="Y972" s="24"/>
      <c r="Z972" s="24"/>
      <c r="AA972" s="24"/>
      <c r="AB972" s="24"/>
      <c r="AC972" s="24"/>
      <c r="AD972" s="24"/>
      <c r="AE972" s="24"/>
      <c r="AF972" s="24"/>
      <c r="AG972" s="24"/>
      <c r="AH972" s="24"/>
      <c r="AI972" s="24"/>
      <c r="AJ972" s="24"/>
      <c r="AK972" s="24"/>
      <c r="AL972" s="24"/>
      <c r="AM972" s="24"/>
      <c r="AN972" s="24"/>
      <c r="AO972" s="145">
        <f t="shared" si="129"/>
        <v>0</v>
      </c>
      <c r="AP972" s="14">
        <f t="shared" si="130"/>
        <v>0</v>
      </c>
      <c r="AQ972" s="22"/>
      <c r="AR972" s="24"/>
      <c r="AS972" s="24"/>
      <c r="AT972" s="24"/>
      <c r="AU972" s="24"/>
      <c r="AV972" s="24"/>
      <c r="AW972" s="145"/>
      <c r="AX972" s="24"/>
      <c r="AY972" s="24"/>
      <c r="AZ972" s="24"/>
      <c r="BA972" s="24"/>
      <c r="BB972" s="24"/>
      <c r="BC972" s="24"/>
      <c r="BD972" s="24"/>
      <c r="BE972" s="24"/>
      <c r="BF972" s="24"/>
      <c r="BG972" s="24"/>
      <c r="BH972" s="24"/>
      <c r="BI972" s="24"/>
      <c r="BJ972" s="24"/>
      <c r="BK972" s="24"/>
      <c r="BL972" s="24"/>
      <c r="BM972" s="145">
        <f t="shared" si="131"/>
        <v>0</v>
      </c>
      <c r="BN972" s="24">
        <f t="shared" si="132"/>
        <v>0</v>
      </c>
      <c r="BO972" s="509">
        <f t="shared" si="126"/>
        <v>0</v>
      </c>
      <c r="BP972" s="511">
        <v>0</v>
      </c>
      <c r="BQ972" s="512">
        <v>0</v>
      </c>
      <c r="BR972" s="513">
        <v>0</v>
      </c>
      <c r="BS972" s="512">
        <v>0</v>
      </c>
      <c r="BT972" s="512">
        <v>0</v>
      </c>
      <c r="BU972" s="512">
        <v>0</v>
      </c>
      <c r="BV972" s="512">
        <v>0</v>
      </c>
      <c r="BW972" s="512">
        <v>0</v>
      </c>
      <c r="BX972" s="512">
        <v>0</v>
      </c>
      <c r="BY972" s="512">
        <v>0</v>
      </c>
      <c r="BZ972" s="512">
        <v>0</v>
      </c>
      <c r="CA972" s="512">
        <v>0</v>
      </c>
      <c r="CB972" s="512">
        <v>0</v>
      </c>
      <c r="CC972" s="512">
        <v>0</v>
      </c>
      <c r="CD972" s="512">
        <v>0</v>
      </c>
      <c r="CE972" s="512">
        <v>0</v>
      </c>
      <c r="CF972" s="512">
        <v>0</v>
      </c>
      <c r="CG972" s="512">
        <v>0</v>
      </c>
      <c r="CH972" s="512">
        <v>0</v>
      </c>
      <c r="CI972" s="512">
        <v>0</v>
      </c>
      <c r="CJ972" s="512">
        <v>0</v>
      </c>
      <c r="CK972" s="512">
        <v>0</v>
      </c>
      <c r="CL972" s="513">
        <f t="shared" si="133"/>
        <v>0</v>
      </c>
      <c r="CM972" s="513">
        <f t="shared" si="134"/>
        <v>0</v>
      </c>
      <c r="CN972" s="113"/>
      <c r="CO972" s="97"/>
      <c r="CP972" s="97"/>
      <c r="CQ972" s="97"/>
      <c r="CR972" s="97"/>
      <c r="CS972" s="97"/>
      <c r="CT972" s="97"/>
      <c r="CU972" s="114"/>
      <c r="CV972" s="50">
        <f t="shared" si="127"/>
        <v>245280.00000000003</v>
      </c>
      <c r="CW972" s="11"/>
      <c r="CX972" s="604">
        <f t="shared" si="128"/>
        <v>7.0000000000000007E-2</v>
      </c>
      <c r="CY972" s="143"/>
      <c r="CZ972" s="143"/>
      <c r="DA972" s="143"/>
      <c r="DB972" s="23"/>
      <c r="DC972" s="23"/>
      <c r="DD972" s="23"/>
      <c r="DE972" s="23"/>
      <c r="DF972" s="143"/>
      <c r="DG972" s="89"/>
      <c r="DH972" s="50" t="s">
        <v>46</v>
      </c>
      <c r="DI972" s="28"/>
      <c r="DJ972" s="553" t="s">
        <v>46</v>
      </c>
      <c r="DK972" s="143"/>
      <c r="DL972" s="46"/>
      <c r="DM972" s="111"/>
      <c r="DN972" s="110"/>
      <c r="DO972" s="432">
        <v>13.783191230207064</v>
      </c>
      <c r="DP972" s="433">
        <v>102.03993685354413</v>
      </c>
      <c r="DQ972" s="434">
        <v>0</v>
      </c>
      <c r="DR972" s="428">
        <v>115.8231280837512</v>
      </c>
      <c r="DS972" s="432">
        <v>4.8721071863580996E-3</v>
      </c>
      <c r="DT972" s="434">
        <v>7.5935973621722719E-2</v>
      </c>
      <c r="DU972" s="434">
        <v>0</v>
      </c>
      <c r="DV972" s="428">
        <v>8.0808080808080815E-2</v>
      </c>
      <c r="DW972" s="252"/>
      <c r="DX972" s="50"/>
      <c r="DY972" s="249"/>
      <c r="DZ972" s="464">
        <v>0</v>
      </c>
      <c r="EA972" s="465">
        <v>10366.666666666666</v>
      </c>
      <c r="EB972" s="46"/>
    </row>
    <row r="973" spans="1:132" s="141" customFormat="1" ht="27.75" customHeight="1" x14ac:dyDescent="0.25">
      <c r="A973" s="69" t="s">
        <v>56</v>
      </c>
      <c r="B973" s="69" t="s">
        <v>57</v>
      </c>
      <c r="C973" s="69" t="s">
        <v>1464</v>
      </c>
      <c r="D973" s="67" t="s">
        <v>1622</v>
      </c>
      <c r="E973" s="67" t="s">
        <v>1534</v>
      </c>
      <c r="F973" s="67" t="s">
        <v>1629</v>
      </c>
      <c r="G973" s="67" t="s">
        <v>1534</v>
      </c>
      <c r="H973" s="14" t="s">
        <v>46</v>
      </c>
      <c r="I973" s="20" t="s">
        <v>1983</v>
      </c>
      <c r="J973" s="145" t="s">
        <v>1981</v>
      </c>
      <c r="K973" s="426">
        <v>1.8877968161854708</v>
      </c>
      <c r="L973" s="426">
        <v>1.7136363600719999</v>
      </c>
      <c r="M973" s="424">
        <v>349</v>
      </c>
      <c r="N973" s="487">
        <v>4029600</v>
      </c>
      <c r="O973" s="487" t="s">
        <v>1976</v>
      </c>
      <c r="P973" s="572">
        <v>0.81420244362197791</v>
      </c>
      <c r="Q973" s="34" t="s">
        <v>48</v>
      </c>
      <c r="R973" s="257" t="s">
        <v>48</v>
      </c>
      <c r="S973" s="27"/>
      <c r="T973" s="27"/>
      <c r="U973" s="145"/>
      <c r="V973" s="24"/>
      <c r="W973" s="24"/>
      <c r="X973" s="24"/>
      <c r="Y973" s="24"/>
      <c r="Z973" s="24"/>
      <c r="AA973" s="24"/>
      <c r="AB973" s="24"/>
      <c r="AC973" s="24"/>
      <c r="AD973" s="24"/>
      <c r="AE973" s="24"/>
      <c r="AF973" s="24"/>
      <c r="AG973" s="24"/>
      <c r="AH973" s="24"/>
      <c r="AI973" s="24">
        <v>1</v>
      </c>
      <c r="AJ973" s="24">
        <v>1</v>
      </c>
      <c r="AK973" s="24"/>
      <c r="AL973" s="24"/>
      <c r="AM973" s="24"/>
      <c r="AN973" s="24"/>
      <c r="AO973" s="145">
        <f t="shared" si="129"/>
        <v>1</v>
      </c>
      <c r="AP973" s="14">
        <f t="shared" si="130"/>
        <v>1</v>
      </c>
      <c r="AQ973" s="22"/>
      <c r="AR973" s="24"/>
      <c r="AS973" s="24"/>
      <c r="AT973" s="24"/>
      <c r="AU973" s="24"/>
      <c r="AV973" s="24"/>
      <c r="AW973" s="145"/>
      <c r="AX973" s="24"/>
      <c r="AY973" s="24"/>
      <c r="AZ973" s="24"/>
      <c r="BA973" s="24"/>
      <c r="BB973" s="24"/>
      <c r="BC973" s="24"/>
      <c r="BD973" s="24"/>
      <c r="BE973" s="24"/>
      <c r="BF973" s="24"/>
      <c r="BG973" s="24">
        <v>82</v>
      </c>
      <c r="BH973" s="24">
        <v>82</v>
      </c>
      <c r="BI973" s="24"/>
      <c r="BJ973" s="24"/>
      <c r="BK973" s="24"/>
      <c r="BL973" s="24"/>
      <c r="BM973" s="145">
        <f t="shared" si="131"/>
        <v>82</v>
      </c>
      <c r="BN973" s="24">
        <f t="shared" si="132"/>
        <v>82</v>
      </c>
      <c r="BO973" s="509">
        <f t="shared" si="126"/>
        <v>0.1007120534239902</v>
      </c>
      <c r="BP973" s="511">
        <v>0</v>
      </c>
      <c r="BQ973" s="512">
        <v>0</v>
      </c>
      <c r="BR973" s="513">
        <v>0</v>
      </c>
      <c r="BS973" s="512">
        <v>0</v>
      </c>
      <c r="BT973" s="512">
        <v>0</v>
      </c>
      <c r="BU973" s="512">
        <v>0</v>
      </c>
      <c r="BV973" s="512">
        <v>0</v>
      </c>
      <c r="BW973" s="512">
        <v>0</v>
      </c>
      <c r="BX973" s="512">
        <v>0</v>
      </c>
      <c r="BY973" s="512">
        <v>0</v>
      </c>
      <c r="BZ973" s="512">
        <v>0</v>
      </c>
      <c r="CA973" s="512">
        <v>0</v>
      </c>
      <c r="CB973" s="512">
        <v>0</v>
      </c>
      <c r="CC973" s="512">
        <v>0</v>
      </c>
      <c r="CD973" s="512">
        <v>0</v>
      </c>
      <c r="CE973" s="512">
        <v>0</v>
      </c>
      <c r="CF973" s="512">
        <v>96254.88</v>
      </c>
      <c r="CG973" s="512">
        <v>96254.88</v>
      </c>
      <c r="CH973" s="512">
        <v>0</v>
      </c>
      <c r="CI973" s="512">
        <v>0</v>
      </c>
      <c r="CJ973" s="512">
        <v>0</v>
      </c>
      <c r="CK973" s="512">
        <v>0</v>
      </c>
      <c r="CL973" s="513">
        <f t="shared" si="133"/>
        <v>96254.88</v>
      </c>
      <c r="CM973" s="513">
        <f t="shared" si="134"/>
        <v>96254.88</v>
      </c>
      <c r="CN973" s="113"/>
      <c r="CO973" s="97"/>
      <c r="CP973" s="97"/>
      <c r="CQ973" s="97"/>
      <c r="CR973" s="97"/>
      <c r="CS973" s="97"/>
      <c r="CT973" s="97"/>
      <c r="CU973" s="114"/>
      <c r="CV973" s="50">
        <f t="shared" si="127"/>
        <v>4029600</v>
      </c>
      <c r="CW973" s="11"/>
      <c r="CX973" s="604">
        <f t="shared" si="128"/>
        <v>0.81420244362197791</v>
      </c>
      <c r="CY973" s="143"/>
      <c r="CZ973" s="143"/>
      <c r="DA973" s="143"/>
      <c r="DB973" s="23"/>
      <c r="DC973" s="23"/>
      <c r="DD973" s="23"/>
      <c r="DE973" s="23"/>
      <c r="DF973" s="143"/>
      <c r="DG973" s="89"/>
      <c r="DH973" s="50" t="s">
        <v>46</v>
      </c>
      <c r="DI973" s="28"/>
      <c r="DJ973" s="553" t="s">
        <v>46</v>
      </c>
      <c r="DK973" s="143"/>
      <c r="DL973" s="46"/>
      <c r="DM973" s="111"/>
      <c r="DN973" s="110"/>
      <c r="DO973" s="432">
        <v>147.55449558788442</v>
      </c>
      <c r="DP973" s="433">
        <v>-130.78336803800772</v>
      </c>
      <c r="DQ973" s="434">
        <v>13.823038397328867</v>
      </c>
      <c r="DR973" s="428">
        <v>2.9480891525478423</v>
      </c>
      <c r="DS973" s="432">
        <v>0.97305032196517904</v>
      </c>
      <c r="DT973" s="434">
        <v>-0.94794384359710016</v>
      </c>
      <c r="DU973" s="434">
        <v>0.92153589315525786</v>
      </c>
      <c r="DV973" s="428">
        <v>-0.89642941478717897</v>
      </c>
      <c r="DW973" s="252"/>
      <c r="DX973" s="50"/>
      <c r="DY973" s="249"/>
      <c r="DZ973" s="464">
        <v>0</v>
      </c>
      <c r="EA973" s="465">
        <v>0</v>
      </c>
      <c r="EB973" s="46"/>
    </row>
    <row r="974" spans="1:132" s="141" customFormat="1" ht="27.75" customHeight="1" x14ac:dyDescent="0.25">
      <c r="A974" s="69" t="s">
        <v>56</v>
      </c>
      <c r="B974" s="69" t="s">
        <v>57</v>
      </c>
      <c r="C974" s="69" t="s">
        <v>1464</v>
      </c>
      <c r="D974" s="67" t="s">
        <v>1622</v>
      </c>
      <c r="E974" s="67" t="s">
        <v>1534</v>
      </c>
      <c r="F974" s="67" t="s">
        <v>1630</v>
      </c>
      <c r="G974" s="67" t="s">
        <v>1534</v>
      </c>
      <c r="H974" s="14" t="s">
        <v>46</v>
      </c>
      <c r="I974" s="20" t="s">
        <v>1978</v>
      </c>
      <c r="J974" s="145" t="s">
        <v>1981</v>
      </c>
      <c r="K974" s="426">
        <v>2.1543940764864722</v>
      </c>
      <c r="L974" s="426">
        <v>0.58522727151000009</v>
      </c>
      <c r="M974" s="424">
        <v>10</v>
      </c>
      <c r="N974" s="487">
        <v>2347680.0000000005</v>
      </c>
      <c r="O974" s="487" t="s">
        <v>1976</v>
      </c>
      <c r="P974" s="572">
        <v>0.64847982235378765</v>
      </c>
      <c r="Q974" s="34" t="s">
        <v>48</v>
      </c>
      <c r="R974" s="257" t="s">
        <v>48</v>
      </c>
      <c r="S974" s="27"/>
      <c r="T974" s="27"/>
      <c r="U974" s="145"/>
      <c r="V974" s="24"/>
      <c r="W974" s="24"/>
      <c r="X974" s="24"/>
      <c r="Y974" s="24"/>
      <c r="Z974" s="24"/>
      <c r="AA974" s="24"/>
      <c r="AB974" s="24"/>
      <c r="AC974" s="24"/>
      <c r="AD974" s="24"/>
      <c r="AE974" s="24"/>
      <c r="AF974" s="24"/>
      <c r="AG974" s="24"/>
      <c r="AH974" s="24"/>
      <c r="AI974" s="24"/>
      <c r="AJ974" s="24"/>
      <c r="AK974" s="24"/>
      <c r="AL974" s="24"/>
      <c r="AM974" s="24"/>
      <c r="AN974" s="24"/>
      <c r="AO974" s="145">
        <f t="shared" si="129"/>
        <v>0</v>
      </c>
      <c r="AP974" s="14">
        <f t="shared" si="130"/>
        <v>0</v>
      </c>
      <c r="AQ974" s="22"/>
      <c r="AR974" s="24"/>
      <c r="AS974" s="24"/>
      <c r="AT974" s="24"/>
      <c r="AU974" s="24"/>
      <c r="AV974" s="24"/>
      <c r="AW974" s="145"/>
      <c r="AX974" s="24"/>
      <c r="AY974" s="24"/>
      <c r="AZ974" s="24"/>
      <c r="BA974" s="24"/>
      <c r="BB974" s="24"/>
      <c r="BC974" s="24"/>
      <c r="BD974" s="24"/>
      <c r="BE974" s="24"/>
      <c r="BF974" s="24"/>
      <c r="BG974" s="24"/>
      <c r="BH974" s="24"/>
      <c r="BI974" s="24"/>
      <c r="BJ974" s="24"/>
      <c r="BK974" s="24"/>
      <c r="BL974" s="24"/>
      <c r="BM974" s="145">
        <f t="shared" si="131"/>
        <v>0</v>
      </c>
      <c r="BN974" s="24">
        <f t="shared" si="132"/>
        <v>0</v>
      </c>
      <c r="BO974" s="509">
        <f t="shared" si="126"/>
        <v>0</v>
      </c>
      <c r="BP974" s="511">
        <v>0</v>
      </c>
      <c r="BQ974" s="512">
        <v>0</v>
      </c>
      <c r="BR974" s="513">
        <v>0</v>
      </c>
      <c r="BS974" s="512">
        <v>0</v>
      </c>
      <c r="BT974" s="512">
        <v>0</v>
      </c>
      <c r="BU974" s="512">
        <v>0</v>
      </c>
      <c r="BV974" s="512">
        <v>0</v>
      </c>
      <c r="BW974" s="512">
        <v>0</v>
      </c>
      <c r="BX974" s="512">
        <v>0</v>
      </c>
      <c r="BY974" s="512">
        <v>0</v>
      </c>
      <c r="BZ974" s="512">
        <v>0</v>
      </c>
      <c r="CA974" s="512">
        <v>0</v>
      </c>
      <c r="CB974" s="512">
        <v>0</v>
      </c>
      <c r="CC974" s="512">
        <v>0</v>
      </c>
      <c r="CD974" s="512">
        <v>0</v>
      </c>
      <c r="CE974" s="512">
        <v>0</v>
      </c>
      <c r="CF974" s="512">
        <v>0</v>
      </c>
      <c r="CG974" s="512">
        <v>0</v>
      </c>
      <c r="CH974" s="512">
        <v>0</v>
      </c>
      <c r="CI974" s="512">
        <v>0</v>
      </c>
      <c r="CJ974" s="512">
        <v>0</v>
      </c>
      <c r="CK974" s="512">
        <v>0</v>
      </c>
      <c r="CL974" s="513">
        <f t="shared" si="133"/>
        <v>0</v>
      </c>
      <c r="CM974" s="513">
        <f t="shared" si="134"/>
        <v>0</v>
      </c>
      <c r="CN974" s="113"/>
      <c r="CO974" s="97"/>
      <c r="CP974" s="97"/>
      <c r="CQ974" s="97"/>
      <c r="CR974" s="97"/>
      <c r="CS974" s="97"/>
      <c r="CT974" s="97"/>
      <c r="CU974" s="114"/>
      <c r="CV974" s="50">
        <f t="shared" si="127"/>
        <v>2347680.0000000005</v>
      </c>
      <c r="CW974" s="11"/>
      <c r="CX974" s="604">
        <f t="shared" si="128"/>
        <v>0.64847982235378765</v>
      </c>
      <c r="CY974" s="143"/>
      <c r="CZ974" s="143"/>
      <c r="DA974" s="143"/>
      <c r="DB974" s="23"/>
      <c r="DC974" s="23"/>
      <c r="DD974" s="23"/>
      <c r="DE974" s="23"/>
      <c r="DF974" s="143"/>
      <c r="DG974" s="89"/>
      <c r="DH974" s="50" t="s">
        <v>46</v>
      </c>
      <c r="DI974" s="28"/>
      <c r="DJ974" s="553" t="s">
        <v>46</v>
      </c>
      <c r="DK974" s="143"/>
      <c r="DL974" s="46"/>
      <c r="DM974" s="111"/>
      <c r="DN974" s="110"/>
      <c r="DO974" s="432">
        <v>10.677966101694919</v>
      </c>
      <c r="DP974" s="433">
        <v>137.83968095712862</v>
      </c>
      <c r="DQ974" s="434">
        <v>10.677966101694919</v>
      </c>
      <c r="DR974" s="428">
        <v>137.83968095712862</v>
      </c>
      <c r="DS974" s="432">
        <v>0.71186440677966123</v>
      </c>
      <c r="DT974" s="434">
        <v>-0.6177467597208377</v>
      </c>
      <c r="DU974" s="434">
        <v>0.71186440677966123</v>
      </c>
      <c r="DV974" s="428">
        <v>-0.6177467597208377</v>
      </c>
      <c r="DW974" s="252"/>
      <c r="DX974" s="50"/>
      <c r="DY974" s="249"/>
      <c r="DZ974" s="464">
        <v>0</v>
      </c>
      <c r="EA974" s="465">
        <v>0</v>
      </c>
      <c r="EB974" s="46"/>
    </row>
    <row r="975" spans="1:132" s="141" customFormat="1" ht="27.75" customHeight="1" x14ac:dyDescent="0.25">
      <c r="A975" s="69" t="s">
        <v>56</v>
      </c>
      <c r="B975" s="69" t="s">
        <v>57</v>
      </c>
      <c r="C975" s="69" t="s">
        <v>1464</v>
      </c>
      <c r="D975" s="67" t="s">
        <v>1631</v>
      </c>
      <c r="E975" s="67" t="s">
        <v>1632</v>
      </c>
      <c r="F975" s="67" t="s">
        <v>1633</v>
      </c>
      <c r="G975" s="67" t="s">
        <v>1634</v>
      </c>
      <c r="H975" s="14" t="s">
        <v>46</v>
      </c>
      <c r="I975" s="20" t="s">
        <v>1978</v>
      </c>
      <c r="J975" s="145" t="s">
        <v>1975</v>
      </c>
      <c r="K975" s="426">
        <v>11.797344460513136</v>
      </c>
      <c r="L975" s="426">
        <v>32.164393872492006</v>
      </c>
      <c r="M975" s="424">
        <v>1293</v>
      </c>
      <c r="N975" s="487">
        <v>15527576</v>
      </c>
      <c r="O975" s="487" t="s">
        <v>1982</v>
      </c>
      <c r="P975" s="572">
        <v>5.2813693224390201</v>
      </c>
      <c r="Q975" s="34" t="s">
        <v>1977</v>
      </c>
      <c r="R975" s="257" t="s">
        <v>48</v>
      </c>
      <c r="S975" s="27"/>
      <c r="T975" s="27"/>
      <c r="U975" s="145"/>
      <c r="V975" s="24"/>
      <c r="W975" s="24"/>
      <c r="X975" s="24"/>
      <c r="Y975" s="24"/>
      <c r="Z975" s="24"/>
      <c r="AA975" s="24"/>
      <c r="AB975" s="24"/>
      <c r="AC975" s="24"/>
      <c r="AD975" s="24"/>
      <c r="AE975" s="24"/>
      <c r="AF975" s="24"/>
      <c r="AG975" s="24"/>
      <c r="AH975" s="24"/>
      <c r="AI975" s="24">
        <v>31</v>
      </c>
      <c r="AJ975" s="24">
        <v>31</v>
      </c>
      <c r="AK975" s="24"/>
      <c r="AL975" s="24"/>
      <c r="AM975" s="24"/>
      <c r="AN975" s="24"/>
      <c r="AO975" s="145">
        <f t="shared" si="129"/>
        <v>31</v>
      </c>
      <c r="AP975" s="14">
        <f t="shared" si="130"/>
        <v>31</v>
      </c>
      <c r="AQ975" s="22"/>
      <c r="AR975" s="24"/>
      <c r="AS975" s="24"/>
      <c r="AT975" s="24"/>
      <c r="AU975" s="24"/>
      <c r="AV975" s="24"/>
      <c r="AW975" s="145"/>
      <c r="AX975" s="24"/>
      <c r="AY975" s="24"/>
      <c r="AZ975" s="24"/>
      <c r="BA975" s="24"/>
      <c r="BB975" s="24"/>
      <c r="BC975" s="24"/>
      <c r="BD975" s="24"/>
      <c r="BE975" s="24"/>
      <c r="BF975" s="24"/>
      <c r="BG975" s="24">
        <v>975.95</v>
      </c>
      <c r="BH975" s="24">
        <v>975.95</v>
      </c>
      <c r="BI975" s="24"/>
      <c r="BJ975" s="24"/>
      <c r="BK975" s="24"/>
      <c r="BL975" s="24"/>
      <c r="BM975" s="145">
        <f t="shared" si="131"/>
        <v>975.95</v>
      </c>
      <c r="BN975" s="24">
        <f t="shared" si="132"/>
        <v>975.95</v>
      </c>
      <c r="BO975" s="509">
        <f t="shared" ref="BO975:BO1038" si="135">IF(P975=0,0,BM975/1000/P975)</f>
        <v>0.18479109117657594</v>
      </c>
      <c r="BP975" s="511">
        <v>0</v>
      </c>
      <c r="BQ975" s="512">
        <v>0</v>
      </c>
      <c r="BR975" s="513">
        <v>0</v>
      </c>
      <c r="BS975" s="512">
        <v>0</v>
      </c>
      <c r="BT975" s="512">
        <v>0</v>
      </c>
      <c r="BU975" s="512">
        <v>0</v>
      </c>
      <c r="BV975" s="512">
        <v>0</v>
      </c>
      <c r="BW975" s="512">
        <v>0</v>
      </c>
      <c r="BX975" s="512">
        <v>0</v>
      </c>
      <c r="BY975" s="512">
        <v>0</v>
      </c>
      <c r="BZ975" s="512">
        <v>0</v>
      </c>
      <c r="CA975" s="512">
        <v>0</v>
      </c>
      <c r="CB975" s="512">
        <v>0</v>
      </c>
      <c r="CC975" s="512">
        <v>0</v>
      </c>
      <c r="CD975" s="512">
        <v>0</v>
      </c>
      <c r="CE975" s="512">
        <v>0</v>
      </c>
      <c r="CF975" s="512">
        <v>1145609.148</v>
      </c>
      <c r="CG975" s="512">
        <v>1145609.148</v>
      </c>
      <c r="CH975" s="512">
        <v>0</v>
      </c>
      <c r="CI975" s="512">
        <v>0</v>
      </c>
      <c r="CJ975" s="512">
        <v>0</v>
      </c>
      <c r="CK975" s="512">
        <v>0</v>
      </c>
      <c r="CL975" s="513">
        <f t="shared" si="133"/>
        <v>1145609.148</v>
      </c>
      <c r="CM975" s="513">
        <f t="shared" si="134"/>
        <v>1145609.148</v>
      </c>
      <c r="CN975" s="113"/>
      <c r="CO975" s="97"/>
      <c r="CP975" s="97"/>
      <c r="CQ975" s="97"/>
      <c r="CR975" s="97"/>
      <c r="CS975" s="97"/>
      <c r="CT975" s="97"/>
      <c r="CU975" s="114"/>
      <c r="CV975" s="50">
        <f t="shared" ref="CV975:CV1038" si="136">N975</f>
        <v>15527576</v>
      </c>
      <c r="CW975" s="11"/>
      <c r="CX975" s="604">
        <f t="shared" ref="CX975:CX1038" si="137">P975</f>
        <v>5.2813693224390201</v>
      </c>
      <c r="CY975" s="143"/>
      <c r="CZ975" s="143"/>
      <c r="DA975" s="143"/>
      <c r="DB975" s="23"/>
      <c r="DC975" s="23"/>
      <c r="DD975" s="23"/>
      <c r="DE975" s="23"/>
      <c r="DF975" s="143"/>
      <c r="DG975" s="89"/>
      <c r="DH975" s="50" t="s">
        <v>46</v>
      </c>
      <c r="DI975" s="28"/>
      <c r="DJ975" s="553" t="s">
        <v>46</v>
      </c>
      <c r="DK975" s="143"/>
      <c r="DL975" s="46"/>
      <c r="DM975" s="111"/>
      <c r="DN975" s="110"/>
      <c r="DO975" s="432">
        <v>4473.4727073532367</v>
      </c>
      <c r="DP975" s="433">
        <v>-3191.5994849869339</v>
      </c>
      <c r="DQ975" s="434">
        <v>118.66133917638749</v>
      </c>
      <c r="DR975" s="428">
        <v>322.12945130468131</v>
      </c>
      <c r="DS975" s="432">
        <v>2.3084359090030349</v>
      </c>
      <c r="DT975" s="434">
        <v>0.11590991164478437</v>
      </c>
      <c r="DU975" s="434">
        <v>1.103563833215186</v>
      </c>
      <c r="DV975" s="428">
        <v>0.74994841307039461</v>
      </c>
      <c r="DW975" s="252"/>
      <c r="DX975" s="50"/>
      <c r="DY975" s="249"/>
      <c r="DZ975" s="464">
        <v>54023</v>
      </c>
      <c r="EA975" s="465">
        <v>67154.666666666672</v>
      </c>
      <c r="EB975" s="46"/>
    </row>
    <row r="976" spans="1:132" s="141" customFormat="1" ht="27.75" customHeight="1" x14ac:dyDescent="0.25">
      <c r="A976" s="69" t="s">
        <v>56</v>
      </c>
      <c r="B976" s="69" t="s">
        <v>57</v>
      </c>
      <c r="C976" s="69" t="s">
        <v>1464</v>
      </c>
      <c r="D976" s="67" t="s">
        <v>1631</v>
      </c>
      <c r="E976" s="67" t="s">
        <v>1632</v>
      </c>
      <c r="F976" s="67" t="s">
        <v>1635</v>
      </c>
      <c r="G976" s="67" t="s">
        <v>1632</v>
      </c>
      <c r="H976" s="14" t="s">
        <v>46</v>
      </c>
      <c r="I976" s="20" t="s">
        <v>1978</v>
      </c>
      <c r="J976" s="145" t="s">
        <v>1975</v>
      </c>
      <c r="K976" s="426">
        <v>8.2307054375673054</v>
      </c>
      <c r="L976" s="426">
        <v>37.895265072693</v>
      </c>
      <c r="M976" s="424">
        <v>1062</v>
      </c>
      <c r="N976" s="487">
        <v>18817537</v>
      </c>
      <c r="O976" s="487" t="s">
        <v>1982</v>
      </c>
      <c r="P976" s="572">
        <v>4.9384232625403817</v>
      </c>
      <c r="Q976" s="34" t="s">
        <v>1977</v>
      </c>
      <c r="R976" s="257" t="s">
        <v>48</v>
      </c>
      <c r="S976" s="27"/>
      <c r="T976" s="27"/>
      <c r="U976" s="145"/>
      <c r="V976" s="24"/>
      <c r="W976" s="24"/>
      <c r="X976" s="24"/>
      <c r="Y976" s="24"/>
      <c r="Z976" s="24"/>
      <c r="AA976" s="24"/>
      <c r="AB976" s="24"/>
      <c r="AC976" s="24"/>
      <c r="AD976" s="24"/>
      <c r="AE976" s="24"/>
      <c r="AF976" s="24"/>
      <c r="AG976" s="24"/>
      <c r="AH976" s="24"/>
      <c r="AI976" s="24">
        <v>33</v>
      </c>
      <c r="AJ976" s="24">
        <v>33</v>
      </c>
      <c r="AK976" s="24">
        <v>1</v>
      </c>
      <c r="AL976" s="24">
        <v>1</v>
      </c>
      <c r="AM976" s="24"/>
      <c r="AN976" s="24"/>
      <c r="AO976" s="145">
        <f t="shared" ref="AO976:AO1039" si="138">SUM(S976,U976,W976,Y976,AA976,AC976,AE976,AG976,AI976,AK976,AM976)</f>
        <v>34</v>
      </c>
      <c r="AP976" s="14">
        <f t="shared" ref="AP976:AP1039" si="139">SUM(T976,V976,X976,Z976,AB976,AD976,AF976,AH976,AJ976,AL976,AN976)</f>
        <v>34</v>
      </c>
      <c r="AQ976" s="22"/>
      <c r="AR976" s="24"/>
      <c r="AS976" s="24"/>
      <c r="AT976" s="24"/>
      <c r="AU976" s="24"/>
      <c r="AV976" s="24"/>
      <c r="AW976" s="145"/>
      <c r="AX976" s="24"/>
      <c r="AY976" s="24"/>
      <c r="AZ976" s="24"/>
      <c r="BA976" s="24"/>
      <c r="BB976" s="24"/>
      <c r="BC976" s="24"/>
      <c r="BD976" s="24"/>
      <c r="BE976" s="24"/>
      <c r="BF976" s="24"/>
      <c r="BG976" s="24">
        <v>246.12</v>
      </c>
      <c r="BH976" s="24">
        <v>246.12</v>
      </c>
      <c r="BI976" s="24">
        <v>10</v>
      </c>
      <c r="BJ976" s="24">
        <v>10</v>
      </c>
      <c r="BK976" s="24"/>
      <c r="BL976" s="24"/>
      <c r="BM976" s="145">
        <f t="shared" ref="BM976:BM1039" si="140">SUM(AQ976,AS976,AU976,AW976,AY976,BA976,BC976,BE976,BG976,BI976,BK976)</f>
        <v>256.12</v>
      </c>
      <c r="BN976" s="24">
        <f t="shared" ref="BN976:BN1039" si="141">SUM(AR976,AT976,AV976,AX976,AZ976,BB976,BD976,BF976,BH976,BJ976,BL976)</f>
        <v>256.12</v>
      </c>
      <c r="BO976" s="509">
        <f t="shared" si="135"/>
        <v>5.1862707261800998E-2</v>
      </c>
      <c r="BP976" s="511">
        <v>0</v>
      </c>
      <c r="BQ976" s="512">
        <v>0</v>
      </c>
      <c r="BR976" s="513">
        <v>0</v>
      </c>
      <c r="BS976" s="512">
        <v>0</v>
      </c>
      <c r="BT976" s="512">
        <v>0</v>
      </c>
      <c r="BU976" s="512">
        <v>0</v>
      </c>
      <c r="BV976" s="512">
        <v>0</v>
      </c>
      <c r="BW976" s="512">
        <v>0</v>
      </c>
      <c r="BX976" s="512">
        <v>0</v>
      </c>
      <c r="BY976" s="512">
        <v>0</v>
      </c>
      <c r="BZ976" s="512">
        <v>0</v>
      </c>
      <c r="CA976" s="512">
        <v>0</v>
      </c>
      <c r="CB976" s="512">
        <v>0</v>
      </c>
      <c r="CC976" s="512">
        <v>0</v>
      </c>
      <c r="CD976" s="512">
        <v>0</v>
      </c>
      <c r="CE976" s="512">
        <v>0</v>
      </c>
      <c r="CF976" s="512">
        <v>288905.50080000004</v>
      </c>
      <c r="CG976" s="512">
        <v>288905.50080000004</v>
      </c>
      <c r="CH976" s="512">
        <v>11738.400000000001</v>
      </c>
      <c r="CI976" s="512">
        <v>11738.400000000001</v>
      </c>
      <c r="CJ976" s="512">
        <v>0</v>
      </c>
      <c r="CK976" s="512">
        <v>0</v>
      </c>
      <c r="CL976" s="513">
        <f t="shared" ref="CL976:CL1039" si="142">BP976+BR976+BT976+BV976+BX976+BZ976+CB976+CD976+CF976+CH976+CJ976</f>
        <v>300643.90080000006</v>
      </c>
      <c r="CM976" s="513">
        <f t="shared" ref="CM976:CM1039" si="143">BQ976+BS976+BU976+BW976+BY976+CA976+CC976+CE976+CG976+CI976+CK976</f>
        <v>300643.90080000006</v>
      </c>
      <c r="CN976" s="113"/>
      <c r="CO976" s="97"/>
      <c r="CP976" s="97"/>
      <c r="CQ976" s="97"/>
      <c r="CR976" s="97"/>
      <c r="CS976" s="97"/>
      <c r="CT976" s="97"/>
      <c r="CU976" s="114"/>
      <c r="CV976" s="50">
        <f t="shared" si="136"/>
        <v>18817537</v>
      </c>
      <c r="CW976" s="11"/>
      <c r="CX976" s="604">
        <f t="shared" si="137"/>
        <v>4.9384232625403817</v>
      </c>
      <c r="CY976" s="143"/>
      <c r="CZ976" s="143"/>
      <c r="DA976" s="143"/>
      <c r="DB976" s="23"/>
      <c r="DC976" s="23"/>
      <c r="DD976" s="23"/>
      <c r="DE976" s="23"/>
      <c r="DF976" s="143"/>
      <c r="DG976" s="89"/>
      <c r="DH976" s="50" t="s">
        <v>46</v>
      </c>
      <c r="DI976" s="28"/>
      <c r="DJ976" s="553" t="s">
        <v>46</v>
      </c>
      <c r="DK976" s="143"/>
      <c r="DL976" s="46"/>
      <c r="DM976" s="111"/>
      <c r="DN976" s="110"/>
      <c r="DO976" s="432">
        <v>3355.3143395337884</v>
      </c>
      <c r="DP976" s="433">
        <v>-2200.6496604117333</v>
      </c>
      <c r="DQ976" s="434">
        <v>26.57876147869084</v>
      </c>
      <c r="DR976" s="428">
        <v>469.99286514414803</v>
      </c>
      <c r="DS976" s="432">
        <v>2.2999764539675063</v>
      </c>
      <c r="DT976" s="434">
        <v>-0.5450558477177847</v>
      </c>
      <c r="DU976" s="434">
        <v>0.21285613374146456</v>
      </c>
      <c r="DV976" s="428">
        <v>1.1299299236242568</v>
      </c>
      <c r="DW976" s="252"/>
      <c r="DX976" s="50"/>
      <c r="DY976" s="249"/>
      <c r="DZ976" s="464">
        <v>676</v>
      </c>
      <c r="EA976" s="465">
        <v>403055</v>
      </c>
      <c r="EB976" s="46"/>
    </row>
    <row r="977" spans="1:132" s="141" customFormat="1" ht="27.75" customHeight="1" x14ac:dyDescent="0.25">
      <c r="A977" s="69" t="s">
        <v>56</v>
      </c>
      <c r="B977" s="69" t="s">
        <v>57</v>
      </c>
      <c r="C977" s="69" t="s">
        <v>1464</v>
      </c>
      <c r="D977" s="67" t="s">
        <v>1636</v>
      </c>
      <c r="E977" s="67" t="s">
        <v>1637</v>
      </c>
      <c r="F977" s="67" t="s">
        <v>1638</v>
      </c>
      <c r="G977" s="67" t="s">
        <v>1639</v>
      </c>
      <c r="H977" s="14" t="s">
        <v>46</v>
      </c>
      <c r="I977" s="20" t="s">
        <v>1979</v>
      </c>
      <c r="J977" s="145" t="s">
        <v>1990</v>
      </c>
      <c r="K977" s="426">
        <v>3.2174575801399459</v>
      </c>
      <c r="L977" s="426">
        <v>10.096969675967999</v>
      </c>
      <c r="M977" s="424">
        <v>425</v>
      </c>
      <c r="N977" s="487">
        <v>4485120</v>
      </c>
      <c r="O977" s="487" t="s">
        <v>1976</v>
      </c>
      <c r="P977" s="572">
        <v>1.2803319569549139</v>
      </c>
      <c r="Q977" s="34" t="s">
        <v>48</v>
      </c>
      <c r="R977" s="257" t="s">
        <v>48</v>
      </c>
      <c r="S977" s="27"/>
      <c r="T977" s="27"/>
      <c r="U977" s="145"/>
      <c r="V977" s="24"/>
      <c r="W977" s="24"/>
      <c r="X977" s="24"/>
      <c r="Y977" s="24"/>
      <c r="Z977" s="24"/>
      <c r="AA977" s="24"/>
      <c r="AB977" s="24"/>
      <c r="AC977" s="24"/>
      <c r="AD977" s="24"/>
      <c r="AE977" s="24"/>
      <c r="AF977" s="24"/>
      <c r="AG977" s="24"/>
      <c r="AH977" s="24"/>
      <c r="AI977" s="24">
        <v>23</v>
      </c>
      <c r="AJ977" s="24">
        <v>23</v>
      </c>
      <c r="AK977" s="24"/>
      <c r="AL977" s="24"/>
      <c r="AM977" s="24"/>
      <c r="AN977" s="24"/>
      <c r="AO977" s="145">
        <f t="shared" si="138"/>
        <v>23</v>
      </c>
      <c r="AP977" s="14">
        <f t="shared" si="139"/>
        <v>23</v>
      </c>
      <c r="AQ977" s="22"/>
      <c r="AR977" s="24"/>
      <c r="AS977" s="24"/>
      <c r="AT977" s="24"/>
      <c r="AU977" s="24"/>
      <c r="AV977" s="24"/>
      <c r="AW977" s="145"/>
      <c r="AX977" s="24"/>
      <c r="AY977" s="24"/>
      <c r="AZ977" s="24"/>
      <c r="BA977" s="24"/>
      <c r="BB977" s="24"/>
      <c r="BC977" s="24"/>
      <c r="BD977" s="24"/>
      <c r="BE977" s="24"/>
      <c r="BF977" s="24"/>
      <c r="BG977" s="24">
        <v>192.79</v>
      </c>
      <c r="BH977" s="24">
        <v>192.79</v>
      </c>
      <c r="BI977" s="24"/>
      <c r="BJ977" s="24"/>
      <c r="BK977" s="24"/>
      <c r="BL977" s="24"/>
      <c r="BM977" s="145">
        <f t="shared" si="140"/>
        <v>192.79</v>
      </c>
      <c r="BN977" s="24">
        <f t="shared" si="141"/>
        <v>192.79</v>
      </c>
      <c r="BO977" s="509">
        <f t="shared" si="135"/>
        <v>0.15057813635966988</v>
      </c>
      <c r="BP977" s="511">
        <v>0</v>
      </c>
      <c r="BQ977" s="512">
        <v>0</v>
      </c>
      <c r="BR977" s="513">
        <v>0</v>
      </c>
      <c r="BS977" s="512">
        <v>0</v>
      </c>
      <c r="BT977" s="512">
        <v>0</v>
      </c>
      <c r="BU977" s="512">
        <v>0</v>
      </c>
      <c r="BV977" s="512">
        <v>0</v>
      </c>
      <c r="BW977" s="512">
        <v>0</v>
      </c>
      <c r="BX977" s="512">
        <v>0</v>
      </c>
      <c r="BY977" s="512">
        <v>0</v>
      </c>
      <c r="BZ977" s="512">
        <v>0</v>
      </c>
      <c r="CA977" s="512">
        <v>0</v>
      </c>
      <c r="CB977" s="512">
        <v>0</v>
      </c>
      <c r="CC977" s="512">
        <v>0</v>
      </c>
      <c r="CD977" s="512">
        <v>0</v>
      </c>
      <c r="CE977" s="512">
        <v>0</v>
      </c>
      <c r="CF977" s="512">
        <v>226304.61360000001</v>
      </c>
      <c r="CG977" s="512">
        <v>226304.61360000001</v>
      </c>
      <c r="CH977" s="512">
        <v>0</v>
      </c>
      <c r="CI977" s="512">
        <v>0</v>
      </c>
      <c r="CJ977" s="512">
        <v>0</v>
      </c>
      <c r="CK977" s="512">
        <v>0</v>
      </c>
      <c r="CL977" s="513">
        <f t="shared" si="142"/>
        <v>226304.61360000001</v>
      </c>
      <c r="CM977" s="513">
        <f t="shared" si="143"/>
        <v>226304.61360000001</v>
      </c>
      <c r="CN977" s="113"/>
      <c r="CO977" s="97"/>
      <c r="CP977" s="97"/>
      <c r="CQ977" s="97"/>
      <c r="CR977" s="97"/>
      <c r="CS977" s="97"/>
      <c r="CT977" s="97"/>
      <c r="CU977" s="114"/>
      <c r="CV977" s="50">
        <f t="shared" si="136"/>
        <v>4485120</v>
      </c>
      <c r="CW977" s="11"/>
      <c r="CX977" s="604">
        <f t="shared" si="137"/>
        <v>1.2803319569549139</v>
      </c>
      <c r="CY977" s="143"/>
      <c r="CZ977" s="143"/>
      <c r="DA977" s="143"/>
      <c r="DB977" s="23"/>
      <c r="DC977" s="23"/>
      <c r="DD977" s="23"/>
      <c r="DE977" s="23"/>
      <c r="DF977" s="143"/>
      <c r="DG977" s="89"/>
      <c r="DH977" s="50" t="s">
        <v>46</v>
      </c>
      <c r="DI977" s="28"/>
      <c r="DJ977" s="553" t="s">
        <v>46</v>
      </c>
      <c r="DK977" s="143"/>
      <c r="DL977" s="46"/>
      <c r="DM977" s="111"/>
      <c r="DN977" s="110"/>
      <c r="DO977" s="432">
        <v>2596.8583186360966</v>
      </c>
      <c r="DP977" s="433">
        <v>-2271.8060767582706</v>
      </c>
      <c r="DQ977" s="434">
        <v>61.599059376837154</v>
      </c>
      <c r="DR977" s="428">
        <v>114.03309207441126</v>
      </c>
      <c r="DS977" s="432">
        <v>2.2527924750146973</v>
      </c>
      <c r="DT977" s="434">
        <v>-1.1016690748222413</v>
      </c>
      <c r="DU977" s="434">
        <v>1.2392710170487948</v>
      </c>
      <c r="DV977" s="428">
        <v>-0.11724138528566841</v>
      </c>
      <c r="DW977" s="252"/>
      <c r="DX977" s="50"/>
      <c r="DY977" s="249"/>
      <c r="DZ977" s="464">
        <v>0</v>
      </c>
      <c r="EA977" s="465">
        <v>0</v>
      </c>
      <c r="EB977" s="46"/>
    </row>
    <row r="978" spans="1:132" s="141" customFormat="1" ht="27.75" customHeight="1" x14ac:dyDescent="0.25">
      <c r="A978" s="69" t="s">
        <v>56</v>
      </c>
      <c r="B978" s="69" t="s">
        <v>57</v>
      </c>
      <c r="C978" s="69" t="s">
        <v>1464</v>
      </c>
      <c r="D978" s="67" t="s">
        <v>1640</v>
      </c>
      <c r="E978" s="67" t="s">
        <v>1641</v>
      </c>
      <c r="F978" s="67" t="s">
        <v>1642</v>
      </c>
      <c r="G978" s="67" t="s">
        <v>1641</v>
      </c>
      <c r="H978" s="14" t="s">
        <v>46</v>
      </c>
      <c r="I978" s="20" t="s">
        <v>1978</v>
      </c>
      <c r="J978" s="145" t="s">
        <v>1981</v>
      </c>
      <c r="K978" s="426">
        <v>2.2912953723167164</v>
      </c>
      <c r="L978" s="426">
        <v>1.114583331015</v>
      </c>
      <c r="M978" s="424">
        <v>288</v>
      </c>
      <c r="N978" s="487">
        <v>3813432</v>
      </c>
      <c r="O978" s="487" t="s">
        <v>1982</v>
      </c>
      <c r="P978" s="572">
        <v>1.0303623844065737</v>
      </c>
      <c r="Q978" s="34" t="s">
        <v>48</v>
      </c>
      <c r="R978" s="257" t="s">
        <v>48</v>
      </c>
      <c r="S978" s="27"/>
      <c r="T978" s="27"/>
      <c r="U978" s="145"/>
      <c r="V978" s="24"/>
      <c r="W978" s="24"/>
      <c r="X978" s="24"/>
      <c r="Y978" s="24"/>
      <c r="Z978" s="24"/>
      <c r="AA978" s="24"/>
      <c r="AB978" s="24"/>
      <c r="AC978" s="24"/>
      <c r="AD978" s="24"/>
      <c r="AE978" s="24"/>
      <c r="AF978" s="24"/>
      <c r="AG978" s="24"/>
      <c r="AH978" s="24"/>
      <c r="AI978" s="24">
        <v>1</v>
      </c>
      <c r="AJ978" s="24">
        <v>1</v>
      </c>
      <c r="AK978" s="24"/>
      <c r="AL978" s="24"/>
      <c r="AM978" s="24"/>
      <c r="AN978" s="24"/>
      <c r="AO978" s="145">
        <f t="shared" si="138"/>
        <v>1</v>
      </c>
      <c r="AP978" s="14">
        <f t="shared" si="139"/>
        <v>1</v>
      </c>
      <c r="AQ978" s="22"/>
      <c r="AR978" s="24"/>
      <c r="AS978" s="24"/>
      <c r="AT978" s="24"/>
      <c r="AU978" s="24"/>
      <c r="AV978" s="24"/>
      <c r="AW978" s="145"/>
      <c r="AX978" s="24"/>
      <c r="AY978" s="24"/>
      <c r="AZ978" s="24"/>
      <c r="BA978" s="24"/>
      <c r="BB978" s="24"/>
      <c r="BC978" s="24"/>
      <c r="BD978" s="24"/>
      <c r="BE978" s="24"/>
      <c r="BF978" s="24"/>
      <c r="BG978" s="24">
        <v>7.6</v>
      </c>
      <c r="BH978" s="24">
        <v>7.6</v>
      </c>
      <c r="BI978" s="24"/>
      <c r="BJ978" s="24"/>
      <c r="BK978" s="24"/>
      <c r="BL978" s="24"/>
      <c r="BM978" s="145">
        <f t="shared" si="140"/>
        <v>7.6</v>
      </c>
      <c r="BN978" s="24">
        <f t="shared" si="141"/>
        <v>7.6</v>
      </c>
      <c r="BO978" s="509">
        <f t="shared" si="135"/>
        <v>7.3760456660858596E-3</v>
      </c>
      <c r="BP978" s="511">
        <v>0</v>
      </c>
      <c r="BQ978" s="512">
        <v>0</v>
      </c>
      <c r="BR978" s="513">
        <v>0</v>
      </c>
      <c r="BS978" s="512">
        <v>0</v>
      </c>
      <c r="BT978" s="512">
        <v>0</v>
      </c>
      <c r="BU978" s="512">
        <v>0</v>
      </c>
      <c r="BV978" s="512">
        <v>0</v>
      </c>
      <c r="BW978" s="512">
        <v>0</v>
      </c>
      <c r="BX978" s="512">
        <v>0</v>
      </c>
      <c r="BY978" s="512">
        <v>0</v>
      </c>
      <c r="BZ978" s="512">
        <v>0</v>
      </c>
      <c r="CA978" s="512">
        <v>0</v>
      </c>
      <c r="CB978" s="512">
        <v>0</v>
      </c>
      <c r="CC978" s="512">
        <v>0</v>
      </c>
      <c r="CD978" s="512">
        <v>0</v>
      </c>
      <c r="CE978" s="512">
        <v>0</v>
      </c>
      <c r="CF978" s="512">
        <v>8921.1840000000011</v>
      </c>
      <c r="CG978" s="512">
        <v>8921.1840000000011</v>
      </c>
      <c r="CH978" s="512">
        <v>0</v>
      </c>
      <c r="CI978" s="512">
        <v>0</v>
      </c>
      <c r="CJ978" s="512">
        <v>0</v>
      </c>
      <c r="CK978" s="512">
        <v>0</v>
      </c>
      <c r="CL978" s="513">
        <f t="shared" si="142"/>
        <v>8921.1840000000011</v>
      </c>
      <c r="CM978" s="513">
        <f t="shared" si="143"/>
        <v>8921.1840000000011</v>
      </c>
      <c r="CN978" s="113"/>
      <c r="CO978" s="97"/>
      <c r="CP978" s="97"/>
      <c r="CQ978" s="97"/>
      <c r="CR978" s="97"/>
      <c r="CS978" s="97"/>
      <c r="CT978" s="97"/>
      <c r="CU978" s="114"/>
      <c r="CV978" s="50">
        <f t="shared" si="136"/>
        <v>3813432</v>
      </c>
      <c r="CW978" s="11"/>
      <c r="CX978" s="604">
        <f t="shared" si="137"/>
        <v>1.0303623844065737</v>
      </c>
      <c r="CY978" s="143"/>
      <c r="CZ978" s="143"/>
      <c r="DA978" s="143"/>
      <c r="DB978" s="23"/>
      <c r="DC978" s="23"/>
      <c r="DD978" s="23"/>
      <c r="DE978" s="23"/>
      <c r="DF978" s="143"/>
      <c r="DG978" s="89"/>
      <c r="DH978" s="50" t="s">
        <v>46</v>
      </c>
      <c r="DI978" s="28"/>
      <c r="DJ978" s="553" t="s">
        <v>46</v>
      </c>
      <c r="DK978" s="143"/>
      <c r="DL978" s="46"/>
      <c r="DM978" s="111"/>
      <c r="DN978" s="110"/>
      <c r="DO978" s="432">
        <v>1393.8066010422715</v>
      </c>
      <c r="DP978" s="433">
        <v>-1393.8066010422715</v>
      </c>
      <c r="DQ978" s="434">
        <v>0</v>
      </c>
      <c r="DR978" s="428">
        <v>0</v>
      </c>
      <c r="DS978" s="432">
        <v>1.0005790387956006</v>
      </c>
      <c r="DT978" s="434">
        <v>-1.0005790387956006</v>
      </c>
      <c r="DU978" s="434">
        <v>0</v>
      </c>
      <c r="DV978" s="428">
        <v>0</v>
      </c>
      <c r="DW978" s="252"/>
      <c r="DX978" s="50"/>
      <c r="DY978" s="249"/>
      <c r="DZ978" s="464">
        <v>0</v>
      </c>
      <c r="EA978" s="465">
        <v>0</v>
      </c>
      <c r="EB978" s="46"/>
    </row>
    <row r="979" spans="1:132" s="141" customFormat="1" ht="27.75" customHeight="1" x14ac:dyDescent="0.25">
      <c r="A979" s="69" t="s">
        <v>56</v>
      </c>
      <c r="B979" s="69" t="s">
        <v>57</v>
      </c>
      <c r="C979" s="69" t="s">
        <v>1464</v>
      </c>
      <c r="D979" s="67" t="s">
        <v>1640</v>
      </c>
      <c r="E979" s="67" t="s">
        <v>1641</v>
      </c>
      <c r="F979" s="67" t="s">
        <v>1643</v>
      </c>
      <c r="G979" s="67" t="s">
        <v>1641</v>
      </c>
      <c r="H979" s="14" t="s">
        <v>46</v>
      </c>
      <c r="I979" s="20" t="s">
        <v>1978</v>
      </c>
      <c r="J979" s="145" t="s">
        <v>1981</v>
      </c>
      <c r="K979" s="426">
        <v>2.0174927806562279</v>
      </c>
      <c r="L979" s="426">
        <v>1.872159087015</v>
      </c>
      <c r="M979" s="424">
        <v>252</v>
      </c>
      <c r="N979" s="487">
        <v>5029787</v>
      </c>
      <c r="O979" s="487" t="s">
        <v>1982</v>
      </c>
      <c r="P979" s="572">
        <v>1.4915035914137116</v>
      </c>
      <c r="Q979" s="34" t="s">
        <v>48</v>
      </c>
      <c r="R979" s="257" t="s">
        <v>48</v>
      </c>
      <c r="S979" s="27"/>
      <c r="T979" s="27"/>
      <c r="U979" s="145"/>
      <c r="V979" s="24"/>
      <c r="W979" s="24"/>
      <c r="X979" s="24"/>
      <c r="Y979" s="24"/>
      <c r="Z979" s="24"/>
      <c r="AA979" s="24"/>
      <c r="AB979" s="24"/>
      <c r="AC979" s="24"/>
      <c r="AD979" s="24"/>
      <c r="AE979" s="24"/>
      <c r="AF979" s="24"/>
      <c r="AG979" s="24"/>
      <c r="AH979" s="24"/>
      <c r="AI979" s="24">
        <v>3</v>
      </c>
      <c r="AJ979" s="24">
        <v>3</v>
      </c>
      <c r="AK979" s="24"/>
      <c r="AL979" s="24"/>
      <c r="AM979" s="24"/>
      <c r="AN979" s="24"/>
      <c r="AO979" s="145">
        <f t="shared" si="138"/>
        <v>3</v>
      </c>
      <c r="AP979" s="14">
        <f t="shared" si="139"/>
        <v>3</v>
      </c>
      <c r="AQ979" s="22"/>
      <c r="AR979" s="24"/>
      <c r="AS979" s="24"/>
      <c r="AT979" s="24"/>
      <c r="AU979" s="24"/>
      <c r="AV979" s="24"/>
      <c r="AW979" s="145"/>
      <c r="AX979" s="24"/>
      <c r="AY979" s="24"/>
      <c r="AZ979" s="24"/>
      <c r="BA979" s="24"/>
      <c r="BB979" s="24"/>
      <c r="BC979" s="24"/>
      <c r="BD979" s="24"/>
      <c r="BE979" s="24"/>
      <c r="BF979" s="24"/>
      <c r="BG979" s="24">
        <v>37.6</v>
      </c>
      <c r="BH979" s="24">
        <v>37.6</v>
      </c>
      <c r="BI979" s="24"/>
      <c r="BJ979" s="24"/>
      <c r="BK979" s="24"/>
      <c r="BL979" s="24"/>
      <c r="BM979" s="145">
        <f t="shared" si="140"/>
        <v>37.6</v>
      </c>
      <c r="BN979" s="24">
        <f t="shared" si="141"/>
        <v>37.6</v>
      </c>
      <c r="BO979" s="509">
        <f t="shared" si="135"/>
        <v>2.5209459914448545E-2</v>
      </c>
      <c r="BP979" s="511">
        <v>0</v>
      </c>
      <c r="BQ979" s="512">
        <v>0</v>
      </c>
      <c r="BR979" s="513">
        <v>0</v>
      </c>
      <c r="BS979" s="512">
        <v>0</v>
      </c>
      <c r="BT979" s="512">
        <v>0</v>
      </c>
      <c r="BU979" s="512">
        <v>0</v>
      </c>
      <c r="BV979" s="512">
        <v>0</v>
      </c>
      <c r="BW979" s="512">
        <v>0</v>
      </c>
      <c r="BX979" s="512">
        <v>0</v>
      </c>
      <c r="BY979" s="512">
        <v>0</v>
      </c>
      <c r="BZ979" s="512">
        <v>0</v>
      </c>
      <c r="CA979" s="512">
        <v>0</v>
      </c>
      <c r="CB979" s="512">
        <v>0</v>
      </c>
      <c r="CC979" s="512">
        <v>0</v>
      </c>
      <c r="CD979" s="512">
        <v>0</v>
      </c>
      <c r="CE979" s="512">
        <v>0</v>
      </c>
      <c r="CF979" s="512">
        <v>44136.384000000005</v>
      </c>
      <c r="CG979" s="512">
        <v>44136.384000000005</v>
      </c>
      <c r="CH979" s="512">
        <v>0</v>
      </c>
      <c r="CI979" s="512">
        <v>0</v>
      </c>
      <c r="CJ979" s="512">
        <v>0</v>
      </c>
      <c r="CK979" s="512">
        <v>0</v>
      </c>
      <c r="CL979" s="513">
        <f t="shared" si="142"/>
        <v>44136.384000000005</v>
      </c>
      <c r="CM979" s="513">
        <f t="shared" si="143"/>
        <v>44136.384000000005</v>
      </c>
      <c r="CN979" s="113"/>
      <c r="CO979" s="97"/>
      <c r="CP979" s="97"/>
      <c r="CQ979" s="97"/>
      <c r="CR979" s="97"/>
      <c r="CS979" s="97"/>
      <c r="CT979" s="97"/>
      <c r="CU979" s="114"/>
      <c r="CV979" s="50">
        <f t="shared" si="136"/>
        <v>5029787</v>
      </c>
      <c r="CW979" s="11"/>
      <c r="CX979" s="604">
        <f t="shared" si="137"/>
        <v>1.4915035914137116</v>
      </c>
      <c r="CY979" s="143"/>
      <c r="CZ979" s="143"/>
      <c r="DA979" s="143"/>
      <c r="DB979" s="23"/>
      <c r="DC979" s="23"/>
      <c r="DD979" s="23"/>
      <c r="DE979" s="23"/>
      <c r="DF979" s="143"/>
      <c r="DG979" s="89"/>
      <c r="DH979" s="50" t="s">
        <v>46</v>
      </c>
      <c r="DI979" s="28"/>
      <c r="DJ979" s="553" t="s">
        <v>46</v>
      </c>
      <c r="DK979" s="143"/>
      <c r="DL979" s="46"/>
      <c r="DM979" s="111"/>
      <c r="DN979" s="110"/>
      <c r="DO979" s="432">
        <v>1622.9653121902875</v>
      </c>
      <c r="DP979" s="433">
        <v>-1543.8936163680619</v>
      </c>
      <c r="DQ979" s="434">
        <v>162.41427155599604</v>
      </c>
      <c r="DR979" s="428">
        <v>-83.342575733770445</v>
      </c>
      <c r="DS979" s="432">
        <v>3.0049554013875124</v>
      </c>
      <c r="DT979" s="434">
        <v>-2.6061203265041026</v>
      </c>
      <c r="DU979" s="434">
        <v>2.0059464816650148</v>
      </c>
      <c r="DV979" s="428">
        <v>-1.607111406781605</v>
      </c>
      <c r="DW979" s="252"/>
      <c r="DX979" s="50"/>
      <c r="DY979" s="249"/>
      <c r="DZ979" s="464">
        <v>40969</v>
      </c>
      <c r="EA979" s="465">
        <v>-25536</v>
      </c>
      <c r="EB979" s="46"/>
    </row>
    <row r="980" spans="1:132" s="141" customFormat="1" ht="27.75" customHeight="1" x14ac:dyDescent="0.25">
      <c r="A980" s="69" t="s">
        <v>56</v>
      </c>
      <c r="B980" s="69" t="s">
        <v>57</v>
      </c>
      <c r="C980" s="69" t="s">
        <v>1464</v>
      </c>
      <c r="D980" s="67" t="s">
        <v>1640</v>
      </c>
      <c r="E980" s="67" t="s">
        <v>1641</v>
      </c>
      <c r="F980" s="67" t="s">
        <v>1644</v>
      </c>
      <c r="G980" s="67" t="s">
        <v>1641</v>
      </c>
      <c r="H980" s="14" t="s">
        <v>46</v>
      </c>
      <c r="I980" s="20" t="s">
        <v>1979</v>
      </c>
      <c r="J980" s="145" t="s">
        <v>1981</v>
      </c>
      <c r="K980" s="426">
        <v>2.2120367273623645</v>
      </c>
      <c r="L980" s="426">
        <v>1.4922348453809999</v>
      </c>
      <c r="M980" s="424">
        <v>461</v>
      </c>
      <c r="N980" s="487">
        <v>6419313</v>
      </c>
      <c r="O980" s="487" t="s">
        <v>1982</v>
      </c>
      <c r="P980" s="572">
        <v>1.6644315440413882</v>
      </c>
      <c r="Q980" s="34" t="s">
        <v>48</v>
      </c>
      <c r="R980" s="257" t="s">
        <v>48</v>
      </c>
      <c r="S980" s="27"/>
      <c r="T980" s="27"/>
      <c r="U980" s="145"/>
      <c r="V980" s="24"/>
      <c r="W980" s="24"/>
      <c r="X980" s="24"/>
      <c r="Y980" s="24"/>
      <c r="Z980" s="24"/>
      <c r="AA980" s="24"/>
      <c r="AB980" s="24"/>
      <c r="AC980" s="24"/>
      <c r="AD980" s="24"/>
      <c r="AE980" s="24"/>
      <c r="AF980" s="24"/>
      <c r="AG980" s="24"/>
      <c r="AH980" s="24"/>
      <c r="AI980" s="24">
        <v>6</v>
      </c>
      <c r="AJ980" s="24">
        <v>6</v>
      </c>
      <c r="AK980" s="24"/>
      <c r="AL980" s="24"/>
      <c r="AM980" s="24"/>
      <c r="AN980" s="24"/>
      <c r="AO980" s="145">
        <f t="shared" si="138"/>
        <v>6</v>
      </c>
      <c r="AP980" s="14">
        <f t="shared" si="139"/>
        <v>6</v>
      </c>
      <c r="AQ980" s="22"/>
      <c r="AR980" s="24"/>
      <c r="AS980" s="24"/>
      <c r="AT980" s="24"/>
      <c r="AU980" s="24"/>
      <c r="AV980" s="24"/>
      <c r="AW980" s="145"/>
      <c r="AX980" s="24"/>
      <c r="AY980" s="24"/>
      <c r="AZ980" s="24"/>
      <c r="BA980" s="24"/>
      <c r="BB980" s="24"/>
      <c r="BC980" s="24"/>
      <c r="BD980" s="24"/>
      <c r="BE980" s="24"/>
      <c r="BF980" s="24"/>
      <c r="BG980" s="24">
        <v>28.72</v>
      </c>
      <c r="BH980" s="24">
        <v>28.72</v>
      </c>
      <c r="BI980" s="24"/>
      <c r="BJ980" s="24"/>
      <c r="BK980" s="24"/>
      <c r="BL980" s="24"/>
      <c r="BM980" s="145">
        <f t="shared" si="140"/>
        <v>28.72</v>
      </c>
      <c r="BN980" s="24">
        <f t="shared" si="141"/>
        <v>28.72</v>
      </c>
      <c r="BO980" s="509">
        <f t="shared" si="135"/>
        <v>1.7255140412843463E-2</v>
      </c>
      <c r="BP980" s="511">
        <v>0</v>
      </c>
      <c r="BQ980" s="512">
        <v>0</v>
      </c>
      <c r="BR980" s="513">
        <v>0</v>
      </c>
      <c r="BS980" s="512">
        <v>0</v>
      </c>
      <c r="BT980" s="512">
        <v>0</v>
      </c>
      <c r="BU980" s="512">
        <v>0</v>
      </c>
      <c r="BV980" s="512">
        <v>0</v>
      </c>
      <c r="BW980" s="512">
        <v>0</v>
      </c>
      <c r="BX980" s="512">
        <v>0</v>
      </c>
      <c r="BY980" s="512">
        <v>0</v>
      </c>
      <c r="BZ980" s="512">
        <v>0</v>
      </c>
      <c r="CA980" s="512">
        <v>0</v>
      </c>
      <c r="CB980" s="512">
        <v>0</v>
      </c>
      <c r="CC980" s="512">
        <v>0</v>
      </c>
      <c r="CD980" s="512">
        <v>0</v>
      </c>
      <c r="CE980" s="512">
        <v>0</v>
      </c>
      <c r="CF980" s="512">
        <v>33712.684800000003</v>
      </c>
      <c r="CG980" s="512">
        <v>33712.684800000003</v>
      </c>
      <c r="CH980" s="512">
        <v>0</v>
      </c>
      <c r="CI980" s="512">
        <v>0</v>
      </c>
      <c r="CJ980" s="512">
        <v>0</v>
      </c>
      <c r="CK980" s="512">
        <v>0</v>
      </c>
      <c r="CL980" s="513">
        <f t="shared" si="142"/>
        <v>33712.684800000003</v>
      </c>
      <c r="CM980" s="513">
        <f t="shared" si="143"/>
        <v>33712.684800000003</v>
      </c>
      <c r="CN980" s="113"/>
      <c r="CO980" s="97"/>
      <c r="CP980" s="97"/>
      <c r="CQ980" s="97"/>
      <c r="CR980" s="97"/>
      <c r="CS980" s="97"/>
      <c r="CT980" s="97"/>
      <c r="CU980" s="114"/>
      <c r="CV980" s="50">
        <f t="shared" si="136"/>
        <v>6419313</v>
      </c>
      <c r="CW980" s="11"/>
      <c r="CX980" s="604">
        <f t="shared" si="137"/>
        <v>1.6644315440413882</v>
      </c>
      <c r="CY980" s="143"/>
      <c r="CZ980" s="143"/>
      <c r="DA980" s="143"/>
      <c r="DB980" s="23"/>
      <c r="DC980" s="23"/>
      <c r="DD980" s="23"/>
      <c r="DE980" s="23"/>
      <c r="DF980" s="143"/>
      <c r="DG980" s="89"/>
      <c r="DH980" s="50" t="s">
        <v>46</v>
      </c>
      <c r="DI980" s="28"/>
      <c r="DJ980" s="553" t="s">
        <v>46</v>
      </c>
      <c r="DK980" s="143"/>
      <c r="DL980" s="46"/>
      <c r="DM980" s="111"/>
      <c r="DN980" s="110"/>
      <c r="DO980" s="432">
        <v>1709.8883065244909</v>
      </c>
      <c r="DP980" s="433">
        <v>-1687.5506446231759</v>
      </c>
      <c r="DQ980" s="434">
        <v>7.2524850894632262</v>
      </c>
      <c r="DR980" s="428">
        <v>15.085176811851818</v>
      </c>
      <c r="DS980" s="432">
        <v>4.0556660039761461</v>
      </c>
      <c r="DT980" s="434">
        <v>-3.9442303180884388</v>
      </c>
      <c r="DU980" s="434">
        <v>4.7713717693837018E-2</v>
      </c>
      <c r="DV980" s="428">
        <v>6.3721968193870049E-2</v>
      </c>
      <c r="DW980" s="252"/>
      <c r="DX980" s="50"/>
      <c r="DY980" s="249"/>
      <c r="DZ980" s="464">
        <v>0</v>
      </c>
      <c r="EA980" s="465">
        <v>0</v>
      </c>
      <c r="EB980" s="46"/>
    </row>
    <row r="981" spans="1:132" s="141" customFormat="1" ht="27.75" customHeight="1" x14ac:dyDescent="0.25">
      <c r="A981" s="69" t="s">
        <v>56</v>
      </c>
      <c r="B981" s="69" t="s">
        <v>57</v>
      </c>
      <c r="C981" s="69" t="s">
        <v>1464</v>
      </c>
      <c r="D981" s="67" t="s">
        <v>1640</v>
      </c>
      <c r="E981" s="67" t="s">
        <v>1641</v>
      </c>
      <c r="F981" s="67" t="s">
        <v>1645</v>
      </c>
      <c r="G981" s="67" t="s">
        <v>1641</v>
      </c>
      <c r="H981" s="14" t="s">
        <v>46</v>
      </c>
      <c r="I981" s="20" t="s">
        <v>1978</v>
      </c>
      <c r="J981" s="145" t="s">
        <v>1981</v>
      </c>
      <c r="K981" s="426">
        <v>2.0174927806562279</v>
      </c>
      <c r="L981" s="426">
        <v>1.4585227242390002</v>
      </c>
      <c r="M981" s="424">
        <v>165</v>
      </c>
      <c r="N981" s="487">
        <v>5418311</v>
      </c>
      <c r="O981" s="487" t="s">
        <v>1982</v>
      </c>
      <c r="P981" s="572">
        <v>1.3185756387860348</v>
      </c>
      <c r="Q981" s="34" t="s">
        <v>48</v>
      </c>
      <c r="R981" s="257" t="s">
        <v>48</v>
      </c>
      <c r="S981" s="27"/>
      <c r="T981" s="27"/>
      <c r="U981" s="145"/>
      <c r="V981" s="24"/>
      <c r="W981" s="24"/>
      <c r="X981" s="24"/>
      <c r="Y981" s="24"/>
      <c r="Z981" s="24"/>
      <c r="AA981" s="24"/>
      <c r="AB981" s="24"/>
      <c r="AC981" s="24"/>
      <c r="AD981" s="24"/>
      <c r="AE981" s="24"/>
      <c r="AF981" s="24"/>
      <c r="AG981" s="24"/>
      <c r="AH981" s="24"/>
      <c r="AI981" s="24"/>
      <c r="AJ981" s="24"/>
      <c r="AK981" s="24"/>
      <c r="AL981" s="24"/>
      <c r="AM981" s="24"/>
      <c r="AN981" s="24"/>
      <c r="AO981" s="145">
        <f t="shared" si="138"/>
        <v>0</v>
      </c>
      <c r="AP981" s="14">
        <f t="shared" si="139"/>
        <v>0</v>
      </c>
      <c r="AQ981" s="22"/>
      <c r="AR981" s="24"/>
      <c r="AS981" s="24"/>
      <c r="AT981" s="24"/>
      <c r="AU981" s="24"/>
      <c r="AV981" s="24"/>
      <c r="AW981" s="145"/>
      <c r="AX981" s="24"/>
      <c r="AY981" s="24"/>
      <c r="AZ981" s="24"/>
      <c r="BA981" s="24"/>
      <c r="BB981" s="24"/>
      <c r="BC981" s="24"/>
      <c r="BD981" s="24"/>
      <c r="BE981" s="24"/>
      <c r="BF981" s="24"/>
      <c r="BG981" s="24"/>
      <c r="BH981" s="24"/>
      <c r="BI981" s="24"/>
      <c r="BJ981" s="24"/>
      <c r="BK981" s="24"/>
      <c r="BL981" s="24"/>
      <c r="BM981" s="145">
        <f t="shared" si="140"/>
        <v>0</v>
      </c>
      <c r="BN981" s="24">
        <f t="shared" si="141"/>
        <v>0</v>
      </c>
      <c r="BO981" s="509">
        <f t="shared" si="135"/>
        <v>0</v>
      </c>
      <c r="BP981" s="511">
        <v>0</v>
      </c>
      <c r="BQ981" s="512">
        <v>0</v>
      </c>
      <c r="BR981" s="513">
        <v>0</v>
      </c>
      <c r="BS981" s="512">
        <v>0</v>
      </c>
      <c r="BT981" s="512">
        <v>0</v>
      </c>
      <c r="BU981" s="512">
        <v>0</v>
      </c>
      <c r="BV981" s="512">
        <v>0</v>
      </c>
      <c r="BW981" s="512">
        <v>0</v>
      </c>
      <c r="BX981" s="512">
        <v>0</v>
      </c>
      <c r="BY981" s="512">
        <v>0</v>
      </c>
      <c r="BZ981" s="512">
        <v>0</v>
      </c>
      <c r="CA981" s="512">
        <v>0</v>
      </c>
      <c r="CB981" s="512">
        <v>0</v>
      </c>
      <c r="CC981" s="512">
        <v>0</v>
      </c>
      <c r="CD981" s="512">
        <v>0</v>
      </c>
      <c r="CE981" s="512">
        <v>0</v>
      </c>
      <c r="CF981" s="512">
        <v>0</v>
      </c>
      <c r="CG981" s="512">
        <v>0</v>
      </c>
      <c r="CH981" s="512">
        <v>0</v>
      </c>
      <c r="CI981" s="512">
        <v>0</v>
      </c>
      <c r="CJ981" s="512">
        <v>0</v>
      </c>
      <c r="CK981" s="512">
        <v>0</v>
      </c>
      <c r="CL981" s="513">
        <f t="shared" si="142"/>
        <v>0</v>
      </c>
      <c r="CM981" s="513">
        <f t="shared" si="143"/>
        <v>0</v>
      </c>
      <c r="CN981" s="113"/>
      <c r="CO981" s="97"/>
      <c r="CP981" s="97"/>
      <c r="CQ981" s="97"/>
      <c r="CR981" s="97"/>
      <c r="CS981" s="97"/>
      <c r="CT981" s="97"/>
      <c r="CU981" s="114"/>
      <c r="CV981" s="50">
        <f t="shared" si="136"/>
        <v>5418311</v>
      </c>
      <c r="CW981" s="11"/>
      <c r="CX981" s="604">
        <f t="shared" si="137"/>
        <v>1.3185756387860348</v>
      </c>
      <c r="CY981" s="143"/>
      <c r="CZ981" s="143"/>
      <c r="DA981" s="143"/>
      <c r="DB981" s="23"/>
      <c r="DC981" s="23"/>
      <c r="DD981" s="23"/>
      <c r="DE981" s="23"/>
      <c r="DF981" s="143"/>
      <c r="DG981" s="89"/>
      <c r="DH981" s="50" t="s">
        <v>46</v>
      </c>
      <c r="DI981" s="28"/>
      <c r="DJ981" s="553" t="s">
        <v>46</v>
      </c>
      <c r="DK981" s="143"/>
      <c r="DL981" s="46"/>
      <c r="DM981" s="111"/>
      <c r="DN981" s="110"/>
      <c r="DO981" s="432">
        <v>1671.6211586901729</v>
      </c>
      <c r="DP981" s="433">
        <v>-1644.2902205761072</v>
      </c>
      <c r="DQ981" s="434">
        <v>99.349118387909115</v>
      </c>
      <c r="DR981" s="428">
        <v>-72.018180273843512</v>
      </c>
      <c r="DS981" s="432">
        <v>2.0010075566750589</v>
      </c>
      <c r="DT981" s="434">
        <v>-1.2642299202782414</v>
      </c>
      <c r="DU981" s="434">
        <v>1.0035264483627184</v>
      </c>
      <c r="DV981" s="428">
        <v>-0.26674881196590106</v>
      </c>
      <c r="DW981" s="252"/>
      <c r="DX981" s="50"/>
      <c r="DY981" s="249"/>
      <c r="DZ981" s="464">
        <v>0</v>
      </c>
      <c r="EA981" s="465">
        <v>0</v>
      </c>
      <c r="EB981" s="46"/>
    </row>
    <row r="982" spans="1:132" s="141" customFormat="1" ht="27.75" customHeight="1" x14ac:dyDescent="0.25">
      <c r="A982" s="69" t="s">
        <v>56</v>
      </c>
      <c r="B982" s="69" t="s">
        <v>57</v>
      </c>
      <c r="C982" s="69" t="s">
        <v>1464</v>
      </c>
      <c r="D982" s="67" t="s">
        <v>1640</v>
      </c>
      <c r="E982" s="67" t="s">
        <v>1641</v>
      </c>
      <c r="F982" s="67" t="s">
        <v>1646</v>
      </c>
      <c r="G982" s="67" t="s">
        <v>1641</v>
      </c>
      <c r="H982" s="14" t="s">
        <v>46</v>
      </c>
      <c r="I982" s="20" t="s">
        <v>1978</v>
      </c>
      <c r="J982" s="145" t="s">
        <v>1981</v>
      </c>
      <c r="K982" s="426">
        <v>2.1760100705649315</v>
      </c>
      <c r="L982" s="426">
        <v>6.7613636223000012E-2</v>
      </c>
      <c r="M982" s="424">
        <v>31</v>
      </c>
      <c r="N982" s="487">
        <v>246564</v>
      </c>
      <c r="O982" s="487" t="s">
        <v>1982</v>
      </c>
      <c r="P982" s="572">
        <v>7.9258644954351823E-2</v>
      </c>
      <c r="Q982" s="34" t="s">
        <v>48</v>
      </c>
      <c r="R982" s="257" t="s">
        <v>48</v>
      </c>
      <c r="S982" s="27"/>
      <c r="T982" s="27"/>
      <c r="U982" s="145"/>
      <c r="V982" s="24"/>
      <c r="W982" s="24"/>
      <c r="X982" s="24"/>
      <c r="Y982" s="24"/>
      <c r="Z982" s="24"/>
      <c r="AA982" s="24"/>
      <c r="AB982" s="24"/>
      <c r="AC982" s="24"/>
      <c r="AD982" s="24"/>
      <c r="AE982" s="24"/>
      <c r="AF982" s="24"/>
      <c r="AG982" s="24"/>
      <c r="AH982" s="24"/>
      <c r="AI982" s="24"/>
      <c r="AJ982" s="24"/>
      <c r="AK982" s="24"/>
      <c r="AL982" s="24"/>
      <c r="AM982" s="24"/>
      <c r="AN982" s="24"/>
      <c r="AO982" s="145">
        <f t="shared" si="138"/>
        <v>0</v>
      </c>
      <c r="AP982" s="14">
        <f t="shared" si="139"/>
        <v>0</v>
      </c>
      <c r="AQ982" s="22"/>
      <c r="AR982" s="24"/>
      <c r="AS982" s="24"/>
      <c r="AT982" s="24"/>
      <c r="AU982" s="24"/>
      <c r="AV982" s="24"/>
      <c r="AW982" s="145"/>
      <c r="AX982" s="24"/>
      <c r="AY982" s="24"/>
      <c r="AZ982" s="24"/>
      <c r="BA982" s="24"/>
      <c r="BB982" s="24"/>
      <c r="BC982" s="24"/>
      <c r="BD982" s="24"/>
      <c r="BE982" s="24"/>
      <c r="BF982" s="24"/>
      <c r="BG982" s="24"/>
      <c r="BH982" s="24"/>
      <c r="BI982" s="24"/>
      <c r="BJ982" s="24"/>
      <c r="BK982" s="24"/>
      <c r="BL982" s="24"/>
      <c r="BM982" s="145">
        <f t="shared" si="140"/>
        <v>0</v>
      </c>
      <c r="BN982" s="24">
        <f t="shared" si="141"/>
        <v>0</v>
      </c>
      <c r="BO982" s="509">
        <f t="shared" si="135"/>
        <v>0</v>
      </c>
      <c r="BP982" s="511">
        <v>0</v>
      </c>
      <c r="BQ982" s="512">
        <v>0</v>
      </c>
      <c r="BR982" s="513">
        <v>0</v>
      </c>
      <c r="BS982" s="512">
        <v>0</v>
      </c>
      <c r="BT982" s="512">
        <v>0</v>
      </c>
      <c r="BU982" s="512">
        <v>0</v>
      </c>
      <c r="BV982" s="512">
        <v>0</v>
      </c>
      <c r="BW982" s="512">
        <v>0</v>
      </c>
      <c r="BX982" s="512">
        <v>0</v>
      </c>
      <c r="BY982" s="512">
        <v>0</v>
      </c>
      <c r="BZ982" s="512">
        <v>0</v>
      </c>
      <c r="CA982" s="512">
        <v>0</v>
      </c>
      <c r="CB982" s="512">
        <v>0</v>
      </c>
      <c r="CC982" s="512">
        <v>0</v>
      </c>
      <c r="CD982" s="512">
        <v>0</v>
      </c>
      <c r="CE982" s="512">
        <v>0</v>
      </c>
      <c r="CF982" s="512">
        <v>0</v>
      </c>
      <c r="CG982" s="512">
        <v>0</v>
      </c>
      <c r="CH982" s="512">
        <v>0</v>
      </c>
      <c r="CI982" s="512">
        <v>0</v>
      </c>
      <c r="CJ982" s="512">
        <v>0</v>
      </c>
      <c r="CK982" s="512">
        <v>0</v>
      </c>
      <c r="CL982" s="513">
        <f t="shared" si="142"/>
        <v>0</v>
      </c>
      <c r="CM982" s="513">
        <f t="shared" si="143"/>
        <v>0</v>
      </c>
      <c r="CN982" s="113"/>
      <c r="CO982" s="97"/>
      <c r="CP982" s="97"/>
      <c r="CQ982" s="97"/>
      <c r="CR982" s="97"/>
      <c r="CS982" s="97"/>
      <c r="CT982" s="97"/>
      <c r="CU982" s="114"/>
      <c r="CV982" s="50">
        <f t="shared" si="136"/>
        <v>246564</v>
      </c>
      <c r="CW982" s="11"/>
      <c r="CX982" s="604">
        <f t="shared" si="137"/>
        <v>7.9258644954351823E-2</v>
      </c>
      <c r="CY982" s="143"/>
      <c r="CZ982" s="143"/>
      <c r="DA982" s="143"/>
      <c r="DB982" s="23"/>
      <c r="DC982" s="23"/>
      <c r="DD982" s="23"/>
      <c r="DE982" s="23"/>
      <c r="DF982" s="143"/>
      <c r="DG982" s="89"/>
      <c r="DH982" s="50" t="s">
        <v>46</v>
      </c>
      <c r="DI982" s="28"/>
      <c r="DJ982" s="553" t="s">
        <v>46</v>
      </c>
      <c r="DK982" s="143"/>
      <c r="DL982" s="46"/>
      <c r="DM982" s="111"/>
      <c r="DN982" s="110"/>
      <c r="DO982" s="432">
        <v>1404.7762803234486</v>
      </c>
      <c r="DP982" s="433">
        <v>-1404.7762803234486</v>
      </c>
      <c r="DQ982" s="434">
        <v>8.0215633423180499</v>
      </c>
      <c r="DR982" s="428">
        <v>-8.0215633423180499</v>
      </c>
      <c r="DS982" s="432">
        <v>2.0053908355795125</v>
      </c>
      <c r="DT982" s="434">
        <v>-2.0053908355795125</v>
      </c>
      <c r="DU982" s="434">
        <v>1.0026954177897562</v>
      </c>
      <c r="DV982" s="428">
        <v>-1.0026954177897562</v>
      </c>
      <c r="DW982" s="252"/>
      <c r="DX982" s="50"/>
      <c r="DY982" s="249"/>
      <c r="DZ982" s="464">
        <v>0</v>
      </c>
      <c r="EA982" s="465">
        <v>0</v>
      </c>
      <c r="EB982" s="46"/>
    </row>
    <row r="983" spans="1:132" s="141" customFormat="1" ht="27.75" customHeight="1" x14ac:dyDescent="0.25">
      <c r="A983" s="69" t="s">
        <v>56</v>
      </c>
      <c r="B983" s="69" t="s">
        <v>57</v>
      </c>
      <c r="C983" s="69" t="s">
        <v>1464</v>
      </c>
      <c r="D983" s="67" t="s">
        <v>1640</v>
      </c>
      <c r="E983" s="67" t="s">
        <v>1641</v>
      </c>
      <c r="F983" s="67" t="s">
        <v>1647</v>
      </c>
      <c r="G983" s="67" t="s">
        <v>1641</v>
      </c>
      <c r="H983" s="14" t="s">
        <v>46</v>
      </c>
      <c r="I983" s="20" t="s">
        <v>1979</v>
      </c>
      <c r="J983" s="145" t="s">
        <v>1981</v>
      </c>
      <c r="K983" s="426">
        <v>2.6587672716505288</v>
      </c>
      <c r="L983" s="426">
        <v>2.5587121158900001</v>
      </c>
      <c r="M983" s="424">
        <v>749</v>
      </c>
      <c r="N983" s="487">
        <v>7524714</v>
      </c>
      <c r="O983" s="487" t="s">
        <v>1982</v>
      </c>
      <c r="P983" s="572">
        <v>2.0319034433752017</v>
      </c>
      <c r="Q983" s="34" t="s">
        <v>48</v>
      </c>
      <c r="R983" s="257" t="s">
        <v>48</v>
      </c>
      <c r="S983" s="27"/>
      <c r="T983" s="27"/>
      <c r="U983" s="145"/>
      <c r="V983" s="24"/>
      <c r="W983" s="24"/>
      <c r="X983" s="24"/>
      <c r="Y983" s="24"/>
      <c r="Z983" s="24"/>
      <c r="AA983" s="24"/>
      <c r="AB983" s="24"/>
      <c r="AC983" s="24"/>
      <c r="AD983" s="24"/>
      <c r="AE983" s="24"/>
      <c r="AF983" s="24"/>
      <c r="AG983" s="24"/>
      <c r="AH983" s="24"/>
      <c r="AI983" s="24">
        <v>9</v>
      </c>
      <c r="AJ983" s="24">
        <v>9</v>
      </c>
      <c r="AK983" s="24"/>
      <c r="AL983" s="24"/>
      <c r="AM983" s="24"/>
      <c r="AN983" s="24"/>
      <c r="AO983" s="145">
        <f t="shared" si="138"/>
        <v>9</v>
      </c>
      <c r="AP983" s="14">
        <f t="shared" si="139"/>
        <v>9</v>
      </c>
      <c r="AQ983" s="22"/>
      <c r="AR983" s="24"/>
      <c r="AS983" s="24"/>
      <c r="AT983" s="24"/>
      <c r="AU983" s="24"/>
      <c r="AV983" s="24"/>
      <c r="AW983" s="145"/>
      <c r="AX983" s="24"/>
      <c r="AY983" s="24"/>
      <c r="AZ983" s="24"/>
      <c r="BA983" s="24"/>
      <c r="BB983" s="24"/>
      <c r="BC983" s="24"/>
      <c r="BD983" s="24"/>
      <c r="BE983" s="24"/>
      <c r="BF983" s="24"/>
      <c r="BG983" s="24">
        <v>36.479999999999997</v>
      </c>
      <c r="BH983" s="24">
        <v>36.479999999999997</v>
      </c>
      <c r="BI983" s="24"/>
      <c r="BJ983" s="24"/>
      <c r="BK983" s="24"/>
      <c r="BL983" s="24"/>
      <c r="BM983" s="145">
        <f t="shared" si="140"/>
        <v>36.479999999999997</v>
      </c>
      <c r="BN983" s="24">
        <f t="shared" si="141"/>
        <v>36.479999999999997</v>
      </c>
      <c r="BO983" s="509">
        <f t="shared" si="135"/>
        <v>1.7953609025536641E-2</v>
      </c>
      <c r="BP983" s="511">
        <v>0</v>
      </c>
      <c r="BQ983" s="512">
        <v>0</v>
      </c>
      <c r="BR983" s="513">
        <v>0</v>
      </c>
      <c r="BS983" s="512">
        <v>0</v>
      </c>
      <c r="BT983" s="512">
        <v>0</v>
      </c>
      <c r="BU983" s="512">
        <v>0</v>
      </c>
      <c r="BV983" s="512">
        <v>0</v>
      </c>
      <c r="BW983" s="512">
        <v>0</v>
      </c>
      <c r="BX983" s="512">
        <v>0</v>
      </c>
      <c r="BY983" s="512">
        <v>0</v>
      </c>
      <c r="BZ983" s="512">
        <v>0</v>
      </c>
      <c r="CA983" s="512">
        <v>0</v>
      </c>
      <c r="CB983" s="512">
        <v>0</v>
      </c>
      <c r="CC983" s="512">
        <v>0</v>
      </c>
      <c r="CD983" s="512">
        <v>0</v>
      </c>
      <c r="CE983" s="512">
        <v>0</v>
      </c>
      <c r="CF983" s="512">
        <v>42821.683199999999</v>
      </c>
      <c r="CG983" s="512">
        <v>42821.683199999999</v>
      </c>
      <c r="CH983" s="512">
        <v>0</v>
      </c>
      <c r="CI983" s="512">
        <v>0</v>
      </c>
      <c r="CJ983" s="512">
        <v>0</v>
      </c>
      <c r="CK983" s="512">
        <v>0</v>
      </c>
      <c r="CL983" s="513">
        <f t="shared" si="142"/>
        <v>42821.683199999999</v>
      </c>
      <c r="CM983" s="513">
        <f t="shared" si="143"/>
        <v>42821.683199999999</v>
      </c>
      <c r="CN983" s="113"/>
      <c r="CO983" s="97"/>
      <c r="CP983" s="97"/>
      <c r="CQ983" s="97"/>
      <c r="CR983" s="97"/>
      <c r="CS983" s="97"/>
      <c r="CT983" s="97"/>
      <c r="CU983" s="114"/>
      <c r="CV983" s="50">
        <f t="shared" si="136"/>
        <v>7524714</v>
      </c>
      <c r="CW983" s="11"/>
      <c r="CX983" s="604">
        <f t="shared" si="137"/>
        <v>2.0319034433752017</v>
      </c>
      <c r="CY983" s="143"/>
      <c r="CZ983" s="143"/>
      <c r="DA983" s="143"/>
      <c r="DB983" s="23"/>
      <c r="DC983" s="23"/>
      <c r="DD983" s="23"/>
      <c r="DE983" s="23"/>
      <c r="DF983" s="143"/>
      <c r="DG983" s="89"/>
      <c r="DH983" s="50" t="s">
        <v>46</v>
      </c>
      <c r="DI983" s="28"/>
      <c r="DJ983" s="553" t="s">
        <v>46</v>
      </c>
      <c r="DK983" s="143"/>
      <c r="DL983" s="46"/>
      <c r="DM983" s="111"/>
      <c r="DN983" s="110"/>
      <c r="DO983" s="432">
        <v>1630.114114114114</v>
      </c>
      <c r="DP983" s="433">
        <v>-1601.905579791294</v>
      </c>
      <c r="DQ983" s="434">
        <v>241.29729729729729</v>
      </c>
      <c r="DR983" s="428">
        <v>-213.08876297447725</v>
      </c>
      <c r="DS983" s="432">
        <v>1.98998998998999</v>
      </c>
      <c r="DT983" s="434">
        <v>-1.6337747766319193</v>
      </c>
      <c r="DU983" s="434">
        <v>0.99299299299299304</v>
      </c>
      <c r="DV983" s="428">
        <v>-0.63677777963492233</v>
      </c>
      <c r="DW983" s="252"/>
      <c r="DX983" s="50"/>
      <c r="DY983" s="249"/>
      <c r="DZ983" s="464">
        <v>180792</v>
      </c>
      <c r="EA983" s="465">
        <v>-156327.66666666666</v>
      </c>
      <c r="EB983" s="46"/>
    </row>
    <row r="984" spans="1:132" s="141" customFormat="1" ht="27.75" customHeight="1" x14ac:dyDescent="0.25">
      <c r="A984" s="69" t="s">
        <v>56</v>
      </c>
      <c r="B984" s="69" t="s">
        <v>57</v>
      </c>
      <c r="C984" s="69" t="s">
        <v>1464</v>
      </c>
      <c r="D984" s="67" t="s">
        <v>1640</v>
      </c>
      <c r="E984" s="67" t="s">
        <v>1641</v>
      </c>
      <c r="F984" s="67" t="s">
        <v>1648</v>
      </c>
      <c r="G984" s="67" t="s">
        <v>1641</v>
      </c>
      <c r="H984" s="14" t="s">
        <v>46</v>
      </c>
      <c r="I984" s="20" t="s">
        <v>1978</v>
      </c>
      <c r="J984" s="145" t="s">
        <v>1975</v>
      </c>
      <c r="K984" s="426">
        <v>11.774481389853227</v>
      </c>
      <c r="L984" s="426">
        <v>22.480113589605001</v>
      </c>
      <c r="M984" s="424">
        <v>3345</v>
      </c>
      <c r="N984" s="487">
        <v>36738573</v>
      </c>
      <c r="O984" s="487" t="s">
        <v>1982</v>
      </c>
      <c r="P984" s="572">
        <v>9.9454357370604924</v>
      </c>
      <c r="Q984" s="34" t="s">
        <v>1977</v>
      </c>
      <c r="R984" s="257" t="s">
        <v>48</v>
      </c>
      <c r="S984" s="27"/>
      <c r="T984" s="27"/>
      <c r="U984" s="145"/>
      <c r="V984" s="24"/>
      <c r="W984" s="24"/>
      <c r="X984" s="24"/>
      <c r="Y984" s="24"/>
      <c r="Z984" s="24"/>
      <c r="AA984" s="24"/>
      <c r="AB984" s="24"/>
      <c r="AC984" s="24"/>
      <c r="AD984" s="24"/>
      <c r="AE984" s="24">
        <v>1</v>
      </c>
      <c r="AF984" s="24">
        <v>1</v>
      </c>
      <c r="AG984" s="24"/>
      <c r="AH984" s="24"/>
      <c r="AI984" s="24">
        <v>72</v>
      </c>
      <c r="AJ984" s="24">
        <v>72</v>
      </c>
      <c r="AK984" s="24">
        <v>1</v>
      </c>
      <c r="AL984" s="24">
        <v>1</v>
      </c>
      <c r="AM984" s="24"/>
      <c r="AN984" s="24"/>
      <c r="AO984" s="145">
        <f t="shared" si="138"/>
        <v>74</v>
      </c>
      <c r="AP984" s="14">
        <f t="shared" si="139"/>
        <v>74</v>
      </c>
      <c r="AQ984" s="22"/>
      <c r="AR984" s="24"/>
      <c r="AS984" s="24"/>
      <c r="AT984" s="24"/>
      <c r="AU984" s="24"/>
      <c r="AV984" s="24"/>
      <c r="AW984" s="145"/>
      <c r="AX984" s="24"/>
      <c r="AY984" s="24"/>
      <c r="AZ984" s="24"/>
      <c r="BA984" s="24"/>
      <c r="BB984" s="24"/>
      <c r="BC984" s="24">
        <v>1.2</v>
      </c>
      <c r="BD984" s="24">
        <v>1.2</v>
      </c>
      <c r="BE984" s="24"/>
      <c r="BF984" s="24"/>
      <c r="BG984" s="24">
        <v>417.06</v>
      </c>
      <c r="BH984" s="24">
        <v>417.06</v>
      </c>
      <c r="BI984" s="24">
        <v>5.2</v>
      </c>
      <c r="BJ984" s="24">
        <v>5.2</v>
      </c>
      <c r="BK984" s="24"/>
      <c r="BL984" s="24"/>
      <c r="BM984" s="145">
        <f t="shared" si="140"/>
        <v>423.46</v>
      </c>
      <c r="BN984" s="24">
        <f t="shared" si="141"/>
        <v>423.46</v>
      </c>
      <c r="BO984" s="509">
        <f t="shared" si="135"/>
        <v>4.2578325494782125E-2</v>
      </c>
      <c r="BP984" s="511">
        <v>0</v>
      </c>
      <c r="BQ984" s="512">
        <v>0</v>
      </c>
      <c r="BR984" s="513">
        <v>0</v>
      </c>
      <c r="BS984" s="512">
        <v>0</v>
      </c>
      <c r="BT984" s="512">
        <v>0</v>
      </c>
      <c r="BU984" s="512">
        <v>0</v>
      </c>
      <c r="BV984" s="512">
        <v>0</v>
      </c>
      <c r="BW984" s="512">
        <v>0</v>
      </c>
      <c r="BX984" s="512">
        <v>0</v>
      </c>
      <c r="BY984" s="512">
        <v>0</v>
      </c>
      <c r="BZ984" s="512">
        <v>0</v>
      </c>
      <c r="CA984" s="512">
        <v>0</v>
      </c>
      <c r="CB984" s="512">
        <v>6054.9119999999994</v>
      </c>
      <c r="CC984" s="512">
        <v>6054.9119999999994</v>
      </c>
      <c r="CD984" s="512">
        <v>0</v>
      </c>
      <c r="CE984" s="512">
        <v>0</v>
      </c>
      <c r="CF984" s="512">
        <v>489561.71040000004</v>
      </c>
      <c r="CG984" s="512">
        <v>489561.71040000004</v>
      </c>
      <c r="CH984" s="512">
        <v>6103.9680000000008</v>
      </c>
      <c r="CI984" s="512">
        <v>6103.9680000000008</v>
      </c>
      <c r="CJ984" s="512">
        <v>0</v>
      </c>
      <c r="CK984" s="512">
        <v>0</v>
      </c>
      <c r="CL984" s="513">
        <f t="shared" si="142"/>
        <v>501720.59040000004</v>
      </c>
      <c r="CM984" s="513">
        <f t="shared" si="143"/>
        <v>501720.59040000004</v>
      </c>
      <c r="CN984" s="113"/>
      <c r="CO984" s="97"/>
      <c r="CP984" s="97"/>
      <c r="CQ984" s="97"/>
      <c r="CR984" s="97"/>
      <c r="CS984" s="97"/>
      <c r="CT984" s="97"/>
      <c r="CU984" s="114"/>
      <c r="CV984" s="50">
        <f t="shared" si="136"/>
        <v>36738573</v>
      </c>
      <c r="CW984" s="11"/>
      <c r="CX984" s="604">
        <f t="shared" si="137"/>
        <v>9.9454357370604924</v>
      </c>
      <c r="CY984" s="143"/>
      <c r="CZ984" s="143"/>
      <c r="DA984" s="143"/>
      <c r="DB984" s="23"/>
      <c r="DC984" s="23"/>
      <c r="DD984" s="23"/>
      <c r="DE984" s="23"/>
      <c r="DF984" s="143"/>
      <c r="DG984" s="89"/>
      <c r="DH984" s="50" t="s">
        <v>46</v>
      </c>
      <c r="DI984" s="28"/>
      <c r="DJ984" s="553" t="s">
        <v>46</v>
      </c>
      <c r="DK984" s="143"/>
      <c r="DL984" s="46"/>
      <c r="DM984" s="111"/>
      <c r="DN984" s="110"/>
      <c r="DO984" s="432">
        <v>1399.5727952167415</v>
      </c>
      <c r="DP984" s="433">
        <v>-1205.3329246666949</v>
      </c>
      <c r="DQ984" s="434">
        <v>29.573692077727951</v>
      </c>
      <c r="DR984" s="428">
        <v>139.05570170949815</v>
      </c>
      <c r="DS984" s="432">
        <v>1.8044843049327355</v>
      </c>
      <c r="DT984" s="434">
        <v>-0.70582352592123776</v>
      </c>
      <c r="DU984" s="434">
        <v>0.17010463378176383</v>
      </c>
      <c r="DV984" s="428">
        <v>0.92344797215281083</v>
      </c>
      <c r="DW984" s="252"/>
      <c r="DX984" s="50"/>
      <c r="DY984" s="249"/>
      <c r="DZ984" s="464">
        <v>67712</v>
      </c>
      <c r="EA984" s="465">
        <v>71973.666666666657</v>
      </c>
      <c r="EB984" s="46"/>
    </row>
    <row r="985" spans="1:132" s="141" customFormat="1" ht="27.75" customHeight="1" x14ac:dyDescent="0.25">
      <c r="A985" s="69" t="s">
        <v>56</v>
      </c>
      <c r="B985" s="69" t="s">
        <v>57</v>
      </c>
      <c r="C985" s="69" t="s">
        <v>1464</v>
      </c>
      <c r="D985" s="67" t="s">
        <v>1640</v>
      </c>
      <c r="E985" s="67" t="s">
        <v>1641</v>
      </c>
      <c r="F985" s="67" t="s">
        <v>1649</v>
      </c>
      <c r="G985" s="67" t="s">
        <v>1650</v>
      </c>
      <c r="H985" s="14" t="s">
        <v>46</v>
      </c>
      <c r="I985" s="20" t="s">
        <v>1979</v>
      </c>
      <c r="J985" s="145" t="s">
        <v>1975</v>
      </c>
      <c r="K985" s="426">
        <v>11.797344460513136</v>
      </c>
      <c r="L985" s="426">
        <v>15.099621180714001</v>
      </c>
      <c r="M985" s="424">
        <v>2022</v>
      </c>
      <c r="N985" s="487">
        <v>41673040</v>
      </c>
      <c r="O985" s="487" t="s">
        <v>1982</v>
      </c>
      <c r="P985" s="572">
        <v>9.6024896771618558</v>
      </c>
      <c r="Q985" s="34" t="s">
        <v>1977</v>
      </c>
      <c r="R985" s="257" t="s">
        <v>48</v>
      </c>
      <c r="S985" s="27"/>
      <c r="T985" s="27"/>
      <c r="U985" s="145">
        <v>1</v>
      </c>
      <c r="V985" s="24">
        <v>1</v>
      </c>
      <c r="W985" s="24"/>
      <c r="X985" s="24"/>
      <c r="Y985" s="24"/>
      <c r="Z985" s="24"/>
      <c r="AA985" s="24"/>
      <c r="AB985" s="24"/>
      <c r="AC985" s="24"/>
      <c r="AD985" s="24"/>
      <c r="AE985" s="24"/>
      <c r="AF985" s="24"/>
      <c r="AG985" s="24"/>
      <c r="AH985" s="24"/>
      <c r="AI985" s="24">
        <v>48</v>
      </c>
      <c r="AJ985" s="24">
        <v>48</v>
      </c>
      <c r="AK985" s="24"/>
      <c r="AL985" s="24"/>
      <c r="AM985" s="24"/>
      <c r="AN985" s="24"/>
      <c r="AO985" s="145">
        <f t="shared" si="138"/>
        <v>49</v>
      </c>
      <c r="AP985" s="14">
        <f t="shared" si="139"/>
        <v>49</v>
      </c>
      <c r="AQ985" s="22"/>
      <c r="AR985" s="24"/>
      <c r="AS985" s="24">
        <v>1020</v>
      </c>
      <c r="AT985" s="24">
        <v>1020</v>
      </c>
      <c r="AU985" s="24"/>
      <c r="AV985" s="24"/>
      <c r="AW985" s="145"/>
      <c r="AX985" s="24"/>
      <c r="AY985" s="24"/>
      <c r="AZ985" s="24"/>
      <c r="BA985" s="24"/>
      <c r="BB985" s="24"/>
      <c r="BC985" s="24"/>
      <c r="BD985" s="24"/>
      <c r="BE985" s="24"/>
      <c r="BF985" s="24"/>
      <c r="BG985" s="24">
        <v>831.50400000000002</v>
      </c>
      <c r="BH985" s="24">
        <v>831.50400000000002</v>
      </c>
      <c r="BI985" s="24"/>
      <c r="BJ985" s="24"/>
      <c r="BK985" s="24"/>
      <c r="BL985" s="24"/>
      <c r="BM985" s="145">
        <f t="shared" si="140"/>
        <v>1851.5039999999999</v>
      </c>
      <c r="BN985" s="24">
        <f t="shared" si="141"/>
        <v>1851.5039999999999</v>
      </c>
      <c r="BO985" s="509">
        <f t="shared" si="135"/>
        <v>0.19281499509481759</v>
      </c>
      <c r="BP985" s="511">
        <v>0</v>
      </c>
      <c r="BQ985" s="512">
        <v>0</v>
      </c>
      <c r="BR985" s="513">
        <v>3574080</v>
      </c>
      <c r="BS985" s="512">
        <v>3574080</v>
      </c>
      <c r="BT985" s="512">
        <v>0</v>
      </c>
      <c r="BU985" s="512">
        <v>0</v>
      </c>
      <c r="BV985" s="512">
        <v>0</v>
      </c>
      <c r="BW985" s="512">
        <v>0</v>
      </c>
      <c r="BX985" s="512">
        <v>0</v>
      </c>
      <c r="BY985" s="512">
        <v>0</v>
      </c>
      <c r="BZ985" s="512">
        <v>0</v>
      </c>
      <c r="CA985" s="512">
        <v>0</v>
      </c>
      <c r="CB985" s="512">
        <v>0</v>
      </c>
      <c r="CC985" s="512">
        <v>0</v>
      </c>
      <c r="CD985" s="512">
        <v>0</v>
      </c>
      <c r="CE985" s="512">
        <v>0</v>
      </c>
      <c r="CF985" s="512">
        <v>976052.65536000009</v>
      </c>
      <c r="CG985" s="512">
        <v>976052.65536000009</v>
      </c>
      <c r="CH985" s="512">
        <v>0</v>
      </c>
      <c r="CI985" s="512">
        <v>0</v>
      </c>
      <c r="CJ985" s="512">
        <v>0</v>
      </c>
      <c r="CK985" s="512">
        <v>0</v>
      </c>
      <c r="CL985" s="513">
        <f t="shared" si="142"/>
        <v>4550132.6553600002</v>
      </c>
      <c r="CM985" s="513">
        <f t="shared" si="143"/>
        <v>4550132.6553600002</v>
      </c>
      <c r="CN985" s="113"/>
      <c r="CO985" s="97"/>
      <c r="CP985" s="97"/>
      <c r="CQ985" s="97"/>
      <c r="CR985" s="97"/>
      <c r="CS985" s="97"/>
      <c r="CT985" s="97"/>
      <c r="CU985" s="114"/>
      <c r="CV985" s="50">
        <f t="shared" si="136"/>
        <v>41673040</v>
      </c>
      <c r="CW985" s="11"/>
      <c r="CX985" s="604">
        <f t="shared" si="137"/>
        <v>9.6024896771618558</v>
      </c>
      <c r="CY985" s="143"/>
      <c r="CZ985" s="143"/>
      <c r="DA985" s="143"/>
      <c r="DB985" s="23"/>
      <c r="DC985" s="23"/>
      <c r="DD985" s="23"/>
      <c r="DE985" s="23"/>
      <c r="DF985" s="143"/>
      <c r="DG985" s="89"/>
      <c r="DH985" s="50" t="s">
        <v>46</v>
      </c>
      <c r="DI985" s="28"/>
      <c r="DJ985" s="553" t="s">
        <v>46</v>
      </c>
      <c r="DK985" s="143"/>
      <c r="DL985" s="46"/>
      <c r="DM985" s="111"/>
      <c r="DN985" s="110"/>
      <c r="DO985" s="432">
        <v>1423.0851537383585</v>
      </c>
      <c r="DP985" s="433">
        <v>-1081.9554819917669</v>
      </c>
      <c r="DQ985" s="434">
        <v>3.8870661940483124</v>
      </c>
      <c r="DR985" s="428">
        <v>298.71364328295493</v>
      </c>
      <c r="DS985" s="432">
        <v>2.0530871321407997</v>
      </c>
      <c r="DT985" s="434">
        <v>0.38206415969550811</v>
      </c>
      <c r="DU985" s="434">
        <v>5.0449262220756817E-2</v>
      </c>
      <c r="DV985" s="428">
        <v>2.3772778676753763</v>
      </c>
      <c r="DW985" s="252"/>
      <c r="DX985" s="50"/>
      <c r="DY985" s="249"/>
      <c r="DZ985" s="464">
        <v>0</v>
      </c>
      <c r="EA985" s="465">
        <v>233902.33333333334</v>
      </c>
      <c r="EB985" s="46"/>
    </row>
    <row r="986" spans="1:132" s="141" customFormat="1" ht="27.75" customHeight="1" x14ac:dyDescent="0.25">
      <c r="A986" s="69" t="s">
        <v>56</v>
      </c>
      <c r="B986" s="69" t="s">
        <v>57</v>
      </c>
      <c r="C986" s="69" t="s">
        <v>1464</v>
      </c>
      <c r="D986" s="67" t="s">
        <v>1603</v>
      </c>
      <c r="E986" s="67" t="s">
        <v>1484</v>
      </c>
      <c r="F986" s="67" t="s">
        <v>1651</v>
      </c>
      <c r="G986" s="67" t="s">
        <v>1484</v>
      </c>
      <c r="H986" s="14" t="s">
        <v>46</v>
      </c>
      <c r="I986" s="20" t="s">
        <v>1979</v>
      </c>
      <c r="J986" s="145" t="s">
        <v>1981</v>
      </c>
      <c r="K986" s="426">
        <v>2.521865975820285</v>
      </c>
      <c r="L986" s="426">
        <v>2.5526515098420002</v>
      </c>
      <c r="M986" s="424">
        <v>186</v>
      </c>
      <c r="N986" s="487">
        <v>6182663</v>
      </c>
      <c r="O986" s="487" t="s">
        <v>1982</v>
      </c>
      <c r="P986" s="572">
        <v>1.6788422067603614</v>
      </c>
      <c r="Q986" s="34" t="s">
        <v>1977</v>
      </c>
      <c r="R986" s="257" t="s">
        <v>48</v>
      </c>
      <c r="S986" s="27"/>
      <c r="T986" s="27"/>
      <c r="U986" s="145"/>
      <c r="V986" s="24"/>
      <c r="W986" s="24"/>
      <c r="X986" s="24"/>
      <c r="Y986" s="24"/>
      <c r="Z986" s="24"/>
      <c r="AA986" s="24"/>
      <c r="AB986" s="24"/>
      <c r="AC986" s="24"/>
      <c r="AD986" s="24"/>
      <c r="AE986" s="24"/>
      <c r="AF986" s="24"/>
      <c r="AG986" s="24"/>
      <c r="AH986" s="24"/>
      <c r="AI986" s="24"/>
      <c r="AJ986" s="24"/>
      <c r="AK986" s="24"/>
      <c r="AL986" s="24"/>
      <c r="AM986" s="24"/>
      <c r="AN986" s="24"/>
      <c r="AO986" s="145">
        <f t="shared" si="138"/>
        <v>0</v>
      </c>
      <c r="AP986" s="14">
        <f t="shared" si="139"/>
        <v>0</v>
      </c>
      <c r="AQ986" s="22"/>
      <c r="AR986" s="24"/>
      <c r="AS986" s="24"/>
      <c r="AT986" s="24"/>
      <c r="AU986" s="24"/>
      <c r="AV986" s="24"/>
      <c r="AW986" s="145"/>
      <c r="AX986" s="24"/>
      <c r="AY986" s="24"/>
      <c r="AZ986" s="24"/>
      <c r="BA986" s="24"/>
      <c r="BB986" s="24"/>
      <c r="BC986" s="24"/>
      <c r="BD986" s="24"/>
      <c r="BE986" s="24"/>
      <c r="BF986" s="24"/>
      <c r="BG986" s="24"/>
      <c r="BH986" s="24"/>
      <c r="BI986" s="24"/>
      <c r="BJ986" s="24"/>
      <c r="BK986" s="24"/>
      <c r="BL986" s="24"/>
      <c r="BM986" s="145">
        <f t="shared" si="140"/>
        <v>0</v>
      </c>
      <c r="BN986" s="24">
        <f t="shared" si="141"/>
        <v>0</v>
      </c>
      <c r="BO986" s="509">
        <f t="shared" si="135"/>
        <v>0</v>
      </c>
      <c r="BP986" s="511">
        <v>0</v>
      </c>
      <c r="BQ986" s="512">
        <v>0</v>
      </c>
      <c r="BR986" s="513">
        <v>0</v>
      </c>
      <c r="BS986" s="512">
        <v>0</v>
      </c>
      <c r="BT986" s="512">
        <v>0</v>
      </c>
      <c r="BU986" s="512">
        <v>0</v>
      </c>
      <c r="BV986" s="512">
        <v>0</v>
      </c>
      <c r="BW986" s="512">
        <v>0</v>
      </c>
      <c r="BX986" s="512">
        <v>0</v>
      </c>
      <c r="BY986" s="512">
        <v>0</v>
      </c>
      <c r="BZ986" s="512">
        <v>0</v>
      </c>
      <c r="CA986" s="512">
        <v>0</v>
      </c>
      <c r="CB986" s="512">
        <v>0</v>
      </c>
      <c r="CC986" s="512">
        <v>0</v>
      </c>
      <c r="CD986" s="512">
        <v>0</v>
      </c>
      <c r="CE986" s="512">
        <v>0</v>
      </c>
      <c r="CF986" s="512">
        <v>0</v>
      </c>
      <c r="CG986" s="512">
        <v>0</v>
      </c>
      <c r="CH986" s="512">
        <v>0</v>
      </c>
      <c r="CI986" s="512">
        <v>0</v>
      </c>
      <c r="CJ986" s="512">
        <v>0</v>
      </c>
      <c r="CK986" s="512">
        <v>0</v>
      </c>
      <c r="CL986" s="513">
        <f t="shared" si="142"/>
        <v>0</v>
      </c>
      <c r="CM986" s="513">
        <f t="shared" si="143"/>
        <v>0</v>
      </c>
      <c r="CN986" s="113"/>
      <c r="CO986" s="97"/>
      <c r="CP986" s="97"/>
      <c r="CQ986" s="97"/>
      <c r="CR986" s="97"/>
      <c r="CS986" s="97"/>
      <c r="CT986" s="97"/>
      <c r="CU986" s="114"/>
      <c r="CV986" s="50">
        <f t="shared" si="136"/>
        <v>6182663</v>
      </c>
      <c r="CW986" s="11"/>
      <c r="CX986" s="604">
        <f t="shared" si="137"/>
        <v>1.6788422067603614</v>
      </c>
      <c r="CY986" s="143"/>
      <c r="CZ986" s="143"/>
      <c r="DA986" s="143"/>
      <c r="DB986" s="23"/>
      <c r="DC986" s="23"/>
      <c r="DD986" s="23"/>
      <c r="DE986" s="23"/>
      <c r="DF986" s="143"/>
      <c r="DG986" s="89"/>
      <c r="DH986" s="50" t="s">
        <v>46</v>
      </c>
      <c r="DI986" s="28"/>
      <c r="DJ986" s="553" t="s">
        <v>46</v>
      </c>
      <c r="DK986" s="143"/>
      <c r="DL986" s="46"/>
      <c r="DM986" s="111"/>
      <c r="DN986" s="110"/>
      <c r="DO986" s="432">
        <v>0</v>
      </c>
      <c r="DP986" s="433">
        <v>220.79202412874284</v>
      </c>
      <c r="DQ986" s="434">
        <v>0</v>
      </c>
      <c r="DR986" s="428">
        <v>220.79202412874284</v>
      </c>
      <c r="DS986" s="432">
        <v>0</v>
      </c>
      <c r="DT986" s="434">
        <v>1.6207175434690073</v>
      </c>
      <c r="DU986" s="434">
        <v>0</v>
      </c>
      <c r="DV986" s="428">
        <v>1.6207175434690073</v>
      </c>
      <c r="DW986" s="252"/>
      <c r="DX986" s="50"/>
      <c r="DY986" s="249"/>
      <c r="DZ986" s="464">
        <v>0</v>
      </c>
      <c r="EA986" s="465">
        <v>41044</v>
      </c>
      <c r="EB986" s="46"/>
    </row>
    <row r="987" spans="1:132" s="141" customFormat="1" ht="27.75" customHeight="1" x14ac:dyDescent="0.25">
      <c r="A987" s="69" t="s">
        <v>56</v>
      </c>
      <c r="B987" s="69" t="s">
        <v>57</v>
      </c>
      <c r="C987" s="69" t="s">
        <v>1464</v>
      </c>
      <c r="D987" s="67" t="s">
        <v>1603</v>
      </c>
      <c r="E987" s="67" t="s">
        <v>1484</v>
      </c>
      <c r="F987" s="67" t="s">
        <v>1652</v>
      </c>
      <c r="G987" s="67" t="s">
        <v>1484</v>
      </c>
      <c r="H987" s="14" t="s">
        <v>46</v>
      </c>
      <c r="I987" s="20" t="s">
        <v>1983</v>
      </c>
      <c r="J987" s="145" t="s">
        <v>1981</v>
      </c>
      <c r="K987" s="426">
        <v>2.4498126622254199</v>
      </c>
      <c r="L987" s="426">
        <v>1.4462121182040002</v>
      </c>
      <c r="M987" s="424">
        <v>255</v>
      </c>
      <c r="N987" s="487">
        <v>5644456</v>
      </c>
      <c r="O987" s="487" t="s">
        <v>1982</v>
      </c>
      <c r="P987" s="572">
        <v>1.4266556091783329</v>
      </c>
      <c r="Q987" s="34" t="s">
        <v>1977</v>
      </c>
      <c r="R987" s="257" t="s">
        <v>48</v>
      </c>
      <c r="S987" s="27"/>
      <c r="T987" s="27"/>
      <c r="U987" s="145"/>
      <c r="V987" s="24"/>
      <c r="W987" s="24"/>
      <c r="X987" s="24"/>
      <c r="Y987" s="24"/>
      <c r="Z987" s="24"/>
      <c r="AA987" s="24"/>
      <c r="AB987" s="24"/>
      <c r="AC987" s="24"/>
      <c r="AD987" s="24"/>
      <c r="AE987" s="24"/>
      <c r="AF987" s="24"/>
      <c r="AG987" s="24"/>
      <c r="AH987" s="24"/>
      <c r="AI987" s="24"/>
      <c r="AJ987" s="24"/>
      <c r="AK987" s="24"/>
      <c r="AL987" s="24"/>
      <c r="AM987" s="24"/>
      <c r="AN987" s="24"/>
      <c r="AO987" s="145">
        <f t="shared" si="138"/>
        <v>0</v>
      </c>
      <c r="AP987" s="14">
        <f t="shared" si="139"/>
        <v>0</v>
      </c>
      <c r="AQ987" s="22"/>
      <c r="AR987" s="24"/>
      <c r="AS987" s="24"/>
      <c r="AT987" s="24"/>
      <c r="AU987" s="24"/>
      <c r="AV987" s="24"/>
      <c r="AW987" s="145"/>
      <c r="AX987" s="24"/>
      <c r="AY987" s="24"/>
      <c r="AZ987" s="24"/>
      <c r="BA987" s="24"/>
      <c r="BB987" s="24"/>
      <c r="BC987" s="24"/>
      <c r="BD987" s="24"/>
      <c r="BE987" s="24"/>
      <c r="BF987" s="24"/>
      <c r="BG987" s="24"/>
      <c r="BH987" s="24"/>
      <c r="BI987" s="24"/>
      <c r="BJ987" s="24"/>
      <c r="BK987" s="24"/>
      <c r="BL987" s="24"/>
      <c r="BM987" s="145">
        <f t="shared" si="140"/>
        <v>0</v>
      </c>
      <c r="BN987" s="24">
        <f t="shared" si="141"/>
        <v>0</v>
      </c>
      <c r="BO987" s="509">
        <f t="shared" si="135"/>
        <v>0</v>
      </c>
      <c r="BP987" s="511">
        <v>0</v>
      </c>
      <c r="BQ987" s="512">
        <v>0</v>
      </c>
      <c r="BR987" s="513">
        <v>0</v>
      </c>
      <c r="BS987" s="512">
        <v>0</v>
      </c>
      <c r="BT987" s="512">
        <v>0</v>
      </c>
      <c r="BU987" s="512">
        <v>0</v>
      </c>
      <c r="BV987" s="512">
        <v>0</v>
      </c>
      <c r="BW987" s="512">
        <v>0</v>
      </c>
      <c r="BX987" s="512">
        <v>0</v>
      </c>
      <c r="BY987" s="512">
        <v>0</v>
      </c>
      <c r="BZ987" s="512">
        <v>0</v>
      </c>
      <c r="CA987" s="512">
        <v>0</v>
      </c>
      <c r="CB987" s="512">
        <v>0</v>
      </c>
      <c r="CC987" s="512">
        <v>0</v>
      </c>
      <c r="CD987" s="512">
        <v>0</v>
      </c>
      <c r="CE987" s="512">
        <v>0</v>
      </c>
      <c r="CF987" s="512">
        <v>0</v>
      </c>
      <c r="CG987" s="512">
        <v>0</v>
      </c>
      <c r="CH987" s="512">
        <v>0</v>
      </c>
      <c r="CI987" s="512">
        <v>0</v>
      </c>
      <c r="CJ987" s="512">
        <v>0</v>
      </c>
      <c r="CK987" s="512">
        <v>0</v>
      </c>
      <c r="CL987" s="513">
        <f t="shared" si="142"/>
        <v>0</v>
      </c>
      <c r="CM987" s="513">
        <f t="shared" si="143"/>
        <v>0</v>
      </c>
      <c r="CN987" s="113"/>
      <c r="CO987" s="97"/>
      <c r="CP987" s="97"/>
      <c r="CQ987" s="97"/>
      <c r="CR987" s="97"/>
      <c r="CS987" s="97"/>
      <c r="CT987" s="97"/>
      <c r="CU987" s="114"/>
      <c r="CV987" s="50">
        <f t="shared" si="136"/>
        <v>5644456</v>
      </c>
      <c r="CW987" s="11"/>
      <c r="CX987" s="604">
        <f t="shared" si="137"/>
        <v>1.4266556091783329</v>
      </c>
      <c r="CY987" s="143"/>
      <c r="CZ987" s="143"/>
      <c r="DA987" s="143"/>
      <c r="DB987" s="23"/>
      <c r="DC987" s="23"/>
      <c r="DD987" s="23"/>
      <c r="DE987" s="23"/>
      <c r="DF987" s="143"/>
      <c r="DG987" s="89"/>
      <c r="DH987" s="50" t="s">
        <v>46</v>
      </c>
      <c r="DI987" s="28"/>
      <c r="DJ987" s="553" t="s">
        <v>46</v>
      </c>
      <c r="DK987" s="143"/>
      <c r="DL987" s="46"/>
      <c r="DM987" s="111"/>
      <c r="DN987" s="110"/>
      <c r="DO987" s="432">
        <v>67.522563767168165</v>
      </c>
      <c r="DP987" s="433">
        <v>119.18928087190115</v>
      </c>
      <c r="DQ987" s="434">
        <v>67.522563767168165</v>
      </c>
      <c r="DR987" s="428">
        <v>119.18928087190115</v>
      </c>
      <c r="DS987" s="432">
        <v>0.74950948332243394</v>
      </c>
      <c r="DT987" s="434">
        <v>0.12067601160997654</v>
      </c>
      <c r="DU987" s="434">
        <v>0.74950948332243394</v>
      </c>
      <c r="DV987" s="428">
        <v>0.12067601160997654</v>
      </c>
      <c r="DW987" s="252"/>
      <c r="DX987" s="50"/>
      <c r="DY987" s="249"/>
      <c r="DZ987" s="464">
        <v>7118</v>
      </c>
      <c r="EA987" s="465">
        <v>24797.333333333332</v>
      </c>
      <c r="EB987" s="46"/>
    </row>
    <row r="988" spans="1:132" s="141" customFormat="1" ht="27.75" customHeight="1" x14ac:dyDescent="0.25">
      <c r="A988" s="69" t="s">
        <v>56</v>
      </c>
      <c r="B988" s="69" t="s">
        <v>57</v>
      </c>
      <c r="C988" s="69" t="s">
        <v>1464</v>
      </c>
      <c r="D988" s="67" t="s">
        <v>1603</v>
      </c>
      <c r="E988" s="67" t="s">
        <v>1484</v>
      </c>
      <c r="F988" s="67" t="s">
        <v>1653</v>
      </c>
      <c r="G988" s="67" t="s">
        <v>1484</v>
      </c>
      <c r="H988" s="14" t="s">
        <v>46</v>
      </c>
      <c r="I988" s="20" t="s">
        <v>1979</v>
      </c>
      <c r="J988" s="145" t="s">
        <v>1981</v>
      </c>
      <c r="K988" s="426">
        <v>2.2336527214408242</v>
      </c>
      <c r="L988" s="426">
        <v>1.6941287843550001</v>
      </c>
      <c r="M988" s="424">
        <v>17</v>
      </c>
      <c r="N988" s="487">
        <v>991091</v>
      </c>
      <c r="O988" s="487" t="s">
        <v>1982</v>
      </c>
      <c r="P988" s="572">
        <v>0.26179370606134367</v>
      </c>
      <c r="Q988" s="34" t="s">
        <v>1977</v>
      </c>
      <c r="R988" s="257" t="s">
        <v>48</v>
      </c>
      <c r="S988" s="27"/>
      <c r="T988" s="27"/>
      <c r="U988" s="145"/>
      <c r="V988" s="24"/>
      <c r="W988" s="24"/>
      <c r="X988" s="24"/>
      <c r="Y988" s="24"/>
      <c r="Z988" s="24"/>
      <c r="AA988" s="24"/>
      <c r="AB988" s="24"/>
      <c r="AC988" s="24"/>
      <c r="AD988" s="24"/>
      <c r="AE988" s="24"/>
      <c r="AF988" s="24"/>
      <c r="AG988" s="24"/>
      <c r="AH988" s="24"/>
      <c r="AI988" s="24">
        <v>1</v>
      </c>
      <c r="AJ988" s="24">
        <v>1</v>
      </c>
      <c r="AK988" s="24"/>
      <c r="AL988" s="24"/>
      <c r="AM988" s="24"/>
      <c r="AN988" s="24"/>
      <c r="AO988" s="145">
        <f t="shared" si="138"/>
        <v>1</v>
      </c>
      <c r="AP988" s="14">
        <f t="shared" si="139"/>
        <v>1</v>
      </c>
      <c r="AQ988" s="22"/>
      <c r="AR988" s="24"/>
      <c r="AS988" s="24"/>
      <c r="AT988" s="24"/>
      <c r="AU988" s="24"/>
      <c r="AV988" s="24"/>
      <c r="AW988" s="145"/>
      <c r="AX988" s="24"/>
      <c r="AY988" s="24"/>
      <c r="AZ988" s="24"/>
      <c r="BA988" s="24"/>
      <c r="BB988" s="24"/>
      <c r="BC988" s="24"/>
      <c r="BD988" s="24"/>
      <c r="BE988" s="24"/>
      <c r="BF988" s="24"/>
      <c r="BG988" s="24">
        <v>30</v>
      </c>
      <c r="BH988" s="24">
        <v>30</v>
      </c>
      <c r="BI988" s="24"/>
      <c r="BJ988" s="24"/>
      <c r="BK988" s="24"/>
      <c r="BL988" s="24"/>
      <c r="BM988" s="145">
        <f t="shared" si="140"/>
        <v>30</v>
      </c>
      <c r="BN988" s="24">
        <f t="shared" si="141"/>
        <v>30</v>
      </c>
      <c r="BO988" s="509">
        <f t="shared" si="135"/>
        <v>0.11459404601946534</v>
      </c>
      <c r="BP988" s="511">
        <v>0</v>
      </c>
      <c r="BQ988" s="512">
        <v>0</v>
      </c>
      <c r="BR988" s="513">
        <v>0</v>
      </c>
      <c r="BS988" s="512">
        <v>0</v>
      </c>
      <c r="BT988" s="512">
        <v>0</v>
      </c>
      <c r="BU988" s="512">
        <v>0</v>
      </c>
      <c r="BV988" s="512">
        <v>0</v>
      </c>
      <c r="BW988" s="512">
        <v>0</v>
      </c>
      <c r="BX988" s="512">
        <v>0</v>
      </c>
      <c r="BY988" s="512">
        <v>0</v>
      </c>
      <c r="BZ988" s="512">
        <v>0</v>
      </c>
      <c r="CA988" s="512">
        <v>0</v>
      </c>
      <c r="CB988" s="512">
        <v>0</v>
      </c>
      <c r="CC988" s="512">
        <v>0</v>
      </c>
      <c r="CD988" s="512">
        <v>0</v>
      </c>
      <c r="CE988" s="512">
        <v>0</v>
      </c>
      <c r="CF988" s="512">
        <v>35215.200000000004</v>
      </c>
      <c r="CG988" s="512">
        <v>35215.200000000004</v>
      </c>
      <c r="CH988" s="512">
        <v>0</v>
      </c>
      <c r="CI988" s="512">
        <v>0</v>
      </c>
      <c r="CJ988" s="512">
        <v>0</v>
      </c>
      <c r="CK988" s="512">
        <v>0</v>
      </c>
      <c r="CL988" s="513">
        <f t="shared" si="142"/>
        <v>35215.200000000004</v>
      </c>
      <c r="CM988" s="513">
        <f t="shared" si="143"/>
        <v>35215.200000000004</v>
      </c>
      <c r="CN988" s="113"/>
      <c r="CO988" s="97"/>
      <c r="CP988" s="97"/>
      <c r="CQ988" s="97"/>
      <c r="CR988" s="97"/>
      <c r="CS988" s="97"/>
      <c r="CT988" s="97"/>
      <c r="CU988" s="114"/>
      <c r="CV988" s="50">
        <f t="shared" si="136"/>
        <v>991091</v>
      </c>
      <c r="CW988" s="11"/>
      <c r="CX988" s="604">
        <f t="shared" si="137"/>
        <v>0.26179370606134367</v>
      </c>
      <c r="CY988" s="143"/>
      <c r="CZ988" s="143"/>
      <c r="DA988" s="143"/>
      <c r="DB988" s="23"/>
      <c r="DC988" s="23"/>
      <c r="DD988" s="23"/>
      <c r="DE988" s="23"/>
      <c r="DF988" s="143"/>
      <c r="DG988" s="89"/>
      <c r="DH988" s="50" t="s">
        <v>46</v>
      </c>
      <c r="DI988" s="28"/>
      <c r="DJ988" s="553" t="s">
        <v>46</v>
      </c>
      <c r="DK988" s="143"/>
      <c r="DL988" s="46"/>
      <c r="DM988" s="111"/>
      <c r="DN988" s="110"/>
      <c r="DO988" s="432">
        <v>0</v>
      </c>
      <c r="DP988" s="433">
        <v>79.295326390143074</v>
      </c>
      <c r="DQ988" s="434">
        <v>0</v>
      </c>
      <c r="DR988" s="428">
        <v>79.295326390143074</v>
      </c>
      <c r="DS988" s="432">
        <v>0</v>
      </c>
      <c r="DT988" s="434">
        <v>0.90197258844540773</v>
      </c>
      <c r="DU988" s="434">
        <v>0</v>
      </c>
      <c r="DV988" s="428">
        <v>0.90197258844540773</v>
      </c>
      <c r="DW988" s="252"/>
      <c r="DX988" s="50"/>
      <c r="DY988" s="249"/>
      <c r="DZ988" s="464">
        <v>0</v>
      </c>
      <c r="EA988" s="465">
        <v>1488.3333333333333</v>
      </c>
      <c r="EB988" s="46"/>
    </row>
    <row r="989" spans="1:132" s="141" customFormat="1" ht="27.75" customHeight="1" x14ac:dyDescent="0.25">
      <c r="A989" s="69" t="s">
        <v>56</v>
      </c>
      <c r="B989" s="69" t="s">
        <v>57</v>
      </c>
      <c r="C989" s="69" t="s">
        <v>1464</v>
      </c>
      <c r="D989" s="67" t="s">
        <v>1603</v>
      </c>
      <c r="E989" s="67" t="s">
        <v>1484</v>
      </c>
      <c r="F989" s="67" t="s">
        <v>1654</v>
      </c>
      <c r="G989" s="67" t="s">
        <v>1484</v>
      </c>
      <c r="H989" s="14" t="s">
        <v>46</v>
      </c>
      <c r="I989" s="20" t="s">
        <v>1978</v>
      </c>
      <c r="J989" s="145" t="s">
        <v>1981</v>
      </c>
      <c r="K989" s="426">
        <v>2.2696793782382572</v>
      </c>
      <c r="L989" s="426">
        <v>3.7445075679690003</v>
      </c>
      <c r="M989" s="424">
        <v>638</v>
      </c>
      <c r="N989" s="487">
        <v>8125944</v>
      </c>
      <c r="O989" s="487" t="s">
        <v>1982</v>
      </c>
      <c r="P989" s="572">
        <v>1.8469666051483777</v>
      </c>
      <c r="Q989" s="34" t="s">
        <v>1977</v>
      </c>
      <c r="R989" s="257" t="s">
        <v>48</v>
      </c>
      <c r="S989" s="27"/>
      <c r="T989" s="27"/>
      <c r="U989" s="145"/>
      <c r="V989" s="24"/>
      <c r="W989" s="24"/>
      <c r="X989" s="24"/>
      <c r="Y989" s="24"/>
      <c r="Z989" s="24"/>
      <c r="AA989" s="24"/>
      <c r="AB989" s="24"/>
      <c r="AC989" s="24"/>
      <c r="AD989" s="24"/>
      <c r="AE989" s="24"/>
      <c r="AF989" s="24"/>
      <c r="AG989" s="24"/>
      <c r="AH989" s="24"/>
      <c r="AI989" s="24">
        <v>3</v>
      </c>
      <c r="AJ989" s="24">
        <v>3</v>
      </c>
      <c r="AK989" s="24"/>
      <c r="AL989" s="24"/>
      <c r="AM989" s="24"/>
      <c r="AN989" s="24"/>
      <c r="AO989" s="145">
        <f t="shared" si="138"/>
        <v>3</v>
      </c>
      <c r="AP989" s="14">
        <f t="shared" si="139"/>
        <v>3</v>
      </c>
      <c r="AQ989" s="22"/>
      <c r="AR989" s="24"/>
      <c r="AS989" s="24"/>
      <c r="AT989" s="24"/>
      <c r="AU989" s="24"/>
      <c r="AV989" s="24"/>
      <c r="AW989" s="145"/>
      <c r="AX989" s="24"/>
      <c r="AY989" s="24"/>
      <c r="AZ989" s="24"/>
      <c r="BA989" s="24"/>
      <c r="BB989" s="24"/>
      <c r="BC989" s="24"/>
      <c r="BD989" s="24"/>
      <c r="BE989" s="24"/>
      <c r="BF989" s="24"/>
      <c r="BG989" s="24">
        <v>13.8</v>
      </c>
      <c r="BH989" s="24">
        <v>13.8</v>
      </c>
      <c r="BI989" s="24"/>
      <c r="BJ989" s="24"/>
      <c r="BK989" s="24"/>
      <c r="BL989" s="24"/>
      <c r="BM989" s="145">
        <f t="shared" si="140"/>
        <v>13.8</v>
      </c>
      <c r="BN989" s="24">
        <f t="shared" si="141"/>
        <v>13.8</v>
      </c>
      <c r="BO989" s="509">
        <f t="shared" si="135"/>
        <v>7.4717106208270429E-3</v>
      </c>
      <c r="BP989" s="511">
        <v>0</v>
      </c>
      <c r="BQ989" s="512">
        <v>0</v>
      </c>
      <c r="BR989" s="513">
        <v>0</v>
      </c>
      <c r="BS989" s="512">
        <v>0</v>
      </c>
      <c r="BT989" s="512">
        <v>0</v>
      </c>
      <c r="BU989" s="512">
        <v>0</v>
      </c>
      <c r="BV989" s="512">
        <v>0</v>
      </c>
      <c r="BW989" s="512">
        <v>0</v>
      </c>
      <c r="BX989" s="512">
        <v>0</v>
      </c>
      <c r="BY989" s="512">
        <v>0</v>
      </c>
      <c r="BZ989" s="512">
        <v>0</v>
      </c>
      <c r="CA989" s="512">
        <v>0</v>
      </c>
      <c r="CB989" s="512">
        <v>0</v>
      </c>
      <c r="CC989" s="512">
        <v>0</v>
      </c>
      <c r="CD989" s="512">
        <v>0</v>
      </c>
      <c r="CE989" s="512">
        <v>0</v>
      </c>
      <c r="CF989" s="512">
        <v>16198.992</v>
      </c>
      <c r="CG989" s="512">
        <v>16198.992</v>
      </c>
      <c r="CH989" s="512">
        <v>0</v>
      </c>
      <c r="CI989" s="512">
        <v>0</v>
      </c>
      <c r="CJ989" s="512">
        <v>0</v>
      </c>
      <c r="CK989" s="512">
        <v>0</v>
      </c>
      <c r="CL989" s="513">
        <f t="shared" si="142"/>
        <v>16198.992</v>
      </c>
      <c r="CM989" s="513">
        <f t="shared" si="143"/>
        <v>16198.992</v>
      </c>
      <c r="CN989" s="113"/>
      <c r="CO989" s="97"/>
      <c r="CP989" s="97"/>
      <c r="CQ989" s="97"/>
      <c r="CR989" s="97"/>
      <c r="CS989" s="97"/>
      <c r="CT989" s="97"/>
      <c r="CU989" s="114"/>
      <c r="CV989" s="50">
        <f t="shared" si="136"/>
        <v>8125944</v>
      </c>
      <c r="CW989" s="11"/>
      <c r="CX989" s="604">
        <f t="shared" si="137"/>
        <v>1.8469666051483777</v>
      </c>
      <c r="CY989" s="143"/>
      <c r="CZ989" s="143"/>
      <c r="DA989" s="143"/>
      <c r="DB989" s="23"/>
      <c r="DC989" s="23"/>
      <c r="DD989" s="23"/>
      <c r="DE989" s="23"/>
      <c r="DF989" s="143"/>
      <c r="DG989" s="89"/>
      <c r="DH989" s="50" t="s">
        <v>46</v>
      </c>
      <c r="DI989" s="28"/>
      <c r="DJ989" s="553" t="s">
        <v>46</v>
      </c>
      <c r="DK989" s="143"/>
      <c r="DL989" s="46"/>
      <c r="DM989" s="111"/>
      <c r="DN989" s="110"/>
      <c r="DO989" s="432">
        <v>262.47235655469888</v>
      </c>
      <c r="DP989" s="433">
        <v>-244.64175546180269</v>
      </c>
      <c r="DQ989" s="434">
        <v>260.0444386354726</v>
      </c>
      <c r="DR989" s="428">
        <v>-242.21383754257641</v>
      </c>
      <c r="DS989" s="432">
        <v>4.1108351849431468</v>
      </c>
      <c r="DT989" s="434">
        <v>-3.767939010079759</v>
      </c>
      <c r="DU989" s="434">
        <v>4.1092667625147064</v>
      </c>
      <c r="DV989" s="428">
        <v>-3.7663705876513185</v>
      </c>
      <c r="DW989" s="252"/>
      <c r="DX989" s="50"/>
      <c r="DY989" s="249"/>
      <c r="DZ989" s="464">
        <v>143048</v>
      </c>
      <c r="EA989" s="465">
        <v>-134848.66666666666</v>
      </c>
      <c r="EB989" s="46"/>
    </row>
    <row r="990" spans="1:132" s="141" customFormat="1" ht="27.75" customHeight="1" x14ac:dyDescent="0.25">
      <c r="A990" s="69" t="s">
        <v>56</v>
      </c>
      <c r="B990" s="69" t="s">
        <v>57</v>
      </c>
      <c r="C990" s="69" t="s">
        <v>1464</v>
      </c>
      <c r="D990" s="67" t="s">
        <v>1472</v>
      </c>
      <c r="E990" s="67" t="s">
        <v>1473</v>
      </c>
      <c r="F990" s="67" t="s">
        <v>1655</v>
      </c>
      <c r="G990" s="67" t="s">
        <v>1473</v>
      </c>
      <c r="H990" s="14" t="s">
        <v>46</v>
      </c>
      <c r="I990" s="20" t="s">
        <v>1978</v>
      </c>
      <c r="J990" s="145" t="s">
        <v>1981</v>
      </c>
      <c r="K990" s="426">
        <v>2.204831396002878</v>
      </c>
      <c r="L990" s="426">
        <v>1.6193181784500001</v>
      </c>
      <c r="M990" s="424">
        <v>186</v>
      </c>
      <c r="N990" s="487">
        <v>3679200.0000000005</v>
      </c>
      <c r="O990" s="487" t="s">
        <v>1976</v>
      </c>
      <c r="P990" s="572">
        <v>0.57642650875892232</v>
      </c>
      <c r="Q990" s="34" t="s">
        <v>48</v>
      </c>
      <c r="R990" s="257" t="s">
        <v>48</v>
      </c>
      <c r="S990" s="27"/>
      <c r="T990" s="27"/>
      <c r="U990" s="145"/>
      <c r="V990" s="24"/>
      <c r="W990" s="24"/>
      <c r="X990" s="24"/>
      <c r="Y990" s="24"/>
      <c r="Z990" s="24"/>
      <c r="AA990" s="24"/>
      <c r="AB990" s="24"/>
      <c r="AC990" s="24"/>
      <c r="AD990" s="24"/>
      <c r="AE990" s="24"/>
      <c r="AF990" s="24"/>
      <c r="AG990" s="24"/>
      <c r="AH990" s="24"/>
      <c r="AI990" s="24">
        <v>2</v>
      </c>
      <c r="AJ990" s="24">
        <v>2</v>
      </c>
      <c r="AK990" s="24"/>
      <c r="AL990" s="24"/>
      <c r="AM990" s="24"/>
      <c r="AN990" s="24"/>
      <c r="AO990" s="145">
        <f t="shared" si="138"/>
        <v>2</v>
      </c>
      <c r="AP990" s="14">
        <f t="shared" si="139"/>
        <v>2</v>
      </c>
      <c r="AQ990" s="22"/>
      <c r="AR990" s="24"/>
      <c r="AS990" s="24"/>
      <c r="AT990" s="24"/>
      <c r="AU990" s="24"/>
      <c r="AV990" s="24"/>
      <c r="AW990" s="145"/>
      <c r="AX990" s="24"/>
      <c r="AY990" s="24"/>
      <c r="AZ990" s="24"/>
      <c r="BA990" s="24"/>
      <c r="BB990" s="24"/>
      <c r="BC990" s="24"/>
      <c r="BD990" s="24"/>
      <c r="BE990" s="24"/>
      <c r="BF990" s="24"/>
      <c r="BG990" s="24">
        <v>63.6</v>
      </c>
      <c r="BH990" s="24">
        <v>63.6</v>
      </c>
      <c r="BI990" s="24"/>
      <c r="BJ990" s="24"/>
      <c r="BK990" s="24"/>
      <c r="BL990" s="24"/>
      <c r="BM990" s="145">
        <f t="shared" si="140"/>
        <v>63.6</v>
      </c>
      <c r="BN990" s="24">
        <f t="shared" si="141"/>
        <v>63.6</v>
      </c>
      <c r="BO990" s="509">
        <f t="shared" si="135"/>
        <v>0.11033496730907513</v>
      </c>
      <c r="BP990" s="511">
        <v>0</v>
      </c>
      <c r="BQ990" s="512">
        <v>0</v>
      </c>
      <c r="BR990" s="513">
        <v>0</v>
      </c>
      <c r="BS990" s="512">
        <v>0</v>
      </c>
      <c r="BT990" s="512">
        <v>0</v>
      </c>
      <c r="BU990" s="512">
        <v>0</v>
      </c>
      <c r="BV990" s="512">
        <v>0</v>
      </c>
      <c r="BW990" s="512">
        <v>0</v>
      </c>
      <c r="BX990" s="512">
        <v>0</v>
      </c>
      <c r="BY990" s="512">
        <v>0</v>
      </c>
      <c r="BZ990" s="512">
        <v>0</v>
      </c>
      <c r="CA990" s="512">
        <v>0</v>
      </c>
      <c r="CB990" s="512">
        <v>0</v>
      </c>
      <c r="CC990" s="512">
        <v>0</v>
      </c>
      <c r="CD990" s="512">
        <v>0</v>
      </c>
      <c r="CE990" s="512">
        <v>0</v>
      </c>
      <c r="CF990" s="512">
        <v>74656.224000000002</v>
      </c>
      <c r="CG990" s="512">
        <v>74656.224000000002</v>
      </c>
      <c r="CH990" s="512">
        <v>0</v>
      </c>
      <c r="CI990" s="512">
        <v>0</v>
      </c>
      <c r="CJ990" s="512">
        <v>0</v>
      </c>
      <c r="CK990" s="512">
        <v>0</v>
      </c>
      <c r="CL990" s="513">
        <f t="shared" si="142"/>
        <v>74656.224000000002</v>
      </c>
      <c r="CM990" s="513">
        <f t="shared" si="143"/>
        <v>74656.224000000002</v>
      </c>
      <c r="CN990" s="113"/>
      <c r="CO990" s="97"/>
      <c r="CP990" s="97"/>
      <c r="CQ990" s="97"/>
      <c r="CR990" s="97"/>
      <c r="CS990" s="97"/>
      <c r="CT990" s="97"/>
      <c r="CU990" s="114"/>
      <c r="CV990" s="50">
        <f t="shared" si="136"/>
        <v>3679200.0000000005</v>
      </c>
      <c r="CW990" s="11"/>
      <c r="CX990" s="604">
        <f t="shared" si="137"/>
        <v>0.57642650875892232</v>
      </c>
      <c r="CY990" s="143"/>
      <c r="CZ990" s="143"/>
      <c r="DA990" s="143"/>
      <c r="DB990" s="23"/>
      <c r="DC990" s="23"/>
      <c r="DD990" s="23"/>
      <c r="DE990" s="23"/>
      <c r="DF990" s="143"/>
      <c r="DG990" s="89"/>
      <c r="DH990" s="50" t="s">
        <v>46</v>
      </c>
      <c r="DI990" s="28"/>
      <c r="DJ990" s="553" t="s">
        <v>46</v>
      </c>
      <c r="DK990" s="143"/>
      <c r="DL990" s="46"/>
      <c r="DM990" s="111"/>
      <c r="DN990" s="110"/>
      <c r="DO990" s="432">
        <v>2434.8080536912753</v>
      </c>
      <c r="DP990" s="433">
        <v>-2091.1276294781264</v>
      </c>
      <c r="DQ990" s="434">
        <v>22.727516778523491</v>
      </c>
      <c r="DR990" s="428">
        <v>209.57908827133247</v>
      </c>
      <c r="DS990" s="432">
        <v>1.6966442953020133</v>
      </c>
      <c r="DT990" s="434">
        <v>-0.10769083491720854</v>
      </c>
      <c r="DU990" s="434">
        <v>1.025503355704698</v>
      </c>
      <c r="DV990" s="428">
        <v>0.22696787346103364</v>
      </c>
      <c r="DW990" s="252"/>
      <c r="DX990" s="50"/>
      <c r="DY990" s="249"/>
      <c r="DZ990" s="464">
        <v>3553</v>
      </c>
      <c r="EA990" s="465">
        <v>32317.333333333336</v>
      </c>
      <c r="EB990" s="46"/>
    </row>
    <row r="991" spans="1:132" s="141" customFormat="1" ht="27.75" customHeight="1" x14ac:dyDescent="0.25">
      <c r="A991" s="69" t="s">
        <v>56</v>
      </c>
      <c r="B991" s="69" t="s">
        <v>57</v>
      </c>
      <c r="C991" s="69" t="s">
        <v>1464</v>
      </c>
      <c r="D991" s="67" t="s">
        <v>1472</v>
      </c>
      <c r="E991" s="67" t="s">
        <v>1473</v>
      </c>
      <c r="F991" s="67" t="s">
        <v>1656</v>
      </c>
      <c r="G991" s="67" t="s">
        <v>1473</v>
      </c>
      <c r="H991" s="14" t="s">
        <v>46</v>
      </c>
      <c r="I991" s="20" t="s">
        <v>1979</v>
      </c>
      <c r="J991" s="145" t="s">
        <v>1981</v>
      </c>
      <c r="K991" s="426">
        <v>2.2552687155192839</v>
      </c>
      <c r="L991" s="426">
        <v>3.6267045379109999</v>
      </c>
      <c r="M991" s="424">
        <v>418</v>
      </c>
      <c r="N991" s="487">
        <v>7954080</v>
      </c>
      <c r="O991" s="487" t="s">
        <v>1976</v>
      </c>
      <c r="P991" s="572">
        <v>1.657226212681902</v>
      </c>
      <c r="Q991" s="34" t="s">
        <v>48</v>
      </c>
      <c r="R991" s="257" t="s">
        <v>48</v>
      </c>
      <c r="S991" s="27"/>
      <c r="T991" s="27"/>
      <c r="U991" s="145"/>
      <c r="V991" s="24"/>
      <c r="W991" s="24"/>
      <c r="X991" s="24"/>
      <c r="Y991" s="24"/>
      <c r="Z991" s="24"/>
      <c r="AA991" s="24"/>
      <c r="AB991" s="24"/>
      <c r="AC991" s="24"/>
      <c r="AD991" s="24"/>
      <c r="AE991" s="24"/>
      <c r="AF991" s="24"/>
      <c r="AG991" s="24"/>
      <c r="AH991" s="24"/>
      <c r="AI991" s="24">
        <v>3</v>
      </c>
      <c r="AJ991" s="24">
        <v>3</v>
      </c>
      <c r="AK991" s="24"/>
      <c r="AL991" s="24"/>
      <c r="AM991" s="24"/>
      <c r="AN991" s="24"/>
      <c r="AO991" s="145">
        <f t="shared" si="138"/>
        <v>3</v>
      </c>
      <c r="AP991" s="14">
        <f t="shared" si="139"/>
        <v>3</v>
      </c>
      <c r="AQ991" s="22"/>
      <c r="AR991" s="24"/>
      <c r="AS991" s="24"/>
      <c r="AT991" s="24"/>
      <c r="AU991" s="24"/>
      <c r="AV991" s="24"/>
      <c r="AW991" s="145"/>
      <c r="AX991" s="24"/>
      <c r="AY991" s="24"/>
      <c r="AZ991" s="24"/>
      <c r="BA991" s="24"/>
      <c r="BB991" s="24"/>
      <c r="BC991" s="24"/>
      <c r="BD991" s="24"/>
      <c r="BE991" s="24"/>
      <c r="BF991" s="24"/>
      <c r="BG991" s="24">
        <v>15.82</v>
      </c>
      <c r="BH991" s="24">
        <v>15.82</v>
      </c>
      <c r="BI991" s="24"/>
      <c r="BJ991" s="24"/>
      <c r="BK991" s="24"/>
      <c r="BL991" s="24"/>
      <c r="BM991" s="145">
        <f t="shared" si="140"/>
        <v>15.82</v>
      </c>
      <c r="BN991" s="24">
        <f t="shared" si="141"/>
        <v>15.82</v>
      </c>
      <c r="BO991" s="509">
        <f t="shared" si="135"/>
        <v>9.5460715495191053E-3</v>
      </c>
      <c r="BP991" s="511">
        <v>0</v>
      </c>
      <c r="BQ991" s="512">
        <v>0</v>
      </c>
      <c r="BR991" s="513">
        <v>0</v>
      </c>
      <c r="BS991" s="512">
        <v>0</v>
      </c>
      <c r="BT991" s="512">
        <v>0</v>
      </c>
      <c r="BU991" s="512">
        <v>0</v>
      </c>
      <c r="BV991" s="512">
        <v>0</v>
      </c>
      <c r="BW991" s="512">
        <v>0</v>
      </c>
      <c r="BX991" s="512">
        <v>0</v>
      </c>
      <c r="BY991" s="512">
        <v>0</v>
      </c>
      <c r="BZ991" s="512">
        <v>0</v>
      </c>
      <c r="CA991" s="512">
        <v>0</v>
      </c>
      <c r="CB991" s="512">
        <v>0</v>
      </c>
      <c r="CC991" s="512">
        <v>0</v>
      </c>
      <c r="CD991" s="512">
        <v>0</v>
      </c>
      <c r="CE991" s="512">
        <v>0</v>
      </c>
      <c r="CF991" s="512">
        <v>18570.148800000003</v>
      </c>
      <c r="CG991" s="512">
        <v>18570.148800000003</v>
      </c>
      <c r="CH991" s="512">
        <v>0</v>
      </c>
      <c r="CI991" s="512">
        <v>0</v>
      </c>
      <c r="CJ991" s="512">
        <v>0</v>
      </c>
      <c r="CK991" s="512">
        <v>0</v>
      </c>
      <c r="CL991" s="513">
        <f t="shared" si="142"/>
        <v>18570.148800000003</v>
      </c>
      <c r="CM991" s="513">
        <f t="shared" si="143"/>
        <v>18570.148800000003</v>
      </c>
      <c r="CN991" s="113"/>
      <c r="CO991" s="97"/>
      <c r="CP991" s="97"/>
      <c r="CQ991" s="97"/>
      <c r="CR991" s="97"/>
      <c r="CS991" s="97"/>
      <c r="CT991" s="97"/>
      <c r="CU991" s="114"/>
      <c r="CV991" s="50">
        <f t="shared" si="136"/>
        <v>7954080</v>
      </c>
      <c r="CW991" s="11"/>
      <c r="CX991" s="604">
        <f t="shared" si="137"/>
        <v>1.657226212681902</v>
      </c>
      <c r="CY991" s="143"/>
      <c r="CZ991" s="143"/>
      <c r="DA991" s="143"/>
      <c r="DB991" s="23"/>
      <c r="DC991" s="23"/>
      <c r="DD991" s="23"/>
      <c r="DE991" s="23"/>
      <c r="DF991" s="143"/>
      <c r="DG991" s="89"/>
      <c r="DH991" s="50" t="s">
        <v>46</v>
      </c>
      <c r="DI991" s="28"/>
      <c r="DJ991" s="553" t="s">
        <v>46</v>
      </c>
      <c r="DK991" s="143"/>
      <c r="DL991" s="46"/>
      <c r="DM991" s="111"/>
      <c r="DN991" s="110"/>
      <c r="DO991" s="432">
        <v>3633.3373205741627</v>
      </c>
      <c r="DP991" s="433">
        <v>-3500.1716399273359</v>
      </c>
      <c r="DQ991" s="434">
        <v>11.911483253588516</v>
      </c>
      <c r="DR991" s="428">
        <v>17.300137987297511</v>
      </c>
      <c r="DS991" s="432">
        <v>1.3133971291866029</v>
      </c>
      <c r="DT991" s="434">
        <v>-0.88802264231361594</v>
      </c>
      <c r="DU991" s="434">
        <v>0.16985645933014354</v>
      </c>
      <c r="DV991" s="428">
        <v>-7.8739398199731192E-2</v>
      </c>
      <c r="DW991" s="252"/>
      <c r="DX991" s="50"/>
      <c r="DY991" s="249"/>
      <c r="DZ991" s="464">
        <v>0</v>
      </c>
      <c r="EA991" s="465">
        <v>0</v>
      </c>
      <c r="EB991" s="46"/>
    </row>
    <row r="992" spans="1:132" s="141" customFormat="1" ht="27.75" customHeight="1" x14ac:dyDescent="0.25">
      <c r="A992" s="69" t="s">
        <v>56</v>
      </c>
      <c r="B992" s="69" t="s">
        <v>57</v>
      </c>
      <c r="C992" s="69" t="s">
        <v>1464</v>
      </c>
      <c r="D992" s="67" t="s">
        <v>1472</v>
      </c>
      <c r="E992" s="67" t="s">
        <v>1473</v>
      </c>
      <c r="F992" s="67" t="s">
        <v>1657</v>
      </c>
      <c r="G992" s="67" t="s">
        <v>1473</v>
      </c>
      <c r="H992" s="14" t="s">
        <v>46</v>
      </c>
      <c r="I992" s="20" t="s">
        <v>1978</v>
      </c>
      <c r="J992" s="145" t="s">
        <v>1981</v>
      </c>
      <c r="K992" s="426">
        <v>2.5506873012582316</v>
      </c>
      <c r="L992" s="426">
        <v>3.929356052433</v>
      </c>
      <c r="M992" s="424">
        <v>437</v>
      </c>
      <c r="N992" s="487">
        <v>7954080</v>
      </c>
      <c r="O992" s="487" t="s">
        <v>1976</v>
      </c>
      <c r="P992" s="572">
        <v>2.1399834137674993</v>
      </c>
      <c r="Q992" s="34" t="s">
        <v>48</v>
      </c>
      <c r="R992" s="257" t="s">
        <v>48</v>
      </c>
      <c r="S992" s="27"/>
      <c r="T992" s="27"/>
      <c r="U992" s="145"/>
      <c r="V992" s="24"/>
      <c r="W992" s="24"/>
      <c r="X992" s="24"/>
      <c r="Y992" s="24"/>
      <c r="Z992" s="24"/>
      <c r="AA992" s="24"/>
      <c r="AB992" s="24"/>
      <c r="AC992" s="24"/>
      <c r="AD992" s="24"/>
      <c r="AE992" s="24"/>
      <c r="AF992" s="24"/>
      <c r="AG992" s="24"/>
      <c r="AH992" s="24"/>
      <c r="AI992" s="24">
        <v>1</v>
      </c>
      <c r="AJ992" s="24">
        <v>1</v>
      </c>
      <c r="AK992" s="24"/>
      <c r="AL992" s="24"/>
      <c r="AM992" s="24"/>
      <c r="AN992" s="24"/>
      <c r="AO992" s="145">
        <f t="shared" si="138"/>
        <v>1</v>
      </c>
      <c r="AP992" s="14">
        <f t="shared" si="139"/>
        <v>1</v>
      </c>
      <c r="AQ992" s="22"/>
      <c r="AR992" s="24"/>
      <c r="AS992" s="24"/>
      <c r="AT992" s="24"/>
      <c r="AU992" s="24"/>
      <c r="AV992" s="24"/>
      <c r="AW992" s="145"/>
      <c r="AX992" s="24"/>
      <c r="AY992" s="24"/>
      <c r="AZ992" s="24"/>
      <c r="BA992" s="24"/>
      <c r="BB992" s="24"/>
      <c r="BC992" s="24"/>
      <c r="BD992" s="24"/>
      <c r="BE992" s="24"/>
      <c r="BF992" s="24"/>
      <c r="BG992" s="24">
        <v>7.44</v>
      </c>
      <c r="BH992" s="24">
        <v>7.44</v>
      </c>
      <c r="BI992" s="24"/>
      <c r="BJ992" s="24"/>
      <c r="BK992" s="24"/>
      <c r="BL992" s="24"/>
      <c r="BM992" s="145">
        <f t="shared" si="140"/>
        <v>7.44</v>
      </c>
      <c r="BN992" s="24">
        <f t="shared" si="141"/>
        <v>7.44</v>
      </c>
      <c r="BO992" s="509">
        <f t="shared" si="135"/>
        <v>3.4766624601550891E-3</v>
      </c>
      <c r="BP992" s="511">
        <v>0</v>
      </c>
      <c r="BQ992" s="512">
        <v>0</v>
      </c>
      <c r="BR992" s="513">
        <v>0</v>
      </c>
      <c r="BS992" s="512">
        <v>0</v>
      </c>
      <c r="BT992" s="512">
        <v>0</v>
      </c>
      <c r="BU992" s="512">
        <v>0</v>
      </c>
      <c r="BV992" s="512">
        <v>0</v>
      </c>
      <c r="BW992" s="512">
        <v>0</v>
      </c>
      <c r="BX992" s="512">
        <v>0</v>
      </c>
      <c r="BY992" s="512">
        <v>0</v>
      </c>
      <c r="BZ992" s="512">
        <v>0</v>
      </c>
      <c r="CA992" s="512">
        <v>0</v>
      </c>
      <c r="CB992" s="512">
        <v>0</v>
      </c>
      <c r="CC992" s="512">
        <v>0</v>
      </c>
      <c r="CD992" s="512">
        <v>0</v>
      </c>
      <c r="CE992" s="512">
        <v>0</v>
      </c>
      <c r="CF992" s="512">
        <v>8733.3696</v>
      </c>
      <c r="CG992" s="512">
        <v>8733.3696</v>
      </c>
      <c r="CH992" s="512">
        <v>0</v>
      </c>
      <c r="CI992" s="512">
        <v>0</v>
      </c>
      <c r="CJ992" s="512">
        <v>0</v>
      </c>
      <c r="CK992" s="512">
        <v>0</v>
      </c>
      <c r="CL992" s="513">
        <f t="shared" si="142"/>
        <v>8733.3696</v>
      </c>
      <c r="CM992" s="513">
        <f t="shared" si="143"/>
        <v>8733.3696</v>
      </c>
      <c r="CN992" s="113"/>
      <c r="CO992" s="97"/>
      <c r="CP992" s="97"/>
      <c r="CQ992" s="97"/>
      <c r="CR992" s="97"/>
      <c r="CS992" s="97"/>
      <c r="CT992" s="97"/>
      <c r="CU992" s="114"/>
      <c r="CV992" s="50">
        <f t="shared" si="136"/>
        <v>7954080</v>
      </c>
      <c r="CW992" s="11"/>
      <c r="CX992" s="604">
        <f t="shared" si="137"/>
        <v>2.1399834137674993</v>
      </c>
      <c r="CY992" s="143"/>
      <c r="CZ992" s="143"/>
      <c r="DA992" s="143"/>
      <c r="DB992" s="23"/>
      <c r="DC992" s="23"/>
      <c r="DD992" s="23"/>
      <c r="DE992" s="23"/>
      <c r="DF992" s="143"/>
      <c r="DG992" s="89"/>
      <c r="DH992" s="50" t="s">
        <v>46</v>
      </c>
      <c r="DI992" s="28"/>
      <c r="DJ992" s="553" t="s">
        <v>46</v>
      </c>
      <c r="DK992" s="143"/>
      <c r="DL992" s="46"/>
      <c r="DM992" s="111"/>
      <c r="DN992" s="110"/>
      <c r="DO992" s="432">
        <v>2972.121212121212</v>
      </c>
      <c r="DP992" s="433">
        <v>-2867.6068930095817</v>
      </c>
      <c r="DQ992" s="434">
        <v>179.47398513436249</v>
      </c>
      <c r="DR992" s="428">
        <v>-178.5657443395057</v>
      </c>
      <c r="DS992" s="432">
        <v>2.9136649514008006</v>
      </c>
      <c r="DT992" s="434">
        <v>-2.5723440864095677</v>
      </c>
      <c r="DU992" s="434">
        <v>2.1132075471698113</v>
      </c>
      <c r="DV992" s="428">
        <v>-2.1050251976665968</v>
      </c>
      <c r="DW992" s="252"/>
      <c r="DX992" s="50"/>
      <c r="DY992" s="249"/>
      <c r="DZ992" s="464">
        <v>78373</v>
      </c>
      <c r="EA992" s="465">
        <v>-78373</v>
      </c>
      <c r="EB992" s="46"/>
    </row>
    <row r="993" spans="1:132" s="141" customFormat="1" ht="27.75" customHeight="1" x14ac:dyDescent="0.25">
      <c r="A993" s="69" t="s">
        <v>56</v>
      </c>
      <c r="B993" s="69" t="s">
        <v>57</v>
      </c>
      <c r="C993" s="69" t="s">
        <v>1464</v>
      </c>
      <c r="D993" s="67" t="s">
        <v>1472</v>
      </c>
      <c r="E993" s="67" t="s">
        <v>1473</v>
      </c>
      <c r="F993" s="67" t="s">
        <v>1658</v>
      </c>
      <c r="G993" s="67" t="s">
        <v>1473</v>
      </c>
      <c r="H993" s="14" t="s">
        <v>46</v>
      </c>
      <c r="I993" s="20" t="s">
        <v>1978</v>
      </c>
      <c r="J993" s="145" t="s">
        <v>1981</v>
      </c>
      <c r="K993" s="426">
        <v>2.1327780824080129</v>
      </c>
      <c r="L993" s="426">
        <v>1.066098482631</v>
      </c>
      <c r="M993" s="424">
        <v>194</v>
      </c>
      <c r="N993" s="487">
        <v>5781600</v>
      </c>
      <c r="O993" s="487" t="s">
        <v>1976</v>
      </c>
      <c r="P993" s="572">
        <v>1.1672636802368179</v>
      </c>
      <c r="Q993" s="34" t="s">
        <v>48</v>
      </c>
      <c r="R993" s="257" t="s">
        <v>48</v>
      </c>
      <c r="S993" s="27"/>
      <c r="T993" s="27"/>
      <c r="U993" s="145"/>
      <c r="V993" s="24"/>
      <c r="W993" s="24"/>
      <c r="X993" s="24"/>
      <c r="Y993" s="24"/>
      <c r="Z993" s="24"/>
      <c r="AA993" s="24"/>
      <c r="AB993" s="24"/>
      <c r="AC993" s="24"/>
      <c r="AD993" s="24"/>
      <c r="AE993" s="24"/>
      <c r="AF993" s="24"/>
      <c r="AG993" s="24"/>
      <c r="AH993" s="24"/>
      <c r="AI993" s="24"/>
      <c r="AJ993" s="24"/>
      <c r="AK993" s="24"/>
      <c r="AL993" s="24"/>
      <c r="AM993" s="24"/>
      <c r="AN993" s="24"/>
      <c r="AO993" s="145">
        <f t="shared" si="138"/>
        <v>0</v>
      </c>
      <c r="AP993" s="14">
        <f t="shared" si="139"/>
        <v>0</v>
      </c>
      <c r="AQ993" s="22"/>
      <c r="AR993" s="24"/>
      <c r="AS993" s="24"/>
      <c r="AT993" s="24"/>
      <c r="AU993" s="24"/>
      <c r="AV993" s="24"/>
      <c r="AW993" s="145"/>
      <c r="AX993" s="24"/>
      <c r="AY993" s="24"/>
      <c r="AZ993" s="24"/>
      <c r="BA993" s="24"/>
      <c r="BB993" s="24"/>
      <c r="BC993" s="24"/>
      <c r="BD993" s="24"/>
      <c r="BE993" s="24"/>
      <c r="BF993" s="24"/>
      <c r="BG993" s="24"/>
      <c r="BH993" s="24"/>
      <c r="BI993" s="24"/>
      <c r="BJ993" s="24"/>
      <c r="BK993" s="24"/>
      <c r="BL993" s="24"/>
      <c r="BM993" s="145">
        <f t="shared" si="140"/>
        <v>0</v>
      </c>
      <c r="BN993" s="24">
        <f t="shared" si="141"/>
        <v>0</v>
      </c>
      <c r="BO993" s="509">
        <f t="shared" si="135"/>
        <v>0</v>
      </c>
      <c r="BP993" s="511">
        <v>0</v>
      </c>
      <c r="BQ993" s="512">
        <v>0</v>
      </c>
      <c r="BR993" s="513">
        <v>0</v>
      </c>
      <c r="BS993" s="512">
        <v>0</v>
      </c>
      <c r="BT993" s="512">
        <v>0</v>
      </c>
      <c r="BU993" s="512">
        <v>0</v>
      </c>
      <c r="BV993" s="512">
        <v>0</v>
      </c>
      <c r="BW993" s="512">
        <v>0</v>
      </c>
      <c r="BX993" s="512">
        <v>0</v>
      </c>
      <c r="BY993" s="512">
        <v>0</v>
      </c>
      <c r="BZ993" s="512">
        <v>0</v>
      </c>
      <c r="CA993" s="512">
        <v>0</v>
      </c>
      <c r="CB993" s="512">
        <v>0</v>
      </c>
      <c r="CC993" s="512">
        <v>0</v>
      </c>
      <c r="CD993" s="512">
        <v>0</v>
      </c>
      <c r="CE993" s="512">
        <v>0</v>
      </c>
      <c r="CF993" s="512">
        <v>0</v>
      </c>
      <c r="CG993" s="512">
        <v>0</v>
      </c>
      <c r="CH993" s="512">
        <v>0</v>
      </c>
      <c r="CI993" s="512">
        <v>0</v>
      </c>
      <c r="CJ993" s="512">
        <v>0</v>
      </c>
      <c r="CK993" s="512">
        <v>0</v>
      </c>
      <c r="CL993" s="513">
        <f t="shared" si="142"/>
        <v>0</v>
      </c>
      <c r="CM993" s="513">
        <f t="shared" si="143"/>
        <v>0</v>
      </c>
      <c r="CN993" s="113"/>
      <c r="CO993" s="97"/>
      <c r="CP993" s="97"/>
      <c r="CQ993" s="97"/>
      <c r="CR993" s="97"/>
      <c r="CS993" s="97"/>
      <c r="CT993" s="97"/>
      <c r="CU993" s="114"/>
      <c r="CV993" s="50">
        <f t="shared" si="136"/>
        <v>5781600</v>
      </c>
      <c r="CW993" s="11"/>
      <c r="CX993" s="604">
        <f t="shared" si="137"/>
        <v>1.1672636802368179</v>
      </c>
      <c r="CY993" s="143"/>
      <c r="CZ993" s="143"/>
      <c r="DA993" s="143"/>
      <c r="DB993" s="23"/>
      <c r="DC993" s="23"/>
      <c r="DD993" s="23"/>
      <c r="DE993" s="23"/>
      <c r="DF993" s="143"/>
      <c r="DG993" s="89"/>
      <c r="DH993" s="50" t="s">
        <v>46</v>
      </c>
      <c r="DI993" s="28"/>
      <c r="DJ993" s="553" t="s">
        <v>46</v>
      </c>
      <c r="DK993" s="143"/>
      <c r="DL993" s="46"/>
      <c r="DM993" s="111"/>
      <c r="DN993" s="110"/>
      <c r="DO993" s="432">
        <v>3598.0911435941593</v>
      </c>
      <c r="DP993" s="433">
        <v>-3378.9736250270994</v>
      </c>
      <c r="DQ993" s="434">
        <v>0</v>
      </c>
      <c r="DR993" s="428">
        <v>114.77151594582789</v>
      </c>
      <c r="DS993" s="432">
        <v>1.0008598452278608</v>
      </c>
      <c r="DT993" s="434">
        <v>4.2390482426136744E-2</v>
      </c>
      <c r="DU993" s="434">
        <v>0</v>
      </c>
      <c r="DV993" s="428">
        <v>0.70773263433813893</v>
      </c>
      <c r="DW993" s="252"/>
      <c r="DX993" s="50"/>
      <c r="DY993" s="249"/>
      <c r="DZ993" s="464">
        <v>0</v>
      </c>
      <c r="EA993" s="465">
        <v>21072.666666666668</v>
      </c>
      <c r="EB993" s="46"/>
    </row>
    <row r="994" spans="1:132" s="141" customFormat="1" ht="27.75" customHeight="1" x14ac:dyDescent="0.25">
      <c r="A994" s="69" t="s">
        <v>56</v>
      </c>
      <c r="B994" s="69" t="s">
        <v>57</v>
      </c>
      <c r="C994" s="69" t="s">
        <v>1464</v>
      </c>
      <c r="D994" s="67" t="s">
        <v>1472</v>
      </c>
      <c r="E994" s="67" t="s">
        <v>1473</v>
      </c>
      <c r="F994" s="67" t="s">
        <v>1659</v>
      </c>
      <c r="G994" s="67" t="s">
        <v>1473</v>
      </c>
      <c r="H994" s="14" t="s">
        <v>46</v>
      </c>
      <c r="I994" s="20" t="s">
        <v>1979</v>
      </c>
      <c r="J994" s="145" t="s">
        <v>1981</v>
      </c>
      <c r="K994" s="426">
        <v>2.1255727510485261</v>
      </c>
      <c r="L994" s="426">
        <v>2.3412878739180001</v>
      </c>
      <c r="M994" s="424">
        <v>245</v>
      </c>
      <c r="N994" s="487">
        <v>2838240.0000000005</v>
      </c>
      <c r="O994" s="487" t="s">
        <v>1976</v>
      </c>
      <c r="P994" s="572">
        <v>0.69891714187019338</v>
      </c>
      <c r="Q994" s="34" t="s">
        <v>48</v>
      </c>
      <c r="R994" s="257" t="s">
        <v>48</v>
      </c>
      <c r="S994" s="27"/>
      <c r="T994" s="27"/>
      <c r="U994" s="145"/>
      <c r="V994" s="24"/>
      <c r="W994" s="24"/>
      <c r="X994" s="24"/>
      <c r="Y994" s="24"/>
      <c r="Z994" s="24"/>
      <c r="AA994" s="24"/>
      <c r="AB994" s="24"/>
      <c r="AC994" s="24"/>
      <c r="AD994" s="24"/>
      <c r="AE994" s="24"/>
      <c r="AF994" s="24"/>
      <c r="AG994" s="24"/>
      <c r="AH994" s="24"/>
      <c r="AI994" s="24">
        <v>3</v>
      </c>
      <c r="AJ994" s="24">
        <v>3</v>
      </c>
      <c r="AK994" s="24"/>
      <c r="AL994" s="24"/>
      <c r="AM994" s="24"/>
      <c r="AN994" s="24"/>
      <c r="AO994" s="145">
        <f t="shared" si="138"/>
        <v>3</v>
      </c>
      <c r="AP994" s="14">
        <f t="shared" si="139"/>
        <v>3</v>
      </c>
      <c r="AQ994" s="22"/>
      <c r="AR994" s="24"/>
      <c r="AS994" s="24"/>
      <c r="AT994" s="24"/>
      <c r="AU994" s="24"/>
      <c r="AV994" s="24"/>
      <c r="AW994" s="145"/>
      <c r="AX994" s="24"/>
      <c r="AY994" s="24"/>
      <c r="AZ994" s="24"/>
      <c r="BA994" s="24"/>
      <c r="BB994" s="24"/>
      <c r="BC994" s="24"/>
      <c r="BD994" s="24"/>
      <c r="BE994" s="24"/>
      <c r="BF994" s="24"/>
      <c r="BG994" s="24">
        <v>16.59</v>
      </c>
      <c r="BH994" s="24">
        <v>16.59</v>
      </c>
      <c r="BI994" s="24"/>
      <c r="BJ994" s="24"/>
      <c r="BK994" s="24"/>
      <c r="BL994" s="24"/>
      <c r="BM994" s="145">
        <f t="shared" si="140"/>
        <v>16.59</v>
      </c>
      <c r="BN994" s="24">
        <f t="shared" si="141"/>
        <v>16.59</v>
      </c>
      <c r="BO994" s="509">
        <f t="shared" si="135"/>
        <v>2.3736719284932324E-2</v>
      </c>
      <c r="BP994" s="511">
        <v>0</v>
      </c>
      <c r="BQ994" s="512">
        <v>0</v>
      </c>
      <c r="BR994" s="513">
        <v>0</v>
      </c>
      <c r="BS994" s="512">
        <v>0</v>
      </c>
      <c r="BT994" s="512">
        <v>0</v>
      </c>
      <c r="BU994" s="512">
        <v>0</v>
      </c>
      <c r="BV994" s="512">
        <v>0</v>
      </c>
      <c r="BW994" s="512">
        <v>0</v>
      </c>
      <c r="BX994" s="512">
        <v>0</v>
      </c>
      <c r="BY994" s="512">
        <v>0</v>
      </c>
      <c r="BZ994" s="512">
        <v>0</v>
      </c>
      <c r="CA994" s="512">
        <v>0</v>
      </c>
      <c r="CB994" s="512">
        <v>0</v>
      </c>
      <c r="CC994" s="512">
        <v>0</v>
      </c>
      <c r="CD994" s="512">
        <v>0</v>
      </c>
      <c r="CE994" s="512">
        <v>0</v>
      </c>
      <c r="CF994" s="512">
        <v>19474.0056</v>
      </c>
      <c r="CG994" s="512">
        <v>19474.0056</v>
      </c>
      <c r="CH994" s="512">
        <v>0</v>
      </c>
      <c r="CI994" s="512">
        <v>0</v>
      </c>
      <c r="CJ994" s="512">
        <v>0</v>
      </c>
      <c r="CK994" s="512">
        <v>0</v>
      </c>
      <c r="CL994" s="513">
        <f t="shared" si="142"/>
        <v>19474.0056</v>
      </c>
      <c r="CM994" s="513">
        <f t="shared" si="143"/>
        <v>19474.0056</v>
      </c>
      <c r="CN994" s="113"/>
      <c r="CO994" s="97"/>
      <c r="CP994" s="97"/>
      <c r="CQ994" s="97"/>
      <c r="CR994" s="97"/>
      <c r="CS994" s="97"/>
      <c r="CT994" s="97"/>
      <c r="CU994" s="114"/>
      <c r="CV994" s="50">
        <f t="shared" si="136"/>
        <v>2838240.0000000005</v>
      </c>
      <c r="CW994" s="11"/>
      <c r="CX994" s="604">
        <f t="shared" si="137"/>
        <v>0.69891714187019338</v>
      </c>
      <c r="CY994" s="143"/>
      <c r="CZ994" s="143"/>
      <c r="DA994" s="143"/>
      <c r="DB994" s="23"/>
      <c r="DC994" s="23"/>
      <c r="DD994" s="23"/>
      <c r="DE994" s="23"/>
      <c r="DF994" s="143"/>
      <c r="DG994" s="89"/>
      <c r="DH994" s="50" t="s">
        <v>46</v>
      </c>
      <c r="DI994" s="28"/>
      <c r="DJ994" s="553" t="s">
        <v>46</v>
      </c>
      <c r="DK994" s="143"/>
      <c r="DL994" s="46"/>
      <c r="DM994" s="111"/>
      <c r="DN994" s="110"/>
      <c r="DO994" s="432">
        <v>7015.8813905930474</v>
      </c>
      <c r="DP994" s="433">
        <v>-6291.4215944778471</v>
      </c>
      <c r="DQ994" s="434">
        <v>0</v>
      </c>
      <c r="DR994" s="428">
        <v>623.06924388632456</v>
      </c>
      <c r="DS994" s="432">
        <v>2.0040899795501024</v>
      </c>
      <c r="DT994" s="434">
        <v>-1.1416628185702846</v>
      </c>
      <c r="DU994" s="434">
        <v>0</v>
      </c>
      <c r="DV994" s="428">
        <v>0.53641252358793468</v>
      </c>
      <c r="DW994" s="252"/>
      <c r="DX994" s="50"/>
      <c r="DY994" s="249"/>
      <c r="DZ994" s="464">
        <v>0</v>
      </c>
      <c r="EA994" s="465">
        <v>141621.33333333334</v>
      </c>
      <c r="EB994" s="46"/>
    </row>
    <row r="995" spans="1:132" s="141" customFormat="1" ht="27.75" customHeight="1" x14ac:dyDescent="0.25">
      <c r="A995" s="69" t="s">
        <v>56</v>
      </c>
      <c r="B995" s="69" t="s">
        <v>57</v>
      </c>
      <c r="C995" s="69" t="s">
        <v>1464</v>
      </c>
      <c r="D995" s="67" t="s">
        <v>1472</v>
      </c>
      <c r="E995" s="67" t="s">
        <v>1473</v>
      </c>
      <c r="F995" s="67" t="s">
        <v>1660</v>
      </c>
      <c r="G995" s="67" t="s">
        <v>1473</v>
      </c>
      <c r="H995" s="14" t="s">
        <v>46</v>
      </c>
      <c r="I995" s="20" t="s">
        <v>1979</v>
      </c>
      <c r="J995" s="145" t="s">
        <v>1981</v>
      </c>
      <c r="K995" s="426">
        <v>2.3201166977546621</v>
      </c>
      <c r="L995" s="426">
        <v>4.4467802937809999</v>
      </c>
      <c r="M995" s="424">
        <v>581</v>
      </c>
      <c r="N995" s="487">
        <v>5396160.0000000009</v>
      </c>
      <c r="O995" s="487" t="s">
        <v>1976</v>
      </c>
      <c r="P995" s="572">
        <v>1.7869221771526593</v>
      </c>
      <c r="Q995" s="34" t="s">
        <v>48</v>
      </c>
      <c r="R995" s="257" t="s">
        <v>48</v>
      </c>
      <c r="S995" s="27"/>
      <c r="T995" s="27"/>
      <c r="U995" s="145"/>
      <c r="V995" s="24"/>
      <c r="W995" s="24"/>
      <c r="X995" s="24"/>
      <c r="Y995" s="24"/>
      <c r="Z995" s="24"/>
      <c r="AA995" s="24"/>
      <c r="AB995" s="24"/>
      <c r="AC995" s="24"/>
      <c r="AD995" s="24"/>
      <c r="AE995" s="24"/>
      <c r="AF995" s="24"/>
      <c r="AG995" s="24"/>
      <c r="AH995" s="24"/>
      <c r="AI995" s="24">
        <v>4</v>
      </c>
      <c r="AJ995" s="24">
        <v>4</v>
      </c>
      <c r="AK995" s="24"/>
      <c r="AL995" s="24"/>
      <c r="AM995" s="24"/>
      <c r="AN995" s="24"/>
      <c r="AO995" s="145">
        <f t="shared" si="138"/>
        <v>4</v>
      </c>
      <c r="AP995" s="14">
        <f t="shared" si="139"/>
        <v>4</v>
      </c>
      <c r="AQ995" s="22"/>
      <c r="AR995" s="24"/>
      <c r="AS995" s="24"/>
      <c r="AT995" s="24"/>
      <c r="AU995" s="24"/>
      <c r="AV995" s="24"/>
      <c r="AW995" s="145"/>
      <c r="AX995" s="24"/>
      <c r="AY995" s="24"/>
      <c r="AZ995" s="24"/>
      <c r="BA995" s="24"/>
      <c r="BB995" s="24"/>
      <c r="BC995" s="24"/>
      <c r="BD995" s="24"/>
      <c r="BE995" s="24"/>
      <c r="BF995" s="24"/>
      <c r="BG995" s="24">
        <v>22.8</v>
      </c>
      <c r="BH995" s="24">
        <v>22.8</v>
      </c>
      <c r="BI995" s="24"/>
      <c r="BJ995" s="24"/>
      <c r="BK995" s="24"/>
      <c r="BL995" s="24"/>
      <c r="BM995" s="145">
        <f t="shared" si="140"/>
        <v>22.8</v>
      </c>
      <c r="BN995" s="24">
        <f t="shared" si="141"/>
        <v>22.8</v>
      </c>
      <c r="BO995" s="509">
        <f t="shared" si="135"/>
        <v>1.2759369317543684E-2</v>
      </c>
      <c r="BP995" s="511">
        <v>0</v>
      </c>
      <c r="BQ995" s="512">
        <v>0</v>
      </c>
      <c r="BR995" s="513">
        <v>0</v>
      </c>
      <c r="BS995" s="512">
        <v>0</v>
      </c>
      <c r="BT995" s="512">
        <v>0</v>
      </c>
      <c r="BU995" s="512">
        <v>0</v>
      </c>
      <c r="BV995" s="512">
        <v>0</v>
      </c>
      <c r="BW995" s="512">
        <v>0</v>
      </c>
      <c r="BX995" s="512">
        <v>0</v>
      </c>
      <c r="BY995" s="512">
        <v>0</v>
      </c>
      <c r="BZ995" s="512">
        <v>0</v>
      </c>
      <c r="CA995" s="512">
        <v>0</v>
      </c>
      <c r="CB995" s="512">
        <v>0</v>
      </c>
      <c r="CC995" s="512">
        <v>0</v>
      </c>
      <c r="CD995" s="512">
        <v>0</v>
      </c>
      <c r="CE995" s="512">
        <v>0</v>
      </c>
      <c r="CF995" s="512">
        <v>26763.552000000003</v>
      </c>
      <c r="CG995" s="512">
        <v>26763.552000000003</v>
      </c>
      <c r="CH995" s="512">
        <v>0</v>
      </c>
      <c r="CI995" s="512">
        <v>0</v>
      </c>
      <c r="CJ995" s="512">
        <v>0</v>
      </c>
      <c r="CK995" s="512">
        <v>0</v>
      </c>
      <c r="CL995" s="513">
        <f t="shared" si="142"/>
        <v>26763.552000000003</v>
      </c>
      <c r="CM995" s="513">
        <f t="shared" si="143"/>
        <v>26763.552000000003</v>
      </c>
      <c r="CN995" s="113"/>
      <c r="CO995" s="97"/>
      <c r="CP995" s="97"/>
      <c r="CQ995" s="97"/>
      <c r="CR995" s="97"/>
      <c r="CS995" s="97"/>
      <c r="CT995" s="97"/>
      <c r="CU995" s="114"/>
      <c r="CV995" s="50">
        <f t="shared" si="136"/>
        <v>5396160.0000000009</v>
      </c>
      <c r="CW995" s="11"/>
      <c r="CX995" s="604">
        <f t="shared" si="137"/>
        <v>1.7869221771526593</v>
      </c>
      <c r="CY995" s="143"/>
      <c r="CZ995" s="143"/>
      <c r="DA995" s="143"/>
      <c r="DB995" s="23"/>
      <c r="DC995" s="23"/>
      <c r="DD995" s="23"/>
      <c r="DE995" s="23"/>
      <c r="DF995" s="143"/>
      <c r="DG995" s="89"/>
      <c r="DH995" s="50" t="s">
        <v>46</v>
      </c>
      <c r="DI995" s="28"/>
      <c r="DJ995" s="553" t="s">
        <v>46</v>
      </c>
      <c r="DK995" s="143"/>
      <c r="DL995" s="46"/>
      <c r="DM995" s="111"/>
      <c r="DN995" s="110"/>
      <c r="DO995" s="432">
        <v>4017.8698021221658</v>
      </c>
      <c r="DP995" s="433">
        <v>-3884.9848443701217</v>
      </c>
      <c r="DQ995" s="434">
        <v>48.622885001433872</v>
      </c>
      <c r="DR995" s="428">
        <v>-19.390149626427775</v>
      </c>
      <c r="DS995" s="432">
        <v>2.1973042730140508</v>
      </c>
      <c r="DT995" s="434">
        <v>-1.8067473088726662</v>
      </c>
      <c r="DU995" s="434">
        <v>1.0891884141095491</v>
      </c>
      <c r="DV995" s="428">
        <v>-1.0319183386403119</v>
      </c>
      <c r="DW995" s="252"/>
      <c r="DX995" s="50"/>
      <c r="DY995" s="249"/>
      <c r="DZ995" s="464">
        <v>22800</v>
      </c>
      <c r="EA995" s="465">
        <v>-22800</v>
      </c>
      <c r="EB995" s="46"/>
    </row>
    <row r="996" spans="1:132" s="141" customFormat="1" ht="27.75" customHeight="1" x14ac:dyDescent="0.25">
      <c r="A996" s="69" t="s">
        <v>56</v>
      </c>
      <c r="B996" s="69" t="s">
        <v>57</v>
      </c>
      <c r="C996" s="69" t="s">
        <v>1464</v>
      </c>
      <c r="D996" s="67" t="s">
        <v>1603</v>
      </c>
      <c r="E996" s="67" t="s">
        <v>1484</v>
      </c>
      <c r="F996" s="67" t="s">
        <v>1661</v>
      </c>
      <c r="G996" s="67" t="s">
        <v>1484</v>
      </c>
      <c r="H996" s="14" t="s">
        <v>46</v>
      </c>
      <c r="I996" s="20" t="s">
        <v>1983</v>
      </c>
      <c r="J996" s="145" t="s">
        <v>1981</v>
      </c>
      <c r="K996" s="426">
        <v>2.3417326918331218</v>
      </c>
      <c r="L996" s="426">
        <v>2.7386363579399999</v>
      </c>
      <c r="M996" s="424">
        <v>72</v>
      </c>
      <c r="N996" s="487">
        <v>4231273</v>
      </c>
      <c r="O996" s="487" t="s">
        <v>1982</v>
      </c>
      <c r="P996" s="572">
        <v>1.0711925954436594</v>
      </c>
      <c r="Q996" s="34" t="s">
        <v>1977</v>
      </c>
      <c r="R996" s="257" t="s">
        <v>48</v>
      </c>
      <c r="S996" s="27"/>
      <c r="T996" s="27"/>
      <c r="U996" s="145"/>
      <c r="V996" s="24"/>
      <c r="W996" s="24"/>
      <c r="X996" s="24"/>
      <c r="Y996" s="24"/>
      <c r="Z996" s="24"/>
      <c r="AA996" s="24"/>
      <c r="AB996" s="24"/>
      <c r="AC996" s="24"/>
      <c r="AD996" s="24"/>
      <c r="AE996" s="24"/>
      <c r="AF996" s="24"/>
      <c r="AG996" s="24"/>
      <c r="AH996" s="24"/>
      <c r="AI996" s="24"/>
      <c r="AJ996" s="24"/>
      <c r="AK996" s="24"/>
      <c r="AL996" s="24"/>
      <c r="AM996" s="24"/>
      <c r="AN996" s="24"/>
      <c r="AO996" s="145">
        <f t="shared" si="138"/>
        <v>0</v>
      </c>
      <c r="AP996" s="14">
        <f t="shared" si="139"/>
        <v>0</v>
      </c>
      <c r="AQ996" s="22"/>
      <c r="AR996" s="24"/>
      <c r="AS996" s="24"/>
      <c r="AT996" s="24"/>
      <c r="AU996" s="24"/>
      <c r="AV996" s="24"/>
      <c r="AW996" s="145"/>
      <c r="AX996" s="24"/>
      <c r="AY996" s="24"/>
      <c r="AZ996" s="24"/>
      <c r="BA996" s="24"/>
      <c r="BB996" s="24"/>
      <c r="BC996" s="24"/>
      <c r="BD996" s="24"/>
      <c r="BE996" s="24"/>
      <c r="BF996" s="24"/>
      <c r="BG996" s="24"/>
      <c r="BH996" s="24"/>
      <c r="BI996" s="24"/>
      <c r="BJ996" s="24"/>
      <c r="BK996" s="24"/>
      <c r="BL996" s="24"/>
      <c r="BM996" s="145">
        <f t="shared" si="140"/>
        <v>0</v>
      </c>
      <c r="BN996" s="24">
        <f t="shared" si="141"/>
        <v>0</v>
      </c>
      <c r="BO996" s="509">
        <f t="shared" si="135"/>
        <v>0</v>
      </c>
      <c r="BP996" s="511">
        <v>0</v>
      </c>
      <c r="BQ996" s="512">
        <v>0</v>
      </c>
      <c r="BR996" s="513">
        <v>0</v>
      </c>
      <c r="BS996" s="512">
        <v>0</v>
      </c>
      <c r="BT996" s="512">
        <v>0</v>
      </c>
      <c r="BU996" s="512">
        <v>0</v>
      </c>
      <c r="BV996" s="512">
        <v>0</v>
      </c>
      <c r="BW996" s="512">
        <v>0</v>
      </c>
      <c r="BX996" s="512">
        <v>0</v>
      </c>
      <c r="BY996" s="512">
        <v>0</v>
      </c>
      <c r="BZ996" s="512">
        <v>0</v>
      </c>
      <c r="CA996" s="512">
        <v>0</v>
      </c>
      <c r="CB996" s="512">
        <v>0</v>
      </c>
      <c r="CC996" s="512">
        <v>0</v>
      </c>
      <c r="CD996" s="512">
        <v>0</v>
      </c>
      <c r="CE996" s="512">
        <v>0</v>
      </c>
      <c r="CF996" s="512">
        <v>0</v>
      </c>
      <c r="CG996" s="512">
        <v>0</v>
      </c>
      <c r="CH996" s="512">
        <v>0</v>
      </c>
      <c r="CI996" s="512">
        <v>0</v>
      </c>
      <c r="CJ996" s="512">
        <v>0</v>
      </c>
      <c r="CK996" s="512">
        <v>0</v>
      </c>
      <c r="CL996" s="513">
        <f t="shared" si="142"/>
        <v>0</v>
      </c>
      <c r="CM996" s="513">
        <f t="shared" si="143"/>
        <v>0</v>
      </c>
      <c r="CN996" s="113"/>
      <c r="CO996" s="97"/>
      <c r="CP996" s="97"/>
      <c r="CQ996" s="97"/>
      <c r="CR996" s="97"/>
      <c r="CS996" s="97"/>
      <c r="CT996" s="97"/>
      <c r="CU996" s="114"/>
      <c r="CV996" s="50">
        <f t="shared" si="136"/>
        <v>4231273</v>
      </c>
      <c r="CW996" s="11"/>
      <c r="CX996" s="604">
        <f t="shared" si="137"/>
        <v>1.0711925954436594</v>
      </c>
      <c r="CY996" s="143"/>
      <c r="CZ996" s="143"/>
      <c r="DA996" s="143"/>
      <c r="DB996" s="23"/>
      <c r="DC996" s="23"/>
      <c r="DD996" s="23"/>
      <c r="DE996" s="23"/>
      <c r="DF996" s="143"/>
      <c r="DG996" s="89"/>
      <c r="DH996" s="50" t="s">
        <v>46</v>
      </c>
      <c r="DI996" s="28"/>
      <c r="DJ996" s="553" t="s">
        <v>46</v>
      </c>
      <c r="DK996" s="143"/>
      <c r="DL996" s="46"/>
      <c r="DM996" s="111"/>
      <c r="DN996" s="110"/>
      <c r="DO996" s="432">
        <v>116.47058823529412</v>
      </c>
      <c r="DP996" s="433">
        <v>223.787754326537</v>
      </c>
      <c r="DQ996" s="434">
        <v>116.47058823529412</v>
      </c>
      <c r="DR996" s="428">
        <v>223.787754326537</v>
      </c>
      <c r="DS996" s="432">
        <v>0.30449826989619377</v>
      </c>
      <c r="DT996" s="434">
        <v>0.99904547318243386</v>
      </c>
      <c r="DU996" s="434">
        <v>0.30449826989619377</v>
      </c>
      <c r="DV996" s="428">
        <v>0.99904547318243386</v>
      </c>
      <c r="DW996" s="252"/>
      <c r="DX996" s="50"/>
      <c r="DY996" s="249"/>
      <c r="DZ996" s="464">
        <v>0</v>
      </c>
      <c r="EA996" s="465">
        <v>15960.333333333334</v>
      </c>
      <c r="EB996" s="46"/>
    </row>
    <row r="997" spans="1:132" s="141" customFormat="1" ht="27.75" customHeight="1" x14ac:dyDescent="0.25">
      <c r="A997" s="69" t="s">
        <v>56</v>
      </c>
      <c r="B997" s="69" t="s">
        <v>57</v>
      </c>
      <c r="C997" s="69" t="s">
        <v>1464</v>
      </c>
      <c r="D997" s="67" t="s">
        <v>1603</v>
      </c>
      <c r="E997" s="67" t="s">
        <v>1484</v>
      </c>
      <c r="F997" s="67" t="s">
        <v>1662</v>
      </c>
      <c r="G997" s="67" t="s">
        <v>1484</v>
      </c>
      <c r="H997" s="14" t="s">
        <v>46</v>
      </c>
      <c r="I997" s="20" t="s">
        <v>1983</v>
      </c>
      <c r="J997" s="145" t="s">
        <v>1981</v>
      </c>
      <c r="K997" s="426">
        <v>2.4137860054279878</v>
      </c>
      <c r="L997" s="426">
        <v>1.5672348452250002</v>
      </c>
      <c r="M997" s="424">
        <v>247</v>
      </c>
      <c r="N997" s="487">
        <v>2995565</v>
      </c>
      <c r="O997" s="487" t="s">
        <v>1982</v>
      </c>
      <c r="P997" s="572">
        <v>0.75175623850642548</v>
      </c>
      <c r="Q997" s="34" t="s">
        <v>1977</v>
      </c>
      <c r="R997" s="257" t="s">
        <v>48</v>
      </c>
      <c r="S997" s="27"/>
      <c r="T997" s="27"/>
      <c r="U997" s="145"/>
      <c r="V997" s="24"/>
      <c r="W997" s="24"/>
      <c r="X997" s="24"/>
      <c r="Y997" s="24"/>
      <c r="Z997" s="24"/>
      <c r="AA997" s="24"/>
      <c r="AB997" s="24"/>
      <c r="AC997" s="24"/>
      <c r="AD997" s="24"/>
      <c r="AE997" s="24"/>
      <c r="AF997" s="24"/>
      <c r="AG997" s="24"/>
      <c r="AH997" s="24"/>
      <c r="AI997" s="24"/>
      <c r="AJ997" s="24"/>
      <c r="AK997" s="24"/>
      <c r="AL997" s="24"/>
      <c r="AM997" s="24"/>
      <c r="AN997" s="24"/>
      <c r="AO997" s="145">
        <f t="shared" si="138"/>
        <v>0</v>
      </c>
      <c r="AP997" s="14">
        <f t="shared" si="139"/>
        <v>0</v>
      </c>
      <c r="AQ997" s="22"/>
      <c r="AR997" s="24"/>
      <c r="AS997" s="24"/>
      <c r="AT997" s="24"/>
      <c r="AU997" s="24"/>
      <c r="AV997" s="24"/>
      <c r="AW997" s="145"/>
      <c r="AX997" s="24"/>
      <c r="AY997" s="24"/>
      <c r="AZ997" s="24"/>
      <c r="BA997" s="24"/>
      <c r="BB997" s="24"/>
      <c r="BC997" s="24"/>
      <c r="BD997" s="24"/>
      <c r="BE997" s="24"/>
      <c r="BF997" s="24"/>
      <c r="BG997" s="24"/>
      <c r="BH997" s="24"/>
      <c r="BI997" s="24"/>
      <c r="BJ997" s="24"/>
      <c r="BK997" s="24"/>
      <c r="BL997" s="24"/>
      <c r="BM997" s="145">
        <f t="shared" si="140"/>
        <v>0</v>
      </c>
      <c r="BN997" s="24">
        <f t="shared" si="141"/>
        <v>0</v>
      </c>
      <c r="BO997" s="509">
        <f t="shared" si="135"/>
        <v>0</v>
      </c>
      <c r="BP997" s="511">
        <v>0</v>
      </c>
      <c r="BQ997" s="512">
        <v>0</v>
      </c>
      <c r="BR997" s="513">
        <v>0</v>
      </c>
      <c r="BS997" s="512">
        <v>0</v>
      </c>
      <c r="BT997" s="512">
        <v>0</v>
      </c>
      <c r="BU997" s="512">
        <v>0</v>
      </c>
      <c r="BV997" s="512">
        <v>0</v>
      </c>
      <c r="BW997" s="512">
        <v>0</v>
      </c>
      <c r="BX997" s="512">
        <v>0</v>
      </c>
      <c r="BY997" s="512">
        <v>0</v>
      </c>
      <c r="BZ997" s="512">
        <v>0</v>
      </c>
      <c r="CA997" s="512">
        <v>0</v>
      </c>
      <c r="CB997" s="512">
        <v>0</v>
      </c>
      <c r="CC997" s="512">
        <v>0</v>
      </c>
      <c r="CD997" s="512">
        <v>0</v>
      </c>
      <c r="CE997" s="512">
        <v>0</v>
      </c>
      <c r="CF997" s="512">
        <v>0</v>
      </c>
      <c r="CG997" s="512">
        <v>0</v>
      </c>
      <c r="CH997" s="512">
        <v>0</v>
      </c>
      <c r="CI997" s="512">
        <v>0</v>
      </c>
      <c r="CJ997" s="512">
        <v>0</v>
      </c>
      <c r="CK997" s="512">
        <v>0</v>
      </c>
      <c r="CL997" s="513">
        <f t="shared" si="142"/>
        <v>0</v>
      </c>
      <c r="CM997" s="513">
        <f t="shared" si="143"/>
        <v>0</v>
      </c>
      <c r="CN997" s="113"/>
      <c r="CO997" s="97"/>
      <c r="CP997" s="97"/>
      <c r="CQ997" s="97"/>
      <c r="CR997" s="97"/>
      <c r="CS997" s="97"/>
      <c r="CT997" s="97"/>
      <c r="CU997" s="114"/>
      <c r="CV997" s="50">
        <f t="shared" si="136"/>
        <v>2995565</v>
      </c>
      <c r="CW997" s="11"/>
      <c r="CX997" s="604">
        <f t="shared" si="137"/>
        <v>0.75175623850642548</v>
      </c>
      <c r="CY997" s="143"/>
      <c r="CZ997" s="143"/>
      <c r="DA997" s="143"/>
      <c r="DB997" s="23"/>
      <c r="DC997" s="23"/>
      <c r="DD997" s="23"/>
      <c r="DE997" s="23"/>
      <c r="DF997" s="143"/>
      <c r="DG997" s="89"/>
      <c r="DH997" s="50" t="s">
        <v>46</v>
      </c>
      <c r="DI997" s="28"/>
      <c r="DJ997" s="553" t="s">
        <v>46</v>
      </c>
      <c r="DK997" s="143"/>
      <c r="DL997" s="46"/>
      <c r="DM997" s="111"/>
      <c r="DN997" s="110"/>
      <c r="DO997" s="432">
        <v>0</v>
      </c>
      <c r="DP997" s="433">
        <v>297.53870211102378</v>
      </c>
      <c r="DQ997" s="434">
        <v>0</v>
      </c>
      <c r="DR997" s="428">
        <v>297.53870211102378</v>
      </c>
      <c r="DS997" s="432">
        <v>0</v>
      </c>
      <c r="DT997" s="434">
        <v>0.30336200156372117</v>
      </c>
      <c r="DU997" s="434">
        <v>0</v>
      </c>
      <c r="DV997" s="428">
        <v>0.30336200156372117</v>
      </c>
      <c r="DW997" s="252"/>
      <c r="DX997" s="50"/>
      <c r="DY997" s="249"/>
      <c r="DZ997" s="464">
        <v>0</v>
      </c>
      <c r="EA997" s="465">
        <v>63425.333333333336</v>
      </c>
      <c r="EB997" s="46"/>
    </row>
    <row r="998" spans="1:132" s="141" customFormat="1" ht="27.75" customHeight="1" x14ac:dyDescent="0.25">
      <c r="A998" s="69" t="s">
        <v>56</v>
      </c>
      <c r="B998" s="69" t="s">
        <v>57</v>
      </c>
      <c r="C998" s="69" t="s">
        <v>1464</v>
      </c>
      <c r="D998" s="67" t="s">
        <v>1603</v>
      </c>
      <c r="E998" s="67" t="s">
        <v>1484</v>
      </c>
      <c r="F998" s="67" t="s">
        <v>1663</v>
      </c>
      <c r="G998" s="67" t="s">
        <v>1484</v>
      </c>
      <c r="H998" s="14" t="s">
        <v>46</v>
      </c>
      <c r="I998" s="20" t="s">
        <v>1979</v>
      </c>
      <c r="J998" s="145" t="s">
        <v>1981</v>
      </c>
      <c r="K998" s="426">
        <v>2.6299459462125832</v>
      </c>
      <c r="L998" s="426">
        <v>2.5259469644429999</v>
      </c>
      <c r="M998" s="424">
        <v>1050</v>
      </c>
      <c r="N998" s="487">
        <v>7713379</v>
      </c>
      <c r="O998" s="487" t="s">
        <v>1982</v>
      </c>
      <c r="P998" s="572">
        <v>1.7869221771526593</v>
      </c>
      <c r="Q998" s="34" t="s">
        <v>1977</v>
      </c>
      <c r="R998" s="257" t="s">
        <v>48</v>
      </c>
      <c r="S998" s="27"/>
      <c r="T998" s="27"/>
      <c r="U998" s="145"/>
      <c r="V998" s="24"/>
      <c r="W998" s="24"/>
      <c r="X998" s="24"/>
      <c r="Y998" s="24"/>
      <c r="Z998" s="24"/>
      <c r="AA998" s="24"/>
      <c r="AB998" s="24"/>
      <c r="AC998" s="24"/>
      <c r="AD998" s="24"/>
      <c r="AE998" s="24"/>
      <c r="AF998" s="24"/>
      <c r="AG998" s="24"/>
      <c r="AH998" s="24"/>
      <c r="AI998" s="24">
        <v>3</v>
      </c>
      <c r="AJ998" s="24">
        <v>3</v>
      </c>
      <c r="AK998" s="24"/>
      <c r="AL998" s="24"/>
      <c r="AM998" s="24"/>
      <c r="AN998" s="24"/>
      <c r="AO998" s="145">
        <f t="shared" si="138"/>
        <v>3</v>
      </c>
      <c r="AP998" s="14">
        <f t="shared" si="139"/>
        <v>3</v>
      </c>
      <c r="AQ998" s="22"/>
      <c r="AR998" s="24"/>
      <c r="AS998" s="24"/>
      <c r="AT998" s="24"/>
      <c r="AU998" s="24"/>
      <c r="AV998" s="24"/>
      <c r="AW998" s="145"/>
      <c r="AX998" s="24"/>
      <c r="AY998" s="24"/>
      <c r="AZ998" s="24"/>
      <c r="BA998" s="24"/>
      <c r="BB998" s="24"/>
      <c r="BC998" s="24"/>
      <c r="BD998" s="24"/>
      <c r="BE998" s="24"/>
      <c r="BF998" s="24"/>
      <c r="BG998" s="24">
        <v>22.92</v>
      </c>
      <c r="BH998" s="24">
        <v>22.92</v>
      </c>
      <c r="BI998" s="24"/>
      <c r="BJ998" s="24"/>
      <c r="BK998" s="24"/>
      <c r="BL998" s="24"/>
      <c r="BM998" s="145">
        <f t="shared" si="140"/>
        <v>22.92</v>
      </c>
      <c r="BN998" s="24">
        <f t="shared" si="141"/>
        <v>22.92</v>
      </c>
      <c r="BO998" s="509">
        <f t="shared" si="135"/>
        <v>1.2826523892899178E-2</v>
      </c>
      <c r="BP998" s="511">
        <v>0</v>
      </c>
      <c r="BQ998" s="512">
        <v>0</v>
      </c>
      <c r="BR998" s="513">
        <v>0</v>
      </c>
      <c r="BS998" s="512">
        <v>0</v>
      </c>
      <c r="BT998" s="512">
        <v>0</v>
      </c>
      <c r="BU998" s="512">
        <v>0</v>
      </c>
      <c r="BV998" s="512">
        <v>0</v>
      </c>
      <c r="BW998" s="512">
        <v>0</v>
      </c>
      <c r="BX998" s="512">
        <v>0</v>
      </c>
      <c r="BY998" s="512">
        <v>0</v>
      </c>
      <c r="BZ998" s="512">
        <v>0</v>
      </c>
      <c r="CA998" s="512">
        <v>0</v>
      </c>
      <c r="CB998" s="512">
        <v>0</v>
      </c>
      <c r="CC998" s="512">
        <v>0</v>
      </c>
      <c r="CD998" s="512">
        <v>0</v>
      </c>
      <c r="CE998" s="512">
        <v>0</v>
      </c>
      <c r="CF998" s="512">
        <v>26904.412800000002</v>
      </c>
      <c r="CG998" s="512">
        <v>26904.412800000002</v>
      </c>
      <c r="CH998" s="512">
        <v>0</v>
      </c>
      <c r="CI998" s="512">
        <v>0</v>
      </c>
      <c r="CJ998" s="512">
        <v>0</v>
      </c>
      <c r="CK998" s="512">
        <v>0</v>
      </c>
      <c r="CL998" s="513">
        <f t="shared" si="142"/>
        <v>26904.412800000002</v>
      </c>
      <c r="CM998" s="513">
        <f t="shared" si="143"/>
        <v>26904.412800000002</v>
      </c>
      <c r="CN998" s="113"/>
      <c r="CO998" s="97"/>
      <c r="CP998" s="97"/>
      <c r="CQ998" s="97"/>
      <c r="CR998" s="97"/>
      <c r="CS998" s="97"/>
      <c r="CT998" s="97"/>
      <c r="CU998" s="114"/>
      <c r="CV998" s="50">
        <f t="shared" si="136"/>
        <v>7713379</v>
      </c>
      <c r="CW998" s="11"/>
      <c r="CX998" s="604">
        <f t="shared" si="137"/>
        <v>1.7869221771526593</v>
      </c>
      <c r="CY998" s="143"/>
      <c r="CZ998" s="143"/>
      <c r="DA998" s="143"/>
      <c r="DB998" s="23"/>
      <c r="DC998" s="23"/>
      <c r="DD998" s="23"/>
      <c r="DE998" s="23"/>
      <c r="DF998" s="143"/>
      <c r="DG998" s="89"/>
      <c r="DH998" s="50" t="s">
        <v>46</v>
      </c>
      <c r="DI998" s="28"/>
      <c r="DJ998" s="553" t="s">
        <v>46</v>
      </c>
      <c r="DK998" s="143"/>
      <c r="DL998" s="46"/>
      <c r="DM998" s="111"/>
      <c r="DN998" s="110"/>
      <c r="DO998" s="432">
        <v>647.815223430429</v>
      </c>
      <c r="DP998" s="433">
        <v>-389.04474978235123</v>
      </c>
      <c r="DQ998" s="434">
        <v>647.815223430429</v>
      </c>
      <c r="DR998" s="428">
        <v>-389.04474978235123</v>
      </c>
      <c r="DS998" s="432">
        <v>0.99817445829033735</v>
      </c>
      <c r="DT998" s="434">
        <v>-0.27183302724126868</v>
      </c>
      <c r="DU998" s="434">
        <v>0.99817445829033735</v>
      </c>
      <c r="DV998" s="428">
        <v>-0.27183302724126868</v>
      </c>
      <c r="DW998" s="252"/>
      <c r="DX998" s="50"/>
      <c r="DY998" s="249"/>
      <c r="DZ998" s="464">
        <v>680152</v>
      </c>
      <c r="EA998" s="465">
        <v>-410045</v>
      </c>
      <c r="EB998" s="46"/>
    </row>
    <row r="999" spans="1:132" s="141" customFormat="1" ht="27.75" customHeight="1" x14ac:dyDescent="0.25">
      <c r="A999" s="69" t="s">
        <v>56</v>
      </c>
      <c r="B999" s="69" t="s">
        <v>57</v>
      </c>
      <c r="C999" s="69" t="s">
        <v>1464</v>
      </c>
      <c r="D999" s="67" t="s">
        <v>1603</v>
      </c>
      <c r="E999" s="67" t="s">
        <v>1484</v>
      </c>
      <c r="F999" s="67" t="s">
        <v>1664</v>
      </c>
      <c r="G999" s="67" t="s">
        <v>1484</v>
      </c>
      <c r="H999" s="14" t="s">
        <v>46</v>
      </c>
      <c r="I999" s="20" t="s">
        <v>1979</v>
      </c>
      <c r="J999" s="145" t="s">
        <v>1975</v>
      </c>
      <c r="K999" s="426">
        <v>14.74668057564142</v>
      </c>
      <c r="L999" s="426">
        <v>0.80549242256700004</v>
      </c>
      <c r="M999" s="424">
        <v>36</v>
      </c>
      <c r="N999" s="487">
        <v>25298879.999999996</v>
      </c>
      <c r="O999" s="487" t="s">
        <v>1976</v>
      </c>
      <c r="P999" s="572">
        <v>1.6690041581733699</v>
      </c>
      <c r="Q999" s="34" t="s">
        <v>1977</v>
      </c>
      <c r="R999" s="257" t="s">
        <v>48</v>
      </c>
      <c r="S999" s="27"/>
      <c r="T999" s="27"/>
      <c r="U999" s="145"/>
      <c r="V999" s="24"/>
      <c r="W999" s="24"/>
      <c r="X999" s="24"/>
      <c r="Y999" s="24"/>
      <c r="Z999" s="24"/>
      <c r="AA999" s="24"/>
      <c r="AB999" s="24"/>
      <c r="AC999" s="24"/>
      <c r="AD999" s="24"/>
      <c r="AE999" s="24"/>
      <c r="AF999" s="24"/>
      <c r="AG999" s="24"/>
      <c r="AH999" s="24"/>
      <c r="AI999" s="24"/>
      <c r="AJ999" s="24"/>
      <c r="AK999" s="24"/>
      <c r="AL999" s="24"/>
      <c r="AM999" s="24"/>
      <c r="AN999" s="24"/>
      <c r="AO999" s="145">
        <f t="shared" si="138"/>
        <v>0</v>
      </c>
      <c r="AP999" s="14">
        <f t="shared" si="139"/>
        <v>0</v>
      </c>
      <c r="AQ999" s="22"/>
      <c r="AR999" s="24"/>
      <c r="AS999" s="24"/>
      <c r="AT999" s="24"/>
      <c r="AU999" s="24"/>
      <c r="AV999" s="24"/>
      <c r="AW999" s="145"/>
      <c r="AX999" s="24"/>
      <c r="AY999" s="24"/>
      <c r="AZ999" s="24"/>
      <c r="BA999" s="24"/>
      <c r="BB999" s="24"/>
      <c r="BC999" s="24"/>
      <c r="BD999" s="24"/>
      <c r="BE999" s="24"/>
      <c r="BF999" s="24"/>
      <c r="BG999" s="24"/>
      <c r="BH999" s="24"/>
      <c r="BI999" s="24"/>
      <c r="BJ999" s="24"/>
      <c r="BK999" s="24"/>
      <c r="BL999" s="24"/>
      <c r="BM999" s="145">
        <f t="shared" si="140"/>
        <v>0</v>
      </c>
      <c r="BN999" s="24">
        <f t="shared" si="141"/>
        <v>0</v>
      </c>
      <c r="BO999" s="509">
        <f t="shared" si="135"/>
        <v>0</v>
      </c>
      <c r="BP999" s="511">
        <v>0</v>
      </c>
      <c r="BQ999" s="512">
        <v>0</v>
      </c>
      <c r="BR999" s="513">
        <v>0</v>
      </c>
      <c r="BS999" s="512">
        <v>0</v>
      </c>
      <c r="BT999" s="512">
        <v>0</v>
      </c>
      <c r="BU999" s="512">
        <v>0</v>
      </c>
      <c r="BV999" s="512">
        <v>0</v>
      </c>
      <c r="BW999" s="512">
        <v>0</v>
      </c>
      <c r="BX999" s="512">
        <v>0</v>
      </c>
      <c r="BY999" s="512">
        <v>0</v>
      </c>
      <c r="BZ999" s="512">
        <v>0</v>
      </c>
      <c r="CA999" s="512">
        <v>0</v>
      </c>
      <c r="CB999" s="512">
        <v>0</v>
      </c>
      <c r="CC999" s="512">
        <v>0</v>
      </c>
      <c r="CD999" s="512">
        <v>0</v>
      </c>
      <c r="CE999" s="512">
        <v>0</v>
      </c>
      <c r="CF999" s="512">
        <v>0</v>
      </c>
      <c r="CG999" s="512">
        <v>0</v>
      </c>
      <c r="CH999" s="512">
        <v>0</v>
      </c>
      <c r="CI999" s="512">
        <v>0</v>
      </c>
      <c r="CJ999" s="512">
        <v>0</v>
      </c>
      <c r="CK999" s="512">
        <v>0</v>
      </c>
      <c r="CL999" s="513">
        <f t="shared" si="142"/>
        <v>0</v>
      </c>
      <c r="CM999" s="513">
        <f t="shared" si="143"/>
        <v>0</v>
      </c>
      <c r="CN999" s="113"/>
      <c r="CO999" s="97"/>
      <c r="CP999" s="97"/>
      <c r="CQ999" s="97"/>
      <c r="CR999" s="97"/>
      <c r="CS999" s="97"/>
      <c r="CT999" s="97"/>
      <c r="CU999" s="114"/>
      <c r="CV999" s="50">
        <f t="shared" si="136"/>
        <v>25298879.999999996</v>
      </c>
      <c r="CW999" s="11"/>
      <c r="CX999" s="604">
        <f t="shared" si="137"/>
        <v>1.6690041581733699</v>
      </c>
      <c r="CY999" s="143"/>
      <c r="CZ999" s="143"/>
      <c r="DA999" s="143"/>
      <c r="DB999" s="23"/>
      <c r="DC999" s="23"/>
      <c r="DD999" s="23"/>
      <c r="DE999" s="23"/>
      <c r="DF999" s="143"/>
      <c r="DG999" s="89"/>
      <c r="DH999" s="50" t="s">
        <v>46</v>
      </c>
      <c r="DI999" s="28"/>
      <c r="DJ999" s="553" t="s">
        <v>46</v>
      </c>
      <c r="DK999" s="143"/>
      <c r="DL999" s="46"/>
      <c r="DM999" s="111"/>
      <c r="DN999" s="110"/>
      <c r="DO999" s="432">
        <v>8.0275862068965509</v>
      </c>
      <c r="DP999" s="433">
        <v>-8.0275862068965509</v>
      </c>
      <c r="DQ999" s="434">
        <v>8.0275862068965509</v>
      </c>
      <c r="DR999" s="428">
        <v>-8.0275862068965509</v>
      </c>
      <c r="DS999" s="432">
        <v>0.24827586206896551</v>
      </c>
      <c r="DT999" s="434">
        <v>-0.24827586206896551</v>
      </c>
      <c r="DU999" s="434">
        <v>0.24827586206896551</v>
      </c>
      <c r="DV999" s="428">
        <v>-0.24827586206896551</v>
      </c>
      <c r="DW999" s="252"/>
      <c r="DX999" s="50"/>
      <c r="DY999" s="249"/>
      <c r="DZ999" s="464">
        <v>0</v>
      </c>
      <c r="EA999" s="465">
        <v>0</v>
      </c>
      <c r="EB999" s="46"/>
    </row>
    <row r="1000" spans="1:132" s="141" customFormat="1" ht="27.75" customHeight="1" x14ac:dyDescent="0.25">
      <c r="A1000" s="69" t="s">
        <v>56</v>
      </c>
      <c r="B1000" s="69" t="s">
        <v>57</v>
      </c>
      <c r="C1000" s="69" t="s">
        <v>1464</v>
      </c>
      <c r="D1000" s="67" t="s">
        <v>1603</v>
      </c>
      <c r="E1000" s="67" t="s">
        <v>1484</v>
      </c>
      <c r="F1000" s="67" t="s">
        <v>1665</v>
      </c>
      <c r="G1000" s="67" t="s">
        <v>1608</v>
      </c>
      <c r="H1000" s="14" t="s">
        <v>46</v>
      </c>
      <c r="I1000" s="20" t="s">
        <v>1979</v>
      </c>
      <c r="J1000" s="145" t="s">
        <v>1975</v>
      </c>
      <c r="K1000" s="426">
        <v>9.7168050304614013</v>
      </c>
      <c r="L1000" s="426">
        <v>16.247916632871</v>
      </c>
      <c r="M1000" s="424">
        <v>1677</v>
      </c>
      <c r="N1000" s="487">
        <v>30204480</v>
      </c>
      <c r="O1000" s="487" t="s">
        <v>1976</v>
      </c>
      <c r="P1000" s="572">
        <v>8.3678838615267601</v>
      </c>
      <c r="Q1000" s="34" t="s">
        <v>1977</v>
      </c>
      <c r="R1000" s="257" t="s">
        <v>48</v>
      </c>
      <c r="S1000" s="27"/>
      <c r="T1000" s="27"/>
      <c r="U1000" s="145"/>
      <c r="V1000" s="24"/>
      <c r="W1000" s="24"/>
      <c r="X1000" s="24"/>
      <c r="Y1000" s="24"/>
      <c r="Z1000" s="24"/>
      <c r="AA1000" s="24"/>
      <c r="AB1000" s="24"/>
      <c r="AC1000" s="24"/>
      <c r="AD1000" s="24"/>
      <c r="AE1000" s="24"/>
      <c r="AF1000" s="24"/>
      <c r="AG1000" s="24"/>
      <c r="AH1000" s="24"/>
      <c r="AI1000" s="24">
        <v>31</v>
      </c>
      <c r="AJ1000" s="24">
        <v>31</v>
      </c>
      <c r="AK1000" s="24"/>
      <c r="AL1000" s="24"/>
      <c r="AM1000" s="24"/>
      <c r="AN1000" s="24"/>
      <c r="AO1000" s="145">
        <f t="shared" si="138"/>
        <v>31</v>
      </c>
      <c r="AP1000" s="14">
        <f t="shared" si="139"/>
        <v>31</v>
      </c>
      <c r="AQ1000" s="22"/>
      <c r="AR1000" s="24"/>
      <c r="AS1000" s="24"/>
      <c r="AT1000" s="24"/>
      <c r="AU1000" s="24"/>
      <c r="AV1000" s="24"/>
      <c r="AW1000" s="145"/>
      <c r="AX1000" s="24"/>
      <c r="AY1000" s="24"/>
      <c r="AZ1000" s="24"/>
      <c r="BA1000" s="24"/>
      <c r="BB1000" s="24"/>
      <c r="BC1000" s="24"/>
      <c r="BD1000" s="24"/>
      <c r="BE1000" s="24"/>
      <c r="BF1000" s="24"/>
      <c r="BG1000" s="24">
        <v>441.67</v>
      </c>
      <c r="BH1000" s="24">
        <v>441.67</v>
      </c>
      <c r="BI1000" s="24"/>
      <c r="BJ1000" s="24"/>
      <c r="BK1000" s="24"/>
      <c r="BL1000" s="24"/>
      <c r="BM1000" s="145">
        <f t="shared" si="140"/>
        <v>441.67</v>
      </c>
      <c r="BN1000" s="24">
        <f t="shared" si="141"/>
        <v>441.67</v>
      </c>
      <c r="BO1000" s="509">
        <f t="shared" si="135"/>
        <v>5.2781564288992798E-2</v>
      </c>
      <c r="BP1000" s="511">
        <v>0</v>
      </c>
      <c r="BQ1000" s="512">
        <v>0</v>
      </c>
      <c r="BR1000" s="513">
        <v>0</v>
      </c>
      <c r="BS1000" s="512">
        <v>0</v>
      </c>
      <c r="BT1000" s="512">
        <v>0</v>
      </c>
      <c r="BU1000" s="512">
        <v>0</v>
      </c>
      <c r="BV1000" s="512">
        <v>0</v>
      </c>
      <c r="BW1000" s="512">
        <v>0</v>
      </c>
      <c r="BX1000" s="512">
        <v>0</v>
      </c>
      <c r="BY1000" s="512">
        <v>0</v>
      </c>
      <c r="BZ1000" s="512">
        <v>0</v>
      </c>
      <c r="CA1000" s="512">
        <v>0</v>
      </c>
      <c r="CB1000" s="512">
        <v>0</v>
      </c>
      <c r="CC1000" s="512">
        <v>0</v>
      </c>
      <c r="CD1000" s="512">
        <v>0</v>
      </c>
      <c r="CE1000" s="512">
        <v>0</v>
      </c>
      <c r="CF1000" s="512">
        <v>518449.91280000005</v>
      </c>
      <c r="CG1000" s="512">
        <v>518449.91280000005</v>
      </c>
      <c r="CH1000" s="512">
        <v>0</v>
      </c>
      <c r="CI1000" s="512">
        <v>0</v>
      </c>
      <c r="CJ1000" s="512">
        <v>0</v>
      </c>
      <c r="CK1000" s="512">
        <v>0</v>
      </c>
      <c r="CL1000" s="513">
        <f t="shared" si="142"/>
        <v>518449.91280000005</v>
      </c>
      <c r="CM1000" s="513">
        <f t="shared" si="143"/>
        <v>518449.91280000005</v>
      </c>
      <c r="CN1000" s="113"/>
      <c r="CO1000" s="97"/>
      <c r="CP1000" s="97"/>
      <c r="CQ1000" s="97"/>
      <c r="CR1000" s="97"/>
      <c r="CS1000" s="97"/>
      <c r="CT1000" s="97"/>
      <c r="CU1000" s="114"/>
      <c r="CV1000" s="50">
        <f t="shared" si="136"/>
        <v>30204480</v>
      </c>
      <c r="CW1000" s="11"/>
      <c r="CX1000" s="604">
        <f t="shared" si="137"/>
        <v>8.3678838615267601</v>
      </c>
      <c r="CY1000" s="143"/>
      <c r="CZ1000" s="143"/>
      <c r="DA1000" s="143"/>
      <c r="DB1000" s="23"/>
      <c r="DC1000" s="23"/>
      <c r="DD1000" s="23"/>
      <c r="DE1000" s="23"/>
      <c r="DF1000" s="143"/>
      <c r="DG1000" s="89"/>
      <c r="DH1000" s="50" t="s">
        <v>46</v>
      </c>
      <c r="DI1000" s="28"/>
      <c r="DJ1000" s="553" t="s">
        <v>46</v>
      </c>
      <c r="DK1000" s="143"/>
      <c r="DL1000" s="46"/>
      <c r="DM1000" s="111"/>
      <c r="DN1000" s="110"/>
      <c r="DO1000" s="432">
        <v>1993.1654826369875</v>
      </c>
      <c r="DP1000" s="433">
        <v>-1924.0959910159079</v>
      </c>
      <c r="DQ1000" s="434">
        <v>153.16886084753313</v>
      </c>
      <c r="DR1000" s="428">
        <v>-131.16321167895597</v>
      </c>
      <c r="DS1000" s="432">
        <v>3.2979283620646762</v>
      </c>
      <c r="DT1000" s="434">
        <v>-3.1237854249442489</v>
      </c>
      <c r="DU1000" s="434">
        <v>2.2147150876844313</v>
      </c>
      <c r="DV1000" s="428">
        <v>-2.0647797005416813</v>
      </c>
      <c r="DW1000" s="252"/>
      <c r="DX1000" s="50"/>
      <c r="DY1000" s="249"/>
      <c r="DZ1000" s="464">
        <v>0</v>
      </c>
      <c r="EA1000" s="465">
        <v>16192.666666666666</v>
      </c>
      <c r="EB1000" s="46"/>
    </row>
    <row r="1001" spans="1:132" s="141" customFormat="1" ht="27.75" customHeight="1" x14ac:dyDescent="0.25">
      <c r="A1001" s="69" t="s">
        <v>56</v>
      </c>
      <c r="B1001" s="69" t="s">
        <v>57</v>
      </c>
      <c r="C1001" s="69" t="s">
        <v>1464</v>
      </c>
      <c r="D1001" s="67" t="s">
        <v>1603</v>
      </c>
      <c r="E1001" s="67" t="s">
        <v>1484</v>
      </c>
      <c r="F1001" s="67" t="s">
        <v>1666</v>
      </c>
      <c r="G1001" s="67" t="s">
        <v>1667</v>
      </c>
      <c r="H1001" s="14" t="s">
        <v>46</v>
      </c>
      <c r="I1001" s="20" t="s">
        <v>1979</v>
      </c>
      <c r="J1001" s="145" t="s">
        <v>1975</v>
      </c>
      <c r="K1001" s="426">
        <v>13.169128700107688</v>
      </c>
      <c r="L1001" s="426">
        <v>23.017424194548003</v>
      </c>
      <c r="M1001" s="424">
        <v>4721</v>
      </c>
      <c r="N1001" s="487">
        <v>42748799.999999993</v>
      </c>
      <c r="O1001" s="487" t="s">
        <v>1976</v>
      </c>
      <c r="P1001" s="572">
        <v>10.738022186603995</v>
      </c>
      <c r="Q1001" s="34" t="s">
        <v>1977</v>
      </c>
      <c r="R1001" s="257" t="s">
        <v>48</v>
      </c>
      <c r="S1001" s="27"/>
      <c r="T1001" s="27"/>
      <c r="U1001" s="145"/>
      <c r="V1001" s="24"/>
      <c r="W1001" s="24"/>
      <c r="X1001" s="24"/>
      <c r="Y1001" s="24"/>
      <c r="Z1001" s="24"/>
      <c r="AA1001" s="24"/>
      <c r="AB1001" s="24"/>
      <c r="AC1001" s="24"/>
      <c r="AD1001" s="24"/>
      <c r="AE1001" s="24"/>
      <c r="AF1001" s="24"/>
      <c r="AG1001" s="24"/>
      <c r="AH1001" s="24"/>
      <c r="AI1001" s="24">
        <v>110</v>
      </c>
      <c r="AJ1001" s="24">
        <v>110</v>
      </c>
      <c r="AK1001" s="24"/>
      <c r="AL1001" s="24"/>
      <c r="AM1001" s="24"/>
      <c r="AN1001" s="24"/>
      <c r="AO1001" s="145">
        <f t="shared" si="138"/>
        <v>110</v>
      </c>
      <c r="AP1001" s="14">
        <f t="shared" si="139"/>
        <v>110</v>
      </c>
      <c r="AQ1001" s="22"/>
      <c r="AR1001" s="24"/>
      <c r="AS1001" s="24"/>
      <c r="AT1001" s="24"/>
      <c r="AU1001" s="24"/>
      <c r="AV1001" s="24"/>
      <c r="AW1001" s="145"/>
      <c r="AX1001" s="24"/>
      <c r="AY1001" s="24"/>
      <c r="AZ1001" s="24"/>
      <c r="BA1001" s="24"/>
      <c r="BB1001" s="24"/>
      <c r="BC1001" s="24"/>
      <c r="BD1001" s="24"/>
      <c r="BE1001" s="24"/>
      <c r="BF1001" s="24"/>
      <c r="BG1001" s="24">
        <v>643.22</v>
      </c>
      <c r="BH1001" s="24">
        <v>643.22</v>
      </c>
      <c r="BI1001" s="24"/>
      <c r="BJ1001" s="24"/>
      <c r="BK1001" s="24"/>
      <c r="BL1001" s="24"/>
      <c r="BM1001" s="145">
        <f t="shared" si="140"/>
        <v>643.22</v>
      </c>
      <c r="BN1001" s="24">
        <f t="shared" si="141"/>
        <v>643.22</v>
      </c>
      <c r="BO1001" s="509">
        <f t="shared" si="135"/>
        <v>5.9901161389146342E-2</v>
      </c>
      <c r="BP1001" s="511">
        <v>0</v>
      </c>
      <c r="BQ1001" s="512">
        <v>0</v>
      </c>
      <c r="BR1001" s="513">
        <v>0</v>
      </c>
      <c r="BS1001" s="512">
        <v>0</v>
      </c>
      <c r="BT1001" s="512">
        <v>0</v>
      </c>
      <c r="BU1001" s="512">
        <v>0</v>
      </c>
      <c r="BV1001" s="512">
        <v>0</v>
      </c>
      <c r="BW1001" s="512">
        <v>0</v>
      </c>
      <c r="BX1001" s="512">
        <v>0</v>
      </c>
      <c r="BY1001" s="512">
        <v>0</v>
      </c>
      <c r="BZ1001" s="512">
        <v>0</v>
      </c>
      <c r="CA1001" s="512">
        <v>0</v>
      </c>
      <c r="CB1001" s="512">
        <v>0</v>
      </c>
      <c r="CC1001" s="512">
        <v>0</v>
      </c>
      <c r="CD1001" s="512">
        <v>0</v>
      </c>
      <c r="CE1001" s="512">
        <v>0</v>
      </c>
      <c r="CF1001" s="512">
        <v>755037.3648000001</v>
      </c>
      <c r="CG1001" s="512">
        <v>755037.3648000001</v>
      </c>
      <c r="CH1001" s="512">
        <v>0</v>
      </c>
      <c r="CI1001" s="512">
        <v>0</v>
      </c>
      <c r="CJ1001" s="512">
        <v>0</v>
      </c>
      <c r="CK1001" s="512">
        <v>0</v>
      </c>
      <c r="CL1001" s="513">
        <f t="shared" si="142"/>
        <v>755037.3648000001</v>
      </c>
      <c r="CM1001" s="513">
        <f t="shared" si="143"/>
        <v>755037.3648000001</v>
      </c>
      <c r="CN1001" s="113"/>
      <c r="CO1001" s="97"/>
      <c r="CP1001" s="97"/>
      <c r="CQ1001" s="97"/>
      <c r="CR1001" s="97"/>
      <c r="CS1001" s="97"/>
      <c r="CT1001" s="97"/>
      <c r="CU1001" s="114"/>
      <c r="CV1001" s="50">
        <f t="shared" si="136"/>
        <v>42748799.999999993</v>
      </c>
      <c r="CW1001" s="11"/>
      <c r="CX1001" s="604">
        <f t="shared" si="137"/>
        <v>10.738022186603995</v>
      </c>
      <c r="CY1001" s="143"/>
      <c r="CZ1001" s="143"/>
      <c r="DA1001" s="143"/>
      <c r="DB1001" s="23"/>
      <c r="DC1001" s="23"/>
      <c r="DD1001" s="23"/>
      <c r="DE1001" s="23"/>
      <c r="DF1001" s="143"/>
      <c r="DG1001" s="89"/>
      <c r="DH1001" s="50" t="s">
        <v>46</v>
      </c>
      <c r="DI1001" s="28"/>
      <c r="DJ1001" s="553" t="s">
        <v>46</v>
      </c>
      <c r="DK1001" s="143"/>
      <c r="DL1001" s="46"/>
      <c r="DM1001" s="111"/>
      <c r="DN1001" s="110"/>
      <c r="DO1001" s="432">
        <v>344.8491288768069</v>
      </c>
      <c r="DP1001" s="433">
        <v>-260.74706662762208</v>
      </c>
      <c r="DQ1001" s="434">
        <v>134.60055427088656</v>
      </c>
      <c r="DR1001" s="428">
        <v>-63.851047623565861</v>
      </c>
      <c r="DS1001" s="432">
        <v>2.4912534641930399</v>
      </c>
      <c r="DT1001" s="434">
        <v>-1.6103644465020124</v>
      </c>
      <c r="DU1001" s="434">
        <v>2.4139379710861224</v>
      </c>
      <c r="DV1001" s="428">
        <v>-1.5407024978955306</v>
      </c>
      <c r="DW1001" s="252"/>
      <c r="DX1001" s="50"/>
      <c r="DY1001" s="249"/>
      <c r="DZ1001" s="464">
        <v>36069</v>
      </c>
      <c r="EA1001" s="465">
        <v>104093</v>
      </c>
      <c r="EB1001" s="46"/>
    </row>
    <row r="1002" spans="1:132" s="141" customFormat="1" ht="27.75" customHeight="1" x14ac:dyDescent="0.25">
      <c r="A1002" s="69" t="s">
        <v>56</v>
      </c>
      <c r="B1002" s="69" t="s">
        <v>57</v>
      </c>
      <c r="C1002" s="69" t="s">
        <v>1464</v>
      </c>
      <c r="D1002" s="67" t="s">
        <v>1603</v>
      </c>
      <c r="E1002" s="67" t="s">
        <v>1484</v>
      </c>
      <c r="F1002" s="67" t="s">
        <v>1668</v>
      </c>
      <c r="G1002" s="67" t="s">
        <v>1484</v>
      </c>
      <c r="H1002" s="14" t="s">
        <v>46</v>
      </c>
      <c r="I1002" s="20" t="s">
        <v>1978</v>
      </c>
      <c r="J1002" s="145" t="s">
        <v>1975</v>
      </c>
      <c r="K1002" s="426">
        <v>12.117427449751865</v>
      </c>
      <c r="L1002" s="426">
        <v>16.17992420877</v>
      </c>
      <c r="M1002" s="424">
        <v>2647</v>
      </c>
      <c r="N1002" s="487">
        <v>34829760</v>
      </c>
      <c r="O1002" s="487" t="s">
        <v>1976</v>
      </c>
      <c r="P1002" s="572">
        <v>9.4881743238623102</v>
      </c>
      <c r="Q1002" s="34" t="s">
        <v>1977</v>
      </c>
      <c r="R1002" s="257" t="s">
        <v>48</v>
      </c>
      <c r="S1002" s="27"/>
      <c r="T1002" s="27"/>
      <c r="U1002" s="145"/>
      <c r="V1002" s="24"/>
      <c r="W1002" s="24"/>
      <c r="X1002" s="24"/>
      <c r="Y1002" s="24"/>
      <c r="Z1002" s="24"/>
      <c r="AA1002" s="24"/>
      <c r="AB1002" s="24"/>
      <c r="AC1002" s="24"/>
      <c r="AD1002" s="24"/>
      <c r="AE1002" s="24"/>
      <c r="AF1002" s="24"/>
      <c r="AG1002" s="24"/>
      <c r="AH1002" s="24"/>
      <c r="AI1002" s="24">
        <v>50</v>
      </c>
      <c r="AJ1002" s="24">
        <v>50</v>
      </c>
      <c r="AK1002" s="24"/>
      <c r="AL1002" s="24"/>
      <c r="AM1002" s="24"/>
      <c r="AN1002" s="24"/>
      <c r="AO1002" s="145">
        <f t="shared" si="138"/>
        <v>50</v>
      </c>
      <c r="AP1002" s="14">
        <f t="shared" si="139"/>
        <v>50</v>
      </c>
      <c r="AQ1002" s="22"/>
      <c r="AR1002" s="24"/>
      <c r="AS1002" s="24"/>
      <c r="AT1002" s="24"/>
      <c r="AU1002" s="24"/>
      <c r="AV1002" s="24"/>
      <c r="AW1002" s="145"/>
      <c r="AX1002" s="24"/>
      <c r="AY1002" s="24"/>
      <c r="AZ1002" s="24"/>
      <c r="BA1002" s="24"/>
      <c r="BB1002" s="24"/>
      <c r="BC1002" s="24"/>
      <c r="BD1002" s="24"/>
      <c r="BE1002" s="24"/>
      <c r="BF1002" s="24"/>
      <c r="BG1002" s="24">
        <v>479.07</v>
      </c>
      <c r="BH1002" s="24">
        <v>479.07</v>
      </c>
      <c r="BI1002" s="24"/>
      <c r="BJ1002" s="24"/>
      <c r="BK1002" s="24"/>
      <c r="BL1002" s="24"/>
      <c r="BM1002" s="145">
        <f t="shared" si="140"/>
        <v>479.07</v>
      </c>
      <c r="BN1002" s="24">
        <f t="shared" si="141"/>
        <v>479.07</v>
      </c>
      <c r="BO1002" s="509">
        <f t="shared" si="135"/>
        <v>5.049127299391639E-2</v>
      </c>
      <c r="BP1002" s="511">
        <v>0</v>
      </c>
      <c r="BQ1002" s="512">
        <v>0</v>
      </c>
      <c r="BR1002" s="513">
        <v>0</v>
      </c>
      <c r="BS1002" s="512">
        <v>0</v>
      </c>
      <c r="BT1002" s="512">
        <v>0</v>
      </c>
      <c r="BU1002" s="512">
        <v>0</v>
      </c>
      <c r="BV1002" s="512">
        <v>0</v>
      </c>
      <c r="BW1002" s="512">
        <v>0</v>
      </c>
      <c r="BX1002" s="512">
        <v>0</v>
      </c>
      <c r="BY1002" s="512">
        <v>0</v>
      </c>
      <c r="BZ1002" s="512">
        <v>0</v>
      </c>
      <c r="CA1002" s="512">
        <v>0</v>
      </c>
      <c r="CB1002" s="512">
        <v>0</v>
      </c>
      <c r="CC1002" s="512">
        <v>0</v>
      </c>
      <c r="CD1002" s="512">
        <v>0</v>
      </c>
      <c r="CE1002" s="512">
        <v>0</v>
      </c>
      <c r="CF1002" s="512">
        <v>562351.52880000009</v>
      </c>
      <c r="CG1002" s="512">
        <v>562351.52880000009</v>
      </c>
      <c r="CH1002" s="512">
        <v>0</v>
      </c>
      <c r="CI1002" s="512">
        <v>0</v>
      </c>
      <c r="CJ1002" s="512">
        <v>0</v>
      </c>
      <c r="CK1002" s="512">
        <v>0</v>
      </c>
      <c r="CL1002" s="513">
        <f t="shared" si="142"/>
        <v>562351.52880000009</v>
      </c>
      <c r="CM1002" s="513">
        <f t="shared" si="143"/>
        <v>562351.52880000009</v>
      </c>
      <c r="CN1002" s="113"/>
      <c r="CO1002" s="97"/>
      <c r="CP1002" s="97"/>
      <c r="CQ1002" s="97"/>
      <c r="CR1002" s="97"/>
      <c r="CS1002" s="97"/>
      <c r="CT1002" s="97"/>
      <c r="CU1002" s="114"/>
      <c r="CV1002" s="50">
        <f t="shared" si="136"/>
        <v>34829760</v>
      </c>
      <c r="CW1002" s="11"/>
      <c r="CX1002" s="604">
        <f t="shared" si="137"/>
        <v>9.4881743238623102</v>
      </c>
      <c r="CY1002" s="143"/>
      <c r="CZ1002" s="143"/>
      <c r="DA1002" s="143"/>
      <c r="DB1002" s="23"/>
      <c r="DC1002" s="23"/>
      <c r="DD1002" s="23"/>
      <c r="DE1002" s="23"/>
      <c r="DF1002" s="143"/>
      <c r="DG1002" s="89"/>
      <c r="DH1002" s="50" t="s">
        <v>46</v>
      </c>
      <c r="DI1002" s="28"/>
      <c r="DJ1002" s="553" t="s">
        <v>46</v>
      </c>
      <c r="DK1002" s="143"/>
      <c r="DL1002" s="46"/>
      <c r="DM1002" s="111"/>
      <c r="DN1002" s="110"/>
      <c r="DO1002" s="432">
        <v>298.69575894965521</v>
      </c>
      <c r="DP1002" s="433">
        <v>175.28703500387826</v>
      </c>
      <c r="DQ1002" s="434">
        <v>132.71861717200341</v>
      </c>
      <c r="DR1002" s="428">
        <v>132.06681542054781</v>
      </c>
      <c r="DS1002" s="432">
        <v>2.1890998394257108</v>
      </c>
      <c r="DT1002" s="434">
        <v>-0.19898815172584405</v>
      </c>
      <c r="DU1002" s="434">
        <v>2.1362047794464911</v>
      </c>
      <c r="DV1002" s="428">
        <v>-0.25807743666345684</v>
      </c>
      <c r="DW1002" s="252"/>
      <c r="DX1002" s="50"/>
      <c r="DY1002" s="249"/>
      <c r="DZ1002" s="464">
        <v>268618</v>
      </c>
      <c r="EA1002" s="465">
        <v>383913.33333333337</v>
      </c>
      <c r="EB1002" s="46"/>
    </row>
    <row r="1003" spans="1:132" s="141" customFormat="1" ht="27.75" customHeight="1" x14ac:dyDescent="0.25">
      <c r="A1003" s="69" t="s">
        <v>56</v>
      </c>
      <c r="B1003" s="69" t="s">
        <v>57</v>
      </c>
      <c r="C1003" s="69" t="s">
        <v>1464</v>
      </c>
      <c r="D1003" s="67" t="s">
        <v>1533</v>
      </c>
      <c r="E1003" s="67" t="s">
        <v>1534</v>
      </c>
      <c r="F1003" s="67" t="s">
        <v>1669</v>
      </c>
      <c r="G1003" s="67" t="s">
        <v>1670</v>
      </c>
      <c r="H1003" s="14" t="s">
        <v>46</v>
      </c>
      <c r="I1003" s="20" t="s">
        <v>1978</v>
      </c>
      <c r="J1003" s="145" t="s">
        <v>1975</v>
      </c>
      <c r="K1003" s="426">
        <v>11.774481389853227</v>
      </c>
      <c r="L1003" s="426">
        <v>13.088636336412002</v>
      </c>
      <c r="M1003" s="424">
        <v>875</v>
      </c>
      <c r="N1003" s="487">
        <v>22355520</v>
      </c>
      <c r="O1003" s="487" t="s">
        <v>1976</v>
      </c>
      <c r="P1003" s="572">
        <v>2.8578838324886475</v>
      </c>
      <c r="Q1003" s="34" t="s">
        <v>1977</v>
      </c>
      <c r="R1003" s="257" t="s">
        <v>48</v>
      </c>
      <c r="S1003" s="27"/>
      <c r="T1003" s="27"/>
      <c r="U1003" s="145"/>
      <c r="V1003" s="24"/>
      <c r="W1003" s="24"/>
      <c r="X1003" s="24"/>
      <c r="Y1003" s="24"/>
      <c r="Z1003" s="24"/>
      <c r="AA1003" s="24"/>
      <c r="AB1003" s="24"/>
      <c r="AC1003" s="24"/>
      <c r="AD1003" s="24"/>
      <c r="AE1003" s="24"/>
      <c r="AF1003" s="24"/>
      <c r="AG1003" s="24"/>
      <c r="AH1003" s="24"/>
      <c r="AI1003" s="24">
        <v>43</v>
      </c>
      <c r="AJ1003" s="24">
        <v>43</v>
      </c>
      <c r="AK1003" s="24">
        <v>1</v>
      </c>
      <c r="AL1003" s="24">
        <v>1</v>
      </c>
      <c r="AM1003" s="24"/>
      <c r="AN1003" s="24"/>
      <c r="AO1003" s="145">
        <f t="shared" si="138"/>
        <v>44</v>
      </c>
      <c r="AP1003" s="14">
        <f t="shared" si="139"/>
        <v>44</v>
      </c>
      <c r="AQ1003" s="22"/>
      <c r="AR1003" s="24"/>
      <c r="AS1003" s="24"/>
      <c r="AT1003" s="24"/>
      <c r="AU1003" s="24"/>
      <c r="AV1003" s="24"/>
      <c r="AW1003" s="145"/>
      <c r="AX1003" s="24"/>
      <c r="AY1003" s="24"/>
      <c r="AZ1003" s="24"/>
      <c r="BA1003" s="24"/>
      <c r="BB1003" s="24"/>
      <c r="BC1003" s="24"/>
      <c r="BD1003" s="24"/>
      <c r="BE1003" s="24"/>
      <c r="BF1003" s="24"/>
      <c r="BG1003" s="24">
        <v>280.02</v>
      </c>
      <c r="BH1003" s="24">
        <v>280.02</v>
      </c>
      <c r="BI1003" s="24">
        <v>3.8</v>
      </c>
      <c r="BJ1003" s="24">
        <v>3.8</v>
      </c>
      <c r="BK1003" s="24"/>
      <c r="BL1003" s="24"/>
      <c r="BM1003" s="145">
        <f t="shared" si="140"/>
        <v>283.82</v>
      </c>
      <c r="BN1003" s="24">
        <f t="shared" si="141"/>
        <v>283.82</v>
      </c>
      <c r="BO1003" s="509">
        <f t="shared" si="135"/>
        <v>9.9311244485696726E-2</v>
      </c>
      <c r="BP1003" s="511">
        <v>0</v>
      </c>
      <c r="BQ1003" s="512">
        <v>0</v>
      </c>
      <c r="BR1003" s="513">
        <v>0</v>
      </c>
      <c r="BS1003" s="512">
        <v>0</v>
      </c>
      <c r="BT1003" s="512">
        <v>0</v>
      </c>
      <c r="BU1003" s="512">
        <v>0</v>
      </c>
      <c r="BV1003" s="512">
        <v>0</v>
      </c>
      <c r="BW1003" s="512">
        <v>0</v>
      </c>
      <c r="BX1003" s="512">
        <v>0</v>
      </c>
      <c r="BY1003" s="512">
        <v>0</v>
      </c>
      <c r="BZ1003" s="512">
        <v>0</v>
      </c>
      <c r="CA1003" s="512">
        <v>0</v>
      </c>
      <c r="CB1003" s="512">
        <v>0</v>
      </c>
      <c r="CC1003" s="512">
        <v>0</v>
      </c>
      <c r="CD1003" s="512">
        <v>0</v>
      </c>
      <c r="CE1003" s="512">
        <v>0</v>
      </c>
      <c r="CF1003" s="512">
        <v>328698.67679999996</v>
      </c>
      <c r="CG1003" s="512">
        <v>328698.67679999996</v>
      </c>
      <c r="CH1003" s="512">
        <v>4460.5920000000006</v>
      </c>
      <c r="CI1003" s="512">
        <v>4460.5920000000006</v>
      </c>
      <c r="CJ1003" s="512">
        <v>0</v>
      </c>
      <c r="CK1003" s="512">
        <v>0</v>
      </c>
      <c r="CL1003" s="513">
        <f t="shared" si="142"/>
        <v>333159.26879999996</v>
      </c>
      <c r="CM1003" s="513">
        <f t="shared" si="143"/>
        <v>333159.26879999996</v>
      </c>
      <c r="CN1003" s="113"/>
      <c r="CO1003" s="97"/>
      <c r="CP1003" s="97"/>
      <c r="CQ1003" s="97"/>
      <c r="CR1003" s="97"/>
      <c r="CS1003" s="97"/>
      <c r="CT1003" s="97"/>
      <c r="CU1003" s="114"/>
      <c r="CV1003" s="50">
        <f t="shared" si="136"/>
        <v>22355520</v>
      </c>
      <c r="CW1003" s="11"/>
      <c r="CX1003" s="604">
        <f t="shared" si="137"/>
        <v>2.8578838324886475</v>
      </c>
      <c r="CY1003" s="143"/>
      <c r="CZ1003" s="143"/>
      <c r="DA1003" s="143"/>
      <c r="DB1003" s="23"/>
      <c r="DC1003" s="23"/>
      <c r="DD1003" s="23"/>
      <c r="DE1003" s="23"/>
      <c r="DF1003" s="143"/>
      <c r="DG1003" s="89"/>
      <c r="DH1003" s="50" t="s">
        <v>46</v>
      </c>
      <c r="DI1003" s="28"/>
      <c r="DJ1003" s="553" t="s">
        <v>46</v>
      </c>
      <c r="DK1003" s="143"/>
      <c r="DL1003" s="46"/>
      <c r="DM1003" s="111"/>
      <c r="DN1003" s="110"/>
      <c r="DO1003" s="432">
        <v>3120.9435506901464</v>
      </c>
      <c r="DP1003" s="433">
        <v>-2923.1574268559712</v>
      </c>
      <c r="DQ1003" s="434">
        <v>244.38762494050442</v>
      </c>
      <c r="DR1003" s="428">
        <v>-65.970966755184236</v>
      </c>
      <c r="DS1003" s="432">
        <v>2.6741551642075194</v>
      </c>
      <c r="DT1003" s="434">
        <v>-1.7467674856133999</v>
      </c>
      <c r="DU1003" s="434">
        <v>1.6689195621132789</v>
      </c>
      <c r="DV1003" s="428">
        <v>-0.74611203619091515</v>
      </c>
      <c r="DW1003" s="252"/>
      <c r="DX1003" s="50"/>
      <c r="DY1003" s="249"/>
      <c r="DZ1003" s="464">
        <v>97488</v>
      </c>
      <c r="EA1003" s="465">
        <v>8105.6666666666715</v>
      </c>
      <c r="EB1003" s="46"/>
    </row>
    <row r="1004" spans="1:132" s="141" customFormat="1" ht="27.75" customHeight="1" x14ac:dyDescent="0.25">
      <c r="A1004" s="69" t="s">
        <v>56</v>
      </c>
      <c r="B1004" s="69" t="s">
        <v>57</v>
      </c>
      <c r="C1004" s="69" t="s">
        <v>1464</v>
      </c>
      <c r="D1004" s="67" t="s">
        <v>1533</v>
      </c>
      <c r="E1004" s="67" t="s">
        <v>1534</v>
      </c>
      <c r="F1004" s="67" t="s">
        <v>1671</v>
      </c>
      <c r="G1004" s="67" t="s">
        <v>1534</v>
      </c>
      <c r="H1004" s="14" t="s">
        <v>46</v>
      </c>
      <c r="I1004" s="20" t="s">
        <v>1978</v>
      </c>
      <c r="J1004" s="145" t="s">
        <v>1975</v>
      </c>
      <c r="K1004" s="426">
        <v>11.774481389853227</v>
      </c>
      <c r="L1004" s="426">
        <v>16.162310572443001</v>
      </c>
      <c r="M1004" s="424">
        <v>2532</v>
      </c>
      <c r="N1004" s="487">
        <v>29924160</v>
      </c>
      <c r="O1004" s="487" t="s">
        <v>1976</v>
      </c>
      <c r="P1004" s="572">
        <v>7.3619087524907556</v>
      </c>
      <c r="Q1004" s="34" t="s">
        <v>1977</v>
      </c>
      <c r="R1004" s="257" t="s">
        <v>48</v>
      </c>
      <c r="S1004" s="27"/>
      <c r="T1004" s="27"/>
      <c r="U1004" s="145"/>
      <c r="V1004" s="24"/>
      <c r="W1004" s="24"/>
      <c r="X1004" s="24"/>
      <c r="Y1004" s="24"/>
      <c r="Z1004" s="24"/>
      <c r="AA1004" s="24"/>
      <c r="AB1004" s="24"/>
      <c r="AC1004" s="24"/>
      <c r="AD1004" s="24"/>
      <c r="AE1004" s="24"/>
      <c r="AF1004" s="24"/>
      <c r="AG1004" s="24"/>
      <c r="AH1004" s="24"/>
      <c r="AI1004" s="24">
        <v>44</v>
      </c>
      <c r="AJ1004" s="24">
        <v>44</v>
      </c>
      <c r="AK1004" s="24"/>
      <c r="AL1004" s="24"/>
      <c r="AM1004" s="24"/>
      <c r="AN1004" s="24"/>
      <c r="AO1004" s="145">
        <f t="shared" si="138"/>
        <v>44</v>
      </c>
      <c r="AP1004" s="14">
        <f t="shared" si="139"/>
        <v>44</v>
      </c>
      <c r="AQ1004" s="22"/>
      <c r="AR1004" s="24"/>
      <c r="AS1004" s="24"/>
      <c r="AT1004" s="24"/>
      <c r="AU1004" s="24"/>
      <c r="AV1004" s="24"/>
      <c r="AW1004" s="145"/>
      <c r="AX1004" s="24"/>
      <c r="AY1004" s="24"/>
      <c r="AZ1004" s="24"/>
      <c r="BA1004" s="24"/>
      <c r="BB1004" s="24"/>
      <c r="BC1004" s="24"/>
      <c r="BD1004" s="24"/>
      <c r="BE1004" s="24"/>
      <c r="BF1004" s="24"/>
      <c r="BG1004" s="24">
        <v>279.05</v>
      </c>
      <c r="BH1004" s="24">
        <v>279.05</v>
      </c>
      <c r="BI1004" s="24"/>
      <c r="BJ1004" s="24"/>
      <c r="BK1004" s="24"/>
      <c r="BL1004" s="24"/>
      <c r="BM1004" s="145">
        <f t="shared" si="140"/>
        <v>279.05</v>
      </c>
      <c r="BN1004" s="24">
        <f t="shared" si="141"/>
        <v>279.05</v>
      </c>
      <c r="BO1004" s="509">
        <f t="shared" si="135"/>
        <v>3.7904571950255289E-2</v>
      </c>
      <c r="BP1004" s="511">
        <v>0</v>
      </c>
      <c r="BQ1004" s="512">
        <v>0</v>
      </c>
      <c r="BR1004" s="513">
        <v>0</v>
      </c>
      <c r="BS1004" s="512">
        <v>0</v>
      </c>
      <c r="BT1004" s="512">
        <v>0</v>
      </c>
      <c r="BU1004" s="512">
        <v>0</v>
      </c>
      <c r="BV1004" s="512">
        <v>0</v>
      </c>
      <c r="BW1004" s="512">
        <v>0</v>
      </c>
      <c r="BX1004" s="512">
        <v>0</v>
      </c>
      <c r="BY1004" s="512">
        <v>0</v>
      </c>
      <c r="BZ1004" s="512">
        <v>0</v>
      </c>
      <c r="CA1004" s="512">
        <v>0</v>
      </c>
      <c r="CB1004" s="512">
        <v>0</v>
      </c>
      <c r="CC1004" s="512">
        <v>0</v>
      </c>
      <c r="CD1004" s="512">
        <v>0</v>
      </c>
      <c r="CE1004" s="512">
        <v>0</v>
      </c>
      <c r="CF1004" s="512">
        <v>327560.05200000003</v>
      </c>
      <c r="CG1004" s="512">
        <v>327560.05200000003</v>
      </c>
      <c r="CH1004" s="512">
        <v>0</v>
      </c>
      <c r="CI1004" s="512">
        <v>0</v>
      </c>
      <c r="CJ1004" s="512">
        <v>0</v>
      </c>
      <c r="CK1004" s="512">
        <v>0</v>
      </c>
      <c r="CL1004" s="513">
        <f t="shared" si="142"/>
        <v>327560.05200000003</v>
      </c>
      <c r="CM1004" s="513">
        <f t="shared" si="143"/>
        <v>327560.05200000003</v>
      </c>
      <c r="CN1004" s="113"/>
      <c r="CO1004" s="97"/>
      <c r="CP1004" s="97"/>
      <c r="CQ1004" s="97"/>
      <c r="CR1004" s="97"/>
      <c r="CS1004" s="97"/>
      <c r="CT1004" s="97"/>
      <c r="CU1004" s="114"/>
      <c r="CV1004" s="50">
        <f t="shared" si="136"/>
        <v>29924160</v>
      </c>
      <c r="CW1004" s="11"/>
      <c r="CX1004" s="604">
        <f t="shared" si="137"/>
        <v>7.3619087524907556</v>
      </c>
      <c r="CY1004" s="143"/>
      <c r="CZ1004" s="143"/>
      <c r="DA1004" s="143"/>
      <c r="DB1004" s="23"/>
      <c r="DC1004" s="23"/>
      <c r="DD1004" s="23"/>
      <c r="DE1004" s="23"/>
      <c r="DF1004" s="143"/>
      <c r="DG1004" s="89"/>
      <c r="DH1004" s="50" t="s">
        <v>46</v>
      </c>
      <c r="DI1004" s="28"/>
      <c r="DJ1004" s="553" t="s">
        <v>46</v>
      </c>
      <c r="DK1004" s="143"/>
      <c r="DL1004" s="46"/>
      <c r="DM1004" s="111"/>
      <c r="DN1004" s="110"/>
      <c r="DO1004" s="432">
        <v>1691.2962780136243</v>
      </c>
      <c r="DP1004" s="433">
        <v>-1395.185683140113</v>
      </c>
      <c r="DQ1004" s="434">
        <v>321.7261328857735</v>
      </c>
      <c r="DR1004" s="428">
        <v>-100.30724442455687</v>
      </c>
      <c r="DS1004" s="432">
        <v>2.1490769078882415</v>
      </c>
      <c r="DT1004" s="434">
        <v>-1.3356292075563307</v>
      </c>
      <c r="DU1004" s="434">
        <v>1.1314048770855958</v>
      </c>
      <c r="DV1004" s="428">
        <v>-0.34193703896884131</v>
      </c>
      <c r="DW1004" s="252"/>
      <c r="DX1004" s="50"/>
      <c r="DY1004" s="249"/>
      <c r="DZ1004" s="464">
        <v>769747</v>
      </c>
      <c r="EA1004" s="465">
        <v>-434236</v>
      </c>
      <c r="EB1004" s="46"/>
    </row>
    <row r="1005" spans="1:132" s="141" customFormat="1" ht="27.75" customHeight="1" x14ac:dyDescent="0.25">
      <c r="A1005" s="69" t="s">
        <v>56</v>
      </c>
      <c r="B1005" s="69" t="s">
        <v>57</v>
      </c>
      <c r="C1005" s="69" t="s">
        <v>1464</v>
      </c>
      <c r="D1005" s="67" t="s">
        <v>1533</v>
      </c>
      <c r="E1005" s="67" t="s">
        <v>1534</v>
      </c>
      <c r="F1005" s="67" t="s">
        <v>1672</v>
      </c>
      <c r="G1005" s="67" t="s">
        <v>1673</v>
      </c>
      <c r="H1005" s="14" t="s">
        <v>46</v>
      </c>
      <c r="I1005" s="20" t="s">
        <v>1978</v>
      </c>
      <c r="J1005" s="145" t="s">
        <v>1975</v>
      </c>
      <c r="K1005" s="426">
        <v>11.774481389853227</v>
      </c>
      <c r="L1005" s="426">
        <v>23.339772678726</v>
      </c>
      <c r="M1005" s="424">
        <v>3056</v>
      </c>
      <c r="N1005" s="487">
        <v>16679040</v>
      </c>
      <c r="O1005" s="487" t="s">
        <v>1976</v>
      </c>
      <c r="P1005" s="572">
        <v>8.345020790866851</v>
      </c>
      <c r="Q1005" s="34" t="s">
        <v>1977</v>
      </c>
      <c r="R1005" s="257" t="s">
        <v>48</v>
      </c>
      <c r="S1005" s="27"/>
      <c r="T1005" s="27"/>
      <c r="U1005" s="145"/>
      <c r="V1005" s="24"/>
      <c r="W1005" s="24"/>
      <c r="X1005" s="24"/>
      <c r="Y1005" s="24"/>
      <c r="Z1005" s="24"/>
      <c r="AA1005" s="24"/>
      <c r="AB1005" s="24"/>
      <c r="AC1005" s="24"/>
      <c r="AD1005" s="24"/>
      <c r="AE1005" s="24"/>
      <c r="AF1005" s="24"/>
      <c r="AG1005" s="24"/>
      <c r="AH1005" s="24"/>
      <c r="AI1005" s="24">
        <v>128</v>
      </c>
      <c r="AJ1005" s="24">
        <v>128</v>
      </c>
      <c r="AK1005" s="24">
        <v>1</v>
      </c>
      <c r="AL1005" s="24">
        <v>1</v>
      </c>
      <c r="AM1005" s="24"/>
      <c r="AN1005" s="24"/>
      <c r="AO1005" s="145">
        <f t="shared" si="138"/>
        <v>129</v>
      </c>
      <c r="AP1005" s="14">
        <f t="shared" si="139"/>
        <v>129</v>
      </c>
      <c r="AQ1005" s="22"/>
      <c r="AR1005" s="24"/>
      <c r="AS1005" s="24"/>
      <c r="AT1005" s="24"/>
      <c r="AU1005" s="24"/>
      <c r="AV1005" s="24"/>
      <c r="AW1005" s="145"/>
      <c r="AX1005" s="24"/>
      <c r="AY1005" s="24"/>
      <c r="AZ1005" s="24"/>
      <c r="BA1005" s="24"/>
      <c r="BB1005" s="24"/>
      <c r="BC1005" s="24"/>
      <c r="BD1005" s="24"/>
      <c r="BE1005" s="24"/>
      <c r="BF1005" s="24"/>
      <c r="BG1005" s="24">
        <v>783.34500000000003</v>
      </c>
      <c r="BH1005" s="24">
        <v>783.34500000000003</v>
      </c>
      <c r="BI1005" s="24">
        <v>7.6</v>
      </c>
      <c r="BJ1005" s="24">
        <v>7.6</v>
      </c>
      <c r="BK1005" s="24"/>
      <c r="BL1005" s="24"/>
      <c r="BM1005" s="145">
        <f t="shared" si="140"/>
        <v>790.94500000000005</v>
      </c>
      <c r="BN1005" s="24">
        <f t="shared" si="141"/>
        <v>790.94500000000005</v>
      </c>
      <c r="BO1005" s="509">
        <f t="shared" si="135"/>
        <v>9.4780470872600359E-2</v>
      </c>
      <c r="BP1005" s="511">
        <v>0</v>
      </c>
      <c r="BQ1005" s="512">
        <v>0</v>
      </c>
      <c r="BR1005" s="513">
        <v>0</v>
      </c>
      <c r="BS1005" s="512">
        <v>0</v>
      </c>
      <c r="BT1005" s="512">
        <v>0</v>
      </c>
      <c r="BU1005" s="512">
        <v>0</v>
      </c>
      <c r="BV1005" s="512">
        <v>0</v>
      </c>
      <c r="BW1005" s="512">
        <v>0</v>
      </c>
      <c r="BX1005" s="512">
        <v>0</v>
      </c>
      <c r="BY1005" s="512">
        <v>0</v>
      </c>
      <c r="BZ1005" s="512">
        <v>0</v>
      </c>
      <c r="CA1005" s="512">
        <v>0</v>
      </c>
      <c r="CB1005" s="512">
        <v>0</v>
      </c>
      <c r="CC1005" s="512">
        <v>0</v>
      </c>
      <c r="CD1005" s="512">
        <v>0</v>
      </c>
      <c r="CE1005" s="512">
        <v>0</v>
      </c>
      <c r="CF1005" s="512">
        <v>919521.69480000006</v>
      </c>
      <c r="CG1005" s="512">
        <v>919521.69480000006</v>
      </c>
      <c r="CH1005" s="512">
        <v>8921.1840000000011</v>
      </c>
      <c r="CI1005" s="512">
        <v>8921.1840000000011</v>
      </c>
      <c r="CJ1005" s="512">
        <v>0</v>
      </c>
      <c r="CK1005" s="512">
        <v>0</v>
      </c>
      <c r="CL1005" s="513">
        <f t="shared" si="142"/>
        <v>928442.87880000006</v>
      </c>
      <c r="CM1005" s="513">
        <f t="shared" si="143"/>
        <v>928442.87880000006</v>
      </c>
      <c r="CN1005" s="113"/>
      <c r="CO1005" s="97"/>
      <c r="CP1005" s="97"/>
      <c r="CQ1005" s="97"/>
      <c r="CR1005" s="97"/>
      <c r="CS1005" s="97"/>
      <c r="CT1005" s="97"/>
      <c r="CU1005" s="114"/>
      <c r="CV1005" s="50">
        <f t="shared" si="136"/>
        <v>16679040</v>
      </c>
      <c r="CW1005" s="11"/>
      <c r="CX1005" s="604">
        <f t="shared" si="137"/>
        <v>8.345020790866851</v>
      </c>
      <c r="CY1005" s="143"/>
      <c r="CZ1005" s="143"/>
      <c r="DA1005" s="143"/>
      <c r="DB1005" s="23"/>
      <c r="DC1005" s="23"/>
      <c r="DD1005" s="23"/>
      <c r="DE1005" s="23"/>
      <c r="DF1005" s="143"/>
      <c r="DG1005" s="89"/>
      <c r="DH1005" s="50" t="s">
        <v>46</v>
      </c>
      <c r="DI1005" s="28"/>
      <c r="DJ1005" s="553" t="s">
        <v>46</v>
      </c>
      <c r="DK1005" s="143"/>
      <c r="DL1005" s="46"/>
      <c r="DM1005" s="111"/>
      <c r="DN1005" s="110"/>
      <c r="DO1005" s="432">
        <v>623.12539877300617</v>
      </c>
      <c r="DP1005" s="433">
        <v>60.199869044109846</v>
      </c>
      <c r="DQ1005" s="434">
        <v>89.20441717791411</v>
      </c>
      <c r="DR1005" s="428">
        <v>56.318113119073075</v>
      </c>
      <c r="DS1005" s="432">
        <v>0.4534969325153374</v>
      </c>
      <c r="DT1005" s="434">
        <v>1.2136933259225415</v>
      </c>
      <c r="DU1005" s="434">
        <v>0.28728016359918201</v>
      </c>
      <c r="DV1005" s="428">
        <v>1.1262869064328997</v>
      </c>
      <c r="DW1005" s="252"/>
      <c r="DX1005" s="50"/>
      <c r="DY1005" s="249"/>
      <c r="DZ1005" s="464">
        <v>233896</v>
      </c>
      <c r="EA1005" s="465">
        <v>-233896</v>
      </c>
      <c r="EB1005" s="46"/>
    </row>
    <row r="1006" spans="1:132" s="141" customFormat="1" ht="27.75" customHeight="1" x14ac:dyDescent="0.25">
      <c r="A1006" s="69" t="s">
        <v>56</v>
      </c>
      <c r="B1006" s="69" t="s">
        <v>57</v>
      </c>
      <c r="C1006" s="69" t="s">
        <v>1464</v>
      </c>
      <c r="D1006" s="67" t="s">
        <v>1533</v>
      </c>
      <c r="E1006" s="67" t="s">
        <v>1534</v>
      </c>
      <c r="F1006" s="67" t="s">
        <v>1674</v>
      </c>
      <c r="G1006" s="67" t="s">
        <v>1534</v>
      </c>
      <c r="H1006" s="14" t="s">
        <v>46</v>
      </c>
      <c r="I1006" s="20" t="s">
        <v>1978</v>
      </c>
      <c r="J1006" s="145" t="s">
        <v>1975</v>
      </c>
      <c r="K1006" s="426">
        <v>11.774481389853227</v>
      </c>
      <c r="L1006" s="426">
        <v>21.242045410362</v>
      </c>
      <c r="M1006" s="424">
        <v>3253</v>
      </c>
      <c r="N1006" s="487">
        <v>39665280.000000007</v>
      </c>
      <c r="O1006" s="487" t="s">
        <v>1976</v>
      </c>
      <c r="P1006" s="572">
        <v>12.048838237772138</v>
      </c>
      <c r="Q1006" s="34" t="s">
        <v>1977</v>
      </c>
      <c r="R1006" s="257" t="s">
        <v>48</v>
      </c>
      <c r="S1006" s="27"/>
      <c r="T1006" s="27"/>
      <c r="U1006" s="145"/>
      <c r="V1006" s="24"/>
      <c r="W1006" s="24"/>
      <c r="X1006" s="24"/>
      <c r="Y1006" s="24"/>
      <c r="Z1006" s="24"/>
      <c r="AA1006" s="24"/>
      <c r="AB1006" s="24"/>
      <c r="AC1006" s="24"/>
      <c r="AD1006" s="24"/>
      <c r="AE1006" s="24"/>
      <c r="AF1006" s="24"/>
      <c r="AG1006" s="24"/>
      <c r="AH1006" s="24"/>
      <c r="AI1006" s="24">
        <v>51</v>
      </c>
      <c r="AJ1006" s="24">
        <v>51</v>
      </c>
      <c r="AK1006" s="24"/>
      <c r="AL1006" s="24"/>
      <c r="AM1006" s="24"/>
      <c r="AN1006" s="24"/>
      <c r="AO1006" s="145">
        <f t="shared" si="138"/>
        <v>51</v>
      </c>
      <c r="AP1006" s="14">
        <f t="shared" si="139"/>
        <v>51</v>
      </c>
      <c r="AQ1006" s="22"/>
      <c r="AR1006" s="24"/>
      <c r="AS1006" s="24"/>
      <c r="AT1006" s="24"/>
      <c r="AU1006" s="24"/>
      <c r="AV1006" s="24"/>
      <c r="AW1006" s="145"/>
      <c r="AX1006" s="24"/>
      <c r="AY1006" s="24"/>
      <c r="AZ1006" s="24"/>
      <c r="BA1006" s="24"/>
      <c r="BB1006" s="24"/>
      <c r="BC1006" s="24"/>
      <c r="BD1006" s="24"/>
      <c r="BE1006" s="24"/>
      <c r="BF1006" s="24"/>
      <c r="BG1006" s="24">
        <v>328.55</v>
      </c>
      <c r="BH1006" s="24">
        <v>328.55</v>
      </c>
      <c r="BI1006" s="24"/>
      <c r="BJ1006" s="24"/>
      <c r="BK1006" s="24"/>
      <c r="BL1006" s="24"/>
      <c r="BM1006" s="145">
        <f t="shared" si="140"/>
        <v>328.55</v>
      </c>
      <c r="BN1006" s="24">
        <f t="shared" si="141"/>
        <v>328.55</v>
      </c>
      <c r="BO1006" s="509">
        <f t="shared" si="135"/>
        <v>2.7268189141258631E-2</v>
      </c>
      <c r="BP1006" s="511">
        <v>0</v>
      </c>
      <c r="BQ1006" s="512">
        <v>0</v>
      </c>
      <c r="BR1006" s="513">
        <v>0</v>
      </c>
      <c r="BS1006" s="512">
        <v>0</v>
      </c>
      <c r="BT1006" s="512">
        <v>0</v>
      </c>
      <c r="BU1006" s="512">
        <v>0</v>
      </c>
      <c r="BV1006" s="512">
        <v>0</v>
      </c>
      <c r="BW1006" s="512">
        <v>0</v>
      </c>
      <c r="BX1006" s="512">
        <v>0</v>
      </c>
      <c r="BY1006" s="512">
        <v>0</v>
      </c>
      <c r="BZ1006" s="512">
        <v>0</v>
      </c>
      <c r="CA1006" s="512">
        <v>0</v>
      </c>
      <c r="CB1006" s="512">
        <v>0</v>
      </c>
      <c r="CC1006" s="512">
        <v>0</v>
      </c>
      <c r="CD1006" s="512">
        <v>0</v>
      </c>
      <c r="CE1006" s="512">
        <v>0</v>
      </c>
      <c r="CF1006" s="512">
        <v>385665.13200000004</v>
      </c>
      <c r="CG1006" s="512">
        <v>385665.13200000004</v>
      </c>
      <c r="CH1006" s="512">
        <v>0</v>
      </c>
      <c r="CI1006" s="512">
        <v>0</v>
      </c>
      <c r="CJ1006" s="512">
        <v>0</v>
      </c>
      <c r="CK1006" s="512">
        <v>0</v>
      </c>
      <c r="CL1006" s="513">
        <f t="shared" si="142"/>
        <v>385665.13200000004</v>
      </c>
      <c r="CM1006" s="513">
        <f t="shared" si="143"/>
        <v>385665.13200000004</v>
      </c>
      <c r="CN1006" s="113"/>
      <c r="CO1006" s="97"/>
      <c r="CP1006" s="97"/>
      <c r="CQ1006" s="97"/>
      <c r="CR1006" s="97"/>
      <c r="CS1006" s="97"/>
      <c r="CT1006" s="97"/>
      <c r="CU1006" s="114"/>
      <c r="CV1006" s="50">
        <f t="shared" si="136"/>
        <v>39665280.000000007</v>
      </c>
      <c r="CW1006" s="11"/>
      <c r="CX1006" s="604">
        <f t="shared" si="137"/>
        <v>12.048838237772138</v>
      </c>
      <c r="CY1006" s="143"/>
      <c r="CZ1006" s="143"/>
      <c r="DA1006" s="143"/>
      <c r="DB1006" s="23"/>
      <c r="DC1006" s="23"/>
      <c r="DD1006" s="23"/>
      <c r="DE1006" s="23"/>
      <c r="DF1006" s="143"/>
      <c r="DG1006" s="89"/>
      <c r="DH1006" s="50" t="s">
        <v>46</v>
      </c>
      <c r="DI1006" s="28"/>
      <c r="DJ1006" s="553" t="s">
        <v>46</v>
      </c>
      <c r="DK1006" s="143"/>
      <c r="DL1006" s="46"/>
      <c r="DM1006" s="111"/>
      <c r="DN1006" s="110"/>
      <c r="DO1006" s="432">
        <v>2463.1927649108397</v>
      </c>
      <c r="DP1006" s="433">
        <v>-1473.1226412130877</v>
      </c>
      <c r="DQ1006" s="434">
        <v>56.222176675548205</v>
      </c>
      <c r="DR1006" s="428">
        <v>-29.833853399770245</v>
      </c>
      <c r="DS1006" s="432">
        <v>1.0511375281820035</v>
      </c>
      <c r="DT1006" s="434">
        <v>-0.35909087785578209</v>
      </c>
      <c r="DU1006" s="434">
        <v>5.1649928263988468E-2</v>
      </c>
      <c r="DV1006" s="428">
        <v>0.30479723259855657</v>
      </c>
      <c r="DW1006" s="252"/>
      <c r="DX1006" s="50"/>
      <c r="DY1006" s="249"/>
      <c r="DZ1006" s="464">
        <v>174762</v>
      </c>
      <c r="EA1006" s="465">
        <v>-150302</v>
      </c>
      <c r="EB1006" s="46"/>
    </row>
    <row r="1007" spans="1:132" s="141" customFormat="1" ht="27.75" customHeight="1" x14ac:dyDescent="0.25">
      <c r="A1007" s="69" t="s">
        <v>56</v>
      </c>
      <c r="B1007" s="69" t="s">
        <v>57</v>
      </c>
      <c r="C1007" s="69" t="s">
        <v>1464</v>
      </c>
      <c r="D1007" s="67" t="s">
        <v>1533</v>
      </c>
      <c r="E1007" s="67" t="s">
        <v>1534</v>
      </c>
      <c r="F1007" s="67" t="s">
        <v>1675</v>
      </c>
      <c r="G1007" s="67" t="s">
        <v>1676</v>
      </c>
      <c r="H1007" s="14" t="s">
        <v>46</v>
      </c>
      <c r="I1007" s="20" t="s">
        <v>1978</v>
      </c>
      <c r="J1007" s="145" t="s">
        <v>1975</v>
      </c>
      <c r="K1007" s="426">
        <v>6.8589211979727533</v>
      </c>
      <c r="L1007" s="426">
        <v>28.824052970349001</v>
      </c>
      <c r="M1007" s="424">
        <v>1540</v>
      </c>
      <c r="N1007" s="487">
        <v>9460800.0000000019</v>
      </c>
      <c r="O1007" s="487" t="s">
        <v>1976</v>
      </c>
      <c r="P1007" s="572">
        <v>2.6063900552296464</v>
      </c>
      <c r="Q1007" s="34" t="s">
        <v>48</v>
      </c>
      <c r="R1007" s="257" t="s">
        <v>48</v>
      </c>
      <c r="S1007" s="27"/>
      <c r="T1007" s="27"/>
      <c r="U1007" s="145"/>
      <c r="V1007" s="24"/>
      <c r="W1007" s="24"/>
      <c r="X1007" s="24"/>
      <c r="Y1007" s="24"/>
      <c r="Z1007" s="24"/>
      <c r="AA1007" s="24"/>
      <c r="AB1007" s="24"/>
      <c r="AC1007" s="24"/>
      <c r="AD1007" s="24"/>
      <c r="AE1007" s="24"/>
      <c r="AF1007" s="24"/>
      <c r="AG1007" s="24"/>
      <c r="AH1007" s="24"/>
      <c r="AI1007" s="24">
        <v>44</v>
      </c>
      <c r="AJ1007" s="24">
        <v>44</v>
      </c>
      <c r="AK1007" s="24"/>
      <c r="AL1007" s="24"/>
      <c r="AM1007" s="24"/>
      <c r="AN1007" s="24"/>
      <c r="AO1007" s="145">
        <f t="shared" si="138"/>
        <v>44</v>
      </c>
      <c r="AP1007" s="14">
        <f t="shared" si="139"/>
        <v>44</v>
      </c>
      <c r="AQ1007" s="22"/>
      <c r="AR1007" s="24"/>
      <c r="AS1007" s="24"/>
      <c r="AT1007" s="24"/>
      <c r="AU1007" s="24"/>
      <c r="AV1007" s="24"/>
      <c r="AW1007" s="145"/>
      <c r="AX1007" s="24"/>
      <c r="AY1007" s="24"/>
      <c r="AZ1007" s="24"/>
      <c r="BA1007" s="24"/>
      <c r="BB1007" s="24"/>
      <c r="BC1007" s="24"/>
      <c r="BD1007" s="24"/>
      <c r="BE1007" s="24"/>
      <c r="BF1007" s="24"/>
      <c r="BG1007" s="24">
        <v>5607.77</v>
      </c>
      <c r="BH1007" s="24">
        <v>5607.77</v>
      </c>
      <c r="BI1007" s="24"/>
      <c r="BJ1007" s="24"/>
      <c r="BK1007" s="24"/>
      <c r="BL1007" s="24"/>
      <c r="BM1007" s="145">
        <f t="shared" si="140"/>
        <v>5607.77</v>
      </c>
      <c r="BN1007" s="24">
        <f t="shared" si="141"/>
        <v>5607.77</v>
      </c>
      <c r="BO1007" s="509">
        <f t="shared" si="135"/>
        <v>2.1515467298335382</v>
      </c>
      <c r="BP1007" s="511">
        <v>0</v>
      </c>
      <c r="BQ1007" s="512">
        <v>0</v>
      </c>
      <c r="BR1007" s="513">
        <v>0</v>
      </c>
      <c r="BS1007" s="512">
        <v>0</v>
      </c>
      <c r="BT1007" s="512">
        <v>0</v>
      </c>
      <c r="BU1007" s="512">
        <v>0</v>
      </c>
      <c r="BV1007" s="512">
        <v>0</v>
      </c>
      <c r="BW1007" s="512">
        <v>0</v>
      </c>
      <c r="BX1007" s="512">
        <v>0</v>
      </c>
      <c r="BY1007" s="512">
        <v>0</v>
      </c>
      <c r="BZ1007" s="512">
        <v>0</v>
      </c>
      <c r="CA1007" s="512">
        <v>0</v>
      </c>
      <c r="CB1007" s="512">
        <v>0</v>
      </c>
      <c r="CC1007" s="512">
        <v>0</v>
      </c>
      <c r="CD1007" s="512">
        <v>0</v>
      </c>
      <c r="CE1007" s="512">
        <v>0</v>
      </c>
      <c r="CF1007" s="512">
        <v>6582624.736800001</v>
      </c>
      <c r="CG1007" s="512">
        <v>6582624.736800001</v>
      </c>
      <c r="CH1007" s="512">
        <v>0</v>
      </c>
      <c r="CI1007" s="512">
        <v>0</v>
      </c>
      <c r="CJ1007" s="512">
        <v>0</v>
      </c>
      <c r="CK1007" s="512">
        <v>0</v>
      </c>
      <c r="CL1007" s="513">
        <f t="shared" si="142"/>
        <v>6582624.736800001</v>
      </c>
      <c r="CM1007" s="513">
        <f t="shared" si="143"/>
        <v>6582624.736800001</v>
      </c>
      <c r="CN1007" s="113"/>
      <c r="CO1007" s="97"/>
      <c r="CP1007" s="97"/>
      <c r="CQ1007" s="97"/>
      <c r="CR1007" s="97"/>
      <c r="CS1007" s="97"/>
      <c r="CT1007" s="97"/>
      <c r="CU1007" s="114"/>
      <c r="CV1007" s="50">
        <f t="shared" si="136"/>
        <v>9460800.0000000019</v>
      </c>
      <c r="CW1007" s="11"/>
      <c r="CX1007" s="604">
        <f t="shared" si="137"/>
        <v>2.6063900552296464</v>
      </c>
      <c r="CY1007" s="143"/>
      <c r="CZ1007" s="143"/>
      <c r="DA1007" s="143"/>
      <c r="DB1007" s="23"/>
      <c r="DC1007" s="23"/>
      <c r="DD1007" s="23"/>
      <c r="DE1007" s="23"/>
      <c r="DF1007" s="143"/>
      <c r="DG1007" s="89"/>
      <c r="DH1007" s="50" t="s">
        <v>46</v>
      </c>
      <c r="DI1007" s="28"/>
      <c r="DJ1007" s="553" t="s">
        <v>46</v>
      </c>
      <c r="DK1007" s="143"/>
      <c r="DL1007" s="46"/>
      <c r="DM1007" s="111"/>
      <c r="DN1007" s="110"/>
      <c r="DO1007" s="432">
        <v>951.62682913561241</v>
      </c>
      <c r="DP1007" s="433">
        <v>-950.93492313039053</v>
      </c>
      <c r="DQ1007" s="434">
        <v>361.04640156666409</v>
      </c>
      <c r="DR1007" s="428">
        <v>-360.35449556144215</v>
      </c>
      <c r="DS1007" s="432">
        <v>2.0751781537289844</v>
      </c>
      <c r="DT1007" s="434">
        <v>-2.062123323441778</v>
      </c>
      <c r="DU1007" s="434">
        <v>1.4791927324158158</v>
      </c>
      <c r="DV1007" s="428">
        <v>-1.4661379021286096</v>
      </c>
      <c r="DW1007" s="252"/>
      <c r="DX1007" s="50"/>
      <c r="DY1007" s="249"/>
      <c r="DZ1007" s="464">
        <v>459388</v>
      </c>
      <c r="EA1007" s="465">
        <v>-459388</v>
      </c>
      <c r="EB1007" s="46"/>
    </row>
    <row r="1008" spans="1:132" s="141" customFormat="1" ht="27.75" customHeight="1" x14ac:dyDescent="0.25">
      <c r="A1008" s="69" t="s">
        <v>56</v>
      </c>
      <c r="B1008" s="69" t="s">
        <v>57</v>
      </c>
      <c r="C1008" s="69" t="s">
        <v>1464</v>
      </c>
      <c r="D1008" s="67" t="s">
        <v>1533</v>
      </c>
      <c r="E1008" s="67" t="s">
        <v>1534</v>
      </c>
      <c r="F1008" s="67" t="s">
        <v>1677</v>
      </c>
      <c r="G1008" s="67" t="s">
        <v>1534</v>
      </c>
      <c r="H1008" s="14" t="s">
        <v>46</v>
      </c>
      <c r="I1008" s="20" t="s">
        <v>1978</v>
      </c>
      <c r="J1008" s="145" t="s">
        <v>1975</v>
      </c>
      <c r="K1008" s="426">
        <v>11.797344460513136</v>
      </c>
      <c r="L1008" s="426">
        <v>7.4530302875280006</v>
      </c>
      <c r="M1008" s="424">
        <v>213</v>
      </c>
      <c r="N1008" s="487">
        <v>41557439.999999993</v>
      </c>
      <c r="O1008" s="487" t="s">
        <v>1976</v>
      </c>
      <c r="P1008" s="572">
        <v>10.928547775436588</v>
      </c>
      <c r="Q1008" s="34" t="s">
        <v>1977</v>
      </c>
      <c r="R1008" s="257" t="s">
        <v>48</v>
      </c>
      <c r="S1008" s="27"/>
      <c r="T1008" s="27"/>
      <c r="U1008" s="145"/>
      <c r="V1008" s="24"/>
      <c r="W1008" s="24"/>
      <c r="X1008" s="24"/>
      <c r="Y1008" s="24"/>
      <c r="Z1008" s="24"/>
      <c r="AA1008" s="24"/>
      <c r="AB1008" s="24"/>
      <c r="AC1008" s="24"/>
      <c r="AD1008" s="24"/>
      <c r="AE1008" s="24"/>
      <c r="AF1008" s="24"/>
      <c r="AG1008" s="24"/>
      <c r="AH1008" s="24"/>
      <c r="AI1008" s="24">
        <v>7</v>
      </c>
      <c r="AJ1008" s="24">
        <v>7</v>
      </c>
      <c r="AK1008" s="24"/>
      <c r="AL1008" s="24"/>
      <c r="AM1008" s="24"/>
      <c r="AN1008" s="24"/>
      <c r="AO1008" s="145">
        <f t="shared" si="138"/>
        <v>7</v>
      </c>
      <c r="AP1008" s="14">
        <f t="shared" si="139"/>
        <v>7</v>
      </c>
      <c r="AQ1008" s="22"/>
      <c r="AR1008" s="24"/>
      <c r="AS1008" s="24"/>
      <c r="AT1008" s="24"/>
      <c r="AU1008" s="24"/>
      <c r="AV1008" s="24"/>
      <c r="AW1008" s="145"/>
      <c r="AX1008" s="24"/>
      <c r="AY1008" s="24"/>
      <c r="AZ1008" s="24"/>
      <c r="BA1008" s="24"/>
      <c r="BB1008" s="24"/>
      <c r="BC1008" s="24"/>
      <c r="BD1008" s="24"/>
      <c r="BE1008" s="24"/>
      <c r="BF1008" s="24"/>
      <c r="BG1008" s="24">
        <v>430.48</v>
      </c>
      <c r="BH1008" s="24">
        <v>430.48</v>
      </c>
      <c r="BI1008" s="24"/>
      <c r="BJ1008" s="24"/>
      <c r="BK1008" s="24"/>
      <c r="BL1008" s="24"/>
      <c r="BM1008" s="145">
        <f t="shared" si="140"/>
        <v>430.48</v>
      </c>
      <c r="BN1008" s="24">
        <f t="shared" si="141"/>
        <v>430.48</v>
      </c>
      <c r="BO1008" s="509">
        <f t="shared" si="135"/>
        <v>3.9390412051595998E-2</v>
      </c>
      <c r="BP1008" s="511">
        <v>0</v>
      </c>
      <c r="BQ1008" s="512">
        <v>0</v>
      </c>
      <c r="BR1008" s="513">
        <v>0</v>
      </c>
      <c r="BS1008" s="512">
        <v>0</v>
      </c>
      <c r="BT1008" s="512">
        <v>0</v>
      </c>
      <c r="BU1008" s="512">
        <v>0</v>
      </c>
      <c r="BV1008" s="512">
        <v>0</v>
      </c>
      <c r="BW1008" s="512">
        <v>0</v>
      </c>
      <c r="BX1008" s="512">
        <v>0</v>
      </c>
      <c r="BY1008" s="512">
        <v>0</v>
      </c>
      <c r="BZ1008" s="512">
        <v>0</v>
      </c>
      <c r="CA1008" s="512">
        <v>0</v>
      </c>
      <c r="CB1008" s="512">
        <v>0</v>
      </c>
      <c r="CC1008" s="512">
        <v>0</v>
      </c>
      <c r="CD1008" s="512">
        <v>0</v>
      </c>
      <c r="CE1008" s="512">
        <v>0</v>
      </c>
      <c r="CF1008" s="512">
        <v>505314.64320000005</v>
      </c>
      <c r="CG1008" s="512">
        <v>505314.64320000005</v>
      </c>
      <c r="CH1008" s="512">
        <v>0</v>
      </c>
      <c r="CI1008" s="512">
        <v>0</v>
      </c>
      <c r="CJ1008" s="512">
        <v>0</v>
      </c>
      <c r="CK1008" s="512">
        <v>0</v>
      </c>
      <c r="CL1008" s="513">
        <f t="shared" si="142"/>
        <v>505314.64320000005</v>
      </c>
      <c r="CM1008" s="513">
        <f t="shared" si="143"/>
        <v>505314.64320000005</v>
      </c>
      <c r="CN1008" s="113"/>
      <c r="CO1008" s="97"/>
      <c r="CP1008" s="97"/>
      <c r="CQ1008" s="97"/>
      <c r="CR1008" s="97"/>
      <c r="CS1008" s="97"/>
      <c r="CT1008" s="97"/>
      <c r="CU1008" s="114"/>
      <c r="CV1008" s="50">
        <f t="shared" si="136"/>
        <v>41557439.999999993</v>
      </c>
      <c r="CW1008" s="11"/>
      <c r="CX1008" s="604">
        <f t="shared" si="137"/>
        <v>10.928547775436588</v>
      </c>
      <c r="CY1008" s="143"/>
      <c r="CZ1008" s="143"/>
      <c r="DA1008" s="143"/>
      <c r="DB1008" s="23"/>
      <c r="DC1008" s="23"/>
      <c r="DD1008" s="23"/>
      <c r="DE1008" s="23"/>
      <c r="DF1008" s="143"/>
      <c r="DG1008" s="89"/>
      <c r="DH1008" s="50" t="s">
        <v>46</v>
      </c>
      <c r="DI1008" s="28"/>
      <c r="DJ1008" s="553" t="s">
        <v>46</v>
      </c>
      <c r="DK1008" s="143"/>
      <c r="DL1008" s="46"/>
      <c r="DM1008" s="111"/>
      <c r="DN1008" s="110"/>
      <c r="DO1008" s="432">
        <v>36.370746969104474</v>
      </c>
      <c r="DP1008" s="433">
        <v>904.06338351776367</v>
      </c>
      <c r="DQ1008" s="434">
        <v>16.054751662104053</v>
      </c>
      <c r="DR1008" s="428">
        <v>87.765572118649814</v>
      </c>
      <c r="DS1008" s="432">
        <v>0.57254595228783822</v>
      </c>
      <c r="DT1008" s="434">
        <v>0.50585986991671428</v>
      </c>
      <c r="DU1008" s="434">
        <v>5.1622995698083769E-2</v>
      </c>
      <c r="DV1008" s="428">
        <v>0.68911024268003873</v>
      </c>
      <c r="DW1008" s="252"/>
      <c r="DX1008" s="50"/>
      <c r="DY1008" s="249"/>
      <c r="DZ1008" s="464">
        <v>0</v>
      </c>
      <c r="EA1008" s="465">
        <v>20585.333333333332</v>
      </c>
      <c r="EB1008" s="46"/>
    </row>
    <row r="1009" spans="1:132" s="141" customFormat="1" ht="27.75" customHeight="1" x14ac:dyDescent="0.25">
      <c r="A1009" s="69" t="s">
        <v>56</v>
      </c>
      <c r="B1009" s="69" t="s">
        <v>57</v>
      </c>
      <c r="C1009" s="69" t="s">
        <v>1464</v>
      </c>
      <c r="D1009" s="67" t="s">
        <v>1678</v>
      </c>
      <c r="E1009" s="67" t="s">
        <v>1679</v>
      </c>
      <c r="F1009" s="67" t="s">
        <v>1680</v>
      </c>
      <c r="G1009" s="67" t="s">
        <v>1681</v>
      </c>
      <c r="H1009" s="14" t="s">
        <v>46</v>
      </c>
      <c r="I1009" s="20" t="s">
        <v>1979</v>
      </c>
      <c r="J1009" s="145" t="s">
        <v>1975</v>
      </c>
      <c r="K1009" s="426">
        <v>6.9960996219322089</v>
      </c>
      <c r="L1009" s="426">
        <v>0.10416666645</v>
      </c>
      <c r="M1009" s="424">
        <v>1454</v>
      </c>
      <c r="N1009" s="487">
        <v>15602410</v>
      </c>
      <c r="O1009" s="487" t="s">
        <v>1982</v>
      </c>
      <c r="P1009" s="572">
        <v>4.9155601918804734</v>
      </c>
      <c r="Q1009" s="34" t="s">
        <v>1977</v>
      </c>
      <c r="R1009" s="257" t="s">
        <v>48</v>
      </c>
      <c r="S1009" s="27"/>
      <c r="T1009" s="27"/>
      <c r="U1009" s="145"/>
      <c r="V1009" s="24"/>
      <c r="W1009" s="24"/>
      <c r="X1009" s="24"/>
      <c r="Y1009" s="24"/>
      <c r="Z1009" s="24"/>
      <c r="AA1009" s="24"/>
      <c r="AB1009" s="24"/>
      <c r="AC1009" s="24"/>
      <c r="AD1009" s="24"/>
      <c r="AE1009" s="24"/>
      <c r="AF1009" s="24"/>
      <c r="AG1009" s="24"/>
      <c r="AH1009" s="24"/>
      <c r="AI1009" s="24">
        <v>4</v>
      </c>
      <c r="AJ1009" s="24">
        <v>4</v>
      </c>
      <c r="AK1009" s="24"/>
      <c r="AL1009" s="24"/>
      <c r="AM1009" s="24"/>
      <c r="AN1009" s="24"/>
      <c r="AO1009" s="145">
        <f t="shared" si="138"/>
        <v>4</v>
      </c>
      <c r="AP1009" s="14">
        <f t="shared" si="139"/>
        <v>4</v>
      </c>
      <c r="AQ1009" s="22"/>
      <c r="AR1009" s="24"/>
      <c r="AS1009" s="24"/>
      <c r="AT1009" s="24"/>
      <c r="AU1009" s="24"/>
      <c r="AV1009" s="24"/>
      <c r="AW1009" s="145"/>
      <c r="AX1009" s="24"/>
      <c r="AY1009" s="24"/>
      <c r="AZ1009" s="24"/>
      <c r="BA1009" s="24"/>
      <c r="BB1009" s="24"/>
      <c r="BC1009" s="24"/>
      <c r="BD1009" s="24"/>
      <c r="BE1009" s="24"/>
      <c r="BF1009" s="24"/>
      <c r="BG1009" s="24">
        <v>16.32</v>
      </c>
      <c r="BH1009" s="24">
        <v>16.32</v>
      </c>
      <c r="BI1009" s="24"/>
      <c r="BJ1009" s="24"/>
      <c r="BK1009" s="24"/>
      <c r="BL1009" s="24"/>
      <c r="BM1009" s="145">
        <f t="shared" si="140"/>
        <v>16.32</v>
      </c>
      <c r="BN1009" s="24">
        <f t="shared" si="141"/>
        <v>16.32</v>
      </c>
      <c r="BO1009" s="509">
        <f t="shared" si="135"/>
        <v>3.3200692012595821E-3</v>
      </c>
      <c r="BP1009" s="511">
        <v>0</v>
      </c>
      <c r="BQ1009" s="512">
        <v>0</v>
      </c>
      <c r="BR1009" s="513">
        <v>0</v>
      </c>
      <c r="BS1009" s="512">
        <v>0</v>
      </c>
      <c r="BT1009" s="512">
        <v>0</v>
      </c>
      <c r="BU1009" s="512">
        <v>0</v>
      </c>
      <c r="BV1009" s="512">
        <v>0</v>
      </c>
      <c r="BW1009" s="512">
        <v>0</v>
      </c>
      <c r="BX1009" s="512">
        <v>0</v>
      </c>
      <c r="BY1009" s="512">
        <v>0</v>
      </c>
      <c r="BZ1009" s="512">
        <v>0</v>
      </c>
      <c r="CA1009" s="512">
        <v>0</v>
      </c>
      <c r="CB1009" s="512">
        <v>0</v>
      </c>
      <c r="CC1009" s="512">
        <v>0</v>
      </c>
      <c r="CD1009" s="512">
        <v>0</v>
      </c>
      <c r="CE1009" s="512">
        <v>0</v>
      </c>
      <c r="CF1009" s="512">
        <v>19157.068800000001</v>
      </c>
      <c r="CG1009" s="512">
        <v>19157.068800000001</v>
      </c>
      <c r="CH1009" s="512">
        <v>0</v>
      </c>
      <c r="CI1009" s="512">
        <v>0</v>
      </c>
      <c r="CJ1009" s="512">
        <v>0</v>
      </c>
      <c r="CK1009" s="512">
        <v>0</v>
      </c>
      <c r="CL1009" s="513">
        <f t="shared" si="142"/>
        <v>19157.068800000001</v>
      </c>
      <c r="CM1009" s="513">
        <f t="shared" si="143"/>
        <v>19157.068800000001</v>
      </c>
      <c r="CN1009" s="113"/>
      <c r="CO1009" s="97"/>
      <c r="CP1009" s="97"/>
      <c r="CQ1009" s="97"/>
      <c r="CR1009" s="97"/>
      <c r="CS1009" s="97"/>
      <c r="CT1009" s="97"/>
      <c r="CU1009" s="114"/>
      <c r="CV1009" s="50">
        <f t="shared" si="136"/>
        <v>15602410</v>
      </c>
      <c r="CW1009" s="11"/>
      <c r="CX1009" s="604">
        <f t="shared" si="137"/>
        <v>4.9155601918804734</v>
      </c>
      <c r="CY1009" s="143"/>
      <c r="CZ1009" s="143"/>
      <c r="DA1009" s="143"/>
      <c r="DB1009" s="23"/>
      <c r="DC1009" s="23"/>
      <c r="DD1009" s="23"/>
      <c r="DE1009" s="23"/>
      <c r="DF1009" s="143"/>
      <c r="DG1009" s="89"/>
      <c r="DH1009" s="50" t="s">
        <v>46</v>
      </c>
      <c r="DI1009" s="28"/>
      <c r="DJ1009" s="553" t="s">
        <v>46</v>
      </c>
      <c r="DK1009" s="143"/>
      <c r="DL1009" s="46"/>
      <c r="DM1009" s="111"/>
      <c r="DN1009" s="110"/>
      <c r="DO1009" s="432">
        <v>5064.4114353079867</v>
      </c>
      <c r="DP1009" s="433">
        <v>-4370.845801021168</v>
      </c>
      <c r="DQ1009" s="434">
        <v>514.0512820512821</v>
      </c>
      <c r="DR1009" s="428">
        <v>45.3200045379117</v>
      </c>
      <c r="DS1009" s="432">
        <v>4.7768936044798114</v>
      </c>
      <c r="DT1009" s="434">
        <v>-1.8519892529151374</v>
      </c>
      <c r="DU1009" s="434">
        <v>2.8199233716475094</v>
      </c>
      <c r="DV1009" s="428">
        <v>6.4078481003543963E-2</v>
      </c>
      <c r="DW1009" s="252"/>
      <c r="DX1009" s="50"/>
      <c r="DY1009" s="249"/>
      <c r="DZ1009" s="464">
        <v>425005</v>
      </c>
      <c r="EA1009" s="465">
        <v>52896.666666666686</v>
      </c>
      <c r="EB1009" s="46"/>
    </row>
    <row r="1010" spans="1:132" s="141" customFormat="1" ht="27.75" customHeight="1" x14ac:dyDescent="0.25">
      <c r="A1010" s="69" t="s">
        <v>56</v>
      </c>
      <c r="B1010" s="69" t="s">
        <v>57</v>
      </c>
      <c r="C1010" s="69" t="s">
        <v>1464</v>
      </c>
      <c r="D1010" s="67" t="s">
        <v>1678</v>
      </c>
      <c r="E1010" s="67" t="s">
        <v>1679</v>
      </c>
      <c r="F1010" s="67" t="s">
        <v>1682</v>
      </c>
      <c r="G1010" s="67" t="s">
        <v>1683</v>
      </c>
      <c r="H1010" s="14" t="s">
        <v>46</v>
      </c>
      <c r="I1010" s="20" t="s">
        <v>1978</v>
      </c>
      <c r="J1010" s="145" t="s">
        <v>1975</v>
      </c>
      <c r="K1010" s="426">
        <v>9.7168050304614013</v>
      </c>
      <c r="L1010" s="426">
        <v>76.387310447175011</v>
      </c>
      <c r="M1010" s="424">
        <v>2335</v>
      </c>
      <c r="N1010" s="487">
        <v>2343449</v>
      </c>
      <c r="O1010" s="487" t="s">
        <v>1982</v>
      </c>
      <c r="P1010" s="572">
        <v>6.561701279393934</v>
      </c>
      <c r="Q1010" s="34" t="s">
        <v>1977</v>
      </c>
      <c r="R1010" s="257" t="s">
        <v>48</v>
      </c>
      <c r="S1010" s="27"/>
      <c r="T1010" s="27"/>
      <c r="U1010" s="145"/>
      <c r="V1010" s="24"/>
      <c r="W1010" s="24"/>
      <c r="X1010" s="24"/>
      <c r="Y1010" s="24"/>
      <c r="Z1010" s="24"/>
      <c r="AA1010" s="24"/>
      <c r="AB1010" s="24"/>
      <c r="AC1010" s="24"/>
      <c r="AD1010" s="24"/>
      <c r="AE1010" s="24"/>
      <c r="AF1010" s="24"/>
      <c r="AG1010" s="24">
        <v>1</v>
      </c>
      <c r="AH1010" s="24">
        <v>1</v>
      </c>
      <c r="AI1010" s="24">
        <v>218</v>
      </c>
      <c r="AJ1010" s="24">
        <v>218</v>
      </c>
      <c r="AK1010" s="24"/>
      <c r="AL1010" s="24"/>
      <c r="AM1010" s="24"/>
      <c r="AN1010" s="24"/>
      <c r="AO1010" s="145">
        <f t="shared" si="138"/>
        <v>219</v>
      </c>
      <c r="AP1010" s="14">
        <f t="shared" si="139"/>
        <v>219</v>
      </c>
      <c r="AQ1010" s="22"/>
      <c r="AR1010" s="24"/>
      <c r="AS1010" s="24"/>
      <c r="AT1010" s="24"/>
      <c r="AU1010" s="24"/>
      <c r="AV1010" s="24"/>
      <c r="AW1010" s="145"/>
      <c r="AX1010" s="24"/>
      <c r="AY1010" s="24"/>
      <c r="AZ1010" s="24"/>
      <c r="BA1010" s="24"/>
      <c r="BB1010" s="24"/>
      <c r="BC1010" s="24"/>
      <c r="BD1010" s="24"/>
      <c r="BE1010" s="24">
        <v>5</v>
      </c>
      <c r="BF1010" s="24">
        <v>5</v>
      </c>
      <c r="BG1010" s="24">
        <v>1919.77</v>
      </c>
      <c r="BH1010" s="24">
        <v>1919.77</v>
      </c>
      <c r="BI1010" s="24"/>
      <c r="BJ1010" s="24"/>
      <c r="BK1010" s="24"/>
      <c r="BL1010" s="24"/>
      <c r="BM1010" s="145">
        <f t="shared" si="140"/>
        <v>1924.77</v>
      </c>
      <c r="BN1010" s="24">
        <f t="shared" si="141"/>
        <v>1924.77</v>
      </c>
      <c r="BO1010" s="509">
        <f t="shared" si="135"/>
        <v>0.29333398733716509</v>
      </c>
      <c r="BP1010" s="511">
        <v>0</v>
      </c>
      <c r="BQ1010" s="512">
        <v>0</v>
      </c>
      <c r="BR1010" s="513">
        <v>0</v>
      </c>
      <c r="BS1010" s="512">
        <v>0</v>
      </c>
      <c r="BT1010" s="512">
        <v>0</v>
      </c>
      <c r="BU1010" s="512">
        <v>0</v>
      </c>
      <c r="BV1010" s="512">
        <v>0</v>
      </c>
      <c r="BW1010" s="512">
        <v>0</v>
      </c>
      <c r="BX1010" s="512">
        <v>0</v>
      </c>
      <c r="BY1010" s="512">
        <v>0</v>
      </c>
      <c r="BZ1010" s="512">
        <v>0</v>
      </c>
      <c r="CA1010" s="512">
        <v>0</v>
      </c>
      <c r="CB1010" s="512">
        <v>0</v>
      </c>
      <c r="CC1010" s="512">
        <v>0</v>
      </c>
      <c r="CD1010" s="512">
        <v>25228.799999999999</v>
      </c>
      <c r="CE1010" s="512">
        <v>25228.799999999999</v>
      </c>
      <c r="CF1010" s="512">
        <v>2253502.8168000001</v>
      </c>
      <c r="CG1010" s="512">
        <v>2253502.8168000001</v>
      </c>
      <c r="CH1010" s="512">
        <v>0</v>
      </c>
      <c r="CI1010" s="512">
        <v>0</v>
      </c>
      <c r="CJ1010" s="512">
        <v>0</v>
      </c>
      <c r="CK1010" s="512">
        <v>0</v>
      </c>
      <c r="CL1010" s="513">
        <f t="shared" si="142"/>
        <v>2278731.6168</v>
      </c>
      <c r="CM1010" s="513">
        <f t="shared" si="143"/>
        <v>2278731.6168</v>
      </c>
      <c r="CN1010" s="113"/>
      <c r="CO1010" s="97"/>
      <c r="CP1010" s="97"/>
      <c r="CQ1010" s="97"/>
      <c r="CR1010" s="97"/>
      <c r="CS1010" s="97"/>
      <c r="CT1010" s="97"/>
      <c r="CU1010" s="114"/>
      <c r="CV1010" s="50">
        <f t="shared" si="136"/>
        <v>2343449</v>
      </c>
      <c r="CW1010" s="11"/>
      <c r="CX1010" s="604">
        <f t="shared" si="137"/>
        <v>6.561701279393934</v>
      </c>
      <c r="CY1010" s="143"/>
      <c r="CZ1010" s="143"/>
      <c r="DA1010" s="143"/>
      <c r="DB1010" s="23"/>
      <c r="DC1010" s="23"/>
      <c r="DD1010" s="23"/>
      <c r="DE1010" s="23"/>
      <c r="DF1010" s="143"/>
      <c r="DG1010" s="89"/>
      <c r="DH1010" s="50" t="s">
        <v>46</v>
      </c>
      <c r="DI1010" s="28"/>
      <c r="DJ1010" s="553" t="s">
        <v>46</v>
      </c>
      <c r="DK1010" s="143"/>
      <c r="DL1010" s="46"/>
      <c r="DM1010" s="111"/>
      <c r="DN1010" s="110"/>
      <c r="DO1010" s="432">
        <v>1959.4001213462263</v>
      </c>
      <c r="DP1010" s="433">
        <v>-1482.6831109672305</v>
      </c>
      <c r="DQ1010" s="434">
        <v>177.15707198686579</v>
      </c>
      <c r="DR1010" s="428">
        <v>-17.342630186034938</v>
      </c>
      <c r="DS1010" s="432">
        <v>1.5525179342588935</v>
      </c>
      <c r="DT1010" s="434">
        <v>-7.3583015937626062E-2</v>
      </c>
      <c r="DU1010" s="434">
        <v>0.65269995360291133</v>
      </c>
      <c r="DV1010" s="428">
        <v>0.73370888473115492</v>
      </c>
      <c r="DW1010" s="252"/>
      <c r="DX1010" s="50"/>
      <c r="DY1010" s="249"/>
      <c r="DZ1010" s="464">
        <v>0</v>
      </c>
      <c r="EA1010" s="465">
        <v>65550</v>
      </c>
      <c r="EB1010" s="46"/>
    </row>
    <row r="1011" spans="1:132" s="141" customFormat="1" ht="27.75" customHeight="1" x14ac:dyDescent="0.25">
      <c r="A1011" s="69" t="s">
        <v>56</v>
      </c>
      <c r="B1011" s="69" t="s">
        <v>57</v>
      </c>
      <c r="C1011" s="69" t="s">
        <v>1464</v>
      </c>
      <c r="D1011" s="67" t="s">
        <v>1684</v>
      </c>
      <c r="E1011" s="67" t="s">
        <v>1534</v>
      </c>
      <c r="F1011" s="67" t="s">
        <v>1685</v>
      </c>
      <c r="G1011" s="67" t="s">
        <v>1534</v>
      </c>
      <c r="H1011" s="14" t="s">
        <v>46</v>
      </c>
      <c r="I1011" s="20" t="s">
        <v>1978</v>
      </c>
      <c r="J1011" s="145" t="s">
        <v>1975</v>
      </c>
      <c r="K1011" s="426">
        <v>11.774481389853227</v>
      </c>
      <c r="L1011" s="426">
        <v>20.012310564435001</v>
      </c>
      <c r="M1011" s="424">
        <v>1097</v>
      </c>
      <c r="N1011" s="487">
        <v>16458016</v>
      </c>
      <c r="O1011" s="487" t="s">
        <v>1982</v>
      </c>
      <c r="P1011" s="572">
        <v>4.7097925559412905</v>
      </c>
      <c r="Q1011" s="34" t="s">
        <v>1977</v>
      </c>
      <c r="R1011" s="257" t="s">
        <v>48</v>
      </c>
      <c r="S1011" s="27"/>
      <c r="T1011" s="27"/>
      <c r="U1011" s="145"/>
      <c r="V1011" s="24"/>
      <c r="W1011" s="24"/>
      <c r="X1011" s="24"/>
      <c r="Y1011" s="24"/>
      <c r="Z1011" s="24"/>
      <c r="AA1011" s="24"/>
      <c r="AB1011" s="24"/>
      <c r="AC1011" s="24"/>
      <c r="AD1011" s="24"/>
      <c r="AE1011" s="24"/>
      <c r="AF1011" s="24"/>
      <c r="AG1011" s="24"/>
      <c r="AH1011" s="24"/>
      <c r="AI1011" s="24">
        <v>53</v>
      </c>
      <c r="AJ1011" s="24">
        <v>53</v>
      </c>
      <c r="AK1011" s="24"/>
      <c r="AL1011" s="24"/>
      <c r="AM1011" s="24"/>
      <c r="AN1011" s="24"/>
      <c r="AO1011" s="145">
        <f t="shared" si="138"/>
        <v>53</v>
      </c>
      <c r="AP1011" s="14">
        <f t="shared" si="139"/>
        <v>53</v>
      </c>
      <c r="AQ1011" s="22"/>
      <c r="AR1011" s="24"/>
      <c r="AS1011" s="24"/>
      <c r="AT1011" s="24"/>
      <c r="AU1011" s="24"/>
      <c r="AV1011" s="24"/>
      <c r="AW1011" s="145"/>
      <c r="AX1011" s="24"/>
      <c r="AY1011" s="24"/>
      <c r="AZ1011" s="24"/>
      <c r="BA1011" s="24"/>
      <c r="BB1011" s="24"/>
      <c r="BC1011" s="24"/>
      <c r="BD1011" s="24"/>
      <c r="BE1011" s="24"/>
      <c r="BF1011" s="24"/>
      <c r="BG1011" s="24">
        <v>3833.74</v>
      </c>
      <c r="BH1011" s="24">
        <v>3833.74</v>
      </c>
      <c r="BI1011" s="24"/>
      <c r="BJ1011" s="24"/>
      <c r="BK1011" s="24"/>
      <c r="BL1011" s="24"/>
      <c r="BM1011" s="145">
        <f t="shared" si="140"/>
        <v>3833.74</v>
      </c>
      <c r="BN1011" s="24">
        <f t="shared" si="141"/>
        <v>3833.74</v>
      </c>
      <c r="BO1011" s="509">
        <f t="shared" si="135"/>
        <v>0.8139933881299779</v>
      </c>
      <c r="BP1011" s="511">
        <v>0</v>
      </c>
      <c r="BQ1011" s="512">
        <v>0</v>
      </c>
      <c r="BR1011" s="513">
        <v>0</v>
      </c>
      <c r="BS1011" s="512">
        <v>0</v>
      </c>
      <c r="BT1011" s="512">
        <v>0</v>
      </c>
      <c r="BU1011" s="512">
        <v>0</v>
      </c>
      <c r="BV1011" s="512">
        <v>0</v>
      </c>
      <c r="BW1011" s="512">
        <v>0</v>
      </c>
      <c r="BX1011" s="512">
        <v>0</v>
      </c>
      <c r="BY1011" s="512">
        <v>0</v>
      </c>
      <c r="BZ1011" s="512">
        <v>0</v>
      </c>
      <c r="CA1011" s="512">
        <v>0</v>
      </c>
      <c r="CB1011" s="512">
        <v>0</v>
      </c>
      <c r="CC1011" s="512">
        <v>0</v>
      </c>
      <c r="CD1011" s="512">
        <v>0</v>
      </c>
      <c r="CE1011" s="512">
        <v>0</v>
      </c>
      <c r="CF1011" s="512">
        <v>4500197.3616000004</v>
      </c>
      <c r="CG1011" s="512">
        <v>4500197.3616000004</v>
      </c>
      <c r="CH1011" s="512">
        <v>0</v>
      </c>
      <c r="CI1011" s="512">
        <v>0</v>
      </c>
      <c r="CJ1011" s="512">
        <v>0</v>
      </c>
      <c r="CK1011" s="512">
        <v>0</v>
      </c>
      <c r="CL1011" s="513">
        <f t="shared" si="142"/>
        <v>4500197.3616000004</v>
      </c>
      <c r="CM1011" s="513">
        <f t="shared" si="143"/>
        <v>4500197.3616000004</v>
      </c>
      <c r="CN1011" s="113"/>
      <c r="CO1011" s="97"/>
      <c r="CP1011" s="97"/>
      <c r="CQ1011" s="97"/>
      <c r="CR1011" s="97"/>
      <c r="CS1011" s="97"/>
      <c r="CT1011" s="97"/>
      <c r="CU1011" s="114"/>
      <c r="CV1011" s="50">
        <f t="shared" si="136"/>
        <v>16458016</v>
      </c>
      <c r="CW1011" s="11"/>
      <c r="CX1011" s="604">
        <f t="shared" si="137"/>
        <v>4.7097925559412905</v>
      </c>
      <c r="CY1011" s="143"/>
      <c r="CZ1011" s="143"/>
      <c r="DA1011" s="143"/>
      <c r="DB1011" s="23"/>
      <c r="DC1011" s="23"/>
      <c r="DD1011" s="23"/>
      <c r="DE1011" s="23"/>
      <c r="DF1011" s="143"/>
      <c r="DG1011" s="89"/>
      <c r="DH1011" s="50" t="s">
        <v>46</v>
      </c>
      <c r="DI1011" s="28"/>
      <c r="DJ1011" s="553" t="s">
        <v>46</v>
      </c>
      <c r="DK1011" s="143"/>
      <c r="DL1011" s="46"/>
      <c r="DM1011" s="111"/>
      <c r="DN1011" s="110"/>
      <c r="DO1011" s="432">
        <v>884.2837827573137</v>
      </c>
      <c r="DP1011" s="433">
        <v>-677.352961248464</v>
      </c>
      <c r="DQ1011" s="434">
        <v>24.915153816938926</v>
      </c>
      <c r="DR1011" s="428">
        <v>152.80493271173393</v>
      </c>
      <c r="DS1011" s="432">
        <v>1.5358906190657091</v>
      </c>
      <c r="DT1011" s="434">
        <v>-0.26108580131306836</v>
      </c>
      <c r="DU1011" s="434">
        <v>1.1813140903911923</v>
      </c>
      <c r="DV1011" s="428">
        <v>7.7632233918325522E-2</v>
      </c>
      <c r="DW1011" s="252"/>
      <c r="DX1011" s="50"/>
      <c r="DY1011" s="249"/>
      <c r="DZ1011" s="464">
        <v>0</v>
      </c>
      <c r="EA1011" s="465">
        <v>130500.33333333333</v>
      </c>
      <c r="EB1011" s="46"/>
    </row>
    <row r="1012" spans="1:132" s="141" customFormat="1" ht="27.75" customHeight="1" x14ac:dyDescent="0.25">
      <c r="A1012" s="69" t="s">
        <v>56</v>
      </c>
      <c r="B1012" s="69" t="s">
        <v>57</v>
      </c>
      <c r="C1012" s="69" t="s">
        <v>1464</v>
      </c>
      <c r="D1012" s="67" t="s">
        <v>1684</v>
      </c>
      <c r="E1012" s="67" t="s">
        <v>1534</v>
      </c>
      <c r="F1012" s="67" t="s">
        <v>1686</v>
      </c>
      <c r="G1012" s="67" t="s">
        <v>1534</v>
      </c>
      <c r="H1012" s="14" t="s">
        <v>46</v>
      </c>
      <c r="I1012" s="20" t="s">
        <v>1978</v>
      </c>
      <c r="J1012" s="145" t="s">
        <v>1975</v>
      </c>
      <c r="K1012" s="426">
        <v>8.8022822040650333</v>
      </c>
      <c r="L1012" s="426">
        <v>13.076893912194</v>
      </c>
      <c r="M1012" s="424">
        <v>2729</v>
      </c>
      <c r="N1012" s="487">
        <v>21676554</v>
      </c>
      <c r="O1012" s="487" t="s">
        <v>1982</v>
      </c>
      <c r="P1012" s="572">
        <v>6.1958921488353873</v>
      </c>
      <c r="Q1012" s="34" t="s">
        <v>1977</v>
      </c>
      <c r="R1012" s="257" t="s">
        <v>48</v>
      </c>
      <c r="S1012" s="27"/>
      <c r="T1012" s="27"/>
      <c r="U1012" s="145"/>
      <c r="V1012" s="24"/>
      <c r="W1012" s="24"/>
      <c r="X1012" s="24"/>
      <c r="Y1012" s="24"/>
      <c r="Z1012" s="24"/>
      <c r="AA1012" s="24"/>
      <c r="AB1012" s="24"/>
      <c r="AC1012" s="24"/>
      <c r="AD1012" s="24"/>
      <c r="AE1012" s="24"/>
      <c r="AF1012" s="24"/>
      <c r="AG1012" s="24"/>
      <c r="AH1012" s="24"/>
      <c r="AI1012" s="24">
        <v>39</v>
      </c>
      <c r="AJ1012" s="24">
        <v>39</v>
      </c>
      <c r="AK1012" s="24"/>
      <c r="AL1012" s="24"/>
      <c r="AM1012" s="24"/>
      <c r="AN1012" s="24"/>
      <c r="AO1012" s="145">
        <f t="shared" si="138"/>
        <v>39</v>
      </c>
      <c r="AP1012" s="14">
        <f t="shared" si="139"/>
        <v>39</v>
      </c>
      <c r="AQ1012" s="22"/>
      <c r="AR1012" s="24"/>
      <c r="AS1012" s="24"/>
      <c r="AT1012" s="24"/>
      <c r="AU1012" s="24"/>
      <c r="AV1012" s="24"/>
      <c r="AW1012" s="145"/>
      <c r="AX1012" s="24"/>
      <c r="AY1012" s="24"/>
      <c r="AZ1012" s="24"/>
      <c r="BA1012" s="24"/>
      <c r="BB1012" s="24"/>
      <c r="BC1012" s="24"/>
      <c r="BD1012" s="24"/>
      <c r="BE1012" s="24"/>
      <c r="BF1012" s="24"/>
      <c r="BG1012" s="24">
        <v>1227.18</v>
      </c>
      <c r="BH1012" s="24">
        <v>1227.18</v>
      </c>
      <c r="BI1012" s="24"/>
      <c r="BJ1012" s="24"/>
      <c r="BK1012" s="24"/>
      <c r="BL1012" s="24"/>
      <c r="BM1012" s="145">
        <f t="shared" si="140"/>
        <v>1227.18</v>
      </c>
      <c r="BN1012" s="24">
        <f t="shared" si="141"/>
        <v>1227.18</v>
      </c>
      <c r="BO1012" s="509">
        <f t="shared" si="135"/>
        <v>0.19806348634242568</v>
      </c>
      <c r="BP1012" s="511">
        <v>0</v>
      </c>
      <c r="BQ1012" s="512">
        <v>0</v>
      </c>
      <c r="BR1012" s="513">
        <v>0</v>
      </c>
      <c r="BS1012" s="512">
        <v>0</v>
      </c>
      <c r="BT1012" s="512">
        <v>0</v>
      </c>
      <c r="BU1012" s="512">
        <v>0</v>
      </c>
      <c r="BV1012" s="512">
        <v>0</v>
      </c>
      <c r="BW1012" s="512">
        <v>0</v>
      </c>
      <c r="BX1012" s="512">
        <v>0</v>
      </c>
      <c r="BY1012" s="512">
        <v>0</v>
      </c>
      <c r="BZ1012" s="512">
        <v>0</v>
      </c>
      <c r="CA1012" s="512">
        <v>0</v>
      </c>
      <c r="CB1012" s="512">
        <v>0</v>
      </c>
      <c r="CC1012" s="512">
        <v>0</v>
      </c>
      <c r="CD1012" s="512">
        <v>0</v>
      </c>
      <c r="CE1012" s="512">
        <v>0</v>
      </c>
      <c r="CF1012" s="512">
        <v>1440512.9712000003</v>
      </c>
      <c r="CG1012" s="512">
        <v>1440512.9712000003</v>
      </c>
      <c r="CH1012" s="512">
        <v>0</v>
      </c>
      <c r="CI1012" s="512">
        <v>0</v>
      </c>
      <c r="CJ1012" s="512">
        <v>0</v>
      </c>
      <c r="CK1012" s="512">
        <v>0</v>
      </c>
      <c r="CL1012" s="513">
        <f t="shared" si="142"/>
        <v>1440512.9712000003</v>
      </c>
      <c r="CM1012" s="513">
        <f t="shared" si="143"/>
        <v>1440512.9712000003</v>
      </c>
      <c r="CN1012" s="113"/>
      <c r="CO1012" s="97"/>
      <c r="CP1012" s="97"/>
      <c r="CQ1012" s="97"/>
      <c r="CR1012" s="97"/>
      <c r="CS1012" s="97"/>
      <c r="CT1012" s="97"/>
      <c r="CU1012" s="114"/>
      <c r="CV1012" s="50">
        <f t="shared" si="136"/>
        <v>21676554</v>
      </c>
      <c r="CW1012" s="11"/>
      <c r="CX1012" s="604">
        <f t="shared" si="137"/>
        <v>6.1958921488353873</v>
      </c>
      <c r="CY1012" s="143"/>
      <c r="CZ1012" s="143"/>
      <c r="DA1012" s="143"/>
      <c r="DB1012" s="23"/>
      <c r="DC1012" s="23"/>
      <c r="DD1012" s="23"/>
      <c r="DE1012" s="23"/>
      <c r="DF1012" s="143"/>
      <c r="DG1012" s="89"/>
      <c r="DH1012" s="50" t="s">
        <v>46</v>
      </c>
      <c r="DI1012" s="28"/>
      <c r="DJ1012" s="553" t="s">
        <v>46</v>
      </c>
      <c r="DK1012" s="143"/>
      <c r="DL1012" s="46"/>
      <c r="DM1012" s="111"/>
      <c r="DN1012" s="110"/>
      <c r="DO1012" s="432">
        <v>69.550758709125788</v>
      </c>
      <c r="DP1012" s="433">
        <v>222.86752436579991</v>
      </c>
      <c r="DQ1012" s="434">
        <v>36.114676518181497</v>
      </c>
      <c r="DR1012" s="428">
        <v>117.9248508901761</v>
      </c>
      <c r="DS1012" s="432">
        <v>1.3229933135895933</v>
      </c>
      <c r="DT1012" s="434">
        <v>-0.62656711526211728</v>
      </c>
      <c r="DU1012" s="434">
        <v>1.2922175067932693</v>
      </c>
      <c r="DV1012" s="428">
        <v>-0.62596258318684073</v>
      </c>
      <c r="DW1012" s="252"/>
      <c r="DX1012" s="50"/>
      <c r="DY1012" s="249"/>
      <c r="DZ1012" s="464">
        <v>0</v>
      </c>
      <c r="EA1012" s="465">
        <v>104652</v>
      </c>
      <c r="EB1012" s="46"/>
    </row>
    <row r="1013" spans="1:132" s="141" customFormat="1" ht="27.75" customHeight="1" x14ac:dyDescent="0.25">
      <c r="A1013" s="69" t="s">
        <v>56</v>
      </c>
      <c r="B1013" s="69" t="s">
        <v>57</v>
      </c>
      <c r="C1013" s="69" t="s">
        <v>1464</v>
      </c>
      <c r="D1013" s="67" t="s">
        <v>1684</v>
      </c>
      <c r="E1013" s="67" t="s">
        <v>1534</v>
      </c>
      <c r="F1013" s="67" t="s">
        <v>1687</v>
      </c>
      <c r="G1013" s="67" t="s">
        <v>1534</v>
      </c>
      <c r="H1013" s="14" t="s">
        <v>46</v>
      </c>
      <c r="I1013" s="20" t="s">
        <v>1979</v>
      </c>
      <c r="J1013" s="145" t="s">
        <v>1975</v>
      </c>
      <c r="K1013" s="426">
        <v>11.774481389853227</v>
      </c>
      <c r="L1013" s="426">
        <v>15.174621180558001</v>
      </c>
      <c r="M1013" s="424">
        <v>3543</v>
      </c>
      <c r="N1013" s="487">
        <v>50579869</v>
      </c>
      <c r="O1013" s="487" t="s">
        <v>1982</v>
      </c>
      <c r="P1013" s="572">
        <v>13.146265629447779</v>
      </c>
      <c r="Q1013" s="34" t="s">
        <v>1977</v>
      </c>
      <c r="R1013" s="257" t="s">
        <v>48</v>
      </c>
      <c r="S1013" s="27"/>
      <c r="T1013" s="27"/>
      <c r="U1013" s="145"/>
      <c r="V1013" s="24"/>
      <c r="W1013" s="24"/>
      <c r="X1013" s="24"/>
      <c r="Y1013" s="24"/>
      <c r="Z1013" s="24"/>
      <c r="AA1013" s="24"/>
      <c r="AB1013" s="24"/>
      <c r="AC1013" s="24"/>
      <c r="AD1013" s="24"/>
      <c r="AE1013" s="24"/>
      <c r="AF1013" s="24"/>
      <c r="AG1013" s="24"/>
      <c r="AH1013" s="24"/>
      <c r="AI1013" s="24">
        <v>30</v>
      </c>
      <c r="AJ1013" s="24">
        <v>30</v>
      </c>
      <c r="AK1013" s="24"/>
      <c r="AL1013" s="24"/>
      <c r="AM1013" s="24"/>
      <c r="AN1013" s="24"/>
      <c r="AO1013" s="145">
        <f t="shared" si="138"/>
        <v>30</v>
      </c>
      <c r="AP1013" s="14">
        <f t="shared" si="139"/>
        <v>30</v>
      </c>
      <c r="AQ1013" s="22"/>
      <c r="AR1013" s="24"/>
      <c r="AS1013" s="24"/>
      <c r="AT1013" s="24"/>
      <c r="AU1013" s="24"/>
      <c r="AV1013" s="24"/>
      <c r="AW1013" s="145"/>
      <c r="AX1013" s="24"/>
      <c r="AY1013" s="24"/>
      <c r="AZ1013" s="24"/>
      <c r="BA1013" s="24"/>
      <c r="BB1013" s="24"/>
      <c r="BC1013" s="24"/>
      <c r="BD1013" s="24"/>
      <c r="BE1013" s="24"/>
      <c r="BF1013" s="24"/>
      <c r="BG1013" s="24">
        <v>375.6</v>
      </c>
      <c r="BH1013" s="24">
        <v>375.6</v>
      </c>
      <c r="BI1013" s="24"/>
      <c r="BJ1013" s="24"/>
      <c r="BK1013" s="24"/>
      <c r="BL1013" s="24"/>
      <c r="BM1013" s="145">
        <f t="shared" si="140"/>
        <v>375.6</v>
      </c>
      <c r="BN1013" s="24">
        <f t="shared" si="141"/>
        <v>375.6</v>
      </c>
      <c r="BO1013" s="509">
        <f t="shared" si="135"/>
        <v>2.8570851265826543E-2</v>
      </c>
      <c r="BP1013" s="511">
        <v>0</v>
      </c>
      <c r="BQ1013" s="512">
        <v>0</v>
      </c>
      <c r="BR1013" s="513">
        <v>0</v>
      </c>
      <c r="BS1013" s="512">
        <v>0</v>
      </c>
      <c r="BT1013" s="512">
        <v>0</v>
      </c>
      <c r="BU1013" s="512">
        <v>0</v>
      </c>
      <c r="BV1013" s="512">
        <v>0</v>
      </c>
      <c r="BW1013" s="512">
        <v>0</v>
      </c>
      <c r="BX1013" s="512">
        <v>0</v>
      </c>
      <c r="BY1013" s="512">
        <v>0</v>
      </c>
      <c r="BZ1013" s="512">
        <v>0</v>
      </c>
      <c r="CA1013" s="512">
        <v>0</v>
      </c>
      <c r="CB1013" s="512">
        <v>0</v>
      </c>
      <c r="CC1013" s="512">
        <v>0</v>
      </c>
      <c r="CD1013" s="512">
        <v>0</v>
      </c>
      <c r="CE1013" s="512">
        <v>0</v>
      </c>
      <c r="CF1013" s="512">
        <v>440894.304</v>
      </c>
      <c r="CG1013" s="512">
        <v>440894.304</v>
      </c>
      <c r="CH1013" s="512">
        <v>0</v>
      </c>
      <c r="CI1013" s="512">
        <v>0</v>
      </c>
      <c r="CJ1013" s="512">
        <v>0</v>
      </c>
      <c r="CK1013" s="512">
        <v>0</v>
      </c>
      <c r="CL1013" s="513">
        <f t="shared" si="142"/>
        <v>440894.304</v>
      </c>
      <c r="CM1013" s="513">
        <f t="shared" si="143"/>
        <v>440894.304</v>
      </c>
      <c r="CN1013" s="113"/>
      <c r="CO1013" s="97"/>
      <c r="CP1013" s="97"/>
      <c r="CQ1013" s="97"/>
      <c r="CR1013" s="97"/>
      <c r="CS1013" s="97"/>
      <c r="CT1013" s="97"/>
      <c r="CU1013" s="114"/>
      <c r="CV1013" s="50">
        <f t="shared" si="136"/>
        <v>50579869</v>
      </c>
      <c r="CW1013" s="11"/>
      <c r="CX1013" s="604">
        <f t="shared" si="137"/>
        <v>13.146265629447779</v>
      </c>
      <c r="CY1013" s="143"/>
      <c r="CZ1013" s="143"/>
      <c r="DA1013" s="143"/>
      <c r="DB1013" s="23"/>
      <c r="DC1013" s="23"/>
      <c r="DD1013" s="23"/>
      <c r="DE1013" s="23"/>
      <c r="DF1013" s="143"/>
      <c r="DG1013" s="89"/>
      <c r="DH1013" s="50" t="s">
        <v>46</v>
      </c>
      <c r="DI1013" s="28"/>
      <c r="DJ1013" s="553" t="s">
        <v>46</v>
      </c>
      <c r="DK1013" s="143"/>
      <c r="DL1013" s="46"/>
      <c r="DM1013" s="111"/>
      <c r="DN1013" s="110"/>
      <c r="DO1013" s="432">
        <v>2375.9395921055752</v>
      </c>
      <c r="DP1013" s="433">
        <v>-2330.6669894665456</v>
      </c>
      <c r="DQ1013" s="434">
        <v>137.32069346757322</v>
      </c>
      <c r="DR1013" s="428">
        <v>-92.128578352977343</v>
      </c>
      <c r="DS1013" s="432">
        <v>3.710569029192448</v>
      </c>
      <c r="DT1013" s="434">
        <v>-3.0458479879159954</v>
      </c>
      <c r="DU1013" s="434">
        <v>2.7135564912610879</v>
      </c>
      <c r="DV1013" s="428">
        <v>-2.0504452004733094</v>
      </c>
      <c r="DW1013" s="252"/>
      <c r="DX1013" s="50"/>
      <c r="DY1013" s="249"/>
      <c r="DZ1013" s="464">
        <v>405352</v>
      </c>
      <c r="EA1013" s="465">
        <v>-312204.66666666669</v>
      </c>
      <c r="EB1013" s="46"/>
    </row>
    <row r="1014" spans="1:132" s="141" customFormat="1" ht="27.75" customHeight="1" x14ac:dyDescent="0.25">
      <c r="A1014" s="69" t="s">
        <v>56</v>
      </c>
      <c r="B1014" s="69" t="s">
        <v>57</v>
      </c>
      <c r="C1014" s="69" t="s">
        <v>1464</v>
      </c>
      <c r="D1014" s="67" t="s">
        <v>1684</v>
      </c>
      <c r="E1014" s="67" t="s">
        <v>1534</v>
      </c>
      <c r="F1014" s="67" t="s">
        <v>1688</v>
      </c>
      <c r="G1014" s="67" t="s">
        <v>1534</v>
      </c>
      <c r="H1014" s="14" t="s">
        <v>46</v>
      </c>
      <c r="I1014" s="20" t="s">
        <v>1978</v>
      </c>
      <c r="J1014" s="145" t="s">
        <v>1975</v>
      </c>
      <c r="K1014" s="426">
        <v>11.774481389853227</v>
      </c>
      <c r="L1014" s="426">
        <v>28.837878727896001</v>
      </c>
      <c r="M1014" s="424">
        <v>1340</v>
      </c>
      <c r="N1014" s="487">
        <v>37273186</v>
      </c>
      <c r="O1014" s="487" t="s">
        <v>1982</v>
      </c>
      <c r="P1014" s="572">
        <v>10.105477231679858</v>
      </c>
      <c r="Q1014" s="34" t="s">
        <v>1977</v>
      </c>
      <c r="R1014" s="257" t="s">
        <v>48</v>
      </c>
      <c r="S1014" s="27"/>
      <c r="T1014" s="27"/>
      <c r="U1014" s="145"/>
      <c r="V1014" s="24"/>
      <c r="W1014" s="24"/>
      <c r="X1014" s="24"/>
      <c r="Y1014" s="24"/>
      <c r="Z1014" s="24"/>
      <c r="AA1014" s="24"/>
      <c r="AB1014" s="24"/>
      <c r="AC1014" s="24"/>
      <c r="AD1014" s="24"/>
      <c r="AE1014" s="24"/>
      <c r="AF1014" s="24"/>
      <c r="AG1014" s="24"/>
      <c r="AH1014" s="24"/>
      <c r="AI1014" s="24">
        <v>57</v>
      </c>
      <c r="AJ1014" s="24">
        <v>57</v>
      </c>
      <c r="AK1014" s="24"/>
      <c r="AL1014" s="24"/>
      <c r="AM1014" s="24"/>
      <c r="AN1014" s="24"/>
      <c r="AO1014" s="145">
        <f t="shared" si="138"/>
        <v>57</v>
      </c>
      <c r="AP1014" s="14">
        <f t="shared" si="139"/>
        <v>57</v>
      </c>
      <c r="AQ1014" s="22"/>
      <c r="AR1014" s="24"/>
      <c r="AS1014" s="24"/>
      <c r="AT1014" s="24"/>
      <c r="AU1014" s="24"/>
      <c r="AV1014" s="24"/>
      <c r="AW1014" s="145"/>
      <c r="AX1014" s="24"/>
      <c r="AY1014" s="24"/>
      <c r="AZ1014" s="24"/>
      <c r="BA1014" s="24"/>
      <c r="BB1014" s="24"/>
      <c r="BC1014" s="24"/>
      <c r="BD1014" s="24"/>
      <c r="BE1014" s="24"/>
      <c r="BF1014" s="24"/>
      <c r="BG1014" s="24">
        <v>354.95</v>
      </c>
      <c r="BH1014" s="24">
        <v>354.95</v>
      </c>
      <c r="BI1014" s="24"/>
      <c r="BJ1014" s="24"/>
      <c r="BK1014" s="24"/>
      <c r="BL1014" s="24"/>
      <c r="BM1014" s="145">
        <f t="shared" si="140"/>
        <v>354.95</v>
      </c>
      <c r="BN1014" s="24">
        <f t="shared" si="141"/>
        <v>354.95</v>
      </c>
      <c r="BO1014" s="509">
        <f t="shared" si="135"/>
        <v>3.5124516325390383E-2</v>
      </c>
      <c r="BP1014" s="511">
        <v>0</v>
      </c>
      <c r="BQ1014" s="512">
        <v>0</v>
      </c>
      <c r="BR1014" s="513">
        <v>0</v>
      </c>
      <c r="BS1014" s="512">
        <v>0</v>
      </c>
      <c r="BT1014" s="512">
        <v>0</v>
      </c>
      <c r="BU1014" s="512">
        <v>0</v>
      </c>
      <c r="BV1014" s="512">
        <v>0</v>
      </c>
      <c r="BW1014" s="512">
        <v>0</v>
      </c>
      <c r="BX1014" s="512">
        <v>0</v>
      </c>
      <c r="BY1014" s="512">
        <v>0</v>
      </c>
      <c r="BZ1014" s="512">
        <v>0</v>
      </c>
      <c r="CA1014" s="512">
        <v>0</v>
      </c>
      <c r="CB1014" s="512">
        <v>0</v>
      </c>
      <c r="CC1014" s="512">
        <v>0</v>
      </c>
      <c r="CD1014" s="512">
        <v>0</v>
      </c>
      <c r="CE1014" s="512">
        <v>0</v>
      </c>
      <c r="CF1014" s="512">
        <v>416654.50800000003</v>
      </c>
      <c r="CG1014" s="512">
        <v>416654.50800000003</v>
      </c>
      <c r="CH1014" s="512">
        <v>0</v>
      </c>
      <c r="CI1014" s="512">
        <v>0</v>
      </c>
      <c r="CJ1014" s="512">
        <v>0</v>
      </c>
      <c r="CK1014" s="512">
        <v>0</v>
      </c>
      <c r="CL1014" s="513">
        <f t="shared" si="142"/>
        <v>416654.50800000003</v>
      </c>
      <c r="CM1014" s="513">
        <f t="shared" si="143"/>
        <v>416654.50800000003</v>
      </c>
      <c r="CN1014" s="113"/>
      <c r="CO1014" s="97"/>
      <c r="CP1014" s="97"/>
      <c r="CQ1014" s="97"/>
      <c r="CR1014" s="97"/>
      <c r="CS1014" s="97"/>
      <c r="CT1014" s="97"/>
      <c r="CU1014" s="114"/>
      <c r="CV1014" s="50">
        <f t="shared" si="136"/>
        <v>37273186</v>
      </c>
      <c r="CW1014" s="11"/>
      <c r="CX1014" s="604">
        <f t="shared" si="137"/>
        <v>10.105477231679858</v>
      </c>
      <c r="CY1014" s="143"/>
      <c r="CZ1014" s="143"/>
      <c r="DA1014" s="143"/>
      <c r="DB1014" s="23"/>
      <c r="DC1014" s="23"/>
      <c r="DD1014" s="23"/>
      <c r="DE1014" s="23"/>
      <c r="DF1014" s="143"/>
      <c r="DG1014" s="89"/>
      <c r="DH1014" s="50" t="s">
        <v>46</v>
      </c>
      <c r="DI1014" s="28"/>
      <c r="DJ1014" s="553" t="s">
        <v>46</v>
      </c>
      <c r="DK1014" s="143"/>
      <c r="DL1014" s="46"/>
      <c r="DM1014" s="111"/>
      <c r="DN1014" s="110"/>
      <c r="DO1014" s="432">
        <v>197.89105832607837</v>
      </c>
      <c r="DP1014" s="433">
        <v>28.356590761539167</v>
      </c>
      <c r="DQ1014" s="434">
        <v>59.899266260415224</v>
      </c>
      <c r="DR1014" s="428">
        <v>129.27064713109672</v>
      </c>
      <c r="DS1014" s="432">
        <v>1.457281432657626</v>
      </c>
      <c r="DT1014" s="434">
        <v>-0.61186952944560991</v>
      </c>
      <c r="DU1014" s="434">
        <v>1.4013182439994991</v>
      </c>
      <c r="DV1014" s="428">
        <v>-0.56746837782591741</v>
      </c>
      <c r="DW1014" s="252"/>
      <c r="DX1014" s="50"/>
      <c r="DY1014" s="249"/>
      <c r="DZ1014" s="464">
        <v>0</v>
      </c>
      <c r="EA1014" s="465">
        <v>0</v>
      </c>
      <c r="EB1014" s="46"/>
    </row>
    <row r="1015" spans="1:132" s="141" customFormat="1" ht="27.75" customHeight="1" x14ac:dyDescent="0.25">
      <c r="A1015" s="69" t="s">
        <v>56</v>
      </c>
      <c r="B1015" s="69" t="s">
        <v>57</v>
      </c>
      <c r="C1015" s="69" t="s">
        <v>1464</v>
      </c>
      <c r="D1015" s="67" t="s">
        <v>1689</v>
      </c>
      <c r="E1015" s="67" t="s">
        <v>1473</v>
      </c>
      <c r="F1015" s="67" t="s">
        <v>1690</v>
      </c>
      <c r="G1015" s="67" t="s">
        <v>1473</v>
      </c>
      <c r="H1015" s="14" t="s">
        <v>46</v>
      </c>
      <c r="I1015" s="20" t="s">
        <v>1978</v>
      </c>
      <c r="J1015" s="145" t="s">
        <v>1975</v>
      </c>
      <c r="K1015" s="426">
        <v>10.882821634116768</v>
      </c>
      <c r="L1015" s="426">
        <v>29.721401453331001</v>
      </c>
      <c r="M1015" s="424">
        <v>1317</v>
      </c>
      <c r="N1015" s="556">
        <v>20428610.896042049</v>
      </c>
      <c r="O1015" s="487" t="s">
        <v>1976</v>
      </c>
      <c r="P1015" s="572">
        <v>5.8300830182768406</v>
      </c>
      <c r="Q1015" s="34" t="s">
        <v>1977</v>
      </c>
      <c r="R1015" s="257" t="s">
        <v>48</v>
      </c>
      <c r="S1015" s="27"/>
      <c r="T1015" s="27"/>
      <c r="U1015" s="145"/>
      <c r="V1015" s="24"/>
      <c r="W1015" s="24"/>
      <c r="X1015" s="24"/>
      <c r="Y1015" s="24"/>
      <c r="Z1015" s="24"/>
      <c r="AA1015" s="24"/>
      <c r="AB1015" s="24"/>
      <c r="AC1015" s="24"/>
      <c r="AD1015" s="24"/>
      <c r="AE1015" s="24"/>
      <c r="AF1015" s="24"/>
      <c r="AG1015" s="24"/>
      <c r="AH1015" s="24"/>
      <c r="AI1015" s="24">
        <v>39</v>
      </c>
      <c r="AJ1015" s="24">
        <v>39</v>
      </c>
      <c r="AK1015" s="24"/>
      <c r="AL1015" s="24"/>
      <c r="AM1015" s="24"/>
      <c r="AN1015" s="24"/>
      <c r="AO1015" s="145">
        <f t="shared" si="138"/>
        <v>39</v>
      </c>
      <c r="AP1015" s="14">
        <f t="shared" si="139"/>
        <v>39</v>
      </c>
      <c r="AQ1015" s="22"/>
      <c r="AR1015" s="24"/>
      <c r="AS1015" s="24"/>
      <c r="AT1015" s="24"/>
      <c r="AU1015" s="24"/>
      <c r="AV1015" s="24"/>
      <c r="AW1015" s="145"/>
      <c r="AX1015" s="24"/>
      <c r="AY1015" s="24"/>
      <c r="AZ1015" s="24"/>
      <c r="BA1015" s="24"/>
      <c r="BB1015" s="24"/>
      <c r="BC1015" s="24"/>
      <c r="BD1015" s="24"/>
      <c r="BE1015" s="24"/>
      <c r="BF1015" s="24"/>
      <c r="BG1015" s="24">
        <v>297.61</v>
      </c>
      <c r="BH1015" s="24">
        <v>297.61</v>
      </c>
      <c r="BI1015" s="24"/>
      <c r="BJ1015" s="24"/>
      <c r="BK1015" s="24"/>
      <c r="BL1015" s="24"/>
      <c r="BM1015" s="145">
        <f t="shared" si="140"/>
        <v>297.61</v>
      </c>
      <c r="BN1015" s="24">
        <f t="shared" si="141"/>
        <v>297.61</v>
      </c>
      <c r="BO1015" s="509">
        <f t="shared" si="135"/>
        <v>5.1047300538777346E-2</v>
      </c>
      <c r="BP1015" s="511">
        <v>0</v>
      </c>
      <c r="BQ1015" s="512">
        <v>0</v>
      </c>
      <c r="BR1015" s="513">
        <v>0</v>
      </c>
      <c r="BS1015" s="512">
        <v>0</v>
      </c>
      <c r="BT1015" s="512">
        <v>0</v>
      </c>
      <c r="BU1015" s="512">
        <v>0</v>
      </c>
      <c r="BV1015" s="512">
        <v>0</v>
      </c>
      <c r="BW1015" s="512">
        <v>0</v>
      </c>
      <c r="BX1015" s="512">
        <v>0</v>
      </c>
      <c r="BY1015" s="512">
        <v>0</v>
      </c>
      <c r="BZ1015" s="512">
        <v>0</v>
      </c>
      <c r="CA1015" s="512">
        <v>0</v>
      </c>
      <c r="CB1015" s="512">
        <v>0</v>
      </c>
      <c r="CC1015" s="512">
        <v>0</v>
      </c>
      <c r="CD1015" s="512">
        <v>0</v>
      </c>
      <c r="CE1015" s="512">
        <v>0</v>
      </c>
      <c r="CF1015" s="512">
        <v>349346.52240000002</v>
      </c>
      <c r="CG1015" s="512">
        <v>349346.52240000002</v>
      </c>
      <c r="CH1015" s="512">
        <v>0</v>
      </c>
      <c r="CI1015" s="512">
        <v>0</v>
      </c>
      <c r="CJ1015" s="512">
        <v>0</v>
      </c>
      <c r="CK1015" s="512">
        <v>0</v>
      </c>
      <c r="CL1015" s="513">
        <f t="shared" si="142"/>
        <v>349346.52240000002</v>
      </c>
      <c r="CM1015" s="513">
        <f t="shared" si="143"/>
        <v>349346.52240000002</v>
      </c>
      <c r="CN1015" s="113"/>
      <c r="CO1015" s="97"/>
      <c r="CP1015" s="97"/>
      <c r="CQ1015" s="97"/>
      <c r="CR1015" s="97"/>
      <c r="CS1015" s="97"/>
      <c r="CT1015" s="97"/>
      <c r="CU1015" s="114"/>
      <c r="CV1015" s="50">
        <f t="shared" si="136"/>
        <v>20428610.896042049</v>
      </c>
      <c r="CW1015" s="11"/>
      <c r="CX1015" s="604">
        <f t="shared" si="137"/>
        <v>5.8300830182768406</v>
      </c>
      <c r="CY1015" s="143"/>
      <c r="CZ1015" s="143"/>
      <c r="DA1015" s="143"/>
      <c r="DB1015" s="23"/>
      <c r="DC1015" s="23"/>
      <c r="DD1015" s="23"/>
      <c r="DE1015" s="23"/>
      <c r="DF1015" s="143"/>
      <c r="DG1015" s="89"/>
      <c r="DH1015" s="50" t="s">
        <v>46</v>
      </c>
      <c r="DI1015" s="28"/>
      <c r="DJ1015" s="553" t="s">
        <v>46</v>
      </c>
      <c r="DK1015" s="143"/>
      <c r="DL1015" s="46"/>
      <c r="DM1015" s="111"/>
      <c r="DN1015" s="110"/>
      <c r="DO1015" s="432">
        <v>3654.337573571293</v>
      </c>
      <c r="DP1015" s="433">
        <v>-2430.3708142693458</v>
      </c>
      <c r="DQ1015" s="434">
        <v>187.72356179988608</v>
      </c>
      <c r="DR1015" s="428">
        <v>-20.014883370042043</v>
      </c>
      <c r="DS1015" s="432">
        <v>3.414467438769698</v>
      </c>
      <c r="DT1015" s="434">
        <v>-2.154125893571468</v>
      </c>
      <c r="DU1015" s="434">
        <v>1.8135561040440478</v>
      </c>
      <c r="DV1015" s="428">
        <v>-0.89115346111480076</v>
      </c>
      <c r="DW1015" s="252"/>
      <c r="DX1015" s="50"/>
      <c r="DY1015" s="249"/>
      <c r="DZ1015" s="464">
        <v>120433</v>
      </c>
      <c r="EA1015" s="465">
        <v>-120433</v>
      </c>
      <c r="EB1015" s="46"/>
    </row>
    <row r="1016" spans="1:132" s="141" customFormat="1" ht="27.75" customHeight="1" x14ac:dyDescent="0.25">
      <c r="A1016" s="69" t="s">
        <v>56</v>
      </c>
      <c r="B1016" s="69" t="s">
        <v>57</v>
      </c>
      <c r="C1016" s="69" t="s">
        <v>1464</v>
      </c>
      <c r="D1016" s="67" t="s">
        <v>1689</v>
      </c>
      <c r="E1016" s="67" t="s">
        <v>1473</v>
      </c>
      <c r="F1016" s="67" t="s">
        <v>1691</v>
      </c>
      <c r="G1016" s="67" t="s">
        <v>1473</v>
      </c>
      <c r="H1016" s="14" t="s">
        <v>46</v>
      </c>
      <c r="I1016" s="20" t="s">
        <v>1979</v>
      </c>
      <c r="J1016" s="145" t="s">
        <v>1975</v>
      </c>
      <c r="K1016" s="426">
        <v>9.7168050304614013</v>
      </c>
      <c r="L1016" s="426">
        <v>1.112689391625</v>
      </c>
      <c r="M1016" s="424">
        <v>61</v>
      </c>
      <c r="N1016" s="556">
        <v>801121.99592321762</v>
      </c>
      <c r="O1016" s="487" t="s">
        <v>1976</v>
      </c>
      <c r="P1016" s="572">
        <v>0.22863070659909179</v>
      </c>
      <c r="Q1016" s="34" t="s">
        <v>48</v>
      </c>
      <c r="R1016" s="257" t="s">
        <v>48</v>
      </c>
      <c r="S1016" s="27"/>
      <c r="T1016" s="27"/>
      <c r="U1016" s="145"/>
      <c r="V1016" s="24"/>
      <c r="W1016" s="24"/>
      <c r="X1016" s="24"/>
      <c r="Y1016" s="24"/>
      <c r="Z1016" s="24"/>
      <c r="AA1016" s="24"/>
      <c r="AB1016" s="24"/>
      <c r="AC1016" s="24"/>
      <c r="AD1016" s="24"/>
      <c r="AE1016" s="24"/>
      <c r="AF1016" s="24"/>
      <c r="AG1016" s="24"/>
      <c r="AH1016" s="24"/>
      <c r="AI1016" s="24">
        <v>4</v>
      </c>
      <c r="AJ1016" s="24">
        <v>4</v>
      </c>
      <c r="AK1016" s="24"/>
      <c r="AL1016" s="24"/>
      <c r="AM1016" s="24"/>
      <c r="AN1016" s="24"/>
      <c r="AO1016" s="145">
        <f t="shared" si="138"/>
        <v>4</v>
      </c>
      <c r="AP1016" s="14">
        <f t="shared" si="139"/>
        <v>4</v>
      </c>
      <c r="AQ1016" s="22"/>
      <c r="AR1016" s="24"/>
      <c r="AS1016" s="24"/>
      <c r="AT1016" s="24"/>
      <c r="AU1016" s="24"/>
      <c r="AV1016" s="24"/>
      <c r="AW1016" s="145"/>
      <c r="AX1016" s="24"/>
      <c r="AY1016" s="24"/>
      <c r="AZ1016" s="24"/>
      <c r="BA1016" s="24"/>
      <c r="BB1016" s="24"/>
      <c r="BC1016" s="24"/>
      <c r="BD1016" s="24"/>
      <c r="BE1016" s="24"/>
      <c r="BF1016" s="24"/>
      <c r="BG1016" s="24">
        <v>24</v>
      </c>
      <c r="BH1016" s="24">
        <v>24</v>
      </c>
      <c r="BI1016" s="24"/>
      <c r="BJ1016" s="24"/>
      <c r="BK1016" s="24"/>
      <c r="BL1016" s="24"/>
      <c r="BM1016" s="145">
        <f t="shared" si="140"/>
        <v>24</v>
      </c>
      <c r="BN1016" s="24">
        <f t="shared" si="141"/>
        <v>24</v>
      </c>
      <c r="BO1016" s="509">
        <f t="shared" si="135"/>
        <v>0.1049727762162956</v>
      </c>
      <c r="BP1016" s="511">
        <v>0</v>
      </c>
      <c r="BQ1016" s="512">
        <v>0</v>
      </c>
      <c r="BR1016" s="513">
        <v>0</v>
      </c>
      <c r="BS1016" s="512">
        <v>0</v>
      </c>
      <c r="BT1016" s="512">
        <v>0</v>
      </c>
      <c r="BU1016" s="512">
        <v>0</v>
      </c>
      <c r="BV1016" s="512">
        <v>0</v>
      </c>
      <c r="BW1016" s="512">
        <v>0</v>
      </c>
      <c r="BX1016" s="512">
        <v>0</v>
      </c>
      <c r="BY1016" s="512">
        <v>0</v>
      </c>
      <c r="BZ1016" s="512">
        <v>0</v>
      </c>
      <c r="CA1016" s="512">
        <v>0</v>
      </c>
      <c r="CB1016" s="512">
        <v>0</v>
      </c>
      <c r="CC1016" s="512">
        <v>0</v>
      </c>
      <c r="CD1016" s="512">
        <v>0</v>
      </c>
      <c r="CE1016" s="512">
        <v>0</v>
      </c>
      <c r="CF1016" s="512">
        <v>28172.160000000003</v>
      </c>
      <c r="CG1016" s="512">
        <v>28172.160000000003</v>
      </c>
      <c r="CH1016" s="512">
        <v>0</v>
      </c>
      <c r="CI1016" s="512">
        <v>0</v>
      </c>
      <c r="CJ1016" s="512">
        <v>0</v>
      </c>
      <c r="CK1016" s="512">
        <v>0</v>
      </c>
      <c r="CL1016" s="513">
        <f t="shared" si="142"/>
        <v>28172.160000000003</v>
      </c>
      <c r="CM1016" s="513">
        <f t="shared" si="143"/>
        <v>28172.160000000003</v>
      </c>
      <c r="CN1016" s="113"/>
      <c r="CO1016" s="97"/>
      <c r="CP1016" s="97"/>
      <c r="CQ1016" s="97"/>
      <c r="CR1016" s="97"/>
      <c r="CS1016" s="97"/>
      <c r="CT1016" s="97"/>
      <c r="CU1016" s="114"/>
      <c r="CV1016" s="50">
        <f t="shared" si="136"/>
        <v>801121.99592321762</v>
      </c>
      <c r="CW1016" s="11"/>
      <c r="CX1016" s="604">
        <f t="shared" si="137"/>
        <v>0.22863070659909179</v>
      </c>
      <c r="CY1016" s="143"/>
      <c r="CZ1016" s="143"/>
      <c r="DA1016" s="143"/>
      <c r="DB1016" s="23"/>
      <c r="DC1016" s="23"/>
      <c r="DD1016" s="23"/>
      <c r="DE1016" s="23"/>
      <c r="DF1016" s="143"/>
      <c r="DG1016" s="89"/>
      <c r="DH1016" s="50" t="s">
        <v>46</v>
      </c>
      <c r="DI1016" s="28"/>
      <c r="DJ1016" s="553" t="s">
        <v>46</v>
      </c>
      <c r="DK1016" s="143"/>
      <c r="DL1016" s="46"/>
      <c r="DM1016" s="111"/>
      <c r="DN1016" s="110"/>
      <c r="DO1016" s="432">
        <v>1139.2109589041102</v>
      </c>
      <c r="DP1016" s="433">
        <v>44.354663456156914</v>
      </c>
      <c r="DQ1016" s="434">
        <v>794.59726027397301</v>
      </c>
      <c r="DR1016" s="428">
        <v>-730.22289474430704</v>
      </c>
      <c r="DS1016" s="432">
        <v>1.298630136986302</v>
      </c>
      <c r="DT1016" s="434">
        <v>-0.16702659965066657</v>
      </c>
      <c r="DU1016" s="434">
        <v>1.1506849315068499</v>
      </c>
      <c r="DV1016" s="428">
        <v>-0.43984642149361874</v>
      </c>
      <c r="DW1016" s="252"/>
      <c r="DX1016" s="50"/>
      <c r="DY1016" s="249"/>
      <c r="DZ1016" s="464">
        <v>47519</v>
      </c>
      <c r="EA1016" s="465">
        <v>-45601.666666666664</v>
      </c>
      <c r="EB1016" s="46"/>
    </row>
    <row r="1017" spans="1:132" s="141" customFormat="1" ht="27.75" customHeight="1" x14ac:dyDescent="0.25">
      <c r="A1017" s="69" t="s">
        <v>56</v>
      </c>
      <c r="B1017" s="69" t="s">
        <v>57</v>
      </c>
      <c r="C1017" s="69" t="s">
        <v>1464</v>
      </c>
      <c r="D1017" s="67" t="s">
        <v>1689</v>
      </c>
      <c r="E1017" s="67" t="s">
        <v>1473</v>
      </c>
      <c r="F1017" s="67" t="s">
        <v>1692</v>
      </c>
      <c r="G1017" s="67" t="s">
        <v>1473</v>
      </c>
      <c r="H1017" s="14" t="s">
        <v>46</v>
      </c>
      <c r="I1017" s="20" t="s">
        <v>1978</v>
      </c>
      <c r="J1017" s="145" t="s">
        <v>1975</v>
      </c>
      <c r="K1017" s="426">
        <v>10.882821634116768</v>
      </c>
      <c r="L1017" s="426">
        <v>12.538446943617002</v>
      </c>
      <c r="M1017" s="424">
        <v>832</v>
      </c>
      <c r="N1017" s="556">
        <v>31003421.242228523</v>
      </c>
      <c r="O1017" s="487" t="s">
        <v>1976</v>
      </c>
      <c r="P1017" s="572">
        <v>8.8480083453848515</v>
      </c>
      <c r="Q1017" s="34" t="s">
        <v>48</v>
      </c>
      <c r="R1017" s="257" t="s">
        <v>48</v>
      </c>
      <c r="S1017" s="27"/>
      <c r="T1017" s="27"/>
      <c r="U1017" s="145"/>
      <c r="V1017" s="24"/>
      <c r="W1017" s="24"/>
      <c r="X1017" s="24"/>
      <c r="Y1017" s="24"/>
      <c r="Z1017" s="24"/>
      <c r="AA1017" s="24"/>
      <c r="AB1017" s="24"/>
      <c r="AC1017" s="24"/>
      <c r="AD1017" s="24"/>
      <c r="AE1017" s="24">
        <v>1</v>
      </c>
      <c r="AF1017" s="24">
        <v>1</v>
      </c>
      <c r="AG1017" s="24"/>
      <c r="AH1017" s="24"/>
      <c r="AI1017" s="24">
        <v>28</v>
      </c>
      <c r="AJ1017" s="24">
        <v>28</v>
      </c>
      <c r="AK1017" s="24">
        <v>1</v>
      </c>
      <c r="AL1017" s="24">
        <v>1</v>
      </c>
      <c r="AM1017" s="24"/>
      <c r="AN1017" s="24"/>
      <c r="AO1017" s="145">
        <f t="shared" si="138"/>
        <v>30</v>
      </c>
      <c r="AP1017" s="14">
        <f t="shared" si="139"/>
        <v>30</v>
      </c>
      <c r="AQ1017" s="22"/>
      <c r="AR1017" s="24"/>
      <c r="AS1017" s="24"/>
      <c r="AT1017" s="24"/>
      <c r="AU1017" s="24"/>
      <c r="AV1017" s="24"/>
      <c r="AW1017" s="145"/>
      <c r="AX1017" s="24"/>
      <c r="AY1017" s="24"/>
      <c r="AZ1017" s="24"/>
      <c r="BA1017" s="24"/>
      <c r="BB1017" s="24"/>
      <c r="BC1017" s="24">
        <v>1.2</v>
      </c>
      <c r="BD1017" s="24">
        <v>1.2</v>
      </c>
      <c r="BE1017" s="24"/>
      <c r="BF1017" s="24"/>
      <c r="BG1017" s="24">
        <v>336.59</v>
      </c>
      <c r="BH1017" s="24">
        <v>336.59</v>
      </c>
      <c r="BI1017" s="24">
        <v>5</v>
      </c>
      <c r="BJ1017" s="24">
        <v>5</v>
      </c>
      <c r="BK1017" s="24"/>
      <c r="BL1017" s="24"/>
      <c r="BM1017" s="145">
        <f t="shared" si="140"/>
        <v>342.78999999999996</v>
      </c>
      <c r="BN1017" s="24">
        <f t="shared" si="141"/>
        <v>342.78999999999996</v>
      </c>
      <c r="BO1017" s="509">
        <f t="shared" si="135"/>
        <v>3.8742052066304877E-2</v>
      </c>
      <c r="BP1017" s="511">
        <v>0</v>
      </c>
      <c r="BQ1017" s="512">
        <v>0</v>
      </c>
      <c r="BR1017" s="513">
        <v>0</v>
      </c>
      <c r="BS1017" s="512">
        <v>0</v>
      </c>
      <c r="BT1017" s="512">
        <v>0</v>
      </c>
      <c r="BU1017" s="512">
        <v>0</v>
      </c>
      <c r="BV1017" s="512">
        <v>0</v>
      </c>
      <c r="BW1017" s="512">
        <v>0</v>
      </c>
      <c r="BX1017" s="512">
        <v>0</v>
      </c>
      <c r="BY1017" s="512">
        <v>0</v>
      </c>
      <c r="BZ1017" s="512">
        <v>0</v>
      </c>
      <c r="CA1017" s="512">
        <v>0</v>
      </c>
      <c r="CB1017" s="512">
        <v>6054.9119999999994</v>
      </c>
      <c r="CC1017" s="512">
        <v>6054.9119999999994</v>
      </c>
      <c r="CD1017" s="512">
        <v>0</v>
      </c>
      <c r="CE1017" s="512">
        <v>0</v>
      </c>
      <c r="CF1017" s="512">
        <v>395102.80560000002</v>
      </c>
      <c r="CG1017" s="512">
        <v>395102.80560000002</v>
      </c>
      <c r="CH1017" s="512">
        <v>5869.2000000000007</v>
      </c>
      <c r="CI1017" s="512">
        <v>5869.2000000000007</v>
      </c>
      <c r="CJ1017" s="512">
        <v>0</v>
      </c>
      <c r="CK1017" s="512">
        <v>0</v>
      </c>
      <c r="CL1017" s="513">
        <f t="shared" si="142"/>
        <v>407026.91760000004</v>
      </c>
      <c r="CM1017" s="513">
        <f t="shared" si="143"/>
        <v>407026.91760000004</v>
      </c>
      <c r="CN1017" s="113"/>
      <c r="CO1017" s="97"/>
      <c r="CP1017" s="97"/>
      <c r="CQ1017" s="97"/>
      <c r="CR1017" s="97"/>
      <c r="CS1017" s="97"/>
      <c r="CT1017" s="97"/>
      <c r="CU1017" s="114"/>
      <c r="CV1017" s="50">
        <f t="shared" si="136"/>
        <v>31003421.242228523</v>
      </c>
      <c r="CW1017" s="11"/>
      <c r="CX1017" s="604">
        <f t="shared" si="137"/>
        <v>8.8480083453848515</v>
      </c>
      <c r="CY1017" s="143"/>
      <c r="CZ1017" s="143"/>
      <c r="DA1017" s="143"/>
      <c r="DB1017" s="23"/>
      <c r="DC1017" s="23"/>
      <c r="DD1017" s="23"/>
      <c r="DE1017" s="23"/>
      <c r="DF1017" s="143"/>
      <c r="DG1017" s="89"/>
      <c r="DH1017" s="50" t="s">
        <v>46</v>
      </c>
      <c r="DI1017" s="28"/>
      <c r="DJ1017" s="553" t="s">
        <v>46</v>
      </c>
      <c r="DK1017" s="143"/>
      <c r="DL1017" s="46"/>
      <c r="DM1017" s="111"/>
      <c r="DN1017" s="110"/>
      <c r="DO1017" s="432">
        <v>2982.359375</v>
      </c>
      <c r="DP1017" s="433">
        <v>-1812.5674389354626</v>
      </c>
      <c r="DQ1017" s="434">
        <v>210.98677884615384</v>
      </c>
      <c r="DR1017" s="428">
        <v>16.027301577178548</v>
      </c>
      <c r="DS1017" s="432">
        <v>1.453125</v>
      </c>
      <c r="DT1017" s="434">
        <v>0.65490389332078536</v>
      </c>
      <c r="DU1017" s="434">
        <v>0.36658653846153844</v>
      </c>
      <c r="DV1017" s="428">
        <v>1.404671907367006</v>
      </c>
      <c r="DW1017" s="252"/>
      <c r="DX1017" s="50"/>
      <c r="DY1017" s="249"/>
      <c r="DZ1017" s="464">
        <v>109511</v>
      </c>
      <c r="EA1017" s="465">
        <v>-18119.333333333328</v>
      </c>
      <c r="EB1017" s="46"/>
    </row>
    <row r="1018" spans="1:132" s="141" customFormat="1" ht="27.75" customHeight="1" x14ac:dyDescent="0.25">
      <c r="A1018" s="69" t="s">
        <v>56</v>
      </c>
      <c r="B1018" s="69" t="s">
        <v>57</v>
      </c>
      <c r="C1018" s="69" t="s">
        <v>1464</v>
      </c>
      <c r="D1018" s="67" t="s">
        <v>1693</v>
      </c>
      <c r="E1018" s="67" t="s">
        <v>1470</v>
      </c>
      <c r="F1018" s="67" t="s">
        <v>1694</v>
      </c>
      <c r="G1018" s="67" t="s">
        <v>1470</v>
      </c>
      <c r="H1018" s="14" t="s">
        <v>46</v>
      </c>
      <c r="I1018" s="20" t="s">
        <v>1978</v>
      </c>
      <c r="J1018" s="145" t="s">
        <v>1981</v>
      </c>
      <c r="K1018" s="426">
        <v>1.9454394670613628</v>
      </c>
      <c r="L1018" s="426">
        <v>3.0428030239740003</v>
      </c>
      <c r="M1018" s="424">
        <v>787</v>
      </c>
      <c r="N1018" s="487">
        <v>6202080.0000000009</v>
      </c>
      <c r="O1018" s="487" t="s">
        <v>1976</v>
      </c>
      <c r="P1018" s="572">
        <v>1.7292795262767673</v>
      </c>
      <c r="Q1018" s="34" t="s">
        <v>48</v>
      </c>
      <c r="R1018" s="257" t="s">
        <v>48</v>
      </c>
      <c r="S1018" s="27"/>
      <c r="T1018" s="27"/>
      <c r="U1018" s="145"/>
      <c r="V1018" s="24"/>
      <c r="W1018" s="24"/>
      <c r="X1018" s="24"/>
      <c r="Y1018" s="24"/>
      <c r="Z1018" s="24"/>
      <c r="AA1018" s="24"/>
      <c r="AB1018" s="24"/>
      <c r="AC1018" s="24"/>
      <c r="AD1018" s="24"/>
      <c r="AE1018" s="24"/>
      <c r="AF1018" s="24"/>
      <c r="AG1018" s="24"/>
      <c r="AH1018" s="24"/>
      <c r="AI1018" s="24">
        <v>6</v>
      </c>
      <c r="AJ1018" s="24">
        <v>6</v>
      </c>
      <c r="AK1018" s="24"/>
      <c r="AL1018" s="24"/>
      <c r="AM1018" s="24"/>
      <c r="AN1018" s="24"/>
      <c r="AO1018" s="145">
        <f t="shared" si="138"/>
        <v>6</v>
      </c>
      <c r="AP1018" s="14">
        <f t="shared" si="139"/>
        <v>6</v>
      </c>
      <c r="AQ1018" s="22"/>
      <c r="AR1018" s="24"/>
      <c r="AS1018" s="24"/>
      <c r="AT1018" s="24"/>
      <c r="AU1018" s="24"/>
      <c r="AV1018" s="24"/>
      <c r="AW1018" s="145"/>
      <c r="AX1018" s="24"/>
      <c r="AY1018" s="24"/>
      <c r="AZ1018" s="24"/>
      <c r="BA1018" s="24"/>
      <c r="BB1018" s="24"/>
      <c r="BC1018" s="24"/>
      <c r="BD1018" s="24"/>
      <c r="BE1018" s="24"/>
      <c r="BF1018" s="24"/>
      <c r="BG1018" s="24">
        <v>38.43</v>
      </c>
      <c r="BH1018" s="24">
        <v>38.43</v>
      </c>
      <c r="BI1018" s="24"/>
      <c r="BJ1018" s="24"/>
      <c r="BK1018" s="24"/>
      <c r="BL1018" s="24"/>
      <c r="BM1018" s="145">
        <f t="shared" si="140"/>
        <v>38.43</v>
      </c>
      <c r="BN1018" s="24">
        <f t="shared" si="141"/>
        <v>38.43</v>
      </c>
      <c r="BO1018" s="509">
        <f t="shared" si="135"/>
        <v>2.2223127849516543E-2</v>
      </c>
      <c r="BP1018" s="511">
        <v>0</v>
      </c>
      <c r="BQ1018" s="512">
        <v>0</v>
      </c>
      <c r="BR1018" s="513">
        <v>0</v>
      </c>
      <c r="BS1018" s="512">
        <v>0</v>
      </c>
      <c r="BT1018" s="512">
        <v>0</v>
      </c>
      <c r="BU1018" s="512">
        <v>0</v>
      </c>
      <c r="BV1018" s="512">
        <v>0</v>
      </c>
      <c r="BW1018" s="512">
        <v>0</v>
      </c>
      <c r="BX1018" s="512">
        <v>0</v>
      </c>
      <c r="BY1018" s="512">
        <v>0</v>
      </c>
      <c r="BZ1018" s="512">
        <v>0</v>
      </c>
      <c r="CA1018" s="512">
        <v>0</v>
      </c>
      <c r="CB1018" s="512">
        <v>0</v>
      </c>
      <c r="CC1018" s="512">
        <v>0</v>
      </c>
      <c r="CD1018" s="512">
        <v>0</v>
      </c>
      <c r="CE1018" s="512">
        <v>0</v>
      </c>
      <c r="CF1018" s="512">
        <v>45110.671200000004</v>
      </c>
      <c r="CG1018" s="512">
        <v>45110.671200000004</v>
      </c>
      <c r="CH1018" s="512">
        <v>0</v>
      </c>
      <c r="CI1018" s="512">
        <v>0</v>
      </c>
      <c r="CJ1018" s="512">
        <v>0</v>
      </c>
      <c r="CK1018" s="512">
        <v>0</v>
      </c>
      <c r="CL1018" s="513">
        <f t="shared" si="142"/>
        <v>45110.671200000004</v>
      </c>
      <c r="CM1018" s="513">
        <f t="shared" si="143"/>
        <v>45110.671200000004</v>
      </c>
      <c r="CN1018" s="113"/>
      <c r="CO1018" s="97"/>
      <c r="CP1018" s="97"/>
      <c r="CQ1018" s="97"/>
      <c r="CR1018" s="97"/>
      <c r="CS1018" s="97"/>
      <c r="CT1018" s="97"/>
      <c r="CU1018" s="114"/>
      <c r="CV1018" s="50">
        <f t="shared" si="136"/>
        <v>6202080.0000000009</v>
      </c>
      <c r="CW1018" s="11"/>
      <c r="CX1018" s="604">
        <f t="shared" si="137"/>
        <v>1.7292795262767673</v>
      </c>
      <c r="CY1018" s="143"/>
      <c r="CZ1018" s="143"/>
      <c r="DA1018" s="143"/>
      <c r="DB1018" s="23"/>
      <c r="DC1018" s="23"/>
      <c r="DD1018" s="23"/>
      <c r="DE1018" s="23"/>
      <c r="DF1018" s="143"/>
      <c r="DG1018" s="89"/>
      <c r="DH1018" s="50" t="s">
        <v>46</v>
      </c>
      <c r="DI1018" s="28"/>
      <c r="DJ1018" s="553" t="s">
        <v>46</v>
      </c>
      <c r="DK1018" s="143"/>
      <c r="DL1018" s="46"/>
      <c r="DM1018" s="111"/>
      <c r="DN1018" s="110"/>
      <c r="DO1018" s="432">
        <v>127.45756965780278</v>
      </c>
      <c r="DP1018" s="433">
        <v>-34.011943028077724</v>
      </c>
      <c r="DQ1018" s="434">
        <v>127.45756965780278</v>
      </c>
      <c r="DR1018" s="428">
        <v>-34.011943028077724</v>
      </c>
      <c r="DS1018" s="432">
        <v>1.0755376628880182</v>
      </c>
      <c r="DT1018" s="434">
        <v>-0.73858853102487965</v>
      </c>
      <c r="DU1018" s="434">
        <v>1.0755376628880182</v>
      </c>
      <c r="DV1018" s="428">
        <v>-0.73858853102487965</v>
      </c>
      <c r="DW1018" s="252"/>
      <c r="DX1018" s="50"/>
      <c r="DY1018" s="249"/>
      <c r="DZ1018" s="464">
        <v>65540</v>
      </c>
      <c r="EA1018" s="465">
        <v>-65540</v>
      </c>
      <c r="EB1018" s="46"/>
    </row>
    <row r="1019" spans="1:132" s="141" customFormat="1" ht="27.75" customHeight="1" x14ac:dyDescent="0.25">
      <c r="A1019" s="69" t="s">
        <v>56</v>
      </c>
      <c r="B1019" s="69" t="s">
        <v>57</v>
      </c>
      <c r="C1019" s="69" t="s">
        <v>1464</v>
      </c>
      <c r="D1019" s="67" t="s">
        <v>1693</v>
      </c>
      <c r="E1019" s="67" t="s">
        <v>1470</v>
      </c>
      <c r="F1019" s="67" t="s">
        <v>1695</v>
      </c>
      <c r="G1019" s="67" t="s">
        <v>1470</v>
      </c>
      <c r="H1019" s="14" t="s">
        <v>46</v>
      </c>
      <c r="I1019" s="20" t="s">
        <v>1979</v>
      </c>
      <c r="J1019" s="145" t="s">
        <v>1981</v>
      </c>
      <c r="K1019" s="426">
        <v>2.9397751946705037</v>
      </c>
      <c r="L1019" s="426">
        <v>2.3062499952030002</v>
      </c>
      <c r="M1019" s="424">
        <v>934</v>
      </c>
      <c r="N1019" s="487">
        <v>7183200</v>
      </c>
      <c r="O1019" s="487" t="s">
        <v>1976</v>
      </c>
      <c r="P1019" s="572">
        <v>1.9238234729829033</v>
      </c>
      <c r="Q1019" s="34" t="s">
        <v>48</v>
      </c>
      <c r="R1019" s="257" t="s">
        <v>48</v>
      </c>
      <c r="S1019" s="27"/>
      <c r="T1019" s="27"/>
      <c r="U1019" s="145"/>
      <c r="V1019" s="24"/>
      <c r="W1019" s="24"/>
      <c r="X1019" s="24"/>
      <c r="Y1019" s="24"/>
      <c r="Z1019" s="24"/>
      <c r="AA1019" s="24"/>
      <c r="AB1019" s="24"/>
      <c r="AC1019" s="24"/>
      <c r="AD1019" s="24"/>
      <c r="AE1019" s="24"/>
      <c r="AF1019" s="24"/>
      <c r="AG1019" s="24"/>
      <c r="AH1019" s="24"/>
      <c r="AI1019" s="24">
        <v>27</v>
      </c>
      <c r="AJ1019" s="24">
        <v>27</v>
      </c>
      <c r="AK1019" s="24"/>
      <c r="AL1019" s="24"/>
      <c r="AM1019" s="24"/>
      <c r="AN1019" s="24"/>
      <c r="AO1019" s="145">
        <f t="shared" si="138"/>
        <v>27</v>
      </c>
      <c r="AP1019" s="14">
        <f t="shared" si="139"/>
        <v>27</v>
      </c>
      <c r="AQ1019" s="22"/>
      <c r="AR1019" s="24"/>
      <c r="AS1019" s="24"/>
      <c r="AT1019" s="24"/>
      <c r="AU1019" s="24"/>
      <c r="AV1019" s="24"/>
      <c r="AW1019" s="145"/>
      <c r="AX1019" s="24"/>
      <c r="AY1019" s="24"/>
      <c r="AZ1019" s="24"/>
      <c r="BA1019" s="24"/>
      <c r="BB1019" s="24"/>
      <c r="BC1019" s="24"/>
      <c r="BD1019" s="24"/>
      <c r="BE1019" s="24"/>
      <c r="BF1019" s="24"/>
      <c r="BG1019" s="24">
        <v>132.82</v>
      </c>
      <c r="BH1019" s="24">
        <v>132.82</v>
      </c>
      <c r="BI1019" s="24"/>
      <c r="BJ1019" s="24"/>
      <c r="BK1019" s="24"/>
      <c r="BL1019" s="24"/>
      <c r="BM1019" s="145">
        <f t="shared" si="140"/>
        <v>132.82</v>
      </c>
      <c r="BN1019" s="24">
        <f t="shared" si="141"/>
        <v>132.82</v>
      </c>
      <c r="BO1019" s="509">
        <f t="shared" si="135"/>
        <v>6.9039598417032277E-2</v>
      </c>
      <c r="BP1019" s="511">
        <v>0</v>
      </c>
      <c r="BQ1019" s="512">
        <v>0</v>
      </c>
      <c r="BR1019" s="513">
        <v>0</v>
      </c>
      <c r="BS1019" s="512">
        <v>0</v>
      </c>
      <c r="BT1019" s="512">
        <v>0</v>
      </c>
      <c r="BU1019" s="512">
        <v>0</v>
      </c>
      <c r="BV1019" s="512">
        <v>0</v>
      </c>
      <c r="BW1019" s="512">
        <v>0</v>
      </c>
      <c r="BX1019" s="512">
        <v>0</v>
      </c>
      <c r="BY1019" s="512">
        <v>0</v>
      </c>
      <c r="BZ1019" s="512">
        <v>0</v>
      </c>
      <c r="CA1019" s="512">
        <v>0</v>
      </c>
      <c r="CB1019" s="512">
        <v>0</v>
      </c>
      <c r="CC1019" s="512">
        <v>0</v>
      </c>
      <c r="CD1019" s="512">
        <v>0</v>
      </c>
      <c r="CE1019" s="512">
        <v>0</v>
      </c>
      <c r="CF1019" s="512">
        <v>155909.42879999999</v>
      </c>
      <c r="CG1019" s="512">
        <v>155909.42879999999</v>
      </c>
      <c r="CH1019" s="512">
        <v>0</v>
      </c>
      <c r="CI1019" s="512">
        <v>0</v>
      </c>
      <c r="CJ1019" s="512">
        <v>0</v>
      </c>
      <c r="CK1019" s="512">
        <v>0</v>
      </c>
      <c r="CL1019" s="513">
        <f t="shared" si="142"/>
        <v>155909.42879999999</v>
      </c>
      <c r="CM1019" s="513">
        <f t="shared" si="143"/>
        <v>155909.42879999999</v>
      </c>
      <c r="CN1019" s="113"/>
      <c r="CO1019" s="97"/>
      <c r="CP1019" s="97"/>
      <c r="CQ1019" s="97"/>
      <c r="CR1019" s="97"/>
      <c r="CS1019" s="97"/>
      <c r="CT1019" s="97"/>
      <c r="CU1019" s="114"/>
      <c r="CV1019" s="50">
        <f t="shared" si="136"/>
        <v>7183200</v>
      </c>
      <c r="CW1019" s="11"/>
      <c r="CX1019" s="604">
        <f t="shared" si="137"/>
        <v>1.9238234729829033</v>
      </c>
      <c r="CY1019" s="143"/>
      <c r="CZ1019" s="143"/>
      <c r="DA1019" s="143"/>
      <c r="DB1019" s="23"/>
      <c r="DC1019" s="23"/>
      <c r="DD1019" s="23"/>
      <c r="DE1019" s="23"/>
      <c r="DF1019" s="143"/>
      <c r="DG1019" s="89"/>
      <c r="DH1019" s="50" t="s">
        <v>46</v>
      </c>
      <c r="DI1019" s="28"/>
      <c r="DJ1019" s="553" t="s">
        <v>46</v>
      </c>
      <c r="DK1019" s="143"/>
      <c r="DL1019" s="46"/>
      <c r="DM1019" s="111"/>
      <c r="DN1019" s="110"/>
      <c r="DO1019" s="432">
        <v>6.0765866285816319</v>
      </c>
      <c r="DP1019" s="433">
        <v>6.0199274867405848</v>
      </c>
      <c r="DQ1019" s="434">
        <v>0.50986342943854346</v>
      </c>
      <c r="DR1019" s="428">
        <v>11.016495578021312</v>
      </c>
      <c r="DS1019" s="432">
        <v>4.2845666339373393E-3</v>
      </c>
      <c r="DT1019" s="434">
        <v>2.6572722708919676E-2</v>
      </c>
      <c r="DU1019" s="434">
        <v>2.1422833169686697E-3</v>
      </c>
      <c r="DV1019" s="428">
        <v>2.8358436227350282E-2</v>
      </c>
      <c r="DW1019" s="252"/>
      <c r="DX1019" s="50"/>
      <c r="DY1019" s="249"/>
      <c r="DZ1019" s="464">
        <v>0</v>
      </c>
      <c r="EA1019" s="465">
        <v>0</v>
      </c>
      <c r="EB1019" s="46"/>
    </row>
    <row r="1020" spans="1:132" s="141" customFormat="1" ht="27.75" customHeight="1" x14ac:dyDescent="0.25">
      <c r="A1020" s="69" t="s">
        <v>56</v>
      </c>
      <c r="B1020" s="69" t="s">
        <v>57</v>
      </c>
      <c r="C1020" s="69" t="s">
        <v>1464</v>
      </c>
      <c r="D1020" s="67" t="s">
        <v>1693</v>
      </c>
      <c r="E1020" s="67" t="s">
        <v>1470</v>
      </c>
      <c r="F1020" s="67" t="s">
        <v>1696</v>
      </c>
      <c r="G1020" s="67" t="s">
        <v>1470</v>
      </c>
      <c r="H1020" s="14" t="s">
        <v>46</v>
      </c>
      <c r="I1020" s="20" t="s">
        <v>1978</v>
      </c>
      <c r="J1020" s="145" t="s">
        <v>1981</v>
      </c>
      <c r="K1020" s="426">
        <v>2.3777593486305544</v>
      </c>
      <c r="L1020" s="426">
        <v>3.841666658676</v>
      </c>
      <c r="M1020" s="424">
        <v>738</v>
      </c>
      <c r="N1020" s="487">
        <v>7008000</v>
      </c>
      <c r="O1020" s="487" t="s">
        <v>1976</v>
      </c>
      <c r="P1020" s="572">
        <v>1.9238234729829033</v>
      </c>
      <c r="Q1020" s="34" t="s">
        <v>48</v>
      </c>
      <c r="R1020" s="257" t="s">
        <v>48</v>
      </c>
      <c r="S1020" s="27"/>
      <c r="T1020" s="27"/>
      <c r="U1020" s="145"/>
      <c r="V1020" s="24"/>
      <c r="W1020" s="24"/>
      <c r="X1020" s="24"/>
      <c r="Y1020" s="24"/>
      <c r="Z1020" s="24"/>
      <c r="AA1020" s="24"/>
      <c r="AB1020" s="24"/>
      <c r="AC1020" s="24"/>
      <c r="AD1020" s="24"/>
      <c r="AE1020" s="24">
        <v>1</v>
      </c>
      <c r="AF1020" s="24">
        <v>1</v>
      </c>
      <c r="AG1020" s="24"/>
      <c r="AH1020" s="24"/>
      <c r="AI1020" s="24">
        <v>6</v>
      </c>
      <c r="AJ1020" s="24">
        <v>6</v>
      </c>
      <c r="AK1020" s="24"/>
      <c r="AL1020" s="24"/>
      <c r="AM1020" s="24"/>
      <c r="AN1020" s="24"/>
      <c r="AO1020" s="145">
        <f t="shared" si="138"/>
        <v>7</v>
      </c>
      <c r="AP1020" s="14">
        <f t="shared" si="139"/>
        <v>7</v>
      </c>
      <c r="AQ1020" s="22"/>
      <c r="AR1020" s="24"/>
      <c r="AS1020" s="24"/>
      <c r="AT1020" s="24"/>
      <c r="AU1020" s="24"/>
      <c r="AV1020" s="24"/>
      <c r="AW1020" s="145"/>
      <c r="AX1020" s="24"/>
      <c r="AY1020" s="24"/>
      <c r="AZ1020" s="24"/>
      <c r="BA1020" s="24"/>
      <c r="BB1020" s="24"/>
      <c r="BC1020" s="24">
        <v>85</v>
      </c>
      <c r="BD1020" s="24">
        <v>85</v>
      </c>
      <c r="BE1020" s="24"/>
      <c r="BF1020" s="24"/>
      <c r="BG1020" s="24">
        <v>29.2</v>
      </c>
      <c r="BH1020" s="24">
        <v>29.2</v>
      </c>
      <c r="BI1020" s="24"/>
      <c r="BJ1020" s="24"/>
      <c r="BK1020" s="24"/>
      <c r="BL1020" s="24"/>
      <c r="BM1020" s="145">
        <f t="shared" si="140"/>
        <v>114.2</v>
      </c>
      <c r="BN1020" s="24">
        <f t="shared" si="141"/>
        <v>114.2</v>
      </c>
      <c r="BO1020" s="509">
        <f t="shared" si="135"/>
        <v>5.9360955723724483E-2</v>
      </c>
      <c r="BP1020" s="511">
        <v>0</v>
      </c>
      <c r="BQ1020" s="512">
        <v>0</v>
      </c>
      <c r="BR1020" s="513">
        <v>0</v>
      </c>
      <c r="BS1020" s="512">
        <v>0</v>
      </c>
      <c r="BT1020" s="512">
        <v>0</v>
      </c>
      <c r="BU1020" s="512">
        <v>0</v>
      </c>
      <c r="BV1020" s="512">
        <v>0</v>
      </c>
      <c r="BW1020" s="512">
        <v>0</v>
      </c>
      <c r="BX1020" s="512">
        <v>0</v>
      </c>
      <c r="BY1020" s="512">
        <v>0</v>
      </c>
      <c r="BZ1020" s="512">
        <v>0</v>
      </c>
      <c r="CA1020" s="512">
        <v>0</v>
      </c>
      <c r="CB1020" s="512">
        <v>428889.59999999998</v>
      </c>
      <c r="CC1020" s="512">
        <v>428889.59999999998</v>
      </c>
      <c r="CD1020" s="512">
        <v>0</v>
      </c>
      <c r="CE1020" s="512">
        <v>0</v>
      </c>
      <c r="CF1020" s="512">
        <v>34276.128000000004</v>
      </c>
      <c r="CG1020" s="512">
        <v>34276.128000000004</v>
      </c>
      <c r="CH1020" s="512">
        <v>0</v>
      </c>
      <c r="CI1020" s="512">
        <v>0</v>
      </c>
      <c r="CJ1020" s="512">
        <v>0</v>
      </c>
      <c r="CK1020" s="512">
        <v>0</v>
      </c>
      <c r="CL1020" s="513">
        <f t="shared" si="142"/>
        <v>463165.728</v>
      </c>
      <c r="CM1020" s="513">
        <f t="shared" si="143"/>
        <v>463165.728</v>
      </c>
      <c r="CN1020" s="113"/>
      <c r="CO1020" s="97"/>
      <c r="CP1020" s="97"/>
      <c r="CQ1020" s="97"/>
      <c r="CR1020" s="97"/>
      <c r="CS1020" s="97"/>
      <c r="CT1020" s="97"/>
      <c r="CU1020" s="114"/>
      <c r="CV1020" s="50">
        <f t="shared" si="136"/>
        <v>7008000</v>
      </c>
      <c r="CW1020" s="11"/>
      <c r="CX1020" s="604">
        <f t="shared" si="137"/>
        <v>1.9238234729829033</v>
      </c>
      <c r="CY1020" s="143"/>
      <c r="CZ1020" s="143"/>
      <c r="DA1020" s="143"/>
      <c r="DB1020" s="23"/>
      <c r="DC1020" s="23"/>
      <c r="DD1020" s="23"/>
      <c r="DE1020" s="23"/>
      <c r="DF1020" s="143"/>
      <c r="DG1020" s="89"/>
      <c r="DH1020" s="50" t="s">
        <v>46</v>
      </c>
      <c r="DI1020" s="28"/>
      <c r="DJ1020" s="553" t="s">
        <v>46</v>
      </c>
      <c r="DK1020" s="143"/>
      <c r="DL1020" s="46"/>
      <c r="DM1020" s="111"/>
      <c r="DN1020" s="110"/>
      <c r="DO1020" s="432">
        <v>0.48520442737745673</v>
      </c>
      <c r="DP1020" s="433">
        <v>16.634979787493386</v>
      </c>
      <c r="DQ1020" s="434">
        <v>0.48520442737745673</v>
      </c>
      <c r="DR1020" s="428">
        <v>16.634979787493386</v>
      </c>
      <c r="DS1020" s="432">
        <v>1.0842557036367748E-2</v>
      </c>
      <c r="DT1020" s="434">
        <v>0.3157463011314221</v>
      </c>
      <c r="DU1020" s="434">
        <v>1.0842557036367748E-2</v>
      </c>
      <c r="DV1020" s="428">
        <v>0.3157463011314221</v>
      </c>
      <c r="DW1020" s="252"/>
      <c r="DX1020" s="50"/>
      <c r="DY1020" s="249"/>
      <c r="DZ1020" s="464">
        <v>0</v>
      </c>
      <c r="EA1020" s="465">
        <v>9204.6666666666661</v>
      </c>
      <c r="EB1020" s="46"/>
    </row>
    <row r="1021" spans="1:132" s="141" customFormat="1" ht="27.75" customHeight="1" x14ac:dyDescent="0.25">
      <c r="A1021" s="69" t="s">
        <v>56</v>
      </c>
      <c r="B1021" s="69" t="s">
        <v>57</v>
      </c>
      <c r="C1021" s="69" t="s">
        <v>1464</v>
      </c>
      <c r="D1021" s="67" t="s">
        <v>1693</v>
      </c>
      <c r="E1021" s="67" t="s">
        <v>1470</v>
      </c>
      <c r="F1021" s="67" t="s">
        <v>1697</v>
      </c>
      <c r="G1021" s="67" t="s">
        <v>1541</v>
      </c>
      <c r="H1021" s="14" t="s">
        <v>46</v>
      </c>
      <c r="I1021" s="20" t="s">
        <v>1979</v>
      </c>
      <c r="J1021" s="145" t="s">
        <v>1981</v>
      </c>
      <c r="K1021" s="426">
        <v>2.8461058869971789</v>
      </c>
      <c r="L1021" s="426">
        <v>2.6878787822880001</v>
      </c>
      <c r="M1021" s="424">
        <v>1160</v>
      </c>
      <c r="N1021" s="487">
        <v>8760000</v>
      </c>
      <c r="O1021" s="487" t="s">
        <v>1976</v>
      </c>
      <c r="P1021" s="572">
        <v>2.5074553131013122</v>
      </c>
      <c r="Q1021" s="34" t="s">
        <v>48</v>
      </c>
      <c r="R1021" s="257" t="s">
        <v>48</v>
      </c>
      <c r="S1021" s="27"/>
      <c r="T1021" s="27"/>
      <c r="U1021" s="145"/>
      <c r="V1021" s="24"/>
      <c r="W1021" s="24"/>
      <c r="X1021" s="24"/>
      <c r="Y1021" s="24"/>
      <c r="Z1021" s="24"/>
      <c r="AA1021" s="24"/>
      <c r="AB1021" s="24"/>
      <c r="AC1021" s="24"/>
      <c r="AD1021" s="24"/>
      <c r="AE1021" s="24"/>
      <c r="AF1021" s="24"/>
      <c r="AG1021" s="24"/>
      <c r="AH1021" s="24"/>
      <c r="AI1021" s="24">
        <v>25</v>
      </c>
      <c r="AJ1021" s="24">
        <v>25</v>
      </c>
      <c r="AK1021" s="24">
        <v>1</v>
      </c>
      <c r="AL1021" s="24">
        <v>1</v>
      </c>
      <c r="AM1021" s="24"/>
      <c r="AN1021" s="24"/>
      <c r="AO1021" s="145">
        <f t="shared" si="138"/>
        <v>26</v>
      </c>
      <c r="AP1021" s="14">
        <f t="shared" si="139"/>
        <v>26</v>
      </c>
      <c r="AQ1021" s="22"/>
      <c r="AR1021" s="24"/>
      <c r="AS1021" s="24"/>
      <c r="AT1021" s="24"/>
      <c r="AU1021" s="24"/>
      <c r="AV1021" s="24"/>
      <c r="AW1021" s="145"/>
      <c r="AX1021" s="24"/>
      <c r="AY1021" s="24"/>
      <c r="AZ1021" s="24"/>
      <c r="BA1021" s="24"/>
      <c r="BB1021" s="24"/>
      <c r="BC1021" s="24"/>
      <c r="BD1021" s="24"/>
      <c r="BE1021" s="24"/>
      <c r="BF1021" s="24"/>
      <c r="BG1021" s="24">
        <v>129.63</v>
      </c>
      <c r="BH1021" s="24">
        <v>129.63</v>
      </c>
      <c r="BI1021" s="24">
        <v>7.6</v>
      </c>
      <c r="BJ1021" s="24">
        <v>7.6</v>
      </c>
      <c r="BK1021" s="24"/>
      <c r="BL1021" s="24"/>
      <c r="BM1021" s="145">
        <f t="shared" si="140"/>
        <v>137.22999999999999</v>
      </c>
      <c r="BN1021" s="24">
        <f t="shared" si="141"/>
        <v>137.22999999999999</v>
      </c>
      <c r="BO1021" s="509">
        <f t="shared" si="135"/>
        <v>5.4728791888326384E-2</v>
      </c>
      <c r="BP1021" s="511">
        <v>0</v>
      </c>
      <c r="BQ1021" s="512">
        <v>0</v>
      </c>
      <c r="BR1021" s="513">
        <v>0</v>
      </c>
      <c r="BS1021" s="512">
        <v>0</v>
      </c>
      <c r="BT1021" s="512">
        <v>0</v>
      </c>
      <c r="BU1021" s="512">
        <v>0</v>
      </c>
      <c r="BV1021" s="512">
        <v>0</v>
      </c>
      <c r="BW1021" s="512">
        <v>0</v>
      </c>
      <c r="BX1021" s="512">
        <v>0</v>
      </c>
      <c r="BY1021" s="512">
        <v>0</v>
      </c>
      <c r="BZ1021" s="512">
        <v>0</v>
      </c>
      <c r="CA1021" s="512">
        <v>0</v>
      </c>
      <c r="CB1021" s="512">
        <v>0</v>
      </c>
      <c r="CC1021" s="512">
        <v>0</v>
      </c>
      <c r="CD1021" s="512">
        <v>0</v>
      </c>
      <c r="CE1021" s="512">
        <v>0</v>
      </c>
      <c r="CF1021" s="512">
        <v>152164.87920000002</v>
      </c>
      <c r="CG1021" s="512">
        <v>152164.87920000002</v>
      </c>
      <c r="CH1021" s="512">
        <v>8921.1840000000011</v>
      </c>
      <c r="CI1021" s="512">
        <v>8921.1840000000011</v>
      </c>
      <c r="CJ1021" s="512">
        <v>0</v>
      </c>
      <c r="CK1021" s="512">
        <v>0</v>
      </c>
      <c r="CL1021" s="513">
        <f t="shared" si="142"/>
        <v>161086.06320000003</v>
      </c>
      <c r="CM1021" s="513">
        <f t="shared" si="143"/>
        <v>161086.06320000003</v>
      </c>
      <c r="CN1021" s="113"/>
      <c r="CO1021" s="97"/>
      <c r="CP1021" s="97"/>
      <c r="CQ1021" s="97"/>
      <c r="CR1021" s="97"/>
      <c r="CS1021" s="97"/>
      <c r="CT1021" s="97"/>
      <c r="CU1021" s="114"/>
      <c r="CV1021" s="50">
        <f t="shared" si="136"/>
        <v>8760000</v>
      </c>
      <c r="CW1021" s="11"/>
      <c r="CX1021" s="604">
        <f t="shared" si="137"/>
        <v>2.5074553131013122</v>
      </c>
      <c r="CY1021" s="143"/>
      <c r="CZ1021" s="143"/>
      <c r="DA1021" s="143"/>
      <c r="DB1021" s="23"/>
      <c r="DC1021" s="23"/>
      <c r="DD1021" s="23"/>
      <c r="DE1021" s="23"/>
      <c r="DF1021" s="143"/>
      <c r="DG1021" s="89"/>
      <c r="DH1021" s="50" t="s">
        <v>46</v>
      </c>
      <c r="DI1021" s="28"/>
      <c r="DJ1021" s="553" t="s">
        <v>46</v>
      </c>
      <c r="DK1021" s="143"/>
      <c r="DL1021" s="46"/>
      <c r="DM1021" s="111"/>
      <c r="DN1021" s="110"/>
      <c r="DO1021" s="432">
        <v>2.9448275862068964</v>
      </c>
      <c r="DP1021" s="433">
        <v>847.44869086018844</v>
      </c>
      <c r="DQ1021" s="434">
        <v>0</v>
      </c>
      <c r="DR1021" s="428">
        <v>127.1491431810756</v>
      </c>
      <c r="DS1021" s="432">
        <v>8.6206896551724137E-4</v>
      </c>
      <c r="DT1021" s="434">
        <v>1.0901372749389919</v>
      </c>
      <c r="DU1021" s="434">
        <v>0</v>
      </c>
      <c r="DV1021" s="428">
        <v>0.76044889817081651</v>
      </c>
      <c r="DW1021" s="252"/>
      <c r="DX1021" s="50"/>
      <c r="DY1021" s="249"/>
      <c r="DZ1021" s="464">
        <v>0</v>
      </c>
      <c r="EA1021" s="465">
        <v>75387.333333333328</v>
      </c>
      <c r="EB1021" s="46"/>
    </row>
    <row r="1022" spans="1:132" s="141" customFormat="1" ht="27.75" customHeight="1" x14ac:dyDescent="0.25">
      <c r="A1022" s="69" t="s">
        <v>56</v>
      </c>
      <c r="B1022" s="69" t="s">
        <v>57</v>
      </c>
      <c r="C1022" s="69" t="s">
        <v>1464</v>
      </c>
      <c r="D1022" s="67" t="s">
        <v>1693</v>
      </c>
      <c r="E1022" s="67" t="s">
        <v>1470</v>
      </c>
      <c r="F1022" s="67" t="s">
        <v>1698</v>
      </c>
      <c r="G1022" s="67" t="s">
        <v>1541</v>
      </c>
      <c r="H1022" s="14" t="s">
        <v>46</v>
      </c>
      <c r="I1022" s="20" t="s">
        <v>1979</v>
      </c>
      <c r="J1022" s="145" t="s">
        <v>1981</v>
      </c>
      <c r="K1022" s="426">
        <v>2.4137860054279878</v>
      </c>
      <c r="L1022" s="426">
        <v>1.4731060575420001</v>
      </c>
      <c r="M1022" s="424">
        <v>496</v>
      </c>
      <c r="N1022" s="487">
        <v>4450080</v>
      </c>
      <c r="O1022" s="487" t="s">
        <v>1976</v>
      </c>
      <c r="P1022" s="572">
        <v>1.4410662718973057</v>
      </c>
      <c r="Q1022" s="34" t="s">
        <v>48</v>
      </c>
      <c r="R1022" s="257" t="s">
        <v>48</v>
      </c>
      <c r="S1022" s="27"/>
      <c r="T1022" s="27"/>
      <c r="U1022" s="145"/>
      <c r="V1022" s="24"/>
      <c r="W1022" s="24"/>
      <c r="X1022" s="24"/>
      <c r="Y1022" s="24"/>
      <c r="Z1022" s="24"/>
      <c r="AA1022" s="24"/>
      <c r="AB1022" s="24"/>
      <c r="AC1022" s="24"/>
      <c r="AD1022" s="24"/>
      <c r="AE1022" s="24"/>
      <c r="AF1022" s="24"/>
      <c r="AG1022" s="24"/>
      <c r="AH1022" s="24"/>
      <c r="AI1022" s="24">
        <v>7</v>
      </c>
      <c r="AJ1022" s="24">
        <v>7</v>
      </c>
      <c r="AK1022" s="24">
        <v>1</v>
      </c>
      <c r="AL1022" s="24">
        <v>1</v>
      </c>
      <c r="AM1022" s="24"/>
      <c r="AN1022" s="24"/>
      <c r="AO1022" s="145">
        <f t="shared" si="138"/>
        <v>8</v>
      </c>
      <c r="AP1022" s="14">
        <f t="shared" si="139"/>
        <v>8</v>
      </c>
      <c r="AQ1022" s="22"/>
      <c r="AR1022" s="24"/>
      <c r="AS1022" s="24"/>
      <c r="AT1022" s="24"/>
      <c r="AU1022" s="24"/>
      <c r="AV1022" s="24"/>
      <c r="AW1022" s="145"/>
      <c r="AX1022" s="24"/>
      <c r="AY1022" s="24"/>
      <c r="AZ1022" s="24"/>
      <c r="BA1022" s="24"/>
      <c r="BB1022" s="24"/>
      <c r="BC1022" s="24"/>
      <c r="BD1022" s="24"/>
      <c r="BE1022" s="24"/>
      <c r="BF1022" s="24"/>
      <c r="BG1022" s="24">
        <v>34.24</v>
      </c>
      <c r="BH1022" s="24">
        <v>34.24</v>
      </c>
      <c r="BI1022" s="24">
        <v>7.6</v>
      </c>
      <c r="BJ1022" s="24">
        <v>7.6</v>
      </c>
      <c r="BK1022" s="24"/>
      <c r="BL1022" s="24"/>
      <c r="BM1022" s="145">
        <f t="shared" si="140"/>
        <v>41.84</v>
      </c>
      <c r="BN1022" s="24">
        <f t="shared" si="141"/>
        <v>41.84</v>
      </c>
      <c r="BO1022" s="509">
        <f t="shared" si="135"/>
        <v>2.9034056806362916E-2</v>
      </c>
      <c r="BP1022" s="511">
        <v>0</v>
      </c>
      <c r="BQ1022" s="512">
        <v>0</v>
      </c>
      <c r="BR1022" s="513">
        <v>0</v>
      </c>
      <c r="BS1022" s="512">
        <v>0</v>
      </c>
      <c r="BT1022" s="512">
        <v>0</v>
      </c>
      <c r="BU1022" s="512">
        <v>0</v>
      </c>
      <c r="BV1022" s="512">
        <v>0</v>
      </c>
      <c r="BW1022" s="512">
        <v>0</v>
      </c>
      <c r="BX1022" s="512">
        <v>0</v>
      </c>
      <c r="BY1022" s="512">
        <v>0</v>
      </c>
      <c r="BZ1022" s="512">
        <v>0</v>
      </c>
      <c r="CA1022" s="512">
        <v>0</v>
      </c>
      <c r="CB1022" s="512">
        <v>0</v>
      </c>
      <c r="CC1022" s="512">
        <v>0</v>
      </c>
      <c r="CD1022" s="512">
        <v>0</v>
      </c>
      <c r="CE1022" s="512">
        <v>0</v>
      </c>
      <c r="CF1022" s="512">
        <v>40192.281600000002</v>
      </c>
      <c r="CG1022" s="512">
        <v>40192.281600000002</v>
      </c>
      <c r="CH1022" s="512">
        <v>8921.1840000000011</v>
      </c>
      <c r="CI1022" s="512">
        <v>8921.1840000000011</v>
      </c>
      <c r="CJ1022" s="512">
        <v>0</v>
      </c>
      <c r="CK1022" s="512">
        <v>0</v>
      </c>
      <c r="CL1022" s="513">
        <f t="shared" si="142"/>
        <v>49113.465600000003</v>
      </c>
      <c r="CM1022" s="513">
        <f t="shared" si="143"/>
        <v>49113.465600000003</v>
      </c>
      <c r="CN1022" s="113"/>
      <c r="CO1022" s="97"/>
      <c r="CP1022" s="97"/>
      <c r="CQ1022" s="97"/>
      <c r="CR1022" s="97"/>
      <c r="CS1022" s="97"/>
      <c r="CT1022" s="97"/>
      <c r="CU1022" s="114"/>
      <c r="CV1022" s="50">
        <f t="shared" si="136"/>
        <v>4450080</v>
      </c>
      <c r="CW1022" s="11"/>
      <c r="CX1022" s="604">
        <f t="shared" si="137"/>
        <v>1.4410662718973057</v>
      </c>
      <c r="CY1022" s="143"/>
      <c r="CZ1022" s="143"/>
      <c r="DA1022" s="143"/>
      <c r="DB1022" s="23"/>
      <c r="DC1022" s="23"/>
      <c r="DD1022" s="23"/>
      <c r="DE1022" s="23"/>
      <c r="DF1022" s="143"/>
      <c r="DG1022" s="89"/>
      <c r="DH1022" s="50" t="s">
        <v>46</v>
      </c>
      <c r="DI1022" s="28"/>
      <c r="DJ1022" s="553" t="s">
        <v>46</v>
      </c>
      <c r="DK1022" s="143"/>
      <c r="DL1022" s="46"/>
      <c r="DM1022" s="111"/>
      <c r="DN1022" s="110"/>
      <c r="DO1022" s="432">
        <v>10.962042324487731</v>
      </c>
      <c r="DP1022" s="433">
        <v>47.75282744924413</v>
      </c>
      <c r="DQ1022" s="434">
        <v>0</v>
      </c>
      <c r="DR1022" s="428">
        <v>58.714869773731863</v>
      </c>
      <c r="DS1022" s="432">
        <v>0.29627141417534408</v>
      </c>
      <c r="DT1022" s="434">
        <v>0.14240702353485196</v>
      </c>
      <c r="DU1022" s="434">
        <v>0</v>
      </c>
      <c r="DV1022" s="428">
        <v>0.43867843771019605</v>
      </c>
      <c r="DW1022" s="252"/>
      <c r="DX1022" s="50"/>
      <c r="DY1022" s="249"/>
      <c r="DZ1022" s="464">
        <v>0</v>
      </c>
      <c r="EA1022" s="465">
        <v>17839.666666666668</v>
      </c>
      <c r="EB1022" s="46"/>
    </row>
    <row r="1023" spans="1:132" s="141" customFormat="1" ht="27.75" customHeight="1" x14ac:dyDescent="0.25">
      <c r="A1023" s="69" t="s">
        <v>56</v>
      </c>
      <c r="B1023" s="69" t="s">
        <v>57</v>
      </c>
      <c r="C1023" s="69" t="s">
        <v>1464</v>
      </c>
      <c r="D1023" s="67" t="s">
        <v>1699</v>
      </c>
      <c r="E1023" s="67" t="s">
        <v>1473</v>
      </c>
      <c r="F1023" s="67" t="s">
        <v>1700</v>
      </c>
      <c r="G1023" s="67" t="s">
        <v>1701</v>
      </c>
      <c r="H1023" s="14" t="s">
        <v>46</v>
      </c>
      <c r="I1023" s="20" t="s">
        <v>1978</v>
      </c>
      <c r="J1023" s="145" t="s">
        <v>1975</v>
      </c>
      <c r="K1023" s="426">
        <v>11.43153532995459</v>
      </c>
      <c r="L1023" s="426">
        <v>4.1613636277079999</v>
      </c>
      <c r="M1023" s="424">
        <v>48</v>
      </c>
      <c r="N1023" s="487">
        <v>28262985</v>
      </c>
      <c r="O1023" s="487" t="s">
        <v>1982</v>
      </c>
      <c r="P1023" s="572">
        <v>6.8589211979727533</v>
      </c>
      <c r="Q1023" s="34" t="s">
        <v>1977</v>
      </c>
      <c r="R1023" s="257" t="s">
        <v>48</v>
      </c>
      <c r="S1023" s="27"/>
      <c r="T1023" s="27"/>
      <c r="U1023" s="145"/>
      <c r="V1023" s="24"/>
      <c r="W1023" s="24"/>
      <c r="X1023" s="24"/>
      <c r="Y1023" s="24"/>
      <c r="Z1023" s="24"/>
      <c r="AA1023" s="24"/>
      <c r="AB1023" s="24"/>
      <c r="AC1023" s="24"/>
      <c r="AD1023" s="24"/>
      <c r="AE1023" s="24"/>
      <c r="AF1023" s="24"/>
      <c r="AG1023" s="24"/>
      <c r="AH1023" s="24"/>
      <c r="AI1023" s="24"/>
      <c r="AJ1023" s="24"/>
      <c r="AK1023" s="24"/>
      <c r="AL1023" s="24"/>
      <c r="AM1023" s="24"/>
      <c r="AN1023" s="24"/>
      <c r="AO1023" s="145">
        <f t="shared" si="138"/>
        <v>0</v>
      </c>
      <c r="AP1023" s="14">
        <f t="shared" si="139"/>
        <v>0</v>
      </c>
      <c r="AQ1023" s="22"/>
      <c r="AR1023" s="24"/>
      <c r="AS1023" s="24"/>
      <c r="AT1023" s="24"/>
      <c r="AU1023" s="24"/>
      <c r="AV1023" s="24"/>
      <c r="AW1023" s="145"/>
      <c r="AX1023" s="24"/>
      <c r="AY1023" s="24"/>
      <c r="AZ1023" s="24"/>
      <c r="BA1023" s="24"/>
      <c r="BB1023" s="24"/>
      <c r="BC1023" s="24"/>
      <c r="BD1023" s="24"/>
      <c r="BE1023" s="24"/>
      <c r="BF1023" s="24"/>
      <c r="BG1023" s="24"/>
      <c r="BH1023" s="24"/>
      <c r="BI1023" s="24"/>
      <c r="BJ1023" s="24"/>
      <c r="BK1023" s="24"/>
      <c r="BL1023" s="24"/>
      <c r="BM1023" s="145">
        <f t="shared" si="140"/>
        <v>0</v>
      </c>
      <c r="BN1023" s="24">
        <f t="shared" si="141"/>
        <v>0</v>
      </c>
      <c r="BO1023" s="509">
        <f t="shared" si="135"/>
        <v>0</v>
      </c>
      <c r="BP1023" s="511">
        <v>0</v>
      </c>
      <c r="BQ1023" s="512">
        <v>0</v>
      </c>
      <c r="BR1023" s="513">
        <v>0</v>
      </c>
      <c r="BS1023" s="512">
        <v>0</v>
      </c>
      <c r="BT1023" s="512">
        <v>0</v>
      </c>
      <c r="BU1023" s="512">
        <v>0</v>
      </c>
      <c r="BV1023" s="512">
        <v>0</v>
      </c>
      <c r="BW1023" s="512">
        <v>0</v>
      </c>
      <c r="BX1023" s="512">
        <v>0</v>
      </c>
      <c r="BY1023" s="512">
        <v>0</v>
      </c>
      <c r="BZ1023" s="512">
        <v>0</v>
      </c>
      <c r="CA1023" s="512">
        <v>0</v>
      </c>
      <c r="CB1023" s="512">
        <v>0</v>
      </c>
      <c r="CC1023" s="512">
        <v>0</v>
      </c>
      <c r="CD1023" s="512">
        <v>0</v>
      </c>
      <c r="CE1023" s="512">
        <v>0</v>
      </c>
      <c r="CF1023" s="512">
        <v>0</v>
      </c>
      <c r="CG1023" s="512">
        <v>0</v>
      </c>
      <c r="CH1023" s="512">
        <v>0</v>
      </c>
      <c r="CI1023" s="512">
        <v>0</v>
      </c>
      <c r="CJ1023" s="512">
        <v>0</v>
      </c>
      <c r="CK1023" s="512">
        <v>0</v>
      </c>
      <c r="CL1023" s="513">
        <f t="shared" si="142"/>
        <v>0</v>
      </c>
      <c r="CM1023" s="513">
        <f t="shared" si="143"/>
        <v>0</v>
      </c>
      <c r="CN1023" s="113"/>
      <c r="CO1023" s="97"/>
      <c r="CP1023" s="97"/>
      <c r="CQ1023" s="97"/>
      <c r="CR1023" s="97"/>
      <c r="CS1023" s="97"/>
      <c r="CT1023" s="97"/>
      <c r="CU1023" s="114"/>
      <c r="CV1023" s="50">
        <f t="shared" si="136"/>
        <v>28262985</v>
      </c>
      <c r="CW1023" s="11"/>
      <c r="CX1023" s="604">
        <f t="shared" si="137"/>
        <v>6.8589211979727533</v>
      </c>
      <c r="CY1023" s="143"/>
      <c r="CZ1023" s="143"/>
      <c r="DA1023" s="143"/>
      <c r="DB1023" s="23"/>
      <c r="DC1023" s="23"/>
      <c r="DD1023" s="23"/>
      <c r="DE1023" s="23"/>
      <c r="DF1023" s="143"/>
      <c r="DG1023" s="89"/>
      <c r="DH1023" s="50" t="s">
        <v>46</v>
      </c>
      <c r="DI1023" s="28"/>
      <c r="DJ1023" s="553" t="s">
        <v>46</v>
      </c>
      <c r="DK1023" s="143"/>
      <c r="DL1023" s="46"/>
      <c r="DM1023" s="111"/>
      <c r="DN1023" s="110"/>
      <c r="DO1023" s="432">
        <v>0</v>
      </c>
      <c r="DP1023" s="433">
        <v>83.193840665352369</v>
      </c>
      <c r="DQ1023" s="434">
        <v>0</v>
      </c>
      <c r="DR1023" s="428">
        <v>83.193840665352369</v>
      </c>
      <c r="DS1023" s="432">
        <v>0</v>
      </c>
      <c r="DT1023" s="434">
        <v>0.21693254916488416</v>
      </c>
      <c r="DU1023" s="434">
        <v>0</v>
      </c>
      <c r="DV1023" s="428">
        <v>0.21693254916488416</v>
      </c>
      <c r="DW1023" s="252"/>
      <c r="DX1023" s="50"/>
      <c r="DY1023" s="249"/>
      <c r="DZ1023" s="464">
        <v>0</v>
      </c>
      <c r="EA1023" s="465">
        <v>3592</v>
      </c>
      <c r="EB1023" s="46"/>
    </row>
    <row r="1024" spans="1:132" s="141" customFormat="1" ht="27.75" customHeight="1" x14ac:dyDescent="0.25">
      <c r="A1024" s="69" t="s">
        <v>56</v>
      </c>
      <c r="B1024" s="69" t="s">
        <v>57</v>
      </c>
      <c r="C1024" s="69" t="s">
        <v>1464</v>
      </c>
      <c r="D1024" s="67" t="s">
        <v>1699</v>
      </c>
      <c r="E1024" s="67" t="s">
        <v>1473</v>
      </c>
      <c r="F1024" s="67" t="s">
        <v>1702</v>
      </c>
      <c r="G1024" s="67" t="s">
        <v>1473</v>
      </c>
      <c r="H1024" s="14" t="s">
        <v>46</v>
      </c>
      <c r="I1024" s="20" t="s">
        <v>1979</v>
      </c>
      <c r="J1024" s="145" t="s">
        <v>1975</v>
      </c>
      <c r="K1024" s="426">
        <v>11.797344460513136</v>
      </c>
      <c r="L1024" s="426">
        <v>1.2880681791390001</v>
      </c>
      <c r="M1024" s="424">
        <v>1</v>
      </c>
      <c r="N1024" s="487">
        <v>11701234</v>
      </c>
      <c r="O1024" s="487" t="s">
        <v>1982</v>
      </c>
      <c r="P1024" s="572">
        <v>2.5149377725900099</v>
      </c>
      <c r="Q1024" s="34" t="s">
        <v>1977</v>
      </c>
      <c r="R1024" s="257" t="s">
        <v>48</v>
      </c>
      <c r="S1024" s="27"/>
      <c r="T1024" s="27"/>
      <c r="U1024" s="145"/>
      <c r="V1024" s="24"/>
      <c r="W1024" s="24"/>
      <c r="X1024" s="24"/>
      <c r="Y1024" s="24"/>
      <c r="Z1024" s="24"/>
      <c r="AA1024" s="24"/>
      <c r="AB1024" s="24"/>
      <c r="AC1024" s="24"/>
      <c r="AD1024" s="24"/>
      <c r="AE1024" s="24"/>
      <c r="AF1024" s="24"/>
      <c r="AG1024" s="24"/>
      <c r="AH1024" s="24"/>
      <c r="AI1024" s="24"/>
      <c r="AJ1024" s="24"/>
      <c r="AK1024" s="24"/>
      <c r="AL1024" s="24"/>
      <c r="AM1024" s="24"/>
      <c r="AN1024" s="24"/>
      <c r="AO1024" s="145">
        <f t="shared" si="138"/>
        <v>0</v>
      </c>
      <c r="AP1024" s="14">
        <f t="shared" si="139"/>
        <v>0</v>
      </c>
      <c r="AQ1024" s="22"/>
      <c r="AR1024" s="24"/>
      <c r="AS1024" s="24"/>
      <c r="AT1024" s="24"/>
      <c r="AU1024" s="24"/>
      <c r="AV1024" s="24"/>
      <c r="AW1024" s="145"/>
      <c r="AX1024" s="24"/>
      <c r="AY1024" s="24"/>
      <c r="AZ1024" s="24"/>
      <c r="BA1024" s="24"/>
      <c r="BB1024" s="24"/>
      <c r="BC1024" s="24"/>
      <c r="BD1024" s="24"/>
      <c r="BE1024" s="24"/>
      <c r="BF1024" s="24"/>
      <c r="BG1024" s="24"/>
      <c r="BH1024" s="24"/>
      <c r="BI1024" s="24"/>
      <c r="BJ1024" s="24"/>
      <c r="BK1024" s="24"/>
      <c r="BL1024" s="24"/>
      <c r="BM1024" s="145">
        <f t="shared" si="140"/>
        <v>0</v>
      </c>
      <c r="BN1024" s="24">
        <f t="shared" si="141"/>
        <v>0</v>
      </c>
      <c r="BO1024" s="509">
        <f t="shared" si="135"/>
        <v>0</v>
      </c>
      <c r="BP1024" s="511">
        <v>0</v>
      </c>
      <c r="BQ1024" s="512">
        <v>0</v>
      </c>
      <c r="BR1024" s="513">
        <v>0</v>
      </c>
      <c r="BS1024" s="512">
        <v>0</v>
      </c>
      <c r="BT1024" s="512">
        <v>0</v>
      </c>
      <c r="BU1024" s="512">
        <v>0</v>
      </c>
      <c r="BV1024" s="512">
        <v>0</v>
      </c>
      <c r="BW1024" s="512">
        <v>0</v>
      </c>
      <c r="BX1024" s="512">
        <v>0</v>
      </c>
      <c r="BY1024" s="512">
        <v>0</v>
      </c>
      <c r="BZ1024" s="512">
        <v>0</v>
      </c>
      <c r="CA1024" s="512">
        <v>0</v>
      </c>
      <c r="CB1024" s="512">
        <v>0</v>
      </c>
      <c r="CC1024" s="512">
        <v>0</v>
      </c>
      <c r="CD1024" s="512">
        <v>0</v>
      </c>
      <c r="CE1024" s="512">
        <v>0</v>
      </c>
      <c r="CF1024" s="512">
        <v>0</v>
      </c>
      <c r="CG1024" s="512">
        <v>0</v>
      </c>
      <c r="CH1024" s="512">
        <v>0</v>
      </c>
      <c r="CI1024" s="512">
        <v>0</v>
      </c>
      <c r="CJ1024" s="512">
        <v>0</v>
      </c>
      <c r="CK1024" s="512">
        <v>0</v>
      </c>
      <c r="CL1024" s="513">
        <f t="shared" si="142"/>
        <v>0</v>
      </c>
      <c r="CM1024" s="513">
        <f t="shared" si="143"/>
        <v>0</v>
      </c>
      <c r="CN1024" s="113"/>
      <c r="CO1024" s="97"/>
      <c r="CP1024" s="97"/>
      <c r="CQ1024" s="97"/>
      <c r="CR1024" s="97"/>
      <c r="CS1024" s="97"/>
      <c r="CT1024" s="97"/>
      <c r="CU1024" s="114"/>
      <c r="CV1024" s="50">
        <f t="shared" si="136"/>
        <v>11701234</v>
      </c>
      <c r="CW1024" s="11"/>
      <c r="CX1024" s="604">
        <f t="shared" si="137"/>
        <v>2.5149377725900099</v>
      </c>
      <c r="CY1024" s="143"/>
      <c r="CZ1024" s="143"/>
      <c r="DA1024" s="143"/>
      <c r="DB1024" s="23"/>
      <c r="DC1024" s="23"/>
      <c r="DD1024" s="23"/>
      <c r="DE1024" s="23"/>
      <c r="DF1024" s="143"/>
      <c r="DG1024" s="89"/>
      <c r="DH1024" s="50" t="s">
        <v>46</v>
      </c>
      <c r="DI1024" s="28"/>
      <c r="DJ1024" s="553" t="s">
        <v>46</v>
      </c>
      <c r="DK1024" s="143"/>
      <c r="DL1024" s="46"/>
      <c r="DM1024" s="111"/>
      <c r="DN1024" s="110"/>
      <c r="DO1024" s="432">
        <v>0</v>
      </c>
      <c r="DP1024" s="433">
        <v>0</v>
      </c>
      <c r="DQ1024" s="434">
        <v>0</v>
      </c>
      <c r="DR1024" s="428">
        <v>0</v>
      </c>
      <c r="DS1024" s="432">
        <v>0</v>
      </c>
      <c r="DT1024" s="434">
        <v>0</v>
      </c>
      <c r="DU1024" s="434">
        <v>0</v>
      </c>
      <c r="DV1024" s="428">
        <v>0</v>
      </c>
      <c r="DW1024" s="252"/>
      <c r="DX1024" s="50"/>
      <c r="DY1024" s="249"/>
      <c r="DZ1024" s="464">
        <v>0</v>
      </c>
      <c r="EA1024" s="465">
        <v>0</v>
      </c>
      <c r="EB1024" s="46"/>
    </row>
    <row r="1025" spans="1:132" s="141" customFormat="1" ht="27.75" customHeight="1" x14ac:dyDescent="0.25">
      <c r="A1025" s="69" t="s">
        <v>56</v>
      </c>
      <c r="B1025" s="69" t="s">
        <v>57</v>
      </c>
      <c r="C1025" s="69" t="s">
        <v>1464</v>
      </c>
      <c r="D1025" s="67" t="s">
        <v>1699</v>
      </c>
      <c r="E1025" s="67" t="s">
        <v>1473</v>
      </c>
      <c r="F1025" s="67" t="s">
        <v>1703</v>
      </c>
      <c r="G1025" s="67" t="s">
        <v>1704</v>
      </c>
      <c r="H1025" s="14" t="s">
        <v>46</v>
      </c>
      <c r="I1025" s="20" t="s">
        <v>1978</v>
      </c>
      <c r="J1025" s="145" t="s">
        <v>1975</v>
      </c>
      <c r="K1025" s="426">
        <v>11.797344460513136</v>
      </c>
      <c r="L1025" s="426">
        <v>60.986174115573</v>
      </c>
      <c r="M1025" s="424">
        <v>2411</v>
      </c>
      <c r="N1025" s="487">
        <v>34540185</v>
      </c>
      <c r="O1025" s="487" t="s">
        <v>1982</v>
      </c>
      <c r="P1025" s="572">
        <v>10.859958563456859</v>
      </c>
      <c r="Q1025" s="34" t="s">
        <v>1977</v>
      </c>
      <c r="R1025" s="257" t="s">
        <v>48</v>
      </c>
      <c r="S1025" s="27"/>
      <c r="T1025" s="27"/>
      <c r="U1025" s="145"/>
      <c r="V1025" s="24"/>
      <c r="W1025" s="24"/>
      <c r="X1025" s="24"/>
      <c r="Y1025" s="24"/>
      <c r="Z1025" s="24"/>
      <c r="AA1025" s="24"/>
      <c r="AB1025" s="24"/>
      <c r="AC1025" s="24"/>
      <c r="AD1025" s="24"/>
      <c r="AE1025" s="24"/>
      <c r="AF1025" s="24"/>
      <c r="AG1025" s="24"/>
      <c r="AH1025" s="24"/>
      <c r="AI1025" s="24">
        <v>94</v>
      </c>
      <c r="AJ1025" s="24">
        <v>94</v>
      </c>
      <c r="AK1025" s="24">
        <v>2</v>
      </c>
      <c r="AL1025" s="24">
        <v>2</v>
      </c>
      <c r="AM1025" s="24"/>
      <c r="AN1025" s="24"/>
      <c r="AO1025" s="145">
        <f t="shared" si="138"/>
        <v>96</v>
      </c>
      <c r="AP1025" s="14">
        <f t="shared" si="139"/>
        <v>96</v>
      </c>
      <c r="AQ1025" s="22"/>
      <c r="AR1025" s="24"/>
      <c r="AS1025" s="24"/>
      <c r="AT1025" s="24"/>
      <c r="AU1025" s="24"/>
      <c r="AV1025" s="24"/>
      <c r="AW1025" s="145"/>
      <c r="AX1025" s="24"/>
      <c r="AY1025" s="24"/>
      <c r="AZ1025" s="24"/>
      <c r="BA1025" s="24"/>
      <c r="BB1025" s="24"/>
      <c r="BC1025" s="24"/>
      <c r="BD1025" s="24"/>
      <c r="BE1025" s="24"/>
      <c r="BF1025" s="24"/>
      <c r="BG1025" s="24">
        <v>1170.3900000000001</v>
      </c>
      <c r="BH1025" s="24">
        <v>1170.3900000000001</v>
      </c>
      <c r="BI1025" s="24">
        <v>25.6</v>
      </c>
      <c r="BJ1025" s="24">
        <v>25.6</v>
      </c>
      <c r="BK1025" s="24"/>
      <c r="BL1025" s="24"/>
      <c r="BM1025" s="145">
        <f t="shared" si="140"/>
        <v>1195.99</v>
      </c>
      <c r="BN1025" s="24">
        <f t="shared" si="141"/>
        <v>1195.99</v>
      </c>
      <c r="BO1025" s="509">
        <f t="shared" si="135"/>
        <v>0.11012841283063807</v>
      </c>
      <c r="BP1025" s="511">
        <v>0</v>
      </c>
      <c r="BQ1025" s="512">
        <v>0</v>
      </c>
      <c r="BR1025" s="513">
        <v>0</v>
      </c>
      <c r="BS1025" s="512">
        <v>0</v>
      </c>
      <c r="BT1025" s="512">
        <v>0</v>
      </c>
      <c r="BU1025" s="512">
        <v>0</v>
      </c>
      <c r="BV1025" s="512">
        <v>0</v>
      </c>
      <c r="BW1025" s="512">
        <v>0</v>
      </c>
      <c r="BX1025" s="512">
        <v>0</v>
      </c>
      <c r="BY1025" s="512">
        <v>0</v>
      </c>
      <c r="BZ1025" s="512">
        <v>0</v>
      </c>
      <c r="CA1025" s="512">
        <v>0</v>
      </c>
      <c r="CB1025" s="512">
        <v>0</v>
      </c>
      <c r="CC1025" s="512">
        <v>0</v>
      </c>
      <c r="CD1025" s="512">
        <v>0</v>
      </c>
      <c r="CE1025" s="512">
        <v>0</v>
      </c>
      <c r="CF1025" s="512">
        <v>1373850.5976000002</v>
      </c>
      <c r="CG1025" s="512">
        <v>1373850.5976000002</v>
      </c>
      <c r="CH1025" s="512">
        <v>30050.304</v>
      </c>
      <c r="CI1025" s="512">
        <v>30050.304</v>
      </c>
      <c r="CJ1025" s="512">
        <v>0</v>
      </c>
      <c r="CK1025" s="512">
        <v>0</v>
      </c>
      <c r="CL1025" s="513">
        <f t="shared" si="142"/>
        <v>1403900.9016000002</v>
      </c>
      <c r="CM1025" s="513">
        <f t="shared" si="143"/>
        <v>1403900.9016000002</v>
      </c>
      <c r="CN1025" s="113"/>
      <c r="CO1025" s="97"/>
      <c r="CP1025" s="97"/>
      <c r="CQ1025" s="97"/>
      <c r="CR1025" s="97"/>
      <c r="CS1025" s="97"/>
      <c r="CT1025" s="97"/>
      <c r="CU1025" s="114"/>
      <c r="CV1025" s="50">
        <f t="shared" si="136"/>
        <v>34540185</v>
      </c>
      <c r="CW1025" s="11"/>
      <c r="CX1025" s="604">
        <f t="shared" si="137"/>
        <v>10.859958563456859</v>
      </c>
      <c r="CY1025" s="143"/>
      <c r="CZ1025" s="143"/>
      <c r="DA1025" s="143"/>
      <c r="DB1025" s="23"/>
      <c r="DC1025" s="23"/>
      <c r="DD1025" s="23"/>
      <c r="DE1025" s="23"/>
      <c r="DF1025" s="143"/>
      <c r="DG1025" s="89"/>
      <c r="DH1025" s="50" t="s">
        <v>46</v>
      </c>
      <c r="DI1025" s="28"/>
      <c r="DJ1025" s="553" t="s">
        <v>46</v>
      </c>
      <c r="DK1025" s="143"/>
      <c r="DL1025" s="46"/>
      <c r="DM1025" s="111"/>
      <c r="DN1025" s="110"/>
      <c r="DO1025" s="432">
        <v>1906.8654982889143</v>
      </c>
      <c r="DP1025" s="433">
        <v>-593.97451855850886</v>
      </c>
      <c r="DQ1025" s="434">
        <v>264.27087006118427</v>
      </c>
      <c r="DR1025" s="428">
        <v>24.159745605802243</v>
      </c>
      <c r="DS1025" s="432">
        <v>4.5205848802239963</v>
      </c>
      <c r="DT1025" s="434">
        <v>-2.7007428838015954</v>
      </c>
      <c r="DU1025" s="434">
        <v>3.6897231152131078</v>
      </c>
      <c r="DV1025" s="428">
        <v>-2.1350187651587085</v>
      </c>
      <c r="DW1025" s="252"/>
      <c r="DX1025" s="50"/>
      <c r="DY1025" s="249"/>
      <c r="DZ1025" s="464">
        <v>457194</v>
      </c>
      <c r="EA1025" s="465">
        <v>-208826.66666666666</v>
      </c>
      <c r="EB1025" s="46"/>
    </row>
    <row r="1026" spans="1:132" s="141" customFormat="1" ht="27.75" customHeight="1" x14ac:dyDescent="0.25">
      <c r="A1026" s="69" t="s">
        <v>56</v>
      </c>
      <c r="B1026" s="69" t="s">
        <v>57</v>
      </c>
      <c r="C1026" s="69" t="s">
        <v>1464</v>
      </c>
      <c r="D1026" s="67" t="s">
        <v>1699</v>
      </c>
      <c r="E1026" s="67" t="s">
        <v>1473</v>
      </c>
      <c r="F1026" s="67" t="s">
        <v>1705</v>
      </c>
      <c r="G1026" s="67" t="s">
        <v>1473</v>
      </c>
      <c r="H1026" s="14" t="s">
        <v>46</v>
      </c>
      <c r="I1026" s="20" t="s">
        <v>1979</v>
      </c>
      <c r="J1026" s="145" t="s">
        <v>1975</v>
      </c>
      <c r="K1026" s="426">
        <v>12.071701308432045</v>
      </c>
      <c r="L1026" s="426">
        <v>1.202840906589</v>
      </c>
      <c r="M1026" s="424">
        <v>1</v>
      </c>
      <c r="N1026" s="487">
        <v>7941497</v>
      </c>
      <c r="O1026" s="487" t="s">
        <v>1982</v>
      </c>
      <c r="P1026" s="572">
        <v>3.1093776097476478</v>
      </c>
      <c r="Q1026" s="34" t="s">
        <v>1977</v>
      </c>
      <c r="R1026" s="257" t="s">
        <v>48</v>
      </c>
      <c r="S1026" s="27"/>
      <c r="T1026" s="27"/>
      <c r="U1026" s="145"/>
      <c r="V1026" s="24"/>
      <c r="W1026" s="24"/>
      <c r="X1026" s="24"/>
      <c r="Y1026" s="24"/>
      <c r="Z1026" s="24"/>
      <c r="AA1026" s="24"/>
      <c r="AB1026" s="24"/>
      <c r="AC1026" s="24"/>
      <c r="AD1026" s="24"/>
      <c r="AE1026" s="24">
        <v>1</v>
      </c>
      <c r="AF1026" s="24">
        <v>1</v>
      </c>
      <c r="AG1026" s="24"/>
      <c r="AH1026" s="24"/>
      <c r="AI1026" s="24"/>
      <c r="AJ1026" s="24"/>
      <c r="AK1026" s="24"/>
      <c r="AL1026" s="24"/>
      <c r="AM1026" s="24"/>
      <c r="AN1026" s="24"/>
      <c r="AO1026" s="145">
        <f t="shared" si="138"/>
        <v>1</v>
      </c>
      <c r="AP1026" s="14">
        <f t="shared" si="139"/>
        <v>1</v>
      </c>
      <c r="AQ1026" s="22"/>
      <c r="AR1026" s="24"/>
      <c r="AS1026" s="24"/>
      <c r="AT1026" s="24"/>
      <c r="AU1026" s="24"/>
      <c r="AV1026" s="24"/>
      <c r="AW1026" s="145"/>
      <c r="AX1026" s="24"/>
      <c r="AY1026" s="24"/>
      <c r="AZ1026" s="24"/>
      <c r="BA1026" s="24"/>
      <c r="BB1026" s="24"/>
      <c r="BC1026" s="24">
        <v>9000</v>
      </c>
      <c r="BD1026" s="24">
        <v>9000</v>
      </c>
      <c r="BE1026" s="24"/>
      <c r="BF1026" s="24"/>
      <c r="BG1026" s="24"/>
      <c r="BH1026" s="24"/>
      <c r="BI1026" s="24"/>
      <c r="BJ1026" s="24"/>
      <c r="BK1026" s="24"/>
      <c r="BL1026" s="24"/>
      <c r="BM1026" s="145">
        <f t="shared" si="140"/>
        <v>9000</v>
      </c>
      <c r="BN1026" s="24">
        <f t="shared" si="141"/>
        <v>9000</v>
      </c>
      <c r="BO1026" s="509">
        <f t="shared" si="135"/>
        <v>2.8944699324346219</v>
      </c>
      <c r="BP1026" s="511">
        <v>0</v>
      </c>
      <c r="BQ1026" s="512">
        <v>0</v>
      </c>
      <c r="BR1026" s="513">
        <v>0</v>
      </c>
      <c r="BS1026" s="512">
        <v>0</v>
      </c>
      <c r="BT1026" s="512">
        <v>0</v>
      </c>
      <c r="BU1026" s="512">
        <v>0</v>
      </c>
      <c r="BV1026" s="512">
        <v>0</v>
      </c>
      <c r="BW1026" s="512">
        <v>0</v>
      </c>
      <c r="BX1026" s="512">
        <v>0</v>
      </c>
      <c r="BY1026" s="512">
        <v>0</v>
      </c>
      <c r="BZ1026" s="512">
        <v>0</v>
      </c>
      <c r="CA1026" s="512">
        <v>0</v>
      </c>
      <c r="CB1026" s="512">
        <v>45411840</v>
      </c>
      <c r="CC1026" s="512">
        <v>45411840</v>
      </c>
      <c r="CD1026" s="512">
        <v>0</v>
      </c>
      <c r="CE1026" s="512">
        <v>0</v>
      </c>
      <c r="CF1026" s="512">
        <v>0</v>
      </c>
      <c r="CG1026" s="512">
        <v>0</v>
      </c>
      <c r="CH1026" s="512">
        <v>0</v>
      </c>
      <c r="CI1026" s="512">
        <v>0</v>
      </c>
      <c r="CJ1026" s="512">
        <v>0</v>
      </c>
      <c r="CK1026" s="512">
        <v>0</v>
      </c>
      <c r="CL1026" s="513">
        <f t="shared" si="142"/>
        <v>45411840</v>
      </c>
      <c r="CM1026" s="513">
        <f t="shared" si="143"/>
        <v>45411840</v>
      </c>
      <c r="CN1026" s="113"/>
      <c r="CO1026" s="97"/>
      <c r="CP1026" s="97"/>
      <c r="CQ1026" s="97"/>
      <c r="CR1026" s="97"/>
      <c r="CS1026" s="97"/>
      <c r="CT1026" s="97"/>
      <c r="CU1026" s="114"/>
      <c r="CV1026" s="50">
        <f t="shared" si="136"/>
        <v>7941497</v>
      </c>
      <c r="CW1026" s="11"/>
      <c r="CX1026" s="604">
        <f t="shared" si="137"/>
        <v>3.1093776097476478</v>
      </c>
      <c r="CY1026" s="143"/>
      <c r="CZ1026" s="143"/>
      <c r="DA1026" s="143"/>
      <c r="DB1026" s="23"/>
      <c r="DC1026" s="23"/>
      <c r="DD1026" s="23"/>
      <c r="DE1026" s="23"/>
      <c r="DF1026" s="143"/>
      <c r="DG1026" s="89"/>
      <c r="DH1026" s="50" t="s">
        <v>46</v>
      </c>
      <c r="DI1026" s="28"/>
      <c r="DJ1026" s="553" t="s">
        <v>46</v>
      </c>
      <c r="DK1026" s="143"/>
      <c r="DL1026" s="46"/>
      <c r="DM1026" s="111"/>
      <c r="DN1026" s="110"/>
      <c r="DO1026" s="432">
        <v>90</v>
      </c>
      <c r="DP1026" s="433">
        <v>-90</v>
      </c>
      <c r="DQ1026" s="434">
        <v>0</v>
      </c>
      <c r="DR1026" s="428">
        <v>0</v>
      </c>
      <c r="DS1026" s="432">
        <v>1</v>
      </c>
      <c r="DT1026" s="434">
        <v>-1</v>
      </c>
      <c r="DU1026" s="434">
        <v>0</v>
      </c>
      <c r="DV1026" s="428">
        <v>0</v>
      </c>
      <c r="DW1026" s="252"/>
      <c r="DX1026" s="50"/>
      <c r="DY1026" s="249"/>
      <c r="DZ1026" s="464">
        <v>0</v>
      </c>
      <c r="EA1026" s="465">
        <v>0</v>
      </c>
      <c r="EB1026" s="46"/>
    </row>
    <row r="1027" spans="1:132" s="141" customFormat="1" ht="27.75" customHeight="1" x14ac:dyDescent="0.25">
      <c r="A1027" s="69" t="s">
        <v>56</v>
      </c>
      <c r="B1027" s="69" t="s">
        <v>57</v>
      </c>
      <c r="C1027" s="69" t="s">
        <v>1464</v>
      </c>
      <c r="D1027" s="67" t="s">
        <v>1706</v>
      </c>
      <c r="E1027" s="67" t="s">
        <v>1544</v>
      </c>
      <c r="F1027" s="67" t="s">
        <v>1707</v>
      </c>
      <c r="G1027" s="67" t="s">
        <v>1544</v>
      </c>
      <c r="H1027" s="14" t="s">
        <v>46</v>
      </c>
      <c r="I1027" s="20" t="s">
        <v>1978</v>
      </c>
      <c r="J1027" s="145" t="s">
        <v>1975</v>
      </c>
      <c r="K1027" s="426">
        <v>9.7168050304614013</v>
      </c>
      <c r="L1027" s="426">
        <v>38.091098405619</v>
      </c>
      <c r="M1027" s="424">
        <v>2128</v>
      </c>
      <c r="N1027" s="487">
        <v>20708640.000000004</v>
      </c>
      <c r="O1027" s="487" t="s">
        <v>1976</v>
      </c>
      <c r="P1027" s="572">
        <v>9.6482158184816722</v>
      </c>
      <c r="Q1027" s="34" t="s">
        <v>1977</v>
      </c>
      <c r="R1027" s="257" t="s">
        <v>48</v>
      </c>
      <c r="S1027" s="27"/>
      <c r="T1027" s="27"/>
      <c r="U1027" s="145"/>
      <c r="V1027" s="24"/>
      <c r="W1027" s="24"/>
      <c r="X1027" s="24"/>
      <c r="Y1027" s="24"/>
      <c r="Z1027" s="24"/>
      <c r="AA1027" s="24"/>
      <c r="AB1027" s="24"/>
      <c r="AC1027" s="24"/>
      <c r="AD1027" s="24"/>
      <c r="AE1027" s="24"/>
      <c r="AF1027" s="24"/>
      <c r="AG1027" s="24"/>
      <c r="AH1027" s="24"/>
      <c r="AI1027" s="24">
        <v>54</v>
      </c>
      <c r="AJ1027" s="24">
        <v>54</v>
      </c>
      <c r="AK1027" s="24">
        <v>1</v>
      </c>
      <c r="AL1027" s="24">
        <v>1</v>
      </c>
      <c r="AM1027" s="24"/>
      <c r="AN1027" s="24"/>
      <c r="AO1027" s="145">
        <f t="shared" si="138"/>
        <v>55</v>
      </c>
      <c r="AP1027" s="14">
        <f t="shared" si="139"/>
        <v>55</v>
      </c>
      <c r="AQ1027" s="22"/>
      <c r="AR1027" s="24"/>
      <c r="AS1027" s="24"/>
      <c r="AT1027" s="24"/>
      <c r="AU1027" s="24"/>
      <c r="AV1027" s="24"/>
      <c r="AW1027" s="145"/>
      <c r="AX1027" s="24"/>
      <c r="AY1027" s="24"/>
      <c r="AZ1027" s="24"/>
      <c r="BA1027" s="24"/>
      <c r="BB1027" s="24"/>
      <c r="BC1027" s="24"/>
      <c r="BD1027" s="24"/>
      <c r="BE1027" s="24"/>
      <c r="BF1027" s="24"/>
      <c r="BG1027" s="24">
        <v>479.1</v>
      </c>
      <c r="BH1027" s="24">
        <v>479.1</v>
      </c>
      <c r="BI1027" s="24">
        <v>0</v>
      </c>
      <c r="BJ1027" s="24">
        <v>0</v>
      </c>
      <c r="BK1027" s="24"/>
      <c r="BL1027" s="24"/>
      <c r="BM1027" s="145">
        <f t="shared" si="140"/>
        <v>479.1</v>
      </c>
      <c r="BN1027" s="24">
        <f t="shared" si="141"/>
        <v>479.1</v>
      </c>
      <c r="BO1027" s="509">
        <f t="shared" si="135"/>
        <v>4.9656849412744106E-2</v>
      </c>
      <c r="BP1027" s="511">
        <v>0</v>
      </c>
      <c r="BQ1027" s="512">
        <v>0</v>
      </c>
      <c r="BR1027" s="513">
        <v>0</v>
      </c>
      <c r="BS1027" s="512">
        <v>0</v>
      </c>
      <c r="BT1027" s="512">
        <v>0</v>
      </c>
      <c r="BU1027" s="512">
        <v>0</v>
      </c>
      <c r="BV1027" s="512">
        <v>0</v>
      </c>
      <c r="BW1027" s="512">
        <v>0</v>
      </c>
      <c r="BX1027" s="512">
        <v>0</v>
      </c>
      <c r="BY1027" s="512">
        <v>0</v>
      </c>
      <c r="BZ1027" s="512">
        <v>0</v>
      </c>
      <c r="CA1027" s="512">
        <v>0</v>
      </c>
      <c r="CB1027" s="512">
        <v>0</v>
      </c>
      <c r="CC1027" s="512">
        <v>0</v>
      </c>
      <c r="CD1027" s="512">
        <v>0</v>
      </c>
      <c r="CE1027" s="512">
        <v>0</v>
      </c>
      <c r="CF1027" s="512">
        <v>562386.74400000006</v>
      </c>
      <c r="CG1027" s="512">
        <v>562386.74400000006</v>
      </c>
      <c r="CH1027" s="512">
        <v>0</v>
      </c>
      <c r="CI1027" s="512">
        <v>0</v>
      </c>
      <c r="CJ1027" s="512">
        <v>0</v>
      </c>
      <c r="CK1027" s="512">
        <v>0</v>
      </c>
      <c r="CL1027" s="513">
        <f t="shared" si="142"/>
        <v>562386.74400000006</v>
      </c>
      <c r="CM1027" s="513">
        <f t="shared" si="143"/>
        <v>562386.74400000006</v>
      </c>
      <c r="CN1027" s="113"/>
      <c r="CO1027" s="97"/>
      <c r="CP1027" s="97"/>
      <c r="CQ1027" s="97"/>
      <c r="CR1027" s="97"/>
      <c r="CS1027" s="97"/>
      <c r="CT1027" s="97"/>
      <c r="CU1027" s="114"/>
      <c r="CV1027" s="50">
        <f t="shared" si="136"/>
        <v>20708640.000000004</v>
      </c>
      <c r="CW1027" s="11"/>
      <c r="CX1027" s="604">
        <f t="shared" si="137"/>
        <v>9.6482158184816722</v>
      </c>
      <c r="CY1027" s="143"/>
      <c r="CZ1027" s="143"/>
      <c r="DA1027" s="143"/>
      <c r="DB1027" s="23"/>
      <c r="DC1027" s="23"/>
      <c r="DD1027" s="23"/>
      <c r="DE1027" s="23"/>
      <c r="DF1027" s="143"/>
      <c r="DG1027" s="89"/>
      <c r="DH1027" s="50" t="s">
        <v>46</v>
      </c>
      <c r="DI1027" s="28"/>
      <c r="DJ1027" s="553" t="s">
        <v>46</v>
      </c>
      <c r="DK1027" s="143"/>
      <c r="DL1027" s="46"/>
      <c r="DM1027" s="111"/>
      <c r="DN1027" s="110"/>
      <c r="DO1027" s="432">
        <v>3161.8005403500529</v>
      </c>
      <c r="DP1027" s="433">
        <v>-1958.4915556630258</v>
      </c>
      <c r="DQ1027" s="434">
        <v>140.60566192881475</v>
      </c>
      <c r="DR1027" s="428">
        <v>316.32516776533851</v>
      </c>
      <c r="DS1027" s="432">
        <v>3.1706801362621873</v>
      </c>
      <c r="DT1027" s="434">
        <v>-1.032856972378152</v>
      </c>
      <c r="DU1027" s="434">
        <v>1.283213908140491</v>
      </c>
      <c r="DV1027" s="428">
        <v>0.24380951693505071</v>
      </c>
      <c r="DW1027" s="252"/>
      <c r="DX1027" s="50"/>
      <c r="DY1027" s="249"/>
      <c r="DZ1027" s="464">
        <v>56</v>
      </c>
      <c r="EA1027" s="465">
        <v>629774.66666666663</v>
      </c>
      <c r="EB1027" s="46"/>
    </row>
    <row r="1028" spans="1:132" s="141" customFormat="1" ht="27.75" customHeight="1" x14ac:dyDescent="0.25">
      <c r="A1028" s="69" t="s">
        <v>56</v>
      </c>
      <c r="B1028" s="69" t="s">
        <v>57</v>
      </c>
      <c r="C1028" s="69" t="s">
        <v>1464</v>
      </c>
      <c r="D1028" s="67" t="s">
        <v>1706</v>
      </c>
      <c r="E1028" s="67" t="s">
        <v>1544</v>
      </c>
      <c r="F1028" s="67" t="s">
        <v>1708</v>
      </c>
      <c r="G1028" s="67" t="s">
        <v>1544</v>
      </c>
      <c r="H1028" s="14" t="s">
        <v>46</v>
      </c>
      <c r="I1028" s="20" t="s">
        <v>1979</v>
      </c>
      <c r="J1028" s="145" t="s">
        <v>1975</v>
      </c>
      <c r="K1028" s="426">
        <v>9.7168050304614013</v>
      </c>
      <c r="L1028" s="426">
        <v>11.301515128008001</v>
      </c>
      <c r="M1028" s="424">
        <v>311</v>
      </c>
      <c r="N1028" s="487">
        <v>6202080.0000000009</v>
      </c>
      <c r="O1028" s="487" t="s">
        <v>1976</v>
      </c>
      <c r="P1028" s="572">
        <v>3.8638589415246507</v>
      </c>
      <c r="Q1028" s="34" t="s">
        <v>1977</v>
      </c>
      <c r="R1028" s="257" t="s">
        <v>48</v>
      </c>
      <c r="S1028" s="27"/>
      <c r="T1028" s="27"/>
      <c r="U1028" s="145"/>
      <c r="V1028" s="24"/>
      <c r="W1028" s="24"/>
      <c r="X1028" s="24"/>
      <c r="Y1028" s="24"/>
      <c r="Z1028" s="24"/>
      <c r="AA1028" s="24"/>
      <c r="AB1028" s="24"/>
      <c r="AC1028" s="24"/>
      <c r="AD1028" s="24"/>
      <c r="AE1028" s="24"/>
      <c r="AF1028" s="24"/>
      <c r="AG1028" s="24"/>
      <c r="AH1028" s="24"/>
      <c r="AI1028" s="24">
        <v>7</v>
      </c>
      <c r="AJ1028" s="24">
        <v>7</v>
      </c>
      <c r="AK1028" s="24"/>
      <c r="AL1028" s="24"/>
      <c r="AM1028" s="24"/>
      <c r="AN1028" s="24"/>
      <c r="AO1028" s="145">
        <f t="shared" si="138"/>
        <v>7</v>
      </c>
      <c r="AP1028" s="14">
        <f t="shared" si="139"/>
        <v>7</v>
      </c>
      <c r="AQ1028" s="22"/>
      <c r="AR1028" s="24"/>
      <c r="AS1028" s="24"/>
      <c r="AT1028" s="24"/>
      <c r="AU1028" s="24"/>
      <c r="AV1028" s="24"/>
      <c r="AW1028" s="145"/>
      <c r="AX1028" s="24"/>
      <c r="AY1028" s="24"/>
      <c r="AZ1028" s="24"/>
      <c r="BA1028" s="24"/>
      <c r="BB1028" s="24"/>
      <c r="BC1028" s="24"/>
      <c r="BD1028" s="24"/>
      <c r="BE1028" s="24"/>
      <c r="BF1028" s="24"/>
      <c r="BG1028" s="24">
        <v>51.2</v>
      </c>
      <c r="BH1028" s="24">
        <v>51.2</v>
      </c>
      <c r="BI1028" s="24"/>
      <c r="BJ1028" s="24"/>
      <c r="BK1028" s="24"/>
      <c r="BL1028" s="24"/>
      <c r="BM1028" s="145">
        <f t="shared" si="140"/>
        <v>51.2</v>
      </c>
      <c r="BN1028" s="24">
        <f t="shared" si="141"/>
        <v>51.2</v>
      </c>
      <c r="BO1028" s="509">
        <f t="shared" si="135"/>
        <v>1.3251001336968283E-2</v>
      </c>
      <c r="BP1028" s="511">
        <v>0</v>
      </c>
      <c r="BQ1028" s="512">
        <v>0</v>
      </c>
      <c r="BR1028" s="513">
        <v>0</v>
      </c>
      <c r="BS1028" s="512">
        <v>0</v>
      </c>
      <c r="BT1028" s="512">
        <v>0</v>
      </c>
      <c r="BU1028" s="512">
        <v>0</v>
      </c>
      <c r="BV1028" s="512">
        <v>0</v>
      </c>
      <c r="BW1028" s="512">
        <v>0</v>
      </c>
      <c r="BX1028" s="512">
        <v>0</v>
      </c>
      <c r="BY1028" s="512">
        <v>0</v>
      </c>
      <c r="BZ1028" s="512">
        <v>0</v>
      </c>
      <c r="CA1028" s="512">
        <v>0</v>
      </c>
      <c r="CB1028" s="512">
        <v>0</v>
      </c>
      <c r="CC1028" s="512">
        <v>0</v>
      </c>
      <c r="CD1028" s="512">
        <v>0</v>
      </c>
      <c r="CE1028" s="512">
        <v>0</v>
      </c>
      <c r="CF1028" s="512">
        <v>60100.608</v>
      </c>
      <c r="CG1028" s="512">
        <v>60100.608</v>
      </c>
      <c r="CH1028" s="512">
        <v>0</v>
      </c>
      <c r="CI1028" s="512">
        <v>0</v>
      </c>
      <c r="CJ1028" s="512">
        <v>0</v>
      </c>
      <c r="CK1028" s="512">
        <v>0</v>
      </c>
      <c r="CL1028" s="513">
        <f t="shared" si="142"/>
        <v>60100.608</v>
      </c>
      <c r="CM1028" s="513">
        <f t="shared" si="143"/>
        <v>60100.608</v>
      </c>
      <c r="CN1028" s="113"/>
      <c r="CO1028" s="97"/>
      <c r="CP1028" s="97"/>
      <c r="CQ1028" s="97"/>
      <c r="CR1028" s="97"/>
      <c r="CS1028" s="97"/>
      <c r="CT1028" s="97"/>
      <c r="CU1028" s="114"/>
      <c r="CV1028" s="50">
        <f t="shared" si="136"/>
        <v>6202080.0000000009</v>
      </c>
      <c r="CW1028" s="11"/>
      <c r="CX1028" s="604">
        <f t="shared" si="137"/>
        <v>3.8638589415246507</v>
      </c>
      <c r="CY1028" s="143"/>
      <c r="CZ1028" s="143"/>
      <c r="DA1028" s="143"/>
      <c r="DB1028" s="23"/>
      <c r="DC1028" s="23"/>
      <c r="DD1028" s="23"/>
      <c r="DE1028" s="23"/>
      <c r="DF1028" s="143"/>
      <c r="DG1028" s="89"/>
      <c r="DH1028" s="50" t="s">
        <v>46</v>
      </c>
      <c r="DI1028" s="28"/>
      <c r="DJ1028" s="553" t="s">
        <v>46</v>
      </c>
      <c r="DK1028" s="143"/>
      <c r="DL1028" s="46"/>
      <c r="DM1028" s="111"/>
      <c r="DN1028" s="110"/>
      <c r="DO1028" s="432">
        <v>3145.1257035647245</v>
      </c>
      <c r="DP1028" s="433">
        <v>-2290.004710342851</v>
      </c>
      <c r="DQ1028" s="434">
        <v>114.31358885017409</v>
      </c>
      <c r="DR1028" s="428">
        <v>49.895638850988007</v>
      </c>
      <c r="DS1028" s="432">
        <v>3.1423210935406023</v>
      </c>
      <c r="DT1028" s="434">
        <v>-1.4669009507203812</v>
      </c>
      <c r="DU1028" s="434">
        <v>1.1417850442240673</v>
      </c>
      <c r="DV1028" s="428">
        <v>-0.13482272288246611</v>
      </c>
      <c r="DW1028" s="252"/>
      <c r="DX1028" s="50"/>
      <c r="DY1028" s="249"/>
      <c r="DZ1028" s="464">
        <v>0</v>
      </c>
      <c r="EA1028" s="465">
        <v>3732</v>
      </c>
      <c r="EB1028" s="46"/>
    </row>
    <row r="1029" spans="1:132" s="141" customFormat="1" ht="27.75" customHeight="1" x14ac:dyDescent="0.25">
      <c r="A1029" s="69" t="s">
        <v>56</v>
      </c>
      <c r="B1029" s="69" t="s">
        <v>57</v>
      </c>
      <c r="C1029" s="69" t="s">
        <v>1464</v>
      </c>
      <c r="D1029" s="67" t="s">
        <v>1709</v>
      </c>
      <c r="E1029" s="67" t="s">
        <v>1544</v>
      </c>
      <c r="F1029" s="67" t="s">
        <v>1710</v>
      </c>
      <c r="G1029" s="67" t="s">
        <v>1704</v>
      </c>
      <c r="H1029" s="14" t="s">
        <v>46</v>
      </c>
      <c r="I1029" s="20" t="s">
        <v>1978</v>
      </c>
      <c r="J1029" s="145" t="s">
        <v>1975</v>
      </c>
      <c r="K1029" s="426">
        <v>11.797344460513136</v>
      </c>
      <c r="L1029" s="426">
        <v>26.149052975913001</v>
      </c>
      <c r="M1029" s="424">
        <v>1930</v>
      </c>
      <c r="N1029" s="487">
        <v>50556464</v>
      </c>
      <c r="O1029" s="487" t="s">
        <v>1982</v>
      </c>
      <c r="P1029" s="572">
        <v>12.620415004269866</v>
      </c>
      <c r="Q1029" s="34" t="s">
        <v>1977</v>
      </c>
      <c r="R1029" s="257" t="s">
        <v>48</v>
      </c>
      <c r="S1029" s="27"/>
      <c r="T1029" s="27"/>
      <c r="U1029" s="145"/>
      <c r="V1029" s="24"/>
      <c r="W1029" s="24"/>
      <c r="X1029" s="24"/>
      <c r="Y1029" s="24"/>
      <c r="Z1029" s="24"/>
      <c r="AA1029" s="24"/>
      <c r="AB1029" s="24"/>
      <c r="AC1029" s="24"/>
      <c r="AD1029" s="24"/>
      <c r="AE1029" s="24"/>
      <c r="AF1029" s="24"/>
      <c r="AG1029" s="24"/>
      <c r="AH1029" s="24"/>
      <c r="AI1029" s="24">
        <v>26</v>
      </c>
      <c r="AJ1029" s="24">
        <v>26</v>
      </c>
      <c r="AK1029" s="24">
        <v>1</v>
      </c>
      <c r="AL1029" s="24">
        <v>1</v>
      </c>
      <c r="AM1029" s="24"/>
      <c r="AN1029" s="24"/>
      <c r="AO1029" s="145">
        <f t="shared" si="138"/>
        <v>27</v>
      </c>
      <c r="AP1029" s="14">
        <f t="shared" si="139"/>
        <v>27</v>
      </c>
      <c r="AQ1029" s="22"/>
      <c r="AR1029" s="24"/>
      <c r="AS1029" s="24"/>
      <c r="AT1029" s="24"/>
      <c r="AU1029" s="24"/>
      <c r="AV1029" s="24"/>
      <c r="AW1029" s="145"/>
      <c r="AX1029" s="24"/>
      <c r="AY1029" s="24"/>
      <c r="AZ1029" s="24"/>
      <c r="BA1029" s="24"/>
      <c r="BB1029" s="24"/>
      <c r="BC1029" s="24"/>
      <c r="BD1029" s="24"/>
      <c r="BE1029" s="24"/>
      <c r="BF1029" s="24"/>
      <c r="BG1029" s="24">
        <v>211.51</v>
      </c>
      <c r="BH1029" s="24">
        <v>211.51</v>
      </c>
      <c r="BI1029" s="24">
        <v>11.4</v>
      </c>
      <c r="BJ1029" s="24">
        <v>11.4</v>
      </c>
      <c r="BK1029" s="24"/>
      <c r="BL1029" s="24"/>
      <c r="BM1029" s="145">
        <f t="shared" si="140"/>
        <v>222.91</v>
      </c>
      <c r="BN1029" s="24">
        <f t="shared" si="141"/>
        <v>222.91</v>
      </c>
      <c r="BO1029" s="509">
        <f t="shared" si="135"/>
        <v>1.7662652133434823E-2</v>
      </c>
      <c r="BP1029" s="511">
        <v>0</v>
      </c>
      <c r="BQ1029" s="512">
        <v>0</v>
      </c>
      <c r="BR1029" s="513">
        <v>0</v>
      </c>
      <c r="BS1029" s="512">
        <v>0</v>
      </c>
      <c r="BT1029" s="512">
        <v>0</v>
      </c>
      <c r="BU1029" s="512">
        <v>0</v>
      </c>
      <c r="BV1029" s="512">
        <v>0</v>
      </c>
      <c r="BW1029" s="512">
        <v>0</v>
      </c>
      <c r="BX1029" s="512">
        <v>0</v>
      </c>
      <c r="BY1029" s="512">
        <v>0</v>
      </c>
      <c r="BZ1029" s="512">
        <v>0</v>
      </c>
      <c r="CA1029" s="512">
        <v>0</v>
      </c>
      <c r="CB1029" s="512">
        <v>0</v>
      </c>
      <c r="CC1029" s="512">
        <v>0</v>
      </c>
      <c r="CD1029" s="512">
        <v>0</v>
      </c>
      <c r="CE1029" s="512">
        <v>0</v>
      </c>
      <c r="CF1029" s="512">
        <v>248278.89840000001</v>
      </c>
      <c r="CG1029" s="512">
        <v>248278.89840000001</v>
      </c>
      <c r="CH1029" s="512">
        <v>13381.776000000002</v>
      </c>
      <c r="CI1029" s="512">
        <v>13381.776000000002</v>
      </c>
      <c r="CJ1029" s="512">
        <v>0</v>
      </c>
      <c r="CK1029" s="512">
        <v>0</v>
      </c>
      <c r="CL1029" s="513">
        <f t="shared" si="142"/>
        <v>261660.67440000002</v>
      </c>
      <c r="CM1029" s="513">
        <f t="shared" si="143"/>
        <v>261660.67440000002</v>
      </c>
      <c r="CN1029" s="113"/>
      <c r="CO1029" s="97"/>
      <c r="CP1029" s="97"/>
      <c r="CQ1029" s="97"/>
      <c r="CR1029" s="97"/>
      <c r="CS1029" s="97"/>
      <c r="CT1029" s="97"/>
      <c r="CU1029" s="114"/>
      <c r="CV1029" s="50">
        <f t="shared" si="136"/>
        <v>50556464</v>
      </c>
      <c r="CW1029" s="11"/>
      <c r="CX1029" s="604">
        <f t="shared" si="137"/>
        <v>12.620415004269866</v>
      </c>
      <c r="CY1029" s="143"/>
      <c r="CZ1029" s="143"/>
      <c r="DA1029" s="143"/>
      <c r="DB1029" s="23"/>
      <c r="DC1029" s="23"/>
      <c r="DD1029" s="23"/>
      <c r="DE1029" s="23"/>
      <c r="DF1029" s="143"/>
      <c r="DG1029" s="89"/>
      <c r="DH1029" s="50" t="s">
        <v>46</v>
      </c>
      <c r="DI1029" s="28"/>
      <c r="DJ1029" s="553" t="s">
        <v>46</v>
      </c>
      <c r="DK1029" s="143"/>
      <c r="DL1029" s="46"/>
      <c r="DM1029" s="111"/>
      <c r="DN1029" s="110"/>
      <c r="DO1029" s="432">
        <v>169.95266885472418</v>
      </c>
      <c r="DP1029" s="433">
        <v>310.94512087642374</v>
      </c>
      <c r="DQ1029" s="434">
        <v>20.504059423043667</v>
      </c>
      <c r="DR1029" s="428">
        <v>125.12570970095989</v>
      </c>
      <c r="DS1029" s="432">
        <v>0.70374848851269534</v>
      </c>
      <c r="DT1029" s="434">
        <v>0.12820875892284489</v>
      </c>
      <c r="DU1029" s="434">
        <v>8.4470547590257239E-2</v>
      </c>
      <c r="DV1029" s="428">
        <v>0.40721335714506596</v>
      </c>
      <c r="DW1029" s="252"/>
      <c r="DX1029" s="50"/>
      <c r="DY1029" s="249"/>
      <c r="DZ1029" s="464">
        <v>0</v>
      </c>
      <c r="EA1029" s="465">
        <v>258774</v>
      </c>
      <c r="EB1029" s="46"/>
    </row>
    <row r="1030" spans="1:132" s="141" customFormat="1" ht="27.75" customHeight="1" x14ac:dyDescent="0.25">
      <c r="A1030" s="69" t="s">
        <v>56</v>
      </c>
      <c r="B1030" s="69" t="s">
        <v>57</v>
      </c>
      <c r="C1030" s="69" t="s">
        <v>1464</v>
      </c>
      <c r="D1030" s="67" t="s">
        <v>1709</v>
      </c>
      <c r="E1030" s="67" t="s">
        <v>1544</v>
      </c>
      <c r="F1030" s="67" t="s">
        <v>1711</v>
      </c>
      <c r="G1030" s="67" t="s">
        <v>1712</v>
      </c>
      <c r="H1030" s="14" t="s">
        <v>46</v>
      </c>
      <c r="I1030" s="20" t="s">
        <v>1978</v>
      </c>
      <c r="J1030" s="145" t="s">
        <v>1975</v>
      </c>
      <c r="K1030" s="426">
        <v>11.797344460513136</v>
      </c>
      <c r="L1030" s="426">
        <v>58.393181696724007</v>
      </c>
      <c r="M1030" s="424">
        <v>2074</v>
      </c>
      <c r="N1030" s="487">
        <v>26149268</v>
      </c>
      <c r="O1030" s="487" t="s">
        <v>1982</v>
      </c>
      <c r="P1030" s="572">
        <v>9.853983454420856</v>
      </c>
      <c r="Q1030" s="34" t="s">
        <v>1977</v>
      </c>
      <c r="R1030" s="257" t="s">
        <v>48</v>
      </c>
      <c r="S1030" s="27"/>
      <c r="T1030" s="27"/>
      <c r="U1030" s="145"/>
      <c r="V1030" s="24"/>
      <c r="W1030" s="24"/>
      <c r="X1030" s="24"/>
      <c r="Y1030" s="24"/>
      <c r="Z1030" s="24"/>
      <c r="AA1030" s="24"/>
      <c r="AB1030" s="24"/>
      <c r="AC1030" s="24"/>
      <c r="AD1030" s="24"/>
      <c r="AE1030" s="24"/>
      <c r="AF1030" s="24"/>
      <c r="AG1030" s="24"/>
      <c r="AH1030" s="24"/>
      <c r="AI1030" s="24">
        <v>74</v>
      </c>
      <c r="AJ1030" s="24">
        <v>74</v>
      </c>
      <c r="AK1030" s="24">
        <v>2</v>
      </c>
      <c r="AL1030" s="24">
        <v>2</v>
      </c>
      <c r="AM1030" s="24"/>
      <c r="AN1030" s="24"/>
      <c r="AO1030" s="145">
        <f t="shared" si="138"/>
        <v>76</v>
      </c>
      <c r="AP1030" s="14">
        <f t="shared" si="139"/>
        <v>76</v>
      </c>
      <c r="AQ1030" s="22"/>
      <c r="AR1030" s="24"/>
      <c r="AS1030" s="24"/>
      <c r="AT1030" s="24"/>
      <c r="AU1030" s="24"/>
      <c r="AV1030" s="24"/>
      <c r="AW1030" s="145"/>
      <c r="AX1030" s="24"/>
      <c r="AY1030" s="24"/>
      <c r="AZ1030" s="24"/>
      <c r="BA1030" s="24"/>
      <c r="BB1030" s="24"/>
      <c r="BC1030" s="24"/>
      <c r="BD1030" s="24"/>
      <c r="BE1030" s="24"/>
      <c r="BF1030" s="24"/>
      <c r="BG1030" s="24">
        <v>570.12</v>
      </c>
      <c r="BH1030" s="24">
        <v>570.12</v>
      </c>
      <c r="BI1030" s="24">
        <v>31.6</v>
      </c>
      <c r="BJ1030" s="24">
        <v>31.6</v>
      </c>
      <c r="BK1030" s="24"/>
      <c r="BL1030" s="24"/>
      <c r="BM1030" s="145">
        <f t="shared" si="140"/>
        <v>601.72</v>
      </c>
      <c r="BN1030" s="24">
        <f t="shared" si="141"/>
        <v>601.72</v>
      </c>
      <c r="BO1030" s="509">
        <f t="shared" si="135"/>
        <v>6.1063630031776291E-2</v>
      </c>
      <c r="BP1030" s="511">
        <v>0</v>
      </c>
      <c r="BQ1030" s="512">
        <v>0</v>
      </c>
      <c r="BR1030" s="513">
        <v>0</v>
      </c>
      <c r="BS1030" s="512">
        <v>0</v>
      </c>
      <c r="BT1030" s="512">
        <v>0</v>
      </c>
      <c r="BU1030" s="512">
        <v>0</v>
      </c>
      <c r="BV1030" s="512">
        <v>0</v>
      </c>
      <c r="BW1030" s="512">
        <v>0</v>
      </c>
      <c r="BX1030" s="512">
        <v>0</v>
      </c>
      <c r="BY1030" s="512">
        <v>0</v>
      </c>
      <c r="BZ1030" s="512">
        <v>0</v>
      </c>
      <c r="CA1030" s="512">
        <v>0</v>
      </c>
      <c r="CB1030" s="512">
        <v>0</v>
      </c>
      <c r="CC1030" s="512">
        <v>0</v>
      </c>
      <c r="CD1030" s="512">
        <v>0</v>
      </c>
      <c r="CE1030" s="512">
        <v>0</v>
      </c>
      <c r="CF1030" s="512">
        <v>669229.66080000007</v>
      </c>
      <c r="CG1030" s="512">
        <v>669229.66080000007</v>
      </c>
      <c r="CH1030" s="512">
        <v>37093.344000000005</v>
      </c>
      <c r="CI1030" s="512">
        <v>37093.344000000005</v>
      </c>
      <c r="CJ1030" s="512">
        <v>0</v>
      </c>
      <c r="CK1030" s="512">
        <v>0</v>
      </c>
      <c r="CL1030" s="513">
        <f t="shared" si="142"/>
        <v>706323.00480000011</v>
      </c>
      <c r="CM1030" s="513">
        <f t="shared" si="143"/>
        <v>706323.00480000011</v>
      </c>
      <c r="CN1030" s="113"/>
      <c r="CO1030" s="97"/>
      <c r="CP1030" s="97"/>
      <c r="CQ1030" s="97"/>
      <c r="CR1030" s="97"/>
      <c r="CS1030" s="97"/>
      <c r="CT1030" s="97"/>
      <c r="CU1030" s="114"/>
      <c r="CV1030" s="50">
        <f t="shared" si="136"/>
        <v>26149268</v>
      </c>
      <c r="CW1030" s="11"/>
      <c r="CX1030" s="604">
        <f t="shared" si="137"/>
        <v>9.853983454420856</v>
      </c>
      <c r="CY1030" s="143"/>
      <c r="CZ1030" s="143"/>
      <c r="DA1030" s="143"/>
      <c r="DB1030" s="23"/>
      <c r="DC1030" s="23"/>
      <c r="DD1030" s="23"/>
      <c r="DE1030" s="23"/>
      <c r="DF1030" s="143"/>
      <c r="DG1030" s="89"/>
      <c r="DH1030" s="50" t="s">
        <v>46</v>
      </c>
      <c r="DI1030" s="28"/>
      <c r="DJ1030" s="553" t="s">
        <v>46</v>
      </c>
      <c r="DK1030" s="143"/>
      <c r="DL1030" s="46"/>
      <c r="DM1030" s="111"/>
      <c r="DN1030" s="110"/>
      <c r="DO1030" s="432">
        <v>1906.4852356273352</v>
      </c>
      <c r="DP1030" s="433">
        <v>-1285.1000775664111</v>
      </c>
      <c r="DQ1030" s="434">
        <v>79.297577437628064</v>
      </c>
      <c r="DR1030" s="428">
        <v>119.85147455718646</v>
      </c>
      <c r="DS1030" s="432">
        <v>3.0791852476798844</v>
      </c>
      <c r="DT1030" s="434">
        <v>-1.9831652039856671</v>
      </c>
      <c r="DU1030" s="434">
        <v>1.8305411594552248</v>
      </c>
      <c r="DV1030" s="428">
        <v>-0.88336883743836936</v>
      </c>
      <c r="DW1030" s="252"/>
      <c r="DX1030" s="50"/>
      <c r="DY1030" s="249"/>
      <c r="DZ1030" s="464">
        <v>52241</v>
      </c>
      <c r="EA1030" s="465">
        <v>58634.333333333328</v>
      </c>
      <c r="EB1030" s="46"/>
    </row>
    <row r="1031" spans="1:132" s="141" customFormat="1" ht="27.75" customHeight="1" x14ac:dyDescent="0.25">
      <c r="A1031" s="69" t="s">
        <v>56</v>
      </c>
      <c r="B1031" s="69" t="s">
        <v>57</v>
      </c>
      <c r="C1031" s="69" t="s">
        <v>1464</v>
      </c>
      <c r="D1031" s="67" t="s">
        <v>1709</v>
      </c>
      <c r="E1031" s="67" t="s">
        <v>1544</v>
      </c>
      <c r="F1031" s="67" t="s">
        <v>1713</v>
      </c>
      <c r="G1031" s="67" t="s">
        <v>1712</v>
      </c>
      <c r="H1031" s="14" t="s">
        <v>46</v>
      </c>
      <c r="I1031" s="20" t="s">
        <v>1978</v>
      </c>
      <c r="J1031" s="145" t="s">
        <v>1975</v>
      </c>
      <c r="K1031" s="426">
        <v>11.797344460513136</v>
      </c>
      <c r="L1031" s="426">
        <v>91.009090719791999</v>
      </c>
      <c r="M1031" s="424">
        <v>1934</v>
      </c>
      <c r="N1031" s="487">
        <v>30331083</v>
      </c>
      <c r="O1031" s="487" t="s">
        <v>1982</v>
      </c>
      <c r="P1031" s="572">
        <v>8.9394606280244879</v>
      </c>
      <c r="Q1031" s="34" t="s">
        <v>1977</v>
      </c>
      <c r="R1031" s="257" t="s">
        <v>48</v>
      </c>
      <c r="S1031" s="27"/>
      <c r="T1031" s="27"/>
      <c r="U1031" s="145"/>
      <c r="V1031" s="24"/>
      <c r="W1031" s="24"/>
      <c r="X1031" s="24"/>
      <c r="Y1031" s="24"/>
      <c r="Z1031" s="24"/>
      <c r="AA1031" s="24"/>
      <c r="AB1031" s="24"/>
      <c r="AC1031" s="24"/>
      <c r="AD1031" s="24"/>
      <c r="AE1031" s="24">
        <v>1</v>
      </c>
      <c r="AF1031" s="24">
        <v>1</v>
      </c>
      <c r="AG1031" s="24"/>
      <c r="AH1031" s="24"/>
      <c r="AI1031" s="24">
        <v>78</v>
      </c>
      <c r="AJ1031" s="24">
        <v>78</v>
      </c>
      <c r="AK1031" s="24">
        <v>1</v>
      </c>
      <c r="AL1031" s="24">
        <v>1</v>
      </c>
      <c r="AM1031" s="24"/>
      <c r="AN1031" s="24"/>
      <c r="AO1031" s="145">
        <f t="shared" si="138"/>
        <v>80</v>
      </c>
      <c r="AP1031" s="14">
        <f t="shared" si="139"/>
        <v>80</v>
      </c>
      <c r="AQ1031" s="22"/>
      <c r="AR1031" s="24"/>
      <c r="AS1031" s="24"/>
      <c r="AT1031" s="24"/>
      <c r="AU1031" s="24"/>
      <c r="AV1031" s="24"/>
      <c r="AW1031" s="145"/>
      <c r="AX1031" s="24"/>
      <c r="AY1031" s="24"/>
      <c r="AZ1031" s="24"/>
      <c r="BA1031" s="24"/>
      <c r="BB1031" s="24"/>
      <c r="BC1031" s="24">
        <v>1.2</v>
      </c>
      <c r="BD1031" s="24">
        <v>1.2</v>
      </c>
      <c r="BE1031" s="24"/>
      <c r="BF1031" s="24"/>
      <c r="BG1031" s="24">
        <v>632.64</v>
      </c>
      <c r="BH1031" s="24">
        <v>632.64</v>
      </c>
      <c r="BI1031" s="24">
        <v>0</v>
      </c>
      <c r="BJ1031" s="24">
        <v>0</v>
      </c>
      <c r="BK1031" s="24"/>
      <c r="BL1031" s="24"/>
      <c r="BM1031" s="145">
        <f t="shared" si="140"/>
        <v>633.84</v>
      </c>
      <c r="BN1031" s="24">
        <f t="shared" si="141"/>
        <v>633.84</v>
      </c>
      <c r="BO1031" s="509">
        <f t="shared" si="135"/>
        <v>7.0903606646352105E-2</v>
      </c>
      <c r="BP1031" s="511">
        <v>0</v>
      </c>
      <c r="BQ1031" s="512">
        <v>0</v>
      </c>
      <c r="BR1031" s="513">
        <v>0</v>
      </c>
      <c r="BS1031" s="512">
        <v>0</v>
      </c>
      <c r="BT1031" s="512">
        <v>0</v>
      </c>
      <c r="BU1031" s="512">
        <v>0</v>
      </c>
      <c r="BV1031" s="512">
        <v>0</v>
      </c>
      <c r="BW1031" s="512">
        <v>0</v>
      </c>
      <c r="BX1031" s="512">
        <v>0</v>
      </c>
      <c r="BY1031" s="512">
        <v>0</v>
      </c>
      <c r="BZ1031" s="512">
        <v>0</v>
      </c>
      <c r="CA1031" s="512">
        <v>0</v>
      </c>
      <c r="CB1031" s="512">
        <v>6054.9119999999994</v>
      </c>
      <c r="CC1031" s="512">
        <v>6054.9119999999994</v>
      </c>
      <c r="CD1031" s="512">
        <v>0</v>
      </c>
      <c r="CE1031" s="512">
        <v>0</v>
      </c>
      <c r="CF1031" s="512">
        <v>742618.13760000002</v>
      </c>
      <c r="CG1031" s="512">
        <v>742618.13760000002</v>
      </c>
      <c r="CH1031" s="512">
        <v>0</v>
      </c>
      <c r="CI1031" s="512">
        <v>0</v>
      </c>
      <c r="CJ1031" s="512">
        <v>0</v>
      </c>
      <c r="CK1031" s="512">
        <v>0</v>
      </c>
      <c r="CL1031" s="513">
        <f t="shared" si="142"/>
        <v>748673.04960000003</v>
      </c>
      <c r="CM1031" s="513">
        <f t="shared" si="143"/>
        <v>748673.04960000003</v>
      </c>
      <c r="CN1031" s="113"/>
      <c r="CO1031" s="97"/>
      <c r="CP1031" s="97"/>
      <c r="CQ1031" s="97"/>
      <c r="CR1031" s="97"/>
      <c r="CS1031" s="97"/>
      <c r="CT1031" s="97"/>
      <c r="CU1031" s="114"/>
      <c r="CV1031" s="50">
        <f t="shared" si="136"/>
        <v>30331083</v>
      </c>
      <c r="CW1031" s="11"/>
      <c r="CX1031" s="604">
        <f t="shared" si="137"/>
        <v>8.9394606280244879</v>
      </c>
      <c r="CY1031" s="143"/>
      <c r="CZ1031" s="143"/>
      <c r="DA1031" s="143"/>
      <c r="DB1031" s="23"/>
      <c r="DC1031" s="23"/>
      <c r="DD1031" s="23"/>
      <c r="DE1031" s="23"/>
      <c r="DF1031" s="143"/>
      <c r="DG1031" s="89"/>
      <c r="DH1031" s="50" t="s">
        <v>46</v>
      </c>
      <c r="DI1031" s="28"/>
      <c r="DJ1031" s="553" t="s">
        <v>46</v>
      </c>
      <c r="DK1031" s="143"/>
      <c r="DL1031" s="46"/>
      <c r="DM1031" s="111"/>
      <c r="DN1031" s="110"/>
      <c r="DO1031" s="432">
        <v>5279.5057302886598</v>
      </c>
      <c r="DP1031" s="433">
        <v>-4035.0665410966012</v>
      </c>
      <c r="DQ1031" s="434">
        <v>330.33295993106361</v>
      </c>
      <c r="DR1031" s="428">
        <v>-21.541069667392037</v>
      </c>
      <c r="DS1031" s="432">
        <v>3.4738474795346774</v>
      </c>
      <c r="DT1031" s="434">
        <v>-1.5070730418767921</v>
      </c>
      <c r="DU1031" s="434">
        <v>2.2640241275312327</v>
      </c>
      <c r="DV1031" s="428">
        <v>-0.63936694097275648</v>
      </c>
      <c r="DW1031" s="252"/>
      <c r="DX1031" s="50"/>
      <c r="DY1031" s="249"/>
      <c r="DZ1031" s="464">
        <v>487621</v>
      </c>
      <c r="EA1031" s="465">
        <v>-311266.33333333337</v>
      </c>
      <c r="EB1031" s="46"/>
    </row>
    <row r="1032" spans="1:132" s="141" customFormat="1" ht="27.75" customHeight="1" x14ac:dyDescent="0.25">
      <c r="A1032" s="69" t="s">
        <v>56</v>
      </c>
      <c r="B1032" s="69" t="s">
        <v>57</v>
      </c>
      <c r="C1032" s="69" t="s">
        <v>1464</v>
      </c>
      <c r="D1032" s="67" t="s">
        <v>1714</v>
      </c>
      <c r="E1032" s="67" t="s">
        <v>1562</v>
      </c>
      <c r="F1032" s="67" t="s">
        <v>1715</v>
      </c>
      <c r="G1032" s="67" t="s">
        <v>1716</v>
      </c>
      <c r="H1032" s="14" t="s">
        <v>46</v>
      </c>
      <c r="I1032" s="20" t="s">
        <v>1978</v>
      </c>
      <c r="J1032" s="145" t="s">
        <v>1975</v>
      </c>
      <c r="K1032" s="426">
        <v>12.711867286909502</v>
      </c>
      <c r="L1032" s="426">
        <v>25.079734796319002</v>
      </c>
      <c r="M1032" s="424">
        <v>667</v>
      </c>
      <c r="N1032" s="487">
        <v>43968942</v>
      </c>
      <c r="O1032" s="487" t="s">
        <v>1982</v>
      </c>
      <c r="P1032" s="572">
        <v>10.928547775436588</v>
      </c>
      <c r="Q1032" s="34" t="s">
        <v>1977</v>
      </c>
      <c r="R1032" s="257" t="s">
        <v>48</v>
      </c>
      <c r="S1032" s="27"/>
      <c r="T1032" s="27"/>
      <c r="U1032" s="145"/>
      <c r="V1032" s="24"/>
      <c r="W1032" s="24"/>
      <c r="X1032" s="24"/>
      <c r="Y1032" s="24"/>
      <c r="Z1032" s="24"/>
      <c r="AA1032" s="24"/>
      <c r="AB1032" s="24"/>
      <c r="AC1032" s="24"/>
      <c r="AD1032" s="24"/>
      <c r="AE1032" s="24">
        <v>1</v>
      </c>
      <c r="AF1032" s="24">
        <v>1</v>
      </c>
      <c r="AG1032" s="24"/>
      <c r="AH1032" s="24"/>
      <c r="AI1032" s="24">
        <v>20</v>
      </c>
      <c r="AJ1032" s="24">
        <v>20</v>
      </c>
      <c r="AK1032" s="24"/>
      <c r="AL1032" s="24"/>
      <c r="AM1032" s="24"/>
      <c r="AN1032" s="24"/>
      <c r="AO1032" s="145">
        <f t="shared" si="138"/>
        <v>21</v>
      </c>
      <c r="AP1032" s="14">
        <f t="shared" si="139"/>
        <v>21</v>
      </c>
      <c r="AQ1032" s="22"/>
      <c r="AR1032" s="24"/>
      <c r="AS1032" s="24"/>
      <c r="AT1032" s="24"/>
      <c r="AU1032" s="24"/>
      <c r="AV1032" s="24"/>
      <c r="AW1032" s="145"/>
      <c r="AX1032" s="24"/>
      <c r="AY1032" s="24"/>
      <c r="AZ1032" s="24"/>
      <c r="BA1032" s="24"/>
      <c r="BB1032" s="24"/>
      <c r="BC1032" s="24">
        <v>1.2</v>
      </c>
      <c r="BD1032" s="24">
        <v>1.2</v>
      </c>
      <c r="BE1032" s="24"/>
      <c r="BF1032" s="24"/>
      <c r="BG1032" s="24">
        <v>350.12</v>
      </c>
      <c r="BH1032" s="24">
        <v>350.12</v>
      </c>
      <c r="BI1032" s="24"/>
      <c r="BJ1032" s="24"/>
      <c r="BK1032" s="24"/>
      <c r="BL1032" s="24"/>
      <c r="BM1032" s="145">
        <f t="shared" si="140"/>
        <v>351.32</v>
      </c>
      <c r="BN1032" s="24">
        <f t="shared" si="141"/>
        <v>351.32</v>
      </c>
      <c r="BO1032" s="509">
        <f t="shared" si="135"/>
        <v>3.2146997681580337E-2</v>
      </c>
      <c r="BP1032" s="511">
        <v>0</v>
      </c>
      <c r="BQ1032" s="512">
        <v>0</v>
      </c>
      <c r="BR1032" s="513">
        <v>0</v>
      </c>
      <c r="BS1032" s="512">
        <v>0</v>
      </c>
      <c r="BT1032" s="512">
        <v>0</v>
      </c>
      <c r="BU1032" s="512">
        <v>0</v>
      </c>
      <c r="BV1032" s="512">
        <v>0</v>
      </c>
      <c r="BW1032" s="512">
        <v>0</v>
      </c>
      <c r="BX1032" s="512">
        <v>0</v>
      </c>
      <c r="BY1032" s="512">
        <v>0</v>
      </c>
      <c r="BZ1032" s="512">
        <v>0</v>
      </c>
      <c r="CA1032" s="512">
        <v>0</v>
      </c>
      <c r="CB1032" s="512">
        <v>6054.9119999999994</v>
      </c>
      <c r="CC1032" s="512">
        <v>6054.9119999999994</v>
      </c>
      <c r="CD1032" s="512">
        <v>0</v>
      </c>
      <c r="CE1032" s="512">
        <v>0</v>
      </c>
      <c r="CF1032" s="512">
        <v>410984.86080000002</v>
      </c>
      <c r="CG1032" s="512">
        <v>410984.86080000002</v>
      </c>
      <c r="CH1032" s="512">
        <v>0</v>
      </c>
      <c r="CI1032" s="512">
        <v>0</v>
      </c>
      <c r="CJ1032" s="512">
        <v>0</v>
      </c>
      <c r="CK1032" s="512">
        <v>0</v>
      </c>
      <c r="CL1032" s="513">
        <f t="shared" si="142"/>
        <v>417039.77280000004</v>
      </c>
      <c r="CM1032" s="513">
        <f t="shared" si="143"/>
        <v>417039.77280000004</v>
      </c>
      <c r="CN1032" s="113"/>
      <c r="CO1032" s="97"/>
      <c r="CP1032" s="97"/>
      <c r="CQ1032" s="97"/>
      <c r="CR1032" s="97"/>
      <c r="CS1032" s="97"/>
      <c r="CT1032" s="97"/>
      <c r="CU1032" s="114"/>
      <c r="CV1032" s="50">
        <f t="shared" si="136"/>
        <v>43968942</v>
      </c>
      <c r="CW1032" s="11"/>
      <c r="CX1032" s="604">
        <f t="shared" si="137"/>
        <v>10.928547775436588</v>
      </c>
      <c r="CY1032" s="143"/>
      <c r="CZ1032" s="143"/>
      <c r="DA1032" s="143"/>
      <c r="DB1032" s="23"/>
      <c r="DC1032" s="23"/>
      <c r="DD1032" s="23"/>
      <c r="DE1032" s="23"/>
      <c r="DF1032" s="143"/>
      <c r="DG1032" s="89"/>
      <c r="DH1032" s="50" t="s">
        <v>46</v>
      </c>
      <c r="DI1032" s="28"/>
      <c r="DJ1032" s="553" t="s">
        <v>46</v>
      </c>
      <c r="DK1032" s="143"/>
      <c r="DL1032" s="46"/>
      <c r="DM1032" s="111"/>
      <c r="DN1032" s="110"/>
      <c r="DO1032" s="432">
        <v>182.32025980514607</v>
      </c>
      <c r="DP1032" s="433">
        <v>21.718402636767934</v>
      </c>
      <c r="DQ1032" s="434">
        <v>92.234823882088392</v>
      </c>
      <c r="DR1032" s="428">
        <v>111.80383855982561</v>
      </c>
      <c r="DS1032" s="432">
        <v>1.1481388958281284</v>
      </c>
      <c r="DT1032" s="434">
        <v>-0.6897439819262563</v>
      </c>
      <c r="DU1032" s="434">
        <v>1.1076692480639516</v>
      </c>
      <c r="DV1032" s="428">
        <v>-0.64927433416207947</v>
      </c>
      <c r="DW1032" s="252"/>
      <c r="DX1032" s="50"/>
      <c r="DY1032" s="249"/>
      <c r="DZ1032" s="464">
        <v>44850</v>
      </c>
      <c r="EA1032" s="465">
        <v>-24630.333333333332</v>
      </c>
      <c r="EB1032" s="46"/>
    </row>
    <row r="1033" spans="1:132" s="141" customFormat="1" ht="27.75" customHeight="1" x14ac:dyDescent="0.25">
      <c r="A1033" s="69" t="s">
        <v>56</v>
      </c>
      <c r="B1033" s="69" t="s">
        <v>57</v>
      </c>
      <c r="C1033" s="69" t="s">
        <v>1464</v>
      </c>
      <c r="D1033" s="67" t="s">
        <v>1714</v>
      </c>
      <c r="E1033" s="67" t="s">
        <v>1562</v>
      </c>
      <c r="F1033" s="67" t="s">
        <v>1717</v>
      </c>
      <c r="G1033" s="67" t="s">
        <v>1718</v>
      </c>
      <c r="H1033" s="14" t="s">
        <v>46</v>
      </c>
      <c r="I1033" s="20" t="s">
        <v>1978</v>
      </c>
      <c r="J1033" s="145" t="s">
        <v>1975</v>
      </c>
      <c r="K1033" s="426">
        <v>12.711867286909502</v>
      </c>
      <c r="L1033" s="426">
        <v>68.923105917246005</v>
      </c>
      <c r="M1033" s="424">
        <v>2205</v>
      </c>
      <c r="N1033" s="487">
        <v>30393459</v>
      </c>
      <c r="O1033" s="487" t="s">
        <v>1982</v>
      </c>
      <c r="P1033" s="572">
        <v>9.2747856643698086</v>
      </c>
      <c r="Q1033" s="34" t="s">
        <v>1977</v>
      </c>
      <c r="R1033" s="257" t="s">
        <v>48</v>
      </c>
      <c r="S1033" s="27"/>
      <c r="T1033" s="27"/>
      <c r="U1033" s="145"/>
      <c r="V1033" s="24"/>
      <c r="W1033" s="24"/>
      <c r="X1033" s="24"/>
      <c r="Y1033" s="24"/>
      <c r="Z1033" s="24"/>
      <c r="AA1033" s="24"/>
      <c r="AB1033" s="24"/>
      <c r="AC1033" s="24"/>
      <c r="AD1033" s="24"/>
      <c r="AE1033" s="24"/>
      <c r="AF1033" s="24"/>
      <c r="AG1033" s="24"/>
      <c r="AH1033" s="24"/>
      <c r="AI1033" s="24">
        <v>117</v>
      </c>
      <c r="AJ1033" s="24">
        <v>117</v>
      </c>
      <c r="AK1033" s="24">
        <v>1</v>
      </c>
      <c r="AL1033" s="24">
        <v>1</v>
      </c>
      <c r="AM1033" s="24"/>
      <c r="AN1033" s="24"/>
      <c r="AO1033" s="145">
        <f t="shared" si="138"/>
        <v>118</v>
      </c>
      <c r="AP1033" s="14">
        <f t="shared" si="139"/>
        <v>118</v>
      </c>
      <c r="AQ1033" s="22"/>
      <c r="AR1033" s="24"/>
      <c r="AS1033" s="24"/>
      <c r="AT1033" s="24"/>
      <c r="AU1033" s="24"/>
      <c r="AV1033" s="24"/>
      <c r="AW1033" s="145"/>
      <c r="AX1033" s="24"/>
      <c r="AY1033" s="24"/>
      <c r="AZ1033" s="24"/>
      <c r="BA1033" s="24"/>
      <c r="BB1033" s="24"/>
      <c r="BC1033" s="24"/>
      <c r="BD1033" s="24"/>
      <c r="BE1033" s="24"/>
      <c r="BF1033" s="24"/>
      <c r="BG1033" s="24">
        <v>835.39</v>
      </c>
      <c r="BH1033" s="24">
        <v>835.39</v>
      </c>
      <c r="BI1033" s="24">
        <v>0</v>
      </c>
      <c r="BJ1033" s="24">
        <v>0</v>
      </c>
      <c r="BK1033" s="24"/>
      <c r="BL1033" s="24"/>
      <c r="BM1033" s="145">
        <f t="shared" si="140"/>
        <v>835.39</v>
      </c>
      <c r="BN1033" s="24">
        <f t="shared" si="141"/>
        <v>835.39</v>
      </c>
      <c r="BO1033" s="509">
        <f t="shared" si="135"/>
        <v>9.0071084144752789E-2</v>
      </c>
      <c r="BP1033" s="511">
        <v>0</v>
      </c>
      <c r="BQ1033" s="512">
        <v>0</v>
      </c>
      <c r="BR1033" s="513">
        <v>0</v>
      </c>
      <c r="BS1033" s="512">
        <v>0</v>
      </c>
      <c r="BT1033" s="512">
        <v>0</v>
      </c>
      <c r="BU1033" s="512">
        <v>0</v>
      </c>
      <c r="BV1033" s="512">
        <v>0</v>
      </c>
      <c r="BW1033" s="512">
        <v>0</v>
      </c>
      <c r="BX1033" s="512">
        <v>0</v>
      </c>
      <c r="BY1033" s="512">
        <v>0</v>
      </c>
      <c r="BZ1033" s="512">
        <v>0</v>
      </c>
      <c r="CA1033" s="512">
        <v>0</v>
      </c>
      <c r="CB1033" s="512">
        <v>0</v>
      </c>
      <c r="CC1033" s="512">
        <v>0</v>
      </c>
      <c r="CD1033" s="512">
        <v>0</v>
      </c>
      <c r="CE1033" s="512">
        <v>0</v>
      </c>
      <c r="CF1033" s="512">
        <v>980614.19759999996</v>
      </c>
      <c r="CG1033" s="512">
        <v>980614.19759999996</v>
      </c>
      <c r="CH1033" s="512">
        <v>0</v>
      </c>
      <c r="CI1033" s="512">
        <v>0</v>
      </c>
      <c r="CJ1033" s="512">
        <v>0</v>
      </c>
      <c r="CK1033" s="512">
        <v>0</v>
      </c>
      <c r="CL1033" s="513">
        <f t="shared" si="142"/>
        <v>980614.19759999996</v>
      </c>
      <c r="CM1033" s="513">
        <f t="shared" si="143"/>
        <v>980614.19759999996</v>
      </c>
      <c r="CN1033" s="113"/>
      <c r="CO1033" s="97"/>
      <c r="CP1033" s="97"/>
      <c r="CQ1033" s="97"/>
      <c r="CR1033" s="97"/>
      <c r="CS1033" s="97"/>
      <c r="CT1033" s="97"/>
      <c r="CU1033" s="114"/>
      <c r="CV1033" s="50">
        <f t="shared" si="136"/>
        <v>30393459</v>
      </c>
      <c r="CW1033" s="11"/>
      <c r="CX1033" s="604">
        <f t="shared" si="137"/>
        <v>9.2747856643698086</v>
      </c>
      <c r="CY1033" s="143"/>
      <c r="CZ1033" s="143"/>
      <c r="DA1033" s="143"/>
      <c r="DB1033" s="23"/>
      <c r="DC1033" s="23"/>
      <c r="DD1033" s="23"/>
      <c r="DE1033" s="23"/>
      <c r="DF1033" s="143"/>
      <c r="DG1033" s="89"/>
      <c r="DH1033" s="50" t="s">
        <v>46</v>
      </c>
      <c r="DI1033" s="28"/>
      <c r="DJ1033" s="553" t="s">
        <v>46</v>
      </c>
      <c r="DK1033" s="143"/>
      <c r="DL1033" s="46"/>
      <c r="DM1033" s="111"/>
      <c r="DN1033" s="110"/>
      <c r="DO1033" s="432">
        <v>2929.5264729224186</v>
      </c>
      <c r="DP1033" s="433">
        <v>-2531.2380796563666</v>
      </c>
      <c r="DQ1033" s="434">
        <v>164.56656966856909</v>
      </c>
      <c r="DR1033" s="428">
        <v>-41.682686540853112</v>
      </c>
      <c r="DS1033" s="432">
        <v>1.9586561354446197</v>
      </c>
      <c r="DT1033" s="434">
        <v>-1.0609157807980747</v>
      </c>
      <c r="DU1033" s="434">
        <v>0.83307509164430804</v>
      </c>
      <c r="DV1033" s="428">
        <v>-0.1838092490311154</v>
      </c>
      <c r="DW1033" s="252"/>
      <c r="DX1033" s="50"/>
      <c r="DY1033" s="249"/>
      <c r="DZ1033" s="464">
        <v>69766</v>
      </c>
      <c r="EA1033" s="465">
        <v>46296.333333333328</v>
      </c>
      <c r="EB1033" s="46"/>
    </row>
    <row r="1034" spans="1:132" s="141" customFormat="1" ht="27.75" customHeight="1" x14ac:dyDescent="0.25">
      <c r="A1034" s="69" t="s">
        <v>56</v>
      </c>
      <c r="B1034" s="69" t="s">
        <v>57</v>
      </c>
      <c r="C1034" s="69" t="s">
        <v>1464</v>
      </c>
      <c r="D1034" s="67" t="s">
        <v>1714</v>
      </c>
      <c r="E1034" s="67" t="s">
        <v>1562</v>
      </c>
      <c r="F1034" s="67" t="s">
        <v>1719</v>
      </c>
      <c r="G1034" s="67" t="s">
        <v>1720</v>
      </c>
      <c r="H1034" s="14" t="s">
        <v>46</v>
      </c>
      <c r="I1034" s="20" t="s">
        <v>1978</v>
      </c>
      <c r="J1034" s="145" t="s">
        <v>1975</v>
      </c>
      <c r="K1034" s="426">
        <v>12.711867286909502</v>
      </c>
      <c r="L1034" s="426">
        <v>75.120833177082005</v>
      </c>
      <c r="M1034" s="424">
        <v>3406</v>
      </c>
      <c r="N1034" s="487">
        <v>34389935</v>
      </c>
      <c r="O1034" s="487" t="s">
        <v>1982</v>
      </c>
      <c r="P1034" s="572">
        <v>10.43318124447188</v>
      </c>
      <c r="Q1034" s="34" t="s">
        <v>1977</v>
      </c>
      <c r="R1034" s="257" t="s">
        <v>48</v>
      </c>
      <c r="S1034" s="27"/>
      <c r="T1034" s="27"/>
      <c r="U1034" s="145"/>
      <c r="V1034" s="24"/>
      <c r="W1034" s="24"/>
      <c r="X1034" s="24"/>
      <c r="Y1034" s="24"/>
      <c r="Z1034" s="24"/>
      <c r="AA1034" s="24"/>
      <c r="AB1034" s="24"/>
      <c r="AC1034" s="24"/>
      <c r="AD1034" s="24"/>
      <c r="AE1034" s="24"/>
      <c r="AF1034" s="24"/>
      <c r="AG1034" s="24"/>
      <c r="AH1034" s="24"/>
      <c r="AI1034" s="24">
        <v>107</v>
      </c>
      <c r="AJ1034" s="24">
        <v>107</v>
      </c>
      <c r="AK1034" s="24"/>
      <c r="AL1034" s="24"/>
      <c r="AM1034" s="24"/>
      <c r="AN1034" s="24"/>
      <c r="AO1034" s="145">
        <f t="shared" si="138"/>
        <v>107</v>
      </c>
      <c r="AP1034" s="14">
        <f t="shared" si="139"/>
        <v>107</v>
      </c>
      <c r="AQ1034" s="22"/>
      <c r="AR1034" s="24"/>
      <c r="AS1034" s="24"/>
      <c r="AT1034" s="24"/>
      <c r="AU1034" s="24"/>
      <c r="AV1034" s="24"/>
      <c r="AW1034" s="145"/>
      <c r="AX1034" s="24"/>
      <c r="AY1034" s="24"/>
      <c r="AZ1034" s="24"/>
      <c r="BA1034" s="24"/>
      <c r="BB1034" s="24"/>
      <c r="BC1034" s="24"/>
      <c r="BD1034" s="24"/>
      <c r="BE1034" s="24"/>
      <c r="BF1034" s="24"/>
      <c r="BG1034" s="24">
        <v>1057.105</v>
      </c>
      <c r="BH1034" s="24">
        <v>1057.105</v>
      </c>
      <c r="BI1034" s="24"/>
      <c r="BJ1034" s="24"/>
      <c r="BK1034" s="24"/>
      <c r="BL1034" s="24"/>
      <c r="BM1034" s="145">
        <f t="shared" si="140"/>
        <v>1057.105</v>
      </c>
      <c r="BN1034" s="24">
        <f t="shared" si="141"/>
        <v>1057.105</v>
      </c>
      <c r="BO1034" s="509">
        <f t="shared" si="135"/>
        <v>0.10132144503481304</v>
      </c>
      <c r="BP1034" s="511">
        <v>0</v>
      </c>
      <c r="BQ1034" s="512">
        <v>0</v>
      </c>
      <c r="BR1034" s="513">
        <v>0</v>
      </c>
      <c r="BS1034" s="512">
        <v>0</v>
      </c>
      <c r="BT1034" s="512">
        <v>0</v>
      </c>
      <c r="BU1034" s="512">
        <v>0</v>
      </c>
      <c r="BV1034" s="512">
        <v>0</v>
      </c>
      <c r="BW1034" s="512">
        <v>0</v>
      </c>
      <c r="BX1034" s="512">
        <v>0</v>
      </c>
      <c r="BY1034" s="512">
        <v>0</v>
      </c>
      <c r="BZ1034" s="512">
        <v>0</v>
      </c>
      <c r="CA1034" s="512">
        <v>0</v>
      </c>
      <c r="CB1034" s="512">
        <v>0</v>
      </c>
      <c r="CC1034" s="512">
        <v>0</v>
      </c>
      <c r="CD1034" s="512">
        <v>0</v>
      </c>
      <c r="CE1034" s="512">
        <v>0</v>
      </c>
      <c r="CF1034" s="512">
        <v>1240872.1332000003</v>
      </c>
      <c r="CG1034" s="512">
        <v>1240872.1332000003</v>
      </c>
      <c r="CH1034" s="512">
        <v>0</v>
      </c>
      <c r="CI1034" s="512">
        <v>0</v>
      </c>
      <c r="CJ1034" s="512">
        <v>0</v>
      </c>
      <c r="CK1034" s="512">
        <v>0</v>
      </c>
      <c r="CL1034" s="513">
        <f t="shared" si="142"/>
        <v>1240872.1332000003</v>
      </c>
      <c r="CM1034" s="513">
        <f t="shared" si="143"/>
        <v>1240872.1332000003</v>
      </c>
      <c r="CN1034" s="113"/>
      <c r="CO1034" s="97"/>
      <c r="CP1034" s="97"/>
      <c r="CQ1034" s="97"/>
      <c r="CR1034" s="97"/>
      <c r="CS1034" s="97"/>
      <c r="CT1034" s="97"/>
      <c r="CU1034" s="114"/>
      <c r="CV1034" s="50">
        <f t="shared" si="136"/>
        <v>34389935</v>
      </c>
      <c r="CW1034" s="11"/>
      <c r="CX1034" s="604">
        <f t="shared" si="137"/>
        <v>10.43318124447188</v>
      </c>
      <c r="CY1034" s="143"/>
      <c r="CZ1034" s="143"/>
      <c r="DA1034" s="143"/>
      <c r="DB1034" s="23"/>
      <c r="DC1034" s="23"/>
      <c r="DD1034" s="23"/>
      <c r="DE1034" s="23"/>
      <c r="DF1034" s="143"/>
      <c r="DG1034" s="89"/>
      <c r="DH1034" s="50" t="s">
        <v>46</v>
      </c>
      <c r="DI1034" s="28"/>
      <c r="DJ1034" s="553" t="s">
        <v>46</v>
      </c>
      <c r="DK1034" s="143"/>
      <c r="DL1034" s="46"/>
      <c r="DM1034" s="111"/>
      <c r="DN1034" s="110"/>
      <c r="DO1034" s="432">
        <v>2438.5746372733697</v>
      </c>
      <c r="DP1034" s="433">
        <v>-2055.9422963862094</v>
      </c>
      <c r="DQ1034" s="434">
        <v>201.33728071248541</v>
      </c>
      <c r="DR1034" s="428">
        <v>36.139102866010461</v>
      </c>
      <c r="DS1034" s="432">
        <v>2.0435027280957136</v>
      </c>
      <c r="DT1034" s="434">
        <v>-0.81069235490464941</v>
      </c>
      <c r="DU1034" s="434">
        <v>1.4507107729196727</v>
      </c>
      <c r="DV1034" s="428">
        <v>-0.28688152842242109</v>
      </c>
      <c r="DW1034" s="252"/>
      <c r="DX1034" s="50"/>
      <c r="DY1034" s="249"/>
      <c r="DZ1034" s="464">
        <v>465051</v>
      </c>
      <c r="EA1034" s="465">
        <v>114543</v>
      </c>
      <c r="EB1034" s="46"/>
    </row>
    <row r="1035" spans="1:132" s="141" customFormat="1" ht="27.75" customHeight="1" x14ac:dyDescent="0.25">
      <c r="A1035" s="69" t="s">
        <v>56</v>
      </c>
      <c r="B1035" s="69" t="s">
        <v>57</v>
      </c>
      <c r="C1035" s="69" t="s">
        <v>1464</v>
      </c>
      <c r="D1035" s="67" t="s">
        <v>1714</v>
      </c>
      <c r="E1035" s="67" t="s">
        <v>1562</v>
      </c>
      <c r="F1035" s="67" t="s">
        <v>1721</v>
      </c>
      <c r="G1035" s="67" t="s">
        <v>1562</v>
      </c>
      <c r="H1035" s="14" t="s">
        <v>46</v>
      </c>
      <c r="I1035" s="20" t="s">
        <v>1978</v>
      </c>
      <c r="J1035" s="145" t="s">
        <v>1975</v>
      </c>
      <c r="K1035" s="426">
        <v>11.797344460513136</v>
      </c>
      <c r="L1035" s="426">
        <v>14.494696939548</v>
      </c>
      <c r="M1035" s="424">
        <v>529</v>
      </c>
      <c r="N1035" s="487">
        <v>25961782</v>
      </c>
      <c r="O1035" s="487" t="s">
        <v>1982</v>
      </c>
      <c r="P1035" s="572">
        <v>5.7767358534037037</v>
      </c>
      <c r="Q1035" s="34" t="s">
        <v>1977</v>
      </c>
      <c r="R1035" s="257" t="s">
        <v>48</v>
      </c>
      <c r="S1035" s="27"/>
      <c r="T1035" s="27"/>
      <c r="U1035" s="145"/>
      <c r="V1035" s="24"/>
      <c r="W1035" s="24"/>
      <c r="X1035" s="24"/>
      <c r="Y1035" s="24"/>
      <c r="Z1035" s="24"/>
      <c r="AA1035" s="24"/>
      <c r="AB1035" s="24"/>
      <c r="AC1035" s="24"/>
      <c r="AD1035" s="24"/>
      <c r="AE1035" s="24"/>
      <c r="AF1035" s="24"/>
      <c r="AG1035" s="24"/>
      <c r="AH1035" s="24"/>
      <c r="AI1035" s="24">
        <v>13</v>
      </c>
      <c r="AJ1035" s="24">
        <v>13</v>
      </c>
      <c r="AK1035" s="24"/>
      <c r="AL1035" s="24"/>
      <c r="AM1035" s="24"/>
      <c r="AN1035" s="24"/>
      <c r="AO1035" s="145">
        <f t="shared" si="138"/>
        <v>13</v>
      </c>
      <c r="AP1035" s="14">
        <f t="shared" si="139"/>
        <v>13</v>
      </c>
      <c r="AQ1035" s="22"/>
      <c r="AR1035" s="24"/>
      <c r="AS1035" s="24"/>
      <c r="AT1035" s="24"/>
      <c r="AU1035" s="24"/>
      <c r="AV1035" s="24"/>
      <c r="AW1035" s="145"/>
      <c r="AX1035" s="24"/>
      <c r="AY1035" s="24"/>
      <c r="AZ1035" s="24"/>
      <c r="BA1035" s="24"/>
      <c r="BB1035" s="24"/>
      <c r="BC1035" s="24"/>
      <c r="BD1035" s="24"/>
      <c r="BE1035" s="24"/>
      <c r="BF1035" s="24"/>
      <c r="BG1035" s="24">
        <v>93.49</v>
      </c>
      <c r="BH1035" s="24">
        <v>93.49</v>
      </c>
      <c r="BI1035" s="24"/>
      <c r="BJ1035" s="24"/>
      <c r="BK1035" s="24"/>
      <c r="BL1035" s="24"/>
      <c r="BM1035" s="145">
        <f t="shared" si="140"/>
        <v>93.49</v>
      </c>
      <c r="BN1035" s="24">
        <f t="shared" si="141"/>
        <v>93.49</v>
      </c>
      <c r="BO1035" s="509">
        <f t="shared" si="135"/>
        <v>1.6183880027146276E-2</v>
      </c>
      <c r="BP1035" s="511">
        <v>0</v>
      </c>
      <c r="BQ1035" s="512">
        <v>0</v>
      </c>
      <c r="BR1035" s="513">
        <v>0</v>
      </c>
      <c r="BS1035" s="512">
        <v>0</v>
      </c>
      <c r="BT1035" s="512">
        <v>0</v>
      </c>
      <c r="BU1035" s="512">
        <v>0</v>
      </c>
      <c r="BV1035" s="512">
        <v>0</v>
      </c>
      <c r="BW1035" s="512">
        <v>0</v>
      </c>
      <c r="BX1035" s="512">
        <v>0</v>
      </c>
      <c r="BY1035" s="512">
        <v>0</v>
      </c>
      <c r="BZ1035" s="512">
        <v>0</v>
      </c>
      <c r="CA1035" s="512">
        <v>0</v>
      </c>
      <c r="CB1035" s="512">
        <v>0</v>
      </c>
      <c r="CC1035" s="512">
        <v>0</v>
      </c>
      <c r="CD1035" s="512">
        <v>0</v>
      </c>
      <c r="CE1035" s="512">
        <v>0</v>
      </c>
      <c r="CF1035" s="512">
        <v>109742.30159999999</v>
      </c>
      <c r="CG1035" s="512">
        <v>109742.30159999999</v>
      </c>
      <c r="CH1035" s="512">
        <v>0</v>
      </c>
      <c r="CI1035" s="512">
        <v>0</v>
      </c>
      <c r="CJ1035" s="512">
        <v>0</v>
      </c>
      <c r="CK1035" s="512">
        <v>0</v>
      </c>
      <c r="CL1035" s="513">
        <f t="shared" si="142"/>
        <v>109742.30159999999</v>
      </c>
      <c r="CM1035" s="513">
        <f t="shared" si="143"/>
        <v>109742.30159999999</v>
      </c>
      <c r="CN1035" s="113"/>
      <c r="CO1035" s="97"/>
      <c r="CP1035" s="97"/>
      <c r="CQ1035" s="97"/>
      <c r="CR1035" s="97"/>
      <c r="CS1035" s="97"/>
      <c r="CT1035" s="97"/>
      <c r="CU1035" s="114"/>
      <c r="CV1035" s="50">
        <f t="shared" si="136"/>
        <v>25961782</v>
      </c>
      <c r="CW1035" s="11"/>
      <c r="CX1035" s="604">
        <f t="shared" si="137"/>
        <v>5.7767358534037037</v>
      </c>
      <c r="CY1035" s="143"/>
      <c r="CZ1035" s="143"/>
      <c r="DA1035" s="143"/>
      <c r="DB1035" s="23"/>
      <c r="DC1035" s="23"/>
      <c r="DD1035" s="23"/>
      <c r="DE1035" s="23"/>
      <c r="DF1035" s="143"/>
      <c r="DG1035" s="89"/>
      <c r="DH1035" s="50" t="s">
        <v>46</v>
      </c>
      <c r="DI1035" s="28"/>
      <c r="DJ1035" s="553" t="s">
        <v>46</v>
      </c>
      <c r="DK1035" s="143"/>
      <c r="DL1035" s="46"/>
      <c r="DM1035" s="111"/>
      <c r="DN1035" s="110"/>
      <c r="DO1035" s="432">
        <v>980.74582677165301</v>
      </c>
      <c r="DP1035" s="433">
        <v>-655.26240342366293</v>
      </c>
      <c r="DQ1035" s="434">
        <v>92.983937007873962</v>
      </c>
      <c r="DR1035" s="428">
        <v>74.102206106993251</v>
      </c>
      <c r="DS1035" s="432">
        <v>1.2132283464566922</v>
      </c>
      <c r="DT1035" s="434">
        <v>-0.21369625041290152</v>
      </c>
      <c r="DU1035" s="434">
        <v>0.99212598425196796</v>
      </c>
      <c r="DV1035" s="428">
        <v>-6.7063695558023495E-2</v>
      </c>
      <c r="DW1035" s="252"/>
      <c r="DX1035" s="50"/>
      <c r="DY1035" s="249"/>
      <c r="DZ1035" s="464">
        <v>19357</v>
      </c>
      <c r="EA1035" s="465">
        <v>32664.333333333336</v>
      </c>
      <c r="EB1035" s="46"/>
    </row>
    <row r="1036" spans="1:132" s="141" customFormat="1" ht="27.75" customHeight="1" x14ac:dyDescent="0.25">
      <c r="A1036" s="69" t="s">
        <v>56</v>
      </c>
      <c r="B1036" s="69" t="s">
        <v>57</v>
      </c>
      <c r="C1036" s="69" t="s">
        <v>1464</v>
      </c>
      <c r="D1036" s="67" t="s">
        <v>1561</v>
      </c>
      <c r="E1036" s="67" t="s">
        <v>1562</v>
      </c>
      <c r="F1036" s="67" t="s">
        <v>1722</v>
      </c>
      <c r="G1036" s="67" t="s">
        <v>1583</v>
      </c>
      <c r="H1036" s="14" t="s">
        <v>46</v>
      </c>
      <c r="I1036" s="20" t="s">
        <v>1978</v>
      </c>
      <c r="J1036" s="145" t="s">
        <v>1975</v>
      </c>
      <c r="K1036" s="426">
        <v>8.8251452747249424</v>
      </c>
      <c r="L1036" s="426">
        <v>33.737310535887005</v>
      </c>
      <c r="M1036" s="424">
        <v>1387</v>
      </c>
      <c r="N1036" s="487">
        <v>19482239.999999996</v>
      </c>
      <c r="O1036" s="487" t="s">
        <v>1976</v>
      </c>
      <c r="P1036" s="572">
        <v>5.2204011340125884</v>
      </c>
      <c r="Q1036" s="34" t="s">
        <v>1977</v>
      </c>
      <c r="R1036" s="257" t="s">
        <v>48</v>
      </c>
      <c r="S1036" s="27"/>
      <c r="T1036" s="27"/>
      <c r="U1036" s="145"/>
      <c r="V1036" s="24"/>
      <c r="W1036" s="24"/>
      <c r="X1036" s="24"/>
      <c r="Y1036" s="24"/>
      <c r="Z1036" s="24"/>
      <c r="AA1036" s="24"/>
      <c r="AB1036" s="24"/>
      <c r="AC1036" s="24"/>
      <c r="AD1036" s="24"/>
      <c r="AE1036" s="24">
        <v>1</v>
      </c>
      <c r="AF1036" s="24">
        <v>1</v>
      </c>
      <c r="AG1036" s="24"/>
      <c r="AH1036" s="24"/>
      <c r="AI1036" s="24">
        <v>64</v>
      </c>
      <c r="AJ1036" s="24">
        <v>64</v>
      </c>
      <c r="AK1036" s="24"/>
      <c r="AL1036" s="24"/>
      <c r="AM1036" s="24"/>
      <c r="AN1036" s="24"/>
      <c r="AO1036" s="145">
        <f t="shared" si="138"/>
        <v>65</v>
      </c>
      <c r="AP1036" s="14">
        <f t="shared" si="139"/>
        <v>65</v>
      </c>
      <c r="AQ1036" s="22"/>
      <c r="AR1036" s="24"/>
      <c r="AS1036" s="24"/>
      <c r="AT1036" s="24"/>
      <c r="AU1036" s="24"/>
      <c r="AV1036" s="24"/>
      <c r="AW1036" s="145"/>
      <c r="AX1036" s="24"/>
      <c r="AY1036" s="24"/>
      <c r="AZ1036" s="24"/>
      <c r="BA1036" s="24"/>
      <c r="BB1036" s="24"/>
      <c r="BC1036" s="24">
        <v>1.2</v>
      </c>
      <c r="BD1036" s="24">
        <v>1.2</v>
      </c>
      <c r="BE1036" s="24"/>
      <c r="BF1036" s="24"/>
      <c r="BG1036" s="24">
        <v>429.8</v>
      </c>
      <c r="BH1036" s="24">
        <v>429.8</v>
      </c>
      <c r="BI1036" s="24"/>
      <c r="BJ1036" s="24"/>
      <c r="BK1036" s="24"/>
      <c r="BL1036" s="24"/>
      <c r="BM1036" s="145">
        <f t="shared" si="140"/>
        <v>431</v>
      </c>
      <c r="BN1036" s="24">
        <f t="shared" si="141"/>
        <v>431</v>
      </c>
      <c r="BO1036" s="509">
        <f t="shared" si="135"/>
        <v>8.256070538179465E-2</v>
      </c>
      <c r="BP1036" s="511">
        <v>0</v>
      </c>
      <c r="BQ1036" s="512">
        <v>0</v>
      </c>
      <c r="BR1036" s="513">
        <v>0</v>
      </c>
      <c r="BS1036" s="512">
        <v>0</v>
      </c>
      <c r="BT1036" s="512">
        <v>0</v>
      </c>
      <c r="BU1036" s="512">
        <v>0</v>
      </c>
      <c r="BV1036" s="512">
        <v>0</v>
      </c>
      <c r="BW1036" s="512">
        <v>0</v>
      </c>
      <c r="BX1036" s="512">
        <v>0</v>
      </c>
      <c r="BY1036" s="512">
        <v>0</v>
      </c>
      <c r="BZ1036" s="512">
        <v>0</v>
      </c>
      <c r="CA1036" s="512">
        <v>0</v>
      </c>
      <c r="CB1036" s="512">
        <v>6054.9119999999994</v>
      </c>
      <c r="CC1036" s="512">
        <v>6054.9119999999994</v>
      </c>
      <c r="CD1036" s="512">
        <v>0</v>
      </c>
      <c r="CE1036" s="512">
        <v>0</v>
      </c>
      <c r="CF1036" s="512">
        <v>504516.43200000003</v>
      </c>
      <c r="CG1036" s="512">
        <v>504516.43200000003</v>
      </c>
      <c r="CH1036" s="512">
        <v>0</v>
      </c>
      <c r="CI1036" s="512">
        <v>0</v>
      </c>
      <c r="CJ1036" s="512">
        <v>0</v>
      </c>
      <c r="CK1036" s="512">
        <v>0</v>
      </c>
      <c r="CL1036" s="513">
        <f t="shared" si="142"/>
        <v>510571.34400000004</v>
      </c>
      <c r="CM1036" s="513">
        <f t="shared" si="143"/>
        <v>510571.34400000004</v>
      </c>
      <c r="CN1036" s="113"/>
      <c r="CO1036" s="97"/>
      <c r="CP1036" s="97"/>
      <c r="CQ1036" s="97"/>
      <c r="CR1036" s="97"/>
      <c r="CS1036" s="97"/>
      <c r="CT1036" s="97"/>
      <c r="CU1036" s="114"/>
      <c r="CV1036" s="50">
        <f t="shared" si="136"/>
        <v>19482239.999999996</v>
      </c>
      <c r="CW1036" s="11"/>
      <c r="CX1036" s="604">
        <f t="shared" si="137"/>
        <v>5.2204011340125884</v>
      </c>
      <c r="CY1036" s="143"/>
      <c r="CZ1036" s="143"/>
      <c r="DA1036" s="143"/>
      <c r="DB1036" s="23"/>
      <c r="DC1036" s="23"/>
      <c r="DD1036" s="23"/>
      <c r="DE1036" s="23"/>
      <c r="DF1036" s="143"/>
      <c r="DG1036" s="89"/>
      <c r="DH1036" s="50" t="s">
        <v>46</v>
      </c>
      <c r="DI1036" s="28"/>
      <c r="DJ1036" s="553" t="s">
        <v>46</v>
      </c>
      <c r="DK1036" s="143"/>
      <c r="DL1036" s="46"/>
      <c r="DM1036" s="111"/>
      <c r="DN1036" s="110"/>
      <c r="DO1036" s="432">
        <v>2199.3846893402288</v>
      </c>
      <c r="DP1036" s="433">
        <v>-1449.6308000455406</v>
      </c>
      <c r="DQ1036" s="434">
        <v>243.68897968994168</v>
      </c>
      <c r="DR1036" s="428">
        <v>115.47820460611484</v>
      </c>
      <c r="DS1036" s="432">
        <v>3.5252974402115211</v>
      </c>
      <c r="DT1036" s="434">
        <v>-1.043816697921224</v>
      </c>
      <c r="DU1036" s="434">
        <v>2.2821776228818704</v>
      </c>
      <c r="DV1036" s="428">
        <v>-2.5893358047893944E-2</v>
      </c>
      <c r="DW1036" s="252"/>
      <c r="DX1036" s="50"/>
      <c r="DY1036" s="249"/>
      <c r="DZ1036" s="464">
        <v>152946</v>
      </c>
      <c r="EA1036" s="465">
        <v>157626.66666666669</v>
      </c>
      <c r="EB1036" s="46"/>
    </row>
    <row r="1037" spans="1:132" s="141" customFormat="1" ht="27.75" customHeight="1" x14ac:dyDescent="0.25">
      <c r="A1037" s="69" t="s">
        <v>56</v>
      </c>
      <c r="B1037" s="69" t="s">
        <v>57</v>
      </c>
      <c r="C1037" s="69" t="s">
        <v>1464</v>
      </c>
      <c r="D1037" s="67" t="s">
        <v>1561</v>
      </c>
      <c r="E1037" s="67" t="s">
        <v>1562</v>
      </c>
      <c r="F1037" s="67" t="s">
        <v>1723</v>
      </c>
      <c r="G1037" s="67" t="s">
        <v>1583</v>
      </c>
      <c r="H1037" s="14" t="s">
        <v>46</v>
      </c>
      <c r="I1037" s="20" t="s">
        <v>1978</v>
      </c>
      <c r="J1037" s="145" t="s">
        <v>1975</v>
      </c>
      <c r="K1037" s="426">
        <v>11.774481389853227</v>
      </c>
      <c r="L1037" s="426">
        <v>32.943371143599002</v>
      </c>
      <c r="M1037" s="424">
        <v>2458</v>
      </c>
      <c r="N1037" s="487">
        <v>37600654</v>
      </c>
      <c r="O1037" s="487" t="s">
        <v>1982</v>
      </c>
      <c r="P1037" s="572">
        <v>9.5415214887354214</v>
      </c>
      <c r="Q1037" s="34" t="s">
        <v>1977</v>
      </c>
      <c r="R1037" s="257" t="s">
        <v>48</v>
      </c>
      <c r="S1037" s="27"/>
      <c r="T1037" s="27"/>
      <c r="U1037" s="145"/>
      <c r="V1037" s="24"/>
      <c r="W1037" s="24"/>
      <c r="X1037" s="24"/>
      <c r="Y1037" s="24"/>
      <c r="Z1037" s="24"/>
      <c r="AA1037" s="24"/>
      <c r="AB1037" s="24"/>
      <c r="AC1037" s="24"/>
      <c r="AD1037" s="24"/>
      <c r="AE1037" s="24"/>
      <c r="AF1037" s="24"/>
      <c r="AG1037" s="24"/>
      <c r="AH1037" s="24"/>
      <c r="AI1037" s="24">
        <v>52</v>
      </c>
      <c r="AJ1037" s="24">
        <v>52</v>
      </c>
      <c r="AK1037" s="24"/>
      <c r="AL1037" s="24"/>
      <c r="AM1037" s="24"/>
      <c r="AN1037" s="24"/>
      <c r="AO1037" s="145">
        <f t="shared" si="138"/>
        <v>52</v>
      </c>
      <c r="AP1037" s="14">
        <f t="shared" si="139"/>
        <v>52</v>
      </c>
      <c r="AQ1037" s="22"/>
      <c r="AR1037" s="24"/>
      <c r="AS1037" s="24"/>
      <c r="AT1037" s="24"/>
      <c r="AU1037" s="24"/>
      <c r="AV1037" s="24"/>
      <c r="AW1037" s="145"/>
      <c r="AX1037" s="24"/>
      <c r="AY1037" s="24"/>
      <c r="AZ1037" s="24"/>
      <c r="BA1037" s="24"/>
      <c r="BB1037" s="24"/>
      <c r="BC1037" s="24"/>
      <c r="BD1037" s="24"/>
      <c r="BE1037" s="24"/>
      <c r="BF1037" s="24"/>
      <c r="BG1037" s="24">
        <v>853.56</v>
      </c>
      <c r="BH1037" s="24">
        <v>853.56</v>
      </c>
      <c r="BI1037" s="24"/>
      <c r="BJ1037" s="24"/>
      <c r="BK1037" s="24"/>
      <c r="BL1037" s="24"/>
      <c r="BM1037" s="145">
        <f t="shared" si="140"/>
        <v>853.56</v>
      </c>
      <c r="BN1037" s="24">
        <f t="shared" si="141"/>
        <v>853.56</v>
      </c>
      <c r="BO1037" s="509">
        <f t="shared" si="135"/>
        <v>8.9457430977617172E-2</v>
      </c>
      <c r="BP1037" s="511">
        <v>0</v>
      </c>
      <c r="BQ1037" s="512">
        <v>0</v>
      </c>
      <c r="BR1037" s="513">
        <v>0</v>
      </c>
      <c r="BS1037" s="512">
        <v>0</v>
      </c>
      <c r="BT1037" s="512">
        <v>0</v>
      </c>
      <c r="BU1037" s="512">
        <v>0</v>
      </c>
      <c r="BV1037" s="512">
        <v>0</v>
      </c>
      <c r="BW1037" s="512">
        <v>0</v>
      </c>
      <c r="BX1037" s="512">
        <v>0</v>
      </c>
      <c r="BY1037" s="512">
        <v>0</v>
      </c>
      <c r="BZ1037" s="512">
        <v>0</v>
      </c>
      <c r="CA1037" s="512">
        <v>0</v>
      </c>
      <c r="CB1037" s="512">
        <v>0</v>
      </c>
      <c r="CC1037" s="512">
        <v>0</v>
      </c>
      <c r="CD1037" s="512">
        <v>0</v>
      </c>
      <c r="CE1037" s="512">
        <v>0</v>
      </c>
      <c r="CF1037" s="512">
        <v>1001942.8704</v>
      </c>
      <c r="CG1037" s="512">
        <v>1001942.8704</v>
      </c>
      <c r="CH1037" s="512">
        <v>0</v>
      </c>
      <c r="CI1037" s="512">
        <v>0</v>
      </c>
      <c r="CJ1037" s="512">
        <v>0</v>
      </c>
      <c r="CK1037" s="512">
        <v>0</v>
      </c>
      <c r="CL1037" s="513">
        <f t="shared" si="142"/>
        <v>1001942.8704</v>
      </c>
      <c r="CM1037" s="513">
        <f t="shared" si="143"/>
        <v>1001942.8704</v>
      </c>
      <c r="CN1037" s="113"/>
      <c r="CO1037" s="97"/>
      <c r="CP1037" s="97"/>
      <c r="CQ1037" s="97"/>
      <c r="CR1037" s="97"/>
      <c r="CS1037" s="97"/>
      <c r="CT1037" s="97"/>
      <c r="CU1037" s="114"/>
      <c r="CV1037" s="50">
        <f t="shared" si="136"/>
        <v>37600654</v>
      </c>
      <c r="CW1037" s="11"/>
      <c r="CX1037" s="604">
        <f t="shared" si="137"/>
        <v>9.5415214887354214</v>
      </c>
      <c r="CY1037" s="143"/>
      <c r="CZ1037" s="143"/>
      <c r="DA1037" s="143"/>
      <c r="DB1037" s="23"/>
      <c r="DC1037" s="23"/>
      <c r="DD1037" s="23"/>
      <c r="DE1037" s="23"/>
      <c r="DF1037" s="143"/>
      <c r="DG1037" s="89"/>
      <c r="DH1037" s="50" t="s">
        <v>46</v>
      </c>
      <c r="DI1037" s="28"/>
      <c r="DJ1037" s="553" t="s">
        <v>46</v>
      </c>
      <c r="DK1037" s="143"/>
      <c r="DL1037" s="46"/>
      <c r="DM1037" s="111"/>
      <c r="DN1037" s="110"/>
      <c r="DO1037" s="432">
        <v>1629.6974094669717</v>
      </c>
      <c r="DP1037" s="433">
        <v>-1182.1102130031186</v>
      </c>
      <c r="DQ1037" s="434">
        <v>196.09249966092472</v>
      </c>
      <c r="DR1037" s="428">
        <v>6.0041293625644698</v>
      </c>
      <c r="DS1037" s="432">
        <v>2.396582123965818</v>
      </c>
      <c r="DT1037" s="434">
        <v>-0.8722087578692872</v>
      </c>
      <c r="DU1037" s="434">
        <v>1.4029567340295654</v>
      </c>
      <c r="DV1037" s="428">
        <v>3.6316728090307837E-2</v>
      </c>
      <c r="DW1037" s="252"/>
      <c r="DX1037" s="50"/>
      <c r="DY1037" s="249"/>
      <c r="DZ1037" s="464">
        <v>372855</v>
      </c>
      <c r="EA1037" s="465">
        <v>-31860.666666666686</v>
      </c>
      <c r="EB1037" s="46"/>
    </row>
    <row r="1038" spans="1:132" s="141" customFormat="1" ht="27.75" customHeight="1" x14ac:dyDescent="0.25">
      <c r="A1038" s="69" t="s">
        <v>56</v>
      </c>
      <c r="B1038" s="69" t="s">
        <v>57</v>
      </c>
      <c r="C1038" s="69" t="s">
        <v>1464</v>
      </c>
      <c r="D1038" s="67" t="s">
        <v>1561</v>
      </c>
      <c r="E1038" s="67" t="s">
        <v>1562</v>
      </c>
      <c r="F1038" s="67" t="s">
        <v>1724</v>
      </c>
      <c r="G1038" s="67" t="s">
        <v>1562</v>
      </c>
      <c r="H1038" s="14" t="s">
        <v>46</v>
      </c>
      <c r="I1038" s="20" t="s">
        <v>1978</v>
      </c>
      <c r="J1038" s="145" t="s">
        <v>1975</v>
      </c>
      <c r="K1038" s="426">
        <v>12.368921227010865</v>
      </c>
      <c r="L1038" s="426">
        <v>30.204355997781001</v>
      </c>
      <c r="M1038" s="424">
        <v>825</v>
      </c>
      <c r="N1038" s="487">
        <v>27317412</v>
      </c>
      <c r="O1038" s="487" t="s">
        <v>1982</v>
      </c>
      <c r="P1038" s="572">
        <v>6.6531535620335704</v>
      </c>
      <c r="Q1038" s="34" t="s">
        <v>1977</v>
      </c>
      <c r="R1038" s="257" t="s">
        <v>48</v>
      </c>
      <c r="S1038" s="27"/>
      <c r="T1038" s="27"/>
      <c r="U1038" s="145"/>
      <c r="V1038" s="24"/>
      <c r="W1038" s="24"/>
      <c r="X1038" s="24"/>
      <c r="Y1038" s="24"/>
      <c r="Z1038" s="24"/>
      <c r="AA1038" s="24"/>
      <c r="AB1038" s="24"/>
      <c r="AC1038" s="24"/>
      <c r="AD1038" s="24"/>
      <c r="AE1038" s="24"/>
      <c r="AF1038" s="24"/>
      <c r="AG1038" s="24"/>
      <c r="AH1038" s="24"/>
      <c r="AI1038" s="24">
        <v>48</v>
      </c>
      <c r="AJ1038" s="24">
        <v>48</v>
      </c>
      <c r="AK1038" s="24"/>
      <c r="AL1038" s="24"/>
      <c r="AM1038" s="24"/>
      <c r="AN1038" s="24"/>
      <c r="AO1038" s="145">
        <f t="shared" si="138"/>
        <v>48</v>
      </c>
      <c r="AP1038" s="14">
        <f t="shared" si="139"/>
        <v>48</v>
      </c>
      <c r="AQ1038" s="22"/>
      <c r="AR1038" s="24"/>
      <c r="AS1038" s="24"/>
      <c r="AT1038" s="24"/>
      <c r="AU1038" s="24"/>
      <c r="AV1038" s="24"/>
      <c r="AW1038" s="145"/>
      <c r="AX1038" s="24"/>
      <c r="AY1038" s="24"/>
      <c r="AZ1038" s="24"/>
      <c r="BA1038" s="24"/>
      <c r="BB1038" s="24"/>
      <c r="BC1038" s="24"/>
      <c r="BD1038" s="24"/>
      <c r="BE1038" s="24"/>
      <c r="BF1038" s="24"/>
      <c r="BG1038" s="24">
        <v>715.65</v>
      </c>
      <c r="BH1038" s="24">
        <v>715.65</v>
      </c>
      <c r="BI1038" s="24"/>
      <c r="BJ1038" s="24"/>
      <c r="BK1038" s="24"/>
      <c r="BL1038" s="24"/>
      <c r="BM1038" s="145">
        <f t="shared" si="140"/>
        <v>715.65</v>
      </c>
      <c r="BN1038" s="24">
        <f t="shared" si="141"/>
        <v>715.65</v>
      </c>
      <c r="BO1038" s="509">
        <f t="shared" si="135"/>
        <v>0.10756553164260016</v>
      </c>
      <c r="BP1038" s="511">
        <v>0</v>
      </c>
      <c r="BQ1038" s="512">
        <v>0</v>
      </c>
      <c r="BR1038" s="513">
        <v>0</v>
      </c>
      <c r="BS1038" s="512">
        <v>0</v>
      </c>
      <c r="BT1038" s="512">
        <v>0</v>
      </c>
      <c r="BU1038" s="512">
        <v>0</v>
      </c>
      <c r="BV1038" s="512">
        <v>0</v>
      </c>
      <c r="BW1038" s="512">
        <v>0</v>
      </c>
      <c r="BX1038" s="512">
        <v>0</v>
      </c>
      <c r="BY1038" s="512">
        <v>0</v>
      </c>
      <c r="BZ1038" s="512">
        <v>0</v>
      </c>
      <c r="CA1038" s="512">
        <v>0</v>
      </c>
      <c r="CB1038" s="512">
        <v>0</v>
      </c>
      <c r="CC1038" s="512">
        <v>0</v>
      </c>
      <c r="CD1038" s="512">
        <v>0</v>
      </c>
      <c r="CE1038" s="512">
        <v>0</v>
      </c>
      <c r="CF1038" s="512">
        <v>840058.59600000002</v>
      </c>
      <c r="CG1038" s="512">
        <v>840058.59600000002</v>
      </c>
      <c r="CH1038" s="512">
        <v>0</v>
      </c>
      <c r="CI1038" s="512">
        <v>0</v>
      </c>
      <c r="CJ1038" s="512">
        <v>0</v>
      </c>
      <c r="CK1038" s="512">
        <v>0</v>
      </c>
      <c r="CL1038" s="513">
        <f t="shared" si="142"/>
        <v>840058.59600000002</v>
      </c>
      <c r="CM1038" s="513">
        <f t="shared" si="143"/>
        <v>840058.59600000002</v>
      </c>
      <c r="CN1038" s="113"/>
      <c r="CO1038" s="97"/>
      <c r="CP1038" s="97"/>
      <c r="CQ1038" s="97"/>
      <c r="CR1038" s="97"/>
      <c r="CS1038" s="97"/>
      <c r="CT1038" s="97"/>
      <c r="CU1038" s="114"/>
      <c r="CV1038" s="50">
        <f t="shared" si="136"/>
        <v>27317412</v>
      </c>
      <c r="CW1038" s="11"/>
      <c r="CX1038" s="604">
        <f t="shared" si="137"/>
        <v>6.6531535620335704</v>
      </c>
      <c r="CY1038" s="143"/>
      <c r="CZ1038" s="143"/>
      <c r="DA1038" s="143"/>
      <c r="DB1038" s="23"/>
      <c r="DC1038" s="23"/>
      <c r="DD1038" s="23"/>
      <c r="DE1038" s="23"/>
      <c r="DF1038" s="143"/>
      <c r="DG1038" s="89"/>
      <c r="DH1038" s="50" t="s">
        <v>46</v>
      </c>
      <c r="DI1038" s="28"/>
      <c r="DJ1038" s="553" t="s">
        <v>46</v>
      </c>
      <c r="DK1038" s="143"/>
      <c r="DL1038" s="46"/>
      <c r="DM1038" s="111"/>
      <c r="DN1038" s="110"/>
      <c r="DO1038" s="432">
        <v>2255.7610673135232</v>
      </c>
      <c r="DP1038" s="433">
        <v>-2074.6958346602523</v>
      </c>
      <c r="DQ1038" s="434">
        <v>103.3086719223772</v>
      </c>
      <c r="DR1038" s="428">
        <v>75.755139266785605</v>
      </c>
      <c r="DS1038" s="432">
        <v>2.8186779866585812</v>
      </c>
      <c r="DT1038" s="434">
        <v>-1.8411875159991697</v>
      </c>
      <c r="DU1038" s="434">
        <v>0.68647665251667678</v>
      </c>
      <c r="DV1038" s="428">
        <v>0.29060768554044014</v>
      </c>
      <c r="DW1038" s="252"/>
      <c r="DX1038" s="50"/>
      <c r="DY1038" s="249"/>
      <c r="DZ1038" s="464">
        <v>6480</v>
      </c>
      <c r="EA1038" s="465">
        <v>74133.666666666672</v>
      </c>
      <c r="EB1038" s="46"/>
    </row>
    <row r="1039" spans="1:132" s="141" customFormat="1" ht="27.75" customHeight="1" x14ac:dyDescent="0.25">
      <c r="A1039" s="69" t="s">
        <v>56</v>
      </c>
      <c r="B1039" s="69" t="s">
        <v>57</v>
      </c>
      <c r="C1039" s="69" t="s">
        <v>1464</v>
      </c>
      <c r="D1039" s="67" t="s">
        <v>1725</v>
      </c>
      <c r="E1039" s="67" t="s">
        <v>1466</v>
      </c>
      <c r="F1039" s="67" t="s">
        <v>1726</v>
      </c>
      <c r="G1039" s="67" t="s">
        <v>1468</v>
      </c>
      <c r="H1039" s="14" t="s">
        <v>46</v>
      </c>
      <c r="I1039" s="20" t="s">
        <v>1978</v>
      </c>
      <c r="J1039" s="145" t="s">
        <v>1975</v>
      </c>
      <c r="K1039" s="426">
        <v>12.117427449751865</v>
      </c>
      <c r="L1039" s="426">
        <v>39.825757492920005</v>
      </c>
      <c r="M1039" s="424">
        <v>1555</v>
      </c>
      <c r="N1039" s="487">
        <v>36862080</v>
      </c>
      <c r="O1039" s="487" t="s">
        <v>1976</v>
      </c>
      <c r="P1039" s="572">
        <v>9.6939419598014904</v>
      </c>
      <c r="Q1039" s="34" t="s">
        <v>1977</v>
      </c>
      <c r="R1039" s="257" t="s">
        <v>48</v>
      </c>
      <c r="S1039" s="27"/>
      <c r="T1039" s="27"/>
      <c r="U1039" s="145"/>
      <c r="V1039" s="24"/>
      <c r="W1039" s="24"/>
      <c r="X1039" s="24"/>
      <c r="Y1039" s="24"/>
      <c r="Z1039" s="24"/>
      <c r="AA1039" s="24"/>
      <c r="AB1039" s="24"/>
      <c r="AC1039" s="24"/>
      <c r="AD1039" s="24"/>
      <c r="AE1039" s="24"/>
      <c r="AF1039" s="24"/>
      <c r="AG1039" s="24"/>
      <c r="AH1039" s="24"/>
      <c r="AI1039" s="24">
        <v>68</v>
      </c>
      <c r="AJ1039" s="24">
        <v>68</v>
      </c>
      <c r="AK1039" s="24"/>
      <c r="AL1039" s="24"/>
      <c r="AM1039" s="24"/>
      <c r="AN1039" s="24"/>
      <c r="AO1039" s="145">
        <f t="shared" si="138"/>
        <v>68</v>
      </c>
      <c r="AP1039" s="14">
        <f t="shared" si="139"/>
        <v>68</v>
      </c>
      <c r="AQ1039" s="22"/>
      <c r="AR1039" s="24"/>
      <c r="AS1039" s="24"/>
      <c r="AT1039" s="24"/>
      <c r="AU1039" s="24"/>
      <c r="AV1039" s="24"/>
      <c r="AW1039" s="145"/>
      <c r="AX1039" s="24"/>
      <c r="AY1039" s="24"/>
      <c r="AZ1039" s="24"/>
      <c r="BA1039" s="24"/>
      <c r="BB1039" s="24"/>
      <c r="BC1039" s="24"/>
      <c r="BD1039" s="24"/>
      <c r="BE1039" s="24"/>
      <c r="BF1039" s="24"/>
      <c r="BG1039" s="24">
        <v>3521.41</v>
      </c>
      <c r="BH1039" s="24">
        <v>3521.41</v>
      </c>
      <c r="BI1039" s="24"/>
      <c r="BJ1039" s="24"/>
      <c r="BK1039" s="24"/>
      <c r="BL1039" s="24"/>
      <c r="BM1039" s="145">
        <f t="shared" si="140"/>
        <v>3521.41</v>
      </c>
      <c r="BN1039" s="24">
        <f t="shared" si="141"/>
        <v>3521.41</v>
      </c>
      <c r="BO1039" s="509">
        <f t="shared" ref="BO1039:BO1102" si="144">IF(P1039=0,0,BM1039/1000/P1039)</f>
        <v>0.3632588285139795</v>
      </c>
      <c r="BP1039" s="511">
        <v>0</v>
      </c>
      <c r="BQ1039" s="512">
        <v>0</v>
      </c>
      <c r="BR1039" s="513">
        <v>0</v>
      </c>
      <c r="BS1039" s="512">
        <v>0</v>
      </c>
      <c r="BT1039" s="512">
        <v>0</v>
      </c>
      <c r="BU1039" s="512">
        <v>0</v>
      </c>
      <c r="BV1039" s="512">
        <v>0</v>
      </c>
      <c r="BW1039" s="512">
        <v>0</v>
      </c>
      <c r="BX1039" s="512">
        <v>0</v>
      </c>
      <c r="BY1039" s="512">
        <v>0</v>
      </c>
      <c r="BZ1039" s="512">
        <v>0</v>
      </c>
      <c r="CA1039" s="512">
        <v>0</v>
      </c>
      <c r="CB1039" s="512">
        <v>0</v>
      </c>
      <c r="CC1039" s="512">
        <v>0</v>
      </c>
      <c r="CD1039" s="512">
        <v>0</v>
      </c>
      <c r="CE1039" s="512">
        <v>0</v>
      </c>
      <c r="CF1039" s="512">
        <v>4133571.9144000001</v>
      </c>
      <c r="CG1039" s="512">
        <v>4133571.9144000001</v>
      </c>
      <c r="CH1039" s="512">
        <v>0</v>
      </c>
      <c r="CI1039" s="512">
        <v>0</v>
      </c>
      <c r="CJ1039" s="512">
        <v>0</v>
      </c>
      <c r="CK1039" s="512">
        <v>0</v>
      </c>
      <c r="CL1039" s="513">
        <f t="shared" si="142"/>
        <v>4133571.9144000001</v>
      </c>
      <c r="CM1039" s="513">
        <f t="shared" si="143"/>
        <v>4133571.9144000001</v>
      </c>
      <c r="CN1039" s="113"/>
      <c r="CO1039" s="97"/>
      <c r="CP1039" s="97"/>
      <c r="CQ1039" s="97"/>
      <c r="CR1039" s="97"/>
      <c r="CS1039" s="97"/>
      <c r="CT1039" s="97"/>
      <c r="CU1039" s="114"/>
      <c r="CV1039" s="50">
        <f t="shared" ref="CV1039:CV1102" si="145">N1039</f>
        <v>36862080</v>
      </c>
      <c r="CW1039" s="11"/>
      <c r="CX1039" s="604">
        <f t="shared" ref="CX1039:CX1102" si="146">P1039</f>
        <v>9.6939419598014904</v>
      </c>
      <c r="CY1039" s="143"/>
      <c r="CZ1039" s="143"/>
      <c r="DA1039" s="143"/>
      <c r="DB1039" s="23"/>
      <c r="DC1039" s="23"/>
      <c r="DD1039" s="23"/>
      <c r="DE1039" s="23"/>
      <c r="DF1039" s="143"/>
      <c r="DG1039" s="89"/>
      <c r="DH1039" s="50" t="s">
        <v>46</v>
      </c>
      <c r="DI1039" s="28"/>
      <c r="DJ1039" s="553" t="s">
        <v>46</v>
      </c>
      <c r="DK1039" s="143"/>
      <c r="DL1039" s="46"/>
      <c r="DM1039" s="111"/>
      <c r="DN1039" s="110"/>
      <c r="DO1039" s="432">
        <v>3304.0473715235053</v>
      </c>
      <c r="DP1039" s="433">
        <v>-2587.2678877868407</v>
      </c>
      <c r="DQ1039" s="434">
        <v>187.8439526284769</v>
      </c>
      <c r="DR1039" s="428">
        <v>88.490036024105706</v>
      </c>
      <c r="DS1039" s="432">
        <v>3.6673275815872755</v>
      </c>
      <c r="DT1039" s="434">
        <v>-2.0785242917579394</v>
      </c>
      <c r="DU1039" s="434">
        <v>2.2191736777235995</v>
      </c>
      <c r="DV1039" s="428">
        <v>-0.77671971363433756</v>
      </c>
      <c r="DW1039" s="252"/>
      <c r="DX1039" s="50"/>
      <c r="DY1039" s="249"/>
      <c r="DZ1039" s="464">
        <v>214490</v>
      </c>
      <c r="EA1039" s="465">
        <v>115705</v>
      </c>
      <c r="EB1039" s="46"/>
    </row>
    <row r="1040" spans="1:132" s="141" customFormat="1" ht="27.75" customHeight="1" x14ac:dyDescent="0.25">
      <c r="A1040" s="69" t="s">
        <v>56</v>
      </c>
      <c r="B1040" s="69" t="s">
        <v>57</v>
      </c>
      <c r="C1040" s="69" t="s">
        <v>1464</v>
      </c>
      <c r="D1040" s="67" t="s">
        <v>1725</v>
      </c>
      <c r="E1040" s="67" t="s">
        <v>1466</v>
      </c>
      <c r="F1040" s="67" t="s">
        <v>1727</v>
      </c>
      <c r="G1040" s="67" t="s">
        <v>1728</v>
      </c>
      <c r="H1040" s="14" t="s">
        <v>46</v>
      </c>
      <c r="I1040" s="20" t="s">
        <v>1979</v>
      </c>
      <c r="J1040" s="145" t="s">
        <v>1975</v>
      </c>
      <c r="K1040" s="426">
        <v>11.774481389853227</v>
      </c>
      <c r="L1040" s="426">
        <v>34.485037807059001</v>
      </c>
      <c r="M1040" s="424">
        <v>2925</v>
      </c>
      <c r="N1040" s="487">
        <v>36756960.000000007</v>
      </c>
      <c r="O1040" s="487" t="s">
        <v>1976</v>
      </c>
      <c r="P1040" s="572">
        <v>11.522987612594225</v>
      </c>
      <c r="Q1040" s="34" t="s">
        <v>1977</v>
      </c>
      <c r="R1040" s="257" t="s">
        <v>48</v>
      </c>
      <c r="S1040" s="27"/>
      <c r="T1040" s="27"/>
      <c r="U1040" s="145"/>
      <c r="V1040" s="24"/>
      <c r="W1040" s="24"/>
      <c r="X1040" s="24"/>
      <c r="Y1040" s="24"/>
      <c r="Z1040" s="24"/>
      <c r="AA1040" s="24"/>
      <c r="AB1040" s="24"/>
      <c r="AC1040" s="24"/>
      <c r="AD1040" s="24"/>
      <c r="AE1040" s="24"/>
      <c r="AF1040" s="24"/>
      <c r="AG1040" s="24"/>
      <c r="AH1040" s="24"/>
      <c r="AI1040" s="24">
        <v>115</v>
      </c>
      <c r="AJ1040" s="24">
        <v>115</v>
      </c>
      <c r="AK1040" s="24"/>
      <c r="AL1040" s="24"/>
      <c r="AM1040" s="24"/>
      <c r="AN1040" s="24"/>
      <c r="AO1040" s="145">
        <f t="shared" ref="AO1040:AO1103" si="147">SUM(S1040,U1040,W1040,Y1040,AA1040,AC1040,AE1040,AG1040,AI1040,AK1040,AM1040)</f>
        <v>115</v>
      </c>
      <c r="AP1040" s="14">
        <f t="shared" ref="AP1040:AP1103" si="148">SUM(T1040,V1040,X1040,Z1040,AB1040,AD1040,AF1040,AH1040,AJ1040,AL1040,AN1040)</f>
        <v>115</v>
      </c>
      <c r="AQ1040" s="22"/>
      <c r="AR1040" s="24"/>
      <c r="AS1040" s="24"/>
      <c r="AT1040" s="24"/>
      <c r="AU1040" s="24"/>
      <c r="AV1040" s="24"/>
      <c r="AW1040" s="145"/>
      <c r="AX1040" s="24"/>
      <c r="AY1040" s="24"/>
      <c r="AZ1040" s="24"/>
      <c r="BA1040" s="24"/>
      <c r="BB1040" s="24"/>
      <c r="BC1040" s="24"/>
      <c r="BD1040" s="24"/>
      <c r="BE1040" s="24"/>
      <c r="BF1040" s="24"/>
      <c r="BG1040" s="24">
        <v>746.43</v>
      </c>
      <c r="BH1040" s="24">
        <v>746.43</v>
      </c>
      <c r="BI1040" s="24"/>
      <c r="BJ1040" s="24"/>
      <c r="BK1040" s="24"/>
      <c r="BL1040" s="24"/>
      <c r="BM1040" s="145">
        <f t="shared" ref="BM1040:BM1103" si="149">SUM(AQ1040,AS1040,AU1040,AW1040,AY1040,BA1040,BC1040,BE1040,BG1040,BI1040,BK1040)</f>
        <v>746.43</v>
      </c>
      <c r="BN1040" s="24">
        <f t="shared" ref="BN1040:BN1103" si="150">SUM(AR1040,AT1040,AV1040,AX1040,AZ1040,BB1040,BD1040,BF1040,BH1040,BJ1040,BL1040)</f>
        <v>746.43</v>
      </c>
      <c r="BO1040" s="509">
        <f t="shared" si="144"/>
        <v>6.4777471355100466E-2</v>
      </c>
      <c r="BP1040" s="511">
        <v>0</v>
      </c>
      <c r="BQ1040" s="512">
        <v>0</v>
      </c>
      <c r="BR1040" s="513">
        <v>0</v>
      </c>
      <c r="BS1040" s="512">
        <v>0</v>
      </c>
      <c r="BT1040" s="512">
        <v>0</v>
      </c>
      <c r="BU1040" s="512">
        <v>0</v>
      </c>
      <c r="BV1040" s="512">
        <v>0</v>
      </c>
      <c r="BW1040" s="512">
        <v>0</v>
      </c>
      <c r="BX1040" s="512">
        <v>0</v>
      </c>
      <c r="BY1040" s="512">
        <v>0</v>
      </c>
      <c r="BZ1040" s="512">
        <v>0</v>
      </c>
      <c r="CA1040" s="512">
        <v>0</v>
      </c>
      <c r="CB1040" s="512">
        <v>0</v>
      </c>
      <c r="CC1040" s="512">
        <v>0</v>
      </c>
      <c r="CD1040" s="512">
        <v>0</v>
      </c>
      <c r="CE1040" s="512">
        <v>0</v>
      </c>
      <c r="CF1040" s="512">
        <v>876189.39120000007</v>
      </c>
      <c r="CG1040" s="512">
        <v>876189.39120000007</v>
      </c>
      <c r="CH1040" s="512">
        <v>0</v>
      </c>
      <c r="CI1040" s="512">
        <v>0</v>
      </c>
      <c r="CJ1040" s="512">
        <v>0</v>
      </c>
      <c r="CK1040" s="512">
        <v>0</v>
      </c>
      <c r="CL1040" s="513">
        <f t="shared" ref="CL1040:CL1103" si="151">BP1040+BR1040+BT1040+BV1040+BX1040+BZ1040+CB1040+CD1040+CF1040+CH1040+CJ1040</f>
        <v>876189.39120000007</v>
      </c>
      <c r="CM1040" s="513">
        <f t="shared" ref="CM1040:CM1103" si="152">BQ1040+BS1040+BU1040+BW1040+BY1040+CA1040+CC1040+CE1040+CG1040+CI1040+CK1040</f>
        <v>876189.39120000007</v>
      </c>
      <c r="CN1040" s="113"/>
      <c r="CO1040" s="97"/>
      <c r="CP1040" s="97"/>
      <c r="CQ1040" s="97"/>
      <c r="CR1040" s="97"/>
      <c r="CS1040" s="97"/>
      <c r="CT1040" s="97"/>
      <c r="CU1040" s="114"/>
      <c r="CV1040" s="50">
        <f t="shared" si="145"/>
        <v>36756960.000000007</v>
      </c>
      <c r="CW1040" s="11"/>
      <c r="CX1040" s="604">
        <f t="shared" si="146"/>
        <v>11.522987612594225</v>
      </c>
      <c r="CY1040" s="143"/>
      <c r="CZ1040" s="143"/>
      <c r="DA1040" s="143"/>
      <c r="DB1040" s="23"/>
      <c r="DC1040" s="23"/>
      <c r="DD1040" s="23"/>
      <c r="DE1040" s="23"/>
      <c r="DF1040" s="143"/>
      <c r="DG1040" s="89"/>
      <c r="DH1040" s="50" t="s">
        <v>46</v>
      </c>
      <c r="DI1040" s="28"/>
      <c r="DJ1040" s="553" t="s">
        <v>46</v>
      </c>
      <c r="DK1040" s="143"/>
      <c r="DL1040" s="46"/>
      <c r="DM1040" s="111"/>
      <c r="DN1040" s="110"/>
      <c r="DO1040" s="432">
        <v>2991.6922025013569</v>
      </c>
      <c r="DP1040" s="433">
        <v>-2644.0051526409306</v>
      </c>
      <c r="DQ1040" s="434">
        <v>170.247457337398</v>
      </c>
      <c r="DR1040" s="428">
        <v>-77.956453286326862</v>
      </c>
      <c r="DS1040" s="432">
        <v>1.7254209281786865</v>
      </c>
      <c r="DT1040" s="434">
        <v>-1.2164898807497795</v>
      </c>
      <c r="DU1040" s="434">
        <v>0.64579356713484026</v>
      </c>
      <c r="DV1040" s="428">
        <v>-0.21173004862166422</v>
      </c>
      <c r="DW1040" s="252"/>
      <c r="DX1040" s="50"/>
      <c r="DY1040" s="249"/>
      <c r="DZ1040" s="464">
        <v>228162</v>
      </c>
      <c r="EA1040" s="465">
        <v>-204350.33333333334</v>
      </c>
      <c r="EB1040" s="46"/>
    </row>
    <row r="1041" spans="1:132" s="141" customFormat="1" ht="27.75" customHeight="1" x14ac:dyDescent="0.25">
      <c r="A1041" s="69" t="s">
        <v>56</v>
      </c>
      <c r="B1041" s="69" t="s">
        <v>57</v>
      </c>
      <c r="C1041" s="69" t="s">
        <v>1464</v>
      </c>
      <c r="D1041" s="67" t="s">
        <v>1725</v>
      </c>
      <c r="E1041" s="67" t="s">
        <v>1466</v>
      </c>
      <c r="F1041" s="67" t="s">
        <v>1729</v>
      </c>
      <c r="G1041" s="67" t="s">
        <v>1468</v>
      </c>
      <c r="H1041" s="14" t="s">
        <v>46</v>
      </c>
      <c r="I1041" s="20" t="s">
        <v>1979</v>
      </c>
      <c r="J1041" s="145" t="s">
        <v>1975</v>
      </c>
      <c r="K1041" s="426">
        <v>15.546888048738241</v>
      </c>
      <c r="L1041" s="426">
        <v>5.6454545337120008</v>
      </c>
      <c r="M1041" s="424">
        <v>5</v>
      </c>
      <c r="N1041" s="487">
        <v>43764960.000000007</v>
      </c>
      <c r="O1041" s="487" t="s">
        <v>1976</v>
      </c>
      <c r="P1041" s="572">
        <v>9.4653112532023993</v>
      </c>
      <c r="Q1041" s="34" t="s">
        <v>1977</v>
      </c>
      <c r="R1041" s="257" t="s">
        <v>48</v>
      </c>
      <c r="S1041" s="27"/>
      <c r="T1041" s="27"/>
      <c r="U1041" s="145"/>
      <c r="V1041" s="24"/>
      <c r="W1041" s="24"/>
      <c r="X1041" s="24"/>
      <c r="Y1041" s="24"/>
      <c r="Z1041" s="24"/>
      <c r="AA1041" s="24"/>
      <c r="AB1041" s="24"/>
      <c r="AC1041" s="24"/>
      <c r="AD1041" s="24"/>
      <c r="AE1041" s="24"/>
      <c r="AF1041" s="24"/>
      <c r="AG1041" s="24"/>
      <c r="AH1041" s="24"/>
      <c r="AI1041" s="24">
        <v>1</v>
      </c>
      <c r="AJ1041" s="24">
        <v>1</v>
      </c>
      <c r="AK1041" s="24"/>
      <c r="AL1041" s="24"/>
      <c r="AM1041" s="24"/>
      <c r="AN1041" s="24"/>
      <c r="AO1041" s="145">
        <f t="shared" si="147"/>
        <v>1</v>
      </c>
      <c r="AP1041" s="14">
        <f t="shared" si="148"/>
        <v>1</v>
      </c>
      <c r="AQ1041" s="22"/>
      <c r="AR1041" s="24"/>
      <c r="AS1041" s="24"/>
      <c r="AT1041" s="24"/>
      <c r="AU1041" s="24"/>
      <c r="AV1041" s="24"/>
      <c r="AW1041" s="145"/>
      <c r="AX1041" s="24"/>
      <c r="AY1041" s="24"/>
      <c r="AZ1041" s="24"/>
      <c r="BA1041" s="24"/>
      <c r="BB1041" s="24"/>
      <c r="BC1041" s="24"/>
      <c r="BD1041" s="24"/>
      <c r="BE1041" s="24"/>
      <c r="BF1041" s="24"/>
      <c r="BG1041" s="24">
        <v>100</v>
      </c>
      <c r="BH1041" s="24">
        <v>100</v>
      </c>
      <c r="BI1041" s="24"/>
      <c r="BJ1041" s="24"/>
      <c r="BK1041" s="24"/>
      <c r="BL1041" s="24"/>
      <c r="BM1041" s="145">
        <f t="shared" si="149"/>
        <v>100</v>
      </c>
      <c r="BN1041" s="24">
        <f t="shared" si="150"/>
        <v>100</v>
      </c>
      <c r="BO1041" s="509">
        <f t="shared" si="144"/>
        <v>1.0564892936422666E-2</v>
      </c>
      <c r="BP1041" s="511">
        <v>0</v>
      </c>
      <c r="BQ1041" s="512">
        <v>0</v>
      </c>
      <c r="BR1041" s="513">
        <v>0</v>
      </c>
      <c r="BS1041" s="512">
        <v>0</v>
      </c>
      <c r="BT1041" s="512">
        <v>0</v>
      </c>
      <c r="BU1041" s="512">
        <v>0</v>
      </c>
      <c r="BV1041" s="512">
        <v>0</v>
      </c>
      <c r="BW1041" s="512">
        <v>0</v>
      </c>
      <c r="BX1041" s="512">
        <v>0</v>
      </c>
      <c r="BY1041" s="512">
        <v>0</v>
      </c>
      <c r="BZ1041" s="512">
        <v>0</v>
      </c>
      <c r="CA1041" s="512">
        <v>0</v>
      </c>
      <c r="CB1041" s="512">
        <v>0</v>
      </c>
      <c r="CC1041" s="512">
        <v>0</v>
      </c>
      <c r="CD1041" s="512">
        <v>0</v>
      </c>
      <c r="CE1041" s="512">
        <v>0</v>
      </c>
      <c r="CF1041" s="512">
        <v>117384</v>
      </c>
      <c r="CG1041" s="512">
        <v>117384</v>
      </c>
      <c r="CH1041" s="512">
        <v>0</v>
      </c>
      <c r="CI1041" s="512">
        <v>0</v>
      </c>
      <c r="CJ1041" s="512">
        <v>0</v>
      </c>
      <c r="CK1041" s="512">
        <v>0</v>
      </c>
      <c r="CL1041" s="513">
        <f t="shared" si="151"/>
        <v>117384</v>
      </c>
      <c r="CM1041" s="513">
        <f t="shared" si="152"/>
        <v>117384</v>
      </c>
      <c r="CN1041" s="113"/>
      <c r="CO1041" s="97"/>
      <c r="CP1041" s="97"/>
      <c r="CQ1041" s="97"/>
      <c r="CR1041" s="97"/>
      <c r="CS1041" s="97"/>
      <c r="CT1041" s="97"/>
      <c r="CU1041" s="114"/>
      <c r="CV1041" s="50">
        <f t="shared" si="145"/>
        <v>43764960.000000007</v>
      </c>
      <c r="CW1041" s="11"/>
      <c r="CX1041" s="604">
        <f t="shared" si="146"/>
        <v>9.4653112532023993</v>
      </c>
      <c r="CY1041" s="143"/>
      <c r="CZ1041" s="143"/>
      <c r="DA1041" s="143"/>
      <c r="DB1041" s="23"/>
      <c r="DC1041" s="23"/>
      <c r="DD1041" s="23"/>
      <c r="DE1041" s="23"/>
      <c r="DF1041" s="143"/>
      <c r="DG1041" s="89"/>
      <c r="DH1041" s="50" t="s">
        <v>46</v>
      </c>
      <c r="DI1041" s="28"/>
      <c r="DJ1041" s="553" t="s">
        <v>46</v>
      </c>
      <c r="DK1041" s="143"/>
      <c r="DL1041" s="46"/>
      <c r="DM1041" s="111"/>
      <c r="DN1041" s="110"/>
      <c r="DO1041" s="432">
        <v>0</v>
      </c>
      <c r="DP1041" s="433">
        <v>26.5</v>
      </c>
      <c r="DQ1041" s="434">
        <v>0</v>
      </c>
      <c r="DR1041" s="428">
        <v>26.5</v>
      </c>
      <c r="DS1041" s="432">
        <v>0</v>
      </c>
      <c r="DT1041" s="434">
        <v>0.33333333333333331</v>
      </c>
      <c r="DU1041" s="434">
        <v>0</v>
      </c>
      <c r="DV1041" s="428">
        <v>0.33333333333333331</v>
      </c>
      <c r="DW1041" s="252"/>
      <c r="DX1041" s="50"/>
      <c r="DY1041" s="249"/>
      <c r="DZ1041" s="464">
        <v>0</v>
      </c>
      <c r="EA1041" s="465">
        <v>106</v>
      </c>
      <c r="EB1041" s="46"/>
    </row>
    <row r="1042" spans="1:132" s="141" customFormat="1" ht="27.75" customHeight="1" x14ac:dyDescent="0.25">
      <c r="A1042" s="69" t="s">
        <v>56</v>
      </c>
      <c r="B1042" s="69" t="s">
        <v>57</v>
      </c>
      <c r="C1042" s="69" t="s">
        <v>1464</v>
      </c>
      <c r="D1042" s="67" t="s">
        <v>1725</v>
      </c>
      <c r="E1042" s="67" t="s">
        <v>1466</v>
      </c>
      <c r="F1042" s="67" t="s">
        <v>1730</v>
      </c>
      <c r="G1042" s="67" t="s">
        <v>1468</v>
      </c>
      <c r="H1042" s="14" t="s">
        <v>46</v>
      </c>
      <c r="I1042" s="20" t="s">
        <v>1978</v>
      </c>
      <c r="J1042" s="145" t="s">
        <v>1975</v>
      </c>
      <c r="K1042" s="426">
        <v>14.74668057564142</v>
      </c>
      <c r="L1042" s="426">
        <v>12.277840883553001</v>
      </c>
      <c r="M1042" s="424">
        <v>557</v>
      </c>
      <c r="N1042" s="487">
        <v>44150400</v>
      </c>
      <c r="O1042" s="487" t="s">
        <v>1976</v>
      </c>
      <c r="P1042" s="572">
        <v>10.677053998177586</v>
      </c>
      <c r="Q1042" s="34" t="s">
        <v>1977</v>
      </c>
      <c r="R1042" s="257" t="s">
        <v>48</v>
      </c>
      <c r="S1042" s="27"/>
      <c r="T1042" s="27"/>
      <c r="U1042" s="145"/>
      <c r="V1042" s="24"/>
      <c r="W1042" s="24"/>
      <c r="X1042" s="24"/>
      <c r="Y1042" s="24"/>
      <c r="Z1042" s="24"/>
      <c r="AA1042" s="24"/>
      <c r="AB1042" s="24"/>
      <c r="AC1042" s="24"/>
      <c r="AD1042" s="24"/>
      <c r="AE1042" s="24"/>
      <c r="AF1042" s="24"/>
      <c r="AG1042" s="24"/>
      <c r="AH1042" s="24"/>
      <c r="AI1042" s="24">
        <v>12</v>
      </c>
      <c r="AJ1042" s="24">
        <v>12</v>
      </c>
      <c r="AK1042" s="24"/>
      <c r="AL1042" s="24"/>
      <c r="AM1042" s="24"/>
      <c r="AN1042" s="24"/>
      <c r="AO1042" s="145">
        <f t="shared" si="147"/>
        <v>12</v>
      </c>
      <c r="AP1042" s="14">
        <f t="shared" si="148"/>
        <v>12</v>
      </c>
      <c r="AQ1042" s="22"/>
      <c r="AR1042" s="24"/>
      <c r="AS1042" s="24"/>
      <c r="AT1042" s="24"/>
      <c r="AU1042" s="24"/>
      <c r="AV1042" s="24"/>
      <c r="AW1042" s="145"/>
      <c r="AX1042" s="24"/>
      <c r="AY1042" s="24"/>
      <c r="AZ1042" s="24"/>
      <c r="BA1042" s="24"/>
      <c r="BB1042" s="24"/>
      <c r="BC1042" s="24"/>
      <c r="BD1042" s="24"/>
      <c r="BE1042" s="24"/>
      <c r="BF1042" s="24"/>
      <c r="BG1042" s="24">
        <v>2008.4</v>
      </c>
      <c r="BH1042" s="24">
        <v>2008.4</v>
      </c>
      <c r="BI1042" s="24"/>
      <c r="BJ1042" s="24"/>
      <c r="BK1042" s="24"/>
      <c r="BL1042" s="24"/>
      <c r="BM1042" s="145">
        <f t="shared" si="149"/>
        <v>2008.4</v>
      </c>
      <c r="BN1042" s="24">
        <f t="shared" si="150"/>
        <v>2008.4</v>
      </c>
      <c r="BO1042" s="509">
        <f t="shared" si="144"/>
        <v>0.18810432169236982</v>
      </c>
      <c r="BP1042" s="511">
        <v>0</v>
      </c>
      <c r="BQ1042" s="512">
        <v>0</v>
      </c>
      <c r="BR1042" s="513">
        <v>0</v>
      </c>
      <c r="BS1042" s="512">
        <v>0</v>
      </c>
      <c r="BT1042" s="512">
        <v>0</v>
      </c>
      <c r="BU1042" s="512">
        <v>0</v>
      </c>
      <c r="BV1042" s="512">
        <v>0</v>
      </c>
      <c r="BW1042" s="512">
        <v>0</v>
      </c>
      <c r="BX1042" s="512">
        <v>0</v>
      </c>
      <c r="BY1042" s="512">
        <v>0</v>
      </c>
      <c r="BZ1042" s="512">
        <v>0</v>
      </c>
      <c r="CA1042" s="512">
        <v>0</v>
      </c>
      <c r="CB1042" s="512">
        <v>0</v>
      </c>
      <c r="CC1042" s="512">
        <v>0</v>
      </c>
      <c r="CD1042" s="512">
        <v>0</v>
      </c>
      <c r="CE1042" s="512">
        <v>0</v>
      </c>
      <c r="CF1042" s="512">
        <v>2357540.2560000001</v>
      </c>
      <c r="CG1042" s="512">
        <v>2357540.2560000001</v>
      </c>
      <c r="CH1042" s="512">
        <v>0</v>
      </c>
      <c r="CI1042" s="512">
        <v>0</v>
      </c>
      <c r="CJ1042" s="512">
        <v>0</v>
      </c>
      <c r="CK1042" s="512">
        <v>0</v>
      </c>
      <c r="CL1042" s="513">
        <f t="shared" si="151"/>
        <v>2357540.2560000001</v>
      </c>
      <c r="CM1042" s="513">
        <f t="shared" si="152"/>
        <v>2357540.2560000001</v>
      </c>
      <c r="CN1042" s="113"/>
      <c r="CO1042" s="97"/>
      <c r="CP1042" s="97"/>
      <c r="CQ1042" s="97"/>
      <c r="CR1042" s="97"/>
      <c r="CS1042" s="97"/>
      <c r="CT1042" s="97"/>
      <c r="CU1042" s="114"/>
      <c r="CV1042" s="50">
        <f t="shared" si="145"/>
        <v>44150400</v>
      </c>
      <c r="CW1042" s="11"/>
      <c r="CX1042" s="604">
        <f t="shared" si="146"/>
        <v>10.677053998177586</v>
      </c>
      <c r="CY1042" s="143"/>
      <c r="CZ1042" s="143"/>
      <c r="DA1042" s="143"/>
      <c r="DB1042" s="23"/>
      <c r="DC1042" s="23"/>
      <c r="DD1042" s="23"/>
      <c r="DE1042" s="23"/>
      <c r="DF1042" s="143"/>
      <c r="DG1042" s="89"/>
      <c r="DH1042" s="50" t="s">
        <v>46</v>
      </c>
      <c r="DI1042" s="28"/>
      <c r="DJ1042" s="553" t="s">
        <v>46</v>
      </c>
      <c r="DK1042" s="143"/>
      <c r="DL1042" s="46"/>
      <c r="DM1042" s="111"/>
      <c r="DN1042" s="110"/>
      <c r="DO1042" s="432">
        <v>2976.1958377002561</v>
      </c>
      <c r="DP1042" s="433">
        <v>-2893.737444511281</v>
      </c>
      <c r="DQ1042" s="434">
        <v>563.94430303937747</v>
      </c>
      <c r="DR1042" s="428">
        <v>-483.88388996717686</v>
      </c>
      <c r="DS1042" s="432">
        <v>3.7640365324150342</v>
      </c>
      <c r="DT1042" s="434">
        <v>-3.3478608551126756</v>
      </c>
      <c r="DU1042" s="434">
        <v>2.7722712980985191</v>
      </c>
      <c r="DV1042" s="428">
        <v>-2.3567268343041299</v>
      </c>
      <c r="DW1042" s="252"/>
      <c r="DX1042" s="50"/>
      <c r="DY1042" s="249"/>
      <c r="DZ1042" s="464">
        <v>311579</v>
      </c>
      <c r="EA1042" s="465">
        <v>-287840</v>
      </c>
      <c r="EB1042" s="46"/>
    </row>
    <row r="1043" spans="1:132" s="141" customFormat="1" ht="27.75" customHeight="1" x14ac:dyDescent="0.25">
      <c r="A1043" s="69" t="s">
        <v>56</v>
      </c>
      <c r="B1043" s="69" t="s">
        <v>57</v>
      </c>
      <c r="C1043" s="69" t="s">
        <v>1464</v>
      </c>
      <c r="D1043" s="67" t="s">
        <v>1725</v>
      </c>
      <c r="E1043" s="67" t="s">
        <v>1466</v>
      </c>
      <c r="F1043" s="67" t="s">
        <v>1731</v>
      </c>
      <c r="G1043" s="67" t="s">
        <v>1732</v>
      </c>
      <c r="H1043" s="14" t="s">
        <v>46</v>
      </c>
      <c r="I1043" s="20" t="s">
        <v>1978</v>
      </c>
      <c r="J1043" s="145" t="s">
        <v>1975</v>
      </c>
      <c r="K1043" s="426">
        <v>12.117427449751865</v>
      </c>
      <c r="L1043" s="426">
        <v>29.518181756783999</v>
      </c>
      <c r="M1043" s="424">
        <v>1539</v>
      </c>
      <c r="N1043" s="487">
        <v>30624960.000000004</v>
      </c>
      <c r="O1043" s="487" t="s">
        <v>1976</v>
      </c>
      <c r="P1043" s="572">
        <v>8.1849792962474854</v>
      </c>
      <c r="Q1043" s="34" t="s">
        <v>1977</v>
      </c>
      <c r="R1043" s="257" t="s">
        <v>48</v>
      </c>
      <c r="S1043" s="27"/>
      <c r="T1043" s="27"/>
      <c r="U1043" s="145"/>
      <c r="V1043" s="24"/>
      <c r="W1043" s="24"/>
      <c r="X1043" s="24"/>
      <c r="Y1043" s="24"/>
      <c r="Z1043" s="24"/>
      <c r="AA1043" s="24"/>
      <c r="AB1043" s="24"/>
      <c r="AC1043" s="24"/>
      <c r="AD1043" s="24"/>
      <c r="AE1043" s="24"/>
      <c r="AF1043" s="24"/>
      <c r="AG1043" s="24"/>
      <c r="AH1043" s="24"/>
      <c r="AI1043" s="24">
        <v>58</v>
      </c>
      <c r="AJ1043" s="24">
        <v>58</v>
      </c>
      <c r="AK1043" s="24">
        <v>2</v>
      </c>
      <c r="AL1043" s="24">
        <v>2</v>
      </c>
      <c r="AM1043" s="24"/>
      <c r="AN1043" s="24"/>
      <c r="AO1043" s="145">
        <f t="shared" si="147"/>
        <v>60</v>
      </c>
      <c r="AP1043" s="14">
        <f t="shared" si="148"/>
        <v>60</v>
      </c>
      <c r="AQ1043" s="22"/>
      <c r="AR1043" s="24"/>
      <c r="AS1043" s="24"/>
      <c r="AT1043" s="24"/>
      <c r="AU1043" s="24"/>
      <c r="AV1043" s="24"/>
      <c r="AW1043" s="145"/>
      <c r="AX1043" s="24"/>
      <c r="AY1043" s="24"/>
      <c r="AZ1043" s="24"/>
      <c r="BA1043" s="24"/>
      <c r="BB1043" s="24"/>
      <c r="BC1043" s="24"/>
      <c r="BD1043" s="24"/>
      <c r="BE1043" s="24"/>
      <c r="BF1043" s="24"/>
      <c r="BG1043" s="24">
        <v>408.64499999999998</v>
      </c>
      <c r="BH1043" s="24">
        <v>408.64499999999998</v>
      </c>
      <c r="BI1043" s="24">
        <v>27.6</v>
      </c>
      <c r="BJ1043" s="24">
        <v>27.6</v>
      </c>
      <c r="BK1043" s="24"/>
      <c r="BL1043" s="24"/>
      <c r="BM1043" s="145">
        <f t="shared" si="149"/>
        <v>436.245</v>
      </c>
      <c r="BN1043" s="24">
        <f t="shared" si="150"/>
        <v>436.245</v>
      </c>
      <c r="BO1043" s="509">
        <f t="shared" si="144"/>
        <v>5.3298241108563633E-2</v>
      </c>
      <c r="BP1043" s="511">
        <v>0</v>
      </c>
      <c r="BQ1043" s="512">
        <v>0</v>
      </c>
      <c r="BR1043" s="513">
        <v>0</v>
      </c>
      <c r="BS1043" s="512">
        <v>0</v>
      </c>
      <c r="BT1043" s="512">
        <v>0</v>
      </c>
      <c r="BU1043" s="512">
        <v>0</v>
      </c>
      <c r="BV1043" s="512">
        <v>0</v>
      </c>
      <c r="BW1043" s="512">
        <v>0</v>
      </c>
      <c r="BX1043" s="512">
        <v>0</v>
      </c>
      <c r="BY1043" s="512">
        <v>0</v>
      </c>
      <c r="BZ1043" s="512">
        <v>0</v>
      </c>
      <c r="CA1043" s="512">
        <v>0</v>
      </c>
      <c r="CB1043" s="512">
        <v>0</v>
      </c>
      <c r="CC1043" s="512">
        <v>0</v>
      </c>
      <c r="CD1043" s="512">
        <v>0</v>
      </c>
      <c r="CE1043" s="512">
        <v>0</v>
      </c>
      <c r="CF1043" s="512">
        <v>479683.8468</v>
      </c>
      <c r="CG1043" s="512">
        <v>479683.8468</v>
      </c>
      <c r="CH1043" s="512">
        <v>32397.984</v>
      </c>
      <c r="CI1043" s="512">
        <v>32397.984</v>
      </c>
      <c r="CJ1043" s="512">
        <v>0</v>
      </c>
      <c r="CK1043" s="512">
        <v>0</v>
      </c>
      <c r="CL1043" s="513">
        <f t="shared" si="151"/>
        <v>512081.8308</v>
      </c>
      <c r="CM1043" s="513">
        <f t="shared" si="152"/>
        <v>512081.8308</v>
      </c>
      <c r="CN1043" s="113"/>
      <c r="CO1043" s="97"/>
      <c r="CP1043" s="97"/>
      <c r="CQ1043" s="97"/>
      <c r="CR1043" s="97"/>
      <c r="CS1043" s="97"/>
      <c r="CT1043" s="97"/>
      <c r="CU1043" s="114"/>
      <c r="CV1043" s="50">
        <f t="shared" si="145"/>
        <v>30624960.000000004</v>
      </c>
      <c r="CW1043" s="11"/>
      <c r="CX1043" s="604">
        <f t="shared" si="146"/>
        <v>8.1849792962474854</v>
      </c>
      <c r="CY1043" s="143"/>
      <c r="CZ1043" s="143"/>
      <c r="DA1043" s="143"/>
      <c r="DB1043" s="23"/>
      <c r="DC1043" s="23"/>
      <c r="DD1043" s="23"/>
      <c r="DE1043" s="23"/>
      <c r="DF1043" s="143"/>
      <c r="DG1043" s="89"/>
      <c r="DH1043" s="50" t="s">
        <v>46</v>
      </c>
      <c r="DI1043" s="28"/>
      <c r="DJ1043" s="553" t="s">
        <v>46</v>
      </c>
      <c r="DK1043" s="143"/>
      <c r="DL1043" s="46"/>
      <c r="DM1043" s="111"/>
      <c r="DN1043" s="110"/>
      <c r="DO1043" s="432">
        <v>420.1007420245906</v>
      </c>
      <c r="DP1043" s="433">
        <v>236.80931872203331</v>
      </c>
      <c r="DQ1043" s="434">
        <v>75.112603585549635</v>
      </c>
      <c r="DR1043" s="428">
        <v>153.51895518153447</v>
      </c>
      <c r="DS1043" s="432">
        <v>1.251800899095491</v>
      </c>
      <c r="DT1043" s="434">
        <v>-3.9924016418305897E-2</v>
      </c>
      <c r="DU1043" s="434">
        <v>1.1211612414017247</v>
      </c>
      <c r="DV1043" s="428">
        <v>-5.1976150336912053E-3</v>
      </c>
      <c r="DW1043" s="252"/>
      <c r="DX1043" s="50"/>
      <c r="DY1043" s="249"/>
      <c r="DZ1043" s="464">
        <v>103371</v>
      </c>
      <c r="EA1043" s="465">
        <v>71127.666666666657</v>
      </c>
      <c r="EB1043" s="46"/>
    </row>
    <row r="1044" spans="1:132" s="141" customFormat="1" ht="27.75" customHeight="1" x14ac:dyDescent="0.25">
      <c r="A1044" s="69" t="s">
        <v>56</v>
      </c>
      <c r="B1044" s="69" t="s">
        <v>57</v>
      </c>
      <c r="C1044" s="69" t="s">
        <v>1464</v>
      </c>
      <c r="D1044" s="67" t="s">
        <v>1733</v>
      </c>
      <c r="E1044" s="67" t="s">
        <v>1556</v>
      </c>
      <c r="F1044" s="67" t="s">
        <v>1734</v>
      </c>
      <c r="G1044" s="67" t="s">
        <v>1556</v>
      </c>
      <c r="H1044" s="14" t="s">
        <v>46</v>
      </c>
      <c r="I1044" s="20" t="s">
        <v>1978</v>
      </c>
      <c r="J1044" s="145" t="s">
        <v>1975</v>
      </c>
      <c r="K1044" s="426">
        <v>2.27</v>
      </c>
      <c r="L1044" s="426">
        <v>7.1117424094499997</v>
      </c>
      <c r="M1044" s="424">
        <v>670</v>
      </c>
      <c r="N1044" s="487">
        <v>5466240.0000000009</v>
      </c>
      <c r="O1044" s="487" t="s">
        <v>1976</v>
      </c>
      <c r="P1044" s="572">
        <v>1.46</v>
      </c>
      <c r="Q1044" s="34" t="s">
        <v>1977</v>
      </c>
      <c r="R1044" s="257" t="s">
        <v>48</v>
      </c>
      <c r="S1044" s="27"/>
      <c r="T1044" s="27"/>
      <c r="U1044" s="145"/>
      <c r="V1044" s="24"/>
      <c r="W1044" s="24"/>
      <c r="X1044" s="24"/>
      <c r="Y1044" s="24"/>
      <c r="Z1044" s="24"/>
      <c r="AA1044" s="24"/>
      <c r="AB1044" s="24"/>
      <c r="AC1044" s="24"/>
      <c r="AD1044" s="24"/>
      <c r="AE1044" s="24"/>
      <c r="AF1044" s="24"/>
      <c r="AG1044" s="24"/>
      <c r="AH1044" s="24"/>
      <c r="AI1044" s="24">
        <v>35</v>
      </c>
      <c r="AJ1044" s="24">
        <v>35</v>
      </c>
      <c r="AK1044" s="24"/>
      <c r="AL1044" s="24"/>
      <c r="AM1044" s="24">
        <v>3</v>
      </c>
      <c r="AN1044" s="24">
        <v>3</v>
      </c>
      <c r="AO1044" s="145">
        <f t="shared" si="147"/>
        <v>38</v>
      </c>
      <c r="AP1044" s="14">
        <f t="shared" si="148"/>
        <v>38</v>
      </c>
      <c r="AQ1044" s="22"/>
      <c r="AR1044" s="24"/>
      <c r="AS1044" s="24"/>
      <c r="AT1044" s="24"/>
      <c r="AU1044" s="24"/>
      <c r="AV1044" s="24"/>
      <c r="AW1044" s="145"/>
      <c r="AX1044" s="24"/>
      <c r="AY1044" s="24"/>
      <c r="AZ1044" s="24"/>
      <c r="BA1044" s="24"/>
      <c r="BB1044" s="24"/>
      <c r="BC1044" s="24"/>
      <c r="BD1044" s="24"/>
      <c r="BE1044" s="24"/>
      <c r="BF1044" s="24"/>
      <c r="BG1044" s="24">
        <v>431.14</v>
      </c>
      <c r="BH1044" s="24">
        <v>431.14</v>
      </c>
      <c r="BI1044" s="24"/>
      <c r="BJ1044" s="24"/>
      <c r="BK1044" s="24">
        <v>30</v>
      </c>
      <c r="BL1044" s="24">
        <v>30</v>
      </c>
      <c r="BM1044" s="145">
        <f t="shared" si="149"/>
        <v>461.14</v>
      </c>
      <c r="BN1044" s="24">
        <f t="shared" si="150"/>
        <v>461.14</v>
      </c>
      <c r="BO1044" s="509">
        <f t="shared" si="144"/>
        <v>0.31584931506849317</v>
      </c>
      <c r="BP1044" s="511">
        <v>0</v>
      </c>
      <c r="BQ1044" s="512">
        <v>0</v>
      </c>
      <c r="BR1044" s="513">
        <v>0</v>
      </c>
      <c r="BS1044" s="512">
        <v>0</v>
      </c>
      <c r="BT1044" s="512">
        <v>0</v>
      </c>
      <c r="BU1044" s="512">
        <v>0</v>
      </c>
      <c r="BV1044" s="512">
        <v>0</v>
      </c>
      <c r="BW1044" s="512">
        <v>0</v>
      </c>
      <c r="BX1044" s="512">
        <v>0</v>
      </c>
      <c r="BY1044" s="512">
        <v>0</v>
      </c>
      <c r="BZ1044" s="512">
        <v>0</v>
      </c>
      <c r="CA1044" s="512">
        <v>0</v>
      </c>
      <c r="CB1044" s="512">
        <v>0</v>
      </c>
      <c r="CC1044" s="512">
        <v>0</v>
      </c>
      <c r="CD1044" s="512">
        <v>0</v>
      </c>
      <c r="CE1044" s="512">
        <v>0</v>
      </c>
      <c r="CF1044" s="512">
        <v>506089.37760000001</v>
      </c>
      <c r="CG1044" s="512">
        <v>506089.37760000001</v>
      </c>
      <c r="CH1044" s="512">
        <v>0</v>
      </c>
      <c r="CI1044" s="512">
        <v>0</v>
      </c>
      <c r="CJ1044" s="512">
        <v>98287.2</v>
      </c>
      <c r="CK1044" s="512">
        <v>98287.2</v>
      </c>
      <c r="CL1044" s="513">
        <f t="shared" si="151"/>
        <v>604376.57759999996</v>
      </c>
      <c r="CM1044" s="513">
        <f t="shared" si="152"/>
        <v>604376.57759999996</v>
      </c>
      <c r="CN1044" s="113"/>
      <c r="CO1044" s="97"/>
      <c r="CP1044" s="97"/>
      <c r="CQ1044" s="97"/>
      <c r="CR1044" s="97"/>
      <c r="CS1044" s="97"/>
      <c r="CT1044" s="97"/>
      <c r="CU1044" s="114"/>
      <c r="CV1044" s="50">
        <f t="shared" si="145"/>
        <v>5466240.0000000009</v>
      </c>
      <c r="CW1044" s="11"/>
      <c r="CX1044" s="604">
        <f t="shared" si="146"/>
        <v>1.46</v>
      </c>
      <c r="CY1044" s="143"/>
      <c r="CZ1044" s="143"/>
      <c r="DA1044" s="143"/>
      <c r="DB1044" s="23"/>
      <c r="DC1044" s="23"/>
      <c r="DD1044" s="23"/>
      <c r="DE1044" s="23"/>
      <c r="DF1044" s="143"/>
      <c r="DG1044" s="89"/>
      <c r="DH1044" s="50" t="s">
        <v>46</v>
      </c>
      <c r="DI1044" s="28"/>
      <c r="DJ1044" s="553" t="s">
        <v>46</v>
      </c>
      <c r="DK1044" s="143"/>
      <c r="DL1044" s="46"/>
      <c r="DM1044" s="111"/>
      <c r="DN1044" s="110"/>
      <c r="DO1044" s="432">
        <v>1570.1526983337471</v>
      </c>
      <c r="DP1044" s="433">
        <v>-462.78180704768079</v>
      </c>
      <c r="DQ1044" s="434">
        <v>12.756528226809246</v>
      </c>
      <c r="DR1044" s="428">
        <v>237.98807059249191</v>
      </c>
      <c r="DS1044" s="432">
        <v>1.1623974135787112</v>
      </c>
      <c r="DT1044" s="434">
        <v>-1.3084408551944815E-2</v>
      </c>
      <c r="DU1044" s="434">
        <v>0.12384978860979851</v>
      </c>
      <c r="DV1044" s="428">
        <v>0.69459172454104467</v>
      </c>
      <c r="DW1044" s="252"/>
      <c r="DX1044" s="50"/>
      <c r="DY1044" s="249"/>
      <c r="DZ1044" s="464">
        <v>0</v>
      </c>
      <c r="EA1044" s="465">
        <v>153225</v>
      </c>
      <c r="EB1044" s="46"/>
    </row>
    <row r="1045" spans="1:132" s="141" customFormat="1" ht="27.75" customHeight="1" x14ac:dyDescent="0.25">
      <c r="A1045" s="69" t="s">
        <v>56</v>
      </c>
      <c r="B1045" s="69" t="s">
        <v>57</v>
      </c>
      <c r="C1045" s="69" t="s">
        <v>1464</v>
      </c>
      <c r="D1045" s="67" t="s">
        <v>1733</v>
      </c>
      <c r="E1045" s="67" t="s">
        <v>1556</v>
      </c>
      <c r="F1045" s="67" t="s">
        <v>1735</v>
      </c>
      <c r="G1045" s="67" t="s">
        <v>1556</v>
      </c>
      <c r="H1045" s="14" t="s">
        <v>46</v>
      </c>
      <c r="I1045" s="20" t="s">
        <v>1979</v>
      </c>
      <c r="J1045" s="145" t="s">
        <v>1981</v>
      </c>
      <c r="K1045" s="426">
        <v>2.66</v>
      </c>
      <c r="L1045" s="426">
        <v>4.6321969600620001</v>
      </c>
      <c r="M1045" s="424">
        <v>522</v>
      </c>
      <c r="N1045" s="487">
        <v>6762720</v>
      </c>
      <c r="O1045" s="487" t="s">
        <v>1976</v>
      </c>
      <c r="P1045" s="572">
        <v>1.82</v>
      </c>
      <c r="Q1045" s="34" t="s">
        <v>1977</v>
      </c>
      <c r="R1045" s="257" t="s">
        <v>48</v>
      </c>
      <c r="S1045" s="27"/>
      <c r="T1045" s="27"/>
      <c r="U1045" s="145"/>
      <c r="V1045" s="24"/>
      <c r="W1045" s="24"/>
      <c r="X1045" s="24"/>
      <c r="Y1045" s="24"/>
      <c r="Z1045" s="24"/>
      <c r="AA1045" s="24"/>
      <c r="AB1045" s="24"/>
      <c r="AC1045" s="24"/>
      <c r="AD1045" s="24"/>
      <c r="AE1045" s="24"/>
      <c r="AF1045" s="24"/>
      <c r="AG1045" s="24"/>
      <c r="AH1045" s="24"/>
      <c r="AI1045" s="24">
        <v>9</v>
      </c>
      <c r="AJ1045" s="24">
        <v>9</v>
      </c>
      <c r="AK1045" s="24"/>
      <c r="AL1045" s="24"/>
      <c r="AM1045" s="24"/>
      <c r="AN1045" s="24"/>
      <c r="AO1045" s="145">
        <f t="shared" si="147"/>
        <v>9</v>
      </c>
      <c r="AP1045" s="14">
        <f t="shared" si="148"/>
        <v>9</v>
      </c>
      <c r="AQ1045" s="22"/>
      <c r="AR1045" s="24"/>
      <c r="AS1045" s="24"/>
      <c r="AT1045" s="24"/>
      <c r="AU1045" s="24"/>
      <c r="AV1045" s="24"/>
      <c r="AW1045" s="145"/>
      <c r="AX1045" s="24"/>
      <c r="AY1045" s="24"/>
      <c r="AZ1045" s="24"/>
      <c r="BA1045" s="24"/>
      <c r="BB1045" s="24"/>
      <c r="BC1045" s="24"/>
      <c r="BD1045" s="24"/>
      <c r="BE1045" s="24"/>
      <c r="BF1045" s="24"/>
      <c r="BG1045" s="24">
        <v>64.5</v>
      </c>
      <c r="BH1045" s="24">
        <v>64.5</v>
      </c>
      <c r="BI1045" s="24"/>
      <c r="BJ1045" s="24"/>
      <c r="BK1045" s="24"/>
      <c r="BL1045" s="24"/>
      <c r="BM1045" s="145">
        <f t="shared" si="149"/>
        <v>64.5</v>
      </c>
      <c r="BN1045" s="24">
        <f t="shared" si="150"/>
        <v>64.5</v>
      </c>
      <c r="BO1045" s="509">
        <f t="shared" si="144"/>
        <v>3.5439560439560439E-2</v>
      </c>
      <c r="BP1045" s="511">
        <v>0</v>
      </c>
      <c r="BQ1045" s="512">
        <v>0</v>
      </c>
      <c r="BR1045" s="513">
        <v>0</v>
      </c>
      <c r="BS1045" s="512">
        <v>0</v>
      </c>
      <c r="BT1045" s="512">
        <v>0</v>
      </c>
      <c r="BU1045" s="512">
        <v>0</v>
      </c>
      <c r="BV1045" s="512">
        <v>0</v>
      </c>
      <c r="BW1045" s="512">
        <v>0</v>
      </c>
      <c r="BX1045" s="512">
        <v>0</v>
      </c>
      <c r="BY1045" s="512">
        <v>0</v>
      </c>
      <c r="BZ1045" s="512">
        <v>0</v>
      </c>
      <c r="CA1045" s="512">
        <v>0</v>
      </c>
      <c r="CB1045" s="512">
        <v>0</v>
      </c>
      <c r="CC1045" s="512">
        <v>0</v>
      </c>
      <c r="CD1045" s="512">
        <v>0</v>
      </c>
      <c r="CE1045" s="512">
        <v>0</v>
      </c>
      <c r="CF1045" s="512">
        <v>75712.680000000008</v>
      </c>
      <c r="CG1045" s="512">
        <v>75712.680000000008</v>
      </c>
      <c r="CH1045" s="512">
        <v>0</v>
      </c>
      <c r="CI1045" s="512">
        <v>0</v>
      </c>
      <c r="CJ1045" s="512">
        <v>0</v>
      </c>
      <c r="CK1045" s="512">
        <v>0</v>
      </c>
      <c r="CL1045" s="513">
        <f t="shared" si="151"/>
        <v>75712.680000000008</v>
      </c>
      <c r="CM1045" s="513">
        <f t="shared" si="152"/>
        <v>75712.680000000008</v>
      </c>
      <c r="CN1045" s="113"/>
      <c r="CO1045" s="97"/>
      <c r="CP1045" s="97"/>
      <c r="CQ1045" s="97"/>
      <c r="CR1045" s="97"/>
      <c r="CS1045" s="97"/>
      <c r="CT1045" s="97"/>
      <c r="CU1045" s="114"/>
      <c r="CV1045" s="50">
        <f t="shared" si="145"/>
        <v>6762720</v>
      </c>
      <c r="CW1045" s="11"/>
      <c r="CX1045" s="604">
        <f t="shared" si="146"/>
        <v>1.82</v>
      </c>
      <c r="CY1045" s="143"/>
      <c r="CZ1045" s="143"/>
      <c r="DA1045" s="143"/>
      <c r="DB1045" s="23"/>
      <c r="DC1045" s="23"/>
      <c r="DD1045" s="23"/>
      <c r="DE1045" s="23"/>
      <c r="DF1045" s="143"/>
      <c r="DG1045" s="89"/>
      <c r="DH1045" s="50" t="s">
        <v>46</v>
      </c>
      <c r="DI1045" s="28"/>
      <c r="DJ1045" s="553" t="s">
        <v>46</v>
      </c>
      <c r="DK1045" s="143"/>
      <c r="DL1045" s="46"/>
      <c r="DM1045" s="111"/>
      <c r="DN1045" s="110"/>
      <c r="DO1045" s="432">
        <v>1398.6309238870274</v>
      </c>
      <c r="DP1045" s="433">
        <v>-510.16058560458976</v>
      </c>
      <c r="DQ1045" s="434">
        <v>5.7003350885591191</v>
      </c>
      <c r="DR1045" s="428">
        <v>27.810550180680426</v>
      </c>
      <c r="DS1045" s="432">
        <v>1.0378171373863092</v>
      </c>
      <c r="DT1045" s="434">
        <v>-0.29254281545094529</v>
      </c>
      <c r="DU1045" s="434">
        <v>3.0636668262326472E-2</v>
      </c>
      <c r="DV1045" s="428">
        <v>0.3845374787644667</v>
      </c>
      <c r="DW1045" s="252"/>
      <c r="DX1045" s="50"/>
      <c r="DY1045" s="249"/>
      <c r="DZ1045" s="464">
        <v>0</v>
      </c>
      <c r="EA1045" s="465">
        <v>0</v>
      </c>
      <c r="EB1045" s="46"/>
    </row>
    <row r="1046" spans="1:132" s="141" customFormat="1" ht="27.75" customHeight="1" x14ac:dyDescent="0.25">
      <c r="A1046" s="69" t="s">
        <v>56</v>
      </c>
      <c r="B1046" s="69" t="s">
        <v>57</v>
      </c>
      <c r="C1046" s="69" t="s">
        <v>1464</v>
      </c>
      <c r="D1046" s="67" t="s">
        <v>1733</v>
      </c>
      <c r="E1046" s="67" t="s">
        <v>1556</v>
      </c>
      <c r="F1046" s="67" t="s">
        <v>1736</v>
      </c>
      <c r="G1046" s="67" t="s">
        <v>1556</v>
      </c>
      <c r="H1046" s="14" t="s">
        <v>46</v>
      </c>
      <c r="I1046" s="20" t="s">
        <v>1978</v>
      </c>
      <c r="J1046" s="145" t="s">
        <v>1981</v>
      </c>
      <c r="K1046" s="426">
        <v>2.27</v>
      </c>
      <c r="L1046" s="426">
        <v>8.2662878615939999</v>
      </c>
      <c r="M1046" s="424">
        <v>593</v>
      </c>
      <c r="N1046" s="487">
        <v>6482400.0000000009</v>
      </c>
      <c r="O1046" s="487" t="s">
        <v>1976</v>
      </c>
      <c r="P1046" s="572">
        <v>1.83</v>
      </c>
      <c r="Q1046" s="34" t="s">
        <v>1977</v>
      </c>
      <c r="R1046" s="257" t="s">
        <v>48</v>
      </c>
      <c r="S1046" s="27"/>
      <c r="T1046" s="27"/>
      <c r="U1046" s="145"/>
      <c r="V1046" s="24"/>
      <c r="W1046" s="24"/>
      <c r="X1046" s="24"/>
      <c r="Y1046" s="24"/>
      <c r="Z1046" s="24"/>
      <c r="AA1046" s="24"/>
      <c r="AB1046" s="24"/>
      <c r="AC1046" s="24"/>
      <c r="AD1046" s="24"/>
      <c r="AE1046" s="24"/>
      <c r="AF1046" s="24"/>
      <c r="AG1046" s="24"/>
      <c r="AH1046" s="24"/>
      <c r="AI1046" s="24">
        <v>34</v>
      </c>
      <c r="AJ1046" s="24">
        <v>34</v>
      </c>
      <c r="AK1046" s="24"/>
      <c r="AL1046" s="24"/>
      <c r="AM1046" s="24"/>
      <c r="AN1046" s="24"/>
      <c r="AO1046" s="145">
        <f t="shared" si="147"/>
        <v>34</v>
      </c>
      <c r="AP1046" s="14">
        <f t="shared" si="148"/>
        <v>34</v>
      </c>
      <c r="AQ1046" s="22"/>
      <c r="AR1046" s="24"/>
      <c r="AS1046" s="24"/>
      <c r="AT1046" s="24"/>
      <c r="AU1046" s="24"/>
      <c r="AV1046" s="24"/>
      <c r="AW1046" s="145"/>
      <c r="AX1046" s="24"/>
      <c r="AY1046" s="24"/>
      <c r="AZ1046" s="24"/>
      <c r="BA1046" s="24"/>
      <c r="BB1046" s="24"/>
      <c r="BC1046" s="24"/>
      <c r="BD1046" s="24"/>
      <c r="BE1046" s="24"/>
      <c r="BF1046" s="24"/>
      <c r="BG1046" s="24">
        <v>231.31</v>
      </c>
      <c r="BH1046" s="24">
        <v>231.31</v>
      </c>
      <c r="BI1046" s="24"/>
      <c r="BJ1046" s="24"/>
      <c r="BK1046" s="24"/>
      <c r="BL1046" s="24"/>
      <c r="BM1046" s="145">
        <f t="shared" si="149"/>
        <v>231.31</v>
      </c>
      <c r="BN1046" s="24">
        <f t="shared" si="150"/>
        <v>231.31</v>
      </c>
      <c r="BO1046" s="509">
        <f t="shared" si="144"/>
        <v>0.12639890710382515</v>
      </c>
      <c r="BP1046" s="511">
        <v>0</v>
      </c>
      <c r="BQ1046" s="512">
        <v>0</v>
      </c>
      <c r="BR1046" s="513">
        <v>0</v>
      </c>
      <c r="BS1046" s="512">
        <v>0</v>
      </c>
      <c r="BT1046" s="512">
        <v>0</v>
      </c>
      <c r="BU1046" s="512">
        <v>0</v>
      </c>
      <c r="BV1046" s="512">
        <v>0</v>
      </c>
      <c r="BW1046" s="512">
        <v>0</v>
      </c>
      <c r="BX1046" s="512">
        <v>0</v>
      </c>
      <c r="BY1046" s="512">
        <v>0</v>
      </c>
      <c r="BZ1046" s="512">
        <v>0</v>
      </c>
      <c r="CA1046" s="512">
        <v>0</v>
      </c>
      <c r="CB1046" s="512">
        <v>0</v>
      </c>
      <c r="CC1046" s="512">
        <v>0</v>
      </c>
      <c r="CD1046" s="512">
        <v>0</v>
      </c>
      <c r="CE1046" s="512">
        <v>0</v>
      </c>
      <c r="CF1046" s="512">
        <v>271520.93040000001</v>
      </c>
      <c r="CG1046" s="512">
        <v>271520.93040000001</v>
      </c>
      <c r="CH1046" s="512">
        <v>0</v>
      </c>
      <c r="CI1046" s="512">
        <v>0</v>
      </c>
      <c r="CJ1046" s="512">
        <v>0</v>
      </c>
      <c r="CK1046" s="512">
        <v>0</v>
      </c>
      <c r="CL1046" s="513">
        <f t="shared" si="151"/>
        <v>271520.93040000001</v>
      </c>
      <c r="CM1046" s="513">
        <f t="shared" si="152"/>
        <v>271520.93040000001</v>
      </c>
      <c r="CN1046" s="113"/>
      <c r="CO1046" s="97"/>
      <c r="CP1046" s="97"/>
      <c r="CQ1046" s="97"/>
      <c r="CR1046" s="97"/>
      <c r="CS1046" s="97"/>
      <c r="CT1046" s="97"/>
      <c r="CU1046" s="114"/>
      <c r="CV1046" s="50">
        <f t="shared" si="145"/>
        <v>6482400.0000000009</v>
      </c>
      <c r="CW1046" s="11"/>
      <c r="CX1046" s="604">
        <f t="shared" si="146"/>
        <v>1.83</v>
      </c>
      <c r="CY1046" s="143"/>
      <c r="CZ1046" s="143"/>
      <c r="DA1046" s="143"/>
      <c r="DB1046" s="23"/>
      <c r="DC1046" s="23"/>
      <c r="DD1046" s="23"/>
      <c r="DE1046" s="23"/>
      <c r="DF1046" s="143"/>
      <c r="DG1046" s="89"/>
      <c r="DH1046" s="50" t="s">
        <v>46</v>
      </c>
      <c r="DI1046" s="28"/>
      <c r="DJ1046" s="553" t="s">
        <v>46</v>
      </c>
      <c r="DK1046" s="143"/>
      <c r="DL1046" s="46"/>
      <c r="DM1046" s="111"/>
      <c r="DN1046" s="110"/>
      <c r="DO1046" s="432">
        <v>2157.4419323128764</v>
      </c>
      <c r="DP1046" s="433">
        <v>-1253.8180233464354</v>
      </c>
      <c r="DQ1046" s="434">
        <v>0</v>
      </c>
      <c r="DR1046" s="428">
        <v>35.926553571164249</v>
      </c>
      <c r="DS1046" s="432">
        <v>1.0481673922201933</v>
      </c>
      <c r="DT1046" s="434">
        <v>-0.20186591109953633</v>
      </c>
      <c r="DU1046" s="434">
        <v>0</v>
      </c>
      <c r="DV1046" s="428">
        <v>0.5114124979499598</v>
      </c>
      <c r="DW1046" s="252"/>
      <c r="DX1046" s="50"/>
      <c r="DY1046" s="249"/>
      <c r="DZ1046" s="464">
        <v>0</v>
      </c>
      <c r="EA1046" s="465">
        <v>10034.666666666666</v>
      </c>
      <c r="EB1046" s="46"/>
    </row>
    <row r="1047" spans="1:132" s="141" customFormat="1" ht="27.75" customHeight="1" x14ac:dyDescent="0.25">
      <c r="A1047" s="69" t="s">
        <v>56</v>
      </c>
      <c r="B1047" s="69" t="s">
        <v>57</v>
      </c>
      <c r="C1047" s="69" t="s">
        <v>1464</v>
      </c>
      <c r="D1047" s="67" t="s">
        <v>1733</v>
      </c>
      <c r="E1047" s="67" t="s">
        <v>1556</v>
      </c>
      <c r="F1047" s="67" t="s">
        <v>1737</v>
      </c>
      <c r="G1047" s="67" t="s">
        <v>1556</v>
      </c>
      <c r="H1047" s="14" t="s">
        <v>46</v>
      </c>
      <c r="I1047" s="20" t="s">
        <v>1979</v>
      </c>
      <c r="J1047" s="145" t="s">
        <v>1981</v>
      </c>
      <c r="K1047" s="426">
        <v>2.27</v>
      </c>
      <c r="L1047" s="426">
        <v>5.9621211997200003</v>
      </c>
      <c r="M1047" s="424">
        <v>763</v>
      </c>
      <c r="N1047" s="487">
        <v>5851680</v>
      </c>
      <c r="O1047" s="487" t="s">
        <v>1976</v>
      </c>
      <c r="P1047" s="572">
        <v>1.61</v>
      </c>
      <c r="Q1047" s="34" t="s">
        <v>1977</v>
      </c>
      <c r="R1047" s="257" t="s">
        <v>48</v>
      </c>
      <c r="S1047" s="27"/>
      <c r="T1047" s="27"/>
      <c r="U1047" s="145"/>
      <c r="V1047" s="24"/>
      <c r="W1047" s="24"/>
      <c r="X1047" s="24"/>
      <c r="Y1047" s="24"/>
      <c r="Z1047" s="24"/>
      <c r="AA1047" s="24"/>
      <c r="AB1047" s="24"/>
      <c r="AC1047" s="24"/>
      <c r="AD1047" s="24"/>
      <c r="AE1047" s="24"/>
      <c r="AF1047" s="24"/>
      <c r="AG1047" s="24"/>
      <c r="AH1047" s="24"/>
      <c r="AI1047" s="24">
        <v>21</v>
      </c>
      <c r="AJ1047" s="24">
        <v>21</v>
      </c>
      <c r="AK1047" s="24"/>
      <c r="AL1047" s="24"/>
      <c r="AM1047" s="24"/>
      <c r="AN1047" s="24"/>
      <c r="AO1047" s="145">
        <f t="shared" si="147"/>
        <v>21</v>
      </c>
      <c r="AP1047" s="14">
        <f t="shared" si="148"/>
        <v>21</v>
      </c>
      <c r="AQ1047" s="22"/>
      <c r="AR1047" s="24"/>
      <c r="AS1047" s="24"/>
      <c r="AT1047" s="24"/>
      <c r="AU1047" s="24"/>
      <c r="AV1047" s="24"/>
      <c r="AW1047" s="145"/>
      <c r="AX1047" s="24"/>
      <c r="AY1047" s="24"/>
      <c r="AZ1047" s="24"/>
      <c r="BA1047" s="24"/>
      <c r="BB1047" s="24"/>
      <c r="BC1047" s="24"/>
      <c r="BD1047" s="24"/>
      <c r="BE1047" s="24"/>
      <c r="BF1047" s="24"/>
      <c r="BG1047" s="24">
        <v>121.36</v>
      </c>
      <c r="BH1047" s="24">
        <v>121.36</v>
      </c>
      <c r="BI1047" s="24"/>
      <c r="BJ1047" s="24"/>
      <c r="BK1047" s="24"/>
      <c r="BL1047" s="24"/>
      <c r="BM1047" s="145">
        <f t="shared" si="149"/>
        <v>121.36</v>
      </c>
      <c r="BN1047" s="24">
        <f t="shared" si="150"/>
        <v>121.36</v>
      </c>
      <c r="BO1047" s="509">
        <f t="shared" si="144"/>
        <v>7.5378881987577626E-2</v>
      </c>
      <c r="BP1047" s="511">
        <v>0</v>
      </c>
      <c r="BQ1047" s="512">
        <v>0</v>
      </c>
      <c r="BR1047" s="513">
        <v>0</v>
      </c>
      <c r="BS1047" s="512">
        <v>0</v>
      </c>
      <c r="BT1047" s="512">
        <v>0</v>
      </c>
      <c r="BU1047" s="512">
        <v>0</v>
      </c>
      <c r="BV1047" s="512">
        <v>0</v>
      </c>
      <c r="BW1047" s="512">
        <v>0</v>
      </c>
      <c r="BX1047" s="512">
        <v>0</v>
      </c>
      <c r="BY1047" s="512">
        <v>0</v>
      </c>
      <c r="BZ1047" s="512">
        <v>0</v>
      </c>
      <c r="CA1047" s="512">
        <v>0</v>
      </c>
      <c r="CB1047" s="512">
        <v>0</v>
      </c>
      <c r="CC1047" s="512">
        <v>0</v>
      </c>
      <c r="CD1047" s="512">
        <v>0</v>
      </c>
      <c r="CE1047" s="512">
        <v>0</v>
      </c>
      <c r="CF1047" s="512">
        <v>142457.22240000003</v>
      </c>
      <c r="CG1047" s="512">
        <v>142457.22240000003</v>
      </c>
      <c r="CH1047" s="512">
        <v>0</v>
      </c>
      <c r="CI1047" s="512">
        <v>0</v>
      </c>
      <c r="CJ1047" s="512">
        <v>0</v>
      </c>
      <c r="CK1047" s="512">
        <v>0</v>
      </c>
      <c r="CL1047" s="513">
        <f t="shared" si="151"/>
        <v>142457.22240000003</v>
      </c>
      <c r="CM1047" s="513">
        <f t="shared" si="152"/>
        <v>142457.22240000003</v>
      </c>
      <c r="CN1047" s="113"/>
      <c r="CO1047" s="97"/>
      <c r="CP1047" s="97"/>
      <c r="CQ1047" s="97"/>
      <c r="CR1047" s="97"/>
      <c r="CS1047" s="97"/>
      <c r="CT1047" s="97"/>
      <c r="CU1047" s="114"/>
      <c r="CV1047" s="50">
        <f t="shared" si="145"/>
        <v>5851680</v>
      </c>
      <c r="CW1047" s="11"/>
      <c r="CX1047" s="604">
        <f t="shared" si="146"/>
        <v>1.61</v>
      </c>
      <c r="CY1047" s="143"/>
      <c r="CZ1047" s="143"/>
      <c r="DA1047" s="143"/>
      <c r="DB1047" s="23"/>
      <c r="DC1047" s="23"/>
      <c r="DD1047" s="23"/>
      <c r="DE1047" s="23"/>
      <c r="DF1047" s="143"/>
      <c r="DG1047" s="89"/>
      <c r="DH1047" s="50" t="s">
        <v>46</v>
      </c>
      <c r="DI1047" s="28"/>
      <c r="DJ1047" s="553" t="s">
        <v>46</v>
      </c>
      <c r="DK1047" s="143"/>
      <c r="DL1047" s="46"/>
      <c r="DM1047" s="111"/>
      <c r="DN1047" s="110"/>
      <c r="DO1047" s="432">
        <v>1321.2848246476565</v>
      </c>
      <c r="DP1047" s="433">
        <v>-441.36643795672899</v>
      </c>
      <c r="DQ1047" s="434">
        <v>19.011471648639791</v>
      </c>
      <c r="DR1047" s="428">
        <v>-8.6436837930047759</v>
      </c>
      <c r="DS1047" s="432">
        <v>1.0357259914782038</v>
      </c>
      <c r="DT1047" s="434">
        <v>-0.32639542106208808</v>
      </c>
      <c r="DU1047" s="434">
        <v>3.8020321206161917E-2</v>
      </c>
      <c r="DV1047" s="428">
        <v>0.33596248522797378</v>
      </c>
      <c r="DW1047" s="252"/>
      <c r="DX1047" s="50"/>
      <c r="DY1047" s="249"/>
      <c r="DZ1047" s="464">
        <v>0</v>
      </c>
      <c r="EA1047" s="465">
        <v>0</v>
      </c>
      <c r="EB1047" s="46"/>
    </row>
    <row r="1048" spans="1:132" s="141" customFormat="1" ht="27.75" customHeight="1" x14ac:dyDescent="0.25">
      <c r="A1048" s="69" t="s">
        <v>56</v>
      </c>
      <c r="B1048" s="69" t="s">
        <v>57</v>
      </c>
      <c r="C1048" s="69" t="s">
        <v>1464</v>
      </c>
      <c r="D1048" s="67" t="s">
        <v>1733</v>
      </c>
      <c r="E1048" s="67" t="s">
        <v>1556</v>
      </c>
      <c r="F1048" s="67" t="s">
        <v>1738</v>
      </c>
      <c r="G1048" s="67" t="s">
        <v>1556</v>
      </c>
      <c r="H1048" s="14" t="s">
        <v>46</v>
      </c>
      <c r="I1048" s="20" t="s">
        <v>1979</v>
      </c>
      <c r="J1048" s="145" t="s">
        <v>1981</v>
      </c>
      <c r="K1048" s="426">
        <v>2.27</v>
      </c>
      <c r="L1048" s="426">
        <v>2.809469691126</v>
      </c>
      <c r="M1048" s="424">
        <v>661</v>
      </c>
      <c r="N1048" s="487">
        <v>5431200.0000000009</v>
      </c>
      <c r="O1048" s="487" t="s">
        <v>1976</v>
      </c>
      <c r="P1048" s="572">
        <v>1.57</v>
      </c>
      <c r="Q1048" s="34" t="s">
        <v>1977</v>
      </c>
      <c r="R1048" s="257" t="s">
        <v>48</v>
      </c>
      <c r="S1048" s="27"/>
      <c r="T1048" s="27"/>
      <c r="U1048" s="145"/>
      <c r="V1048" s="24"/>
      <c r="W1048" s="24"/>
      <c r="X1048" s="24"/>
      <c r="Y1048" s="24"/>
      <c r="Z1048" s="24"/>
      <c r="AA1048" s="24"/>
      <c r="AB1048" s="24"/>
      <c r="AC1048" s="24"/>
      <c r="AD1048" s="24"/>
      <c r="AE1048" s="24"/>
      <c r="AF1048" s="24"/>
      <c r="AG1048" s="24"/>
      <c r="AH1048" s="24"/>
      <c r="AI1048" s="24">
        <v>15</v>
      </c>
      <c r="AJ1048" s="24">
        <v>15</v>
      </c>
      <c r="AK1048" s="24"/>
      <c r="AL1048" s="24"/>
      <c r="AM1048" s="24"/>
      <c r="AN1048" s="24"/>
      <c r="AO1048" s="145">
        <f t="shared" si="147"/>
        <v>15</v>
      </c>
      <c r="AP1048" s="14">
        <f t="shared" si="148"/>
        <v>15</v>
      </c>
      <c r="AQ1048" s="22"/>
      <c r="AR1048" s="24"/>
      <c r="AS1048" s="24"/>
      <c r="AT1048" s="24"/>
      <c r="AU1048" s="24"/>
      <c r="AV1048" s="24"/>
      <c r="AW1048" s="145"/>
      <c r="AX1048" s="24"/>
      <c r="AY1048" s="24"/>
      <c r="AZ1048" s="24"/>
      <c r="BA1048" s="24"/>
      <c r="BB1048" s="24"/>
      <c r="BC1048" s="24"/>
      <c r="BD1048" s="24"/>
      <c r="BE1048" s="24"/>
      <c r="BF1048" s="24"/>
      <c r="BG1048" s="24">
        <v>110.6</v>
      </c>
      <c r="BH1048" s="24">
        <v>110.6</v>
      </c>
      <c r="BI1048" s="24"/>
      <c r="BJ1048" s="24"/>
      <c r="BK1048" s="24"/>
      <c r="BL1048" s="24"/>
      <c r="BM1048" s="145">
        <f t="shared" si="149"/>
        <v>110.6</v>
      </c>
      <c r="BN1048" s="24">
        <f t="shared" si="150"/>
        <v>110.6</v>
      </c>
      <c r="BO1048" s="509">
        <f t="shared" si="144"/>
        <v>7.0445859872611455E-2</v>
      </c>
      <c r="BP1048" s="511">
        <v>0</v>
      </c>
      <c r="BQ1048" s="512">
        <v>0</v>
      </c>
      <c r="BR1048" s="513">
        <v>0</v>
      </c>
      <c r="BS1048" s="512">
        <v>0</v>
      </c>
      <c r="BT1048" s="512">
        <v>0</v>
      </c>
      <c r="BU1048" s="512">
        <v>0</v>
      </c>
      <c r="BV1048" s="512">
        <v>0</v>
      </c>
      <c r="BW1048" s="512">
        <v>0</v>
      </c>
      <c r="BX1048" s="512">
        <v>0</v>
      </c>
      <c r="BY1048" s="512">
        <v>0</v>
      </c>
      <c r="BZ1048" s="512">
        <v>0</v>
      </c>
      <c r="CA1048" s="512">
        <v>0</v>
      </c>
      <c r="CB1048" s="512">
        <v>0</v>
      </c>
      <c r="CC1048" s="512">
        <v>0</v>
      </c>
      <c r="CD1048" s="512">
        <v>0</v>
      </c>
      <c r="CE1048" s="512">
        <v>0</v>
      </c>
      <c r="CF1048" s="512">
        <v>129826.70400000001</v>
      </c>
      <c r="CG1048" s="512">
        <v>129826.70400000001</v>
      </c>
      <c r="CH1048" s="512">
        <v>0</v>
      </c>
      <c r="CI1048" s="512">
        <v>0</v>
      </c>
      <c r="CJ1048" s="512">
        <v>0</v>
      </c>
      <c r="CK1048" s="512">
        <v>0</v>
      </c>
      <c r="CL1048" s="513">
        <f t="shared" si="151"/>
        <v>129826.70400000001</v>
      </c>
      <c r="CM1048" s="513">
        <f t="shared" si="152"/>
        <v>129826.70400000001</v>
      </c>
      <c r="CN1048" s="113"/>
      <c r="CO1048" s="97"/>
      <c r="CP1048" s="97"/>
      <c r="CQ1048" s="97"/>
      <c r="CR1048" s="97"/>
      <c r="CS1048" s="97"/>
      <c r="CT1048" s="97"/>
      <c r="CU1048" s="114"/>
      <c r="CV1048" s="50">
        <f t="shared" si="145"/>
        <v>5431200.0000000009</v>
      </c>
      <c r="CW1048" s="11"/>
      <c r="CX1048" s="604">
        <f t="shared" si="146"/>
        <v>1.57</v>
      </c>
      <c r="CY1048" s="143"/>
      <c r="CZ1048" s="143"/>
      <c r="DA1048" s="143"/>
      <c r="DB1048" s="23"/>
      <c r="DC1048" s="23"/>
      <c r="DD1048" s="23"/>
      <c r="DE1048" s="23"/>
      <c r="DF1048" s="143"/>
      <c r="DG1048" s="89"/>
      <c r="DH1048" s="50" t="s">
        <v>46</v>
      </c>
      <c r="DI1048" s="28"/>
      <c r="DJ1048" s="553" t="s">
        <v>46</v>
      </c>
      <c r="DK1048" s="143"/>
      <c r="DL1048" s="46"/>
      <c r="DM1048" s="111"/>
      <c r="DN1048" s="110"/>
      <c r="DO1048" s="432">
        <v>1333.5204236006052</v>
      </c>
      <c r="DP1048" s="433">
        <v>-429.01079284435139</v>
      </c>
      <c r="DQ1048" s="434">
        <v>1.0892586989409985</v>
      </c>
      <c r="DR1048" s="428">
        <v>18.329141326961491</v>
      </c>
      <c r="DS1048" s="432">
        <v>1.0363086232980332</v>
      </c>
      <c r="DT1048" s="434">
        <v>-0.30167756479292995</v>
      </c>
      <c r="DU1048" s="434">
        <v>2.4205748865355523E-2</v>
      </c>
      <c r="DV1048" s="428">
        <v>0.37987186005673035</v>
      </c>
      <c r="DW1048" s="252"/>
      <c r="DX1048" s="50"/>
      <c r="DY1048" s="249"/>
      <c r="DZ1048" s="464">
        <v>0</v>
      </c>
      <c r="EA1048" s="465">
        <v>0</v>
      </c>
      <c r="EB1048" s="46"/>
    </row>
    <row r="1049" spans="1:132" s="141" customFormat="1" ht="27.75" customHeight="1" x14ac:dyDescent="0.25">
      <c r="A1049" s="69" t="s">
        <v>56</v>
      </c>
      <c r="B1049" s="69" t="s">
        <v>57</v>
      </c>
      <c r="C1049" s="69" t="s">
        <v>1464</v>
      </c>
      <c r="D1049" s="67" t="s">
        <v>1733</v>
      </c>
      <c r="E1049" s="67" t="s">
        <v>1556</v>
      </c>
      <c r="F1049" s="67" t="s">
        <v>1739</v>
      </c>
      <c r="G1049" s="67" t="s">
        <v>1556</v>
      </c>
      <c r="H1049" s="14" t="s">
        <v>46</v>
      </c>
      <c r="I1049" s="20" t="s">
        <v>1979</v>
      </c>
      <c r="J1049" s="145" t="s">
        <v>1981</v>
      </c>
      <c r="K1049" s="426">
        <v>2.27</v>
      </c>
      <c r="L1049" s="426">
        <v>1.1263257552330002</v>
      </c>
      <c r="M1049" s="424">
        <v>57</v>
      </c>
      <c r="N1049" s="487">
        <v>2908320</v>
      </c>
      <c r="O1049" s="487" t="s">
        <v>1976</v>
      </c>
      <c r="P1049" s="572">
        <v>0.72</v>
      </c>
      <c r="Q1049" s="34" t="s">
        <v>1977</v>
      </c>
      <c r="R1049" s="257" t="s">
        <v>48</v>
      </c>
      <c r="S1049" s="27"/>
      <c r="T1049" s="27"/>
      <c r="U1049" s="145"/>
      <c r="V1049" s="24"/>
      <c r="W1049" s="24"/>
      <c r="X1049" s="24"/>
      <c r="Y1049" s="24"/>
      <c r="Z1049" s="24"/>
      <c r="AA1049" s="24"/>
      <c r="AB1049" s="24"/>
      <c r="AC1049" s="24"/>
      <c r="AD1049" s="24"/>
      <c r="AE1049" s="24"/>
      <c r="AF1049" s="24"/>
      <c r="AG1049" s="24"/>
      <c r="AH1049" s="24"/>
      <c r="AI1049" s="24">
        <v>5</v>
      </c>
      <c r="AJ1049" s="24">
        <v>5</v>
      </c>
      <c r="AK1049" s="24"/>
      <c r="AL1049" s="24"/>
      <c r="AM1049" s="24"/>
      <c r="AN1049" s="24"/>
      <c r="AO1049" s="145">
        <f t="shared" si="147"/>
        <v>5</v>
      </c>
      <c r="AP1049" s="14">
        <f t="shared" si="148"/>
        <v>5</v>
      </c>
      <c r="AQ1049" s="22"/>
      <c r="AR1049" s="24"/>
      <c r="AS1049" s="24"/>
      <c r="AT1049" s="24"/>
      <c r="AU1049" s="24"/>
      <c r="AV1049" s="24"/>
      <c r="AW1049" s="145"/>
      <c r="AX1049" s="24"/>
      <c r="AY1049" s="24"/>
      <c r="AZ1049" s="24"/>
      <c r="BA1049" s="24"/>
      <c r="BB1049" s="24"/>
      <c r="BC1049" s="24"/>
      <c r="BD1049" s="24"/>
      <c r="BE1049" s="24"/>
      <c r="BF1049" s="24"/>
      <c r="BG1049" s="24">
        <v>21.74</v>
      </c>
      <c r="BH1049" s="24">
        <v>21.74</v>
      </c>
      <c r="BI1049" s="24"/>
      <c r="BJ1049" s="24"/>
      <c r="BK1049" s="24"/>
      <c r="BL1049" s="24"/>
      <c r="BM1049" s="145">
        <f t="shared" si="149"/>
        <v>21.74</v>
      </c>
      <c r="BN1049" s="24">
        <f t="shared" si="150"/>
        <v>21.74</v>
      </c>
      <c r="BO1049" s="509">
        <f t="shared" si="144"/>
        <v>3.0194444444444444E-2</v>
      </c>
      <c r="BP1049" s="511">
        <v>0</v>
      </c>
      <c r="BQ1049" s="512">
        <v>0</v>
      </c>
      <c r="BR1049" s="513">
        <v>0</v>
      </c>
      <c r="BS1049" s="512">
        <v>0</v>
      </c>
      <c r="BT1049" s="512">
        <v>0</v>
      </c>
      <c r="BU1049" s="512">
        <v>0</v>
      </c>
      <c r="BV1049" s="512">
        <v>0</v>
      </c>
      <c r="BW1049" s="512">
        <v>0</v>
      </c>
      <c r="BX1049" s="512">
        <v>0</v>
      </c>
      <c r="BY1049" s="512">
        <v>0</v>
      </c>
      <c r="BZ1049" s="512">
        <v>0</v>
      </c>
      <c r="CA1049" s="512">
        <v>0</v>
      </c>
      <c r="CB1049" s="512">
        <v>0</v>
      </c>
      <c r="CC1049" s="512">
        <v>0</v>
      </c>
      <c r="CD1049" s="512">
        <v>0</v>
      </c>
      <c r="CE1049" s="512">
        <v>0</v>
      </c>
      <c r="CF1049" s="512">
        <v>25519.281600000002</v>
      </c>
      <c r="CG1049" s="512">
        <v>25519.281600000002</v>
      </c>
      <c r="CH1049" s="512">
        <v>0</v>
      </c>
      <c r="CI1049" s="512">
        <v>0</v>
      </c>
      <c r="CJ1049" s="512">
        <v>0</v>
      </c>
      <c r="CK1049" s="512">
        <v>0</v>
      </c>
      <c r="CL1049" s="513">
        <f t="shared" si="151"/>
        <v>25519.281600000002</v>
      </c>
      <c r="CM1049" s="513">
        <f t="shared" si="152"/>
        <v>25519.281600000002</v>
      </c>
      <c r="CN1049" s="113"/>
      <c r="CO1049" s="97"/>
      <c r="CP1049" s="97"/>
      <c r="CQ1049" s="97"/>
      <c r="CR1049" s="97"/>
      <c r="CS1049" s="97"/>
      <c r="CT1049" s="97"/>
      <c r="CU1049" s="114"/>
      <c r="CV1049" s="50">
        <f t="shared" si="145"/>
        <v>2908320</v>
      </c>
      <c r="CW1049" s="11"/>
      <c r="CX1049" s="604">
        <f t="shared" si="146"/>
        <v>0.72</v>
      </c>
      <c r="CY1049" s="143"/>
      <c r="CZ1049" s="143"/>
      <c r="DA1049" s="143"/>
      <c r="DB1049" s="23"/>
      <c r="DC1049" s="23"/>
      <c r="DD1049" s="23"/>
      <c r="DE1049" s="23"/>
      <c r="DF1049" s="143"/>
      <c r="DG1049" s="89"/>
      <c r="DH1049" s="50" t="s">
        <v>46</v>
      </c>
      <c r="DI1049" s="28"/>
      <c r="DJ1049" s="553" t="s">
        <v>46</v>
      </c>
      <c r="DK1049" s="143"/>
      <c r="DL1049" s="46"/>
      <c r="DM1049" s="111"/>
      <c r="DN1049" s="110"/>
      <c r="DO1049" s="432">
        <v>1350.9501466275667</v>
      </c>
      <c r="DP1049" s="433">
        <v>-496.82470971524504</v>
      </c>
      <c r="DQ1049" s="434">
        <v>0</v>
      </c>
      <c r="DR1049" s="428">
        <v>3.6336336336336337</v>
      </c>
      <c r="DS1049" s="432">
        <v>1.0029325513196488</v>
      </c>
      <c r="DT1049" s="434">
        <v>-0.34473336853030223</v>
      </c>
      <c r="DU1049" s="434">
        <v>0</v>
      </c>
      <c r="DV1049" s="428">
        <v>0.33033033033033032</v>
      </c>
      <c r="DW1049" s="252"/>
      <c r="DX1049" s="50"/>
      <c r="DY1049" s="249"/>
      <c r="DZ1049" s="464">
        <v>0</v>
      </c>
      <c r="EA1049" s="465">
        <v>0</v>
      </c>
      <c r="EB1049" s="46"/>
    </row>
    <row r="1050" spans="1:132" s="141" customFormat="1" ht="27.75" customHeight="1" x14ac:dyDescent="0.25">
      <c r="A1050" s="69" t="s">
        <v>56</v>
      </c>
      <c r="B1050" s="69" t="s">
        <v>57</v>
      </c>
      <c r="C1050" s="69" t="s">
        <v>1464</v>
      </c>
      <c r="D1050" s="67" t="s">
        <v>1538</v>
      </c>
      <c r="E1050" s="67" t="s">
        <v>1539</v>
      </c>
      <c r="F1050" s="67" t="s">
        <v>1740</v>
      </c>
      <c r="G1050" s="67" t="s">
        <v>1539</v>
      </c>
      <c r="H1050" s="14" t="s">
        <v>46</v>
      </c>
      <c r="I1050" s="20" t="s">
        <v>1979</v>
      </c>
      <c r="J1050" s="145" t="s">
        <v>1981</v>
      </c>
      <c r="K1050" s="426">
        <v>2.5867139580556642</v>
      </c>
      <c r="L1050" s="426">
        <v>2.9160984787829998</v>
      </c>
      <c r="M1050" s="424">
        <v>882</v>
      </c>
      <c r="N1050" s="487">
        <v>11231843</v>
      </c>
      <c r="O1050" s="487" t="s">
        <v>1982</v>
      </c>
      <c r="P1050" s="572">
        <v>2.6227406148530967</v>
      </c>
      <c r="Q1050" s="34" t="s">
        <v>48</v>
      </c>
      <c r="R1050" s="257" t="s">
        <v>48</v>
      </c>
      <c r="S1050" s="27"/>
      <c r="T1050" s="27"/>
      <c r="U1050" s="145"/>
      <c r="V1050" s="24"/>
      <c r="W1050" s="24"/>
      <c r="X1050" s="24"/>
      <c r="Y1050" s="24"/>
      <c r="Z1050" s="24"/>
      <c r="AA1050" s="24"/>
      <c r="AB1050" s="24"/>
      <c r="AC1050" s="24"/>
      <c r="AD1050" s="24"/>
      <c r="AE1050" s="24"/>
      <c r="AF1050" s="24"/>
      <c r="AG1050" s="24"/>
      <c r="AH1050" s="24"/>
      <c r="AI1050" s="24">
        <v>12</v>
      </c>
      <c r="AJ1050" s="24">
        <v>12</v>
      </c>
      <c r="AK1050" s="24"/>
      <c r="AL1050" s="24"/>
      <c r="AM1050" s="24"/>
      <c r="AN1050" s="24"/>
      <c r="AO1050" s="145">
        <f t="shared" si="147"/>
        <v>12</v>
      </c>
      <c r="AP1050" s="14">
        <f t="shared" si="148"/>
        <v>12</v>
      </c>
      <c r="AQ1050" s="22"/>
      <c r="AR1050" s="24"/>
      <c r="AS1050" s="24"/>
      <c r="AT1050" s="24"/>
      <c r="AU1050" s="24"/>
      <c r="AV1050" s="24"/>
      <c r="AW1050" s="145"/>
      <c r="AX1050" s="24"/>
      <c r="AY1050" s="24"/>
      <c r="AZ1050" s="24"/>
      <c r="BA1050" s="24"/>
      <c r="BB1050" s="24"/>
      <c r="BC1050" s="24"/>
      <c r="BD1050" s="24"/>
      <c r="BE1050" s="24"/>
      <c r="BF1050" s="24"/>
      <c r="BG1050" s="24">
        <v>77.319999999999993</v>
      </c>
      <c r="BH1050" s="24">
        <v>77.319999999999993</v>
      </c>
      <c r="BI1050" s="24"/>
      <c r="BJ1050" s="24"/>
      <c r="BK1050" s="24"/>
      <c r="BL1050" s="24"/>
      <c r="BM1050" s="145">
        <f t="shared" si="149"/>
        <v>77.319999999999993</v>
      </c>
      <c r="BN1050" s="24">
        <f t="shared" si="150"/>
        <v>77.319999999999993</v>
      </c>
      <c r="BO1050" s="509">
        <f t="shared" si="144"/>
        <v>2.9480612593605945E-2</v>
      </c>
      <c r="BP1050" s="511">
        <v>0</v>
      </c>
      <c r="BQ1050" s="512">
        <v>0</v>
      </c>
      <c r="BR1050" s="513">
        <v>0</v>
      </c>
      <c r="BS1050" s="512">
        <v>0</v>
      </c>
      <c r="BT1050" s="512">
        <v>0</v>
      </c>
      <c r="BU1050" s="512">
        <v>0</v>
      </c>
      <c r="BV1050" s="512">
        <v>0</v>
      </c>
      <c r="BW1050" s="512">
        <v>0</v>
      </c>
      <c r="BX1050" s="512">
        <v>0</v>
      </c>
      <c r="BY1050" s="512">
        <v>0</v>
      </c>
      <c r="BZ1050" s="512">
        <v>0</v>
      </c>
      <c r="CA1050" s="512">
        <v>0</v>
      </c>
      <c r="CB1050" s="512">
        <v>0</v>
      </c>
      <c r="CC1050" s="512">
        <v>0</v>
      </c>
      <c r="CD1050" s="512">
        <v>0</v>
      </c>
      <c r="CE1050" s="512">
        <v>0</v>
      </c>
      <c r="CF1050" s="512">
        <v>90761.308799999999</v>
      </c>
      <c r="CG1050" s="512">
        <v>90761.308799999999</v>
      </c>
      <c r="CH1050" s="512">
        <v>0</v>
      </c>
      <c r="CI1050" s="512">
        <v>0</v>
      </c>
      <c r="CJ1050" s="512">
        <v>0</v>
      </c>
      <c r="CK1050" s="512">
        <v>0</v>
      </c>
      <c r="CL1050" s="513">
        <f t="shared" si="151"/>
        <v>90761.308799999999</v>
      </c>
      <c r="CM1050" s="513">
        <f t="shared" si="152"/>
        <v>90761.308799999999</v>
      </c>
      <c r="CN1050" s="113"/>
      <c r="CO1050" s="97"/>
      <c r="CP1050" s="97"/>
      <c r="CQ1050" s="97"/>
      <c r="CR1050" s="97"/>
      <c r="CS1050" s="97"/>
      <c r="CT1050" s="97"/>
      <c r="CU1050" s="114"/>
      <c r="CV1050" s="50">
        <f t="shared" si="145"/>
        <v>11231843</v>
      </c>
      <c r="CW1050" s="11"/>
      <c r="CX1050" s="604">
        <f t="shared" si="146"/>
        <v>2.6227406148530967</v>
      </c>
      <c r="CY1050" s="143"/>
      <c r="CZ1050" s="143"/>
      <c r="DA1050" s="143"/>
      <c r="DB1050" s="23"/>
      <c r="DC1050" s="23"/>
      <c r="DD1050" s="23"/>
      <c r="DE1050" s="23"/>
      <c r="DF1050" s="143"/>
      <c r="DG1050" s="89"/>
      <c r="DH1050" s="50" t="s">
        <v>46</v>
      </c>
      <c r="DI1050" s="28"/>
      <c r="DJ1050" s="553" t="s">
        <v>46</v>
      </c>
      <c r="DK1050" s="143"/>
      <c r="DL1050" s="46"/>
      <c r="DM1050" s="111"/>
      <c r="DN1050" s="110"/>
      <c r="DO1050" s="432">
        <v>5.8623099442818001</v>
      </c>
      <c r="DP1050" s="433">
        <v>182.11200259975203</v>
      </c>
      <c r="DQ1050" s="434">
        <v>0</v>
      </c>
      <c r="DR1050" s="428">
        <v>131.88536502683797</v>
      </c>
      <c r="DS1050" s="432">
        <v>4.5330059495703075E-3</v>
      </c>
      <c r="DT1050" s="434">
        <v>0.61725266317375893</v>
      </c>
      <c r="DU1050" s="434">
        <v>0</v>
      </c>
      <c r="DV1050" s="428">
        <v>0.60897119630697194</v>
      </c>
      <c r="DW1050" s="252"/>
      <c r="DX1050" s="50"/>
      <c r="DY1050" s="249"/>
      <c r="DZ1050" s="464">
        <v>0</v>
      </c>
      <c r="EA1050" s="465">
        <v>101323.66666666667</v>
      </c>
      <c r="EB1050" s="46"/>
    </row>
    <row r="1051" spans="1:132" s="141" customFormat="1" ht="27.75" customHeight="1" x14ac:dyDescent="0.25">
      <c r="A1051" s="69" t="s">
        <v>56</v>
      </c>
      <c r="B1051" s="69" t="s">
        <v>57</v>
      </c>
      <c r="C1051" s="69" t="s">
        <v>1464</v>
      </c>
      <c r="D1051" s="67" t="s">
        <v>1538</v>
      </c>
      <c r="E1051" s="67" t="s">
        <v>1539</v>
      </c>
      <c r="F1051" s="67" t="s">
        <v>1741</v>
      </c>
      <c r="G1051" s="67" t="s">
        <v>1539</v>
      </c>
      <c r="H1051" s="14" t="s">
        <v>46</v>
      </c>
      <c r="I1051" s="20" t="s">
        <v>1979</v>
      </c>
      <c r="J1051" s="145" t="s">
        <v>1981</v>
      </c>
      <c r="K1051" s="426">
        <v>2.7452312479643677</v>
      </c>
      <c r="L1051" s="426">
        <v>4.8162878687699999</v>
      </c>
      <c r="M1051" s="424">
        <v>442</v>
      </c>
      <c r="N1051" s="487">
        <v>7448156</v>
      </c>
      <c r="O1051" s="487" t="s">
        <v>1982</v>
      </c>
      <c r="P1051" s="572">
        <v>2.1183674196890396</v>
      </c>
      <c r="Q1051" s="34" t="s">
        <v>48</v>
      </c>
      <c r="R1051" s="257" t="s">
        <v>48</v>
      </c>
      <c r="S1051" s="27"/>
      <c r="T1051" s="27"/>
      <c r="U1051" s="145"/>
      <c r="V1051" s="24"/>
      <c r="W1051" s="24"/>
      <c r="X1051" s="24"/>
      <c r="Y1051" s="24"/>
      <c r="Z1051" s="24"/>
      <c r="AA1051" s="24"/>
      <c r="AB1051" s="24"/>
      <c r="AC1051" s="24"/>
      <c r="AD1051" s="24"/>
      <c r="AE1051" s="24"/>
      <c r="AF1051" s="24"/>
      <c r="AG1051" s="24"/>
      <c r="AH1051" s="24"/>
      <c r="AI1051" s="24">
        <v>17</v>
      </c>
      <c r="AJ1051" s="24">
        <v>17</v>
      </c>
      <c r="AK1051" s="24"/>
      <c r="AL1051" s="24"/>
      <c r="AM1051" s="24"/>
      <c r="AN1051" s="24"/>
      <c r="AO1051" s="145">
        <f t="shared" si="147"/>
        <v>17</v>
      </c>
      <c r="AP1051" s="14">
        <f t="shared" si="148"/>
        <v>17</v>
      </c>
      <c r="AQ1051" s="22"/>
      <c r="AR1051" s="24"/>
      <c r="AS1051" s="24"/>
      <c r="AT1051" s="24"/>
      <c r="AU1051" s="24"/>
      <c r="AV1051" s="24"/>
      <c r="AW1051" s="145"/>
      <c r="AX1051" s="24"/>
      <c r="AY1051" s="24"/>
      <c r="AZ1051" s="24"/>
      <c r="BA1051" s="24"/>
      <c r="BB1051" s="24"/>
      <c r="BC1051" s="24"/>
      <c r="BD1051" s="24"/>
      <c r="BE1051" s="24"/>
      <c r="BF1051" s="24"/>
      <c r="BG1051" s="24">
        <v>108.44</v>
      </c>
      <c r="BH1051" s="24">
        <v>108.44</v>
      </c>
      <c r="BI1051" s="24"/>
      <c r="BJ1051" s="24"/>
      <c r="BK1051" s="24"/>
      <c r="BL1051" s="24"/>
      <c r="BM1051" s="145">
        <f t="shared" si="149"/>
        <v>108.44</v>
      </c>
      <c r="BN1051" s="24">
        <f t="shared" si="150"/>
        <v>108.44</v>
      </c>
      <c r="BO1051" s="509">
        <f t="shared" si="144"/>
        <v>5.1190364330621255E-2</v>
      </c>
      <c r="BP1051" s="511">
        <v>0</v>
      </c>
      <c r="BQ1051" s="512">
        <v>0</v>
      </c>
      <c r="BR1051" s="513">
        <v>0</v>
      </c>
      <c r="BS1051" s="512">
        <v>0</v>
      </c>
      <c r="BT1051" s="512">
        <v>0</v>
      </c>
      <c r="BU1051" s="512">
        <v>0</v>
      </c>
      <c r="BV1051" s="512">
        <v>0</v>
      </c>
      <c r="BW1051" s="512">
        <v>0</v>
      </c>
      <c r="BX1051" s="512">
        <v>0</v>
      </c>
      <c r="BY1051" s="512">
        <v>0</v>
      </c>
      <c r="BZ1051" s="512">
        <v>0</v>
      </c>
      <c r="CA1051" s="512">
        <v>0</v>
      </c>
      <c r="CB1051" s="512">
        <v>0</v>
      </c>
      <c r="CC1051" s="512">
        <v>0</v>
      </c>
      <c r="CD1051" s="512">
        <v>0</v>
      </c>
      <c r="CE1051" s="512">
        <v>0</v>
      </c>
      <c r="CF1051" s="512">
        <v>127291.20960000002</v>
      </c>
      <c r="CG1051" s="512">
        <v>127291.20960000002</v>
      </c>
      <c r="CH1051" s="512">
        <v>0</v>
      </c>
      <c r="CI1051" s="512">
        <v>0</v>
      </c>
      <c r="CJ1051" s="512">
        <v>0</v>
      </c>
      <c r="CK1051" s="512">
        <v>0</v>
      </c>
      <c r="CL1051" s="513">
        <f t="shared" si="151"/>
        <v>127291.20960000002</v>
      </c>
      <c r="CM1051" s="513">
        <f t="shared" si="152"/>
        <v>127291.20960000002</v>
      </c>
      <c r="CN1051" s="113"/>
      <c r="CO1051" s="97"/>
      <c r="CP1051" s="97"/>
      <c r="CQ1051" s="97"/>
      <c r="CR1051" s="97"/>
      <c r="CS1051" s="97"/>
      <c r="CT1051" s="97"/>
      <c r="CU1051" s="114"/>
      <c r="CV1051" s="50">
        <f t="shared" si="145"/>
        <v>7448156</v>
      </c>
      <c r="CW1051" s="11"/>
      <c r="CX1051" s="604">
        <f t="shared" si="146"/>
        <v>2.1183674196890396</v>
      </c>
      <c r="CY1051" s="143"/>
      <c r="CZ1051" s="143"/>
      <c r="DA1051" s="143"/>
      <c r="DB1051" s="23"/>
      <c r="DC1051" s="23"/>
      <c r="DD1051" s="23"/>
      <c r="DE1051" s="23"/>
      <c r="DF1051" s="143"/>
      <c r="DG1051" s="89"/>
      <c r="DH1051" s="50" t="s">
        <v>46</v>
      </c>
      <c r="DI1051" s="28"/>
      <c r="DJ1051" s="553" t="s">
        <v>46</v>
      </c>
      <c r="DK1051" s="143"/>
      <c r="DL1051" s="46"/>
      <c r="DM1051" s="111"/>
      <c r="DN1051" s="110"/>
      <c r="DO1051" s="432">
        <v>22.409502262443439</v>
      </c>
      <c r="DP1051" s="433">
        <v>10.886076925405767</v>
      </c>
      <c r="DQ1051" s="434">
        <v>12.918552036199095</v>
      </c>
      <c r="DR1051" s="428">
        <v>19.13371504973928</v>
      </c>
      <c r="DS1051" s="432">
        <v>0.21493212669683259</v>
      </c>
      <c r="DT1051" s="434">
        <v>-0.14504400135365053</v>
      </c>
      <c r="DU1051" s="434">
        <v>0.21266968325791855</v>
      </c>
      <c r="DV1051" s="428">
        <v>-0.14350949240063277</v>
      </c>
      <c r="DW1051" s="252"/>
      <c r="DX1051" s="50"/>
      <c r="DY1051" s="249"/>
      <c r="DZ1051" s="464">
        <v>0</v>
      </c>
      <c r="EA1051" s="465">
        <v>0</v>
      </c>
      <c r="EB1051" s="46"/>
    </row>
    <row r="1052" spans="1:132" s="141" customFormat="1" ht="27.75" customHeight="1" x14ac:dyDescent="0.25">
      <c r="A1052" s="69" t="s">
        <v>56</v>
      </c>
      <c r="B1052" s="69" t="s">
        <v>57</v>
      </c>
      <c r="C1052" s="69" t="s">
        <v>1464</v>
      </c>
      <c r="D1052" s="67" t="s">
        <v>1538</v>
      </c>
      <c r="E1052" s="67" t="s">
        <v>1539</v>
      </c>
      <c r="F1052" s="67" t="s">
        <v>1742</v>
      </c>
      <c r="G1052" s="67" t="s">
        <v>1539</v>
      </c>
      <c r="H1052" s="14" t="s">
        <v>46</v>
      </c>
      <c r="I1052" s="20" t="s">
        <v>1979</v>
      </c>
      <c r="J1052" s="145" t="s">
        <v>1981</v>
      </c>
      <c r="K1052" s="426">
        <v>2.5795086266961778</v>
      </c>
      <c r="L1052" s="426">
        <v>2.2852272679740002</v>
      </c>
      <c r="M1052" s="424">
        <v>599</v>
      </c>
      <c r="N1052" s="487">
        <v>4324367</v>
      </c>
      <c r="O1052" s="487" t="s">
        <v>1982</v>
      </c>
      <c r="P1052" s="572">
        <v>1.1600583488773311</v>
      </c>
      <c r="Q1052" s="34" t="s">
        <v>48</v>
      </c>
      <c r="R1052" s="257" t="s">
        <v>48</v>
      </c>
      <c r="S1052" s="27"/>
      <c r="T1052" s="27"/>
      <c r="U1052" s="145"/>
      <c r="V1052" s="24"/>
      <c r="W1052" s="24"/>
      <c r="X1052" s="24"/>
      <c r="Y1052" s="24"/>
      <c r="Z1052" s="24"/>
      <c r="AA1052" s="24"/>
      <c r="AB1052" s="24"/>
      <c r="AC1052" s="24"/>
      <c r="AD1052" s="24"/>
      <c r="AE1052" s="24"/>
      <c r="AF1052" s="24"/>
      <c r="AG1052" s="24"/>
      <c r="AH1052" s="24"/>
      <c r="AI1052" s="24">
        <v>20</v>
      </c>
      <c r="AJ1052" s="24">
        <v>20</v>
      </c>
      <c r="AK1052" s="24"/>
      <c r="AL1052" s="24"/>
      <c r="AM1052" s="24"/>
      <c r="AN1052" s="24"/>
      <c r="AO1052" s="145">
        <f t="shared" si="147"/>
        <v>20</v>
      </c>
      <c r="AP1052" s="14">
        <f t="shared" si="148"/>
        <v>20</v>
      </c>
      <c r="AQ1052" s="22"/>
      <c r="AR1052" s="24"/>
      <c r="AS1052" s="24"/>
      <c r="AT1052" s="24"/>
      <c r="AU1052" s="24"/>
      <c r="AV1052" s="24"/>
      <c r="AW1052" s="145"/>
      <c r="AX1052" s="24"/>
      <c r="AY1052" s="24"/>
      <c r="AZ1052" s="24"/>
      <c r="BA1052" s="24"/>
      <c r="BB1052" s="24"/>
      <c r="BC1052" s="24"/>
      <c r="BD1052" s="24"/>
      <c r="BE1052" s="24"/>
      <c r="BF1052" s="24"/>
      <c r="BG1052" s="24">
        <v>117.53</v>
      </c>
      <c r="BH1052" s="24">
        <v>117.53</v>
      </c>
      <c r="BI1052" s="24"/>
      <c r="BJ1052" s="24"/>
      <c r="BK1052" s="24"/>
      <c r="BL1052" s="24"/>
      <c r="BM1052" s="145">
        <f t="shared" si="149"/>
        <v>117.53</v>
      </c>
      <c r="BN1052" s="24">
        <f t="shared" si="150"/>
        <v>117.53</v>
      </c>
      <c r="BO1052" s="509">
        <f t="shared" si="144"/>
        <v>0.10131386935298722</v>
      </c>
      <c r="BP1052" s="511">
        <v>0</v>
      </c>
      <c r="BQ1052" s="512">
        <v>0</v>
      </c>
      <c r="BR1052" s="513">
        <v>0</v>
      </c>
      <c r="BS1052" s="512">
        <v>0</v>
      </c>
      <c r="BT1052" s="512">
        <v>0</v>
      </c>
      <c r="BU1052" s="512">
        <v>0</v>
      </c>
      <c r="BV1052" s="512">
        <v>0</v>
      </c>
      <c r="BW1052" s="512">
        <v>0</v>
      </c>
      <c r="BX1052" s="512">
        <v>0</v>
      </c>
      <c r="BY1052" s="512">
        <v>0</v>
      </c>
      <c r="BZ1052" s="512">
        <v>0</v>
      </c>
      <c r="CA1052" s="512">
        <v>0</v>
      </c>
      <c r="CB1052" s="512">
        <v>0</v>
      </c>
      <c r="CC1052" s="512">
        <v>0</v>
      </c>
      <c r="CD1052" s="512">
        <v>0</v>
      </c>
      <c r="CE1052" s="512">
        <v>0</v>
      </c>
      <c r="CF1052" s="512">
        <v>137961.41520000002</v>
      </c>
      <c r="CG1052" s="512">
        <v>137961.41520000002</v>
      </c>
      <c r="CH1052" s="512">
        <v>0</v>
      </c>
      <c r="CI1052" s="512">
        <v>0</v>
      </c>
      <c r="CJ1052" s="512">
        <v>0</v>
      </c>
      <c r="CK1052" s="512">
        <v>0</v>
      </c>
      <c r="CL1052" s="513">
        <f t="shared" si="151"/>
        <v>137961.41520000002</v>
      </c>
      <c r="CM1052" s="513">
        <f t="shared" si="152"/>
        <v>137961.41520000002</v>
      </c>
      <c r="CN1052" s="113"/>
      <c r="CO1052" s="97"/>
      <c r="CP1052" s="97"/>
      <c r="CQ1052" s="97"/>
      <c r="CR1052" s="97"/>
      <c r="CS1052" s="97"/>
      <c r="CT1052" s="97"/>
      <c r="CU1052" s="114"/>
      <c r="CV1052" s="50">
        <f t="shared" si="145"/>
        <v>4324367</v>
      </c>
      <c r="CW1052" s="11"/>
      <c r="CX1052" s="604">
        <f t="shared" si="146"/>
        <v>1.1600583488773311</v>
      </c>
      <c r="CY1052" s="143"/>
      <c r="CZ1052" s="143"/>
      <c r="DA1052" s="143"/>
      <c r="DB1052" s="23"/>
      <c r="DC1052" s="23"/>
      <c r="DD1052" s="23"/>
      <c r="DE1052" s="23"/>
      <c r="DF1052" s="143"/>
      <c r="DG1052" s="89"/>
      <c r="DH1052" s="50" t="s">
        <v>46</v>
      </c>
      <c r="DI1052" s="28"/>
      <c r="DJ1052" s="553" t="s">
        <v>46</v>
      </c>
      <c r="DK1052" s="143"/>
      <c r="DL1052" s="46"/>
      <c r="DM1052" s="111"/>
      <c r="DN1052" s="110"/>
      <c r="DO1052" s="432">
        <v>6.8499930487974385</v>
      </c>
      <c r="DP1052" s="433">
        <v>313.8089363511159</v>
      </c>
      <c r="DQ1052" s="434">
        <v>0</v>
      </c>
      <c r="DR1052" s="428">
        <v>15.173547662349373</v>
      </c>
      <c r="DS1052" s="432">
        <v>1.6682886139302092E-3</v>
      </c>
      <c r="DT1052" s="434">
        <v>0.41244486181520018</v>
      </c>
      <c r="DU1052" s="434">
        <v>0</v>
      </c>
      <c r="DV1052" s="428">
        <v>0.34871201422295051</v>
      </c>
      <c r="DW1052" s="252"/>
      <c r="DX1052" s="50"/>
      <c r="DY1052" s="249"/>
      <c r="DZ1052" s="464">
        <v>0</v>
      </c>
      <c r="EA1052" s="465">
        <v>0</v>
      </c>
      <c r="EB1052" s="46"/>
    </row>
    <row r="1053" spans="1:132" s="141" customFormat="1" ht="27.75" customHeight="1" x14ac:dyDescent="0.25">
      <c r="A1053" s="69" t="s">
        <v>56</v>
      </c>
      <c r="B1053" s="69" t="s">
        <v>57</v>
      </c>
      <c r="C1053" s="69" t="s">
        <v>1464</v>
      </c>
      <c r="D1053" s="67" t="s">
        <v>1538</v>
      </c>
      <c r="E1053" s="67" t="s">
        <v>1539</v>
      </c>
      <c r="F1053" s="67" t="s">
        <v>1743</v>
      </c>
      <c r="G1053" s="67" t="s">
        <v>1539</v>
      </c>
      <c r="H1053" s="14" t="s">
        <v>46</v>
      </c>
      <c r="I1053" s="20" t="s">
        <v>1978</v>
      </c>
      <c r="J1053" s="145" t="s">
        <v>1981</v>
      </c>
      <c r="K1053" s="426">
        <v>2.5506873012582316</v>
      </c>
      <c r="L1053" s="426">
        <v>3.9785984765730005</v>
      </c>
      <c r="M1053" s="424">
        <v>483</v>
      </c>
      <c r="N1053" s="487">
        <v>537754</v>
      </c>
      <c r="O1053" s="487" t="s">
        <v>1982</v>
      </c>
      <c r="P1053" s="572">
        <v>0.12969596447075751</v>
      </c>
      <c r="Q1053" s="34" t="s">
        <v>48</v>
      </c>
      <c r="R1053" s="257" t="s">
        <v>48</v>
      </c>
      <c r="S1053" s="27"/>
      <c r="T1053" s="27"/>
      <c r="U1053" s="145"/>
      <c r="V1053" s="24"/>
      <c r="W1053" s="24"/>
      <c r="X1053" s="24"/>
      <c r="Y1053" s="24"/>
      <c r="Z1053" s="24"/>
      <c r="AA1053" s="24"/>
      <c r="AB1053" s="24"/>
      <c r="AC1053" s="24"/>
      <c r="AD1053" s="24"/>
      <c r="AE1053" s="24"/>
      <c r="AF1053" s="24"/>
      <c r="AG1053" s="24"/>
      <c r="AH1053" s="24"/>
      <c r="AI1053" s="24">
        <v>10</v>
      </c>
      <c r="AJ1053" s="24">
        <v>10</v>
      </c>
      <c r="AK1053" s="24"/>
      <c r="AL1053" s="24"/>
      <c r="AM1053" s="24"/>
      <c r="AN1053" s="24"/>
      <c r="AO1053" s="145">
        <f t="shared" si="147"/>
        <v>10</v>
      </c>
      <c r="AP1053" s="14">
        <f t="shared" si="148"/>
        <v>10</v>
      </c>
      <c r="AQ1053" s="22"/>
      <c r="AR1053" s="24"/>
      <c r="AS1053" s="24"/>
      <c r="AT1053" s="24"/>
      <c r="AU1053" s="24"/>
      <c r="AV1053" s="24"/>
      <c r="AW1053" s="145"/>
      <c r="AX1053" s="24"/>
      <c r="AY1053" s="24"/>
      <c r="AZ1053" s="24"/>
      <c r="BA1053" s="24"/>
      <c r="BB1053" s="24"/>
      <c r="BC1053" s="24"/>
      <c r="BD1053" s="24"/>
      <c r="BE1053" s="24"/>
      <c r="BF1053" s="24"/>
      <c r="BG1053" s="24">
        <v>52.96</v>
      </c>
      <c r="BH1053" s="24">
        <v>52.96</v>
      </c>
      <c r="BI1053" s="24"/>
      <c r="BJ1053" s="24"/>
      <c r="BK1053" s="24"/>
      <c r="BL1053" s="24"/>
      <c r="BM1053" s="145">
        <f t="shared" si="149"/>
        <v>52.96</v>
      </c>
      <c r="BN1053" s="24">
        <f t="shared" si="150"/>
        <v>52.96</v>
      </c>
      <c r="BO1053" s="509">
        <f t="shared" si="144"/>
        <v>0.40833961346531228</v>
      </c>
      <c r="BP1053" s="511">
        <v>0</v>
      </c>
      <c r="BQ1053" s="512">
        <v>0</v>
      </c>
      <c r="BR1053" s="513">
        <v>0</v>
      </c>
      <c r="BS1053" s="512">
        <v>0</v>
      </c>
      <c r="BT1053" s="512">
        <v>0</v>
      </c>
      <c r="BU1053" s="512">
        <v>0</v>
      </c>
      <c r="BV1053" s="512">
        <v>0</v>
      </c>
      <c r="BW1053" s="512">
        <v>0</v>
      </c>
      <c r="BX1053" s="512">
        <v>0</v>
      </c>
      <c r="BY1053" s="512">
        <v>0</v>
      </c>
      <c r="BZ1053" s="512">
        <v>0</v>
      </c>
      <c r="CA1053" s="512">
        <v>0</v>
      </c>
      <c r="CB1053" s="512">
        <v>0</v>
      </c>
      <c r="CC1053" s="512">
        <v>0</v>
      </c>
      <c r="CD1053" s="512">
        <v>0</v>
      </c>
      <c r="CE1053" s="512">
        <v>0</v>
      </c>
      <c r="CF1053" s="512">
        <v>62166.566400000011</v>
      </c>
      <c r="CG1053" s="512">
        <v>62166.566400000011</v>
      </c>
      <c r="CH1053" s="512">
        <v>0</v>
      </c>
      <c r="CI1053" s="512">
        <v>0</v>
      </c>
      <c r="CJ1053" s="512">
        <v>0</v>
      </c>
      <c r="CK1053" s="512">
        <v>0</v>
      </c>
      <c r="CL1053" s="513">
        <f t="shared" si="151"/>
        <v>62166.566400000011</v>
      </c>
      <c r="CM1053" s="513">
        <f t="shared" si="152"/>
        <v>62166.566400000011</v>
      </c>
      <c r="CN1053" s="113"/>
      <c r="CO1053" s="97"/>
      <c r="CP1053" s="97"/>
      <c r="CQ1053" s="97"/>
      <c r="CR1053" s="97"/>
      <c r="CS1053" s="97"/>
      <c r="CT1053" s="97"/>
      <c r="CU1053" s="114"/>
      <c r="CV1053" s="50">
        <f t="shared" si="145"/>
        <v>537754</v>
      </c>
      <c r="CW1053" s="11"/>
      <c r="CX1053" s="604">
        <f t="shared" si="146"/>
        <v>0.12969596447075751</v>
      </c>
      <c r="CY1053" s="143"/>
      <c r="CZ1053" s="143"/>
      <c r="DA1053" s="143"/>
      <c r="DB1053" s="23"/>
      <c r="DC1053" s="23"/>
      <c r="DD1053" s="23"/>
      <c r="DE1053" s="23"/>
      <c r="DF1053" s="143"/>
      <c r="DG1053" s="89"/>
      <c r="DH1053" s="50" t="s">
        <v>46</v>
      </c>
      <c r="DI1053" s="28"/>
      <c r="DJ1053" s="553" t="s">
        <v>46</v>
      </c>
      <c r="DK1053" s="143"/>
      <c r="DL1053" s="46"/>
      <c r="DM1053" s="111"/>
      <c r="DN1053" s="110"/>
      <c r="DO1053" s="432">
        <v>12.720372606520623</v>
      </c>
      <c r="DP1053" s="433">
        <v>285.75103233107086</v>
      </c>
      <c r="DQ1053" s="434">
        <v>0.17595307917888575</v>
      </c>
      <c r="DR1053" s="428">
        <v>224.86860784390237</v>
      </c>
      <c r="DS1053" s="432">
        <v>1.0350181128169751E-2</v>
      </c>
      <c r="DT1053" s="434">
        <v>0.92955758646086695</v>
      </c>
      <c r="DU1053" s="434">
        <v>2.0700362256339503E-3</v>
      </c>
      <c r="DV1053" s="428">
        <v>0.90536234701377427</v>
      </c>
      <c r="DW1053" s="252"/>
      <c r="DX1053" s="50"/>
      <c r="DY1053" s="249"/>
      <c r="DZ1053" s="464">
        <v>0</v>
      </c>
      <c r="EA1053" s="465">
        <v>79529</v>
      </c>
      <c r="EB1053" s="46"/>
    </row>
    <row r="1054" spans="1:132" s="141" customFormat="1" ht="27.75" customHeight="1" x14ac:dyDescent="0.25">
      <c r="A1054" s="69" t="s">
        <v>56</v>
      </c>
      <c r="B1054" s="69" t="s">
        <v>57</v>
      </c>
      <c r="C1054" s="69" t="s">
        <v>1464</v>
      </c>
      <c r="D1054" s="67" t="s">
        <v>1538</v>
      </c>
      <c r="E1054" s="67" t="s">
        <v>1539</v>
      </c>
      <c r="F1054" s="67" t="s">
        <v>1744</v>
      </c>
      <c r="G1054" s="67" t="s">
        <v>1539</v>
      </c>
      <c r="H1054" s="14" t="s">
        <v>46</v>
      </c>
      <c r="I1054" s="20" t="s">
        <v>1978</v>
      </c>
      <c r="J1054" s="145" t="s">
        <v>1981</v>
      </c>
      <c r="K1054" s="426">
        <v>2.1255727510485261</v>
      </c>
      <c r="L1054" s="426">
        <v>1.6632575722980001</v>
      </c>
      <c r="M1054" s="424">
        <v>322</v>
      </c>
      <c r="N1054" s="487">
        <v>4225730</v>
      </c>
      <c r="O1054" s="487" t="s">
        <v>1982</v>
      </c>
      <c r="P1054" s="572">
        <v>0.8358184377004374</v>
      </c>
      <c r="Q1054" s="34" t="s">
        <v>48</v>
      </c>
      <c r="R1054" s="257" t="s">
        <v>48</v>
      </c>
      <c r="S1054" s="27"/>
      <c r="T1054" s="27"/>
      <c r="U1054" s="145"/>
      <c r="V1054" s="24"/>
      <c r="W1054" s="24"/>
      <c r="X1054" s="24"/>
      <c r="Y1054" s="24"/>
      <c r="Z1054" s="24"/>
      <c r="AA1054" s="24"/>
      <c r="AB1054" s="24"/>
      <c r="AC1054" s="24"/>
      <c r="AD1054" s="24"/>
      <c r="AE1054" s="24">
        <v>1</v>
      </c>
      <c r="AF1054" s="24">
        <v>1</v>
      </c>
      <c r="AG1054" s="24"/>
      <c r="AH1054" s="24"/>
      <c r="AI1054" s="24">
        <v>7</v>
      </c>
      <c r="AJ1054" s="24">
        <v>7</v>
      </c>
      <c r="AK1054" s="24"/>
      <c r="AL1054" s="24"/>
      <c r="AM1054" s="24"/>
      <c r="AN1054" s="24"/>
      <c r="AO1054" s="145">
        <f t="shared" si="147"/>
        <v>8</v>
      </c>
      <c r="AP1054" s="14">
        <f t="shared" si="148"/>
        <v>8</v>
      </c>
      <c r="AQ1054" s="22"/>
      <c r="AR1054" s="24"/>
      <c r="AS1054" s="24"/>
      <c r="AT1054" s="24"/>
      <c r="AU1054" s="24"/>
      <c r="AV1054" s="24"/>
      <c r="AW1054" s="145"/>
      <c r="AX1054" s="24"/>
      <c r="AY1054" s="24"/>
      <c r="AZ1054" s="24"/>
      <c r="BA1054" s="24"/>
      <c r="BB1054" s="24"/>
      <c r="BC1054" s="24">
        <v>1.2</v>
      </c>
      <c r="BD1054" s="24">
        <v>1.2</v>
      </c>
      <c r="BE1054" s="24"/>
      <c r="BF1054" s="24"/>
      <c r="BG1054" s="24">
        <v>152.81</v>
      </c>
      <c r="BH1054" s="24">
        <v>152.81</v>
      </c>
      <c r="BI1054" s="24"/>
      <c r="BJ1054" s="24"/>
      <c r="BK1054" s="24"/>
      <c r="BL1054" s="24"/>
      <c r="BM1054" s="145">
        <f t="shared" si="149"/>
        <v>154.01</v>
      </c>
      <c r="BN1054" s="24">
        <f t="shared" si="150"/>
        <v>154.01</v>
      </c>
      <c r="BO1054" s="509">
        <f t="shared" si="144"/>
        <v>0.18426250612958855</v>
      </c>
      <c r="BP1054" s="511">
        <v>0</v>
      </c>
      <c r="BQ1054" s="512">
        <v>0</v>
      </c>
      <c r="BR1054" s="513">
        <v>0</v>
      </c>
      <c r="BS1054" s="512">
        <v>0</v>
      </c>
      <c r="BT1054" s="512">
        <v>0</v>
      </c>
      <c r="BU1054" s="512">
        <v>0</v>
      </c>
      <c r="BV1054" s="512">
        <v>0</v>
      </c>
      <c r="BW1054" s="512">
        <v>0</v>
      </c>
      <c r="BX1054" s="512">
        <v>0</v>
      </c>
      <c r="BY1054" s="512">
        <v>0</v>
      </c>
      <c r="BZ1054" s="512">
        <v>0</v>
      </c>
      <c r="CA1054" s="512">
        <v>0</v>
      </c>
      <c r="CB1054" s="512">
        <v>6054.9119999999994</v>
      </c>
      <c r="CC1054" s="512">
        <v>6054.9119999999994</v>
      </c>
      <c r="CD1054" s="512">
        <v>0</v>
      </c>
      <c r="CE1054" s="512">
        <v>0</v>
      </c>
      <c r="CF1054" s="512">
        <v>179374.49040000001</v>
      </c>
      <c r="CG1054" s="512">
        <v>179374.49040000001</v>
      </c>
      <c r="CH1054" s="512">
        <v>0</v>
      </c>
      <c r="CI1054" s="512">
        <v>0</v>
      </c>
      <c r="CJ1054" s="512">
        <v>0</v>
      </c>
      <c r="CK1054" s="512">
        <v>0</v>
      </c>
      <c r="CL1054" s="513">
        <f t="shared" si="151"/>
        <v>185429.40240000002</v>
      </c>
      <c r="CM1054" s="513">
        <f t="shared" si="152"/>
        <v>185429.40240000002</v>
      </c>
      <c r="CN1054" s="113"/>
      <c r="CO1054" s="97"/>
      <c r="CP1054" s="97"/>
      <c r="CQ1054" s="97"/>
      <c r="CR1054" s="97"/>
      <c r="CS1054" s="97"/>
      <c r="CT1054" s="97"/>
      <c r="CU1054" s="114"/>
      <c r="CV1054" s="50">
        <f t="shared" si="145"/>
        <v>4225730</v>
      </c>
      <c r="CW1054" s="11"/>
      <c r="CX1054" s="604">
        <f t="shared" si="146"/>
        <v>0.8358184377004374</v>
      </c>
      <c r="CY1054" s="143"/>
      <c r="CZ1054" s="143"/>
      <c r="DA1054" s="143"/>
      <c r="DB1054" s="23"/>
      <c r="DC1054" s="23"/>
      <c r="DD1054" s="23"/>
      <c r="DE1054" s="23"/>
      <c r="DF1054" s="143"/>
      <c r="DG1054" s="89"/>
      <c r="DH1054" s="50" t="s">
        <v>46</v>
      </c>
      <c r="DI1054" s="28"/>
      <c r="DJ1054" s="553" t="s">
        <v>46</v>
      </c>
      <c r="DK1054" s="143"/>
      <c r="DL1054" s="46"/>
      <c r="DM1054" s="111"/>
      <c r="DN1054" s="110"/>
      <c r="DO1054" s="432">
        <v>7.4339035769828925</v>
      </c>
      <c r="DP1054" s="433">
        <v>32.933002897837298</v>
      </c>
      <c r="DQ1054" s="434">
        <v>3.9564541213063764</v>
      </c>
      <c r="DR1054" s="428">
        <v>36.410452353513811</v>
      </c>
      <c r="DS1054" s="432">
        <v>7.7760497667185069E-2</v>
      </c>
      <c r="DT1054" s="434">
        <v>4.1458412918632115E-2</v>
      </c>
      <c r="DU1054" s="434">
        <v>7.4650077760497674E-2</v>
      </c>
      <c r="DV1054" s="428">
        <v>4.456883282531951E-2</v>
      </c>
      <c r="DW1054" s="252"/>
      <c r="DX1054" s="50"/>
      <c r="DY1054" s="249"/>
      <c r="DZ1054" s="464">
        <v>0</v>
      </c>
      <c r="EA1054" s="465">
        <v>13092.333333333334</v>
      </c>
      <c r="EB1054" s="46"/>
    </row>
    <row r="1055" spans="1:132" s="141" customFormat="1" ht="27.75" customHeight="1" x14ac:dyDescent="0.25">
      <c r="A1055" s="69" t="s">
        <v>56</v>
      </c>
      <c r="B1055" s="69" t="s">
        <v>57</v>
      </c>
      <c r="C1055" s="69" t="s">
        <v>1464</v>
      </c>
      <c r="D1055" s="67" t="s">
        <v>1538</v>
      </c>
      <c r="E1055" s="67" t="s">
        <v>1539</v>
      </c>
      <c r="F1055" s="67" t="s">
        <v>1745</v>
      </c>
      <c r="G1055" s="67" t="s">
        <v>1539</v>
      </c>
      <c r="H1055" s="14" t="s">
        <v>46</v>
      </c>
      <c r="I1055" s="20" t="s">
        <v>1978</v>
      </c>
      <c r="J1055" s="145" t="s">
        <v>1981</v>
      </c>
      <c r="K1055" s="426">
        <v>2.5290713071797719</v>
      </c>
      <c r="L1055" s="426">
        <v>2.2903409043270004</v>
      </c>
      <c r="M1055" s="424">
        <v>321</v>
      </c>
      <c r="N1055" s="487">
        <v>4866991</v>
      </c>
      <c r="O1055" s="487" t="s">
        <v>1982</v>
      </c>
      <c r="P1055" s="572">
        <v>1.621199555884469</v>
      </c>
      <c r="Q1055" s="34" t="s">
        <v>48</v>
      </c>
      <c r="R1055" s="257" t="s">
        <v>48</v>
      </c>
      <c r="S1055" s="27"/>
      <c r="T1055" s="27"/>
      <c r="U1055" s="145"/>
      <c r="V1055" s="24"/>
      <c r="W1055" s="24"/>
      <c r="X1055" s="24"/>
      <c r="Y1055" s="24"/>
      <c r="Z1055" s="24"/>
      <c r="AA1055" s="24"/>
      <c r="AB1055" s="24"/>
      <c r="AC1055" s="24"/>
      <c r="AD1055" s="24"/>
      <c r="AE1055" s="24"/>
      <c r="AF1055" s="24"/>
      <c r="AG1055" s="24"/>
      <c r="AH1055" s="24"/>
      <c r="AI1055" s="24">
        <v>1</v>
      </c>
      <c r="AJ1055" s="24">
        <v>1</v>
      </c>
      <c r="AK1055" s="24"/>
      <c r="AL1055" s="24"/>
      <c r="AM1055" s="24"/>
      <c r="AN1055" s="24"/>
      <c r="AO1055" s="145">
        <f t="shared" si="147"/>
        <v>1</v>
      </c>
      <c r="AP1055" s="14">
        <f t="shared" si="148"/>
        <v>1</v>
      </c>
      <c r="AQ1055" s="22"/>
      <c r="AR1055" s="24"/>
      <c r="AS1055" s="24"/>
      <c r="AT1055" s="24"/>
      <c r="AU1055" s="24"/>
      <c r="AV1055" s="24"/>
      <c r="AW1055" s="145"/>
      <c r="AX1055" s="24"/>
      <c r="AY1055" s="24"/>
      <c r="AZ1055" s="24"/>
      <c r="BA1055" s="24"/>
      <c r="BB1055" s="24"/>
      <c r="BC1055" s="24"/>
      <c r="BD1055" s="24"/>
      <c r="BE1055" s="24"/>
      <c r="BF1055" s="24"/>
      <c r="BG1055" s="24">
        <v>7.6</v>
      </c>
      <c r="BH1055" s="24">
        <v>7.6</v>
      </c>
      <c r="BI1055" s="24"/>
      <c r="BJ1055" s="24"/>
      <c r="BK1055" s="24"/>
      <c r="BL1055" s="24"/>
      <c r="BM1055" s="145">
        <f t="shared" si="149"/>
        <v>7.6</v>
      </c>
      <c r="BN1055" s="24">
        <f t="shared" si="150"/>
        <v>7.6</v>
      </c>
      <c r="BO1055" s="509">
        <f t="shared" si="144"/>
        <v>4.6878868011123462E-3</v>
      </c>
      <c r="BP1055" s="511">
        <v>0</v>
      </c>
      <c r="BQ1055" s="512">
        <v>0</v>
      </c>
      <c r="BR1055" s="513">
        <v>0</v>
      </c>
      <c r="BS1055" s="512">
        <v>0</v>
      </c>
      <c r="BT1055" s="512">
        <v>0</v>
      </c>
      <c r="BU1055" s="512">
        <v>0</v>
      </c>
      <c r="BV1055" s="512">
        <v>0</v>
      </c>
      <c r="BW1055" s="512">
        <v>0</v>
      </c>
      <c r="BX1055" s="512">
        <v>0</v>
      </c>
      <c r="BY1055" s="512">
        <v>0</v>
      </c>
      <c r="BZ1055" s="512">
        <v>0</v>
      </c>
      <c r="CA1055" s="512">
        <v>0</v>
      </c>
      <c r="CB1055" s="512">
        <v>0</v>
      </c>
      <c r="CC1055" s="512">
        <v>0</v>
      </c>
      <c r="CD1055" s="512">
        <v>0</v>
      </c>
      <c r="CE1055" s="512">
        <v>0</v>
      </c>
      <c r="CF1055" s="512">
        <v>8921.1840000000011</v>
      </c>
      <c r="CG1055" s="512">
        <v>8921.1840000000011</v>
      </c>
      <c r="CH1055" s="512">
        <v>0</v>
      </c>
      <c r="CI1055" s="512">
        <v>0</v>
      </c>
      <c r="CJ1055" s="512">
        <v>0</v>
      </c>
      <c r="CK1055" s="512">
        <v>0</v>
      </c>
      <c r="CL1055" s="513">
        <f t="shared" si="151"/>
        <v>8921.1840000000011</v>
      </c>
      <c r="CM1055" s="513">
        <f t="shared" si="152"/>
        <v>8921.1840000000011</v>
      </c>
      <c r="CN1055" s="113"/>
      <c r="CO1055" s="97"/>
      <c r="CP1055" s="97"/>
      <c r="CQ1055" s="97"/>
      <c r="CR1055" s="97"/>
      <c r="CS1055" s="97"/>
      <c r="CT1055" s="97"/>
      <c r="CU1055" s="114"/>
      <c r="CV1055" s="50">
        <f t="shared" si="145"/>
        <v>4866991</v>
      </c>
      <c r="CW1055" s="11"/>
      <c r="CX1055" s="604">
        <f t="shared" si="146"/>
        <v>1.621199555884469</v>
      </c>
      <c r="CY1055" s="143"/>
      <c r="CZ1055" s="143"/>
      <c r="DA1055" s="143"/>
      <c r="DB1055" s="23"/>
      <c r="DC1055" s="23"/>
      <c r="DD1055" s="23"/>
      <c r="DE1055" s="23"/>
      <c r="DF1055" s="143"/>
      <c r="DG1055" s="89"/>
      <c r="DH1055" s="50" t="s">
        <v>46</v>
      </c>
      <c r="DI1055" s="28"/>
      <c r="DJ1055" s="553" t="s">
        <v>46</v>
      </c>
      <c r="DK1055" s="143"/>
      <c r="DL1055" s="46"/>
      <c r="DM1055" s="111"/>
      <c r="DN1055" s="110"/>
      <c r="DO1055" s="432">
        <v>52.342946219797348</v>
      </c>
      <c r="DP1055" s="433">
        <v>64.712931238148144</v>
      </c>
      <c r="DQ1055" s="434">
        <v>10.699922057677318</v>
      </c>
      <c r="DR1055" s="428">
        <v>105.82825635363071</v>
      </c>
      <c r="DS1055" s="432">
        <v>0.10911925175370225</v>
      </c>
      <c r="DT1055" s="434">
        <v>0.28405347099498912</v>
      </c>
      <c r="DU1055" s="434">
        <v>8.106001558846454E-2</v>
      </c>
      <c r="DV1055" s="428">
        <v>0.31108204495976299</v>
      </c>
      <c r="DW1055" s="252"/>
      <c r="DX1055" s="50"/>
      <c r="DY1055" s="249"/>
      <c r="DZ1055" s="464">
        <v>0</v>
      </c>
      <c r="EA1055" s="465">
        <v>38412</v>
      </c>
      <c r="EB1055" s="46"/>
    </row>
    <row r="1056" spans="1:132" s="141" customFormat="1" ht="27.75" customHeight="1" x14ac:dyDescent="0.25">
      <c r="A1056" s="69" t="s">
        <v>56</v>
      </c>
      <c r="B1056" s="69" t="s">
        <v>57</v>
      </c>
      <c r="C1056" s="69" t="s">
        <v>1464</v>
      </c>
      <c r="D1056" s="67" t="s">
        <v>1746</v>
      </c>
      <c r="E1056" s="67" t="s">
        <v>1637</v>
      </c>
      <c r="F1056" s="67" t="s">
        <v>1747</v>
      </c>
      <c r="G1056" s="67" t="s">
        <v>1650</v>
      </c>
      <c r="H1056" s="14" t="s">
        <v>46</v>
      </c>
      <c r="I1056" s="20" t="s">
        <v>1979</v>
      </c>
      <c r="J1056" s="145" t="s">
        <v>1975</v>
      </c>
      <c r="K1056" s="426">
        <v>10.882821634116768</v>
      </c>
      <c r="L1056" s="426">
        <v>36.800757499211997</v>
      </c>
      <c r="M1056" s="424">
        <v>2737</v>
      </c>
      <c r="N1056" s="487">
        <v>21369858</v>
      </c>
      <c r="O1056" s="487" t="s">
        <v>1982</v>
      </c>
      <c r="P1056" s="572">
        <v>9.3052697585830355</v>
      </c>
      <c r="Q1056" s="34" t="s">
        <v>1977</v>
      </c>
      <c r="R1056" s="257" t="s">
        <v>48</v>
      </c>
      <c r="S1056" s="27"/>
      <c r="T1056" s="27"/>
      <c r="U1056" s="145"/>
      <c r="V1056" s="24"/>
      <c r="W1056" s="24"/>
      <c r="X1056" s="24"/>
      <c r="Y1056" s="24"/>
      <c r="Z1056" s="24"/>
      <c r="AA1056" s="24"/>
      <c r="AB1056" s="24"/>
      <c r="AC1056" s="24"/>
      <c r="AD1056" s="24"/>
      <c r="AE1056" s="24"/>
      <c r="AF1056" s="24"/>
      <c r="AG1056" s="24"/>
      <c r="AH1056" s="24"/>
      <c r="AI1056" s="24">
        <v>149</v>
      </c>
      <c r="AJ1056" s="24">
        <v>149</v>
      </c>
      <c r="AK1056" s="24">
        <v>2</v>
      </c>
      <c r="AL1056" s="24">
        <v>2</v>
      </c>
      <c r="AM1056" s="24"/>
      <c r="AN1056" s="24"/>
      <c r="AO1056" s="145">
        <f t="shared" si="147"/>
        <v>151</v>
      </c>
      <c r="AP1056" s="14">
        <f t="shared" si="148"/>
        <v>151</v>
      </c>
      <c r="AQ1056" s="22"/>
      <c r="AR1056" s="24"/>
      <c r="AS1056" s="24"/>
      <c r="AT1056" s="24"/>
      <c r="AU1056" s="24"/>
      <c r="AV1056" s="24"/>
      <c r="AW1056" s="145"/>
      <c r="AX1056" s="24"/>
      <c r="AY1056" s="24"/>
      <c r="AZ1056" s="24"/>
      <c r="BA1056" s="24"/>
      <c r="BB1056" s="24"/>
      <c r="BC1056" s="24"/>
      <c r="BD1056" s="24"/>
      <c r="BE1056" s="24"/>
      <c r="BF1056" s="24"/>
      <c r="BG1056" s="24">
        <v>2889.8</v>
      </c>
      <c r="BH1056" s="24">
        <v>2889.8</v>
      </c>
      <c r="BI1056" s="24">
        <v>17.2</v>
      </c>
      <c r="BJ1056" s="24">
        <v>17.2</v>
      </c>
      <c r="BK1056" s="24"/>
      <c r="BL1056" s="24"/>
      <c r="BM1056" s="145">
        <f t="shared" si="149"/>
        <v>2907</v>
      </c>
      <c r="BN1056" s="24">
        <f t="shared" si="150"/>
        <v>2907</v>
      </c>
      <c r="BO1056" s="509">
        <f t="shared" si="144"/>
        <v>0.31240362455033921</v>
      </c>
      <c r="BP1056" s="511">
        <v>0</v>
      </c>
      <c r="BQ1056" s="512">
        <v>0</v>
      </c>
      <c r="BR1056" s="513">
        <v>0</v>
      </c>
      <c r="BS1056" s="512">
        <v>0</v>
      </c>
      <c r="BT1056" s="512">
        <v>0</v>
      </c>
      <c r="BU1056" s="512">
        <v>0</v>
      </c>
      <c r="BV1056" s="512">
        <v>0</v>
      </c>
      <c r="BW1056" s="512">
        <v>0</v>
      </c>
      <c r="BX1056" s="512">
        <v>0</v>
      </c>
      <c r="BY1056" s="512">
        <v>0</v>
      </c>
      <c r="BZ1056" s="512">
        <v>0</v>
      </c>
      <c r="CA1056" s="512">
        <v>0</v>
      </c>
      <c r="CB1056" s="512">
        <v>0</v>
      </c>
      <c r="CC1056" s="512">
        <v>0</v>
      </c>
      <c r="CD1056" s="512">
        <v>0</v>
      </c>
      <c r="CE1056" s="512">
        <v>0</v>
      </c>
      <c r="CF1056" s="512">
        <v>3392162.8320000004</v>
      </c>
      <c r="CG1056" s="512">
        <v>3392162.8320000004</v>
      </c>
      <c r="CH1056" s="512">
        <v>20190.048000000003</v>
      </c>
      <c r="CI1056" s="512">
        <v>20190.048000000003</v>
      </c>
      <c r="CJ1056" s="512">
        <v>0</v>
      </c>
      <c r="CK1056" s="512">
        <v>0</v>
      </c>
      <c r="CL1056" s="513">
        <f t="shared" si="151"/>
        <v>3412352.8800000004</v>
      </c>
      <c r="CM1056" s="513">
        <f t="shared" si="152"/>
        <v>3412352.8800000004</v>
      </c>
      <c r="CN1056" s="113"/>
      <c r="CO1056" s="97"/>
      <c r="CP1056" s="97"/>
      <c r="CQ1056" s="97"/>
      <c r="CR1056" s="97"/>
      <c r="CS1056" s="97"/>
      <c r="CT1056" s="97"/>
      <c r="CU1056" s="114"/>
      <c r="CV1056" s="50">
        <f t="shared" si="145"/>
        <v>21369858</v>
      </c>
      <c r="CW1056" s="11"/>
      <c r="CX1056" s="604">
        <f t="shared" si="146"/>
        <v>9.3052697585830355</v>
      </c>
      <c r="CY1056" s="143"/>
      <c r="CZ1056" s="143"/>
      <c r="DA1056" s="143"/>
      <c r="DB1056" s="23"/>
      <c r="DC1056" s="23"/>
      <c r="DD1056" s="23"/>
      <c r="DE1056" s="23"/>
      <c r="DF1056" s="143"/>
      <c r="DG1056" s="89"/>
      <c r="DH1056" s="50" t="s">
        <v>46</v>
      </c>
      <c r="DI1056" s="28"/>
      <c r="DJ1056" s="553" t="s">
        <v>46</v>
      </c>
      <c r="DK1056" s="143"/>
      <c r="DL1056" s="46"/>
      <c r="DM1056" s="111"/>
      <c r="DN1056" s="110"/>
      <c r="DO1056" s="432">
        <v>1447.7492082825804</v>
      </c>
      <c r="DP1056" s="433">
        <v>-891.00887499644227</v>
      </c>
      <c r="DQ1056" s="434">
        <v>69.928501827040108</v>
      </c>
      <c r="DR1056" s="428">
        <v>287.79326411750827</v>
      </c>
      <c r="DS1056" s="432">
        <v>2.3645554202192418</v>
      </c>
      <c r="DT1056" s="434">
        <v>-1.1680023843955885</v>
      </c>
      <c r="DU1056" s="434">
        <v>0.35408038976857448</v>
      </c>
      <c r="DV1056" s="428">
        <v>0.79521140220736908</v>
      </c>
      <c r="DW1056" s="252"/>
      <c r="DX1056" s="50"/>
      <c r="DY1056" s="249"/>
      <c r="DZ1056" s="464">
        <v>2360</v>
      </c>
      <c r="EA1056" s="465">
        <v>373235.33333333331</v>
      </c>
      <c r="EB1056" s="46"/>
    </row>
    <row r="1057" spans="1:132" s="141" customFormat="1" ht="27.75" customHeight="1" x14ac:dyDescent="0.25">
      <c r="A1057" s="69" t="s">
        <v>56</v>
      </c>
      <c r="B1057" s="69" t="s">
        <v>57</v>
      </c>
      <c r="C1057" s="69" t="s">
        <v>1464</v>
      </c>
      <c r="D1057" s="67" t="s">
        <v>1746</v>
      </c>
      <c r="E1057" s="67" t="s">
        <v>1637</v>
      </c>
      <c r="F1057" s="67" t="s">
        <v>1748</v>
      </c>
      <c r="G1057" s="67" t="s">
        <v>1637</v>
      </c>
      <c r="H1057" s="14" t="s">
        <v>46</v>
      </c>
      <c r="I1057" s="20" t="s">
        <v>1978</v>
      </c>
      <c r="J1057" s="145" t="s">
        <v>1975</v>
      </c>
      <c r="K1057" s="426">
        <v>11.660166036553681</v>
      </c>
      <c r="L1057" s="426">
        <v>34.802272654884</v>
      </c>
      <c r="M1057" s="424">
        <v>1018</v>
      </c>
      <c r="N1057" s="487">
        <v>8716877</v>
      </c>
      <c r="O1057" s="487" t="s">
        <v>1982</v>
      </c>
      <c r="P1057" s="572">
        <v>5.2813693224390201</v>
      </c>
      <c r="Q1057" s="34" t="s">
        <v>1977</v>
      </c>
      <c r="R1057" s="257" t="s">
        <v>48</v>
      </c>
      <c r="S1057" s="27"/>
      <c r="T1057" s="27"/>
      <c r="U1057" s="145"/>
      <c r="V1057" s="24"/>
      <c r="W1057" s="24"/>
      <c r="X1057" s="24"/>
      <c r="Y1057" s="24"/>
      <c r="Z1057" s="24"/>
      <c r="AA1057" s="24"/>
      <c r="AB1057" s="24"/>
      <c r="AC1057" s="24"/>
      <c r="AD1057" s="24"/>
      <c r="AE1057" s="24">
        <v>1</v>
      </c>
      <c r="AF1057" s="24">
        <v>1</v>
      </c>
      <c r="AG1057" s="24"/>
      <c r="AH1057" s="24"/>
      <c r="AI1057" s="24">
        <v>48</v>
      </c>
      <c r="AJ1057" s="24">
        <v>48</v>
      </c>
      <c r="AK1057" s="24"/>
      <c r="AL1057" s="24"/>
      <c r="AM1057" s="24">
        <v>1</v>
      </c>
      <c r="AN1057" s="24">
        <v>1</v>
      </c>
      <c r="AO1057" s="145">
        <f t="shared" si="147"/>
        <v>50</v>
      </c>
      <c r="AP1057" s="14">
        <f t="shared" si="148"/>
        <v>50</v>
      </c>
      <c r="AQ1057" s="22"/>
      <c r="AR1057" s="24"/>
      <c r="AS1057" s="24"/>
      <c r="AT1057" s="24"/>
      <c r="AU1057" s="24"/>
      <c r="AV1057" s="24"/>
      <c r="AW1057" s="145"/>
      <c r="AX1057" s="24"/>
      <c r="AY1057" s="24"/>
      <c r="AZ1057" s="24"/>
      <c r="BA1057" s="24"/>
      <c r="BB1057" s="24"/>
      <c r="BC1057" s="24">
        <v>1.2</v>
      </c>
      <c r="BD1057" s="24">
        <v>1.2</v>
      </c>
      <c r="BE1057" s="24"/>
      <c r="BF1057" s="24"/>
      <c r="BG1057" s="24">
        <v>425.41</v>
      </c>
      <c r="BH1057" s="24">
        <v>425.41</v>
      </c>
      <c r="BI1057" s="24"/>
      <c r="BJ1057" s="24"/>
      <c r="BK1057" s="24">
        <v>10</v>
      </c>
      <c r="BL1057" s="24">
        <v>10</v>
      </c>
      <c r="BM1057" s="145">
        <f t="shared" si="149"/>
        <v>436.61</v>
      </c>
      <c r="BN1057" s="24">
        <f t="shared" si="150"/>
        <v>436.61</v>
      </c>
      <c r="BO1057" s="509">
        <f t="shared" si="144"/>
        <v>8.2669848167021692E-2</v>
      </c>
      <c r="BP1057" s="511">
        <v>0</v>
      </c>
      <c r="BQ1057" s="512">
        <v>0</v>
      </c>
      <c r="BR1057" s="513">
        <v>0</v>
      </c>
      <c r="BS1057" s="512">
        <v>0</v>
      </c>
      <c r="BT1057" s="512">
        <v>0</v>
      </c>
      <c r="BU1057" s="512">
        <v>0</v>
      </c>
      <c r="BV1057" s="512">
        <v>0</v>
      </c>
      <c r="BW1057" s="512">
        <v>0</v>
      </c>
      <c r="BX1057" s="512">
        <v>0</v>
      </c>
      <c r="BY1057" s="512">
        <v>0</v>
      </c>
      <c r="BZ1057" s="512">
        <v>0</v>
      </c>
      <c r="CA1057" s="512">
        <v>0</v>
      </c>
      <c r="CB1057" s="512">
        <v>6054.9119999999994</v>
      </c>
      <c r="CC1057" s="512">
        <v>6054.9119999999994</v>
      </c>
      <c r="CD1057" s="512">
        <v>0</v>
      </c>
      <c r="CE1057" s="512">
        <v>0</v>
      </c>
      <c r="CF1057" s="512">
        <v>499363.27440000005</v>
      </c>
      <c r="CG1057" s="512">
        <v>499363.27440000005</v>
      </c>
      <c r="CH1057" s="512">
        <v>0</v>
      </c>
      <c r="CI1057" s="512">
        <v>0</v>
      </c>
      <c r="CJ1057" s="512">
        <v>32762.400000000001</v>
      </c>
      <c r="CK1057" s="512">
        <v>32762.400000000001</v>
      </c>
      <c r="CL1057" s="513">
        <f t="shared" si="151"/>
        <v>538180.58640000003</v>
      </c>
      <c r="CM1057" s="513">
        <f t="shared" si="152"/>
        <v>538180.58640000003</v>
      </c>
      <c r="CN1057" s="113"/>
      <c r="CO1057" s="97"/>
      <c r="CP1057" s="97"/>
      <c r="CQ1057" s="97"/>
      <c r="CR1057" s="97"/>
      <c r="CS1057" s="97"/>
      <c r="CT1057" s="97"/>
      <c r="CU1057" s="114"/>
      <c r="CV1057" s="50">
        <f t="shared" si="145"/>
        <v>8716877</v>
      </c>
      <c r="CW1057" s="11"/>
      <c r="CX1057" s="604">
        <f t="shared" si="146"/>
        <v>5.2813693224390201</v>
      </c>
      <c r="CY1057" s="143"/>
      <c r="CZ1057" s="143"/>
      <c r="DA1057" s="143"/>
      <c r="DB1057" s="23"/>
      <c r="DC1057" s="23"/>
      <c r="DD1057" s="23"/>
      <c r="DE1057" s="23"/>
      <c r="DF1057" s="143"/>
      <c r="DG1057" s="89"/>
      <c r="DH1057" s="50" t="s">
        <v>46</v>
      </c>
      <c r="DI1057" s="28"/>
      <c r="DJ1057" s="553" t="s">
        <v>46</v>
      </c>
      <c r="DK1057" s="143"/>
      <c r="DL1057" s="46"/>
      <c r="DM1057" s="111"/>
      <c r="DN1057" s="110"/>
      <c r="DO1057" s="432">
        <v>2113.7145664455907</v>
      </c>
      <c r="DP1057" s="433">
        <v>-997.13593613686066</v>
      </c>
      <c r="DQ1057" s="434">
        <v>79.86440677966101</v>
      </c>
      <c r="DR1057" s="428">
        <v>299.10925499102865</v>
      </c>
      <c r="DS1057" s="432">
        <v>2.8897076885286173</v>
      </c>
      <c r="DT1057" s="434">
        <v>-0.26781164764348908</v>
      </c>
      <c r="DU1057" s="434">
        <v>1.1859493981822649</v>
      </c>
      <c r="DV1057" s="428">
        <v>0.96491616137574043</v>
      </c>
      <c r="DW1057" s="252"/>
      <c r="DX1057" s="50"/>
      <c r="DY1057" s="249"/>
      <c r="DZ1057" s="464">
        <v>59032</v>
      </c>
      <c r="EA1057" s="465">
        <v>299012.66666666669</v>
      </c>
      <c r="EB1057" s="46"/>
    </row>
    <row r="1058" spans="1:132" s="141" customFormat="1" ht="27.75" customHeight="1" x14ac:dyDescent="0.25">
      <c r="A1058" s="69" t="s">
        <v>56</v>
      </c>
      <c r="B1058" s="69" t="s">
        <v>57</v>
      </c>
      <c r="C1058" s="69" t="s">
        <v>1464</v>
      </c>
      <c r="D1058" s="67" t="s">
        <v>1746</v>
      </c>
      <c r="E1058" s="67" t="s">
        <v>1637</v>
      </c>
      <c r="F1058" s="67" t="s">
        <v>1749</v>
      </c>
      <c r="G1058" s="67" t="s">
        <v>1650</v>
      </c>
      <c r="H1058" s="14" t="s">
        <v>46</v>
      </c>
      <c r="I1058" s="20" t="s">
        <v>1979</v>
      </c>
      <c r="J1058" s="145" t="s">
        <v>1975</v>
      </c>
      <c r="K1058" s="426">
        <v>11.660166036553681</v>
      </c>
      <c r="L1058" s="426">
        <v>5.5092802915709997</v>
      </c>
      <c r="M1058" s="424">
        <v>212</v>
      </c>
      <c r="N1058" s="487">
        <v>8876014</v>
      </c>
      <c r="O1058" s="487" t="s">
        <v>1982</v>
      </c>
      <c r="P1058" s="572">
        <v>6.8817842686326625</v>
      </c>
      <c r="Q1058" s="34" t="s">
        <v>1977</v>
      </c>
      <c r="R1058" s="257" t="s">
        <v>48</v>
      </c>
      <c r="S1058" s="27"/>
      <c r="T1058" s="27"/>
      <c r="U1058" s="145"/>
      <c r="V1058" s="24"/>
      <c r="W1058" s="24"/>
      <c r="X1058" s="24"/>
      <c r="Y1058" s="24"/>
      <c r="Z1058" s="24"/>
      <c r="AA1058" s="24"/>
      <c r="AB1058" s="24"/>
      <c r="AC1058" s="24"/>
      <c r="AD1058" s="24"/>
      <c r="AE1058" s="24"/>
      <c r="AF1058" s="24"/>
      <c r="AG1058" s="24"/>
      <c r="AH1058" s="24"/>
      <c r="AI1058" s="24">
        <v>14</v>
      </c>
      <c r="AJ1058" s="24">
        <v>14</v>
      </c>
      <c r="AK1058" s="24"/>
      <c r="AL1058" s="24"/>
      <c r="AM1058" s="24"/>
      <c r="AN1058" s="24"/>
      <c r="AO1058" s="145">
        <f t="shared" si="147"/>
        <v>14</v>
      </c>
      <c r="AP1058" s="14">
        <f t="shared" si="148"/>
        <v>14</v>
      </c>
      <c r="AQ1058" s="22"/>
      <c r="AR1058" s="24"/>
      <c r="AS1058" s="24"/>
      <c r="AT1058" s="24"/>
      <c r="AU1058" s="24"/>
      <c r="AV1058" s="24"/>
      <c r="AW1058" s="145"/>
      <c r="AX1058" s="24"/>
      <c r="AY1058" s="24"/>
      <c r="AZ1058" s="24"/>
      <c r="BA1058" s="24"/>
      <c r="BB1058" s="24"/>
      <c r="BC1058" s="24"/>
      <c r="BD1058" s="24"/>
      <c r="BE1058" s="24"/>
      <c r="BF1058" s="24"/>
      <c r="BG1058" s="24">
        <v>888.14</v>
      </c>
      <c r="BH1058" s="24">
        <v>888.14</v>
      </c>
      <c r="BI1058" s="24"/>
      <c r="BJ1058" s="24"/>
      <c r="BK1058" s="24"/>
      <c r="BL1058" s="24"/>
      <c r="BM1058" s="145">
        <f t="shared" si="149"/>
        <v>888.14</v>
      </c>
      <c r="BN1058" s="24">
        <f t="shared" si="150"/>
        <v>888.14</v>
      </c>
      <c r="BO1058" s="509">
        <f t="shared" si="144"/>
        <v>0.12905664655141305</v>
      </c>
      <c r="BP1058" s="511">
        <v>0</v>
      </c>
      <c r="BQ1058" s="512">
        <v>0</v>
      </c>
      <c r="BR1058" s="513">
        <v>0</v>
      </c>
      <c r="BS1058" s="512">
        <v>0</v>
      </c>
      <c r="BT1058" s="512">
        <v>0</v>
      </c>
      <c r="BU1058" s="512">
        <v>0</v>
      </c>
      <c r="BV1058" s="512">
        <v>0</v>
      </c>
      <c r="BW1058" s="512">
        <v>0</v>
      </c>
      <c r="BX1058" s="512">
        <v>0</v>
      </c>
      <c r="BY1058" s="512">
        <v>0</v>
      </c>
      <c r="BZ1058" s="512">
        <v>0</v>
      </c>
      <c r="CA1058" s="512">
        <v>0</v>
      </c>
      <c r="CB1058" s="512">
        <v>0</v>
      </c>
      <c r="CC1058" s="512">
        <v>0</v>
      </c>
      <c r="CD1058" s="512">
        <v>0</v>
      </c>
      <c r="CE1058" s="512">
        <v>0</v>
      </c>
      <c r="CF1058" s="512">
        <v>1042534.2576</v>
      </c>
      <c r="CG1058" s="512">
        <v>1042534.2576</v>
      </c>
      <c r="CH1058" s="512">
        <v>0</v>
      </c>
      <c r="CI1058" s="512">
        <v>0</v>
      </c>
      <c r="CJ1058" s="512">
        <v>0</v>
      </c>
      <c r="CK1058" s="512">
        <v>0</v>
      </c>
      <c r="CL1058" s="513">
        <f t="shared" si="151"/>
        <v>1042534.2576</v>
      </c>
      <c r="CM1058" s="513">
        <f t="shared" si="152"/>
        <v>1042534.2576</v>
      </c>
      <c r="CN1058" s="113"/>
      <c r="CO1058" s="97"/>
      <c r="CP1058" s="97"/>
      <c r="CQ1058" s="97"/>
      <c r="CR1058" s="97"/>
      <c r="CS1058" s="97"/>
      <c r="CT1058" s="97"/>
      <c r="CU1058" s="114"/>
      <c r="CV1058" s="50">
        <f t="shared" si="145"/>
        <v>8876014</v>
      </c>
      <c r="CW1058" s="11"/>
      <c r="CX1058" s="604">
        <f t="shared" si="146"/>
        <v>6.8817842686326625</v>
      </c>
      <c r="CY1058" s="143"/>
      <c r="CZ1058" s="143"/>
      <c r="DA1058" s="143"/>
      <c r="DB1058" s="23"/>
      <c r="DC1058" s="23"/>
      <c r="DD1058" s="23"/>
      <c r="DE1058" s="23"/>
      <c r="DF1058" s="143"/>
      <c r="DG1058" s="89"/>
      <c r="DH1058" s="50" t="s">
        <v>46</v>
      </c>
      <c r="DI1058" s="28"/>
      <c r="DJ1058" s="553" t="s">
        <v>46</v>
      </c>
      <c r="DK1058" s="143"/>
      <c r="DL1058" s="46"/>
      <c r="DM1058" s="111"/>
      <c r="DN1058" s="110"/>
      <c r="DO1058" s="432">
        <v>1105.4893951296133</v>
      </c>
      <c r="DP1058" s="433">
        <v>-858.00837221409574</v>
      </c>
      <c r="DQ1058" s="434">
        <v>24.131971720345604</v>
      </c>
      <c r="DR1058" s="428">
        <v>25.574258623066335</v>
      </c>
      <c r="DS1058" s="432">
        <v>1.3385703063629202</v>
      </c>
      <c r="DT1058" s="434">
        <v>7.6735833371288642E-4</v>
      </c>
      <c r="DU1058" s="434">
        <v>0.30164964650432002</v>
      </c>
      <c r="DV1058" s="428">
        <v>0.7010621786032184</v>
      </c>
      <c r="DW1058" s="252"/>
      <c r="DX1058" s="50"/>
      <c r="DY1058" s="249"/>
      <c r="DZ1058" s="464">
        <v>0</v>
      </c>
      <c r="EA1058" s="465">
        <v>9366</v>
      </c>
      <c r="EB1058" s="46"/>
    </row>
    <row r="1059" spans="1:132" s="141" customFormat="1" ht="27.75" customHeight="1" x14ac:dyDescent="0.25">
      <c r="A1059" s="69" t="s">
        <v>56</v>
      </c>
      <c r="B1059" s="69" t="s">
        <v>57</v>
      </c>
      <c r="C1059" s="69" t="s">
        <v>1464</v>
      </c>
      <c r="D1059" s="67" t="s">
        <v>1746</v>
      </c>
      <c r="E1059" s="67" t="s">
        <v>1637</v>
      </c>
      <c r="F1059" s="67" t="s">
        <v>1750</v>
      </c>
      <c r="G1059" s="67" t="s">
        <v>1650</v>
      </c>
      <c r="H1059" s="14" t="s">
        <v>46</v>
      </c>
      <c r="I1059" s="20" t="s">
        <v>1978</v>
      </c>
      <c r="J1059" s="145" t="s">
        <v>1975</v>
      </c>
      <c r="K1059" s="426">
        <v>11.774481389853227</v>
      </c>
      <c r="L1059" s="426">
        <v>10.726515129204</v>
      </c>
      <c r="M1059" s="424">
        <v>225</v>
      </c>
      <c r="N1059" s="487">
        <v>39305711</v>
      </c>
      <c r="O1059" s="487" t="s">
        <v>1982</v>
      </c>
      <c r="P1059" s="572">
        <v>8.5965145681258512</v>
      </c>
      <c r="Q1059" s="34" t="s">
        <v>1977</v>
      </c>
      <c r="R1059" s="257" t="s">
        <v>48</v>
      </c>
      <c r="S1059" s="27"/>
      <c r="T1059" s="27"/>
      <c r="U1059" s="145"/>
      <c r="V1059" s="24"/>
      <c r="W1059" s="24"/>
      <c r="X1059" s="24"/>
      <c r="Y1059" s="24"/>
      <c r="Z1059" s="24"/>
      <c r="AA1059" s="24"/>
      <c r="AB1059" s="24"/>
      <c r="AC1059" s="24"/>
      <c r="AD1059" s="24"/>
      <c r="AE1059" s="24"/>
      <c r="AF1059" s="24"/>
      <c r="AG1059" s="24"/>
      <c r="AH1059" s="24"/>
      <c r="AI1059" s="24">
        <v>13</v>
      </c>
      <c r="AJ1059" s="24">
        <v>13</v>
      </c>
      <c r="AK1059" s="24"/>
      <c r="AL1059" s="24"/>
      <c r="AM1059" s="24"/>
      <c r="AN1059" s="24"/>
      <c r="AO1059" s="145">
        <f t="shared" si="147"/>
        <v>13</v>
      </c>
      <c r="AP1059" s="14">
        <f t="shared" si="148"/>
        <v>13</v>
      </c>
      <c r="AQ1059" s="22"/>
      <c r="AR1059" s="24"/>
      <c r="AS1059" s="24"/>
      <c r="AT1059" s="24"/>
      <c r="AU1059" s="24"/>
      <c r="AV1059" s="24"/>
      <c r="AW1059" s="145"/>
      <c r="AX1059" s="24"/>
      <c r="AY1059" s="24"/>
      <c r="AZ1059" s="24"/>
      <c r="BA1059" s="24"/>
      <c r="BB1059" s="24"/>
      <c r="BC1059" s="24"/>
      <c r="BD1059" s="24"/>
      <c r="BE1059" s="24"/>
      <c r="BF1059" s="24"/>
      <c r="BG1059" s="24">
        <v>379.4</v>
      </c>
      <c r="BH1059" s="24">
        <v>379.4</v>
      </c>
      <c r="BI1059" s="24"/>
      <c r="BJ1059" s="24"/>
      <c r="BK1059" s="24"/>
      <c r="BL1059" s="24"/>
      <c r="BM1059" s="145">
        <f t="shared" si="149"/>
        <v>379.4</v>
      </c>
      <c r="BN1059" s="24">
        <f t="shared" si="150"/>
        <v>379.4</v>
      </c>
      <c r="BO1059" s="509">
        <f t="shared" si="144"/>
        <v>4.4134165887037398E-2</v>
      </c>
      <c r="BP1059" s="511">
        <v>0</v>
      </c>
      <c r="BQ1059" s="512">
        <v>0</v>
      </c>
      <c r="BR1059" s="513">
        <v>0</v>
      </c>
      <c r="BS1059" s="512">
        <v>0</v>
      </c>
      <c r="BT1059" s="512">
        <v>0</v>
      </c>
      <c r="BU1059" s="512">
        <v>0</v>
      </c>
      <c r="BV1059" s="512">
        <v>0</v>
      </c>
      <c r="BW1059" s="512">
        <v>0</v>
      </c>
      <c r="BX1059" s="512">
        <v>0</v>
      </c>
      <c r="BY1059" s="512">
        <v>0</v>
      </c>
      <c r="BZ1059" s="512">
        <v>0</v>
      </c>
      <c r="CA1059" s="512">
        <v>0</v>
      </c>
      <c r="CB1059" s="512">
        <v>0</v>
      </c>
      <c r="CC1059" s="512">
        <v>0</v>
      </c>
      <c r="CD1059" s="512">
        <v>0</v>
      </c>
      <c r="CE1059" s="512">
        <v>0</v>
      </c>
      <c r="CF1059" s="512">
        <v>445354.89600000001</v>
      </c>
      <c r="CG1059" s="512">
        <v>445354.89600000001</v>
      </c>
      <c r="CH1059" s="512">
        <v>0</v>
      </c>
      <c r="CI1059" s="512">
        <v>0</v>
      </c>
      <c r="CJ1059" s="512">
        <v>0</v>
      </c>
      <c r="CK1059" s="512">
        <v>0</v>
      </c>
      <c r="CL1059" s="513">
        <f t="shared" si="151"/>
        <v>445354.89600000001</v>
      </c>
      <c r="CM1059" s="513">
        <f t="shared" si="152"/>
        <v>445354.89600000001</v>
      </c>
      <c r="CN1059" s="113"/>
      <c r="CO1059" s="97"/>
      <c r="CP1059" s="97"/>
      <c r="CQ1059" s="97"/>
      <c r="CR1059" s="97"/>
      <c r="CS1059" s="97"/>
      <c r="CT1059" s="97"/>
      <c r="CU1059" s="114"/>
      <c r="CV1059" s="50">
        <f t="shared" si="145"/>
        <v>39305711</v>
      </c>
      <c r="CW1059" s="11"/>
      <c r="CX1059" s="604">
        <f t="shared" si="146"/>
        <v>8.5965145681258512</v>
      </c>
      <c r="CY1059" s="143"/>
      <c r="CZ1059" s="143"/>
      <c r="DA1059" s="143"/>
      <c r="DB1059" s="23"/>
      <c r="DC1059" s="23"/>
      <c r="DD1059" s="23"/>
      <c r="DE1059" s="23"/>
      <c r="DF1059" s="143"/>
      <c r="DG1059" s="89"/>
      <c r="DH1059" s="50" t="s">
        <v>46</v>
      </c>
      <c r="DI1059" s="28"/>
      <c r="DJ1059" s="553" t="s">
        <v>46</v>
      </c>
      <c r="DK1059" s="143"/>
      <c r="DL1059" s="46"/>
      <c r="DM1059" s="111"/>
      <c r="DN1059" s="110"/>
      <c r="DO1059" s="432">
        <v>1110.2604823747697</v>
      </c>
      <c r="DP1059" s="433">
        <v>-354.94427840131436</v>
      </c>
      <c r="DQ1059" s="434">
        <v>45.301669758812686</v>
      </c>
      <c r="DR1059" s="428">
        <v>48.059727627127238</v>
      </c>
      <c r="DS1059" s="432">
        <v>1.5717996289424885</v>
      </c>
      <c r="DT1059" s="434">
        <v>-0.45037876799575072</v>
      </c>
      <c r="DU1059" s="434">
        <v>0.55658627087198598</v>
      </c>
      <c r="DV1059" s="428">
        <v>0.47444776510347619</v>
      </c>
      <c r="DW1059" s="252"/>
      <c r="DX1059" s="50"/>
      <c r="DY1059" s="249"/>
      <c r="DZ1059" s="464">
        <v>5358</v>
      </c>
      <c r="EA1059" s="465">
        <v>1094.666666666667</v>
      </c>
      <c r="EB1059" s="46"/>
    </row>
    <row r="1060" spans="1:132" s="141" customFormat="1" ht="27.75" customHeight="1" x14ac:dyDescent="0.25">
      <c r="A1060" s="69" t="s">
        <v>56</v>
      </c>
      <c r="B1060" s="69" t="s">
        <v>57</v>
      </c>
      <c r="C1060" s="69" t="s">
        <v>1464</v>
      </c>
      <c r="D1060" s="67" t="s">
        <v>1751</v>
      </c>
      <c r="E1060" s="67" t="s">
        <v>1470</v>
      </c>
      <c r="F1060" s="67" t="s">
        <v>1752</v>
      </c>
      <c r="G1060" s="67" t="s">
        <v>1470</v>
      </c>
      <c r="H1060" s="14" t="s">
        <v>46</v>
      </c>
      <c r="I1060" s="20" t="s">
        <v>1979</v>
      </c>
      <c r="J1060" s="145" t="s">
        <v>1975</v>
      </c>
      <c r="K1060" s="426">
        <v>8.8480083453848515</v>
      </c>
      <c r="L1060" s="426">
        <v>6.2784090778500001</v>
      </c>
      <c r="M1060" s="424">
        <v>1491</v>
      </c>
      <c r="N1060" s="487">
        <v>30909470</v>
      </c>
      <c r="O1060" s="487" t="s">
        <v>1982</v>
      </c>
      <c r="P1060" s="572">
        <v>7.5676763884299376</v>
      </c>
      <c r="Q1060" s="34" t="s">
        <v>1977</v>
      </c>
      <c r="R1060" s="257" t="s">
        <v>48</v>
      </c>
      <c r="S1060" s="27"/>
      <c r="T1060" s="27"/>
      <c r="U1060" s="145"/>
      <c r="V1060" s="24"/>
      <c r="W1060" s="24"/>
      <c r="X1060" s="24"/>
      <c r="Y1060" s="24"/>
      <c r="Z1060" s="24"/>
      <c r="AA1060" s="24"/>
      <c r="AB1060" s="24"/>
      <c r="AC1060" s="24"/>
      <c r="AD1060" s="24"/>
      <c r="AE1060" s="24"/>
      <c r="AF1060" s="24"/>
      <c r="AG1060" s="24"/>
      <c r="AH1060" s="24"/>
      <c r="AI1060" s="24">
        <v>38</v>
      </c>
      <c r="AJ1060" s="24">
        <v>38</v>
      </c>
      <c r="AK1060" s="24"/>
      <c r="AL1060" s="24"/>
      <c r="AM1060" s="24"/>
      <c r="AN1060" s="24"/>
      <c r="AO1060" s="145">
        <f t="shared" si="147"/>
        <v>38</v>
      </c>
      <c r="AP1060" s="14">
        <f t="shared" si="148"/>
        <v>38</v>
      </c>
      <c r="AQ1060" s="22"/>
      <c r="AR1060" s="24"/>
      <c r="AS1060" s="24"/>
      <c r="AT1060" s="24"/>
      <c r="AU1060" s="24"/>
      <c r="AV1060" s="24"/>
      <c r="AW1060" s="145"/>
      <c r="AX1060" s="24"/>
      <c r="AY1060" s="24"/>
      <c r="AZ1060" s="24"/>
      <c r="BA1060" s="24"/>
      <c r="BB1060" s="24"/>
      <c r="BC1060" s="24"/>
      <c r="BD1060" s="24"/>
      <c r="BE1060" s="24"/>
      <c r="BF1060" s="24"/>
      <c r="BG1060" s="24">
        <v>230.35</v>
      </c>
      <c r="BH1060" s="24">
        <v>230.35</v>
      </c>
      <c r="BI1060" s="24"/>
      <c r="BJ1060" s="24"/>
      <c r="BK1060" s="24"/>
      <c r="BL1060" s="24"/>
      <c r="BM1060" s="145">
        <f t="shared" si="149"/>
        <v>230.35</v>
      </c>
      <c r="BN1060" s="24">
        <f t="shared" si="150"/>
        <v>230.35</v>
      </c>
      <c r="BO1060" s="509">
        <f t="shared" si="144"/>
        <v>3.043866943784453E-2</v>
      </c>
      <c r="BP1060" s="511">
        <v>0</v>
      </c>
      <c r="BQ1060" s="512">
        <v>0</v>
      </c>
      <c r="BR1060" s="513">
        <v>0</v>
      </c>
      <c r="BS1060" s="512">
        <v>0</v>
      </c>
      <c r="BT1060" s="512">
        <v>0</v>
      </c>
      <c r="BU1060" s="512">
        <v>0</v>
      </c>
      <c r="BV1060" s="512">
        <v>0</v>
      </c>
      <c r="BW1060" s="512">
        <v>0</v>
      </c>
      <c r="BX1060" s="512">
        <v>0</v>
      </c>
      <c r="BY1060" s="512">
        <v>0</v>
      </c>
      <c r="BZ1060" s="512">
        <v>0</v>
      </c>
      <c r="CA1060" s="512">
        <v>0</v>
      </c>
      <c r="CB1060" s="512">
        <v>0</v>
      </c>
      <c r="CC1060" s="512">
        <v>0</v>
      </c>
      <c r="CD1060" s="512">
        <v>0</v>
      </c>
      <c r="CE1060" s="512">
        <v>0</v>
      </c>
      <c r="CF1060" s="512">
        <v>270394.04399999999</v>
      </c>
      <c r="CG1060" s="512">
        <v>270394.04399999999</v>
      </c>
      <c r="CH1060" s="512">
        <v>0</v>
      </c>
      <c r="CI1060" s="512">
        <v>0</v>
      </c>
      <c r="CJ1060" s="512">
        <v>0</v>
      </c>
      <c r="CK1060" s="512">
        <v>0</v>
      </c>
      <c r="CL1060" s="513">
        <f t="shared" si="151"/>
        <v>270394.04399999999</v>
      </c>
      <c r="CM1060" s="513">
        <f t="shared" si="152"/>
        <v>270394.04399999999</v>
      </c>
      <c r="CN1060" s="113"/>
      <c r="CO1060" s="97"/>
      <c r="CP1060" s="97"/>
      <c r="CQ1060" s="97"/>
      <c r="CR1060" s="97"/>
      <c r="CS1060" s="97"/>
      <c r="CT1060" s="97"/>
      <c r="CU1060" s="114"/>
      <c r="CV1060" s="50">
        <f t="shared" si="145"/>
        <v>30909470</v>
      </c>
      <c r="CW1060" s="11"/>
      <c r="CX1060" s="604">
        <f t="shared" si="146"/>
        <v>7.5676763884299376</v>
      </c>
      <c r="CY1060" s="143"/>
      <c r="CZ1060" s="143"/>
      <c r="DA1060" s="143"/>
      <c r="DB1060" s="23"/>
      <c r="DC1060" s="23"/>
      <c r="DD1060" s="23"/>
      <c r="DE1060" s="23"/>
      <c r="DF1060" s="143"/>
      <c r="DG1060" s="89"/>
      <c r="DH1060" s="50" t="s">
        <v>46</v>
      </c>
      <c r="DI1060" s="28"/>
      <c r="DJ1060" s="553" t="s">
        <v>46</v>
      </c>
      <c r="DK1060" s="143"/>
      <c r="DL1060" s="46"/>
      <c r="DM1060" s="111"/>
      <c r="DN1060" s="110"/>
      <c r="DO1060" s="432">
        <v>3783.4397809199213</v>
      </c>
      <c r="DP1060" s="433">
        <v>-3711.9432996832602</v>
      </c>
      <c r="DQ1060" s="434">
        <v>221.89638406080638</v>
      </c>
      <c r="DR1060" s="428">
        <v>-150.42574833319711</v>
      </c>
      <c r="DS1060" s="432">
        <v>3.9427709160006792</v>
      </c>
      <c r="DT1060" s="434">
        <v>-2.932444598537371</v>
      </c>
      <c r="DU1060" s="434">
        <v>2.9408148437936688</v>
      </c>
      <c r="DV1060" s="428">
        <v>-1.9307213687542502</v>
      </c>
      <c r="DW1060" s="252"/>
      <c r="DX1060" s="50"/>
      <c r="DY1060" s="249"/>
      <c r="DZ1060" s="464">
        <v>33475</v>
      </c>
      <c r="EA1060" s="465">
        <v>-14861</v>
      </c>
      <c r="EB1060" s="46"/>
    </row>
    <row r="1061" spans="1:132" s="141" customFormat="1" ht="27.75" customHeight="1" x14ac:dyDescent="0.25">
      <c r="A1061" s="69" t="s">
        <v>56</v>
      </c>
      <c r="B1061" s="69" t="s">
        <v>57</v>
      </c>
      <c r="C1061" s="69" t="s">
        <v>1464</v>
      </c>
      <c r="D1061" s="67" t="s">
        <v>1751</v>
      </c>
      <c r="E1061" s="67" t="s">
        <v>1470</v>
      </c>
      <c r="F1061" s="67" t="s">
        <v>1753</v>
      </c>
      <c r="G1061" s="67" t="s">
        <v>1754</v>
      </c>
      <c r="H1061" s="14" t="s">
        <v>46</v>
      </c>
      <c r="I1061" s="20" t="s">
        <v>1978</v>
      </c>
      <c r="J1061" s="145" t="s">
        <v>1975</v>
      </c>
      <c r="K1061" s="426">
        <v>7.4990871764502103</v>
      </c>
      <c r="L1061" s="426">
        <v>10.701136341378</v>
      </c>
      <c r="M1061" s="424">
        <v>871</v>
      </c>
      <c r="N1061" s="487">
        <v>28508262</v>
      </c>
      <c r="O1061" s="487" t="s">
        <v>1982</v>
      </c>
      <c r="P1061" s="572">
        <v>6.1958921488353873</v>
      </c>
      <c r="Q1061" s="34" t="s">
        <v>48</v>
      </c>
      <c r="R1061" s="257" t="s">
        <v>48</v>
      </c>
      <c r="S1061" s="27"/>
      <c r="T1061" s="27"/>
      <c r="U1061" s="145"/>
      <c r="V1061" s="24"/>
      <c r="W1061" s="24"/>
      <c r="X1061" s="24"/>
      <c r="Y1061" s="24"/>
      <c r="Z1061" s="24"/>
      <c r="AA1061" s="24"/>
      <c r="AB1061" s="24"/>
      <c r="AC1061" s="24"/>
      <c r="AD1061" s="24"/>
      <c r="AE1061" s="24"/>
      <c r="AF1061" s="24"/>
      <c r="AG1061" s="24"/>
      <c r="AH1061" s="24"/>
      <c r="AI1061" s="24">
        <v>44</v>
      </c>
      <c r="AJ1061" s="24">
        <v>44</v>
      </c>
      <c r="AK1061" s="24"/>
      <c r="AL1061" s="24"/>
      <c r="AM1061" s="24"/>
      <c r="AN1061" s="24"/>
      <c r="AO1061" s="145">
        <f t="shared" si="147"/>
        <v>44</v>
      </c>
      <c r="AP1061" s="14">
        <f t="shared" si="148"/>
        <v>44</v>
      </c>
      <c r="AQ1061" s="22"/>
      <c r="AR1061" s="24"/>
      <c r="AS1061" s="24"/>
      <c r="AT1061" s="24"/>
      <c r="AU1061" s="24"/>
      <c r="AV1061" s="24"/>
      <c r="AW1061" s="145"/>
      <c r="AX1061" s="24"/>
      <c r="AY1061" s="24"/>
      <c r="AZ1061" s="24"/>
      <c r="BA1061" s="24"/>
      <c r="BB1061" s="24"/>
      <c r="BC1061" s="24"/>
      <c r="BD1061" s="24"/>
      <c r="BE1061" s="24"/>
      <c r="BF1061" s="24"/>
      <c r="BG1061" s="24">
        <v>274</v>
      </c>
      <c r="BH1061" s="24">
        <v>274</v>
      </c>
      <c r="BI1061" s="24"/>
      <c r="BJ1061" s="24"/>
      <c r="BK1061" s="24"/>
      <c r="BL1061" s="24"/>
      <c r="BM1061" s="145">
        <f t="shared" si="149"/>
        <v>274</v>
      </c>
      <c r="BN1061" s="24">
        <f t="shared" si="150"/>
        <v>274</v>
      </c>
      <c r="BO1061" s="509">
        <f t="shared" si="144"/>
        <v>4.4222848529005224E-2</v>
      </c>
      <c r="BP1061" s="511">
        <v>0</v>
      </c>
      <c r="BQ1061" s="512">
        <v>0</v>
      </c>
      <c r="BR1061" s="513">
        <v>0</v>
      </c>
      <c r="BS1061" s="512">
        <v>0</v>
      </c>
      <c r="BT1061" s="512">
        <v>0</v>
      </c>
      <c r="BU1061" s="512">
        <v>0</v>
      </c>
      <c r="BV1061" s="512">
        <v>0</v>
      </c>
      <c r="BW1061" s="512">
        <v>0</v>
      </c>
      <c r="BX1061" s="512">
        <v>0</v>
      </c>
      <c r="BY1061" s="512">
        <v>0</v>
      </c>
      <c r="BZ1061" s="512">
        <v>0</v>
      </c>
      <c r="CA1061" s="512">
        <v>0</v>
      </c>
      <c r="CB1061" s="512">
        <v>0</v>
      </c>
      <c r="CC1061" s="512">
        <v>0</v>
      </c>
      <c r="CD1061" s="512">
        <v>0</v>
      </c>
      <c r="CE1061" s="512">
        <v>0</v>
      </c>
      <c r="CF1061" s="512">
        <v>321632.16000000003</v>
      </c>
      <c r="CG1061" s="512">
        <v>321632.16000000003</v>
      </c>
      <c r="CH1061" s="512">
        <v>0</v>
      </c>
      <c r="CI1061" s="512">
        <v>0</v>
      </c>
      <c r="CJ1061" s="512">
        <v>0</v>
      </c>
      <c r="CK1061" s="512">
        <v>0</v>
      </c>
      <c r="CL1061" s="513">
        <f t="shared" si="151"/>
        <v>321632.16000000003</v>
      </c>
      <c r="CM1061" s="513">
        <f t="shared" si="152"/>
        <v>321632.16000000003</v>
      </c>
      <c r="CN1061" s="113"/>
      <c r="CO1061" s="97"/>
      <c r="CP1061" s="97"/>
      <c r="CQ1061" s="97"/>
      <c r="CR1061" s="97"/>
      <c r="CS1061" s="97"/>
      <c r="CT1061" s="97"/>
      <c r="CU1061" s="114"/>
      <c r="CV1061" s="50">
        <f t="shared" si="145"/>
        <v>28508262</v>
      </c>
      <c r="CW1061" s="11"/>
      <c r="CX1061" s="604">
        <f t="shared" si="146"/>
        <v>6.1958921488353873</v>
      </c>
      <c r="CY1061" s="143"/>
      <c r="CZ1061" s="143"/>
      <c r="DA1061" s="143"/>
      <c r="DB1061" s="23"/>
      <c r="DC1061" s="23"/>
      <c r="DD1061" s="23"/>
      <c r="DE1061" s="23"/>
      <c r="DF1061" s="143"/>
      <c r="DG1061" s="89"/>
      <c r="DH1061" s="50" t="s">
        <v>46</v>
      </c>
      <c r="DI1061" s="28"/>
      <c r="DJ1061" s="553" t="s">
        <v>46</v>
      </c>
      <c r="DK1061" s="143"/>
      <c r="DL1061" s="46"/>
      <c r="DM1061" s="111"/>
      <c r="DN1061" s="110"/>
      <c r="DO1061" s="432">
        <v>3390.587312218925</v>
      </c>
      <c r="DP1061" s="433">
        <v>-2676.6129901991562</v>
      </c>
      <c r="DQ1061" s="434">
        <v>77.364462730839122</v>
      </c>
      <c r="DR1061" s="428">
        <v>-19.018118603199092</v>
      </c>
      <c r="DS1061" s="432">
        <v>2.357286384078078</v>
      </c>
      <c r="DT1061" s="434">
        <v>-1.1836195020544784</v>
      </c>
      <c r="DU1061" s="434">
        <v>1.25385130609511</v>
      </c>
      <c r="DV1061" s="428">
        <v>-0.31193590110600622</v>
      </c>
      <c r="DW1061" s="252"/>
      <c r="DX1061" s="50"/>
      <c r="DY1061" s="249"/>
      <c r="DZ1061" s="464">
        <v>45240</v>
      </c>
      <c r="EA1061" s="465">
        <v>-21841.666666666668</v>
      </c>
      <c r="EB1061" s="46"/>
    </row>
    <row r="1062" spans="1:132" s="141" customFormat="1" ht="27.75" customHeight="1" x14ac:dyDescent="0.25">
      <c r="A1062" s="69" t="s">
        <v>56</v>
      </c>
      <c r="B1062" s="69" t="s">
        <v>57</v>
      </c>
      <c r="C1062" s="69" t="s">
        <v>1464</v>
      </c>
      <c r="D1062" s="67" t="s">
        <v>1751</v>
      </c>
      <c r="E1062" s="67" t="s">
        <v>1470</v>
      </c>
      <c r="F1062" s="67" t="s">
        <v>1755</v>
      </c>
      <c r="G1062" s="67" t="s">
        <v>1554</v>
      </c>
      <c r="H1062" s="14" t="s">
        <v>46</v>
      </c>
      <c r="I1062" s="20" t="s">
        <v>1979</v>
      </c>
      <c r="J1062" s="145" t="s">
        <v>1975</v>
      </c>
      <c r="K1062" s="426">
        <v>11.774481389853227</v>
      </c>
      <c r="L1062" s="426">
        <v>22.033901469321002</v>
      </c>
      <c r="M1062" s="424">
        <v>4105</v>
      </c>
      <c r="N1062" s="487">
        <v>44707974</v>
      </c>
      <c r="O1062" s="487" t="s">
        <v>1982</v>
      </c>
      <c r="P1062" s="572">
        <v>11.591576824573952</v>
      </c>
      <c r="Q1062" s="34" t="s">
        <v>1977</v>
      </c>
      <c r="R1062" s="257" t="s">
        <v>48</v>
      </c>
      <c r="S1062" s="27"/>
      <c r="T1062" s="27"/>
      <c r="U1062" s="145"/>
      <c r="V1062" s="24"/>
      <c r="W1062" s="24"/>
      <c r="X1062" s="24"/>
      <c r="Y1062" s="24"/>
      <c r="Z1062" s="24"/>
      <c r="AA1062" s="24"/>
      <c r="AB1062" s="24"/>
      <c r="AC1062" s="24"/>
      <c r="AD1062" s="24"/>
      <c r="AE1062" s="24"/>
      <c r="AF1062" s="24"/>
      <c r="AG1062" s="24"/>
      <c r="AH1062" s="24"/>
      <c r="AI1062" s="24">
        <v>179</v>
      </c>
      <c r="AJ1062" s="24">
        <v>179</v>
      </c>
      <c r="AK1062" s="24"/>
      <c r="AL1062" s="24"/>
      <c r="AM1062" s="24"/>
      <c r="AN1062" s="24"/>
      <c r="AO1062" s="145">
        <f t="shared" si="147"/>
        <v>179</v>
      </c>
      <c r="AP1062" s="14">
        <f t="shared" si="148"/>
        <v>179</v>
      </c>
      <c r="AQ1062" s="22"/>
      <c r="AR1062" s="24"/>
      <c r="AS1062" s="24"/>
      <c r="AT1062" s="24"/>
      <c r="AU1062" s="24"/>
      <c r="AV1062" s="24"/>
      <c r="AW1062" s="145"/>
      <c r="AX1062" s="24"/>
      <c r="AY1062" s="24"/>
      <c r="AZ1062" s="24"/>
      <c r="BA1062" s="24"/>
      <c r="BB1062" s="24"/>
      <c r="BC1062" s="24"/>
      <c r="BD1062" s="24"/>
      <c r="BE1062" s="24"/>
      <c r="BF1062" s="24"/>
      <c r="BG1062" s="24">
        <v>980.10500000000002</v>
      </c>
      <c r="BH1062" s="24">
        <v>980.10500000000002</v>
      </c>
      <c r="BI1062" s="24"/>
      <c r="BJ1062" s="24"/>
      <c r="BK1062" s="24"/>
      <c r="BL1062" s="24"/>
      <c r="BM1062" s="145">
        <f t="shared" si="149"/>
        <v>980.10500000000002</v>
      </c>
      <c r="BN1062" s="24">
        <f t="shared" si="150"/>
        <v>980.10500000000002</v>
      </c>
      <c r="BO1062" s="509">
        <f t="shared" si="144"/>
        <v>8.455320745683137E-2</v>
      </c>
      <c r="BP1062" s="511">
        <v>0</v>
      </c>
      <c r="BQ1062" s="512">
        <v>0</v>
      </c>
      <c r="BR1062" s="513">
        <v>0</v>
      </c>
      <c r="BS1062" s="512">
        <v>0</v>
      </c>
      <c r="BT1062" s="512">
        <v>0</v>
      </c>
      <c r="BU1062" s="512">
        <v>0</v>
      </c>
      <c r="BV1062" s="512">
        <v>0</v>
      </c>
      <c r="BW1062" s="512">
        <v>0</v>
      </c>
      <c r="BX1062" s="512">
        <v>0</v>
      </c>
      <c r="BY1062" s="512">
        <v>0</v>
      </c>
      <c r="BZ1062" s="512">
        <v>0</v>
      </c>
      <c r="CA1062" s="512">
        <v>0</v>
      </c>
      <c r="CB1062" s="512">
        <v>0</v>
      </c>
      <c r="CC1062" s="512">
        <v>0</v>
      </c>
      <c r="CD1062" s="512">
        <v>0</v>
      </c>
      <c r="CE1062" s="512">
        <v>0</v>
      </c>
      <c r="CF1062" s="512">
        <v>1150486.4532000001</v>
      </c>
      <c r="CG1062" s="512">
        <v>1150486.4532000001</v>
      </c>
      <c r="CH1062" s="512">
        <v>0</v>
      </c>
      <c r="CI1062" s="512">
        <v>0</v>
      </c>
      <c r="CJ1062" s="512">
        <v>0</v>
      </c>
      <c r="CK1062" s="512">
        <v>0</v>
      </c>
      <c r="CL1062" s="513">
        <f t="shared" si="151"/>
        <v>1150486.4532000001</v>
      </c>
      <c r="CM1062" s="513">
        <f t="shared" si="152"/>
        <v>1150486.4532000001</v>
      </c>
      <c r="CN1062" s="113"/>
      <c r="CO1062" s="97"/>
      <c r="CP1062" s="97"/>
      <c r="CQ1062" s="97"/>
      <c r="CR1062" s="97"/>
      <c r="CS1062" s="97"/>
      <c r="CT1062" s="97"/>
      <c r="CU1062" s="114"/>
      <c r="CV1062" s="50">
        <f t="shared" si="145"/>
        <v>44707974</v>
      </c>
      <c r="CW1062" s="11"/>
      <c r="CX1062" s="604">
        <f t="shared" si="146"/>
        <v>11.591576824573952</v>
      </c>
      <c r="CY1062" s="143"/>
      <c r="CZ1062" s="143"/>
      <c r="DA1062" s="143"/>
      <c r="DB1062" s="23"/>
      <c r="DC1062" s="23"/>
      <c r="DD1062" s="23"/>
      <c r="DE1062" s="23"/>
      <c r="DF1062" s="143"/>
      <c r="DG1062" s="89"/>
      <c r="DH1062" s="50" t="s">
        <v>46</v>
      </c>
      <c r="DI1062" s="28"/>
      <c r="DJ1062" s="553" t="s">
        <v>46</v>
      </c>
      <c r="DK1062" s="143"/>
      <c r="DL1062" s="46"/>
      <c r="DM1062" s="111"/>
      <c r="DN1062" s="110"/>
      <c r="DO1062" s="432">
        <v>4873.8903392135799</v>
      </c>
      <c r="DP1062" s="433">
        <v>-4823.5822709436125</v>
      </c>
      <c r="DQ1062" s="434">
        <v>58.193215728466782</v>
      </c>
      <c r="DR1062" s="428">
        <v>-44.683751414886551</v>
      </c>
      <c r="DS1062" s="432">
        <v>3.0445179756805607</v>
      </c>
      <c r="DT1062" s="434">
        <v>-2.5863122439214985</v>
      </c>
      <c r="DU1062" s="434">
        <v>1.3907147642151001</v>
      </c>
      <c r="DV1062" s="428">
        <v>-0.97177666827345255</v>
      </c>
      <c r="DW1062" s="252"/>
      <c r="DX1062" s="50"/>
      <c r="DY1062" s="249"/>
      <c r="DZ1062" s="464">
        <v>82158</v>
      </c>
      <c r="EA1062" s="465">
        <v>-82158</v>
      </c>
      <c r="EB1062" s="46"/>
    </row>
    <row r="1063" spans="1:132" s="141" customFormat="1" ht="27.75" customHeight="1" x14ac:dyDescent="0.25">
      <c r="A1063" s="69" t="s">
        <v>56</v>
      </c>
      <c r="B1063" s="69" t="s">
        <v>57</v>
      </c>
      <c r="C1063" s="69" t="s">
        <v>1464</v>
      </c>
      <c r="D1063" s="67" t="s">
        <v>1756</v>
      </c>
      <c r="E1063" s="67" t="s">
        <v>1473</v>
      </c>
      <c r="F1063" s="67" t="s">
        <v>1757</v>
      </c>
      <c r="G1063" s="67" t="s">
        <v>1473</v>
      </c>
      <c r="H1063" s="14" t="s">
        <v>46</v>
      </c>
      <c r="I1063" s="20" t="s">
        <v>1978</v>
      </c>
      <c r="J1063" s="145" t="s">
        <v>1975</v>
      </c>
      <c r="K1063" s="426">
        <v>8.8480083453848515</v>
      </c>
      <c r="L1063" s="426">
        <v>32.432386296177008</v>
      </c>
      <c r="M1063" s="424">
        <v>1238</v>
      </c>
      <c r="N1063" s="487">
        <v>16994399.999999996</v>
      </c>
      <c r="O1063" s="487" t="s">
        <v>1976</v>
      </c>
      <c r="P1063" s="572">
        <v>5.258506251779111</v>
      </c>
      <c r="Q1063" s="34" t="s">
        <v>1977</v>
      </c>
      <c r="R1063" s="257" t="s">
        <v>48</v>
      </c>
      <c r="S1063" s="27"/>
      <c r="T1063" s="27"/>
      <c r="U1063" s="145"/>
      <c r="V1063" s="24"/>
      <c r="W1063" s="24"/>
      <c r="X1063" s="24"/>
      <c r="Y1063" s="24"/>
      <c r="Z1063" s="24"/>
      <c r="AA1063" s="24"/>
      <c r="AB1063" s="24"/>
      <c r="AC1063" s="24"/>
      <c r="AD1063" s="24"/>
      <c r="AE1063" s="24"/>
      <c r="AF1063" s="24"/>
      <c r="AG1063" s="24"/>
      <c r="AH1063" s="24"/>
      <c r="AI1063" s="24">
        <v>65</v>
      </c>
      <c r="AJ1063" s="24">
        <v>65</v>
      </c>
      <c r="AK1063" s="24"/>
      <c r="AL1063" s="24"/>
      <c r="AM1063" s="24"/>
      <c r="AN1063" s="24"/>
      <c r="AO1063" s="145">
        <f t="shared" si="147"/>
        <v>65</v>
      </c>
      <c r="AP1063" s="14">
        <f t="shared" si="148"/>
        <v>65</v>
      </c>
      <c r="AQ1063" s="22"/>
      <c r="AR1063" s="24"/>
      <c r="AS1063" s="24"/>
      <c r="AT1063" s="24"/>
      <c r="AU1063" s="24"/>
      <c r="AV1063" s="24"/>
      <c r="AW1063" s="145"/>
      <c r="AX1063" s="24"/>
      <c r="AY1063" s="24"/>
      <c r="AZ1063" s="24"/>
      <c r="BA1063" s="24"/>
      <c r="BB1063" s="24"/>
      <c r="BC1063" s="24"/>
      <c r="BD1063" s="24"/>
      <c r="BE1063" s="24"/>
      <c r="BF1063" s="24"/>
      <c r="BG1063" s="24">
        <v>476.52</v>
      </c>
      <c r="BH1063" s="24">
        <v>476.52</v>
      </c>
      <c r="BI1063" s="24"/>
      <c r="BJ1063" s="24"/>
      <c r="BK1063" s="24"/>
      <c r="BL1063" s="24"/>
      <c r="BM1063" s="145">
        <f t="shared" si="149"/>
        <v>476.52</v>
      </c>
      <c r="BN1063" s="24">
        <f t="shared" si="150"/>
        <v>476.52</v>
      </c>
      <c r="BO1063" s="509">
        <f t="shared" si="144"/>
        <v>9.0618890077154318E-2</v>
      </c>
      <c r="BP1063" s="511">
        <v>0</v>
      </c>
      <c r="BQ1063" s="512">
        <v>0</v>
      </c>
      <c r="BR1063" s="513">
        <v>0</v>
      </c>
      <c r="BS1063" s="512">
        <v>0</v>
      </c>
      <c r="BT1063" s="512">
        <v>0</v>
      </c>
      <c r="BU1063" s="512">
        <v>0</v>
      </c>
      <c r="BV1063" s="512">
        <v>0</v>
      </c>
      <c r="BW1063" s="512">
        <v>0</v>
      </c>
      <c r="BX1063" s="512">
        <v>0</v>
      </c>
      <c r="BY1063" s="512">
        <v>0</v>
      </c>
      <c r="BZ1063" s="512">
        <v>0</v>
      </c>
      <c r="CA1063" s="512">
        <v>0</v>
      </c>
      <c r="CB1063" s="512">
        <v>0</v>
      </c>
      <c r="CC1063" s="512">
        <v>0</v>
      </c>
      <c r="CD1063" s="512">
        <v>0</v>
      </c>
      <c r="CE1063" s="512">
        <v>0</v>
      </c>
      <c r="CF1063" s="512">
        <v>559358.23679999996</v>
      </c>
      <c r="CG1063" s="512">
        <v>559358.23679999996</v>
      </c>
      <c r="CH1063" s="512">
        <v>0</v>
      </c>
      <c r="CI1063" s="512">
        <v>0</v>
      </c>
      <c r="CJ1063" s="512">
        <v>0</v>
      </c>
      <c r="CK1063" s="512">
        <v>0</v>
      </c>
      <c r="CL1063" s="513">
        <f t="shared" si="151"/>
        <v>559358.23679999996</v>
      </c>
      <c r="CM1063" s="513">
        <f t="shared" si="152"/>
        <v>559358.23679999996</v>
      </c>
      <c r="CN1063" s="113"/>
      <c r="CO1063" s="97"/>
      <c r="CP1063" s="97"/>
      <c r="CQ1063" s="97"/>
      <c r="CR1063" s="97"/>
      <c r="CS1063" s="97"/>
      <c r="CT1063" s="97"/>
      <c r="CU1063" s="114"/>
      <c r="CV1063" s="50">
        <f t="shared" si="145"/>
        <v>16994399.999999996</v>
      </c>
      <c r="CW1063" s="11"/>
      <c r="CX1063" s="604">
        <f t="shared" si="146"/>
        <v>5.258506251779111</v>
      </c>
      <c r="CY1063" s="143"/>
      <c r="CZ1063" s="143"/>
      <c r="DA1063" s="143"/>
      <c r="DB1063" s="23"/>
      <c r="DC1063" s="23"/>
      <c r="DD1063" s="23"/>
      <c r="DE1063" s="23"/>
      <c r="DF1063" s="143"/>
      <c r="DG1063" s="89"/>
      <c r="DH1063" s="50" t="s">
        <v>46</v>
      </c>
      <c r="DI1063" s="28"/>
      <c r="DJ1063" s="553" t="s">
        <v>46</v>
      </c>
      <c r="DK1063" s="143"/>
      <c r="DL1063" s="46"/>
      <c r="DM1063" s="111"/>
      <c r="DN1063" s="110"/>
      <c r="DO1063" s="432">
        <v>2052.4589898989898</v>
      </c>
      <c r="DP1063" s="433">
        <v>-789.10652940424393</v>
      </c>
      <c r="DQ1063" s="434">
        <v>196.57050505050506</v>
      </c>
      <c r="DR1063" s="428">
        <v>103.90066555509316</v>
      </c>
      <c r="DS1063" s="432">
        <v>2.1357575757575757</v>
      </c>
      <c r="DT1063" s="434">
        <v>-1.0466704725037375</v>
      </c>
      <c r="DU1063" s="434">
        <v>1.3220202020202021</v>
      </c>
      <c r="DV1063" s="428">
        <v>-0.48258039470186864</v>
      </c>
      <c r="DW1063" s="252"/>
      <c r="DX1063" s="50"/>
      <c r="DY1063" s="249"/>
      <c r="DZ1063" s="464">
        <v>681</v>
      </c>
      <c r="EA1063" s="465">
        <v>226611.33333333334</v>
      </c>
      <c r="EB1063" s="46"/>
    </row>
    <row r="1064" spans="1:132" s="141" customFormat="1" ht="27.75" customHeight="1" x14ac:dyDescent="0.25">
      <c r="A1064" s="69" t="s">
        <v>56</v>
      </c>
      <c r="B1064" s="69" t="s">
        <v>57</v>
      </c>
      <c r="C1064" s="69" t="s">
        <v>1464</v>
      </c>
      <c r="D1064" s="67" t="s">
        <v>1758</v>
      </c>
      <c r="E1064" s="67" t="s">
        <v>1539</v>
      </c>
      <c r="F1064" s="67" t="s">
        <v>1759</v>
      </c>
      <c r="G1064" s="67" t="s">
        <v>1541</v>
      </c>
      <c r="H1064" s="14" t="s">
        <v>46</v>
      </c>
      <c r="I1064" s="20" t="s">
        <v>1978</v>
      </c>
      <c r="J1064" s="145" t="s">
        <v>1975</v>
      </c>
      <c r="K1064" s="426">
        <v>9.7168050304614013</v>
      </c>
      <c r="L1064" s="426">
        <v>34.290530231706001</v>
      </c>
      <c r="M1064" s="424">
        <v>3143</v>
      </c>
      <c r="N1064" s="487">
        <v>30022713</v>
      </c>
      <c r="O1064" s="487" t="s">
        <v>1982</v>
      </c>
      <c r="P1064" s="572">
        <v>8.3678838615267601</v>
      </c>
      <c r="Q1064" s="34" t="s">
        <v>1977</v>
      </c>
      <c r="R1064" s="257" t="s">
        <v>48</v>
      </c>
      <c r="S1064" s="27"/>
      <c r="T1064" s="27"/>
      <c r="U1064" s="145"/>
      <c r="V1064" s="24"/>
      <c r="W1064" s="24"/>
      <c r="X1064" s="24"/>
      <c r="Y1064" s="24"/>
      <c r="Z1064" s="24"/>
      <c r="AA1064" s="24"/>
      <c r="AB1064" s="24"/>
      <c r="AC1064" s="24"/>
      <c r="AD1064" s="24"/>
      <c r="AE1064" s="24"/>
      <c r="AF1064" s="24"/>
      <c r="AG1064" s="24"/>
      <c r="AH1064" s="24"/>
      <c r="AI1064" s="24">
        <v>211</v>
      </c>
      <c r="AJ1064" s="24">
        <v>211</v>
      </c>
      <c r="AK1064" s="24">
        <v>1</v>
      </c>
      <c r="AL1064" s="24">
        <v>1</v>
      </c>
      <c r="AM1064" s="24"/>
      <c r="AN1064" s="24"/>
      <c r="AO1064" s="145">
        <f t="shared" si="147"/>
        <v>212</v>
      </c>
      <c r="AP1064" s="14">
        <f t="shared" si="148"/>
        <v>212</v>
      </c>
      <c r="AQ1064" s="22"/>
      <c r="AR1064" s="24"/>
      <c r="AS1064" s="24"/>
      <c r="AT1064" s="24"/>
      <c r="AU1064" s="24"/>
      <c r="AV1064" s="24"/>
      <c r="AW1064" s="145"/>
      <c r="AX1064" s="24"/>
      <c r="AY1064" s="24"/>
      <c r="AZ1064" s="24"/>
      <c r="BA1064" s="24"/>
      <c r="BB1064" s="24"/>
      <c r="BC1064" s="24"/>
      <c r="BD1064" s="24"/>
      <c r="BE1064" s="24"/>
      <c r="BF1064" s="24"/>
      <c r="BG1064" s="24">
        <v>1383.6</v>
      </c>
      <c r="BH1064" s="24">
        <v>1383.6</v>
      </c>
      <c r="BI1064" s="24">
        <v>7.6</v>
      </c>
      <c r="BJ1064" s="24">
        <v>7.6</v>
      </c>
      <c r="BK1064" s="24"/>
      <c r="BL1064" s="24"/>
      <c r="BM1064" s="145">
        <f t="shared" si="149"/>
        <v>1391.1999999999998</v>
      </c>
      <c r="BN1064" s="24">
        <f t="shared" si="150"/>
        <v>1391.1999999999998</v>
      </c>
      <c r="BO1064" s="509">
        <f t="shared" si="144"/>
        <v>0.16625469748646449</v>
      </c>
      <c r="BP1064" s="511">
        <v>0</v>
      </c>
      <c r="BQ1064" s="512">
        <v>0</v>
      </c>
      <c r="BR1064" s="513">
        <v>0</v>
      </c>
      <c r="BS1064" s="512">
        <v>0</v>
      </c>
      <c r="BT1064" s="512">
        <v>0</v>
      </c>
      <c r="BU1064" s="512">
        <v>0</v>
      </c>
      <c r="BV1064" s="512">
        <v>0</v>
      </c>
      <c r="BW1064" s="512">
        <v>0</v>
      </c>
      <c r="BX1064" s="512">
        <v>0</v>
      </c>
      <c r="BY1064" s="512">
        <v>0</v>
      </c>
      <c r="BZ1064" s="512">
        <v>0</v>
      </c>
      <c r="CA1064" s="512">
        <v>0</v>
      </c>
      <c r="CB1064" s="512">
        <v>0</v>
      </c>
      <c r="CC1064" s="512">
        <v>0</v>
      </c>
      <c r="CD1064" s="512">
        <v>0</v>
      </c>
      <c r="CE1064" s="512">
        <v>0</v>
      </c>
      <c r="CF1064" s="512">
        <v>1624125.0240000002</v>
      </c>
      <c r="CG1064" s="512">
        <v>1624125.0240000002</v>
      </c>
      <c r="CH1064" s="512">
        <v>8921.1840000000011</v>
      </c>
      <c r="CI1064" s="512">
        <v>8921.1840000000011</v>
      </c>
      <c r="CJ1064" s="512">
        <v>0</v>
      </c>
      <c r="CK1064" s="512">
        <v>0</v>
      </c>
      <c r="CL1064" s="513">
        <f t="shared" si="151"/>
        <v>1633046.2080000001</v>
      </c>
      <c r="CM1064" s="513">
        <f t="shared" si="152"/>
        <v>1633046.2080000001</v>
      </c>
      <c r="CN1064" s="113"/>
      <c r="CO1064" s="97"/>
      <c r="CP1064" s="97"/>
      <c r="CQ1064" s="97"/>
      <c r="CR1064" s="97"/>
      <c r="CS1064" s="97"/>
      <c r="CT1064" s="97"/>
      <c r="CU1064" s="114"/>
      <c r="CV1064" s="50">
        <f t="shared" si="145"/>
        <v>30022713</v>
      </c>
      <c r="CW1064" s="11"/>
      <c r="CX1064" s="604">
        <f t="shared" si="146"/>
        <v>8.3678838615267601</v>
      </c>
      <c r="CY1064" s="143"/>
      <c r="CZ1064" s="143"/>
      <c r="DA1064" s="143"/>
      <c r="DB1064" s="23"/>
      <c r="DC1064" s="23"/>
      <c r="DD1064" s="23"/>
      <c r="DE1064" s="23"/>
      <c r="DF1064" s="143"/>
      <c r="DG1064" s="89"/>
      <c r="DH1064" s="50" t="s">
        <v>46</v>
      </c>
      <c r="DI1064" s="28"/>
      <c r="DJ1064" s="553" t="s">
        <v>46</v>
      </c>
      <c r="DK1064" s="143"/>
      <c r="DL1064" s="46"/>
      <c r="DM1064" s="111"/>
      <c r="DN1064" s="110"/>
      <c r="DO1064" s="432">
        <v>1407.2401559144062</v>
      </c>
      <c r="DP1064" s="433">
        <v>-938.32849874282147</v>
      </c>
      <c r="DQ1064" s="434">
        <v>24.402513722058707</v>
      </c>
      <c r="DR1064" s="428">
        <v>54.997782524743691</v>
      </c>
      <c r="DS1064" s="432">
        <v>0.89698512449288048</v>
      </c>
      <c r="DT1064" s="434">
        <v>-1.1044509764584043E-2</v>
      </c>
      <c r="DU1064" s="434">
        <v>0.50369898973828653</v>
      </c>
      <c r="DV1064" s="428">
        <v>0.27608259855630624</v>
      </c>
      <c r="DW1064" s="252"/>
      <c r="DX1064" s="50"/>
      <c r="DY1064" s="249"/>
      <c r="DZ1064" s="464">
        <v>47736</v>
      </c>
      <c r="EA1064" s="465">
        <v>149944.33333333334</v>
      </c>
      <c r="EB1064" s="46"/>
    </row>
    <row r="1065" spans="1:132" s="141" customFormat="1" ht="27.75" customHeight="1" x14ac:dyDescent="0.25">
      <c r="A1065" s="69" t="s">
        <v>56</v>
      </c>
      <c r="B1065" s="69" t="s">
        <v>57</v>
      </c>
      <c r="C1065" s="69" t="s">
        <v>1464</v>
      </c>
      <c r="D1065" s="67" t="s">
        <v>1758</v>
      </c>
      <c r="E1065" s="67" t="s">
        <v>1539</v>
      </c>
      <c r="F1065" s="67" t="s">
        <v>1760</v>
      </c>
      <c r="G1065" s="67" t="s">
        <v>1539</v>
      </c>
      <c r="H1065" s="14" t="s">
        <v>46</v>
      </c>
      <c r="I1065" s="20" t="s">
        <v>1978</v>
      </c>
      <c r="J1065" s="145" t="s">
        <v>1975</v>
      </c>
      <c r="K1065" s="426">
        <v>11.774481389853227</v>
      </c>
      <c r="L1065" s="426">
        <v>18.374999961779999</v>
      </c>
      <c r="M1065" s="424">
        <v>1234</v>
      </c>
      <c r="N1065" s="487">
        <v>24063411</v>
      </c>
      <c r="O1065" s="487" t="s">
        <v>1982</v>
      </c>
      <c r="P1065" s="572">
        <v>5.7843568769570224</v>
      </c>
      <c r="Q1065" s="34" t="s">
        <v>1977</v>
      </c>
      <c r="R1065" s="257" t="s">
        <v>48</v>
      </c>
      <c r="S1065" s="27"/>
      <c r="T1065" s="27"/>
      <c r="U1065" s="145"/>
      <c r="V1065" s="24"/>
      <c r="W1065" s="24"/>
      <c r="X1065" s="24"/>
      <c r="Y1065" s="24"/>
      <c r="Z1065" s="24"/>
      <c r="AA1065" s="24"/>
      <c r="AB1065" s="24"/>
      <c r="AC1065" s="24"/>
      <c r="AD1065" s="24"/>
      <c r="AE1065" s="24"/>
      <c r="AF1065" s="24"/>
      <c r="AG1065" s="24"/>
      <c r="AH1065" s="24"/>
      <c r="AI1065" s="24">
        <v>132</v>
      </c>
      <c r="AJ1065" s="24">
        <v>132</v>
      </c>
      <c r="AK1065" s="24"/>
      <c r="AL1065" s="24"/>
      <c r="AM1065" s="24"/>
      <c r="AN1065" s="24"/>
      <c r="AO1065" s="145">
        <f t="shared" si="147"/>
        <v>132</v>
      </c>
      <c r="AP1065" s="14">
        <f t="shared" si="148"/>
        <v>132</v>
      </c>
      <c r="AQ1065" s="22"/>
      <c r="AR1065" s="24"/>
      <c r="AS1065" s="24"/>
      <c r="AT1065" s="24"/>
      <c r="AU1065" s="24"/>
      <c r="AV1065" s="24"/>
      <c r="AW1065" s="145"/>
      <c r="AX1065" s="24"/>
      <c r="AY1065" s="24"/>
      <c r="AZ1065" s="24"/>
      <c r="BA1065" s="24"/>
      <c r="BB1065" s="24"/>
      <c r="BC1065" s="24"/>
      <c r="BD1065" s="24"/>
      <c r="BE1065" s="24"/>
      <c r="BF1065" s="24"/>
      <c r="BG1065" s="24">
        <v>2759.9949999999999</v>
      </c>
      <c r="BH1065" s="24">
        <v>2759.9949999999999</v>
      </c>
      <c r="BI1065" s="24"/>
      <c r="BJ1065" s="24"/>
      <c r="BK1065" s="24"/>
      <c r="BL1065" s="24"/>
      <c r="BM1065" s="145">
        <f t="shared" si="149"/>
        <v>2759.9949999999999</v>
      </c>
      <c r="BN1065" s="24">
        <f t="shared" si="150"/>
        <v>2759.9949999999999</v>
      </c>
      <c r="BO1065" s="509">
        <f t="shared" si="144"/>
        <v>0.47714811840101246</v>
      </c>
      <c r="BP1065" s="511">
        <v>0</v>
      </c>
      <c r="BQ1065" s="512">
        <v>0</v>
      </c>
      <c r="BR1065" s="513">
        <v>0</v>
      </c>
      <c r="BS1065" s="512">
        <v>0</v>
      </c>
      <c r="BT1065" s="512">
        <v>0</v>
      </c>
      <c r="BU1065" s="512">
        <v>0</v>
      </c>
      <c r="BV1065" s="512">
        <v>0</v>
      </c>
      <c r="BW1065" s="512">
        <v>0</v>
      </c>
      <c r="BX1065" s="512">
        <v>0</v>
      </c>
      <c r="BY1065" s="512">
        <v>0</v>
      </c>
      <c r="BZ1065" s="512">
        <v>0</v>
      </c>
      <c r="CA1065" s="512">
        <v>0</v>
      </c>
      <c r="CB1065" s="512">
        <v>0</v>
      </c>
      <c r="CC1065" s="512">
        <v>0</v>
      </c>
      <c r="CD1065" s="512">
        <v>0</v>
      </c>
      <c r="CE1065" s="512">
        <v>0</v>
      </c>
      <c r="CF1065" s="512">
        <v>3239792.5308000003</v>
      </c>
      <c r="CG1065" s="512">
        <v>3239792.5308000003</v>
      </c>
      <c r="CH1065" s="512">
        <v>0</v>
      </c>
      <c r="CI1065" s="512">
        <v>0</v>
      </c>
      <c r="CJ1065" s="512">
        <v>0</v>
      </c>
      <c r="CK1065" s="512">
        <v>0</v>
      </c>
      <c r="CL1065" s="513">
        <f t="shared" si="151"/>
        <v>3239792.5308000003</v>
      </c>
      <c r="CM1065" s="513">
        <f t="shared" si="152"/>
        <v>3239792.5308000003</v>
      </c>
      <c r="CN1065" s="113"/>
      <c r="CO1065" s="97"/>
      <c r="CP1065" s="97"/>
      <c r="CQ1065" s="97"/>
      <c r="CR1065" s="97"/>
      <c r="CS1065" s="97"/>
      <c r="CT1065" s="97"/>
      <c r="CU1065" s="114"/>
      <c r="CV1065" s="50">
        <f t="shared" si="145"/>
        <v>24063411</v>
      </c>
      <c r="CW1065" s="11"/>
      <c r="CX1065" s="604">
        <f t="shared" si="146"/>
        <v>5.7843568769570224</v>
      </c>
      <c r="CY1065" s="143"/>
      <c r="CZ1065" s="143"/>
      <c r="DA1065" s="143"/>
      <c r="DB1065" s="23"/>
      <c r="DC1065" s="23"/>
      <c r="DD1065" s="23"/>
      <c r="DE1065" s="23"/>
      <c r="DF1065" s="143"/>
      <c r="DG1065" s="89"/>
      <c r="DH1065" s="50" t="s">
        <v>46</v>
      </c>
      <c r="DI1065" s="28"/>
      <c r="DJ1065" s="553" t="s">
        <v>46</v>
      </c>
      <c r="DK1065" s="143"/>
      <c r="DL1065" s="46"/>
      <c r="DM1065" s="111"/>
      <c r="DN1065" s="110"/>
      <c r="DO1065" s="432">
        <v>763.48439400081065</v>
      </c>
      <c r="DP1065" s="433">
        <v>-276.31832541398018</v>
      </c>
      <c r="DQ1065" s="434">
        <v>116.29023104985812</v>
      </c>
      <c r="DR1065" s="428">
        <v>-12.618964677149464</v>
      </c>
      <c r="DS1065" s="432">
        <v>0.82448317794892578</v>
      </c>
      <c r="DT1065" s="434">
        <v>-0.22901399743398376</v>
      </c>
      <c r="DU1065" s="434">
        <v>0.52857721929468993</v>
      </c>
      <c r="DV1065" s="428">
        <v>-4.7594335526068898E-2</v>
      </c>
      <c r="DW1065" s="252"/>
      <c r="DX1065" s="50"/>
      <c r="DY1065" s="249"/>
      <c r="DZ1065" s="464">
        <v>0</v>
      </c>
      <c r="EA1065" s="465">
        <v>0</v>
      </c>
      <c r="EB1065" s="46"/>
    </row>
    <row r="1066" spans="1:132" s="141" customFormat="1" ht="27.75" customHeight="1" x14ac:dyDescent="0.25">
      <c r="A1066" s="69" t="s">
        <v>56</v>
      </c>
      <c r="B1066" s="69" t="s">
        <v>57</v>
      </c>
      <c r="C1066" s="69" t="s">
        <v>1464</v>
      </c>
      <c r="D1066" s="67" t="s">
        <v>1761</v>
      </c>
      <c r="E1066" s="67" t="s">
        <v>1534</v>
      </c>
      <c r="F1066" s="67" t="s">
        <v>1762</v>
      </c>
      <c r="G1066" s="67" t="s">
        <v>1534</v>
      </c>
      <c r="H1066" s="14" t="s">
        <v>46</v>
      </c>
      <c r="I1066" s="20" t="s">
        <v>1979</v>
      </c>
      <c r="J1066" s="145" t="s">
        <v>1975</v>
      </c>
      <c r="K1066" s="426">
        <v>9.7168050304614013</v>
      </c>
      <c r="L1066" s="426">
        <v>4.2395833245150003</v>
      </c>
      <c r="M1066" s="424">
        <v>492</v>
      </c>
      <c r="N1066" s="487">
        <v>8654880.0000000019</v>
      </c>
      <c r="O1066" s="487" t="s">
        <v>1976</v>
      </c>
      <c r="P1066" s="572">
        <v>5.0298755451800199</v>
      </c>
      <c r="Q1066" s="34" t="s">
        <v>1977</v>
      </c>
      <c r="R1066" s="257" t="s">
        <v>48</v>
      </c>
      <c r="S1066" s="27"/>
      <c r="T1066" s="27"/>
      <c r="U1066" s="145"/>
      <c r="V1066" s="24"/>
      <c r="W1066" s="24"/>
      <c r="X1066" s="24"/>
      <c r="Y1066" s="24"/>
      <c r="Z1066" s="24"/>
      <c r="AA1066" s="24"/>
      <c r="AB1066" s="24"/>
      <c r="AC1066" s="24"/>
      <c r="AD1066" s="24"/>
      <c r="AE1066" s="24"/>
      <c r="AF1066" s="24"/>
      <c r="AG1066" s="24"/>
      <c r="AH1066" s="24"/>
      <c r="AI1066" s="24">
        <v>5</v>
      </c>
      <c r="AJ1066" s="24">
        <v>5</v>
      </c>
      <c r="AK1066" s="24"/>
      <c r="AL1066" s="24"/>
      <c r="AM1066" s="24"/>
      <c r="AN1066" s="24"/>
      <c r="AO1066" s="145">
        <f t="shared" si="147"/>
        <v>5</v>
      </c>
      <c r="AP1066" s="14">
        <f t="shared" si="148"/>
        <v>5</v>
      </c>
      <c r="AQ1066" s="22"/>
      <c r="AR1066" s="24"/>
      <c r="AS1066" s="24"/>
      <c r="AT1066" s="24"/>
      <c r="AU1066" s="24"/>
      <c r="AV1066" s="24"/>
      <c r="AW1066" s="145"/>
      <c r="AX1066" s="24"/>
      <c r="AY1066" s="24"/>
      <c r="AZ1066" s="24"/>
      <c r="BA1066" s="24"/>
      <c r="BB1066" s="24"/>
      <c r="BC1066" s="24"/>
      <c r="BD1066" s="24"/>
      <c r="BE1066" s="24"/>
      <c r="BF1066" s="24"/>
      <c r="BG1066" s="24">
        <v>28.8</v>
      </c>
      <c r="BH1066" s="24">
        <v>28.8</v>
      </c>
      <c r="BI1066" s="24"/>
      <c r="BJ1066" s="24"/>
      <c r="BK1066" s="24"/>
      <c r="BL1066" s="24"/>
      <c r="BM1066" s="145">
        <f t="shared" si="149"/>
        <v>28.8</v>
      </c>
      <c r="BN1066" s="24">
        <f t="shared" si="150"/>
        <v>28.8</v>
      </c>
      <c r="BO1066" s="509">
        <f t="shared" si="144"/>
        <v>5.7257877936161229E-3</v>
      </c>
      <c r="BP1066" s="511">
        <v>0</v>
      </c>
      <c r="BQ1066" s="512">
        <v>0</v>
      </c>
      <c r="BR1066" s="513">
        <v>0</v>
      </c>
      <c r="BS1066" s="512">
        <v>0</v>
      </c>
      <c r="BT1066" s="512">
        <v>0</v>
      </c>
      <c r="BU1066" s="512">
        <v>0</v>
      </c>
      <c r="BV1066" s="512">
        <v>0</v>
      </c>
      <c r="BW1066" s="512">
        <v>0</v>
      </c>
      <c r="BX1066" s="512">
        <v>0</v>
      </c>
      <c r="BY1066" s="512">
        <v>0</v>
      </c>
      <c r="BZ1066" s="512">
        <v>0</v>
      </c>
      <c r="CA1066" s="512">
        <v>0</v>
      </c>
      <c r="CB1066" s="512">
        <v>0</v>
      </c>
      <c r="CC1066" s="512">
        <v>0</v>
      </c>
      <c r="CD1066" s="512">
        <v>0</v>
      </c>
      <c r="CE1066" s="512">
        <v>0</v>
      </c>
      <c r="CF1066" s="512">
        <v>33806.592000000004</v>
      </c>
      <c r="CG1066" s="512">
        <v>33806.592000000004</v>
      </c>
      <c r="CH1066" s="512">
        <v>0</v>
      </c>
      <c r="CI1066" s="512">
        <v>0</v>
      </c>
      <c r="CJ1066" s="512">
        <v>0</v>
      </c>
      <c r="CK1066" s="512">
        <v>0</v>
      </c>
      <c r="CL1066" s="513">
        <f t="shared" si="151"/>
        <v>33806.592000000004</v>
      </c>
      <c r="CM1066" s="513">
        <f t="shared" si="152"/>
        <v>33806.592000000004</v>
      </c>
      <c r="CN1066" s="113"/>
      <c r="CO1066" s="97"/>
      <c r="CP1066" s="97"/>
      <c r="CQ1066" s="97"/>
      <c r="CR1066" s="97"/>
      <c r="CS1066" s="97"/>
      <c r="CT1066" s="97"/>
      <c r="CU1066" s="114"/>
      <c r="CV1066" s="50">
        <f t="shared" si="145"/>
        <v>8654880.0000000019</v>
      </c>
      <c r="CW1066" s="11"/>
      <c r="CX1066" s="604">
        <f t="shared" si="146"/>
        <v>5.0298755451800199</v>
      </c>
      <c r="CY1066" s="143"/>
      <c r="CZ1066" s="143"/>
      <c r="DA1066" s="143"/>
      <c r="DB1066" s="23"/>
      <c r="DC1066" s="23"/>
      <c r="DD1066" s="23"/>
      <c r="DE1066" s="23"/>
      <c r="DF1066" s="143"/>
      <c r="DG1066" s="89"/>
      <c r="DH1066" s="50" t="s">
        <v>46</v>
      </c>
      <c r="DI1066" s="28"/>
      <c r="DJ1066" s="553" t="s">
        <v>46</v>
      </c>
      <c r="DK1066" s="143"/>
      <c r="DL1066" s="46"/>
      <c r="DM1066" s="111"/>
      <c r="DN1066" s="110"/>
      <c r="DO1066" s="432">
        <v>1407.9532520325204</v>
      </c>
      <c r="DP1066" s="433">
        <v>-1318.809396605654</v>
      </c>
      <c r="DQ1066" s="434">
        <v>22.119918699186993</v>
      </c>
      <c r="DR1066" s="428">
        <v>30.153929957198695</v>
      </c>
      <c r="DS1066" s="432">
        <v>2.0813008130081303</v>
      </c>
      <c r="DT1066" s="434">
        <v>-1.3805215389534942</v>
      </c>
      <c r="DU1066" s="434">
        <v>1.0813008130081301</v>
      </c>
      <c r="DV1066" s="428">
        <v>-0.38864611579844988</v>
      </c>
      <c r="DW1066" s="252"/>
      <c r="DX1066" s="50"/>
      <c r="DY1066" s="249"/>
      <c r="DZ1066" s="464">
        <v>6874</v>
      </c>
      <c r="EA1066" s="465">
        <v>-6831</v>
      </c>
      <c r="EB1066" s="46"/>
    </row>
    <row r="1067" spans="1:132" s="141" customFormat="1" ht="27.75" customHeight="1" x14ac:dyDescent="0.25">
      <c r="A1067" s="69" t="s">
        <v>56</v>
      </c>
      <c r="B1067" s="69" t="s">
        <v>57</v>
      </c>
      <c r="C1067" s="69" t="s">
        <v>1464</v>
      </c>
      <c r="D1067" s="67" t="s">
        <v>1761</v>
      </c>
      <c r="E1067" s="67" t="s">
        <v>1534</v>
      </c>
      <c r="F1067" s="67" t="s">
        <v>1763</v>
      </c>
      <c r="G1067" s="67" t="s">
        <v>1764</v>
      </c>
      <c r="H1067" s="14" t="s">
        <v>46</v>
      </c>
      <c r="I1067" s="20" t="s">
        <v>1978</v>
      </c>
      <c r="J1067" s="145" t="s">
        <v>1975</v>
      </c>
      <c r="K1067" s="426">
        <v>9.7168050304614013</v>
      </c>
      <c r="L1067" s="426">
        <v>24.099810555933001</v>
      </c>
      <c r="M1067" s="424">
        <v>1917</v>
      </c>
      <c r="N1067" s="487">
        <v>21479520</v>
      </c>
      <c r="O1067" s="487" t="s">
        <v>1976</v>
      </c>
      <c r="P1067" s="572">
        <v>5.7614938062971124</v>
      </c>
      <c r="Q1067" s="34" t="s">
        <v>1977</v>
      </c>
      <c r="R1067" s="257" t="s">
        <v>48</v>
      </c>
      <c r="S1067" s="27"/>
      <c r="T1067" s="27"/>
      <c r="U1067" s="145"/>
      <c r="V1067" s="24"/>
      <c r="W1067" s="24"/>
      <c r="X1067" s="24"/>
      <c r="Y1067" s="24"/>
      <c r="Z1067" s="24"/>
      <c r="AA1067" s="24"/>
      <c r="AB1067" s="24"/>
      <c r="AC1067" s="24"/>
      <c r="AD1067" s="24"/>
      <c r="AE1067" s="24"/>
      <c r="AF1067" s="24"/>
      <c r="AG1067" s="24"/>
      <c r="AH1067" s="24"/>
      <c r="AI1067" s="24">
        <v>53</v>
      </c>
      <c r="AJ1067" s="24">
        <v>53</v>
      </c>
      <c r="AK1067" s="24"/>
      <c r="AL1067" s="24"/>
      <c r="AM1067" s="24"/>
      <c r="AN1067" s="24"/>
      <c r="AO1067" s="145">
        <f t="shared" si="147"/>
        <v>53</v>
      </c>
      <c r="AP1067" s="14">
        <f t="shared" si="148"/>
        <v>53</v>
      </c>
      <c r="AQ1067" s="22"/>
      <c r="AR1067" s="24"/>
      <c r="AS1067" s="24"/>
      <c r="AT1067" s="24"/>
      <c r="AU1067" s="24"/>
      <c r="AV1067" s="24"/>
      <c r="AW1067" s="145"/>
      <c r="AX1067" s="24"/>
      <c r="AY1067" s="24"/>
      <c r="AZ1067" s="24"/>
      <c r="BA1067" s="24"/>
      <c r="BB1067" s="24"/>
      <c r="BC1067" s="24"/>
      <c r="BD1067" s="24"/>
      <c r="BE1067" s="24"/>
      <c r="BF1067" s="24"/>
      <c r="BG1067" s="24">
        <v>317.95</v>
      </c>
      <c r="BH1067" s="24">
        <v>317.95</v>
      </c>
      <c r="BI1067" s="24"/>
      <c r="BJ1067" s="24"/>
      <c r="BK1067" s="24"/>
      <c r="BL1067" s="24"/>
      <c r="BM1067" s="145">
        <f t="shared" si="149"/>
        <v>317.95</v>
      </c>
      <c r="BN1067" s="24">
        <f t="shared" si="150"/>
        <v>317.95</v>
      </c>
      <c r="BO1067" s="509">
        <f t="shared" si="144"/>
        <v>5.5185340935798924E-2</v>
      </c>
      <c r="BP1067" s="511">
        <v>0</v>
      </c>
      <c r="BQ1067" s="512">
        <v>0</v>
      </c>
      <c r="BR1067" s="513">
        <v>0</v>
      </c>
      <c r="BS1067" s="512">
        <v>0</v>
      </c>
      <c r="BT1067" s="512">
        <v>0</v>
      </c>
      <c r="BU1067" s="512">
        <v>0</v>
      </c>
      <c r="BV1067" s="512">
        <v>0</v>
      </c>
      <c r="BW1067" s="512">
        <v>0</v>
      </c>
      <c r="BX1067" s="512">
        <v>0</v>
      </c>
      <c r="BY1067" s="512">
        <v>0</v>
      </c>
      <c r="BZ1067" s="512">
        <v>0</v>
      </c>
      <c r="CA1067" s="512">
        <v>0</v>
      </c>
      <c r="CB1067" s="512">
        <v>0</v>
      </c>
      <c r="CC1067" s="512">
        <v>0</v>
      </c>
      <c r="CD1067" s="512">
        <v>0</v>
      </c>
      <c r="CE1067" s="512">
        <v>0</v>
      </c>
      <c r="CF1067" s="512">
        <v>373222.42800000001</v>
      </c>
      <c r="CG1067" s="512">
        <v>373222.42800000001</v>
      </c>
      <c r="CH1067" s="512">
        <v>0</v>
      </c>
      <c r="CI1067" s="512">
        <v>0</v>
      </c>
      <c r="CJ1067" s="512">
        <v>0</v>
      </c>
      <c r="CK1067" s="512">
        <v>0</v>
      </c>
      <c r="CL1067" s="513">
        <f t="shared" si="151"/>
        <v>373222.42800000001</v>
      </c>
      <c r="CM1067" s="513">
        <f t="shared" si="152"/>
        <v>373222.42800000001</v>
      </c>
      <c r="CN1067" s="113"/>
      <c r="CO1067" s="97"/>
      <c r="CP1067" s="97"/>
      <c r="CQ1067" s="97"/>
      <c r="CR1067" s="97"/>
      <c r="CS1067" s="97"/>
      <c r="CT1067" s="97"/>
      <c r="CU1067" s="114"/>
      <c r="CV1067" s="50">
        <f t="shared" si="145"/>
        <v>21479520</v>
      </c>
      <c r="CW1067" s="11"/>
      <c r="CX1067" s="604">
        <f t="shared" si="146"/>
        <v>5.7614938062971124</v>
      </c>
      <c r="CY1067" s="143"/>
      <c r="CZ1067" s="143"/>
      <c r="DA1067" s="143"/>
      <c r="DB1067" s="23"/>
      <c r="DC1067" s="23"/>
      <c r="DD1067" s="23"/>
      <c r="DE1067" s="23"/>
      <c r="DF1067" s="143"/>
      <c r="DG1067" s="89"/>
      <c r="DH1067" s="50" t="s">
        <v>46</v>
      </c>
      <c r="DI1067" s="28"/>
      <c r="DJ1067" s="553" t="s">
        <v>46</v>
      </c>
      <c r="DK1067" s="143"/>
      <c r="DL1067" s="46"/>
      <c r="DM1067" s="111"/>
      <c r="DN1067" s="110"/>
      <c r="DO1067" s="432">
        <v>2619.8859279224403</v>
      </c>
      <c r="DP1067" s="433">
        <v>-2459.7569455157632</v>
      </c>
      <c r="DQ1067" s="434">
        <v>159.43468243272591</v>
      </c>
      <c r="DR1067" s="428">
        <v>-74.632190526157899</v>
      </c>
      <c r="DS1067" s="432">
        <v>2.4523757770725516</v>
      </c>
      <c r="DT1067" s="434">
        <v>-0.70246973112618538</v>
      </c>
      <c r="DU1067" s="434">
        <v>1.2911359387905903</v>
      </c>
      <c r="DV1067" s="428">
        <v>0.44426912440845134</v>
      </c>
      <c r="DW1067" s="252"/>
      <c r="DX1067" s="50"/>
      <c r="DY1067" s="249"/>
      <c r="DZ1067" s="464">
        <v>260685</v>
      </c>
      <c r="EA1067" s="465">
        <v>-172699.33333333331</v>
      </c>
      <c r="EB1067" s="46"/>
    </row>
    <row r="1068" spans="1:132" s="141" customFormat="1" ht="27.75" customHeight="1" x14ac:dyDescent="0.25">
      <c r="A1068" s="69" t="s">
        <v>56</v>
      </c>
      <c r="B1068" s="69" t="s">
        <v>57</v>
      </c>
      <c r="C1068" s="69" t="s">
        <v>1464</v>
      </c>
      <c r="D1068" s="67" t="s">
        <v>1765</v>
      </c>
      <c r="E1068" s="67" t="s">
        <v>1556</v>
      </c>
      <c r="F1068" s="67" t="s">
        <v>1766</v>
      </c>
      <c r="G1068" s="67" t="s">
        <v>1556</v>
      </c>
      <c r="H1068" s="14" t="s">
        <v>46</v>
      </c>
      <c r="I1068" s="20" t="s">
        <v>1979</v>
      </c>
      <c r="J1068" s="145" t="s">
        <v>1975</v>
      </c>
      <c r="K1068" s="426">
        <v>9.7168050304614013</v>
      </c>
      <c r="L1068" s="426">
        <v>2.3882575707900005</v>
      </c>
      <c r="M1068" s="424">
        <v>303</v>
      </c>
      <c r="N1068" s="487">
        <v>1787040.0000000002</v>
      </c>
      <c r="O1068" s="487" t="s">
        <v>1976</v>
      </c>
      <c r="P1068" s="572">
        <v>0.2972199185788193</v>
      </c>
      <c r="Q1068" s="34" t="s">
        <v>48</v>
      </c>
      <c r="R1068" s="257" t="s">
        <v>48</v>
      </c>
      <c r="S1068" s="27"/>
      <c r="T1068" s="27"/>
      <c r="U1068" s="145"/>
      <c r="V1068" s="24"/>
      <c r="W1068" s="24"/>
      <c r="X1068" s="24"/>
      <c r="Y1068" s="24"/>
      <c r="Z1068" s="24"/>
      <c r="AA1068" s="24"/>
      <c r="AB1068" s="24"/>
      <c r="AC1068" s="24"/>
      <c r="AD1068" s="24"/>
      <c r="AE1068" s="24"/>
      <c r="AF1068" s="24"/>
      <c r="AG1068" s="24"/>
      <c r="AH1068" s="24"/>
      <c r="AI1068" s="24">
        <v>16</v>
      </c>
      <c r="AJ1068" s="24">
        <v>16</v>
      </c>
      <c r="AK1068" s="24"/>
      <c r="AL1068" s="24"/>
      <c r="AM1068" s="24"/>
      <c r="AN1068" s="24"/>
      <c r="AO1068" s="145">
        <f t="shared" si="147"/>
        <v>16</v>
      </c>
      <c r="AP1068" s="14">
        <f t="shared" si="148"/>
        <v>16</v>
      </c>
      <c r="AQ1068" s="22"/>
      <c r="AR1068" s="24"/>
      <c r="AS1068" s="24"/>
      <c r="AT1068" s="24"/>
      <c r="AU1068" s="24"/>
      <c r="AV1068" s="24"/>
      <c r="AW1068" s="145"/>
      <c r="AX1068" s="24"/>
      <c r="AY1068" s="24"/>
      <c r="AZ1068" s="24"/>
      <c r="BA1068" s="24"/>
      <c r="BB1068" s="24"/>
      <c r="BC1068" s="24"/>
      <c r="BD1068" s="24"/>
      <c r="BE1068" s="24"/>
      <c r="BF1068" s="24"/>
      <c r="BG1068" s="24">
        <v>108.92</v>
      </c>
      <c r="BH1068" s="24">
        <v>108.92</v>
      </c>
      <c r="BI1068" s="24"/>
      <c r="BJ1068" s="24"/>
      <c r="BK1068" s="24"/>
      <c r="BL1068" s="24"/>
      <c r="BM1068" s="145">
        <f t="shared" si="149"/>
        <v>108.92</v>
      </c>
      <c r="BN1068" s="24">
        <f t="shared" si="150"/>
        <v>108.92</v>
      </c>
      <c r="BO1068" s="509">
        <f t="shared" si="144"/>
        <v>0.36646265338073458</v>
      </c>
      <c r="BP1068" s="511">
        <v>0</v>
      </c>
      <c r="BQ1068" s="512">
        <v>0</v>
      </c>
      <c r="BR1068" s="513">
        <v>0</v>
      </c>
      <c r="BS1068" s="512">
        <v>0</v>
      </c>
      <c r="BT1068" s="512">
        <v>0</v>
      </c>
      <c r="BU1068" s="512">
        <v>0</v>
      </c>
      <c r="BV1068" s="512">
        <v>0</v>
      </c>
      <c r="BW1068" s="512">
        <v>0</v>
      </c>
      <c r="BX1068" s="512">
        <v>0</v>
      </c>
      <c r="BY1068" s="512">
        <v>0</v>
      </c>
      <c r="BZ1068" s="512">
        <v>0</v>
      </c>
      <c r="CA1068" s="512">
        <v>0</v>
      </c>
      <c r="CB1068" s="512">
        <v>0</v>
      </c>
      <c r="CC1068" s="512">
        <v>0</v>
      </c>
      <c r="CD1068" s="512">
        <v>0</v>
      </c>
      <c r="CE1068" s="512">
        <v>0</v>
      </c>
      <c r="CF1068" s="512">
        <v>127854.65280000001</v>
      </c>
      <c r="CG1068" s="512">
        <v>127854.65280000001</v>
      </c>
      <c r="CH1068" s="512">
        <v>0</v>
      </c>
      <c r="CI1068" s="512">
        <v>0</v>
      </c>
      <c r="CJ1068" s="512">
        <v>0</v>
      </c>
      <c r="CK1068" s="512">
        <v>0</v>
      </c>
      <c r="CL1068" s="513">
        <f t="shared" si="151"/>
        <v>127854.65280000001</v>
      </c>
      <c r="CM1068" s="513">
        <f t="shared" si="152"/>
        <v>127854.65280000001</v>
      </c>
      <c r="CN1068" s="113"/>
      <c r="CO1068" s="97"/>
      <c r="CP1068" s="97"/>
      <c r="CQ1068" s="97"/>
      <c r="CR1068" s="97"/>
      <c r="CS1068" s="97"/>
      <c r="CT1068" s="97"/>
      <c r="CU1068" s="114"/>
      <c r="CV1068" s="50">
        <f t="shared" si="145"/>
        <v>1787040.0000000002</v>
      </c>
      <c r="CW1068" s="11"/>
      <c r="CX1068" s="604">
        <f t="shared" si="146"/>
        <v>0.2972199185788193</v>
      </c>
      <c r="CY1068" s="143"/>
      <c r="CZ1068" s="143"/>
      <c r="DA1068" s="143"/>
      <c r="DB1068" s="23"/>
      <c r="DC1068" s="23"/>
      <c r="DD1068" s="23"/>
      <c r="DE1068" s="23"/>
      <c r="DF1068" s="143"/>
      <c r="DG1068" s="89"/>
      <c r="DH1068" s="50" t="s">
        <v>46</v>
      </c>
      <c r="DI1068" s="28"/>
      <c r="DJ1068" s="553" t="s">
        <v>46</v>
      </c>
      <c r="DK1068" s="143"/>
      <c r="DL1068" s="46"/>
      <c r="DM1068" s="111"/>
      <c r="DN1068" s="110"/>
      <c r="DO1068" s="432">
        <v>1671.4710743801652</v>
      </c>
      <c r="DP1068" s="433">
        <v>-1014.4997955929372</v>
      </c>
      <c r="DQ1068" s="434">
        <v>79.477685950413218</v>
      </c>
      <c r="DR1068" s="428">
        <v>-18.365243667182966</v>
      </c>
      <c r="DS1068" s="432">
        <v>2.0132231404958678</v>
      </c>
      <c r="DT1068" s="434">
        <v>-0.98429130450525437</v>
      </c>
      <c r="DU1068" s="434">
        <v>1.0049586776859505</v>
      </c>
      <c r="DV1068" s="428">
        <v>-0.30798162526302364</v>
      </c>
      <c r="DW1068" s="252"/>
      <c r="DX1068" s="50"/>
      <c r="DY1068" s="249"/>
      <c r="DZ1068" s="464">
        <v>23937</v>
      </c>
      <c r="EA1068" s="465">
        <v>-23058</v>
      </c>
      <c r="EB1068" s="46"/>
    </row>
    <row r="1069" spans="1:132" s="141" customFormat="1" ht="27.75" customHeight="1" x14ac:dyDescent="0.25">
      <c r="A1069" s="69" t="s">
        <v>56</v>
      </c>
      <c r="B1069" s="69" t="s">
        <v>57</v>
      </c>
      <c r="C1069" s="69" t="s">
        <v>1464</v>
      </c>
      <c r="D1069" s="67" t="s">
        <v>1765</v>
      </c>
      <c r="E1069" s="67" t="s">
        <v>1556</v>
      </c>
      <c r="F1069" s="67" t="s">
        <v>1767</v>
      </c>
      <c r="G1069" s="67" t="s">
        <v>1556</v>
      </c>
      <c r="H1069" s="14" t="s">
        <v>46</v>
      </c>
      <c r="I1069" s="20" t="s">
        <v>1978</v>
      </c>
      <c r="J1069" s="145" t="s">
        <v>1975</v>
      </c>
      <c r="K1069" s="426">
        <v>11.660166036553681</v>
      </c>
      <c r="L1069" s="426">
        <v>0.29678030241300002</v>
      </c>
      <c r="M1069" s="424">
        <v>17</v>
      </c>
      <c r="N1069" s="487">
        <v>1086240</v>
      </c>
      <c r="O1069" s="487" t="s">
        <v>1976</v>
      </c>
      <c r="P1069" s="572">
        <v>0.25149377725900096</v>
      </c>
      <c r="Q1069" s="34" t="s">
        <v>48</v>
      </c>
      <c r="R1069" s="257" t="s">
        <v>48</v>
      </c>
      <c r="S1069" s="27"/>
      <c r="T1069" s="27"/>
      <c r="U1069" s="145"/>
      <c r="V1069" s="24"/>
      <c r="W1069" s="24"/>
      <c r="X1069" s="24"/>
      <c r="Y1069" s="24"/>
      <c r="Z1069" s="24"/>
      <c r="AA1069" s="24"/>
      <c r="AB1069" s="24"/>
      <c r="AC1069" s="24"/>
      <c r="AD1069" s="24"/>
      <c r="AE1069" s="24"/>
      <c r="AF1069" s="24"/>
      <c r="AG1069" s="24"/>
      <c r="AH1069" s="24"/>
      <c r="AI1069" s="24"/>
      <c r="AJ1069" s="24"/>
      <c r="AK1069" s="24"/>
      <c r="AL1069" s="24"/>
      <c r="AM1069" s="24"/>
      <c r="AN1069" s="24"/>
      <c r="AO1069" s="145">
        <f t="shared" si="147"/>
        <v>0</v>
      </c>
      <c r="AP1069" s="14">
        <f t="shared" si="148"/>
        <v>0</v>
      </c>
      <c r="AQ1069" s="22"/>
      <c r="AR1069" s="24"/>
      <c r="AS1069" s="24"/>
      <c r="AT1069" s="24"/>
      <c r="AU1069" s="24"/>
      <c r="AV1069" s="24"/>
      <c r="AW1069" s="145"/>
      <c r="AX1069" s="24"/>
      <c r="AY1069" s="24"/>
      <c r="AZ1069" s="24"/>
      <c r="BA1069" s="24"/>
      <c r="BB1069" s="24"/>
      <c r="BC1069" s="24"/>
      <c r="BD1069" s="24"/>
      <c r="BE1069" s="24"/>
      <c r="BF1069" s="24"/>
      <c r="BG1069" s="24"/>
      <c r="BH1069" s="24"/>
      <c r="BI1069" s="24"/>
      <c r="BJ1069" s="24"/>
      <c r="BK1069" s="24"/>
      <c r="BL1069" s="24"/>
      <c r="BM1069" s="145">
        <f t="shared" si="149"/>
        <v>0</v>
      </c>
      <c r="BN1069" s="24">
        <f t="shared" si="150"/>
        <v>0</v>
      </c>
      <c r="BO1069" s="509">
        <f t="shared" si="144"/>
        <v>0</v>
      </c>
      <c r="BP1069" s="511">
        <v>0</v>
      </c>
      <c r="BQ1069" s="512">
        <v>0</v>
      </c>
      <c r="BR1069" s="513">
        <v>0</v>
      </c>
      <c r="BS1069" s="512">
        <v>0</v>
      </c>
      <c r="BT1069" s="512">
        <v>0</v>
      </c>
      <c r="BU1069" s="512">
        <v>0</v>
      </c>
      <c r="BV1069" s="512">
        <v>0</v>
      </c>
      <c r="BW1069" s="512">
        <v>0</v>
      </c>
      <c r="BX1069" s="512">
        <v>0</v>
      </c>
      <c r="BY1069" s="512">
        <v>0</v>
      </c>
      <c r="BZ1069" s="512">
        <v>0</v>
      </c>
      <c r="CA1069" s="512">
        <v>0</v>
      </c>
      <c r="CB1069" s="512">
        <v>0</v>
      </c>
      <c r="CC1069" s="512">
        <v>0</v>
      </c>
      <c r="CD1069" s="512">
        <v>0</v>
      </c>
      <c r="CE1069" s="512">
        <v>0</v>
      </c>
      <c r="CF1069" s="512">
        <v>0</v>
      </c>
      <c r="CG1069" s="512">
        <v>0</v>
      </c>
      <c r="CH1069" s="512">
        <v>0</v>
      </c>
      <c r="CI1069" s="512">
        <v>0</v>
      </c>
      <c r="CJ1069" s="512">
        <v>0</v>
      </c>
      <c r="CK1069" s="512">
        <v>0</v>
      </c>
      <c r="CL1069" s="513">
        <f t="shared" si="151"/>
        <v>0</v>
      </c>
      <c r="CM1069" s="513">
        <f t="shared" si="152"/>
        <v>0</v>
      </c>
      <c r="CN1069" s="113"/>
      <c r="CO1069" s="97"/>
      <c r="CP1069" s="97"/>
      <c r="CQ1069" s="97"/>
      <c r="CR1069" s="97"/>
      <c r="CS1069" s="97"/>
      <c r="CT1069" s="97"/>
      <c r="CU1069" s="114"/>
      <c r="CV1069" s="50">
        <f t="shared" si="145"/>
        <v>1086240</v>
      </c>
      <c r="CW1069" s="11"/>
      <c r="CX1069" s="604">
        <f t="shared" si="146"/>
        <v>0.25149377725900096</v>
      </c>
      <c r="CY1069" s="143"/>
      <c r="CZ1069" s="143"/>
      <c r="DA1069" s="143"/>
      <c r="DB1069" s="23"/>
      <c r="DC1069" s="23"/>
      <c r="DD1069" s="23"/>
      <c r="DE1069" s="23"/>
      <c r="DF1069" s="143"/>
      <c r="DG1069" s="89"/>
      <c r="DH1069" s="50" t="s">
        <v>46</v>
      </c>
      <c r="DI1069" s="28"/>
      <c r="DJ1069" s="553" t="s">
        <v>46</v>
      </c>
      <c r="DK1069" s="143"/>
      <c r="DL1069" s="46"/>
      <c r="DM1069" s="111"/>
      <c r="DN1069" s="110"/>
      <c r="DO1069" s="432">
        <v>1544</v>
      </c>
      <c r="DP1069" s="433">
        <v>-961.38006230529493</v>
      </c>
      <c r="DQ1069" s="434">
        <v>0</v>
      </c>
      <c r="DR1069" s="428">
        <v>3.6666666666666665</v>
      </c>
      <c r="DS1069" s="432">
        <v>1</v>
      </c>
      <c r="DT1069" s="434">
        <v>-0.34890965732087176</v>
      </c>
      <c r="DU1069" s="434">
        <v>0</v>
      </c>
      <c r="DV1069" s="428">
        <v>0.33333333333333331</v>
      </c>
      <c r="DW1069" s="252"/>
      <c r="DX1069" s="50"/>
      <c r="DY1069" s="249"/>
      <c r="DZ1069" s="464">
        <v>0</v>
      </c>
      <c r="EA1069" s="465">
        <v>0</v>
      </c>
      <c r="EB1069" s="46"/>
    </row>
    <row r="1070" spans="1:132" s="141" customFormat="1" ht="27.75" customHeight="1" x14ac:dyDescent="0.25">
      <c r="A1070" s="69" t="s">
        <v>56</v>
      </c>
      <c r="B1070" s="69" t="s">
        <v>57</v>
      </c>
      <c r="C1070" s="69" t="s">
        <v>1464</v>
      </c>
      <c r="D1070" s="67" t="s">
        <v>1768</v>
      </c>
      <c r="E1070" s="67" t="s">
        <v>1470</v>
      </c>
      <c r="F1070" s="67" t="s">
        <v>1769</v>
      </c>
      <c r="G1070" s="67" t="s">
        <v>1470</v>
      </c>
      <c r="H1070" s="14" t="s">
        <v>46</v>
      </c>
      <c r="I1070" s="20" t="s">
        <v>1978</v>
      </c>
      <c r="J1070" s="145" t="s">
        <v>1981</v>
      </c>
      <c r="K1070" s="426">
        <v>2.0895460942510935</v>
      </c>
      <c r="L1070" s="426">
        <v>1.9734848443799999</v>
      </c>
      <c r="M1070" s="424">
        <v>520</v>
      </c>
      <c r="N1070" s="487">
        <v>3328800</v>
      </c>
      <c r="O1070" s="487" t="s">
        <v>1976</v>
      </c>
      <c r="P1070" s="572">
        <v>1.6932528694793343</v>
      </c>
      <c r="Q1070" s="34" t="s">
        <v>48</v>
      </c>
      <c r="R1070" s="257" t="s">
        <v>48</v>
      </c>
      <c r="S1070" s="27"/>
      <c r="T1070" s="27"/>
      <c r="U1070" s="145"/>
      <c r="V1070" s="24"/>
      <c r="W1070" s="24"/>
      <c r="X1070" s="24"/>
      <c r="Y1070" s="24"/>
      <c r="Z1070" s="24"/>
      <c r="AA1070" s="24"/>
      <c r="AB1070" s="24"/>
      <c r="AC1070" s="24"/>
      <c r="AD1070" s="24"/>
      <c r="AE1070" s="24"/>
      <c r="AF1070" s="24"/>
      <c r="AG1070" s="24"/>
      <c r="AH1070" s="24"/>
      <c r="AI1070" s="24">
        <v>9</v>
      </c>
      <c r="AJ1070" s="24">
        <v>9</v>
      </c>
      <c r="AK1070" s="24"/>
      <c r="AL1070" s="24"/>
      <c r="AM1070" s="24"/>
      <c r="AN1070" s="24"/>
      <c r="AO1070" s="145">
        <f t="shared" si="147"/>
        <v>9</v>
      </c>
      <c r="AP1070" s="14">
        <f t="shared" si="148"/>
        <v>9</v>
      </c>
      <c r="AQ1070" s="22"/>
      <c r="AR1070" s="24"/>
      <c r="AS1070" s="24"/>
      <c r="AT1070" s="24"/>
      <c r="AU1070" s="24"/>
      <c r="AV1070" s="24"/>
      <c r="AW1070" s="145"/>
      <c r="AX1070" s="24"/>
      <c r="AY1070" s="24"/>
      <c r="AZ1070" s="24"/>
      <c r="BA1070" s="24"/>
      <c r="BB1070" s="24"/>
      <c r="BC1070" s="24"/>
      <c r="BD1070" s="24"/>
      <c r="BE1070" s="24"/>
      <c r="BF1070" s="24"/>
      <c r="BG1070" s="24">
        <v>59.8</v>
      </c>
      <c r="BH1070" s="24">
        <v>59.8</v>
      </c>
      <c r="BI1070" s="24"/>
      <c r="BJ1070" s="24"/>
      <c r="BK1070" s="24"/>
      <c r="BL1070" s="24"/>
      <c r="BM1070" s="145">
        <f t="shared" si="149"/>
        <v>59.8</v>
      </c>
      <c r="BN1070" s="24">
        <f t="shared" si="150"/>
        <v>59.8</v>
      </c>
      <c r="BO1070" s="509">
        <f t="shared" si="144"/>
        <v>3.5316638806812219E-2</v>
      </c>
      <c r="BP1070" s="511">
        <v>0</v>
      </c>
      <c r="BQ1070" s="512">
        <v>0</v>
      </c>
      <c r="BR1070" s="513">
        <v>0</v>
      </c>
      <c r="BS1070" s="512">
        <v>0</v>
      </c>
      <c r="BT1070" s="512">
        <v>0</v>
      </c>
      <c r="BU1070" s="512">
        <v>0</v>
      </c>
      <c r="BV1070" s="512">
        <v>0</v>
      </c>
      <c r="BW1070" s="512">
        <v>0</v>
      </c>
      <c r="BX1070" s="512">
        <v>0</v>
      </c>
      <c r="BY1070" s="512">
        <v>0</v>
      </c>
      <c r="BZ1070" s="512">
        <v>0</v>
      </c>
      <c r="CA1070" s="512">
        <v>0</v>
      </c>
      <c r="CB1070" s="512">
        <v>0</v>
      </c>
      <c r="CC1070" s="512">
        <v>0</v>
      </c>
      <c r="CD1070" s="512">
        <v>0</v>
      </c>
      <c r="CE1070" s="512">
        <v>0</v>
      </c>
      <c r="CF1070" s="512">
        <v>70195.631999999998</v>
      </c>
      <c r="CG1070" s="512">
        <v>70195.631999999998</v>
      </c>
      <c r="CH1070" s="512">
        <v>0</v>
      </c>
      <c r="CI1070" s="512">
        <v>0</v>
      </c>
      <c r="CJ1070" s="512">
        <v>0</v>
      </c>
      <c r="CK1070" s="512">
        <v>0</v>
      </c>
      <c r="CL1070" s="513">
        <f t="shared" si="151"/>
        <v>70195.631999999998</v>
      </c>
      <c r="CM1070" s="513">
        <f t="shared" si="152"/>
        <v>70195.631999999998</v>
      </c>
      <c r="CN1070" s="113"/>
      <c r="CO1070" s="97"/>
      <c r="CP1070" s="97"/>
      <c r="CQ1070" s="97"/>
      <c r="CR1070" s="97"/>
      <c r="CS1070" s="97"/>
      <c r="CT1070" s="97"/>
      <c r="CU1070" s="114"/>
      <c r="CV1070" s="50">
        <f t="shared" si="145"/>
        <v>3328800</v>
      </c>
      <c r="CW1070" s="11"/>
      <c r="CX1070" s="604">
        <f t="shared" si="146"/>
        <v>1.6932528694793343</v>
      </c>
      <c r="CY1070" s="143"/>
      <c r="CZ1070" s="143"/>
      <c r="DA1070" s="143"/>
      <c r="DB1070" s="23"/>
      <c r="DC1070" s="23"/>
      <c r="DD1070" s="23"/>
      <c r="DE1070" s="23"/>
      <c r="DF1070" s="143"/>
      <c r="DG1070" s="89"/>
      <c r="DH1070" s="50" t="s">
        <v>46</v>
      </c>
      <c r="DI1070" s="28"/>
      <c r="DJ1070" s="553" t="s">
        <v>46</v>
      </c>
      <c r="DK1070" s="143"/>
      <c r="DL1070" s="46"/>
      <c r="DM1070" s="111"/>
      <c r="DN1070" s="110"/>
      <c r="DO1070" s="432">
        <v>47.803720333547119</v>
      </c>
      <c r="DP1070" s="433">
        <v>50.387223766135392</v>
      </c>
      <c r="DQ1070" s="434">
        <v>0</v>
      </c>
      <c r="DR1070" s="428">
        <v>98.190944099682511</v>
      </c>
      <c r="DS1070" s="432">
        <v>7.1199486850545182E-2</v>
      </c>
      <c r="DT1070" s="434">
        <v>0.96437797618680543</v>
      </c>
      <c r="DU1070" s="434">
        <v>0</v>
      </c>
      <c r="DV1070" s="428">
        <v>1.0355774630373507</v>
      </c>
      <c r="DW1070" s="252"/>
      <c r="DX1070" s="50"/>
      <c r="DY1070" s="249"/>
      <c r="DZ1070" s="464">
        <v>0</v>
      </c>
      <c r="EA1070" s="465">
        <v>46105.333333333336</v>
      </c>
      <c r="EB1070" s="46"/>
    </row>
    <row r="1071" spans="1:132" s="141" customFormat="1" ht="27.75" customHeight="1" x14ac:dyDescent="0.25">
      <c r="A1071" s="69" t="s">
        <v>56</v>
      </c>
      <c r="B1071" s="69" t="s">
        <v>57</v>
      </c>
      <c r="C1071" s="69" t="s">
        <v>1464</v>
      </c>
      <c r="D1071" s="67" t="s">
        <v>1768</v>
      </c>
      <c r="E1071" s="67" t="s">
        <v>1470</v>
      </c>
      <c r="F1071" s="67" t="s">
        <v>1770</v>
      </c>
      <c r="G1071" s="67" t="s">
        <v>1470</v>
      </c>
      <c r="H1071" s="14" t="s">
        <v>46</v>
      </c>
      <c r="I1071" s="20" t="s">
        <v>1979</v>
      </c>
      <c r="J1071" s="145" t="s">
        <v>1981</v>
      </c>
      <c r="K1071" s="426">
        <v>2.2480633841597975</v>
      </c>
      <c r="L1071" s="426">
        <v>2.8312499941109999</v>
      </c>
      <c r="M1071" s="424">
        <v>942</v>
      </c>
      <c r="N1071" s="487">
        <v>3328800</v>
      </c>
      <c r="O1071" s="487" t="s">
        <v>1976</v>
      </c>
      <c r="P1071" s="572">
        <v>2.1255727510485261</v>
      </c>
      <c r="Q1071" s="34" t="s">
        <v>48</v>
      </c>
      <c r="R1071" s="257" t="s">
        <v>48</v>
      </c>
      <c r="S1071" s="27"/>
      <c r="T1071" s="27"/>
      <c r="U1071" s="145"/>
      <c r="V1071" s="24"/>
      <c r="W1071" s="24"/>
      <c r="X1071" s="24"/>
      <c r="Y1071" s="24"/>
      <c r="Z1071" s="24"/>
      <c r="AA1071" s="24"/>
      <c r="AB1071" s="24"/>
      <c r="AC1071" s="24"/>
      <c r="AD1071" s="24"/>
      <c r="AE1071" s="24"/>
      <c r="AF1071" s="24"/>
      <c r="AG1071" s="24"/>
      <c r="AH1071" s="24"/>
      <c r="AI1071" s="24">
        <v>18</v>
      </c>
      <c r="AJ1071" s="24">
        <v>18</v>
      </c>
      <c r="AK1071" s="24"/>
      <c r="AL1071" s="24"/>
      <c r="AM1071" s="24"/>
      <c r="AN1071" s="24"/>
      <c r="AO1071" s="145">
        <f t="shared" si="147"/>
        <v>18</v>
      </c>
      <c r="AP1071" s="14">
        <f t="shared" si="148"/>
        <v>18</v>
      </c>
      <c r="AQ1071" s="22"/>
      <c r="AR1071" s="24"/>
      <c r="AS1071" s="24"/>
      <c r="AT1071" s="24"/>
      <c r="AU1071" s="24"/>
      <c r="AV1071" s="24"/>
      <c r="AW1071" s="145"/>
      <c r="AX1071" s="24"/>
      <c r="AY1071" s="24"/>
      <c r="AZ1071" s="24"/>
      <c r="BA1071" s="24"/>
      <c r="BB1071" s="24"/>
      <c r="BC1071" s="24"/>
      <c r="BD1071" s="24"/>
      <c r="BE1071" s="24"/>
      <c r="BF1071" s="24"/>
      <c r="BG1071" s="24">
        <v>211.08500000000001</v>
      </c>
      <c r="BH1071" s="24">
        <v>211.08500000000001</v>
      </c>
      <c r="BI1071" s="24"/>
      <c r="BJ1071" s="24"/>
      <c r="BK1071" s="24"/>
      <c r="BL1071" s="24"/>
      <c r="BM1071" s="145">
        <f t="shared" si="149"/>
        <v>211.08500000000001</v>
      </c>
      <c r="BN1071" s="24">
        <f t="shared" si="150"/>
        <v>211.08500000000001</v>
      </c>
      <c r="BO1071" s="509">
        <f t="shared" si="144"/>
        <v>9.930735134606597E-2</v>
      </c>
      <c r="BP1071" s="511">
        <v>0</v>
      </c>
      <c r="BQ1071" s="512">
        <v>0</v>
      </c>
      <c r="BR1071" s="513">
        <v>0</v>
      </c>
      <c r="BS1071" s="512">
        <v>0</v>
      </c>
      <c r="BT1071" s="512">
        <v>0</v>
      </c>
      <c r="BU1071" s="512">
        <v>0</v>
      </c>
      <c r="BV1071" s="512">
        <v>0</v>
      </c>
      <c r="BW1071" s="512">
        <v>0</v>
      </c>
      <c r="BX1071" s="512">
        <v>0</v>
      </c>
      <c r="BY1071" s="512">
        <v>0</v>
      </c>
      <c r="BZ1071" s="512">
        <v>0</v>
      </c>
      <c r="CA1071" s="512">
        <v>0</v>
      </c>
      <c r="CB1071" s="512">
        <v>0</v>
      </c>
      <c r="CC1071" s="512">
        <v>0</v>
      </c>
      <c r="CD1071" s="512">
        <v>0</v>
      </c>
      <c r="CE1071" s="512">
        <v>0</v>
      </c>
      <c r="CF1071" s="512">
        <v>247780.01640000002</v>
      </c>
      <c r="CG1071" s="512">
        <v>247780.01640000002</v>
      </c>
      <c r="CH1071" s="512">
        <v>0</v>
      </c>
      <c r="CI1071" s="512">
        <v>0</v>
      </c>
      <c r="CJ1071" s="512">
        <v>0</v>
      </c>
      <c r="CK1071" s="512">
        <v>0</v>
      </c>
      <c r="CL1071" s="513">
        <f t="shared" si="151"/>
        <v>247780.01640000002</v>
      </c>
      <c r="CM1071" s="513">
        <f t="shared" si="152"/>
        <v>247780.01640000002</v>
      </c>
      <c r="CN1071" s="113"/>
      <c r="CO1071" s="97"/>
      <c r="CP1071" s="97"/>
      <c r="CQ1071" s="97"/>
      <c r="CR1071" s="97"/>
      <c r="CS1071" s="97"/>
      <c r="CT1071" s="97"/>
      <c r="CU1071" s="114"/>
      <c r="CV1071" s="50">
        <f t="shared" si="145"/>
        <v>3328800</v>
      </c>
      <c r="CW1071" s="11"/>
      <c r="CX1071" s="604">
        <f t="shared" si="146"/>
        <v>2.1255727510485261</v>
      </c>
      <c r="CY1071" s="143"/>
      <c r="CZ1071" s="143"/>
      <c r="DA1071" s="143"/>
      <c r="DB1071" s="23"/>
      <c r="DC1071" s="23"/>
      <c r="DD1071" s="23"/>
      <c r="DE1071" s="23"/>
      <c r="DF1071" s="143"/>
      <c r="DG1071" s="89"/>
      <c r="DH1071" s="50" t="s">
        <v>46</v>
      </c>
      <c r="DI1071" s="28"/>
      <c r="DJ1071" s="553" t="s">
        <v>46</v>
      </c>
      <c r="DK1071" s="143"/>
      <c r="DL1071" s="46"/>
      <c r="DM1071" s="111"/>
      <c r="DN1071" s="110"/>
      <c r="DO1071" s="432">
        <v>2.1907964601769905</v>
      </c>
      <c r="DP1071" s="433">
        <v>181.11116154822787</v>
      </c>
      <c r="DQ1071" s="434">
        <v>2.1907964601769905</v>
      </c>
      <c r="DR1071" s="428">
        <v>155.43773482859584</v>
      </c>
      <c r="DS1071" s="432">
        <v>2.3362831858407072E-2</v>
      </c>
      <c r="DT1071" s="434">
        <v>1.0979679358678607</v>
      </c>
      <c r="DU1071" s="434">
        <v>2.3362831858407072E-2</v>
      </c>
      <c r="DV1071" s="428">
        <v>0.98966770588667752</v>
      </c>
      <c r="DW1071" s="252"/>
      <c r="DX1071" s="50"/>
      <c r="DY1071" s="249"/>
      <c r="DZ1071" s="464">
        <v>0</v>
      </c>
      <c r="EA1071" s="465">
        <v>124331.66666666667</v>
      </c>
      <c r="EB1071" s="46"/>
    </row>
    <row r="1072" spans="1:132" s="141" customFormat="1" ht="27.75" customHeight="1" x14ac:dyDescent="0.25">
      <c r="A1072" s="69" t="s">
        <v>56</v>
      </c>
      <c r="B1072" s="69" t="s">
        <v>57</v>
      </c>
      <c r="C1072" s="69" t="s">
        <v>1464</v>
      </c>
      <c r="D1072" s="67" t="s">
        <v>1768</v>
      </c>
      <c r="E1072" s="67" t="s">
        <v>1470</v>
      </c>
      <c r="F1072" s="67" t="s">
        <v>1771</v>
      </c>
      <c r="G1072" s="67" t="s">
        <v>1470</v>
      </c>
      <c r="H1072" s="14" t="s">
        <v>46</v>
      </c>
      <c r="I1072" s="20" t="s">
        <v>1978</v>
      </c>
      <c r="J1072" s="145" t="s">
        <v>1981</v>
      </c>
      <c r="K1072" s="426">
        <v>2.0895460942510935</v>
      </c>
      <c r="L1072" s="426">
        <v>1.604545451208</v>
      </c>
      <c r="M1072" s="424">
        <v>322</v>
      </c>
      <c r="N1072" s="487">
        <v>5781600</v>
      </c>
      <c r="O1072" s="487" t="s">
        <v>1976</v>
      </c>
      <c r="P1072" s="572">
        <v>1.5851728990870364</v>
      </c>
      <c r="Q1072" s="34" t="s">
        <v>48</v>
      </c>
      <c r="R1072" s="257" t="s">
        <v>48</v>
      </c>
      <c r="S1072" s="27"/>
      <c r="T1072" s="27"/>
      <c r="U1072" s="145"/>
      <c r="V1072" s="24"/>
      <c r="W1072" s="24"/>
      <c r="X1072" s="24"/>
      <c r="Y1072" s="24"/>
      <c r="Z1072" s="24"/>
      <c r="AA1072" s="24"/>
      <c r="AB1072" s="24"/>
      <c r="AC1072" s="24"/>
      <c r="AD1072" s="24"/>
      <c r="AE1072" s="24"/>
      <c r="AF1072" s="24"/>
      <c r="AG1072" s="24"/>
      <c r="AH1072" s="24"/>
      <c r="AI1072" s="24">
        <v>1</v>
      </c>
      <c r="AJ1072" s="24">
        <v>1</v>
      </c>
      <c r="AK1072" s="24"/>
      <c r="AL1072" s="24"/>
      <c r="AM1072" s="24"/>
      <c r="AN1072" s="24"/>
      <c r="AO1072" s="145">
        <f t="shared" si="147"/>
        <v>1</v>
      </c>
      <c r="AP1072" s="14">
        <f t="shared" si="148"/>
        <v>1</v>
      </c>
      <c r="AQ1072" s="22"/>
      <c r="AR1072" s="24"/>
      <c r="AS1072" s="24"/>
      <c r="AT1072" s="24"/>
      <c r="AU1072" s="24"/>
      <c r="AV1072" s="24"/>
      <c r="AW1072" s="145"/>
      <c r="AX1072" s="24"/>
      <c r="AY1072" s="24"/>
      <c r="AZ1072" s="24"/>
      <c r="BA1072" s="24"/>
      <c r="BB1072" s="24"/>
      <c r="BC1072" s="24"/>
      <c r="BD1072" s="24"/>
      <c r="BE1072" s="24"/>
      <c r="BF1072" s="24"/>
      <c r="BG1072" s="24">
        <v>10</v>
      </c>
      <c r="BH1072" s="24">
        <v>10</v>
      </c>
      <c r="BI1072" s="24"/>
      <c r="BJ1072" s="24"/>
      <c r="BK1072" s="24"/>
      <c r="BL1072" s="24"/>
      <c r="BM1072" s="145">
        <f t="shared" si="149"/>
        <v>10</v>
      </c>
      <c r="BN1072" s="24">
        <f t="shared" si="150"/>
        <v>10</v>
      </c>
      <c r="BO1072" s="509">
        <f t="shared" si="144"/>
        <v>6.30846010915238E-3</v>
      </c>
      <c r="BP1072" s="511">
        <v>0</v>
      </c>
      <c r="BQ1072" s="512">
        <v>0</v>
      </c>
      <c r="BR1072" s="513">
        <v>0</v>
      </c>
      <c r="BS1072" s="512">
        <v>0</v>
      </c>
      <c r="BT1072" s="512">
        <v>0</v>
      </c>
      <c r="BU1072" s="512">
        <v>0</v>
      </c>
      <c r="BV1072" s="512">
        <v>0</v>
      </c>
      <c r="BW1072" s="512">
        <v>0</v>
      </c>
      <c r="BX1072" s="512">
        <v>0</v>
      </c>
      <c r="BY1072" s="512">
        <v>0</v>
      </c>
      <c r="BZ1072" s="512">
        <v>0</v>
      </c>
      <c r="CA1072" s="512">
        <v>0</v>
      </c>
      <c r="CB1072" s="512">
        <v>0</v>
      </c>
      <c r="CC1072" s="512">
        <v>0</v>
      </c>
      <c r="CD1072" s="512">
        <v>0</v>
      </c>
      <c r="CE1072" s="512">
        <v>0</v>
      </c>
      <c r="CF1072" s="512">
        <v>11738.400000000001</v>
      </c>
      <c r="CG1072" s="512">
        <v>11738.400000000001</v>
      </c>
      <c r="CH1072" s="512">
        <v>0</v>
      </c>
      <c r="CI1072" s="512">
        <v>0</v>
      </c>
      <c r="CJ1072" s="512">
        <v>0</v>
      </c>
      <c r="CK1072" s="512">
        <v>0</v>
      </c>
      <c r="CL1072" s="513">
        <f t="shared" si="151"/>
        <v>11738.400000000001</v>
      </c>
      <c r="CM1072" s="513">
        <f t="shared" si="152"/>
        <v>11738.400000000001</v>
      </c>
      <c r="CN1072" s="113"/>
      <c r="CO1072" s="97"/>
      <c r="CP1072" s="97"/>
      <c r="CQ1072" s="97"/>
      <c r="CR1072" s="97"/>
      <c r="CS1072" s="97"/>
      <c r="CT1072" s="97"/>
      <c r="CU1072" s="114"/>
      <c r="CV1072" s="50">
        <f t="shared" si="145"/>
        <v>5781600</v>
      </c>
      <c r="CW1072" s="11"/>
      <c r="CX1072" s="604">
        <f t="shared" si="146"/>
        <v>1.5851728990870364</v>
      </c>
      <c r="CY1072" s="143"/>
      <c r="CZ1072" s="143"/>
      <c r="DA1072" s="143"/>
      <c r="DB1072" s="23"/>
      <c r="DC1072" s="23"/>
      <c r="DD1072" s="23"/>
      <c r="DE1072" s="23"/>
      <c r="DF1072" s="143"/>
      <c r="DG1072" s="89"/>
      <c r="DH1072" s="50" t="s">
        <v>46</v>
      </c>
      <c r="DI1072" s="28"/>
      <c r="DJ1072" s="553" t="s">
        <v>46</v>
      </c>
      <c r="DK1072" s="143"/>
      <c r="DL1072" s="46"/>
      <c r="DM1072" s="111"/>
      <c r="DN1072" s="110"/>
      <c r="DO1072" s="432">
        <v>0</v>
      </c>
      <c r="DP1072" s="433">
        <v>1545.7965001620166</v>
      </c>
      <c r="DQ1072" s="434">
        <v>0</v>
      </c>
      <c r="DR1072" s="428">
        <v>411.97361716266124</v>
      </c>
      <c r="DS1072" s="432">
        <v>0</v>
      </c>
      <c r="DT1072" s="434">
        <v>0.66709760827407971</v>
      </c>
      <c r="DU1072" s="434">
        <v>0</v>
      </c>
      <c r="DV1072" s="428">
        <v>0.33225597931480327</v>
      </c>
      <c r="DW1072" s="252"/>
      <c r="DX1072" s="50"/>
      <c r="DY1072" s="249"/>
      <c r="DZ1072" s="464">
        <v>0</v>
      </c>
      <c r="EA1072" s="465">
        <v>106429.33333333333</v>
      </c>
      <c r="EB1072" s="46"/>
    </row>
    <row r="1073" spans="1:132" s="141" customFormat="1" ht="27.75" customHeight="1" x14ac:dyDescent="0.25">
      <c r="A1073" s="69" t="s">
        <v>56</v>
      </c>
      <c r="B1073" s="69" t="s">
        <v>57</v>
      </c>
      <c r="C1073" s="69" t="s">
        <v>1464</v>
      </c>
      <c r="D1073" s="67" t="s">
        <v>1768</v>
      </c>
      <c r="E1073" s="67" t="s">
        <v>1470</v>
      </c>
      <c r="F1073" s="67" t="s">
        <v>1772</v>
      </c>
      <c r="G1073" s="67" t="s">
        <v>1470</v>
      </c>
      <c r="H1073" s="14" t="s">
        <v>46</v>
      </c>
      <c r="I1073" s="20" t="s">
        <v>1979</v>
      </c>
      <c r="J1073" s="145" t="s">
        <v>1981</v>
      </c>
      <c r="K1073" s="426">
        <v>2.5506873012582316</v>
      </c>
      <c r="L1073" s="426">
        <v>1.6278409057050001</v>
      </c>
      <c r="M1073" s="424">
        <v>378</v>
      </c>
      <c r="N1073" s="487">
        <v>9285600</v>
      </c>
      <c r="O1073" s="487" t="s">
        <v>1976</v>
      </c>
      <c r="P1073" s="572">
        <v>2.2840900409572296</v>
      </c>
      <c r="Q1073" s="34" t="s">
        <v>48</v>
      </c>
      <c r="R1073" s="257" t="s">
        <v>48</v>
      </c>
      <c r="S1073" s="27"/>
      <c r="T1073" s="27"/>
      <c r="U1073" s="145"/>
      <c r="V1073" s="24"/>
      <c r="W1073" s="24"/>
      <c r="X1073" s="24"/>
      <c r="Y1073" s="24"/>
      <c r="Z1073" s="24"/>
      <c r="AA1073" s="24"/>
      <c r="AB1073" s="24"/>
      <c r="AC1073" s="24"/>
      <c r="AD1073" s="24"/>
      <c r="AE1073" s="24"/>
      <c r="AF1073" s="24"/>
      <c r="AG1073" s="24"/>
      <c r="AH1073" s="24"/>
      <c r="AI1073" s="24">
        <v>8</v>
      </c>
      <c r="AJ1073" s="24">
        <v>8</v>
      </c>
      <c r="AK1073" s="24"/>
      <c r="AL1073" s="24"/>
      <c r="AM1073" s="24"/>
      <c r="AN1073" s="24"/>
      <c r="AO1073" s="145">
        <f t="shared" si="147"/>
        <v>8</v>
      </c>
      <c r="AP1073" s="14">
        <f t="shared" si="148"/>
        <v>8</v>
      </c>
      <c r="AQ1073" s="22"/>
      <c r="AR1073" s="24"/>
      <c r="AS1073" s="24"/>
      <c r="AT1073" s="24"/>
      <c r="AU1073" s="24"/>
      <c r="AV1073" s="24"/>
      <c r="AW1073" s="145"/>
      <c r="AX1073" s="24"/>
      <c r="AY1073" s="24"/>
      <c r="AZ1073" s="24"/>
      <c r="BA1073" s="24"/>
      <c r="BB1073" s="24"/>
      <c r="BC1073" s="24"/>
      <c r="BD1073" s="24"/>
      <c r="BE1073" s="24"/>
      <c r="BF1073" s="24"/>
      <c r="BG1073" s="24">
        <v>216.4</v>
      </c>
      <c r="BH1073" s="24">
        <v>216.4</v>
      </c>
      <c r="BI1073" s="24"/>
      <c r="BJ1073" s="24"/>
      <c r="BK1073" s="24"/>
      <c r="BL1073" s="24"/>
      <c r="BM1073" s="145">
        <f t="shared" si="149"/>
        <v>216.4</v>
      </c>
      <c r="BN1073" s="24">
        <f t="shared" si="150"/>
        <v>216.4</v>
      </c>
      <c r="BO1073" s="509">
        <f t="shared" si="144"/>
        <v>9.4742324566727612E-2</v>
      </c>
      <c r="BP1073" s="511">
        <v>0</v>
      </c>
      <c r="BQ1073" s="512">
        <v>0</v>
      </c>
      <c r="BR1073" s="513">
        <v>0</v>
      </c>
      <c r="BS1073" s="512">
        <v>0</v>
      </c>
      <c r="BT1073" s="512">
        <v>0</v>
      </c>
      <c r="BU1073" s="512">
        <v>0</v>
      </c>
      <c r="BV1073" s="512">
        <v>0</v>
      </c>
      <c r="BW1073" s="512">
        <v>0</v>
      </c>
      <c r="BX1073" s="512">
        <v>0</v>
      </c>
      <c r="BY1073" s="512">
        <v>0</v>
      </c>
      <c r="BZ1073" s="512">
        <v>0</v>
      </c>
      <c r="CA1073" s="512">
        <v>0</v>
      </c>
      <c r="CB1073" s="512">
        <v>0</v>
      </c>
      <c r="CC1073" s="512">
        <v>0</v>
      </c>
      <c r="CD1073" s="512">
        <v>0</v>
      </c>
      <c r="CE1073" s="512">
        <v>0</v>
      </c>
      <c r="CF1073" s="512">
        <v>254018.97600000002</v>
      </c>
      <c r="CG1073" s="512">
        <v>254018.97600000002</v>
      </c>
      <c r="CH1073" s="512">
        <v>0</v>
      </c>
      <c r="CI1073" s="512">
        <v>0</v>
      </c>
      <c r="CJ1073" s="512">
        <v>0</v>
      </c>
      <c r="CK1073" s="512">
        <v>0</v>
      </c>
      <c r="CL1073" s="513">
        <f t="shared" si="151"/>
        <v>254018.97600000002</v>
      </c>
      <c r="CM1073" s="513">
        <f t="shared" si="152"/>
        <v>254018.97600000002</v>
      </c>
      <c r="CN1073" s="113"/>
      <c r="CO1073" s="97"/>
      <c r="CP1073" s="97"/>
      <c r="CQ1073" s="97"/>
      <c r="CR1073" s="97"/>
      <c r="CS1073" s="97"/>
      <c r="CT1073" s="97"/>
      <c r="CU1073" s="114"/>
      <c r="CV1073" s="50">
        <f t="shared" si="145"/>
        <v>9285600</v>
      </c>
      <c r="CW1073" s="11"/>
      <c r="CX1073" s="604">
        <f t="shared" si="146"/>
        <v>2.2840900409572296</v>
      </c>
      <c r="CY1073" s="143"/>
      <c r="CZ1073" s="143"/>
      <c r="DA1073" s="143"/>
      <c r="DB1073" s="23"/>
      <c r="DC1073" s="23"/>
      <c r="DD1073" s="23"/>
      <c r="DE1073" s="23"/>
      <c r="DF1073" s="143"/>
      <c r="DG1073" s="89"/>
      <c r="DH1073" s="50" t="s">
        <v>46</v>
      </c>
      <c r="DI1073" s="28"/>
      <c r="DJ1073" s="553" t="s">
        <v>46</v>
      </c>
      <c r="DK1073" s="143"/>
      <c r="DL1073" s="46"/>
      <c r="DM1073" s="111"/>
      <c r="DN1073" s="110"/>
      <c r="DO1073" s="432">
        <v>5.2962962962962967</v>
      </c>
      <c r="DP1073" s="433">
        <v>45.964116636286576</v>
      </c>
      <c r="DQ1073" s="434">
        <v>5.2962962962962967</v>
      </c>
      <c r="DR1073" s="428">
        <v>45.398348015050438</v>
      </c>
      <c r="DS1073" s="432">
        <v>5.8201058201058198E-2</v>
      </c>
      <c r="DT1073" s="434">
        <v>5.5711702723112849E-3</v>
      </c>
      <c r="DU1073" s="434">
        <v>5.8201058201058198E-2</v>
      </c>
      <c r="DV1073" s="428">
        <v>5.5711702723112849E-3</v>
      </c>
      <c r="DW1073" s="252"/>
      <c r="DX1073" s="50"/>
      <c r="DY1073" s="249"/>
      <c r="DZ1073" s="464">
        <v>0</v>
      </c>
      <c r="EA1073" s="465">
        <v>18783.333333333332</v>
      </c>
      <c r="EB1073" s="46"/>
    </row>
    <row r="1074" spans="1:132" s="141" customFormat="1" ht="27.75" customHeight="1" x14ac:dyDescent="0.25">
      <c r="A1074" s="69" t="s">
        <v>56</v>
      </c>
      <c r="B1074" s="69" t="s">
        <v>57</v>
      </c>
      <c r="C1074" s="69" t="s">
        <v>1464</v>
      </c>
      <c r="D1074" s="67" t="s">
        <v>1768</v>
      </c>
      <c r="E1074" s="67" t="s">
        <v>1470</v>
      </c>
      <c r="F1074" s="67" t="s">
        <v>1773</v>
      </c>
      <c r="G1074" s="67" t="s">
        <v>1470</v>
      </c>
      <c r="H1074" s="14" t="s">
        <v>46</v>
      </c>
      <c r="I1074" s="20" t="s">
        <v>1978</v>
      </c>
      <c r="J1074" s="145" t="s">
        <v>1981</v>
      </c>
      <c r="K1074" s="426">
        <v>2.1111620883295532</v>
      </c>
      <c r="L1074" s="426">
        <v>2.9024621151750001</v>
      </c>
      <c r="M1074" s="424">
        <v>463</v>
      </c>
      <c r="N1074" s="487">
        <v>7428480.0000000009</v>
      </c>
      <c r="O1074" s="487" t="s">
        <v>1976</v>
      </c>
      <c r="P1074" s="572">
        <v>2.0751354315321202</v>
      </c>
      <c r="Q1074" s="34" t="s">
        <v>48</v>
      </c>
      <c r="R1074" s="257" t="s">
        <v>48</v>
      </c>
      <c r="S1074" s="27"/>
      <c r="T1074" s="27"/>
      <c r="U1074" s="145"/>
      <c r="V1074" s="24"/>
      <c r="W1074" s="24"/>
      <c r="X1074" s="24"/>
      <c r="Y1074" s="24"/>
      <c r="Z1074" s="24"/>
      <c r="AA1074" s="24"/>
      <c r="AB1074" s="24"/>
      <c r="AC1074" s="24"/>
      <c r="AD1074" s="24"/>
      <c r="AE1074" s="24"/>
      <c r="AF1074" s="24"/>
      <c r="AG1074" s="24"/>
      <c r="AH1074" s="24"/>
      <c r="AI1074" s="24">
        <v>5</v>
      </c>
      <c r="AJ1074" s="24">
        <v>5</v>
      </c>
      <c r="AK1074" s="24"/>
      <c r="AL1074" s="24"/>
      <c r="AM1074" s="24"/>
      <c r="AN1074" s="24"/>
      <c r="AO1074" s="145">
        <f t="shared" si="147"/>
        <v>5</v>
      </c>
      <c r="AP1074" s="14">
        <f t="shared" si="148"/>
        <v>5</v>
      </c>
      <c r="AQ1074" s="22"/>
      <c r="AR1074" s="24"/>
      <c r="AS1074" s="24"/>
      <c r="AT1074" s="24"/>
      <c r="AU1074" s="24"/>
      <c r="AV1074" s="24"/>
      <c r="AW1074" s="145"/>
      <c r="AX1074" s="24"/>
      <c r="AY1074" s="24"/>
      <c r="AZ1074" s="24"/>
      <c r="BA1074" s="24"/>
      <c r="BB1074" s="24"/>
      <c r="BC1074" s="24"/>
      <c r="BD1074" s="24"/>
      <c r="BE1074" s="24"/>
      <c r="BF1074" s="24"/>
      <c r="BG1074" s="24">
        <v>195.22</v>
      </c>
      <c r="BH1074" s="24">
        <v>195.22</v>
      </c>
      <c r="BI1074" s="24"/>
      <c r="BJ1074" s="24"/>
      <c r="BK1074" s="24"/>
      <c r="BL1074" s="24"/>
      <c r="BM1074" s="145">
        <f t="shared" si="149"/>
        <v>195.22</v>
      </c>
      <c r="BN1074" s="24">
        <f t="shared" si="150"/>
        <v>195.22</v>
      </c>
      <c r="BO1074" s="509">
        <f t="shared" si="144"/>
        <v>9.4075787552750034E-2</v>
      </c>
      <c r="BP1074" s="511">
        <v>0</v>
      </c>
      <c r="BQ1074" s="512">
        <v>0</v>
      </c>
      <c r="BR1074" s="513">
        <v>0</v>
      </c>
      <c r="BS1074" s="512">
        <v>0</v>
      </c>
      <c r="BT1074" s="512">
        <v>0</v>
      </c>
      <c r="BU1074" s="512">
        <v>0</v>
      </c>
      <c r="BV1074" s="512">
        <v>0</v>
      </c>
      <c r="BW1074" s="512">
        <v>0</v>
      </c>
      <c r="BX1074" s="512">
        <v>0</v>
      </c>
      <c r="BY1074" s="512">
        <v>0</v>
      </c>
      <c r="BZ1074" s="512">
        <v>0</v>
      </c>
      <c r="CA1074" s="512">
        <v>0</v>
      </c>
      <c r="CB1074" s="512">
        <v>0</v>
      </c>
      <c r="CC1074" s="512">
        <v>0</v>
      </c>
      <c r="CD1074" s="512">
        <v>0</v>
      </c>
      <c r="CE1074" s="512">
        <v>0</v>
      </c>
      <c r="CF1074" s="512">
        <v>229157.0448</v>
      </c>
      <c r="CG1074" s="512">
        <v>229157.0448</v>
      </c>
      <c r="CH1074" s="512">
        <v>0</v>
      </c>
      <c r="CI1074" s="512">
        <v>0</v>
      </c>
      <c r="CJ1074" s="512">
        <v>0</v>
      </c>
      <c r="CK1074" s="512">
        <v>0</v>
      </c>
      <c r="CL1074" s="513">
        <f t="shared" si="151"/>
        <v>229157.0448</v>
      </c>
      <c r="CM1074" s="513">
        <f t="shared" si="152"/>
        <v>229157.0448</v>
      </c>
      <c r="CN1074" s="113"/>
      <c r="CO1074" s="97"/>
      <c r="CP1074" s="97"/>
      <c r="CQ1074" s="97"/>
      <c r="CR1074" s="97"/>
      <c r="CS1074" s="97"/>
      <c r="CT1074" s="97"/>
      <c r="CU1074" s="114"/>
      <c r="CV1074" s="50">
        <f t="shared" si="145"/>
        <v>7428480.0000000009</v>
      </c>
      <c r="CW1074" s="11"/>
      <c r="CX1074" s="604">
        <f t="shared" si="146"/>
        <v>2.0751354315321202</v>
      </c>
      <c r="CY1074" s="143"/>
      <c r="CZ1074" s="143"/>
      <c r="DA1074" s="143"/>
      <c r="DB1074" s="23"/>
      <c r="DC1074" s="23"/>
      <c r="DD1074" s="23"/>
      <c r="DE1074" s="23"/>
      <c r="DF1074" s="143"/>
      <c r="DG1074" s="89"/>
      <c r="DH1074" s="50" t="s">
        <v>46</v>
      </c>
      <c r="DI1074" s="28"/>
      <c r="DJ1074" s="553" t="s">
        <v>46</v>
      </c>
      <c r="DK1074" s="143"/>
      <c r="DL1074" s="46"/>
      <c r="DM1074" s="111"/>
      <c r="DN1074" s="110"/>
      <c r="DO1074" s="432">
        <v>4.9792979297929758</v>
      </c>
      <c r="DP1074" s="433">
        <v>22.639747361882733</v>
      </c>
      <c r="DQ1074" s="434">
        <v>4.9792979297929758</v>
      </c>
      <c r="DR1074" s="428">
        <v>22.639747361882733</v>
      </c>
      <c r="DS1074" s="432">
        <v>0.99585958595859514</v>
      </c>
      <c r="DT1074" s="434">
        <v>-0.65325531206008569</v>
      </c>
      <c r="DU1074" s="434">
        <v>0.99585958595859514</v>
      </c>
      <c r="DV1074" s="428">
        <v>-0.65325531206008569</v>
      </c>
      <c r="DW1074" s="252"/>
      <c r="DX1074" s="50"/>
      <c r="DY1074" s="249"/>
      <c r="DZ1074" s="464">
        <v>0</v>
      </c>
      <c r="EA1074" s="465">
        <v>10228</v>
      </c>
      <c r="EB1074" s="46"/>
    </row>
    <row r="1075" spans="1:132" s="141" customFormat="1" ht="27.75" customHeight="1" x14ac:dyDescent="0.25">
      <c r="A1075" s="69" t="s">
        <v>56</v>
      </c>
      <c r="B1075" s="69" t="s">
        <v>57</v>
      </c>
      <c r="C1075" s="69" t="s">
        <v>1464</v>
      </c>
      <c r="D1075" s="67" t="s">
        <v>1768</v>
      </c>
      <c r="E1075" s="67" t="s">
        <v>1470</v>
      </c>
      <c r="F1075" s="67" t="s">
        <v>1774</v>
      </c>
      <c r="G1075" s="67" t="s">
        <v>1470</v>
      </c>
      <c r="H1075" s="14" t="s">
        <v>46</v>
      </c>
      <c r="I1075" s="20" t="s">
        <v>1978</v>
      </c>
      <c r="J1075" s="145" t="s">
        <v>1981</v>
      </c>
      <c r="K1075" s="426">
        <v>2.1039567569700668</v>
      </c>
      <c r="L1075" s="426">
        <v>1.2895833306510001</v>
      </c>
      <c r="M1075" s="424">
        <v>352</v>
      </c>
      <c r="N1075" s="487">
        <v>3539040.0000000005</v>
      </c>
      <c r="O1075" s="487" t="s">
        <v>1976</v>
      </c>
      <c r="P1075" s="572">
        <v>1.0952103666419526</v>
      </c>
      <c r="Q1075" s="34" t="s">
        <v>48</v>
      </c>
      <c r="R1075" s="257" t="s">
        <v>48</v>
      </c>
      <c r="S1075" s="27"/>
      <c r="T1075" s="27"/>
      <c r="U1075" s="145"/>
      <c r="V1075" s="24"/>
      <c r="W1075" s="24"/>
      <c r="X1075" s="24"/>
      <c r="Y1075" s="24"/>
      <c r="Z1075" s="24"/>
      <c r="AA1075" s="24"/>
      <c r="AB1075" s="24"/>
      <c r="AC1075" s="24"/>
      <c r="AD1075" s="24"/>
      <c r="AE1075" s="24"/>
      <c r="AF1075" s="24"/>
      <c r="AG1075" s="24"/>
      <c r="AH1075" s="24"/>
      <c r="AI1075" s="24">
        <v>5</v>
      </c>
      <c r="AJ1075" s="24">
        <v>5</v>
      </c>
      <c r="AK1075" s="24"/>
      <c r="AL1075" s="24"/>
      <c r="AM1075" s="24"/>
      <c r="AN1075" s="24"/>
      <c r="AO1075" s="145">
        <f t="shared" si="147"/>
        <v>5</v>
      </c>
      <c r="AP1075" s="14">
        <f t="shared" si="148"/>
        <v>5</v>
      </c>
      <c r="AQ1075" s="22"/>
      <c r="AR1075" s="24"/>
      <c r="AS1075" s="24"/>
      <c r="AT1075" s="24"/>
      <c r="AU1075" s="24"/>
      <c r="AV1075" s="24"/>
      <c r="AW1075" s="145"/>
      <c r="AX1075" s="24"/>
      <c r="AY1075" s="24"/>
      <c r="AZ1075" s="24"/>
      <c r="BA1075" s="24"/>
      <c r="BB1075" s="24"/>
      <c r="BC1075" s="24"/>
      <c r="BD1075" s="24"/>
      <c r="BE1075" s="24"/>
      <c r="BF1075" s="24"/>
      <c r="BG1075" s="24">
        <v>123.7</v>
      </c>
      <c r="BH1075" s="24">
        <v>123.7</v>
      </c>
      <c r="BI1075" s="24"/>
      <c r="BJ1075" s="24"/>
      <c r="BK1075" s="24"/>
      <c r="BL1075" s="24"/>
      <c r="BM1075" s="145">
        <f t="shared" si="149"/>
        <v>123.7</v>
      </c>
      <c r="BN1075" s="24">
        <f t="shared" si="150"/>
        <v>123.7</v>
      </c>
      <c r="BO1075" s="509">
        <f t="shared" si="144"/>
        <v>0.11294633777004792</v>
      </c>
      <c r="BP1075" s="511">
        <v>0</v>
      </c>
      <c r="BQ1075" s="512">
        <v>0</v>
      </c>
      <c r="BR1075" s="513">
        <v>0</v>
      </c>
      <c r="BS1075" s="512">
        <v>0</v>
      </c>
      <c r="BT1075" s="512">
        <v>0</v>
      </c>
      <c r="BU1075" s="512">
        <v>0</v>
      </c>
      <c r="BV1075" s="512">
        <v>0</v>
      </c>
      <c r="BW1075" s="512">
        <v>0</v>
      </c>
      <c r="BX1075" s="512">
        <v>0</v>
      </c>
      <c r="BY1075" s="512">
        <v>0</v>
      </c>
      <c r="BZ1075" s="512">
        <v>0</v>
      </c>
      <c r="CA1075" s="512">
        <v>0</v>
      </c>
      <c r="CB1075" s="512">
        <v>0</v>
      </c>
      <c r="CC1075" s="512">
        <v>0</v>
      </c>
      <c r="CD1075" s="512">
        <v>0</v>
      </c>
      <c r="CE1075" s="512">
        <v>0</v>
      </c>
      <c r="CF1075" s="512">
        <v>145204.008</v>
      </c>
      <c r="CG1075" s="512">
        <v>145204.008</v>
      </c>
      <c r="CH1075" s="512">
        <v>0</v>
      </c>
      <c r="CI1075" s="512">
        <v>0</v>
      </c>
      <c r="CJ1075" s="512">
        <v>0</v>
      </c>
      <c r="CK1075" s="512">
        <v>0</v>
      </c>
      <c r="CL1075" s="513">
        <f t="shared" si="151"/>
        <v>145204.008</v>
      </c>
      <c r="CM1075" s="513">
        <f t="shared" si="152"/>
        <v>145204.008</v>
      </c>
      <c r="CN1075" s="113"/>
      <c r="CO1075" s="97"/>
      <c r="CP1075" s="97"/>
      <c r="CQ1075" s="97"/>
      <c r="CR1075" s="97"/>
      <c r="CS1075" s="97"/>
      <c r="CT1075" s="97"/>
      <c r="CU1075" s="114"/>
      <c r="CV1075" s="50">
        <f t="shared" si="145"/>
        <v>3539040.0000000005</v>
      </c>
      <c r="CW1075" s="11"/>
      <c r="CX1075" s="604">
        <f t="shared" si="146"/>
        <v>1.0952103666419526</v>
      </c>
      <c r="CY1075" s="143"/>
      <c r="CZ1075" s="143"/>
      <c r="DA1075" s="143"/>
      <c r="DB1075" s="23"/>
      <c r="DC1075" s="23"/>
      <c r="DD1075" s="23"/>
      <c r="DE1075" s="23"/>
      <c r="DF1075" s="143"/>
      <c r="DG1075" s="89"/>
      <c r="DH1075" s="50" t="s">
        <v>46</v>
      </c>
      <c r="DI1075" s="28"/>
      <c r="DJ1075" s="553" t="s">
        <v>46</v>
      </c>
      <c r="DK1075" s="143"/>
      <c r="DL1075" s="46"/>
      <c r="DM1075" s="111"/>
      <c r="DN1075" s="110"/>
      <c r="DO1075" s="432">
        <v>19.067519545131486</v>
      </c>
      <c r="DP1075" s="433">
        <v>165.85371540986208</v>
      </c>
      <c r="DQ1075" s="434">
        <v>19.067519545131486</v>
      </c>
      <c r="DR1075" s="428">
        <v>165.85371540986208</v>
      </c>
      <c r="DS1075" s="432">
        <v>1.0035536602700781</v>
      </c>
      <c r="DT1075" s="434">
        <v>-0.10532322503137193</v>
      </c>
      <c r="DU1075" s="434">
        <v>1.0035536602700781</v>
      </c>
      <c r="DV1075" s="428">
        <v>-0.10532322503137193</v>
      </c>
      <c r="DW1075" s="252"/>
      <c r="DX1075" s="50"/>
      <c r="DY1075" s="249"/>
      <c r="DZ1075" s="464">
        <v>0</v>
      </c>
      <c r="EA1075" s="465">
        <v>76433</v>
      </c>
      <c r="EB1075" s="46"/>
    </row>
    <row r="1076" spans="1:132" s="141" customFormat="1" ht="27.75" customHeight="1" x14ac:dyDescent="0.25">
      <c r="A1076" s="69" t="s">
        <v>56</v>
      </c>
      <c r="B1076" s="69" t="s">
        <v>57</v>
      </c>
      <c r="C1076" s="69" t="s">
        <v>1464</v>
      </c>
      <c r="D1076" s="67" t="s">
        <v>1768</v>
      </c>
      <c r="E1076" s="67" t="s">
        <v>1470</v>
      </c>
      <c r="F1076" s="67" t="s">
        <v>1775</v>
      </c>
      <c r="G1076" s="67" t="s">
        <v>1541</v>
      </c>
      <c r="H1076" s="14" t="s">
        <v>46</v>
      </c>
      <c r="I1076" s="20" t="s">
        <v>1978</v>
      </c>
      <c r="J1076" s="145" t="s">
        <v>1981</v>
      </c>
      <c r="K1076" s="426">
        <v>2.5506873012582316</v>
      </c>
      <c r="L1076" s="426">
        <v>2.9507575696200004</v>
      </c>
      <c r="M1076" s="424">
        <v>858</v>
      </c>
      <c r="N1076" s="487">
        <v>7673760</v>
      </c>
      <c r="O1076" s="487" t="s">
        <v>1976</v>
      </c>
      <c r="P1076" s="572">
        <v>2.2696793782382572</v>
      </c>
      <c r="Q1076" s="34" t="s">
        <v>48</v>
      </c>
      <c r="R1076" s="257" t="s">
        <v>48</v>
      </c>
      <c r="S1076" s="27"/>
      <c r="T1076" s="27"/>
      <c r="U1076" s="145"/>
      <c r="V1076" s="24"/>
      <c r="W1076" s="24"/>
      <c r="X1076" s="24"/>
      <c r="Y1076" s="24"/>
      <c r="Z1076" s="24"/>
      <c r="AA1076" s="24"/>
      <c r="AB1076" s="24"/>
      <c r="AC1076" s="24"/>
      <c r="AD1076" s="24"/>
      <c r="AE1076" s="24"/>
      <c r="AF1076" s="24"/>
      <c r="AG1076" s="24"/>
      <c r="AH1076" s="24"/>
      <c r="AI1076" s="24">
        <v>20</v>
      </c>
      <c r="AJ1076" s="24">
        <v>20</v>
      </c>
      <c r="AK1076" s="24"/>
      <c r="AL1076" s="24"/>
      <c r="AM1076" s="24"/>
      <c r="AN1076" s="24"/>
      <c r="AO1076" s="145">
        <f t="shared" si="147"/>
        <v>20</v>
      </c>
      <c r="AP1076" s="14">
        <f t="shared" si="148"/>
        <v>20</v>
      </c>
      <c r="AQ1076" s="22"/>
      <c r="AR1076" s="24"/>
      <c r="AS1076" s="24"/>
      <c r="AT1076" s="24"/>
      <c r="AU1076" s="24"/>
      <c r="AV1076" s="24"/>
      <c r="AW1076" s="145"/>
      <c r="AX1076" s="24"/>
      <c r="AY1076" s="24"/>
      <c r="AZ1076" s="24"/>
      <c r="BA1076" s="24"/>
      <c r="BB1076" s="24"/>
      <c r="BC1076" s="24"/>
      <c r="BD1076" s="24"/>
      <c r="BE1076" s="24"/>
      <c r="BF1076" s="24"/>
      <c r="BG1076" s="24">
        <v>111.41</v>
      </c>
      <c r="BH1076" s="24">
        <v>111.41</v>
      </c>
      <c r="BI1076" s="24"/>
      <c r="BJ1076" s="24"/>
      <c r="BK1076" s="24"/>
      <c r="BL1076" s="24"/>
      <c r="BM1076" s="145">
        <f t="shared" si="149"/>
        <v>111.41</v>
      </c>
      <c r="BN1076" s="24">
        <f t="shared" si="150"/>
        <v>111.41</v>
      </c>
      <c r="BO1076" s="509">
        <f t="shared" si="144"/>
        <v>4.9086228243602099E-2</v>
      </c>
      <c r="BP1076" s="511">
        <v>0</v>
      </c>
      <c r="BQ1076" s="512">
        <v>0</v>
      </c>
      <c r="BR1076" s="513">
        <v>0</v>
      </c>
      <c r="BS1076" s="512">
        <v>0</v>
      </c>
      <c r="BT1076" s="512">
        <v>0</v>
      </c>
      <c r="BU1076" s="512">
        <v>0</v>
      </c>
      <c r="BV1076" s="512">
        <v>0</v>
      </c>
      <c r="BW1076" s="512">
        <v>0</v>
      </c>
      <c r="BX1076" s="512">
        <v>0</v>
      </c>
      <c r="BY1076" s="512">
        <v>0</v>
      </c>
      <c r="BZ1076" s="512">
        <v>0</v>
      </c>
      <c r="CA1076" s="512">
        <v>0</v>
      </c>
      <c r="CB1076" s="512">
        <v>0</v>
      </c>
      <c r="CC1076" s="512">
        <v>0</v>
      </c>
      <c r="CD1076" s="512">
        <v>0</v>
      </c>
      <c r="CE1076" s="512">
        <v>0</v>
      </c>
      <c r="CF1076" s="512">
        <v>130777.5144</v>
      </c>
      <c r="CG1076" s="512">
        <v>130777.5144</v>
      </c>
      <c r="CH1076" s="512">
        <v>0</v>
      </c>
      <c r="CI1076" s="512">
        <v>0</v>
      </c>
      <c r="CJ1076" s="512">
        <v>0</v>
      </c>
      <c r="CK1076" s="512">
        <v>0</v>
      </c>
      <c r="CL1076" s="513">
        <f t="shared" si="151"/>
        <v>130777.5144</v>
      </c>
      <c r="CM1076" s="513">
        <f t="shared" si="152"/>
        <v>130777.5144</v>
      </c>
      <c r="CN1076" s="113"/>
      <c r="CO1076" s="97"/>
      <c r="CP1076" s="97"/>
      <c r="CQ1076" s="97"/>
      <c r="CR1076" s="97"/>
      <c r="CS1076" s="97"/>
      <c r="CT1076" s="97"/>
      <c r="CU1076" s="114"/>
      <c r="CV1076" s="50">
        <f t="shared" si="145"/>
        <v>7673760</v>
      </c>
      <c r="CW1076" s="11"/>
      <c r="CX1076" s="604">
        <f t="shared" si="146"/>
        <v>2.2696793782382572</v>
      </c>
      <c r="CY1076" s="143"/>
      <c r="CZ1076" s="143"/>
      <c r="DA1076" s="143"/>
      <c r="DB1076" s="23"/>
      <c r="DC1076" s="23"/>
      <c r="DD1076" s="23"/>
      <c r="DE1076" s="23"/>
      <c r="DF1076" s="143"/>
      <c r="DG1076" s="89"/>
      <c r="DH1076" s="50" t="s">
        <v>46</v>
      </c>
      <c r="DI1076" s="28"/>
      <c r="DJ1076" s="553" t="s">
        <v>46</v>
      </c>
      <c r="DK1076" s="143"/>
      <c r="DL1076" s="46"/>
      <c r="DM1076" s="111"/>
      <c r="DN1076" s="110"/>
      <c r="DO1076" s="432">
        <v>132.77171167670491</v>
      </c>
      <c r="DP1076" s="433">
        <v>-123.97777645961325</v>
      </c>
      <c r="DQ1076" s="434">
        <v>132.77171167670491</v>
      </c>
      <c r="DR1076" s="428">
        <v>-127.47250915627565</v>
      </c>
      <c r="DS1076" s="432">
        <v>1.1797163396153103</v>
      </c>
      <c r="DT1076" s="434">
        <v>-1.1682956445281782</v>
      </c>
      <c r="DU1076" s="434">
        <v>1.1797163396153103</v>
      </c>
      <c r="DV1076" s="428">
        <v>-1.1797163396153103</v>
      </c>
      <c r="DW1076" s="252"/>
      <c r="DX1076" s="50"/>
      <c r="DY1076" s="249"/>
      <c r="DZ1076" s="464">
        <v>87942</v>
      </c>
      <c r="EA1076" s="465">
        <v>-83456.666666666672</v>
      </c>
      <c r="EB1076" s="46"/>
    </row>
    <row r="1077" spans="1:132" s="141" customFormat="1" ht="27.75" customHeight="1" x14ac:dyDescent="0.25">
      <c r="A1077" s="69" t="s">
        <v>56</v>
      </c>
      <c r="B1077" s="69" t="s">
        <v>57</v>
      </c>
      <c r="C1077" s="69" t="s">
        <v>1464</v>
      </c>
      <c r="D1077" s="67" t="s">
        <v>1564</v>
      </c>
      <c r="E1077" s="67" t="s">
        <v>1508</v>
      </c>
      <c r="F1077" s="67" t="s">
        <v>1776</v>
      </c>
      <c r="G1077" s="67" t="s">
        <v>1568</v>
      </c>
      <c r="H1077" s="14" t="s">
        <v>46</v>
      </c>
      <c r="I1077" s="20" t="s">
        <v>1979</v>
      </c>
      <c r="J1077" s="145" t="s">
        <v>1975</v>
      </c>
      <c r="K1077" s="426">
        <v>9.7168050304614013</v>
      </c>
      <c r="L1077" s="426">
        <v>25.717613582871</v>
      </c>
      <c r="M1077" s="424">
        <v>2074</v>
      </c>
      <c r="N1077" s="487">
        <v>34377432</v>
      </c>
      <c r="O1077" s="487" t="s">
        <v>1982</v>
      </c>
      <c r="P1077" s="572">
        <v>8.4821992148263057</v>
      </c>
      <c r="Q1077" s="34" t="s">
        <v>1977</v>
      </c>
      <c r="R1077" s="257" t="s">
        <v>48</v>
      </c>
      <c r="S1077" s="27"/>
      <c r="T1077" s="27"/>
      <c r="U1077" s="145"/>
      <c r="V1077" s="24"/>
      <c r="W1077" s="24"/>
      <c r="X1077" s="24"/>
      <c r="Y1077" s="24"/>
      <c r="Z1077" s="24"/>
      <c r="AA1077" s="24"/>
      <c r="AB1077" s="24"/>
      <c r="AC1077" s="24"/>
      <c r="AD1077" s="24"/>
      <c r="AE1077" s="24"/>
      <c r="AF1077" s="24"/>
      <c r="AG1077" s="24"/>
      <c r="AH1077" s="24"/>
      <c r="AI1077" s="24">
        <v>76</v>
      </c>
      <c r="AJ1077" s="24">
        <v>76</v>
      </c>
      <c r="AK1077" s="24"/>
      <c r="AL1077" s="24"/>
      <c r="AM1077" s="24"/>
      <c r="AN1077" s="24"/>
      <c r="AO1077" s="145">
        <f t="shared" si="147"/>
        <v>76</v>
      </c>
      <c r="AP1077" s="14">
        <f t="shared" si="148"/>
        <v>76</v>
      </c>
      <c r="AQ1077" s="22"/>
      <c r="AR1077" s="24"/>
      <c r="AS1077" s="24"/>
      <c r="AT1077" s="24"/>
      <c r="AU1077" s="24"/>
      <c r="AV1077" s="24"/>
      <c r="AW1077" s="145"/>
      <c r="AX1077" s="24"/>
      <c r="AY1077" s="24"/>
      <c r="AZ1077" s="24"/>
      <c r="BA1077" s="24"/>
      <c r="BB1077" s="24"/>
      <c r="BC1077" s="24"/>
      <c r="BD1077" s="24"/>
      <c r="BE1077" s="24"/>
      <c r="BF1077" s="24"/>
      <c r="BG1077" s="24">
        <v>607.99</v>
      </c>
      <c r="BH1077" s="24">
        <v>607.99</v>
      </c>
      <c r="BI1077" s="24"/>
      <c r="BJ1077" s="24"/>
      <c r="BK1077" s="24"/>
      <c r="BL1077" s="24"/>
      <c r="BM1077" s="145">
        <f t="shared" si="149"/>
        <v>607.99</v>
      </c>
      <c r="BN1077" s="24">
        <f t="shared" si="150"/>
        <v>607.99</v>
      </c>
      <c r="BO1077" s="509">
        <f t="shared" si="144"/>
        <v>7.1678344802050278E-2</v>
      </c>
      <c r="BP1077" s="511">
        <v>0</v>
      </c>
      <c r="BQ1077" s="512">
        <v>0</v>
      </c>
      <c r="BR1077" s="513">
        <v>0</v>
      </c>
      <c r="BS1077" s="512">
        <v>0</v>
      </c>
      <c r="BT1077" s="512">
        <v>0</v>
      </c>
      <c r="BU1077" s="512">
        <v>0</v>
      </c>
      <c r="BV1077" s="512">
        <v>0</v>
      </c>
      <c r="BW1077" s="512">
        <v>0</v>
      </c>
      <c r="BX1077" s="512">
        <v>0</v>
      </c>
      <c r="BY1077" s="512">
        <v>0</v>
      </c>
      <c r="BZ1077" s="512">
        <v>0</v>
      </c>
      <c r="CA1077" s="512">
        <v>0</v>
      </c>
      <c r="CB1077" s="512">
        <v>0</v>
      </c>
      <c r="CC1077" s="512">
        <v>0</v>
      </c>
      <c r="CD1077" s="512">
        <v>0</v>
      </c>
      <c r="CE1077" s="512">
        <v>0</v>
      </c>
      <c r="CF1077" s="512">
        <v>713682.98160000006</v>
      </c>
      <c r="CG1077" s="512">
        <v>713682.98160000006</v>
      </c>
      <c r="CH1077" s="512">
        <v>0</v>
      </c>
      <c r="CI1077" s="512">
        <v>0</v>
      </c>
      <c r="CJ1077" s="512">
        <v>0</v>
      </c>
      <c r="CK1077" s="512">
        <v>0</v>
      </c>
      <c r="CL1077" s="513">
        <f t="shared" si="151"/>
        <v>713682.98160000006</v>
      </c>
      <c r="CM1077" s="513">
        <f t="shared" si="152"/>
        <v>713682.98160000006</v>
      </c>
      <c r="CN1077" s="113"/>
      <c r="CO1077" s="97"/>
      <c r="CP1077" s="97"/>
      <c r="CQ1077" s="97"/>
      <c r="CR1077" s="97"/>
      <c r="CS1077" s="97"/>
      <c r="CT1077" s="97"/>
      <c r="CU1077" s="114"/>
      <c r="CV1077" s="50">
        <f t="shared" si="145"/>
        <v>34377432</v>
      </c>
      <c r="CW1077" s="11"/>
      <c r="CX1077" s="604">
        <f t="shared" si="146"/>
        <v>8.4821992148263057</v>
      </c>
      <c r="CY1077" s="143"/>
      <c r="CZ1077" s="143"/>
      <c r="DA1077" s="143"/>
      <c r="DB1077" s="23"/>
      <c r="DC1077" s="23"/>
      <c r="DD1077" s="23"/>
      <c r="DE1077" s="23"/>
      <c r="DF1077" s="143"/>
      <c r="DG1077" s="89"/>
      <c r="DH1077" s="50" t="s">
        <v>46</v>
      </c>
      <c r="DI1077" s="28"/>
      <c r="DJ1077" s="553" t="s">
        <v>46</v>
      </c>
      <c r="DK1077" s="143"/>
      <c r="DL1077" s="46"/>
      <c r="DM1077" s="111"/>
      <c r="DN1077" s="110"/>
      <c r="DO1077" s="432">
        <v>1414.5444756930469</v>
      </c>
      <c r="DP1077" s="433">
        <v>-714.2043868775213</v>
      </c>
      <c r="DQ1077" s="434">
        <v>27.502129369224541</v>
      </c>
      <c r="DR1077" s="428">
        <v>86.180546281010834</v>
      </c>
      <c r="DS1077" s="432">
        <v>1.2539975893933286</v>
      </c>
      <c r="DT1077" s="434">
        <v>0.15014955770869554</v>
      </c>
      <c r="DU1077" s="434">
        <v>0.44740859783045323</v>
      </c>
      <c r="DV1077" s="428">
        <v>0.42758207842450685</v>
      </c>
      <c r="DW1077" s="252"/>
      <c r="DX1077" s="50"/>
      <c r="DY1077" s="249"/>
      <c r="DZ1077" s="464">
        <v>14742</v>
      </c>
      <c r="EA1077" s="465">
        <v>33631.333333333336</v>
      </c>
      <c r="EB1077" s="46"/>
    </row>
    <row r="1078" spans="1:132" s="141" customFormat="1" ht="27.75" customHeight="1" x14ac:dyDescent="0.25">
      <c r="A1078" s="69" t="s">
        <v>56</v>
      </c>
      <c r="B1078" s="69" t="s">
        <v>57</v>
      </c>
      <c r="C1078" s="69" t="s">
        <v>1464</v>
      </c>
      <c r="D1078" s="67" t="s">
        <v>1564</v>
      </c>
      <c r="E1078" s="67" t="s">
        <v>1508</v>
      </c>
      <c r="F1078" s="67" t="s">
        <v>1777</v>
      </c>
      <c r="G1078" s="67" t="s">
        <v>1508</v>
      </c>
      <c r="H1078" s="14" t="s">
        <v>46</v>
      </c>
      <c r="I1078" s="20" t="s">
        <v>1978</v>
      </c>
      <c r="J1078" s="145" t="s">
        <v>1975</v>
      </c>
      <c r="K1078" s="426">
        <v>9.7168050304614013</v>
      </c>
      <c r="L1078" s="426">
        <v>11.284090885620001</v>
      </c>
      <c r="M1078" s="424">
        <v>1107</v>
      </c>
      <c r="N1078" s="487">
        <v>15435742</v>
      </c>
      <c r="O1078" s="487" t="s">
        <v>1982</v>
      </c>
      <c r="P1078" s="572">
        <v>4.0924896481237427</v>
      </c>
      <c r="Q1078" s="34" t="s">
        <v>1977</v>
      </c>
      <c r="R1078" s="257" t="s">
        <v>48</v>
      </c>
      <c r="S1078" s="27"/>
      <c r="T1078" s="27"/>
      <c r="U1078" s="145"/>
      <c r="V1078" s="24"/>
      <c r="W1078" s="24"/>
      <c r="X1078" s="24"/>
      <c r="Y1078" s="24"/>
      <c r="Z1078" s="24"/>
      <c r="AA1078" s="24"/>
      <c r="AB1078" s="24"/>
      <c r="AC1078" s="24"/>
      <c r="AD1078" s="24"/>
      <c r="AE1078" s="24"/>
      <c r="AF1078" s="24"/>
      <c r="AG1078" s="24"/>
      <c r="AH1078" s="24"/>
      <c r="AI1078" s="24">
        <v>29</v>
      </c>
      <c r="AJ1078" s="24">
        <v>29</v>
      </c>
      <c r="AK1078" s="24"/>
      <c r="AL1078" s="24"/>
      <c r="AM1078" s="24"/>
      <c r="AN1078" s="24"/>
      <c r="AO1078" s="145">
        <f t="shared" si="147"/>
        <v>29</v>
      </c>
      <c r="AP1078" s="14">
        <f t="shared" si="148"/>
        <v>29</v>
      </c>
      <c r="AQ1078" s="22"/>
      <c r="AR1078" s="24"/>
      <c r="AS1078" s="24"/>
      <c r="AT1078" s="24"/>
      <c r="AU1078" s="24"/>
      <c r="AV1078" s="24"/>
      <c r="AW1078" s="145"/>
      <c r="AX1078" s="24"/>
      <c r="AY1078" s="24"/>
      <c r="AZ1078" s="24"/>
      <c r="BA1078" s="24"/>
      <c r="BB1078" s="24"/>
      <c r="BC1078" s="24"/>
      <c r="BD1078" s="24"/>
      <c r="BE1078" s="24"/>
      <c r="BF1078" s="24"/>
      <c r="BG1078" s="24">
        <v>204.26</v>
      </c>
      <c r="BH1078" s="24">
        <v>204.26</v>
      </c>
      <c r="BI1078" s="24"/>
      <c r="BJ1078" s="24"/>
      <c r="BK1078" s="24"/>
      <c r="BL1078" s="24"/>
      <c r="BM1078" s="145">
        <f t="shared" si="149"/>
        <v>204.26</v>
      </c>
      <c r="BN1078" s="24">
        <f t="shared" si="150"/>
        <v>204.26</v>
      </c>
      <c r="BO1078" s="509">
        <f t="shared" si="144"/>
        <v>4.9910938710289898E-2</v>
      </c>
      <c r="BP1078" s="511">
        <v>0</v>
      </c>
      <c r="BQ1078" s="512">
        <v>0</v>
      </c>
      <c r="BR1078" s="513">
        <v>0</v>
      </c>
      <c r="BS1078" s="512">
        <v>0</v>
      </c>
      <c r="BT1078" s="512">
        <v>0</v>
      </c>
      <c r="BU1078" s="512">
        <v>0</v>
      </c>
      <c r="BV1078" s="512">
        <v>0</v>
      </c>
      <c r="BW1078" s="512">
        <v>0</v>
      </c>
      <c r="BX1078" s="512">
        <v>0</v>
      </c>
      <c r="BY1078" s="512">
        <v>0</v>
      </c>
      <c r="BZ1078" s="512">
        <v>0</v>
      </c>
      <c r="CA1078" s="512">
        <v>0</v>
      </c>
      <c r="CB1078" s="512">
        <v>0</v>
      </c>
      <c r="CC1078" s="512">
        <v>0</v>
      </c>
      <c r="CD1078" s="512">
        <v>0</v>
      </c>
      <c r="CE1078" s="512">
        <v>0</v>
      </c>
      <c r="CF1078" s="512">
        <v>239768.55840000001</v>
      </c>
      <c r="CG1078" s="512">
        <v>239768.55840000001</v>
      </c>
      <c r="CH1078" s="512">
        <v>0</v>
      </c>
      <c r="CI1078" s="512">
        <v>0</v>
      </c>
      <c r="CJ1078" s="512">
        <v>0</v>
      </c>
      <c r="CK1078" s="512">
        <v>0</v>
      </c>
      <c r="CL1078" s="513">
        <f t="shared" si="151"/>
        <v>239768.55840000001</v>
      </c>
      <c r="CM1078" s="513">
        <f t="shared" si="152"/>
        <v>239768.55840000001</v>
      </c>
      <c r="CN1078" s="113"/>
      <c r="CO1078" s="97"/>
      <c r="CP1078" s="97"/>
      <c r="CQ1078" s="97"/>
      <c r="CR1078" s="97"/>
      <c r="CS1078" s="97"/>
      <c r="CT1078" s="97"/>
      <c r="CU1078" s="114"/>
      <c r="CV1078" s="50">
        <f t="shared" si="145"/>
        <v>15435742</v>
      </c>
      <c r="CW1078" s="11"/>
      <c r="CX1078" s="604">
        <f t="shared" si="146"/>
        <v>4.0924896481237427</v>
      </c>
      <c r="CY1078" s="143"/>
      <c r="CZ1078" s="143"/>
      <c r="DA1078" s="143"/>
      <c r="DB1078" s="23"/>
      <c r="DC1078" s="23"/>
      <c r="DD1078" s="23"/>
      <c r="DE1078" s="23"/>
      <c r="DF1078" s="143"/>
      <c r="DG1078" s="89"/>
      <c r="DH1078" s="50" t="s">
        <v>46</v>
      </c>
      <c r="DI1078" s="28"/>
      <c r="DJ1078" s="553" t="s">
        <v>46</v>
      </c>
      <c r="DK1078" s="143"/>
      <c r="DL1078" s="46"/>
      <c r="DM1078" s="111"/>
      <c r="DN1078" s="110"/>
      <c r="DO1078" s="432">
        <v>417.62150764364907</v>
      </c>
      <c r="DP1078" s="433">
        <v>-239.63734509107522</v>
      </c>
      <c r="DQ1078" s="434">
        <v>25.397996837111304</v>
      </c>
      <c r="DR1078" s="428">
        <v>152.39716331161642</v>
      </c>
      <c r="DS1078" s="432">
        <v>1.87152647036675</v>
      </c>
      <c r="DT1078" s="434">
        <v>-1.114353253391946</v>
      </c>
      <c r="DU1078" s="434">
        <v>8.6753520596430711E-2</v>
      </c>
      <c r="DV1078" s="428">
        <v>0.67011921560914256</v>
      </c>
      <c r="DW1078" s="252"/>
      <c r="DX1078" s="50"/>
      <c r="DY1078" s="249"/>
      <c r="DZ1078" s="464">
        <v>0</v>
      </c>
      <c r="EA1078" s="465">
        <v>71380.333333333328</v>
      </c>
      <c r="EB1078" s="46"/>
    </row>
    <row r="1079" spans="1:132" s="141" customFormat="1" ht="27.75" customHeight="1" x14ac:dyDescent="0.25">
      <c r="A1079" s="69" t="s">
        <v>56</v>
      </c>
      <c r="B1079" s="69" t="s">
        <v>57</v>
      </c>
      <c r="C1079" s="69" t="s">
        <v>1464</v>
      </c>
      <c r="D1079" s="67" t="s">
        <v>1564</v>
      </c>
      <c r="E1079" s="67" t="s">
        <v>1508</v>
      </c>
      <c r="F1079" s="67" t="s">
        <v>1778</v>
      </c>
      <c r="G1079" s="67" t="s">
        <v>1779</v>
      </c>
      <c r="H1079" s="14" t="s">
        <v>46</v>
      </c>
      <c r="I1079" s="20" t="s">
        <v>1978</v>
      </c>
      <c r="J1079" s="145" t="s">
        <v>1975</v>
      </c>
      <c r="K1079" s="426">
        <v>12.117427449751865</v>
      </c>
      <c r="L1079" s="426">
        <v>26.410416611733002</v>
      </c>
      <c r="M1079" s="424">
        <v>2486</v>
      </c>
      <c r="N1079" s="487">
        <v>26969952</v>
      </c>
      <c r="O1079" s="487" t="s">
        <v>1982</v>
      </c>
      <c r="P1079" s="572">
        <v>6.7141217504599799</v>
      </c>
      <c r="Q1079" s="34" t="s">
        <v>1977</v>
      </c>
      <c r="R1079" s="257" t="s">
        <v>48</v>
      </c>
      <c r="S1079" s="27"/>
      <c r="T1079" s="27"/>
      <c r="U1079" s="145"/>
      <c r="V1079" s="24"/>
      <c r="W1079" s="24"/>
      <c r="X1079" s="24"/>
      <c r="Y1079" s="24"/>
      <c r="Z1079" s="24"/>
      <c r="AA1079" s="24"/>
      <c r="AB1079" s="24"/>
      <c r="AC1079" s="24"/>
      <c r="AD1079" s="24"/>
      <c r="AE1079" s="24"/>
      <c r="AF1079" s="24"/>
      <c r="AG1079" s="24"/>
      <c r="AH1079" s="24"/>
      <c r="AI1079" s="24">
        <v>115</v>
      </c>
      <c r="AJ1079" s="24">
        <v>115</v>
      </c>
      <c r="AK1079" s="24">
        <v>1</v>
      </c>
      <c r="AL1079" s="24">
        <v>1</v>
      </c>
      <c r="AM1079" s="24"/>
      <c r="AN1079" s="24"/>
      <c r="AO1079" s="145">
        <f t="shared" si="147"/>
        <v>116</v>
      </c>
      <c r="AP1079" s="14">
        <f t="shared" si="148"/>
        <v>116</v>
      </c>
      <c r="AQ1079" s="22"/>
      <c r="AR1079" s="24"/>
      <c r="AS1079" s="24"/>
      <c r="AT1079" s="24"/>
      <c r="AU1079" s="24"/>
      <c r="AV1079" s="24"/>
      <c r="AW1079" s="145"/>
      <c r="AX1079" s="24"/>
      <c r="AY1079" s="24"/>
      <c r="AZ1079" s="24"/>
      <c r="BA1079" s="24"/>
      <c r="BB1079" s="24"/>
      <c r="BC1079" s="24"/>
      <c r="BD1079" s="24"/>
      <c r="BE1079" s="24"/>
      <c r="BF1079" s="24"/>
      <c r="BG1079" s="24">
        <v>932.49</v>
      </c>
      <c r="BH1079" s="24">
        <v>932.49</v>
      </c>
      <c r="BI1079" s="24">
        <v>10</v>
      </c>
      <c r="BJ1079" s="24">
        <v>10</v>
      </c>
      <c r="BK1079" s="24"/>
      <c r="BL1079" s="24"/>
      <c r="BM1079" s="145">
        <f t="shared" si="149"/>
        <v>942.49</v>
      </c>
      <c r="BN1079" s="24">
        <f t="shared" si="150"/>
        <v>942.49</v>
      </c>
      <c r="BO1079" s="509">
        <f t="shared" si="144"/>
        <v>0.1403742790239737</v>
      </c>
      <c r="BP1079" s="511">
        <v>0</v>
      </c>
      <c r="BQ1079" s="512">
        <v>0</v>
      </c>
      <c r="BR1079" s="513">
        <v>0</v>
      </c>
      <c r="BS1079" s="512">
        <v>0</v>
      </c>
      <c r="BT1079" s="512">
        <v>0</v>
      </c>
      <c r="BU1079" s="512">
        <v>0</v>
      </c>
      <c r="BV1079" s="512">
        <v>0</v>
      </c>
      <c r="BW1079" s="512">
        <v>0</v>
      </c>
      <c r="BX1079" s="512">
        <v>0</v>
      </c>
      <c r="BY1079" s="512">
        <v>0</v>
      </c>
      <c r="BZ1079" s="512">
        <v>0</v>
      </c>
      <c r="CA1079" s="512">
        <v>0</v>
      </c>
      <c r="CB1079" s="512">
        <v>0</v>
      </c>
      <c r="CC1079" s="512">
        <v>0</v>
      </c>
      <c r="CD1079" s="512">
        <v>0</v>
      </c>
      <c r="CE1079" s="512">
        <v>0</v>
      </c>
      <c r="CF1079" s="512">
        <v>1094594.0616000001</v>
      </c>
      <c r="CG1079" s="512">
        <v>1094594.0616000001</v>
      </c>
      <c r="CH1079" s="512">
        <v>11738.400000000001</v>
      </c>
      <c r="CI1079" s="512">
        <v>11738.400000000001</v>
      </c>
      <c r="CJ1079" s="512">
        <v>0</v>
      </c>
      <c r="CK1079" s="512">
        <v>0</v>
      </c>
      <c r="CL1079" s="513">
        <f t="shared" si="151"/>
        <v>1106332.4616</v>
      </c>
      <c r="CM1079" s="513">
        <f t="shared" si="152"/>
        <v>1106332.4616</v>
      </c>
      <c r="CN1079" s="113"/>
      <c r="CO1079" s="97"/>
      <c r="CP1079" s="97"/>
      <c r="CQ1079" s="97"/>
      <c r="CR1079" s="97"/>
      <c r="CS1079" s="97"/>
      <c r="CT1079" s="97"/>
      <c r="CU1079" s="114"/>
      <c r="CV1079" s="50">
        <f t="shared" si="145"/>
        <v>26969952</v>
      </c>
      <c r="CW1079" s="11"/>
      <c r="CX1079" s="604">
        <f t="shared" si="146"/>
        <v>6.7141217504599799</v>
      </c>
      <c r="CY1079" s="143"/>
      <c r="CZ1079" s="143"/>
      <c r="DA1079" s="143"/>
      <c r="DB1079" s="23"/>
      <c r="DC1079" s="23"/>
      <c r="DD1079" s="23"/>
      <c r="DE1079" s="23"/>
      <c r="DF1079" s="143"/>
      <c r="DG1079" s="89"/>
      <c r="DH1079" s="50" t="s">
        <v>46</v>
      </c>
      <c r="DI1079" s="28"/>
      <c r="DJ1079" s="553" t="s">
        <v>46</v>
      </c>
      <c r="DK1079" s="143"/>
      <c r="DL1079" s="46"/>
      <c r="DM1079" s="111"/>
      <c r="DN1079" s="110"/>
      <c r="DO1079" s="432">
        <v>1010.9780757626564</v>
      </c>
      <c r="DP1079" s="433">
        <v>-243.3848700365013</v>
      </c>
      <c r="DQ1079" s="434">
        <v>124.92108615487781</v>
      </c>
      <c r="DR1079" s="428">
        <v>34.89569132591221</v>
      </c>
      <c r="DS1079" s="432">
        <v>1.853704324505534</v>
      </c>
      <c r="DT1079" s="434">
        <v>0.26530884774784802</v>
      </c>
      <c r="DU1079" s="434">
        <v>0.81984579282601522</v>
      </c>
      <c r="DV1079" s="428">
        <v>0.96065814918988779</v>
      </c>
      <c r="DW1079" s="252"/>
      <c r="DX1079" s="50"/>
      <c r="DY1079" s="249"/>
      <c r="DZ1079" s="464">
        <v>0</v>
      </c>
      <c r="EA1079" s="465">
        <v>237627.66666666666</v>
      </c>
      <c r="EB1079" s="46"/>
    </row>
    <row r="1080" spans="1:132" s="141" customFormat="1" ht="27.75" customHeight="1" x14ac:dyDescent="0.25">
      <c r="A1080" s="69" t="s">
        <v>56</v>
      </c>
      <c r="B1080" s="69" t="s">
        <v>57</v>
      </c>
      <c r="C1080" s="69" t="s">
        <v>1464</v>
      </c>
      <c r="D1080" s="67" t="s">
        <v>1564</v>
      </c>
      <c r="E1080" s="67" t="s">
        <v>1508</v>
      </c>
      <c r="F1080" s="67" t="s">
        <v>1780</v>
      </c>
      <c r="G1080" s="67" t="s">
        <v>1508</v>
      </c>
      <c r="H1080" s="14" t="s">
        <v>46</v>
      </c>
      <c r="I1080" s="20" t="s">
        <v>1978</v>
      </c>
      <c r="J1080" s="145" t="s">
        <v>1975</v>
      </c>
      <c r="K1080" s="426">
        <v>12.117427449751865</v>
      </c>
      <c r="L1080" s="426">
        <v>12.468371186187001</v>
      </c>
      <c r="M1080" s="424">
        <v>619</v>
      </c>
      <c r="N1080" s="487">
        <v>25346574</v>
      </c>
      <c r="O1080" s="487" t="s">
        <v>1982</v>
      </c>
      <c r="P1080" s="572">
        <v>6.0510927013226148</v>
      </c>
      <c r="Q1080" s="34" t="s">
        <v>1977</v>
      </c>
      <c r="R1080" s="257" t="s">
        <v>48</v>
      </c>
      <c r="S1080" s="27"/>
      <c r="T1080" s="27"/>
      <c r="U1080" s="145"/>
      <c r="V1080" s="24"/>
      <c r="W1080" s="24"/>
      <c r="X1080" s="24"/>
      <c r="Y1080" s="24"/>
      <c r="Z1080" s="24"/>
      <c r="AA1080" s="24"/>
      <c r="AB1080" s="24"/>
      <c r="AC1080" s="24"/>
      <c r="AD1080" s="24"/>
      <c r="AE1080" s="24"/>
      <c r="AF1080" s="24"/>
      <c r="AG1080" s="24"/>
      <c r="AH1080" s="24"/>
      <c r="AI1080" s="24">
        <v>16</v>
      </c>
      <c r="AJ1080" s="24">
        <v>16</v>
      </c>
      <c r="AK1080" s="24"/>
      <c r="AL1080" s="24"/>
      <c r="AM1080" s="24"/>
      <c r="AN1080" s="24"/>
      <c r="AO1080" s="145">
        <f t="shared" si="147"/>
        <v>16</v>
      </c>
      <c r="AP1080" s="14">
        <f t="shared" si="148"/>
        <v>16</v>
      </c>
      <c r="AQ1080" s="22"/>
      <c r="AR1080" s="24"/>
      <c r="AS1080" s="24"/>
      <c r="AT1080" s="24"/>
      <c r="AU1080" s="24"/>
      <c r="AV1080" s="24"/>
      <c r="AW1080" s="145"/>
      <c r="AX1080" s="24"/>
      <c r="AY1080" s="24"/>
      <c r="AZ1080" s="24"/>
      <c r="BA1080" s="24"/>
      <c r="BB1080" s="24"/>
      <c r="BC1080" s="24"/>
      <c r="BD1080" s="24"/>
      <c r="BE1080" s="24"/>
      <c r="BF1080" s="24"/>
      <c r="BG1080" s="24">
        <v>172.01</v>
      </c>
      <c r="BH1080" s="24">
        <v>172.01</v>
      </c>
      <c r="BI1080" s="24"/>
      <c r="BJ1080" s="24"/>
      <c r="BK1080" s="24"/>
      <c r="BL1080" s="24"/>
      <c r="BM1080" s="145">
        <f t="shared" si="149"/>
        <v>172.01</v>
      </c>
      <c r="BN1080" s="24">
        <f t="shared" si="150"/>
        <v>172.01</v>
      </c>
      <c r="BO1080" s="509">
        <f t="shared" si="144"/>
        <v>2.842627083905077E-2</v>
      </c>
      <c r="BP1080" s="511">
        <v>0</v>
      </c>
      <c r="BQ1080" s="512">
        <v>0</v>
      </c>
      <c r="BR1080" s="513">
        <v>0</v>
      </c>
      <c r="BS1080" s="512">
        <v>0</v>
      </c>
      <c r="BT1080" s="512">
        <v>0</v>
      </c>
      <c r="BU1080" s="512">
        <v>0</v>
      </c>
      <c r="BV1080" s="512">
        <v>0</v>
      </c>
      <c r="BW1080" s="512">
        <v>0</v>
      </c>
      <c r="BX1080" s="512">
        <v>0</v>
      </c>
      <c r="BY1080" s="512">
        <v>0</v>
      </c>
      <c r="BZ1080" s="512">
        <v>0</v>
      </c>
      <c r="CA1080" s="512">
        <v>0</v>
      </c>
      <c r="CB1080" s="512">
        <v>0</v>
      </c>
      <c r="CC1080" s="512">
        <v>0</v>
      </c>
      <c r="CD1080" s="512">
        <v>0</v>
      </c>
      <c r="CE1080" s="512">
        <v>0</v>
      </c>
      <c r="CF1080" s="512">
        <v>201912.21839999998</v>
      </c>
      <c r="CG1080" s="512">
        <v>201912.21839999998</v>
      </c>
      <c r="CH1080" s="512">
        <v>0</v>
      </c>
      <c r="CI1080" s="512">
        <v>0</v>
      </c>
      <c r="CJ1080" s="512">
        <v>0</v>
      </c>
      <c r="CK1080" s="512">
        <v>0</v>
      </c>
      <c r="CL1080" s="513">
        <f t="shared" si="151"/>
        <v>201912.21839999998</v>
      </c>
      <c r="CM1080" s="513">
        <f t="shared" si="152"/>
        <v>201912.21839999998</v>
      </c>
      <c r="CN1080" s="113"/>
      <c r="CO1080" s="97"/>
      <c r="CP1080" s="97"/>
      <c r="CQ1080" s="97"/>
      <c r="CR1080" s="97"/>
      <c r="CS1080" s="97"/>
      <c r="CT1080" s="97"/>
      <c r="CU1080" s="114"/>
      <c r="CV1080" s="50">
        <f t="shared" si="145"/>
        <v>25346574</v>
      </c>
      <c r="CW1080" s="11"/>
      <c r="CX1080" s="604">
        <f t="shared" si="146"/>
        <v>6.0510927013226148</v>
      </c>
      <c r="CY1080" s="143"/>
      <c r="CZ1080" s="143"/>
      <c r="DA1080" s="143"/>
      <c r="DB1080" s="23"/>
      <c r="DC1080" s="23"/>
      <c r="DD1080" s="23"/>
      <c r="DE1080" s="23"/>
      <c r="DF1080" s="143"/>
      <c r="DG1080" s="89"/>
      <c r="DH1080" s="50" t="s">
        <v>46</v>
      </c>
      <c r="DI1080" s="28"/>
      <c r="DJ1080" s="553" t="s">
        <v>46</v>
      </c>
      <c r="DK1080" s="143"/>
      <c r="DL1080" s="46"/>
      <c r="DM1080" s="111"/>
      <c r="DN1080" s="110"/>
      <c r="DO1080" s="432">
        <v>2986.816628548364</v>
      </c>
      <c r="DP1080" s="433">
        <v>-2791.1131757972776</v>
      </c>
      <c r="DQ1080" s="434">
        <v>33.856047356383677</v>
      </c>
      <c r="DR1080" s="428">
        <v>73.933659100428997</v>
      </c>
      <c r="DS1080" s="432">
        <v>2.0600026907036182</v>
      </c>
      <c r="DT1080" s="434">
        <v>-1.0355013047146064</v>
      </c>
      <c r="DU1080" s="434">
        <v>1.0639042109511632</v>
      </c>
      <c r="DV1080" s="428">
        <v>-7.0822926159128774E-2</v>
      </c>
      <c r="DW1080" s="252"/>
      <c r="DX1080" s="50"/>
      <c r="DY1080" s="249"/>
      <c r="DZ1080" s="464">
        <v>9808</v>
      </c>
      <c r="EA1080" s="465">
        <v>11480.666666666668</v>
      </c>
      <c r="EB1080" s="46"/>
    </row>
    <row r="1081" spans="1:132" s="141" customFormat="1" ht="27.75" customHeight="1" x14ac:dyDescent="0.25">
      <c r="A1081" s="69" t="s">
        <v>56</v>
      </c>
      <c r="B1081" s="69" t="s">
        <v>57</v>
      </c>
      <c r="C1081" s="69" t="s">
        <v>1464</v>
      </c>
      <c r="D1081" s="67" t="s">
        <v>1564</v>
      </c>
      <c r="E1081" s="67" t="s">
        <v>1508</v>
      </c>
      <c r="F1081" s="67" t="s">
        <v>1781</v>
      </c>
      <c r="G1081" s="67" t="s">
        <v>1508</v>
      </c>
      <c r="H1081" s="14" t="s">
        <v>46</v>
      </c>
      <c r="I1081" s="20" t="s">
        <v>1978</v>
      </c>
      <c r="J1081" s="145" t="s">
        <v>1975</v>
      </c>
      <c r="K1081" s="426">
        <v>11.774481389853227</v>
      </c>
      <c r="L1081" s="426">
        <v>26.486363581271998</v>
      </c>
      <c r="M1081" s="424">
        <v>1787</v>
      </c>
      <c r="N1081" s="487">
        <v>41008319</v>
      </c>
      <c r="O1081" s="487" t="s">
        <v>1982</v>
      </c>
      <c r="P1081" s="572">
        <v>9.2747856643698086</v>
      </c>
      <c r="Q1081" s="34" t="s">
        <v>1977</v>
      </c>
      <c r="R1081" s="257" t="s">
        <v>48</v>
      </c>
      <c r="S1081" s="27"/>
      <c r="T1081" s="27"/>
      <c r="U1081" s="145"/>
      <c r="V1081" s="24"/>
      <c r="W1081" s="24"/>
      <c r="X1081" s="24"/>
      <c r="Y1081" s="24"/>
      <c r="Z1081" s="24"/>
      <c r="AA1081" s="24"/>
      <c r="AB1081" s="24"/>
      <c r="AC1081" s="24"/>
      <c r="AD1081" s="24"/>
      <c r="AE1081" s="24"/>
      <c r="AF1081" s="24"/>
      <c r="AG1081" s="24"/>
      <c r="AH1081" s="24"/>
      <c r="AI1081" s="24">
        <v>139</v>
      </c>
      <c r="AJ1081" s="24">
        <v>139</v>
      </c>
      <c r="AK1081" s="24"/>
      <c r="AL1081" s="24"/>
      <c r="AM1081" s="24"/>
      <c r="AN1081" s="24"/>
      <c r="AO1081" s="145">
        <f t="shared" si="147"/>
        <v>139</v>
      </c>
      <c r="AP1081" s="14">
        <f t="shared" si="148"/>
        <v>139</v>
      </c>
      <c r="AQ1081" s="22"/>
      <c r="AR1081" s="24"/>
      <c r="AS1081" s="24"/>
      <c r="AT1081" s="24"/>
      <c r="AU1081" s="24"/>
      <c r="AV1081" s="24"/>
      <c r="AW1081" s="145"/>
      <c r="AX1081" s="24"/>
      <c r="AY1081" s="24"/>
      <c r="AZ1081" s="24"/>
      <c r="BA1081" s="24"/>
      <c r="BB1081" s="24"/>
      <c r="BC1081" s="24"/>
      <c r="BD1081" s="24"/>
      <c r="BE1081" s="24"/>
      <c r="BF1081" s="24"/>
      <c r="BG1081" s="24">
        <v>1100.4760000000001</v>
      </c>
      <c r="BH1081" s="24">
        <v>1100.4760000000001</v>
      </c>
      <c r="BI1081" s="24"/>
      <c r="BJ1081" s="24"/>
      <c r="BK1081" s="24"/>
      <c r="BL1081" s="24"/>
      <c r="BM1081" s="145">
        <f t="shared" si="149"/>
        <v>1100.4760000000001</v>
      </c>
      <c r="BN1081" s="24">
        <f t="shared" si="150"/>
        <v>1100.4760000000001</v>
      </c>
      <c r="BO1081" s="509">
        <f t="shared" si="144"/>
        <v>0.11865244543899374</v>
      </c>
      <c r="BP1081" s="511">
        <v>0</v>
      </c>
      <c r="BQ1081" s="512">
        <v>0</v>
      </c>
      <c r="BR1081" s="513">
        <v>0</v>
      </c>
      <c r="BS1081" s="512">
        <v>0</v>
      </c>
      <c r="BT1081" s="512">
        <v>0</v>
      </c>
      <c r="BU1081" s="512">
        <v>0</v>
      </c>
      <c r="BV1081" s="512">
        <v>0</v>
      </c>
      <c r="BW1081" s="512">
        <v>0</v>
      </c>
      <c r="BX1081" s="512">
        <v>0</v>
      </c>
      <c r="BY1081" s="512">
        <v>0</v>
      </c>
      <c r="BZ1081" s="512">
        <v>0</v>
      </c>
      <c r="CA1081" s="512">
        <v>0</v>
      </c>
      <c r="CB1081" s="512">
        <v>0</v>
      </c>
      <c r="CC1081" s="512">
        <v>0</v>
      </c>
      <c r="CD1081" s="512">
        <v>0</v>
      </c>
      <c r="CE1081" s="512">
        <v>0</v>
      </c>
      <c r="CF1081" s="512">
        <v>1291782.7478400003</v>
      </c>
      <c r="CG1081" s="512">
        <v>1291782.7478400003</v>
      </c>
      <c r="CH1081" s="512">
        <v>0</v>
      </c>
      <c r="CI1081" s="512">
        <v>0</v>
      </c>
      <c r="CJ1081" s="512">
        <v>0</v>
      </c>
      <c r="CK1081" s="512">
        <v>0</v>
      </c>
      <c r="CL1081" s="513">
        <f t="shared" si="151"/>
        <v>1291782.7478400003</v>
      </c>
      <c r="CM1081" s="513">
        <f t="shared" si="152"/>
        <v>1291782.7478400003</v>
      </c>
      <c r="CN1081" s="113"/>
      <c r="CO1081" s="97"/>
      <c r="CP1081" s="97"/>
      <c r="CQ1081" s="97"/>
      <c r="CR1081" s="97"/>
      <c r="CS1081" s="97"/>
      <c r="CT1081" s="97"/>
      <c r="CU1081" s="114"/>
      <c r="CV1081" s="50">
        <f t="shared" si="145"/>
        <v>41008319</v>
      </c>
      <c r="CW1081" s="11"/>
      <c r="CX1081" s="604">
        <f t="shared" si="146"/>
        <v>9.2747856643698086</v>
      </c>
      <c r="CY1081" s="143"/>
      <c r="CZ1081" s="143"/>
      <c r="DA1081" s="143"/>
      <c r="DB1081" s="23"/>
      <c r="DC1081" s="23"/>
      <c r="DD1081" s="23"/>
      <c r="DE1081" s="23"/>
      <c r="DF1081" s="143"/>
      <c r="DG1081" s="89"/>
      <c r="DH1081" s="50" t="s">
        <v>46</v>
      </c>
      <c r="DI1081" s="28"/>
      <c r="DJ1081" s="553" t="s">
        <v>46</v>
      </c>
      <c r="DK1081" s="143"/>
      <c r="DL1081" s="46"/>
      <c r="DM1081" s="111"/>
      <c r="DN1081" s="110"/>
      <c r="DO1081" s="432">
        <v>2000.1645675902603</v>
      </c>
      <c r="DP1081" s="433">
        <v>-1713.8022425866091</v>
      </c>
      <c r="DQ1081" s="434">
        <v>99.04394066610692</v>
      </c>
      <c r="DR1081" s="428">
        <v>38.368854425013012</v>
      </c>
      <c r="DS1081" s="432">
        <v>1.839910439406661</v>
      </c>
      <c r="DT1081" s="434">
        <v>-0.27163195446120469</v>
      </c>
      <c r="DU1081" s="434">
        <v>1.1094318499860061</v>
      </c>
      <c r="DV1081" s="428">
        <v>0.30823154538556885</v>
      </c>
      <c r="DW1081" s="252"/>
      <c r="DX1081" s="50"/>
      <c r="DY1081" s="249"/>
      <c r="DZ1081" s="464">
        <v>76790</v>
      </c>
      <c r="EA1081" s="465">
        <v>30683.666666666672</v>
      </c>
      <c r="EB1081" s="46"/>
    </row>
    <row r="1082" spans="1:132" s="141" customFormat="1" ht="27.75" customHeight="1" x14ac:dyDescent="0.25">
      <c r="A1082" s="69" t="s">
        <v>56</v>
      </c>
      <c r="B1082" s="69" t="s">
        <v>57</v>
      </c>
      <c r="C1082" s="69" t="s">
        <v>1464</v>
      </c>
      <c r="D1082" s="67" t="s">
        <v>1564</v>
      </c>
      <c r="E1082" s="67" t="s">
        <v>1508</v>
      </c>
      <c r="F1082" s="67" t="s">
        <v>1782</v>
      </c>
      <c r="G1082" s="67" t="s">
        <v>1508</v>
      </c>
      <c r="H1082" s="14" t="s">
        <v>46</v>
      </c>
      <c r="I1082" s="20" t="s">
        <v>1978</v>
      </c>
      <c r="J1082" s="145" t="s">
        <v>1975</v>
      </c>
      <c r="K1082" s="426">
        <v>11.797344460513136</v>
      </c>
      <c r="L1082" s="426">
        <v>34.557765079635004</v>
      </c>
      <c r="M1082" s="424">
        <v>2531</v>
      </c>
      <c r="N1082" s="487">
        <v>35653721</v>
      </c>
      <c r="O1082" s="487" t="s">
        <v>1982</v>
      </c>
      <c r="P1082" s="572">
        <v>9.6558368420349669</v>
      </c>
      <c r="Q1082" s="34" t="s">
        <v>1977</v>
      </c>
      <c r="R1082" s="257" t="s">
        <v>48</v>
      </c>
      <c r="S1082" s="27"/>
      <c r="T1082" s="27"/>
      <c r="U1082" s="145"/>
      <c r="V1082" s="24"/>
      <c r="W1082" s="24"/>
      <c r="X1082" s="24"/>
      <c r="Y1082" s="24"/>
      <c r="Z1082" s="24"/>
      <c r="AA1082" s="24"/>
      <c r="AB1082" s="24"/>
      <c r="AC1082" s="24"/>
      <c r="AD1082" s="24"/>
      <c r="AE1082" s="24"/>
      <c r="AF1082" s="24"/>
      <c r="AG1082" s="24"/>
      <c r="AH1082" s="24"/>
      <c r="AI1082" s="24">
        <v>107</v>
      </c>
      <c r="AJ1082" s="24">
        <v>107</v>
      </c>
      <c r="AK1082" s="24"/>
      <c r="AL1082" s="24"/>
      <c r="AM1082" s="24"/>
      <c r="AN1082" s="24"/>
      <c r="AO1082" s="145">
        <f t="shared" si="147"/>
        <v>107</v>
      </c>
      <c r="AP1082" s="14">
        <f t="shared" si="148"/>
        <v>107</v>
      </c>
      <c r="AQ1082" s="22"/>
      <c r="AR1082" s="24"/>
      <c r="AS1082" s="24"/>
      <c r="AT1082" s="24"/>
      <c r="AU1082" s="24"/>
      <c r="AV1082" s="24"/>
      <c r="AW1082" s="145"/>
      <c r="AX1082" s="24"/>
      <c r="AY1082" s="24"/>
      <c r="AZ1082" s="24"/>
      <c r="BA1082" s="24"/>
      <c r="BB1082" s="24"/>
      <c r="BC1082" s="24"/>
      <c r="BD1082" s="24"/>
      <c r="BE1082" s="24"/>
      <c r="BF1082" s="24"/>
      <c r="BG1082" s="24">
        <v>918.82</v>
      </c>
      <c r="BH1082" s="24">
        <v>918.82</v>
      </c>
      <c r="BI1082" s="24"/>
      <c r="BJ1082" s="24"/>
      <c r="BK1082" s="24"/>
      <c r="BL1082" s="24"/>
      <c r="BM1082" s="145">
        <f t="shared" si="149"/>
        <v>918.82</v>
      </c>
      <c r="BN1082" s="24">
        <f t="shared" si="150"/>
        <v>918.82</v>
      </c>
      <c r="BO1082" s="509">
        <f t="shared" si="144"/>
        <v>9.5156951699937681E-2</v>
      </c>
      <c r="BP1082" s="511">
        <v>0</v>
      </c>
      <c r="BQ1082" s="512">
        <v>0</v>
      </c>
      <c r="BR1082" s="513">
        <v>0</v>
      </c>
      <c r="BS1082" s="512">
        <v>0</v>
      </c>
      <c r="BT1082" s="512">
        <v>0</v>
      </c>
      <c r="BU1082" s="512">
        <v>0</v>
      </c>
      <c r="BV1082" s="512">
        <v>0</v>
      </c>
      <c r="BW1082" s="512">
        <v>0</v>
      </c>
      <c r="BX1082" s="512">
        <v>0</v>
      </c>
      <c r="BY1082" s="512">
        <v>0</v>
      </c>
      <c r="BZ1082" s="512">
        <v>0</v>
      </c>
      <c r="CA1082" s="512">
        <v>0</v>
      </c>
      <c r="CB1082" s="512">
        <v>0</v>
      </c>
      <c r="CC1082" s="512">
        <v>0</v>
      </c>
      <c r="CD1082" s="512">
        <v>0</v>
      </c>
      <c r="CE1082" s="512">
        <v>0</v>
      </c>
      <c r="CF1082" s="512">
        <v>1078547.6688000001</v>
      </c>
      <c r="CG1082" s="512">
        <v>1078547.6688000001</v>
      </c>
      <c r="CH1082" s="512">
        <v>0</v>
      </c>
      <c r="CI1082" s="512">
        <v>0</v>
      </c>
      <c r="CJ1082" s="512">
        <v>0</v>
      </c>
      <c r="CK1082" s="512">
        <v>0</v>
      </c>
      <c r="CL1082" s="513">
        <f t="shared" si="151"/>
        <v>1078547.6688000001</v>
      </c>
      <c r="CM1082" s="513">
        <f t="shared" si="152"/>
        <v>1078547.6688000001</v>
      </c>
      <c r="CN1082" s="113"/>
      <c r="CO1082" s="97"/>
      <c r="CP1082" s="97"/>
      <c r="CQ1082" s="97"/>
      <c r="CR1082" s="97"/>
      <c r="CS1082" s="97"/>
      <c r="CT1082" s="97"/>
      <c r="CU1082" s="114"/>
      <c r="CV1082" s="50">
        <f t="shared" si="145"/>
        <v>35653721</v>
      </c>
      <c r="CW1082" s="11"/>
      <c r="CX1082" s="604">
        <f t="shared" si="146"/>
        <v>9.6558368420349669</v>
      </c>
      <c r="CY1082" s="143"/>
      <c r="CZ1082" s="143"/>
      <c r="DA1082" s="143"/>
      <c r="DB1082" s="23"/>
      <c r="DC1082" s="23"/>
      <c r="DD1082" s="23"/>
      <c r="DE1082" s="23"/>
      <c r="DF1082" s="143"/>
      <c r="DG1082" s="89"/>
      <c r="DH1082" s="50" t="s">
        <v>46</v>
      </c>
      <c r="DI1082" s="28"/>
      <c r="DJ1082" s="553" t="s">
        <v>46</v>
      </c>
      <c r="DK1082" s="143"/>
      <c r="DL1082" s="46"/>
      <c r="DM1082" s="111"/>
      <c r="DN1082" s="110"/>
      <c r="DO1082" s="432">
        <v>1685.1402607664954</v>
      </c>
      <c r="DP1082" s="433">
        <v>-1456.2543852086947</v>
      </c>
      <c r="DQ1082" s="434">
        <v>23.216910312129592</v>
      </c>
      <c r="DR1082" s="428">
        <v>165.84260193339003</v>
      </c>
      <c r="DS1082" s="432">
        <v>1.2994863690241012</v>
      </c>
      <c r="DT1082" s="434">
        <v>-4.0388745549279514E-2</v>
      </c>
      <c r="DU1082" s="434">
        <v>0.2418016594231529</v>
      </c>
      <c r="DV1082" s="428">
        <v>0.97472336481046806</v>
      </c>
      <c r="DW1082" s="252"/>
      <c r="DX1082" s="50"/>
      <c r="DY1082" s="249"/>
      <c r="DZ1082" s="464">
        <v>0</v>
      </c>
      <c r="EA1082" s="465">
        <v>336900.66666666669</v>
      </c>
      <c r="EB1082" s="46"/>
    </row>
    <row r="1083" spans="1:132" s="141" customFormat="1" ht="27.75" customHeight="1" x14ac:dyDescent="0.25">
      <c r="A1083" s="69" t="s">
        <v>56</v>
      </c>
      <c r="B1083" s="69" t="s">
        <v>57</v>
      </c>
      <c r="C1083" s="69" t="s">
        <v>1464</v>
      </c>
      <c r="D1083" s="67" t="s">
        <v>1564</v>
      </c>
      <c r="E1083" s="67" t="s">
        <v>1508</v>
      </c>
      <c r="F1083" s="67" t="s">
        <v>1783</v>
      </c>
      <c r="G1083" s="67" t="s">
        <v>1784</v>
      </c>
      <c r="H1083" s="14" t="s">
        <v>46</v>
      </c>
      <c r="I1083" s="20" t="s">
        <v>1979</v>
      </c>
      <c r="J1083" s="145" t="s">
        <v>1975</v>
      </c>
      <c r="K1083" s="426">
        <v>11.797344460513136</v>
      </c>
      <c r="L1083" s="426">
        <v>38.044886284503001</v>
      </c>
      <c r="M1083" s="424">
        <v>2813</v>
      </c>
      <c r="N1083" s="487">
        <v>23564082</v>
      </c>
      <c r="O1083" s="487" t="s">
        <v>1982</v>
      </c>
      <c r="P1083" s="572">
        <v>8.5431674032527134</v>
      </c>
      <c r="Q1083" s="34" t="s">
        <v>1977</v>
      </c>
      <c r="R1083" s="257" t="s">
        <v>48</v>
      </c>
      <c r="S1083" s="27"/>
      <c r="T1083" s="27"/>
      <c r="U1083" s="145"/>
      <c r="V1083" s="24"/>
      <c r="W1083" s="24"/>
      <c r="X1083" s="24"/>
      <c r="Y1083" s="24"/>
      <c r="Z1083" s="24"/>
      <c r="AA1083" s="24"/>
      <c r="AB1083" s="24"/>
      <c r="AC1083" s="24"/>
      <c r="AD1083" s="24"/>
      <c r="AE1083" s="24"/>
      <c r="AF1083" s="24"/>
      <c r="AG1083" s="24"/>
      <c r="AH1083" s="24"/>
      <c r="AI1083" s="24">
        <v>116</v>
      </c>
      <c r="AJ1083" s="24">
        <v>116</v>
      </c>
      <c r="AK1083" s="24"/>
      <c r="AL1083" s="24"/>
      <c r="AM1083" s="24"/>
      <c r="AN1083" s="24"/>
      <c r="AO1083" s="145">
        <f t="shared" si="147"/>
        <v>116</v>
      </c>
      <c r="AP1083" s="14">
        <f t="shared" si="148"/>
        <v>116</v>
      </c>
      <c r="AQ1083" s="22"/>
      <c r="AR1083" s="24"/>
      <c r="AS1083" s="24"/>
      <c r="AT1083" s="24"/>
      <c r="AU1083" s="24"/>
      <c r="AV1083" s="24"/>
      <c r="AW1083" s="145"/>
      <c r="AX1083" s="24"/>
      <c r="AY1083" s="24"/>
      <c r="AZ1083" s="24"/>
      <c r="BA1083" s="24"/>
      <c r="BB1083" s="24"/>
      <c r="BC1083" s="24"/>
      <c r="BD1083" s="24"/>
      <c r="BE1083" s="24"/>
      <c r="BF1083" s="24"/>
      <c r="BG1083" s="24">
        <v>5790.5</v>
      </c>
      <c r="BH1083" s="24">
        <v>5790.5</v>
      </c>
      <c r="BI1083" s="24"/>
      <c r="BJ1083" s="24"/>
      <c r="BK1083" s="24"/>
      <c r="BL1083" s="24"/>
      <c r="BM1083" s="145">
        <f t="shared" si="149"/>
        <v>5790.5</v>
      </c>
      <c r="BN1083" s="24">
        <f t="shared" si="150"/>
        <v>5790.5</v>
      </c>
      <c r="BO1083" s="509">
        <f t="shared" si="144"/>
        <v>0.67779310959016592</v>
      </c>
      <c r="BP1083" s="511">
        <v>0</v>
      </c>
      <c r="BQ1083" s="512">
        <v>0</v>
      </c>
      <c r="BR1083" s="513">
        <v>0</v>
      </c>
      <c r="BS1083" s="512">
        <v>0</v>
      </c>
      <c r="BT1083" s="512">
        <v>0</v>
      </c>
      <c r="BU1083" s="512">
        <v>0</v>
      </c>
      <c r="BV1083" s="512">
        <v>0</v>
      </c>
      <c r="BW1083" s="512">
        <v>0</v>
      </c>
      <c r="BX1083" s="512">
        <v>0</v>
      </c>
      <c r="BY1083" s="512">
        <v>0</v>
      </c>
      <c r="BZ1083" s="512">
        <v>0</v>
      </c>
      <c r="CA1083" s="512">
        <v>0</v>
      </c>
      <c r="CB1083" s="512">
        <v>0</v>
      </c>
      <c r="CC1083" s="512">
        <v>0</v>
      </c>
      <c r="CD1083" s="512">
        <v>0</v>
      </c>
      <c r="CE1083" s="512">
        <v>0</v>
      </c>
      <c r="CF1083" s="512">
        <v>6797120.5200000005</v>
      </c>
      <c r="CG1083" s="512">
        <v>6797120.5200000005</v>
      </c>
      <c r="CH1083" s="512">
        <v>0</v>
      </c>
      <c r="CI1083" s="512">
        <v>0</v>
      </c>
      <c r="CJ1083" s="512">
        <v>0</v>
      </c>
      <c r="CK1083" s="512">
        <v>0</v>
      </c>
      <c r="CL1083" s="513">
        <f t="shared" si="151"/>
        <v>6797120.5200000005</v>
      </c>
      <c r="CM1083" s="513">
        <f t="shared" si="152"/>
        <v>6797120.5200000005</v>
      </c>
      <c r="CN1083" s="113"/>
      <c r="CO1083" s="97"/>
      <c r="CP1083" s="97"/>
      <c r="CQ1083" s="97"/>
      <c r="CR1083" s="97"/>
      <c r="CS1083" s="97"/>
      <c r="CT1083" s="97"/>
      <c r="CU1083" s="114"/>
      <c r="CV1083" s="50">
        <f t="shared" si="145"/>
        <v>23564082</v>
      </c>
      <c r="CW1083" s="11"/>
      <c r="CX1083" s="604">
        <f t="shared" si="146"/>
        <v>8.5431674032527134</v>
      </c>
      <c r="CY1083" s="143"/>
      <c r="CZ1083" s="143"/>
      <c r="DA1083" s="143"/>
      <c r="DB1083" s="23"/>
      <c r="DC1083" s="23"/>
      <c r="DD1083" s="23"/>
      <c r="DE1083" s="23"/>
      <c r="DF1083" s="143"/>
      <c r="DG1083" s="89"/>
      <c r="DH1083" s="50" t="s">
        <v>46</v>
      </c>
      <c r="DI1083" s="28"/>
      <c r="DJ1083" s="553" t="s">
        <v>46</v>
      </c>
      <c r="DK1083" s="143"/>
      <c r="DL1083" s="46"/>
      <c r="DM1083" s="111"/>
      <c r="DN1083" s="110"/>
      <c r="DO1083" s="432">
        <v>844.6453791469205</v>
      </c>
      <c r="DP1083" s="433">
        <v>-480.74155638136267</v>
      </c>
      <c r="DQ1083" s="434">
        <v>84.366469194312899</v>
      </c>
      <c r="DR1083" s="428">
        <v>92.278744707102689</v>
      </c>
      <c r="DS1083" s="432">
        <v>2.0459715639810452</v>
      </c>
      <c r="DT1083" s="434">
        <v>-0.157672405973178</v>
      </c>
      <c r="DU1083" s="434">
        <v>1.233412322274883</v>
      </c>
      <c r="DV1083" s="428">
        <v>0.56189549963528407</v>
      </c>
      <c r="DW1083" s="252"/>
      <c r="DX1083" s="50"/>
      <c r="DY1083" s="249"/>
      <c r="DZ1083" s="464">
        <v>139396</v>
      </c>
      <c r="EA1083" s="465">
        <v>100425</v>
      </c>
      <c r="EB1083" s="46"/>
    </row>
    <row r="1084" spans="1:132" s="141" customFormat="1" ht="27.75" customHeight="1" x14ac:dyDescent="0.25">
      <c r="A1084" s="69" t="s">
        <v>56</v>
      </c>
      <c r="B1084" s="69" t="s">
        <v>57</v>
      </c>
      <c r="C1084" s="69" t="s">
        <v>1464</v>
      </c>
      <c r="D1084" s="67" t="s">
        <v>1543</v>
      </c>
      <c r="E1084" s="67" t="s">
        <v>1544</v>
      </c>
      <c r="F1084" s="67" t="s">
        <v>1785</v>
      </c>
      <c r="G1084" s="67" t="s">
        <v>1754</v>
      </c>
      <c r="H1084" s="14" t="s">
        <v>46</v>
      </c>
      <c r="I1084" s="20" t="s">
        <v>1978</v>
      </c>
      <c r="J1084" s="145" t="s">
        <v>1975</v>
      </c>
      <c r="K1084" s="426">
        <v>11.774481389853227</v>
      </c>
      <c r="L1084" s="426">
        <v>23.167045406358003</v>
      </c>
      <c r="M1084" s="424">
        <v>3392</v>
      </c>
      <c r="N1084" s="487">
        <v>41595659</v>
      </c>
      <c r="O1084" s="487" t="s">
        <v>1982</v>
      </c>
      <c r="P1084" s="572">
        <v>9.4424481825424902</v>
      </c>
      <c r="Q1084" s="34" t="s">
        <v>1977</v>
      </c>
      <c r="R1084" s="257" t="s">
        <v>48</v>
      </c>
      <c r="S1084" s="27"/>
      <c r="T1084" s="27"/>
      <c r="U1084" s="145"/>
      <c r="V1084" s="24"/>
      <c r="W1084" s="24"/>
      <c r="X1084" s="24"/>
      <c r="Y1084" s="24"/>
      <c r="Z1084" s="24"/>
      <c r="AA1084" s="24"/>
      <c r="AB1084" s="24"/>
      <c r="AC1084" s="24"/>
      <c r="AD1084" s="24"/>
      <c r="AE1084" s="24">
        <v>1</v>
      </c>
      <c r="AF1084" s="24">
        <v>1</v>
      </c>
      <c r="AG1084" s="24"/>
      <c r="AH1084" s="24"/>
      <c r="AI1084" s="24">
        <v>59</v>
      </c>
      <c r="AJ1084" s="24">
        <v>59</v>
      </c>
      <c r="AK1084" s="24"/>
      <c r="AL1084" s="24"/>
      <c r="AM1084" s="24"/>
      <c r="AN1084" s="24"/>
      <c r="AO1084" s="145">
        <f t="shared" si="147"/>
        <v>60</v>
      </c>
      <c r="AP1084" s="14">
        <f t="shared" si="148"/>
        <v>60</v>
      </c>
      <c r="AQ1084" s="22"/>
      <c r="AR1084" s="24"/>
      <c r="AS1084" s="24"/>
      <c r="AT1084" s="24"/>
      <c r="AU1084" s="24"/>
      <c r="AV1084" s="24"/>
      <c r="AW1084" s="145"/>
      <c r="AX1084" s="24"/>
      <c r="AY1084" s="24"/>
      <c r="AZ1084" s="24"/>
      <c r="BA1084" s="24"/>
      <c r="BB1084" s="24"/>
      <c r="BC1084" s="24">
        <v>1.2</v>
      </c>
      <c r="BD1084" s="24">
        <v>1.2</v>
      </c>
      <c r="BE1084" s="24"/>
      <c r="BF1084" s="24"/>
      <c r="BG1084" s="24">
        <v>409.71</v>
      </c>
      <c r="BH1084" s="24">
        <v>409.71</v>
      </c>
      <c r="BI1084" s="24"/>
      <c r="BJ1084" s="24"/>
      <c r="BK1084" s="24"/>
      <c r="BL1084" s="24"/>
      <c r="BM1084" s="145">
        <f t="shared" si="149"/>
        <v>410.90999999999997</v>
      </c>
      <c r="BN1084" s="24">
        <f t="shared" si="150"/>
        <v>410.90999999999997</v>
      </c>
      <c r="BO1084" s="509">
        <f t="shared" si="144"/>
        <v>4.3517315854558133E-2</v>
      </c>
      <c r="BP1084" s="511">
        <v>0</v>
      </c>
      <c r="BQ1084" s="512">
        <v>0</v>
      </c>
      <c r="BR1084" s="513">
        <v>0</v>
      </c>
      <c r="BS1084" s="512">
        <v>0</v>
      </c>
      <c r="BT1084" s="512">
        <v>0</v>
      </c>
      <c r="BU1084" s="512">
        <v>0</v>
      </c>
      <c r="BV1084" s="512">
        <v>0</v>
      </c>
      <c r="BW1084" s="512">
        <v>0</v>
      </c>
      <c r="BX1084" s="512">
        <v>0</v>
      </c>
      <c r="BY1084" s="512">
        <v>0</v>
      </c>
      <c r="BZ1084" s="512">
        <v>0</v>
      </c>
      <c r="CA1084" s="512">
        <v>0</v>
      </c>
      <c r="CB1084" s="512">
        <v>6054.9119999999994</v>
      </c>
      <c r="CC1084" s="512">
        <v>6054.9119999999994</v>
      </c>
      <c r="CD1084" s="512">
        <v>0</v>
      </c>
      <c r="CE1084" s="512">
        <v>0</v>
      </c>
      <c r="CF1084" s="512">
        <v>480933.98639999999</v>
      </c>
      <c r="CG1084" s="512">
        <v>480933.98639999999</v>
      </c>
      <c r="CH1084" s="512">
        <v>0</v>
      </c>
      <c r="CI1084" s="512">
        <v>0</v>
      </c>
      <c r="CJ1084" s="512">
        <v>0</v>
      </c>
      <c r="CK1084" s="512">
        <v>0</v>
      </c>
      <c r="CL1084" s="513">
        <f t="shared" si="151"/>
        <v>486988.89840000001</v>
      </c>
      <c r="CM1084" s="513">
        <f t="shared" si="152"/>
        <v>486988.89840000001</v>
      </c>
      <c r="CN1084" s="113"/>
      <c r="CO1084" s="97"/>
      <c r="CP1084" s="97"/>
      <c r="CQ1084" s="97"/>
      <c r="CR1084" s="97"/>
      <c r="CS1084" s="97"/>
      <c r="CT1084" s="97"/>
      <c r="CU1084" s="114"/>
      <c r="CV1084" s="50">
        <f t="shared" si="145"/>
        <v>41595659</v>
      </c>
      <c r="CW1084" s="11"/>
      <c r="CX1084" s="604">
        <f t="shared" si="146"/>
        <v>9.4424481825424902</v>
      </c>
      <c r="CY1084" s="143"/>
      <c r="CZ1084" s="143"/>
      <c r="DA1084" s="143"/>
      <c r="DB1084" s="23"/>
      <c r="DC1084" s="23"/>
      <c r="DD1084" s="23"/>
      <c r="DE1084" s="23"/>
      <c r="DF1084" s="143"/>
      <c r="DG1084" s="89"/>
      <c r="DH1084" s="50" t="s">
        <v>46</v>
      </c>
      <c r="DI1084" s="28"/>
      <c r="DJ1084" s="553" t="s">
        <v>46</v>
      </c>
      <c r="DK1084" s="143"/>
      <c r="DL1084" s="46"/>
      <c r="DM1084" s="111"/>
      <c r="DN1084" s="110"/>
      <c r="DO1084" s="432">
        <v>5475.9845730568986</v>
      </c>
      <c r="DP1084" s="433">
        <v>-4544.9373234088298</v>
      </c>
      <c r="DQ1084" s="434">
        <v>139.14316596246454</v>
      </c>
      <c r="DR1084" s="428">
        <v>17.80039657520544</v>
      </c>
      <c r="DS1084" s="432">
        <v>3.3428318757983724</v>
      </c>
      <c r="DT1084" s="434">
        <v>-1.3391589617806767</v>
      </c>
      <c r="DU1084" s="434">
        <v>1.3135501621302952</v>
      </c>
      <c r="DV1084" s="428">
        <v>0.35571730395055678</v>
      </c>
      <c r="DW1084" s="252"/>
      <c r="DX1084" s="50"/>
      <c r="DY1084" s="249"/>
      <c r="DZ1084" s="464">
        <v>261849</v>
      </c>
      <c r="EA1084" s="465">
        <v>203274</v>
      </c>
      <c r="EB1084" s="46"/>
    </row>
    <row r="1085" spans="1:132" s="141" customFormat="1" ht="27.75" customHeight="1" x14ac:dyDescent="0.25">
      <c r="A1085" s="69" t="s">
        <v>56</v>
      </c>
      <c r="B1085" s="69" t="s">
        <v>57</v>
      </c>
      <c r="C1085" s="69" t="s">
        <v>1464</v>
      </c>
      <c r="D1085" s="67" t="s">
        <v>1543</v>
      </c>
      <c r="E1085" s="67" t="s">
        <v>1544</v>
      </c>
      <c r="F1085" s="67" t="s">
        <v>1786</v>
      </c>
      <c r="G1085" s="67" t="s">
        <v>1544</v>
      </c>
      <c r="H1085" s="14" t="s">
        <v>46</v>
      </c>
      <c r="I1085" s="20" t="s">
        <v>1978</v>
      </c>
      <c r="J1085" s="145" t="s">
        <v>1975</v>
      </c>
      <c r="K1085" s="426">
        <v>11.774481389853227</v>
      </c>
      <c r="L1085" s="426">
        <v>21.976136317926002</v>
      </c>
      <c r="M1085" s="424">
        <v>1822</v>
      </c>
      <c r="N1085" s="487">
        <v>39435431</v>
      </c>
      <c r="O1085" s="487" t="s">
        <v>1982</v>
      </c>
      <c r="P1085" s="572">
        <v>9.5636224570400081</v>
      </c>
      <c r="Q1085" s="34" t="s">
        <v>1977</v>
      </c>
      <c r="R1085" s="257" t="s">
        <v>48</v>
      </c>
      <c r="S1085" s="27"/>
      <c r="T1085" s="27"/>
      <c r="U1085" s="145"/>
      <c r="V1085" s="24"/>
      <c r="W1085" s="24"/>
      <c r="X1085" s="24"/>
      <c r="Y1085" s="24"/>
      <c r="Z1085" s="24"/>
      <c r="AA1085" s="24"/>
      <c r="AB1085" s="24"/>
      <c r="AC1085" s="24"/>
      <c r="AD1085" s="24"/>
      <c r="AE1085" s="24"/>
      <c r="AF1085" s="24"/>
      <c r="AG1085" s="24"/>
      <c r="AH1085" s="24"/>
      <c r="AI1085" s="24">
        <v>34</v>
      </c>
      <c r="AJ1085" s="24">
        <v>34</v>
      </c>
      <c r="AK1085" s="24"/>
      <c r="AL1085" s="24"/>
      <c r="AM1085" s="24"/>
      <c r="AN1085" s="24"/>
      <c r="AO1085" s="145">
        <f t="shared" si="147"/>
        <v>34</v>
      </c>
      <c r="AP1085" s="14">
        <f t="shared" si="148"/>
        <v>34</v>
      </c>
      <c r="AQ1085" s="22"/>
      <c r="AR1085" s="24"/>
      <c r="AS1085" s="24"/>
      <c r="AT1085" s="24"/>
      <c r="AU1085" s="24"/>
      <c r="AV1085" s="24"/>
      <c r="AW1085" s="145"/>
      <c r="AX1085" s="24"/>
      <c r="AY1085" s="24"/>
      <c r="AZ1085" s="24"/>
      <c r="BA1085" s="24"/>
      <c r="BB1085" s="24"/>
      <c r="BC1085" s="24"/>
      <c r="BD1085" s="24"/>
      <c r="BE1085" s="24"/>
      <c r="BF1085" s="24"/>
      <c r="BG1085" s="24">
        <v>248.97</v>
      </c>
      <c r="BH1085" s="24">
        <v>248.97</v>
      </c>
      <c r="BI1085" s="24"/>
      <c r="BJ1085" s="24"/>
      <c r="BK1085" s="24"/>
      <c r="BL1085" s="24"/>
      <c r="BM1085" s="145">
        <f t="shared" si="149"/>
        <v>248.97</v>
      </c>
      <c r="BN1085" s="24">
        <f t="shared" si="150"/>
        <v>248.97</v>
      </c>
      <c r="BO1085" s="509">
        <f t="shared" si="144"/>
        <v>2.6033022645799583E-2</v>
      </c>
      <c r="BP1085" s="511">
        <v>0</v>
      </c>
      <c r="BQ1085" s="512">
        <v>0</v>
      </c>
      <c r="BR1085" s="513">
        <v>0</v>
      </c>
      <c r="BS1085" s="512">
        <v>0</v>
      </c>
      <c r="BT1085" s="512">
        <v>0</v>
      </c>
      <c r="BU1085" s="512">
        <v>0</v>
      </c>
      <c r="BV1085" s="512">
        <v>0</v>
      </c>
      <c r="BW1085" s="512">
        <v>0</v>
      </c>
      <c r="BX1085" s="512">
        <v>0</v>
      </c>
      <c r="BY1085" s="512">
        <v>0</v>
      </c>
      <c r="BZ1085" s="512">
        <v>0</v>
      </c>
      <c r="CA1085" s="512">
        <v>0</v>
      </c>
      <c r="CB1085" s="512">
        <v>0</v>
      </c>
      <c r="CC1085" s="512">
        <v>0</v>
      </c>
      <c r="CD1085" s="512">
        <v>0</v>
      </c>
      <c r="CE1085" s="512">
        <v>0</v>
      </c>
      <c r="CF1085" s="512">
        <v>292250.94480000006</v>
      </c>
      <c r="CG1085" s="512">
        <v>292250.94480000006</v>
      </c>
      <c r="CH1085" s="512">
        <v>0</v>
      </c>
      <c r="CI1085" s="512">
        <v>0</v>
      </c>
      <c r="CJ1085" s="512">
        <v>0</v>
      </c>
      <c r="CK1085" s="512">
        <v>0</v>
      </c>
      <c r="CL1085" s="513">
        <f t="shared" si="151"/>
        <v>292250.94480000006</v>
      </c>
      <c r="CM1085" s="513">
        <f t="shared" si="152"/>
        <v>292250.94480000006</v>
      </c>
      <c r="CN1085" s="113"/>
      <c r="CO1085" s="97"/>
      <c r="CP1085" s="97"/>
      <c r="CQ1085" s="97"/>
      <c r="CR1085" s="97"/>
      <c r="CS1085" s="97"/>
      <c r="CT1085" s="97"/>
      <c r="CU1085" s="114"/>
      <c r="CV1085" s="50">
        <f t="shared" si="145"/>
        <v>39435431</v>
      </c>
      <c r="CW1085" s="11"/>
      <c r="CX1085" s="604">
        <f t="shared" si="146"/>
        <v>9.5636224570400081</v>
      </c>
      <c r="CY1085" s="143"/>
      <c r="CZ1085" s="143"/>
      <c r="DA1085" s="143"/>
      <c r="DB1085" s="23"/>
      <c r="DC1085" s="23"/>
      <c r="DD1085" s="23"/>
      <c r="DE1085" s="23"/>
      <c r="DF1085" s="143"/>
      <c r="DG1085" s="89"/>
      <c r="DH1085" s="50" t="s">
        <v>46</v>
      </c>
      <c r="DI1085" s="28"/>
      <c r="DJ1085" s="553" t="s">
        <v>46</v>
      </c>
      <c r="DK1085" s="143"/>
      <c r="DL1085" s="46"/>
      <c r="DM1085" s="111"/>
      <c r="DN1085" s="110"/>
      <c r="DO1085" s="432">
        <v>2086.6051488408211</v>
      </c>
      <c r="DP1085" s="433">
        <v>-1490.9006120479139</v>
      </c>
      <c r="DQ1085" s="434">
        <v>13.118844025789908</v>
      </c>
      <c r="DR1085" s="428">
        <v>98.051554015515606</v>
      </c>
      <c r="DS1085" s="432">
        <v>1.1473775664182155</v>
      </c>
      <c r="DT1085" s="434">
        <v>-0.22342701306460411</v>
      </c>
      <c r="DU1085" s="434">
        <v>0.11852393799442111</v>
      </c>
      <c r="DV1085" s="428">
        <v>0.13400065892499657</v>
      </c>
      <c r="DW1085" s="252"/>
      <c r="DX1085" s="50"/>
      <c r="DY1085" s="249"/>
      <c r="DZ1085" s="464">
        <v>0</v>
      </c>
      <c r="EA1085" s="465">
        <v>106601</v>
      </c>
      <c r="EB1085" s="46"/>
    </row>
    <row r="1086" spans="1:132" s="141" customFormat="1" ht="27.75" customHeight="1" x14ac:dyDescent="0.25">
      <c r="A1086" s="69" t="s">
        <v>56</v>
      </c>
      <c r="B1086" s="69" t="s">
        <v>57</v>
      </c>
      <c r="C1086" s="69" t="s">
        <v>1464</v>
      </c>
      <c r="D1086" s="67" t="s">
        <v>1787</v>
      </c>
      <c r="E1086" s="67" t="s">
        <v>1498</v>
      </c>
      <c r="F1086" s="67" t="s">
        <v>1788</v>
      </c>
      <c r="G1086" s="67" t="s">
        <v>1583</v>
      </c>
      <c r="H1086" s="14" t="s">
        <v>46</v>
      </c>
      <c r="I1086" s="20" t="s">
        <v>1979</v>
      </c>
      <c r="J1086" s="145" t="s">
        <v>1975</v>
      </c>
      <c r="K1086" s="426">
        <v>11.774481389853227</v>
      </c>
      <c r="L1086" s="426">
        <v>30.750378723918004</v>
      </c>
      <c r="M1086" s="424">
        <v>1650</v>
      </c>
      <c r="N1086" s="487">
        <v>15832097</v>
      </c>
      <c r="O1086" s="487" t="s">
        <v>1982</v>
      </c>
      <c r="P1086" s="572">
        <v>7.4533610351303921</v>
      </c>
      <c r="Q1086" s="34" t="s">
        <v>1977</v>
      </c>
      <c r="R1086" s="257" t="s">
        <v>48</v>
      </c>
      <c r="S1086" s="27"/>
      <c r="T1086" s="27"/>
      <c r="U1086" s="145"/>
      <c r="V1086" s="24"/>
      <c r="W1086" s="24"/>
      <c r="X1086" s="24"/>
      <c r="Y1086" s="24"/>
      <c r="Z1086" s="24"/>
      <c r="AA1086" s="24"/>
      <c r="AB1086" s="24"/>
      <c r="AC1086" s="24"/>
      <c r="AD1086" s="24"/>
      <c r="AE1086" s="24"/>
      <c r="AF1086" s="24"/>
      <c r="AG1086" s="24"/>
      <c r="AH1086" s="24"/>
      <c r="AI1086" s="24">
        <v>67</v>
      </c>
      <c r="AJ1086" s="24">
        <v>67</v>
      </c>
      <c r="AK1086" s="24"/>
      <c r="AL1086" s="24"/>
      <c r="AM1086" s="24"/>
      <c r="AN1086" s="24"/>
      <c r="AO1086" s="145">
        <f t="shared" si="147"/>
        <v>67</v>
      </c>
      <c r="AP1086" s="14">
        <f t="shared" si="148"/>
        <v>67</v>
      </c>
      <c r="AQ1086" s="22"/>
      <c r="AR1086" s="24"/>
      <c r="AS1086" s="24"/>
      <c r="AT1086" s="24"/>
      <c r="AU1086" s="24"/>
      <c r="AV1086" s="24"/>
      <c r="AW1086" s="145"/>
      <c r="AX1086" s="24"/>
      <c r="AY1086" s="24"/>
      <c r="AZ1086" s="24"/>
      <c r="BA1086" s="24"/>
      <c r="BB1086" s="24"/>
      <c r="BC1086" s="24"/>
      <c r="BD1086" s="24"/>
      <c r="BE1086" s="24"/>
      <c r="BF1086" s="24"/>
      <c r="BG1086" s="24">
        <v>1685.67</v>
      </c>
      <c r="BH1086" s="24">
        <v>1685.67</v>
      </c>
      <c r="BI1086" s="24"/>
      <c r="BJ1086" s="24"/>
      <c r="BK1086" s="24"/>
      <c r="BL1086" s="24"/>
      <c r="BM1086" s="145">
        <f t="shared" si="149"/>
        <v>1685.67</v>
      </c>
      <c r="BN1086" s="24">
        <f t="shared" si="150"/>
        <v>1685.67</v>
      </c>
      <c r="BO1086" s="509">
        <f t="shared" si="144"/>
        <v>0.22616239734729424</v>
      </c>
      <c r="BP1086" s="511">
        <v>0</v>
      </c>
      <c r="BQ1086" s="512">
        <v>0</v>
      </c>
      <c r="BR1086" s="513">
        <v>0</v>
      </c>
      <c r="BS1086" s="512">
        <v>0</v>
      </c>
      <c r="BT1086" s="512">
        <v>0</v>
      </c>
      <c r="BU1086" s="512">
        <v>0</v>
      </c>
      <c r="BV1086" s="512">
        <v>0</v>
      </c>
      <c r="BW1086" s="512">
        <v>0</v>
      </c>
      <c r="BX1086" s="512">
        <v>0</v>
      </c>
      <c r="BY1086" s="512">
        <v>0</v>
      </c>
      <c r="BZ1086" s="512">
        <v>0</v>
      </c>
      <c r="CA1086" s="512">
        <v>0</v>
      </c>
      <c r="CB1086" s="512">
        <v>0</v>
      </c>
      <c r="CC1086" s="512">
        <v>0</v>
      </c>
      <c r="CD1086" s="512">
        <v>0</v>
      </c>
      <c r="CE1086" s="512">
        <v>0</v>
      </c>
      <c r="CF1086" s="512">
        <v>1978706.8728000002</v>
      </c>
      <c r="CG1086" s="512">
        <v>1978706.8728000002</v>
      </c>
      <c r="CH1086" s="512">
        <v>0</v>
      </c>
      <c r="CI1086" s="512">
        <v>0</v>
      </c>
      <c r="CJ1086" s="512">
        <v>0</v>
      </c>
      <c r="CK1086" s="512">
        <v>0</v>
      </c>
      <c r="CL1086" s="513">
        <f t="shared" si="151"/>
        <v>1978706.8728000002</v>
      </c>
      <c r="CM1086" s="513">
        <f t="shared" si="152"/>
        <v>1978706.8728000002</v>
      </c>
      <c r="CN1086" s="113"/>
      <c r="CO1086" s="97"/>
      <c r="CP1086" s="97"/>
      <c r="CQ1086" s="97"/>
      <c r="CR1086" s="97"/>
      <c r="CS1086" s="97"/>
      <c r="CT1086" s="97"/>
      <c r="CU1086" s="114"/>
      <c r="CV1086" s="50">
        <f t="shared" si="145"/>
        <v>15832097</v>
      </c>
      <c r="CW1086" s="11"/>
      <c r="CX1086" s="604">
        <f t="shared" si="146"/>
        <v>7.4533610351303921</v>
      </c>
      <c r="CY1086" s="143"/>
      <c r="CZ1086" s="143"/>
      <c r="DA1086" s="143"/>
      <c r="DB1086" s="23"/>
      <c r="DC1086" s="23"/>
      <c r="DD1086" s="23"/>
      <c r="DE1086" s="23"/>
      <c r="DF1086" s="143"/>
      <c r="DG1086" s="89"/>
      <c r="DH1086" s="50" t="s">
        <v>46</v>
      </c>
      <c r="DI1086" s="28"/>
      <c r="DJ1086" s="553" t="s">
        <v>46</v>
      </c>
      <c r="DK1086" s="143"/>
      <c r="DL1086" s="46"/>
      <c r="DM1086" s="111"/>
      <c r="DN1086" s="110"/>
      <c r="DO1086" s="432">
        <v>2915.0830766122981</v>
      </c>
      <c r="DP1086" s="433">
        <v>-1675.1269794889761</v>
      </c>
      <c r="DQ1086" s="434">
        <v>192.13878086965343</v>
      </c>
      <c r="DR1086" s="428">
        <v>43.115757798922829</v>
      </c>
      <c r="DS1086" s="432">
        <v>3.2998333417504231</v>
      </c>
      <c r="DT1086" s="434">
        <v>-1.3608823528658218</v>
      </c>
      <c r="DU1086" s="434">
        <v>2.250795414373016</v>
      </c>
      <c r="DV1086" s="428">
        <v>-0.98883310511682354</v>
      </c>
      <c r="DW1086" s="252"/>
      <c r="DX1086" s="50"/>
      <c r="DY1086" s="249"/>
      <c r="DZ1086" s="464">
        <v>195860</v>
      </c>
      <c r="EA1086" s="465">
        <v>-154960</v>
      </c>
      <c r="EB1086" s="46"/>
    </row>
    <row r="1087" spans="1:132" s="141" customFormat="1" ht="27.75" customHeight="1" x14ac:dyDescent="0.25">
      <c r="A1087" s="69" t="s">
        <v>56</v>
      </c>
      <c r="B1087" s="69" t="s">
        <v>57</v>
      </c>
      <c r="C1087" s="69" t="s">
        <v>1464</v>
      </c>
      <c r="D1087" s="67" t="s">
        <v>1787</v>
      </c>
      <c r="E1087" s="67" t="s">
        <v>1498</v>
      </c>
      <c r="F1087" s="67" t="s">
        <v>1789</v>
      </c>
      <c r="G1087" s="67" t="s">
        <v>1583</v>
      </c>
      <c r="H1087" s="14" t="s">
        <v>46</v>
      </c>
      <c r="I1087" s="20" t="s">
        <v>1979</v>
      </c>
      <c r="J1087" s="145" t="s">
        <v>1975</v>
      </c>
      <c r="K1087" s="426">
        <v>11.774481389853227</v>
      </c>
      <c r="L1087" s="426">
        <v>25.876325703753</v>
      </c>
      <c r="M1087" s="424">
        <v>1840</v>
      </c>
      <c r="N1087" s="487">
        <v>12719520</v>
      </c>
      <c r="O1087" s="487" t="s">
        <v>1976</v>
      </c>
      <c r="P1087" s="572">
        <v>3.2236929630471942</v>
      </c>
      <c r="Q1087" s="34" t="s">
        <v>1977</v>
      </c>
      <c r="R1087" s="257" t="s">
        <v>48</v>
      </c>
      <c r="S1087" s="27"/>
      <c r="T1087" s="27"/>
      <c r="U1087" s="145"/>
      <c r="V1087" s="24"/>
      <c r="W1087" s="24"/>
      <c r="X1087" s="24"/>
      <c r="Y1087" s="24"/>
      <c r="Z1087" s="24"/>
      <c r="AA1087" s="24"/>
      <c r="AB1087" s="24"/>
      <c r="AC1087" s="24"/>
      <c r="AD1087" s="24"/>
      <c r="AE1087" s="24"/>
      <c r="AF1087" s="24"/>
      <c r="AG1087" s="24"/>
      <c r="AH1087" s="24"/>
      <c r="AI1087" s="24">
        <v>68</v>
      </c>
      <c r="AJ1087" s="24">
        <v>68</v>
      </c>
      <c r="AK1087" s="24"/>
      <c r="AL1087" s="24"/>
      <c r="AM1087" s="24"/>
      <c r="AN1087" s="24"/>
      <c r="AO1087" s="145">
        <f t="shared" si="147"/>
        <v>68</v>
      </c>
      <c r="AP1087" s="14">
        <f t="shared" si="148"/>
        <v>68</v>
      </c>
      <c r="AQ1087" s="22"/>
      <c r="AR1087" s="24"/>
      <c r="AS1087" s="24"/>
      <c r="AT1087" s="24"/>
      <c r="AU1087" s="24"/>
      <c r="AV1087" s="24"/>
      <c r="AW1087" s="145"/>
      <c r="AX1087" s="24"/>
      <c r="AY1087" s="24"/>
      <c r="AZ1087" s="24"/>
      <c r="BA1087" s="24"/>
      <c r="BB1087" s="24"/>
      <c r="BC1087" s="24"/>
      <c r="BD1087" s="24"/>
      <c r="BE1087" s="24"/>
      <c r="BF1087" s="24"/>
      <c r="BG1087" s="24">
        <v>4448.76</v>
      </c>
      <c r="BH1087" s="24">
        <v>4448.76</v>
      </c>
      <c r="BI1087" s="24"/>
      <c r="BJ1087" s="24"/>
      <c r="BK1087" s="24"/>
      <c r="BL1087" s="24"/>
      <c r="BM1087" s="145">
        <f t="shared" si="149"/>
        <v>4448.76</v>
      </c>
      <c r="BN1087" s="24">
        <f t="shared" si="150"/>
        <v>4448.76</v>
      </c>
      <c r="BO1087" s="509">
        <f t="shared" si="144"/>
        <v>1.3800197633569953</v>
      </c>
      <c r="BP1087" s="511">
        <v>0</v>
      </c>
      <c r="BQ1087" s="512">
        <v>0</v>
      </c>
      <c r="BR1087" s="513">
        <v>0</v>
      </c>
      <c r="BS1087" s="512">
        <v>0</v>
      </c>
      <c r="BT1087" s="512">
        <v>0</v>
      </c>
      <c r="BU1087" s="512">
        <v>0</v>
      </c>
      <c r="BV1087" s="512">
        <v>0</v>
      </c>
      <c r="BW1087" s="512">
        <v>0</v>
      </c>
      <c r="BX1087" s="512">
        <v>0</v>
      </c>
      <c r="BY1087" s="512">
        <v>0</v>
      </c>
      <c r="BZ1087" s="512">
        <v>0</v>
      </c>
      <c r="CA1087" s="512">
        <v>0</v>
      </c>
      <c r="CB1087" s="512">
        <v>0</v>
      </c>
      <c r="CC1087" s="512">
        <v>0</v>
      </c>
      <c r="CD1087" s="512">
        <v>0</v>
      </c>
      <c r="CE1087" s="512">
        <v>0</v>
      </c>
      <c r="CF1087" s="512">
        <v>5222132.4384000003</v>
      </c>
      <c r="CG1087" s="512">
        <v>5222132.4384000003</v>
      </c>
      <c r="CH1087" s="512">
        <v>0</v>
      </c>
      <c r="CI1087" s="512">
        <v>0</v>
      </c>
      <c r="CJ1087" s="512">
        <v>0</v>
      </c>
      <c r="CK1087" s="512">
        <v>0</v>
      </c>
      <c r="CL1087" s="513">
        <f t="shared" si="151"/>
        <v>5222132.4384000003</v>
      </c>
      <c r="CM1087" s="513">
        <f t="shared" si="152"/>
        <v>5222132.4384000003</v>
      </c>
      <c r="CN1087" s="113"/>
      <c r="CO1087" s="97"/>
      <c r="CP1087" s="97"/>
      <c r="CQ1087" s="97"/>
      <c r="CR1087" s="97"/>
      <c r="CS1087" s="97"/>
      <c r="CT1087" s="97"/>
      <c r="CU1087" s="114"/>
      <c r="CV1087" s="50">
        <f t="shared" si="145"/>
        <v>12719520</v>
      </c>
      <c r="CW1087" s="11"/>
      <c r="CX1087" s="604">
        <f t="shared" si="146"/>
        <v>3.2236929630471942</v>
      </c>
      <c r="CY1087" s="143"/>
      <c r="CZ1087" s="143"/>
      <c r="DA1087" s="143"/>
      <c r="DB1087" s="23"/>
      <c r="DC1087" s="23"/>
      <c r="DD1087" s="23"/>
      <c r="DE1087" s="23"/>
      <c r="DF1087" s="143"/>
      <c r="DG1087" s="89"/>
      <c r="DH1087" s="50" t="s">
        <v>46</v>
      </c>
      <c r="DI1087" s="28"/>
      <c r="DJ1087" s="553" t="s">
        <v>46</v>
      </c>
      <c r="DK1087" s="143"/>
      <c r="DL1087" s="46"/>
      <c r="DM1087" s="111"/>
      <c r="DN1087" s="110"/>
      <c r="DO1087" s="432">
        <v>3505.3368959739205</v>
      </c>
      <c r="DP1087" s="433">
        <v>-2801.0145939604527</v>
      </c>
      <c r="DQ1087" s="434">
        <v>78.145373850822111</v>
      </c>
      <c r="DR1087" s="428">
        <v>74.247164097310744</v>
      </c>
      <c r="DS1087" s="432">
        <v>1.4205878356958497</v>
      </c>
      <c r="DT1087" s="434">
        <v>1.1416160536886983</v>
      </c>
      <c r="DU1087" s="434">
        <v>0.39074317286354854</v>
      </c>
      <c r="DV1087" s="428">
        <v>1.6362520050872433</v>
      </c>
      <c r="DW1087" s="252"/>
      <c r="DX1087" s="50"/>
      <c r="DY1087" s="249"/>
      <c r="DZ1087" s="464">
        <v>0</v>
      </c>
      <c r="EA1087" s="465">
        <v>184268</v>
      </c>
      <c r="EB1087" s="46"/>
    </row>
    <row r="1088" spans="1:132" s="141" customFormat="1" ht="27.75" customHeight="1" x14ac:dyDescent="0.25">
      <c r="A1088" s="69" t="s">
        <v>56</v>
      </c>
      <c r="B1088" s="69" t="s">
        <v>57</v>
      </c>
      <c r="C1088" s="69" t="s">
        <v>1464</v>
      </c>
      <c r="D1088" s="67" t="s">
        <v>1790</v>
      </c>
      <c r="E1088" s="67" t="s">
        <v>1539</v>
      </c>
      <c r="F1088" s="67" t="s">
        <v>1791</v>
      </c>
      <c r="G1088" s="67" t="s">
        <v>1670</v>
      </c>
      <c r="H1088" s="14" t="s">
        <v>46</v>
      </c>
      <c r="I1088" s="20" t="s">
        <v>1978</v>
      </c>
      <c r="J1088" s="145" t="s">
        <v>1975</v>
      </c>
      <c r="K1088" s="426">
        <v>18.656265658485889</v>
      </c>
      <c r="L1088" s="426">
        <v>37.730302951824001</v>
      </c>
      <c r="M1088" s="424">
        <v>3016</v>
      </c>
      <c r="N1088" s="487">
        <v>39525637</v>
      </c>
      <c r="O1088" s="487" t="s">
        <v>1982</v>
      </c>
      <c r="P1088" s="572">
        <v>10.569597566076013</v>
      </c>
      <c r="Q1088" s="34" t="s">
        <v>1977</v>
      </c>
      <c r="R1088" s="257" t="s">
        <v>48</v>
      </c>
      <c r="S1088" s="27"/>
      <c r="T1088" s="27"/>
      <c r="U1088" s="145"/>
      <c r="V1088" s="24"/>
      <c r="W1088" s="24"/>
      <c r="X1088" s="24"/>
      <c r="Y1088" s="24"/>
      <c r="Z1088" s="24"/>
      <c r="AA1088" s="24"/>
      <c r="AB1088" s="24"/>
      <c r="AC1088" s="24"/>
      <c r="AD1088" s="24"/>
      <c r="AE1088" s="24"/>
      <c r="AF1088" s="24"/>
      <c r="AG1088" s="24"/>
      <c r="AH1088" s="24"/>
      <c r="AI1088" s="24">
        <v>148</v>
      </c>
      <c r="AJ1088" s="24">
        <v>148</v>
      </c>
      <c r="AK1088" s="24"/>
      <c r="AL1088" s="24"/>
      <c r="AM1088" s="24"/>
      <c r="AN1088" s="24"/>
      <c r="AO1088" s="145">
        <f t="shared" si="147"/>
        <v>148</v>
      </c>
      <c r="AP1088" s="14">
        <f t="shared" si="148"/>
        <v>148</v>
      </c>
      <c r="AQ1088" s="22"/>
      <c r="AR1088" s="24"/>
      <c r="AS1088" s="24"/>
      <c r="AT1088" s="24"/>
      <c r="AU1088" s="24"/>
      <c r="AV1088" s="24"/>
      <c r="AW1088" s="145"/>
      <c r="AX1088" s="24"/>
      <c r="AY1088" s="24"/>
      <c r="AZ1088" s="24"/>
      <c r="BA1088" s="24"/>
      <c r="BB1088" s="24"/>
      <c r="BC1088" s="24"/>
      <c r="BD1088" s="24"/>
      <c r="BE1088" s="24"/>
      <c r="BF1088" s="24"/>
      <c r="BG1088" s="24">
        <v>2945.14</v>
      </c>
      <c r="BH1088" s="24">
        <v>2945.14</v>
      </c>
      <c r="BI1088" s="24"/>
      <c r="BJ1088" s="24"/>
      <c r="BK1088" s="24"/>
      <c r="BL1088" s="24"/>
      <c r="BM1088" s="145">
        <f t="shared" si="149"/>
        <v>2945.14</v>
      </c>
      <c r="BN1088" s="24">
        <f t="shared" si="150"/>
        <v>2945.14</v>
      </c>
      <c r="BO1088" s="509">
        <f t="shared" si="144"/>
        <v>0.27864258611441056</v>
      </c>
      <c r="BP1088" s="511">
        <v>0</v>
      </c>
      <c r="BQ1088" s="512">
        <v>0</v>
      </c>
      <c r="BR1088" s="513">
        <v>0</v>
      </c>
      <c r="BS1088" s="512">
        <v>0</v>
      </c>
      <c r="BT1088" s="512">
        <v>0</v>
      </c>
      <c r="BU1088" s="512">
        <v>0</v>
      </c>
      <c r="BV1088" s="512">
        <v>0</v>
      </c>
      <c r="BW1088" s="512">
        <v>0</v>
      </c>
      <c r="BX1088" s="512">
        <v>0</v>
      </c>
      <c r="BY1088" s="512">
        <v>0</v>
      </c>
      <c r="BZ1088" s="512">
        <v>0</v>
      </c>
      <c r="CA1088" s="512">
        <v>0</v>
      </c>
      <c r="CB1088" s="512">
        <v>0</v>
      </c>
      <c r="CC1088" s="512">
        <v>0</v>
      </c>
      <c r="CD1088" s="512">
        <v>0</v>
      </c>
      <c r="CE1088" s="512">
        <v>0</v>
      </c>
      <c r="CF1088" s="512">
        <v>3457123.1376</v>
      </c>
      <c r="CG1088" s="512">
        <v>3457123.1376</v>
      </c>
      <c r="CH1088" s="512">
        <v>0</v>
      </c>
      <c r="CI1088" s="512">
        <v>0</v>
      </c>
      <c r="CJ1088" s="512">
        <v>0</v>
      </c>
      <c r="CK1088" s="512">
        <v>0</v>
      </c>
      <c r="CL1088" s="513">
        <f t="shared" si="151"/>
        <v>3457123.1376</v>
      </c>
      <c r="CM1088" s="513">
        <f t="shared" si="152"/>
        <v>3457123.1376</v>
      </c>
      <c r="CN1088" s="113"/>
      <c r="CO1088" s="97"/>
      <c r="CP1088" s="97"/>
      <c r="CQ1088" s="97"/>
      <c r="CR1088" s="97"/>
      <c r="CS1088" s="97"/>
      <c r="CT1088" s="97"/>
      <c r="CU1088" s="114"/>
      <c r="CV1088" s="50">
        <f t="shared" si="145"/>
        <v>39525637</v>
      </c>
      <c r="CW1088" s="11"/>
      <c r="CX1088" s="604">
        <f t="shared" si="146"/>
        <v>10.569597566076013</v>
      </c>
      <c r="CY1088" s="143"/>
      <c r="CZ1088" s="143"/>
      <c r="DA1088" s="143"/>
      <c r="DB1088" s="23"/>
      <c r="DC1088" s="23"/>
      <c r="DD1088" s="23"/>
      <c r="DE1088" s="23"/>
      <c r="DF1088" s="143">
        <v>4</v>
      </c>
      <c r="DG1088" s="89">
        <v>-2</v>
      </c>
      <c r="DH1088" s="50" t="s">
        <v>46</v>
      </c>
      <c r="DI1088" s="28"/>
      <c r="DJ1088" s="553" t="s">
        <v>46</v>
      </c>
      <c r="DK1088" s="143"/>
      <c r="DL1088" s="46"/>
      <c r="DM1088" s="111"/>
      <c r="DN1088" s="110"/>
      <c r="DO1088" s="432">
        <v>1166.9798546439342</v>
      </c>
      <c r="DP1088" s="433">
        <v>-667.11547653168191</v>
      </c>
      <c r="DQ1088" s="434">
        <v>155.32948296349537</v>
      </c>
      <c r="DR1088" s="428">
        <v>6.6598253085512908</v>
      </c>
      <c r="DS1088" s="432">
        <v>1.6537430568988882</v>
      </c>
      <c r="DT1088" s="434">
        <v>-0.1734917125336326</v>
      </c>
      <c r="DU1088" s="434">
        <v>0.72357476441816204</v>
      </c>
      <c r="DV1088" s="428">
        <v>0.60302812760604985</v>
      </c>
      <c r="DW1088" s="252"/>
      <c r="DX1088" s="50"/>
      <c r="DY1088" s="249"/>
      <c r="DZ1088" s="464">
        <v>427679</v>
      </c>
      <c r="EA1088" s="465">
        <v>-116240.33333333331</v>
      </c>
      <c r="EB1088" s="46"/>
    </row>
    <row r="1089" spans="1:132" s="141" customFormat="1" ht="27.75" customHeight="1" x14ac:dyDescent="0.25">
      <c r="A1089" s="69" t="s">
        <v>56</v>
      </c>
      <c r="B1089" s="69" t="s">
        <v>57</v>
      </c>
      <c r="C1089" s="69" t="s">
        <v>1464</v>
      </c>
      <c r="D1089" s="67" t="s">
        <v>1790</v>
      </c>
      <c r="E1089" s="67" t="s">
        <v>1539</v>
      </c>
      <c r="F1089" s="67" t="s">
        <v>1792</v>
      </c>
      <c r="G1089" s="67" t="s">
        <v>1539</v>
      </c>
      <c r="H1089" s="14" t="s">
        <v>46</v>
      </c>
      <c r="I1089" s="20" t="s">
        <v>1978</v>
      </c>
      <c r="J1089" s="145" t="s">
        <v>1975</v>
      </c>
      <c r="K1089" s="426">
        <v>9.7168050304614013</v>
      </c>
      <c r="L1089" s="426">
        <v>16.787310571143003</v>
      </c>
      <c r="M1089" s="424">
        <v>1586</v>
      </c>
      <c r="N1089" s="487">
        <v>29822262</v>
      </c>
      <c r="O1089" s="487" t="s">
        <v>1982</v>
      </c>
      <c r="P1089" s="572">
        <v>7.4076348938105738</v>
      </c>
      <c r="Q1089" s="34" t="s">
        <v>1977</v>
      </c>
      <c r="R1089" s="257" t="s">
        <v>48</v>
      </c>
      <c r="S1089" s="27"/>
      <c r="T1089" s="27"/>
      <c r="U1089" s="145"/>
      <c r="V1089" s="24"/>
      <c r="W1089" s="24"/>
      <c r="X1089" s="24"/>
      <c r="Y1089" s="24"/>
      <c r="Z1089" s="24"/>
      <c r="AA1089" s="24"/>
      <c r="AB1089" s="24"/>
      <c r="AC1089" s="24"/>
      <c r="AD1089" s="24"/>
      <c r="AE1089" s="24">
        <v>1</v>
      </c>
      <c r="AF1089" s="24">
        <v>1</v>
      </c>
      <c r="AG1089" s="24"/>
      <c r="AH1089" s="24"/>
      <c r="AI1089" s="24">
        <v>61</v>
      </c>
      <c r="AJ1089" s="24">
        <v>61</v>
      </c>
      <c r="AK1089" s="24"/>
      <c r="AL1089" s="24"/>
      <c r="AM1089" s="24"/>
      <c r="AN1089" s="24"/>
      <c r="AO1089" s="145">
        <f t="shared" si="147"/>
        <v>62</v>
      </c>
      <c r="AP1089" s="14">
        <f t="shared" si="148"/>
        <v>62</v>
      </c>
      <c r="AQ1089" s="22"/>
      <c r="AR1089" s="24"/>
      <c r="AS1089" s="24"/>
      <c r="AT1089" s="24"/>
      <c r="AU1089" s="24"/>
      <c r="AV1089" s="24"/>
      <c r="AW1089" s="145"/>
      <c r="AX1089" s="24"/>
      <c r="AY1089" s="24"/>
      <c r="AZ1089" s="24"/>
      <c r="BA1089" s="24"/>
      <c r="BB1089" s="24"/>
      <c r="BC1089" s="24">
        <v>300</v>
      </c>
      <c r="BD1089" s="24">
        <v>300</v>
      </c>
      <c r="BE1089" s="24"/>
      <c r="BF1089" s="24"/>
      <c r="BG1089" s="24">
        <v>388.76</v>
      </c>
      <c r="BH1089" s="24">
        <v>388.76</v>
      </c>
      <c r="BI1089" s="24"/>
      <c r="BJ1089" s="24"/>
      <c r="BK1089" s="24"/>
      <c r="BL1089" s="24"/>
      <c r="BM1089" s="145">
        <f t="shared" si="149"/>
        <v>688.76</v>
      </c>
      <c r="BN1089" s="24">
        <f t="shared" si="150"/>
        <v>688.76</v>
      </c>
      <c r="BO1089" s="509">
        <f t="shared" si="144"/>
        <v>9.297974453026718E-2</v>
      </c>
      <c r="BP1089" s="511">
        <v>0</v>
      </c>
      <c r="BQ1089" s="512">
        <v>0</v>
      </c>
      <c r="BR1089" s="513">
        <v>0</v>
      </c>
      <c r="BS1089" s="512">
        <v>0</v>
      </c>
      <c r="BT1089" s="512">
        <v>0</v>
      </c>
      <c r="BU1089" s="512">
        <v>0</v>
      </c>
      <c r="BV1089" s="512">
        <v>0</v>
      </c>
      <c r="BW1089" s="512">
        <v>0</v>
      </c>
      <c r="BX1089" s="512">
        <v>0</v>
      </c>
      <c r="BY1089" s="512">
        <v>0</v>
      </c>
      <c r="BZ1089" s="512">
        <v>0</v>
      </c>
      <c r="CA1089" s="512">
        <v>0</v>
      </c>
      <c r="CB1089" s="512">
        <v>1513728</v>
      </c>
      <c r="CC1089" s="512">
        <v>1513728</v>
      </c>
      <c r="CD1089" s="512">
        <v>0</v>
      </c>
      <c r="CE1089" s="512">
        <v>0</v>
      </c>
      <c r="CF1089" s="512">
        <v>456342.03840000002</v>
      </c>
      <c r="CG1089" s="512">
        <v>456342.03840000002</v>
      </c>
      <c r="CH1089" s="512">
        <v>0</v>
      </c>
      <c r="CI1089" s="512">
        <v>0</v>
      </c>
      <c r="CJ1089" s="512">
        <v>0</v>
      </c>
      <c r="CK1089" s="512">
        <v>0</v>
      </c>
      <c r="CL1089" s="513">
        <f t="shared" si="151"/>
        <v>1970070.0384</v>
      </c>
      <c r="CM1089" s="513">
        <f t="shared" si="152"/>
        <v>1970070.0384</v>
      </c>
      <c r="CN1089" s="113"/>
      <c r="CO1089" s="97"/>
      <c r="CP1089" s="97"/>
      <c r="CQ1089" s="97"/>
      <c r="CR1089" s="97"/>
      <c r="CS1089" s="97"/>
      <c r="CT1089" s="97"/>
      <c r="CU1089" s="114"/>
      <c r="CV1089" s="50">
        <f t="shared" si="145"/>
        <v>29822262</v>
      </c>
      <c r="CW1089" s="11"/>
      <c r="CX1089" s="604">
        <f t="shared" si="146"/>
        <v>7.4076348938105738</v>
      </c>
      <c r="CY1089" s="143"/>
      <c r="CZ1089" s="143"/>
      <c r="DA1089" s="143"/>
      <c r="DB1089" s="23"/>
      <c r="DC1089" s="23"/>
      <c r="DD1089" s="23"/>
      <c r="DE1089" s="23"/>
      <c r="DF1089" s="143">
        <v>0</v>
      </c>
      <c r="DG1089" s="89">
        <v>-3</v>
      </c>
      <c r="DH1089" s="50" t="s">
        <v>46</v>
      </c>
      <c r="DI1089" s="28"/>
      <c r="DJ1089" s="553" t="s">
        <v>46</v>
      </c>
      <c r="DK1089" s="143"/>
      <c r="DL1089" s="46"/>
      <c r="DM1089" s="111"/>
      <c r="DN1089" s="110"/>
      <c r="DO1089" s="432">
        <v>592.04245704376945</v>
      </c>
      <c r="DP1089" s="433">
        <v>-345.95938504688513</v>
      </c>
      <c r="DQ1089" s="434">
        <v>28.67489884924591</v>
      </c>
      <c r="DR1089" s="428">
        <v>209.36777096120994</v>
      </c>
      <c r="DS1089" s="432">
        <v>0.49372077137302195</v>
      </c>
      <c r="DT1089" s="434">
        <v>1.8805411195680923</v>
      </c>
      <c r="DU1089" s="434">
        <v>0.33166938153538894</v>
      </c>
      <c r="DV1089" s="428">
        <v>2.0396387961345979</v>
      </c>
      <c r="DW1089" s="252"/>
      <c r="DX1089" s="50"/>
      <c r="DY1089" s="249"/>
      <c r="DZ1089" s="464">
        <v>0</v>
      </c>
      <c r="EA1089" s="465">
        <v>305025.33333333331</v>
      </c>
      <c r="EB1089" s="46"/>
    </row>
    <row r="1090" spans="1:132" s="141" customFormat="1" ht="27.75" customHeight="1" x14ac:dyDescent="0.25">
      <c r="A1090" s="69" t="s">
        <v>56</v>
      </c>
      <c r="B1090" s="69" t="s">
        <v>57</v>
      </c>
      <c r="C1090" s="69" t="s">
        <v>1464</v>
      </c>
      <c r="D1090" s="67" t="s">
        <v>1790</v>
      </c>
      <c r="E1090" s="67" t="s">
        <v>1539</v>
      </c>
      <c r="F1090" s="67" t="s">
        <v>1793</v>
      </c>
      <c r="G1090" s="67" t="s">
        <v>1541</v>
      </c>
      <c r="H1090" s="14" t="s">
        <v>46</v>
      </c>
      <c r="I1090" s="20" t="s">
        <v>1979</v>
      </c>
      <c r="J1090" s="145" t="s">
        <v>1975</v>
      </c>
      <c r="K1090" s="426">
        <v>11.362946117974861</v>
      </c>
      <c r="L1090" s="426">
        <v>19.523674201815002</v>
      </c>
      <c r="M1090" s="424">
        <v>3236</v>
      </c>
      <c r="N1090" s="487">
        <v>29081722</v>
      </c>
      <c r="O1090" s="487" t="s">
        <v>1982</v>
      </c>
      <c r="P1090" s="572">
        <v>7.7505809537092114</v>
      </c>
      <c r="Q1090" s="34" t="s">
        <v>1977</v>
      </c>
      <c r="R1090" s="257" t="s">
        <v>48</v>
      </c>
      <c r="S1090" s="27"/>
      <c r="T1090" s="27"/>
      <c r="U1090" s="145"/>
      <c r="V1090" s="24"/>
      <c r="W1090" s="24"/>
      <c r="X1090" s="24"/>
      <c r="Y1090" s="24"/>
      <c r="Z1090" s="24"/>
      <c r="AA1090" s="24"/>
      <c r="AB1090" s="24"/>
      <c r="AC1090" s="24"/>
      <c r="AD1090" s="24"/>
      <c r="AE1090" s="24"/>
      <c r="AF1090" s="24"/>
      <c r="AG1090" s="24"/>
      <c r="AH1090" s="24"/>
      <c r="AI1090" s="24">
        <v>133</v>
      </c>
      <c r="AJ1090" s="24">
        <v>133</v>
      </c>
      <c r="AK1090" s="24"/>
      <c r="AL1090" s="24"/>
      <c r="AM1090" s="24"/>
      <c r="AN1090" s="24"/>
      <c r="AO1090" s="145">
        <f t="shared" si="147"/>
        <v>133</v>
      </c>
      <c r="AP1090" s="14">
        <f t="shared" si="148"/>
        <v>133</v>
      </c>
      <c r="AQ1090" s="22"/>
      <c r="AR1090" s="24"/>
      <c r="AS1090" s="24"/>
      <c r="AT1090" s="24"/>
      <c r="AU1090" s="24"/>
      <c r="AV1090" s="24"/>
      <c r="AW1090" s="145"/>
      <c r="AX1090" s="24"/>
      <c r="AY1090" s="24"/>
      <c r="AZ1090" s="24"/>
      <c r="BA1090" s="24"/>
      <c r="BB1090" s="24"/>
      <c r="BC1090" s="24"/>
      <c r="BD1090" s="24"/>
      <c r="BE1090" s="24"/>
      <c r="BF1090" s="24"/>
      <c r="BG1090" s="24">
        <v>998.73</v>
      </c>
      <c r="BH1090" s="24">
        <v>998.73</v>
      </c>
      <c r="BI1090" s="24"/>
      <c r="BJ1090" s="24"/>
      <c r="BK1090" s="24"/>
      <c r="BL1090" s="24"/>
      <c r="BM1090" s="145">
        <f t="shared" si="149"/>
        <v>998.73</v>
      </c>
      <c r="BN1090" s="24">
        <f t="shared" si="150"/>
        <v>998.73</v>
      </c>
      <c r="BO1090" s="509">
        <f t="shared" si="144"/>
        <v>0.12885872761860978</v>
      </c>
      <c r="BP1090" s="511">
        <v>0</v>
      </c>
      <c r="BQ1090" s="512">
        <v>0</v>
      </c>
      <c r="BR1090" s="513">
        <v>0</v>
      </c>
      <c r="BS1090" s="512">
        <v>0</v>
      </c>
      <c r="BT1090" s="512">
        <v>0</v>
      </c>
      <c r="BU1090" s="512">
        <v>0</v>
      </c>
      <c r="BV1090" s="512">
        <v>0</v>
      </c>
      <c r="BW1090" s="512">
        <v>0</v>
      </c>
      <c r="BX1090" s="512">
        <v>0</v>
      </c>
      <c r="BY1090" s="512">
        <v>0</v>
      </c>
      <c r="BZ1090" s="512">
        <v>0</v>
      </c>
      <c r="CA1090" s="512">
        <v>0</v>
      </c>
      <c r="CB1090" s="512">
        <v>0</v>
      </c>
      <c r="CC1090" s="512">
        <v>0</v>
      </c>
      <c r="CD1090" s="512">
        <v>0</v>
      </c>
      <c r="CE1090" s="512">
        <v>0</v>
      </c>
      <c r="CF1090" s="512">
        <v>1172349.2232000001</v>
      </c>
      <c r="CG1090" s="512">
        <v>1172349.2232000001</v>
      </c>
      <c r="CH1090" s="512">
        <v>0</v>
      </c>
      <c r="CI1090" s="512">
        <v>0</v>
      </c>
      <c r="CJ1090" s="512">
        <v>0</v>
      </c>
      <c r="CK1090" s="512">
        <v>0</v>
      </c>
      <c r="CL1090" s="513">
        <f t="shared" si="151"/>
        <v>1172349.2232000001</v>
      </c>
      <c r="CM1090" s="513">
        <f t="shared" si="152"/>
        <v>1172349.2232000001</v>
      </c>
      <c r="CN1090" s="113"/>
      <c r="CO1090" s="97"/>
      <c r="CP1090" s="97"/>
      <c r="CQ1090" s="97"/>
      <c r="CR1090" s="97"/>
      <c r="CS1090" s="97"/>
      <c r="CT1090" s="97"/>
      <c r="CU1090" s="114"/>
      <c r="CV1090" s="50">
        <f t="shared" si="145"/>
        <v>29081722</v>
      </c>
      <c r="CW1090" s="11"/>
      <c r="CX1090" s="604">
        <f t="shared" si="146"/>
        <v>7.7505809537092114</v>
      </c>
      <c r="CY1090" s="143"/>
      <c r="CZ1090" s="143"/>
      <c r="DA1090" s="143"/>
      <c r="DB1090" s="23"/>
      <c r="DC1090" s="23"/>
      <c r="DD1090" s="23"/>
      <c r="DE1090" s="23"/>
      <c r="DF1090" s="143">
        <v>2</v>
      </c>
      <c r="DG1090" s="89">
        <v>-1</v>
      </c>
      <c r="DH1090" s="50" t="s">
        <v>46</v>
      </c>
      <c r="DI1090" s="28"/>
      <c r="DJ1090" s="553" t="s">
        <v>46</v>
      </c>
      <c r="DK1090" s="143"/>
      <c r="DL1090" s="46"/>
      <c r="DM1090" s="111"/>
      <c r="DN1090" s="110"/>
      <c r="DO1090" s="432">
        <v>42.409248912119843</v>
      </c>
      <c r="DP1090" s="433">
        <v>89.005579727247977</v>
      </c>
      <c r="DQ1090" s="434">
        <v>32.517135721090675</v>
      </c>
      <c r="DR1090" s="428">
        <v>47.722688384480854</v>
      </c>
      <c r="DS1090" s="432">
        <v>9.6093931045137262E-2</v>
      </c>
      <c r="DT1090" s="434">
        <v>0.76611653182238237</v>
      </c>
      <c r="DU1090" s="434">
        <v>9.1150191827381002E-2</v>
      </c>
      <c r="DV1090" s="428">
        <v>0.75955738236426629</v>
      </c>
      <c r="DW1090" s="252"/>
      <c r="DX1090" s="50"/>
      <c r="DY1090" s="249"/>
      <c r="DZ1090" s="464">
        <v>0</v>
      </c>
      <c r="EA1090" s="465">
        <v>161853</v>
      </c>
      <c r="EB1090" s="46"/>
    </row>
    <row r="1091" spans="1:132" s="141" customFormat="1" ht="27.75" customHeight="1" x14ac:dyDescent="0.25">
      <c r="A1091" s="69" t="s">
        <v>56</v>
      </c>
      <c r="B1091" s="69" t="s">
        <v>57</v>
      </c>
      <c r="C1091" s="69" t="s">
        <v>1464</v>
      </c>
      <c r="D1091" s="67" t="s">
        <v>1790</v>
      </c>
      <c r="E1091" s="67" t="s">
        <v>1539</v>
      </c>
      <c r="F1091" s="67" t="s">
        <v>1794</v>
      </c>
      <c r="G1091" s="67" t="s">
        <v>1541</v>
      </c>
      <c r="H1091" s="14" t="s">
        <v>46</v>
      </c>
      <c r="I1091" s="20" t="s">
        <v>1979</v>
      </c>
      <c r="J1091" s="145" t="s">
        <v>1975</v>
      </c>
      <c r="K1091" s="426">
        <v>9.5567635358420358</v>
      </c>
      <c r="L1091" s="426">
        <v>8.8520833149209999</v>
      </c>
      <c r="M1091" s="424">
        <v>1559</v>
      </c>
      <c r="N1091" s="487">
        <v>31316433</v>
      </c>
      <c r="O1091" s="487" t="s">
        <v>1982</v>
      </c>
      <c r="P1091" s="572">
        <v>6.9275104099524816</v>
      </c>
      <c r="Q1091" s="34" t="s">
        <v>1977</v>
      </c>
      <c r="R1091" s="257" t="s">
        <v>48</v>
      </c>
      <c r="S1091" s="27"/>
      <c r="T1091" s="27"/>
      <c r="U1091" s="145"/>
      <c r="V1091" s="24"/>
      <c r="W1091" s="24"/>
      <c r="X1091" s="24"/>
      <c r="Y1091" s="24"/>
      <c r="Z1091" s="24"/>
      <c r="AA1091" s="24"/>
      <c r="AB1091" s="24"/>
      <c r="AC1091" s="24"/>
      <c r="AD1091" s="24"/>
      <c r="AE1091" s="24"/>
      <c r="AF1091" s="24"/>
      <c r="AG1091" s="24"/>
      <c r="AH1091" s="24"/>
      <c r="AI1091" s="24">
        <v>46</v>
      </c>
      <c r="AJ1091" s="24">
        <v>46</v>
      </c>
      <c r="AK1091" s="24"/>
      <c r="AL1091" s="24"/>
      <c r="AM1091" s="24"/>
      <c r="AN1091" s="24"/>
      <c r="AO1091" s="145">
        <f t="shared" si="147"/>
        <v>46</v>
      </c>
      <c r="AP1091" s="14">
        <f t="shared" si="148"/>
        <v>46</v>
      </c>
      <c r="AQ1091" s="22"/>
      <c r="AR1091" s="24"/>
      <c r="AS1091" s="24"/>
      <c r="AT1091" s="24"/>
      <c r="AU1091" s="24"/>
      <c r="AV1091" s="24"/>
      <c r="AW1091" s="145"/>
      <c r="AX1091" s="24"/>
      <c r="AY1091" s="24"/>
      <c r="AZ1091" s="24"/>
      <c r="BA1091" s="24"/>
      <c r="BB1091" s="24"/>
      <c r="BC1091" s="24"/>
      <c r="BD1091" s="24"/>
      <c r="BE1091" s="24"/>
      <c r="BF1091" s="24"/>
      <c r="BG1091" s="24">
        <v>863.34</v>
      </c>
      <c r="BH1091" s="24">
        <v>863.34</v>
      </c>
      <c r="BI1091" s="24"/>
      <c r="BJ1091" s="24"/>
      <c r="BK1091" s="24"/>
      <c r="BL1091" s="24"/>
      <c r="BM1091" s="145">
        <f t="shared" si="149"/>
        <v>863.34</v>
      </c>
      <c r="BN1091" s="24">
        <f t="shared" si="150"/>
        <v>863.34</v>
      </c>
      <c r="BO1091" s="509">
        <f t="shared" si="144"/>
        <v>0.12462485783632651</v>
      </c>
      <c r="BP1091" s="511">
        <v>0</v>
      </c>
      <c r="BQ1091" s="512">
        <v>0</v>
      </c>
      <c r="BR1091" s="513">
        <v>0</v>
      </c>
      <c r="BS1091" s="512">
        <v>0</v>
      </c>
      <c r="BT1091" s="512">
        <v>0</v>
      </c>
      <c r="BU1091" s="512">
        <v>0</v>
      </c>
      <c r="BV1091" s="512">
        <v>0</v>
      </c>
      <c r="BW1091" s="512">
        <v>0</v>
      </c>
      <c r="BX1091" s="512">
        <v>0</v>
      </c>
      <c r="BY1091" s="512">
        <v>0</v>
      </c>
      <c r="BZ1091" s="512">
        <v>0</v>
      </c>
      <c r="CA1091" s="512">
        <v>0</v>
      </c>
      <c r="CB1091" s="512">
        <v>0</v>
      </c>
      <c r="CC1091" s="512">
        <v>0</v>
      </c>
      <c r="CD1091" s="512">
        <v>0</v>
      </c>
      <c r="CE1091" s="512">
        <v>0</v>
      </c>
      <c r="CF1091" s="512">
        <v>1013423.0256000002</v>
      </c>
      <c r="CG1091" s="512">
        <v>1013423.0256000002</v>
      </c>
      <c r="CH1091" s="512">
        <v>0</v>
      </c>
      <c r="CI1091" s="512">
        <v>0</v>
      </c>
      <c r="CJ1091" s="512">
        <v>0</v>
      </c>
      <c r="CK1091" s="512">
        <v>0</v>
      </c>
      <c r="CL1091" s="513">
        <f t="shared" si="151"/>
        <v>1013423.0256000002</v>
      </c>
      <c r="CM1091" s="513">
        <f t="shared" si="152"/>
        <v>1013423.0256000002</v>
      </c>
      <c r="CN1091" s="113"/>
      <c r="CO1091" s="97"/>
      <c r="CP1091" s="97"/>
      <c r="CQ1091" s="97"/>
      <c r="CR1091" s="97"/>
      <c r="CS1091" s="97"/>
      <c r="CT1091" s="97"/>
      <c r="CU1091" s="114"/>
      <c r="CV1091" s="50">
        <f t="shared" si="145"/>
        <v>31316433</v>
      </c>
      <c r="CW1091" s="11"/>
      <c r="CX1091" s="604">
        <f t="shared" si="146"/>
        <v>6.9275104099524816</v>
      </c>
      <c r="CY1091" s="143"/>
      <c r="CZ1091" s="143"/>
      <c r="DA1091" s="143"/>
      <c r="DB1091" s="23"/>
      <c r="DC1091" s="23"/>
      <c r="DD1091" s="23"/>
      <c r="DE1091" s="23"/>
      <c r="DF1091" s="143">
        <v>3</v>
      </c>
      <c r="DG1091" s="89">
        <v>0</v>
      </c>
      <c r="DH1091" s="50" t="s">
        <v>46</v>
      </c>
      <c r="DI1091" s="28"/>
      <c r="DJ1091" s="553" t="s">
        <v>46</v>
      </c>
      <c r="DK1091" s="143"/>
      <c r="DL1091" s="46"/>
      <c r="DM1091" s="111"/>
      <c r="DN1091" s="110"/>
      <c r="DO1091" s="432">
        <v>670.3791757977458</v>
      </c>
      <c r="DP1091" s="433">
        <v>-138.61716475215405</v>
      </c>
      <c r="DQ1091" s="434">
        <v>395.58886097600168</v>
      </c>
      <c r="DR1091" s="428">
        <v>-165.73994956802653</v>
      </c>
      <c r="DS1091" s="432">
        <v>3.283339569191305</v>
      </c>
      <c r="DT1091" s="434">
        <v>-1.3300159954940329</v>
      </c>
      <c r="DU1091" s="434">
        <v>2.5726655620289756</v>
      </c>
      <c r="DV1091" s="428">
        <v>-0.96636936445742605</v>
      </c>
      <c r="DW1091" s="252"/>
      <c r="DX1091" s="50"/>
      <c r="DY1091" s="249"/>
      <c r="DZ1091" s="464">
        <v>612067</v>
      </c>
      <c r="EA1091" s="465">
        <v>-98929</v>
      </c>
      <c r="EB1091" s="46"/>
    </row>
    <row r="1092" spans="1:132" s="141" customFormat="1" ht="27.75" customHeight="1" x14ac:dyDescent="0.25">
      <c r="A1092" s="69" t="s">
        <v>56</v>
      </c>
      <c r="B1092" s="69" t="s">
        <v>57</v>
      </c>
      <c r="C1092" s="69" t="s">
        <v>1464</v>
      </c>
      <c r="D1092" s="67" t="s">
        <v>1790</v>
      </c>
      <c r="E1092" s="67" t="s">
        <v>1539</v>
      </c>
      <c r="F1092" s="67" t="s">
        <v>1795</v>
      </c>
      <c r="G1092" s="67" t="s">
        <v>1670</v>
      </c>
      <c r="H1092" s="14" t="s">
        <v>46</v>
      </c>
      <c r="I1092" s="20" t="s">
        <v>1978</v>
      </c>
      <c r="J1092" s="145" t="s">
        <v>1975</v>
      </c>
      <c r="K1092" s="426">
        <v>10.974273916756404</v>
      </c>
      <c r="L1092" s="426">
        <v>54.93939382512</v>
      </c>
      <c r="M1092" s="424">
        <v>2797</v>
      </c>
      <c r="N1092" s="487">
        <v>27847899</v>
      </c>
      <c r="O1092" s="487" t="s">
        <v>1982</v>
      </c>
      <c r="P1092" s="572">
        <v>9.0080498400042153</v>
      </c>
      <c r="Q1092" s="34" t="s">
        <v>1977</v>
      </c>
      <c r="R1092" s="257" t="s">
        <v>48</v>
      </c>
      <c r="S1092" s="27"/>
      <c r="T1092" s="27"/>
      <c r="U1092" s="145"/>
      <c r="V1092" s="24"/>
      <c r="W1092" s="24"/>
      <c r="X1092" s="24"/>
      <c r="Y1092" s="24"/>
      <c r="Z1092" s="24"/>
      <c r="AA1092" s="24"/>
      <c r="AB1092" s="24"/>
      <c r="AC1092" s="24"/>
      <c r="AD1092" s="24"/>
      <c r="AE1092" s="24"/>
      <c r="AF1092" s="24"/>
      <c r="AG1092" s="24"/>
      <c r="AH1092" s="24"/>
      <c r="AI1092" s="24">
        <v>114</v>
      </c>
      <c r="AJ1092" s="24">
        <v>114</v>
      </c>
      <c r="AK1092" s="24"/>
      <c r="AL1092" s="24"/>
      <c r="AM1092" s="24"/>
      <c r="AN1092" s="24"/>
      <c r="AO1092" s="145">
        <f t="shared" si="147"/>
        <v>114</v>
      </c>
      <c r="AP1092" s="14">
        <f t="shared" si="148"/>
        <v>114</v>
      </c>
      <c r="AQ1092" s="22"/>
      <c r="AR1092" s="24"/>
      <c r="AS1092" s="24"/>
      <c r="AT1092" s="24"/>
      <c r="AU1092" s="24"/>
      <c r="AV1092" s="24"/>
      <c r="AW1092" s="145"/>
      <c r="AX1092" s="24"/>
      <c r="AY1092" s="24"/>
      <c r="AZ1092" s="24"/>
      <c r="BA1092" s="24"/>
      <c r="BB1092" s="24"/>
      <c r="BC1092" s="24"/>
      <c r="BD1092" s="24"/>
      <c r="BE1092" s="24"/>
      <c r="BF1092" s="24"/>
      <c r="BG1092" s="24">
        <v>801.32</v>
      </c>
      <c r="BH1092" s="24">
        <v>801.32</v>
      </c>
      <c r="BI1092" s="24"/>
      <c r="BJ1092" s="24"/>
      <c r="BK1092" s="24"/>
      <c r="BL1092" s="24"/>
      <c r="BM1092" s="145">
        <f t="shared" si="149"/>
        <v>801.32</v>
      </c>
      <c r="BN1092" s="24">
        <f t="shared" si="150"/>
        <v>801.32</v>
      </c>
      <c r="BO1092" s="509">
        <f t="shared" si="144"/>
        <v>8.8955990945052882E-2</v>
      </c>
      <c r="BP1092" s="511">
        <v>0</v>
      </c>
      <c r="BQ1092" s="512">
        <v>0</v>
      </c>
      <c r="BR1092" s="513">
        <v>0</v>
      </c>
      <c r="BS1092" s="512">
        <v>0</v>
      </c>
      <c r="BT1092" s="512">
        <v>0</v>
      </c>
      <c r="BU1092" s="512">
        <v>0</v>
      </c>
      <c r="BV1092" s="512">
        <v>0</v>
      </c>
      <c r="BW1092" s="512">
        <v>0</v>
      </c>
      <c r="BX1092" s="512">
        <v>0</v>
      </c>
      <c r="BY1092" s="512">
        <v>0</v>
      </c>
      <c r="BZ1092" s="512">
        <v>0</v>
      </c>
      <c r="CA1092" s="512">
        <v>0</v>
      </c>
      <c r="CB1092" s="512">
        <v>0</v>
      </c>
      <c r="CC1092" s="512">
        <v>0</v>
      </c>
      <c r="CD1092" s="512">
        <v>0</v>
      </c>
      <c r="CE1092" s="512">
        <v>0</v>
      </c>
      <c r="CF1092" s="512">
        <v>940621.46880000003</v>
      </c>
      <c r="CG1092" s="512">
        <v>940621.46880000003</v>
      </c>
      <c r="CH1092" s="512">
        <v>0</v>
      </c>
      <c r="CI1092" s="512">
        <v>0</v>
      </c>
      <c r="CJ1092" s="512">
        <v>0</v>
      </c>
      <c r="CK1092" s="512">
        <v>0</v>
      </c>
      <c r="CL1092" s="513">
        <f t="shared" si="151"/>
        <v>940621.46880000003</v>
      </c>
      <c r="CM1092" s="513">
        <f t="shared" si="152"/>
        <v>940621.46880000003</v>
      </c>
      <c r="CN1092" s="113"/>
      <c r="CO1092" s="97"/>
      <c r="CP1092" s="97"/>
      <c r="CQ1092" s="97"/>
      <c r="CR1092" s="97"/>
      <c r="CS1092" s="97"/>
      <c r="CT1092" s="97"/>
      <c r="CU1092" s="114"/>
      <c r="CV1092" s="50">
        <f t="shared" si="145"/>
        <v>27847899</v>
      </c>
      <c r="CW1092" s="11"/>
      <c r="CX1092" s="604">
        <f t="shared" si="146"/>
        <v>9.0080498400042153</v>
      </c>
      <c r="CY1092" s="143"/>
      <c r="CZ1092" s="143"/>
      <c r="DA1092" s="143"/>
      <c r="DB1092" s="23"/>
      <c r="DC1092" s="23"/>
      <c r="DD1092" s="23"/>
      <c r="DE1092" s="23"/>
      <c r="DF1092" s="143">
        <v>6</v>
      </c>
      <c r="DG1092" s="89">
        <v>3</v>
      </c>
      <c r="DH1092" s="50" t="s">
        <v>46</v>
      </c>
      <c r="DI1092" s="28"/>
      <c r="DJ1092" s="553" t="s">
        <v>46</v>
      </c>
      <c r="DK1092" s="143"/>
      <c r="DL1092" s="46"/>
      <c r="DM1092" s="111"/>
      <c r="DN1092" s="110"/>
      <c r="DO1092" s="432">
        <v>712.87530168946103</v>
      </c>
      <c r="DP1092" s="433">
        <v>140.78464078882621</v>
      </c>
      <c r="DQ1092" s="434">
        <v>77.17815321355144</v>
      </c>
      <c r="DR1092" s="428">
        <v>193.104728973292</v>
      </c>
      <c r="DS1092" s="432">
        <v>1.3522839009564673</v>
      </c>
      <c r="DT1092" s="434">
        <v>0.29755557983807002</v>
      </c>
      <c r="DU1092" s="434">
        <v>0.91892375078215782</v>
      </c>
      <c r="DV1092" s="428">
        <v>0.48531358576887274</v>
      </c>
      <c r="DW1092" s="252"/>
      <c r="DX1092" s="50"/>
      <c r="DY1092" s="249"/>
      <c r="DZ1092" s="464">
        <v>134664</v>
      </c>
      <c r="EA1092" s="465">
        <v>260593</v>
      </c>
      <c r="EB1092" s="46"/>
    </row>
    <row r="1093" spans="1:132" s="141" customFormat="1" ht="27.75" customHeight="1" x14ac:dyDescent="0.25">
      <c r="A1093" s="69" t="s">
        <v>56</v>
      </c>
      <c r="B1093" s="69" t="s">
        <v>57</v>
      </c>
      <c r="C1093" s="69" t="s">
        <v>1464</v>
      </c>
      <c r="D1093" s="67" t="s">
        <v>1790</v>
      </c>
      <c r="E1093" s="67" t="s">
        <v>1539</v>
      </c>
      <c r="F1093" s="67" t="s">
        <v>1796</v>
      </c>
      <c r="G1093" s="67" t="s">
        <v>1541</v>
      </c>
      <c r="H1093" s="14" t="s">
        <v>46</v>
      </c>
      <c r="I1093" s="20" t="s">
        <v>1979</v>
      </c>
      <c r="J1093" s="145" t="s">
        <v>1975</v>
      </c>
      <c r="K1093" s="426">
        <v>12.117427449751865</v>
      </c>
      <c r="L1093" s="426">
        <v>8.4123105885630007</v>
      </c>
      <c r="M1093" s="424">
        <v>1697</v>
      </c>
      <c r="N1093" s="487">
        <v>25895980</v>
      </c>
      <c r="O1093" s="487" t="s">
        <v>1982</v>
      </c>
      <c r="P1093" s="572">
        <v>5.6014523116777495</v>
      </c>
      <c r="Q1093" s="34" t="s">
        <v>1977</v>
      </c>
      <c r="R1093" s="257" t="s">
        <v>48</v>
      </c>
      <c r="S1093" s="27"/>
      <c r="T1093" s="27"/>
      <c r="U1093" s="145"/>
      <c r="V1093" s="24"/>
      <c r="W1093" s="24"/>
      <c r="X1093" s="24"/>
      <c r="Y1093" s="24"/>
      <c r="Z1093" s="24"/>
      <c r="AA1093" s="24"/>
      <c r="AB1093" s="24"/>
      <c r="AC1093" s="24"/>
      <c r="AD1093" s="24"/>
      <c r="AE1093" s="24"/>
      <c r="AF1093" s="24"/>
      <c r="AG1093" s="24"/>
      <c r="AH1093" s="24"/>
      <c r="AI1093" s="24">
        <v>46</v>
      </c>
      <c r="AJ1093" s="24">
        <v>46</v>
      </c>
      <c r="AK1093" s="24"/>
      <c r="AL1093" s="24"/>
      <c r="AM1093" s="24"/>
      <c r="AN1093" s="24"/>
      <c r="AO1093" s="145">
        <f t="shared" si="147"/>
        <v>46</v>
      </c>
      <c r="AP1093" s="14">
        <f t="shared" si="148"/>
        <v>46</v>
      </c>
      <c r="AQ1093" s="22"/>
      <c r="AR1093" s="24"/>
      <c r="AS1093" s="24"/>
      <c r="AT1093" s="24"/>
      <c r="AU1093" s="24"/>
      <c r="AV1093" s="24"/>
      <c r="AW1093" s="145"/>
      <c r="AX1093" s="24"/>
      <c r="AY1093" s="24"/>
      <c r="AZ1093" s="24"/>
      <c r="BA1093" s="24"/>
      <c r="BB1093" s="24"/>
      <c r="BC1093" s="24"/>
      <c r="BD1093" s="24"/>
      <c r="BE1093" s="24"/>
      <c r="BF1093" s="24"/>
      <c r="BG1093" s="24">
        <v>297.39999999999998</v>
      </c>
      <c r="BH1093" s="24">
        <v>297.39999999999998</v>
      </c>
      <c r="BI1093" s="24"/>
      <c r="BJ1093" s="24"/>
      <c r="BK1093" s="24"/>
      <c r="BL1093" s="24"/>
      <c r="BM1093" s="145">
        <f t="shared" si="149"/>
        <v>297.39999999999998</v>
      </c>
      <c r="BN1093" s="24">
        <f t="shared" si="150"/>
        <v>297.39999999999998</v>
      </c>
      <c r="BO1093" s="509">
        <f t="shared" si="144"/>
        <v>5.3093373548854267E-2</v>
      </c>
      <c r="BP1093" s="511">
        <v>0</v>
      </c>
      <c r="BQ1093" s="512">
        <v>0</v>
      </c>
      <c r="BR1093" s="513">
        <v>0</v>
      </c>
      <c r="BS1093" s="512">
        <v>0</v>
      </c>
      <c r="BT1093" s="512">
        <v>0</v>
      </c>
      <c r="BU1093" s="512">
        <v>0</v>
      </c>
      <c r="BV1093" s="512">
        <v>0</v>
      </c>
      <c r="BW1093" s="512">
        <v>0</v>
      </c>
      <c r="BX1093" s="512">
        <v>0</v>
      </c>
      <c r="BY1093" s="512">
        <v>0</v>
      </c>
      <c r="BZ1093" s="512">
        <v>0</v>
      </c>
      <c r="CA1093" s="512">
        <v>0</v>
      </c>
      <c r="CB1093" s="512">
        <v>0</v>
      </c>
      <c r="CC1093" s="512">
        <v>0</v>
      </c>
      <c r="CD1093" s="512">
        <v>0</v>
      </c>
      <c r="CE1093" s="512">
        <v>0</v>
      </c>
      <c r="CF1093" s="512">
        <v>349100.016</v>
      </c>
      <c r="CG1093" s="512">
        <v>349100.016</v>
      </c>
      <c r="CH1093" s="512">
        <v>0</v>
      </c>
      <c r="CI1093" s="512">
        <v>0</v>
      </c>
      <c r="CJ1093" s="512">
        <v>0</v>
      </c>
      <c r="CK1093" s="512">
        <v>0</v>
      </c>
      <c r="CL1093" s="513">
        <f t="shared" si="151"/>
        <v>349100.016</v>
      </c>
      <c r="CM1093" s="513">
        <f t="shared" si="152"/>
        <v>349100.016</v>
      </c>
      <c r="CN1093" s="113"/>
      <c r="CO1093" s="97"/>
      <c r="CP1093" s="97"/>
      <c r="CQ1093" s="97"/>
      <c r="CR1093" s="97"/>
      <c r="CS1093" s="97"/>
      <c r="CT1093" s="97"/>
      <c r="CU1093" s="114"/>
      <c r="CV1093" s="50">
        <f t="shared" si="145"/>
        <v>25895980</v>
      </c>
      <c r="CW1093" s="11"/>
      <c r="CX1093" s="604">
        <f t="shared" si="146"/>
        <v>5.6014523116777495</v>
      </c>
      <c r="CY1093" s="143"/>
      <c r="CZ1093" s="143"/>
      <c r="DA1093" s="143"/>
      <c r="DB1093" s="23"/>
      <c r="DC1093" s="23"/>
      <c r="DD1093" s="23"/>
      <c r="DE1093" s="23"/>
      <c r="DF1093" s="143">
        <v>3</v>
      </c>
      <c r="DG1093" s="89">
        <v>1</v>
      </c>
      <c r="DH1093" s="50" t="s">
        <v>46</v>
      </c>
      <c r="DI1093" s="28"/>
      <c r="DJ1093" s="553" t="s">
        <v>46</v>
      </c>
      <c r="DK1093" s="143"/>
      <c r="DL1093" s="46"/>
      <c r="DM1093" s="111"/>
      <c r="DN1093" s="110"/>
      <c r="DO1093" s="432">
        <v>342.5723403210755</v>
      </c>
      <c r="DP1093" s="433">
        <v>114.45127119954225</v>
      </c>
      <c r="DQ1093" s="434">
        <v>301.53291766900622</v>
      </c>
      <c r="DR1093" s="428">
        <v>-3.9032815156536458</v>
      </c>
      <c r="DS1093" s="432">
        <v>1.0704501939221345</v>
      </c>
      <c r="DT1093" s="434">
        <v>-6.2953791657025526E-2</v>
      </c>
      <c r="DU1093" s="434">
        <v>1.0574893220089332</v>
      </c>
      <c r="DV1093" s="428">
        <v>-8.1649446429286954E-2</v>
      </c>
      <c r="DW1093" s="252"/>
      <c r="DX1093" s="50"/>
      <c r="DY1093" s="249"/>
      <c r="DZ1093" s="464">
        <v>504824</v>
      </c>
      <c r="EA1093" s="465">
        <v>-18872.666666666686</v>
      </c>
      <c r="EB1093" s="46"/>
    </row>
    <row r="1094" spans="1:132" s="141" customFormat="1" ht="27.75" customHeight="1" x14ac:dyDescent="0.25">
      <c r="A1094" s="69" t="s">
        <v>56</v>
      </c>
      <c r="B1094" s="69" t="s">
        <v>57</v>
      </c>
      <c r="C1094" s="69" t="s">
        <v>1464</v>
      </c>
      <c r="D1094" s="67" t="s">
        <v>1797</v>
      </c>
      <c r="E1094" s="67" t="s">
        <v>1527</v>
      </c>
      <c r="F1094" s="67" t="s">
        <v>1798</v>
      </c>
      <c r="G1094" s="67" t="s">
        <v>1531</v>
      </c>
      <c r="H1094" s="14" t="s">
        <v>46</v>
      </c>
      <c r="I1094" s="20" t="s">
        <v>1979</v>
      </c>
      <c r="J1094" s="145" t="s">
        <v>1975</v>
      </c>
      <c r="K1094" s="426">
        <v>9.7168050304614013</v>
      </c>
      <c r="L1094" s="426">
        <v>16.340151481164</v>
      </c>
      <c r="M1094" s="424">
        <v>2974</v>
      </c>
      <c r="N1094" s="487">
        <v>23862240</v>
      </c>
      <c r="O1094" s="487" t="s">
        <v>1976</v>
      </c>
      <c r="P1094" s="572">
        <v>8.0478008722880308</v>
      </c>
      <c r="Q1094" s="34" t="s">
        <v>1977</v>
      </c>
      <c r="R1094" s="257" t="s">
        <v>48</v>
      </c>
      <c r="S1094" s="27"/>
      <c r="T1094" s="27"/>
      <c r="U1094" s="145"/>
      <c r="V1094" s="24"/>
      <c r="W1094" s="24"/>
      <c r="X1094" s="24"/>
      <c r="Y1094" s="24"/>
      <c r="Z1094" s="24"/>
      <c r="AA1094" s="24"/>
      <c r="AB1094" s="24"/>
      <c r="AC1094" s="24"/>
      <c r="AD1094" s="24"/>
      <c r="AE1094" s="24"/>
      <c r="AF1094" s="24"/>
      <c r="AG1094" s="24"/>
      <c r="AH1094" s="24"/>
      <c r="AI1094" s="24">
        <v>82</v>
      </c>
      <c r="AJ1094" s="24">
        <v>82</v>
      </c>
      <c r="AK1094" s="24">
        <v>1</v>
      </c>
      <c r="AL1094" s="24">
        <v>1</v>
      </c>
      <c r="AM1094" s="24"/>
      <c r="AN1094" s="24"/>
      <c r="AO1094" s="145">
        <f t="shared" si="147"/>
        <v>83</v>
      </c>
      <c r="AP1094" s="14">
        <f t="shared" si="148"/>
        <v>83</v>
      </c>
      <c r="AQ1094" s="22"/>
      <c r="AR1094" s="24"/>
      <c r="AS1094" s="24"/>
      <c r="AT1094" s="24"/>
      <c r="AU1094" s="24"/>
      <c r="AV1094" s="24"/>
      <c r="AW1094" s="145"/>
      <c r="AX1094" s="24"/>
      <c r="AY1094" s="24"/>
      <c r="AZ1094" s="24"/>
      <c r="BA1094" s="24"/>
      <c r="BB1094" s="24"/>
      <c r="BC1094" s="24"/>
      <c r="BD1094" s="24"/>
      <c r="BE1094" s="24"/>
      <c r="BF1094" s="24"/>
      <c r="BG1094" s="24">
        <v>449.56</v>
      </c>
      <c r="BH1094" s="24">
        <v>449.56</v>
      </c>
      <c r="BI1094" s="24">
        <v>7.6</v>
      </c>
      <c r="BJ1094" s="24">
        <v>7.6</v>
      </c>
      <c r="BK1094" s="24"/>
      <c r="BL1094" s="24"/>
      <c r="BM1094" s="145">
        <f t="shared" si="149"/>
        <v>457.16</v>
      </c>
      <c r="BN1094" s="24">
        <f t="shared" si="150"/>
        <v>457.16</v>
      </c>
      <c r="BO1094" s="509">
        <f t="shared" si="144"/>
        <v>5.6805580462880798E-2</v>
      </c>
      <c r="BP1094" s="511">
        <v>0</v>
      </c>
      <c r="BQ1094" s="512">
        <v>0</v>
      </c>
      <c r="BR1094" s="513">
        <v>0</v>
      </c>
      <c r="BS1094" s="512">
        <v>0</v>
      </c>
      <c r="BT1094" s="512">
        <v>0</v>
      </c>
      <c r="BU1094" s="512">
        <v>0</v>
      </c>
      <c r="BV1094" s="512">
        <v>0</v>
      </c>
      <c r="BW1094" s="512">
        <v>0</v>
      </c>
      <c r="BX1094" s="512">
        <v>0</v>
      </c>
      <c r="BY1094" s="512">
        <v>0</v>
      </c>
      <c r="BZ1094" s="512">
        <v>0</v>
      </c>
      <c r="CA1094" s="512">
        <v>0</v>
      </c>
      <c r="CB1094" s="512">
        <v>0</v>
      </c>
      <c r="CC1094" s="512">
        <v>0</v>
      </c>
      <c r="CD1094" s="512">
        <v>0</v>
      </c>
      <c r="CE1094" s="512">
        <v>0</v>
      </c>
      <c r="CF1094" s="512">
        <v>527711.51040000003</v>
      </c>
      <c r="CG1094" s="512">
        <v>527711.51040000003</v>
      </c>
      <c r="CH1094" s="512">
        <v>8921.1840000000011</v>
      </c>
      <c r="CI1094" s="512">
        <v>8921.1840000000011</v>
      </c>
      <c r="CJ1094" s="512">
        <v>0</v>
      </c>
      <c r="CK1094" s="512">
        <v>0</v>
      </c>
      <c r="CL1094" s="513">
        <f t="shared" si="151"/>
        <v>536632.69440000004</v>
      </c>
      <c r="CM1094" s="513">
        <f t="shared" si="152"/>
        <v>536632.69440000004</v>
      </c>
      <c r="CN1094" s="113"/>
      <c r="CO1094" s="97"/>
      <c r="CP1094" s="97"/>
      <c r="CQ1094" s="97"/>
      <c r="CR1094" s="97"/>
      <c r="CS1094" s="97"/>
      <c r="CT1094" s="97"/>
      <c r="CU1094" s="114"/>
      <c r="CV1094" s="50">
        <f t="shared" si="145"/>
        <v>23862240</v>
      </c>
      <c r="CW1094" s="11"/>
      <c r="CX1094" s="604">
        <f t="shared" si="146"/>
        <v>8.0478008722880308</v>
      </c>
      <c r="CY1094" s="143"/>
      <c r="CZ1094" s="143"/>
      <c r="DA1094" s="143"/>
      <c r="DB1094" s="23"/>
      <c r="DC1094" s="23"/>
      <c r="DD1094" s="23"/>
      <c r="DE1094" s="23"/>
      <c r="DF1094" s="143"/>
      <c r="DG1094" s="89"/>
      <c r="DH1094" s="50" t="s">
        <v>46</v>
      </c>
      <c r="DI1094" s="28"/>
      <c r="DJ1094" s="553" t="s">
        <v>46</v>
      </c>
      <c r="DK1094" s="143"/>
      <c r="DL1094" s="46"/>
      <c r="DM1094" s="111"/>
      <c r="DN1094" s="110"/>
      <c r="DO1094" s="432">
        <v>862.72592260486908</v>
      </c>
      <c r="DP1094" s="433">
        <v>-791.92857769355055</v>
      </c>
      <c r="DQ1094" s="434">
        <v>3.6904194804830848</v>
      </c>
      <c r="DR1094" s="428">
        <v>60.056028488020814</v>
      </c>
      <c r="DS1094" s="432">
        <v>0.96909238658334851</v>
      </c>
      <c r="DT1094" s="434">
        <v>-0.44329095175343436</v>
      </c>
      <c r="DU1094" s="434">
        <v>3.0935634825006268E-2</v>
      </c>
      <c r="DV1094" s="428">
        <v>0.49329369366314324</v>
      </c>
      <c r="DW1094" s="252"/>
      <c r="DX1094" s="50"/>
      <c r="DY1094" s="249"/>
      <c r="DZ1094" s="464">
        <v>0</v>
      </c>
      <c r="EA1094" s="465">
        <v>153549.66666666666</v>
      </c>
      <c r="EB1094" s="46"/>
    </row>
    <row r="1095" spans="1:132" s="141" customFormat="1" ht="27.75" customHeight="1" x14ac:dyDescent="0.25">
      <c r="A1095" s="69" t="s">
        <v>56</v>
      </c>
      <c r="B1095" s="69" t="s">
        <v>57</v>
      </c>
      <c r="C1095" s="69" t="s">
        <v>1464</v>
      </c>
      <c r="D1095" s="67" t="s">
        <v>1797</v>
      </c>
      <c r="E1095" s="67" t="s">
        <v>1527</v>
      </c>
      <c r="F1095" s="67" t="s">
        <v>1799</v>
      </c>
      <c r="G1095" s="67" t="s">
        <v>1800</v>
      </c>
      <c r="H1095" s="14" t="s">
        <v>46</v>
      </c>
      <c r="I1095" s="20" t="s">
        <v>1978</v>
      </c>
      <c r="J1095" s="145" t="s">
        <v>1975</v>
      </c>
      <c r="K1095" s="426">
        <v>10.997136987416315</v>
      </c>
      <c r="L1095" s="426">
        <v>39.134280221631002</v>
      </c>
      <c r="M1095" s="424">
        <v>2312</v>
      </c>
      <c r="N1095" s="487">
        <v>37212480</v>
      </c>
      <c r="O1095" s="487" t="s">
        <v>1976</v>
      </c>
      <c r="P1095" s="572">
        <v>8.3221577202069419</v>
      </c>
      <c r="Q1095" s="34" t="s">
        <v>1977</v>
      </c>
      <c r="R1095" s="257" t="s">
        <v>48</v>
      </c>
      <c r="S1095" s="27"/>
      <c r="T1095" s="27"/>
      <c r="U1095" s="145"/>
      <c r="V1095" s="24"/>
      <c r="W1095" s="24"/>
      <c r="X1095" s="24"/>
      <c r="Y1095" s="24"/>
      <c r="Z1095" s="24"/>
      <c r="AA1095" s="24"/>
      <c r="AB1095" s="24"/>
      <c r="AC1095" s="24"/>
      <c r="AD1095" s="24"/>
      <c r="AE1095" s="24"/>
      <c r="AF1095" s="24"/>
      <c r="AG1095" s="24"/>
      <c r="AH1095" s="24"/>
      <c r="AI1095" s="24">
        <v>97</v>
      </c>
      <c r="AJ1095" s="24">
        <v>97</v>
      </c>
      <c r="AK1095" s="24"/>
      <c r="AL1095" s="24"/>
      <c r="AM1095" s="24"/>
      <c r="AN1095" s="24"/>
      <c r="AO1095" s="145">
        <f t="shared" si="147"/>
        <v>97</v>
      </c>
      <c r="AP1095" s="14">
        <f t="shared" si="148"/>
        <v>97</v>
      </c>
      <c r="AQ1095" s="22"/>
      <c r="AR1095" s="24"/>
      <c r="AS1095" s="24"/>
      <c r="AT1095" s="24"/>
      <c r="AU1095" s="24"/>
      <c r="AV1095" s="24"/>
      <c r="AW1095" s="145"/>
      <c r="AX1095" s="24"/>
      <c r="AY1095" s="24"/>
      <c r="AZ1095" s="24"/>
      <c r="BA1095" s="24"/>
      <c r="BB1095" s="24"/>
      <c r="BC1095" s="24"/>
      <c r="BD1095" s="24"/>
      <c r="BE1095" s="24"/>
      <c r="BF1095" s="24"/>
      <c r="BG1095" s="24">
        <v>606.92999999999995</v>
      </c>
      <c r="BH1095" s="24">
        <v>606.92999999999995</v>
      </c>
      <c r="BI1095" s="24"/>
      <c r="BJ1095" s="24"/>
      <c r="BK1095" s="24"/>
      <c r="BL1095" s="24"/>
      <c r="BM1095" s="145">
        <f t="shared" si="149"/>
        <v>606.92999999999995</v>
      </c>
      <c r="BN1095" s="24">
        <f t="shared" si="150"/>
        <v>606.92999999999995</v>
      </c>
      <c r="BO1095" s="509">
        <f t="shared" si="144"/>
        <v>7.2929403696149586E-2</v>
      </c>
      <c r="BP1095" s="511">
        <v>0</v>
      </c>
      <c r="BQ1095" s="512">
        <v>0</v>
      </c>
      <c r="BR1095" s="513">
        <v>0</v>
      </c>
      <c r="BS1095" s="512">
        <v>0</v>
      </c>
      <c r="BT1095" s="512">
        <v>0</v>
      </c>
      <c r="BU1095" s="512">
        <v>0</v>
      </c>
      <c r="BV1095" s="512">
        <v>0</v>
      </c>
      <c r="BW1095" s="512">
        <v>0</v>
      </c>
      <c r="BX1095" s="512">
        <v>0</v>
      </c>
      <c r="BY1095" s="512">
        <v>0</v>
      </c>
      <c r="BZ1095" s="512">
        <v>0</v>
      </c>
      <c r="CA1095" s="512">
        <v>0</v>
      </c>
      <c r="CB1095" s="512">
        <v>0</v>
      </c>
      <c r="CC1095" s="512">
        <v>0</v>
      </c>
      <c r="CD1095" s="512">
        <v>0</v>
      </c>
      <c r="CE1095" s="512">
        <v>0</v>
      </c>
      <c r="CF1095" s="512">
        <v>712438.71120000002</v>
      </c>
      <c r="CG1095" s="512">
        <v>712438.71120000002</v>
      </c>
      <c r="CH1095" s="512">
        <v>0</v>
      </c>
      <c r="CI1095" s="512">
        <v>0</v>
      </c>
      <c r="CJ1095" s="512">
        <v>0</v>
      </c>
      <c r="CK1095" s="512">
        <v>0</v>
      </c>
      <c r="CL1095" s="513">
        <f t="shared" si="151"/>
        <v>712438.71120000002</v>
      </c>
      <c r="CM1095" s="513">
        <f t="shared" si="152"/>
        <v>712438.71120000002</v>
      </c>
      <c r="CN1095" s="113"/>
      <c r="CO1095" s="97"/>
      <c r="CP1095" s="97"/>
      <c r="CQ1095" s="97"/>
      <c r="CR1095" s="97"/>
      <c r="CS1095" s="97"/>
      <c r="CT1095" s="97"/>
      <c r="CU1095" s="114"/>
      <c r="CV1095" s="50">
        <f t="shared" si="145"/>
        <v>37212480</v>
      </c>
      <c r="CW1095" s="11"/>
      <c r="CX1095" s="604">
        <f t="shared" si="146"/>
        <v>8.3221577202069419</v>
      </c>
      <c r="CY1095" s="143"/>
      <c r="CZ1095" s="143"/>
      <c r="DA1095" s="143"/>
      <c r="DB1095" s="23"/>
      <c r="DC1095" s="23"/>
      <c r="DD1095" s="23"/>
      <c r="DE1095" s="23"/>
      <c r="DF1095" s="143"/>
      <c r="DG1095" s="89"/>
      <c r="DH1095" s="50" t="s">
        <v>46</v>
      </c>
      <c r="DI1095" s="28"/>
      <c r="DJ1095" s="553" t="s">
        <v>46</v>
      </c>
      <c r="DK1095" s="143"/>
      <c r="DL1095" s="46"/>
      <c r="DM1095" s="111"/>
      <c r="DN1095" s="110"/>
      <c r="DO1095" s="432">
        <v>2632.9359861591697</v>
      </c>
      <c r="DP1095" s="433">
        <v>-2494.0286257669995</v>
      </c>
      <c r="DQ1095" s="434">
        <v>104.3931660899654</v>
      </c>
      <c r="DR1095" s="428">
        <v>-13.495357607786914</v>
      </c>
      <c r="DS1095" s="432">
        <v>1.7508650519031141</v>
      </c>
      <c r="DT1095" s="434">
        <v>-0.6124701546277338</v>
      </c>
      <c r="DU1095" s="434">
        <v>0.70804498269896199</v>
      </c>
      <c r="DV1095" s="428">
        <v>0.30059157417517512</v>
      </c>
      <c r="DW1095" s="252"/>
      <c r="DX1095" s="50"/>
      <c r="DY1095" s="249"/>
      <c r="DZ1095" s="464">
        <v>111977</v>
      </c>
      <c r="EA1095" s="465">
        <v>-21752.666666666672</v>
      </c>
      <c r="EB1095" s="46"/>
    </row>
    <row r="1096" spans="1:132" s="141" customFormat="1" ht="27.75" customHeight="1" x14ac:dyDescent="0.25">
      <c r="A1096" s="69" t="s">
        <v>56</v>
      </c>
      <c r="B1096" s="69" t="s">
        <v>57</v>
      </c>
      <c r="C1096" s="69" t="s">
        <v>1464</v>
      </c>
      <c r="D1096" s="67" t="s">
        <v>1797</v>
      </c>
      <c r="E1096" s="67" t="s">
        <v>1527</v>
      </c>
      <c r="F1096" s="67" t="s">
        <v>1801</v>
      </c>
      <c r="G1096" s="67" t="s">
        <v>1802</v>
      </c>
      <c r="H1096" s="14" t="s">
        <v>46</v>
      </c>
      <c r="I1096" s="20" t="s">
        <v>1978</v>
      </c>
      <c r="J1096" s="145" t="s">
        <v>1975</v>
      </c>
      <c r="K1096" s="426">
        <v>12.117427449751865</v>
      </c>
      <c r="L1096" s="426">
        <v>47.881249900406999</v>
      </c>
      <c r="M1096" s="424">
        <v>2203</v>
      </c>
      <c r="N1096" s="487">
        <v>34748354</v>
      </c>
      <c r="O1096" s="487" t="s">
        <v>1982</v>
      </c>
      <c r="P1096" s="572">
        <v>9.7625311717812178</v>
      </c>
      <c r="Q1096" s="34" t="s">
        <v>1977</v>
      </c>
      <c r="R1096" s="257" t="s">
        <v>48</v>
      </c>
      <c r="S1096" s="27"/>
      <c r="T1096" s="27"/>
      <c r="U1096" s="145"/>
      <c r="V1096" s="24"/>
      <c r="W1096" s="24"/>
      <c r="X1096" s="24"/>
      <c r="Y1096" s="24"/>
      <c r="Z1096" s="24"/>
      <c r="AA1096" s="24"/>
      <c r="AB1096" s="24"/>
      <c r="AC1096" s="24"/>
      <c r="AD1096" s="24"/>
      <c r="AE1096" s="24"/>
      <c r="AF1096" s="24"/>
      <c r="AG1096" s="24"/>
      <c r="AH1096" s="24"/>
      <c r="AI1096" s="24">
        <v>180</v>
      </c>
      <c r="AJ1096" s="24">
        <v>180</v>
      </c>
      <c r="AK1096" s="24"/>
      <c r="AL1096" s="24"/>
      <c r="AM1096" s="24"/>
      <c r="AN1096" s="24"/>
      <c r="AO1096" s="145">
        <f t="shared" si="147"/>
        <v>180</v>
      </c>
      <c r="AP1096" s="14">
        <f t="shared" si="148"/>
        <v>180</v>
      </c>
      <c r="AQ1096" s="22"/>
      <c r="AR1096" s="24"/>
      <c r="AS1096" s="24"/>
      <c r="AT1096" s="24"/>
      <c r="AU1096" s="24"/>
      <c r="AV1096" s="24"/>
      <c r="AW1096" s="145"/>
      <c r="AX1096" s="24"/>
      <c r="AY1096" s="24"/>
      <c r="AZ1096" s="24"/>
      <c r="BA1096" s="24"/>
      <c r="BB1096" s="24"/>
      <c r="BC1096" s="24"/>
      <c r="BD1096" s="24"/>
      <c r="BE1096" s="24"/>
      <c r="BF1096" s="24"/>
      <c r="BG1096" s="24">
        <v>1744.3050000000001</v>
      </c>
      <c r="BH1096" s="24">
        <v>1744.3050000000001</v>
      </c>
      <c r="BI1096" s="24"/>
      <c r="BJ1096" s="24"/>
      <c r="BK1096" s="24"/>
      <c r="BL1096" s="24"/>
      <c r="BM1096" s="145">
        <f t="shared" si="149"/>
        <v>1744.3050000000001</v>
      </c>
      <c r="BN1096" s="24">
        <f t="shared" si="150"/>
        <v>1744.3050000000001</v>
      </c>
      <c r="BO1096" s="509">
        <f t="shared" si="144"/>
        <v>0.1786734371760007</v>
      </c>
      <c r="BP1096" s="511">
        <v>0</v>
      </c>
      <c r="BQ1096" s="512">
        <v>0</v>
      </c>
      <c r="BR1096" s="513">
        <v>0</v>
      </c>
      <c r="BS1096" s="512">
        <v>0</v>
      </c>
      <c r="BT1096" s="512">
        <v>0</v>
      </c>
      <c r="BU1096" s="512">
        <v>0</v>
      </c>
      <c r="BV1096" s="512">
        <v>0</v>
      </c>
      <c r="BW1096" s="512">
        <v>0</v>
      </c>
      <c r="BX1096" s="512">
        <v>0</v>
      </c>
      <c r="BY1096" s="512">
        <v>0</v>
      </c>
      <c r="BZ1096" s="512">
        <v>0</v>
      </c>
      <c r="CA1096" s="512">
        <v>0</v>
      </c>
      <c r="CB1096" s="512">
        <v>0</v>
      </c>
      <c r="CC1096" s="512">
        <v>0</v>
      </c>
      <c r="CD1096" s="512">
        <v>0</v>
      </c>
      <c r="CE1096" s="512">
        <v>0</v>
      </c>
      <c r="CF1096" s="512">
        <v>2047534.9812000003</v>
      </c>
      <c r="CG1096" s="512">
        <v>2047534.9812000003</v>
      </c>
      <c r="CH1096" s="512">
        <v>0</v>
      </c>
      <c r="CI1096" s="512">
        <v>0</v>
      </c>
      <c r="CJ1096" s="512">
        <v>0</v>
      </c>
      <c r="CK1096" s="512">
        <v>0</v>
      </c>
      <c r="CL1096" s="513">
        <f t="shared" si="151"/>
        <v>2047534.9812000003</v>
      </c>
      <c r="CM1096" s="513">
        <f t="shared" si="152"/>
        <v>2047534.9812000003</v>
      </c>
      <c r="CN1096" s="113"/>
      <c r="CO1096" s="97"/>
      <c r="CP1096" s="97"/>
      <c r="CQ1096" s="97"/>
      <c r="CR1096" s="97"/>
      <c r="CS1096" s="97"/>
      <c r="CT1096" s="97"/>
      <c r="CU1096" s="114"/>
      <c r="CV1096" s="50">
        <f t="shared" si="145"/>
        <v>34748354</v>
      </c>
      <c r="CW1096" s="11"/>
      <c r="CX1096" s="604">
        <f t="shared" si="146"/>
        <v>9.7625311717812178</v>
      </c>
      <c r="CY1096" s="143"/>
      <c r="CZ1096" s="143"/>
      <c r="DA1096" s="143"/>
      <c r="DB1096" s="23"/>
      <c r="DC1096" s="23"/>
      <c r="DD1096" s="23"/>
      <c r="DE1096" s="23"/>
      <c r="DF1096" s="143"/>
      <c r="DG1096" s="89"/>
      <c r="DH1096" s="50" t="s">
        <v>46</v>
      </c>
      <c r="DI1096" s="28"/>
      <c r="DJ1096" s="553" t="s">
        <v>46</v>
      </c>
      <c r="DK1096" s="143"/>
      <c r="DL1096" s="46"/>
      <c r="DM1096" s="111"/>
      <c r="DN1096" s="110"/>
      <c r="DO1096" s="432">
        <v>3363.5636913767071</v>
      </c>
      <c r="DP1096" s="433">
        <v>-2118.5922033910529</v>
      </c>
      <c r="DQ1096" s="434">
        <v>135.04583963691397</v>
      </c>
      <c r="DR1096" s="428">
        <v>22.163354530332555</v>
      </c>
      <c r="DS1096" s="432">
        <v>2.2139183055975828</v>
      </c>
      <c r="DT1096" s="434">
        <v>-0.57062728833035758</v>
      </c>
      <c r="DU1096" s="434">
        <v>1.0583963691376719</v>
      </c>
      <c r="DV1096" s="428">
        <v>0.30618337943832419</v>
      </c>
      <c r="DW1096" s="252"/>
      <c r="DX1096" s="50"/>
      <c r="DY1096" s="249"/>
      <c r="DZ1096" s="464">
        <v>111329</v>
      </c>
      <c r="EA1096" s="465">
        <v>-6326.3333333333285</v>
      </c>
      <c r="EB1096" s="46"/>
    </row>
    <row r="1097" spans="1:132" s="141" customFormat="1" ht="27.75" customHeight="1" x14ac:dyDescent="0.25">
      <c r="A1097" s="69" t="s">
        <v>56</v>
      </c>
      <c r="B1097" s="69" t="s">
        <v>57</v>
      </c>
      <c r="C1097" s="69" t="s">
        <v>1464</v>
      </c>
      <c r="D1097" s="67" t="s">
        <v>1797</v>
      </c>
      <c r="E1097" s="67" t="s">
        <v>1527</v>
      </c>
      <c r="F1097" s="67" t="s">
        <v>1803</v>
      </c>
      <c r="G1097" s="67" t="s">
        <v>1802</v>
      </c>
      <c r="H1097" s="14" t="s">
        <v>46</v>
      </c>
      <c r="I1097" s="20" t="s">
        <v>1978</v>
      </c>
      <c r="J1097" s="145" t="s">
        <v>1975</v>
      </c>
      <c r="K1097" s="426">
        <v>11.088589270055952</v>
      </c>
      <c r="L1097" s="426">
        <v>8.7615530120790002</v>
      </c>
      <c r="M1097" s="424">
        <v>408</v>
      </c>
      <c r="N1097" s="487">
        <v>21430529</v>
      </c>
      <c r="O1097" s="487" t="s">
        <v>1982</v>
      </c>
      <c r="P1097" s="572">
        <v>4.8469709799007452</v>
      </c>
      <c r="Q1097" s="34" t="s">
        <v>1977</v>
      </c>
      <c r="R1097" s="257" t="s">
        <v>48</v>
      </c>
      <c r="S1097" s="27"/>
      <c r="T1097" s="27"/>
      <c r="U1097" s="145"/>
      <c r="V1097" s="24"/>
      <c r="W1097" s="24"/>
      <c r="X1097" s="24"/>
      <c r="Y1097" s="24"/>
      <c r="Z1097" s="24"/>
      <c r="AA1097" s="24"/>
      <c r="AB1097" s="24"/>
      <c r="AC1097" s="24"/>
      <c r="AD1097" s="24"/>
      <c r="AE1097" s="24"/>
      <c r="AF1097" s="24"/>
      <c r="AG1097" s="24"/>
      <c r="AH1097" s="24"/>
      <c r="AI1097" s="24">
        <v>15</v>
      </c>
      <c r="AJ1097" s="24">
        <v>15</v>
      </c>
      <c r="AK1097" s="24"/>
      <c r="AL1097" s="24"/>
      <c r="AM1097" s="24"/>
      <c r="AN1097" s="24"/>
      <c r="AO1097" s="145">
        <f t="shared" si="147"/>
        <v>15</v>
      </c>
      <c r="AP1097" s="14">
        <f t="shared" si="148"/>
        <v>15</v>
      </c>
      <c r="AQ1097" s="22"/>
      <c r="AR1097" s="24"/>
      <c r="AS1097" s="24"/>
      <c r="AT1097" s="24"/>
      <c r="AU1097" s="24"/>
      <c r="AV1097" s="24"/>
      <c r="AW1097" s="145"/>
      <c r="AX1097" s="24"/>
      <c r="AY1097" s="24"/>
      <c r="AZ1097" s="24"/>
      <c r="BA1097" s="24"/>
      <c r="BB1097" s="24"/>
      <c r="BC1097" s="24"/>
      <c r="BD1097" s="24"/>
      <c r="BE1097" s="24"/>
      <c r="BF1097" s="24"/>
      <c r="BG1097" s="24">
        <v>96.57</v>
      </c>
      <c r="BH1097" s="24">
        <v>96.57</v>
      </c>
      <c r="BI1097" s="24"/>
      <c r="BJ1097" s="24"/>
      <c r="BK1097" s="24"/>
      <c r="BL1097" s="24"/>
      <c r="BM1097" s="145">
        <f t="shared" si="149"/>
        <v>96.57</v>
      </c>
      <c r="BN1097" s="24">
        <f t="shared" si="150"/>
        <v>96.57</v>
      </c>
      <c r="BO1097" s="509">
        <f t="shared" si="144"/>
        <v>1.9923783410392425E-2</v>
      </c>
      <c r="BP1097" s="511">
        <v>0</v>
      </c>
      <c r="BQ1097" s="512">
        <v>0</v>
      </c>
      <c r="BR1097" s="513">
        <v>0</v>
      </c>
      <c r="BS1097" s="512">
        <v>0</v>
      </c>
      <c r="BT1097" s="512">
        <v>0</v>
      </c>
      <c r="BU1097" s="512">
        <v>0</v>
      </c>
      <c r="BV1097" s="512">
        <v>0</v>
      </c>
      <c r="BW1097" s="512">
        <v>0</v>
      </c>
      <c r="BX1097" s="512">
        <v>0</v>
      </c>
      <c r="BY1097" s="512">
        <v>0</v>
      </c>
      <c r="BZ1097" s="512">
        <v>0</v>
      </c>
      <c r="CA1097" s="512">
        <v>0</v>
      </c>
      <c r="CB1097" s="512">
        <v>0</v>
      </c>
      <c r="CC1097" s="512">
        <v>0</v>
      </c>
      <c r="CD1097" s="512">
        <v>0</v>
      </c>
      <c r="CE1097" s="512">
        <v>0</v>
      </c>
      <c r="CF1097" s="512">
        <v>113357.7288</v>
      </c>
      <c r="CG1097" s="512">
        <v>113357.7288</v>
      </c>
      <c r="CH1097" s="512">
        <v>0</v>
      </c>
      <c r="CI1097" s="512">
        <v>0</v>
      </c>
      <c r="CJ1097" s="512">
        <v>0</v>
      </c>
      <c r="CK1097" s="512">
        <v>0</v>
      </c>
      <c r="CL1097" s="513">
        <f t="shared" si="151"/>
        <v>113357.7288</v>
      </c>
      <c r="CM1097" s="513">
        <f t="shared" si="152"/>
        <v>113357.7288</v>
      </c>
      <c r="CN1097" s="113"/>
      <c r="CO1097" s="97"/>
      <c r="CP1097" s="97"/>
      <c r="CQ1097" s="97"/>
      <c r="CR1097" s="97"/>
      <c r="CS1097" s="97"/>
      <c r="CT1097" s="97"/>
      <c r="CU1097" s="114"/>
      <c r="CV1097" s="50">
        <f t="shared" si="145"/>
        <v>21430529</v>
      </c>
      <c r="CW1097" s="11"/>
      <c r="CX1097" s="604">
        <f t="shared" si="146"/>
        <v>4.8469709799007452</v>
      </c>
      <c r="CY1097" s="143"/>
      <c r="CZ1097" s="143"/>
      <c r="DA1097" s="143"/>
      <c r="DB1097" s="23"/>
      <c r="DC1097" s="23"/>
      <c r="DD1097" s="23"/>
      <c r="DE1097" s="23"/>
      <c r="DF1097" s="143"/>
      <c r="DG1097" s="89"/>
      <c r="DH1097" s="50" t="s">
        <v>46</v>
      </c>
      <c r="DI1097" s="28"/>
      <c r="DJ1097" s="553" t="s">
        <v>46</v>
      </c>
      <c r="DK1097" s="143"/>
      <c r="DL1097" s="46"/>
      <c r="DM1097" s="111"/>
      <c r="DN1097" s="110"/>
      <c r="DO1097" s="432">
        <v>2846.4117767327771</v>
      </c>
      <c r="DP1097" s="433">
        <v>-1690.6451158953132</v>
      </c>
      <c r="DQ1097" s="434">
        <v>156.40482518912302</v>
      </c>
      <c r="DR1097" s="428">
        <v>-7.0737751177046846</v>
      </c>
      <c r="DS1097" s="432">
        <v>3.0423226334083036</v>
      </c>
      <c r="DT1097" s="434">
        <v>-1.3349649076710708</v>
      </c>
      <c r="DU1097" s="434">
        <v>2.0388468615825004</v>
      </c>
      <c r="DV1097" s="428">
        <v>-0.66937733460303162</v>
      </c>
      <c r="DW1097" s="252"/>
      <c r="DX1097" s="50"/>
      <c r="DY1097" s="249"/>
      <c r="DZ1097" s="464">
        <v>61352</v>
      </c>
      <c r="EA1097" s="465">
        <v>-6098</v>
      </c>
      <c r="EB1097" s="46"/>
    </row>
    <row r="1098" spans="1:132" s="141" customFormat="1" ht="27.75" customHeight="1" x14ac:dyDescent="0.25">
      <c r="A1098" s="69" t="s">
        <v>56</v>
      </c>
      <c r="B1098" s="69" t="s">
        <v>57</v>
      </c>
      <c r="C1098" s="69" t="s">
        <v>1464</v>
      </c>
      <c r="D1098" s="67" t="s">
        <v>1797</v>
      </c>
      <c r="E1098" s="67" t="s">
        <v>1527</v>
      </c>
      <c r="F1098" s="67" t="s">
        <v>1804</v>
      </c>
      <c r="G1098" s="67" t="s">
        <v>1531</v>
      </c>
      <c r="H1098" s="14" t="s">
        <v>46</v>
      </c>
      <c r="I1098" s="20" t="s">
        <v>1978</v>
      </c>
      <c r="J1098" s="145" t="s">
        <v>1975</v>
      </c>
      <c r="K1098" s="426">
        <v>9.7168050304614013</v>
      </c>
      <c r="L1098" s="426">
        <v>20.016098443215</v>
      </c>
      <c r="M1098" s="424">
        <v>3462</v>
      </c>
      <c r="N1098" s="487">
        <v>32092164</v>
      </c>
      <c r="O1098" s="487" t="s">
        <v>1982</v>
      </c>
      <c r="P1098" s="572">
        <v>7.5905394590898467</v>
      </c>
      <c r="Q1098" s="34" t="s">
        <v>1977</v>
      </c>
      <c r="R1098" s="257" t="s">
        <v>48</v>
      </c>
      <c r="S1098" s="27"/>
      <c r="T1098" s="27"/>
      <c r="U1098" s="145"/>
      <c r="V1098" s="24"/>
      <c r="W1098" s="24"/>
      <c r="X1098" s="24"/>
      <c r="Y1098" s="24"/>
      <c r="Z1098" s="24"/>
      <c r="AA1098" s="24"/>
      <c r="AB1098" s="24"/>
      <c r="AC1098" s="24"/>
      <c r="AD1098" s="24"/>
      <c r="AE1098" s="24"/>
      <c r="AF1098" s="24"/>
      <c r="AG1098" s="24"/>
      <c r="AH1098" s="24"/>
      <c r="AI1098" s="24">
        <v>93</v>
      </c>
      <c r="AJ1098" s="24">
        <v>93</v>
      </c>
      <c r="AK1098" s="24">
        <v>1</v>
      </c>
      <c r="AL1098" s="24">
        <v>1</v>
      </c>
      <c r="AM1098" s="24"/>
      <c r="AN1098" s="24"/>
      <c r="AO1098" s="145">
        <f t="shared" si="147"/>
        <v>94</v>
      </c>
      <c r="AP1098" s="14">
        <f t="shared" si="148"/>
        <v>94</v>
      </c>
      <c r="AQ1098" s="22"/>
      <c r="AR1098" s="24"/>
      <c r="AS1098" s="24"/>
      <c r="AT1098" s="24"/>
      <c r="AU1098" s="24"/>
      <c r="AV1098" s="24"/>
      <c r="AW1098" s="145"/>
      <c r="AX1098" s="24"/>
      <c r="AY1098" s="24"/>
      <c r="AZ1098" s="24"/>
      <c r="BA1098" s="24"/>
      <c r="BB1098" s="24"/>
      <c r="BC1098" s="24"/>
      <c r="BD1098" s="24"/>
      <c r="BE1098" s="24"/>
      <c r="BF1098" s="24"/>
      <c r="BG1098" s="24">
        <v>523.22</v>
      </c>
      <c r="BH1098" s="24">
        <v>523.22</v>
      </c>
      <c r="BI1098" s="24">
        <v>7.6</v>
      </c>
      <c r="BJ1098" s="24">
        <v>7.6</v>
      </c>
      <c r="BK1098" s="24"/>
      <c r="BL1098" s="24"/>
      <c r="BM1098" s="145">
        <f t="shared" si="149"/>
        <v>530.82000000000005</v>
      </c>
      <c r="BN1098" s="24">
        <f t="shared" si="150"/>
        <v>530.82000000000005</v>
      </c>
      <c r="BO1098" s="509">
        <f t="shared" si="144"/>
        <v>6.9931788492889113E-2</v>
      </c>
      <c r="BP1098" s="511">
        <v>0</v>
      </c>
      <c r="BQ1098" s="512">
        <v>0</v>
      </c>
      <c r="BR1098" s="513">
        <v>0</v>
      </c>
      <c r="BS1098" s="512">
        <v>0</v>
      </c>
      <c r="BT1098" s="512">
        <v>0</v>
      </c>
      <c r="BU1098" s="512">
        <v>0</v>
      </c>
      <c r="BV1098" s="512">
        <v>0</v>
      </c>
      <c r="BW1098" s="512">
        <v>0</v>
      </c>
      <c r="BX1098" s="512">
        <v>0</v>
      </c>
      <c r="BY1098" s="512">
        <v>0</v>
      </c>
      <c r="BZ1098" s="512">
        <v>0</v>
      </c>
      <c r="CA1098" s="512">
        <v>0</v>
      </c>
      <c r="CB1098" s="512">
        <v>0</v>
      </c>
      <c r="CC1098" s="512">
        <v>0</v>
      </c>
      <c r="CD1098" s="512">
        <v>0</v>
      </c>
      <c r="CE1098" s="512">
        <v>0</v>
      </c>
      <c r="CF1098" s="512">
        <v>614176.56480000005</v>
      </c>
      <c r="CG1098" s="512">
        <v>614176.56480000005</v>
      </c>
      <c r="CH1098" s="512">
        <v>8921.1840000000011</v>
      </c>
      <c r="CI1098" s="512">
        <v>8921.1840000000011</v>
      </c>
      <c r="CJ1098" s="512">
        <v>0</v>
      </c>
      <c r="CK1098" s="512">
        <v>0</v>
      </c>
      <c r="CL1098" s="513">
        <f t="shared" si="151"/>
        <v>623097.74880000006</v>
      </c>
      <c r="CM1098" s="513">
        <f t="shared" si="152"/>
        <v>623097.74880000006</v>
      </c>
      <c r="CN1098" s="113"/>
      <c r="CO1098" s="97"/>
      <c r="CP1098" s="97"/>
      <c r="CQ1098" s="97"/>
      <c r="CR1098" s="97"/>
      <c r="CS1098" s="97"/>
      <c r="CT1098" s="97"/>
      <c r="CU1098" s="114"/>
      <c r="CV1098" s="50">
        <f t="shared" si="145"/>
        <v>32092164</v>
      </c>
      <c r="CW1098" s="11"/>
      <c r="CX1098" s="604">
        <f t="shared" si="146"/>
        <v>7.5905394590898467</v>
      </c>
      <c r="CY1098" s="143"/>
      <c r="CZ1098" s="143"/>
      <c r="DA1098" s="143"/>
      <c r="DB1098" s="23"/>
      <c r="DC1098" s="23"/>
      <c r="DD1098" s="23"/>
      <c r="DE1098" s="23"/>
      <c r="DF1098" s="143"/>
      <c r="DG1098" s="89"/>
      <c r="DH1098" s="50" t="s">
        <v>46</v>
      </c>
      <c r="DI1098" s="28"/>
      <c r="DJ1098" s="553" t="s">
        <v>46</v>
      </c>
      <c r="DK1098" s="143"/>
      <c r="DL1098" s="46"/>
      <c r="DM1098" s="111"/>
      <c r="DN1098" s="110"/>
      <c r="DO1098" s="432">
        <v>3557.6171011771503</v>
      </c>
      <c r="DP1098" s="433">
        <v>-3209.1552427592655</v>
      </c>
      <c r="DQ1098" s="434">
        <v>17.747670975662597</v>
      </c>
      <c r="DR1098" s="428">
        <v>321.82766706604673</v>
      </c>
      <c r="DS1098" s="432">
        <v>1.1985267566982019</v>
      </c>
      <c r="DT1098" s="434">
        <v>-0.29915753452319549</v>
      </c>
      <c r="DU1098" s="434">
        <v>0.10023831876940853</v>
      </c>
      <c r="DV1098" s="428">
        <v>0.79614079007065697</v>
      </c>
      <c r="DW1098" s="252"/>
      <c r="DX1098" s="50"/>
      <c r="DY1098" s="249"/>
      <c r="DZ1098" s="464">
        <v>0</v>
      </c>
      <c r="EA1098" s="465">
        <v>951029.33333333337</v>
      </c>
      <c r="EB1098" s="46"/>
    </row>
    <row r="1099" spans="1:132" s="141" customFormat="1" ht="27.75" customHeight="1" x14ac:dyDescent="0.25">
      <c r="A1099" s="69" t="s">
        <v>56</v>
      </c>
      <c r="B1099" s="69" t="s">
        <v>57</v>
      </c>
      <c r="C1099" s="69" t="s">
        <v>1464</v>
      </c>
      <c r="D1099" s="67" t="s">
        <v>1797</v>
      </c>
      <c r="E1099" s="67" t="s">
        <v>1527</v>
      </c>
      <c r="F1099" s="67" t="s">
        <v>1805</v>
      </c>
      <c r="G1099" s="67" t="s">
        <v>1802</v>
      </c>
      <c r="H1099" s="14" t="s">
        <v>46</v>
      </c>
      <c r="I1099" s="20" t="s">
        <v>1978</v>
      </c>
      <c r="J1099" s="145" t="s">
        <v>1975</v>
      </c>
      <c r="K1099" s="426">
        <v>11.774481389853227</v>
      </c>
      <c r="L1099" s="426">
        <v>24.878030251283999</v>
      </c>
      <c r="M1099" s="424">
        <v>1483</v>
      </c>
      <c r="N1099" s="487">
        <v>32619423</v>
      </c>
      <c r="O1099" s="487" t="s">
        <v>1982</v>
      </c>
      <c r="P1099" s="572">
        <v>8.7336929920853059</v>
      </c>
      <c r="Q1099" s="34" t="s">
        <v>1977</v>
      </c>
      <c r="R1099" s="257" t="s">
        <v>48</v>
      </c>
      <c r="S1099" s="27"/>
      <c r="T1099" s="27"/>
      <c r="U1099" s="145"/>
      <c r="V1099" s="24"/>
      <c r="W1099" s="24"/>
      <c r="X1099" s="24"/>
      <c r="Y1099" s="24"/>
      <c r="Z1099" s="24"/>
      <c r="AA1099" s="24"/>
      <c r="AB1099" s="24"/>
      <c r="AC1099" s="24"/>
      <c r="AD1099" s="24"/>
      <c r="AE1099" s="24"/>
      <c r="AF1099" s="24"/>
      <c r="AG1099" s="24"/>
      <c r="AH1099" s="24"/>
      <c r="AI1099" s="24">
        <v>72</v>
      </c>
      <c r="AJ1099" s="24">
        <v>72</v>
      </c>
      <c r="AK1099" s="24"/>
      <c r="AL1099" s="24"/>
      <c r="AM1099" s="24"/>
      <c r="AN1099" s="24"/>
      <c r="AO1099" s="145">
        <f t="shared" si="147"/>
        <v>72</v>
      </c>
      <c r="AP1099" s="14">
        <f t="shared" si="148"/>
        <v>72</v>
      </c>
      <c r="AQ1099" s="22"/>
      <c r="AR1099" s="24"/>
      <c r="AS1099" s="24"/>
      <c r="AT1099" s="24"/>
      <c r="AU1099" s="24"/>
      <c r="AV1099" s="24"/>
      <c r="AW1099" s="145"/>
      <c r="AX1099" s="24"/>
      <c r="AY1099" s="24"/>
      <c r="AZ1099" s="24"/>
      <c r="BA1099" s="24"/>
      <c r="BB1099" s="24"/>
      <c r="BC1099" s="24"/>
      <c r="BD1099" s="24"/>
      <c r="BE1099" s="24"/>
      <c r="BF1099" s="24"/>
      <c r="BG1099" s="24">
        <v>530.01</v>
      </c>
      <c r="BH1099" s="24">
        <v>530.01</v>
      </c>
      <c r="BI1099" s="24"/>
      <c r="BJ1099" s="24"/>
      <c r="BK1099" s="24"/>
      <c r="BL1099" s="24"/>
      <c r="BM1099" s="145">
        <f t="shared" si="149"/>
        <v>530.01</v>
      </c>
      <c r="BN1099" s="24">
        <f t="shared" si="150"/>
        <v>530.01</v>
      </c>
      <c r="BO1099" s="509">
        <f t="shared" si="144"/>
        <v>6.0685668763524034E-2</v>
      </c>
      <c r="BP1099" s="511">
        <v>0</v>
      </c>
      <c r="BQ1099" s="512">
        <v>0</v>
      </c>
      <c r="BR1099" s="513">
        <v>0</v>
      </c>
      <c r="BS1099" s="512">
        <v>0</v>
      </c>
      <c r="BT1099" s="512">
        <v>0</v>
      </c>
      <c r="BU1099" s="512">
        <v>0</v>
      </c>
      <c r="BV1099" s="512">
        <v>0</v>
      </c>
      <c r="BW1099" s="512">
        <v>0</v>
      </c>
      <c r="BX1099" s="512">
        <v>0</v>
      </c>
      <c r="BY1099" s="512">
        <v>0</v>
      </c>
      <c r="BZ1099" s="512">
        <v>0</v>
      </c>
      <c r="CA1099" s="512">
        <v>0</v>
      </c>
      <c r="CB1099" s="512">
        <v>0</v>
      </c>
      <c r="CC1099" s="512">
        <v>0</v>
      </c>
      <c r="CD1099" s="512">
        <v>0</v>
      </c>
      <c r="CE1099" s="512">
        <v>0</v>
      </c>
      <c r="CF1099" s="512">
        <v>622146.93839999998</v>
      </c>
      <c r="CG1099" s="512">
        <v>622146.93839999998</v>
      </c>
      <c r="CH1099" s="512">
        <v>0</v>
      </c>
      <c r="CI1099" s="512">
        <v>0</v>
      </c>
      <c r="CJ1099" s="512">
        <v>0</v>
      </c>
      <c r="CK1099" s="512">
        <v>0</v>
      </c>
      <c r="CL1099" s="513">
        <f t="shared" si="151"/>
        <v>622146.93839999998</v>
      </c>
      <c r="CM1099" s="513">
        <f t="shared" si="152"/>
        <v>622146.93839999998</v>
      </c>
      <c r="CN1099" s="113"/>
      <c r="CO1099" s="97"/>
      <c r="CP1099" s="97"/>
      <c r="CQ1099" s="97"/>
      <c r="CR1099" s="97"/>
      <c r="CS1099" s="97"/>
      <c r="CT1099" s="97"/>
      <c r="CU1099" s="114"/>
      <c r="CV1099" s="50">
        <f t="shared" si="145"/>
        <v>32619423</v>
      </c>
      <c r="CW1099" s="11"/>
      <c r="CX1099" s="604">
        <f t="shared" si="146"/>
        <v>8.7336929920853059</v>
      </c>
      <c r="CY1099" s="143"/>
      <c r="CZ1099" s="143"/>
      <c r="DA1099" s="143"/>
      <c r="DB1099" s="23"/>
      <c r="DC1099" s="23"/>
      <c r="DD1099" s="23"/>
      <c r="DE1099" s="23"/>
      <c r="DF1099" s="143"/>
      <c r="DG1099" s="89"/>
      <c r="DH1099" s="50" t="s">
        <v>46</v>
      </c>
      <c r="DI1099" s="28"/>
      <c r="DJ1099" s="553" t="s">
        <v>46</v>
      </c>
      <c r="DK1099" s="143"/>
      <c r="DL1099" s="46"/>
      <c r="DM1099" s="111"/>
      <c r="DN1099" s="110"/>
      <c r="DO1099" s="432">
        <v>1923.0419780837271</v>
      </c>
      <c r="DP1099" s="433">
        <v>-1300.6923146674026</v>
      </c>
      <c r="DQ1099" s="434">
        <v>136.7062658050011</v>
      </c>
      <c r="DR1099" s="428">
        <v>364.58761909240297</v>
      </c>
      <c r="DS1099" s="432">
        <v>2.1161000280977755</v>
      </c>
      <c r="DT1099" s="434">
        <v>0.36868383630631918</v>
      </c>
      <c r="DU1099" s="434">
        <v>1.2826074740095503</v>
      </c>
      <c r="DV1099" s="428">
        <v>1.1714428730895041</v>
      </c>
      <c r="DW1099" s="252"/>
      <c r="DX1099" s="50"/>
      <c r="DY1099" s="249"/>
      <c r="DZ1099" s="464">
        <v>9171</v>
      </c>
      <c r="EA1099" s="465">
        <v>652263.66666666663</v>
      </c>
      <c r="EB1099" s="46"/>
    </row>
    <row r="1100" spans="1:132" s="141" customFormat="1" ht="27.75" customHeight="1" x14ac:dyDescent="0.25">
      <c r="A1100" s="69" t="s">
        <v>56</v>
      </c>
      <c r="B1100" s="69" t="s">
        <v>57</v>
      </c>
      <c r="C1100" s="69" t="s">
        <v>1464</v>
      </c>
      <c r="D1100" s="67" t="s">
        <v>1806</v>
      </c>
      <c r="E1100" s="67" t="s">
        <v>1534</v>
      </c>
      <c r="F1100" s="67" t="s">
        <v>1807</v>
      </c>
      <c r="G1100" s="67" t="s">
        <v>1534</v>
      </c>
      <c r="H1100" s="14" t="s">
        <v>46</v>
      </c>
      <c r="I1100" s="20" t="s">
        <v>1978</v>
      </c>
      <c r="J1100" s="145" t="s">
        <v>1975</v>
      </c>
      <c r="K1100" s="426">
        <v>11.660166036553681</v>
      </c>
      <c r="L1100" s="426">
        <v>47.454166567962005</v>
      </c>
      <c r="M1100" s="424">
        <v>2044</v>
      </c>
      <c r="N1100" s="487">
        <v>29912125</v>
      </c>
      <c r="O1100" s="487" t="s">
        <v>1982</v>
      </c>
      <c r="P1100" s="572">
        <v>8.9165975573645788</v>
      </c>
      <c r="Q1100" s="34" t="s">
        <v>1977</v>
      </c>
      <c r="R1100" s="257" t="s">
        <v>48</v>
      </c>
      <c r="S1100" s="27"/>
      <c r="T1100" s="27"/>
      <c r="U1100" s="145"/>
      <c r="V1100" s="24"/>
      <c r="W1100" s="24"/>
      <c r="X1100" s="24"/>
      <c r="Y1100" s="24"/>
      <c r="Z1100" s="24"/>
      <c r="AA1100" s="24"/>
      <c r="AB1100" s="24"/>
      <c r="AC1100" s="24"/>
      <c r="AD1100" s="24"/>
      <c r="AE1100" s="24"/>
      <c r="AF1100" s="24"/>
      <c r="AG1100" s="24"/>
      <c r="AH1100" s="24"/>
      <c r="AI1100" s="24">
        <v>97</v>
      </c>
      <c r="AJ1100" s="24">
        <v>97</v>
      </c>
      <c r="AK1100" s="24"/>
      <c r="AL1100" s="24"/>
      <c r="AM1100" s="24"/>
      <c r="AN1100" s="24"/>
      <c r="AO1100" s="145">
        <f t="shared" si="147"/>
        <v>97</v>
      </c>
      <c r="AP1100" s="14">
        <f t="shared" si="148"/>
        <v>97</v>
      </c>
      <c r="AQ1100" s="22"/>
      <c r="AR1100" s="24"/>
      <c r="AS1100" s="24"/>
      <c r="AT1100" s="24"/>
      <c r="AU1100" s="24"/>
      <c r="AV1100" s="24"/>
      <c r="AW1100" s="145"/>
      <c r="AX1100" s="24"/>
      <c r="AY1100" s="24"/>
      <c r="AZ1100" s="24"/>
      <c r="BA1100" s="24"/>
      <c r="BB1100" s="24"/>
      <c r="BC1100" s="24"/>
      <c r="BD1100" s="24"/>
      <c r="BE1100" s="24"/>
      <c r="BF1100" s="24"/>
      <c r="BG1100" s="24">
        <v>602.99</v>
      </c>
      <c r="BH1100" s="24">
        <v>602.99</v>
      </c>
      <c r="BI1100" s="24"/>
      <c r="BJ1100" s="24"/>
      <c r="BK1100" s="24"/>
      <c r="BL1100" s="24"/>
      <c r="BM1100" s="145">
        <f t="shared" si="149"/>
        <v>602.99</v>
      </c>
      <c r="BN1100" s="24">
        <f t="shared" si="150"/>
        <v>602.99</v>
      </c>
      <c r="BO1100" s="509">
        <f t="shared" si="144"/>
        <v>6.7625570866094123E-2</v>
      </c>
      <c r="BP1100" s="511">
        <v>0</v>
      </c>
      <c r="BQ1100" s="512">
        <v>0</v>
      </c>
      <c r="BR1100" s="513">
        <v>0</v>
      </c>
      <c r="BS1100" s="512">
        <v>0</v>
      </c>
      <c r="BT1100" s="512">
        <v>0</v>
      </c>
      <c r="BU1100" s="512">
        <v>0</v>
      </c>
      <c r="BV1100" s="512">
        <v>0</v>
      </c>
      <c r="BW1100" s="512">
        <v>0</v>
      </c>
      <c r="BX1100" s="512">
        <v>0</v>
      </c>
      <c r="BY1100" s="512">
        <v>0</v>
      </c>
      <c r="BZ1100" s="512">
        <v>0</v>
      </c>
      <c r="CA1100" s="512">
        <v>0</v>
      </c>
      <c r="CB1100" s="512">
        <v>0</v>
      </c>
      <c r="CC1100" s="512">
        <v>0</v>
      </c>
      <c r="CD1100" s="512">
        <v>0</v>
      </c>
      <c r="CE1100" s="512">
        <v>0</v>
      </c>
      <c r="CF1100" s="512">
        <v>707813.7816000001</v>
      </c>
      <c r="CG1100" s="512">
        <v>707813.7816000001</v>
      </c>
      <c r="CH1100" s="512">
        <v>0</v>
      </c>
      <c r="CI1100" s="512">
        <v>0</v>
      </c>
      <c r="CJ1100" s="512">
        <v>0</v>
      </c>
      <c r="CK1100" s="512">
        <v>0</v>
      </c>
      <c r="CL1100" s="513">
        <f t="shared" si="151"/>
        <v>707813.7816000001</v>
      </c>
      <c r="CM1100" s="513">
        <f t="shared" si="152"/>
        <v>707813.7816000001</v>
      </c>
      <c r="CN1100" s="113"/>
      <c r="CO1100" s="97"/>
      <c r="CP1100" s="97"/>
      <c r="CQ1100" s="97"/>
      <c r="CR1100" s="97"/>
      <c r="CS1100" s="97"/>
      <c r="CT1100" s="97"/>
      <c r="CU1100" s="114"/>
      <c r="CV1100" s="50">
        <f t="shared" si="145"/>
        <v>29912125</v>
      </c>
      <c r="CW1100" s="11"/>
      <c r="CX1100" s="604">
        <f t="shared" si="146"/>
        <v>8.9165975573645788</v>
      </c>
      <c r="CY1100" s="143"/>
      <c r="CZ1100" s="143"/>
      <c r="DA1100" s="143"/>
      <c r="DB1100" s="23"/>
      <c r="DC1100" s="23"/>
      <c r="DD1100" s="23"/>
      <c r="DE1100" s="23"/>
      <c r="DF1100" s="143"/>
      <c r="DG1100" s="89"/>
      <c r="DH1100" s="50" t="s">
        <v>46</v>
      </c>
      <c r="DI1100" s="28"/>
      <c r="DJ1100" s="553" t="s">
        <v>46</v>
      </c>
      <c r="DK1100" s="143"/>
      <c r="DL1100" s="46"/>
      <c r="DM1100" s="111"/>
      <c r="DN1100" s="110"/>
      <c r="DO1100" s="432">
        <v>2559.0637256900518</v>
      </c>
      <c r="DP1100" s="433">
        <v>-1975.5881452360295</v>
      </c>
      <c r="DQ1100" s="434">
        <v>414.30896562971355</v>
      </c>
      <c r="DR1100" s="428">
        <v>-248.84427871609191</v>
      </c>
      <c r="DS1100" s="432">
        <v>4.5398132670118576</v>
      </c>
      <c r="DT1100" s="434">
        <v>-2.3546935320464404</v>
      </c>
      <c r="DU1100" s="434">
        <v>3.6214783707750584</v>
      </c>
      <c r="DV1100" s="428">
        <v>-1.6979836639437844</v>
      </c>
      <c r="DW1100" s="252"/>
      <c r="DX1100" s="50"/>
      <c r="DY1100" s="249"/>
      <c r="DZ1100" s="464">
        <v>225680</v>
      </c>
      <c r="EA1100" s="465">
        <v>-50905</v>
      </c>
      <c r="EB1100" s="46"/>
    </row>
    <row r="1101" spans="1:132" s="141" customFormat="1" ht="27.75" customHeight="1" x14ac:dyDescent="0.25">
      <c r="A1101" s="69" t="s">
        <v>56</v>
      </c>
      <c r="B1101" s="69" t="s">
        <v>57</v>
      </c>
      <c r="C1101" s="69" t="s">
        <v>1464</v>
      </c>
      <c r="D1101" s="67" t="s">
        <v>1806</v>
      </c>
      <c r="E1101" s="67" t="s">
        <v>1534</v>
      </c>
      <c r="F1101" s="67" t="s">
        <v>1808</v>
      </c>
      <c r="G1101" s="67" t="s">
        <v>1534</v>
      </c>
      <c r="H1101" s="14" t="s">
        <v>46</v>
      </c>
      <c r="I1101" s="20" t="s">
        <v>1978</v>
      </c>
      <c r="J1101" s="145" t="s">
        <v>1975</v>
      </c>
      <c r="K1101" s="426">
        <v>9.7168050304614013</v>
      </c>
      <c r="L1101" s="426">
        <v>24.476704494543</v>
      </c>
      <c r="M1101" s="424">
        <v>2048</v>
      </c>
      <c r="N1101" s="487">
        <v>28135102</v>
      </c>
      <c r="O1101" s="487" t="s">
        <v>1982</v>
      </c>
      <c r="P1101" s="572">
        <v>7.9792116603083043</v>
      </c>
      <c r="Q1101" s="34" t="s">
        <v>1977</v>
      </c>
      <c r="R1101" s="257" t="s">
        <v>48</v>
      </c>
      <c r="S1101" s="27"/>
      <c r="T1101" s="27"/>
      <c r="U1101" s="145"/>
      <c r="V1101" s="24"/>
      <c r="W1101" s="24"/>
      <c r="X1101" s="24"/>
      <c r="Y1101" s="24"/>
      <c r="Z1101" s="24"/>
      <c r="AA1101" s="24"/>
      <c r="AB1101" s="24"/>
      <c r="AC1101" s="24"/>
      <c r="AD1101" s="24"/>
      <c r="AE1101" s="24"/>
      <c r="AF1101" s="24"/>
      <c r="AG1101" s="24"/>
      <c r="AH1101" s="24"/>
      <c r="AI1101" s="24">
        <v>66</v>
      </c>
      <c r="AJ1101" s="24">
        <v>66</v>
      </c>
      <c r="AK1101" s="24"/>
      <c r="AL1101" s="24"/>
      <c r="AM1101" s="24"/>
      <c r="AN1101" s="24"/>
      <c r="AO1101" s="145">
        <f t="shared" si="147"/>
        <v>66</v>
      </c>
      <c r="AP1101" s="14">
        <f t="shared" si="148"/>
        <v>66</v>
      </c>
      <c r="AQ1101" s="22"/>
      <c r="AR1101" s="24"/>
      <c r="AS1101" s="24"/>
      <c r="AT1101" s="24"/>
      <c r="AU1101" s="24"/>
      <c r="AV1101" s="24"/>
      <c r="AW1101" s="145"/>
      <c r="AX1101" s="24"/>
      <c r="AY1101" s="24"/>
      <c r="AZ1101" s="24"/>
      <c r="BA1101" s="24"/>
      <c r="BB1101" s="24"/>
      <c r="BC1101" s="24"/>
      <c r="BD1101" s="24"/>
      <c r="BE1101" s="24"/>
      <c r="BF1101" s="24"/>
      <c r="BG1101" s="24">
        <v>385.72</v>
      </c>
      <c r="BH1101" s="24">
        <v>385.72</v>
      </c>
      <c r="BI1101" s="24"/>
      <c r="BJ1101" s="24"/>
      <c r="BK1101" s="24"/>
      <c r="BL1101" s="24"/>
      <c r="BM1101" s="145">
        <f t="shared" si="149"/>
        <v>385.72</v>
      </c>
      <c r="BN1101" s="24">
        <f t="shared" si="150"/>
        <v>385.72</v>
      </c>
      <c r="BO1101" s="509">
        <f t="shared" si="144"/>
        <v>4.8340615141057232E-2</v>
      </c>
      <c r="BP1101" s="511">
        <v>0</v>
      </c>
      <c r="BQ1101" s="512">
        <v>0</v>
      </c>
      <c r="BR1101" s="513">
        <v>0</v>
      </c>
      <c r="BS1101" s="512">
        <v>0</v>
      </c>
      <c r="BT1101" s="512">
        <v>0</v>
      </c>
      <c r="BU1101" s="512">
        <v>0</v>
      </c>
      <c r="BV1101" s="512">
        <v>0</v>
      </c>
      <c r="BW1101" s="512">
        <v>0</v>
      </c>
      <c r="BX1101" s="512">
        <v>0</v>
      </c>
      <c r="BY1101" s="512">
        <v>0</v>
      </c>
      <c r="BZ1101" s="512">
        <v>0</v>
      </c>
      <c r="CA1101" s="512">
        <v>0</v>
      </c>
      <c r="CB1101" s="512">
        <v>0</v>
      </c>
      <c r="CC1101" s="512">
        <v>0</v>
      </c>
      <c r="CD1101" s="512">
        <v>0</v>
      </c>
      <c r="CE1101" s="512">
        <v>0</v>
      </c>
      <c r="CF1101" s="512">
        <v>452773.56480000005</v>
      </c>
      <c r="CG1101" s="512">
        <v>452773.56480000005</v>
      </c>
      <c r="CH1101" s="512">
        <v>0</v>
      </c>
      <c r="CI1101" s="512">
        <v>0</v>
      </c>
      <c r="CJ1101" s="512">
        <v>0</v>
      </c>
      <c r="CK1101" s="512">
        <v>0</v>
      </c>
      <c r="CL1101" s="513">
        <f t="shared" si="151"/>
        <v>452773.56480000005</v>
      </c>
      <c r="CM1101" s="513">
        <f t="shared" si="152"/>
        <v>452773.56480000005</v>
      </c>
      <c r="CN1101" s="113"/>
      <c r="CO1101" s="97"/>
      <c r="CP1101" s="97"/>
      <c r="CQ1101" s="97"/>
      <c r="CR1101" s="97"/>
      <c r="CS1101" s="97"/>
      <c r="CT1101" s="97"/>
      <c r="CU1101" s="114"/>
      <c r="CV1101" s="50">
        <f t="shared" si="145"/>
        <v>28135102</v>
      </c>
      <c r="CW1101" s="11"/>
      <c r="CX1101" s="604">
        <f t="shared" si="146"/>
        <v>7.9792116603083043</v>
      </c>
      <c r="CY1101" s="143"/>
      <c r="CZ1101" s="143"/>
      <c r="DA1101" s="143"/>
      <c r="DB1101" s="23"/>
      <c r="DC1101" s="23"/>
      <c r="DD1101" s="23"/>
      <c r="DE1101" s="23"/>
      <c r="DF1101" s="143"/>
      <c r="DG1101" s="89"/>
      <c r="DH1101" s="50" t="s">
        <v>46</v>
      </c>
      <c r="DI1101" s="28"/>
      <c r="DJ1101" s="553" t="s">
        <v>46</v>
      </c>
      <c r="DK1101" s="143"/>
      <c r="DL1101" s="46"/>
      <c r="DM1101" s="111"/>
      <c r="DN1101" s="110"/>
      <c r="DO1101" s="432">
        <v>1858.0009765625</v>
      </c>
      <c r="DP1101" s="433">
        <v>-1438.3648927599193</v>
      </c>
      <c r="DQ1101" s="434">
        <v>129.85791015625</v>
      </c>
      <c r="DR1101" s="428">
        <v>-34.629456137600926</v>
      </c>
      <c r="DS1101" s="432">
        <v>3.09814453125</v>
      </c>
      <c r="DT1101" s="434">
        <v>-1.5081182592806492</v>
      </c>
      <c r="DU1101" s="434">
        <v>2.0576171875</v>
      </c>
      <c r="DV1101" s="428">
        <v>-0.80970585242563753</v>
      </c>
      <c r="DW1101" s="252"/>
      <c r="DX1101" s="50"/>
      <c r="DY1101" s="249"/>
      <c r="DZ1101" s="464">
        <v>0</v>
      </c>
      <c r="EA1101" s="465">
        <v>113116</v>
      </c>
      <c r="EB1101" s="46"/>
    </row>
    <row r="1102" spans="1:132" s="141" customFormat="1" ht="27.75" customHeight="1" x14ac:dyDescent="0.25">
      <c r="A1102" s="69" t="s">
        <v>56</v>
      </c>
      <c r="B1102" s="69" t="s">
        <v>57</v>
      </c>
      <c r="C1102" s="69" t="s">
        <v>1464</v>
      </c>
      <c r="D1102" s="67" t="s">
        <v>1569</v>
      </c>
      <c r="E1102" s="67" t="s">
        <v>1484</v>
      </c>
      <c r="F1102" s="67" t="s">
        <v>1809</v>
      </c>
      <c r="G1102" s="67" t="s">
        <v>1484</v>
      </c>
      <c r="H1102" s="14" t="s">
        <v>46</v>
      </c>
      <c r="I1102" s="20" t="s">
        <v>1978</v>
      </c>
      <c r="J1102" s="145" t="s">
        <v>1975</v>
      </c>
      <c r="K1102" s="426">
        <v>9.7168050304614013</v>
      </c>
      <c r="L1102" s="426">
        <v>13.568181789960001</v>
      </c>
      <c r="M1102" s="424">
        <v>1087</v>
      </c>
      <c r="N1102" s="487">
        <v>24177600.000000004</v>
      </c>
      <c r="O1102" s="487" t="s">
        <v>1976</v>
      </c>
      <c r="P1102" s="572">
        <v>6.8589211979727533</v>
      </c>
      <c r="Q1102" s="34" t="s">
        <v>1977</v>
      </c>
      <c r="R1102" s="257" t="s">
        <v>48</v>
      </c>
      <c r="S1102" s="27"/>
      <c r="T1102" s="27"/>
      <c r="U1102" s="145"/>
      <c r="V1102" s="24"/>
      <c r="W1102" s="24"/>
      <c r="X1102" s="24"/>
      <c r="Y1102" s="24"/>
      <c r="Z1102" s="24"/>
      <c r="AA1102" s="24"/>
      <c r="AB1102" s="24"/>
      <c r="AC1102" s="24"/>
      <c r="AD1102" s="24"/>
      <c r="AE1102" s="24">
        <v>1</v>
      </c>
      <c r="AF1102" s="24">
        <v>1</v>
      </c>
      <c r="AG1102" s="24"/>
      <c r="AH1102" s="24"/>
      <c r="AI1102" s="24">
        <v>136</v>
      </c>
      <c r="AJ1102" s="24">
        <v>136</v>
      </c>
      <c r="AK1102" s="24"/>
      <c r="AL1102" s="24"/>
      <c r="AM1102" s="24"/>
      <c r="AN1102" s="24"/>
      <c r="AO1102" s="145">
        <f t="shared" si="147"/>
        <v>137</v>
      </c>
      <c r="AP1102" s="14">
        <f t="shared" si="148"/>
        <v>137</v>
      </c>
      <c r="AQ1102" s="22"/>
      <c r="AR1102" s="24"/>
      <c r="AS1102" s="24"/>
      <c r="AT1102" s="24"/>
      <c r="AU1102" s="24"/>
      <c r="AV1102" s="24"/>
      <c r="AW1102" s="145"/>
      <c r="AX1102" s="24"/>
      <c r="AY1102" s="24"/>
      <c r="AZ1102" s="24"/>
      <c r="BA1102" s="24"/>
      <c r="BB1102" s="24"/>
      <c r="BC1102" s="24">
        <v>75</v>
      </c>
      <c r="BD1102" s="24">
        <v>75</v>
      </c>
      <c r="BE1102" s="24"/>
      <c r="BF1102" s="24"/>
      <c r="BG1102" s="24">
        <v>846.31</v>
      </c>
      <c r="BH1102" s="24">
        <v>846.31</v>
      </c>
      <c r="BI1102" s="24"/>
      <c r="BJ1102" s="24"/>
      <c r="BK1102" s="24"/>
      <c r="BL1102" s="24"/>
      <c r="BM1102" s="145">
        <f t="shared" si="149"/>
        <v>921.31</v>
      </c>
      <c r="BN1102" s="24">
        <f t="shared" si="150"/>
        <v>921.31</v>
      </c>
      <c r="BO1102" s="509">
        <f t="shared" si="144"/>
        <v>0.13432287285532679</v>
      </c>
      <c r="BP1102" s="511">
        <v>0</v>
      </c>
      <c r="BQ1102" s="512">
        <v>0</v>
      </c>
      <c r="BR1102" s="513">
        <v>0</v>
      </c>
      <c r="BS1102" s="512">
        <v>0</v>
      </c>
      <c r="BT1102" s="512">
        <v>0</v>
      </c>
      <c r="BU1102" s="512">
        <v>0</v>
      </c>
      <c r="BV1102" s="512">
        <v>0</v>
      </c>
      <c r="BW1102" s="512">
        <v>0</v>
      </c>
      <c r="BX1102" s="512">
        <v>0</v>
      </c>
      <c r="BY1102" s="512">
        <v>0</v>
      </c>
      <c r="BZ1102" s="512">
        <v>0</v>
      </c>
      <c r="CA1102" s="512">
        <v>0</v>
      </c>
      <c r="CB1102" s="512">
        <v>378432</v>
      </c>
      <c r="CC1102" s="512">
        <v>378432</v>
      </c>
      <c r="CD1102" s="512">
        <v>0</v>
      </c>
      <c r="CE1102" s="512">
        <v>0</v>
      </c>
      <c r="CF1102" s="512">
        <v>993432.53040000005</v>
      </c>
      <c r="CG1102" s="512">
        <v>993432.53040000005</v>
      </c>
      <c r="CH1102" s="512">
        <v>0</v>
      </c>
      <c r="CI1102" s="512">
        <v>0</v>
      </c>
      <c r="CJ1102" s="512">
        <v>0</v>
      </c>
      <c r="CK1102" s="512">
        <v>0</v>
      </c>
      <c r="CL1102" s="513">
        <f t="shared" si="151"/>
        <v>1371864.5304</v>
      </c>
      <c r="CM1102" s="513">
        <f t="shared" si="152"/>
        <v>1371864.5304</v>
      </c>
      <c r="CN1102" s="113"/>
      <c r="CO1102" s="97"/>
      <c r="CP1102" s="97"/>
      <c r="CQ1102" s="97"/>
      <c r="CR1102" s="97"/>
      <c r="CS1102" s="97"/>
      <c r="CT1102" s="97"/>
      <c r="CU1102" s="114"/>
      <c r="CV1102" s="50">
        <f t="shared" si="145"/>
        <v>24177600.000000004</v>
      </c>
      <c r="CW1102" s="11"/>
      <c r="CX1102" s="604">
        <f t="shared" si="146"/>
        <v>6.8589211979727533</v>
      </c>
      <c r="CY1102" s="143"/>
      <c r="CZ1102" s="143"/>
      <c r="DA1102" s="143"/>
      <c r="DB1102" s="23"/>
      <c r="DC1102" s="23"/>
      <c r="DD1102" s="23"/>
      <c r="DE1102" s="23"/>
      <c r="DF1102" s="143"/>
      <c r="DG1102" s="89"/>
      <c r="DH1102" s="50" t="s">
        <v>46</v>
      </c>
      <c r="DI1102" s="28"/>
      <c r="DJ1102" s="553" t="s">
        <v>46</v>
      </c>
      <c r="DK1102" s="143"/>
      <c r="DL1102" s="46"/>
      <c r="DM1102" s="111"/>
      <c r="DN1102" s="110"/>
      <c r="DO1102" s="432">
        <v>465.22340670296944</v>
      </c>
      <c r="DP1102" s="433">
        <v>-162.91669922306187</v>
      </c>
      <c r="DQ1102" s="434">
        <v>3.3692767850295371</v>
      </c>
      <c r="DR1102" s="428">
        <v>65.32981632582748</v>
      </c>
      <c r="DS1102" s="432">
        <v>0.40033744919089009</v>
      </c>
      <c r="DT1102" s="434">
        <v>0.79645101221216119</v>
      </c>
      <c r="DU1102" s="434">
        <v>3.313137510545297E-2</v>
      </c>
      <c r="DV1102" s="428">
        <v>0.82776516121316579</v>
      </c>
      <c r="DW1102" s="252"/>
      <c r="DX1102" s="50"/>
      <c r="DY1102" s="249"/>
      <c r="DZ1102" s="464">
        <v>0</v>
      </c>
      <c r="EA1102" s="465">
        <v>36041.333333333336</v>
      </c>
      <c r="EB1102" s="46"/>
    </row>
    <row r="1103" spans="1:132" s="141" customFormat="1" ht="27.75" customHeight="1" x14ac:dyDescent="0.25">
      <c r="A1103" s="69" t="s">
        <v>56</v>
      </c>
      <c r="B1103" s="69" t="s">
        <v>57</v>
      </c>
      <c r="C1103" s="69" t="s">
        <v>1464</v>
      </c>
      <c r="D1103" s="67" t="s">
        <v>1569</v>
      </c>
      <c r="E1103" s="67" t="s">
        <v>1484</v>
      </c>
      <c r="F1103" s="67" t="s">
        <v>1810</v>
      </c>
      <c r="G1103" s="67" t="s">
        <v>1484</v>
      </c>
      <c r="H1103" s="14" t="s">
        <v>46</v>
      </c>
      <c r="I1103" s="20" t="s">
        <v>1978</v>
      </c>
      <c r="J1103" s="145" t="s">
        <v>1975</v>
      </c>
      <c r="K1103" s="426">
        <v>8.9165975573645788</v>
      </c>
      <c r="L1103" s="426">
        <v>10.905303007620001</v>
      </c>
      <c r="M1103" s="424">
        <v>2366</v>
      </c>
      <c r="N1103" s="487">
        <v>26700480</v>
      </c>
      <c r="O1103" s="487" t="s">
        <v>1976</v>
      </c>
      <c r="P1103" s="572">
        <v>7.0418257632520271</v>
      </c>
      <c r="Q1103" s="34" t="s">
        <v>1977</v>
      </c>
      <c r="R1103" s="257" t="s">
        <v>48</v>
      </c>
      <c r="S1103" s="27"/>
      <c r="T1103" s="27"/>
      <c r="U1103" s="145"/>
      <c r="V1103" s="24"/>
      <c r="W1103" s="24"/>
      <c r="X1103" s="24"/>
      <c r="Y1103" s="24"/>
      <c r="Z1103" s="24"/>
      <c r="AA1103" s="24"/>
      <c r="AB1103" s="24"/>
      <c r="AC1103" s="24"/>
      <c r="AD1103" s="24"/>
      <c r="AE1103" s="24">
        <v>1</v>
      </c>
      <c r="AF1103" s="24">
        <v>1</v>
      </c>
      <c r="AG1103" s="24"/>
      <c r="AH1103" s="24"/>
      <c r="AI1103" s="24">
        <v>29</v>
      </c>
      <c r="AJ1103" s="24">
        <v>29</v>
      </c>
      <c r="AK1103" s="24"/>
      <c r="AL1103" s="24"/>
      <c r="AM1103" s="24"/>
      <c r="AN1103" s="24"/>
      <c r="AO1103" s="145">
        <f t="shared" si="147"/>
        <v>30</v>
      </c>
      <c r="AP1103" s="14">
        <f t="shared" si="148"/>
        <v>30</v>
      </c>
      <c r="AQ1103" s="22"/>
      <c r="AR1103" s="24"/>
      <c r="AS1103" s="24"/>
      <c r="AT1103" s="24"/>
      <c r="AU1103" s="24"/>
      <c r="AV1103" s="24"/>
      <c r="AW1103" s="145"/>
      <c r="AX1103" s="24"/>
      <c r="AY1103" s="24"/>
      <c r="AZ1103" s="24"/>
      <c r="BA1103" s="24"/>
      <c r="BB1103" s="24"/>
      <c r="BC1103" s="24">
        <v>1.2</v>
      </c>
      <c r="BD1103" s="24">
        <v>1.2</v>
      </c>
      <c r="BE1103" s="24"/>
      <c r="BF1103" s="24"/>
      <c r="BG1103" s="24">
        <v>164.19499999999999</v>
      </c>
      <c r="BH1103" s="24">
        <v>164.19499999999999</v>
      </c>
      <c r="BI1103" s="24"/>
      <c r="BJ1103" s="24"/>
      <c r="BK1103" s="24"/>
      <c r="BL1103" s="24"/>
      <c r="BM1103" s="145">
        <f t="shared" si="149"/>
        <v>165.39499999999998</v>
      </c>
      <c r="BN1103" s="24">
        <f t="shared" si="150"/>
        <v>165.39499999999998</v>
      </c>
      <c r="BO1103" s="509">
        <f t="shared" ref="BO1103:BO1129" si="153">IF(P1103=0,0,BM1103/1000/P1103)</f>
        <v>2.3487516669770305E-2</v>
      </c>
      <c r="BP1103" s="511">
        <v>0</v>
      </c>
      <c r="BQ1103" s="512">
        <v>0</v>
      </c>
      <c r="BR1103" s="513">
        <v>0</v>
      </c>
      <c r="BS1103" s="512">
        <v>0</v>
      </c>
      <c r="BT1103" s="512">
        <v>0</v>
      </c>
      <c r="BU1103" s="512">
        <v>0</v>
      </c>
      <c r="BV1103" s="512">
        <v>0</v>
      </c>
      <c r="BW1103" s="512">
        <v>0</v>
      </c>
      <c r="BX1103" s="512">
        <v>0</v>
      </c>
      <c r="BY1103" s="512">
        <v>0</v>
      </c>
      <c r="BZ1103" s="512">
        <v>0</v>
      </c>
      <c r="CA1103" s="512">
        <v>0</v>
      </c>
      <c r="CB1103" s="512">
        <v>6054.9119999999994</v>
      </c>
      <c r="CC1103" s="512">
        <v>6054.9119999999994</v>
      </c>
      <c r="CD1103" s="512">
        <v>0</v>
      </c>
      <c r="CE1103" s="512">
        <v>0</v>
      </c>
      <c r="CF1103" s="512">
        <v>192738.6588</v>
      </c>
      <c r="CG1103" s="512">
        <v>192738.6588</v>
      </c>
      <c r="CH1103" s="512">
        <v>0</v>
      </c>
      <c r="CI1103" s="512">
        <v>0</v>
      </c>
      <c r="CJ1103" s="512">
        <v>0</v>
      </c>
      <c r="CK1103" s="512">
        <v>0</v>
      </c>
      <c r="CL1103" s="513">
        <f t="shared" si="151"/>
        <v>198793.57080000002</v>
      </c>
      <c r="CM1103" s="513">
        <f t="shared" si="152"/>
        <v>198793.57080000002</v>
      </c>
      <c r="CN1103" s="113"/>
      <c r="CO1103" s="97"/>
      <c r="CP1103" s="97"/>
      <c r="CQ1103" s="97"/>
      <c r="CR1103" s="97"/>
      <c r="CS1103" s="97"/>
      <c r="CT1103" s="97"/>
      <c r="CU1103" s="114"/>
      <c r="CV1103" s="50">
        <f t="shared" ref="CV1103:CV1128" si="154">N1103</f>
        <v>26700480</v>
      </c>
      <c r="CW1103" s="11"/>
      <c r="CX1103" s="604">
        <f t="shared" ref="CX1103:CX1128" si="155">P1103</f>
        <v>7.0418257632520271</v>
      </c>
      <c r="CY1103" s="143"/>
      <c r="CZ1103" s="143"/>
      <c r="DA1103" s="143"/>
      <c r="DB1103" s="23"/>
      <c r="DC1103" s="23"/>
      <c r="DD1103" s="23"/>
      <c r="DE1103" s="23"/>
      <c r="DF1103" s="143"/>
      <c r="DG1103" s="89"/>
      <c r="DH1103" s="50" t="s">
        <v>46</v>
      </c>
      <c r="DI1103" s="28"/>
      <c r="DJ1103" s="553" t="s">
        <v>46</v>
      </c>
      <c r="DK1103" s="143"/>
      <c r="DL1103" s="46"/>
      <c r="DM1103" s="111"/>
      <c r="DN1103" s="110"/>
      <c r="DO1103" s="432">
        <v>223.37238876950749</v>
      </c>
      <c r="DP1103" s="433">
        <v>361.50359693228137</v>
      </c>
      <c r="DQ1103" s="434">
        <v>55.358015993236421</v>
      </c>
      <c r="DR1103" s="428">
        <v>168.06858212584146</v>
      </c>
      <c r="DS1103" s="432">
        <v>1.1050128579983811</v>
      </c>
      <c r="DT1103" s="434">
        <v>0.94149945236781551</v>
      </c>
      <c r="DU1103" s="434">
        <v>1.0246944023672824</v>
      </c>
      <c r="DV1103" s="428">
        <v>0.68505879213237941</v>
      </c>
      <c r="DW1103" s="252"/>
      <c r="DX1103" s="50"/>
      <c r="DY1103" s="249"/>
      <c r="DZ1103" s="464">
        <v>123188</v>
      </c>
      <c r="EA1103" s="465">
        <v>111402.66666666666</v>
      </c>
      <c r="EB1103" s="46"/>
    </row>
    <row r="1104" spans="1:132" s="141" customFormat="1" ht="27.75" customHeight="1" x14ac:dyDescent="0.25">
      <c r="A1104" s="69" t="s">
        <v>56</v>
      </c>
      <c r="B1104" s="69" t="s">
        <v>57</v>
      </c>
      <c r="C1104" s="69" t="s">
        <v>1464</v>
      </c>
      <c r="D1104" s="67" t="s">
        <v>1569</v>
      </c>
      <c r="E1104" s="67" t="s">
        <v>1484</v>
      </c>
      <c r="F1104" s="67" t="s">
        <v>1811</v>
      </c>
      <c r="G1104" s="67" t="s">
        <v>1812</v>
      </c>
      <c r="H1104" s="14" t="s">
        <v>46</v>
      </c>
      <c r="I1104" s="20" t="s">
        <v>1978</v>
      </c>
      <c r="J1104" s="145" t="s">
        <v>1975</v>
      </c>
      <c r="K1104" s="426">
        <v>9.7168050304614013</v>
      </c>
      <c r="L1104" s="426">
        <v>11.534090885099999</v>
      </c>
      <c r="M1104" s="424">
        <v>1191</v>
      </c>
      <c r="N1104" s="487">
        <v>15137280.000000002</v>
      </c>
      <c r="O1104" s="487" t="s">
        <v>1976</v>
      </c>
      <c r="P1104" s="572">
        <v>4.3897095667025612</v>
      </c>
      <c r="Q1104" s="34" t="s">
        <v>48</v>
      </c>
      <c r="R1104" s="257" t="s">
        <v>48</v>
      </c>
      <c r="S1104" s="27"/>
      <c r="T1104" s="27"/>
      <c r="U1104" s="145"/>
      <c r="V1104" s="24"/>
      <c r="W1104" s="24"/>
      <c r="X1104" s="24"/>
      <c r="Y1104" s="24"/>
      <c r="Z1104" s="24"/>
      <c r="AA1104" s="24"/>
      <c r="AB1104" s="24"/>
      <c r="AC1104" s="24"/>
      <c r="AD1104" s="24"/>
      <c r="AE1104" s="24"/>
      <c r="AF1104" s="24"/>
      <c r="AG1104" s="24"/>
      <c r="AH1104" s="24"/>
      <c r="AI1104" s="24">
        <v>51</v>
      </c>
      <c r="AJ1104" s="24">
        <v>51</v>
      </c>
      <c r="AK1104" s="24"/>
      <c r="AL1104" s="24"/>
      <c r="AM1104" s="24"/>
      <c r="AN1104" s="24"/>
      <c r="AO1104" s="145">
        <f t="shared" ref="AO1104:AO1128" si="156">SUM(S1104,U1104,W1104,Y1104,AA1104,AC1104,AE1104,AG1104,AI1104,AK1104,AM1104)</f>
        <v>51</v>
      </c>
      <c r="AP1104" s="14">
        <f t="shared" ref="AP1104:AP1128" si="157">SUM(T1104,V1104,X1104,Z1104,AB1104,AD1104,AF1104,AH1104,AJ1104,AL1104,AN1104)</f>
        <v>51</v>
      </c>
      <c r="AQ1104" s="22"/>
      <c r="AR1104" s="24"/>
      <c r="AS1104" s="24"/>
      <c r="AT1104" s="24"/>
      <c r="AU1104" s="24"/>
      <c r="AV1104" s="24"/>
      <c r="AW1104" s="145"/>
      <c r="AX1104" s="24"/>
      <c r="AY1104" s="24"/>
      <c r="AZ1104" s="24"/>
      <c r="BA1104" s="24"/>
      <c r="BB1104" s="24"/>
      <c r="BC1104" s="24"/>
      <c r="BD1104" s="24"/>
      <c r="BE1104" s="24"/>
      <c r="BF1104" s="24"/>
      <c r="BG1104" s="24">
        <v>856.45</v>
      </c>
      <c r="BH1104" s="24">
        <v>856.45</v>
      </c>
      <c r="BI1104" s="24"/>
      <c r="BJ1104" s="24"/>
      <c r="BK1104" s="24"/>
      <c r="BL1104" s="24"/>
      <c r="BM1104" s="145">
        <f t="shared" ref="BM1104:BM1128" si="158">SUM(AQ1104,AS1104,AU1104,AW1104,AY1104,BA1104,BC1104,BE1104,BG1104,BI1104,BK1104)</f>
        <v>856.45</v>
      </c>
      <c r="BN1104" s="24">
        <f t="shared" ref="BN1104:BN1128" si="159">SUM(AR1104,AT1104,AV1104,AX1104,AZ1104,BB1104,BD1104,BF1104,BH1104,BJ1104,BL1104)</f>
        <v>856.45</v>
      </c>
      <c r="BO1104" s="509">
        <f t="shared" si="153"/>
        <v>0.19510402385079512</v>
      </c>
      <c r="BP1104" s="511">
        <v>0</v>
      </c>
      <c r="BQ1104" s="512">
        <v>0</v>
      </c>
      <c r="BR1104" s="513">
        <v>0</v>
      </c>
      <c r="BS1104" s="512">
        <v>0</v>
      </c>
      <c r="BT1104" s="512">
        <v>0</v>
      </c>
      <c r="BU1104" s="512">
        <v>0</v>
      </c>
      <c r="BV1104" s="512">
        <v>0</v>
      </c>
      <c r="BW1104" s="512">
        <v>0</v>
      </c>
      <c r="BX1104" s="512">
        <v>0</v>
      </c>
      <c r="BY1104" s="512">
        <v>0</v>
      </c>
      <c r="BZ1104" s="512">
        <v>0</v>
      </c>
      <c r="CA1104" s="512">
        <v>0</v>
      </c>
      <c r="CB1104" s="512">
        <v>0</v>
      </c>
      <c r="CC1104" s="512">
        <v>0</v>
      </c>
      <c r="CD1104" s="512">
        <v>0</v>
      </c>
      <c r="CE1104" s="512">
        <v>0</v>
      </c>
      <c r="CF1104" s="512">
        <v>1005335.268</v>
      </c>
      <c r="CG1104" s="512">
        <v>1005335.268</v>
      </c>
      <c r="CH1104" s="512">
        <v>0</v>
      </c>
      <c r="CI1104" s="512">
        <v>0</v>
      </c>
      <c r="CJ1104" s="512">
        <v>0</v>
      </c>
      <c r="CK1104" s="512">
        <v>0</v>
      </c>
      <c r="CL1104" s="513">
        <f t="shared" ref="CL1104:CL1128" si="160">BP1104+BR1104+BT1104+BV1104+BX1104+BZ1104+CB1104+CD1104+CF1104+CH1104+CJ1104</f>
        <v>1005335.268</v>
      </c>
      <c r="CM1104" s="513">
        <f t="shared" ref="CM1104:CM1128" si="161">BQ1104+BS1104+BU1104+BW1104+BY1104+CA1104+CC1104+CE1104+CG1104+CI1104+CK1104</f>
        <v>1005335.268</v>
      </c>
      <c r="CN1104" s="113"/>
      <c r="CO1104" s="97"/>
      <c r="CP1104" s="97"/>
      <c r="CQ1104" s="97"/>
      <c r="CR1104" s="97"/>
      <c r="CS1104" s="97"/>
      <c r="CT1104" s="97"/>
      <c r="CU1104" s="114"/>
      <c r="CV1104" s="50">
        <f t="shared" si="154"/>
        <v>15137280.000000002</v>
      </c>
      <c r="CW1104" s="11"/>
      <c r="CX1104" s="604">
        <f t="shared" si="155"/>
        <v>4.3897095667025612</v>
      </c>
      <c r="CY1104" s="143"/>
      <c r="CZ1104" s="143"/>
      <c r="DA1104" s="143"/>
      <c r="DB1104" s="23"/>
      <c r="DC1104" s="23"/>
      <c r="DD1104" s="23"/>
      <c r="DE1104" s="23"/>
      <c r="DF1104" s="143"/>
      <c r="DG1104" s="89"/>
      <c r="DH1104" s="50" t="s">
        <v>46</v>
      </c>
      <c r="DI1104" s="28"/>
      <c r="DJ1104" s="553" t="s">
        <v>46</v>
      </c>
      <c r="DK1104" s="143"/>
      <c r="DL1104" s="46"/>
      <c r="DM1104" s="111"/>
      <c r="DN1104" s="110"/>
      <c r="DO1104" s="432">
        <v>2783.5532852844372</v>
      </c>
      <c r="DP1104" s="433">
        <v>-2304.5265000442037</v>
      </c>
      <c r="DQ1104" s="434">
        <v>63.555244559512808</v>
      </c>
      <c r="DR1104" s="428">
        <v>25.698835688072087</v>
      </c>
      <c r="DS1104" s="432">
        <v>1.2175495066825242</v>
      </c>
      <c r="DT1104" s="434">
        <v>-2.6186893977708792E-3</v>
      </c>
      <c r="DU1104" s="434">
        <v>0.18137289202994841</v>
      </c>
      <c r="DV1104" s="428">
        <v>0.70220857997086006</v>
      </c>
      <c r="DW1104" s="252"/>
      <c r="DX1104" s="50"/>
      <c r="DY1104" s="249"/>
      <c r="DZ1104" s="464">
        <v>56121</v>
      </c>
      <c r="EA1104" s="465">
        <v>17449.666666666672</v>
      </c>
      <c r="EB1104" s="46"/>
    </row>
    <row r="1105" spans="1:132" s="141" customFormat="1" ht="27.75" customHeight="1" x14ac:dyDescent="0.25">
      <c r="A1105" s="69" t="s">
        <v>56</v>
      </c>
      <c r="B1105" s="69" t="s">
        <v>57</v>
      </c>
      <c r="C1105" s="69" t="s">
        <v>1464</v>
      </c>
      <c r="D1105" s="67" t="s">
        <v>1813</v>
      </c>
      <c r="E1105" s="67" t="s">
        <v>1527</v>
      </c>
      <c r="F1105" s="67" t="s">
        <v>1814</v>
      </c>
      <c r="G1105" s="67" t="s">
        <v>1527</v>
      </c>
      <c r="H1105" s="14" t="s">
        <v>46</v>
      </c>
      <c r="I1105" s="20" t="s">
        <v>1979</v>
      </c>
      <c r="J1105" s="145" t="s">
        <v>1975</v>
      </c>
      <c r="K1105" s="426">
        <v>10.288381796959131</v>
      </c>
      <c r="L1105" s="426">
        <v>28.648674182835002</v>
      </c>
      <c r="M1105" s="424">
        <v>2228</v>
      </c>
      <c r="N1105" s="487">
        <v>23730080</v>
      </c>
      <c r="O1105" s="487" t="s">
        <v>1982</v>
      </c>
      <c r="P1105" s="572">
        <v>7.4076348938105738</v>
      </c>
      <c r="Q1105" s="34" t="s">
        <v>1977</v>
      </c>
      <c r="R1105" s="257" t="s">
        <v>48</v>
      </c>
      <c r="S1105" s="27"/>
      <c r="T1105" s="27"/>
      <c r="U1105" s="145"/>
      <c r="V1105" s="24"/>
      <c r="W1105" s="24"/>
      <c r="X1105" s="24"/>
      <c r="Y1105" s="24"/>
      <c r="Z1105" s="24"/>
      <c r="AA1105" s="24"/>
      <c r="AB1105" s="24"/>
      <c r="AC1105" s="24"/>
      <c r="AD1105" s="24"/>
      <c r="AE1105" s="24"/>
      <c r="AF1105" s="24"/>
      <c r="AG1105" s="24"/>
      <c r="AH1105" s="24"/>
      <c r="AI1105" s="24">
        <v>152</v>
      </c>
      <c r="AJ1105" s="24">
        <v>152</v>
      </c>
      <c r="AK1105" s="24">
        <v>1</v>
      </c>
      <c r="AL1105" s="24">
        <v>1</v>
      </c>
      <c r="AM1105" s="24"/>
      <c r="AN1105" s="24"/>
      <c r="AO1105" s="145">
        <f t="shared" si="156"/>
        <v>153</v>
      </c>
      <c r="AP1105" s="14">
        <f t="shared" si="157"/>
        <v>153</v>
      </c>
      <c r="AQ1105" s="22"/>
      <c r="AR1105" s="24"/>
      <c r="AS1105" s="24"/>
      <c r="AT1105" s="24"/>
      <c r="AU1105" s="24"/>
      <c r="AV1105" s="24"/>
      <c r="AW1105" s="145"/>
      <c r="AX1105" s="24"/>
      <c r="AY1105" s="24"/>
      <c r="AZ1105" s="24"/>
      <c r="BA1105" s="24"/>
      <c r="BB1105" s="24"/>
      <c r="BC1105" s="24"/>
      <c r="BD1105" s="24"/>
      <c r="BE1105" s="24"/>
      <c r="BF1105" s="24"/>
      <c r="BG1105" s="24">
        <v>1016.605</v>
      </c>
      <c r="BH1105" s="24">
        <v>1016.605</v>
      </c>
      <c r="BI1105" s="24">
        <v>3.8</v>
      </c>
      <c r="BJ1105" s="24">
        <v>3.8</v>
      </c>
      <c r="BK1105" s="24"/>
      <c r="BL1105" s="24"/>
      <c r="BM1105" s="145">
        <f t="shared" si="158"/>
        <v>1020.405</v>
      </c>
      <c r="BN1105" s="24">
        <f t="shared" si="159"/>
        <v>1020.405</v>
      </c>
      <c r="BO1105" s="509">
        <f t="shared" si="153"/>
        <v>0.13775044459232139</v>
      </c>
      <c r="BP1105" s="511">
        <v>0</v>
      </c>
      <c r="BQ1105" s="512">
        <v>0</v>
      </c>
      <c r="BR1105" s="513">
        <v>0</v>
      </c>
      <c r="BS1105" s="512">
        <v>0</v>
      </c>
      <c r="BT1105" s="512">
        <v>0</v>
      </c>
      <c r="BU1105" s="512">
        <v>0</v>
      </c>
      <c r="BV1105" s="512">
        <v>0</v>
      </c>
      <c r="BW1105" s="512">
        <v>0</v>
      </c>
      <c r="BX1105" s="512">
        <v>0</v>
      </c>
      <c r="BY1105" s="512">
        <v>0</v>
      </c>
      <c r="BZ1105" s="512">
        <v>0</v>
      </c>
      <c r="CA1105" s="512">
        <v>0</v>
      </c>
      <c r="CB1105" s="512">
        <v>0</v>
      </c>
      <c r="CC1105" s="512">
        <v>0</v>
      </c>
      <c r="CD1105" s="512">
        <v>0</v>
      </c>
      <c r="CE1105" s="512">
        <v>0</v>
      </c>
      <c r="CF1105" s="512">
        <v>1193331.6132000003</v>
      </c>
      <c r="CG1105" s="512">
        <v>1193331.6132000003</v>
      </c>
      <c r="CH1105" s="512">
        <v>4460.5920000000006</v>
      </c>
      <c r="CI1105" s="512">
        <v>4460.5920000000006</v>
      </c>
      <c r="CJ1105" s="512">
        <v>0</v>
      </c>
      <c r="CK1105" s="512">
        <v>0</v>
      </c>
      <c r="CL1105" s="513">
        <f t="shared" si="160"/>
        <v>1197792.2052000002</v>
      </c>
      <c r="CM1105" s="513">
        <f t="shared" si="161"/>
        <v>1197792.2052000002</v>
      </c>
      <c r="CN1105" s="113"/>
      <c r="CO1105" s="97"/>
      <c r="CP1105" s="97"/>
      <c r="CQ1105" s="97"/>
      <c r="CR1105" s="97"/>
      <c r="CS1105" s="97"/>
      <c r="CT1105" s="97"/>
      <c r="CU1105" s="114"/>
      <c r="CV1105" s="50">
        <f t="shared" si="154"/>
        <v>23730080</v>
      </c>
      <c r="CW1105" s="11"/>
      <c r="CX1105" s="604">
        <f t="shared" si="155"/>
        <v>7.4076348938105738</v>
      </c>
      <c r="CY1105" s="143"/>
      <c r="CZ1105" s="143"/>
      <c r="DA1105" s="143"/>
      <c r="DB1105" s="23"/>
      <c r="DC1105" s="23"/>
      <c r="DD1105" s="23"/>
      <c r="DE1105" s="23"/>
      <c r="DF1105" s="143"/>
      <c r="DG1105" s="89"/>
      <c r="DH1105" s="50" t="s">
        <v>46</v>
      </c>
      <c r="DI1105" s="28"/>
      <c r="DJ1105" s="553" t="s">
        <v>46</v>
      </c>
      <c r="DK1105" s="143"/>
      <c r="DL1105" s="46"/>
      <c r="DM1105" s="111"/>
      <c r="DN1105" s="110"/>
      <c r="DO1105" s="432">
        <v>2038.0088277100353</v>
      </c>
      <c r="DP1105" s="433">
        <v>-1397.0064903467546</v>
      </c>
      <c r="DQ1105" s="434">
        <v>43.859205506097176</v>
      </c>
      <c r="DR1105" s="428">
        <v>20.692973481927403</v>
      </c>
      <c r="DS1105" s="432">
        <v>1.5777661404952519</v>
      </c>
      <c r="DT1105" s="434">
        <v>-0.67008802028614867</v>
      </c>
      <c r="DU1105" s="434">
        <v>0.55614573202663364</v>
      </c>
      <c r="DV1105" s="428">
        <v>5.8333208007325221E-2</v>
      </c>
      <c r="DW1105" s="252"/>
      <c r="DX1105" s="50"/>
      <c r="DY1105" s="249"/>
      <c r="DZ1105" s="464">
        <v>22764</v>
      </c>
      <c r="EA1105" s="465">
        <v>38775</v>
      </c>
      <c r="EB1105" s="46"/>
    </row>
    <row r="1106" spans="1:132" s="141" customFormat="1" ht="27.75" customHeight="1" x14ac:dyDescent="0.25">
      <c r="A1106" s="69" t="s">
        <v>56</v>
      </c>
      <c r="B1106" s="69" t="s">
        <v>57</v>
      </c>
      <c r="C1106" s="69" t="s">
        <v>1464</v>
      </c>
      <c r="D1106" s="67" t="s">
        <v>1813</v>
      </c>
      <c r="E1106" s="67" t="s">
        <v>1527</v>
      </c>
      <c r="F1106" s="67" t="s">
        <v>1815</v>
      </c>
      <c r="G1106" s="67" t="s">
        <v>1527</v>
      </c>
      <c r="H1106" s="14" t="s">
        <v>46</v>
      </c>
      <c r="I1106" s="20" t="s">
        <v>1978</v>
      </c>
      <c r="J1106" s="145" t="s">
        <v>1975</v>
      </c>
      <c r="K1106" s="426">
        <v>10.745643210157313</v>
      </c>
      <c r="L1106" s="426">
        <v>23.909659041177001</v>
      </c>
      <c r="M1106" s="424">
        <v>1977</v>
      </c>
      <c r="N1106" s="487">
        <v>25550700</v>
      </c>
      <c r="O1106" s="487" t="s">
        <v>1982</v>
      </c>
      <c r="P1106" s="572">
        <v>6.8817842686326625</v>
      </c>
      <c r="Q1106" s="34" t="s">
        <v>1977</v>
      </c>
      <c r="R1106" s="257" t="s">
        <v>48</v>
      </c>
      <c r="S1106" s="27"/>
      <c r="T1106" s="27"/>
      <c r="U1106" s="145"/>
      <c r="V1106" s="24"/>
      <c r="W1106" s="24"/>
      <c r="X1106" s="24"/>
      <c r="Y1106" s="24"/>
      <c r="Z1106" s="24"/>
      <c r="AA1106" s="24"/>
      <c r="AB1106" s="24"/>
      <c r="AC1106" s="24"/>
      <c r="AD1106" s="24"/>
      <c r="AE1106" s="24"/>
      <c r="AF1106" s="24"/>
      <c r="AG1106" s="24"/>
      <c r="AH1106" s="24"/>
      <c r="AI1106" s="24">
        <v>78</v>
      </c>
      <c r="AJ1106" s="24">
        <v>78</v>
      </c>
      <c r="AK1106" s="24"/>
      <c r="AL1106" s="24"/>
      <c r="AM1106" s="24"/>
      <c r="AN1106" s="24"/>
      <c r="AO1106" s="145">
        <f t="shared" si="156"/>
        <v>78</v>
      </c>
      <c r="AP1106" s="14">
        <f t="shared" si="157"/>
        <v>78</v>
      </c>
      <c r="AQ1106" s="22"/>
      <c r="AR1106" s="24"/>
      <c r="AS1106" s="24"/>
      <c r="AT1106" s="24"/>
      <c r="AU1106" s="24"/>
      <c r="AV1106" s="24"/>
      <c r="AW1106" s="145"/>
      <c r="AX1106" s="24"/>
      <c r="AY1106" s="24"/>
      <c r="AZ1106" s="24"/>
      <c r="BA1106" s="24"/>
      <c r="BB1106" s="24"/>
      <c r="BC1106" s="24"/>
      <c r="BD1106" s="24"/>
      <c r="BE1106" s="24"/>
      <c r="BF1106" s="24"/>
      <c r="BG1106" s="24">
        <v>457.32499999999999</v>
      </c>
      <c r="BH1106" s="24">
        <v>457.32499999999999</v>
      </c>
      <c r="BI1106" s="24"/>
      <c r="BJ1106" s="24"/>
      <c r="BK1106" s="24"/>
      <c r="BL1106" s="24"/>
      <c r="BM1106" s="145">
        <f t="shared" si="158"/>
        <v>457.32499999999999</v>
      </c>
      <c r="BN1106" s="24">
        <f t="shared" si="159"/>
        <v>457.32499999999999</v>
      </c>
      <c r="BO1106" s="509">
        <f t="shared" si="153"/>
        <v>6.6454422595677451E-2</v>
      </c>
      <c r="BP1106" s="511">
        <v>0</v>
      </c>
      <c r="BQ1106" s="512">
        <v>0</v>
      </c>
      <c r="BR1106" s="513">
        <v>0</v>
      </c>
      <c r="BS1106" s="512">
        <v>0</v>
      </c>
      <c r="BT1106" s="512">
        <v>0</v>
      </c>
      <c r="BU1106" s="512">
        <v>0</v>
      </c>
      <c r="BV1106" s="512">
        <v>0</v>
      </c>
      <c r="BW1106" s="512">
        <v>0</v>
      </c>
      <c r="BX1106" s="512">
        <v>0</v>
      </c>
      <c r="BY1106" s="512">
        <v>0</v>
      </c>
      <c r="BZ1106" s="512">
        <v>0</v>
      </c>
      <c r="CA1106" s="512">
        <v>0</v>
      </c>
      <c r="CB1106" s="512">
        <v>0</v>
      </c>
      <c r="CC1106" s="512">
        <v>0</v>
      </c>
      <c r="CD1106" s="512">
        <v>0</v>
      </c>
      <c r="CE1106" s="512">
        <v>0</v>
      </c>
      <c r="CF1106" s="512">
        <v>536826.37800000003</v>
      </c>
      <c r="CG1106" s="512">
        <v>536826.37800000003</v>
      </c>
      <c r="CH1106" s="512">
        <v>0</v>
      </c>
      <c r="CI1106" s="512">
        <v>0</v>
      </c>
      <c r="CJ1106" s="512">
        <v>0</v>
      </c>
      <c r="CK1106" s="512">
        <v>0</v>
      </c>
      <c r="CL1106" s="513">
        <f t="shared" si="160"/>
        <v>536826.37800000003</v>
      </c>
      <c r="CM1106" s="513">
        <f t="shared" si="161"/>
        <v>536826.37800000003</v>
      </c>
      <c r="CN1106" s="113"/>
      <c r="CO1106" s="97"/>
      <c r="CP1106" s="97"/>
      <c r="CQ1106" s="97"/>
      <c r="CR1106" s="97"/>
      <c r="CS1106" s="97"/>
      <c r="CT1106" s="97"/>
      <c r="CU1106" s="114"/>
      <c r="CV1106" s="50">
        <f t="shared" si="154"/>
        <v>25550700</v>
      </c>
      <c r="CW1106" s="11"/>
      <c r="CX1106" s="604">
        <f t="shared" si="155"/>
        <v>6.8817842686326625</v>
      </c>
      <c r="CY1106" s="143"/>
      <c r="CZ1106" s="143"/>
      <c r="DA1106" s="143"/>
      <c r="DB1106" s="23"/>
      <c r="DC1106" s="23"/>
      <c r="DD1106" s="23"/>
      <c r="DE1106" s="23"/>
      <c r="DF1106" s="143"/>
      <c r="DG1106" s="89"/>
      <c r="DH1106" s="50" t="s">
        <v>46</v>
      </c>
      <c r="DI1106" s="28"/>
      <c r="DJ1106" s="553" t="s">
        <v>46</v>
      </c>
      <c r="DK1106" s="143"/>
      <c r="DL1106" s="46"/>
      <c r="DM1106" s="111"/>
      <c r="DN1106" s="110"/>
      <c r="DO1106" s="432">
        <v>1827.473018549744</v>
      </c>
      <c r="DP1106" s="433">
        <v>-680.14809080878308</v>
      </c>
      <c r="DQ1106" s="434">
        <v>13.855649241146688</v>
      </c>
      <c r="DR1106" s="428">
        <v>237.56816247538811</v>
      </c>
      <c r="DS1106" s="432">
        <v>1.1736930860033707</v>
      </c>
      <c r="DT1106" s="434">
        <v>1.7639577822843262</v>
      </c>
      <c r="DU1106" s="434">
        <v>0.12495784148397956</v>
      </c>
      <c r="DV1106" s="428">
        <v>2.4675256231397884</v>
      </c>
      <c r="DW1106" s="252"/>
      <c r="DX1106" s="50"/>
      <c r="DY1106" s="249"/>
      <c r="DZ1106" s="464">
        <v>0</v>
      </c>
      <c r="EA1106" s="465">
        <v>442435.33333333331</v>
      </c>
      <c r="EB1106" s="46"/>
    </row>
    <row r="1107" spans="1:132" s="141" customFormat="1" ht="27.75" customHeight="1" x14ac:dyDescent="0.25">
      <c r="A1107" s="69" t="s">
        <v>56</v>
      </c>
      <c r="B1107" s="69" t="s">
        <v>57</v>
      </c>
      <c r="C1107" s="69" t="s">
        <v>1464</v>
      </c>
      <c r="D1107" s="67" t="s">
        <v>1813</v>
      </c>
      <c r="E1107" s="67" t="s">
        <v>1527</v>
      </c>
      <c r="F1107" s="67" t="s">
        <v>1816</v>
      </c>
      <c r="G1107" s="67" t="s">
        <v>1527</v>
      </c>
      <c r="H1107" s="14" t="s">
        <v>46</v>
      </c>
      <c r="I1107" s="20" t="s">
        <v>1979</v>
      </c>
      <c r="J1107" s="145" t="s">
        <v>1975</v>
      </c>
      <c r="K1107" s="426">
        <v>11.865933672492863</v>
      </c>
      <c r="L1107" s="426">
        <v>22.360416620157004</v>
      </c>
      <c r="M1107" s="424">
        <v>1943</v>
      </c>
      <c r="N1107" s="487">
        <v>23075814</v>
      </c>
      <c r="O1107" s="487" t="s">
        <v>1982</v>
      </c>
      <c r="P1107" s="572">
        <v>6.9046473392925716</v>
      </c>
      <c r="Q1107" s="34" t="s">
        <v>1977</v>
      </c>
      <c r="R1107" s="257" t="s">
        <v>48</v>
      </c>
      <c r="S1107" s="27"/>
      <c r="T1107" s="27"/>
      <c r="U1107" s="145"/>
      <c r="V1107" s="24"/>
      <c r="W1107" s="24"/>
      <c r="X1107" s="24"/>
      <c r="Y1107" s="24"/>
      <c r="Z1107" s="24"/>
      <c r="AA1107" s="24"/>
      <c r="AB1107" s="24"/>
      <c r="AC1107" s="24"/>
      <c r="AD1107" s="24"/>
      <c r="AE1107" s="24"/>
      <c r="AF1107" s="24"/>
      <c r="AG1107" s="24"/>
      <c r="AH1107" s="24"/>
      <c r="AI1107" s="24">
        <v>101</v>
      </c>
      <c r="AJ1107" s="24">
        <v>101</v>
      </c>
      <c r="AK1107" s="24"/>
      <c r="AL1107" s="24"/>
      <c r="AM1107" s="24"/>
      <c r="AN1107" s="24"/>
      <c r="AO1107" s="145">
        <f t="shared" si="156"/>
        <v>101</v>
      </c>
      <c r="AP1107" s="14">
        <f t="shared" si="157"/>
        <v>101</v>
      </c>
      <c r="AQ1107" s="22"/>
      <c r="AR1107" s="24"/>
      <c r="AS1107" s="24"/>
      <c r="AT1107" s="24"/>
      <c r="AU1107" s="24"/>
      <c r="AV1107" s="24"/>
      <c r="AW1107" s="145"/>
      <c r="AX1107" s="24"/>
      <c r="AY1107" s="24"/>
      <c r="AZ1107" s="24"/>
      <c r="BA1107" s="24"/>
      <c r="BB1107" s="24"/>
      <c r="BC1107" s="24"/>
      <c r="BD1107" s="24"/>
      <c r="BE1107" s="24"/>
      <c r="BF1107" s="24"/>
      <c r="BG1107" s="24">
        <v>787.35</v>
      </c>
      <c r="BH1107" s="24">
        <v>787.35</v>
      </c>
      <c r="BI1107" s="24"/>
      <c r="BJ1107" s="24"/>
      <c r="BK1107" s="24"/>
      <c r="BL1107" s="24"/>
      <c r="BM1107" s="145">
        <f t="shared" si="158"/>
        <v>787.35</v>
      </c>
      <c r="BN1107" s="24">
        <f t="shared" si="159"/>
        <v>787.35</v>
      </c>
      <c r="BO1107" s="509">
        <f t="shared" si="153"/>
        <v>0.1140318920445645</v>
      </c>
      <c r="BP1107" s="511">
        <v>0</v>
      </c>
      <c r="BQ1107" s="512">
        <v>0</v>
      </c>
      <c r="BR1107" s="513">
        <v>0</v>
      </c>
      <c r="BS1107" s="512">
        <v>0</v>
      </c>
      <c r="BT1107" s="512">
        <v>0</v>
      </c>
      <c r="BU1107" s="512">
        <v>0</v>
      </c>
      <c r="BV1107" s="512">
        <v>0</v>
      </c>
      <c r="BW1107" s="512">
        <v>0</v>
      </c>
      <c r="BX1107" s="512">
        <v>0</v>
      </c>
      <c r="BY1107" s="512">
        <v>0</v>
      </c>
      <c r="BZ1107" s="512">
        <v>0</v>
      </c>
      <c r="CA1107" s="512">
        <v>0</v>
      </c>
      <c r="CB1107" s="512">
        <v>0</v>
      </c>
      <c r="CC1107" s="512">
        <v>0</v>
      </c>
      <c r="CD1107" s="512">
        <v>0</v>
      </c>
      <c r="CE1107" s="512">
        <v>0</v>
      </c>
      <c r="CF1107" s="512">
        <v>924222.924</v>
      </c>
      <c r="CG1107" s="512">
        <v>924222.924</v>
      </c>
      <c r="CH1107" s="512">
        <v>0</v>
      </c>
      <c r="CI1107" s="512">
        <v>0</v>
      </c>
      <c r="CJ1107" s="512">
        <v>0</v>
      </c>
      <c r="CK1107" s="512">
        <v>0</v>
      </c>
      <c r="CL1107" s="513">
        <f t="shared" si="160"/>
        <v>924222.924</v>
      </c>
      <c r="CM1107" s="513">
        <f t="shared" si="161"/>
        <v>924222.924</v>
      </c>
      <c r="CN1107" s="113"/>
      <c r="CO1107" s="97"/>
      <c r="CP1107" s="97"/>
      <c r="CQ1107" s="97"/>
      <c r="CR1107" s="97"/>
      <c r="CS1107" s="97"/>
      <c r="CT1107" s="97"/>
      <c r="CU1107" s="114"/>
      <c r="CV1107" s="50">
        <f t="shared" si="154"/>
        <v>23075814</v>
      </c>
      <c r="CW1107" s="11"/>
      <c r="CX1107" s="604">
        <f t="shared" si="155"/>
        <v>6.9046473392925716</v>
      </c>
      <c r="CY1107" s="143"/>
      <c r="CZ1107" s="143"/>
      <c r="DA1107" s="143"/>
      <c r="DB1107" s="23"/>
      <c r="DC1107" s="23"/>
      <c r="DD1107" s="23"/>
      <c r="DE1107" s="23"/>
      <c r="DF1107" s="143"/>
      <c r="DG1107" s="89"/>
      <c r="DH1107" s="50" t="s">
        <v>46</v>
      </c>
      <c r="DI1107" s="28"/>
      <c r="DJ1107" s="553" t="s">
        <v>46</v>
      </c>
      <c r="DK1107" s="143"/>
      <c r="DL1107" s="46"/>
      <c r="DM1107" s="111"/>
      <c r="DN1107" s="110"/>
      <c r="DO1107" s="432">
        <v>859.97186963979561</v>
      </c>
      <c r="DP1107" s="433">
        <v>125.80478652798843</v>
      </c>
      <c r="DQ1107" s="434">
        <v>22.29674099485424</v>
      </c>
      <c r="DR1107" s="428">
        <v>54.751044663754321</v>
      </c>
      <c r="DS1107" s="432">
        <v>0.43636363636363712</v>
      </c>
      <c r="DT1107" s="434">
        <v>0.59891446937393056</v>
      </c>
      <c r="DU1107" s="434">
        <v>0.13790737564322494</v>
      </c>
      <c r="DV1107" s="428">
        <v>0.56240045353709267</v>
      </c>
      <c r="DW1107" s="252"/>
      <c r="DX1107" s="50"/>
      <c r="DY1107" s="249"/>
      <c r="DZ1107" s="464">
        <v>0</v>
      </c>
      <c r="EA1107" s="465">
        <v>84371.333333333328</v>
      </c>
      <c r="EB1107" s="46"/>
    </row>
    <row r="1108" spans="1:132" s="141" customFormat="1" ht="27.75" customHeight="1" x14ac:dyDescent="0.25">
      <c r="A1108" s="69" t="s">
        <v>56</v>
      </c>
      <c r="B1108" s="69" t="s">
        <v>57</v>
      </c>
      <c r="C1108" s="69" t="s">
        <v>1464</v>
      </c>
      <c r="D1108" s="67" t="s">
        <v>1817</v>
      </c>
      <c r="E1108" s="67" t="s">
        <v>1544</v>
      </c>
      <c r="F1108" s="67" t="s">
        <v>1818</v>
      </c>
      <c r="G1108" s="67" t="s">
        <v>1544</v>
      </c>
      <c r="H1108" s="14" t="s">
        <v>46</v>
      </c>
      <c r="I1108" s="20" t="s">
        <v>1979</v>
      </c>
      <c r="J1108" s="145" t="s">
        <v>1981</v>
      </c>
      <c r="K1108" s="426">
        <v>2.0535194374536609</v>
      </c>
      <c r="L1108" s="426">
        <v>1.9999999958400001</v>
      </c>
      <c r="M1108" s="424">
        <v>217</v>
      </c>
      <c r="N1108" s="487">
        <v>2172480</v>
      </c>
      <c r="O1108" s="487" t="s">
        <v>1976</v>
      </c>
      <c r="P1108" s="572">
        <v>0.64847982235378765</v>
      </c>
      <c r="Q1108" s="34" t="s">
        <v>48</v>
      </c>
      <c r="R1108" s="257" t="s">
        <v>48</v>
      </c>
      <c r="S1108" s="27"/>
      <c r="T1108" s="27"/>
      <c r="U1108" s="145"/>
      <c r="V1108" s="24"/>
      <c r="W1108" s="24"/>
      <c r="X1108" s="24"/>
      <c r="Y1108" s="24"/>
      <c r="Z1108" s="24"/>
      <c r="AA1108" s="24"/>
      <c r="AB1108" s="24"/>
      <c r="AC1108" s="24"/>
      <c r="AD1108" s="24"/>
      <c r="AE1108" s="24"/>
      <c r="AF1108" s="24"/>
      <c r="AG1108" s="24"/>
      <c r="AH1108" s="24"/>
      <c r="AI1108" s="24">
        <v>2</v>
      </c>
      <c r="AJ1108" s="24">
        <v>2</v>
      </c>
      <c r="AK1108" s="24"/>
      <c r="AL1108" s="24"/>
      <c r="AM1108" s="24"/>
      <c r="AN1108" s="24"/>
      <c r="AO1108" s="145">
        <f t="shared" si="156"/>
        <v>2</v>
      </c>
      <c r="AP1108" s="14">
        <f t="shared" si="157"/>
        <v>2</v>
      </c>
      <c r="AQ1108" s="22"/>
      <c r="AR1108" s="24"/>
      <c r="AS1108" s="24"/>
      <c r="AT1108" s="24"/>
      <c r="AU1108" s="24"/>
      <c r="AV1108" s="24"/>
      <c r="AW1108" s="145"/>
      <c r="AX1108" s="24"/>
      <c r="AY1108" s="24"/>
      <c r="AZ1108" s="24"/>
      <c r="BA1108" s="24"/>
      <c r="BB1108" s="24"/>
      <c r="BC1108" s="24"/>
      <c r="BD1108" s="24"/>
      <c r="BE1108" s="24"/>
      <c r="BF1108" s="24"/>
      <c r="BG1108" s="24">
        <v>12.85</v>
      </c>
      <c r="BH1108" s="24">
        <v>12.85</v>
      </c>
      <c r="BI1108" s="24"/>
      <c r="BJ1108" s="24"/>
      <c r="BK1108" s="24"/>
      <c r="BL1108" s="24"/>
      <c r="BM1108" s="145">
        <f t="shared" si="158"/>
        <v>12.85</v>
      </c>
      <c r="BN1108" s="24">
        <f t="shared" si="159"/>
        <v>12.85</v>
      </c>
      <c r="BO1108" s="509">
        <f t="shared" si="153"/>
        <v>1.9815574142859754E-2</v>
      </c>
      <c r="BP1108" s="511">
        <v>0</v>
      </c>
      <c r="BQ1108" s="512">
        <v>0</v>
      </c>
      <c r="BR1108" s="513">
        <v>0</v>
      </c>
      <c r="BS1108" s="512">
        <v>0</v>
      </c>
      <c r="BT1108" s="512">
        <v>0</v>
      </c>
      <c r="BU1108" s="512">
        <v>0</v>
      </c>
      <c r="BV1108" s="512">
        <v>0</v>
      </c>
      <c r="BW1108" s="512">
        <v>0</v>
      </c>
      <c r="BX1108" s="512">
        <v>0</v>
      </c>
      <c r="BY1108" s="512">
        <v>0</v>
      </c>
      <c r="BZ1108" s="512">
        <v>0</v>
      </c>
      <c r="CA1108" s="512">
        <v>0</v>
      </c>
      <c r="CB1108" s="512">
        <v>0</v>
      </c>
      <c r="CC1108" s="512">
        <v>0</v>
      </c>
      <c r="CD1108" s="512">
        <v>0</v>
      </c>
      <c r="CE1108" s="512">
        <v>0</v>
      </c>
      <c r="CF1108" s="512">
        <v>15083.844000000001</v>
      </c>
      <c r="CG1108" s="512">
        <v>15083.844000000001</v>
      </c>
      <c r="CH1108" s="512">
        <v>0</v>
      </c>
      <c r="CI1108" s="512">
        <v>0</v>
      </c>
      <c r="CJ1108" s="512">
        <v>0</v>
      </c>
      <c r="CK1108" s="512">
        <v>0</v>
      </c>
      <c r="CL1108" s="513">
        <f t="shared" si="160"/>
        <v>15083.844000000001</v>
      </c>
      <c r="CM1108" s="513">
        <f t="shared" si="161"/>
        <v>15083.844000000001</v>
      </c>
      <c r="CN1108" s="113"/>
      <c r="CO1108" s="97"/>
      <c r="CP1108" s="97"/>
      <c r="CQ1108" s="97"/>
      <c r="CR1108" s="97"/>
      <c r="CS1108" s="97"/>
      <c r="CT1108" s="97"/>
      <c r="CU1108" s="114"/>
      <c r="CV1108" s="50">
        <f t="shared" si="154"/>
        <v>2172480</v>
      </c>
      <c r="CW1108" s="11"/>
      <c r="CX1108" s="604">
        <f t="shared" si="155"/>
        <v>0.64847982235378765</v>
      </c>
      <c r="CY1108" s="143"/>
      <c r="CZ1108" s="143"/>
      <c r="DA1108" s="143"/>
      <c r="DB1108" s="23"/>
      <c r="DC1108" s="23"/>
      <c r="DD1108" s="23"/>
      <c r="DE1108" s="23"/>
      <c r="DF1108" s="143"/>
      <c r="DG1108" s="89"/>
      <c r="DH1108" s="50" t="s">
        <v>46</v>
      </c>
      <c r="DI1108" s="28"/>
      <c r="DJ1108" s="553" t="s">
        <v>46</v>
      </c>
      <c r="DK1108" s="143"/>
      <c r="DL1108" s="46"/>
      <c r="DM1108" s="111"/>
      <c r="DN1108" s="110"/>
      <c r="DO1108" s="432">
        <v>2769.3169419900073</v>
      </c>
      <c r="DP1108" s="433">
        <v>-1403.2630326656074</v>
      </c>
      <c r="DQ1108" s="434">
        <v>71.589704187475874</v>
      </c>
      <c r="DR1108" s="428">
        <v>412.8251131784773</v>
      </c>
      <c r="DS1108" s="432">
        <v>4.0199769496734472</v>
      </c>
      <c r="DT1108" s="434">
        <v>-2.6823589010126883</v>
      </c>
      <c r="DU1108" s="434">
        <v>2.0099884748367236</v>
      </c>
      <c r="DV1108" s="428">
        <v>-1.0094231387577273</v>
      </c>
      <c r="DW1108" s="252"/>
      <c r="DX1108" s="50"/>
      <c r="DY1108" s="249"/>
      <c r="DZ1108" s="464">
        <v>13359</v>
      </c>
      <c r="EA1108" s="465">
        <v>90846.333333333328</v>
      </c>
      <c r="EB1108" s="46"/>
    </row>
    <row r="1109" spans="1:132" s="141" customFormat="1" ht="27.75" customHeight="1" x14ac:dyDescent="0.25">
      <c r="A1109" s="69" t="s">
        <v>56</v>
      </c>
      <c r="B1109" s="69" t="s">
        <v>57</v>
      </c>
      <c r="C1109" s="69" t="s">
        <v>1464</v>
      </c>
      <c r="D1109" s="67" t="s">
        <v>1817</v>
      </c>
      <c r="E1109" s="67" t="s">
        <v>1544</v>
      </c>
      <c r="F1109" s="67" t="s">
        <v>1819</v>
      </c>
      <c r="G1109" s="67" t="s">
        <v>1544</v>
      </c>
      <c r="H1109" s="14" t="s">
        <v>46</v>
      </c>
      <c r="I1109" s="20" t="s">
        <v>1983</v>
      </c>
      <c r="J1109" s="145" t="s">
        <v>1981</v>
      </c>
      <c r="K1109" s="426">
        <v>2.2696793782382572</v>
      </c>
      <c r="L1109" s="426">
        <v>1.7045454510000002E-2</v>
      </c>
      <c r="M1109" s="424">
        <v>62</v>
      </c>
      <c r="N1109" s="487">
        <v>560640</v>
      </c>
      <c r="O1109" s="487" t="s">
        <v>1976</v>
      </c>
      <c r="P1109" s="572">
        <v>9.3669307673324875E-2</v>
      </c>
      <c r="Q1109" s="34" t="s">
        <v>48</v>
      </c>
      <c r="R1109" s="257" t="s">
        <v>48</v>
      </c>
      <c r="S1109" s="27"/>
      <c r="T1109" s="27"/>
      <c r="U1109" s="145"/>
      <c r="V1109" s="24"/>
      <c r="W1109" s="24"/>
      <c r="X1109" s="24"/>
      <c r="Y1109" s="24"/>
      <c r="Z1109" s="24"/>
      <c r="AA1109" s="24"/>
      <c r="AB1109" s="24"/>
      <c r="AC1109" s="24"/>
      <c r="AD1109" s="24"/>
      <c r="AE1109" s="24"/>
      <c r="AF1109" s="24"/>
      <c r="AG1109" s="24"/>
      <c r="AH1109" s="24"/>
      <c r="AI1109" s="24"/>
      <c r="AJ1109" s="24"/>
      <c r="AK1109" s="24"/>
      <c r="AL1109" s="24"/>
      <c r="AM1109" s="24"/>
      <c r="AN1109" s="24"/>
      <c r="AO1109" s="145">
        <f t="shared" si="156"/>
        <v>0</v>
      </c>
      <c r="AP1109" s="14">
        <f t="shared" si="157"/>
        <v>0</v>
      </c>
      <c r="AQ1109" s="22"/>
      <c r="AR1109" s="24"/>
      <c r="AS1109" s="24"/>
      <c r="AT1109" s="24"/>
      <c r="AU1109" s="24"/>
      <c r="AV1109" s="24"/>
      <c r="AW1109" s="145"/>
      <c r="AX1109" s="24"/>
      <c r="AY1109" s="24"/>
      <c r="AZ1109" s="24"/>
      <c r="BA1109" s="24"/>
      <c r="BB1109" s="24"/>
      <c r="BC1109" s="24"/>
      <c r="BD1109" s="24"/>
      <c r="BE1109" s="24"/>
      <c r="BF1109" s="24"/>
      <c r="BG1109" s="24"/>
      <c r="BH1109" s="24"/>
      <c r="BI1109" s="24"/>
      <c r="BJ1109" s="24"/>
      <c r="BK1109" s="24"/>
      <c r="BL1109" s="24"/>
      <c r="BM1109" s="145">
        <f t="shared" si="158"/>
        <v>0</v>
      </c>
      <c r="BN1109" s="24">
        <f t="shared" si="159"/>
        <v>0</v>
      </c>
      <c r="BO1109" s="509">
        <f t="shared" si="153"/>
        <v>0</v>
      </c>
      <c r="BP1109" s="511">
        <v>0</v>
      </c>
      <c r="BQ1109" s="512">
        <v>0</v>
      </c>
      <c r="BR1109" s="513">
        <v>0</v>
      </c>
      <c r="BS1109" s="512">
        <v>0</v>
      </c>
      <c r="BT1109" s="512">
        <v>0</v>
      </c>
      <c r="BU1109" s="512">
        <v>0</v>
      </c>
      <c r="BV1109" s="512">
        <v>0</v>
      </c>
      <c r="BW1109" s="512">
        <v>0</v>
      </c>
      <c r="BX1109" s="512">
        <v>0</v>
      </c>
      <c r="BY1109" s="512">
        <v>0</v>
      </c>
      <c r="BZ1109" s="512">
        <v>0</v>
      </c>
      <c r="CA1109" s="512">
        <v>0</v>
      </c>
      <c r="CB1109" s="512">
        <v>0</v>
      </c>
      <c r="CC1109" s="512">
        <v>0</v>
      </c>
      <c r="CD1109" s="512">
        <v>0</v>
      </c>
      <c r="CE1109" s="512">
        <v>0</v>
      </c>
      <c r="CF1109" s="512">
        <v>0</v>
      </c>
      <c r="CG1109" s="512">
        <v>0</v>
      </c>
      <c r="CH1109" s="512">
        <v>0</v>
      </c>
      <c r="CI1109" s="512">
        <v>0</v>
      </c>
      <c r="CJ1109" s="512">
        <v>0</v>
      </c>
      <c r="CK1109" s="512">
        <v>0</v>
      </c>
      <c r="CL1109" s="513">
        <f t="shared" si="160"/>
        <v>0</v>
      </c>
      <c r="CM1109" s="513">
        <f t="shared" si="161"/>
        <v>0</v>
      </c>
      <c r="CN1109" s="113"/>
      <c r="CO1109" s="97"/>
      <c r="CP1109" s="97"/>
      <c r="CQ1109" s="97"/>
      <c r="CR1109" s="97"/>
      <c r="CS1109" s="97"/>
      <c r="CT1109" s="97"/>
      <c r="CU1109" s="114"/>
      <c r="CV1109" s="50">
        <f t="shared" si="154"/>
        <v>560640</v>
      </c>
      <c r="CW1109" s="11"/>
      <c r="CX1109" s="604">
        <f t="shared" si="155"/>
        <v>9.3669307673324875E-2</v>
      </c>
      <c r="CY1109" s="143"/>
      <c r="CZ1109" s="143"/>
      <c r="DA1109" s="143"/>
      <c r="DB1109" s="23"/>
      <c r="DC1109" s="23"/>
      <c r="DD1109" s="23"/>
      <c r="DE1109" s="23"/>
      <c r="DF1109" s="143"/>
      <c r="DG1109" s="89"/>
      <c r="DH1109" s="50" t="s">
        <v>46</v>
      </c>
      <c r="DI1109" s="28"/>
      <c r="DJ1109" s="553" t="s">
        <v>46</v>
      </c>
      <c r="DK1109" s="143"/>
      <c r="DL1109" s="46"/>
      <c r="DM1109" s="111"/>
      <c r="DN1109" s="110"/>
      <c r="DO1109" s="432">
        <v>0</v>
      </c>
      <c r="DP1109" s="433">
        <v>1913.0529029128641</v>
      </c>
      <c r="DQ1109" s="434">
        <v>0</v>
      </c>
      <c r="DR1109" s="428">
        <v>766.05290291286485</v>
      </c>
      <c r="DS1109" s="432">
        <v>0</v>
      </c>
      <c r="DT1109" s="434">
        <v>1.881907737252309</v>
      </c>
      <c r="DU1109" s="434">
        <v>0</v>
      </c>
      <c r="DV1109" s="428">
        <v>1.5521205032097558</v>
      </c>
      <c r="DW1109" s="252"/>
      <c r="DX1109" s="50"/>
      <c r="DY1109" s="249"/>
      <c r="DZ1109" s="464">
        <v>0</v>
      </c>
      <c r="EA1109" s="465">
        <v>32631</v>
      </c>
      <c r="EB1109" s="46"/>
    </row>
    <row r="1110" spans="1:132" s="141" customFormat="1" ht="27.75" customHeight="1" x14ac:dyDescent="0.25">
      <c r="A1110" s="69" t="s">
        <v>56</v>
      </c>
      <c r="B1110" s="69" t="s">
        <v>57</v>
      </c>
      <c r="C1110" s="69" t="s">
        <v>1464</v>
      </c>
      <c r="D1110" s="67" t="s">
        <v>1817</v>
      </c>
      <c r="E1110" s="67" t="s">
        <v>1544</v>
      </c>
      <c r="F1110" s="67" t="s">
        <v>1820</v>
      </c>
      <c r="G1110" s="67" t="s">
        <v>1544</v>
      </c>
      <c r="H1110" s="14" t="s">
        <v>46</v>
      </c>
      <c r="I1110" s="20" t="s">
        <v>1979</v>
      </c>
      <c r="J1110" s="145" t="s">
        <v>1981</v>
      </c>
      <c r="K1110" s="426">
        <v>2.5506873012582316</v>
      </c>
      <c r="L1110" s="426">
        <v>4.0564393855020002</v>
      </c>
      <c r="M1110" s="424">
        <v>555</v>
      </c>
      <c r="N1110" s="487">
        <v>5781600</v>
      </c>
      <c r="O1110" s="487" t="s">
        <v>1976</v>
      </c>
      <c r="P1110" s="572">
        <v>1.5851728990870364</v>
      </c>
      <c r="Q1110" s="34" t="s">
        <v>48</v>
      </c>
      <c r="R1110" s="257" t="s">
        <v>48</v>
      </c>
      <c r="S1110" s="27"/>
      <c r="T1110" s="27"/>
      <c r="U1110" s="145"/>
      <c r="V1110" s="24"/>
      <c r="W1110" s="24"/>
      <c r="X1110" s="24"/>
      <c r="Y1110" s="24"/>
      <c r="Z1110" s="24"/>
      <c r="AA1110" s="24"/>
      <c r="AB1110" s="24"/>
      <c r="AC1110" s="24"/>
      <c r="AD1110" s="24"/>
      <c r="AE1110" s="24"/>
      <c r="AF1110" s="24"/>
      <c r="AG1110" s="24"/>
      <c r="AH1110" s="24"/>
      <c r="AI1110" s="24">
        <v>9</v>
      </c>
      <c r="AJ1110" s="24">
        <v>9</v>
      </c>
      <c r="AK1110" s="24"/>
      <c r="AL1110" s="24"/>
      <c r="AM1110" s="24"/>
      <c r="AN1110" s="24"/>
      <c r="AO1110" s="145">
        <f t="shared" si="156"/>
        <v>9</v>
      </c>
      <c r="AP1110" s="14">
        <f t="shared" si="157"/>
        <v>9</v>
      </c>
      <c r="AQ1110" s="22"/>
      <c r="AR1110" s="24"/>
      <c r="AS1110" s="24"/>
      <c r="AT1110" s="24"/>
      <c r="AU1110" s="24"/>
      <c r="AV1110" s="24"/>
      <c r="AW1110" s="145"/>
      <c r="AX1110" s="24"/>
      <c r="AY1110" s="24"/>
      <c r="AZ1110" s="24"/>
      <c r="BA1110" s="24"/>
      <c r="BB1110" s="24"/>
      <c r="BC1110" s="24"/>
      <c r="BD1110" s="24"/>
      <c r="BE1110" s="24"/>
      <c r="BF1110" s="24"/>
      <c r="BG1110" s="24">
        <v>148.05000000000001</v>
      </c>
      <c r="BH1110" s="24">
        <v>148.05000000000001</v>
      </c>
      <c r="BI1110" s="24"/>
      <c r="BJ1110" s="24"/>
      <c r="BK1110" s="24"/>
      <c r="BL1110" s="24"/>
      <c r="BM1110" s="145">
        <f t="shared" si="158"/>
        <v>148.05000000000001</v>
      </c>
      <c r="BN1110" s="24">
        <f t="shared" si="159"/>
        <v>148.05000000000001</v>
      </c>
      <c r="BO1110" s="509">
        <f t="shared" si="153"/>
        <v>9.3396751916000997E-2</v>
      </c>
      <c r="BP1110" s="511">
        <v>0</v>
      </c>
      <c r="BQ1110" s="512">
        <v>0</v>
      </c>
      <c r="BR1110" s="513">
        <v>0</v>
      </c>
      <c r="BS1110" s="512">
        <v>0</v>
      </c>
      <c r="BT1110" s="512">
        <v>0</v>
      </c>
      <c r="BU1110" s="512">
        <v>0</v>
      </c>
      <c r="BV1110" s="512">
        <v>0</v>
      </c>
      <c r="BW1110" s="512">
        <v>0</v>
      </c>
      <c r="BX1110" s="512">
        <v>0</v>
      </c>
      <c r="BY1110" s="512">
        <v>0</v>
      </c>
      <c r="BZ1110" s="512">
        <v>0</v>
      </c>
      <c r="CA1110" s="512">
        <v>0</v>
      </c>
      <c r="CB1110" s="512">
        <v>0</v>
      </c>
      <c r="CC1110" s="512">
        <v>0</v>
      </c>
      <c r="CD1110" s="512">
        <v>0</v>
      </c>
      <c r="CE1110" s="512">
        <v>0</v>
      </c>
      <c r="CF1110" s="512">
        <v>173787.01200000002</v>
      </c>
      <c r="CG1110" s="512">
        <v>173787.01200000002</v>
      </c>
      <c r="CH1110" s="512">
        <v>0</v>
      </c>
      <c r="CI1110" s="512">
        <v>0</v>
      </c>
      <c r="CJ1110" s="512">
        <v>0</v>
      </c>
      <c r="CK1110" s="512">
        <v>0</v>
      </c>
      <c r="CL1110" s="513">
        <f t="shared" si="160"/>
        <v>173787.01200000002</v>
      </c>
      <c r="CM1110" s="513">
        <f t="shared" si="161"/>
        <v>173787.01200000002</v>
      </c>
      <c r="CN1110" s="113"/>
      <c r="CO1110" s="97"/>
      <c r="CP1110" s="97"/>
      <c r="CQ1110" s="97"/>
      <c r="CR1110" s="97"/>
      <c r="CS1110" s="97"/>
      <c r="CT1110" s="97"/>
      <c r="CU1110" s="114"/>
      <c r="CV1110" s="50">
        <f t="shared" si="154"/>
        <v>5781600</v>
      </c>
      <c r="CW1110" s="11"/>
      <c r="CX1110" s="604">
        <f t="shared" si="155"/>
        <v>1.5851728990870364</v>
      </c>
      <c r="CY1110" s="143"/>
      <c r="CZ1110" s="143"/>
      <c r="DA1110" s="143"/>
      <c r="DB1110" s="23"/>
      <c r="DC1110" s="23"/>
      <c r="DD1110" s="23"/>
      <c r="DE1110" s="23"/>
      <c r="DF1110" s="143"/>
      <c r="DG1110" s="89"/>
      <c r="DH1110" s="50" t="s">
        <v>46</v>
      </c>
      <c r="DI1110" s="28"/>
      <c r="DJ1110" s="553" t="s">
        <v>46</v>
      </c>
      <c r="DK1110" s="143"/>
      <c r="DL1110" s="46"/>
      <c r="DM1110" s="111"/>
      <c r="DN1110" s="110"/>
      <c r="DO1110" s="432">
        <v>339.36785231877531</v>
      </c>
      <c r="DP1110" s="433">
        <v>1005.1512955573999</v>
      </c>
      <c r="DQ1110" s="434">
        <v>9.9054479963980189</v>
      </c>
      <c r="DR1110" s="428">
        <v>463.14496849204687</v>
      </c>
      <c r="DS1110" s="432">
        <v>2.0009004952723997</v>
      </c>
      <c r="DT1110" s="434">
        <v>-0.66692860167836465</v>
      </c>
      <c r="DU1110" s="434">
        <v>0.99054479963980191</v>
      </c>
      <c r="DV1110" s="428">
        <v>9.8952297493491992E-3</v>
      </c>
      <c r="DW1110" s="252"/>
      <c r="DX1110" s="50"/>
      <c r="DY1110" s="249"/>
      <c r="DZ1110" s="464">
        <v>0</v>
      </c>
      <c r="EA1110" s="465">
        <v>264730.33333333331</v>
      </c>
      <c r="EB1110" s="46"/>
    </row>
    <row r="1111" spans="1:132" s="141" customFormat="1" ht="27.75" customHeight="1" x14ac:dyDescent="0.25">
      <c r="A1111" s="69" t="s">
        <v>56</v>
      </c>
      <c r="B1111" s="69" t="s">
        <v>57</v>
      </c>
      <c r="C1111" s="69" t="s">
        <v>1464</v>
      </c>
      <c r="D1111" s="67" t="s">
        <v>1817</v>
      </c>
      <c r="E1111" s="67" t="s">
        <v>1544</v>
      </c>
      <c r="F1111" s="67" t="s">
        <v>1821</v>
      </c>
      <c r="G1111" s="67" t="s">
        <v>1544</v>
      </c>
      <c r="H1111" s="14" t="s">
        <v>617</v>
      </c>
      <c r="I1111" s="20" t="s">
        <v>1978</v>
      </c>
      <c r="J1111" s="145" t="s">
        <v>1981</v>
      </c>
      <c r="K1111" s="426">
        <v>2.0535194374536609</v>
      </c>
      <c r="L1111" s="426">
        <v>1.4901515120519999</v>
      </c>
      <c r="M1111" s="424">
        <v>63</v>
      </c>
      <c r="N1111" s="487">
        <v>1051200</v>
      </c>
      <c r="O1111" s="487" t="s">
        <v>1976</v>
      </c>
      <c r="P1111" s="572">
        <v>0.32423991117689382</v>
      </c>
      <c r="Q1111" s="34" t="s">
        <v>48</v>
      </c>
      <c r="R1111" s="257" t="s">
        <v>48</v>
      </c>
      <c r="S1111" s="27"/>
      <c r="T1111" s="27"/>
      <c r="U1111" s="145"/>
      <c r="V1111" s="24"/>
      <c r="W1111" s="24"/>
      <c r="X1111" s="24"/>
      <c r="Y1111" s="24"/>
      <c r="Z1111" s="24"/>
      <c r="AA1111" s="24"/>
      <c r="AB1111" s="24"/>
      <c r="AC1111" s="24"/>
      <c r="AD1111" s="24"/>
      <c r="AE1111" s="24"/>
      <c r="AF1111" s="24"/>
      <c r="AG1111" s="24"/>
      <c r="AH1111" s="24"/>
      <c r="AI1111" s="24">
        <v>3</v>
      </c>
      <c r="AJ1111" s="24">
        <v>3</v>
      </c>
      <c r="AK1111" s="24"/>
      <c r="AL1111" s="24"/>
      <c r="AM1111" s="24"/>
      <c r="AN1111" s="24"/>
      <c r="AO1111" s="145">
        <f t="shared" si="156"/>
        <v>3</v>
      </c>
      <c r="AP1111" s="14">
        <f t="shared" si="157"/>
        <v>3</v>
      </c>
      <c r="AQ1111" s="22"/>
      <c r="AR1111" s="24"/>
      <c r="AS1111" s="24"/>
      <c r="AT1111" s="24"/>
      <c r="AU1111" s="24"/>
      <c r="AV1111" s="24"/>
      <c r="AW1111" s="145"/>
      <c r="AX1111" s="24"/>
      <c r="AY1111" s="24"/>
      <c r="AZ1111" s="24"/>
      <c r="BA1111" s="24"/>
      <c r="BB1111" s="24"/>
      <c r="BC1111" s="24"/>
      <c r="BD1111" s="24"/>
      <c r="BE1111" s="24"/>
      <c r="BF1111" s="24"/>
      <c r="BG1111" s="24">
        <v>25.37</v>
      </c>
      <c r="BH1111" s="24">
        <v>25.37</v>
      </c>
      <c r="BI1111" s="24"/>
      <c r="BJ1111" s="24"/>
      <c r="BK1111" s="24"/>
      <c r="BL1111" s="24"/>
      <c r="BM1111" s="145">
        <f t="shared" si="158"/>
        <v>25.37</v>
      </c>
      <c r="BN1111" s="24">
        <f t="shared" si="159"/>
        <v>25.37</v>
      </c>
      <c r="BO1111" s="509">
        <f t="shared" si="153"/>
        <v>7.8244531673829096E-2</v>
      </c>
      <c r="BP1111" s="511">
        <v>0</v>
      </c>
      <c r="BQ1111" s="512">
        <v>0</v>
      </c>
      <c r="BR1111" s="513">
        <v>0</v>
      </c>
      <c r="BS1111" s="512">
        <v>0</v>
      </c>
      <c r="BT1111" s="512">
        <v>0</v>
      </c>
      <c r="BU1111" s="512">
        <v>0</v>
      </c>
      <c r="BV1111" s="512">
        <v>0</v>
      </c>
      <c r="BW1111" s="512">
        <v>0</v>
      </c>
      <c r="BX1111" s="512">
        <v>0</v>
      </c>
      <c r="BY1111" s="512">
        <v>0</v>
      </c>
      <c r="BZ1111" s="512">
        <v>0</v>
      </c>
      <c r="CA1111" s="512">
        <v>0</v>
      </c>
      <c r="CB1111" s="512">
        <v>0</v>
      </c>
      <c r="CC1111" s="512">
        <v>0</v>
      </c>
      <c r="CD1111" s="512">
        <v>0</v>
      </c>
      <c r="CE1111" s="512">
        <v>0</v>
      </c>
      <c r="CF1111" s="512">
        <v>29780.320800000005</v>
      </c>
      <c r="CG1111" s="512">
        <v>29780.320800000005</v>
      </c>
      <c r="CH1111" s="512">
        <v>0</v>
      </c>
      <c r="CI1111" s="512">
        <v>0</v>
      </c>
      <c r="CJ1111" s="512">
        <v>0</v>
      </c>
      <c r="CK1111" s="512">
        <v>0</v>
      </c>
      <c r="CL1111" s="513">
        <f t="shared" si="160"/>
        <v>29780.320800000005</v>
      </c>
      <c r="CM1111" s="513">
        <f t="shared" si="161"/>
        <v>29780.320800000005</v>
      </c>
      <c r="CN1111" s="113"/>
      <c r="CO1111" s="97"/>
      <c r="CP1111" s="97"/>
      <c r="CQ1111" s="97"/>
      <c r="CR1111" s="97"/>
      <c r="CS1111" s="97"/>
      <c r="CT1111" s="97"/>
      <c r="CU1111" s="114"/>
      <c r="CV1111" s="50">
        <f t="shared" si="154"/>
        <v>1051200</v>
      </c>
      <c r="CW1111" s="11"/>
      <c r="CX1111" s="604">
        <f t="shared" si="155"/>
        <v>0.32423991117689382</v>
      </c>
      <c r="CY1111" s="143"/>
      <c r="CZ1111" s="143"/>
      <c r="DA1111" s="143"/>
      <c r="DB1111" s="23"/>
      <c r="DC1111" s="23"/>
      <c r="DD1111" s="23"/>
      <c r="DE1111" s="23"/>
      <c r="DF1111" s="143"/>
      <c r="DG1111" s="89"/>
      <c r="DH1111" s="50" t="s">
        <v>46</v>
      </c>
      <c r="DI1111" s="28"/>
      <c r="DJ1111" s="553" t="s">
        <v>46</v>
      </c>
      <c r="DK1111" s="143"/>
      <c r="DL1111" s="46"/>
      <c r="DM1111" s="111"/>
      <c r="DN1111" s="110"/>
      <c r="DO1111" s="432">
        <v>368.03809523809525</v>
      </c>
      <c r="DP1111" s="433">
        <v>-368.03809523809525</v>
      </c>
      <c r="DQ1111" s="434">
        <v>12</v>
      </c>
      <c r="DR1111" s="428">
        <v>-12</v>
      </c>
      <c r="DS1111" s="432">
        <v>2.4571428571428573</v>
      </c>
      <c r="DT1111" s="434">
        <v>-2.4571428571428573</v>
      </c>
      <c r="DU1111" s="434">
        <v>1.2</v>
      </c>
      <c r="DV1111" s="428">
        <v>-1.2</v>
      </c>
      <c r="DW1111" s="252"/>
      <c r="DX1111" s="50"/>
      <c r="DY1111" s="249"/>
      <c r="DZ1111" s="464">
        <v>0</v>
      </c>
      <c r="EA1111" s="465">
        <v>0</v>
      </c>
      <c r="EB1111" s="46"/>
    </row>
    <row r="1112" spans="1:132" s="141" customFormat="1" ht="27.75" customHeight="1" x14ac:dyDescent="0.25">
      <c r="A1112" s="69" t="s">
        <v>56</v>
      </c>
      <c r="B1112" s="69" t="s">
        <v>57</v>
      </c>
      <c r="C1112" s="69" t="s">
        <v>1464</v>
      </c>
      <c r="D1112" s="67" t="s">
        <v>1822</v>
      </c>
      <c r="E1112" s="67" t="s">
        <v>1823</v>
      </c>
      <c r="F1112" s="67" t="s">
        <v>1824</v>
      </c>
      <c r="G1112" s="67" t="s">
        <v>1823</v>
      </c>
      <c r="H1112" s="14" t="s">
        <v>46</v>
      </c>
      <c r="I1112" s="20" t="s">
        <v>1979</v>
      </c>
      <c r="J1112" s="145" t="s">
        <v>1975</v>
      </c>
      <c r="K1112" s="426">
        <v>11.774481389853227</v>
      </c>
      <c r="L1112" s="426">
        <v>12.406249974195001</v>
      </c>
      <c r="M1112" s="424">
        <v>2532</v>
      </c>
      <c r="N1112" s="487">
        <v>24878399.999999996</v>
      </c>
      <c r="O1112" s="487" t="s">
        <v>1976</v>
      </c>
      <c r="P1112" s="572">
        <v>7.2857747271932585</v>
      </c>
      <c r="Q1112" s="34" t="s">
        <v>1977</v>
      </c>
      <c r="R1112" s="257" t="s">
        <v>48</v>
      </c>
      <c r="S1112" s="27"/>
      <c r="T1112" s="27"/>
      <c r="U1112" s="145"/>
      <c r="V1112" s="24"/>
      <c r="W1112" s="24"/>
      <c r="X1112" s="24"/>
      <c r="Y1112" s="24"/>
      <c r="Z1112" s="24"/>
      <c r="AA1112" s="24"/>
      <c r="AB1112" s="24"/>
      <c r="AC1112" s="24"/>
      <c r="AD1112" s="24"/>
      <c r="AE1112" s="24"/>
      <c r="AF1112" s="24"/>
      <c r="AG1112" s="24"/>
      <c r="AH1112" s="24"/>
      <c r="AI1112" s="24">
        <v>47</v>
      </c>
      <c r="AJ1112" s="24">
        <v>47</v>
      </c>
      <c r="AK1112" s="24"/>
      <c r="AL1112" s="24"/>
      <c r="AM1112" s="24"/>
      <c r="AN1112" s="24"/>
      <c r="AO1112" s="145">
        <f t="shared" si="156"/>
        <v>47</v>
      </c>
      <c r="AP1112" s="14">
        <f t="shared" si="157"/>
        <v>47</v>
      </c>
      <c r="AQ1112" s="22"/>
      <c r="AR1112" s="24"/>
      <c r="AS1112" s="24"/>
      <c r="AT1112" s="24"/>
      <c r="AU1112" s="24"/>
      <c r="AV1112" s="24"/>
      <c r="AW1112" s="145"/>
      <c r="AX1112" s="24"/>
      <c r="AY1112" s="24"/>
      <c r="AZ1112" s="24"/>
      <c r="BA1112" s="24"/>
      <c r="BB1112" s="24"/>
      <c r="BC1112" s="24"/>
      <c r="BD1112" s="24"/>
      <c r="BE1112" s="24"/>
      <c r="BF1112" s="24"/>
      <c r="BG1112" s="24">
        <v>270.35000000000002</v>
      </c>
      <c r="BH1112" s="24">
        <v>270.35000000000002</v>
      </c>
      <c r="BI1112" s="24"/>
      <c r="BJ1112" s="24"/>
      <c r="BK1112" s="24"/>
      <c r="BL1112" s="24"/>
      <c r="BM1112" s="145">
        <f t="shared" si="158"/>
        <v>270.35000000000002</v>
      </c>
      <c r="BN1112" s="24">
        <f t="shared" si="159"/>
        <v>270.35000000000002</v>
      </c>
      <c r="BO1112" s="509">
        <f t="shared" si="153"/>
        <v>3.7106554913227265E-2</v>
      </c>
      <c r="BP1112" s="511">
        <v>0</v>
      </c>
      <c r="BQ1112" s="512">
        <v>0</v>
      </c>
      <c r="BR1112" s="513">
        <v>0</v>
      </c>
      <c r="BS1112" s="512">
        <v>0</v>
      </c>
      <c r="BT1112" s="512">
        <v>0</v>
      </c>
      <c r="BU1112" s="512">
        <v>0</v>
      </c>
      <c r="BV1112" s="512">
        <v>0</v>
      </c>
      <c r="BW1112" s="512">
        <v>0</v>
      </c>
      <c r="BX1112" s="512">
        <v>0</v>
      </c>
      <c r="BY1112" s="512">
        <v>0</v>
      </c>
      <c r="BZ1112" s="512">
        <v>0</v>
      </c>
      <c r="CA1112" s="512">
        <v>0</v>
      </c>
      <c r="CB1112" s="512">
        <v>0</v>
      </c>
      <c r="CC1112" s="512">
        <v>0</v>
      </c>
      <c r="CD1112" s="512">
        <v>0</v>
      </c>
      <c r="CE1112" s="512">
        <v>0</v>
      </c>
      <c r="CF1112" s="512">
        <v>317347.64400000003</v>
      </c>
      <c r="CG1112" s="512">
        <v>317347.64400000003</v>
      </c>
      <c r="CH1112" s="512">
        <v>0</v>
      </c>
      <c r="CI1112" s="512">
        <v>0</v>
      </c>
      <c r="CJ1112" s="512">
        <v>0</v>
      </c>
      <c r="CK1112" s="512">
        <v>0</v>
      </c>
      <c r="CL1112" s="513">
        <f t="shared" si="160"/>
        <v>317347.64400000003</v>
      </c>
      <c r="CM1112" s="513">
        <f t="shared" si="161"/>
        <v>317347.64400000003</v>
      </c>
      <c r="CN1112" s="113"/>
      <c r="CO1112" s="97"/>
      <c r="CP1112" s="97"/>
      <c r="CQ1112" s="97"/>
      <c r="CR1112" s="97"/>
      <c r="CS1112" s="97"/>
      <c r="CT1112" s="97"/>
      <c r="CU1112" s="114"/>
      <c r="CV1112" s="50">
        <f t="shared" si="154"/>
        <v>24878399.999999996</v>
      </c>
      <c r="CW1112" s="11"/>
      <c r="CX1112" s="604">
        <f t="shared" si="155"/>
        <v>7.2857747271932585</v>
      </c>
      <c r="CY1112" s="143"/>
      <c r="CZ1112" s="143"/>
      <c r="DA1112" s="143"/>
      <c r="DB1112" s="23"/>
      <c r="DC1112" s="23"/>
      <c r="DD1112" s="23"/>
      <c r="DE1112" s="23"/>
      <c r="DF1112" s="143"/>
      <c r="DG1112" s="89"/>
      <c r="DH1112" s="50" t="s">
        <v>46</v>
      </c>
      <c r="DI1112" s="28"/>
      <c r="DJ1112" s="553" t="s">
        <v>46</v>
      </c>
      <c r="DK1112" s="143"/>
      <c r="DL1112" s="46"/>
      <c r="DM1112" s="111"/>
      <c r="DN1112" s="110"/>
      <c r="DO1112" s="432">
        <v>1310.0005265236296</v>
      </c>
      <c r="DP1112" s="433">
        <v>-228.58578196941721</v>
      </c>
      <c r="DQ1112" s="434">
        <v>74.05383704093731</v>
      </c>
      <c r="DR1112" s="428">
        <v>90.303578854626295</v>
      </c>
      <c r="DS1112" s="432">
        <v>2.6844807160721373</v>
      </c>
      <c r="DT1112" s="434">
        <v>-0.44862644353122194</v>
      </c>
      <c r="DU1112" s="434">
        <v>1.6147163353955531</v>
      </c>
      <c r="DV1112" s="428">
        <v>0.28473048244562293</v>
      </c>
      <c r="DW1112" s="252"/>
      <c r="DX1112" s="50"/>
      <c r="DY1112" s="249"/>
      <c r="DZ1112" s="464">
        <v>95684</v>
      </c>
      <c r="EA1112" s="465">
        <v>82785.666666666657</v>
      </c>
      <c r="EB1112" s="46"/>
    </row>
    <row r="1113" spans="1:132" s="141" customFormat="1" ht="27.75" customHeight="1" x14ac:dyDescent="0.25">
      <c r="A1113" s="69" t="s">
        <v>56</v>
      </c>
      <c r="B1113" s="69" t="s">
        <v>57</v>
      </c>
      <c r="C1113" s="69" t="s">
        <v>1464</v>
      </c>
      <c r="D1113" s="67" t="s">
        <v>1822</v>
      </c>
      <c r="E1113" s="67" t="s">
        <v>1823</v>
      </c>
      <c r="F1113" s="67" t="s">
        <v>1825</v>
      </c>
      <c r="G1113" s="67" t="s">
        <v>1823</v>
      </c>
      <c r="H1113" s="14" t="s">
        <v>46</v>
      </c>
      <c r="I1113" s="20" t="s">
        <v>1978</v>
      </c>
      <c r="J1113" s="145" t="s">
        <v>1975</v>
      </c>
      <c r="K1113" s="426">
        <v>11.797344460513136</v>
      </c>
      <c r="L1113" s="426">
        <v>13.877272698407999</v>
      </c>
      <c r="M1113" s="424">
        <v>1042</v>
      </c>
      <c r="N1113" s="487">
        <v>17765280</v>
      </c>
      <c r="O1113" s="487" t="s">
        <v>1976</v>
      </c>
      <c r="P1113" s="572">
        <v>4.8538299010987194</v>
      </c>
      <c r="Q1113" s="34" t="s">
        <v>1977</v>
      </c>
      <c r="R1113" s="257" t="s">
        <v>48</v>
      </c>
      <c r="S1113" s="27"/>
      <c r="T1113" s="27"/>
      <c r="U1113" s="145"/>
      <c r="V1113" s="24"/>
      <c r="W1113" s="24"/>
      <c r="X1113" s="24"/>
      <c r="Y1113" s="24"/>
      <c r="Z1113" s="24"/>
      <c r="AA1113" s="24"/>
      <c r="AB1113" s="24"/>
      <c r="AC1113" s="24"/>
      <c r="AD1113" s="24"/>
      <c r="AE1113" s="24"/>
      <c r="AF1113" s="24"/>
      <c r="AG1113" s="24"/>
      <c r="AH1113" s="24"/>
      <c r="AI1113" s="24">
        <v>48</v>
      </c>
      <c r="AJ1113" s="24">
        <v>48</v>
      </c>
      <c r="AK1113" s="24"/>
      <c r="AL1113" s="24"/>
      <c r="AM1113" s="24"/>
      <c r="AN1113" s="24"/>
      <c r="AO1113" s="145">
        <f t="shared" si="156"/>
        <v>48</v>
      </c>
      <c r="AP1113" s="14">
        <f t="shared" si="157"/>
        <v>48</v>
      </c>
      <c r="AQ1113" s="22"/>
      <c r="AR1113" s="24"/>
      <c r="AS1113" s="24"/>
      <c r="AT1113" s="24"/>
      <c r="AU1113" s="24"/>
      <c r="AV1113" s="24"/>
      <c r="AW1113" s="145"/>
      <c r="AX1113" s="24"/>
      <c r="AY1113" s="24"/>
      <c r="AZ1113" s="24"/>
      <c r="BA1113" s="24"/>
      <c r="BB1113" s="24"/>
      <c r="BC1113" s="24"/>
      <c r="BD1113" s="24"/>
      <c r="BE1113" s="24"/>
      <c r="BF1113" s="24"/>
      <c r="BG1113" s="24">
        <v>387.77</v>
      </c>
      <c r="BH1113" s="24">
        <v>387.77</v>
      </c>
      <c r="BI1113" s="24"/>
      <c r="BJ1113" s="24"/>
      <c r="BK1113" s="24"/>
      <c r="BL1113" s="24"/>
      <c r="BM1113" s="145">
        <f t="shared" si="158"/>
        <v>387.77</v>
      </c>
      <c r="BN1113" s="24">
        <f t="shared" si="159"/>
        <v>387.77</v>
      </c>
      <c r="BO1113" s="509">
        <f t="shared" si="153"/>
        <v>7.9889490958927889E-2</v>
      </c>
      <c r="BP1113" s="511">
        <v>0</v>
      </c>
      <c r="BQ1113" s="512">
        <v>0</v>
      </c>
      <c r="BR1113" s="513">
        <v>0</v>
      </c>
      <c r="BS1113" s="512">
        <v>0</v>
      </c>
      <c r="BT1113" s="512">
        <v>0</v>
      </c>
      <c r="BU1113" s="512">
        <v>0</v>
      </c>
      <c r="BV1113" s="512">
        <v>0</v>
      </c>
      <c r="BW1113" s="512">
        <v>0</v>
      </c>
      <c r="BX1113" s="512">
        <v>0</v>
      </c>
      <c r="BY1113" s="512">
        <v>0</v>
      </c>
      <c r="BZ1113" s="512">
        <v>0</v>
      </c>
      <c r="CA1113" s="512">
        <v>0</v>
      </c>
      <c r="CB1113" s="512">
        <v>0</v>
      </c>
      <c r="CC1113" s="512">
        <v>0</v>
      </c>
      <c r="CD1113" s="512">
        <v>0</v>
      </c>
      <c r="CE1113" s="512">
        <v>0</v>
      </c>
      <c r="CF1113" s="512">
        <v>455179.93679999997</v>
      </c>
      <c r="CG1113" s="512">
        <v>455179.93679999997</v>
      </c>
      <c r="CH1113" s="512">
        <v>0</v>
      </c>
      <c r="CI1113" s="512">
        <v>0</v>
      </c>
      <c r="CJ1113" s="512">
        <v>0</v>
      </c>
      <c r="CK1113" s="512">
        <v>0</v>
      </c>
      <c r="CL1113" s="513">
        <f t="shared" si="160"/>
        <v>455179.93679999997</v>
      </c>
      <c r="CM1113" s="513">
        <f t="shared" si="161"/>
        <v>455179.93679999997</v>
      </c>
      <c r="CN1113" s="113"/>
      <c r="CO1113" s="97"/>
      <c r="CP1113" s="97"/>
      <c r="CQ1113" s="97"/>
      <c r="CR1113" s="97"/>
      <c r="CS1113" s="97"/>
      <c r="CT1113" s="97"/>
      <c r="CU1113" s="114"/>
      <c r="CV1113" s="50">
        <f t="shared" si="154"/>
        <v>17765280</v>
      </c>
      <c r="CW1113" s="11"/>
      <c r="CX1113" s="604">
        <f t="shared" si="155"/>
        <v>4.8538299010987194</v>
      </c>
      <c r="CY1113" s="143"/>
      <c r="CZ1113" s="143"/>
      <c r="DA1113" s="143"/>
      <c r="DB1113" s="23"/>
      <c r="DC1113" s="23"/>
      <c r="DD1113" s="23"/>
      <c r="DE1113" s="23"/>
      <c r="DF1113" s="143"/>
      <c r="DG1113" s="89"/>
      <c r="DH1113" s="50" t="s">
        <v>46</v>
      </c>
      <c r="DI1113" s="28"/>
      <c r="DJ1113" s="553" t="s">
        <v>46</v>
      </c>
      <c r="DK1113" s="143"/>
      <c r="DL1113" s="46"/>
      <c r="DM1113" s="111"/>
      <c r="DN1113" s="110"/>
      <c r="DO1113" s="432">
        <v>2505.5662323127272</v>
      </c>
      <c r="DP1113" s="433">
        <v>-1685.5460826552635</v>
      </c>
      <c r="DQ1113" s="434">
        <v>104.31241506115565</v>
      </c>
      <c r="DR1113" s="428">
        <v>24.648383374844471</v>
      </c>
      <c r="DS1113" s="432">
        <v>2.2783595811015998</v>
      </c>
      <c r="DT1113" s="434">
        <v>-0.86652864755280845</v>
      </c>
      <c r="DU1113" s="434">
        <v>1.2490207050923297</v>
      </c>
      <c r="DV1113" s="428">
        <v>-0.17199153365807462</v>
      </c>
      <c r="DW1113" s="252"/>
      <c r="DX1113" s="50"/>
      <c r="DY1113" s="249"/>
      <c r="DZ1113" s="464">
        <v>263</v>
      </c>
      <c r="EA1113" s="465">
        <v>100538.66666666667</v>
      </c>
      <c r="EB1113" s="46"/>
    </row>
    <row r="1114" spans="1:132" s="141" customFormat="1" ht="27.75" customHeight="1" x14ac:dyDescent="0.25">
      <c r="A1114" s="69" t="s">
        <v>56</v>
      </c>
      <c r="B1114" s="69" t="s">
        <v>57</v>
      </c>
      <c r="C1114" s="69" t="s">
        <v>1464</v>
      </c>
      <c r="D1114" s="67" t="s">
        <v>1822</v>
      </c>
      <c r="E1114" s="67" t="s">
        <v>1823</v>
      </c>
      <c r="F1114" s="67" t="s">
        <v>1826</v>
      </c>
      <c r="G1114" s="67" t="s">
        <v>1823</v>
      </c>
      <c r="H1114" s="14" t="s">
        <v>46</v>
      </c>
      <c r="I1114" s="20" t="s">
        <v>1979</v>
      </c>
      <c r="J1114" s="145" t="s">
        <v>1975</v>
      </c>
      <c r="K1114" s="426">
        <v>11.820207531173043</v>
      </c>
      <c r="L1114" s="426">
        <v>22.729356013329003</v>
      </c>
      <c r="M1114" s="424">
        <v>1461</v>
      </c>
      <c r="N1114" s="487">
        <v>19832640.000000004</v>
      </c>
      <c r="O1114" s="487" t="s">
        <v>1976</v>
      </c>
      <c r="P1114" s="572">
        <v>5.7386307356372033</v>
      </c>
      <c r="Q1114" s="34" t="s">
        <v>1977</v>
      </c>
      <c r="R1114" s="257" t="s">
        <v>48</v>
      </c>
      <c r="S1114" s="27"/>
      <c r="T1114" s="27"/>
      <c r="U1114" s="145"/>
      <c r="V1114" s="24"/>
      <c r="W1114" s="24"/>
      <c r="X1114" s="24"/>
      <c r="Y1114" s="24"/>
      <c r="Z1114" s="24"/>
      <c r="AA1114" s="24"/>
      <c r="AB1114" s="24"/>
      <c r="AC1114" s="24"/>
      <c r="AD1114" s="24"/>
      <c r="AE1114" s="24"/>
      <c r="AF1114" s="24"/>
      <c r="AG1114" s="24"/>
      <c r="AH1114" s="24"/>
      <c r="AI1114" s="24">
        <v>83</v>
      </c>
      <c r="AJ1114" s="24">
        <v>83</v>
      </c>
      <c r="AK1114" s="24"/>
      <c r="AL1114" s="24"/>
      <c r="AM1114" s="24"/>
      <c r="AN1114" s="24"/>
      <c r="AO1114" s="145">
        <f t="shared" si="156"/>
        <v>83</v>
      </c>
      <c r="AP1114" s="14">
        <f t="shared" si="157"/>
        <v>83</v>
      </c>
      <c r="AQ1114" s="22"/>
      <c r="AR1114" s="24"/>
      <c r="AS1114" s="24"/>
      <c r="AT1114" s="24"/>
      <c r="AU1114" s="24"/>
      <c r="AV1114" s="24"/>
      <c r="AW1114" s="145"/>
      <c r="AX1114" s="24"/>
      <c r="AY1114" s="24"/>
      <c r="AZ1114" s="24"/>
      <c r="BA1114" s="24"/>
      <c r="BB1114" s="24"/>
      <c r="BC1114" s="24"/>
      <c r="BD1114" s="24"/>
      <c r="BE1114" s="24"/>
      <c r="BF1114" s="24"/>
      <c r="BG1114" s="24">
        <v>1233.0899999999999</v>
      </c>
      <c r="BH1114" s="24">
        <v>1233.0899999999999</v>
      </c>
      <c r="BI1114" s="24"/>
      <c r="BJ1114" s="24"/>
      <c r="BK1114" s="24"/>
      <c r="BL1114" s="24"/>
      <c r="BM1114" s="145">
        <f t="shared" si="158"/>
        <v>1233.0899999999999</v>
      </c>
      <c r="BN1114" s="24">
        <f t="shared" si="159"/>
        <v>1233.0899999999999</v>
      </c>
      <c r="BO1114" s="509">
        <f t="shared" si="153"/>
        <v>0.21487529984155371</v>
      </c>
      <c r="BP1114" s="511">
        <v>0</v>
      </c>
      <c r="BQ1114" s="512">
        <v>0</v>
      </c>
      <c r="BR1114" s="513">
        <v>0</v>
      </c>
      <c r="BS1114" s="512">
        <v>0</v>
      </c>
      <c r="BT1114" s="512">
        <v>0</v>
      </c>
      <c r="BU1114" s="512">
        <v>0</v>
      </c>
      <c r="BV1114" s="512">
        <v>0</v>
      </c>
      <c r="BW1114" s="512">
        <v>0</v>
      </c>
      <c r="BX1114" s="512">
        <v>0</v>
      </c>
      <c r="BY1114" s="512">
        <v>0</v>
      </c>
      <c r="BZ1114" s="512">
        <v>0</v>
      </c>
      <c r="CA1114" s="512">
        <v>0</v>
      </c>
      <c r="CB1114" s="512">
        <v>0</v>
      </c>
      <c r="CC1114" s="512">
        <v>0</v>
      </c>
      <c r="CD1114" s="512">
        <v>0</v>
      </c>
      <c r="CE1114" s="512">
        <v>0</v>
      </c>
      <c r="CF1114" s="512">
        <v>1447450.3655999999</v>
      </c>
      <c r="CG1114" s="512">
        <v>1447450.3655999999</v>
      </c>
      <c r="CH1114" s="512">
        <v>0</v>
      </c>
      <c r="CI1114" s="512">
        <v>0</v>
      </c>
      <c r="CJ1114" s="512">
        <v>0</v>
      </c>
      <c r="CK1114" s="512">
        <v>0</v>
      </c>
      <c r="CL1114" s="513">
        <f t="shared" si="160"/>
        <v>1447450.3655999999</v>
      </c>
      <c r="CM1114" s="513">
        <f t="shared" si="161"/>
        <v>1447450.3655999999</v>
      </c>
      <c r="CN1114" s="113"/>
      <c r="CO1114" s="97"/>
      <c r="CP1114" s="97"/>
      <c r="CQ1114" s="97"/>
      <c r="CR1114" s="97"/>
      <c r="CS1114" s="97"/>
      <c r="CT1114" s="97"/>
      <c r="CU1114" s="114"/>
      <c r="CV1114" s="50">
        <f t="shared" si="154"/>
        <v>19832640.000000004</v>
      </c>
      <c r="CW1114" s="11"/>
      <c r="CX1114" s="604">
        <f t="shared" si="155"/>
        <v>5.7386307356372033</v>
      </c>
      <c r="CY1114" s="143"/>
      <c r="CZ1114" s="143"/>
      <c r="DA1114" s="143"/>
      <c r="DB1114" s="23"/>
      <c r="DC1114" s="23"/>
      <c r="DD1114" s="23"/>
      <c r="DE1114" s="23"/>
      <c r="DF1114" s="143"/>
      <c r="DG1114" s="89"/>
      <c r="DH1114" s="50" t="s">
        <v>46</v>
      </c>
      <c r="DI1114" s="28"/>
      <c r="DJ1114" s="553" t="s">
        <v>46</v>
      </c>
      <c r="DK1114" s="143"/>
      <c r="DL1114" s="46"/>
      <c r="DM1114" s="111"/>
      <c r="DN1114" s="110"/>
      <c r="DO1114" s="432">
        <v>1291.7647864027863</v>
      </c>
      <c r="DP1114" s="433">
        <v>-501.40660239788519</v>
      </c>
      <c r="DQ1114" s="434">
        <v>97.030742029316357</v>
      </c>
      <c r="DR1114" s="428">
        <v>-20.035778518469897</v>
      </c>
      <c r="DS1114" s="432">
        <v>1.8157759653225387</v>
      </c>
      <c r="DT1114" s="434">
        <v>-0.50012962844404085</v>
      </c>
      <c r="DU1114" s="434">
        <v>0.81651742428563467</v>
      </c>
      <c r="DV1114" s="428">
        <v>0.16564309374565289</v>
      </c>
      <c r="DW1114" s="252"/>
      <c r="DX1114" s="50"/>
      <c r="DY1114" s="249"/>
      <c r="DZ1114" s="464">
        <v>77004</v>
      </c>
      <c r="EA1114" s="465">
        <v>-59354</v>
      </c>
      <c r="EB1114" s="46"/>
    </row>
    <row r="1115" spans="1:132" s="141" customFormat="1" ht="27.75" customHeight="1" x14ac:dyDescent="0.25">
      <c r="A1115" s="69" t="s">
        <v>56</v>
      </c>
      <c r="B1115" s="69" t="s">
        <v>57</v>
      </c>
      <c r="C1115" s="69" t="s">
        <v>1464</v>
      </c>
      <c r="D1115" s="67" t="s">
        <v>1827</v>
      </c>
      <c r="E1115" s="67" t="s">
        <v>1473</v>
      </c>
      <c r="F1115" s="67" t="s">
        <v>1828</v>
      </c>
      <c r="G1115" s="67" t="s">
        <v>1554</v>
      </c>
      <c r="H1115" s="14" t="s">
        <v>46</v>
      </c>
      <c r="I1115" s="20" t="s">
        <v>1978</v>
      </c>
      <c r="J1115" s="145" t="s">
        <v>1975</v>
      </c>
      <c r="K1115" s="426">
        <v>11.271493835335225</v>
      </c>
      <c r="L1115" s="426">
        <v>22.106249954019003</v>
      </c>
      <c r="M1115" s="424">
        <v>1358</v>
      </c>
      <c r="N1115" s="487">
        <v>15676361</v>
      </c>
      <c r="O1115" s="487" t="s">
        <v>1982</v>
      </c>
      <c r="P1115" s="572">
        <v>4.9155601918804734</v>
      </c>
      <c r="Q1115" s="34" t="s">
        <v>1977</v>
      </c>
      <c r="R1115" s="257" t="s">
        <v>48</v>
      </c>
      <c r="S1115" s="27"/>
      <c r="T1115" s="27"/>
      <c r="U1115" s="145"/>
      <c r="V1115" s="24"/>
      <c r="W1115" s="24"/>
      <c r="X1115" s="24"/>
      <c r="Y1115" s="24"/>
      <c r="Z1115" s="24"/>
      <c r="AA1115" s="24"/>
      <c r="AB1115" s="24"/>
      <c r="AC1115" s="24"/>
      <c r="AD1115" s="24"/>
      <c r="AE1115" s="24"/>
      <c r="AF1115" s="24"/>
      <c r="AG1115" s="24"/>
      <c r="AH1115" s="24"/>
      <c r="AI1115" s="24">
        <v>80</v>
      </c>
      <c r="AJ1115" s="24">
        <v>80</v>
      </c>
      <c r="AK1115" s="24"/>
      <c r="AL1115" s="24"/>
      <c r="AM1115" s="24"/>
      <c r="AN1115" s="24"/>
      <c r="AO1115" s="145">
        <f t="shared" si="156"/>
        <v>80</v>
      </c>
      <c r="AP1115" s="14">
        <f t="shared" si="157"/>
        <v>80</v>
      </c>
      <c r="AQ1115" s="22"/>
      <c r="AR1115" s="24"/>
      <c r="AS1115" s="24"/>
      <c r="AT1115" s="24"/>
      <c r="AU1115" s="24"/>
      <c r="AV1115" s="24"/>
      <c r="AW1115" s="145"/>
      <c r="AX1115" s="24"/>
      <c r="AY1115" s="24"/>
      <c r="AZ1115" s="24"/>
      <c r="BA1115" s="24"/>
      <c r="BB1115" s="24"/>
      <c r="BC1115" s="24"/>
      <c r="BD1115" s="24"/>
      <c r="BE1115" s="24"/>
      <c r="BF1115" s="24"/>
      <c r="BG1115" s="24">
        <v>532.91</v>
      </c>
      <c r="BH1115" s="24">
        <v>532.91</v>
      </c>
      <c r="BI1115" s="24"/>
      <c r="BJ1115" s="24"/>
      <c r="BK1115" s="24"/>
      <c r="BL1115" s="24"/>
      <c r="BM1115" s="145">
        <f t="shared" si="158"/>
        <v>532.91</v>
      </c>
      <c r="BN1115" s="24">
        <f t="shared" si="159"/>
        <v>532.91</v>
      </c>
      <c r="BO1115" s="509">
        <f t="shared" si="153"/>
        <v>0.10841287242912033</v>
      </c>
      <c r="BP1115" s="511">
        <v>0</v>
      </c>
      <c r="BQ1115" s="512">
        <v>0</v>
      </c>
      <c r="BR1115" s="513">
        <v>0</v>
      </c>
      <c r="BS1115" s="512">
        <v>0</v>
      </c>
      <c r="BT1115" s="512">
        <v>0</v>
      </c>
      <c r="BU1115" s="512">
        <v>0</v>
      </c>
      <c r="BV1115" s="512">
        <v>0</v>
      </c>
      <c r="BW1115" s="512">
        <v>0</v>
      </c>
      <c r="BX1115" s="512">
        <v>0</v>
      </c>
      <c r="BY1115" s="512">
        <v>0</v>
      </c>
      <c r="BZ1115" s="512">
        <v>0</v>
      </c>
      <c r="CA1115" s="512">
        <v>0</v>
      </c>
      <c r="CB1115" s="512">
        <v>0</v>
      </c>
      <c r="CC1115" s="512">
        <v>0</v>
      </c>
      <c r="CD1115" s="512">
        <v>0</v>
      </c>
      <c r="CE1115" s="512">
        <v>0</v>
      </c>
      <c r="CF1115" s="512">
        <v>625551.07440000004</v>
      </c>
      <c r="CG1115" s="512">
        <v>625551.07440000004</v>
      </c>
      <c r="CH1115" s="512">
        <v>0</v>
      </c>
      <c r="CI1115" s="512">
        <v>0</v>
      </c>
      <c r="CJ1115" s="512">
        <v>0</v>
      </c>
      <c r="CK1115" s="512">
        <v>0</v>
      </c>
      <c r="CL1115" s="513">
        <f t="shared" si="160"/>
        <v>625551.07440000004</v>
      </c>
      <c r="CM1115" s="513">
        <f t="shared" si="161"/>
        <v>625551.07440000004</v>
      </c>
      <c r="CN1115" s="113"/>
      <c r="CO1115" s="97"/>
      <c r="CP1115" s="97"/>
      <c r="CQ1115" s="97"/>
      <c r="CR1115" s="97"/>
      <c r="CS1115" s="97"/>
      <c r="CT1115" s="97"/>
      <c r="CU1115" s="114"/>
      <c r="CV1115" s="50">
        <f t="shared" si="154"/>
        <v>15676361</v>
      </c>
      <c r="CW1115" s="11"/>
      <c r="CX1115" s="604">
        <f t="shared" si="155"/>
        <v>4.9155601918804734</v>
      </c>
      <c r="CY1115" s="143"/>
      <c r="CZ1115" s="143"/>
      <c r="DA1115" s="143"/>
      <c r="DB1115" s="23"/>
      <c r="DC1115" s="23"/>
      <c r="DD1115" s="23"/>
      <c r="DE1115" s="23"/>
      <c r="DF1115" s="143"/>
      <c r="DG1115" s="89"/>
      <c r="DH1115" s="50" t="s">
        <v>46</v>
      </c>
      <c r="DI1115" s="28"/>
      <c r="DJ1115" s="553" t="s">
        <v>46</v>
      </c>
      <c r="DK1115" s="143"/>
      <c r="DL1115" s="46"/>
      <c r="DM1115" s="111"/>
      <c r="DN1115" s="110"/>
      <c r="DO1115" s="432">
        <v>4562.8847428501394</v>
      </c>
      <c r="DP1115" s="433">
        <v>-4227.1475755121919</v>
      </c>
      <c r="DQ1115" s="434">
        <v>97.000122744568785</v>
      </c>
      <c r="DR1115" s="428">
        <v>115.25453059213416</v>
      </c>
      <c r="DS1115" s="432">
        <v>3.4532956916656521</v>
      </c>
      <c r="DT1115" s="434">
        <v>-1.4069241606050236</v>
      </c>
      <c r="DU1115" s="434">
        <v>1.3919234073892264</v>
      </c>
      <c r="DV1115" s="428">
        <v>0.32115627550712156</v>
      </c>
      <c r="DW1115" s="252"/>
      <c r="DX1115" s="50"/>
      <c r="DY1115" s="249"/>
      <c r="DZ1115" s="464">
        <v>76255</v>
      </c>
      <c r="EA1115" s="465">
        <v>84910</v>
      </c>
      <c r="EB1115" s="46"/>
    </row>
    <row r="1116" spans="1:132" s="141" customFormat="1" ht="27.75" customHeight="1" x14ac:dyDescent="0.25">
      <c r="A1116" s="69" t="s">
        <v>56</v>
      </c>
      <c r="B1116" s="69" t="s">
        <v>57</v>
      </c>
      <c r="C1116" s="69" t="s">
        <v>1464</v>
      </c>
      <c r="D1116" s="67" t="s">
        <v>1827</v>
      </c>
      <c r="E1116" s="67" t="s">
        <v>1473</v>
      </c>
      <c r="F1116" s="67" t="s">
        <v>1829</v>
      </c>
      <c r="G1116" s="67" t="s">
        <v>1830</v>
      </c>
      <c r="H1116" s="14" t="s">
        <v>46</v>
      </c>
      <c r="I1116" s="20" t="s">
        <v>1979</v>
      </c>
      <c r="J1116" s="145" t="s">
        <v>1975</v>
      </c>
      <c r="K1116" s="426">
        <v>11.774481389853227</v>
      </c>
      <c r="L1116" s="426">
        <v>16.645833298710002</v>
      </c>
      <c r="M1116" s="424">
        <v>4039</v>
      </c>
      <c r="N1116" s="487">
        <v>46543563</v>
      </c>
      <c r="O1116" s="487" t="s">
        <v>1982</v>
      </c>
      <c r="P1116" s="572">
        <v>10.288381796959131</v>
      </c>
      <c r="Q1116" s="34" t="s">
        <v>1977</v>
      </c>
      <c r="R1116" s="257" t="s">
        <v>48</v>
      </c>
      <c r="S1116" s="27"/>
      <c r="T1116" s="27"/>
      <c r="U1116" s="145"/>
      <c r="V1116" s="24"/>
      <c r="W1116" s="24"/>
      <c r="X1116" s="24"/>
      <c r="Y1116" s="24"/>
      <c r="Z1116" s="24"/>
      <c r="AA1116" s="24"/>
      <c r="AB1116" s="24"/>
      <c r="AC1116" s="24"/>
      <c r="AD1116" s="24"/>
      <c r="AE1116" s="24"/>
      <c r="AF1116" s="24"/>
      <c r="AG1116" s="24"/>
      <c r="AH1116" s="24"/>
      <c r="AI1116" s="24">
        <v>136</v>
      </c>
      <c r="AJ1116" s="24">
        <v>136</v>
      </c>
      <c r="AK1116" s="24"/>
      <c r="AL1116" s="24"/>
      <c r="AM1116" s="24"/>
      <c r="AN1116" s="24"/>
      <c r="AO1116" s="145">
        <f t="shared" si="156"/>
        <v>136</v>
      </c>
      <c r="AP1116" s="14">
        <f t="shared" si="157"/>
        <v>136</v>
      </c>
      <c r="AQ1116" s="22"/>
      <c r="AR1116" s="24"/>
      <c r="AS1116" s="24"/>
      <c r="AT1116" s="24"/>
      <c r="AU1116" s="24"/>
      <c r="AV1116" s="24"/>
      <c r="AW1116" s="145"/>
      <c r="AX1116" s="24"/>
      <c r="AY1116" s="24"/>
      <c r="AZ1116" s="24"/>
      <c r="BA1116" s="24"/>
      <c r="BB1116" s="24"/>
      <c r="BC1116" s="24"/>
      <c r="BD1116" s="24"/>
      <c r="BE1116" s="24"/>
      <c r="BF1116" s="24"/>
      <c r="BG1116" s="24">
        <v>1058.1400000000001</v>
      </c>
      <c r="BH1116" s="24">
        <v>1058.1400000000001</v>
      </c>
      <c r="BI1116" s="24"/>
      <c r="BJ1116" s="24"/>
      <c r="BK1116" s="24"/>
      <c r="BL1116" s="24"/>
      <c r="BM1116" s="145">
        <f t="shared" si="158"/>
        <v>1058.1400000000001</v>
      </c>
      <c r="BN1116" s="24">
        <f t="shared" si="159"/>
        <v>1058.1400000000001</v>
      </c>
      <c r="BO1116" s="509">
        <f t="shared" si="153"/>
        <v>0.10284804946806576</v>
      </c>
      <c r="BP1116" s="511">
        <v>0</v>
      </c>
      <c r="BQ1116" s="512">
        <v>0</v>
      </c>
      <c r="BR1116" s="513">
        <v>0</v>
      </c>
      <c r="BS1116" s="512">
        <v>0</v>
      </c>
      <c r="BT1116" s="512">
        <v>0</v>
      </c>
      <c r="BU1116" s="512">
        <v>0</v>
      </c>
      <c r="BV1116" s="512">
        <v>0</v>
      </c>
      <c r="BW1116" s="512">
        <v>0</v>
      </c>
      <c r="BX1116" s="512">
        <v>0</v>
      </c>
      <c r="BY1116" s="512">
        <v>0</v>
      </c>
      <c r="BZ1116" s="512">
        <v>0</v>
      </c>
      <c r="CA1116" s="512">
        <v>0</v>
      </c>
      <c r="CB1116" s="512">
        <v>0</v>
      </c>
      <c r="CC1116" s="512">
        <v>0</v>
      </c>
      <c r="CD1116" s="512">
        <v>0</v>
      </c>
      <c r="CE1116" s="512">
        <v>0</v>
      </c>
      <c r="CF1116" s="512">
        <v>1242087.0576000002</v>
      </c>
      <c r="CG1116" s="512">
        <v>1242087.0576000002</v>
      </c>
      <c r="CH1116" s="512">
        <v>0</v>
      </c>
      <c r="CI1116" s="512">
        <v>0</v>
      </c>
      <c r="CJ1116" s="512">
        <v>0</v>
      </c>
      <c r="CK1116" s="512">
        <v>0</v>
      </c>
      <c r="CL1116" s="513">
        <f t="shared" si="160"/>
        <v>1242087.0576000002</v>
      </c>
      <c r="CM1116" s="513">
        <f t="shared" si="161"/>
        <v>1242087.0576000002</v>
      </c>
      <c r="CN1116" s="113"/>
      <c r="CO1116" s="97"/>
      <c r="CP1116" s="97"/>
      <c r="CQ1116" s="97"/>
      <c r="CR1116" s="97"/>
      <c r="CS1116" s="97"/>
      <c r="CT1116" s="97"/>
      <c r="CU1116" s="114"/>
      <c r="CV1116" s="50">
        <f t="shared" si="154"/>
        <v>46543563</v>
      </c>
      <c r="CW1116" s="11"/>
      <c r="CX1116" s="604">
        <f t="shared" si="155"/>
        <v>10.288381796959131</v>
      </c>
      <c r="CY1116" s="143"/>
      <c r="CZ1116" s="143"/>
      <c r="DA1116" s="143"/>
      <c r="DB1116" s="23"/>
      <c r="DC1116" s="23"/>
      <c r="DD1116" s="23"/>
      <c r="DE1116" s="23"/>
      <c r="DF1116" s="143"/>
      <c r="DG1116" s="89"/>
      <c r="DH1116" s="50" t="s">
        <v>46</v>
      </c>
      <c r="DI1116" s="28"/>
      <c r="DJ1116" s="553" t="s">
        <v>46</v>
      </c>
      <c r="DK1116" s="143"/>
      <c r="DL1116" s="46"/>
      <c r="DM1116" s="111"/>
      <c r="DN1116" s="110"/>
      <c r="DO1116" s="432">
        <v>696.91833450253841</v>
      </c>
      <c r="DP1116" s="433">
        <v>-389.47720990748587</v>
      </c>
      <c r="DQ1116" s="434">
        <v>11.484999793669799</v>
      </c>
      <c r="DR1116" s="428">
        <v>275.86097925615888</v>
      </c>
      <c r="DS1116" s="432">
        <v>0.66727190195188435</v>
      </c>
      <c r="DT1116" s="434">
        <v>1.2267969620964925</v>
      </c>
      <c r="DU1116" s="434">
        <v>0.11240869888169036</v>
      </c>
      <c r="DV1116" s="428">
        <v>1.6930833279115225</v>
      </c>
      <c r="DW1116" s="252"/>
      <c r="DX1116" s="50"/>
      <c r="DY1116" s="249"/>
      <c r="DZ1116" s="464">
        <v>0</v>
      </c>
      <c r="EA1116" s="465">
        <v>928502.66666666663</v>
      </c>
      <c r="EB1116" s="46"/>
    </row>
    <row r="1117" spans="1:132" s="141" customFormat="1" ht="27.75" customHeight="1" x14ac:dyDescent="0.25">
      <c r="A1117" s="69" t="s">
        <v>56</v>
      </c>
      <c r="B1117" s="69" t="s">
        <v>57</v>
      </c>
      <c r="C1117" s="69" t="s">
        <v>1464</v>
      </c>
      <c r="D1117" s="67" t="s">
        <v>1827</v>
      </c>
      <c r="E1117" s="67" t="s">
        <v>1473</v>
      </c>
      <c r="F1117" s="67" t="s">
        <v>1831</v>
      </c>
      <c r="G1117" s="67" t="s">
        <v>1554</v>
      </c>
      <c r="H1117" s="14" t="s">
        <v>46</v>
      </c>
      <c r="I1117" s="20" t="s">
        <v>1978</v>
      </c>
      <c r="J1117" s="145" t="s">
        <v>1975</v>
      </c>
      <c r="K1117" s="426">
        <v>11.774481389853227</v>
      </c>
      <c r="L1117" s="426">
        <v>2.8545454486080004</v>
      </c>
      <c r="M1117" s="424">
        <v>84</v>
      </c>
      <c r="N1117" s="487">
        <v>20932996</v>
      </c>
      <c r="O1117" s="487" t="s">
        <v>1982</v>
      </c>
      <c r="P1117" s="572">
        <v>7.6134025297497558</v>
      </c>
      <c r="Q1117" s="34" t="s">
        <v>1977</v>
      </c>
      <c r="R1117" s="257" t="s">
        <v>48</v>
      </c>
      <c r="S1117" s="27"/>
      <c r="T1117" s="27"/>
      <c r="U1117" s="145"/>
      <c r="V1117" s="24"/>
      <c r="W1117" s="24"/>
      <c r="X1117" s="24"/>
      <c r="Y1117" s="24"/>
      <c r="Z1117" s="24"/>
      <c r="AA1117" s="24"/>
      <c r="AB1117" s="24"/>
      <c r="AC1117" s="24"/>
      <c r="AD1117" s="24"/>
      <c r="AE1117" s="24"/>
      <c r="AF1117" s="24"/>
      <c r="AG1117" s="24"/>
      <c r="AH1117" s="24"/>
      <c r="AI1117" s="24">
        <v>2</v>
      </c>
      <c r="AJ1117" s="24">
        <v>2</v>
      </c>
      <c r="AK1117" s="24"/>
      <c r="AL1117" s="24"/>
      <c r="AM1117" s="24"/>
      <c r="AN1117" s="24"/>
      <c r="AO1117" s="145">
        <f t="shared" si="156"/>
        <v>2</v>
      </c>
      <c r="AP1117" s="14">
        <f t="shared" si="157"/>
        <v>2</v>
      </c>
      <c r="AQ1117" s="22"/>
      <c r="AR1117" s="24"/>
      <c r="AS1117" s="24"/>
      <c r="AT1117" s="24"/>
      <c r="AU1117" s="24"/>
      <c r="AV1117" s="24"/>
      <c r="AW1117" s="145"/>
      <c r="AX1117" s="24"/>
      <c r="AY1117" s="24"/>
      <c r="AZ1117" s="24"/>
      <c r="BA1117" s="24"/>
      <c r="BB1117" s="24"/>
      <c r="BC1117" s="24"/>
      <c r="BD1117" s="24"/>
      <c r="BE1117" s="24"/>
      <c r="BF1117" s="24"/>
      <c r="BG1117" s="24">
        <v>48.8</v>
      </c>
      <c r="BH1117" s="24">
        <v>48.8</v>
      </c>
      <c r="BI1117" s="24"/>
      <c r="BJ1117" s="24"/>
      <c r="BK1117" s="24"/>
      <c r="BL1117" s="24"/>
      <c r="BM1117" s="145">
        <f t="shared" si="158"/>
        <v>48.8</v>
      </c>
      <c r="BN1117" s="24">
        <f t="shared" si="159"/>
        <v>48.8</v>
      </c>
      <c r="BO1117" s="509">
        <f t="shared" si="153"/>
        <v>6.4097490982923241E-3</v>
      </c>
      <c r="BP1117" s="511">
        <v>0</v>
      </c>
      <c r="BQ1117" s="512">
        <v>0</v>
      </c>
      <c r="BR1117" s="513">
        <v>0</v>
      </c>
      <c r="BS1117" s="512">
        <v>0</v>
      </c>
      <c r="BT1117" s="512">
        <v>0</v>
      </c>
      <c r="BU1117" s="512">
        <v>0</v>
      </c>
      <c r="BV1117" s="512">
        <v>0</v>
      </c>
      <c r="BW1117" s="512">
        <v>0</v>
      </c>
      <c r="BX1117" s="512">
        <v>0</v>
      </c>
      <c r="BY1117" s="512">
        <v>0</v>
      </c>
      <c r="BZ1117" s="512">
        <v>0</v>
      </c>
      <c r="CA1117" s="512">
        <v>0</v>
      </c>
      <c r="CB1117" s="512">
        <v>0</v>
      </c>
      <c r="CC1117" s="512">
        <v>0</v>
      </c>
      <c r="CD1117" s="512">
        <v>0</v>
      </c>
      <c r="CE1117" s="512">
        <v>0</v>
      </c>
      <c r="CF1117" s="512">
        <v>57283.392</v>
      </c>
      <c r="CG1117" s="512">
        <v>57283.392</v>
      </c>
      <c r="CH1117" s="512">
        <v>0</v>
      </c>
      <c r="CI1117" s="512">
        <v>0</v>
      </c>
      <c r="CJ1117" s="512">
        <v>0</v>
      </c>
      <c r="CK1117" s="512">
        <v>0</v>
      </c>
      <c r="CL1117" s="513">
        <f t="shared" si="160"/>
        <v>57283.392</v>
      </c>
      <c r="CM1117" s="513">
        <f t="shared" si="161"/>
        <v>57283.392</v>
      </c>
      <c r="CN1117" s="113"/>
      <c r="CO1117" s="97"/>
      <c r="CP1117" s="97"/>
      <c r="CQ1117" s="97"/>
      <c r="CR1117" s="97"/>
      <c r="CS1117" s="97"/>
      <c r="CT1117" s="97"/>
      <c r="CU1117" s="114"/>
      <c r="CV1117" s="50">
        <f t="shared" si="154"/>
        <v>20932996</v>
      </c>
      <c r="CW1117" s="11"/>
      <c r="CX1117" s="604">
        <f t="shared" si="155"/>
        <v>7.6134025297497558</v>
      </c>
      <c r="CY1117" s="143"/>
      <c r="CZ1117" s="143"/>
      <c r="DA1117" s="143"/>
      <c r="DB1117" s="23"/>
      <c r="DC1117" s="23"/>
      <c r="DD1117" s="23"/>
      <c r="DE1117" s="23"/>
      <c r="DF1117" s="143"/>
      <c r="DG1117" s="89"/>
      <c r="DH1117" s="50" t="s">
        <v>46</v>
      </c>
      <c r="DI1117" s="28"/>
      <c r="DJ1117" s="553" t="s">
        <v>46</v>
      </c>
      <c r="DK1117" s="143"/>
      <c r="DL1117" s="46"/>
      <c r="DM1117" s="111"/>
      <c r="DN1117" s="110"/>
      <c r="DO1117" s="432">
        <v>2425.0197628458509</v>
      </c>
      <c r="DP1117" s="433">
        <v>-2243.8045914591139</v>
      </c>
      <c r="DQ1117" s="434">
        <v>0</v>
      </c>
      <c r="DR1117" s="428">
        <v>181.21517138673713</v>
      </c>
      <c r="DS1117" s="432">
        <v>1.0079051383399213</v>
      </c>
      <c r="DT1117" s="434">
        <v>0.11082194663705924</v>
      </c>
      <c r="DU1117" s="434">
        <v>0</v>
      </c>
      <c r="DV1117" s="428">
        <v>1.1187270849769806</v>
      </c>
      <c r="DW1117" s="252"/>
      <c r="DX1117" s="50"/>
      <c r="DY1117" s="249"/>
      <c r="DZ1117" s="464">
        <v>0</v>
      </c>
      <c r="EA1117" s="465">
        <v>5514</v>
      </c>
      <c r="EB1117" s="46"/>
    </row>
    <row r="1118" spans="1:132" s="141" customFormat="1" ht="27.75" customHeight="1" x14ac:dyDescent="0.25">
      <c r="A1118" s="69" t="s">
        <v>56</v>
      </c>
      <c r="B1118" s="69" t="s">
        <v>57</v>
      </c>
      <c r="C1118" s="69" t="s">
        <v>1464</v>
      </c>
      <c r="D1118" s="67" t="s">
        <v>1827</v>
      </c>
      <c r="E1118" s="67" t="s">
        <v>1473</v>
      </c>
      <c r="F1118" s="67" t="s">
        <v>1832</v>
      </c>
      <c r="G1118" s="67" t="s">
        <v>1554</v>
      </c>
      <c r="H1118" s="14" t="s">
        <v>46</v>
      </c>
      <c r="I1118" s="20" t="s">
        <v>1979</v>
      </c>
      <c r="J1118" s="145" t="s">
        <v>1988</v>
      </c>
      <c r="K1118" s="426">
        <v>30.415678206313267</v>
      </c>
      <c r="L1118" s="426">
        <v>14.706249969411001</v>
      </c>
      <c r="M1118" s="424">
        <v>369</v>
      </c>
      <c r="N1118" s="487">
        <v>72182400.000000015</v>
      </c>
      <c r="O1118" s="487" t="s">
        <v>1976</v>
      </c>
      <c r="P1118" s="572">
        <v>20.555978984227433</v>
      </c>
      <c r="Q1118" s="34" t="s">
        <v>1977</v>
      </c>
      <c r="R1118" s="257" t="s">
        <v>48</v>
      </c>
      <c r="S1118" s="27"/>
      <c r="T1118" s="27"/>
      <c r="U1118" s="145"/>
      <c r="V1118" s="24"/>
      <c r="W1118" s="24"/>
      <c r="X1118" s="24"/>
      <c r="Y1118" s="24"/>
      <c r="Z1118" s="24"/>
      <c r="AA1118" s="24"/>
      <c r="AB1118" s="24"/>
      <c r="AC1118" s="24"/>
      <c r="AD1118" s="24"/>
      <c r="AE1118" s="24"/>
      <c r="AF1118" s="24"/>
      <c r="AG1118" s="24"/>
      <c r="AH1118" s="24"/>
      <c r="AI1118" s="24">
        <v>5</v>
      </c>
      <c r="AJ1118" s="24">
        <v>5</v>
      </c>
      <c r="AK1118" s="24"/>
      <c r="AL1118" s="24"/>
      <c r="AM1118" s="24"/>
      <c r="AN1118" s="24"/>
      <c r="AO1118" s="145">
        <f t="shared" si="156"/>
        <v>5</v>
      </c>
      <c r="AP1118" s="14">
        <f t="shared" si="157"/>
        <v>5</v>
      </c>
      <c r="AQ1118" s="22"/>
      <c r="AR1118" s="24"/>
      <c r="AS1118" s="24"/>
      <c r="AT1118" s="24"/>
      <c r="AU1118" s="24"/>
      <c r="AV1118" s="24"/>
      <c r="AW1118" s="145"/>
      <c r="AX1118" s="24"/>
      <c r="AY1118" s="24"/>
      <c r="AZ1118" s="24"/>
      <c r="BA1118" s="24"/>
      <c r="BB1118" s="24"/>
      <c r="BC1118" s="24"/>
      <c r="BD1118" s="24"/>
      <c r="BE1118" s="24"/>
      <c r="BF1118" s="24"/>
      <c r="BG1118" s="24">
        <v>1343</v>
      </c>
      <c r="BH1118" s="24">
        <v>1343</v>
      </c>
      <c r="BI1118" s="24"/>
      <c r="BJ1118" s="24"/>
      <c r="BK1118" s="24"/>
      <c r="BL1118" s="24"/>
      <c r="BM1118" s="145">
        <f t="shared" si="158"/>
        <v>1343</v>
      </c>
      <c r="BN1118" s="24">
        <f t="shared" si="159"/>
        <v>1343</v>
      </c>
      <c r="BO1118" s="509">
        <f t="shared" si="153"/>
        <v>6.5333789309206899E-2</v>
      </c>
      <c r="BP1118" s="511">
        <v>0</v>
      </c>
      <c r="BQ1118" s="512">
        <v>0</v>
      </c>
      <c r="BR1118" s="513">
        <v>0</v>
      </c>
      <c r="BS1118" s="512">
        <v>0</v>
      </c>
      <c r="BT1118" s="512">
        <v>0</v>
      </c>
      <c r="BU1118" s="512">
        <v>0</v>
      </c>
      <c r="BV1118" s="512">
        <v>0</v>
      </c>
      <c r="BW1118" s="512">
        <v>0</v>
      </c>
      <c r="BX1118" s="512">
        <v>0</v>
      </c>
      <c r="BY1118" s="512">
        <v>0</v>
      </c>
      <c r="BZ1118" s="512">
        <v>0</v>
      </c>
      <c r="CA1118" s="512">
        <v>0</v>
      </c>
      <c r="CB1118" s="512">
        <v>0</v>
      </c>
      <c r="CC1118" s="512">
        <v>0</v>
      </c>
      <c r="CD1118" s="512">
        <v>0</v>
      </c>
      <c r="CE1118" s="512">
        <v>0</v>
      </c>
      <c r="CF1118" s="512">
        <v>1576467.12</v>
      </c>
      <c r="CG1118" s="512">
        <v>1576467.12</v>
      </c>
      <c r="CH1118" s="512">
        <v>0</v>
      </c>
      <c r="CI1118" s="512">
        <v>0</v>
      </c>
      <c r="CJ1118" s="512">
        <v>0</v>
      </c>
      <c r="CK1118" s="512">
        <v>0</v>
      </c>
      <c r="CL1118" s="513">
        <f t="shared" si="160"/>
        <v>1576467.12</v>
      </c>
      <c r="CM1118" s="513">
        <f t="shared" si="161"/>
        <v>1576467.12</v>
      </c>
      <c r="CN1118" s="113"/>
      <c r="CO1118" s="97"/>
      <c r="CP1118" s="97"/>
      <c r="CQ1118" s="97"/>
      <c r="CR1118" s="97"/>
      <c r="CS1118" s="97"/>
      <c r="CT1118" s="97"/>
      <c r="CU1118" s="114"/>
      <c r="CV1118" s="50">
        <f t="shared" si="154"/>
        <v>72182400.000000015</v>
      </c>
      <c r="CW1118" s="11"/>
      <c r="CX1118" s="604">
        <f t="shared" si="155"/>
        <v>20.555978984227433</v>
      </c>
      <c r="CY1118" s="143"/>
      <c r="CZ1118" s="143"/>
      <c r="DA1118" s="143"/>
      <c r="DB1118" s="23"/>
      <c r="DC1118" s="23"/>
      <c r="DD1118" s="23"/>
      <c r="DE1118" s="23"/>
      <c r="DF1118" s="143"/>
      <c r="DG1118" s="89"/>
      <c r="DH1118" s="50" t="s">
        <v>46</v>
      </c>
      <c r="DI1118" s="28"/>
      <c r="DJ1118" s="553" t="s">
        <v>46</v>
      </c>
      <c r="DK1118" s="143"/>
      <c r="DL1118" s="46"/>
      <c r="DM1118" s="111"/>
      <c r="DN1118" s="110"/>
      <c r="DO1118" s="432">
        <v>104.4664406779661</v>
      </c>
      <c r="DP1118" s="433">
        <v>387.33226277061681</v>
      </c>
      <c r="DQ1118" s="434">
        <v>15.19457627118644</v>
      </c>
      <c r="DR1118" s="428">
        <v>45.463555748824589</v>
      </c>
      <c r="DS1118" s="432">
        <v>9.7627118644067798E-2</v>
      </c>
      <c r="DT1118" s="434">
        <v>0.66738707864750624</v>
      </c>
      <c r="DU1118" s="434">
        <v>5.6949152542372879E-2</v>
      </c>
      <c r="DV1118" s="428">
        <v>0.38166504474920088</v>
      </c>
      <c r="DW1118" s="252"/>
      <c r="DX1118" s="50"/>
      <c r="DY1118" s="249"/>
      <c r="DZ1118" s="464">
        <v>5603</v>
      </c>
      <c r="EA1118" s="465">
        <v>16021</v>
      </c>
      <c r="EB1118" s="46"/>
    </row>
    <row r="1119" spans="1:132" s="141" customFormat="1" ht="27.75" customHeight="1" x14ac:dyDescent="0.25">
      <c r="A1119" s="69" t="s">
        <v>56</v>
      </c>
      <c r="B1119" s="69" t="s">
        <v>57</v>
      </c>
      <c r="C1119" s="69" t="s">
        <v>1464</v>
      </c>
      <c r="D1119" s="67" t="s">
        <v>1827</v>
      </c>
      <c r="E1119" s="67" t="s">
        <v>1473</v>
      </c>
      <c r="F1119" s="67" t="s">
        <v>1833</v>
      </c>
      <c r="G1119" s="67" t="s">
        <v>1554</v>
      </c>
      <c r="H1119" s="14" t="s">
        <v>46</v>
      </c>
      <c r="I1119" s="20" t="s">
        <v>1978</v>
      </c>
      <c r="J1119" s="145" t="s">
        <v>1988</v>
      </c>
      <c r="K1119" s="426">
        <v>30.415678206313267</v>
      </c>
      <c r="L1119" s="426">
        <v>12.087121186980001</v>
      </c>
      <c r="M1119" s="424">
        <v>108</v>
      </c>
      <c r="N1119" s="487">
        <v>62020800</v>
      </c>
      <c r="O1119" s="487" t="s">
        <v>1976</v>
      </c>
      <c r="P1119" s="572">
        <v>17.747458599754498</v>
      </c>
      <c r="Q1119" s="34" t="s">
        <v>1977</v>
      </c>
      <c r="R1119" s="257" t="s">
        <v>48</v>
      </c>
      <c r="S1119" s="27"/>
      <c r="T1119" s="27"/>
      <c r="U1119" s="145"/>
      <c r="V1119" s="24"/>
      <c r="W1119" s="24"/>
      <c r="X1119" s="24"/>
      <c r="Y1119" s="24"/>
      <c r="Z1119" s="24"/>
      <c r="AA1119" s="24"/>
      <c r="AB1119" s="24"/>
      <c r="AC1119" s="24"/>
      <c r="AD1119" s="24"/>
      <c r="AE1119" s="24"/>
      <c r="AF1119" s="24"/>
      <c r="AG1119" s="24"/>
      <c r="AH1119" s="24"/>
      <c r="AI1119" s="24">
        <v>2</v>
      </c>
      <c r="AJ1119" s="24">
        <v>2</v>
      </c>
      <c r="AK1119" s="24"/>
      <c r="AL1119" s="24"/>
      <c r="AM1119" s="24"/>
      <c r="AN1119" s="24"/>
      <c r="AO1119" s="145">
        <f t="shared" si="156"/>
        <v>2</v>
      </c>
      <c r="AP1119" s="14">
        <f t="shared" si="157"/>
        <v>2</v>
      </c>
      <c r="AQ1119" s="22"/>
      <c r="AR1119" s="24"/>
      <c r="AS1119" s="24"/>
      <c r="AT1119" s="24"/>
      <c r="AU1119" s="24"/>
      <c r="AV1119" s="24"/>
      <c r="AW1119" s="145"/>
      <c r="AX1119" s="24"/>
      <c r="AY1119" s="24"/>
      <c r="AZ1119" s="24"/>
      <c r="BA1119" s="24"/>
      <c r="BB1119" s="24"/>
      <c r="BC1119" s="24"/>
      <c r="BD1119" s="24"/>
      <c r="BE1119" s="24"/>
      <c r="BF1119" s="24"/>
      <c r="BG1119" s="24">
        <v>1739</v>
      </c>
      <c r="BH1119" s="24">
        <v>1739</v>
      </c>
      <c r="BI1119" s="24"/>
      <c r="BJ1119" s="24"/>
      <c r="BK1119" s="24"/>
      <c r="BL1119" s="24"/>
      <c r="BM1119" s="145">
        <f t="shared" si="158"/>
        <v>1739</v>
      </c>
      <c r="BN1119" s="24">
        <f t="shared" si="159"/>
        <v>1739</v>
      </c>
      <c r="BO1119" s="509">
        <f t="shared" si="153"/>
        <v>9.7985860354341425E-2</v>
      </c>
      <c r="BP1119" s="511">
        <v>0</v>
      </c>
      <c r="BQ1119" s="512">
        <v>0</v>
      </c>
      <c r="BR1119" s="513">
        <v>0</v>
      </c>
      <c r="BS1119" s="512">
        <v>0</v>
      </c>
      <c r="BT1119" s="512">
        <v>0</v>
      </c>
      <c r="BU1119" s="512">
        <v>0</v>
      </c>
      <c r="BV1119" s="512">
        <v>0</v>
      </c>
      <c r="BW1119" s="512">
        <v>0</v>
      </c>
      <c r="BX1119" s="512">
        <v>0</v>
      </c>
      <c r="BY1119" s="512">
        <v>0</v>
      </c>
      <c r="BZ1119" s="512">
        <v>0</v>
      </c>
      <c r="CA1119" s="512">
        <v>0</v>
      </c>
      <c r="CB1119" s="512">
        <v>0</v>
      </c>
      <c r="CC1119" s="512">
        <v>0</v>
      </c>
      <c r="CD1119" s="512">
        <v>0</v>
      </c>
      <c r="CE1119" s="512">
        <v>0</v>
      </c>
      <c r="CF1119" s="512">
        <v>2041307.76</v>
      </c>
      <c r="CG1119" s="512">
        <v>2041307.76</v>
      </c>
      <c r="CH1119" s="512">
        <v>0</v>
      </c>
      <c r="CI1119" s="512">
        <v>0</v>
      </c>
      <c r="CJ1119" s="512">
        <v>0</v>
      </c>
      <c r="CK1119" s="512">
        <v>0</v>
      </c>
      <c r="CL1119" s="513">
        <f t="shared" si="160"/>
        <v>2041307.76</v>
      </c>
      <c r="CM1119" s="513">
        <f t="shared" si="161"/>
        <v>2041307.76</v>
      </c>
      <c r="CN1119" s="113"/>
      <c r="CO1119" s="97"/>
      <c r="CP1119" s="97"/>
      <c r="CQ1119" s="97"/>
      <c r="CR1119" s="97"/>
      <c r="CS1119" s="97"/>
      <c r="CT1119" s="97"/>
      <c r="CU1119" s="114"/>
      <c r="CV1119" s="50">
        <f t="shared" si="154"/>
        <v>62020800</v>
      </c>
      <c r="CW1119" s="11"/>
      <c r="CX1119" s="604">
        <f t="shared" si="155"/>
        <v>17.747458599754498</v>
      </c>
      <c r="CY1119" s="143"/>
      <c r="CZ1119" s="143"/>
      <c r="DA1119" s="143"/>
      <c r="DB1119" s="23"/>
      <c r="DC1119" s="23"/>
      <c r="DD1119" s="23"/>
      <c r="DE1119" s="23"/>
      <c r="DF1119" s="143"/>
      <c r="DG1119" s="89"/>
      <c r="DH1119" s="50" t="s">
        <v>46</v>
      </c>
      <c r="DI1119" s="28"/>
      <c r="DJ1119" s="553" t="s">
        <v>46</v>
      </c>
      <c r="DK1119" s="143"/>
      <c r="DL1119" s="46"/>
      <c r="DM1119" s="111"/>
      <c r="DN1119" s="110"/>
      <c r="DO1119" s="432">
        <v>3515.5270479134574</v>
      </c>
      <c r="DP1119" s="433">
        <v>-3271.8945551097208</v>
      </c>
      <c r="DQ1119" s="434">
        <v>77.499227202473193</v>
      </c>
      <c r="DR1119" s="428">
        <v>160.69482450294618</v>
      </c>
      <c r="DS1119" s="432">
        <v>2.3925811437403475</v>
      </c>
      <c r="DT1119" s="434">
        <v>-1.1145854300922455</v>
      </c>
      <c r="DU1119" s="434">
        <v>1.2519319938176237</v>
      </c>
      <c r="DV1119" s="428">
        <v>8.3489279792825499E-3</v>
      </c>
      <c r="DW1119" s="252"/>
      <c r="DX1119" s="50"/>
      <c r="DY1119" s="249"/>
      <c r="DZ1119" s="464">
        <v>5699</v>
      </c>
      <c r="EA1119" s="465">
        <v>16260.333333333332</v>
      </c>
      <c r="EB1119" s="46"/>
    </row>
    <row r="1120" spans="1:132" s="141" customFormat="1" ht="27.75" customHeight="1" x14ac:dyDescent="0.25">
      <c r="A1120" s="69" t="s">
        <v>56</v>
      </c>
      <c r="B1120" s="69" t="s">
        <v>57</v>
      </c>
      <c r="C1120" s="69" t="s">
        <v>1464</v>
      </c>
      <c r="D1120" s="67" t="s">
        <v>1834</v>
      </c>
      <c r="E1120" s="67" t="s">
        <v>1508</v>
      </c>
      <c r="F1120" s="67" t="s">
        <v>1835</v>
      </c>
      <c r="G1120" s="67" t="s">
        <v>1508</v>
      </c>
      <c r="H1120" s="14" t="s">
        <v>46</v>
      </c>
      <c r="I1120" s="20" t="s">
        <v>1979</v>
      </c>
      <c r="J1120" s="145" t="s">
        <v>1975</v>
      </c>
      <c r="K1120" s="426">
        <v>11.797344460513136</v>
      </c>
      <c r="L1120" s="426">
        <v>14.002272698147999</v>
      </c>
      <c r="M1120" s="424">
        <v>1017</v>
      </c>
      <c r="N1120" s="487">
        <v>21026878</v>
      </c>
      <c r="O1120" s="487" t="s">
        <v>1982</v>
      </c>
      <c r="P1120" s="572">
        <v>5.5862102645711351</v>
      </c>
      <c r="Q1120" s="34" t="s">
        <v>1977</v>
      </c>
      <c r="R1120" s="257" t="s">
        <v>48</v>
      </c>
      <c r="S1120" s="27"/>
      <c r="T1120" s="27"/>
      <c r="U1120" s="145"/>
      <c r="V1120" s="24"/>
      <c r="W1120" s="24"/>
      <c r="X1120" s="24"/>
      <c r="Y1120" s="24"/>
      <c r="Z1120" s="24"/>
      <c r="AA1120" s="24"/>
      <c r="AB1120" s="24"/>
      <c r="AC1120" s="24"/>
      <c r="AD1120" s="24"/>
      <c r="AE1120" s="24"/>
      <c r="AF1120" s="24"/>
      <c r="AG1120" s="24"/>
      <c r="AH1120" s="24"/>
      <c r="AI1120" s="24">
        <v>62</v>
      </c>
      <c r="AJ1120" s="24">
        <v>62</v>
      </c>
      <c r="AK1120" s="24"/>
      <c r="AL1120" s="24"/>
      <c r="AM1120" s="24"/>
      <c r="AN1120" s="24"/>
      <c r="AO1120" s="145">
        <f t="shared" si="156"/>
        <v>62</v>
      </c>
      <c r="AP1120" s="14">
        <f t="shared" si="157"/>
        <v>62</v>
      </c>
      <c r="AQ1120" s="22"/>
      <c r="AR1120" s="24"/>
      <c r="AS1120" s="24"/>
      <c r="AT1120" s="24"/>
      <c r="AU1120" s="24"/>
      <c r="AV1120" s="24"/>
      <c r="AW1120" s="145"/>
      <c r="AX1120" s="24"/>
      <c r="AY1120" s="24"/>
      <c r="AZ1120" s="24"/>
      <c r="BA1120" s="24"/>
      <c r="BB1120" s="24"/>
      <c r="BC1120" s="24"/>
      <c r="BD1120" s="24"/>
      <c r="BE1120" s="24"/>
      <c r="BF1120" s="24"/>
      <c r="BG1120" s="24">
        <v>719.34</v>
      </c>
      <c r="BH1120" s="24">
        <v>719.34</v>
      </c>
      <c r="BI1120" s="24"/>
      <c r="BJ1120" s="24"/>
      <c r="BK1120" s="24"/>
      <c r="BL1120" s="24"/>
      <c r="BM1120" s="145">
        <f t="shared" si="158"/>
        <v>719.34</v>
      </c>
      <c r="BN1120" s="24">
        <f t="shared" si="159"/>
        <v>719.34</v>
      </c>
      <c r="BO1120" s="509">
        <f t="shared" si="153"/>
        <v>0.12877066310271176</v>
      </c>
      <c r="BP1120" s="511">
        <v>0</v>
      </c>
      <c r="BQ1120" s="512">
        <v>0</v>
      </c>
      <c r="BR1120" s="513">
        <v>0</v>
      </c>
      <c r="BS1120" s="512">
        <v>0</v>
      </c>
      <c r="BT1120" s="512">
        <v>0</v>
      </c>
      <c r="BU1120" s="512">
        <v>0</v>
      </c>
      <c r="BV1120" s="512">
        <v>0</v>
      </c>
      <c r="BW1120" s="512">
        <v>0</v>
      </c>
      <c r="BX1120" s="512">
        <v>0</v>
      </c>
      <c r="BY1120" s="512">
        <v>0</v>
      </c>
      <c r="BZ1120" s="512">
        <v>0</v>
      </c>
      <c r="CA1120" s="512">
        <v>0</v>
      </c>
      <c r="CB1120" s="512">
        <v>0</v>
      </c>
      <c r="CC1120" s="512">
        <v>0</v>
      </c>
      <c r="CD1120" s="512">
        <v>0</v>
      </c>
      <c r="CE1120" s="512">
        <v>0</v>
      </c>
      <c r="CF1120" s="512">
        <v>844390.06560000009</v>
      </c>
      <c r="CG1120" s="512">
        <v>844390.06560000009</v>
      </c>
      <c r="CH1120" s="512">
        <v>0</v>
      </c>
      <c r="CI1120" s="512">
        <v>0</v>
      </c>
      <c r="CJ1120" s="512">
        <v>0</v>
      </c>
      <c r="CK1120" s="512">
        <v>0</v>
      </c>
      <c r="CL1120" s="513">
        <f t="shared" si="160"/>
        <v>844390.06560000009</v>
      </c>
      <c r="CM1120" s="513">
        <f t="shared" si="161"/>
        <v>844390.06560000009</v>
      </c>
      <c r="CN1120" s="113"/>
      <c r="CO1120" s="97"/>
      <c r="CP1120" s="97"/>
      <c r="CQ1120" s="97"/>
      <c r="CR1120" s="97"/>
      <c r="CS1120" s="97"/>
      <c r="CT1120" s="97"/>
      <c r="CU1120" s="114"/>
      <c r="CV1120" s="50">
        <f t="shared" si="154"/>
        <v>21026878</v>
      </c>
      <c r="CW1120" s="11"/>
      <c r="CX1120" s="604">
        <f t="shared" si="155"/>
        <v>5.5862102645711351</v>
      </c>
      <c r="CY1120" s="143"/>
      <c r="CZ1120" s="143"/>
      <c r="DA1120" s="143"/>
      <c r="DB1120" s="23"/>
      <c r="DC1120" s="23"/>
      <c r="DD1120" s="23"/>
      <c r="DE1120" s="23"/>
      <c r="DF1120" s="143"/>
      <c r="DG1120" s="89"/>
      <c r="DH1120" s="50" t="s">
        <v>46</v>
      </c>
      <c r="DI1120" s="28"/>
      <c r="DJ1120" s="553" t="s">
        <v>46</v>
      </c>
      <c r="DK1120" s="143"/>
      <c r="DL1120" s="46"/>
      <c r="DM1120" s="111"/>
      <c r="DN1120" s="110"/>
      <c r="DO1120" s="432">
        <v>410.52129750983096</v>
      </c>
      <c r="DP1120" s="433">
        <v>-329.98806447279577</v>
      </c>
      <c r="DQ1120" s="434">
        <v>150.86304062909616</v>
      </c>
      <c r="DR1120" s="428">
        <v>-73.004093306346704</v>
      </c>
      <c r="DS1120" s="432">
        <v>0.62221494102228259</v>
      </c>
      <c r="DT1120" s="434">
        <v>-0.36579387301740479</v>
      </c>
      <c r="DU1120" s="434">
        <v>0.44626474442988351</v>
      </c>
      <c r="DV1120" s="428">
        <v>-0.23229265601684257</v>
      </c>
      <c r="DW1120" s="252"/>
      <c r="DX1120" s="50"/>
      <c r="DY1120" s="249"/>
      <c r="DZ1120" s="464">
        <v>0</v>
      </c>
      <c r="EA1120" s="465">
        <v>0</v>
      </c>
      <c r="EB1120" s="46"/>
    </row>
    <row r="1121" spans="1:171" s="141" customFormat="1" ht="27.75" customHeight="1" x14ac:dyDescent="0.25">
      <c r="A1121" s="69" t="s">
        <v>56</v>
      </c>
      <c r="B1121" s="69" t="s">
        <v>57</v>
      </c>
      <c r="C1121" s="69" t="s">
        <v>1464</v>
      </c>
      <c r="D1121" s="67" t="s">
        <v>1834</v>
      </c>
      <c r="E1121" s="67" t="s">
        <v>1508</v>
      </c>
      <c r="F1121" s="67" t="s">
        <v>1836</v>
      </c>
      <c r="G1121" s="67" t="s">
        <v>1508</v>
      </c>
      <c r="H1121" s="14" t="s">
        <v>46</v>
      </c>
      <c r="I1121" s="20" t="s">
        <v>1978</v>
      </c>
      <c r="J1121" s="145" t="s">
        <v>1975</v>
      </c>
      <c r="K1121" s="426">
        <v>11.797344460513136</v>
      </c>
      <c r="L1121" s="426">
        <v>16.874810570960999</v>
      </c>
      <c r="M1121" s="424">
        <v>1261</v>
      </c>
      <c r="N1121" s="487">
        <v>37951526</v>
      </c>
      <c r="O1121" s="487" t="s">
        <v>1982</v>
      </c>
      <c r="P1121" s="572">
        <v>10.105477231679858</v>
      </c>
      <c r="Q1121" s="34" t="s">
        <v>1977</v>
      </c>
      <c r="R1121" s="257" t="s">
        <v>48</v>
      </c>
      <c r="S1121" s="27"/>
      <c r="T1121" s="27"/>
      <c r="U1121" s="145"/>
      <c r="V1121" s="24"/>
      <c r="W1121" s="24"/>
      <c r="X1121" s="24"/>
      <c r="Y1121" s="24"/>
      <c r="Z1121" s="24"/>
      <c r="AA1121" s="24"/>
      <c r="AB1121" s="24"/>
      <c r="AC1121" s="24"/>
      <c r="AD1121" s="24"/>
      <c r="AE1121" s="24"/>
      <c r="AF1121" s="24"/>
      <c r="AG1121" s="24"/>
      <c r="AH1121" s="24"/>
      <c r="AI1121" s="24">
        <v>66</v>
      </c>
      <c r="AJ1121" s="24">
        <v>66</v>
      </c>
      <c r="AK1121" s="24"/>
      <c r="AL1121" s="24"/>
      <c r="AM1121" s="24"/>
      <c r="AN1121" s="24"/>
      <c r="AO1121" s="145">
        <f t="shared" si="156"/>
        <v>66</v>
      </c>
      <c r="AP1121" s="14">
        <f t="shared" si="157"/>
        <v>66</v>
      </c>
      <c r="AQ1121" s="22"/>
      <c r="AR1121" s="24"/>
      <c r="AS1121" s="24"/>
      <c r="AT1121" s="24"/>
      <c r="AU1121" s="24"/>
      <c r="AV1121" s="24"/>
      <c r="AW1121" s="145"/>
      <c r="AX1121" s="24"/>
      <c r="AY1121" s="24"/>
      <c r="AZ1121" s="24"/>
      <c r="BA1121" s="24"/>
      <c r="BB1121" s="24"/>
      <c r="BC1121" s="24"/>
      <c r="BD1121" s="24"/>
      <c r="BE1121" s="24"/>
      <c r="BF1121" s="24"/>
      <c r="BG1121" s="24">
        <v>586.33000000000004</v>
      </c>
      <c r="BH1121" s="24">
        <v>586.33000000000004</v>
      </c>
      <c r="BI1121" s="24"/>
      <c r="BJ1121" s="24"/>
      <c r="BK1121" s="24"/>
      <c r="BL1121" s="24"/>
      <c r="BM1121" s="145">
        <f t="shared" si="158"/>
        <v>586.33000000000004</v>
      </c>
      <c r="BN1121" s="24">
        <f t="shared" si="159"/>
        <v>586.33000000000004</v>
      </c>
      <c r="BO1121" s="509">
        <f t="shared" si="153"/>
        <v>5.8021010443910816E-2</v>
      </c>
      <c r="BP1121" s="511">
        <v>0</v>
      </c>
      <c r="BQ1121" s="512">
        <v>0</v>
      </c>
      <c r="BR1121" s="513">
        <v>0</v>
      </c>
      <c r="BS1121" s="512">
        <v>0</v>
      </c>
      <c r="BT1121" s="512">
        <v>0</v>
      </c>
      <c r="BU1121" s="512">
        <v>0</v>
      </c>
      <c r="BV1121" s="512">
        <v>0</v>
      </c>
      <c r="BW1121" s="512">
        <v>0</v>
      </c>
      <c r="BX1121" s="512">
        <v>0</v>
      </c>
      <c r="BY1121" s="512">
        <v>0</v>
      </c>
      <c r="BZ1121" s="512">
        <v>0</v>
      </c>
      <c r="CA1121" s="512">
        <v>0</v>
      </c>
      <c r="CB1121" s="512">
        <v>0</v>
      </c>
      <c r="CC1121" s="512">
        <v>0</v>
      </c>
      <c r="CD1121" s="512">
        <v>0</v>
      </c>
      <c r="CE1121" s="512">
        <v>0</v>
      </c>
      <c r="CF1121" s="512">
        <v>688257.60720000009</v>
      </c>
      <c r="CG1121" s="512">
        <v>688257.60720000009</v>
      </c>
      <c r="CH1121" s="512">
        <v>0</v>
      </c>
      <c r="CI1121" s="512">
        <v>0</v>
      </c>
      <c r="CJ1121" s="512">
        <v>0</v>
      </c>
      <c r="CK1121" s="512">
        <v>0</v>
      </c>
      <c r="CL1121" s="513">
        <f t="shared" si="160"/>
        <v>688257.60720000009</v>
      </c>
      <c r="CM1121" s="513">
        <f t="shared" si="161"/>
        <v>688257.60720000009</v>
      </c>
      <c r="CN1121" s="113"/>
      <c r="CO1121" s="97"/>
      <c r="CP1121" s="97"/>
      <c r="CQ1121" s="97"/>
      <c r="CR1121" s="97"/>
      <c r="CS1121" s="97"/>
      <c r="CT1121" s="97"/>
      <c r="CU1121" s="114"/>
      <c r="CV1121" s="50">
        <f t="shared" si="154"/>
        <v>37951526</v>
      </c>
      <c r="CW1121" s="11"/>
      <c r="CX1121" s="604">
        <f t="shared" si="155"/>
        <v>10.105477231679858</v>
      </c>
      <c r="CY1121" s="143"/>
      <c r="CZ1121" s="143"/>
      <c r="DA1121" s="143"/>
      <c r="DB1121" s="23"/>
      <c r="DC1121" s="23"/>
      <c r="DD1121" s="23"/>
      <c r="DE1121" s="23"/>
      <c r="DF1121" s="143"/>
      <c r="DG1121" s="89"/>
      <c r="DH1121" s="50" t="s">
        <v>46</v>
      </c>
      <c r="DI1121" s="28"/>
      <c r="DJ1121" s="553" t="s">
        <v>46</v>
      </c>
      <c r="DK1121" s="143"/>
      <c r="DL1121" s="46"/>
      <c r="DM1121" s="111"/>
      <c r="DN1121" s="110"/>
      <c r="DO1121" s="432">
        <v>331.39553323642042</v>
      </c>
      <c r="DP1121" s="433">
        <v>160.37932722580052</v>
      </c>
      <c r="DQ1121" s="434">
        <v>65.812078763049911</v>
      </c>
      <c r="DR1121" s="428">
        <v>104.14231609306275</v>
      </c>
      <c r="DS1121" s="432">
        <v>1.5604598916347256</v>
      </c>
      <c r="DT1121" s="434">
        <v>9.7428824195276764E-2</v>
      </c>
      <c r="DU1121" s="434">
        <v>1.2972115765825261</v>
      </c>
      <c r="DV1121" s="428">
        <v>0.27190044126459489</v>
      </c>
      <c r="DW1121" s="252"/>
      <c r="DX1121" s="50"/>
      <c r="DY1121" s="249"/>
      <c r="DZ1121" s="464">
        <v>21362</v>
      </c>
      <c r="EA1121" s="465">
        <v>70104.666666666672</v>
      </c>
      <c r="EB1121" s="46"/>
    </row>
    <row r="1122" spans="1:171" s="141" customFormat="1" ht="27.75" customHeight="1" x14ac:dyDescent="0.25">
      <c r="A1122" s="69" t="s">
        <v>56</v>
      </c>
      <c r="B1122" s="69" t="s">
        <v>57</v>
      </c>
      <c r="C1122" s="69" t="s">
        <v>1464</v>
      </c>
      <c r="D1122" s="67" t="s">
        <v>1834</v>
      </c>
      <c r="E1122" s="67" t="s">
        <v>1508</v>
      </c>
      <c r="F1122" s="67" t="s">
        <v>1837</v>
      </c>
      <c r="G1122" s="67" t="s">
        <v>1508</v>
      </c>
      <c r="H1122" s="14" t="s">
        <v>46</v>
      </c>
      <c r="I1122" s="20" t="s">
        <v>1979</v>
      </c>
      <c r="J1122" s="145" t="s">
        <v>1975</v>
      </c>
      <c r="K1122" s="426">
        <v>11.797344460513136</v>
      </c>
      <c r="L1122" s="426">
        <v>9.5899621012649998</v>
      </c>
      <c r="M1122" s="424">
        <v>433</v>
      </c>
      <c r="N1122" s="487">
        <v>18739935</v>
      </c>
      <c r="O1122" s="487" t="s">
        <v>1982</v>
      </c>
      <c r="P1122" s="572">
        <v>5.3804426286319522</v>
      </c>
      <c r="Q1122" s="34" t="s">
        <v>1977</v>
      </c>
      <c r="R1122" s="257" t="s">
        <v>48</v>
      </c>
      <c r="S1122" s="27"/>
      <c r="T1122" s="27"/>
      <c r="U1122" s="145"/>
      <c r="V1122" s="24"/>
      <c r="W1122" s="24"/>
      <c r="X1122" s="24"/>
      <c r="Y1122" s="24"/>
      <c r="Z1122" s="24"/>
      <c r="AA1122" s="24"/>
      <c r="AB1122" s="24"/>
      <c r="AC1122" s="24"/>
      <c r="AD1122" s="24"/>
      <c r="AE1122" s="24"/>
      <c r="AF1122" s="24"/>
      <c r="AG1122" s="24"/>
      <c r="AH1122" s="24"/>
      <c r="AI1122" s="24">
        <v>24</v>
      </c>
      <c r="AJ1122" s="24">
        <v>24</v>
      </c>
      <c r="AK1122" s="24"/>
      <c r="AL1122" s="24"/>
      <c r="AM1122" s="24"/>
      <c r="AN1122" s="24"/>
      <c r="AO1122" s="145">
        <f t="shared" si="156"/>
        <v>24</v>
      </c>
      <c r="AP1122" s="14">
        <f t="shared" si="157"/>
        <v>24</v>
      </c>
      <c r="AQ1122" s="22"/>
      <c r="AR1122" s="24"/>
      <c r="AS1122" s="24"/>
      <c r="AT1122" s="24"/>
      <c r="AU1122" s="24"/>
      <c r="AV1122" s="24"/>
      <c r="AW1122" s="145"/>
      <c r="AX1122" s="24"/>
      <c r="AY1122" s="24"/>
      <c r="AZ1122" s="24"/>
      <c r="BA1122" s="24"/>
      <c r="BB1122" s="24"/>
      <c r="BC1122" s="24"/>
      <c r="BD1122" s="24"/>
      <c r="BE1122" s="24"/>
      <c r="BF1122" s="24"/>
      <c r="BG1122" s="24">
        <v>268.97000000000003</v>
      </c>
      <c r="BH1122" s="24">
        <v>268.97000000000003</v>
      </c>
      <c r="BI1122" s="24"/>
      <c r="BJ1122" s="24"/>
      <c r="BK1122" s="24"/>
      <c r="BL1122" s="24"/>
      <c r="BM1122" s="145">
        <f t="shared" si="158"/>
        <v>268.97000000000003</v>
      </c>
      <c r="BN1122" s="24">
        <f t="shared" si="159"/>
        <v>268.97000000000003</v>
      </c>
      <c r="BO1122" s="509">
        <f t="shared" si="153"/>
        <v>4.9990310939973574E-2</v>
      </c>
      <c r="BP1122" s="511">
        <v>0</v>
      </c>
      <c r="BQ1122" s="512">
        <v>0</v>
      </c>
      <c r="BR1122" s="513">
        <v>0</v>
      </c>
      <c r="BS1122" s="512">
        <v>0</v>
      </c>
      <c r="BT1122" s="512">
        <v>0</v>
      </c>
      <c r="BU1122" s="512">
        <v>0</v>
      </c>
      <c r="BV1122" s="512">
        <v>0</v>
      </c>
      <c r="BW1122" s="512">
        <v>0</v>
      </c>
      <c r="BX1122" s="512">
        <v>0</v>
      </c>
      <c r="BY1122" s="512">
        <v>0</v>
      </c>
      <c r="BZ1122" s="512">
        <v>0</v>
      </c>
      <c r="CA1122" s="512">
        <v>0</v>
      </c>
      <c r="CB1122" s="512">
        <v>0</v>
      </c>
      <c r="CC1122" s="512">
        <v>0</v>
      </c>
      <c r="CD1122" s="512">
        <v>0</v>
      </c>
      <c r="CE1122" s="512">
        <v>0</v>
      </c>
      <c r="CF1122" s="512">
        <v>315727.74480000004</v>
      </c>
      <c r="CG1122" s="512">
        <v>315727.74480000004</v>
      </c>
      <c r="CH1122" s="512">
        <v>0</v>
      </c>
      <c r="CI1122" s="512">
        <v>0</v>
      </c>
      <c r="CJ1122" s="512">
        <v>0</v>
      </c>
      <c r="CK1122" s="512">
        <v>0</v>
      </c>
      <c r="CL1122" s="513">
        <f t="shared" si="160"/>
        <v>315727.74480000004</v>
      </c>
      <c r="CM1122" s="513">
        <f t="shared" si="161"/>
        <v>315727.74480000004</v>
      </c>
      <c r="CN1122" s="113"/>
      <c r="CO1122" s="97"/>
      <c r="CP1122" s="97"/>
      <c r="CQ1122" s="97"/>
      <c r="CR1122" s="97"/>
      <c r="CS1122" s="97"/>
      <c r="CT1122" s="97"/>
      <c r="CU1122" s="114"/>
      <c r="CV1122" s="50">
        <f t="shared" si="154"/>
        <v>18739935</v>
      </c>
      <c r="CW1122" s="11"/>
      <c r="CX1122" s="604">
        <f t="shared" si="155"/>
        <v>5.3804426286319522</v>
      </c>
      <c r="CY1122" s="143"/>
      <c r="CZ1122" s="143"/>
      <c r="DA1122" s="143"/>
      <c r="DB1122" s="23"/>
      <c r="DC1122" s="23"/>
      <c r="DD1122" s="23"/>
      <c r="DE1122" s="23"/>
      <c r="DF1122" s="143"/>
      <c r="DG1122" s="89"/>
      <c r="DH1122" s="50" t="s">
        <v>46</v>
      </c>
      <c r="DI1122" s="28"/>
      <c r="DJ1122" s="553" t="s">
        <v>46</v>
      </c>
      <c r="DK1122" s="143"/>
      <c r="DL1122" s="46"/>
      <c r="DM1122" s="111"/>
      <c r="DN1122" s="110"/>
      <c r="DO1122" s="432">
        <v>1226.5495097096702</v>
      </c>
      <c r="DP1122" s="433">
        <v>-935.33281187738567</v>
      </c>
      <c r="DQ1122" s="434">
        <v>11.536243030186492</v>
      </c>
      <c r="DR1122" s="428">
        <v>156.13234086830286</v>
      </c>
      <c r="DS1122" s="432">
        <v>1.1167083253220524</v>
      </c>
      <c r="DT1122" s="434">
        <v>-0.53333818820594447</v>
      </c>
      <c r="DU1122" s="434">
        <v>9.228994424149195E-2</v>
      </c>
      <c r="DV1122" s="428">
        <v>0.46567603583073613</v>
      </c>
      <c r="DW1122" s="252"/>
      <c r="DX1122" s="50"/>
      <c r="DY1122" s="249"/>
      <c r="DZ1122" s="464">
        <v>0</v>
      </c>
      <c r="EA1122" s="465">
        <v>41750.666666666664</v>
      </c>
      <c r="EB1122" s="46"/>
    </row>
    <row r="1123" spans="1:171" s="141" customFormat="1" ht="27.75" customHeight="1" x14ac:dyDescent="0.25">
      <c r="A1123" s="69" t="s">
        <v>56</v>
      </c>
      <c r="B1123" s="69" t="s">
        <v>57</v>
      </c>
      <c r="C1123" s="69" t="s">
        <v>1464</v>
      </c>
      <c r="D1123" s="67" t="s">
        <v>1834</v>
      </c>
      <c r="E1123" s="67" t="s">
        <v>1508</v>
      </c>
      <c r="F1123" s="67" t="s">
        <v>1838</v>
      </c>
      <c r="G1123" s="67" t="s">
        <v>1508</v>
      </c>
      <c r="H1123" s="14" t="s">
        <v>46</v>
      </c>
      <c r="I1123" s="20" t="s">
        <v>1979</v>
      </c>
      <c r="J1123" s="145" t="s">
        <v>1975</v>
      </c>
      <c r="K1123" s="426">
        <v>11.797344460513136</v>
      </c>
      <c r="L1123" s="426">
        <v>6.6357954407430002</v>
      </c>
      <c r="M1123" s="424">
        <v>353</v>
      </c>
      <c r="N1123" s="487">
        <v>25506699</v>
      </c>
      <c r="O1123" s="487" t="s">
        <v>1982</v>
      </c>
      <c r="P1123" s="572">
        <v>4.3439834253827438</v>
      </c>
      <c r="Q1123" s="34" t="s">
        <v>1977</v>
      </c>
      <c r="R1123" s="257" t="s">
        <v>48</v>
      </c>
      <c r="S1123" s="27"/>
      <c r="T1123" s="27"/>
      <c r="U1123" s="145"/>
      <c r="V1123" s="24"/>
      <c r="W1123" s="24"/>
      <c r="X1123" s="24"/>
      <c r="Y1123" s="24"/>
      <c r="Z1123" s="24"/>
      <c r="AA1123" s="24"/>
      <c r="AB1123" s="24"/>
      <c r="AC1123" s="24"/>
      <c r="AD1123" s="24"/>
      <c r="AE1123" s="24"/>
      <c r="AF1123" s="24"/>
      <c r="AG1123" s="24"/>
      <c r="AH1123" s="24"/>
      <c r="AI1123" s="24">
        <v>7</v>
      </c>
      <c r="AJ1123" s="24">
        <v>7</v>
      </c>
      <c r="AK1123" s="24"/>
      <c r="AL1123" s="24"/>
      <c r="AM1123" s="24"/>
      <c r="AN1123" s="24"/>
      <c r="AO1123" s="145">
        <f t="shared" si="156"/>
        <v>7</v>
      </c>
      <c r="AP1123" s="14">
        <f t="shared" si="157"/>
        <v>7</v>
      </c>
      <c r="AQ1123" s="22"/>
      <c r="AR1123" s="24"/>
      <c r="AS1123" s="24"/>
      <c r="AT1123" s="24"/>
      <c r="AU1123" s="24"/>
      <c r="AV1123" s="24"/>
      <c r="AW1123" s="145"/>
      <c r="AX1123" s="24"/>
      <c r="AY1123" s="24"/>
      <c r="AZ1123" s="24"/>
      <c r="BA1123" s="24"/>
      <c r="BB1123" s="24"/>
      <c r="BC1123" s="24"/>
      <c r="BD1123" s="24"/>
      <c r="BE1123" s="24"/>
      <c r="BF1123" s="24"/>
      <c r="BG1123" s="24">
        <v>1054.8800000000001</v>
      </c>
      <c r="BH1123" s="24">
        <v>1054.8800000000001</v>
      </c>
      <c r="BI1123" s="24"/>
      <c r="BJ1123" s="24"/>
      <c r="BK1123" s="24"/>
      <c r="BL1123" s="24"/>
      <c r="BM1123" s="145">
        <f t="shared" si="158"/>
        <v>1054.8800000000001</v>
      </c>
      <c r="BN1123" s="24">
        <f t="shared" si="159"/>
        <v>1054.8800000000001</v>
      </c>
      <c r="BO1123" s="509">
        <f t="shared" si="153"/>
        <v>0.24283702231369717</v>
      </c>
      <c r="BP1123" s="511">
        <v>0</v>
      </c>
      <c r="BQ1123" s="512">
        <v>0</v>
      </c>
      <c r="BR1123" s="513">
        <v>0</v>
      </c>
      <c r="BS1123" s="512">
        <v>0</v>
      </c>
      <c r="BT1123" s="512">
        <v>0</v>
      </c>
      <c r="BU1123" s="512">
        <v>0</v>
      </c>
      <c r="BV1123" s="512">
        <v>0</v>
      </c>
      <c r="BW1123" s="512">
        <v>0</v>
      </c>
      <c r="BX1123" s="512">
        <v>0</v>
      </c>
      <c r="BY1123" s="512">
        <v>0</v>
      </c>
      <c r="BZ1123" s="512">
        <v>0</v>
      </c>
      <c r="CA1123" s="512">
        <v>0</v>
      </c>
      <c r="CB1123" s="512">
        <v>0</v>
      </c>
      <c r="CC1123" s="512">
        <v>0</v>
      </c>
      <c r="CD1123" s="512">
        <v>0</v>
      </c>
      <c r="CE1123" s="512">
        <v>0</v>
      </c>
      <c r="CF1123" s="512">
        <v>1238260.3392000003</v>
      </c>
      <c r="CG1123" s="512">
        <v>1238260.3392000003</v>
      </c>
      <c r="CH1123" s="512">
        <v>0</v>
      </c>
      <c r="CI1123" s="512">
        <v>0</v>
      </c>
      <c r="CJ1123" s="512">
        <v>0</v>
      </c>
      <c r="CK1123" s="512">
        <v>0</v>
      </c>
      <c r="CL1123" s="513">
        <f t="shared" si="160"/>
        <v>1238260.3392000003</v>
      </c>
      <c r="CM1123" s="513">
        <f t="shared" si="161"/>
        <v>1238260.3392000003</v>
      </c>
      <c r="CN1123" s="113"/>
      <c r="CO1123" s="97"/>
      <c r="CP1123" s="97"/>
      <c r="CQ1123" s="97"/>
      <c r="CR1123" s="97"/>
      <c r="CS1123" s="97"/>
      <c r="CT1123" s="97"/>
      <c r="CU1123" s="114"/>
      <c r="CV1123" s="50">
        <f t="shared" si="154"/>
        <v>25506699</v>
      </c>
      <c r="CW1123" s="11"/>
      <c r="CX1123" s="604">
        <f t="shared" si="155"/>
        <v>4.3439834253827438</v>
      </c>
      <c r="CY1123" s="143"/>
      <c r="CZ1123" s="143"/>
      <c r="DA1123" s="143"/>
      <c r="DB1123" s="23"/>
      <c r="DC1123" s="23"/>
      <c r="DD1123" s="23"/>
      <c r="DE1123" s="23"/>
      <c r="DF1123" s="143"/>
      <c r="DG1123" s="89"/>
      <c r="DH1123" s="50" t="s">
        <v>46</v>
      </c>
      <c r="DI1123" s="28"/>
      <c r="DJ1123" s="553" t="s">
        <v>46</v>
      </c>
      <c r="DK1123" s="143"/>
      <c r="DL1123" s="46"/>
      <c r="DM1123" s="111"/>
      <c r="DN1123" s="110"/>
      <c r="DO1123" s="432">
        <v>553.80453257790373</v>
      </c>
      <c r="DP1123" s="433">
        <v>-176.26217069039262</v>
      </c>
      <c r="DQ1123" s="434">
        <v>58.390934844192635</v>
      </c>
      <c r="DR1123" s="428">
        <v>139.14763107653314</v>
      </c>
      <c r="DS1123" s="432">
        <v>1.2322946175637395</v>
      </c>
      <c r="DT1123" s="434">
        <v>-0.49553048481064876</v>
      </c>
      <c r="DU1123" s="434">
        <v>0.69405099150141647</v>
      </c>
      <c r="DV1123" s="428">
        <v>9.4984318803813528E-3</v>
      </c>
      <c r="DW1123" s="252"/>
      <c r="DX1123" s="50"/>
      <c r="DY1123" s="249"/>
      <c r="DZ1123" s="464">
        <v>433</v>
      </c>
      <c r="EA1123" s="465">
        <v>-433</v>
      </c>
      <c r="EB1123" s="46"/>
    </row>
    <row r="1124" spans="1:171" s="141" customFormat="1" ht="27.75" customHeight="1" x14ac:dyDescent="0.25">
      <c r="A1124" s="69" t="s">
        <v>56</v>
      </c>
      <c r="B1124" s="69" t="s">
        <v>57</v>
      </c>
      <c r="C1124" s="69" t="s">
        <v>1464</v>
      </c>
      <c r="D1124" s="67" t="s">
        <v>1834</v>
      </c>
      <c r="E1124" s="67" t="s">
        <v>1508</v>
      </c>
      <c r="F1124" s="67" t="s">
        <v>1839</v>
      </c>
      <c r="G1124" s="67" t="s">
        <v>1508</v>
      </c>
      <c r="H1124" s="14" t="s">
        <v>46</v>
      </c>
      <c r="I1124" s="20" t="s">
        <v>1978</v>
      </c>
      <c r="J1124" s="145" t="s">
        <v>1975</v>
      </c>
      <c r="K1124" s="426">
        <v>11.774481389853227</v>
      </c>
      <c r="L1124" s="426">
        <v>25.782386310009002</v>
      </c>
      <c r="M1124" s="424">
        <v>1420</v>
      </c>
      <c r="N1124" s="487">
        <v>33913772</v>
      </c>
      <c r="O1124" s="487" t="s">
        <v>1982</v>
      </c>
      <c r="P1124" s="572">
        <v>8.5126833090395078</v>
      </c>
      <c r="Q1124" s="34" t="s">
        <v>1977</v>
      </c>
      <c r="R1124" s="257" t="s">
        <v>48</v>
      </c>
      <c r="S1124" s="27"/>
      <c r="T1124" s="27"/>
      <c r="U1124" s="145"/>
      <c r="V1124" s="24"/>
      <c r="W1124" s="24"/>
      <c r="X1124" s="24"/>
      <c r="Y1124" s="24"/>
      <c r="Z1124" s="24"/>
      <c r="AA1124" s="24"/>
      <c r="AB1124" s="24"/>
      <c r="AC1124" s="24"/>
      <c r="AD1124" s="24"/>
      <c r="AE1124" s="24"/>
      <c r="AF1124" s="24"/>
      <c r="AG1124" s="24"/>
      <c r="AH1124" s="24"/>
      <c r="AI1124" s="24">
        <v>77</v>
      </c>
      <c r="AJ1124" s="24">
        <v>77</v>
      </c>
      <c r="AK1124" s="24">
        <v>1</v>
      </c>
      <c r="AL1124" s="24">
        <v>1</v>
      </c>
      <c r="AM1124" s="24"/>
      <c r="AN1124" s="24"/>
      <c r="AO1124" s="145">
        <f t="shared" si="156"/>
        <v>78</v>
      </c>
      <c r="AP1124" s="14">
        <f t="shared" si="157"/>
        <v>78</v>
      </c>
      <c r="AQ1124" s="22"/>
      <c r="AR1124" s="24"/>
      <c r="AS1124" s="24"/>
      <c r="AT1124" s="24"/>
      <c r="AU1124" s="24"/>
      <c r="AV1124" s="24"/>
      <c r="AW1124" s="145"/>
      <c r="AX1124" s="24"/>
      <c r="AY1124" s="24"/>
      <c r="AZ1124" s="24"/>
      <c r="BA1124" s="24"/>
      <c r="BB1124" s="24"/>
      <c r="BC1124" s="24"/>
      <c r="BD1124" s="24"/>
      <c r="BE1124" s="24"/>
      <c r="BF1124" s="24"/>
      <c r="BG1124" s="24">
        <v>619.19000000000005</v>
      </c>
      <c r="BH1124" s="24">
        <v>619.19000000000005</v>
      </c>
      <c r="BI1124" s="24">
        <v>3.8</v>
      </c>
      <c r="BJ1124" s="24">
        <v>3.8</v>
      </c>
      <c r="BK1124" s="24"/>
      <c r="BL1124" s="24"/>
      <c r="BM1124" s="145">
        <f t="shared" si="158"/>
        <v>622.99</v>
      </c>
      <c r="BN1124" s="24">
        <f t="shared" si="159"/>
        <v>622.99</v>
      </c>
      <c r="BO1124" s="509">
        <f t="shared" si="153"/>
        <v>7.3183739766103484E-2</v>
      </c>
      <c r="BP1124" s="511">
        <v>0</v>
      </c>
      <c r="BQ1124" s="512">
        <v>0</v>
      </c>
      <c r="BR1124" s="513">
        <v>0</v>
      </c>
      <c r="BS1124" s="512">
        <v>0</v>
      </c>
      <c r="BT1124" s="512">
        <v>0</v>
      </c>
      <c r="BU1124" s="512">
        <v>0</v>
      </c>
      <c r="BV1124" s="512">
        <v>0</v>
      </c>
      <c r="BW1124" s="512">
        <v>0</v>
      </c>
      <c r="BX1124" s="512">
        <v>0</v>
      </c>
      <c r="BY1124" s="512">
        <v>0</v>
      </c>
      <c r="BZ1124" s="512">
        <v>0</v>
      </c>
      <c r="CA1124" s="512">
        <v>0</v>
      </c>
      <c r="CB1124" s="512">
        <v>0</v>
      </c>
      <c r="CC1124" s="512">
        <v>0</v>
      </c>
      <c r="CD1124" s="512">
        <v>0</v>
      </c>
      <c r="CE1124" s="512">
        <v>0</v>
      </c>
      <c r="CF1124" s="512">
        <v>726829.98960000009</v>
      </c>
      <c r="CG1124" s="512">
        <v>726829.98960000009</v>
      </c>
      <c r="CH1124" s="512">
        <v>4460.5920000000006</v>
      </c>
      <c r="CI1124" s="512">
        <v>4460.5920000000006</v>
      </c>
      <c r="CJ1124" s="512">
        <v>0</v>
      </c>
      <c r="CK1124" s="512">
        <v>0</v>
      </c>
      <c r="CL1124" s="513">
        <f t="shared" si="160"/>
        <v>731290.58160000003</v>
      </c>
      <c r="CM1124" s="513">
        <f t="shared" si="161"/>
        <v>731290.58160000003</v>
      </c>
      <c r="CN1124" s="113"/>
      <c r="CO1124" s="97"/>
      <c r="CP1124" s="97"/>
      <c r="CQ1124" s="97"/>
      <c r="CR1124" s="97"/>
      <c r="CS1124" s="97"/>
      <c r="CT1124" s="97"/>
      <c r="CU1124" s="114"/>
      <c r="CV1124" s="50">
        <f t="shared" si="154"/>
        <v>33913772</v>
      </c>
      <c r="CW1124" s="11"/>
      <c r="CX1124" s="604">
        <f t="shared" si="155"/>
        <v>8.5126833090395078</v>
      </c>
      <c r="CY1124" s="143"/>
      <c r="CZ1124" s="143"/>
      <c r="DA1124" s="143"/>
      <c r="DB1124" s="23"/>
      <c r="DC1124" s="23"/>
      <c r="DD1124" s="23"/>
      <c r="DE1124" s="23"/>
      <c r="DF1124" s="143"/>
      <c r="DG1124" s="89"/>
      <c r="DH1124" s="50" t="s">
        <v>46</v>
      </c>
      <c r="DI1124" s="28"/>
      <c r="DJ1124" s="553" t="s">
        <v>46</v>
      </c>
      <c r="DK1124" s="143"/>
      <c r="DL1124" s="46"/>
      <c r="DM1124" s="111"/>
      <c r="DN1124" s="110"/>
      <c r="DO1124" s="432">
        <v>3197.5113249618516</v>
      </c>
      <c r="DP1124" s="433">
        <v>-2663.1790233352485</v>
      </c>
      <c r="DQ1124" s="434">
        <v>731.55639009505762</v>
      </c>
      <c r="DR1124" s="428">
        <v>-305.1880969370502</v>
      </c>
      <c r="DS1124" s="432">
        <v>6.3379884990024502</v>
      </c>
      <c r="DT1124" s="434">
        <v>-4.4301299546132942</v>
      </c>
      <c r="DU1124" s="434">
        <v>5.273324727144689</v>
      </c>
      <c r="DV1124" s="428">
        <v>-3.4066329670415829</v>
      </c>
      <c r="DW1124" s="252"/>
      <c r="DX1124" s="50"/>
      <c r="DY1124" s="249"/>
      <c r="DZ1124" s="464">
        <v>1024472</v>
      </c>
      <c r="EA1124" s="465">
        <v>-492013</v>
      </c>
      <c r="EB1124" s="46"/>
    </row>
    <row r="1125" spans="1:171" s="141" customFormat="1" ht="27.75" customHeight="1" x14ac:dyDescent="0.25">
      <c r="A1125" s="69" t="s">
        <v>56</v>
      </c>
      <c r="B1125" s="69" t="s">
        <v>57</v>
      </c>
      <c r="C1125" s="69" t="s">
        <v>1464</v>
      </c>
      <c r="D1125" s="67" t="s">
        <v>1840</v>
      </c>
      <c r="E1125" s="67" t="s">
        <v>1498</v>
      </c>
      <c r="F1125" s="67" t="s">
        <v>1841</v>
      </c>
      <c r="G1125" s="67" t="s">
        <v>1498</v>
      </c>
      <c r="H1125" s="14" t="s">
        <v>46</v>
      </c>
      <c r="I1125" s="20" t="s">
        <v>1978</v>
      </c>
      <c r="J1125" s="145" t="s">
        <v>1981</v>
      </c>
      <c r="K1125" s="426">
        <v>2.6515619402910429</v>
      </c>
      <c r="L1125" s="426">
        <v>7.1982954395730001</v>
      </c>
      <c r="M1125" s="424">
        <v>590</v>
      </c>
      <c r="N1125" s="487">
        <v>7603680</v>
      </c>
      <c r="O1125" s="487" t="s">
        <v>1976</v>
      </c>
      <c r="P1125" s="572">
        <v>2.0679301001726338</v>
      </c>
      <c r="Q1125" s="34" t="s">
        <v>48</v>
      </c>
      <c r="R1125" s="257" t="s">
        <v>48</v>
      </c>
      <c r="S1125" s="27"/>
      <c r="T1125" s="27"/>
      <c r="U1125" s="145"/>
      <c r="V1125" s="24"/>
      <c r="W1125" s="24"/>
      <c r="X1125" s="24"/>
      <c r="Y1125" s="24"/>
      <c r="Z1125" s="24"/>
      <c r="AA1125" s="24"/>
      <c r="AB1125" s="24"/>
      <c r="AC1125" s="24"/>
      <c r="AD1125" s="24"/>
      <c r="AE1125" s="24"/>
      <c r="AF1125" s="24"/>
      <c r="AG1125" s="24"/>
      <c r="AH1125" s="24"/>
      <c r="AI1125" s="24">
        <v>13</v>
      </c>
      <c r="AJ1125" s="24">
        <v>13</v>
      </c>
      <c r="AK1125" s="24"/>
      <c r="AL1125" s="24"/>
      <c r="AM1125" s="24"/>
      <c r="AN1125" s="24"/>
      <c r="AO1125" s="145">
        <f t="shared" si="156"/>
        <v>13</v>
      </c>
      <c r="AP1125" s="14">
        <f t="shared" si="157"/>
        <v>13</v>
      </c>
      <c r="AQ1125" s="22"/>
      <c r="AR1125" s="24"/>
      <c r="AS1125" s="24"/>
      <c r="AT1125" s="24"/>
      <c r="AU1125" s="24"/>
      <c r="AV1125" s="24"/>
      <c r="AW1125" s="145"/>
      <c r="AX1125" s="24"/>
      <c r="AY1125" s="24"/>
      <c r="AZ1125" s="24"/>
      <c r="BA1125" s="24"/>
      <c r="BB1125" s="24"/>
      <c r="BC1125" s="24"/>
      <c r="BD1125" s="24"/>
      <c r="BE1125" s="24"/>
      <c r="BF1125" s="24"/>
      <c r="BG1125" s="24">
        <v>164.87</v>
      </c>
      <c r="BH1125" s="24">
        <v>164.87</v>
      </c>
      <c r="BI1125" s="24"/>
      <c r="BJ1125" s="24"/>
      <c r="BK1125" s="24"/>
      <c r="BL1125" s="24"/>
      <c r="BM1125" s="145">
        <f t="shared" si="158"/>
        <v>164.87</v>
      </c>
      <c r="BN1125" s="24">
        <f t="shared" si="159"/>
        <v>164.87</v>
      </c>
      <c r="BO1125" s="509">
        <f t="shared" si="153"/>
        <v>7.9727066203174102E-2</v>
      </c>
      <c r="BP1125" s="511">
        <v>0</v>
      </c>
      <c r="BQ1125" s="512">
        <v>0</v>
      </c>
      <c r="BR1125" s="513">
        <v>0</v>
      </c>
      <c r="BS1125" s="512">
        <v>0</v>
      </c>
      <c r="BT1125" s="512">
        <v>0</v>
      </c>
      <c r="BU1125" s="512">
        <v>0</v>
      </c>
      <c r="BV1125" s="512">
        <v>0</v>
      </c>
      <c r="BW1125" s="512">
        <v>0</v>
      </c>
      <c r="BX1125" s="512">
        <v>0</v>
      </c>
      <c r="BY1125" s="512">
        <v>0</v>
      </c>
      <c r="BZ1125" s="512">
        <v>0</v>
      </c>
      <c r="CA1125" s="512">
        <v>0</v>
      </c>
      <c r="CB1125" s="512">
        <v>0</v>
      </c>
      <c r="CC1125" s="512">
        <v>0</v>
      </c>
      <c r="CD1125" s="512">
        <v>0</v>
      </c>
      <c r="CE1125" s="512">
        <v>0</v>
      </c>
      <c r="CF1125" s="512">
        <v>193531.00080000001</v>
      </c>
      <c r="CG1125" s="512">
        <v>193531.00080000001</v>
      </c>
      <c r="CH1125" s="512">
        <v>0</v>
      </c>
      <c r="CI1125" s="512">
        <v>0</v>
      </c>
      <c r="CJ1125" s="512">
        <v>0</v>
      </c>
      <c r="CK1125" s="512">
        <v>0</v>
      </c>
      <c r="CL1125" s="513">
        <f t="shared" si="160"/>
        <v>193531.00080000001</v>
      </c>
      <c r="CM1125" s="513">
        <f t="shared" si="161"/>
        <v>193531.00080000001</v>
      </c>
      <c r="CN1125" s="113"/>
      <c r="CO1125" s="97"/>
      <c r="CP1125" s="97"/>
      <c r="CQ1125" s="97"/>
      <c r="CR1125" s="97"/>
      <c r="CS1125" s="97"/>
      <c r="CT1125" s="97"/>
      <c r="CU1125" s="114"/>
      <c r="CV1125" s="50">
        <f t="shared" si="154"/>
        <v>7603680</v>
      </c>
      <c r="CW1125" s="11"/>
      <c r="CX1125" s="604">
        <f t="shared" si="155"/>
        <v>2.0679301001726338</v>
      </c>
      <c r="CY1125" s="143"/>
      <c r="CZ1125" s="143"/>
      <c r="DA1125" s="143"/>
      <c r="DB1125" s="23"/>
      <c r="DC1125" s="23"/>
      <c r="DD1125" s="23"/>
      <c r="DE1125" s="23"/>
      <c r="DF1125" s="143"/>
      <c r="DG1125" s="89"/>
      <c r="DH1125" s="50" t="s">
        <v>46</v>
      </c>
      <c r="DI1125" s="28"/>
      <c r="DJ1125" s="553" t="s">
        <v>46</v>
      </c>
      <c r="DK1125" s="143"/>
      <c r="DL1125" s="46"/>
      <c r="DM1125" s="111"/>
      <c r="DN1125" s="110"/>
      <c r="DO1125" s="432">
        <v>2575.8592027141644</v>
      </c>
      <c r="DP1125" s="433">
        <v>-2328.820822392579</v>
      </c>
      <c r="DQ1125" s="434">
        <v>92.500424088210352</v>
      </c>
      <c r="DR1125" s="428">
        <v>154.24546723720869</v>
      </c>
      <c r="DS1125" s="432">
        <v>2.0016963528413911</v>
      </c>
      <c r="DT1125" s="434">
        <v>-1.0664111542327879</v>
      </c>
      <c r="DU1125" s="434">
        <v>0.99915182357930454</v>
      </c>
      <c r="DV1125" s="428">
        <v>-6.4434564769082936E-2</v>
      </c>
      <c r="DW1125" s="252"/>
      <c r="DX1125" s="50"/>
      <c r="DY1125" s="249"/>
      <c r="DZ1125" s="464">
        <v>54529</v>
      </c>
      <c r="EA1125" s="465">
        <v>65195.666666666672</v>
      </c>
      <c r="EB1125" s="46"/>
    </row>
    <row r="1126" spans="1:171" s="141" customFormat="1" ht="27.75" customHeight="1" x14ac:dyDescent="0.25">
      <c r="A1126" s="69" t="s">
        <v>56</v>
      </c>
      <c r="B1126" s="69" t="s">
        <v>57</v>
      </c>
      <c r="C1126" s="69" t="s">
        <v>1464</v>
      </c>
      <c r="D1126" s="67" t="s">
        <v>1840</v>
      </c>
      <c r="E1126" s="67" t="s">
        <v>1498</v>
      </c>
      <c r="F1126" s="67" t="s">
        <v>1842</v>
      </c>
      <c r="G1126" s="67" t="s">
        <v>1498</v>
      </c>
      <c r="H1126" s="14" t="s">
        <v>46</v>
      </c>
      <c r="I1126" s="20" t="s">
        <v>1978</v>
      </c>
      <c r="J1126" s="145" t="s">
        <v>1981</v>
      </c>
      <c r="K1126" s="426">
        <v>1.9814661238587956</v>
      </c>
      <c r="L1126" s="426">
        <v>2.0821969653660002</v>
      </c>
      <c r="M1126" s="424">
        <v>202</v>
      </c>
      <c r="N1126" s="487">
        <v>4064640</v>
      </c>
      <c r="O1126" s="487" t="s">
        <v>1976</v>
      </c>
      <c r="P1126" s="572">
        <v>1.0783979268031458</v>
      </c>
      <c r="Q1126" s="34" t="s">
        <v>48</v>
      </c>
      <c r="R1126" s="257" t="s">
        <v>48</v>
      </c>
      <c r="S1126" s="27"/>
      <c r="T1126" s="27"/>
      <c r="U1126" s="145"/>
      <c r="V1126" s="24"/>
      <c r="W1126" s="24"/>
      <c r="X1126" s="24"/>
      <c r="Y1126" s="24"/>
      <c r="Z1126" s="24"/>
      <c r="AA1126" s="24"/>
      <c r="AB1126" s="24"/>
      <c r="AC1126" s="24"/>
      <c r="AD1126" s="24"/>
      <c r="AE1126" s="24"/>
      <c r="AF1126" s="24"/>
      <c r="AG1126" s="24"/>
      <c r="AH1126" s="24"/>
      <c r="AI1126" s="24">
        <v>1</v>
      </c>
      <c r="AJ1126" s="24">
        <v>1</v>
      </c>
      <c r="AK1126" s="24"/>
      <c r="AL1126" s="24"/>
      <c r="AM1126" s="24"/>
      <c r="AN1126" s="24"/>
      <c r="AO1126" s="145">
        <f t="shared" si="156"/>
        <v>1</v>
      </c>
      <c r="AP1126" s="14">
        <f t="shared" si="157"/>
        <v>1</v>
      </c>
      <c r="AQ1126" s="22"/>
      <c r="AR1126" s="24"/>
      <c r="AS1126" s="24"/>
      <c r="AT1126" s="24"/>
      <c r="AU1126" s="24"/>
      <c r="AV1126" s="24"/>
      <c r="AW1126" s="145"/>
      <c r="AX1126" s="24"/>
      <c r="AY1126" s="24"/>
      <c r="AZ1126" s="24"/>
      <c r="BA1126" s="24"/>
      <c r="BB1126" s="24"/>
      <c r="BC1126" s="24"/>
      <c r="BD1126" s="24"/>
      <c r="BE1126" s="24"/>
      <c r="BF1126" s="24"/>
      <c r="BG1126" s="24">
        <v>9</v>
      </c>
      <c r="BH1126" s="24">
        <v>9</v>
      </c>
      <c r="BI1126" s="24"/>
      <c r="BJ1126" s="24"/>
      <c r="BK1126" s="24"/>
      <c r="BL1126" s="24"/>
      <c r="BM1126" s="145">
        <f t="shared" si="158"/>
        <v>9</v>
      </c>
      <c r="BN1126" s="24">
        <f t="shared" si="159"/>
        <v>9</v>
      </c>
      <c r="BO1126" s="509">
        <f t="shared" si="153"/>
        <v>8.3457133738007346E-3</v>
      </c>
      <c r="BP1126" s="511">
        <v>0</v>
      </c>
      <c r="BQ1126" s="512">
        <v>0</v>
      </c>
      <c r="BR1126" s="513">
        <v>0</v>
      </c>
      <c r="BS1126" s="512">
        <v>0</v>
      </c>
      <c r="BT1126" s="512">
        <v>0</v>
      </c>
      <c r="BU1126" s="512">
        <v>0</v>
      </c>
      <c r="BV1126" s="512">
        <v>0</v>
      </c>
      <c r="BW1126" s="512">
        <v>0</v>
      </c>
      <c r="BX1126" s="512">
        <v>0</v>
      </c>
      <c r="BY1126" s="512">
        <v>0</v>
      </c>
      <c r="BZ1126" s="512">
        <v>0</v>
      </c>
      <c r="CA1126" s="512">
        <v>0</v>
      </c>
      <c r="CB1126" s="512">
        <v>0</v>
      </c>
      <c r="CC1126" s="512">
        <v>0</v>
      </c>
      <c r="CD1126" s="512">
        <v>0</v>
      </c>
      <c r="CE1126" s="512">
        <v>0</v>
      </c>
      <c r="CF1126" s="512">
        <v>10564.560000000001</v>
      </c>
      <c r="CG1126" s="512">
        <v>10564.560000000001</v>
      </c>
      <c r="CH1126" s="512">
        <v>0</v>
      </c>
      <c r="CI1126" s="512">
        <v>0</v>
      </c>
      <c r="CJ1126" s="512">
        <v>0</v>
      </c>
      <c r="CK1126" s="512">
        <v>0</v>
      </c>
      <c r="CL1126" s="513">
        <f t="shared" si="160"/>
        <v>10564.560000000001</v>
      </c>
      <c r="CM1126" s="513">
        <f t="shared" si="161"/>
        <v>10564.560000000001</v>
      </c>
      <c r="CN1126" s="113"/>
      <c r="CO1126" s="97"/>
      <c r="CP1126" s="97"/>
      <c r="CQ1126" s="97"/>
      <c r="CR1126" s="97"/>
      <c r="CS1126" s="97"/>
      <c r="CT1126" s="97"/>
      <c r="CU1126" s="114"/>
      <c r="CV1126" s="50">
        <f t="shared" si="154"/>
        <v>4064640</v>
      </c>
      <c r="CW1126" s="11"/>
      <c r="CX1126" s="604">
        <f t="shared" si="155"/>
        <v>1.0783979268031458</v>
      </c>
      <c r="CY1126" s="143"/>
      <c r="CZ1126" s="143"/>
      <c r="DA1126" s="143"/>
      <c r="DB1126" s="23"/>
      <c r="DC1126" s="23"/>
      <c r="DD1126" s="23"/>
      <c r="DE1126" s="23"/>
      <c r="DF1126" s="143"/>
      <c r="DG1126" s="89"/>
      <c r="DH1126" s="50" t="s">
        <v>46</v>
      </c>
      <c r="DI1126" s="28"/>
      <c r="DJ1126" s="553" t="s">
        <v>46</v>
      </c>
      <c r="DK1126" s="143"/>
      <c r="DL1126" s="46"/>
      <c r="DM1126" s="111"/>
      <c r="DN1126" s="110"/>
      <c r="DO1126" s="432">
        <v>2005.4827018121944</v>
      </c>
      <c r="DP1126" s="433">
        <v>-1955.7787731571916</v>
      </c>
      <c r="DQ1126" s="434">
        <v>52.067545304777681</v>
      </c>
      <c r="DR1126" s="428">
        <v>-2.3636166497748405</v>
      </c>
      <c r="DS1126" s="432">
        <v>1.1960461285008257</v>
      </c>
      <c r="DT1126" s="434">
        <v>-0.46645798762829949</v>
      </c>
      <c r="DU1126" s="434">
        <v>0.19275123558484381</v>
      </c>
      <c r="DV1126" s="428">
        <v>0.53683690528768246</v>
      </c>
      <c r="DW1126" s="252"/>
      <c r="DX1126" s="50"/>
      <c r="DY1126" s="249"/>
      <c r="DZ1126" s="464">
        <v>10535</v>
      </c>
      <c r="EA1126" s="465">
        <v>-8051</v>
      </c>
      <c r="EB1126" s="46"/>
    </row>
    <row r="1127" spans="1:171" s="141" customFormat="1" ht="27.75" customHeight="1" x14ac:dyDescent="0.25">
      <c r="A1127" s="69" t="s">
        <v>56</v>
      </c>
      <c r="B1127" s="69" t="s">
        <v>57</v>
      </c>
      <c r="C1127" s="69" t="s">
        <v>1464</v>
      </c>
      <c r="D1127" s="67" t="s">
        <v>1840</v>
      </c>
      <c r="E1127" s="67" t="s">
        <v>1498</v>
      </c>
      <c r="F1127" s="67" t="s">
        <v>1843</v>
      </c>
      <c r="G1127" s="67" t="s">
        <v>1498</v>
      </c>
      <c r="H1127" s="14" t="s">
        <v>46</v>
      </c>
      <c r="I1127" s="20" t="s">
        <v>1979</v>
      </c>
      <c r="J1127" s="145" t="s">
        <v>1981</v>
      </c>
      <c r="K1127" s="426">
        <v>2.5506873012582316</v>
      </c>
      <c r="L1127" s="426">
        <v>3.8285984768849999</v>
      </c>
      <c r="M1127" s="424">
        <v>248</v>
      </c>
      <c r="N1127" s="487">
        <v>6202080.0000000009</v>
      </c>
      <c r="O1127" s="487" t="s">
        <v>1976</v>
      </c>
      <c r="P1127" s="572">
        <v>1.6812439838801876</v>
      </c>
      <c r="Q1127" s="34" t="s">
        <v>48</v>
      </c>
      <c r="R1127" s="257" t="s">
        <v>48</v>
      </c>
      <c r="S1127" s="27"/>
      <c r="T1127" s="27"/>
      <c r="U1127" s="145"/>
      <c r="V1127" s="24"/>
      <c r="W1127" s="24"/>
      <c r="X1127" s="24"/>
      <c r="Y1127" s="24"/>
      <c r="Z1127" s="24"/>
      <c r="AA1127" s="24"/>
      <c r="AB1127" s="24"/>
      <c r="AC1127" s="24"/>
      <c r="AD1127" s="24"/>
      <c r="AE1127" s="24"/>
      <c r="AF1127" s="24"/>
      <c r="AG1127" s="24"/>
      <c r="AH1127" s="24"/>
      <c r="AI1127" s="24">
        <v>14</v>
      </c>
      <c r="AJ1127" s="24">
        <v>14</v>
      </c>
      <c r="AK1127" s="24"/>
      <c r="AL1127" s="24"/>
      <c r="AM1127" s="24"/>
      <c r="AN1127" s="24"/>
      <c r="AO1127" s="145">
        <f t="shared" si="156"/>
        <v>14</v>
      </c>
      <c r="AP1127" s="14">
        <f t="shared" si="157"/>
        <v>14</v>
      </c>
      <c r="AQ1127" s="22"/>
      <c r="AR1127" s="24"/>
      <c r="AS1127" s="24"/>
      <c r="AT1127" s="24"/>
      <c r="AU1127" s="24"/>
      <c r="AV1127" s="24"/>
      <c r="AW1127" s="145"/>
      <c r="AX1127" s="24"/>
      <c r="AY1127" s="24"/>
      <c r="AZ1127" s="24"/>
      <c r="BA1127" s="24"/>
      <c r="BB1127" s="24"/>
      <c r="BC1127" s="24"/>
      <c r="BD1127" s="24"/>
      <c r="BE1127" s="24"/>
      <c r="BF1127" s="24"/>
      <c r="BG1127" s="24">
        <v>77.91</v>
      </c>
      <c r="BH1127" s="24">
        <v>77.91</v>
      </c>
      <c r="BI1127" s="24"/>
      <c r="BJ1127" s="24"/>
      <c r="BK1127" s="24"/>
      <c r="BL1127" s="24"/>
      <c r="BM1127" s="145">
        <f t="shared" si="158"/>
        <v>77.91</v>
      </c>
      <c r="BN1127" s="24">
        <f t="shared" si="159"/>
        <v>77.91</v>
      </c>
      <c r="BO1127" s="509">
        <f t="shared" si="153"/>
        <v>4.6340686269811616E-2</v>
      </c>
      <c r="BP1127" s="511">
        <v>0</v>
      </c>
      <c r="BQ1127" s="512">
        <v>0</v>
      </c>
      <c r="BR1127" s="513">
        <v>0</v>
      </c>
      <c r="BS1127" s="512">
        <v>0</v>
      </c>
      <c r="BT1127" s="512">
        <v>0</v>
      </c>
      <c r="BU1127" s="512">
        <v>0</v>
      </c>
      <c r="BV1127" s="512">
        <v>0</v>
      </c>
      <c r="BW1127" s="512">
        <v>0</v>
      </c>
      <c r="BX1127" s="512">
        <v>0</v>
      </c>
      <c r="BY1127" s="512">
        <v>0</v>
      </c>
      <c r="BZ1127" s="512">
        <v>0</v>
      </c>
      <c r="CA1127" s="512">
        <v>0</v>
      </c>
      <c r="CB1127" s="512">
        <v>0</v>
      </c>
      <c r="CC1127" s="512">
        <v>0</v>
      </c>
      <c r="CD1127" s="512">
        <v>0</v>
      </c>
      <c r="CE1127" s="512">
        <v>0</v>
      </c>
      <c r="CF1127" s="512">
        <v>91453.874400000001</v>
      </c>
      <c r="CG1127" s="512">
        <v>91453.874400000001</v>
      </c>
      <c r="CH1127" s="512">
        <v>0</v>
      </c>
      <c r="CI1127" s="512">
        <v>0</v>
      </c>
      <c r="CJ1127" s="512">
        <v>0</v>
      </c>
      <c r="CK1127" s="512">
        <v>0</v>
      </c>
      <c r="CL1127" s="513">
        <f t="shared" si="160"/>
        <v>91453.874400000001</v>
      </c>
      <c r="CM1127" s="513">
        <f t="shared" si="161"/>
        <v>91453.874400000001</v>
      </c>
      <c r="CN1127" s="113"/>
      <c r="CO1127" s="97"/>
      <c r="CP1127" s="97"/>
      <c r="CQ1127" s="97"/>
      <c r="CR1127" s="97"/>
      <c r="CS1127" s="97"/>
      <c r="CT1127" s="97"/>
      <c r="CU1127" s="114"/>
      <c r="CV1127" s="50">
        <f t="shared" si="154"/>
        <v>6202080.0000000009</v>
      </c>
      <c r="CW1127" s="11"/>
      <c r="CX1127" s="604">
        <f t="shared" si="155"/>
        <v>1.6812439838801876</v>
      </c>
      <c r="CY1127" s="143"/>
      <c r="CZ1127" s="143"/>
      <c r="DA1127" s="143"/>
      <c r="DB1127" s="23"/>
      <c r="DC1127" s="23"/>
      <c r="DD1127" s="23"/>
      <c r="DE1127" s="23"/>
      <c r="DF1127" s="143"/>
      <c r="DG1127" s="89"/>
      <c r="DH1127" s="50" t="s">
        <v>46</v>
      </c>
      <c r="DI1127" s="28"/>
      <c r="DJ1127" s="553" t="s">
        <v>46</v>
      </c>
      <c r="DK1127" s="143"/>
      <c r="DL1127" s="46"/>
      <c r="DM1127" s="111"/>
      <c r="DN1127" s="110"/>
      <c r="DO1127" s="432">
        <v>1233.2776842813885</v>
      </c>
      <c r="DP1127" s="433">
        <v>-293.66301024179199</v>
      </c>
      <c r="DQ1127" s="434">
        <v>28.039044092898052</v>
      </c>
      <c r="DR1127" s="428">
        <v>231.35094108023355</v>
      </c>
      <c r="DS1127" s="432">
        <v>1.0945809491753633</v>
      </c>
      <c r="DT1127" s="434">
        <v>-0.43208163986989312</v>
      </c>
      <c r="DU1127" s="434">
        <v>6.8663749579266325E-2</v>
      </c>
      <c r="DV1127" s="428">
        <v>0.41623717425698104</v>
      </c>
      <c r="DW1127" s="252"/>
      <c r="DX1127" s="50"/>
      <c r="DY1127" s="249"/>
      <c r="DZ1127" s="464">
        <v>0</v>
      </c>
      <c r="EA1127" s="465">
        <v>0</v>
      </c>
      <c r="EB1127" s="46"/>
    </row>
    <row r="1128" spans="1:171" s="141" customFormat="1" ht="27.75" customHeight="1" x14ac:dyDescent="0.25">
      <c r="A1128" s="69" t="s">
        <v>56</v>
      </c>
      <c r="B1128" s="69" t="s">
        <v>57</v>
      </c>
      <c r="C1128" s="69" t="s">
        <v>1464</v>
      </c>
      <c r="D1128" s="67" t="s">
        <v>1844</v>
      </c>
      <c r="E1128" s="67" t="s">
        <v>1844</v>
      </c>
      <c r="F1128" s="67" t="s">
        <v>1845</v>
      </c>
      <c r="G1128" s="67" t="s">
        <v>1473</v>
      </c>
      <c r="H1128" s="14" t="s">
        <v>46</v>
      </c>
      <c r="I1128" s="20" t="s">
        <v>1979</v>
      </c>
      <c r="J1128" s="145" t="s">
        <v>1987</v>
      </c>
      <c r="K1128" s="426">
        <v>0</v>
      </c>
      <c r="L1128" s="426">
        <v>0.30208333270499999</v>
      </c>
      <c r="M1128" s="424">
        <v>9</v>
      </c>
      <c r="N1128" s="487">
        <v>0</v>
      </c>
      <c r="O1128" s="487" t="s">
        <v>1976</v>
      </c>
      <c r="P1128" s="572">
        <v>0</v>
      </c>
      <c r="Q1128" s="34" t="s">
        <v>48</v>
      </c>
      <c r="R1128" s="257" t="s">
        <v>48</v>
      </c>
      <c r="S1128" s="27"/>
      <c r="T1128" s="27"/>
      <c r="U1128" s="145"/>
      <c r="V1128" s="24"/>
      <c r="W1128" s="24"/>
      <c r="X1128" s="24"/>
      <c r="Y1128" s="24"/>
      <c r="Z1128" s="24"/>
      <c r="AA1128" s="24"/>
      <c r="AB1128" s="24"/>
      <c r="AC1128" s="24"/>
      <c r="AD1128" s="24"/>
      <c r="AE1128" s="24"/>
      <c r="AF1128" s="24"/>
      <c r="AG1128" s="24"/>
      <c r="AH1128" s="24"/>
      <c r="AI1128" s="24"/>
      <c r="AJ1128" s="24"/>
      <c r="AK1128" s="24"/>
      <c r="AL1128" s="24"/>
      <c r="AM1128" s="24"/>
      <c r="AN1128" s="239"/>
      <c r="AO1128" s="145">
        <f t="shared" si="156"/>
        <v>0</v>
      </c>
      <c r="AP1128" s="14">
        <f t="shared" si="157"/>
        <v>0</v>
      </c>
      <c r="AQ1128" s="435"/>
      <c r="AR1128" s="24"/>
      <c r="AS1128" s="24"/>
      <c r="AT1128" s="24"/>
      <c r="AU1128" s="24"/>
      <c r="AV1128" s="24"/>
      <c r="AW1128" s="145"/>
      <c r="AX1128" s="24"/>
      <c r="AY1128" s="24"/>
      <c r="AZ1128" s="24"/>
      <c r="BA1128" s="24"/>
      <c r="BB1128" s="24"/>
      <c r="BC1128" s="24"/>
      <c r="BD1128" s="24"/>
      <c r="BE1128" s="24"/>
      <c r="BF1128" s="24"/>
      <c r="BG1128" s="24"/>
      <c r="BH1128" s="24"/>
      <c r="BI1128" s="24"/>
      <c r="BJ1128" s="24"/>
      <c r="BK1128" s="24"/>
      <c r="BL1128" s="24"/>
      <c r="BM1128" s="145">
        <f t="shared" si="158"/>
        <v>0</v>
      </c>
      <c r="BN1128" s="24">
        <f t="shared" si="159"/>
        <v>0</v>
      </c>
      <c r="BO1128" s="509">
        <f t="shared" si="153"/>
        <v>0</v>
      </c>
      <c r="BP1128" s="511">
        <v>0</v>
      </c>
      <c r="BQ1128" s="512">
        <v>0</v>
      </c>
      <c r="BR1128" s="513">
        <v>0</v>
      </c>
      <c r="BS1128" s="512">
        <v>0</v>
      </c>
      <c r="BT1128" s="512">
        <v>0</v>
      </c>
      <c r="BU1128" s="512">
        <v>0</v>
      </c>
      <c r="BV1128" s="512">
        <v>0</v>
      </c>
      <c r="BW1128" s="512">
        <v>0</v>
      </c>
      <c r="BX1128" s="512">
        <v>0</v>
      </c>
      <c r="BY1128" s="512">
        <v>0</v>
      </c>
      <c r="BZ1128" s="512">
        <v>0</v>
      </c>
      <c r="CA1128" s="512">
        <v>0</v>
      </c>
      <c r="CB1128" s="512">
        <v>0</v>
      </c>
      <c r="CC1128" s="512">
        <v>0</v>
      </c>
      <c r="CD1128" s="512">
        <v>0</v>
      </c>
      <c r="CE1128" s="512">
        <v>0</v>
      </c>
      <c r="CF1128" s="512">
        <v>0</v>
      </c>
      <c r="CG1128" s="512">
        <v>0</v>
      </c>
      <c r="CH1128" s="512">
        <v>0</v>
      </c>
      <c r="CI1128" s="512">
        <v>0</v>
      </c>
      <c r="CJ1128" s="512">
        <v>0</v>
      </c>
      <c r="CK1128" s="512">
        <v>0</v>
      </c>
      <c r="CL1128" s="513">
        <f t="shared" si="160"/>
        <v>0</v>
      </c>
      <c r="CM1128" s="513">
        <f t="shared" si="161"/>
        <v>0</v>
      </c>
      <c r="CN1128" s="113"/>
      <c r="CO1128" s="97"/>
      <c r="CP1128" s="97"/>
      <c r="CQ1128" s="97"/>
      <c r="CR1128" s="97"/>
      <c r="CS1128" s="97"/>
      <c r="CT1128" s="97"/>
      <c r="CU1128" s="114"/>
      <c r="CV1128" s="50">
        <f t="shared" si="154"/>
        <v>0</v>
      </c>
      <c r="CW1128" s="11"/>
      <c r="CX1128" s="604">
        <f t="shared" si="155"/>
        <v>0</v>
      </c>
      <c r="CY1128" s="143"/>
      <c r="CZ1128" s="143"/>
      <c r="DA1128" s="143"/>
      <c r="DB1128" s="23"/>
      <c r="DC1128" s="23"/>
      <c r="DD1128" s="23"/>
      <c r="DE1128" s="23"/>
      <c r="DF1128" s="143"/>
      <c r="DG1128" s="89"/>
      <c r="DH1128" s="50" t="s">
        <v>46</v>
      </c>
      <c r="DI1128" s="28"/>
      <c r="DJ1128" s="553" t="s">
        <v>46</v>
      </c>
      <c r="DK1128" s="143"/>
      <c r="DL1128" s="46"/>
      <c r="DM1128" s="111"/>
      <c r="DN1128" s="110"/>
      <c r="DO1128" s="432">
        <v>5648.9230769230771</v>
      </c>
      <c r="DP1128" s="433">
        <v>-5648.9230769230771</v>
      </c>
      <c r="DQ1128" s="434">
        <v>0</v>
      </c>
      <c r="DR1128" s="428">
        <v>0</v>
      </c>
      <c r="DS1128" s="432">
        <v>1.1282051282051282</v>
      </c>
      <c r="DT1128" s="434">
        <v>-1.1282051282051282</v>
      </c>
      <c r="DU1128" s="434">
        <v>0</v>
      </c>
      <c r="DV1128" s="428">
        <v>0</v>
      </c>
      <c r="DW1128" s="252"/>
      <c r="DX1128" s="50"/>
      <c r="DY1128" s="249"/>
      <c r="DZ1128" s="464">
        <v>0</v>
      </c>
      <c r="EA1128" s="465">
        <v>0</v>
      </c>
      <c r="EB1128" s="46"/>
    </row>
    <row r="1129" spans="1:171" ht="27.75" customHeight="1" x14ac:dyDescent="0.25">
      <c r="A1129" s="421" t="s">
        <v>1846</v>
      </c>
      <c r="B1129" s="666"/>
      <c r="C1129" s="667"/>
      <c r="D1129" s="667"/>
      <c r="E1129" s="667"/>
      <c r="F1129" s="667"/>
      <c r="G1129" s="667"/>
      <c r="H1129" s="668"/>
      <c r="I1129" s="57"/>
      <c r="J1129" s="57"/>
      <c r="K1129" s="57"/>
      <c r="L1129" s="57"/>
      <c r="M1129" s="57"/>
      <c r="N1129" s="557">
        <f t="shared" ref="N1129:P1129" si="162">SUM(N15:N1128)</f>
        <v>21912565913.692856</v>
      </c>
      <c r="O1129" s="58"/>
      <c r="P1129" s="573">
        <f t="shared" si="162"/>
        <v>5732.8247610633498</v>
      </c>
      <c r="Q1129" s="59"/>
      <c r="R1129" s="59"/>
      <c r="S1129" s="243">
        <f t="shared" ref="S1129:AW1129" si="163">SUM(S15:S1128)</f>
        <v>6</v>
      </c>
      <c r="T1129" s="617">
        <f t="shared" si="163"/>
        <v>6</v>
      </c>
      <c r="U1129" s="617">
        <f>SUM(U15:U1128)</f>
        <v>5</v>
      </c>
      <c r="V1129" s="617">
        <f t="shared" si="163"/>
        <v>5</v>
      </c>
      <c r="W1129" s="617">
        <f t="shared" ref="W1129:AN1129" si="164">SUM(W15:W1128)</f>
        <v>2</v>
      </c>
      <c r="X1129" s="617">
        <f t="shared" si="164"/>
        <v>2</v>
      </c>
      <c r="Y1129" s="617">
        <f t="shared" si="164"/>
        <v>10</v>
      </c>
      <c r="Z1129" s="617">
        <f t="shared" si="164"/>
        <v>10</v>
      </c>
      <c r="AA1129" s="617">
        <f t="shared" si="164"/>
        <v>7</v>
      </c>
      <c r="AB1129" s="617">
        <f t="shared" si="164"/>
        <v>7</v>
      </c>
      <c r="AC1129" s="617">
        <f t="shared" si="164"/>
        <v>1</v>
      </c>
      <c r="AD1129" s="617">
        <f t="shared" si="164"/>
        <v>1</v>
      </c>
      <c r="AE1129" s="617">
        <f t="shared" si="164"/>
        <v>146</v>
      </c>
      <c r="AF1129" s="617">
        <f t="shared" si="164"/>
        <v>146</v>
      </c>
      <c r="AG1129" s="617">
        <f t="shared" si="164"/>
        <v>2</v>
      </c>
      <c r="AH1129" s="617">
        <f t="shared" si="164"/>
        <v>2</v>
      </c>
      <c r="AI1129" s="617">
        <f t="shared" si="164"/>
        <v>47252</v>
      </c>
      <c r="AJ1129" s="617">
        <f t="shared" si="164"/>
        <v>47234</v>
      </c>
      <c r="AK1129" s="617">
        <f t="shared" si="164"/>
        <v>125</v>
      </c>
      <c r="AL1129" s="617">
        <f t="shared" si="164"/>
        <v>125</v>
      </c>
      <c r="AM1129" s="581">
        <f t="shared" si="164"/>
        <v>53</v>
      </c>
      <c r="AN1129" s="498">
        <f t="shared" si="164"/>
        <v>53</v>
      </c>
      <c r="AO1129" s="498">
        <f>SUM(S1129,U1129,W1129,Y1129,AA1129,AC1129,AE1129,AG1129,AI1129,AK1129,AM1129)</f>
        <v>47609</v>
      </c>
      <c r="AP1129" s="498">
        <f>SUM(T1129,V1129,X1129,Z1129,AB1129,AD1129,AF1129,AH1129,AJ1129,AL1129,AN1129)</f>
        <v>47591</v>
      </c>
      <c r="AQ1129" s="498">
        <f t="shared" si="163"/>
        <v>2730</v>
      </c>
      <c r="AR1129" s="582">
        <f t="shared" ref="AR1129:AV1129" si="165">SUM(AR15:AR1128)</f>
        <v>2730</v>
      </c>
      <c r="AS1129" s="243">
        <f t="shared" si="165"/>
        <v>1675</v>
      </c>
      <c r="AT1129" s="243">
        <f t="shared" si="165"/>
        <v>1675</v>
      </c>
      <c r="AU1129" s="243">
        <f t="shared" si="165"/>
        <v>5350</v>
      </c>
      <c r="AV1129" s="243">
        <f t="shared" si="165"/>
        <v>5350</v>
      </c>
      <c r="AW1129" s="617">
        <f t="shared" si="163"/>
        <v>5087</v>
      </c>
      <c r="AX1129" s="617">
        <f t="shared" ref="AX1129:BN1129" si="166">SUM(AX15:AX1128)</f>
        <v>5087</v>
      </c>
      <c r="AY1129" s="617">
        <f t="shared" si="166"/>
        <v>17230</v>
      </c>
      <c r="AZ1129" s="617">
        <f t="shared" si="166"/>
        <v>17230</v>
      </c>
      <c r="BA1129" s="617">
        <f t="shared" si="166"/>
        <v>280</v>
      </c>
      <c r="BB1129" s="617">
        <f t="shared" si="166"/>
        <v>280</v>
      </c>
      <c r="BC1129" s="617">
        <f t="shared" si="166"/>
        <v>81055.499999999927</v>
      </c>
      <c r="BD1129" s="617">
        <f t="shared" si="166"/>
        <v>81055.499999999927</v>
      </c>
      <c r="BE1129" s="617">
        <f t="shared" si="166"/>
        <v>10</v>
      </c>
      <c r="BF1129" s="617">
        <f t="shared" si="166"/>
        <v>10</v>
      </c>
      <c r="BG1129" s="583">
        <f t="shared" si="166"/>
        <v>1013071.5229999998</v>
      </c>
      <c r="BH1129" s="583">
        <f t="shared" si="166"/>
        <v>983802.58299999987</v>
      </c>
      <c r="BI1129" s="583">
        <f t="shared" si="166"/>
        <v>1887.7999999999968</v>
      </c>
      <c r="BJ1129" s="583">
        <f t="shared" si="166"/>
        <v>1887.7999999999968</v>
      </c>
      <c r="BK1129" s="583">
        <f t="shared" si="166"/>
        <v>20300.650000000001</v>
      </c>
      <c r="BL1129" s="583">
        <f t="shared" si="166"/>
        <v>20300.650000000001</v>
      </c>
      <c r="BM1129" s="583">
        <f t="shared" si="166"/>
        <v>1148677.473</v>
      </c>
      <c r="BN1129" s="583">
        <f t="shared" si="166"/>
        <v>1119408.5329999989</v>
      </c>
      <c r="BO1129" s="510">
        <f t="shared" si="153"/>
        <v>0.20036849561522935</v>
      </c>
      <c r="BP1129" s="243">
        <f t="shared" ref="BP1129:BS1129" si="167">SUM(BP15:BP1128)</f>
        <v>17529548.399999999</v>
      </c>
      <c r="BQ1129" s="617">
        <f t="shared" si="167"/>
        <v>17529548.399999999</v>
      </c>
      <c r="BR1129" s="617">
        <f t="shared" si="167"/>
        <v>5869200</v>
      </c>
      <c r="BS1129" s="617">
        <f t="shared" si="167"/>
        <v>5869200</v>
      </c>
      <c r="BT1129" s="617">
        <f t="shared" ref="BT1129:CM1129" si="168">SUM(BT15:BT1128)</f>
        <v>18746400</v>
      </c>
      <c r="BU1129" s="617">
        <f t="shared" si="168"/>
        <v>18746400</v>
      </c>
      <c r="BV1129" s="583">
        <f t="shared" si="168"/>
        <v>16666232.879999997</v>
      </c>
      <c r="BW1129" s="583">
        <f t="shared" si="168"/>
        <v>16666232.879999997</v>
      </c>
      <c r="BX1129" s="617">
        <f t="shared" si="168"/>
        <v>110635208.39999999</v>
      </c>
      <c r="BY1129" s="617">
        <f t="shared" si="168"/>
        <v>110635208.39999999</v>
      </c>
      <c r="BZ1129" s="617">
        <f t="shared" si="168"/>
        <v>1412812.7999999998</v>
      </c>
      <c r="CA1129" s="617">
        <f t="shared" si="168"/>
        <v>1412812.7999999998</v>
      </c>
      <c r="CB1129" s="617">
        <f t="shared" si="168"/>
        <v>408986599.68000019</v>
      </c>
      <c r="CC1129" s="617">
        <f t="shared" si="168"/>
        <v>408986599.68000019</v>
      </c>
      <c r="CD1129" s="617">
        <f t="shared" si="168"/>
        <v>50457.599999999999</v>
      </c>
      <c r="CE1129" s="617">
        <f t="shared" si="168"/>
        <v>50457.599999999999</v>
      </c>
      <c r="CF1129" s="617">
        <f t="shared" si="168"/>
        <v>1189183876.55832</v>
      </c>
      <c r="CG1129" s="617">
        <f t="shared" si="168"/>
        <v>1154826824.0287209</v>
      </c>
      <c r="CH1129" s="583">
        <f t="shared" si="168"/>
        <v>2215975.151999997</v>
      </c>
      <c r="CI1129" s="583">
        <f t="shared" si="168"/>
        <v>2215975.151999997</v>
      </c>
      <c r="CJ1129" s="617">
        <f t="shared" si="168"/>
        <v>66509801.555999994</v>
      </c>
      <c r="CK1129" s="617">
        <f t="shared" si="168"/>
        <v>66509801.555999994</v>
      </c>
      <c r="CL1129" s="617">
        <f t="shared" si="168"/>
        <v>1837806113.0263207</v>
      </c>
      <c r="CM1129" s="617">
        <f t="shared" si="168"/>
        <v>1803449060.4967206</v>
      </c>
      <c r="CN1129" s="243">
        <f>SUM(CN15:CN1128)</f>
        <v>0</v>
      </c>
      <c r="CO1129" s="617">
        <f>SUM(CO15:CO1128)</f>
        <v>0</v>
      </c>
      <c r="CP1129" s="115"/>
      <c r="CQ1129" s="617">
        <f>SUM(CQ15:CQ1128)</f>
        <v>0</v>
      </c>
      <c r="CR1129" s="617">
        <f>SUM(CR15:CR1128)</f>
        <v>0</v>
      </c>
      <c r="CS1129" s="617">
        <f>SUM(CS15:CS1128)</f>
        <v>0</v>
      </c>
      <c r="CT1129" s="617">
        <f>SUM(CT15:CT1128)</f>
        <v>0</v>
      </c>
      <c r="CU1129" s="115"/>
      <c r="CV1129" s="243">
        <f>SUM(CV15:CV1128)</f>
        <v>21912565913.692856</v>
      </c>
      <c r="CW1129" s="243">
        <f t="shared" ref="CW1129:DA1129" si="169">SUM(CW15:CW1128)</f>
        <v>0</v>
      </c>
      <c r="CX1129" s="243">
        <f t="shared" si="169"/>
        <v>5732.8247610633498</v>
      </c>
      <c r="CY1129" s="243">
        <f t="shared" si="169"/>
        <v>0</v>
      </c>
      <c r="CZ1129" s="243">
        <f t="shared" si="169"/>
        <v>0</v>
      </c>
      <c r="DA1129" s="243">
        <f t="shared" si="169"/>
        <v>0</v>
      </c>
      <c r="DB1129" s="115"/>
      <c r="DC1129" s="115"/>
      <c r="DD1129" s="617">
        <f>SUM(DD15:DD1128)</f>
        <v>0</v>
      </c>
      <c r="DE1129" s="617">
        <f>SUM(DE15:DE1128)</f>
        <v>0</v>
      </c>
      <c r="DF1129" s="617">
        <f>SUM(DF15:DF1128)</f>
        <v>55</v>
      </c>
      <c r="DG1129" s="618">
        <f>SUM(DG15:DG1128)</f>
        <v>19</v>
      </c>
      <c r="DH1129" s="88"/>
      <c r="DI1129" s="87"/>
      <c r="DJ1129" s="88"/>
      <c r="DK1129" s="112"/>
      <c r="DL1129" s="618">
        <f>SUM(DL15:DL1128)</f>
        <v>0</v>
      </c>
      <c r="DM1129" s="243">
        <f>SUM(DM15:DM1128)</f>
        <v>0</v>
      </c>
      <c r="DN1129" s="87"/>
      <c r="DO1129" s="88"/>
      <c r="DP1129" s="87"/>
      <c r="DQ1129" s="87"/>
      <c r="DR1129" s="87"/>
      <c r="DS1129" s="88"/>
      <c r="DT1129" s="87"/>
      <c r="DU1129" s="87"/>
      <c r="DV1129" s="60"/>
      <c r="DW1129" s="98"/>
      <c r="DX1129" s="243">
        <f>SUM(DX15:DX1128)</f>
        <v>0</v>
      </c>
      <c r="DY1129" s="243">
        <f>SUM(DY15:DY1128)</f>
        <v>0</v>
      </c>
      <c r="DZ1129" s="460">
        <f>SUM(DZ15:DZ1128)</f>
        <v>91882228</v>
      </c>
      <c r="EA1129" s="461">
        <f>SUM(EA15:EA1128)</f>
        <v>-14200910.666666729</v>
      </c>
      <c r="EB1129" s="607">
        <f>SUM(EB15:EB21)</f>
        <v>0</v>
      </c>
      <c r="EC1129" s="141"/>
      <c r="ED1129" s="141"/>
      <c r="EE1129" s="141"/>
      <c r="EF1129" s="141"/>
      <c r="EG1129" s="141"/>
      <c r="EH1129" s="141"/>
      <c r="EI1129" s="141"/>
      <c r="EJ1129" s="141"/>
      <c r="EK1129" s="141"/>
      <c r="EL1129" s="141"/>
      <c r="EM1129" s="141"/>
      <c r="EN1129" s="141"/>
      <c r="EO1129" s="141"/>
      <c r="EP1129" s="141"/>
      <c r="EQ1129" s="141"/>
      <c r="ER1129" s="141"/>
      <c r="ES1129" s="141"/>
      <c r="ET1129" s="141"/>
      <c r="EU1129" s="141"/>
      <c r="EV1129" s="141"/>
      <c r="EW1129" s="141"/>
      <c r="EX1129" s="141"/>
      <c r="EY1129" s="141"/>
      <c r="EZ1129" s="141"/>
      <c r="FA1129" s="141"/>
      <c r="FB1129" s="141"/>
      <c r="FC1129" s="141"/>
      <c r="FD1129" s="141"/>
      <c r="FE1129" s="141"/>
      <c r="FF1129" s="141"/>
      <c r="FG1129" s="141"/>
      <c r="FH1129" s="141"/>
      <c r="FI1129" s="141"/>
      <c r="FJ1129" s="141"/>
      <c r="FK1129" s="141"/>
      <c r="FL1129" s="141"/>
      <c r="FM1129" s="141"/>
      <c r="FN1129" s="141"/>
      <c r="FO1129" s="141"/>
    </row>
    <row r="1130" spans="1:171" ht="27.75" customHeight="1" x14ac:dyDescent="0.25">
      <c r="B1130" s="6"/>
      <c r="C1130" s="6"/>
      <c r="D1130" s="7"/>
      <c r="E1130" s="7"/>
      <c r="F1130" s="142"/>
      <c r="G1130" s="142"/>
      <c r="H1130" s="7"/>
      <c r="I1130" s="142"/>
      <c r="J1130" s="142"/>
      <c r="K1130" s="142"/>
      <c r="L1130" s="142"/>
      <c r="M1130" s="142"/>
      <c r="O1130" s="141"/>
      <c r="Q1130" s="4"/>
      <c r="R1130" s="584"/>
      <c r="S1130" s="7"/>
      <c r="T1130" s="7"/>
      <c r="U1130" s="7"/>
      <c r="V1130" s="7"/>
      <c r="W1130" s="7"/>
      <c r="X1130" s="7"/>
      <c r="Y1130" s="7"/>
      <c r="Z1130" s="7"/>
      <c r="AA1130" s="7"/>
      <c r="AB1130" s="7"/>
      <c r="AC1130" s="7"/>
      <c r="AD1130" s="7"/>
      <c r="AE1130" s="7"/>
      <c r="AF1130" s="7"/>
      <c r="AG1130" s="7"/>
      <c r="AH1130" s="7"/>
      <c r="AI1130" s="7"/>
      <c r="AJ1130" s="7"/>
      <c r="AK1130" s="7"/>
      <c r="AL1130" s="7"/>
      <c r="AM1130" s="7"/>
      <c r="AN1130" s="489"/>
      <c r="AO1130" s="489"/>
      <c r="AP1130" s="489"/>
      <c r="AQ1130" s="489"/>
      <c r="AR1130" s="7"/>
      <c r="AS1130" s="7"/>
      <c r="AT1130" s="7"/>
      <c r="AU1130" s="7"/>
      <c r="AV1130" s="7"/>
      <c r="AW1130" s="7"/>
      <c r="AX1130" s="7"/>
      <c r="AY1130" s="7"/>
      <c r="AZ1130" s="7"/>
      <c r="BA1130" s="7"/>
      <c r="BB1130" s="7"/>
      <c r="BC1130" s="7"/>
      <c r="BD1130" s="7"/>
      <c r="BE1130" s="7"/>
      <c r="BF1130" s="7"/>
      <c r="BG1130" s="7"/>
      <c r="BH1130" s="7"/>
      <c r="BI1130" s="7"/>
      <c r="BJ1130" s="7"/>
      <c r="BK1130" s="7"/>
      <c r="BL1130" s="7"/>
      <c r="BM1130" s="7"/>
      <c r="BN1130" s="7"/>
      <c r="BO1130" s="7"/>
      <c r="BP1130" s="6"/>
      <c r="BQ1130" s="6"/>
      <c r="BR1130" s="6"/>
      <c r="BS1130" s="6"/>
      <c r="BT1130" s="6"/>
      <c r="BU1130" s="6"/>
      <c r="BV1130" s="6"/>
      <c r="BW1130" s="6"/>
      <c r="BX1130" s="6"/>
      <c r="BY1130" s="6"/>
      <c r="BZ1130" s="6"/>
      <c r="CA1130" s="6"/>
      <c r="CB1130" s="6"/>
      <c r="CC1130" s="6"/>
      <c r="CD1130" s="6"/>
      <c r="CE1130" s="6"/>
      <c r="CF1130" s="6"/>
      <c r="CG1130" s="6"/>
      <c r="CH1130" s="6"/>
      <c r="CI1130" s="6"/>
      <c r="CJ1130" s="6"/>
      <c r="CK1130" s="6"/>
      <c r="CL1130" s="6"/>
      <c r="CM1130" s="6"/>
      <c r="CN1130" s="6"/>
      <c r="CO1130" s="6"/>
      <c r="CP1130" s="6"/>
      <c r="CQ1130" s="6"/>
      <c r="CR1130" s="6"/>
      <c r="CS1130" s="6"/>
      <c r="CT1130" s="6"/>
      <c r="CU1130" s="6"/>
      <c r="CW1130" s="141"/>
      <c r="CX1130" s="141"/>
      <c r="CY1130" s="141"/>
      <c r="CZ1130" s="141"/>
      <c r="DA1130" s="141"/>
      <c r="DB1130" s="141"/>
      <c r="DC1130" s="141"/>
      <c r="DD1130" s="141"/>
      <c r="DE1130" s="141"/>
      <c r="DF1130" s="141"/>
      <c r="DG1130" s="141"/>
      <c r="DH1130" s="141"/>
      <c r="DI1130" s="141"/>
      <c r="DJ1130" s="141"/>
      <c r="DK1130" s="141"/>
      <c r="DL1130" s="141"/>
      <c r="DM1130" s="141"/>
      <c r="DN1130" s="141"/>
      <c r="DO1130" s="141"/>
      <c r="DP1130" s="141"/>
      <c r="DQ1130" s="141"/>
      <c r="DR1130" s="141"/>
      <c r="DS1130" s="141"/>
      <c r="DT1130" s="141"/>
      <c r="DU1130" s="141"/>
      <c r="DV1130" s="141"/>
      <c r="DW1130" s="141"/>
      <c r="DX1130" s="141"/>
      <c r="DY1130" s="141"/>
      <c r="DZ1130" s="141"/>
      <c r="EA1130" s="141"/>
      <c r="EB1130" s="141"/>
      <c r="EC1130" s="141"/>
      <c r="ED1130" s="141"/>
      <c r="EE1130" s="141"/>
      <c r="EF1130" s="141"/>
      <c r="EG1130" s="141"/>
      <c r="EH1130" s="141"/>
      <c r="EI1130" s="141"/>
      <c r="EJ1130" s="141"/>
      <c r="EK1130" s="141"/>
      <c r="EL1130" s="141"/>
      <c r="EM1130" s="141"/>
      <c r="EN1130" s="141"/>
      <c r="EO1130" s="141"/>
      <c r="EP1130" s="141"/>
      <c r="EQ1130" s="141"/>
      <c r="ER1130" s="141"/>
      <c r="ES1130" s="141"/>
      <c r="ET1130" s="141"/>
      <c r="EU1130" s="141"/>
      <c r="EV1130" s="141"/>
      <c r="EW1130" s="141"/>
      <c r="EX1130" s="141"/>
      <c r="EY1130" s="141"/>
      <c r="EZ1130" s="141"/>
      <c r="FA1130" s="141"/>
      <c r="FB1130" s="141"/>
      <c r="FC1130" s="141"/>
      <c r="FD1130" s="141"/>
      <c r="FE1130" s="141"/>
      <c r="FF1130" s="141"/>
      <c r="FG1130" s="141"/>
      <c r="FH1130" s="141"/>
      <c r="FI1130" s="141"/>
      <c r="FJ1130" s="141"/>
      <c r="FK1130" s="141"/>
      <c r="FL1130" s="141"/>
      <c r="FM1130" s="141"/>
      <c r="FN1130" s="141"/>
      <c r="FO1130" s="141"/>
    </row>
    <row r="1131" spans="1:171" ht="27.75" customHeight="1" x14ac:dyDescent="0.25">
      <c r="A1131" s="168" t="s">
        <v>1847</v>
      </c>
      <c r="B1131" s="170"/>
      <c r="C1131" s="169"/>
      <c r="D1131" s="170"/>
      <c r="E1131" s="170"/>
      <c r="F1131" s="170"/>
      <c r="G1131" s="170"/>
      <c r="H1131" s="170"/>
      <c r="I1131" s="170"/>
      <c r="J1131" s="170"/>
      <c r="K1131" s="170"/>
      <c r="L1131" s="170"/>
      <c r="M1131" s="170"/>
      <c r="N1131" s="170"/>
      <c r="O1131" s="170"/>
      <c r="P1131" s="574"/>
      <c r="Q1131" s="170"/>
      <c r="R1131" s="490"/>
      <c r="S1131" s="171"/>
      <c r="T1131" s="223"/>
      <c r="U1131" s="223"/>
      <c r="V1131" s="223"/>
      <c r="W1131" s="223"/>
      <c r="X1131" s="223"/>
      <c r="Y1131" s="223"/>
      <c r="Z1131" s="223"/>
      <c r="AA1131" s="223"/>
      <c r="AB1131" s="223"/>
      <c r="AC1131" s="223"/>
      <c r="AD1131" s="223"/>
      <c r="AE1131" s="223"/>
      <c r="AF1131" s="223"/>
      <c r="AG1131" s="223"/>
      <c r="AH1131" s="223"/>
      <c r="AI1131" s="223"/>
      <c r="AJ1131" s="223"/>
      <c r="AK1131" s="223"/>
      <c r="AL1131" s="223"/>
      <c r="AM1131" s="223"/>
      <c r="AN1131" s="223"/>
      <c r="AO1131" s="489"/>
      <c r="AP1131" s="489"/>
      <c r="AQ1131" s="75"/>
      <c r="AR1131" s="141"/>
      <c r="AW1131" s="141"/>
      <c r="AX1131" s="141"/>
      <c r="BM1131" s="141"/>
      <c r="BN1131" s="141"/>
      <c r="BO1131" s="141"/>
      <c r="BP1131" s="141"/>
      <c r="BQ1131" s="141"/>
      <c r="BR1131" s="141"/>
      <c r="BS1131" s="141"/>
      <c r="CL1131" s="141"/>
      <c r="CM1131" s="141"/>
      <c r="CN1131" s="141"/>
      <c r="CO1131" s="141"/>
      <c r="CP1131" s="141"/>
      <c r="CQ1131" s="141"/>
      <c r="CS1131" s="141"/>
      <c r="CU1131" s="141"/>
      <c r="CW1131" s="141"/>
      <c r="CX1131" s="141"/>
      <c r="CY1131" s="141"/>
      <c r="CZ1131" s="380"/>
      <c r="DA1131" s="380"/>
      <c r="DB1131" s="77"/>
      <c r="DC1131" s="77"/>
      <c r="DD1131" s="380"/>
      <c r="DE1131" s="380"/>
      <c r="DF1131" s="141"/>
      <c r="DG1131" s="141"/>
      <c r="DH1131" s="641"/>
      <c r="DI1131" s="641"/>
      <c r="DJ1131" s="641"/>
      <c r="DK1131" s="641"/>
      <c r="DL1131" s="641"/>
      <c r="DM1131" s="641"/>
      <c r="DN1131" s="641"/>
      <c r="DO1131" s="141"/>
      <c r="DP1131" s="141"/>
      <c r="DQ1131" s="141"/>
      <c r="DR1131" s="141"/>
      <c r="DS1131" s="141"/>
      <c r="DT1131" s="141"/>
      <c r="DU1131" s="141"/>
      <c r="DV1131" s="141"/>
      <c r="DW1131" s="141"/>
      <c r="DX1131" s="141"/>
      <c r="DY1131" s="134"/>
      <c r="DZ1131" s="132"/>
      <c r="EA1131" s="132"/>
      <c r="EB1131" s="132"/>
      <c r="EC1131" s="148"/>
      <c r="ED1131" s="134"/>
      <c r="EE1131" s="134"/>
      <c r="EF1131" s="134"/>
      <c r="EG1131" s="134"/>
      <c r="EH1131" s="134"/>
      <c r="EI1131" s="134"/>
      <c r="EJ1131" s="134"/>
      <c r="EK1131" s="134"/>
      <c r="EL1131" s="134"/>
      <c r="EM1131" s="134"/>
      <c r="EN1131" s="134"/>
      <c r="EO1131" s="134"/>
      <c r="EP1131" s="149"/>
      <c r="EQ1131" s="141"/>
      <c r="ER1131" s="141"/>
      <c r="ES1131" s="141"/>
      <c r="ET1131" s="141"/>
      <c r="EU1131" s="141"/>
      <c r="EV1131" s="141"/>
      <c r="EW1131" s="141"/>
      <c r="EX1131" s="141"/>
      <c r="EY1131" s="141"/>
      <c r="EZ1131" s="141"/>
      <c r="FA1131" s="141"/>
      <c r="FB1131" s="141"/>
      <c r="FC1131" s="141"/>
      <c r="FD1131" s="141"/>
      <c r="FE1131" s="141"/>
      <c r="FF1131" s="141"/>
      <c r="FG1131" s="141"/>
      <c r="FH1131" s="141"/>
      <c r="FI1131" s="141"/>
      <c r="FJ1131" s="141"/>
      <c r="FK1131" s="141"/>
      <c r="FL1131" s="141"/>
      <c r="FM1131" s="141"/>
      <c r="FN1131" s="141"/>
      <c r="FO1131" s="141"/>
    </row>
    <row r="1132" spans="1:171" s="141" customFormat="1" ht="27.75" customHeight="1" x14ac:dyDescent="0.25">
      <c r="A1132" s="394" t="s">
        <v>1848</v>
      </c>
      <c r="B1132" s="176"/>
      <c r="C1132" s="173"/>
      <c r="D1132" s="176"/>
      <c r="E1132" s="176"/>
      <c r="F1132" s="176"/>
      <c r="G1132" s="176"/>
      <c r="H1132" s="176"/>
      <c r="I1132" s="176"/>
      <c r="J1132" s="176"/>
      <c r="K1132" s="176"/>
      <c r="L1132" s="176"/>
      <c r="M1132" s="176"/>
      <c r="N1132" s="176"/>
      <c r="O1132" s="176"/>
      <c r="P1132" s="575"/>
      <c r="Q1132" s="176"/>
      <c r="R1132" s="490"/>
      <c r="S1132" s="174"/>
      <c r="T1132" s="223"/>
      <c r="U1132" s="223"/>
      <c r="V1132" s="223"/>
      <c r="W1132" s="223"/>
      <c r="X1132" s="223"/>
      <c r="Y1132" s="223"/>
      <c r="Z1132" s="223"/>
      <c r="AA1132" s="223"/>
      <c r="AB1132" s="223"/>
      <c r="AC1132" s="223"/>
      <c r="AD1132" s="223"/>
      <c r="AE1132" s="223"/>
      <c r="AF1132" s="223"/>
      <c r="AG1132" s="223"/>
      <c r="AH1132" s="223"/>
      <c r="AI1132" s="223"/>
      <c r="AJ1132" s="223"/>
      <c r="AK1132" s="223"/>
      <c r="AL1132" s="223"/>
      <c r="AM1132" s="223"/>
      <c r="AN1132" s="223"/>
      <c r="AO1132" s="489"/>
      <c r="AP1132" s="489"/>
      <c r="AQ1132" s="75"/>
      <c r="CV1132" s="93"/>
      <c r="DH1132" s="605"/>
      <c r="DI1132" s="605"/>
      <c r="DJ1132" s="605"/>
      <c r="DK1132" s="605"/>
      <c r="DL1132" s="605"/>
      <c r="DM1132" s="605"/>
      <c r="DN1132" s="605"/>
      <c r="DY1132" s="134"/>
      <c r="DZ1132" s="132"/>
      <c r="EA1132" s="132"/>
      <c r="EB1132" s="132"/>
      <c r="EC1132" s="148"/>
      <c r="ED1132" s="134"/>
      <c r="EE1132" s="134"/>
      <c r="EF1132" s="134"/>
      <c r="EG1132" s="134"/>
      <c r="EH1132" s="134"/>
      <c r="EI1132" s="134"/>
      <c r="EJ1132" s="134"/>
      <c r="EK1132" s="134"/>
      <c r="EL1132" s="134"/>
      <c r="EM1132" s="134"/>
      <c r="EN1132" s="134"/>
      <c r="EO1132" s="134"/>
      <c r="EP1132" s="149"/>
    </row>
    <row r="1133" spans="1:171" ht="27.75" customHeight="1" x14ac:dyDescent="0.25">
      <c r="A1133" s="172" t="s">
        <v>1864</v>
      </c>
      <c r="B1133" s="176"/>
      <c r="C1133" s="173"/>
      <c r="D1133" s="176"/>
      <c r="E1133" s="176"/>
      <c r="F1133" s="176"/>
      <c r="G1133" s="176"/>
      <c r="H1133" s="176"/>
      <c r="I1133" s="176"/>
      <c r="J1133" s="176"/>
      <c r="K1133" s="176"/>
      <c r="L1133" s="176"/>
      <c r="M1133" s="176"/>
      <c r="N1133" s="176"/>
      <c r="O1133" s="176"/>
      <c r="P1133" s="575"/>
      <c r="Q1133" s="176"/>
      <c r="R1133" s="490"/>
      <c r="S1133" s="174"/>
      <c r="T1133" s="223"/>
      <c r="U1133" s="223"/>
      <c r="V1133" s="223"/>
      <c r="W1133" s="223"/>
      <c r="X1133" s="223"/>
      <c r="Y1133" s="223"/>
      <c r="Z1133" s="223"/>
      <c r="AA1133" s="223"/>
      <c r="AB1133" s="223"/>
      <c r="AC1133" s="223"/>
      <c r="AD1133" s="223"/>
      <c r="AE1133" s="223"/>
      <c r="AF1133" s="223"/>
      <c r="AG1133" s="223"/>
      <c r="AH1133" s="223"/>
      <c r="AI1133" s="223"/>
      <c r="AJ1133" s="223"/>
      <c r="AK1133" s="223"/>
      <c r="AL1133" s="223"/>
      <c r="AM1133" s="223"/>
      <c r="AN1133" s="223"/>
      <c r="AO1133" s="489"/>
      <c r="AP1133" s="489"/>
      <c r="AQ1133" s="75"/>
      <c r="AR1133" s="141"/>
      <c r="AW1133" s="141"/>
      <c r="AX1133" s="141"/>
      <c r="BM1133" s="141"/>
      <c r="BN1133" s="141"/>
      <c r="BO1133" s="141"/>
      <c r="BP1133" s="141"/>
      <c r="BQ1133" s="141"/>
      <c r="BR1133" s="141"/>
      <c r="BS1133" s="141"/>
      <c r="CL1133" s="141"/>
      <c r="CM1133" s="141"/>
      <c r="CN1133" s="141"/>
      <c r="CO1133" s="141"/>
      <c r="CP1133" s="141"/>
      <c r="CQ1133" s="141"/>
      <c r="CS1133" s="141"/>
      <c r="CU1133" s="141"/>
      <c r="CW1133" s="141"/>
      <c r="CX1133" s="141"/>
      <c r="CY1133" s="141"/>
      <c r="CZ1133" s="141"/>
      <c r="DA1133" s="141"/>
      <c r="DB1133" s="141"/>
      <c r="DC1133" s="141"/>
      <c r="DD1133" s="141"/>
      <c r="DE1133" s="141"/>
      <c r="DF1133" s="141"/>
      <c r="DG1133" s="141"/>
      <c r="DH1133" s="116"/>
      <c r="DI1133" s="116"/>
      <c r="DJ1133" s="116"/>
      <c r="DK1133" s="116"/>
      <c r="DL1133" s="116"/>
      <c r="DM1133" s="116"/>
      <c r="DN1133" s="116"/>
      <c r="DO1133" s="141"/>
      <c r="DP1133" s="141"/>
      <c r="DQ1133" s="141"/>
      <c r="DR1133" s="141"/>
      <c r="DS1133" s="141"/>
      <c r="DT1133" s="141"/>
      <c r="DU1133" s="141"/>
      <c r="DV1133" s="141"/>
      <c r="DW1133" s="141"/>
      <c r="DX1133" s="141"/>
      <c r="DY1133" s="152"/>
      <c r="DZ1133" s="150"/>
      <c r="EA1133" s="150"/>
      <c r="EB1133" s="150"/>
      <c r="EC1133" s="150"/>
      <c r="ED1133" s="150"/>
      <c r="EE1133" s="150"/>
      <c r="EF1133" s="150"/>
      <c r="EG1133" s="150"/>
      <c r="EH1133" s="150"/>
      <c r="EI1133" s="150"/>
      <c r="EJ1133" s="150"/>
      <c r="EK1133" s="150"/>
      <c r="EL1133" s="150"/>
      <c r="EM1133" s="150"/>
      <c r="EN1133" s="150"/>
      <c r="EO1133" s="150"/>
      <c r="EP1133" s="151"/>
      <c r="EQ1133" s="141"/>
      <c r="ER1133" s="141"/>
      <c r="ES1133" s="141"/>
      <c r="ET1133" s="141"/>
      <c r="EU1133" s="141"/>
      <c r="EV1133" s="141"/>
      <c r="EW1133" s="141"/>
      <c r="EX1133" s="141"/>
      <c r="EY1133" s="141"/>
      <c r="EZ1133" s="141"/>
      <c r="FA1133" s="141"/>
      <c r="FB1133" s="141"/>
      <c r="FC1133" s="141"/>
      <c r="FD1133" s="141"/>
      <c r="FE1133" s="141"/>
      <c r="FF1133" s="141"/>
      <c r="FG1133" s="141"/>
      <c r="FH1133" s="141"/>
      <c r="FI1133" s="141"/>
      <c r="FJ1133" s="141"/>
      <c r="FK1133" s="141"/>
      <c r="FL1133" s="141"/>
      <c r="FM1133" s="141"/>
      <c r="FN1133" s="141"/>
      <c r="FO1133" s="141"/>
    </row>
    <row r="1134" spans="1:171" ht="27.75" customHeight="1" x14ac:dyDescent="0.25">
      <c r="A1134" s="182" t="s">
        <v>1991</v>
      </c>
      <c r="B1134" s="176"/>
      <c r="C1134" s="160"/>
      <c r="D1134" s="160"/>
      <c r="E1134" s="160"/>
      <c r="F1134" s="160"/>
      <c r="G1134" s="160"/>
      <c r="H1134" s="160"/>
      <c r="I1134" s="160"/>
      <c r="J1134" s="160"/>
      <c r="K1134" s="160"/>
      <c r="L1134" s="160"/>
      <c r="M1134" s="160"/>
      <c r="N1134" s="160"/>
      <c r="O1134" s="160"/>
      <c r="P1134" s="576"/>
      <c r="Q1134" s="160"/>
      <c r="R1134" s="490"/>
      <c r="S1134" s="174"/>
      <c r="T1134" s="223"/>
      <c r="U1134" s="223"/>
      <c r="V1134" s="223"/>
      <c r="W1134" s="223"/>
      <c r="X1134" s="223"/>
      <c r="Y1134" s="223"/>
      <c r="Z1134" s="223"/>
      <c r="AA1134" s="223"/>
      <c r="AB1134" s="223"/>
      <c r="AC1134" s="223"/>
      <c r="AD1134" s="223"/>
      <c r="AE1134" s="223"/>
      <c r="AF1134" s="223"/>
      <c r="AG1134" s="223"/>
      <c r="AH1134" s="223"/>
      <c r="AI1134" s="223"/>
      <c r="AJ1134" s="223"/>
      <c r="AK1134" s="223"/>
      <c r="AL1134" s="223"/>
      <c r="AM1134" s="223"/>
      <c r="AN1134" s="223"/>
      <c r="AO1134" s="489"/>
      <c r="AP1134" s="489"/>
      <c r="AQ1134" s="75"/>
      <c r="AR1134" s="141"/>
      <c r="AW1134" s="141"/>
      <c r="AX1134" s="141"/>
      <c r="BM1134" s="141"/>
      <c r="BN1134" s="141"/>
      <c r="BO1134" s="141"/>
      <c r="BP1134" s="141"/>
      <c r="BQ1134" s="141"/>
      <c r="BR1134" s="141"/>
      <c r="BS1134" s="141"/>
      <c r="CL1134" s="141"/>
      <c r="CM1134" s="141"/>
      <c r="CN1134" s="141"/>
      <c r="CO1134" s="141"/>
      <c r="CP1134" s="141"/>
      <c r="CQ1134" s="141"/>
      <c r="CS1134" s="141"/>
      <c r="CU1134" s="141"/>
      <c r="CW1134" s="141"/>
      <c r="CX1134" s="141"/>
      <c r="CY1134" s="141"/>
      <c r="CZ1134" s="141"/>
      <c r="DA1134" s="141"/>
      <c r="DB1134" s="141"/>
      <c r="DC1134" s="141"/>
      <c r="DD1134" s="141"/>
      <c r="DE1134" s="141"/>
      <c r="DF1134" s="141"/>
      <c r="DG1134" s="141"/>
      <c r="DH1134" s="141"/>
      <c r="DI1134" s="141"/>
      <c r="DJ1134" s="131"/>
      <c r="DK1134" s="131"/>
      <c r="DL1134" s="131"/>
      <c r="DM1134" s="131"/>
      <c r="DN1134" s="131"/>
      <c r="DO1134" s="131"/>
      <c r="DP1134" s="131"/>
      <c r="DQ1134" s="75"/>
      <c r="DR1134" s="75"/>
      <c r="DS1134" s="141"/>
      <c r="DT1134" s="141"/>
      <c r="DU1134" s="141"/>
      <c r="DV1134" s="141"/>
      <c r="DW1134" s="141"/>
      <c r="DX1134" s="141"/>
      <c r="DY1134" s="141"/>
      <c r="DZ1134" s="141"/>
      <c r="EA1134" s="141"/>
      <c r="EB1134" s="141"/>
      <c r="EC1134" s="141"/>
      <c r="ED1134" s="141"/>
      <c r="EE1134" s="141"/>
      <c r="EF1134" s="141"/>
      <c r="EG1134" s="141"/>
      <c r="EH1134" s="141"/>
      <c r="EI1134" s="141"/>
      <c r="EJ1134" s="141"/>
      <c r="EK1134" s="141"/>
      <c r="EL1134" s="141"/>
      <c r="EM1134" s="141"/>
      <c r="EN1134" s="141"/>
      <c r="EO1134" s="141"/>
      <c r="EP1134" s="141"/>
      <c r="EQ1134" s="141"/>
      <c r="ER1134" s="141"/>
      <c r="ES1134" s="141"/>
      <c r="ET1134" s="141"/>
      <c r="EU1134" s="141"/>
      <c r="EV1134" s="141"/>
      <c r="EW1134" s="141"/>
      <c r="EX1134" s="141"/>
      <c r="EY1134" s="141"/>
      <c r="EZ1134" s="141"/>
      <c r="FA1134" s="141"/>
      <c r="FB1134" s="141"/>
      <c r="FC1134" s="141"/>
      <c r="FD1134" s="141"/>
      <c r="FE1134" s="141"/>
      <c r="FF1134" s="141"/>
      <c r="FG1134" s="141"/>
      <c r="FH1134" s="141"/>
      <c r="FI1134" s="141"/>
      <c r="FJ1134" s="141"/>
      <c r="FK1134" s="141"/>
      <c r="FL1134" s="141"/>
      <c r="FM1134" s="141"/>
      <c r="FN1134" s="141"/>
      <c r="FO1134" s="141"/>
    </row>
    <row r="1135" spans="1:171" ht="27.75" customHeight="1" x14ac:dyDescent="0.25">
      <c r="A1135" s="182" t="s">
        <v>1992</v>
      </c>
      <c r="B1135" s="176"/>
      <c r="C1135" s="160"/>
      <c r="D1135" s="160"/>
      <c r="E1135" s="160"/>
      <c r="F1135" s="160"/>
      <c r="G1135" s="160"/>
      <c r="H1135" s="160"/>
      <c r="I1135" s="160"/>
      <c r="J1135" s="160"/>
      <c r="K1135" s="160"/>
      <c r="L1135" s="160"/>
      <c r="M1135" s="160"/>
      <c r="N1135" s="160"/>
      <c r="O1135" s="160"/>
      <c r="P1135" s="576"/>
      <c r="Q1135" s="160"/>
      <c r="R1135" s="490"/>
      <c r="S1135" s="174"/>
      <c r="T1135" s="223"/>
      <c r="U1135" s="223"/>
      <c r="V1135" s="223"/>
      <c r="W1135" s="223"/>
      <c r="X1135" s="223"/>
      <c r="Y1135" s="223"/>
      <c r="Z1135" s="223"/>
      <c r="AA1135" s="223"/>
      <c r="AB1135" s="223"/>
      <c r="AC1135" s="223"/>
      <c r="AD1135" s="223"/>
      <c r="AE1135" s="223"/>
      <c r="AF1135" s="223"/>
      <c r="AG1135" s="223"/>
      <c r="AH1135" s="223"/>
      <c r="AI1135" s="223"/>
      <c r="AJ1135" s="223"/>
      <c r="AK1135" s="223"/>
      <c r="AL1135" s="223"/>
      <c r="AM1135" s="223"/>
      <c r="AN1135" s="223"/>
      <c r="AO1135" s="489"/>
      <c r="AP1135" s="489"/>
      <c r="AQ1135" s="75"/>
      <c r="AR1135" s="141"/>
      <c r="AW1135" s="141"/>
      <c r="AX1135" s="141"/>
      <c r="BM1135" s="141"/>
      <c r="BN1135" s="141"/>
      <c r="BO1135" s="141"/>
      <c r="BP1135" s="141"/>
      <c r="BQ1135" s="141"/>
      <c r="BR1135" s="141"/>
      <c r="BS1135" s="141"/>
      <c r="CL1135" s="141"/>
      <c r="CM1135" s="141"/>
      <c r="CN1135" s="141"/>
      <c r="CO1135" s="141"/>
      <c r="CP1135" s="141"/>
      <c r="CQ1135" s="141"/>
      <c r="CS1135" s="141"/>
      <c r="CU1135" s="141"/>
      <c r="CW1135" s="141"/>
      <c r="CX1135" s="141"/>
      <c r="CY1135" s="141"/>
      <c r="CZ1135" s="141"/>
      <c r="DA1135" s="141"/>
      <c r="DB1135" s="141"/>
      <c r="DC1135" s="141"/>
      <c r="DD1135" s="141"/>
      <c r="DE1135" s="141"/>
      <c r="DF1135" s="141"/>
      <c r="DG1135" s="141"/>
      <c r="DH1135" s="141"/>
      <c r="DI1135" s="141"/>
      <c r="DJ1135" s="131"/>
      <c r="DK1135" s="131"/>
      <c r="DL1135" s="131"/>
      <c r="DM1135" s="131"/>
      <c r="DN1135" s="131"/>
      <c r="DO1135" s="131"/>
      <c r="DP1135" s="131"/>
      <c r="DQ1135" s="75"/>
      <c r="DR1135" s="75"/>
      <c r="DS1135" s="141"/>
      <c r="DT1135" s="141"/>
      <c r="DU1135" s="141"/>
      <c r="DV1135" s="141"/>
      <c r="DW1135" s="141"/>
      <c r="DX1135" s="141"/>
      <c r="DY1135" s="141"/>
      <c r="DZ1135" s="141"/>
      <c r="EA1135" s="141"/>
      <c r="EB1135" s="141"/>
      <c r="EC1135" s="141"/>
      <c r="ED1135" s="141"/>
      <c r="EE1135" s="141"/>
      <c r="EF1135" s="141"/>
      <c r="EG1135" s="141"/>
      <c r="EH1135" s="141"/>
      <c r="EI1135" s="141"/>
      <c r="EJ1135" s="141"/>
      <c r="EK1135" s="141"/>
      <c r="EL1135" s="141"/>
      <c r="EM1135" s="141"/>
      <c r="EN1135" s="141"/>
      <c r="EO1135" s="141"/>
      <c r="EP1135" s="141"/>
      <c r="EQ1135" s="141"/>
      <c r="ER1135" s="141"/>
      <c r="ES1135" s="141"/>
      <c r="ET1135" s="141"/>
      <c r="EU1135" s="141"/>
      <c r="EV1135" s="141"/>
      <c r="EW1135" s="141"/>
      <c r="EX1135" s="141"/>
      <c r="EY1135" s="141"/>
      <c r="EZ1135" s="141"/>
      <c r="FA1135" s="141"/>
      <c r="FB1135" s="141"/>
      <c r="FC1135" s="141"/>
      <c r="FD1135" s="141"/>
      <c r="FE1135" s="141"/>
      <c r="FF1135" s="141"/>
      <c r="FG1135" s="141"/>
      <c r="FH1135" s="141"/>
      <c r="FI1135" s="141"/>
      <c r="FJ1135" s="141"/>
      <c r="FK1135" s="141"/>
      <c r="FL1135" s="141"/>
      <c r="FM1135" s="141"/>
      <c r="FN1135" s="141"/>
      <c r="FO1135" s="141"/>
    </row>
    <row r="1136" spans="1:171" ht="27.75" customHeight="1" x14ac:dyDescent="0.25">
      <c r="A1136" s="182" t="s">
        <v>1993</v>
      </c>
      <c r="B1136" s="176"/>
      <c r="C1136" s="160"/>
      <c r="D1136" s="160"/>
      <c r="E1136" s="160"/>
      <c r="F1136" s="160"/>
      <c r="G1136" s="160"/>
      <c r="H1136" s="160"/>
      <c r="I1136" s="160"/>
      <c r="J1136" s="160"/>
      <c r="K1136" s="160"/>
      <c r="L1136" s="160"/>
      <c r="M1136" s="160"/>
      <c r="N1136" s="160"/>
      <c r="O1136" s="160"/>
      <c r="P1136" s="576"/>
      <c r="Q1136" s="159"/>
      <c r="R1136" s="490"/>
      <c r="S1136" s="174"/>
      <c r="T1136" s="223"/>
      <c r="U1136" s="223"/>
      <c r="V1136" s="223"/>
      <c r="W1136" s="223"/>
      <c r="X1136" s="223"/>
      <c r="Y1136" s="223"/>
      <c r="Z1136" s="223"/>
      <c r="AA1136" s="223"/>
      <c r="AB1136" s="223"/>
      <c r="AC1136" s="223"/>
      <c r="AD1136" s="223"/>
      <c r="AE1136" s="223"/>
      <c r="AF1136" s="223"/>
      <c r="AG1136" s="223"/>
      <c r="AH1136" s="223"/>
      <c r="AI1136" s="223"/>
      <c r="AJ1136" s="223"/>
      <c r="AK1136" s="223"/>
      <c r="AL1136" s="223"/>
      <c r="AM1136" s="223"/>
      <c r="AN1136" s="223"/>
      <c r="AO1136" s="489"/>
      <c r="AP1136" s="489"/>
      <c r="AQ1136" s="75"/>
      <c r="AR1136" s="141"/>
      <c r="AW1136" s="141"/>
      <c r="AX1136" s="141"/>
      <c r="BM1136" s="141"/>
      <c r="BN1136" s="141"/>
      <c r="BO1136" s="141"/>
      <c r="BP1136" s="141"/>
      <c r="BQ1136" s="141"/>
      <c r="BR1136" s="141"/>
      <c r="BS1136" s="141"/>
      <c r="CL1136" s="141"/>
      <c r="CM1136" s="141"/>
      <c r="CN1136" s="141"/>
      <c r="CO1136" s="141"/>
      <c r="CP1136" s="141"/>
      <c r="CQ1136" s="141"/>
      <c r="CS1136" s="141"/>
      <c r="CU1136" s="141"/>
      <c r="CW1136" s="141"/>
      <c r="CX1136" s="141"/>
      <c r="CY1136" s="141"/>
      <c r="CZ1136" s="141"/>
      <c r="DA1136" s="141"/>
      <c r="DB1136" s="141"/>
      <c r="DC1136" s="141"/>
      <c r="DD1136" s="141"/>
      <c r="DE1136" s="141"/>
      <c r="DF1136" s="141"/>
      <c r="DG1136" s="141"/>
      <c r="DH1136" s="141"/>
      <c r="DI1136" s="141"/>
      <c r="DJ1136" s="131"/>
      <c r="DK1136" s="131"/>
      <c r="DL1136" s="131"/>
      <c r="DM1136" s="131"/>
      <c r="DN1136" s="131"/>
      <c r="DO1136" s="131"/>
      <c r="DP1136" s="131"/>
      <c r="DQ1136" s="75"/>
      <c r="DR1136" s="75"/>
      <c r="DS1136" s="141"/>
      <c r="DT1136" s="141"/>
      <c r="DU1136" s="141"/>
      <c r="DV1136" s="141"/>
      <c r="DW1136" s="141"/>
      <c r="DX1136" s="141"/>
      <c r="DY1136" s="141"/>
      <c r="DZ1136" s="141"/>
      <c r="EA1136" s="141"/>
      <c r="EB1136" s="141"/>
      <c r="EC1136" s="141"/>
      <c r="ED1136" s="141"/>
      <c r="EE1136" s="141"/>
      <c r="EF1136" s="141"/>
      <c r="EG1136" s="141"/>
      <c r="EH1136" s="141"/>
      <c r="EI1136" s="141"/>
      <c r="EJ1136" s="141"/>
      <c r="EK1136" s="141"/>
      <c r="EL1136" s="141"/>
      <c r="EM1136" s="141"/>
      <c r="EN1136" s="141"/>
      <c r="EO1136" s="141"/>
      <c r="EP1136" s="141"/>
      <c r="EQ1136" s="141"/>
      <c r="ER1136" s="141"/>
      <c r="ES1136" s="141"/>
      <c r="ET1136" s="141"/>
      <c r="EU1136" s="141"/>
      <c r="EV1136" s="141"/>
      <c r="EW1136" s="141"/>
      <c r="EX1136" s="141"/>
      <c r="EY1136" s="141"/>
      <c r="EZ1136" s="141"/>
      <c r="FA1136" s="141"/>
      <c r="FB1136" s="141"/>
      <c r="FC1136" s="141"/>
      <c r="FD1136" s="141"/>
      <c r="FE1136" s="141"/>
      <c r="FF1136" s="141"/>
      <c r="FG1136" s="141"/>
      <c r="FH1136" s="141"/>
      <c r="FI1136" s="141"/>
      <c r="FJ1136" s="141"/>
      <c r="FK1136" s="141"/>
      <c r="FL1136" s="141"/>
      <c r="FM1136" s="141"/>
      <c r="FN1136" s="141"/>
      <c r="FO1136" s="141"/>
    </row>
    <row r="1137" spans="1:171" ht="27.75" customHeight="1" x14ac:dyDescent="0.25">
      <c r="A1137" s="172" t="s">
        <v>1865</v>
      </c>
      <c r="B1137" s="176"/>
      <c r="C1137" s="173"/>
      <c r="D1137" s="176"/>
      <c r="E1137" s="176"/>
      <c r="F1137" s="176"/>
      <c r="G1137" s="176"/>
      <c r="H1137" s="176"/>
      <c r="I1137" s="176"/>
      <c r="J1137" s="176"/>
      <c r="K1137" s="176"/>
      <c r="L1137" s="176"/>
      <c r="M1137" s="176"/>
      <c r="N1137" s="176"/>
      <c r="O1137" s="176"/>
      <c r="P1137" s="575"/>
      <c r="Q1137" s="176"/>
      <c r="R1137" s="490"/>
      <c r="S1137" s="174"/>
      <c r="T1137" s="223"/>
      <c r="U1137" s="223"/>
      <c r="V1137" s="223"/>
      <c r="W1137" s="223"/>
      <c r="X1137" s="223"/>
      <c r="Y1137" s="223"/>
      <c r="Z1137" s="223"/>
      <c r="AA1137" s="223"/>
      <c r="AB1137" s="223"/>
      <c r="AC1137" s="223"/>
      <c r="AD1137" s="223"/>
      <c r="AE1137" s="223"/>
      <c r="AF1137" s="223"/>
      <c r="AG1137" s="223"/>
      <c r="AH1137" s="223"/>
      <c r="AI1137" s="223"/>
      <c r="AJ1137" s="223"/>
      <c r="AK1137" s="223"/>
      <c r="AL1137" s="223"/>
      <c r="AM1137" s="223"/>
      <c r="AN1137" s="223"/>
      <c r="AO1137" s="489"/>
      <c r="AP1137" s="489"/>
      <c r="AQ1137" s="75"/>
      <c r="AR1137" s="141"/>
      <c r="AW1137" s="141"/>
      <c r="AX1137" s="141"/>
      <c r="BM1137" s="141"/>
      <c r="BN1137" s="141"/>
      <c r="BO1137" s="141"/>
      <c r="BP1137" s="141"/>
      <c r="BQ1137" s="141"/>
      <c r="BR1137" s="141"/>
      <c r="BS1137" s="141"/>
      <c r="CL1137" s="76"/>
      <c r="CM1137" s="76"/>
      <c r="CN1137" s="76"/>
      <c r="CO1137" s="76"/>
      <c r="CP1137" s="76"/>
      <c r="CQ1137" s="76"/>
      <c r="CR1137" s="76"/>
      <c r="CS1137" s="76"/>
      <c r="CT1137" s="76"/>
      <c r="CU1137" s="76"/>
      <c r="CV1137" s="94"/>
      <c r="CW1137" s="141"/>
      <c r="CX1137" s="141"/>
      <c r="CY1137" s="141"/>
      <c r="CZ1137" s="141"/>
      <c r="DA1137" s="141"/>
      <c r="DB1137" s="141"/>
      <c r="DC1137" s="141"/>
      <c r="DD1137" s="141"/>
      <c r="DE1137" s="141"/>
      <c r="DF1137" s="141"/>
      <c r="DG1137" s="141"/>
      <c r="DH1137" s="141"/>
      <c r="DI1137" s="141"/>
      <c r="DJ1137" s="75"/>
      <c r="DK1137" s="75"/>
      <c r="DL1137" s="75"/>
      <c r="DM1137" s="75"/>
      <c r="DN1137" s="641"/>
      <c r="DO1137" s="641"/>
      <c r="DP1137" s="641"/>
      <c r="DQ1137" s="641"/>
      <c r="DR1137" s="641"/>
      <c r="DS1137" s="116"/>
      <c r="DT1137" s="116"/>
      <c r="DU1137" s="141"/>
      <c r="DV1137" s="141"/>
      <c r="DW1137" s="76"/>
      <c r="DX1137" s="76"/>
      <c r="DY1137" s="76"/>
      <c r="DZ1137" s="76"/>
      <c r="EA1137" s="76"/>
      <c r="EB1137" s="141"/>
      <c r="EC1137" s="141"/>
      <c r="ED1137" s="141"/>
      <c r="EE1137" s="141"/>
      <c r="EF1137" s="141"/>
      <c r="EG1137" s="141"/>
      <c r="EH1137" s="141"/>
      <c r="EI1137" s="141"/>
      <c r="EJ1137" s="141"/>
      <c r="EK1137" s="141"/>
      <c r="EL1137" s="141"/>
      <c r="EM1137" s="141"/>
      <c r="EN1137" s="141"/>
      <c r="EO1137" s="141"/>
      <c r="EP1137" s="141"/>
      <c r="EQ1137" s="141"/>
      <c r="ER1137" s="141"/>
      <c r="ES1137" s="141"/>
      <c r="ET1137" s="141"/>
      <c r="EU1137" s="141"/>
      <c r="EV1137" s="141"/>
      <c r="EW1137" s="141"/>
      <c r="EX1137" s="141"/>
      <c r="EY1137" s="141"/>
      <c r="EZ1137" s="141"/>
      <c r="FA1137" s="141"/>
      <c r="FB1137" s="141"/>
      <c r="FC1137" s="141"/>
      <c r="FD1137" s="141"/>
      <c r="FE1137" s="141"/>
      <c r="FF1137" s="141"/>
      <c r="FG1137" s="141"/>
      <c r="FH1137" s="141"/>
      <c r="FI1137" s="141"/>
      <c r="FJ1137" s="141"/>
      <c r="FK1137" s="141"/>
      <c r="FL1137" s="141"/>
      <c r="FM1137" s="141"/>
      <c r="FN1137" s="141"/>
      <c r="FO1137" s="141"/>
    </row>
    <row r="1138" spans="1:171" ht="27.75" customHeight="1" x14ac:dyDescent="0.25">
      <c r="A1138" s="182" t="s">
        <v>1994</v>
      </c>
      <c r="B1138" s="176"/>
      <c r="C1138" s="178"/>
      <c r="D1138" s="178"/>
      <c r="E1138" s="178"/>
      <c r="F1138" s="178"/>
      <c r="G1138" s="178"/>
      <c r="H1138" s="178"/>
      <c r="I1138" s="178"/>
      <c r="J1138" s="178"/>
      <c r="K1138" s="178"/>
      <c r="L1138" s="178"/>
      <c r="M1138" s="178"/>
      <c r="N1138" s="178"/>
      <c r="O1138" s="178"/>
      <c r="P1138" s="577"/>
      <c r="Q1138" s="178"/>
      <c r="R1138" s="490"/>
      <c r="S1138" s="174"/>
      <c r="T1138" s="223"/>
      <c r="U1138" s="223"/>
      <c r="V1138" s="223"/>
      <c r="W1138" s="223"/>
      <c r="X1138" s="223"/>
      <c r="Y1138" s="223"/>
      <c r="Z1138" s="223"/>
      <c r="AA1138" s="223"/>
      <c r="AB1138" s="223"/>
      <c r="AC1138" s="223"/>
      <c r="AD1138" s="223"/>
      <c r="AE1138" s="223"/>
      <c r="AF1138" s="223"/>
      <c r="AG1138" s="223"/>
      <c r="AH1138" s="223"/>
      <c r="AI1138" s="223"/>
      <c r="AJ1138" s="223"/>
      <c r="AK1138" s="223"/>
      <c r="AL1138" s="223"/>
      <c r="AM1138" s="223"/>
      <c r="AN1138" s="223"/>
      <c r="AO1138" s="489"/>
      <c r="AP1138" s="489"/>
      <c r="AQ1138" s="75"/>
      <c r="AR1138" s="141"/>
      <c r="AW1138" s="141"/>
      <c r="AX1138" s="141"/>
      <c r="BM1138" s="141"/>
      <c r="BN1138" s="141"/>
      <c r="BO1138" s="141"/>
      <c r="BP1138" s="141"/>
      <c r="BQ1138" s="141"/>
      <c r="BR1138" s="141"/>
      <c r="BS1138" s="141"/>
      <c r="CL1138" s="141"/>
      <c r="CM1138" s="141"/>
      <c r="CN1138" s="141"/>
      <c r="CO1138" s="141"/>
      <c r="CP1138" s="141"/>
      <c r="CQ1138" s="141"/>
      <c r="CS1138" s="141"/>
      <c r="CU1138" s="141"/>
      <c r="CW1138" s="141"/>
      <c r="CX1138" s="141"/>
      <c r="CY1138" s="141"/>
      <c r="CZ1138" s="141"/>
      <c r="DA1138" s="141"/>
      <c r="DB1138" s="141"/>
      <c r="DC1138" s="141"/>
      <c r="DD1138" s="141"/>
      <c r="DE1138" s="141"/>
      <c r="DF1138" s="141"/>
      <c r="DG1138" s="141"/>
      <c r="DH1138" s="141"/>
      <c r="DI1138" s="141"/>
      <c r="DJ1138" s="141"/>
      <c r="DK1138" s="141"/>
      <c r="DL1138" s="141"/>
      <c r="DM1138" s="141"/>
      <c r="DN1138" s="141"/>
      <c r="DO1138" s="141"/>
      <c r="DP1138" s="141"/>
      <c r="DQ1138" s="141"/>
      <c r="DR1138" s="141"/>
      <c r="DS1138" s="141"/>
      <c r="DT1138" s="141"/>
      <c r="DU1138" s="141"/>
      <c r="DV1138" s="141"/>
      <c r="DW1138" s="141"/>
      <c r="DX1138" s="141"/>
      <c r="DY1138" s="141"/>
      <c r="DZ1138" s="141"/>
      <c r="EA1138" s="141"/>
      <c r="EB1138" s="141"/>
      <c r="EC1138" s="141"/>
      <c r="ED1138" s="141"/>
      <c r="EE1138" s="141"/>
      <c r="EF1138" s="141"/>
      <c r="EG1138" s="141"/>
      <c r="EH1138" s="141"/>
      <c r="EI1138" s="141"/>
      <c r="EJ1138" s="141"/>
      <c r="EK1138" s="141"/>
      <c r="EL1138" s="141"/>
      <c r="EM1138" s="141"/>
      <c r="EN1138" s="141"/>
      <c r="EO1138" s="141"/>
      <c r="EP1138" s="141"/>
      <c r="EQ1138" s="141"/>
      <c r="ER1138" s="141"/>
      <c r="ES1138" s="141"/>
      <c r="ET1138" s="141"/>
      <c r="EU1138" s="141"/>
      <c r="EV1138" s="141"/>
      <c r="EW1138" s="141"/>
      <c r="EX1138" s="141"/>
      <c r="EY1138" s="141"/>
      <c r="EZ1138" s="141"/>
      <c r="FA1138" s="141"/>
      <c r="FB1138" s="141"/>
      <c r="FC1138" s="141"/>
      <c r="FD1138" s="141"/>
      <c r="FE1138" s="141"/>
      <c r="FF1138" s="141"/>
      <c r="FG1138" s="141"/>
      <c r="FH1138" s="141"/>
      <c r="FI1138" s="141"/>
      <c r="FJ1138" s="141"/>
      <c r="FK1138" s="141"/>
      <c r="FL1138" s="141"/>
      <c r="FM1138" s="141"/>
      <c r="FN1138" s="141"/>
      <c r="FO1138" s="141"/>
    </row>
    <row r="1139" spans="1:171" ht="27.75" customHeight="1" x14ac:dyDescent="0.25">
      <c r="A1139" s="172" t="s">
        <v>1995</v>
      </c>
      <c r="B1139" s="176"/>
      <c r="C1139" s="173"/>
      <c r="D1139" s="176"/>
      <c r="E1139" s="176"/>
      <c r="F1139" s="176"/>
      <c r="G1139" s="176"/>
      <c r="H1139" s="176"/>
      <c r="I1139" s="176"/>
      <c r="J1139" s="176"/>
      <c r="K1139" s="176"/>
      <c r="L1139" s="176"/>
      <c r="M1139" s="176"/>
      <c r="N1139" s="176"/>
      <c r="O1139" s="176"/>
      <c r="P1139" s="575"/>
      <c r="Q1139" s="176"/>
      <c r="R1139" s="490"/>
      <c r="S1139" s="174"/>
      <c r="T1139" s="223"/>
      <c r="U1139" s="223"/>
      <c r="V1139" s="223"/>
      <c r="W1139" s="223"/>
      <c r="X1139" s="223"/>
      <c r="Y1139" s="223"/>
      <c r="Z1139" s="223"/>
      <c r="AA1139" s="223"/>
      <c r="AB1139" s="223"/>
      <c r="AC1139" s="223"/>
      <c r="AD1139" s="223"/>
      <c r="AE1139" s="223"/>
      <c r="AF1139" s="223"/>
      <c r="AG1139" s="223"/>
      <c r="AH1139" s="223"/>
      <c r="AI1139" s="223"/>
      <c r="AJ1139" s="223"/>
      <c r="AK1139" s="223"/>
      <c r="AL1139" s="223"/>
      <c r="AM1139" s="223"/>
      <c r="AN1139" s="223"/>
      <c r="AO1139" s="489"/>
      <c r="AP1139" s="489"/>
      <c r="AQ1139" s="75"/>
      <c r="AR1139" s="141"/>
      <c r="AW1139" s="141"/>
      <c r="AX1139" s="141"/>
      <c r="BM1139" s="141"/>
      <c r="BN1139" s="141"/>
      <c r="BO1139" s="141"/>
      <c r="BP1139" s="141"/>
      <c r="BQ1139" s="141"/>
      <c r="BR1139" s="141"/>
      <c r="BS1139" s="141"/>
      <c r="CL1139" s="141"/>
      <c r="CM1139" s="141"/>
      <c r="CN1139" s="141"/>
      <c r="CO1139" s="141"/>
      <c r="CP1139" s="141"/>
      <c r="CQ1139" s="141"/>
      <c r="CS1139" s="141"/>
      <c r="CU1139" s="141"/>
      <c r="CW1139" s="141"/>
      <c r="CX1139" s="141"/>
      <c r="CY1139" s="141"/>
      <c r="CZ1139" s="141"/>
      <c r="DA1139" s="141"/>
      <c r="DB1139" s="141"/>
      <c r="DC1139" s="141"/>
      <c r="DD1139" s="141"/>
      <c r="DE1139" s="141"/>
      <c r="DF1139" s="141"/>
      <c r="DG1139" s="141"/>
      <c r="DH1139" s="141"/>
      <c r="DI1139" s="141"/>
      <c r="DJ1139" s="141"/>
      <c r="DK1139" s="141"/>
      <c r="DL1139" s="141"/>
      <c r="DM1139" s="141"/>
      <c r="DN1139" s="141"/>
      <c r="DO1139" s="141"/>
      <c r="DP1139" s="141"/>
      <c r="DQ1139" s="141"/>
      <c r="DR1139" s="141"/>
      <c r="DS1139" s="141"/>
      <c r="DT1139" s="141"/>
      <c r="DU1139" s="141"/>
      <c r="DV1139" s="141"/>
      <c r="DW1139" s="141"/>
      <c r="DX1139" s="141"/>
      <c r="DY1139" s="141"/>
      <c r="DZ1139" s="141"/>
      <c r="EA1139" s="141"/>
      <c r="EB1139" s="141"/>
      <c r="EC1139" s="141"/>
      <c r="ED1139" s="141"/>
      <c r="EE1139" s="141"/>
      <c r="EF1139" s="141"/>
      <c r="EG1139" s="141"/>
      <c r="EH1139" s="141"/>
      <c r="EI1139" s="141"/>
      <c r="EJ1139" s="141"/>
      <c r="EK1139" s="141"/>
      <c r="EL1139" s="141"/>
      <c r="EM1139" s="141"/>
      <c r="EN1139" s="141"/>
      <c r="EO1139" s="141"/>
      <c r="EP1139" s="141"/>
      <c r="EQ1139" s="141"/>
      <c r="ER1139" s="141"/>
      <c r="ES1139" s="141"/>
      <c r="ET1139" s="141"/>
      <c r="EU1139" s="141"/>
      <c r="EV1139" s="141"/>
      <c r="EW1139" s="141"/>
      <c r="EX1139" s="141"/>
      <c r="EY1139" s="141"/>
      <c r="EZ1139" s="141"/>
      <c r="FA1139" s="141"/>
      <c r="FB1139" s="141"/>
      <c r="FC1139" s="141"/>
      <c r="FD1139" s="141"/>
      <c r="FE1139" s="141"/>
      <c r="FF1139" s="141"/>
      <c r="FG1139" s="141"/>
      <c r="FH1139" s="141"/>
      <c r="FI1139" s="141"/>
      <c r="FJ1139" s="141"/>
      <c r="FK1139" s="141"/>
      <c r="FL1139" s="141"/>
      <c r="FM1139" s="141"/>
      <c r="FN1139" s="141"/>
      <c r="FO1139" s="141"/>
    </row>
    <row r="1140" spans="1:171" ht="27.75" customHeight="1" x14ac:dyDescent="0.25">
      <c r="A1140" s="182" t="s">
        <v>1996</v>
      </c>
      <c r="B1140" s="176"/>
      <c r="C1140" s="160"/>
      <c r="D1140" s="160"/>
      <c r="E1140" s="160"/>
      <c r="F1140" s="160"/>
      <c r="G1140" s="160"/>
      <c r="H1140" s="160"/>
      <c r="I1140" s="160"/>
      <c r="J1140" s="160"/>
      <c r="K1140" s="160"/>
      <c r="L1140" s="160"/>
      <c r="M1140" s="160"/>
      <c r="N1140" s="160"/>
      <c r="O1140" s="160"/>
      <c r="P1140" s="576"/>
      <c r="Q1140" s="160"/>
      <c r="R1140" s="490"/>
      <c r="S1140" s="174"/>
      <c r="T1140" s="223"/>
      <c r="U1140" s="223"/>
      <c r="V1140" s="223"/>
      <c r="W1140" s="223"/>
      <c r="X1140" s="223"/>
      <c r="Y1140" s="223"/>
      <c r="Z1140" s="223"/>
      <c r="AA1140" s="223"/>
      <c r="AB1140" s="223"/>
      <c r="AC1140" s="223"/>
      <c r="AD1140" s="223"/>
      <c r="AE1140" s="223"/>
      <c r="AF1140" s="223"/>
      <c r="AG1140" s="223"/>
      <c r="AH1140" s="223"/>
      <c r="AI1140" s="223"/>
      <c r="AJ1140" s="223"/>
      <c r="AK1140" s="223"/>
      <c r="AL1140" s="223"/>
      <c r="AM1140" s="223"/>
      <c r="AN1140" s="223"/>
      <c r="AO1140" s="489"/>
      <c r="AP1140" s="489"/>
      <c r="AQ1140" s="75"/>
      <c r="AR1140" s="141"/>
      <c r="AW1140" s="141"/>
      <c r="AX1140" s="141"/>
      <c r="BM1140" s="141"/>
      <c r="BN1140" s="141"/>
      <c r="BO1140" s="141"/>
      <c r="BP1140" s="141"/>
      <c r="BQ1140" s="141"/>
      <c r="BR1140" s="141"/>
      <c r="BS1140" s="141"/>
      <c r="CL1140" s="141"/>
      <c r="CM1140" s="141"/>
      <c r="CN1140" s="141"/>
      <c r="CO1140" s="141"/>
      <c r="CP1140" s="141"/>
      <c r="CQ1140" s="141"/>
      <c r="CS1140" s="141"/>
      <c r="CU1140" s="141"/>
      <c r="CW1140" s="141"/>
      <c r="CX1140" s="141"/>
      <c r="CY1140" s="141"/>
      <c r="CZ1140" s="141"/>
      <c r="DA1140" s="141"/>
      <c r="DB1140" s="141"/>
      <c r="DC1140" s="141"/>
      <c r="DD1140" s="141"/>
      <c r="DE1140" s="141"/>
      <c r="DF1140" s="141"/>
      <c r="DG1140" s="141"/>
      <c r="DH1140" s="141"/>
      <c r="DI1140" s="141"/>
      <c r="DJ1140" s="141"/>
      <c r="DK1140" s="141"/>
      <c r="DL1140" s="141"/>
      <c r="DM1140" s="141"/>
      <c r="DN1140" s="141"/>
      <c r="DO1140" s="141"/>
      <c r="DP1140" s="141"/>
      <c r="DQ1140" s="141"/>
      <c r="DR1140" s="141"/>
      <c r="DS1140" s="141"/>
      <c r="DT1140" s="141"/>
      <c r="DU1140" s="141"/>
      <c r="DV1140" s="141"/>
      <c r="DW1140" s="141"/>
      <c r="DX1140" s="141"/>
      <c r="DY1140" s="141"/>
      <c r="DZ1140" s="141"/>
      <c r="EA1140" s="141"/>
      <c r="EB1140" s="141"/>
      <c r="EC1140" s="141"/>
      <c r="ED1140" s="141"/>
      <c r="EE1140" s="141"/>
      <c r="EF1140" s="141"/>
      <c r="EG1140" s="141"/>
      <c r="EH1140" s="141"/>
      <c r="EI1140" s="141"/>
      <c r="EJ1140" s="141"/>
      <c r="EK1140" s="141"/>
      <c r="EL1140" s="141"/>
      <c r="EM1140" s="141"/>
      <c r="EN1140" s="141"/>
      <c r="EO1140" s="141"/>
      <c r="EP1140" s="141"/>
      <c r="EQ1140" s="141"/>
      <c r="ER1140" s="141"/>
      <c r="ES1140" s="141"/>
      <c r="ET1140" s="141"/>
      <c r="EU1140" s="141"/>
      <c r="EV1140" s="141"/>
      <c r="EW1140" s="141"/>
      <c r="EX1140" s="141"/>
      <c r="EY1140" s="141"/>
      <c r="EZ1140" s="141"/>
      <c r="FA1140" s="141"/>
      <c r="FB1140" s="141"/>
      <c r="FC1140" s="141"/>
      <c r="FD1140" s="141"/>
      <c r="FE1140" s="141"/>
      <c r="FF1140" s="141"/>
      <c r="FG1140" s="141"/>
      <c r="FH1140" s="141"/>
      <c r="FI1140" s="141"/>
      <c r="FJ1140" s="141"/>
      <c r="FK1140" s="141"/>
      <c r="FL1140" s="141"/>
      <c r="FM1140" s="141"/>
      <c r="FN1140" s="141"/>
      <c r="FO1140" s="141"/>
    </row>
    <row r="1141" spans="1:171" ht="27.75" customHeight="1" x14ac:dyDescent="0.25">
      <c r="A1141" s="182" t="s">
        <v>1997</v>
      </c>
      <c r="B1141" s="176"/>
      <c r="C1141" s="178"/>
      <c r="D1141" s="178"/>
      <c r="E1141" s="178"/>
      <c r="F1141" s="178"/>
      <c r="G1141" s="178"/>
      <c r="H1141" s="178"/>
      <c r="I1141" s="178"/>
      <c r="J1141" s="178"/>
      <c r="K1141" s="178"/>
      <c r="L1141" s="178"/>
      <c r="M1141" s="178"/>
      <c r="N1141" s="178"/>
      <c r="O1141" s="178"/>
      <c r="P1141" s="577"/>
      <c r="Q1141" s="178"/>
      <c r="R1141" s="490"/>
      <c r="S1141" s="174"/>
      <c r="T1141" s="223"/>
      <c r="U1141" s="223"/>
      <c r="V1141" s="223"/>
      <c r="W1141" s="223"/>
      <c r="X1141" s="223"/>
      <c r="Y1141" s="223"/>
      <c r="Z1141" s="223"/>
      <c r="AA1141" s="223"/>
      <c r="AB1141" s="223"/>
      <c r="AC1141" s="223"/>
      <c r="AD1141" s="223"/>
      <c r="AE1141" s="223"/>
      <c r="AF1141" s="223"/>
      <c r="AG1141" s="223"/>
      <c r="AH1141" s="223"/>
      <c r="AI1141" s="223"/>
      <c r="AJ1141" s="223"/>
      <c r="AK1141" s="223"/>
      <c r="AL1141" s="223"/>
      <c r="AM1141" s="223"/>
      <c r="AN1141" s="223"/>
      <c r="AO1141" s="489"/>
      <c r="AP1141" s="489"/>
      <c r="AQ1141" s="75"/>
      <c r="AR1141" s="141"/>
      <c r="AW1141" s="141"/>
      <c r="AX1141" s="141"/>
      <c r="BM1141" s="141"/>
      <c r="BN1141" s="141"/>
      <c r="BO1141" s="141"/>
      <c r="BP1141" s="141"/>
      <c r="BQ1141" s="141"/>
      <c r="BR1141" s="141"/>
      <c r="BS1141" s="141"/>
      <c r="CL1141" s="141"/>
      <c r="CM1141" s="141"/>
      <c r="CN1141" s="141"/>
      <c r="CO1141" s="141"/>
      <c r="CP1141" s="141"/>
      <c r="CQ1141" s="141"/>
      <c r="CS1141" s="141"/>
      <c r="CU1141" s="141"/>
      <c r="CW1141" s="141"/>
      <c r="CX1141" s="141"/>
      <c r="CY1141" s="141"/>
      <c r="CZ1141" s="141"/>
      <c r="DA1141" s="141"/>
      <c r="DB1141" s="141"/>
      <c r="DC1141" s="141"/>
      <c r="DD1141" s="141"/>
      <c r="DE1141" s="141"/>
      <c r="DF1141" s="141"/>
      <c r="DG1141" s="141"/>
      <c r="DH1141" s="141"/>
      <c r="DI1141" s="141"/>
      <c r="DJ1141" s="141"/>
      <c r="DK1141" s="141"/>
      <c r="DL1141" s="141"/>
      <c r="DM1141" s="141"/>
      <c r="DN1141" s="141"/>
      <c r="DO1141" s="141"/>
      <c r="DP1141" s="141"/>
      <c r="DQ1141" s="141"/>
      <c r="DR1141" s="141"/>
      <c r="DS1141" s="141"/>
      <c r="DT1141" s="141"/>
      <c r="DU1141" s="141"/>
      <c r="DV1141" s="141"/>
      <c r="DW1141" s="141"/>
      <c r="DX1141" s="141"/>
      <c r="DY1141" s="141"/>
      <c r="DZ1141" s="141"/>
      <c r="EA1141" s="141"/>
      <c r="EB1141" s="141"/>
      <c r="EC1141" s="141"/>
      <c r="ED1141" s="141"/>
      <c r="EE1141" s="141"/>
      <c r="EF1141" s="141"/>
      <c r="EG1141" s="141"/>
      <c r="EH1141" s="141"/>
      <c r="EI1141" s="141"/>
      <c r="EJ1141" s="141"/>
      <c r="EK1141" s="141"/>
      <c r="EL1141" s="141"/>
      <c r="EM1141" s="141"/>
      <c r="EN1141" s="141"/>
      <c r="EO1141" s="141"/>
      <c r="EP1141" s="141"/>
      <c r="EQ1141" s="141"/>
      <c r="ER1141" s="141"/>
      <c r="ES1141" s="141"/>
      <c r="ET1141" s="141"/>
      <c r="EU1141" s="141"/>
      <c r="EV1141" s="141"/>
      <c r="EW1141" s="141"/>
      <c r="EX1141" s="141"/>
      <c r="EY1141" s="141"/>
      <c r="EZ1141" s="141"/>
      <c r="FA1141" s="141"/>
      <c r="FB1141" s="141"/>
      <c r="FC1141" s="141"/>
      <c r="FD1141" s="141"/>
      <c r="FE1141" s="141"/>
      <c r="FF1141" s="141"/>
      <c r="FG1141" s="141"/>
      <c r="FH1141" s="141"/>
      <c r="FI1141" s="141"/>
      <c r="FJ1141" s="141"/>
      <c r="FK1141" s="141"/>
      <c r="FL1141" s="141"/>
      <c r="FM1141" s="141"/>
      <c r="FN1141" s="141"/>
      <c r="FO1141" s="141"/>
    </row>
    <row r="1142" spans="1:171" s="25" customFormat="1" ht="27.75" customHeight="1" x14ac:dyDescent="0.25">
      <c r="A1142" s="172" t="s">
        <v>1998</v>
      </c>
      <c r="B1142" s="177"/>
      <c r="C1142" s="173"/>
      <c r="D1142" s="177"/>
      <c r="E1142" s="177"/>
      <c r="F1142" s="177"/>
      <c r="G1142" s="177"/>
      <c r="H1142" s="177"/>
      <c r="I1142" s="177"/>
      <c r="J1142" s="177"/>
      <c r="K1142" s="177"/>
      <c r="L1142" s="177"/>
      <c r="M1142" s="177"/>
      <c r="N1142" s="177"/>
      <c r="O1142" s="177"/>
      <c r="P1142" s="577"/>
      <c r="Q1142" s="177"/>
      <c r="R1142" s="490"/>
      <c r="S1142" s="183"/>
      <c r="T1142" s="395"/>
      <c r="U1142" s="395"/>
      <c r="V1142" s="395"/>
      <c r="W1142" s="395"/>
      <c r="X1142" s="395"/>
      <c r="Y1142" s="395"/>
      <c r="Z1142" s="395"/>
      <c r="AA1142" s="395"/>
      <c r="AB1142" s="395"/>
      <c r="AC1142" s="395"/>
      <c r="AD1142" s="395"/>
      <c r="AE1142" s="395"/>
      <c r="AF1142" s="395"/>
      <c r="AG1142" s="395"/>
      <c r="AH1142" s="395"/>
      <c r="AI1142" s="395"/>
      <c r="AJ1142" s="395"/>
      <c r="AK1142" s="395"/>
      <c r="AL1142" s="395"/>
      <c r="AM1142" s="395"/>
      <c r="AN1142" s="395"/>
      <c r="AO1142" s="489"/>
      <c r="AP1142" s="489"/>
      <c r="AQ1142" s="494"/>
      <c r="AR1142" s="153"/>
      <c r="AS1142" s="153"/>
      <c r="AT1142" s="153"/>
      <c r="AU1142" s="153"/>
      <c r="AV1142" s="153"/>
      <c r="AW1142" s="153"/>
      <c r="AX1142" s="153"/>
      <c r="AY1142" s="153"/>
      <c r="AZ1142" s="153"/>
      <c r="BA1142" s="153"/>
      <c r="BB1142" s="153"/>
      <c r="BC1142" s="153"/>
      <c r="BD1142" s="153"/>
      <c r="BE1142" s="153"/>
      <c r="BF1142" s="153"/>
      <c r="BG1142" s="153"/>
      <c r="BH1142" s="153"/>
      <c r="BI1142" s="153"/>
      <c r="BJ1142" s="153"/>
      <c r="BK1142" s="153"/>
      <c r="BL1142" s="153"/>
      <c r="BM1142" s="153"/>
      <c r="BN1142" s="153"/>
      <c r="BO1142" s="153"/>
      <c r="BP1142" s="153"/>
      <c r="BQ1142" s="153"/>
      <c r="BR1142" s="153"/>
      <c r="BS1142" s="153"/>
      <c r="BT1142" s="153"/>
      <c r="BU1142" s="153"/>
      <c r="BV1142" s="153"/>
      <c r="BW1142" s="153"/>
      <c r="BX1142" s="153"/>
      <c r="BY1142" s="153"/>
      <c r="BZ1142" s="153"/>
      <c r="CA1142" s="153"/>
      <c r="CB1142" s="153"/>
      <c r="CC1142" s="153"/>
      <c r="CD1142" s="153"/>
      <c r="CE1142" s="153"/>
      <c r="CF1142" s="153"/>
      <c r="CG1142" s="153"/>
      <c r="CH1142" s="153"/>
      <c r="CI1142" s="153"/>
      <c r="CJ1142" s="153"/>
      <c r="CK1142" s="153"/>
      <c r="CL1142" s="153"/>
      <c r="CM1142" s="153"/>
      <c r="CN1142" s="153"/>
      <c r="CO1142" s="153"/>
      <c r="CP1142" s="153"/>
      <c r="CQ1142" s="153"/>
      <c r="CR1142" s="153"/>
      <c r="CS1142" s="153"/>
      <c r="CT1142" s="153"/>
      <c r="CU1142" s="153"/>
      <c r="CV1142" s="95"/>
      <c r="CW1142" s="153"/>
      <c r="CX1142" s="153"/>
      <c r="CY1142" s="153"/>
      <c r="CZ1142" s="153"/>
      <c r="DA1142" s="153"/>
      <c r="DB1142" s="153"/>
      <c r="DC1142" s="153"/>
      <c r="DD1142" s="153"/>
      <c r="DE1142" s="153"/>
      <c r="DF1142" s="153"/>
      <c r="DG1142" s="153"/>
      <c r="DH1142" s="153"/>
      <c r="DI1142" s="153"/>
      <c r="DJ1142" s="153"/>
      <c r="DK1142" s="153"/>
      <c r="DL1142" s="153"/>
      <c r="DM1142" s="153"/>
      <c r="DN1142" s="153"/>
      <c r="DO1142" s="153"/>
      <c r="DP1142" s="153"/>
      <c r="DQ1142" s="153"/>
      <c r="DR1142" s="153"/>
      <c r="DS1142" s="153"/>
      <c r="DT1142" s="153"/>
      <c r="DU1142" s="153"/>
      <c r="DV1142" s="153"/>
      <c r="DW1142" s="153"/>
      <c r="DX1142" s="153"/>
      <c r="DY1142" s="153"/>
      <c r="DZ1142" s="153"/>
      <c r="EA1142" s="153"/>
      <c r="EB1142" s="153"/>
      <c r="EC1142" s="153"/>
      <c r="ED1142" s="153"/>
      <c r="EE1142" s="153"/>
      <c r="EF1142" s="153"/>
      <c r="EG1142" s="153"/>
      <c r="EH1142" s="153"/>
      <c r="EI1142" s="153"/>
      <c r="EJ1142" s="153"/>
      <c r="EK1142" s="153"/>
      <c r="EL1142" s="153"/>
      <c r="EM1142" s="153"/>
      <c r="EN1142" s="153"/>
      <c r="EO1142" s="153"/>
      <c r="EP1142" s="153"/>
      <c r="EQ1142" s="153"/>
      <c r="ER1142" s="153"/>
      <c r="ES1142" s="153"/>
      <c r="ET1142" s="153"/>
      <c r="EU1142" s="153"/>
      <c r="EV1142" s="153"/>
      <c r="EW1142" s="153"/>
      <c r="EX1142" s="153"/>
      <c r="EY1142" s="153"/>
      <c r="EZ1142" s="153"/>
      <c r="FA1142" s="153"/>
      <c r="FB1142" s="153"/>
      <c r="FC1142" s="153"/>
      <c r="FD1142" s="153"/>
      <c r="FE1142" s="153"/>
      <c r="FF1142" s="153"/>
      <c r="FG1142" s="153"/>
      <c r="FH1142" s="153"/>
      <c r="FI1142" s="153"/>
      <c r="FJ1142" s="153"/>
      <c r="FK1142" s="153"/>
      <c r="FL1142" s="153"/>
      <c r="FM1142" s="153"/>
      <c r="FN1142" s="153"/>
      <c r="FO1142" s="153"/>
    </row>
    <row r="1143" spans="1:171" s="25" customFormat="1" ht="27.75" customHeight="1" x14ac:dyDescent="0.25">
      <c r="A1143" s="182" t="s">
        <v>1999</v>
      </c>
      <c r="B1143" s="177"/>
      <c r="C1143" s="160"/>
      <c r="D1143" s="160"/>
      <c r="E1143" s="160"/>
      <c r="F1143" s="160"/>
      <c r="G1143" s="160"/>
      <c r="H1143" s="160"/>
      <c r="I1143" s="160"/>
      <c r="J1143" s="160"/>
      <c r="K1143" s="160"/>
      <c r="L1143" s="160"/>
      <c r="M1143" s="160"/>
      <c r="N1143" s="160"/>
      <c r="O1143" s="160"/>
      <c r="P1143" s="576"/>
      <c r="Q1143" s="160"/>
      <c r="R1143" s="490"/>
      <c r="S1143" s="183"/>
      <c r="T1143" s="395"/>
      <c r="U1143" s="395"/>
      <c r="V1143" s="395"/>
      <c r="W1143" s="395"/>
      <c r="X1143" s="395"/>
      <c r="Y1143" s="395"/>
      <c r="Z1143" s="395"/>
      <c r="AA1143" s="395"/>
      <c r="AB1143" s="395"/>
      <c r="AC1143" s="395"/>
      <c r="AD1143" s="395"/>
      <c r="AE1143" s="395"/>
      <c r="AF1143" s="395"/>
      <c r="AG1143" s="395"/>
      <c r="AH1143" s="395"/>
      <c r="AI1143" s="395"/>
      <c r="AJ1143" s="395"/>
      <c r="AK1143" s="395"/>
      <c r="AL1143" s="395"/>
      <c r="AM1143" s="395"/>
      <c r="AN1143" s="395"/>
      <c r="AO1143" s="489"/>
      <c r="AP1143" s="489"/>
      <c r="AQ1143" s="494"/>
      <c r="AR1143" s="153"/>
      <c r="AS1143" s="153"/>
      <c r="AT1143" s="153"/>
      <c r="AU1143" s="153"/>
      <c r="AV1143" s="153"/>
      <c r="AW1143" s="153"/>
      <c r="AX1143" s="153"/>
      <c r="AY1143" s="153"/>
      <c r="AZ1143" s="153"/>
      <c r="BA1143" s="153"/>
      <c r="BB1143" s="153"/>
      <c r="BC1143" s="153"/>
      <c r="BD1143" s="153"/>
      <c r="BE1143" s="153"/>
      <c r="BF1143" s="153"/>
      <c r="BG1143" s="153"/>
      <c r="BH1143" s="153"/>
      <c r="BI1143" s="153"/>
      <c r="BJ1143" s="153"/>
      <c r="BK1143" s="153"/>
      <c r="BL1143" s="153"/>
      <c r="BM1143" s="153"/>
      <c r="BN1143" s="153"/>
      <c r="BO1143" s="153"/>
      <c r="BP1143" s="153"/>
      <c r="BQ1143" s="153"/>
      <c r="BR1143" s="153"/>
      <c r="BS1143" s="153"/>
      <c r="BT1143" s="153"/>
      <c r="BU1143" s="153"/>
      <c r="BV1143" s="153"/>
      <c r="BW1143" s="153"/>
      <c r="BX1143" s="153"/>
      <c r="BY1143" s="153"/>
      <c r="BZ1143" s="153"/>
      <c r="CA1143" s="153"/>
      <c r="CB1143" s="153"/>
      <c r="CC1143" s="153"/>
      <c r="CD1143" s="153"/>
      <c r="CE1143" s="153"/>
      <c r="CF1143" s="153"/>
      <c r="CG1143" s="153"/>
      <c r="CH1143" s="153"/>
      <c r="CI1143" s="153"/>
      <c r="CJ1143" s="153"/>
      <c r="CK1143" s="153"/>
      <c r="CL1143" s="153"/>
      <c r="CM1143" s="153"/>
      <c r="CN1143" s="153"/>
      <c r="CO1143" s="153"/>
      <c r="CP1143" s="153"/>
      <c r="CQ1143" s="153"/>
      <c r="CR1143" s="153"/>
      <c r="CS1143" s="153"/>
      <c r="CT1143" s="153"/>
      <c r="CU1143" s="153"/>
      <c r="CV1143" s="95"/>
      <c r="CW1143" s="153"/>
      <c r="CX1143" s="153"/>
      <c r="CY1143" s="153"/>
      <c r="CZ1143" s="153"/>
      <c r="DA1143" s="153"/>
      <c r="DB1143" s="153"/>
      <c r="DC1143" s="153"/>
      <c r="DD1143" s="153"/>
      <c r="DE1143" s="153"/>
      <c r="DF1143" s="153"/>
      <c r="DG1143" s="153"/>
      <c r="DH1143" s="153"/>
      <c r="DI1143" s="153"/>
      <c r="DJ1143" s="153"/>
      <c r="DK1143" s="153"/>
      <c r="DL1143" s="153"/>
      <c r="DM1143" s="153"/>
      <c r="DN1143" s="153"/>
      <c r="DO1143" s="153"/>
      <c r="DP1143" s="153"/>
      <c r="DQ1143" s="153"/>
      <c r="DR1143" s="153"/>
      <c r="DS1143" s="153"/>
      <c r="DT1143" s="153"/>
      <c r="DU1143" s="153"/>
      <c r="DV1143" s="153"/>
      <c r="DW1143" s="153"/>
      <c r="DX1143" s="153"/>
      <c r="DY1143" s="153"/>
      <c r="DZ1143" s="153"/>
      <c r="EA1143" s="153"/>
      <c r="EB1143" s="153"/>
      <c r="EC1143" s="153"/>
      <c r="ED1143" s="153"/>
      <c r="EE1143" s="153"/>
      <c r="EF1143" s="153"/>
      <c r="EG1143" s="153"/>
      <c r="EH1143" s="153"/>
      <c r="EI1143" s="153"/>
      <c r="EJ1143" s="153"/>
      <c r="EK1143" s="153"/>
      <c r="EL1143" s="153"/>
      <c r="EM1143" s="153"/>
      <c r="EN1143" s="153"/>
      <c r="EO1143" s="153"/>
      <c r="EP1143" s="153"/>
      <c r="EQ1143" s="153"/>
      <c r="ER1143" s="153"/>
      <c r="ES1143" s="153"/>
      <c r="ET1143" s="153"/>
      <c r="EU1143" s="153"/>
      <c r="EV1143" s="153"/>
      <c r="EW1143" s="153"/>
      <c r="EX1143" s="153"/>
      <c r="EY1143" s="153"/>
      <c r="EZ1143" s="153"/>
      <c r="FA1143" s="153"/>
      <c r="FB1143" s="153"/>
      <c r="FC1143" s="153"/>
      <c r="FD1143" s="153"/>
      <c r="FE1143" s="153"/>
      <c r="FF1143" s="153"/>
      <c r="FG1143" s="153"/>
      <c r="FH1143" s="153"/>
      <c r="FI1143" s="153"/>
      <c r="FJ1143" s="153"/>
      <c r="FK1143" s="153"/>
      <c r="FL1143" s="153"/>
      <c r="FM1143" s="153"/>
      <c r="FN1143" s="153"/>
      <c r="FO1143" s="153"/>
    </row>
    <row r="1144" spans="1:171" ht="27.75" customHeight="1" x14ac:dyDescent="0.25">
      <c r="A1144" s="172" t="s">
        <v>2000</v>
      </c>
      <c r="B1144" s="176"/>
      <c r="C1144" s="173"/>
      <c r="D1144" s="176"/>
      <c r="E1144" s="176"/>
      <c r="F1144" s="176"/>
      <c r="G1144" s="176"/>
      <c r="H1144" s="176"/>
      <c r="I1144" s="176"/>
      <c r="J1144" s="176"/>
      <c r="K1144" s="176"/>
      <c r="L1144" s="176"/>
      <c r="M1144" s="176"/>
      <c r="N1144" s="176"/>
      <c r="O1144" s="176"/>
      <c r="P1144" s="575"/>
      <c r="Q1144" s="176"/>
      <c r="R1144" s="490"/>
      <c r="S1144" s="174"/>
      <c r="T1144" s="223"/>
      <c r="U1144" s="223"/>
      <c r="V1144" s="223"/>
      <c r="W1144" s="223"/>
      <c r="X1144" s="223"/>
      <c r="Y1144" s="223"/>
      <c r="Z1144" s="223"/>
      <c r="AA1144" s="223"/>
      <c r="AB1144" s="223"/>
      <c r="AC1144" s="223"/>
      <c r="AD1144" s="223"/>
      <c r="AE1144" s="223"/>
      <c r="AF1144" s="223"/>
      <c r="AG1144" s="223"/>
      <c r="AH1144" s="223"/>
      <c r="AI1144" s="223"/>
      <c r="AJ1144" s="223"/>
      <c r="AK1144" s="223"/>
      <c r="AL1144" s="223"/>
      <c r="AM1144" s="223"/>
      <c r="AN1144" s="223"/>
      <c r="AO1144" s="489"/>
      <c r="AP1144" s="489"/>
      <c r="AQ1144" s="75"/>
      <c r="AR1144" s="141"/>
      <c r="AW1144" s="141"/>
      <c r="AX1144" s="141"/>
      <c r="BM1144" s="141"/>
      <c r="BN1144" s="141"/>
      <c r="BO1144" s="141"/>
      <c r="BP1144" s="141"/>
      <c r="BQ1144" s="141"/>
      <c r="BR1144" s="141"/>
      <c r="BS1144" s="141"/>
      <c r="CL1144" s="141"/>
      <c r="CM1144" s="141"/>
      <c r="CN1144" s="141"/>
      <c r="CO1144" s="141"/>
      <c r="CP1144" s="141"/>
      <c r="CQ1144" s="141"/>
      <c r="CS1144" s="141"/>
      <c r="CU1144" s="141"/>
      <c r="CW1144" s="141"/>
      <c r="CX1144" s="141"/>
      <c r="CY1144" s="141"/>
      <c r="CZ1144" s="141"/>
      <c r="DA1144" s="141"/>
      <c r="DB1144" s="141"/>
      <c r="DC1144" s="141"/>
      <c r="DD1144" s="141"/>
      <c r="DE1144" s="141"/>
      <c r="DF1144" s="141"/>
      <c r="DG1144" s="141"/>
      <c r="DH1144" s="141"/>
      <c r="DI1144" s="141"/>
      <c r="DJ1144" s="141"/>
      <c r="DK1144" s="141"/>
      <c r="DL1144" s="141"/>
      <c r="DM1144" s="141"/>
      <c r="DN1144" s="141"/>
      <c r="DO1144" s="141"/>
      <c r="DP1144" s="141"/>
      <c r="DQ1144" s="141"/>
      <c r="DR1144" s="141"/>
      <c r="DS1144" s="141"/>
      <c r="DT1144" s="141"/>
      <c r="DU1144" s="141"/>
      <c r="DV1144" s="141"/>
      <c r="DW1144" s="141"/>
      <c r="DX1144" s="141"/>
      <c r="DY1144" s="141"/>
      <c r="DZ1144" s="141"/>
      <c r="EA1144" s="141"/>
      <c r="EB1144" s="141"/>
      <c r="EC1144" s="141"/>
      <c r="ED1144" s="141"/>
      <c r="EE1144" s="141"/>
      <c r="EF1144" s="141"/>
      <c r="EG1144" s="141"/>
      <c r="EH1144" s="141"/>
      <c r="EI1144" s="141"/>
      <c r="EJ1144" s="141"/>
      <c r="EK1144" s="141"/>
      <c r="EL1144" s="141"/>
      <c r="EM1144" s="141"/>
      <c r="EN1144" s="141"/>
      <c r="EO1144" s="141"/>
      <c r="EP1144" s="141"/>
      <c r="EQ1144" s="141"/>
      <c r="ER1144" s="141"/>
      <c r="ES1144" s="141"/>
      <c r="ET1144" s="141"/>
      <c r="EU1144" s="141"/>
      <c r="EV1144" s="141"/>
      <c r="EW1144" s="141"/>
      <c r="EX1144" s="141"/>
      <c r="EY1144" s="141"/>
      <c r="EZ1144" s="141"/>
      <c r="FA1144" s="141"/>
      <c r="FB1144" s="141"/>
      <c r="FC1144" s="141"/>
      <c r="FD1144" s="141"/>
      <c r="FE1144" s="141"/>
      <c r="FF1144" s="141"/>
      <c r="FG1144" s="141"/>
      <c r="FH1144" s="141"/>
      <c r="FI1144" s="141"/>
      <c r="FJ1144" s="141"/>
      <c r="FK1144" s="141"/>
      <c r="FL1144" s="141"/>
      <c r="FM1144" s="141"/>
      <c r="FN1144" s="141"/>
      <c r="FO1144" s="141"/>
    </row>
    <row r="1145" spans="1:171" ht="27.75" customHeight="1" x14ac:dyDescent="0.25">
      <c r="A1145" s="182" t="s">
        <v>2001</v>
      </c>
      <c r="B1145" s="176"/>
      <c r="C1145" s="160"/>
      <c r="D1145" s="160"/>
      <c r="E1145" s="160"/>
      <c r="F1145" s="160"/>
      <c r="G1145" s="160"/>
      <c r="H1145" s="160"/>
      <c r="I1145" s="160"/>
      <c r="J1145" s="160"/>
      <c r="K1145" s="160"/>
      <c r="L1145" s="160"/>
      <c r="M1145" s="160"/>
      <c r="N1145" s="160"/>
      <c r="O1145" s="160"/>
      <c r="P1145" s="576"/>
      <c r="Q1145" s="160"/>
      <c r="R1145" s="490"/>
      <c r="S1145" s="174"/>
      <c r="T1145" s="223"/>
      <c r="U1145" s="223"/>
      <c r="V1145" s="223"/>
      <c r="W1145" s="223"/>
      <c r="X1145" s="223"/>
      <c r="Y1145" s="223"/>
      <c r="Z1145" s="223"/>
      <c r="AA1145" s="223"/>
      <c r="AB1145" s="223"/>
      <c r="AC1145" s="223"/>
      <c r="AD1145" s="223"/>
      <c r="AE1145" s="223"/>
      <c r="AF1145" s="223"/>
      <c r="AG1145" s="223"/>
      <c r="AH1145" s="223"/>
      <c r="AI1145" s="223"/>
      <c r="AJ1145" s="223"/>
      <c r="AK1145" s="223"/>
      <c r="AL1145" s="223"/>
      <c r="AM1145" s="223"/>
      <c r="AN1145" s="223"/>
      <c r="AO1145" s="489"/>
      <c r="AP1145" s="489"/>
      <c r="AQ1145" s="75"/>
      <c r="AR1145" s="141"/>
      <c r="AW1145" s="141"/>
      <c r="AX1145" s="141"/>
      <c r="BM1145" s="141"/>
      <c r="BN1145" s="141"/>
      <c r="BO1145" s="141"/>
      <c r="BP1145" s="141"/>
      <c r="BQ1145" s="141"/>
      <c r="BR1145" s="141"/>
      <c r="BS1145" s="141"/>
      <c r="CL1145" s="141"/>
      <c r="CM1145" s="141"/>
      <c r="CN1145" s="141"/>
      <c r="CO1145" s="141"/>
      <c r="CP1145" s="141"/>
      <c r="CQ1145" s="141"/>
      <c r="CS1145" s="141"/>
      <c r="CU1145" s="141"/>
      <c r="CW1145" s="141"/>
      <c r="CX1145" s="141"/>
      <c r="CY1145" s="141"/>
      <c r="CZ1145" s="141"/>
      <c r="DA1145" s="141"/>
      <c r="DB1145" s="141"/>
      <c r="DC1145" s="141"/>
      <c r="DD1145" s="141"/>
      <c r="DE1145" s="141"/>
      <c r="DF1145" s="141"/>
      <c r="DG1145" s="141"/>
      <c r="DH1145" s="141"/>
      <c r="DI1145" s="141"/>
      <c r="DJ1145" s="141"/>
      <c r="DK1145" s="141"/>
      <c r="DL1145" s="141"/>
      <c r="DM1145" s="141"/>
      <c r="DN1145" s="141"/>
      <c r="DO1145" s="141"/>
      <c r="DP1145" s="141"/>
      <c r="DQ1145" s="141"/>
      <c r="DR1145" s="141"/>
      <c r="DS1145" s="141"/>
      <c r="DT1145" s="141"/>
      <c r="DU1145" s="141"/>
      <c r="DV1145" s="141"/>
      <c r="DW1145" s="141"/>
      <c r="DX1145" s="141"/>
      <c r="DY1145" s="141"/>
      <c r="DZ1145" s="141"/>
      <c r="EA1145" s="141"/>
      <c r="EB1145" s="141"/>
      <c r="EC1145" s="141"/>
      <c r="ED1145" s="141"/>
      <c r="EE1145" s="141"/>
      <c r="EF1145" s="141"/>
      <c r="EG1145" s="141"/>
      <c r="EH1145" s="141"/>
      <c r="EI1145" s="141"/>
      <c r="EJ1145" s="141"/>
      <c r="EK1145" s="141"/>
      <c r="EL1145" s="141"/>
      <c r="EM1145" s="141"/>
      <c r="EN1145" s="141"/>
      <c r="EO1145" s="141"/>
      <c r="EP1145" s="141"/>
      <c r="EQ1145" s="141"/>
      <c r="ER1145" s="141"/>
      <c r="ES1145" s="141"/>
      <c r="ET1145" s="141"/>
      <c r="EU1145" s="141"/>
      <c r="EV1145" s="141"/>
      <c r="EW1145" s="141"/>
      <c r="EX1145" s="141"/>
      <c r="EY1145" s="141"/>
      <c r="EZ1145" s="141"/>
      <c r="FA1145" s="141"/>
      <c r="FB1145" s="141"/>
      <c r="FC1145" s="141"/>
      <c r="FD1145" s="141"/>
      <c r="FE1145" s="141"/>
      <c r="FF1145" s="141"/>
      <c r="FG1145" s="141"/>
      <c r="FH1145" s="141"/>
      <c r="FI1145" s="141"/>
      <c r="FJ1145" s="141"/>
      <c r="FK1145" s="141"/>
      <c r="FL1145" s="141"/>
      <c r="FM1145" s="141"/>
      <c r="FN1145" s="141"/>
      <c r="FO1145" s="141"/>
    </row>
    <row r="1146" spans="1:171" ht="27.75" customHeight="1" x14ac:dyDescent="0.25">
      <c r="A1146" s="182" t="s">
        <v>2002</v>
      </c>
      <c r="B1146" s="176"/>
      <c r="C1146" s="160"/>
      <c r="D1146" s="160"/>
      <c r="E1146" s="160"/>
      <c r="F1146" s="160"/>
      <c r="G1146" s="160"/>
      <c r="H1146" s="160"/>
      <c r="I1146" s="160"/>
      <c r="J1146" s="160"/>
      <c r="K1146" s="160"/>
      <c r="L1146" s="160"/>
      <c r="M1146" s="160"/>
      <c r="N1146" s="160"/>
      <c r="O1146" s="160"/>
      <c r="P1146" s="576"/>
      <c r="Q1146" s="160"/>
      <c r="R1146" s="490"/>
      <c r="S1146" s="174"/>
      <c r="T1146" s="223"/>
      <c r="U1146" s="223"/>
      <c r="V1146" s="223"/>
      <c r="W1146" s="223"/>
      <c r="X1146" s="223"/>
      <c r="Y1146" s="223"/>
      <c r="Z1146" s="223"/>
      <c r="AA1146" s="223"/>
      <c r="AB1146" s="223"/>
      <c r="AC1146" s="223"/>
      <c r="AD1146" s="223"/>
      <c r="AE1146" s="223"/>
      <c r="AF1146" s="223"/>
      <c r="AG1146" s="223"/>
      <c r="AH1146" s="223"/>
      <c r="AI1146" s="223"/>
      <c r="AJ1146" s="223"/>
      <c r="AK1146" s="223"/>
      <c r="AL1146" s="223"/>
      <c r="AM1146" s="223"/>
      <c r="AN1146" s="223"/>
      <c r="AO1146" s="489"/>
      <c r="AP1146" s="489"/>
      <c r="AQ1146" s="75"/>
      <c r="AR1146" s="141"/>
      <c r="AW1146" s="141"/>
      <c r="AX1146" s="141"/>
      <c r="BM1146" s="141"/>
      <c r="BN1146" s="141"/>
      <c r="BO1146" s="141"/>
      <c r="BP1146" s="141"/>
      <c r="BQ1146" s="141"/>
      <c r="BR1146" s="141"/>
      <c r="BS1146" s="141"/>
      <c r="CL1146" s="141"/>
      <c r="CM1146" s="141"/>
      <c r="CN1146" s="141"/>
      <c r="CO1146" s="141"/>
      <c r="CP1146" s="141"/>
      <c r="CQ1146" s="141"/>
      <c r="CS1146" s="141"/>
      <c r="CU1146" s="141"/>
      <c r="CW1146" s="141"/>
      <c r="CX1146" s="141"/>
      <c r="CY1146" s="141"/>
      <c r="CZ1146" s="141"/>
      <c r="DA1146" s="141"/>
      <c r="DB1146" s="141"/>
      <c r="DC1146" s="141"/>
      <c r="DD1146" s="141"/>
      <c r="DE1146" s="141"/>
      <c r="DF1146" s="141"/>
      <c r="DG1146" s="141"/>
      <c r="DH1146" s="141"/>
      <c r="DI1146" s="141"/>
      <c r="DJ1146" s="141"/>
      <c r="DK1146" s="141"/>
      <c r="DL1146" s="141"/>
      <c r="DM1146" s="141"/>
      <c r="DN1146" s="141"/>
      <c r="DO1146" s="141"/>
      <c r="DP1146" s="141"/>
      <c r="DQ1146" s="141"/>
      <c r="DR1146" s="141"/>
      <c r="DS1146" s="141"/>
      <c r="DT1146" s="141"/>
      <c r="DU1146" s="141"/>
      <c r="DV1146" s="141"/>
      <c r="DW1146" s="141"/>
      <c r="DX1146" s="141"/>
      <c r="DY1146" s="141"/>
      <c r="DZ1146" s="141"/>
      <c r="EA1146" s="141"/>
      <c r="EB1146" s="141"/>
      <c r="EC1146" s="141"/>
      <c r="ED1146" s="141"/>
      <c r="EE1146" s="141"/>
      <c r="EF1146" s="141"/>
      <c r="EG1146" s="141"/>
      <c r="EH1146" s="141"/>
      <c r="EI1146" s="141"/>
      <c r="EJ1146" s="141"/>
      <c r="EK1146" s="141"/>
      <c r="EL1146" s="141"/>
      <c r="EM1146" s="141"/>
      <c r="EN1146" s="141"/>
      <c r="EO1146" s="141"/>
      <c r="EP1146" s="141"/>
      <c r="EQ1146" s="141"/>
      <c r="ER1146" s="141"/>
      <c r="ES1146" s="141"/>
      <c r="ET1146" s="141"/>
      <c r="EU1146" s="141"/>
      <c r="EV1146" s="141"/>
      <c r="EW1146" s="141"/>
      <c r="EX1146" s="141"/>
      <c r="EY1146" s="141"/>
      <c r="EZ1146" s="141"/>
      <c r="FA1146" s="141"/>
      <c r="FB1146" s="141"/>
      <c r="FC1146" s="141"/>
      <c r="FD1146" s="141"/>
      <c r="FE1146" s="141"/>
      <c r="FF1146" s="141"/>
      <c r="FG1146" s="141"/>
      <c r="FH1146" s="141"/>
      <c r="FI1146" s="141"/>
      <c r="FJ1146" s="141"/>
      <c r="FK1146" s="141"/>
      <c r="FL1146" s="141"/>
      <c r="FM1146" s="141"/>
      <c r="FN1146" s="141"/>
      <c r="FO1146" s="141"/>
    </row>
    <row r="1147" spans="1:171" ht="27.75" customHeight="1" x14ac:dyDescent="0.25">
      <c r="A1147" s="182" t="s">
        <v>2003</v>
      </c>
      <c r="B1147" s="176"/>
      <c r="C1147" s="160"/>
      <c r="D1147" s="160"/>
      <c r="E1147" s="160"/>
      <c r="F1147" s="160"/>
      <c r="G1147" s="160"/>
      <c r="H1147" s="160"/>
      <c r="I1147" s="160"/>
      <c r="J1147" s="160"/>
      <c r="K1147" s="160"/>
      <c r="L1147" s="160"/>
      <c r="M1147" s="160"/>
      <c r="N1147" s="160"/>
      <c r="O1147" s="160"/>
      <c r="P1147" s="576"/>
      <c r="Q1147" s="160"/>
      <c r="R1147" s="490"/>
      <c r="S1147" s="174"/>
      <c r="T1147" s="223"/>
      <c r="U1147" s="223"/>
      <c r="V1147" s="223"/>
      <c r="W1147" s="223"/>
      <c r="X1147" s="223"/>
      <c r="Y1147" s="223"/>
      <c r="Z1147" s="223"/>
      <c r="AA1147" s="223"/>
      <c r="AB1147" s="223"/>
      <c r="AC1147" s="223"/>
      <c r="AD1147" s="223"/>
      <c r="AE1147" s="223"/>
      <c r="AF1147" s="223"/>
      <c r="AG1147" s="223"/>
      <c r="AH1147" s="223"/>
      <c r="AI1147" s="223"/>
      <c r="AJ1147" s="223"/>
      <c r="AK1147" s="223"/>
      <c r="AL1147" s="223"/>
      <c r="AM1147" s="223"/>
      <c r="AN1147" s="223"/>
      <c r="AO1147" s="489"/>
      <c r="AP1147" s="489"/>
      <c r="AQ1147" s="75"/>
      <c r="AR1147" s="141"/>
      <c r="AW1147" s="141"/>
      <c r="AX1147" s="141"/>
      <c r="BM1147" s="141"/>
      <c r="BN1147" s="141"/>
      <c r="BO1147" s="141"/>
      <c r="BP1147" s="141"/>
      <c r="BQ1147" s="141"/>
      <c r="BR1147" s="141"/>
      <c r="BS1147" s="141"/>
      <c r="CL1147" s="141"/>
      <c r="CM1147" s="141"/>
      <c r="CN1147" s="141"/>
      <c r="CO1147" s="141"/>
      <c r="CP1147" s="141"/>
      <c r="CQ1147" s="141"/>
      <c r="CS1147" s="141"/>
      <c r="CU1147" s="141"/>
      <c r="CW1147" s="141"/>
      <c r="CX1147" s="141"/>
      <c r="CY1147" s="141"/>
      <c r="CZ1147" s="141"/>
      <c r="DA1147" s="141"/>
      <c r="DB1147" s="141"/>
      <c r="DC1147" s="141"/>
      <c r="DD1147" s="141"/>
      <c r="DE1147" s="141"/>
      <c r="DF1147" s="141"/>
      <c r="DG1147" s="141"/>
      <c r="DH1147" s="141"/>
      <c r="DI1147" s="141"/>
      <c r="DJ1147" s="141"/>
      <c r="DK1147" s="141"/>
      <c r="DL1147" s="141"/>
      <c r="DM1147" s="141"/>
      <c r="DN1147" s="141"/>
      <c r="DO1147" s="141"/>
      <c r="DP1147" s="141"/>
      <c r="DQ1147" s="141"/>
      <c r="DR1147" s="141"/>
      <c r="DS1147" s="141"/>
      <c r="DT1147" s="141"/>
      <c r="DU1147" s="141"/>
      <c r="DV1147" s="141"/>
      <c r="DW1147" s="141"/>
      <c r="DX1147" s="141"/>
      <c r="DY1147" s="141"/>
      <c r="DZ1147" s="141"/>
      <c r="EA1147" s="141"/>
      <c r="EB1147" s="141"/>
      <c r="EC1147" s="141"/>
      <c r="ED1147" s="141"/>
      <c r="EE1147" s="141"/>
      <c r="EF1147" s="141"/>
      <c r="EG1147" s="141"/>
      <c r="EH1147" s="141"/>
      <c r="EI1147" s="141"/>
      <c r="EJ1147" s="141"/>
      <c r="EK1147" s="141"/>
      <c r="EL1147" s="141"/>
      <c r="EM1147" s="141"/>
      <c r="EN1147" s="141"/>
      <c r="EO1147" s="141"/>
      <c r="EP1147" s="141"/>
      <c r="EQ1147" s="141"/>
      <c r="ER1147" s="141"/>
      <c r="ES1147" s="141"/>
      <c r="ET1147" s="141"/>
      <c r="EU1147" s="141"/>
      <c r="EV1147" s="141"/>
      <c r="EW1147" s="141"/>
      <c r="EX1147" s="141"/>
      <c r="EY1147" s="141"/>
      <c r="EZ1147" s="141"/>
      <c r="FA1147" s="141"/>
      <c r="FB1147" s="141"/>
      <c r="FC1147" s="141"/>
      <c r="FD1147" s="141"/>
      <c r="FE1147" s="141"/>
      <c r="FF1147" s="141"/>
      <c r="FG1147" s="141"/>
      <c r="FH1147" s="141"/>
      <c r="FI1147" s="141"/>
      <c r="FJ1147" s="141"/>
      <c r="FK1147" s="141"/>
      <c r="FL1147" s="141"/>
      <c r="FM1147" s="141"/>
      <c r="FN1147" s="141"/>
      <c r="FO1147" s="141"/>
    </row>
    <row r="1148" spans="1:171" ht="27.75" customHeight="1" x14ac:dyDescent="0.25">
      <c r="A1148" s="184" t="s">
        <v>2004</v>
      </c>
      <c r="B1148" s="176"/>
      <c r="C1148" s="179"/>
      <c r="D1148" s="179"/>
      <c r="E1148" s="179"/>
      <c r="F1148" s="179"/>
      <c r="G1148" s="179"/>
      <c r="H1148" s="179"/>
      <c r="I1148" s="179"/>
      <c r="J1148" s="179"/>
      <c r="K1148" s="179"/>
      <c r="L1148" s="179"/>
      <c r="M1148" s="179"/>
      <c r="N1148" s="179"/>
      <c r="O1148" s="179"/>
      <c r="P1148" s="578"/>
      <c r="Q1148" s="179"/>
      <c r="R1148" s="490"/>
      <c r="S1148" s="174"/>
      <c r="T1148" s="223"/>
      <c r="U1148" s="223"/>
      <c r="V1148" s="223"/>
      <c r="W1148" s="223"/>
      <c r="X1148" s="223"/>
      <c r="Y1148" s="223"/>
      <c r="Z1148" s="223"/>
      <c r="AA1148" s="223"/>
      <c r="AB1148" s="223"/>
      <c r="AC1148" s="223"/>
      <c r="AD1148" s="223"/>
      <c r="AE1148" s="223"/>
      <c r="AF1148" s="223"/>
      <c r="AG1148" s="223"/>
      <c r="AH1148" s="223"/>
      <c r="AI1148" s="223"/>
      <c r="AJ1148" s="223"/>
      <c r="AK1148" s="223"/>
      <c r="AL1148" s="223"/>
      <c r="AM1148" s="223"/>
      <c r="AN1148" s="223"/>
      <c r="AO1148" s="489"/>
      <c r="AP1148" s="489"/>
      <c r="AQ1148" s="75"/>
      <c r="AR1148" s="141"/>
      <c r="AW1148" s="141"/>
      <c r="AX1148" s="141"/>
      <c r="BM1148" s="141"/>
      <c r="BN1148" s="141"/>
      <c r="BO1148" s="141"/>
      <c r="BP1148" s="141"/>
      <c r="BQ1148" s="141"/>
      <c r="BR1148" s="141"/>
      <c r="BS1148" s="141"/>
      <c r="CL1148" s="141"/>
      <c r="CM1148" s="141"/>
      <c r="CN1148" s="141"/>
      <c r="CO1148" s="141"/>
      <c r="CP1148" s="141"/>
      <c r="CQ1148" s="141"/>
      <c r="CS1148" s="141"/>
      <c r="CU1148" s="141"/>
      <c r="CW1148" s="141"/>
      <c r="CX1148" s="141"/>
      <c r="CY1148" s="141"/>
      <c r="CZ1148" s="141"/>
      <c r="DA1148" s="141"/>
      <c r="DB1148" s="141"/>
      <c r="DC1148" s="141"/>
      <c r="DD1148" s="141"/>
      <c r="DE1148" s="141"/>
      <c r="DF1148" s="141"/>
      <c r="DG1148" s="141"/>
      <c r="DH1148" s="141"/>
      <c r="DI1148" s="141"/>
      <c r="DJ1148" s="141"/>
      <c r="DK1148" s="141"/>
      <c r="DL1148" s="141"/>
      <c r="DM1148" s="141"/>
      <c r="DN1148" s="141"/>
      <c r="DO1148" s="141"/>
      <c r="DP1148" s="141"/>
      <c r="DQ1148" s="141"/>
      <c r="DR1148" s="141"/>
      <c r="DS1148" s="141"/>
      <c r="DT1148" s="141"/>
      <c r="DU1148" s="141"/>
      <c r="DV1148" s="141"/>
      <c r="DW1148" s="141"/>
      <c r="DX1148" s="141"/>
      <c r="DY1148" s="141"/>
      <c r="DZ1148" s="141"/>
      <c r="EA1148" s="141"/>
      <c r="EB1148" s="141"/>
      <c r="EC1148" s="141"/>
      <c r="ED1148" s="141"/>
      <c r="EE1148" s="141"/>
      <c r="EF1148" s="141"/>
      <c r="EG1148" s="141"/>
      <c r="EH1148" s="141"/>
      <c r="EI1148" s="141"/>
      <c r="EJ1148" s="141"/>
      <c r="EK1148" s="141"/>
      <c r="EL1148" s="141"/>
      <c r="EM1148" s="141"/>
      <c r="EN1148" s="141"/>
      <c r="EO1148" s="141"/>
      <c r="EP1148" s="141"/>
      <c r="EQ1148" s="141"/>
      <c r="ER1148" s="141"/>
      <c r="ES1148" s="141"/>
      <c r="ET1148" s="141"/>
      <c r="EU1148" s="141"/>
      <c r="EV1148" s="141"/>
      <c r="EW1148" s="141"/>
      <c r="EX1148" s="141"/>
      <c r="EY1148" s="141"/>
      <c r="EZ1148" s="141"/>
      <c r="FA1148" s="141"/>
      <c r="FB1148" s="141"/>
      <c r="FC1148" s="141"/>
      <c r="FD1148" s="141"/>
      <c r="FE1148" s="141"/>
      <c r="FF1148" s="141"/>
      <c r="FG1148" s="141"/>
      <c r="FH1148" s="141"/>
      <c r="FI1148" s="141"/>
      <c r="FJ1148" s="141"/>
      <c r="FK1148" s="141"/>
      <c r="FL1148" s="141"/>
      <c r="FM1148" s="141"/>
      <c r="FN1148" s="141"/>
      <c r="FO1148" s="141"/>
    </row>
    <row r="1149" spans="1:171" ht="27.75" customHeight="1" x14ac:dyDescent="0.25">
      <c r="A1149" s="175" t="s">
        <v>2005</v>
      </c>
      <c r="B1149" s="176"/>
      <c r="C1149" s="173"/>
      <c r="D1149" s="176"/>
      <c r="E1149" s="176"/>
      <c r="F1149" s="176"/>
      <c r="G1149" s="176"/>
      <c r="H1149" s="176"/>
      <c r="I1149" s="176"/>
      <c r="J1149" s="176"/>
      <c r="K1149" s="176"/>
      <c r="L1149" s="176"/>
      <c r="M1149" s="176"/>
      <c r="N1149" s="176"/>
      <c r="O1149" s="176"/>
      <c r="P1149" s="575"/>
      <c r="Q1149" s="176"/>
      <c r="R1149" s="490"/>
      <c r="S1149" s="174"/>
      <c r="T1149" s="223"/>
      <c r="U1149" s="223"/>
      <c r="V1149" s="223"/>
      <c r="W1149" s="223"/>
      <c r="X1149" s="223"/>
      <c r="Y1149" s="223"/>
      <c r="Z1149" s="223"/>
      <c r="AA1149" s="223"/>
      <c r="AB1149" s="223"/>
      <c r="AC1149" s="223"/>
      <c r="AD1149" s="223"/>
      <c r="AE1149" s="223"/>
      <c r="AF1149" s="223"/>
      <c r="AG1149" s="223"/>
      <c r="AH1149" s="223"/>
      <c r="AI1149" s="223"/>
      <c r="AJ1149" s="223"/>
      <c r="AK1149" s="223"/>
      <c r="AL1149" s="223"/>
      <c r="AM1149" s="223"/>
      <c r="AN1149" s="223"/>
      <c r="AO1149" s="489"/>
      <c r="AP1149" s="489"/>
      <c r="AQ1149" s="75"/>
      <c r="AR1149" s="141"/>
      <c r="AW1149" s="141"/>
      <c r="AX1149" s="141"/>
      <c r="BM1149" s="141"/>
      <c r="BN1149" s="141"/>
      <c r="BO1149" s="141"/>
      <c r="BP1149" s="141"/>
      <c r="BQ1149" s="141"/>
      <c r="BR1149" s="141"/>
      <c r="BS1149" s="141"/>
      <c r="CL1149" s="141"/>
      <c r="CM1149" s="141"/>
      <c r="CN1149" s="141"/>
      <c r="CO1149" s="141"/>
      <c r="CP1149" s="141"/>
      <c r="CQ1149" s="141"/>
      <c r="CS1149" s="141"/>
      <c r="CU1149" s="141"/>
      <c r="CW1149" s="141"/>
      <c r="CX1149" s="141"/>
      <c r="CY1149" s="141"/>
      <c r="CZ1149" s="141"/>
      <c r="DA1149" s="141"/>
      <c r="DB1149" s="141"/>
      <c r="DC1149" s="141"/>
      <c r="DD1149" s="141"/>
      <c r="DE1149" s="141"/>
      <c r="DF1149" s="141"/>
      <c r="DG1149" s="141"/>
      <c r="DH1149" s="141"/>
      <c r="DI1149" s="141"/>
      <c r="DJ1149" s="141"/>
      <c r="DK1149" s="141"/>
      <c r="DL1149" s="141"/>
      <c r="DM1149" s="141"/>
      <c r="DN1149" s="141"/>
      <c r="DO1149" s="141"/>
      <c r="DP1149" s="141"/>
      <c r="DQ1149" s="141"/>
      <c r="DR1149" s="141"/>
      <c r="DS1149" s="141"/>
      <c r="DT1149" s="141"/>
      <c r="DU1149" s="141"/>
      <c r="DV1149" s="141"/>
      <c r="DW1149" s="141"/>
      <c r="DX1149" s="141"/>
      <c r="DY1149" s="141"/>
      <c r="DZ1149" s="141"/>
      <c r="EA1149" s="141"/>
      <c r="EB1149" s="141"/>
      <c r="EC1149" s="141"/>
      <c r="ED1149" s="141"/>
      <c r="EE1149" s="141"/>
      <c r="EF1149" s="141"/>
      <c r="EG1149" s="141"/>
      <c r="EH1149" s="141"/>
      <c r="EI1149" s="141"/>
      <c r="EJ1149" s="141"/>
      <c r="EK1149" s="141"/>
      <c r="EL1149" s="141"/>
      <c r="EM1149" s="141"/>
      <c r="EN1149" s="141"/>
      <c r="EO1149" s="141"/>
      <c r="EP1149" s="141"/>
      <c r="EQ1149" s="141"/>
      <c r="ER1149" s="141"/>
      <c r="ES1149" s="141"/>
      <c r="ET1149" s="141"/>
      <c r="EU1149" s="141"/>
      <c r="EV1149" s="141"/>
      <c r="EW1149" s="141"/>
      <c r="EX1149" s="141"/>
      <c r="EY1149" s="141"/>
      <c r="EZ1149" s="141"/>
      <c r="FA1149" s="141"/>
      <c r="FB1149" s="141"/>
      <c r="FC1149" s="141"/>
      <c r="FD1149" s="141"/>
      <c r="FE1149" s="141"/>
      <c r="FF1149" s="141"/>
      <c r="FG1149" s="141"/>
      <c r="FH1149" s="141"/>
      <c r="FI1149" s="141"/>
      <c r="FJ1149" s="141"/>
      <c r="FK1149" s="141"/>
      <c r="FL1149" s="141"/>
      <c r="FM1149" s="141"/>
      <c r="FN1149" s="141"/>
      <c r="FO1149" s="141"/>
    </row>
    <row r="1150" spans="1:171" ht="27.75" customHeight="1" x14ac:dyDescent="0.25">
      <c r="A1150" s="184" t="s">
        <v>2006</v>
      </c>
      <c r="B1150" s="176"/>
      <c r="C1150" s="179"/>
      <c r="D1150" s="179"/>
      <c r="E1150" s="179"/>
      <c r="F1150" s="179"/>
      <c r="G1150" s="179"/>
      <c r="H1150" s="179"/>
      <c r="I1150" s="179"/>
      <c r="J1150" s="179"/>
      <c r="K1150" s="179"/>
      <c r="L1150" s="179"/>
      <c r="M1150" s="179"/>
      <c r="N1150" s="179"/>
      <c r="O1150" s="179"/>
      <c r="P1150" s="578"/>
      <c r="Q1150" s="179"/>
      <c r="R1150" s="490"/>
      <c r="S1150" s="174"/>
      <c r="T1150" s="223"/>
      <c r="U1150" s="223"/>
      <c r="V1150" s="223"/>
      <c r="W1150" s="223"/>
      <c r="X1150" s="223"/>
      <c r="Y1150" s="223"/>
      <c r="Z1150" s="223"/>
      <c r="AA1150" s="223"/>
      <c r="AB1150" s="223"/>
      <c r="AC1150" s="223"/>
      <c r="AD1150" s="223"/>
      <c r="AE1150" s="223"/>
      <c r="AF1150" s="223"/>
      <c r="AG1150" s="223"/>
      <c r="AH1150" s="223"/>
      <c r="AI1150" s="223"/>
      <c r="AJ1150" s="223"/>
      <c r="AK1150" s="223"/>
      <c r="AL1150" s="223"/>
      <c r="AM1150" s="223"/>
      <c r="AN1150" s="223"/>
      <c r="AO1150" s="489"/>
      <c r="AP1150" s="489"/>
      <c r="AQ1150" s="75"/>
      <c r="AR1150" s="141"/>
      <c r="AW1150" s="141"/>
      <c r="AX1150" s="141"/>
      <c r="BM1150" s="141"/>
      <c r="BN1150" s="141"/>
      <c r="BO1150" s="141"/>
      <c r="BP1150" s="141"/>
      <c r="BQ1150" s="141"/>
      <c r="BR1150" s="141"/>
      <c r="BS1150" s="141"/>
      <c r="CL1150" s="141"/>
      <c r="CM1150" s="141"/>
      <c r="CN1150" s="141"/>
      <c r="CO1150" s="141"/>
      <c r="CP1150" s="141"/>
      <c r="CQ1150" s="141"/>
      <c r="CS1150" s="141"/>
      <c r="CU1150" s="141"/>
      <c r="CW1150" s="141"/>
      <c r="CX1150" s="141"/>
      <c r="CY1150" s="141"/>
      <c r="CZ1150" s="141"/>
      <c r="DA1150" s="141"/>
      <c r="DB1150" s="141"/>
      <c r="DC1150" s="141"/>
      <c r="DD1150" s="141"/>
      <c r="DE1150" s="141"/>
      <c r="DF1150" s="141"/>
      <c r="DG1150" s="141"/>
      <c r="DH1150" s="141"/>
      <c r="DI1150" s="141"/>
      <c r="DJ1150" s="141"/>
      <c r="DK1150" s="141"/>
      <c r="DL1150" s="141"/>
      <c r="DM1150" s="141"/>
      <c r="DN1150" s="141"/>
      <c r="DO1150" s="141"/>
      <c r="DP1150" s="141"/>
      <c r="DQ1150" s="141"/>
      <c r="DR1150" s="141"/>
      <c r="DS1150" s="141"/>
      <c r="DT1150" s="141"/>
      <c r="DU1150" s="141"/>
      <c r="DV1150" s="141"/>
      <c r="DW1150" s="141"/>
      <c r="DX1150" s="141"/>
      <c r="DY1150" s="141"/>
      <c r="DZ1150" s="141"/>
      <c r="EA1150" s="141"/>
      <c r="EB1150" s="141"/>
      <c r="EC1150" s="141"/>
      <c r="ED1150" s="141"/>
      <c r="EE1150" s="141"/>
      <c r="EF1150" s="141"/>
      <c r="EG1150" s="141"/>
      <c r="EH1150" s="141"/>
      <c r="EI1150" s="141"/>
      <c r="EJ1150" s="141"/>
      <c r="EK1150" s="141"/>
      <c r="EL1150" s="141"/>
      <c r="EM1150" s="141"/>
      <c r="EN1150" s="141"/>
      <c r="EO1150" s="141"/>
      <c r="EP1150" s="141"/>
      <c r="EQ1150" s="141"/>
      <c r="ER1150" s="141"/>
      <c r="ES1150" s="141"/>
      <c r="ET1150" s="141"/>
      <c r="EU1150" s="141"/>
      <c r="EV1150" s="141"/>
      <c r="EW1150" s="141"/>
      <c r="EX1150" s="141"/>
      <c r="EY1150" s="141"/>
      <c r="EZ1150" s="141"/>
      <c r="FA1150" s="141"/>
      <c r="FB1150" s="141"/>
      <c r="FC1150" s="141"/>
      <c r="FD1150" s="141"/>
      <c r="FE1150" s="141"/>
      <c r="FF1150" s="141"/>
      <c r="FG1150" s="141"/>
      <c r="FH1150" s="141"/>
      <c r="FI1150" s="141"/>
      <c r="FJ1150" s="141"/>
      <c r="FK1150" s="141"/>
      <c r="FL1150" s="141"/>
      <c r="FM1150" s="141"/>
      <c r="FN1150" s="141"/>
      <c r="FO1150" s="141"/>
    </row>
    <row r="1151" spans="1:171" ht="27.75" customHeight="1" x14ac:dyDescent="0.25">
      <c r="A1151" s="184" t="s">
        <v>2007</v>
      </c>
      <c r="B1151" s="176"/>
      <c r="C1151" s="180"/>
      <c r="D1151" s="180"/>
      <c r="E1151" s="180"/>
      <c r="F1151" s="180"/>
      <c r="G1151" s="180"/>
      <c r="H1151" s="180"/>
      <c r="I1151" s="180"/>
      <c r="J1151" s="180"/>
      <c r="K1151" s="180"/>
      <c r="L1151" s="180"/>
      <c r="M1151" s="180"/>
      <c r="N1151" s="180"/>
      <c r="O1151" s="180"/>
      <c r="P1151" s="579"/>
      <c r="Q1151" s="180"/>
      <c r="R1151" s="490"/>
      <c r="S1151" s="174"/>
      <c r="T1151" s="223"/>
      <c r="U1151" s="223"/>
      <c r="V1151" s="223"/>
      <c r="W1151" s="223"/>
      <c r="X1151" s="223"/>
      <c r="Y1151" s="223"/>
      <c r="Z1151" s="223"/>
      <c r="AA1151" s="223"/>
      <c r="AB1151" s="223"/>
      <c r="AC1151" s="223"/>
      <c r="AD1151" s="223"/>
      <c r="AE1151" s="223"/>
      <c r="AF1151" s="223"/>
      <c r="AG1151" s="223"/>
      <c r="AH1151" s="223"/>
      <c r="AI1151" s="223"/>
      <c r="AJ1151" s="223"/>
      <c r="AK1151" s="223"/>
      <c r="AL1151" s="223"/>
      <c r="AM1151" s="223"/>
      <c r="AN1151" s="223"/>
      <c r="AO1151" s="489"/>
      <c r="AP1151" s="489"/>
      <c r="AQ1151" s="75"/>
      <c r="AR1151" s="141"/>
      <c r="AW1151" s="141"/>
      <c r="AX1151" s="141"/>
      <c r="BM1151" s="141"/>
      <c r="BN1151" s="141"/>
      <c r="BO1151" s="141"/>
      <c r="BP1151" s="141"/>
      <c r="BQ1151" s="141"/>
      <c r="BR1151" s="141"/>
      <c r="BS1151" s="141"/>
      <c r="CL1151" s="141"/>
      <c r="CM1151" s="141"/>
      <c r="CN1151" s="141"/>
      <c r="CO1151" s="141"/>
      <c r="CP1151" s="141"/>
      <c r="CQ1151" s="141"/>
      <c r="CS1151" s="141"/>
      <c r="CU1151" s="141"/>
      <c r="CW1151" s="141"/>
      <c r="CX1151" s="141"/>
      <c r="CY1151" s="141"/>
      <c r="CZ1151" s="141"/>
      <c r="DA1151" s="141"/>
      <c r="DB1151" s="141"/>
      <c r="DC1151" s="141"/>
      <c r="DD1151" s="141"/>
      <c r="DE1151" s="141"/>
      <c r="DF1151" s="141"/>
      <c r="DG1151" s="141"/>
      <c r="DH1151" s="141"/>
      <c r="DI1151" s="141"/>
      <c r="DJ1151" s="141"/>
      <c r="DK1151" s="141"/>
      <c r="DL1151" s="141"/>
      <c r="DM1151" s="141"/>
      <c r="DN1151" s="141"/>
      <c r="DO1151" s="141"/>
      <c r="DP1151" s="141"/>
      <c r="DQ1151" s="141"/>
      <c r="DR1151" s="141"/>
      <c r="DS1151" s="141"/>
      <c r="DT1151" s="141"/>
      <c r="DU1151" s="141"/>
      <c r="DV1151" s="141"/>
      <c r="DW1151" s="141"/>
      <c r="DX1151" s="141"/>
      <c r="DY1151" s="141"/>
      <c r="DZ1151" s="141"/>
      <c r="EA1151" s="141"/>
      <c r="EB1151" s="141"/>
      <c r="EC1151" s="141"/>
      <c r="ED1151" s="141"/>
      <c r="EE1151" s="141"/>
      <c r="EF1151" s="141"/>
      <c r="EG1151" s="141"/>
      <c r="EH1151" s="141"/>
      <c r="EI1151" s="141"/>
      <c r="EJ1151" s="141"/>
      <c r="EK1151" s="141"/>
      <c r="EL1151" s="141"/>
      <c r="EM1151" s="141"/>
      <c r="EN1151" s="141"/>
      <c r="EO1151" s="141"/>
      <c r="EP1151" s="141"/>
      <c r="EQ1151" s="141"/>
      <c r="ER1151" s="141"/>
      <c r="ES1151" s="141"/>
      <c r="ET1151" s="141"/>
      <c r="EU1151" s="141"/>
      <c r="EV1151" s="141"/>
      <c r="EW1151" s="141"/>
      <c r="EX1151" s="141"/>
      <c r="EY1151" s="141"/>
      <c r="EZ1151" s="141"/>
      <c r="FA1151" s="141"/>
      <c r="FB1151" s="141"/>
      <c r="FC1151" s="141"/>
      <c r="FD1151" s="141"/>
      <c r="FE1151" s="141"/>
      <c r="FF1151" s="141"/>
      <c r="FG1151" s="141"/>
      <c r="FH1151" s="141"/>
      <c r="FI1151" s="141"/>
      <c r="FJ1151" s="141"/>
      <c r="FK1151" s="141"/>
      <c r="FL1151" s="141"/>
      <c r="FM1151" s="141"/>
      <c r="FN1151" s="141"/>
      <c r="FO1151" s="141"/>
    </row>
    <row r="1152" spans="1:171" ht="66" customHeight="1" x14ac:dyDescent="0.25">
      <c r="A1152" s="185" t="s">
        <v>2008</v>
      </c>
      <c r="B1152" s="186"/>
      <c r="C1152" s="162"/>
      <c r="D1152" s="162"/>
      <c r="E1152" s="162"/>
      <c r="F1152" s="162"/>
      <c r="G1152" s="162"/>
      <c r="H1152" s="162"/>
      <c r="I1152" s="162"/>
      <c r="J1152" s="162"/>
      <c r="K1152" s="162"/>
      <c r="L1152" s="162"/>
      <c r="M1152" s="162"/>
      <c r="N1152" s="162"/>
      <c r="O1152" s="162"/>
      <c r="P1152" s="580"/>
      <c r="Q1152" s="162"/>
      <c r="R1152" s="490"/>
      <c r="S1152" s="187"/>
      <c r="T1152" s="223"/>
      <c r="U1152" s="223"/>
      <c r="V1152" s="223"/>
      <c r="W1152" s="223"/>
      <c r="X1152" s="223"/>
      <c r="Y1152" s="223"/>
      <c r="Z1152" s="223"/>
      <c r="AA1152" s="223"/>
      <c r="AB1152" s="223"/>
      <c r="AC1152" s="223"/>
      <c r="AD1152" s="223"/>
      <c r="AE1152" s="223"/>
      <c r="AF1152" s="223"/>
      <c r="AG1152" s="223"/>
      <c r="AH1152" s="223"/>
      <c r="AI1152" s="223"/>
      <c r="AJ1152" s="223"/>
      <c r="AK1152" s="223"/>
      <c r="AL1152" s="223"/>
      <c r="AM1152" s="223"/>
      <c r="AN1152" s="223"/>
      <c r="AO1152" s="489"/>
      <c r="AP1152" s="489"/>
      <c r="AQ1152" s="75"/>
      <c r="AR1152" s="141"/>
      <c r="AW1152" s="141"/>
      <c r="AX1152" s="141"/>
      <c r="BM1152" s="141"/>
      <c r="BN1152" s="141"/>
      <c r="BO1152" s="141"/>
      <c r="BP1152" s="141"/>
      <c r="BQ1152" s="141"/>
      <c r="BR1152" s="141"/>
      <c r="BS1152" s="141"/>
      <c r="CL1152" s="141"/>
      <c r="CM1152" s="141"/>
      <c r="CN1152" s="141"/>
      <c r="CO1152" s="141"/>
      <c r="CP1152" s="141"/>
      <c r="CQ1152" s="141"/>
      <c r="CS1152" s="141"/>
      <c r="CU1152" s="141"/>
      <c r="CW1152" s="141"/>
      <c r="CX1152" s="141"/>
      <c r="CY1152" s="141"/>
      <c r="CZ1152" s="141"/>
      <c r="DA1152" s="141"/>
      <c r="DB1152" s="141"/>
      <c r="DC1152" s="141"/>
      <c r="DD1152" s="141"/>
      <c r="DE1152" s="141"/>
      <c r="DF1152" s="141"/>
      <c r="DG1152" s="141"/>
      <c r="DH1152" s="141"/>
      <c r="DI1152" s="141"/>
      <c r="DJ1152" s="141"/>
      <c r="DK1152" s="141"/>
      <c r="DL1152" s="141"/>
      <c r="DM1152" s="141"/>
      <c r="DN1152" s="141"/>
      <c r="DO1152" s="141"/>
      <c r="DP1152" s="141"/>
      <c r="DQ1152" s="141"/>
      <c r="DR1152" s="141"/>
      <c r="DS1152" s="141"/>
      <c r="DT1152" s="141"/>
      <c r="DU1152" s="141"/>
      <c r="DV1152" s="141"/>
      <c r="DW1152" s="141"/>
      <c r="DX1152" s="141"/>
      <c r="DY1152" s="141"/>
      <c r="DZ1152" s="141"/>
      <c r="EA1152" s="141"/>
      <c r="EB1152" s="141"/>
      <c r="EC1152" s="141"/>
      <c r="ED1152" s="141"/>
      <c r="EE1152" s="141"/>
      <c r="EF1152" s="141"/>
      <c r="EG1152" s="141"/>
      <c r="EH1152" s="141"/>
      <c r="EI1152" s="141"/>
      <c r="EJ1152" s="141"/>
      <c r="EK1152" s="141"/>
      <c r="EL1152" s="141"/>
      <c r="EM1152" s="141"/>
      <c r="EN1152" s="141"/>
      <c r="EO1152" s="141"/>
      <c r="EP1152" s="141"/>
      <c r="EQ1152" s="141"/>
      <c r="ER1152" s="141"/>
      <c r="ES1152" s="141"/>
      <c r="ET1152" s="141"/>
      <c r="EU1152" s="141"/>
      <c r="EV1152" s="141"/>
      <c r="EW1152" s="141"/>
      <c r="EX1152" s="141"/>
      <c r="EY1152" s="141"/>
      <c r="EZ1152" s="141"/>
      <c r="FA1152" s="141"/>
      <c r="FB1152" s="141"/>
      <c r="FC1152" s="141"/>
      <c r="FD1152" s="141"/>
      <c r="FE1152" s="141"/>
      <c r="FF1152" s="141"/>
      <c r="FG1152" s="141"/>
      <c r="FH1152" s="141"/>
      <c r="FI1152" s="141"/>
      <c r="FJ1152" s="141"/>
      <c r="FK1152" s="141"/>
      <c r="FL1152" s="141"/>
      <c r="FM1152" s="141"/>
      <c r="FN1152" s="141"/>
      <c r="FO1152" s="141"/>
    </row>
    <row r="1153" spans="2:171" ht="27.75" customHeight="1" x14ac:dyDescent="0.25">
      <c r="B1153" s="141"/>
      <c r="C1153" s="77"/>
      <c r="D1153" s="141"/>
      <c r="E1153" s="141"/>
      <c r="F1153" s="141"/>
      <c r="G1153" s="141"/>
      <c r="H1153" s="141"/>
      <c r="I1153" s="141"/>
      <c r="J1153" s="141"/>
      <c r="K1153" s="141"/>
      <c r="L1153" s="141"/>
      <c r="M1153" s="141"/>
      <c r="O1153" s="141"/>
      <c r="Q1153" s="141"/>
      <c r="R1153" s="486"/>
      <c r="S1153" s="141"/>
      <c r="T1153" s="141"/>
      <c r="U1153" s="141"/>
      <c r="V1153" s="141"/>
      <c r="AN1153" s="75"/>
      <c r="AO1153" s="489"/>
      <c r="AP1153" s="489"/>
      <c r="AQ1153" s="75"/>
      <c r="AR1153" s="141"/>
      <c r="AW1153" s="141"/>
      <c r="AX1153" s="141"/>
      <c r="BM1153" s="141"/>
      <c r="BN1153" s="141"/>
      <c r="BO1153" s="141"/>
      <c r="BP1153" s="141"/>
      <c r="BQ1153" s="141"/>
      <c r="BR1153" s="141"/>
      <c r="BS1153" s="141"/>
      <c r="CL1153" s="141"/>
      <c r="CM1153" s="141"/>
      <c r="CN1153" s="141"/>
      <c r="CO1153" s="141"/>
      <c r="CP1153" s="141"/>
      <c r="CQ1153" s="141"/>
      <c r="CS1153" s="141"/>
      <c r="CU1153" s="141"/>
      <c r="CW1153" s="141"/>
      <c r="CX1153" s="141"/>
      <c r="CY1153" s="141"/>
      <c r="CZ1153" s="141"/>
      <c r="DA1153" s="141"/>
      <c r="DB1153" s="141"/>
      <c r="DC1153" s="141"/>
      <c r="DD1153" s="141"/>
      <c r="DE1153" s="141"/>
      <c r="DF1153" s="141"/>
      <c r="DG1153" s="141"/>
      <c r="DH1153" s="141"/>
      <c r="DI1153" s="141"/>
      <c r="DJ1153" s="141"/>
      <c r="DK1153" s="141"/>
      <c r="DL1153" s="141"/>
      <c r="DM1153" s="141"/>
      <c r="DN1153" s="141"/>
      <c r="DO1153" s="141"/>
      <c r="DP1153" s="141"/>
      <c r="DQ1153" s="141"/>
      <c r="DR1153" s="141"/>
      <c r="DS1153" s="141"/>
      <c r="DT1153" s="141"/>
      <c r="DU1153" s="141"/>
      <c r="DV1153" s="141"/>
      <c r="DW1153" s="141"/>
      <c r="DX1153" s="141"/>
      <c r="DY1153" s="141"/>
      <c r="DZ1153" s="141"/>
      <c r="EA1153" s="141"/>
      <c r="EB1153" s="141"/>
      <c r="EC1153" s="141"/>
      <c r="ED1153" s="141"/>
      <c r="EE1153" s="141"/>
      <c r="EF1153" s="141"/>
      <c r="EG1153" s="141"/>
      <c r="EH1153" s="141"/>
      <c r="EI1153" s="141"/>
      <c r="EJ1153" s="141"/>
      <c r="EK1153" s="141"/>
      <c r="EL1153" s="141"/>
      <c r="EM1153" s="141"/>
      <c r="EN1153" s="141"/>
      <c r="EO1153" s="141"/>
      <c r="EP1153" s="141"/>
      <c r="EQ1153" s="141"/>
      <c r="ER1153" s="141"/>
      <c r="ES1153" s="141"/>
      <c r="ET1153" s="141"/>
      <c r="EU1153" s="141"/>
      <c r="EV1153" s="141"/>
      <c r="EW1153" s="141"/>
      <c r="EX1153" s="141"/>
      <c r="EY1153" s="141"/>
      <c r="EZ1153" s="141"/>
      <c r="FA1153" s="141"/>
      <c r="FB1153" s="141"/>
      <c r="FC1153" s="141"/>
      <c r="FD1153" s="141"/>
      <c r="FE1153" s="141"/>
      <c r="FF1153" s="141"/>
      <c r="FG1153" s="141"/>
      <c r="FH1153" s="141"/>
      <c r="FI1153" s="141"/>
      <c r="FJ1153" s="141"/>
      <c r="FK1153" s="141"/>
      <c r="FL1153" s="141"/>
      <c r="FM1153" s="141"/>
      <c r="FN1153" s="141"/>
      <c r="FO1153" s="141"/>
    </row>
    <row r="1154" spans="2:171" ht="27.75" customHeight="1" x14ac:dyDescent="0.25">
      <c r="B1154" s="141"/>
      <c r="C1154" s="141"/>
      <c r="D1154" s="141"/>
      <c r="E1154" s="141"/>
      <c r="F1154" s="141"/>
      <c r="G1154" s="141"/>
      <c r="H1154" s="141"/>
      <c r="I1154" s="141"/>
      <c r="J1154" s="141"/>
      <c r="K1154" s="141"/>
      <c r="L1154" s="141"/>
      <c r="M1154" s="141"/>
      <c r="O1154" s="141"/>
      <c r="Q1154" s="141"/>
      <c r="R1154" s="75"/>
      <c r="S1154" s="141"/>
      <c r="T1154" s="141"/>
      <c r="U1154" s="141"/>
      <c r="V1154" s="141"/>
      <c r="AN1154" s="75"/>
      <c r="AO1154" s="489"/>
      <c r="AP1154" s="489"/>
      <c r="AQ1154" s="75"/>
      <c r="AR1154" s="141"/>
      <c r="AW1154" s="141"/>
      <c r="AX1154" s="141"/>
      <c r="BM1154" s="141"/>
      <c r="BN1154" s="141"/>
      <c r="BO1154" s="141"/>
      <c r="BP1154" s="141"/>
      <c r="BQ1154" s="141"/>
      <c r="BR1154" s="141"/>
      <c r="BS1154" s="141"/>
      <c r="CL1154" s="141"/>
      <c r="CM1154" s="141"/>
      <c r="CN1154" s="141"/>
      <c r="CO1154" s="141"/>
      <c r="CP1154" s="141"/>
      <c r="CQ1154" s="141"/>
      <c r="CS1154" s="141"/>
      <c r="CU1154" s="141"/>
      <c r="CW1154" s="141"/>
      <c r="CX1154" s="141"/>
      <c r="CY1154" s="141"/>
      <c r="CZ1154" s="141"/>
      <c r="DA1154" s="141"/>
      <c r="DB1154" s="141"/>
      <c r="DC1154" s="141"/>
      <c r="DD1154" s="141"/>
      <c r="DE1154" s="141"/>
      <c r="DF1154" s="141"/>
      <c r="DG1154" s="141"/>
      <c r="DH1154" s="141"/>
      <c r="DI1154" s="141"/>
      <c r="DJ1154" s="141"/>
      <c r="DK1154" s="141"/>
      <c r="DL1154" s="141"/>
      <c r="DM1154" s="141"/>
      <c r="DN1154" s="141"/>
      <c r="DO1154" s="141"/>
      <c r="DP1154" s="141"/>
      <c r="DQ1154" s="141"/>
      <c r="DR1154" s="141"/>
      <c r="DS1154" s="141"/>
      <c r="DT1154" s="141"/>
      <c r="DU1154" s="141"/>
      <c r="DV1154" s="141"/>
      <c r="DW1154" s="141"/>
      <c r="DX1154" s="141"/>
      <c r="DY1154" s="141"/>
      <c r="DZ1154" s="141"/>
      <c r="EA1154" s="141"/>
      <c r="EB1154" s="141"/>
      <c r="EC1154" s="141"/>
      <c r="ED1154" s="141"/>
      <c r="EE1154" s="141"/>
      <c r="EF1154" s="141"/>
      <c r="EG1154" s="141"/>
      <c r="EH1154" s="141"/>
      <c r="EI1154" s="141"/>
      <c r="EJ1154" s="141"/>
      <c r="EK1154" s="141"/>
      <c r="EL1154" s="141"/>
      <c r="EM1154" s="141"/>
      <c r="EN1154" s="141"/>
      <c r="EO1154" s="141"/>
      <c r="EP1154" s="141"/>
      <c r="EQ1154" s="141"/>
      <c r="ER1154" s="141"/>
      <c r="ES1154" s="141"/>
      <c r="ET1154" s="141"/>
      <c r="EU1154" s="141"/>
      <c r="EV1154" s="141"/>
      <c r="EW1154" s="141"/>
      <c r="EX1154" s="141"/>
      <c r="EY1154" s="141"/>
      <c r="EZ1154" s="141"/>
      <c r="FA1154" s="141"/>
      <c r="FB1154" s="141"/>
      <c r="FC1154" s="141"/>
      <c r="FD1154" s="141"/>
      <c r="FE1154" s="141"/>
      <c r="FF1154" s="141"/>
      <c r="FG1154" s="141"/>
      <c r="FH1154" s="141"/>
      <c r="FI1154" s="141"/>
      <c r="FJ1154" s="141"/>
      <c r="FK1154" s="141"/>
      <c r="FL1154" s="141"/>
      <c r="FM1154" s="141"/>
      <c r="FN1154" s="141"/>
      <c r="FO1154" s="141"/>
    </row>
    <row r="1155" spans="2:171" ht="27.75" customHeight="1" x14ac:dyDescent="0.25">
      <c r="B1155" s="141"/>
      <c r="C1155" s="141"/>
      <c r="D1155" s="141"/>
      <c r="E1155" s="141"/>
      <c r="F1155" s="141"/>
      <c r="G1155" s="141"/>
      <c r="H1155" s="141"/>
      <c r="I1155" s="141"/>
      <c r="J1155" s="141"/>
      <c r="K1155" s="141"/>
      <c r="L1155" s="141"/>
      <c r="M1155" s="141"/>
      <c r="O1155" s="141"/>
      <c r="Q1155" s="141"/>
      <c r="R1155" s="75"/>
      <c r="S1155" s="141"/>
      <c r="T1155" s="141"/>
      <c r="U1155" s="141"/>
      <c r="V1155" s="141"/>
      <c r="AN1155" s="75"/>
      <c r="AO1155" s="489"/>
      <c r="AP1155" s="489"/>
      <c r="AQ1155" s="75"/>
      <c r="AR1155" s="141"/>
      <c r="AW1155" s="141"/>
      <c r="AX1155" s="141"/>
      <c r="BM1155" s="141"/>
      <c r="BN1155" s="141"/>
      <c r="BO1155" s="141"/>
      <c r="BP1155" s="141"/>
      <c r="BQ1155" s="141"/>
      <c r="BR1155" s="141"/>
      <c r="BS1155" s="141"/>
      <c r="CL1155" s="141"/>
      <c r="CM1155" s="141"/>
      <c r="CN1155" s="141"/>
      <c r="CO1155" s="141"/>
      <c r="CP1155" s="141"/>
      <c r="CQ1155" s="141"/>
      <c r="CS1155" s="141"/>
      <c r="CU1155" s="141"/>
      <c r="CW1155" s="141"/>
      <c r="CX1155" s="141"/>
      <c r="CY1155" s="141"/>
      <c r="CZ1155" s="141"/>
      <c r="DA1155" s="141"/>
      <c r="DB1155" s="141"/>
      <c r="DC1155" s="141"/>
      <c r="DD1155" s="141"/>
      <c r="DE1155" s="141"/>
      <c r="DF1155" s="141"/>
      <c r="DG1155" s="141"/>
      <c r="DH1155" s="141"/>
      <c r="DI1155" s="141"/>
      <c r="DJ1155" s="141"/>
      <c r="DK1155" s="141"/>
      <c r="DL1155" s="141"/>
      <c r="DM1155" s="141"/>
      <c r="DN1155" s="141"/>
      <c r="DO1155" s="141"/>
      <c r="DP1155" s="141"/>
      <c r="DQ1155" s="141"/>
      <c r="DR1155" s="141"/>
      <c r="DS1155" s="141"/>
      <c r="DT1155" s="141"/>
      <c r="DU1155" s="141"/>
      <c r="DV1155" s="141"/>
      <c r="DW1155" s="141"/>
      <c r="DX1155" s="141"/>
      <c r="DY1155" s="141"/>
      <c r="DZ1155" s="141"/>
      <c r="EA1155" s="141"/>
      <c r="EB1155" s="141"/>
      <c r="EC1155" s="141"/>
      <c r="ED1155" s="141"/>
      <c r="EE1155" s="141"/>
      <c r="EF1155" s="141"/>
      <c r="EG1155" s="141"/>
      <c r="EH1155" s="141"/>
      <c r="EI1155" s="141"/>
      <c r="EJ1155" s="141"/>
      <c r="EK1155" s="141"/>
      <c r="EL1155" s="141"/>
      <c r="EM1155" s="141"/>
      <c r="EN1155" s="141"/>
      <c r="EO1155" s="141"/>
      <c r="EP1155" s="141"/>
      <c r="EQ1155" s="141"/>
      <c r="ER1155" s="141"/>
      <c r="ES1155" s="141"/>
      <c r="ET1155" s="141"/>
      <c r="EU1155" s="141"/>
      <c r="EV1155" s="141"/>
      <c r="EW1155" s="141"/>
      <c r="EX1155" s="141"/>
      <c r="EY1155" s="141"/>
      <c r="EZ1155" s="141"/>
      <c r="FA1155" s="141"/>
      <c r="FB1155" s="141"/>
      <c r="FC1155" s="141"/>
      <c r="FD1155" s="141"/>
      <c r="FE1155" s="141"/>
      <c r="FF1155" s="141"/>
      <c r="FG1155" s="141"/>
      <c r="FH1155" s="141"/>
      <c r="FI1155" s="141"/>
      <c r="FJ1155" s="141"/>
      <c r="FK1155" s="141"/>
      <c r="FL1155" s="141"/>
      <c r="FM1155" s="141"/>
      <c r="FN1155" s="141"/>
      <c r="FO1155" s="141"/>
    </row>
    <row r="1156" spans="2:171" ht="27.75" customHeight="1" x14ac:dyDescent="0.25">
      <c r="B1156" s="141"/>
      <c r="C1156" s="141"/>
      <c r="D1156" s="141"/>
      <c r="E1156" s="141"/>
      <c r="F1156" s="141"/>
      <c r="G1156" s="141"/>
      <c r="H1156" s="141"/>
      <c r="I1156" s="141"/>
      <c r="J1156" s="141"/>
      <c r="K1156" s="141"/>
      <c r="L1156" s="141"/>
      <c r="M1156" s="141"/>
      <c r="O1156" s="141"/>
      <c r="Q1156" s="141"/>
      <c r="R1156" s="75"/>
      <c r="S1156" s="141"/>
      <c r="T1156" s="141"/>
      <c r="U1156" s="141"/>
      <c r="V1156" s="141"/>
      <c r="AN1156" s="75"/>
      <c r="AO1156" s="489"/>
      <c r="AP1156" s="489"/>
      <c r="AQ1156" s="75"/>
      <c r="AR1156" s="141"/>
      <c r="AW1156" s="141"/>
      <c r="AX1156" s="141"/>
      <c r="BM1156" s="141"/>
      <c r="BN1156" s="141"/>
      <c r="BO1156" s="141"/>
      <c r="BP1156" s="141"/>
      <c r="BQ1156" s="141"/>
      <c r="BR1156" s="141"/>
      <c r="BS1156" s="141"/>
      <c r="CL1156" s="141"/>
      <c r="CM1156" s="141"/>
      <c r="CN1156" s="141"/>
      <c r="CO1156" s="141"/>
      <c r="CP1156" s="141"/>
      <c r="CQ1156" s="141"/>
      <c r="CS1156" s="141"/>
      <c r="CU1156" s="141"/>
      <c r="CW1156" s="141"/>
      <c r="CX1156" s="141"/>
      <c r="CY1156" s="141"/>
      <c r="CZ1156" s="141"/>
      <c r="DA1156" s="141"/>
      <c r="DB1156" s="141"/>
      <c r="DC1156" s="141"/>
      <c r="DD1156" s="141"/>
      <c r="DE1156" s="141"/>
      <c r="DF1156" s="141"/>
      <c r="DG1156" s="141"/>
      <c r="DH1156" s="141"/>
      <c r="DI1156" s="141"/>
      <c r="DJ1156" s="141"/>
      <c r="DK1156" s="141"/>
      <c r="DL1156" s="141"/>
      <c r="DM1156" s="141"/>
      <c r="DN1156" s="141"/>
      <c r="DO1156" s="141"/>
      <c r="DP1156" s="141"/>
      <c r="DQ1156" s="141"/>
      <c r="DR1156" s="141"/>
      <c r="DS1156" s="141"/>
      <c r="DT1156" s="141"/>
      <c r="DU1156" s="141"/>
      <c r="DV1156" s="141"/>
      <c r="DW1156" s="141"/>
      <c r="DX1156" s="141"/>
      <c r="DY1156" s="141"/>
      <c r="DZ1156" s="141"/>
      <c r="EA1156" s="141"/>
      <c r="EB1156" s="141"/>
      <c r="EC1156" s="141"/>
      <c r="ED1156" s="141"/>
      <c r="EE1156" s="141"/>
      <c r="EF1156" s="141"/>
      <c r="EG1156" s="141"/>
      <c r="EH1156" s="141"/>
      <c r="EI1156" s="141"/>
      <c r="EJ1156" s="141"/>
      <c r="EK1156" s="141"/>
      <c r="EL1156" s="141"/>
      <c r="EM1156" s="141"/>
      <c r="EN1156" s="141"/>
      <c r="EO1156" s="141"/>
      <c r="EP1156" s="141"/>
      <c r="EQ1156" s="141"/>
      <c r="ER1156" s="141"/>
      <c r="ES1156" s="141"/>
      <c r="ET1156" s="141"/>
      <c r="EU1156" s="141"/>
      <c r="EV1156" s="141"/>
      <c r="EW1156" s="141"/>
      <c r="EX1156" s="141"/>
      <c r="EY1156" s="141"/>
      <c r="EZ1156" s="141"/>
      <c r="FA1156" s="141"/>
      <c r="FB1156" s="141"/>
      <c r="FC1156" s="141"/>
      <c r="FD1156" s="141"/>
      <c r="FE1156" s="141"/>
      <c r="FF1156" s="141"/>
      <c r="FG1156" s="141"/>
      <c r="FH1156" s="141"/>
      <c r="FI1156" s="141"/>
      <c r="FJ1156" s="141"/>
      <c r="FK1156" s="141"/>
      <c r="FL1156" s="141"/>
      <c r="FM1156" s="141"/>
      <c r="FN1156" s="141"/>
      <c r="FO1156" s="141"/>
    </row>
    <row r="1157" spans="2:171" ht="27.75" customHeight="1" x14ac:dyDescent="0.25">
      <c r="B1157" s="141"/>
      <c r="C1157" s="141"/>
      <c r="D1157" s="141"/>
      <c r="E1157" s="141"/>
      <c r="F1157" s="141"/>
      <c r="G1157" s="141"/>
      <c r="H1157" s="141"/>
      <c r="I1157" s="141"/>
      <c r="J1157" s="141"/>
      <c r="K1157" s="141"/>
      <c r="L1157" s="141"/>
      <c r="M1157" s="141"/>
      <c r="O1157" s="141"/>
      <c r="Q1157" s="141"/>
      <c r="R1157" s="141"/>
      <c r="S1157" s="141"/>
      <c r="T1157" s="141"/>
      <c r="U1157" s="141"/>
      <c r="V1157" s="141"/>
      <c r="AN1157" s="75"/>
      <c r="AO1157" s="489"/>
      <c r="AP1157" s="489"/>
      <c r="AQ1157" s="75"/>
      <c r="AR1157" s="141"/>
      <c r="AW1157" s="141"/>
      <c r="AX1157" s="141"/>
      <c r="BM1157" s="141"/>
      <c r="BN1157" s="141"/>
      <c r="BO1157" s="141"/>
      <c r="BP1157" s="141"/>
      <c r="BQ1157" s="141"/>
      <c r="BR1157" s="141"/>
      <c r="BS1157" s="141"/>
      <c r="CL1157" s="141"/>
      <c r="CM1157" s="141"/>
      <c r="CN1157" s="141"/>
      <c r="CO1157" s="141"/>
      <c r="CP1157" s="141"/>
      <c r="CQ1157" s="141"/>
      <c r="CS1157" s="141"/>
      <c r="CU1157" s="141"/>
      <c r="CW1157" s="141"/>
      <c r="CX1157" s="141"/>
      <c r="CY1157" s="141"/>
      <c r="CZ1157" s="141"/>
      <c r="DA1157" s="141"/>
      <c r="DB1157" s="141"/>
      <c r="DC1157" s="141"/>
      <c r="DD1157" s="141"/>
      <c r="DE1157" s="141"/>
      <c r="DF1157" s="141"/>
      <c r="DG1157" s="141"/>
      <c r="DH1157" s="141"/>
      <c r="DI1157" s="141"/>
      <c r="DJ1157" s="141"/>
      <c r="DK1157" s="141"/>
      <c r="DL1157" s="141"/>
      <c r="DM1157" s="141"/>
      <c r="DN1157" s="141"/>
      <c r="DO1157" s="141"/>
      <c r="DP1157" s="141"/>
      <c r="DQ1157" s="141"/>
      <c r="DR1157" s="141"/>
      <c r="DS1157" s="141"/>
      <c r="DT1157" s="141"/>
      <c r="DU1157" s="141"/>
      <c r="DV1157" s="141"/>
      <c r="DW1157" s="141"/>
      <c r="DX1157" s="141"/>
      <c r="DY1157" s="141"/>
      <c r="DZ1157" s="141"/>
      <c r="EA1157" s="141"/>
      <c r="EB1157" s="141"/>
      <c r="EC1157" s="141"/>
      <c r="ED1157" s="141"/>
      <c r="EE1157" s="141"/>
      <c r="EF1157" s="141"/>
      <c r="EG1157" s="141"/>
      <c r="EH1157" s="141"/>
      <c r="EI1157" s="141"/>
      <c r="EJ1157" s="141"/>
      <c r="EK1157" s="141"/>
      <c r="EL1157" s="141"/>
      <c r="EM1157" s="141"/>
      <c r="EN1157" s="141"/>
      <c r="EO1157" s="141"/>
      <c r="EP1157" s="141"/>
      <c r="EQ1157" s="141"/>
      <c r="ER1157" s="141"/>
      <c r="ES1157" s="141"/>
      <c r="ET1157" s="141"/>
      <c r="EU1157" s="141"/>
      <c r="EV1157" s="141"/>
      <c r="EW1157" s="141"/>
      <c r="EX1157" s="141"/>
      <c r="EY1157" s="141"/>
      <c r="EZ1157" s="141"/>
      <c r="FA1157" s="141"/>
      <c r="FB1157" s="141"/>
      <c r="FC1157" s="141"/>
      <c r="FD1157" s="141"/>
      <c r="FE1157" s="141"/>
      <c r="FF1157" s="141"/>
      <c r="FG1157" s="141"/>
      <c r="FH1157" s="141"/>
      <c r="FI1157" s="141"/>
      <c r="FJ1157" s="141"/>
      <c r="FK1157" s="141"/>
      <c r="FL1157" s="141"/>
      <c r="FM1157" s="141"/>
      <c r="FN1157" s="141"/>
      <c r="FO1157" s="141"/>
    </row>
    <row r="1158" spans="2:171" ht="27.75" customHeight="1" x14ac:dyDescent="0.25">
      <c r="B1158" s="141"/>
      <c r="C1158" s="141"/>
      <c r="D1158" s="141"/>
      <c r="E1158" s="141"/>
      <c r="F1158" s="141"/>
      <c r="G1158" s="141"/>
      <c r="H1158" s="141"/>
      <c r="I1158" s="141"/>
      <c r="J1158" s="141"/>
      <c r="K1158" s="141"/>
      <c r="L1158" s="141"/>
      <c r="M1158" s="141"/>
      <c r="O1158" s="141"/>
      <c r="Q1158" s="141"/>
      <c r="R1158" s="141"/>
      <c r="S1158" s="141"/>
      <c r="T1158" s="141"/>
      <c r="U1158" s="141"/>
      <c r="V1158" s="141"/>
      <c r="AN1158" s="75"/>
      <c r="AO1158" s="489"/>
      <c r="AP1158" s="489"/>
      <c r="AQ1158" s="75"/>
      <c r="AR1158" s="141"/>
      <c r="AW1158" s="141"/>
      <c r="AX1158" s="141"/>
      <c r="BM1158" s="141"/>
      <c r="BN1158" s="141"/>
      <c r="BO1158" s="141"/>
      <c r="BP1158" s="141"/>
      <c r="BQ1158" s="141"/>
      <c r="BR1158" s="141"/>
      <c r="BS1158" s="141"/>
      <c r="CL1158" s="141"/>
      <c r="CM1158" s="141"/>
      <c r="CN1158" s="141"/>
      <c r="CO1158" s="141"/>
      <c r="CP1158" s="141"/>
      <c r="CQ1158" s="141"/>
      <c r="CS1158" s="141"/>
      <c r="CU1158" s="141"/>
      <c r="CW1158" s="141"/>
      <c r="CX1158" s="141"/>
      <c r="CY1158" s="141"/>
      <c r="CZ1158" s="141"/>
      <c r="DA1158" s="141"/>
      <c r="DB1158" s="141"/>
      <c r="DC1158" s="141"/>
      <c r="DD1158" s="141"/>
      <c r="DE1158" s="141"/>
      <c r="DF1158" s="141"/>
      <c r="DG1158" s="141"/>
      <c r="DH1158" s="141"/>
      <c r="DI1158" s="141"/>
      <c r="DJ1158" s="141"/>
      <c r="DK1158" s="141"/>
      <c r="DL1158" s="141"/>
      <c r="DM1158" s="141"/>
      <c r="DN1158" s="141"/>
      <c r="DO1158" s="141"/>
      <c r="DP1158" s="141"/>
      <c r="DQ1158" s="141"/>
      <c r="DR1158" s="141"/>
      <c r="DS1158" s="141"/>
      <c r="DT1158" s="141"/>
      <c r="DU1158" s="141"/>
      <c r="DV1158" s="141"/>
      <c r="DW1158" s="141"/>
      <c r="DX1158" s="141"/>
      <c r="DY1158" s="141"/>
      <c r="DZ1158" s="141"/>
      <c r="EA1158" s="141"/>
      <c r="EB1158" s="141"/>
      <c r="EC1158" s="141"/>
      <c r="ED1158" s="141"/>
      <c r="EE1158" s="141"/>
      <c r="EF1158" s="141"/>
      <c r="EG1158" s="141"/>
      <c r="EH1158" s="141"/>
      <c r="EI1158" s="141"/>
      <c r="EJ1158" s="141"/>
      <c r="EK1158" s="141"/>
      <c r="EL1158" s="141"/>
      <c r="EM1158" s="141"/>
      <c r="EN1158" s="141"/>
      <c r="EO1158" s="141"/>
      <c r="EP1158" s="141"/>
      <c r="EQ1158" s="141"/>
      <c r="ER1158" s="141"/>
      <c r="ES1158" s="141"/>
      <c r="ET1158" s="141"/>
      <c r="EU1158" s="141"/>
      <c r="EV1158" s="141"/>
      <c r="EW1158" s="141"/>
      <c r="EX1158" s="141"/>
      <c r="EY1158" s="141"/>
      <c r="EZ1158" s="141"/>
      <c r="FA1158" s="141"/>
      <c r="FB1158" s="141"/>
      <c r="FC1158" s="141"/>
      <c r="FD1158" s="141"/>
      <c r="FE1158" s="141"/>
      <c r="FF1158" s="141"/>
      <c r="FG1158" s="141"/>
      <c r="FH1158" s="141"/>
      <c r="FI1158" s="141"/>
      <c r="FJ1158" s="141"/>
      <c r="FK1158" s="141"/>
      <c r="FL1158" s="141"/>
      <c r="FM1158" s="141"/>
      <c r="FN1158" s="141"/>
      <c r="FO1158" s="141"/>
    </row>
    <row r="1159" spans="2:171" ht="27.75" customHeight="1" x14ac:dyDescent="0.25">
      <c r="B1159" s="141"/>
      <c r="C1159" s="141"/>
      <c r="D1159" s="141"/>
      <c r="E1159" s="141"/>
      <c r="F1159" s="141"/>
      <c r="G1159" s="141"/>
      <c r="H1159" s="141"/>
      <c r="I1159" s="141"/>
      <c r="J1159" s="141"/>
      <c r="K1159" s="141"/>
      <c r="L1159" s="141"/>
      <c r="M1159" s="141"/>
      <c r="O1159" s="141"/>
      <c r="Q1159" s="141"/>
      <c r="R1159" s="141"/>
      <c r="S1159" s="141"/>
      <c r="T1159" s="141"/>
      <c r="U1159" s="141"/>
      <c r="V1159" s="141"/>
      <c r="AN1159" s="75"/>
      <c r="AO1159" s="489"/>
      <c r="AP1159" s="489"/>
      <c r="AQ1159" s="75"/>
      <c r="AR1159" s="141"/>
      <c r="AW1159" s="141"/>
      <c r="AX1159" s="141"/>
      <c r="BM1159" s="141"/>
      <c r="BN1159" s="141"/>
      <c r="BO1159" s="141"/>
      <c r="BP1159" s="141"/>
      <c r="BQ1159" s="141"/>
      <c r="BR1159" s="141"/>
      <c r="BS1159" s="141"/>
      <c r="CL1159" s="141"/>
      <c r="CM1159" s="141"/>
      <c r="CN1159" s="141"/>
      <c r="CO1159" s="141"/>
      <c r="CP1159" s="141"/>
      <c r="CQ1159" s="141"/>
      <c r="CS1159" s="141"/>
      <c r="CU1159" s="141"/>
      <c r="CW1159" s="141"/>
      <c r="CX1159" s="141"/>
      <c r="CY1159" s="141"/>
      <c r="CZ1159" s="141"/>
      <c r="DA1159" s="141"/>
      <c r="DB1159" s="141"/>
      <c r="DC1159" s="141"/>
      <c r="DD1159" s="141"/>
      <c r="DE1159" s="141"/>
      <c r="DF1159" s="141"/>
      <c r="DG1159" s="141"/>
      <c r="DH1159" s="141"/>
      <c r="DI1159" s="141"/>
      <c r="DJ1159" s="141"/>
      <c r="DK1159" s="141"/>
      <c r="DL1159" s="141"/>
      <c r="DM1159" s="141"/>
      <c r="DN1159" s="141"/>
      <c r="DO1159" s="141"/>
      <c r="DP1159" s="141"/>
      <c r="DQ1159" s="141"/>
      <c r="DR1159" s="141"/>
      <c r="DS1159" s="141"/>
      <c r="DT1159" s="141"/>
      <c r="DU1159" s="141"/>
      <c r="DV1159" s="141"/>
      <c r="DW1159" s="141"/>
      <c r="DX1159" s="141"/>
      <c r="DY1159" s="141"/>
      <c r="DZ1159" s="141"/>
      <c r="EA1159" s="141"/>
      <c r="EB1159" s="141"/>
      <c r="EC1159" s="141"/>
      <c r="ED1159" s="141"/>
      <c r="EE1159" s="141"/>
      <c r="EF1159" s="141"/>
      <c r="EG1159" s="141"/>
      <c r="EH1159" s="141"/>
      <c r="EI1159" s="141"/>
      <c r="EJ1159" s="141"/>
      <c r="EK1159" s="141"/>
      <c r="EL1159" s="141"/>
      <c r="EM1159" s="141"/>
      <c r="EN1159" s="141"/>
      <c r="EO1159" s="141"/>
      <c r="EP1159" s="141"/>
      <c r="EQ1159" s="141"/>
      <c r="ER1159" s="141"/>
      <c r="ES1159" s="141"/>
      <c r="ET1159" s="141"/>
      <c r="EU1159" s="141"/>
      <c r="EV1159" s="141"/>
      <c r="EW1159" s="141"/>
      <c r="EX1159" s="141"/>
      <c r="EY1159" s="141"/>
      <c r="EZ1159" s="141"/>
      <c r="FA1159" s="141"/>
      <c r="FB1159" s="141"/>
      <c r="FC1159" s="141"/>
      <c r="FD1159" s="141"/>
      <c r="FE1159" s="141"/>
      <c r="FF1159" s="141"/>
      <c r="FG1159" s="141"/>
      <c r="FH1159" s="141"/>
      <c r="FI1159" s="141"/>
      <c r="FJ1159" s="141"/>
      <c r="FK1159" s="141"/>
      <c r="FL1159" s="141"/>
      <c r="FM1159" s="141"/>
      <c r="FN1159" s="141"/>
      <c r="FO1159" s="141"/>
    </row>
    <row r="1160" spans="2:171" ht="27.75" customHeight="1" x14ac:dyDescent="0.25">
      <c r="B1160" s="141"/>
      <c r="C1160" s="141"/>
      <c r="D1160" s="141"/>
      <c r="E1160" s="141"/>
      <c r="F1160" s="141"/>
      <c r="G1160" s="141"/>
      <c r="H1160" s="141"/>
      <c r="I1160" s="141"/>
      <c r="J1160" s="141"/>
      <c r="K1160" s="141"/>
      <c r="L1160" s="141"/>
      <c r="M1160" s="141"/>
      <c r="O1160" s="141"/>
      <c r="Q1160" s="141"/>
      <c r="R1160" s="141"/>
      <c r="S1160" s="141"/>
      <c r="T1160" s="141"/>
      <c r="U1160" s="141"/>
      <c r="V1160" s="141"/>
      <c r="AN1160" s="75"/>
      <c r="AO1160" s="489"/>
      <c r="AP1160" s="489"/>
      <c r="AQ1160" s="75"/>
      <c r="AR1160" s="141"/>
      <c r="AW1160" s="141"/>
      <c r="AX1160" s="141"/>
      <c r="BM1160" s="141"/>
      <c r="BN1160" s="141"/>
      <c r="BO1160" s="141"/>
      <c r="BP1160" s="141"/>
      <c r="BQ1160" s="141"/>
      <c r="BR1160" s="141"/>
      <c r="BS1160" s="141"/>
      <c r="CL1160" s="141"/>
      <c r="CM1160" s="141"/>
      <c r="CN1160" s="141"/>
      <c r="CO1160" s="141"/>
      <c r="CP1160" s="141"/>
      <c r="CQ1160" s="141"/>
      <c r="CS1160" s="141"/>
      <c r="CU1160" s="141"/>
      <c r="CW1160" s="141"/>
      <c r="CX1160" s="141"/>
      <c r="CY1160" s="141"/>
      <c r="CZ1160" s="141"/>
      <c r="DA1160" s="141"/>
      <c r="DB1160" s="141"/>
      <c r="DC1160" s="141"/>
      <c r="DD1160" s="141"/>
      <c r="DE1160" s="141"/>
      <c r="DF1160" s="141"/>
      <c r="DG1160" s="141"/>
      <c r="DH1160" s="141"/>
      <c r="DI1160" s="141"/>
      <c r="DJ1160" s="141"/>
      <c r="DK1160" s="141"/>
      <c r="DL1160" s="141"/>
      <c r="DM1160" s="141"/>
      <c r="DN1160" s="141"/>
      <c r="DO1160" s="141"/>
      <c r="DP1160" s="141"/>
      <c r="DQ1160" s="141"/>
      <c r="DR1160" s="141"/>
      <c r="DS1160" s="141"/>
      <c r="DT1160" s="141"/>
      <c r="DU1160" s="141"/>
      <c r="DV1160" s="141"/>
      <c r="DW1160" s="141"/>
      <c r="DX1160" s="141"/>
      <c r="DY1160" s="141"/>
      <c r="DZ1160" s="141"/>
      <c r="EA1160" s="141"/>
      <c r="EB1160" s="141"/>
      <c r="EC1160" s="141"/>
      <c r="ED1160" s="141"/>
      <c r="EE1160" s="141"/>
      <c r="EF1160" s="141"/>
      <c r="EG1160" s="141"/>
      <c r="EH1160" s="141"/>
      <c r="EI1160" s="141"/>
      <c r="EJ1160" s="141"/>
      <c r="EK1160" s="141"/>
      <c r="EL1160" s="141"/>
      <c r="EM1160" s="141"/>
      <c r="EN1160" s="141"/>
      <c r="EO1160" s="141"/>
      <c r="EP1160" s="141"/>
      <c r="EQ1160" s="141"/>
      <c r="ER1160" s="141"/>
      <c r="ES1160" s="141"/>
      <c r="ET1160" s="141"/>
      <c r="EU1160" s="141"/>
      <c r="EV1160" s="141"/>
      <c r="EW1160" s="141"/>
      <c r="EX1160" s="141"/>
      <c r="EY1160" s="141"/>
      <c r="EZ1160" s="141"/>
      <c r="FA1160" s="141"/>
      <c r="FB1160" s="141"/>
      <c r="FC1160" s="141"/>
      <c r="FD1160" s="141"/>
      <c r="FE1160" s="141"/>
      <c r="FF1160" s="141"/>
      <c r="FG1160" s="141"/>
      <c r="FH1160" s="141"/>
      <c r="FI1160" s="141"/>
      <c r="FJ1160" s="141"/>
      <c r="FK1160" s="141"/>
      <c r="FL1160" s="141"/>
      <c r="FM1160" s="141"/>
      <c r="FN1160" s="141"/>
      <c r="FO1160" s="141"/>
    </row>
    <row r="1161" spans="2:171" ht="27.75" customHeight="1" x14ac:dyDescent="0.25">
      <c r="B1161" s="141"/>
      <c r="C1161" s="141"/>
      <c r="D1161" s="141"/>
      <c r="E1161" s="141"/>
      <c r="F1161" s="141"/>
      <c r="G1161" s="141"/>
      <c r="H1161" s="141"/>
      <c r="I1161" s="141"/>
      <c r="J1161" s="141"/>
      <c r="K1161" s="141"/>
      <c r="L1161" s="141"/>
      <c r="M1161" s="141"/>
      <c r="O1161" s="141"/>
      <c r="Q1161" s="141"/>
      <c r="R1161" s="141"/>
      <c r="S1161" s="141"/>
      <c r="T1161" s="141"/>
      <c r="U1161" s="141"/>
      <c r="V1161" s="141"/>
      <c r="AN1161" s="75"/>
      <c r="AO1161" s="489"/>
      <c r="AP1161" s="489"/>
      <c r="AQ1161" s="75"/>
      <c r="AR1161" s="141"/>
      <c r="AW1161" s="141"/>
      <c r="AX1161" s="141"/>
      <c r="BM1161" s="141"/>
      <c r="BN1161" s="141"/>
      <c r="BO1161" s="141"/>
      <c r="BP1161" s="141"/>
      <c r="BQ1161" s="141"/>
      <c r="BR1161" s="141"/>
      <c r="BS1161" s="141"/>
      <c r="CL1161" s="141"/>
      <c r="CM1161" s="141"/>
      <c r="CN1161" s="141"/>
      <c r="CO1161" s="141"/>
      <c r="CP1161" s="141"/>
      <c r="CQ1161" s="141"/>
      <c r="CS1161" s="141"/>
      <c r="CU1161" s="141"/>
      <c r="CW1161" s="141"/>
      <c r="CX1161" s="141"/>
      <c r="CY1161" s="141"/>
      <c r="CZ1161" s="141"/>
      <c r="DA1161" s="141"/>
      <c r="DB1161" s="141"/>
      <c r="DC1161" s="141"/>
      <c r="DD1161" s="141"/>
      <c r="DE1161" s="141"/>
      <c r="DF1161" s="141"/>
      <c r="DG1161" s="141"/>
      <c r="DH1161" s="141"/>
      <c r="DI1161" s="141"/>
      <c r="DJ1161" s="141"/>
      <c r="DK1161" s="141"/>
      <c r="DL1161" s="141"/>
      <c r="DM1161" s="141"/>
      <c r="DN1161" s="141"/>
      <c r="DO1161" s="141"/>
      <c r="DP1161" s="141"/>
      <c r="DQ1161" s="141"/>
      <c r="DR1161" s="141"/>
      <c r="DS1161" s="141"/>
      <c r="DT1161" s="141"/>
      <c r="DU1161" s="141"/>
      <c r="DV1161" s="141"/>
      <c r="DW1161" s="141"/>
      <c r="DX1161" s="141"/>
      <c r="DY1161" s="141"/>
      <c r="DZ1161" s="141"/>
      <c r="EA1161" s="141"/>
      <c r="EB1161" s="141"/>
      <c r="EC1161" s="141"/>
      <c r="ED1161" s="141"/>
      <c r="EE1161" s="141"/>
      <c r="EF1161" s="141"/>
      <c r="EG1161" s="141"/>
      <c r="EH1161" s="141"/>
      <c r="EI1161" s="141"/>
      <c r="EJ1161" s="141"/>
      <c r="EK1161" s="141"/>
      <c r="EL1161" s="141"/>
      <c r="EM1161" s="141"/>
      <c r="EN1161" s="141"/>
      <c r="EO1161" s="141"/>
      <c r="EP1161" s="141"/>
      <c r="EQ1161" s="141"/>
      <c r="ER1161" s="141"/>
      <c r="ES1161" s="141"/>
      <c r="ET1161" s="141"/>
      <c r="EU1161" s="141"/>
      <c r="EV1161" s="141"/>
      <c r="EW1161" s="141"/>
      <c r="EX1161" s="141"/>
      <c r="EY1161" s="141"/>
      <c r="EZ1161" s="141"/>
      <c r="FA1161" s="141"/>
      <c r="FB1161" s="141"/>
      <c r="FC1161" s="141"/>
      <c r="FD1161" s="141"/>
      <c r="FE1161" s="141"/>
      <c r="FF1161" s="141"/>
      <c r="FG1161" s="141"/>
      <c r="FH1161" s="141"/>
      <c r="FI1161" s="141"/>
      <c r="FJ1161" s="141"/>
      <c r="FK1161" s="141"/>
      <c r="FL1161" s="141"/>
      <c r="FM1161" s="141"/>
      <c r="FN1161" s="141"/>
      <c r="FO1161" s="141"/>
    </row>
    <row r="1162" spans="2:171" ht="27.75" customHeight="1" x14ac:dyDescent="0.25">
      <c r="B1162" s="141"/>
      <c r="C1162" s="141"/>
      <c r="D1162" s="141"/>
      <c r="E1162" s="141"/>
      <c r="F1162" s="141"/>
      <c r="G1162" s="141"/>
      <c r="H1162" s="141"/>
      <c r="I1162" s="141"/>
      <c r="J1162" s="141"/>
      <c r="K1162" s="141"/>
      <c r="L1162" s="141"/>
      <c r="M1162" s="141"/>
      <c r="O1162" s="141"/>
      <c r="Q1162" s="141"/>
      <c r="R1162" s="141"/>
      <c r="S1162" s="141"/>
      <c r="T1162" s="141"/>
      <c r="U1162" s="141"/>
      <c r="V1162" s="141"/>
      <c r="AN1162" s="75"/>
      <c r="AO1162" s="489"/>
      <c r="AP1162" s="489"/>
      <c r="AQ1162" s="75"/>
      <c r="AR1162" s="141"/>
      <c r="AW1162" s="141"/>
      <c r="AX1162" s="141"/>
      <c r="BM1162" s="141"/>
      <c r="BN1162" s="141"/>
      <c r="BO1162" s="141"/>
      <c r="BP1162" s="141"/>
      <c r="BQ1162" s="141"/>
      <c r="BR1162" s="141"/>
      <c r="BS1162" s="141"/>
      <c r="CL1162" s="141"/>
      <c r="CM1162" s="141"/>
      <c r="CN1162" s="141"/>
      <c r="CO1162" s="141"/>
      <c r="CP1162" s="141"/>
      <c r="CQ1162" s="141"/>
      <c r="CS1162" s="141"/>
      <c r="CU1162" s="141"/>
      <c r="CW1162" s="141"/>
      <c r="CX1162" s="141"/>
      <c r="CY1162" s="141"/>
      <c r="CZ1162" s="141"/>
      <c r="DA1162" s="141"/>
      <c r="DB1162" s="141"/>
      <c r="DC1162" s="141"/>
      <c r="DD1162" s="141"/>
      <c r="DE1162" s="141"/>
      <c r="DF1162" s="141"/>
      <c r="DG1162" s="141"/>
      <c r="DH1162" s="141"/>
      <c r="DI1162" s="141"/>
      <c r="DJ1162" s="141"/>
      <c r="DK1162" s="141"/>
      <c r="DL1162" s="141"/>
      <c r="DM1162" s="141"/>
      <c r="DN1162" s="141"/>
      <c r="DO1162" s="141"/>
      <c r="DP1162" s="141"/>
      <c r="DQ1162" s="141"/>
      <c r="DR1162" s="141"/>
      <c r="DS1162" s="141"/>
      <c r="DT1162" s="141"/>
      <c r="DU1162" s="141"/>
      <c r="DV1162" s="141"/>
      <c r="DW1162" s="141"/>
      <c r="DX1162" s="141"/>
      <c r="DY1162" s="141"/>
      <c r="DZ1162" s="141"/>
      <c r="EA1162" s="141"/>
      <c r="EB1162" s="141"/>
      <c r="EC1162" s="141"/>
      <c r="ED1162" s="141"/>
      <c r="EE1162" s="141"/>
      <c r="EF1162" s="141"/>
      <c r="EG1162" s="141"/>
      <c r="EH1162" s="141"/>
      <c r="EI1162" s="141"/>
      <c r="EJ1162" s="141"/>
      <c r="EK1162" s="141"/>
      <c r="EL1162" s="141"/>
      <c r="EM1162" s="141"/>
      <c r="EN1162" s="141"/>
      <c r="EO1162" s="141"/>
      <c r="EP1162" s="141"/>
      <c r="EQ1162" s="141"/>
      <c r="ER1162" s="141"/>
      <c r="ES1162" s="141"/>
      <c r="ET1162" s="141"/>
      <c r="EU1162" s="141"/>
      <c r="EV1162" s="141"/>
      <c r="EW1162" s="141"/>
      <c r="EX1162" s="141"/>
      <c r="EY1162" s="141"/>
      <c r="EZ1162" s="141"/>
      <c r="FA1162" s="141"/>
      <c r="FB1162" s="141"/>
      <c r="FC1162" s="141"/>
      <c r="FD1162" s="141"/>
      <c r="FE1162" s="141"/>
      <c r="FF1162" s="141"/>
      <c r="FG1162" s="141"/>
      <c r="FH1162" s="141"/>
      <c r="FI1162" s="141"/>
      <c r="FJ1162" s="141"/>
      <c r="FK1162" s="141"/>
      <c r="FL1162" s="141"/>
      <c r="FM1162" s="141"/>
      <c r="FN1162" s="141"/>
      <c r="FO1162" s="141"/>
    </row>
    <row r="1163" spans="2:171" ht="27.75" customHeight="1" x14ac:dyDescent="0.25">
      <c r="B1163" s="141"/>
      <c r="C1163" s="141"/>
      <c r="D1163" s="141"/>
      <c r="E1163" s="141"/>
      <c r="F1163" s="141"/>
      <c r="G1163" s="141"/>
      <c r="H1163" s="141"/>
      <c r="I1163" s="141"/>
      <c r="J1163" s="141"/>
      <c r="K1163" s="141"/>
      <c r="L1163" s="141"/>
      <c r="M1163" s="141"/>
      <c r="O1163" s="141"/>
      <c r="Q1163" s="141"/>
      <c r="R1163" s="141"/>
      <c r="S1163" s="141"/>
      <c r="T1163" s="141"/>
      <c r="U1163" s="141"/>
      <c r="V1163" s="141"/>
      <c r="AN1163" s="75"/>
      <c r="AO1163" s="489"/>
      <c r="AP1163" s="489"/>
      <c r="AQ1163" s="75"/>
      <c r="AR1163" s="141"/>
      <c r="AW1163" s="141"/>
      <c r="AX1163" s="141"/>
      <c r="BM1163" s="141"/>
      <c r="BN1163" s="141"/>
      <c r="BO1163" s="141"/>
      <c r="BP1163" s="141"/>
      <c r="BQ1163" s="141"/>
      <c r="BR1163" s="141"/>
      <c r="BS1163" s="141"/>
      <c r="CL1163" s="141"/>
      <c r="CM1163" s="141"/>
      <c r="CN1163" s="141"/>
      <c r="CO1163" s="141"/>
      <c r="CP1163" s="141"/>
      <c r="CQ1163" s="141"/>
      <c r="CS1163" s="141"/>
      <c r="CU1163" s="141"/>
      <c r="CW1163" s="141"/>
      <c r="CX1163" s="141"/>
      <c r="CY1163" s="141"/>
      <c r="CZ1163" s="141"/>
      <c r="DA1163" s="141"/>
      <c r="DB1163" s="141"/>
      <c r="DC1163" s="141"/>
      <c r="DD1163" s="141"/>
      <c r="DE1163" s="141"/>
      <c r="DF1163" s="141"/>
      <c r="DG1163" s="141"/>
      <c r="DH1163" s="141"/>
      <c r="DI1163" s="141"/>
      <c r="DJ1163" s="141"/>
      <c r="DK1163" s="141"/>
      <c r="DL1163" s="141"/>
      <c r="DM1163" s="141"/>
      <c r="DN1163" s="141"/>
      <c r="DO1163" s="141"/>
      <c r="DP1163" s="141"/>
      <c r="DQ1163" s="141"/>
      <c r="DR1163" s="141"/>
      <c r="DS1163" s="141"/>
      <c r="DT1163" s="141"/>
      <c r="DU1163" s="141"/>
      <c r="DV1163" s="141"/>
      <c r="DW1163" s="141"/>
      <c r="DX1163" s="141"/>
      <c r="DY1163" s="141"/>
      <c r="DZ1163" s="141"/>
      <c r="EA1163" s="141"/>
      <c r="EB1163" s="141"/>
      <c r="EC1163" s="141"/>
      <c r="ED1163" s="141"/>
      <c r="EE1163" s="141"/>
      <c r="EF1163" s="141"/>
      <c r="EG1163" s="141"/>
      <c r="EH1163" s="141"/>
      <c r="EI1163" s="141"/>
      <c r="EJ1163" s="141"/>
      <c r="EK1163" s="141"/>
      <c r="EL1163" s="141"/>
      <c r="EM1163" s="141"/>
      <c r="EN1163" s="141"/>
      <c r="EO1163" s="141"/>
      <c r="EP1163" s="141"/>
      <c r="EQ1163" s="141"/>
      <c r="ER1163" s="141"/>
      <c r="ES1163" s="141"/>
      <c r="ET1163" s="141"/>
      <c r="EU1163" s="141"/>
      <c r="EV1163" s="141"/>
      <c r="EW1163" s="141"/>
      <c r="EX1163" s="141"/>
      <c r="EY1163" s="141"/>
      <c r="EZ1163" s="141"/>
      <c r="FA1163" s="141"/>
      <c r="FB1163" s="141"/>
      <c r="FC1163" s="141"/>
      <c r="FD1163" s="141"/>
      <c r="FE1163" s="141"/>
      <c r="FF1163" s="141"/>
      <c r="FG1163" s="141"/>
      <c r="FH1163" s="141"/>
      <c r="FI1163" s="141"/>
      <c r="FJ1163" s="141"/>
      <c r="FK1163" s="141"/>
      <c r="FL1163" s="141"/>
      <c r="FM1163" s="141"/>
      <c r="FN1163" s="141"/>
      <c r="FO1163" s="141"/>
    </row>
    <row r="1164" spans="2:171" ht="27.75" customHeight="1" x14ac:dyDescent="0.25">
      <c r="B1164" s="141"/>
      <c r="C1164" s="141"/>
      <c r="D1164" s="141"/>
      <c r="E1164" s="141"/>
      <c r="F1164" s="141"/>
      <c r="G1164" s="141"/>
      <c r="H1164" s="141"/>
      <c r="I1164" s="141"/>
      <c r="J1164" s="141"/>
      <c r="K1164" s="141"/>
      <c r="L1164" s="141"/>
      <c r="M1164" s="141"/>
      <c r="O1164" s="141"/>
      <c r="Q1164" s="141"/>
      <c r="R1164" s="141"/>
      <c r="S1164" s="141"/>
      <c r="T1164" s="141"/>
      <c r="U1164" s="141"/>
      <c r="V1164" s="141"/>
      <c r="AN1164" s="75"/>
      <c r="AO1164" s="489"/>
      <c r="AP1164" s="489"/>
      <c r="AQ1164" s="75"/>
      <c r="AR1164" s="141"/>
      <c r="AW1164" s="141"/>
      <c r="AX1164" s="141"/>
      <c r="BM1164" s="141"/>
      <c r="BN1164" s="141"/>
      <c r="BO1164" s="141"/>
      <c r="BP1164" s="141"/>
      <c r="BQ1164" s="141"/>
      <c r="BR1164" s="141"/>
      <c r="BS1164" s="141"/>
      <c r="CL1164" s="141"/>
      <c r="CM1164" s="141"/>
      <c r="CN1164" s="141"/>
      <c r="CO1164" s="141"/>
      <c r="CP1164" s="141"/>
      <c r="CQ1164" s="141"/>
      <c r="CS1164" s="141"/>
      <c r="CU1164" s="141"/>
      <c r="CW1164" s="141"/>
      <c r="CX1164" s="141"/>
      <c r="CY1164" s="141"/>
      <c r="CZ1164" s="141"/>
      <c r="DA1164" s="141"/>
      <c r="DB1164" s="141"/>
      <c r="DC1164" s="141"/>
      <c r="DD1164" s="141"/>
      <c r="DE1164" s="141"/>
      <c r="DF1164" s="141"/>
      <c r="DG1164" s="141"/>
      <c r="DH1164" s="141"/>
      <c r="DI1164" s="141"/>
      <c r="DJ1164" s="141"/>
      <c r="DK1164" s="141"/>
      <c r="DL1164" s="141"/>
      <c r="DM1164" s="141"/>
      <c r="DN1164" s="141"/>
      <c r="DO1164" s="141"/>
      <c r="DP1164" s="141"/>
      <c r="DQ1164" s="141"/>
      <c r="DR1164" s="141"/>
      <c r="DS1164" s="141"/>
      <c r="DT1164" s="141"/>
      <c r="DU1164" s="141"/>
      <c r="DV1164" s="141"/>
      <c r="DW1164" s="141"/>
      <c r="DX1164" s="141"/>
      <c r="DY1164" s="141"/>
      <c r="DZ1164" s="141"/>
      <c r="EA1164" s="141"/>
      <c r="EB1164" s="141"/>
      <c r="EC1164" s="141"/>
      <c r="ED1164" s="141"/>
      <c r="EE1164" s="141"/>
      <c r="EF1164" s="141"/>
      <c r="EG1164" s="141"/>
      <c r="EH1164" s="141"/>
      <c r="EI1164" s="141"/>
      <c r="EJ1164" s="141"/>
      <c r="EK1164" s="141"/>
      <c r="EL1164" s="141"/>
      <c r="EM1164" s="141"/>
      <c r="EN1164" s="141"/>
      <c r="EO1164" s="141"/>
      <c r="EP1164" s="141"/>
      <c r="EQ1164" s="141"/>
      <c r="ER1164" s="141"/>
      <c r="ES1164" s="141"/>
      <c r="ET1164" s="141"/>
      <c r="EU1164" s="141"/>
      <c r="EV1164" s="141"/>
      <c r="EW1164" s="141"/>
      <c r="EX1164" s="141"/>
      <c r="EY1164" s="141"/>
      <c r="EZ1164" s="141"/>
      <c r="FA1164" s="141"/>
      <c r="FB1164" s="141"/>
      <c r="FC1164" s="141"/>
      <c r="FD1164" s="141"/>
      <c r="FE1164" s="141"/>
      <c r="FF1164" s="141"/>
      <c r="FG1164" s="141"/>
      <c r="FH1164" s="141"/>
      <c r="FI1164" s="141"/>
      <c r="FJ1164" s="141"/>
      <c r="FK1164" s="141"/>
      <c r="FL1164" s="141"/>
      <c r="FM1164" s="141"/>
      <c r="FN1164" s="141"/>
      <c r="FO1164" s="141"/>
    </row>
    <row r="1165" spans="2:171" ht="27.75" customHeight="1" x14ac:dyDescent="0.25">
      <c r="B1165" s="141"/>
      <c r="C1165" s="141"/>
      <c r="D1165" s="141"/>
      <c r="E1165" s="141"/>
      <c r="F1165" s="141"/>
      <c r="G1165" s="141"/>
      <c r="H1165" s="141"/>
      <c r="I1165" s="141"/>
      <c r="J1165" s="141"/>
      <c r="K1165" s="141"/>
      <c r="L1165" s="141"/>
      <c r="M1165" s="141"/>
      <c r="O1165" s="141"/>
      <c r="Q1165" s="141"/>
      <c r="R1165" s="141"/>
      <c r="S1165" s="141"/>
      <c r="T1165" s="141"/>
      <c r="U1165" s="141"/>
      <c r="V1165" s="141"/>
      <c r="AN1165" s="75"/>
      <c r="AO1165" s="489"/>
      <c r="AP1165" s="489"/>
      <c r="AQ1165" s="75"/>
      <c r="AR1165" s="141"/>
      <c r="AW1165" s="141"/>
      <c r="AX1165" s="141"/>
      <c r="BM1165" s="141"/>
      <c r="BN1165" s="141"/>
      <c r="BO1165" s="141"/>
      <c r="BP1165" s="141"/>
      <c r="BQ1165" s="141"/>
      <c r="BR1165" s="141"/>
      <c r="BS1165" s="141"/>
      <c r="CL1165" s="141"/>
      <c r="CM1165" s="141"/>
      <c r="CN1165" s="141"/>
      <c r="CO1165" s="141"/>
      <c r="CP1165" s="141"/>
      <c r="CQ1165" s="141"/>
      <c r="CS1165" s="141"/>
      <c r="CU1165" s="141"/>
      <c r="CW1165" s="141"/>
      <c r="CX1165" s="141"/>
      <c r="CY1165" s="141"/>
      <c r="CZ1165" s="141"/>
      <c r="DA1165" s="141"/>
      <c r="DB1165" s="141"/>
      <c r="DC1165" s="141"/>
      <c r="DD1165" s="141"/>
      <c r="DE1165" s="141"/>
      <c r="DF1165" s="141"/>
      <c r="DG1165" s="141"/>
      <c r="DH1165" s="141"/>
      <c r="DI1165" s="141"/>
      <c r="DJ1165" s="141"/>
      <c r="DK1165" s="141"/>
      <c r="DL1165" s="141"/>
      <c r="DM1165" s="141"/>
      <c r="DN1165" s="141"/>
      <c r="DO1165" s="141"/>
      <c r="DP1165" s="141"/>
      <c r="DQ1165" s="141"/>
      <c r="DR1165" s="141"/>
      <c r="DS1165" s="141"/>
      <c r="DT1165" s="141"/>
      <c r="DU1165" s="141"/>
      <c r="DV1165" s="141"/>
      <c r="DW1165" s="141"/>
      <c r="DX1165" s="141"/>
      <c r="DY1165" s="141"/>
      <c r="DZ1165" s="141"/>
      <c r="EA1165" s="141"/>
      <c r="EB1165" s="141"/>
      <c r="EC1165" s="141"/>
      <c r="ED1165" s="141"/>
      <c r="EE1165" s="141"/>
      <c r="EF1165" s="141"/>
      <c r="EG1165" s="141"/>
      <c r="EH1165" s="141"/>
      <c r="EI1165" s="141"/>
      <c r="EJ1165" s="141"/>
      <c r="EK1165" s="141"/>
      <c r="EL1165" s="141"/>
      <c r="EM1165" s="141"/>
      <c r="EN1165" s="141"/>
      <c r="EO1165" s="141"/>
      <c r="EP1165" s="141"/>
      <c r="EQ1165" s="141"/>
      <c r="ER1165" s="141"/>
      <c r="ES1165" s="141"/>
      <c r="ET1165" s="141"/>
      <c r="EU1165" s="141"/>
      <c r="EV1165" s="141"/>
      <c r="EW1165" s="141"/>
      <c r="EX1165" s="141"/>
      <c r="EY1165" s="141"/>
      <c r="EZ1165" s="141"/>
      <c r="FA1165" s="141"/>
      <c r="FB1165" s="141"/>
      <c r="FC1165" s="141"/>
      <c r="FD1165" s="141"/>
      <c r="FE1165" s="141"/>
      <c r="FF1165" s="141"/>
      <c r="FG1165" s="141"/>
      <c r="FH1165" s="141"/>
      <c r="FI1165" s="141"/>
      <c r="FJ1165" s="141"/>
      <c r="FK1165" s="141"/>
      <c r="FL1165" s="141"/>
      <c r="FM1165" s="141"/>
      <c r="FN1165" s="141"/>
      <c r="FO1165" s="141"/>
    </row>
    <row r="1166" spans="2:171" ht="27.75" customHeight="1" x14ac:dyDescent="0.25">
      <c r="B1166" s="141"/>
      <c r="C1166" s="141"/>
      <c r="D1166" s="141"/>
      <c r="E1166" s="141"/>
      <c r="F1166" s="141"/>
      <c r="G1166" s="141"/>
      <c r="H1166" s="141"/>
      <c r="I1166" s="141"/>
      <c r="J1166" s="141"/>
      <c r="K1166" s="141"/>
      <c r="L1166" s="141"/>
      <c r="M1166" s="141"/>
      <c r="O1166" s="141"/>
      <c r="Q1166" s="141"/>
      <c r="R1166" s="141"/>
      <c r="S1166" s="141"/>
      <c r="T1166" s="141"/>
      <c r="U1166" s="141"/>
      <c r="V1166" s="141"/>
      <c r="AN1166" s="75"/>
      <c r="AO1166" s="489"/>
      <c r="AP1166" s="489"/>
      <c r="AQ1166" s="75"/>
      <c r="AR1166" s="141"/>
      <c r="AW1166" s="141"/>
      <c r="AX1166" s="141"/>
      <c r="BM1166" s="141"/>
      <c r="BN1166" s="141"/>
      <c r="BO1166" s="141"/>
      <c r="BP1166" s="141"/>
      <c r="BQ1166" s="141"/>
      <c r="BR1166" s="141"/>
      <c r="BS1166" s="141"/>
      <c r="CL1166" s="141"/>
      <c r="CM1166" s="141"/>
      <c r="CN1166" s="141"/>
      <c r="CO1166" s="141"/>
      <c r="CP1166" s="141"/>
      <c r="CQ1166" s="141"/>
      <c r="CS1166" s="141"/>
      <c r="CU1166" s="141"/>
      <c r="CW1166" s="141"/>
      <c r="CX1166" s="141"/>
      <c r="CY1166" s="141"/>
      <c r="CZ1166" s="141"/>
      <c r="DA1166" s="141"/>
      <c r="DB1166" s="141"/>
      <c r="DC1166" s="141"/>
      <c r="DD1166" s="141"/>
      <c r="DE1166" s="141"/>
      <c r="DF1166" s="141"/>
      <c r="DG1166" s="141"/>
      <c r="DH1166" s="141"/>
      <c r="DI1166" s="141"/>
      <c r="DJ1166" s="141"/>
      <c r="DK1166" s="141"/>
      <c r="DL1166" s="141"/>
      <c r="DM1166" s="141"/>
      <c r="DN1166" s="141"/>
      <c r="DO1166" s="141"/>
      <c r="DP1166" s="141"/>
      <c r="DQ1166" s="141"/>
      <c r="DR1166" s="141"/>
      <c r="DS1166" s="141"/>
      <c r="DT1166" s="141"/>
      <c r="DU1166" s="141"/>
      <c r="DV1166" s="141"/>
      <c r="DW1166" s="141"/>
      <c r="DX1166" s="141"/>
      <c r="DY1166" s="141"/>
      <c r="DZ1166" s="141"/>
      <c r="EA1166" s="141"/>
      <c r="EB1166" s="141"/>
      <c r="EC1166" s="141"/>
      <c r="ED1166" s="141"/>
      <c r="EE1166" s="141"/>
      <c r="EF1166" s="141"/>
      <c r="EG1166" s="141"/>
      <c r="EH1166" s="141"/>
      <c r="EI1166" s="141"/>
      <c r="EJ1166" s="141"/>
      <c r="EK1166" s="141"/>
      <c r="EL1166" s="141"/>
      <c r="EM1166" s="141"/>
      <c r="EN1166" s="141"/>
      <c r="EO1166" s="141"/>
      <c r="EP1166" s="141"/>
      <c r="EQ1166" s="141"/>
      <c r="ER1166" s="141"/>
      <c r="ES1166" s="141"/>
      <c r="ET1166" s="141"/>
      <c r="EU1166" s="141"/>
      <c r="EV1166" s="141"/>
      <c r="EW1166" s="141"/>
      <c r="EX1166" s="141"/>
      <c r="EY1166" s="141"/>
      <c r="EZ1166" s="141"/>
      <c r="FA1166" s="141"/>
      <c r="FB1166" s="141"/>
      <c r="FC1166" s="141"/>
      <c r="FD1166" s="141"/>
      <c r="FE1166" s="141"/>
      <c r="FF1166" s="141"/>
      <c r="FG1166" s="141"/>
      <c r="FH1166" s="141"/>
      <c r="FI1166" s="141"/>
      <c r="FJ1166" s="141"/>
      <c r="FK1166" s="141"/>
      <c r="FL1166" s="141"/>
      <c r="FM1166" s="141"/>
      <c r="FN1166" s="141"/>
      <c r="FO1166" s="141"/>
    </row>
    <row r="1167" spans="2:171" ht="27.75" customHeight="1" x14ac:dyDescent="0.25">
      <c r="B1167" s="141"/>
      <c r="C1167" s="141"/>
      <c r="D1167" s="141"/>
      <c r="E1167" s="141"/>
      <c r="F1167" s="141"/>
      <c r="G1167" s="141"/>
      <c r="H1167" s="141"/>
      <c r="I1167" s="141"/>
      <c r="J1167" s="141"/>
      <c r="K1167" s="141"/>
      <c r="L1167" s="141"/>
      <c r="M1167" s="141"/>
      <c r="O1167" s="141"/>
      <c r="Q1167" s="141"/>
      <c r="R1167" s="141"/>
      <c r="S1167" s="141"/>
      <c r="T1167" s="141"/>
      <c r="U1167" s="141"/>
      <c r="V1167" s="141"/>
      <c r="AN1167" s="75"/>
      <c r="AO1167" s="489"/>
      <c r="AP1167" s="489"/>
      <c r="AQ1167" s="75"/>
      <c r="AR1167" s="141"/>
      <c r="AW1167" s="141"/>
      <c r="AX1167" s="141"/>
      <c r="BM1167" s="141"/>
      <c r="BN1167" s="141"/>
      <c r="BO1167" s="141"/>
      <c r="BP1167" s="141"/>
      <c r="BQ1167" s="141"/>
      <c r="BR1167" s="141"/>
      <c r="BS1167" s="141"/>
      <c r="CL1167" s="141"/>
      <c r="CM1167" s="141"/>
      <c r="CN1167" s="141"/>
      <c r="CO1167" s="141"/>
      <c r="CP1167" s="141"/>
      <c r="CQ1167" s="141"/>
      <c r="CS1167" s="141"/>
      <c r="CU1167" s="141"/>
      <c r="CW1167" s="141"/>
      <c r="CX1167" s="141"/>
      <c r="CY1167" s="141"/>
      <c r="CZ1167" s="141"/>
      <c r="DA1167" s="141"/>
      <c r="DB1167" s="141"/>
      <c r="DC1167" s="141"/>
      <c r="DD1167" s="141"/>
      <c r="DE1167" s="141"/>
      <c r="DF1167" s="141"/>
      <c r="DG1167" s="141"/>
      <c r="DH1167" s="141"/>
      <c r="DI1167" s="141"/>
      <c r="DJ1167" s="141"/>
      <c r="DK1167" s="141"/>
      <c r="DL1167" s="141"/>
      <c r="DM1167" s="141"/>
      <c r="DN1167" s="141"/>
      <c r="DO1167" s="141"/>
      <c r="DP1167" s="141"/>
      <c r="DQ1167" s="141"/>
      <c r="DR1167" s="141"/>
      <c r="DS1167" s="141"/>
      <c r="DT1167" s="141"/>
      <c r="DU1167" s="141"/>
      <c r="DV1167" s="141"/>
      <c r="DW1167" s="141"/>
      <c r="DX1167" s="141"/>
      <c r="DY1167" s="141"/>
      <c r="DZ1167" s="141"/>
      <c r="EA1167" s="141"/>
      <c r="EB1167" s="141"/>
      <c r="EC1167" s="141"/>
      <c r="ED1167" s="141"/>
      <c r="EE1167" s="141"/>
      <c r="EF1167" s="141"/>
      <c r="EG1167" s="141"/>
      <c r="EH1167" s="141"/>
      <c r="EI1167" s="141"/>
      <c r="EJ1167" s="141"/>
      <c r="EK1167" s="141"/>
      <c r="EL1167" s="141"/>
      <c r="EM1167" s="141"/>
      <c r="EN1167" s="141"/>
      <c r="EO1167" s="141"/>
      <c r="EP1167" s="141"/>
      <c r="EQ1167" s="141"/>
      <c r="ER1167" s="141"/>
      <c r="ES1167" s="141"/>
      <c r="ET1167" s="141"/>
      <c r="EU1167" s="141"/>
      <c r="EV1167" s="141"/>
      <c r="EW1167" s="141"/>
      <c r="EX1167" s="141"/>
      <c r="EY1167" s="141"/>
      <c r="EZ1167" s="141"/>
      <c r="FA1167" s="141"/>
      <c r="FB1167" s="141"/>
      <c r="FC1167" s="141"/>
      <c r="FD1167" s="141"/>
      <c r="FE1167" s="141"/>
      <c r="FF1167" s="141"/>
      <c r="FG1167" s="141"/>
      <c r="FH1167" s="141"/>
      <c r="FI1167" s="141"/>
      <c r="FJ1167" s="141"/>
      <c r="FK1167" s="141"/>
      <c r="FL1167" s="141"/>
      <c r="FM1167" s="141"/>
      <c r="FN1167" s="141"/>
      <c r="FO1167" s="141"/>
    </row>
    <row r="1168" spans="2:171" ht="27.75" customHeight="1" x14ac:dyDescent="0.25">
      <c r="B1168" s="141"/>
      <c r="C1168" s="141"/>
      <c r="D1168" s="141"/>
      <c r="E1168" s="141"/>
      <c r="F1168" s="141"/>
      <c r="G1168" s="141"/>
      <c r="H1168" s="141"/>
      <c r="I1168" s="141"/>
      <c r="J1168" s="141"/>
      <c r="K1168" s="141"/>
      <c r="L1168" s="141"/>
      <c r="M1168" s="141"/>
      <c r="O1168" s="141"/>
      <c r="Q1168" s="141"/>
      <c r="R1168" s="141"/>
      <c r="S1168" s="141"/>
      <c r="T1168" s="141"/>
      <c r="U1168" s="141"/>
      <c r="V1168" s="141"/>
      <c r="AN1168" s="75"/>
      <c r="AO1168" s="489"/>
      <c r="AP1168" s="489"/>
      <c r="AQ1168" s="75"/>
      <c r="AR1168" s="141"/>
      <c r="AW1168" s="141"/>
      <c r="AX1168" s="141"/>
      <c r="BM1168" s="141"/>
      <c r="BN1168" s="141"/>
      <c r="BO1168" s="141"/>
      <c r="BP1168" s="141"/>
      <c r="BQ1168" s="141"/>
      <c r="BR1168" s="141"/>
      <c r="BS1168" s="141"/>
      <c r="CL1168" s="141"/>
      <c r="CM1168" s="141"/>
      <c r="CN1168" s="141"/>
      <c r="CO1168" s="141"/>
      <c r="CP1168" s="141"/>
      <c r="CQ1168" s="141"/>
      <c r="CS1168" s="141"/>
      <c r="CU1168" s="141"/>
      <c r="CW1168" s="141"/>
      <c r="CX1168" s="141"/>
      <c r="CY1168" s="141"/>
      <c r="CZ1168" s="141"/>
      <c r="DA1168" s="141"/>
      <c r="DB1168" s="141"/>
      <c r="DC1168" s="141"/>
      <c r="DD1168" s="141"/>
      <c r="DE1168" s="141"/>
      <c r="DF1168" s="141"/>
      <c r="DG1168" s="141"/>
      <c r="DH1168" s="141"/>
      <c r="DI1168" s="141"/>
      <c r="DJ1168" s="141"/>
      <c r="DK1168" s="141"/>
      <c r="DL1168" s="141"/>
      <c r="DM1168" s="141"/>
      <c r="DN1168" s="141"/>
      <c r="DO1168" s="141"/>
      <c r="DP1168" s="141"/>
      <c r="DQ1168" s="141"/>
      <c r="DR1168" s="141"/>
      <c r="DS1168" s="141"/>
      <c r="DT1168" s="141"/>
      <c r="DU1168" s="141"/>
      <c r="DV1168" s="141"/>
      <c r="DW1168" s="141"/>
      <c r="DX1168" s="141"/>
      <c r="DY1168" s="141"/>
      <c r="DZ1168" s="141"/>
      <c r="EA1168" s="141"/>
      <c r="EB1168" s="141"/>
      <c r="EC1168" s="141"/>
      <c r="ED1168" s="141"/>
      <c r="EE1168" s="141"/>
      <c r="EF1168" s="141"/>
      <c r="EG1168" s="141"/>
      <c r="EH1168" s="141"/>
      <c r="EI1168" s="141"/>
      <c r="EJ1168" s="141"/>
      <c r="EK1168" s="141"/>
      <c r="EL1168" s="141"/>
      <c r="EM1168" s="141"/>
      <c r="EN1168" s="141"/>
      <c r="EO1168" s="141"/>
      <c r="EP1168" s="141"/>
      <c r="EQ1168" s="141"/>
      <c r="ER1168" s="141"/>
      <c r="ES1168" s="141"/>
      <c r="ET1168" s="141"/>
      <c r="EU1168" s="141"/>
      <c r="EV1168" s="141"/>
      <c r="EW1168" s="141"/>
      <c r="EX1168" s="141"/>
      <c r="EY1168" s="141"/>
      <c r="EZ1168" s="141"/>
      <c r="FA1168" s="141"/>
      <c r="FB1168" s="141"/>
      <c r="FC1168" s="141"/>
      <c r="FD1168" s="141"/>
      <c r="FE1168" s="141"/>
      <c r="FF1168" s="141"/>
      <c r="FG1168" s="141"/>
      <c r="FH1168" s="141"/>
      <c r="FI1168" s="141"/>
      <c r="FJ1168" s="141"/>
      <c r="FK1168" s="141"/>
      <c r="FL1168" s="141"/>
      <c r="FM1168" s="141"/>
      <c r="FN1168" s="141"/>
      <c r="FO1168" s="141"/>
    </row>
    <row r="1169" spans="15:171" ht="27.75" customHeight="1" x14ac:dyDescent="0.25">
      <c r="O1169" s="141"/>
      <c r="Q1169" s="141"/>
      <c r="R1169" s="141"/>
      <c r="S1169" s="141"/>
      <c r="T1169" s="141"/>
      <c r="U1169" s="141"/>
      <c r="V1169" s="141"/>
      <c r="AN1169" s="75"/>
      <c r="AO1169" s="489"/>
      <c r="AP1169" s="489"/>
      <c r="AQ1169" s="75"/>
      <c r="AR1169" s="141"/>
      <c r="AW1169" s="141"/>
      <c r="AX1169" s="141"/>
      <c r="BM1169" s="141"/>
      <c r="BN1169" s="141"/>
      <c r="BO1169" s="141"/>
      <c r="BP1169" s="141"/>
      <c r="BQ1169" s="141"/>
      <c r="BR1169" s="141"/>
      <c r="BS1169" s="141"/>
      <c r="CL1169" s="141"/>
      <c r="CM1169" s="141"/>
      <c r="CN1169" s="141"/>
      <c r="CO1169" s="141"/>
      <c r="CP1169" s="141"/>
      <c r="CQ1169" s="141"/>
      <c r="CS1169" s="141"/>
      <c r="CU1169" s="141"/>
      <c r="CW1169" s="141"/>
      <c r="CX1169" s="141"/>
      <c r="CY1169" s="141"/>
      <c r="CZ1169" s="141"/>
      <c r="DA1169" s="141"/>
      <c r="DB1169" s="141"/>
      <c r="DC1169" s="141"/>
      <c r="DD1169" s="141"/>
      <c r="DE1169" s="141"/>
      <c r="DF1169" s="141"/>
      <c r="DG1169" s="141"/>
      <c r="DH1169" s="141"/>
      <c r="DI1169" s="141"/>
      <c r="DJ1169" s="141"/>
      <c r="DK1169" s="141"/>
      <c r="DL1169" s="141"/>
      <c r="DM1169" s="141"/>
      <c r="DN1169" s="141"/>
      <c r="DO1169" s="141"/>
      <c r="DP1169" s="141"/>
      <c r="DQ1169" s="141"/>
      <c r="DR1169" s="141"/>
      <c r="DS1169" s="141"/>
      <c r="DT1169" s="141"/>
      <c r="DU1169" s="141"/>
      <c r="DV1169" s="141"/>
      <c r="DW1169" s="141"/>
      <c r="DX1169" s="141"/>
      <c r="DY1169" s="141"/>
      <c r="DZ1169" s="141"/>
      <c r="EA1169" s="141"/>
      <c r="EB1169" s="141"/>
      <c r="EC1169" s="141"/>
      <c r="ED1169" s="141"/>
      <c r="EE1169" s="141"/>
      <c r="EF1169" s="141"/>
      <c r="EG1169" s="141"/>
      <c r="EH1169" s="141"/>
      <c r="EI1169" s="141"/>
      <c r="EJ1169" s="141"/>
      <c r="EK1169" s="141"/>
      <c r="EL1169" s="141"/>
      <c r="EM1169" s="141"/>
      <c r="EN1169" s="141"/>
      <c r="EO1169" s="141"/>
      <c r="EP1169" s="141"/>
      <c r="EQ1169" s="141"/>
      <c r="ER1169" s="141"/>
      <c r="ES1169" s="141"/>
      <c r="ET1169" s="141"/>
      <c r="EU1169" s="141"/>
      <c r="EV1169" s="141"/>
      <c r="EW1169" s="141"/>
      <c r="EX1169" s="141"/>
      <c r="EY1169" s="141"/>
      <c r="EZ1169" s="141"/>
      <c r="FA1169" s="141"/>
      <c r="FB1169" s="141"/>
      <c r="FC1169" s="141"/>
      <c r="FD1169" s="141"/>
      <c r="FE1169" s="141"/>
      <c r="FF1169" s="141"/>
      <c r="FG1169" s="141"/>
      <c r="FH1169" s="141"/>
      <c r="FI1169" s="141"/>
      <c r="FJ1169" s="141"/>
      <c r="FK1169" s="141"/>
      <c r="FL1169" s="141"/>
      <c r="FM1169" s="141"/>
      <c r="FN1169" s="141"/>
      <c r="FO1169" s="141"/>
    </row>
    <row r="1170" spans="15:171" ht="27.75" customHeight="1" x14ac:dyDescent="0.25">
      <c r="O1170" s="141"/>
      <c r="Q1170" s="141"/>
      <c r="R1170" s="141"/>
      <c r="S1170" s="141"/>
      <c r="T1170" s="141"/>
      <c r="U1170" s="141"/>
      <c r="V1170" s="141"/>
      <c r="AN1170" s="75"/>
      <c r="AO1170" s="489"/>
      <c r="AP1170" s="489"/>
      <c r="AQ1170" s="75"/>
      <c r="AR1170" s="141"/>
      <c r="AW1170" s="141"/>
      <c r="AX1170" s="141"/>
      <c r="BM1170" s="141"/>
      <c r="BN1170" s="141"/>
      <c r="BO1170" s="141"/>
      <c r="BP1170" s="141"/>
      <c r="BQ1170" s="141"/>
      <c r="BR1170" s="141"/>
      <c r="BS1170" s="141"/>
      <c r="CL1170" s="141"/>
      <c r="CM1170" s="141"/>
      <c r="CN1170" s="141"/>
      <c r="CO1170" s="141"/>
      <c r="CP1170" s="141"/>
      <c r="CQ1170" s="141"/>
      <c r="CS1170" s="141"/>
      <c r="CU1170" s="141"/>
      <c r="CW1170" s="141"/>
      <c r="CX1170" s="141"/>
      <c r="CY1170" s="141"/>
      <c r="CZ1170" s="141"/>
      <c r="DA1170" s="141"/>
      <c r="DB1170" s="141"/>
      <c r="DC1170" s="141"/>
      <c r="DD1170" s="141"/>
      <c r="DE1170" s="141"/>
      <c r="DF1170" s="141"/>
      <c r="DG1170" s="141"/>
      <c r="DH1170" s="141"/>
      <c r="DI1170" s="141"/>
      <c r="DJ1170" s="141"/>
      <c r="DK1170" s="141"/>
      <c r="DL1170" s="141"/>
      <c r="DM1170" s="141"/>
      <c r="DN1170" s="141"/>
      <c r="DO1170" s="141"/>
      <c r="DP1170" s="141"/>
      <c r="DQ1170" s="141"/>
      <c r="DR1170" s="141"/>
      <c r="DS1170" s="141"/>
      <c r="DT1170" s="141"/>
      <c r="DU1170" s="141"/>
      <c r="DV1170" s="141"/>
      <c r="DW1170" s="141"/>
      <c r="DX1170" s="141"/>
      <c r="DY1170" s="141"/>
      <c r="DZ1170" s="141"/>
      <c r="EA1170" s="141"/>
      <c r="EB1170" s="141"/>
      <c r="EC1170" s="141"/>
      <c r="ED1170" s="141"/>
      <c r="EE1170" s="141"/>
      <c r="EF1170" s="141"/>
      <c r="EG1170" s="141"/>
      <c r="EH1170" s="141"/>
      <c r="EI1170" s="141"/>
      <c r="EJ1170" s="141"/>
      <c r="EK1170" s="141"/>
      <c r="EL1170" s="141"/>
      <c r="EM1170" s="141"/>
      <c r="EN1170" s="141"/>
      <c r="EO1170" s="141"/>
      <c r="EP1170" s="141"/>
      <c r="EQ1170" s="141"/>
      <c r="ER1170" s="141"/>
      <c r="ES1170" s="141"/>
      <c r="ET1170" s="141"/>
      <c r="EU1170" s="141"/>
      <c r="EV1170" s="141"/>
      <c r="EW1170" s="141"/>
      <c r="EX1170" s="141"/>
      <c r="EY1170" s="141"/>
      <c r="EZ1170" s="141"/>
      <c r="FA1170" s="141"/>
      <c r="FB1170" s="141"/>
      <c r="FC1170" s="141"/>
      <c r="FD1170" s="141"/>
      <c r="FE1170" s="141"/>
      <c r="FF1170" s="141"/>
      <c r="FG1170" s="141"/>
      <c r="FH1170" s="141"/>
      <c r="FI1170" s="141"/>
      <c r="FJ1170" s="141"/>
      <c r="FK1170" s="141"/>
      <c r="FL1170" s="141"/>
      <c r="FM1170" s="141"/>
      <c r="FN1170" s="141"/>
      <c r="FO1170" s="141"/>
    </row>
    <row r="1171" spans="15:171" ht="27.75" customHeight="1" x14ac:dyDescent="0.25">
      <c r="O1171" s="141"/>
      <c r="Q1171" s="141"/>
      <c r="R1171" s="141"/>
      <c r="S1171" s="141"/>
      <c r="T1171" s="141"/>
      <c r="U1171" s="141"/>
      <c r="V1171" s="141"/>
      <c r="AN1171" s="75"/>
      <c r="AO1171" s="489"/>
      <c r="AP1171" s="489"/>
      <c r="AQ1171" s="75"/>
      <c r="AR1171" s="141"/>
      <c r="AW1171" s="141"/>
      <c r="AX1171" s="141"/>
      <c r="BM1171" s="141"/>
      <c r="BN1171" s="141"/>
      <c r="BO1171" s="141"/>
      <c r="BP1171" s="141"/>
      <c r="BQ1171" s="141"/>
      <c r="BR1171" s="141"/>
      <c r="BS1171" s="141"/>
      <c r="CL1171" s="141"/>
      <c r="CM1171" s="141"/>
      <c r="CN1171" s="141"/>
      <c r="CO1171" s="141"/>
      <c r="CP1171" s="141"/>
      <c r="CQ1171" s="141"/>
      <c r="CS1171" s="141"/>
      <c r="CU1171" s="141"/>
      <c r="CW1171" s="141"/>
      <c r="CX1171" s="141"/>
      <c r="CY1171" s="141"/>
      <c r="CZ1171" s="141"/>
      <c r="DA1171" s="141"/>
      <c r="DB1171" s="141"/>
      <c r="DC1171" s="141"/>
      <c r="DD1171" s="141"/>
      <c r="DE1171" s="141"/>
      <c r="DF1171" s="141"/>
      <c r="DG1171" s="141"/>
      <c r="DH1171" s="141"/>
      <c r="DI1171" s="141"/>
      <c r="DJ1171" s="141"/>
      <c r="DK1171" s="141"/>
      <c r="DL1171" s="141"/>
      <c r="DM1171" s="141"/>
      <c r="DN1171" s="141"/>
      <c r="DO1171" s="141"/>
      <c r="DP1171" s="141"/>
      <c r="DQ1171" s="141"/>
      <c r="DR1171" s="141"/>
      <c r="DS1171" s="141"/>
      <c r="DT1171" s="141"/>
      <c r="DU1171" s="141"/>
      <c r="DV1171" s="141"/>
      <c r="DW1171" s="141"/>
      <c r="DX1171" s="141"/>
      <c r="DY1171" s="141"/>
      <c r="DZ1171" s="141"/>
      <c r="EA1171" s="141"/>
      <c r="EB1171" s="141"/>
      <c r="EC1171" s="141"/>
      <c r="ED1171" s="141"/>
      <c r="EE1171" s="141"/>
      <c r="EF1171" s="141"/>
      <c r="EG1171" s="141"/>
      <c r="EH1171" s="141"/>
      <c r="EI1171" s="141"/>
      <c r="EJ1171" s="141"/>
      <c r="EK1171" s="141"/>
      <c r="EL1171" s="141"/>
      <c r="EM1171" s="141"/>
      <c r="EN1171" s="141"/>
      <c r="EO1171" s="141"/>
      <c r="EP1171" s="141"/>
      <c r="EQ1171" s="141"/>
      <c r="ER1171" s="141"/>
      <c r="ES1171" s="141"/>
      <c r="ET1171" s="141"/>
      <c r="EU1171" s="141"/>
      <c r="EV1171" s="141"/>
      <c r="EW1171" s="141"/>
      <c r="EX1171" s="141"/>
      <c r="EY1171" s="141"/>
      <c r="EZ1171" s="141"/>
      <c r="FA1171" s="141"/>
      <c r="FB1171" s="141"/>
      <c r="FC1171" s="141"/>
      <c r="FD1171" s="141"/>
      <c r="FE1171" s="141"/>
      <c r="FF1171" s="141"/>
      <c r="FG1171" s="141"/>
      <c r="FH1171" s="141"/>
      <c r="FI1171" s="141"/>
      <c r="FJ1171" s="141"/>
      <c r="FK1171" s="141"/>
      <c r="FL1171" s="141"/>
      <c r="FM1171" s="141"/>
      <c r="FN1171" s="141"/>
      <c r="FO1171" s="141"/>
    </row>
    <row r="1172" spans="15:171" ht="27.75" customHeight="1" x14ac:dyDescent="0.25">
      <c r="O1172" s="141"/>
      <c r="Q1172" s="141"/>
      <c r="R1172" s="141"/>
      <c r="S1172" s="141"/>
      <c r="T1172" s="141"/>
      <c r="U1172" s="141"/>
      <c r="V1172" s="141"/>
      <c r="AN1172" s="75"/>
      <c r="AO1172" s="489"/>
      <c r="AP1172" s="489"/>
      <c r="AQ1172" s="75"/>
      <c r="AR1172" s="141"/>
      <c r="AW1172" s="141"/>
      <c r="AX1172" s="141"/>
      <c r="BM1172" s="141"/>
      <c r="BN1172" s="141"/>
      <c r="BO1172" s="141"/>
      <c r="BP1172" s="141"/>
      <c r="BQ1172" s="141"/>
      <c r="BR1172" s="141"/>
      <c r="BS1172" s="141"/>
      <c r="CL1172" s="141"/>
      <c r="CM1172" s="141"/>
      <c r="CN1172" s="141"/>
      <c r="CO1172" s="141"/>
      <c r="CP1172" s="141"/>
      <c r="CQ1172" s="141"/>
      <c r="CS1172" s="141"/>
      <c r="CU1172" s="141"/>
      <c r="CW1172" s="141"/>
      <c r="CX1172" s="141"/>
      <c r="CY1172" s="141"/>
      <c r="CZ1172" s="141"/>
      <c r="DA1172" s="141"/>
      <c r="DB1172" s="141"/>
      <c r="DC1172" s="141"/>
      <c r="DD1172" s="141"/>
      <c r="DE1172" s="141"/>
      <c r="DF1172" s="141"/>
      <c r="DG1172" s="141"/>
      <c r="DH1172" s="141"/>
      <c r="DI1172" s="141"/>
      <c r="DJ1172" s="141"/>
      <c r="DK1172" s="141"/>
      <c r="DL1172" s="141"/>
      <c r="DM1172" s="141"/>
      <c r="DN1172" s="141"/>
      <c r="DO1172" s="141"/>
      <c r="DP1172" s="141"/>
      <c r="DQ1172" s="141"/>
      <c r="DR1172" s="141"/>
      <c r="DS1172" s="141"/>
      <c r="DT1172" s="141"/>
      <c r="DU1172" s="141"/>
      <c r="DV1172" s="141"/>
      <c r="DW1172" s="141"/>
      <c r="DX1172" s="141"/>
      <c r="DY1172" s="141"/>
      <c r="DZ1172" s="141"/>
      <c r="EA1172" s="141"/>
      <c r="EB1172" s="141"/>
      <c r="EC1172" s="141"/>
      <c r="ED1172" s="141"/>
      <c r="EE1172" s="141"/>
      <c r="EF1172" s="141"/>
      <c r="EG1172" s="141"/>
      <c r="EH1172" s="141"/>
      <c r="EI1172" s="141"/>
      <c r="EJ1172" s="141"/>
      <c r="EK1172" s="141"/>
      <c r="EL1172" s="141"/>
      <c r="EM1172" s="141"/>
      <c r="EN1172" s="141"/>
      <c r="EO1172" s="141"/>
      <c r="EP1172" s="141"/>
      <c r="EQ1172" s="141"/>
      <c r="ER1172" s="141"/>
      <c r="ES1172" s="141"/>
      <c r="ET1172" s="141"/>
      <c r="EU1172" s="141"/>
      <c r="EV1172" s="141"/>
      <c r="EW1172" s="141"/>
      <c r="EX1172" s="141"/>
      <c r="EY1172" s="141"/>
      <c r="EZ1172" s="141"/>
      <c r="FA1172" s="141"/>
      <c r="FB1172" s="141"/>
      <c r="FC1172" s="141"/>
      <c r="FD1172" s="141"/>
      <c r="FE1172" s="141"/>
      <c r="FF1172" s="141"/>
      <c r="FG1172" s="141"/>
      <c r="FH1172" s="141"/>
      <c r="FI1172" s="141"/>
      <c r="FJ1172" s="141"/>
      <c r="FK1172" s="141"/>
      <c r="FL1172" s="141"/>
      <c r="FM1172" s="141"/>
      <c r="FN1172" s="141"/>
      <c r="FO1172" s="141"/>
    </row>
    <row r="1173" spans="15:171" ht="27.75" customHeight="1" x14ac:dyDescent="0.25">
      <c r="O1173" s="141"/>
      <c r="Q1173" s="141"/>
      <c r="R1173" s="141"/>
      <c r="S1173" s="141"/>
      <c r="T1173" s="141"/>
      <c r="U1173" s="141"/>
      <c r="V1173" s="141"/>
      <c r="AN1173" s="75"/>
      <c r="AO1173" s="489"/>
      <c r="AP1173" s="489"/>
      <c r="AQ1173" s="75"/>
      <c r="AR1173" s="141"/>
      <c r="AW1173" s="141"/>
      <c r="AX1173" s="141"/>
      <c r="BM1173" s="141"/>
      <c r="BN1173" s="141"/>
      <c r="BO1173" s="141"/>
      <c r="BP1173" s="141"/>
      <c r="BQ1173" s="141"/>
      <c r="BR1173" s="141"/>
      <c r="BS1173" s="141"/>
      <c r="CL1173" s="141"/>
      <c r="CM1173" s="141"/>
      <c r="CN1173" s="141"/>
      <c r="CO1173" s="141"/>
      <c r="CP1173" s="141"/>
      <c r="CQ1173" s="141"/>
      <c r="CS1173" s="141"/>
      <c r="CU1173" s="141"/>
      <c r="CW1173" s="141"/>
      <c r="CX1173" s="141"/>
      <c r="CY1173" s="141"/>
      <c r="CZ1173" s="141"/>
      <c r="DA1173" s="141"/>
      <c r="DB1173" s="141"/>
      <c r="DC1173" s="141"/>
      <c r="DD1173" s="141"/>
      <c r="DE1173" s="141"/>
      <c r="DF1173" s="141"/>
      <c r="DG1173" s="141"/>
      <c r="DH1173" s="141"/>
      <c r="DI1173" s="141"/>
      <c r="DJ1173" s="141"/>
      <c r="DK1173" s="141"/>
      <c r="DL1173" s="141"/>
      <c r="DM1173" s="141"/>
      <c r="DN1173" s="141"/>
      <c r="DO1173" s="141"/>
      <c r="DP1173" s="141"/>
      <c r="DQ1173" s="141"/>
      <c r="DR1173" s="141"/>
      <c r="DS1173" s="141"/>
      <c r="DT1173" s="141"/>
      <c r="DU1173" s="141"/>
      <c r="DV1173" s="141"/>
      <c r="DW1173" s="141"/>
      <c r="DX1173" s="141"/>
      <c r="DY1173" s="141"/>
      <c r="DZ1173" s="141"/>
      <c r="EA1173" s="141"/>
      <c r="EB1173" s="141"/>
      <c r="EC1173" s="141"/>
      <c r="ED1173" s="141"/>
      <c r="EE1173" s="141"/>
      <c r="EF1173" s="141"/>
      <c r="EG1173" s="141"/>
      <c r="EH1173" s="141"/>
      <c r="EI1173" s="141"/>
      <c r="EJ1173" s="141"/>
      <c r="EK1173" s="141"/>
      <c r="EL1173" s="141"/>
      <c r="EM1173" s="141"/>
      <c r="EN1173" s="141"/>
      <c r="EO1173" s="141"/>
      <c r="EP1173" s="141"/>
      <c r="EQ1173" s="141"/>
      <c r="ER1173" s="141"/>
      <c r="ES1173" s="141"/>
      <c r="ET1173" s="141"/>
      <c r="EU1173" s="141"/>
      <c r="EV1173" s="141"/>
      <c r="EW1173" s="141"/>
      <c r="EX1173" s="141"/>
      <c r="EY1173" s="141"/>
      <c r="EZ1173" s="141"/>
      <c r="FA1173" s="141"/>
      <c r="FB1173" s="141"/>
      <c r="FC1173" s="141"/>
      <c r="FD1173" s="141"/>
      <c r="FE1173" s="141"/>
      <c r="FF1173" s="141"/>
      <c r="FG1173" s="141"/>
      <c r="FH1173" s="141"/>
      <c r="FI1173" s="141"/>
      <c r="FJ1173" s="141"/>
      <c r="FK1173" s="141"/>
      <c r="FL1173" s="141"/>
      <c r="FM1173" s="141"/>
      <c r="FN1173" s="141"/>
      <c r="FO1173" s="141"/>
    </row>
    <row r="1174" spans="15:171" ht="27.75" customHeight="1" x14ac:dyDescent="0.25">
      <c r="O1174" s="141"/>
      <c r="Q1174" s="141"/>
      <c r="R1174" s="141"/>
      <c r="S1174" s="141"/>
      <c r="T1174" s="141"/>
      <c r="U1174" s="141"/>
      <c r="V1174" s="141"/>
      <c r="AN1174" s="75"/>
      <c r="AO1174" s="489"/>
      <c r="AP1174" s="489"/>
      <c r="AQ1174" s="75"/>
      <c r="AR1174" s="141"/>
      <c r="AW1174" s="141"/>
      <c r="AX1174" s="141"/>
      <c r="BM1174" s="141"/>
      <c r="BN1174" s="141"/>
      <c r="BO1174" s="141"/>
      <c r="BP1174" s="141"/>
      <c r="BQ1174" s="141"/>
      <c r="BR1174" s="141"/>
      <c r="BS1174" s="141"/>
      <c r="CL1174" s="141"/>
      <c r="CM1174" s="141"/>
      <c r="CN1174" s="141"/>
      <c r="CO1174" s="141"/>
      <c r="CP1174" s="141"/>
      <c r="CQ1174" s="141"/>
      <c r="CS1174" s="141"/>
      <c r="CU1174" s="141"/>
      <c r="CW1174" s="141"/>
      <c r="CX1174" s="141"/>
      <c r="CY1174" s="141"/>
      <c r="CZ1174" s="141"/>
      <c r="DA1174" s="141"/>
      <c r="DB1174" s="141"/>
      <c r="DC1174" s="141"/>
      <c r="DD1174" s="141"/>
      <c r="DE1174" s="141"/>
      <c r="DF1174" s="141"/>
      <c r="DG1174" s="141"/>
      <c r="DH1174" s="141"/>
      <c r="DI1174" s="141"/>
      <c r="DJ1174" s="141"/>
      <c r="DK1174" s="141"/>
      <c r="DL1174" s="141"/>
      <c r="DM1174" s="141"/>
      <c r="DN1174" s="141"/>
      <c r="DO1174" s="141"/>
      <c r="DP1174" s="141"/>
      <c r="DQ1174" s="141"/>
      <c r="DR1174" s="141"/>
      <c r="DS1174" s="141"/>
      <c r="DT1174" s="141"/>
      <c r="DU1174" s="141"/>
      <c r="DV1174" s="141"/>
      <c r="DW1174" s="141"/>
      <c r="DX1174" s="141"/>
      <c r="DY1174" s="141"/>
      <c r="DZ1174" s="141"/>
      <c r="EA1174" s="141"/>
      <c r="EB1174" s="141"/>
      <c r="EC1174" s="141"/>
      <c r="ED1174" s="141"/>
      <c r="EE1174" s="141"/>
      <c r="EF1174" s="141"/>
      <c r="EG1174" s="141"/>
      <c r="EH1174" s="141"/>
      <c r="EI1174" s="141"/>
      <c r="EJ1174" s="141"/>
      <c r="EK1174" s="141"/>
      <c r="EL1174" s="141"/>
      <c r="EM1174" s="141"/>
      <c r="EN1174" s="141"/>
      <c r="EO1174" s="141"/>
      <c r="EP1174" s="141"/>
      <c r="EQ1174" s="141"/>
      <c r="ER1174" s="141"/>
      <c r="ES1174" s="141"/>
      <c r="ET1174" s="141"/>
      <c r="EU1174" s="141"/>
      <c r="EV1174" s="141"/>
      <c r="EW1174" s="141"/>
      <c r="EX1174" s="141"/>
      <c r="EY1174" s="141"/>
      <c r="EZ1174" s="141"/>
      <c r="FA1174" s="141"/>
      <c r="FB1174" s="141"/>
      <c r="FC1174" s="141"/>
      <c r="FD1174" s="141"/>
      <c r="FE1174" s="141"/>
      <c r="FF1174" s="141"/>
      <c r="FG1174" s="141"/>
      <c r="FH1174" s="141"/>
      <c r="FI1174" s="141"/>
      <c r="FJ1174" s="141"/>
      <c r="FK1174" s="141"/>
      <c r="FL1174" s="141"/>
      <c r="FM1174" s="141"/>
      <c r="FN1174" s="141"/>
      <c r="FO1174" s="141"/>
    </row>
    <row r="1175" spans="15:171" ht="27.75" customHeight="1" x14ac:dyDescent="0.25">
      <c r="O1175" s="141"/>
      <c r="Q1175" s="141"/>
      <c r="R1175" s="141"/>
      <c r="S1175" s="141"/>
      <c r="T1175" s="141"/>
      <c r="U1175" s="141"/>
      <c r="V1175" s="141"/>
      <c r="AN1175" s="75"/>
      <c r="AO1175" s="489"/>
      <c r="AP1175" s="489"/>
      <c r="AQ1175" s="75"/>
      <c r="AR1175" s="141"/>
      <c r="AW1175" s="141"/>
      <c r="AX1175" s="141"/>
      <c r="BM1175" s="141"/>
      <c r="BN1175" s="141"/>
      <c r="BO1175" s="141"/>
      <c r="BP1175" s="141"/>
      <c r="BQ1175" s="141"/>
      <c r="BR1175" s="141"/>
      <c r="BS1175" s="141"/>
      <c r="CL1175" s="141"/>
      <c r="CM1175" s="141"/>
      <c r="CN1175" s="141"/>
      <c r="CO1175" s="141"/>
      <c r="CP1175" s="141"/>
      <c r="CQ1175" s="141"/>
      <c r="CS1175" s="141"/>
      <c r="CU1175" s="141"/>
      <c r="CW1175" s="141"/>
      <c r="CX1175" s="141"/>
      <c r="CY1175" s="141"/>
      <c r="CZ1175" s="141"/>
      <c r="DA1175" s="141"/>
      <c r="DB1175" s="141"/>
      <c r="DC1175" s="141"/>
      <c r="DD1175" s="141"/>
      <c r="DE1175" s="141"/>
      <c r="DF1175" s="141"/>
      <c r="DG1175" s="141"/>
      <c r="DH1175" s="141"/>
      <c r="DI1175" s="141"/>
      <c r="DJ1175" s="141"/>
      <c r="DK1175" s="141"/>
      <c r="DL1175" s="141"/>
      <c r="DM1175" s="141"/>
      <c r="DN1175" s="141"/>
      <c r="DO1175" s="141"/>
      <c r="DP1175" s="141"/>
      <c r="DQ1175" s="141"/>
      <c r="DR1175" s="141"/>
      <c r="DS1175" s="141"/>
      <c r="DT1175" s="141"/>
      <c r="DU1175" s="141"/>
      <c r="DV1175" s="141"/>
      <c r="DW1175" s="141"/>
      <c r="DX1175" s="141"/>
      <c r="DY1175" s="141"/>
      <c r="DZ1175" s="141"/>
      <c r="EA1175" s="141"/>
      <c r="EB1175" s="141"/>
      <c r="EC1175" s="141"/>
      <c r="ED1175" s="141"/>
      <c r="EE1175" s="141"/>
      <c r="EF1175" s="141"/>
      <c r="EG1175" s="141"/>
      <c r="EH1175" s="141"/>
      <c r="EI1175" s="141"/>
      <c r="EJ1175" s="141"/>
      <c r="EK1175" s="141"/>
      <c r="EL1175" s="141"/>
      <c r="EM1175" s="141"/>
      <c r="EN1175" s="141"/>
      <c r="EO1175" s="141"/>
      <c r="EP1175" s="141"/>
      <c r="EQ1175" s="141"/>
      <c r="ER1175" s="141"/>
      <c r="ES1175" s="141"/>
      <c r="ET1175" s="141"/>
      <c r="EU1175" s="141"/>
      <c r="EV1175" s="141"/>
      <c r="EW1175" s="141"/>
      <c r="EX1175" s="141"/>
      <c r="EY1175" s="141"/>
      <c r="EZ1175" s="141"/>
      <c r="FA1175" s="141"/>
      <c r="FB1175" s="141"/>
      <c r="FC1175" s="141"/>
      <c r="FD1175" s="141"/>
      <c r="FE1175" s="141"/>
      <c r="FF1175" s="141"/>
      <c r="FG1175" s="141"/>
      <c r="FH1175" s="141"/>
      <c r="FI1175" s="141"/>
      <c r="FJ1175" s="141"/>
      <c r="FK1175" s="141"/>
      <c r="FL1175" s="141"/>
      <c r="FM1175" s="141"/>
      <c r="FN1175" s="141"/>
      <c r="FO1175" s="141"/>
    </row>
    <row r="1176" spans="15:171" ht="27.75" customHeight="1" x14ac:dyDescent="0.25">
      <c r="O1176" s="141"/>
      <c r="Q1176" s="141"/>
      <c r="R1176" s="141"/>
      <c r="S1176" s="141"/>
      <c r="T1176" s="141"/>
      <c r="U1176" s="141"/>
      <c r="V1176" s="141"/>
      <c r="AN1176" s="75"/>
      <c r="AO1176" s="489"/>
      <c r="AP1176" s="489"/>
      <c r="AQ1176" s="75"/>
      <c r="AR1176" s="141"/>
      <c r="AW1176" s="141"/>
      <c r="AX1176" s="141"/>
      <c r="BM1176" s="141"/>
      <c r="BN1176" s="141"/>
      <c r="BO1176" s="141"/>
      <c r="BP1176" s="141"/>
      <c r="BQ1176" s="141"/>
      <c r="BR1176" s="141"/>
      <c r="BS1176" s="141"/>
      <c r="CL1176" s="141"/>
      <c r="CM1176" s="141"/>
      <c r="CN1176" s="141"/>
      <c r="CO1176" s="141"/>
      <c r="CP1176" s="141"/>
      <c r="CQ1176" s="141"/>
      <c r="CS1176" s="141"/>
      <c r="CU1176" s="141"/>
      <c r="CW1176" s="141"/>
      <c r="CX1176" s="141"/>
      <c r="CY1176" s="141"/>
      <c r="CZ1176" s="141"/>
      <c r="DA1176" s="141"/>
      <c r="DB1176" s="141"/>
      <c r="DC1176" s="141"/>
      <c r="DD1176" s="141"/>
      <c r="DE1176" s="141"/>
      <c r="DF1176" s="141"/>
      <c r="DG1176" s="141"/>
      <c r="DH1176" s="141"/>
      <c r="DI1176" s="141"/>
      <c r="DJ1176" s="141"/>
      <c r="DK1176" s="141"/>
      <c r="DL1176" s="141"/>
      <c r="DM1176" s="141"/>
      <c r="DN1176" s="141"/>
      <c r="DO1176" s="141"/>
      <c r="DP1176" s="141"/>
      <c r="DQ1176" s="141"/>
      <c r="DR1176" s="141"/>
      <c r="DS1176" s="141"/>
      <c r="DT1176" s="141"/>
      <c r="DU1176" s="141"/>
      <c r="DV1176" s="141"/>
      <c r="DW1176" s="141"/>
      <c r="DX1176" s="141"/>
      <c r="DY1176" s="141"/>
      <c r="DZ1176" s="141"/>
      <c r="EA1176" s="141"/>
      <c r="EB1176" s="141"/>
      <c r="EC1176" s="141"/>
      <c r="ED1176" s="141"/>
      <c r="EE1176" s="141"/>
      <c r="EF1176" s="141"/>
      <c r="EG1176" s="141"/>
      <c r="EH1176" s="141"/>
      <c r="EI1176" s="141"/>
      <c r="EJ1176" s="141"/>
      <c r="EK1176" s="141"/>
      <c r="EL1176" s="141"/>
      <c r="EM1176" s="141"/>
      <c r="EN1176" s="141"/>
      <c r="EO1176" s="141"/>
      <c r="EP1176" s="141"/>
      <c r="EQ1176" s="141"/>
      <c r="ER1176" s="141"/>
      <c r="ES1176" s="141"/>
      <c r="ET1176" s="141"/>
      <c r="EU1176" s="141"/>
      <c r="EV1176" s="141"/>
      <c r="EW1176" s="141"/>
      <c r="EX1176" s="141"/>
      <c r="EY1176" s="141"/>
      <c r="EZ1176" s="141"/>
      <c r="FA1176" s="141"/>
      <c r="FB1176" s="141"/>
      <c r="FC1176" s="141"/>
      <c r="FD1176" s="141"/>
      <c r="FE1176" s="141"/>
      <c r="FF1176" s="141"/>
      <c r="FG1176" s="141"/>
      <c r="FH1176" s="141"/>
      <c r="FI1176" s="141"/>
      <c r="FJ1176" s="141"/>
      <c r="FK1176" s="141"/>
      <c r="FL1176" s="141"/>
      <c r="FM1176" s="141"/>
      <c r="FN1176" s="141"/>
      <c r="FO1176" s="141"/>
    </row>
    <row r="1177" spans="15:171" ht="27.75" customHeight="1" x14ac:dyDescent="0.25">
      <c r="O1177" s="141"/>
      <c r="Q1177" s="141"/>
      <c r="R1177" s="141"/>
      <c r="S1177" s="141"/>
      <c r="T1177" s="141"/>
      <c r="U1177" s="141"/>
      <c r="V1177" s="141"/>
      <c r="AN1177" s="75"/>
      <c r="AO1177" s="489"/>
      <c r="AP1177" s="489"/>
      <c r="AQ1177" s="75"/>
      <c r="AR1177" s="141"/>
      <c r="AW1177" s="141"/>
      <c r="AX1177" s="141"/>
      <c r="BM1177" s="141"/>
      <c r="BN1177" s="141"/>
      <c r="BO1177" s="141"/>
      <c r="BP1177" s="141"/>
      <c r="BQ1177" s="141"/>
      <c r="BR1177" s="141"/>
      <c r="BS1177" s="141"/>
      <c r="CL1177" s="141"/>
      <c r="CM1177" s="141"/>
      <c r="CN1177" s="141"/>
      <c r="CO1177" s="141"/>
      <c r="CP1177" s="141"/>
      <c r="CQ1177" s="141"/>
      <c r="CS1177" s="141"/>
      <c r="CU1177" s="141"/>
      <c r="CW1177" s="141"/>
      <c r="CX1177" s="141"/>
      <c r="CY1177" s="141"/>
      <c r="CZ1177" s="141"/>
      <c r="DA1177" s="141"/>
      <c r="DB1177" s="141"/>
      <c r="DC1177" s="141"/>
      <c r="DD1177" s="141"/>
      <c r="DE1177" s="141"/>
      <c r="DF1177" s="141"/>
      <c r="DG1177" s="141"/>
      <c r="DH1177" s="141"/>
      <c r="DI1177" s="141"/>
      <c r="DJ1177" s="141"/>
      <c r="DK1177" s="141"/>
      <c r="DL1177" s="141"/>
      <c r="DM1177" s="141"/>
      <c r="DN1177" s="141"/>
      <c r="DO1177" s="141"/>
      <c r="DP1177" s="141"/>
      <c r="DQ1177" s="141"/>
      <c r="DR1177" s="141"/>
      <c r="DS1177" s="141"/>
      <c r="DT1177" s="141"/>
      <c r="DU1177" s="141"/>
      <c r="DV1177" s="141"/>
      <c r="DW1177" s="141"/>
      <c r="DX1177" s="141"/>
      <c r="DY1177" s="141"/>
      <c r="DZ1177" s="141"/>
      <c r="EA1177" s="141"/>
      <c r="EB1177" s="141"/>
      <c r="EC1177" s="141"/>
      <c r="ED1177" s="141"/>
      <c r="EE1177" s="141"/>
      <c r="EF1177" s="141"/>
      <c r="EG1177" s="141"/>
      <c r="EH1177" s="141"/>
      <c r="EI1177" s="141"/>
      <c r="EJ1177" s="141"/>
      <c r="EK1177" s="141"/>
      <c r="EL1177" s="141"/>
      <c r="EM1177" s="141"/>
      <c r="EN1177" s="141"/>
      <c r="EO1177" s="141"/>
      <c r="EP1177" s="141"/>
      <c r="EQ1177" s="141"/>
      <c r="ER1177" s="141"/>
      <c r="ES1177" s="141"/>
      <c r="ET1177" s="141"/>
      <c r="EU1177" s="141"/>
      <c r="EV1177" s="141"/>
      <c r="EW1177" s="141"/>
      <c r="EX1177" s="141"/>
      <c r="EY1177" s="141"/>
      <c r="EZ1177" s="141"/>
      <c r="FA1177" s="141"/>
      <c r="FB1177" s="141"/>
      <c r="FC1177" s="141"/>
      <c r="FD1177" s="141"/>
      <c r="FE1177" s="141"/>
      <c r="FF1177" s="141"/>
      <c r="FG1177" s="141"/>
      <c r="FH1177" s="141"/>
      <c r="FI1177" s="141"/>
      <c r="FJ1177" s="141"/>
      <c r="FK1177" s="141"/>
      <c r="FL1177" s="141"/>
      <c r="FM1177" s="141"/>
      <c r="FN1177" s="141"/>
      <c r="FO1177" s="141"/>
    </row>
    <row r="1178" spans="15:171" ht="27.75" customHeight="1" x14ac:dyDescent="0.25">
      <c r="O1178" s="141"/>
      <c r="Q1178" s="141"/>
      <c r="R1178" s="141"/>
      <c r="S1178" s="141"/>
      <c r="T1178" s="141"/>
      <c r="U1178" s="141"/>
      <c r="V1178" s="141"/>
      <c r="AN1178" s="75"/>
      <c r="AO1178" s="489"/>
      <c r="AP1178" s="489"/>
      <c r="AQ1178" s="75"/>
      <c r="AR1178" s="141"/>
      <c r="AW1178" s="141"/>
      <c r="AX1178" s="141"/>
      <c r="BM1178" s="141"/>
      <c r="BN1178" s="141"/>
      <c r="BO1178" s="141"/>
      <c r="BP1178" s="141"/>
      <c r="BQ1178" s="141"/>
      <c r="BR1178" s="141"/>
      <c r="BS1178" s="141"/>
      <c r="CL1178" s="141"/>
      <c r="CM1178" s="141"/>
      <c r="CN1178" s="141"/>
      <c r="CO1178" s="141"/>
      <c r="CP1178" s="141"/>
      <c r="CQ1178" s="141"/>
      <c r="CS1178" s="141"/>
      <c r="CU1178" s="141"/>
      <c r="CW1178" s="141"/>
      <c r="CX1178" s="141"/>
      <c r="CY1178" s="141"/>
      <c r="CZ1178" s="141"/>
      <c r="DA1178" s="141"/>
      <c r="DB1178" s="141"/>
      <c r="DC1178" s="141"/>
      <c r="DD1178" s="141"/>
      <c r="DE1178" s="141"/>
      <c r="DF1178" s="141"/>
      <c r="DG1178" s="141"/>
      <c r="DH1178" s="141"/>
      <c r="DI1178" s="141"/>
      <c r="DJ1178" s="141"/>
      <c r="DK1178" s="141"/>
      <c r="DL1178" s="141"/>
      <c r="DM1178" s="141"/>
      <c r="DN1178" s="141"/>
      <c r="DO1178" s="141"/>
      <c r="DP1178" s="141"/>
      <c r="DQ1178" s="141"/>
      <c r="DR1178" s="141"/>
      <c r="DS1178" s="141"/>
      <c r="DT1178" s="141"/>
      <c r="DU1178" s="141"/>
      <c r="DV1178" s="141"/>
      <c r="DW1178" s="141"/>
      <c r="DX1178" s="141"/>
      <c r="DY1178" s="141"/>
      <c r="DZ1178" s="141"/>
      <c r="EA1178" s="141"/>
      <c r="EB1178" s="141"/>
      <c r="EC1178" s="141"/>
      <c r="ED1178" s="141"/>
      <c r="EE1178" s="141"/>
      <c r="EF1178" s="141"/>
      <c r="EG1178" s="141"/>
      <c r="EH1178" s="141"/>
      <c r="EI1178" s="141"/>
      <c r="EJ1178" s="141"/>
      <c r="EK1178" s="141"/>
      <c r="EL1178" s="141"/>
      <c r="EM1178" s="141"/>
      <c r="EN1178" s="141"/>
      <c r="EO1178" s="141"/>
      <c r="EP1178" s="141"/>
      <c r="EQ1178" s="141"/>
      <c r="ER1178" s="141"/>
      <c r="ES1178" s="141"/>
      <c r="ET1178" s="141"/>
      <c r="EU1178" s="141"/>
      <c r="EV1178" s="141"/>
      <c r="EW1178" s="141"/>
      <c r="EX1178" s="141"/>
      <c r="EY1178" s="141"/>
      <c r="EZ1178" s="141"/>
      <c r="FA1178" s="141"/>
      <c r="FB1178" s="141"/>
      <c r="FC1178" s="141"/>
      <c r="FD1178" s="141"/>
      <c r="FE1178" s="141"/>
      <c r="FF1178" s="141"/>
      <c r="FG1178" s="141"/>
      <c r="FH1178" s="141"/>
      <c r="FI1178" s="141"/>
      <c r="FJ1178" s="141"/>
      <c r="FK1178" s="141"/>
      <c r="FL1178" s="141"/>
      <c r="FM1178" s="141"/>
      <c r="FN1178" s="141"/>
      <c r="FO1178" s="141"/>
    </row>
    <row r="1179" spans="15:171" ht="27.75" customHeight="1" x14ac:dyDescent="0.25">
      <c r="O1179" s="141"/>
      <c r="Q1179" s="141"/>
      <c r="R1179" s="141"/>
      <c r="S1179" s="141"/>
      <c r="T1179" s="141"/>
      <c r="U1179" s="141"/>
      <c r="V1179" s="141"/>
      <c r="AN1179" s="75"/>
      <c r="AO1179" s="489"/>
      <c r="AP1179" s="489"/>
      <c r="AQ1179" s="75"/>
      <c r="AR1179" s="141"/>
      <c r="AW1179" s="141"/>
      <c r="AX1179" s="141"/>
      <c r="BM1179" s="141"/>
      <c r="BN1179" s="141"/>
      <c r="BO1179" s="141"/>
      <c r="BP1179" s="141"/>
      <c r="BQ1179" s="141"/>
      <c r="BR1179" s="141"/>
      <c r="BS1179" s="141"/>
      <c r="CL1179" s="141"/>
      <c r="CM1179" s="141"/>
      <c r="CN1179" s="141"/>
      <c r="CO1179" s="141"/>
      <c r="CP1179" s="141"/>
      <c r="CQ1179" s="141"/>
      <c r="CS1179" s="141"/>
      <c r="CU1179" s="141"/>
      <c r="CW1179" s="141"/>
      <c r="CX1179" s="141"/>
      <c r="CY1179" s="141"/>
      <c r="CZ1179" s="141"/>
      <c r="DA1179" s="141"/>
      <c r="DB1179" s="141"/>
      <c r="DC1179" s="141"/>
      <c r="DD1179" s="141"/>
      <c r="DE1179" s="141"/>
      <c r="DF1179" s="141"/>
      <c r="DG1179" s="141"/>
      <c r="DH1179" s="141"/>
      <c r="DI1179" s="141"/>
      <c r="DJ1179" s="141"/>
      <c r="DK1179" s="141"/>
      <c r="DL1179" s="141"/>
      <c r="DM1179" s="141"/>
      <c r="DN1179" s="141"/>
      <c r="DO1179" s="141"/>
      <c r="DP1179" s="141"/>
      <c r="DQ1179" s="141"/>
      <c r="DR1179" s="141"/>
      <c r="DS1179" s="141"/>
      <c r="DT1179" s="141"/>
      <c r="DU1179" s="141"/>
      <c r="DV1179" s="141"/>
      <c r="DW1179" s="141"/>
      <c r="DX1179" s="141"/>
      <c r="DY1179" s="141"/>
      <c r="DZ1179" s="141"/>
      <c r="EA1179" s="141"/>
      <c r="EB1179" s="141"/>
      <c r="EC1179" s="141"/>
      <c r="ED1179" s="141"/>
      <c r="EE1179" s="141"/>
      <c r="EF1179" s="141"/>
      <c r="EG1179" s="141"/>
      <c r="EH1179" s="141"/>
      <c r="EI1179" s="141"/>
      <c r="EJ1179" s="141"/>
      <c r="EK1179" s="141"/>
      <c r="EL1179" s="141"/>
      <c r="EM1179" s="141"/>
      <c r="EN1179" s="141"/>
      <c r="EO1179" s="141"/>
      <c r="EP1179" s="141"/>
      <c r="EQ1179" s="141"/>
      <c r="ER1179" s="141"/>
      <c r="ES1179" s="141"/>
      <c r="ET1179" s="141"/>
      <c r="EU1179" s="141"/>
      <c r="EV1179" s="141"/>
      <c r="EW1179" s="141"/>
      <c r="EX1179" s="141"/>
      <c r="EY1179" s="141"/>
      <c r="EZ1179" s="141"/>
      <c r="FA1179" s="141"/>
      <c r="FB1179" s="141"/>
      <c r="FC1179" s="141"/>
      <c r="FD1179" s="141"/>
      <c r="FE1179" s="141"/>
      <c r="FF1179" s="141"/>
      <c r="FG1179" s="141"/>
      <c r="FH1179" s="141"/>
      <c r="FI1179" s="141"/>
      <c r="FJ1179" s="141"/>
      <c r="FK1179" s="141"/>
      <c r="FL1179" s="141"/>
      <c r="FM1179" s="141"/>
      <c r="FN1179" s="141"/>
      <c r="FO1179" s="141"/>
    </row>
    <row r="1180" spans="15:171" ht="27.75" customHeight="1" x14ac:dyDescent="0.25">
      <c r="O1180" s="141"/>
      <c r="Q1180" s="141"/>
      <c r="R1180" s="141"/>
      <c r="S1180" s="141"/>
      <c r="T1180" s="141"/>
      <c r="U1180" s="141"/>
      <c r="V1180" s="141"/>
      <c r="AN1180" s="75"/>
      <c r="AO1180" s="489"/>
      <c r="AP1180" s="489"/>
      <c r="AQ1180" s="75"/>
      <c r="AR1180" s="141"/>
      <c r="AW1180" s="141"/>
      <c r="AX1180" s="141"/>
      <c r="BM1180" s="141"/>
      <c r="BN1180" s="141"/>
      <c r="BO1180" s="141"/>
      <c r="BP1180" s="141"/>
      <c r="BQ1180" s="141"/>
      <c r="BR1180" s="141"/>
      <c r="BS1180" s="141"/>
      <c r="CL1180" s="141"/>
      <c r="CM1180" s="141"/>
      <c r="CN1180" s="141"/>
      <c r="CO1180" s="141"/>
      <c r="CP1180" s="141"/>
      <c r="CQ1180" s="141"/>
      <c r="CS1180" s="141"/>
      <c r="CU1180" s="141"/>
      <c r="CW1180" s="141"/>
      <c r="CX1180" s="141"/>
      <c r="CY1180" s="141"/>
      <c r="CZ1180" s="141"/>
      <c r="DA1180" s="141"/>
      <c r="DB1180" s="141"/>
      <c r="DC1180" s="141"/>
      <c r="DD1180" s="141"/>
      <c r="DE1180" s="141"/>
      <c r="DF1180" s="141"/>
      <c r="DG1180" s="141"/>
      <c r="DH1180" s="141"/>
      <c r="DI1180" s="141"/>
      <c r="DJ1180" s="141"/>
      <c r="DK1180" s="141"/>
      <c r="DL1180" s="141"/>
      <c r="DM1180" s="141"/>
      <c r="DN1180" s="141"/>
      <c r="DO1180" s="141"/>
      <c r="DP1180" s="141"/>
      <c r="DQ1180" s="141"/>
      <c r="DR1180" s="141"/>
      <c r="DS1180" s="141"/>
      <c r="DT1180" s="141"/>
      <c r="DU1180" s="141"/>
      <c r="DV1180" s="141"/>
      <c r="DW1180" s="141"/>
      <c r="DX1180" s="141"/>
      <c r="DY1180" s="141"/>
      <c r="DZ1180" s="141"/>
      <c r="EA1180" s="141"/>
      <c r="EB1180" s="141"/>
      <c r="EC1180" s="141"/>
      <c r="ED1180" s="141"/>
      <c r="EE1180" s="141"/>
      <c r="EF1180" s="141"/>
      <c r="EG1180" s="141"/>
      <c r="EH1180" s="141"/>
      <c r="EI1180" s="141"/>
      <c r="EJ1180" s="141"/>
      <c r="EK1180" s="141"/>
      <c r="EL1180" s="141"/>
      <c r="EM1180" s="141"/>
      <c r="EN1180" s="141"/>
      <c r="EO1180" s="141"/>
      <c r="EP1180" s="141"/>
      <c r="EQ1180" s="141"/>
      <c r="ER1180" s="141"/>
      <c r="ES1180" s="141"/>
      <c r="ET1180" s="141"/>
      <c r="EU1180" s="141"/>
      <c r="EV1180" s="141"/>
      <c r="EW1180" s="141"/>
      <c r="EX1180" s="141"/>
      <c r="EY1180" s="141"/>
      <c r="EZ1180" s="141"/>
      <c r="FA1180" s="141"/>
      <c r="FB1180" s="141"/>
      <c r="FC1180" s="141"/>
      <c r="FD1180" s="141"/>
      <c r="FE1180" s="141"/>
      <c r="FF1180" s="141"/>
      <c r="FG1180" s="141"/>
      <c r="FH1180" s="141"/>
      <c r="FI1180" s="141"/>
      <c r="FJ1180" s="141"/>
      <c r="FK1180" s="141"/>
      <c r="FL1180" s="141"/>
      <c r="FM1180" s="141"/>
      <c r="FN1180" s="141"/>
      <c r="FO1180" s="141"/>
    </row>
    <row r="1181" spans="15:171" ht="27.75" customHeight="1" x14ac:dyDescent="0.25">
      <c r="O1181" s="141"/>
      <c r="Q1181" s="141"/>
      <c r="R1181" s="141"/>
      <c r="S1181" s="141"/>
      <c r="T1181" s="141"/>
      <c r="U1181" s="141"/>
      <c r="V1181" s="141"/>
      <c r="AN1181" s="75"/>
      <c r="AO1181" s="489"/>
      <c r="AP1181" s="489"/>
      <c r="AQ1181" s="75"/>
      <c r="AR1181" s="141"/>
      <c r="AW1181" s="141"/>
      <c r="AX1181" s="141"/>
      <c r="BM1181" s="141"/>
      <c r="BN1181" s="141"/>
      <c r="BO1181" s="141"/>
      <c r="BP1181" s="141"/>
      <c r="BQ1181" s="141"/>
      <c r="BR1181" s="141"/>
      <c r="BS1181" s="141"/>
      <c r="CL1181" s="141"/>
      <c r="CM1181" s="141"/>
      <c r="CN1181" s="141"/>
      <c r="CO1181" s="141"/>
      <c r="CP1181" s="141"/>
      <c r="CQ1181" s="141"/>
      <c r="CS1181" s="141"/>
      <c r="CU1181" s="141"/>
      <c r="CW1181" s="141"/>
      <c r="CX1181" s="141"/>
      <c r="CY1181" s="141"/>
      <c r="CZ1181" s="141"/>
      <c r="DA1181" s="141"/>
      <c r="DB1181" s="141"/>
      <c r="DC1181" s="141"/>
      <c r="DD1181" s="141"/>
      <c r="DE1181" s="141"/>
      <c r="DF1181" s="141"/>
      <c r="DG1181" s="141"/>
      <c r="DH1181" s="141"/>
      <c r="DI1181" s="141"/>
      <c r="DJ1181" s="141"/>
      <c r="DK1181" s="141"/>
      <c r="DL1181" s="141"/>
      <c r="DM1181" s="141"/>
      <c r="DN1181" s="141"/>
      <c r="DO1181" s="141"/>
      <c r="DP1181" s="141"/>
      <c r="DQ1181" s="141"/>
      <c r="DR1181" s="141"/>
      <c r="DS1181" s="141"/>
      <c r="DT1181" s="141"/>
      <c r="DU1181" s="141"/>
      <c r="DV1181" s="141"/>
      <c r="DW1181" s="141"/>
      <c r="DX1181" s="141"/>
      <c r="DY1181" s="141"/>
      <c r="DZ1181" s="141"/>
      <c r="EA1181" s="141"/>
      <c r="EB1181" s="141"/>
      <c r="EC1181" s="141"/>
      <c r="ED1181" s="141"/>
      <c r="EE1181" s="141"/>
      <c r="EF1181" s="141"/>
      <c r="EG1181" s="141"/>
      <c r="EH1181" s="141"/>
      <c r="EI1181" s="141"/>
      <c r="EJ1181" s="141"/>
      <c r="EK1181" s="141"/>
      <c r="EL1181" s="141"/>
      <c r="EM1181" s="141"/>
      <c r="EN1181" s="141"/>
      <c r="EO1181" s="141"/>
      <c r="EP1181" s="141"/>
      <c r="EQ1181" s="141"/>
      <c r="ER1181" s="141"/>
      <c r="ES1181" s="141"/>
      <c r="ET1181" s="141"/>
      <c r="EU1181" s="141"/>
      <c r="EV1181" s="141"/>
      <c r="EW1181" s="141"/>
      <c r="EX1181" s="141"/>
      <c r="EY1181" s="141"/>
      <c r="EZ1181" s="141"/>
      <c r="FA1181" s="141"/>
      <c r="FB1181" s="141"/>
      <c r="FC1181" s="141"/>
      <c r="FD1181" s="141"/>
      <c r="FE1181" s="141"/>
      <c r="FF1181" s="141"/>
      <c r="FG1181" s="141"/>
      <c r="FH1181" s="141"/>
      <c r="FI1181" s="141"/>
      <c r="FJ1181" s="141"/>
      <c r="FK1181" s="141"/>
      <c r="FL1181" s="141"/>
      <c r="FM1181" s="141"/>
      <c r="FN1181" s="141"/>
      <c r="FO1181" s="141"/>
    </row>
    <row r="1182" spans="15:171" ht="27.75" customHeight="1" x14ac:dyDescent="0.25">
      <c r="O1182" s="141"/>
      <c r="Q1182" s="141"/>
      <c r="R1182" s="141"/>
      <c r="S1182" s="141"/>
      <c r="T1182" s="141"/>
      <c r="U1182" s="141"/>
      <c r="V1182" s="141"/>
      <c r="AN1182" s="75"/>
      <c r="AO1182" s="489"/>
      <c r="AP1182" s="489"/>
      <c r="AQ1182" s="75"/>
      <c r="AR1182" s="141"/>
      <c r="AW1182" s="141"/>
      <c r="AX1182" s="141"/>
      <c r="BM1182" s="141"/>
      <c r="BN1182" s="141"/>
      <c r="BO1182" s="141"/>
      <c r="BP1182" s="141"/>
      <c r="BQ1182" s="141"/>
      <c r="BR1182" s="141"/>
      <c r="BS1182" s="141"/>
      <c r="CL1182" s="141"/>
      <c r="CM1182" s="141"/>
      <c r="CN1182" s="141"/>
      <c r="CO1182" s="141"/>
      <c r="CP1182" s="141"/>
      <c r="CQ1182" s="141"/>
      <c r="CS1182" s="141"/>
      <c r="CU1182" s="141"/>
      <c r="CW1182" s="141"/>
      <c r="CX1182" s="141"/>
      <c r="CY1182" s="141"/>
      <c r="CZ1182" s="141"/>
      <c r="DA1182" s="141"/>
      <c r="DB1182" s="141"/>
      <c r="DC1182" s="141"/>
      <c r="DD1182" s="141"/>
      <c r="DE1182" s="141"/>
      <c r="DF1182" s="141"/>
      <c r="DG1182" s="141"/>
      <c r="DH1182" s="141"/>
      <c r="DI1182" s="141"/>
      <c r="DJ1182" s="141"/>
      <c r="DK1182" s="141"/>
      <c r="DL1182" s="141"/>
      <c r="DM1182" s="141"/>
      <c r="DN1182" s="141"/>
      <c r="DO1182" s="141"/>
      <c r="DP1182" s="141"/>
      <c r="DQ1182" s="141"/>
      <c r="DR1182" s="141"/>
      <c r="DS1182" s="141"/>
      <c r="DT1182" s="141"/>
      <c r="DU1182" s="141"/>
      <c r="DV1182" s="141"/>
      <c r="DW1182" s="141"/>
      <c r="DX1182" s="141"/>
      <c r="DY1182" s="141"/>
      <c r="DZ1182" s="141"/>
      <c r="EA1182" s="141"/>
      <c r="EB1182" s="141"/>
      <c r="EC1182" s="141"/>
      <c r="ED1182" s="141"/>
      <c r="EE1182" s="141"/>
      <c r="EF1182" s="141"/>
      <c r="EG1182" s="141"/>
      <c r="EH1182" s="141"/>
      <c r="EI1182" s="141"/>
      <c r="EJ1182" s="141"/>
      <c r="EK1182" s="141"/>
      <c r="EL1182" s="141"/>
      <c r="EM1182" s="141"/>
      <c r="EN1182" s="141"/>
      <c r="EO1182" s="141"/>
      <c r="EP1182" s="141"/>
      <c r="EQ1182" s="141"/>
      <c r="ER1182" s="141"/>
      <c r="ES1182" s="141"/>
      <c r="ET1182" s="141"/>
      <c r="EU1182" s="141"/>
      <c r="EV1182" s="141"/>
      <c r="EW1182" s="141"/>
      <c r="EX1182" s="141"/>
      <c r="EY1182" s="141"/>
      <c r="EZ1182" s="141"/>
      <c r="FA1182" s="141"/>
      <c r="FB1182" s="141"/>
      <c r="FC1182" s="141"/>
      <c r="FD1182" s="141"/>
      <c r="FE1182" s="141"/>
      <c r="FF1182" s="141"/>
      <c r="FG1182" s="141"/>
      <c r="FH1182" s="141"/>
      <c r="FI1182" s="141"/>
      <c r="FJ1182" s="141"/>
      <c r="FK1182" s="141"/>
      <c r="FL1182" s="141"/>
      <c r="FM1182" s="141"/>
      <c r="FN1182" s="141"/>
      <c r="FO1182" s="141"/>
    </row>
    <row r="1183" spans="15:171" ht="27.75" customHeight="1" x14ac:dyDescent="0.25">
      <c r="O1183" s="141"/>
      <c r="Q1183" s="141"/>
      <c r="R1183" s="141"/>
      <c r="S1183" s="141"/>
      <c r="T1183" s="141"/>
      <c r="U1183" s="141"/>
      <c r="V1183" s="141"/>
      <c r="AN1183" s="75"/>
      <c r="AO1183" s="489"/>
      <c r="AP1183" s="489"/>
      <c r="AQ1183" s="75"/>
      <c r="AR1183" s="141"/>
      <c r="AW1183" s="141"/>
      <c r="AX1183" s="141"/>
      <c r="BM1183" s="141"/>
      <c r="BN1183" s="141"/>
      <c r="BO1183" s="141"/>
      <c r="BP1183" s="141"/>
      <c r="BQ1183" s="141"/>
      <c r="BR1183" s="141"/>
      <c r="BS1183" s="141"/>
      <c r="CL1183" s="141"/>
      <c r="CM1183" s="141"/>
      <c r="CN1183" s="141"/>
      <c r="CO1183" s="141"/>
      <c r="CP1183" s="141"/>
      <c r="CQ1183" s="141"/>
      <c r="CS1183" s="141"/>
      <c r="CU1183" s="141"/>
      <c r="CW1183" s="141"/>
      <c r="CX1183" s="141"/>
      <c r="CY1183" s="141"/>
      <c r="CZ1183" s="141"/>
      <c r="DA1183" s="141"/>
      <c r="DB1183" s="141"/>
      <c r="DC1183" s="141"/>
      <c r="DD1183" s="141"/>
      <c r="DE1183" s="141"/>
      <c r="DF1183" s="141"/>
      <c r="DG1183" s="141"/>
      <c r="DH1183" s="141"/>
      <c r="DI1183" s="141"/>
      <c r="DJ1183" s="141"/>
      <c r="DK1183" s="141"/>
      <c r="DL1183" s="141"/>
      <c r="DM1183" s="141"/>
      <c r="DN1183" s="141"/>
      <c r="DO1183" s="141"/>
      <c r="DP1183" s="141"/>
      <c r="DQ1183" s="141"/>
      <c r="DR1183" s="141"/>
      <c r="DS1183" s="141"/>
      <c r="DT1183" s="141"/>
      <c r="DU1183" s="141"/>
      <c r="DV1183" s="141"/>
      <c r="DW1183" s="141"/>
      <c r="DX1183" s="141"/>
      <c r="DY1183" s="141"/>
      <c r="DZ1183" s="141"/>
      <c r="EA1183" s="141"/>
      <c r="EB1183" s="141"/>
      <c r="EC1183" s="141"/>
      <c r="ED1183" s="141"/>
      <c r="EE1183" s="141"/>
      <c r="EF1183" s="141"/>
      <c r="EG1183" s="141"/>
      <c r="EH1183" s="141"/>
      <c r="EI1183" s="141"/>
      <c r="EJ1183" s="141"/>
      <c r="EK1183" s="141"/>
      <c r="EL1183" s="141"/>
      <c r="EM1183" s="141"/>
      <c r="EN1183" s="141"/>
      <c r="EO1183" s="141"/>
      <c r="EP1183" s="141"/>
      <c r="EQ1183" s="141"/>
      <c r="ER1183" s="141"/>
      <c r="ES1183" s="141"/>
      <c r="ET1183" s="141"/>
      <c r="EU1183" s="141"/>
      <c r="EV1183" s="141"/>
      <c r="EW1183" s="141"/>
      <c r="EX1183" s="141"/>
      <c r="EY1183" s="141"/>
      <c r="EZ1183" s="141"/>
      <c r="FA1183" s="141"/>
      <c r="FB1183" s="141"/>
      <c r="FC1183" s="141"/>
      <c r="FD1183" s="141"/>
      <c r="FE1183" s="141"/>
      <c r="FF1183" s="141"/>
      <c r="FG1183" s="141"/>
      <c r="FH1183" s="141"/>
      <c r="FI1183" s="141"/>
      <c r="FJ1183" s="141"/>
      <c r="FK1183" s="141"/>
      <c r="FL1183" s="141"/>
      <c r="FM1183" s="141"/>
      <c r="FN1183" s="141"/>
      <c r="FO1183" s="141"/>
    </row>
    <row r="1184" spans="15:171" ht="27.75" customHeight="1" x14ac:dyDescent="0.25">
      <c r="O1184" s="141"/>
      <c r="Q1184" s="141"/>
      <c r="R1184" s="141"/>
      <c r="S1184" s="141"/>
      <c r="T1184" s="141"/>
      <c r="U1184" s="141"/>
      <c r="V1184" s="141"/>
      <c r="AN1184" s="75"/>
      <c r="AO1184" s="489"/>
      <c r="AP1184" s="489"/>
      <c r="AQ1184" s="75"/>
      <c r="AR1184" s="141"/>
      <c r="AW1184" s="141"/>
      <c r="AX1184" s="141"/>
      <c r="BM1184" s="141"/>
      <c r="BN1184" s="141"/>
      <c r="BO1184" s="141"/>
      <c r="BP1184" s="141"/>
      <c r="BQ1184" s="141"/>
      <c r="BR1184" s="141"/>
      <c r="BS1184" s="141"/>
      <c r="CL1184" s="141"/>
      <c r="CM1184" s="141"/>
      <c r="CN1184" s="141"/>
      <c r="CO1184" s="141"/>
      <c r="CP1184" s="141"/>
      <c r="CQ1184" s="141"/>
      <c r="CS1184" s="141"/>
      <c r="CU1184" s="141"/>
      <c r="CW1184" s="141"/>
      <c r="CX1184" s="141"/>
      <c r="CY1184" s="141"/>
      <c r="CZ1184" s="141"/>
      <c r="DA1184" s="141"/>
      <c r="DB1184" s="141"/>
      <c r="DC1184" s="141"/>
      <c r="DD1184" s="141"/>
      <c r="DE1184" s="141"/>
      <c r="DF1184" s="141"/>
      <c r="DG1184" s="141"/>
      <c r="DH1184" s="141"/>
      <c r="DI1184" s="141"/>
      <c r="DJ1184" s="141"/>
      <c r="DK1184" s="141"/>
      <c r="DL1184" s="141"/>
      <c r="DM1184" s="141"/>
      <c r="DN1184" s="141"/>
      <c r="DO1184" s="141"/>
      <c r="DP1184" s="141"/>
      <c r="DQ1184" s="141"/>
      <c r="DR1184" s="141"/>
      <c r="DS1184" s="141"/>
      <c r="DT1184" s="141"/>
      <c r="DU1184" s="141"/>
      <c r="DV1184" s="141"/>
      <c r="DW1184" s="141"/>
      <c r="DX1184" s="141"/>
      <c r="DY1184" s="141"/>
      <c r="DZ1184" s="141"/>
      <c r="EA1184" s="141"/>
      <c r="EB1184" s="141"/>
      <c r="EC1184" s="141"/>
      <c r="ED1184" s="141"/>
      <c r="EE1184" s="141"/>
      <c r="EF1184" s="141"/>
      <c r="EG1184" s="141"/>
      <c r="EH1184" s="141"/>
      <c r="EI1184" s="141"/>
      <c r="EJ1184" s="141"/>
      <c r="EK1184" s="141"/>
      <c r="EL1184" s="141"/>
      <c r="EM1184" s="141"/>
      <c r="EN1184" s="141"/>
      <c r="EO1184" s="141"/>
      <c r="EP1184" s="141"/>
      <c r="EQ1184" s="141"/>
      <c r="ER1184" s="141"/>
      <c r="ES1184" s="141"/>
      <c r="ET1184" s="141"/>
      <c r="EU1184" s="141"/>
      <c r="EV1184" s="141"/>
      <c r="EW1184" s="141"/>
      <c r="EX1184" s="141"/>
      <c r="EY1184" s="141"/>
      <c r="EZ1184" s="141"/>
      <c r="FA1184" s="141"/>
      <c r="FB1184" s="141"/>
      <c r="FC1184" s="141"/>
      <c r="FD1184" s="141"/>
      <c r="FE1184" s="141"/>
      <c r="FF1184" s="141"/>
      <c r="FG1184" s="141"/>
      <c r="FH1184" s="141"/>
      <c r="FI1184" s="141"/>
      <c r="FJ1184" s="141"/>
      <c r="FK1184" s="141"/>
      <c r="FL1184" s="141"/>
      <c r="FM1184" s="141"/>
      <c r="FN1184" s="141"/>
      <c r="FO1184" s="141"/>
    </row>
    <row r="1185" spans="15:171" ht="27.75" customHeight="1" x14ac:dyDescent="0.25">
      <c r="O1185" s="141"/>
      <c r="Q1185" s="141"/>
      <c r="R1185" s="141"/>
      <c r="S1185" s="141"/>
      <c r="T1185" s="141"/>
      <c r="U1185" s="141"/>
      <c r="V1185" s="141"/>
      <c r="AN1185" s="75"/>
      <c r="AO1185" s="489"/>
      <c r="AP1185" s="489"/>
      <c r="AQ1185" s="75"/>
      <c r="AR1185" s="141"/>
      <c r="AW1185" s="141"/>
      <c r="AX1185" s="141"/>
      <c r="BM1185" s="141"/>
      <c r="BN1185" s="141"/>
      <c r="BO1185" s="141"/>
      <c r="BP1185" s="141"/>
      <c r="BQ1185" s="141"/>
      <c r="BR1185" s="141"/>
      <c r="BS1185" s="141"/>
      <c r="CL1185" s="141"/>
      <c r="CM1185" s="141"/>
      <c r="CN1185" s="141"/>
      <c r="CO1185" s="141"/>
      <c r="CP1185" s="141"/>
      <c r="CQ1185" s="141"/>
      <c r="CS1185" s="141"/>
      <c r="CU1185" s="141"/>
      <c r="CW1185" s="141"/>
      <c r="CX1185" s="141"/>
      <c r="CY1185" s="141"/>
      <c r="CZ1185" s="141"/>
      <c r="DA1185" s="141"/>
      <c r="DB1185" s="141"/>
      <c r="DC1185" s="141"/>
      <c r="DD1185" s="141"/>
      <c r="DE1185" s="141"/>
      <c r="DF1185" s="141"/>
      <c r="DG1185" s="141"/>
      <c r="DH1185" s="141"/>
      <c r="DI1185" s="141"/>
      <c r="DJ1185" s="141"/>
      <c r="DK1185" s="141"/>
      <c r="DL1185" s="141"/>
      <c r="DM1185" s="141"/>
      <c r="DN1185" s="141"/>
      <c r="DO1185" s="141"/>
      <c r="DP1185" s="141"/>
      <c r="DQ1185" s="141"/>
      <c r="DR1185" s="141"/>
      <c r="DS1185" s="141"/>
      <c r="DT1185" s="141"/>
      <c r="DU1185" s="141"/>
      <c r="DV1185" s="141"/>
      <c r="DW1185" s="141"/>
      <c r="DX1185" s="141"/>
      <c r="DY1185" s="141"/>
      <c r="DZ1185" s="141"/>
      <c r="EA1185" s="141"/>
      <c r="EB1185" s="141"/>
      <c r="EC1185" s="141"/>
      <c r="ED1185" s="141"/>
      <c r="EE1185" s="141"/>
      <c r="EF1185" s="141"/>
      <c r="EG1185" s="141"/>
      <c r="EH1185" s="141"/>
      <c r="EI1185" s="141"/>
      <c r="EJ1185" s="141"/>
      <c r="EK1185" s="141"/>
      <c r="EL1185" s="141"/>
      <c r="EM1185" s="141"/>
      <c r="EN1185" s="141"/>
      <c r="EO1185" s="141"/>
      <c r="EP1185" s="141"/>
      <c r="EQ1185" s="141"/>
      <c r="ER1185" s="141"/>
      <c r="ES1185" s="141"/>
      <c r="ET1185" s="141"/>
      <c r="EU1185" s="141"/>
      <c r="EV1185" s="141"/>
      <c r="EW1185" s="141"/>
      <c r="EX1185" s="141"/>
      <c r="EY1185" s="141"/>
      <c r="EZ1185" s="141"/>
      <c r="FA1185" s="141"/>
      <c r="FB1185" s="141"/>
      <c r="FC1185" s="141"/>
      <c r="FD1185" s="141"/>
      <c r="FE1185" s="141"/>
      <c r="FF1185" s="141"/>
      <c r="FG1185" s="141"/>
      <c r="FH1185" s="141"/>
      <c r="FI1185" s="141"/>
      <c r="FJ1185" s="141"/>
      <c r="FK1185" s="141"/>
      <c r="FL1185" s="141"/>
      <c r="FM1185" s="141"/>
      <c r="FN1185" s="141"/>
      <c r="FO1185" s="141"/>
    </row>
    <row r="1186" spans="15:171" ht="27.75" customHeight="1" x14ac:dyDescent="0.25">
      <c r="O1186" s="141"/>
      <c r="Q1186" s="141"/>
      <c r="R1186" s="141"/>
      <c r="S1186" s="141"/>
      <c r="T1186" s="141"/>
      <c r="U1186" s="141"/>
      <c r="V1186" s="141"/>
      <c r="AN1186" s="75"/>
      <c r="AO1186" s="489"/>
      <c r="AP1186" s="489"/>
      <c r="AQ1186" s="75"/>
      <c r="AR1186" s="141"/>
      <c r="AW1186" s="141"/>
      <c r="AX1186" s="141"/>
      <c r="BM1186" s="141"/>
      <c r="BN1186" s="141"/>
      <c r="BO1186" s="141"/>
      <c r="BP1186" s="141"/>
      <c r="BQ1186" s="141"/>
      <c r="BR1186" s="141"/>
      <c r="BS1186" s="141"/>
      <c r="CL1186" s="141"/>
      <c r="CM1186" s="141"/>
      <c r="CN1186" s="141"/>
      <c r="CO1186" s="141"/>
      <c r="CP1186" s="141"/>
      <c r="CQ1186" s="141"/>
      <c r="CS1186" s="141"/>
      <c r="CU1186" s="141"/>
      <c r="CW1186" s="141"/>
      <c r="CX1186" s="141"/>
      <c r="CY1186" s="141"/>
      <c r="CZ1186" s="141"/>
      <c r="DA1186" s="141"/>
      <c r="DB1186" s="141"/>
      <c r="DC1186" s="141"/>
      <c r="DD1186" s="141"/>
      <c r="DE1186" s="141"/>
      <c r="DF1186" s="141"/>
      <c r="DG1186" s="141"/>
      <c r="DH1186" s="141"/>
      <c r="DI1186" s="141"/>
      <c r="DJ1186" s="141"/>
      <c r="DK1186" s="141"/>
      <c r="DL1186" s="141"/>
      <c r="DM1186" s="141"/>
      <c r="DN1186" s="141"/>
      <c r="DO1186" s="141"/>
      <c r="DP1186" s="141"/>
      <c r="DQ1186" s="141"/>
      <c r="DR1186" s="141"/>
      <c r="DS1186" s="141"/>
      <c r="DT1186" s="141"/>
      <c r="DU1186" s="141"/>
      <c r="DV1186" s="141"/>
      <c r="DW1186" s="141"/>
      <c r="DX1186" s="141"/>
      <c r="DY1186" s="141"/>
      <c r="DZ1186" s="141"/>
      <c r="EA1186" s="141"/>
      <c r="EB1186" s="141"/>
      <c r="EC1186" s="141"/>
      <c r="ED1186" s="141"/>
      <c r="EE1186" s="141"/>
      <c r="EF1186" s="141"/>
      <c r="EG1186" s="141"/>
      <c r="EH1186" s="141"/>
      <c r="EI1186" s="141"/>
      <c r="EJ1186" s="141"/>
      <c r="EK1186" s="141"/>
      <c r="EL1186" s="141"/>
      <c r="EM1186" s="141"/>
      <c r="EN1186" s="141"/>
      <c r="EO1186" s="141"/>
      <c r="EP1186" s="141"/>
      <c r="EQ1186" s="141"/>
      <c r="ER1186" s="141"/>
      <c r="ES1186" s="141"/>
      <c r="ET1186" s="141"/>
      <c r="EU1186" s="141"/>
      <c r="EV1186" s="141"/>
      <c r="EW1186" s="141"/>
      <c r="EX1186" s="141"/>
      <c r="EY1186" s="141"/>
      <c r="EZ1186" s="141"/>
      <c r="FA1186" s="141"/>
      <c r="FB1186" s="141"/>
      <c r="FC1186" s="141"/>
      <c r="FD1186" s="141"/>
      <c r="FE1186" s="141"/>
      <c r="FF1186" s="141"/>
      <c r="FG1186" s="141"/>
      <c r="FH1186" s="141"/>
      <c r="FI1186" s="141"/>
      <c r="FJ1186" s="141"/>
      <c r="FK1186" s="141"/>
      <c r="FL1186" s="141"/>
      <c r="FM1186" s="141"/>
      <c r="FN1186" s="141"/>
      <c r="FO1186" s="141"/>
    </row>
    <row r="1187" spans="15:171" ht="27.75" customHeight="1" x14ac:dyDescent="0.25">
      <c r="O1187" s="141"/>
      <c r="Q1187" s="141"/>
      <c r="R1187" s="141"/>
      <c r="S1187" s="141"/>
      <c r="T1187" s="141"/>
      <c r="U1187" s="141"/>
      <c r="V1187" s="141"/>
      <c r="AN1187" s="75"/>
      <c r="AO1187" s="489"/>
      <c r="AP1187" s="489"/>
      <c r="AQ1187" s="75"/>
      <c r="AR1187" s="141"/>
      <c r="AW1187" s="141"/>
      <c r="AX1187" s="141"/>
      <c r="BM1187" s="141"/>
      <c r="BN1187" s="141"/>
      <c r="BO1187" s="141"/>
      <c r="BP1187" s="141"/>
      <c r="BQ1187" s="141"/>
      <c r="BR1187" s="141"/>
      <c r="BS1187" s="141"/>
      <c r="CL1187" s="141"/>
      <c r="CM1187" s="141"/>
      <c r="CN1187" s="141"/>
      <c r="CO1187" s="141"/>
      <c r="CP1187" s="141"/>
      <c r="CQ1187" s="141"/>
      <c r="CS1187" s="141"/>
      <c r="CU1187" s="141"/>
      <c r="CW1187" s="141"/>
      <c r="CX1187" s="141"/>
      <c r="CY1187" s="141"/>
      <c r="CZ1187" s="141"/>
      <c r="DA1187" s="141"/>
      <c r="DB1187" s="141"/>
      <c r="DC1187" s="141"/>
      <c r="DD1187" s="141"/>
      <c r="DE1187" s="141"/>
      <c r="DF1187" s="141"/>
      <c r="DG1187" s="141"/>
      <c r="DH1187" s="141"/>
      <c r="DI1187" s="141"/>
      <c r="DJ1187" s="141"/>
      <c r="DK1187" s="141"/>
      <c r="DL1187" s="141"/>
      <c r="DM1187" s="141"/>
      <c r="DN1187" s="141"/>
      <c r="DO1187" s="141"/>
      <c r="DP1187" s="141"/>
      <c r="DQ1187" s="141"/>
      <c r="DR1187" s="141"/>
      <c r="DS1187" s="141"/>
      <c r="DT1187" s="141"/>
      <c r="DU1187" s="141"/>
      <c r="DV1187" s="141"/>
      <c r="DW1187" s="141"/>
      <c r="DX1187" s="141"/>
      <c r="DY1187" s="141"/>
      <c r="DZ1187" s="141"/>
      <c r="EA1187" s="141"/>
      <c r="EB1187" s="141"/>
      <c r="EC1187" s="141"/>
      <c r="ED1187" s="141"/>
      <c r="EE1187" s="141"/>
      <c r="EF1187" s="141"/>
      <c r="EG1187" s="141"/>
      <c r="EH1187" s="141"/>
      <c r="EI1187" s="141"/>
      <c r="EJ1187" s="141"/>
      <c r="EK1187" s="141"/>
      <c r="EL1187" s="141"/>
      <c r="EM1187" s="141"/>
      <c r="EN1187" s="141"/>
      <c r="EO1187" s="141"/>
      <c r="EP1187" s="141"/>
      <c r="EQ1187" s="141"/>
      <c r="ER1187" s="141"/>
      <c r="ES1187" s="141"/>
      <c r="ET1187" s="141"/>
      <c r="EU1187" s="141"/>
      <c r="EV1187" s="141"/>
      <c r="EW1187" s="141"/>
      <c r="EX1187" s="141"/>
      <c r="EY1187" s="141"/>
      <c r="EZ1187" s="141"/>
      <c r="FA1187" s="141"/>
      <c r="FB1187" s="141"/>
      <c r="FC1187" s="141"/>
      <c r="FD1187" s="141"/>
      <c r="FE1187" s="141"/>
      <c r="FF1187" s="141"/>
      <c r="FG1187" s="141"/>
      <c r="FH1187" s="141"/>
      <c r="FI1187" s="141"/>
      <c r="FJ1187" s="141"/>
      <c r="FK1187" s="141"/>
      <c r="FL1187" s="141"/>
      <c r="FM1187" s="141"/>
      <c r="FN1187" s="141"/>
      <c r="FO1187" s="141"/>
    </row>
    <row r="1188" spans="15:171" ht="27.75" customHeight="1" x14ac:dyDescent="0.25">
      <c r="O1188" s="141"/>
      <c r="Q1188" s="141"/>
      <c r="R1188" s="141"/>
      <c r="S1188" s="141"/>
      <c r="T1188" s="141"/>
      <c r="U1188" s="141"/>
      <c r="V1188" s="141"/>
      <c r="AN1188" s="75"/>
      <c r="AO1188" s="489"/>
      <c r="AP1188" s="489"/>
      <c r="AQ1188" s="75"/>
      <c r="AR1188" s="141"/>
      <c r="AW1188" s="141"/>
      <c r="AX1188" s="141"/>
      <c r="BM1188" s="141"/>
      <c r="BN1188" s="141"/>
      <c r="BO1188" s="141"/>
      <c r="BP1188" s="141"/>
      <c r="BQ1188" s="141"/>
      <c r="BR1188" s="141"/>
      <c r="BS1188" s="141"/>
      <c r="CL1188" s="141"/>
      <c r="CM1188" s="141"/>
      <c r="CN1188" s="141"/>
      <c r="CO1188" s="141"/>
      <c r="CP1188" s="141"/>
      <c r="CQ1188" s="141"/>
      <c r="CS1188" s="141"/>
      <c r="CU1188" s="141"/>
      <c r="CW1188" s="141"/>
      <c r="CX1188" s="141"/>
      <c r="CY1188" s="141"/>
      <c r="CZ1188" s="141"/>
      <c r="DA1188" s="141"/>
      <c r="DB1188" s="141"/>
      <c r="DC1188" s="141"/>
      <c r="DD1188" s="141"/>
      <c r="DE1188" s="141"/>
      <c r="DF1188" s="141"/>
      <c r="DG1188" s="141"/>
      <c r="DH1188" s="141"/>
      <c r="DI1188" s="141"/>
      <c r="DJ1188" s="141"/>
      <c r="DK1188" s="141"/>
      <c r="DL1188" s="141"/>
      <c r="DM1188" s="141"/>
      <c r="DN1188" s="141"/>
      <c r="DO1188" s="141"/>
      <c r="DP1188" s="141"/>
      <c r="DQ1188" s="141"/>
      <c r="DR1188" s="141"/>
      <c r="DS1188" s="141"/>
      <c r="DT1188" s="141"/>
      <c r="DU1188" s="141"/>
      <c r="DV1188" s="141"/>
      <c r="DW1188" s="141"/>
      <c r="DX1188" s="141"/>
      <c r="DY1188" s="141"/>
      <c r="DZ1188" s="141"/>
      <c r="EA1188" s="141"/>
      <c r="EB1188" s="141"/>
      <c r="EC1188" s="141"/>
      <c r="ED1188" s="141"/>
      <c r="EE1188" s="141"/>
      <c r="EF1188" s="141"/>
      <c r="EG1188" s="141"/>
      <c r="EH1188" s="141"/>
      <c r="EI1188" s="141"/>
      <c r="EJ1188" s="141"/>
      <c r="EK1188" s="141"/>
      <c r="EL1188" s="141"/>
      <c r="EM1188" s="141"/>
      <c r="EN1188" s="141"/>
      <c r="EO1188" s="141"/>
      <c r="EP1188" s="141"/>
      <c r="EQ1188" s="141"/>
      <c r="ER1188" s="141"/>
      <c r="ES1188" s="141"/>
      <c r="ET1188" s="141"/>
      <c r="EU1188" s="141"/>
      <c r="EV1188" s="141"/>
      <c r="EW1188" s="141"/>
      <c r="EX1188" s="141"/>
      <c r="EY1188" s="141"/>
      <c r="EZ1188" s="141"/>
      <c r="FA1188" s="141"/>
      <c r="FB1188" s="141"/>
      <c r="FC1188" s="141"/>
      <c r="FD1188" s="141"/>
      <c r="FE1188" s="141"/>
      <c r="FF1188" s="141"/>
      <c r="FG1188" s="141"/>
      <c r="FH1188" s="141"/>
      <c r="FI1188" s="141"/>
      <c r="FJ1188" s="141"/>
      <c r="FK1188" s="141"/>
      <c r="FL1188" s="141"/>
      <c r="FM1188" s="141"/>
      <c r="FN1188" s="141"/>
      <c r="FO1188" s="141"/>
    </row>
    <row r="1189" spans="15:171" ht="27.75" customHeight="1" x14ac:dyDescent="0.25">
      <c r="O1189" s="141"/>
      <c r="Q1189" s="141"/>
      <c r="R1189" s="141"/>
      <c r="S1189" s="141"/>
      <c r="T1189" s="141"/>
      <c r="U1189" s="141"/>
      <c r="V1189" s="141"/>
      <c r="AN1189" s="75"/>
      <c r="AO1189" s="489"/>
      <c r="AP1189" s="489"/>
      <c r="AQ1189" s="75"/>
      <c r="AR1189" s="141"/>
      <c r="AW1189" s="141"/>
      <c r="AX1189" s="141"/>
      <c r="BM1189" s="141"/>
      <c r="BN1189" s="141"/>
      <c r="BO1189" s="141"/>
      <c r="BP1189" s="141"/>
      <c r="BQ1189" s="141"/>
      <c r="BR1189" s="141"/>
      <c r="BS1189" s="141"/>
      <c r="CL1189" s="141"/>
      <c r="CM1189" s="141"/>
      <c r="CN1189" s="141"/>
      <c r="CO1189" s="141"/>
      <c r="CP1189" s="141"/>
      <c r="CQ1189" s="141"/>
      <c r="CS1189" s="141"/>
      <c r="CU1189" s="141"/>
      <c r="CW1189" s="141"/>
      <c r="CX1189" s="141"/>
      <c r="CY1189" s="141"/>
      <c r="CZ1189" s="141"/>
      <c r="DA1189" s="141"/>
      <c r="DB1189" s="141"/>
      <c r="DC1189" s="141"/>
      <c r="DD1189" s="141"/>
      <c r="DE1189" s="141"/>
      <c r="DF1189" s="141"/>
      <c r="DG1189" s="141"/>
      <c r="DH1189" s="141"/>
      <c r="DI1189" s="141"/>
      <c r="DJ1189" s="141"/>
      <c r="DK1189" s="141"/>
      <c r="DL1189" s="141"/>
      <c r="DM1189" s="141"/>
      <c r="DN1189" s="141"/>
      <c r="DO1189" s="141"/>
      <c r="DP1189" s="141"/>
      <c r="DQ1189" s="141"/>
      <c r="DR1189" s="141"/>
      <c r="DS1189" s="141"/>
      <c r="DT1189" s="141"/>
      <c r="DU1189" s="141"/>
      <c r="DV1189" s="141"/>
      <c r="DW1189" s="141"/>
      <c r="DX1189" s="141"/>
      <c r="DY1189" s="141"/>
      <c r="DZ1189" s="141"/>
      <c r="EA1189" s="141"/>
      <c r="EB1189" s="141"/>
      <c r="EC1189" s="141"/>
      <c r="ED1189" s="141"/>
      <c r="EE1189" s="141"/>
      <c r="EF1189" s="141"/>
      <c r="EG1189" s="141"/>
      <c r="EH1189" s="141"/>
      <c r="EI1189" s="141"/>
      <c r="EJ1189" s="141"/>
      <c r="EK1189" s="141"/>
      <c r="EL1189" s="141"/>
      <c r="EM1189" s="141"/>
      <c r="EN1189" s="141"/>
      <c r="EO1189" s="141"/>
      <c r="EP1189" s="141"/>
      <c r="EQ1189" s="141"/>
      <c r="ER1189" s="141"/>
      <c r="ES1189" s="141"/>
      <c r="ET1189" s="141"/>
      <c r="EU1189" s="141"/>
      <c r="EV1189" s="141"/>
      <c r="EW1189" s="141"/>
      <c r="EX1189" s="141"/>
      <c r="EY1189" s="141"/>
      <c r="EZ1189" s="141"/>
      <c r="FA1189" s="141"/>
      <c r="FB1189" s="141"/>
      <c r="FC1189" s="141"/>
      <c r="FD1189" s="141"/>
      <c r="FE1189" s="141"/>
      <c r="FF1189" s="141"/>
      <c r="FG1189" s="141"/>
      <c r="FH1189" s="141"/>
      <c r="FI1189" s="141"/>
      <c r="FJ1189" s="141"/>
      <c r="FK1189" s="141"/>
      <c r="FL1189" s="141"/>
      <c r="FM1189" s="141"/>
      <c r="FN1189" s="141"/>
      <c r="FO1189" s="141"/>
    </row>
    <row r="1190" spans="15:171" ht="27.75" customHeight="1" x14ac:dyDescent="0.25">
      <c r="O1190" s="141"/>
      <c r="Q1190" s="141"/>
      <c r="R1190" s="141"/>
      <c r="S1190" s="141"/>
      <c r="T1190" s="141"/>
      <c r="U1190" s="141"/>
      <c r="V1190" s="141"/>
      <c r="AN1190" s="75"/>
      <c r="AO1190" s="489"/>
      <c r="AP1190" s="489"/>
      <c r="AQ1190" s="75"/>
      <c r="AR1190" s="141"/>
      <c r="AW1190" s="141"/>
      <c r="AX1190" s="141"/>
      <c r="BM1190" s="141"/>
      <c r="BN1190" s="141"/>
      <c r="BO1190" s="141"/>
      <c r="BP1190" s="141"/>
      <c r="BQ1190" s="141"/>
      <c r="BR1190" s="141"/>
      <c r="BS1190" s="141"/>
      <c r="CL1190" s="141"/>
      <c r="CM1190" s="141"/>
      <c r="CN1190" s="141"/>
      <c r="CO1190" s="141"/>
      <c r="CP1190" s="141"/>
      <c r="CQ1190" s="141"/>
      <c r="CS1190" s="141"/>
      <c r="CU1190" s="141"/>
      <c r="CW1190" s="141"/>
      <c r="CX1190" s="141"/>
      <c r="CY1190" s="141"/>
      <c r="CZ1190" s="141"/>
      <c r="DA1190" s="141"/>
      <c r="DB1190" s="141"/>
      <c r="DC1190" s="141"/>
      <c r="DD1190" s="141"/>
      <c r="DE1190" s="141"/>
      <c r="DF1190" s="141"/>
      <c r="DG1190" s="141"/>
      <c r="DH1190" s="141"/>
      <c r="DI1190" s="141"/>
      <c r="DJ1190" s="141"/>
      <c r="DK1190" s="141"/>
      <c r="DL1190" s="141"/>
      <c r="DM1190" s="141"/>
      <c r="DN1190" s="141"/>
      <c r="DO1190" s="141"/>
      <c r="DP1190" s="141"/>
      <c r="DQ1190" s="141"/>
      <c r="DR1190" s="141"/>
      <c r="DS1190" s="141"/>
      <c r="DT1190" s="141"/>
      <c r="DU1190" s="141"/>
      <c r="DV1190" s="141"/>
      <c r="DW1190" s="141"/>
      <c r="DX1190" s="141"/>
      <c r="DY1190" s="141"/>
      <c r="DZ1190" s="141"/>
      <c r="EA1190" s="141"/>
      <c r="EB1190" s="141"/>
      <c r="EC1190" s="141"/>
      <c r="ED1190" s="141"/>
      <c r="EE1190" s="141"/>
      <c r="EF1190" s="141"/>
      <c r="EG1190" s="141"/>
      <c r="EH1190" s="141"/>
      <c r="EI1190" s="141"/>
      <c r="EJ1190" s="141"/>
      <c r="EK1190" s="141"/>
      <c r="EL1190" s="141"/>
      <c r="EM1190" s="141"/>
      <c r="EN1190" s="141"/>
      <c r="EO1190" s="141"/>
      <c r="EP1190" s="141"/>
      <c r="EQ1190" s="141"/>
      <c r="ER1190" s="141"/>
      <c r="ES1190" s="141"/>
      <c r="ET1190" s="141"/>
      <c r="EU1190" s="141"/>
      <c r="EV1190" s="141"/>
      <c r="EW1190" s="141"/>
      <c r="EX1190" s="141"/>
      <c r="EY1190" s="141"/>
      <c r="EZ1190" s="141"/>
      <c r="FA1190" s="141"/>
      <c r="FB1190" s="141"/>
      <c r="FC1190" s="141"/>
      <c r="FD1190" s="141"/>
      <c r="FE1190" s="141"/>
      <c r="FF1190" s="141"/>
      <c r="FG1190" s="141"/>
      <c r="FH1190" s="141"/>
      <c r="FI1190" s="141"/>
      <c r="FJ1190" s="141"/>
      <c r="FK1190" s="141"/>
      <c r="FL1190" s="141"/>
      <c r="FM1190" s="141"/>
      <c r="FN1190" s="141"/>
      <c r="FO1190" s="141"/>
    </row>
    <row r="1191" spans="15:171" ht="27.75" customHeight="1" x14ac:dyDescent="0.25">
      <c r="O1191" s="141"/>
      <c r="Q1191" s="141"/>
      <c r="R1191" s="141"/>
      <c r="S1191" s="141"/>
      <c r="T1191" s="141"/>
      <c r="U1191" s="141"/>
      <c r="V1191" s="141"/>
      <c r="AN1191" s="75"/>
      <c r="AO1191" s="489"/>
      <c r="AP1191" s="489"/>
      <c r="AQ1191" s="75"/>
      <c r="AR1191" s="141"/>
      <c r="AW1191" s="141"/>
      <c r="AX1191" s="141"/>
      <c r="BM1191" s="141"/>
      <c r="BN1191" s="141"/>
      <c r="BO1191" s="141"/>
      <c r="BP1191" s="141"/>
      <c r="BQ1191" s="141"/>
      <c r="BR1191" s="141"/>
      <c r="BS1191" s="141"/>
      <c r="CL1191" s="141"/>
      <c r="CM1191" s="141"/>
      <c r="CN1191" s="141"/>
      <c r="CO1191" s="141"/>
      <c r="CP1191" s="141"/>
      <c r="CQ1191" s="141"/>
      <c r="CS1191" s="141"/>
      <c r="CU1191" s="141"/>
      <c r="CW1191" s="141"/>
      <c r="CX1191" s="141"/>
      <c r="CY1191" s="141"/>
      <c r="CZ1191" s="141"/>
      <c r="DA1191" s="141"/>
      <c r="DB1191" s="141"/>
      <c r="DC1191" s="141"/>
      <c r="DD1191" s="141"/>
      <c r="DE1191" s="141"/>
      <c r="DF1191" s="141"/>
      <c r="DG1191" s="141"/>
      <c r="DH1191" s="141"/>
      <c r="DI1191" s="141"/>
      <c r="DJ1191" s="141"/>
      <c r="DK1191" s="141"/>
      <c r="DL1191" s="141"/>
      <c r="DM1191" s="141"/>
      <c r="DN1191" s="141"/>
      <c r="DO1191" s="141"/>
      <c r="DP1191" s="141"/>
      <c r="DQ1191" s="141"/>
      <c r="DR1191" s="141"/>
      <c r="DS1191" s="141"/>
      <c r="DT1191" s="141"/>
      <c r="DU1191" s="141"/>
      <c r="DV1191" s="141"/>
      <c r="DW1191" s="141"/>
      <c r="DX1191" s="141"/>
      <c r="DY1191" s="141"/>
      <c r="DZ1191" s="141"/>
      <c r="EA1191" s="141"/>
      <c r="EB1191" s="141"/>
      <c r="EC1191" s="141"/>
      <c r="ED1191" s="141"/>
      <c r="EE1191" s="141"/>
      <c r="EF1191" s="141"/>
      <c r="EG1191" s="141"/>
      <c r="EH1191" s="141"/>
      <c r="EI1191" s="141"/>
      <c r="EJ1191" s="141"/>
      <c r="EK1191" s="141"/>
      <c r="EL1191" s="141"/>
      <c r="EM1191" s="141"/>
      <c r="EN1191" s="141"/>
      <c r="EO1191" s="141"/>
      <c r="EP1191" s="141"/>
      <c r="EQ1191" s="141"/>
      <c r="ER1191" s="141"/>
      <c r="ES1191" s="141"/>
      <c r="ET1191" s="141"/>
      <c r="EU1191" s="141"/>
      <c r="EV1191" s="141"/>
      <c r="EW1191" s="141"/>
      <c r="EX1191" s="141"/>
      <c r="EY1191" s="141"/>
      <c r="EZ1191" s="141"/>
      <c r="FA1191" s="141"/>
      <c r="FB1191" s="141"/>
      <c r="FC1191" s="141"/>
      <c r="FD1191" s="141"/>
      <c r="FE1191" s="141"/>
      <c r="FF1191" s="141"/>
      <c r="FG1191" s="141"/>
      <c r="FH1191" s="141"/>
      <c r="FI1191" s="141"/>
      <c r="FJ1191" s="141"/>
      <c r="FK1191" s="141"/>
      <c r="FL1191" s="141"/>
      <c r="FM1191" s="141"/>
      <c r="FN1191" s="141"/>
      <c r="FO1191" s="141"/>
    </row>
    <row r="1192" spans="15:171" ht="27.75" customHeight="1" x14ac:dyDescent="0.25">
      <c r="O1192" s="141"/>
      <c r="Q1192" s="141"/>
      <c r="R1192" s="141"/>
      <c r="S1192" s="141"/>
      <c r="T1192" s="141"/>
      <c r="U1192" s="141"/>
      <c r="V1192" s="141"/>
      <c r="AN1192" s="75"/>
      <c r="AO1192" s="489"/>
      <c r="AP1192" s="489"/>
      <c r="AQ1192" s="75"/>
      <c r="AR1192" s="141"/>
      <c r="AW1192" s="141"/>
      <c r="AX1192" s="141"/>
      <c r="BM1192" s="141"/>
      <c r="BN1192" s="141"/>
      <c r="BO1192" s="141"/>
      <c r="BP1192" s="141"/>
      <c r="BQ1192" s="141"/>
      <c r="BR1192" s="141"/>
      <c r="BS1192" s="141"/>
      <c r="CL1192" s="141"/>
      <c r="CM1192" s="141"/>
      <c r="CN1192" s="141"/>
      <c r="CO1192" s="141"/>
      <c r="CP1192" s="141"/>
      <c r="CQ1192" s="141"/>
      <c r="CS1192" s="141"/>
      <c r="CU1192" s="141"/>
      <c r="CW1192" s="141"/>
      <c r="CX1192" s="141"/>
      <c r="CY1192" s="141"/>
      <c r="CZ1192" s="141"/>
      <c r="DA1192" s="141"/>
      <c r="DB1192" s="141"/>
      <c r="DC1192" s="141"/>
      <c r="DD1192" s="141"/>
      <c r="DE1192" s="141"/>
      <c r="DF1192" s="141"/>
      <c r="DG1192" s="141"/>
      <c r="DH1192" s="141"/>
      <c r="DI1192" s="141"/>
      <c r="DJ1192" s="141"/>
      <c r="DK1192" s="141"/>
      <c r="DL1192" s="141"/>
      <c r="DM1192" s="141"/>
      <c r="DN1192" s="141"/>
      <c r="DO1192" s="141"/>
      <c r="DP1192" s="141"/>
      <c r="DQ1192" s="141"/>
      <c r="DR1192" s="141"/>
      <c r="DS1192" s="141"/>
      <c r="DT1192" s="141"/>
      <c r="DU1192" s="141"/>
      <c r="DV1192" s="141"/>
      <c r="DW1192" s="141"/>
      <c r="DX1192" s="141"/>
      <c r="DY1192" s="141"/>
      <c r="DZ1192" s="141"/>
      <c r="EA1192" s="141"/>
      <c r="EB1192" s="141"/>
      <c r="EC1192" s="141"/>
      <c r="ED1192" s="141"/>
      <c r="EE1192" s="141"/>
      <c r="EF1192" s="141"/>
      <c r="EG1192" s="141"/>
      <c r="EH1192" s="141"/>
      <c r="EI1192" s="141"/>
      <c r="EJ1192" s="141"/>
      <c r="EK1192" s="141"/>
      <c r="EL1192" s="141"/>
      <c r="EM1192" s="141"/>
      <c r="EN1192" s="141"/>
      <c r="EO1192" s="141"/>
      <c r="EP1192" s="141"/>
      <c r="EQ1192" s="141"/>
      <c r="ER1192" s="141"/>
      <c r="ES1192" s="141"/>
      <c r="ET1192" s="141"/>
      <c r="EU1192" s="141"/>
      <c r="EV1192" s="141"/>
      <c r="EW1192" s="141"/>
      <c r="EX1192" s="141"/>
      <c r="EY1192" s="141"/>
      <c r="EZ1192" s="141"/>
      <c r="FA1192" s="141"/>
      <c r="FB1192" s="141"/>
      <c r="FC1192" s="141"/>
      <c r="FD1192" s="141"/>
      <c r="FE1192" s="141"/>
      <c r="FF1192" s="141"/>
      <c r="FG1192" s="141"/>
      <c r="FH1192" s="141"/>
      <c r="FI1192" s="141"/>
      <c r="FJ1192" s="141"/>
      <c r="FK1192" s="141"/>
      <c r="FL1192" s="141"/>
      <c r="FM1192" s="141"/>
      <c r="FN1192" s="141"/>
      <c r="FO1192" s="141"/>
    </row>
    <row r="1193" spans="15:171" ht="27.75" customHeight="1" x14ac:dyDescent="0.25">
      <c r="O1193" s="141"/>
      <c r="Q1193" s="141"/>
      <c r="R1193" s="141"/>
      <c r="S1193" s="141"/>
      <c r="T1193" s="141"/>
      <c r="U1193" s="141"/>
      <c r="V1193" s="141"/>
      <c r="AN1193" s="75"/>
      <c r="AO1193" s="489"/>
      <c r="AP1193" s="489"/>
      <c r="AQ1193" s="75"/>
      <c r="AR1193" s="141"/>
      <c r="AW1193" s="141"/>
      <c r="AX1193" s="141"/>
      <c r="BM1193" s="141"/>
      <c r="BN1193" s="141"/>
      <c r="BO1193" s="141"/>
      <c r="BP1193" s="141"/>
      <c r="BQ1193" s="141"/>
      <c r="BR1193" s="141"/>
      <c r="BS1193" s="141"/>
      <c r="CL1193" s="141"/>
      <c r="CM1193" s="141"/>
      <c r="CN1193" s="141"/>
      <c r="CO1193" s="141"/>
      <c r="CP1193" s="141"/>
      <c r="CQ1193" s="141"/>
      <c r="CS1193" s="141"/>
      <c r="CU1193" s="141"/>
      <c r="CW1193" s="141"/>
      <c r="CX1193" s="141"/>
      <c r="CY1193" s="141"/>
      <c r="CZ1193" s="141"/>
      <c r="DA1193" s="141"/>
      <c r="DB1193" s="141"/>
      <c r="DC1193" s="141"/>
      <c r="DD1193" s="141"/>
      <c r="DE1193" s="141"/>
      <c r="DF1193" s="141"/>
      <c r="DG1193" s="141"/>
      <c r="DH1193" s="141"/>
      <c r="DI1193" s="141"/>
      <c r="DJ1193" s="141"/>
      <c r="DK1193" s="141"/>
      <c r="DL1193" s="141"/>
      <c r="DM1193" s="141"/>
      <c r="DN1193" s="141"/>
      <c r="DO1193" s="141"/>
      <c r="DP1193" s="141"/>
      <c r="DQ1193" s="141"/>
      <c r="DR1193" s="141"/>
      <c r="DS1193" s="141"/>
      <c r="DT1193" s="141"/>
      <c r="DU1193" s="141"/>
      <c r="DV1193" s="141"/>
      <c r="DW1193" s="141"/>
      <c r="DX1193" s="141"/>
      <c r="DY1193" s="141"/>
      <c r="DZ1193" s="141"/>
      <c r="EA1193" s="141"/>
      <c r="EB1193" s="141"/>
      <c r="EC1193" s="141"/>
      <c r="ED1193" s="141"/>
      <c r="EE1193" s="141"/>
      <c r="EF1193" s="141"/>
      <c r="EG1193" s="141"/>
      <c r="EH1193" s="141"/>
      <c r="EI1193" s="141"/>
      <c r="EJ1193" s="141"/>
      <c r="EK1193" s="141"/>
      <c r="EL1193" s="141"/>
      <c r="EM1193" s="141"/>
      <c r="EN1193" s="141"/>
      <c r="EO1193" s="141"/>
      <c r="EP1193" s="141"/>
      <c r="EQ1193" s="141"/>
      <c r="ER1193" s="141"/>
      <c r="ES1193" s="141"/>
      <c r="ET1193" s="141"/>
      <c r="EU1193" s="141"/>
      <c r="EV1193" s="141"/>
      <c r="EW1193" s="141"/>
      <c r="EX1193" s="141"/>
      <c r="EY1193" s="141"/>
      <c r="EZ1193" s="141"/>
      <c r="FA1193" s="141"/>
      <c r="FB1193" s="141"/>
      <c r="FC1193" s="141"/>
      <c r="FD1193" s="141"/>
      <c r="FE1193" s="141"/>
      <c r="FF1193" s="141"/>
      <c r="FG1193" s="141"/>
      <c r="FH1193" s="141"/>
      <c r="FI1193" s="141"/>
      <c r="FJ1193" s="141"/>
      <c r="FK1193" s="141"/>
      <c r="FL1193" s="141"/>
      <c r="FM1193" s="141"/>
      <c r="FN1193" s="141"/>
      <c r="FO1193" s="141"/>
    </row>
    <row r="1194" spans="15:171" ht="27.75" customHeight="1" x14ac:dyDescent="0.25">
      <c r="O1194" s="141"/>
      <c r="Q1194" s="141"/>
      <c r="R1194" s="141"/>
      <c r="S1194" s="141"/>
      <c r="T1194" s="141"/>
      <c r="U1194" s="141"/>
      <c r="V1194" s="141"/>
      <c r="AN1194" s="75"/>
      <c r="AO1194" s="489"/>
      <c r="AP1194" s="489"/>
      <c r="AQ1194" s="75"/>
      <c r="AR1194" s="141"/>
      <c r="AW1194" s="141"/>
      <c r="AX1194" s="141"/>
      <c r="BM1194" s="141"/>
      <c r="BN1194" s="141"/>
      <c r="BO1194" s="141"/>
      <c r="BP1194" s="141"/>
      <c r="BQ1194" s="141"/>
      <c r="BR1194" s="141"/>
      <c r="BS1194" s="141"/>
      <c r="CL1194" s="141"/>
      <c r="CM1194" s="141"/>
      <c r="CN1194" s="141"/>
      <c r="CO1194" s="141"/>
      <c r="CP1194" s="141"/>
      <c r="CQ1194" s="141"/>
      <c r="CS1194" s="141"/>
      <c r="CU1194" s="141"/>
      <c r="CW1194" s="141"/>
      <c r="CX1194" s="141"/>
      <c r="CY1194" s="141"/>
      <c r="CZ1194" s="141"/>
      <c r="DA1194" s="141"/>
      <c r="DB1194" s="141"/>
      <c r="DC1194" s="141"/>
      <c r="DD1194" s="141"/>
      <c r="DE1194" s="141"/>
      <c r="DF1194" s="141"/>
      <c r="DG1194" s="141"/>
      <c r="DH1194" s="141"/>
      <c r="DI1194" s="141"/>
      <c r="DJ1194" s="141"/>
      <c r="DK1194" s="141"/>
      <c r="DL1194" s="141"/>
      <c r="DM1194" s="141"/>
      <c r="DN1194" s="141"/>
      <c r="DO1194" s="141"/>
      <c r="DP1194" s="141"/>
      <c r="DQ1194" s="141"/>
      <c r="DR1194" s="141"/>
      <c r="DS1194" s="141"/>
      <c r="DT1194" s="141"/>
      <c r="DU1194" s="141"/>
      <c r="DV1194" s="141"/>
      <c r="DW1194" s="141"/>
      <c r="DX1194" s="141"/>
      <c r="DY1194" s="141"/>
      <c r="DZ1194" s="141"/>
      <c r="EA1194" s="141"/>
      <c r="EB1194" s="141"/>
      <c r="EC1194" s="141"/>
      <c r="ED1194" s="141"/>
      <c r="EE1194" s="141"/>
      <c r="EF1194" s="141"/>
      <c r="EG1194" s="141"/>
      <c r="EH1194" s="141"/>
      <c r="EI1194" s="141"/>
      <c r="EJ1194" s="141"/>
      <c r="EK1194" s="141"/>
      <c r="EL1194" s="141"/>
      <c r="EM1194" s="141"/>
      <c r="EN1194" s="141"/>
      <c r="EO1194" s="141"/>
      <c r="EP1194" s="141"/>
      <c r="EQ1194" s="141"/>
      <c r="ER1194" s="141"/>
      <c r="ES1194" s="141"/>
      <c r="ET1194" s="141"/>
      <c r="EU1194" s="141"/>
      <c r="EV1194" s="141"/>
      <c r="EW1194" s="141"/>
      <c r="EX1194" s="141"/>
      <c r="EY1194" s="141"/>
      <c r="EZ1194" s="141"/>
      <c r="FA1194" s="141"/>
      <c r="FB1194" s="141"/>
      <c r="FC1194" s="141"/>
      <c r="FD1194" s="141"/>
      <c r="FE1194" s="141"/>
      <c r="FF1194" s="141"/>
      <c r="FG1194" s="141"/>
      <c r="FH1194" s="141"/>
      <c r="FI1194" s="141"/>
      <c r="FJ1194" s="141"/>
      <c r="FK1194" s="141"/>
      <c r="FL1194" s="141"/>
      <c r="FM1194" s="141"/>
      <c r="FN1194" s="141"/>
      <c r="FO1194" s="141"/>
    </row>
    <row r="1195" spans="15:171" ht="27.75" customHeight="1" x14ac:dyDescent="0.25">
      <c r="O1195" s="141"/>
      <c r="Q1195" s="141"/>
      <c r="R1195" s="141"/>
      <c r="S1195" s="141"/>
      <c r="T1195" s="141"/>
      <c r="U1195" s="141"/>
      <c r="V1195" s="141"/>
      <c r="AN1195" s="75"/>
      <c r="AO1195" s="489"/>
      <c r="AP1195" s="489"/>
      <c r="AQ1195" s="75"/>
      <c r="AR1195" s="141"/>
      <c r="AW1195" s="141"/>
      <c r="AX1195" s="141"/>
      <c r="BM1195" s="141"/>
      <c r="BN1195" s="141"/>
      <c r="BO1195" s="141"/>
      <c r="BP1195" s="141"/>
      <c r="BQ1195" s="141"/>
      <c r="BR1195" s="141"/>
      <c r="BS1195" s="141"/>
      <c r="CL1195" s="141"/>
      <c r="CM1195" s="141"/>
      <c r="CN1195" s="141"/>
      <c r="CO1195" s="141"/>
      <c r="CP1195" s="141"/>
      <c r="CQ1195" s="141"/>
      <c r="CS1195" s="141"/>
      <c r="CU1195" s="141"/>
      <c r="CW1195" s="141"/>
      <c r="CX1195" s="141"/>
      <c r="CY1195" s="141"/>
      <c r="CZ1195" s="141"/>
      <c r="DA1195" s="141"/>
      <c r="DB1195" s="141"/>
      <c r="DC1195" s="141"/>
      <c r="DD1195" s="141"/>
      <c r="DE1195" s="141"/>
      <c r="DF1195" s="141"/>
      <c r="DG1195" s="141"/>
      <c r="DH1195" s="141"/>
      <c r="DI1195" s="141"/>
      <c r="DJ1195" s="141"/>
      <c r="DK1195" s="141"/>
      <c r="DL1195" s="141"/>
      <c r="DM1195" s="141"/>
      <c r="DN1195" s="141"/>
      <c r="DO1195" s="141"/>
      <c r="DP1195" s="141"/>
      <c r="DQ1195" s="141"/>
      <c r="DR1195" s="141"/>
      <c r="DS1195" s="141"/>
      <c r="DT1195" s="141"/>
      <c r="DU1195" s="141"/>
      <c r="DV1195" s="141"/>
      <c r="DW1195" s="141"/>
      <c r="DX1195" s="141"/>
      <c r="DY1195" s="141"/>
      <c r="DZ1195" s="141"/>
      <c r="EA1195" s="141"/>
      <c r="EB1195" s="141"/>
      <c r="EC1195" s="141"/>
      <c r="ED1195" s="141"/>
      <c r="EE1195" s="141"/>
      <c r="EF1195" s="141"/>
      <c r="EG1195" s="141"/>
      <c r="EH1195" s="141"/>
      <c r="EI1195" s="141"/>
      <c r="EJ1195" s="141"/>
      <c r="EK1195" s="141"/>
      <c r="EL1195" s="141"/>
      <c r="EM1195" s="141"/>
      <c r="EN1195" s="141"/>
      <c r="EO1195" s="141"/>
      <c r="EP1195" s="141"/>
      <c r="EQ1195" s="141"/>
      <c r="ER1195" s="141"/>
      <c r="ES1195" s="141"/>
      <c r="ET1195" s="141"/>
      <c r="EU1195" s="141"/>
      <c r="EV1195" s="141"/>
      <c r="EW1195" s="141"/>
      <c r="EX1195" s="141"/>
      <c r="EY1195" s="141"/>
      <c r="EZ1195" s="141"/>
      <c r="FA1195" s="141"/>
      <c r="FB1195" s="141"/>
      <c r="FC1195" s="141"/>
      <c r="FD1195" s="141"/>
      <c r="FE1195" s="141"/>
      <c r="FF1195" s="141"/>
      <c r="FG1195" s="141"/>
      <c r="FH1195" s="141"/>
      <c r="FI1195" s="141"/>
      <c r="FJ1195" s="141"/>
      <c r="FK1195" s="141"/>
      <c r="FL1195" s="141"/>
      <c r="FM1195" s="141"/>
      <c r="FN1195" s="141"/>
      <c r="FO1195" s="141"/>
    </row>
    <row r="1196" spans="15:171" ht="27.75" customHeight="1" x14ac:dyDescent="0.25">
      <c r="O1196" s="141"/>
      <c r="Q1196" s="141"/>
      <c r="R1196" s="141"/>
      <c r="S1196" s="141"/>
      <c r="T1196" s="141"/>
      <c r="U1196" s="141"/>
      <c r="V1196" s="141"/>
      <c r="AN1196" s="75"/>
      <c r="AO1196" s="489"/>
      <c r="AP1196" s="489"/>
      <c r="AQ1196" s="75"/>
      <c r="AR1196" s="141"/>
      <c r="AW1196" s="141"/>
      <c r="AX1196" s="141"/>
      <c r="BM1196" s="141"/>
      <c r="BN1196" s="141"/>
      <c r="BO1196" s="141"/>
      <c r="BP1196" s="141"/>
      <c r="BQ1196" s="141"/>
      <c r="BR1196" s="141"/>
      <c r="BS1196" s="141"/>
      <c r="CL1196" s="141"/>
      <c r="CM1196" s="141"/>
      <c r="CN1196" s="141"/>
      <c r="CO1196" s="141"/>
      <c r="CP1196" s="141"/>
      <c r="CQ1196" s="141"/>
      <c r="CS1196" s="141"/>
      <c r="CU1196" s="141"/>
      <c r="CW1196" s="141"/>
      <c r="CX1196" s="141"/>
      <c r="CY1196" s="141"/>
      <c r="CZ1196" s="141"/>
      <c r="DA1196" s="141"/>
      <c r="DB1196" s="141"/>
      <c r="DC1196" s="141"/>
      <c r="DD1196" s="141"/>
      <c r="DE1196" s="141"/>
      <c r="DF1196" s="141"/>
      <c r="DG1196" s="141"/>
      <c r="DH1196" s="141"/>
      <c r="DI1196" s="141"/>
      <c r="DJ1196" s="141"/>
      <c r="DK1196" s="141"/>
      <c r="DL1196" s="141"/>
      <c r="DM1196" s="141"/>
      <c r="DN1196" s="141"/>
      <c r="DO1196" s="141"/>
      <c r="DP1196" s="141"/>
      <c r="DQ1196" s="141"/>
      <c r="DR1196" s="141"/>
      <c r="DS1196" s="141"/>
      <c r="DT1196" s="141"/>
      <c r="DU1196" s="141"/>
      <c r="DV1196" s="141"/>
      <c r="DW1196" s="141"/>
      <c r="DX1196" s="141"/>
      <c r="DY1196" s="141"/>
      <c r="DZ1196" s="141"/>
      <c r="EA1196" s="141"/>
      <c r="EB1196" s="141"/>
      <c r="EC1196" s="141"/>
      <c r="ED1196" s="141"/>
      <c r="EE1196" s="141"/>
      <c r="EF1196" s="141"/>
      <c r="EG1196" s="141"/>
      <c r="EH1196" s="141"/>
      <c r="EI1196" s="141"/>
      <c r="EJ1196" s="141"/>
      <c r="EK1196" s="141"/>
      <c r="EL1196" s="141"/>
      <c r="EM1196" s="141"/>
      <c r="EN1196" s="141"/>
      <c r="EO1196" s="141"/>
      <c r="EP1196" s="141"/>
      <c r="EQ1196" s="141"/>
      <c r="ER1196" s="141"/>
      <c r="ES1196" s="141"/>
      <c r="ET1196" s="141"/>
      <c r="EU1196" s="141"/>
      <c r="EV1196" s="141"/>
      <c r="EW1196" s="141"/>
      <c r="EX1196" s="141"/>
      <c r="EY1196" s="141"/>
      <c r="EZ1196" s="141"/>
      <c r="FA1196" s="141"/>
      <c r="FB1196" s="141"/>
      <c r="FC1196" s="141"/>
      <c r="FD1196" s="141"/>
      <c r="FE1196" s="141"/>
      <c r="FF1196" s="141"/>
      <c r="FG1196" s="141"/>
      <c r="FH1196" s="141"/>
      <c r="FI1196" s="141"/>
      <c r="FJ1196" s="141"/>
      <c r="FK1196" s="141"/>
      <c r="FL1196" s="141"/>
      <c r="FM1196" s="141"/>
      <c r="FN1196" s="141"/>
      <c r="FO1196" s="141"/>
    </row>
    <row r="1197" spans="15:171" ht="27.75" customHeight="1" x14ac:dyDescent="0.25">
      <c r="O1197" s="141"/>
      <c r="Q1197" s="141"/>
      <c r="R1197" s="141"/>
      <c r="S1197" s="141"/>
      <c r="T1197" s="141"/>
      <c r="U1197" s="141"/>
      <c r="V1197" s="141"/>
      <c r="AN1197" s="75"/>
      <c r="AO1197" s="489"/>
      <c r="AP1197" s="489"/>
      <c r="AQ1197" s="75"/>
      <c r="AR1197" s="141"/>
      <c r="AW1197" s="141"/>
      <c r="AX1197" s="141"/>
      <c r="BM1197" s="141"/>
      <c r="BN1197" s="141"/>
      <c r="BO1197" s="141"/>
      <c r="BP1197" s="141"/>
      <c r="BQ1197" s="141"/>
      <c r="BR1197" s="141"/>
      <c r="BS1197" s="141"/>
      <c r="CL1197" s="141"/>
      <c r="CM1197" s="141"/>
      <c r="CN1197" s="141"/>
      <c r="CO1197" s="141"/>
      <c r="CP1197" s="141"/>
      <c r="CQ1197" s="141"/>
      <c r="CS1197" s="141"/>
      <c r="CU1197" s="141"/>
      <c r="CW1197" s="141"/>
      <c r="CX1197" s="141"/>
      <c r="CY1197" s="141"/>
      <c r="CZ1197" s="141"/>
      <c r="DA1197" s="141"/>
      <c r="DB1197" s="141"/>
      <c r="DC1197" s="141"/>
      <c r="DD1197" s="141"/>
      <c r="DE1197" s="141"/>
      <c r="DF1197" s="141"/>
      <c r="DG1197" s="141"/>
      <c r="DH1197" s="141"/>
      <c r="DI1197" s="141"/>
      <c r="DJ1197" s="141"/>
      <c r="DK1197" s="141"/>
      <c r="DL1197" s="141"/>
      <c r="DM1197" s="141"/>
      <c r="DN1197" s="141"/>
      <c r="DO1197" s="141"/>
      <c r="DP1197" s="141"/>
      <c r="DQ1197" s="141"/>
      <c r="DR1197" s="141"/>
      <c r="DS1197" s="141"/>
      <c r="DT1197" s="141"/>
      <c r="DU1197" s="141"/>
      <c r="DV1197" s="141"/>
      <c r="DW1197" s="141"/>
      <c r="DX1197" s="141"/>
      <c r="DY1197" s="141"/>
      <c r="DZ1197" s="141"/>
      <c r="EA1197" s="141"/>
      <c r="EB1197" s="141"/>
      <c r="EC1197" s="141"/>
      <c r="ED1197" s="141"/>
      <c r="EE1197" s="141"/>
      <c r="EF1197" s="141"/>
      <c r="EG1197" s="141"/>
      <c r="EH1197" s="141"/>
      <c r="EI1197" s="141"/>
      <c r="EJ1197" s="141"/>
      <c r="EK1197" s="141"/>
      <c r="EL1197" s="141"/>
      <c r="EM1197" s="141"/>
      <c r="EN1197" s="141"/>
      <c r="EO1197" s="141"/>
      <c r="EP1197" s="141"/>
      <c r="EQ1197" s="141"/>
      <c r="ER1197" s="141"/>
      <c r="ES1197" s="141"/>
      <c r="ET1197" s="141"/>
      <c r="EU1197" s="141"/>
      <c r="EV1197" s="141"/>
      <c r="EW1197" s="141"/>
      <c r="EX1197" s="141"/>
      <c r="EY1197" s="141"/>
      <c r="EZ1197" s="141"/>
      <c r="FA1197" s="141"/>
      <c r="FB1197" s="141"/>
      <c r="FC1197" s="141"/>
      <c r="FD1197" s="141"/>
      <c r="FE1197" s="141"/>
      <c r="FF1197" s="141"/>
      <c r="FG1197" s="141"/>
      <c r="FH1197" s="141"/>
      <c r="FI1197" s="141"/>
      <c r="FJ1197" s="141"/>
      <c r="FK1197" s="141"/>
      <c r="FL1197" s="141"/>
      <c r="FM1197" s="141"/>
      <c r="FN1197" s="141"/>
      <c r="FO1197" s="141"/>
    </row>
    <row r="1198" spans="15:171" ht="27.75" customHeight="1" x14ac:dyDescent="0.25">
      <c r="O1198" s="141"/>
      <c r="Q1198" s="141"/>
      <c r="R1198" s="141"/>
      <c r="S1198" s="141"/>
      <c r="T1198" s="141"/>
      <c r="U1198" s="141"/>
      <c r="V1198" s="141"/>
      <c r="AN1198" s="75"/>
      <c r="AO1198" s="489"/>
      <c r="AP1198" s="489"/>
      <c r="AQ1198" s="75"/>
      <c r="AR1198" s="141"/>
      <c r="AW1198" s="141"/>
      <c r="AX1198" s="141"/>
      <c r="BM1198" s="141"/>
      <c r="BN1198" s="141"/>
      <c r="BO1198" s="141"/>
      <c r="BP1198" s="141"/>
      <c r="BQ1198" s="141"/>
      <c r="BR1198" s="141"/>
      <c r="BS1198" s="141"/>
      <c r="CL1198" s="141"/>
      <c r="CM1198" s="141"/>
      <c r="CN1198" s="141"/>
      <c r="CO1198" s="141"/>
      <c r="CP1198" s="141"/>
      <c r="CQ1198" s="141"/>
      <c r="CS1198" s="141"/>
      <c r="CU1198" s="141"/>
      <c r="CW1198" s="141"/>
      <c r="CX1198" s="141"/>
      <c r="CY1198" s="141"/>
      <c r="CZ1198" s="141"/>
      <c r="DA1198" s="141"/>
      <c r="DB1198" s="141"/>
      <c r="DC1198" s="141"/>
      <c r="DD1198" s="141"/>
      <c r="DE1198" s="141"/>
      <c r="DF1198" s="141"/>
      <c r="DG1198" s="141"/>
      <c r="DH1198" s="141"/>
      <c r="DI1198" s="141"/>
      <c r="DJ1198" s="141"/>
      <c r="DK1198" s="141"/>
      <c r="DL1198" s="141"/>
      <c r="DM1198" s="141"/>
      <c r="DN1198" s="141"/>
      <c r="DO1198" s="141"/>
      <c r="DP1198" s="141"/>
      <c r="DQ1198" s="141"/>
      <c r="DR1198" s="141"/>
      <c r="DS1198" s="141"/>
      <c r="DT1198" s="141"/>
      <c r="DU1198" s="141"/>
      <c r="DV1198" s="141"/>
      <c r="DW1198" s="141"/>
      <c r="DX1198" s="141"/>
      <c r="DY1198" s="141"/>
      <c r="DZ1198" s="141"/>
      <c r="EA1198" s="141"/>
      <c r="EB1198" s="141"/>
      <c r="EC1198" s="141"/>
      <c r="ED1198" s="141"/>
      <c r="EE1198" s="141"/>
      <c r="EF1198" s="141"/>
      <c r="EG1198" s="141"/>
      <c r="EH1198" s="141"/>
      <c r="EI1198" s="141"/>
      <c r="EJ1198" s="141"/>
      <c r="EK1198" s="141"/>
      <c r="EL1198" s="141"/>
      <c r="EM1198" s="141"/>
      <c r="EN1198" s="141"/>
      <c r="EO1198" s="141"/>
      <c r="EP1198" s="141"/>
      <c r="EQ1198" s="141"/>
      <c r="ER1198" s="141"/>
      <c r="ES1198" s="141"/>
      <c r="ET1198" s="141"/>
      <c r="EU1198" s="141"/>
      <c r="EV1198" s="141"/>
      <c r="EW1198" s="141"/>
      <c r="EX1198" s="141"/>
      <c r="EY1198" s="141"/>
      <c r="EZ1198" s="141"/>
      <c r="FA1198" s="141"/>
      <c r="FB1198" s="141"/>
      <c r="FC1198" s="141"/>
      <c r="FD1198" s="141"/>
      <c r="FE1198" s="141"/>
      <c r="FF1198" s="141"/>
      <c r="FG1198" s="141"/>
      <c r="FH1198" s="141"/>
      <c r="FI1198" s="141"/>
      <c r="FJ1198" s="141"/>
      <c r="FK1198" s="141"/>
      <c r="FL1198" s="141"/>
      <c r="FM1198" s="141"/>
      <c r="FN1198" s="141"/>
      <c r="FO1198" s="141"/>
    </row>
    <row r="1199" spans="15:171" ht="27.75" customHeight="1" x14ac:dyDescent="0.25">
      <c r="O1199" s="141"/>
      <c r="Q1199" s="141"/>
      <c r="R1199" s="141"/>
      <c r="S1199" s="141"/>
      <c r="T1199" s="141"/>
      <c r="U1199" s="141"/>
      <c r="V1199" s="141"/>
      <c r="AN1199" s="75"/>
      <c r="AO1199" s="489"/>
      <c r="AP1199" s="489"/>
      <c r="AQ1199" s="75"/>
      <c r="AR1199" s="141"/>
      <c r="AW1199" s="141"/>
      <c r="AX1199" s="141"/>
      <c r="BM1199" s="141"/>
      <c r="BN1199" s="141"/>
      <c r="BO1199" s="141"/>
      <c r="BP1199" s="141"/>
      <c r="BQ1199" s="141"/>
      <c r="BR1199" s="141"/>
      <c r="BS1199" s="141"/>
      <c r="CL1199" s="141"/>
      <c r="CM1199" s="141"/>
      <c r="CN1199" s="141"/>
      <c r="CO1199" s="141"/>
      <c r="CP1199" s="141"/>
      <c r="CQ1199" s="141"/>
      <c r="CS1199" s="141"/>
      <c r="CU1199" s="141"/>
      <c r="CW1199" s="141"/>
      <c r="CX1199" s="141"/>
      <c r="CY1199" s="141"/>
      <c r="CZ1199" s="141"/>
      <c r="DA1199" s="141"/>
      <c r="DB1199" s="141"/>
      <c r="DC1199" s="141"/>
      <c r="DD1199" s="141"/>
      <c r="DE1199" s="141"/>
      <c r="DF1199" s="141"/>
      <c r="DG1199" s="141"/>
      <c r="DH1199" s="141"/>
      <c r="DI1199" s="141"/>
      <c r="DJ1199" s="141"/>
      <c r="DK1199" s="141"/>
      <c r="DL1199" s="141"/>
      <c r="DM1199" s="141"/>
      <c r="DN1199" s="141"/>
      <c r="DO1199" s="141"/>
      <c r="DP1199" s="141"/>
      <c r="DQ1199" s="141"/>
      <c r="DR1199" s="141"/>
      <c r="DS1199" s="141"/>
      <c r="DT1199" s="141"/>
      <c r="DU1199" s="141"/>
      <c r="DV1199" s="141"/>
      <c r="DW1199" s="141"/>
      <c r="DX1199" s="141"/>
      <c r="DY1199" s="141"/>
      <c r="DZ1199" s="141"/>
      <c r="EA1199" s="141"/>
      <c r="EB1199" s="141"/>
      <c r="EC1199" s="141"/>
      <c r="ED1199" s="141"/>
      <c r="EE1199" s="141"/>
      <c r="EF1199" s="141"/>
      <c r="EG1199" s="141"/>
      <c r="EH1199" s="141"/>
      <c r="EI1199" s="141"/>
      <c r="EJ1199" s="141"/>
      <c r="EK1199" s="141"/>
      <c r="EL1199" s="141"/>
      <c r="EM1199" s="141"/>
      <c r="EN1199" s="141"/>
      <c r="EO1199" s="141"/>
      <c r="EP1199" s="141"/>
      <c r="EQ1199" s="141"/>
      <c r="ER1199" s="141"/>
      <c r="ES1199" s="141"/>
      <c r="ET1199" s="141"/>
      <c r="EU1199" s="141"/>
      <c r="EV1199" s="141"/>
      <c r="EW1199" s="141"/>
      <c r="EX1199" s="141"/>
      <c r="EY1199" s="141"/>
      <c r="EZ1199" s="141"/>
      <c r="FA1199" s="141"/>
      <c r="FB1199" s="141"/>
      <c r="FC1199" s="141"/>
      <c r="FD1199" s="141"/>
      <c r="FE1199" s="141"/>
      <c r="FF1199" s="141"/>
      <c r="FG1199" s="141"/>
      <c r="FH1199" s="141"/>
      <c r="FI1199" s="141"/>
      <c r="FJ1199" s="141"/>
      <c r="FK1199" s="141"/>
      <c r="FL1199" s="141"/>
      <c r="FM1199" s="141"/>
      <c r="FN1199" s="141"/>
      <c r="FO1199" s="141"/>
    </row>
    <row r="1200" spans="15:171" ht="27.75" customHeight="1" x14ac:dyDescent="0.25">
      <c r="O1200" s="141"/>
      <c r="Q1200" s="141"/>
      <c r="R1200" s="141"/>
      <c r="S1200" s="141"/>
      <c r="T1200" s="141"/>
      <c r="U1200" s="141"/>
      <c r="V1200" s="141"/>
      <c r="AN1200" s="75"/>
      <c r="AO1200" s="489"/>
      <c r="AP1200" s="489"/>
      <c r="AQ1200" s="75"/>
      <c r="AR1200" s="141"/>
      <c r="AW1200" s="141"/>
      <c r="AX1200" s="141"/>
      <c r="BM1200" s="141"/>
      <c r="BN1200" s="141"/>
      <c r="BO1200" s="141"/>
      <c r="BP1200" s="141"/>
      <c r="BQ1200" s="141"/>
      <c r="BR1200" s="141"/>
      <c r="BS1200" s="141"/>
      <c r="CL1200" s="141"/>
      <c r="CM1200" s="141"/>
      <c r="CN1200" s="141"/>
      <c r="CO1200" s="141"/>
      <c r="CP1200" s="141"/>
      <c r="CQ1200" s="141"/>
      <c r="CS1200" s="141"/>
      <c r="CU1200" s="141"/>
      <c r="CW1200" s="141"/>
      <c r="CX1200" s="141"/>
      <c r="CY1200" s="141"/>
      <c r="CZ1200" s="141"/>
      <c r="DA1200" s="141"/>
      <c r="DB1200" s="141"/>
      <c r="DC1200" s="141"/>
      <c r="DD1200" s="141"/>
      <c r="DE1200" s="141"/>
      <c r="DF1200" s="141"/>
      <c r="DG1200" s="141"/>
      <c r="DH1200" s="141"/>
      <c r="DI1200" s="141"/>
      <c r="DJ1200" s="141"/>
      <c r="DK1200" s="141"/>
      <c r="DL1200" s="141"/>
      <c r="DM1200" s="141"/>
      <c r="DN1200" s="141"/>
      <c r="DO1200" s="141"/>
      <c r="DP1200" s="141"/>
      <c r="DQ1200" s="141"/>
      <c r="DR1200" s="141"/>
      <c r="DS1200" s="141"/>
      <c r="DT1200" s="141"/>
      <c r="DU1200" s="141"/>
      <c r="DV1200" s="141"/>
      <c r="DW1200" s="141"/>
      <c r="DX1200" s="141"/>
      <c r="DY1200" s="141"/>
      <c r="DZ1200" s="141"/>
      <c r="EA1200" s="141"/>
      <c r="EB1200" s="141"/>
      <c r="EC1200" s="141"/>
      <c r="ED1200" s="141"/>
      <c r="EE1200" s="141"/>
      <c r="EF1200" s="141"/>
      <c r="EG1200" s="141"/>
      <c r="EH1200" s="141"/>
      <c r="EI1200" s="141"/>
      <c r="EJ1200" s="141"/>
      <c r="EK1200" s="141"/>
      <c r="EL1200" s="141"/>
      <c r="EM1200" s="141"/>
      <c r="EN1200" s="141"/>
      <c r="EO1200" s="141"/>
      <c r="EP1200" s="141"/>
      <c r="EQ1200" s="141"/>
      <c r="ER1200" s="141"/>
      <c r="ES1200" s="141"/>
      <c r="ET1200" s="141"/>
      <c r="EU1200" s="141"/>
      <c r="EV1200" s="141"/>
      <c r="EW1200" s="141"/>
      <c r="EX1200" s="141"/>
      <c r="EY1200" s="141"/>
      <c r="EZ1200" s="141"/>
      <c r="FA1200" s="141"/>
      <c r="FB1200" s="141"/>
      <c r="FC1200" s="141"/>
      <c r="FD1200" s="141"/>
      <c r="FE1200" s="141"/>
      <c r="FF1200" s="141"/>
      <c r="FG1200" s="141"/>
      <c r="FH1200" s="141"/>
      <c r="FI1200" s="141"/>
      <c r="FJ1200" s="141"/>
      <c r="FK1200" s="141"/>
      <c r="FL1200" s="141"/>
      <c r="FM1200" s="141"/>
      <c r="FN1200" s="141"/>
      <c r="FO1200" s="141"/>
    </row>
    <row r="1201" spans="15:171" ht="27.75" customHeight="1" x14ac:dyDescent="0.25">
      <c r="O1201" s="141"/>
      <c r="Q1201" s="141"/>
      <c r="R1201" s="141"/>
      <c r="S1201" s="141"/>
      <c r="T1201" s="141"/>
      <c r="U1201" s="141"/>
      <c r="V1201" s="141"/>
      <c r="AN1201" s="75"/>
      <c r="AO1201" s="489"/>
      <c r="AP1201" s="489"/>
      <c r="AQ1201" s="75"/>
      <c r="AR1201" s="141"/>
      <c r="AW1201" s="141"/>
      <c r="AX1201" s="141"/>
      <c r="BM1201" s="141"/>
      <c r="BN1201" s="141"/>
      <c r="BO1201" s="141"/>
      <c r="BP1201" s="141"/>
      <c r="BQ1201" s="141"/>
      <c r="BR1201" s="141"/>
      <c r="BS1201" s="141"/>
      <c r="CL1201" s="141"/>
      <c r="CM1201" s="141"/>
      <c r="CN1201" s="141"/>
      <c r="CO1201" s="141"/>
      <c r="CP1201" s="141"/>
      <c r="CQ1201" s="141"/>
      <c r="CS1201" s="141"/>
      <c r="CU1201" s="141"/>
      <c r="CW1201" s="141"/>
      <c r="CX1201" s="141"/>
      <c r="CY1201" s="141"/>
      <c r="CZ1201" s="141"/>
      <c r="DA1201" s="141"/>
      <c r="DB1201" s="141"/>
      <c r="DC1201" s="141"/>
      <c r="DD1201" s="141"/>
      <c r="DE1201" s="141"/>
      <c r="DF1201" s="141"/>
      <c r="DG1201" s="141"/>
      <c r="DH1201" s="141"/>
      <c r="DI1201" s="141"/>
      <c r="DJ1201" s="141"/>
      <c r="DK1201" s="141"/>
      <c r="DL1201" s="141"/>
      <c r="DM1201" s="141"/>
      <c r="DN1201" s="141"/>
      <c r="DO1201" s="141"/>
      <c r="DP1201" s="141"/>
      <c r="DQ1201" s="141"/>
      <c r="DR1201" s="141"/>
      <c r="DS1201" s="141"/>
      <c r="DT1201" s="141"/>
      <c r="DU1201" s="141"/>
      <c r="DV1201" s="141"/>
      <c r="DW1201" s="141"/>
      <c r="DX1201" s="141"/>
      <c r="DY1201" s="141"/>
      <c r="DZ1201" s="141"/>
      <c r="EA1201" s="141"/>
      <c r="EB1201" s="141"/>
      <c r="EC1201" s="141"/>
      <c r="ED1201" s="141"/>
      <c r="EE1201" s="141"/>
      <c r="EF1201" s="141"/>
      <c r="EG1201" s="141"/>
      <c r="EH1201" s="141"/>
      <c r="EI1201" s="141"/>
      <c r="EJ1201" s="141"/>
      <c r="EK1201" s="141"/>
      <c r="EL1201" s="141"/>
      <c r="EM1201" s="141"/>
      <c r="EN1201" s="141"/>
      <c r="EO1201" s="141"/>
      <c r="EP1201" s="141"/>
      <c r="EQ1201" s="141"/>
      <c r="ER1201" s="141"/>
      <c r="ES1201" s="141"/>
      <c r="ET1201" s="141"/>
      <c r="EU1201" s="141"/>
      <c r="EV1201" s="141"/>
      <c r="EW1201" s="141"/>
      <c r="EX1201" s="141"/>
      <c r="EY1201" s="141"/>
      <c r="EZ1201" s="141"/>
      <c r="FA1201" s="141"/>
      <c r="FB1201" s="141"/>
      <c r="FC1201" s="141"/>
      <c r="FD1201" s="141"/>
      <c r="FE1201" s="141"/>
      <c r="FF1201" s="141"/>
      <c r="FG1201" s="141"/>
      <c r="FH1201" s="141"/>
      <c r="FI1201" s="141"/>
      <c r="FJ1201" s="141"/>
      <c r="FK1201" s="141"/>
      <c r="FL1201" s="141"/>
      <c r="FM1201" s="141"/>
      <c r="FN1201" s="141"/>
      <c r="FO1201" s="141"/>
    </row>
    <row r="1202" spans="15:171" ht="27.75" customHeight="1" x14ac:dyDescent="0.25">
      <c r="O1202" s="141"/>
      <c r="Q1202" s="141"/>
      <c r="R1202" s="141"/>
      <c r="S1202" s="141"/>
      <c r="T1202" s="141"/>
      <c r="U1202" s="141"/>
      <c r="V1202" s="141"/>
      <c r="AN1202" s="75"/>
      <c r="AO1202" s="489"/>
      <c r="AP1202" s="489"/>
      <c r="AQ1202" s="75"/>
      <c r="AR1202" s="141"/>
      <c r="AW1202" s="141"/>
      <c r="AX1202" s="141"/>
      <c r="BM1202" s="141"/>
      <c r="BN1202" s="141"/>
      <c r="BO1202" s="141"/>
      <c r="BP1202" s="141"/>
      <c r="BQ1202" s="141"/>
      <c r="BR1202" s="141"/>
      <c r="BS1202" s="141"/>
      <c r="CL1202" s="141"/>
      <c r="CM1202" s="141"/>
      <c r="CN1202" s="141"/>
      <c r="CO1202" s="141"/>
      <c r="CP1202" s="141"/>
      <c r="CQ1202" s="141"/>
      <c r="CS1202" s="141"/>
      <c r="CU1202" s="141"/>
      <c r="CW1202" s="141"/>
      <c r="CX1202" s="141"/>
      <c r="CY1202" s="141"/>
      <c r="CZ1202" s="141"/>
      <c r="DA1202" s="141"/>
      <c r="DB1202" s="141"/>
      <c r="DC1202" s="141"/>
      <c r="DD1202" s="141"/>
      <c r="DE1202" s="141"/>
      <c r="DF1202" s="141"/>
      <c r="DG1202" s="141"/>
      <c r="DH1202" s="141"/>
      <c r="DI1202" s="141"/>
      <c r="DJ1202" s="141"/>
      <c r="DK1202" s="141"/>
      <c r="DL1202" s="141"/>
      <c r="DM1202" s="141"/>
      <c r="DN1202" s="141"/>
      <c r="DO1202" s="141"/>
      <c r="DP1202" s="141"/>
      <c r="DQ1202" s="141"/>
      <c r="DR1202" s="141"/>
      <c r="DS1202" s="141"/>
      <c r="DT1202" s="141"/>
      <c r="DU1202" s="141"/>
      <c r="DV1202" s="141"/>
      <c r="DW1202" s="141"/>
      <c r="DX1202" s="141"/>
      <c r="DY1202" s="141"/>
      <c r="DZ1202" s="141"/>
      <c r="EA1202" s="141"/>
      <c r="EB1202" s="141"/>
      <c r="EC1202" s="141"/>
      <c r="ED1202" s="141"/>
      <c r="EE1202" s="141"/>
      <c r="EF1202" s="141"/>
      <c r="EG1202" s="141"/>
      <c r="EH1202" s="141"/>
      <c r="EI1202" s="141"/>
      <c r="EJ1202" s="141"/>
      <c r="EK1202" s="141"/>
      <c r="EL1202" s="141"/>
      <c r="EM1202" s="141"/>
      <c r="EN1202" s="141"/>
      <c r="EO1202" s="141"/>
      <c r="EP1202" s="141"/>
      <c r="EQ1202" s="141"/>
      <c r="ER1202" s="141"/>
      <c r="ES1202" s="141"/>
      <c r="ET1202" s="141"/>
      <c r="EU1202" s="141"/>
      <c r="EV1202" s="141"/>
      <c r="EW1202" s="141"/>
      <c r="EX1202" s="141"/>
      <c r="EY1202" s="141"/>
      <c r="EZ1202" s="141"/>
      <c r="FA1202" s="141"/>
      <c r="FB1202" s="141"/>
      <c r="FC1202" s="141"/>
      <c r="FD1202" s="141"/>
      <c r="FE1202" s="141"/>
      <c r="FF1202" s="141"/>
      <c r="FG1202" s="141"/>
      <c r="FH1202" s="141"/>
      <c r="FI1202" s="141"/>
      <c r="FJ1202" s="141"/>
      <c r="FK1202" s="141"/>
      <c r="FL1202" s="141"/>
      <c r="FM1202" s="141"/>
      <c r="FN1202" s="141"/>
      <c r="FO1202" s="141"/>
    </row>
    <row r="1203" spans="15:171" ht="27.75" customHeight="1" x14ac:dyDescent="0.25">
      <c r="O1203" s="141"/>
      <c r="Q1203" s="141"/>
      <c r="R1203" s="141"/>
      <c r="S1203" s="141"/>
      <c r="T1203" s="141"/>
      <c r="U1203" s="141"/>
      <c r="V1203" s="141"/>
      <c r="AN1203" s="75"/>
      <c r="AO1203" s="489"/>
      <c r="AP1203" s="489"/>
      <c r="AQ1203" s="75"/>
      <c r="AR1203" s="141"/>
      <c r="AW1203" s="141"/>
      <c r="AX1203" s="141"/>
      <c r="BM1203" s="141"/>
      <c r="BN1203" s="141"/>
      <c r="BO1203" s="141"/>
      <c r="BP1203" s="141"/>
      <c r="BQ1203" s="141"/>
      <c r="BR1203" s="141"/>
      <c r="BS1203" s="141"/>
      <c r="CL1203" s="141"/>
      <c r="CM1203" s="141"/>
      <c r="CN1203" s="141"/>
      <c r="CO1203" s="141"/>
      <c r="CP1203" s="141"/>
      <c r="CQ1203" s="141"/>
      <c r="CS1203" s="141"/>
      <c r="CU1203" s="141"/>
      <c r="CW1203" s="141"/>
      <c r="CX1203" s="141"/>
      <c r="CY1203" s="141"/>
      <c r="CZ1203" s="141"/>
      <c r="DA1203" s="141"/>
      <c r="DB1203" s="141"/>
      <c r="DC1203" s="141"/>
      <c r="DD1203" s="141"/>
      <c r="DE1203" s="141"/>
      <c r="DF1203" s="141"/>
      <c r="DG1203" s="141"/>
      <c r="DH1203" s="141"/>
      <c r="DI1203" s="141"/>
      <c r="DJ1203" s="141"/>
      <c r="DK1203" s="141"/>
      <c r="DL1203" s="141"/>
      <c r="DM1203" s="141"/>
      <c r="DN1203" s="141"/>
      <c r="DO1203" s="141"/>
      <c r="DP1203" s="141"/>
      <c r="DQ1203" s="141"/>
      <c r="DR1203" s="141"/>
      <c r="DS1203" s="141"/>
      <c r="DT1203" s="141"/>
      <c r="DU1203" s="141"/>
      <c r="DV1203" s="141"/>
      <c r="DW1203" s="141"/>
      <c r="DX1203" s="141"/>
      <c r="DY1203" s="141"/>
      <c r="DZ1203" s="141"/>
      <c r="EA1203" s="141"/>
      <c r="EB1203" s="141"/>
      <c r="EC1203" s="141"/>
      <c r="ED1203" s="141"/>
      <c r="EE1203" s="141"/>
      <c r="EF1203" s="141"/>
      <c r="EG1203" s="141"/>
      <c r="EH1203" s="141"/>
      <c r="EI1203" s="141"/>
      <c r="EJ1203" s="141"/>
      <c r="EK1203" s="141"/>
      <c r="EL1203" s="141"/>
      <c r="EM1203" s="141"/>
      <c r="EN1203" s="141"/>
      <c r="EO1203" s="141"/>
      <c r="EP1203" s="141"/>
      <c r="EQ1203" s="141"/>
      <c r="ER1203" s="141"/>
      <c r="ES1203" s="141"/>
      <c r="ET1203" s="141"/>
      <c r="EU1203" s="141"/>
      <c r="EV1203" s="141"/>
      <c r="EW1203" s="141"/>
      <c r="EX1203" s="141"/>
      <c r="EY1203" s="141"/>
      <c r="EZ1203" s="141"/>
      <c r="FA1203" s="141"/>
      <c r="FB1203" s="141"/>
      <c r="FC1203" s="141"/>
      <c r="FD1203" s="141"/>
      <c r="FE1203" s="141"/>
      <c r="FF1203" s="141"/>
      <c r="FG1203" s="141"/>
      <c r="FH1203" s="141"/>
      <c r="FI1203" s="141"/>
      <c r="FJ1203" s="141"/>
      <c r="FK1203" s="141"/>
      <c r="FL1203" s="141"/>
      <c r="FM1203" s="141"/>
      <c r="FN1203" s="141"/>
      <c r="FO1203" s="141"/>
    </row>
    <row r="1204" spans="15:171" ht="27.75" customHeight="1" x14ac:dyDescent="0.25">
      <c r="O1204" s="141"/>
      <c r="Q1204" s="141"/>
      <c r="R1204" s="141"/>
      <c r="S1204" s="141"/>
      <c r="T1204" s="141"/>
      <c r="U1204" s="141"/>
      <c r="V1204" s="141"/>
      <c r="AN1204" s="75"/>
      <c r="AO1204" s="489"/>
      <c r="AP1204" s="489"/>
      <c r="AQ1204" s="75"/>
      <c r="AR1204" s="141"/>
      <c r="AW1204" s="141"/>
      <c r="AX1204" s="141"/>
      <c r="BM1204" s="141"/>
      <c r="BN1204" s="141"/>
      <c r="BO1204" s="141"/>
      <c r="BP1204" s="141"/>
      <c r="BQ1204" s="141"/>
      <c r="BR1204" s="141"/>
      <c r="BS1204" s="141"/>
      <c r="CL1204" s="141"/>
      <c r="CM1204" s="141"/>
      <c r="CN1204" s="141"/>
      <c r="CO1204" s="141"/>
      <c r="CP1204" s="141"/>
      <c r="CQ1204" s="141"/>
      <c r="CS1204" s="141"/>
      <c r="CU1204" s="141"/>
      <c r="CW1204" s="141"/>
      <c r="CX1204" s="141"/>
      <c r="CY1204" s="141"/>
      <c r="CZ1204" s="141"/>
      <c r="DA1204" s="141"/>
      <c r="DB1204" s="141"/>
      <c r="DC1204" s="141"/>
      <c r="DD1204" s="141"/>
      <c r="DE1204" s="141"/>
      <c r="DF1204" s="141"/>
      <c r="DG1204" s="141"/>
      <c r="DH1204" s="141"/>
      <c r="DI1204" s="141"/>
      <c r="DJ1204" s="141"/>
      <c r="DK1204" s="141"/>
      <c r="DL1204" s="141"/>
      <c r="DM1204" s="141"/>
      <c r="DN1204" s="141"/>
      <c r="DO1204" s="141"/>
      <c r="DP1204" s="141"/>
      <c r="DQ1204" s="141"/>
      <c r="DR1204" s="141"/>
      <c r="DS1204" s="141"/>
      <c r="DT1204" s="141"/>
      <c r="DU1204" s="141"/>
      <c r="DV1204" s="141"/>
      <c r="DW1204" s="141"/>
      <c r="DX1204" s="141"/>
      <c r="DY1204" s="141"/>
      <c r="DZ1204" s="141"/>
      <c r="EA1204" s="141"/>
      <c r="EB1204" s="141"/>
      <c r="EC1204" s="141"/>
      <c r="ED1204" s="141"/>
      <c r="EE1204" s="141"/>
      <c r="EF1204" s="141"/>
      <c r="EG1204" s="141"/>
      <c r="EH1204" s="141"/>
      <c r="EI1204" s="141"/>
      <c r="EJ1204" s="141"/>
      <c r="EK1204" s="141"/>
      <c r="EL1204" s="141"/>
      <c r="EM1204" s="141"/>
      <c r="EN1204" s="141"/>
      <c r="EO1204" s="141"/>
      <c r="EP1204" s="141"/>
      <c r="EQ1204" s="141"/>
      <c r="ER1204" s="141"/>
      <c r="ES1204" s="141"/>
      <c r="ET1204" s="141"/>
      <c r="EU1204" s="141"/>
      <c r="EV1204" s="141"/>
      <c r="EW1204" s="141"/>
      <c r="EX1204" s="141"/>
      <c r="EY1204" s="141"/>
      <c r="EZ1204" s="141"/>
      <c r="FA1204" s="141"/>
      <c r="FB1204" s="141"/>
      <c r="FC1204" s="141"/>
      <c r="FD1204" s="141"/>
      <c r="FE1204" s="141"/>
      <c r="FF1204" s="141"/>
      <c r="FG1204" s="141"/>
      <c r="FH1204" s="141"/>
      <c r="FI1204" s="141"/>
      <c r="FJ1204" s="141"/>
      <c r="FK1204" s="141"/>
      <c r="FL1204" s="141"/>
      <c r="FM1204" s="141"/>
      <c r="FN1204" s="141"/>
      <c r="FO1204" s="141"/>
    </row>
    <row r="1205" spans="15:171" ht="27.75" customHeight="1" x14ac:dyDescent="0.25">
      <c r="O1205" s="141"/>
      <c r="Q1205" s="141"/>
      <c r="R1205" s="141"/>
      <c r="S1205" s="141"/>
      <c r="T1205" s="141"/>
      <c r="U1205" s="141"/>
      <c r="V1205" s="141"/>
      <c r="AN1205" s="75"/>
      <c r="AO1205" s="489"/>
      <c r="AP1205" s="489"/>
      <c r="AQ1205" s="75"/>
      <c r="AR1205" s="141"/>
      <c r="AW1205" s="141"/>
      <c r="AX1205" s="141"/>
      <c r="BM1205" s="141"/>
      <c r="BN1205" s="141"/>
      <c r="BO1205" s="141"/>
      <c r="BP1205" s="141"/>
      <c r="BQ1205" s="141"/>
      <c r="BR1205" s="141"/>
      <c r="BS1205" s="141"/>
      <c r="CL1205" s="141"/>
      <c r="CM1205" s="141"/>
      <c r="CN1205" s="141"/>
      <c r="CO1205" s="141"/>
      <c r="CP1205" s="141"/>
      <c r="CQ1205" s="141"/>
      <c r="CS1205" s="141"/>
      <c r="CU1205" s="141"/>
      <c r="CW1205" s="141"/>
      <c r="CX1205" s="141"/>
      <c r="CY1205" s="141"/>
      <c r="CZ1205" s="141"/>
      <c r="DA1205" s="141"/>
      <c r="DB1205" s="141"/>
      <c r="DC1205" s="141"/>
      <c r="DD1205" s="141"/>
      <c r="DE1205" s="141"/>
      <c r="DF1205" s="141"/>
      <c r="DG1205" s="141"/>
      <c r="DH1205" s="141"/>
      <c r="DI1205" s="141"/>
      <c r="DJ1205" s="141"/>
      <c r="DK1205" s="141"/>
      <c r="DL1205" s="141"/>
      <c r="DM1205" s="141"/>
      <c r="DN1205" s="141"/>
      <c r="DO1205" s="141"/>
      <c r="DP1205" s="141"/>
      <c r="DQ1205" s="141"/>
      <c r="DR1205" s="141"/>
      <c r="DS1205" s="141"/>
      <c r="DT1205" s="141"/>
      <c r="DU1205" s="141"/>
      <c r="DV1205" s="141"/>
      <c r="DW1205" s="141"/>
      <c r="DX1205" s="141"/>
      <c r="DY1205" s="141"/>
      <c r="DZ1205" s="141"/>
      <c r="EA1205" s="141"/>
      <c r="EB1205" s="141"/>
      <c r="EC1205" s="141"/>
      <c r="ED1205" s="141"/>
      <c r="EE1205" s="141"/>
      <c r="EF1205" s="141"/>
      <c r="EG1205" s="141"/>
      <c r="EH1205" s="141"/>
      <c r="EI1205" s="141"/>
      <c r="EJ1205" s="141"/>
      <c r="EK1205" s="141"/>
      <c r="EL1205" s="141"/>
      <c r="EM1205" s="141"/>
      <c r="EN1205" s="141"/>
      <c r="EO1205" s="141"/>
      <c r="EP1205" s="141"/>
      <c r="EQ1205" s="141"/>
      <c r="ER1205" s="141"/>
      <c r="ES1205" s="141"/>
      <c r="ET1205" s="141"/>
      <c r="EU1205" s="141"/>
      <c r="EV1205" s="141"/>
      <c r="EW1205" s="141"/>
      <c r="EX1205" s="141"/>
      <c r="EY1205" s="141"/>
      <c r="EZ1205" s="141"/>
      <c r="FA1205" s="141"/>
      <c r="FB1205" s="141"/>
      <c r="FC1205" s="141"/>
      <c r="FD1205" s="141"/>
      <c r="FE1205" s="141"/>
      <c r="FF1205" s="141"/>
      <c r="FG1205" s="141"/>
      <c r="FH1205" s="141"/>
      <c r="FI1205" s="141"/>
      <c r="FJ1205" s="141"/>
      <c r="FK1205" s="141"/>
      <c r="FL1205" s="141"/>
      <c r="FM1205" s="141"/>
      <c r="FN1205" s="141"/>
      <c r="FO1205" s="141"/>
    </row>
    <row r="1206" spans="15:171" ht="27.75" customHeight="1" x14ac:dyDescent="0.25">
      <c r="O1206" s="141"/>
      <c r="Q1206" s="141"/>
      <c r="R1206" s="141"/>
      <c r="S1206" s="141"/>
      <c r="T1206" s="141"/>
      <c r="U1206" s="141"/>
      <c r="V1206" s="141"/>
      <c r="AN1206" s="75"/>
      <c r="AO1206" s="489"/>
      <c r="AP1206" s="489"/>
      <c r="AQ1206" s="75"/>
      <c r="AR1206" s="141"/>
      <c r="AW1206" s="141"/>
      <c r="AX1206" s="141"/>
      <c r="BM1206" s="141"/>
      <c r="BN1206" s="141"/>
      <c r="BO1206" s="141"/>
      <c r="BP1206" s="141"/>
      <c r="BQ1206" s="141"/>
      <c r="BR1206" s="141"/>
      <c r="BS1206" s="141"/>
      <c r="CL1206" s="141"/>
      <c r="CM1206" s="141"/>
      <c r="CN1206" s="141"/>
      <c r="CO1206" s="141"/>
      <c r="CP1206" s="141"/>
      <c r="CQ1206" s="141"/>
      <c r="CS1206" s="141"/>
      <c r="CU1206" s="141"/>
      <c r="CW1206" s="141"/>
      <c r="CX1206" s="141"/>
      <c r="CY1206" s="141"/>
      <c r="CZ1206" s="141"/>
      <c r="DA1206" s="141"/>
      <c r="DB1206" s="141"/>
      <c r="DC1206" s="141"/>
      <c r="DD1206" s="141"/>
      <c r="DE1206" s="141"/>
      <c r="DF1206" s="141"/>
      <c r="DG1206" s="141"/>
      <c r="DH1206" s="141"/>
      <c r="DI1206" s="141"/>
      <c r="DJ1206" s="141"/>
      <c r="DK1206" s="141"/>
      <c r="DL1206" s="141"/>
      <c r="DM1206" s="141"/>
      <c r="DN1206" s="141"/>
      <c r="DO1206" s="141"/>
      <c r="DP1206" s="141"/>
      <c r="DQ1206" s="141"/>
      <c r="DR1206" s="141"/>
      <c r="DS1206" s="141"/>
      <c r="DT1206" s="141"/>
      <c r="DU1206" s="141"/>
      <c r="DV1206" s="141"/>
      <c r="DW1206" s="141"/>
      <c r="DX1206" s="141"/>
      <c r="DY1206" s="141"/>
      <c r="DZ1206" s="141"/>
      <c r="EA1206" s="141"/>
      <c r="EB1206" s="141"/>
      <c r="EC1206" s="141"/>
      <c r="ED1206" s="141"/>
      <c r="EE1206" s="141"/>
      <c r="EF1206" s="141"/>
      <c r="EG1206" s="141"/>
      <c r="EH1206" s="141"/>
      <c r="EI1206" s="141"/>
      <c r="EJ1206" s="141"/>
      <c r="EK1206" s="141"/>
      <c r="EL1206" s="141"/>
      <c r="EM1206" s="141"/>
      <c r="EN1206" s="141"/>
      <c r="EO1206" s="141"/>
      <c r="EP1206" s="141"/>
      <c r="EQ1206" s="141"/>
      <c r="ER1206" s="141"/>
      <c r="ES1206" s="141"/>
      <c r="ET1206" s="141"/>
      <c r="EU1206" s="141"/>
      <c r="EV1206" s="141"/>
      <c r="EW1206" s="141"/>
      <c r="EX1206" s="141"/>
      <c r="EY1206" s="141"/>
      <c r="EZ1206" s="141"/>
      <c r="FA1206" s="141"/>
      <c r="FB1206" s="141"/>
      <c r="FC1206" s="141"/>
      <c r="FD1206" s="141"/>
      <c r="FE1206" s="141"/>
      <c r="FF1206" s="141"/>
      <c r="FG1206" s="141"/>
      <c r="FH1206" s="141"/>
      <c r="FI1206" s="141"/>
      <c r="FJ1206" s="141"/>
      <c r="FK1206" s="141"/>
      <c r="FL1206" s="141"/>
      <c r="FM1206" s="141"/>
      <c r="FN1206" s="141"/>
      <c r="FO1206" s="141"/>
    </row>
    <row r="1207" spans="15:171" ht="27.75" customHeight="1" x14ac:dyDescent="0.25">
      <c r="O1207" s="141"/>
      <c r="Q1207" s="141"/>
      <c r="R1207" s="141"/>
      <c r="S1207" s="141"/>
      <c r="T1207" s="141"/>
      <c r="U1207" s="141"/>
      <c r="V1207" s="141"/>
      <c r="AN1207" s="75"/>
      <c r="AO1207" s="489"/>
      <c r="AP1207" s="489"/>
      <c r="AQ1207" s="75"/>
      <c r="AR1207" s="141"/>
      <c r="AW1207" s="141"/>
      <c r="AX1207" s="141"/>
      <c r="BM1207" s="141"/>
      <c r="BN1207" s="141"/>
      <c r="BO1207" s="141"/>
      <c r="BP1207" s="141"/>
      <c r="BQ1207" s="141"/>
      <c r="BR1207" s="141"/>
      <c r="BS1207" s="141"/>
      <c r="CL1207" s="141"/>
      <c r="CM1207" s="141"/>
      <c r="CN1207" s="141"/>
      <c r="CO1207" s="141"/>
      <c r="CP1207" s="141"/>
      <c r="CQ1207" s="141"/>
      <c r="CS1207" s="141"/>
      <c r="CU1207" s="141"/>
      <c r="CW1207" s="141"/>
      <c r="CX1207" s="141"/>
      <c r="CY1207" s="141"/>
      <c r="CZ1207" s="141"/>
      <c r="DA1207" s="141"/>
      <c r="DB1207" s="141"/>
      <c r="DC1207" s="141"/>
      <c r="DD1207" s="141"/>
      <c r="DE1207" s="141"/>
      <c r="DF1207" s="141"/>
      <c r="DG1207" s="141"/>
      <c r="DH1207" s="141"/>
      <c r="DI1207" s="141"/>
      <c r="DJ1207" s="141"/>
      <c r="DK1207" s="141"/>
      <c r="DL1207" s="141"/>
      <c r="DM1207" s="141"/>
      <c r="DN1207" s="141"/>
      <c r="DO1207" s="141"/>
      <c r="DP1207" s="141"/>
      <c r="DQ1207" s="141"/>
      <c r="DR1207" s="141"/>
      <c r="DS1207" s="141"/>
      <c r="DT1207" s="141"/>
      <c r="DU1207" s="141"/>
      <c r="DV1207" s="141"/>
      <c r="DW1207" s="141"/>
      <c r="DX1207" s="141"/>
      <c r="DY1207" s="141"/>
      <c r="DZ1207" s="141"/>
      <c r="EA1207" s="141"/>
      <c r="EB1207" s="141"/>
      <c r="EC1207" s="141"/>
      <c r="ED1207" s="141"/>
      <c r="EE1207" s="141"/>
      <c r="EF1207" s="141"/>
      <c r="EG1207" s="141"/>
      <c r="EH1207" s="141"/>
      <c r="EI1207" s="141"/>
      <c r="EJ1207" s="141"/>
      <c r="EK1207" s="141"/>
      <c r="EL1207" s="141"/>
      <c r="EM1207" s="141"/>
      <c r="EN1207" s="141"/>
      <c r="EO1207" s="141"/>
      <c r="EP1207" s="141"/>
      <c r="EQ1207" s="141"/>
      <c r="ER1207" s="141"/>
      <c r="ES1207" s="141"/>
      <c r="ET1207" s="141"/>
      <c r="EU1207" s="141"/>
      <c r="EV1207" s="141"/>
      <c r="EW1207" s="141"/>
      <c r="EX1207" s="141"/>
      <c r="EY1207" s="141"/>
      <c r="EZ1207" s="141"/>
      <c r="FA1207" s="141"/>
      <c r="FB1207" s="141"/>
      <c r="FC1207" s="141"/>
      <c r="FD1207" s="141"/>
      <c r="FE1207" s="141"/>
      <c r="FF1207" s="141"/>
      <c r="FG1207" s="141"/>
      <c r="FH1207" s="141"/>
      <c r="FI1207" s="141"/>
      <c r="FJ1207" s="141"/>
      <c r="FK1207" s="141"/>
      <c r="FL1207" s="141"/>
      <c r="FM1207" s="141"/>
      <c r="FN1207" s="141"/>
      <c r="FO1207" s="141"/>
    </row>
    <row r="1208" spans="15:171" ht="27.75" customHeight="1" x14ac:dyDescent="0.25">
      <c r="O1208" s="141"/>
      <c r="Q1208" s="141"/>
      <c r="R1208" s="141"/>
      <c r="S1208" s="141"/>
      <c r="T1208" s="141"/>
      <c r="U1208" s="141"/>
      <c r="V1208" s="141"/>
      <c r="AN1208" s="75"/>
      <c r="AO1208" s="489"/>
      <c r="AP1208" s="489"/>
      <c r="AQ1208" s="75"/>
      <c r="AR1208" s="141"/>
      <c r="AW1208" s="141"/>
      <c r="AX1208" s="141"/>
      <c r="BM1208" s="141"/>
      <c r="BN1208" s="141"/>
      <c r="BO1208" s="141"/>
      <c r="BP1208" s="141"/>
      <c r="BQ1208" s="141"/>
      <c r="BR1208" s="141"/>
      <c r="BS1208" s="141"/>
      <c r="CL1208" s="141"/>
      <c r="CM1208" s="141"/>
      <c r="CN1208" s="141"/>
      <c r="CO1208" s="141"/>
      <c r="CP1208" s="141"/>
      <c r="CQ1208" s="141"/>
      <c r="CS1208" s="141"/>
      <c r="CU1208" s="141"/>
      <c r="CW1208" s="141"/>
      <c r="CX1208" s="141"/>
      <c r="CY1208" s="141"/>
      <c r="CZ1208" s="141"/>
      <c r="DA1208" s="141"/>
      <c r="DB1208" s="141"/>
      <c r="DC1208" s="141"/>
      <c r="DD1208" s="141"/>
      <c r="DE1208" s="141"/>
      <c r="DF1208" s="141"/>
      <c r="DG1208" s="141"/>
      <c r="DH1208" s="141"/>
      <c r="DI1208" s="141"/>
      <c r="DJ1208" s="141"/>
      <c r="DK1208" s="141"/>
      <c r="DL1208" s="141"/>
      <c r="DM1208" s="141"/>
      <c r="DN1208" s="141"/>
      <c r="DO1208" s="141"/>
      <c r="DP1208" s="141"/>
      <c r="DQ1208" s="141"/>
      <c r="DR1208" s="141"/>
      <c r="DS1208" s="141"/>
      <c r="DT1208" s="141"/>
      <c r="DU1208" s="141"/>
      <c r="DV1208" s="141"/>
      <c r="DW1208" s="141"/>
      <c r="DX1208" s="141"/>
      <c r="DY1208" s="141"/>
      <c r="DZ1208" s="141"/>
      <c r="EA1208" s="141"/>
      <c r="EB1208" s="141"/>
      <c r="EC1208" s="141"/>
      <c r="ED1208" s="141"/>
      <c r="EE1208" s="141"/>
      <c r="EF1208" s="141"/>
      <c r="EG1208" s="141"/>
      <c r="EH1208" s="141"/>
      <c r="EI1208" s="141"/>
      <c r="EJ1208" s="141"/>
      <c r="EK1208" s="141"/>
      <c r="EL1208" s="141"/>
      <c r="EM1208" s="141"/>
      <c r="EN1208" s="141"/>
      <c r="EO1208" s="141"/>
      <c r="EP1208" s="141"/>
      <c r="EQ1208" s="141"/>
      <c r="ER1208" s="141"/>
      <c r="ES1208" s="141"/>
      <c r="ET1208" s="141"/>
      <c r="EU1208" s="141"/>
      <c r="EV1208" s="141"/>
      <c r="EW1208" s="141"/>
      <c r="EX1208" s="141"/>
      <c r="EY1208" s="141"/>
      <c r="EZ1208" s="141"/>
      <c r="FA1208" s="141"/>
      <c r="FB1208" s="141"/>
      <c r="FC1208" s="141"/>
      <c r="FD1208" s="141"/>
      <c r="FE1208" s="141"/>
      <c r="FF1208" s="141"/>
      <c r="FG1208" s="141"/>
      <c r="FH1208" s="141"/>
      <c r="FI1208" s="141"/>
      <c r="FJ1208" s="141"/>
      <c r="FK1208" s="141"/>
      <c r="FL1208" s="141"/>
      <c r="FM1208" s="141"/>
      <c r="FN1208" s="141"/>
      <c r="FO1208" s="141"/>
    </row>
    <row r="1209" spans="15:171" ht="27.75" customHeight="1" x14ac:dyDescent="0.25">
      <c r="O1209" s="141"/>
      <c r="Q1209" s="141"/>
      <c r="R1209" s="141"/>
      <c r="S1209" s="141"/>
      <c r="T1209" s="141"/>
      <c r="U1209" s="141"/>
      <c r="V1209" s="141"/>
      <c r="AN1209" s="75"/>
      <c r="AO1209" s="489"/>
      <c r="AP1209" s="489"/>
      <c r="AQ1209" s="75"/>
      <c r="AR1209" s="141"/>
      <c r="AW1209" s="141"/>
      <c r="AX1209" s="141"/>
      <c r="BM1209" s="141"/>
      <c r="BN1209" s="141"/>
      <c r="BO1209" s="141"/>
      <c r="BP1209" s="141"/>
      <c r="BQ1209" s="141"/>
      <c r="BR1209" s="141"/>
      <c r="BS1209" s="141"/>
      <c r="CL1209" s="141"/>
      <c r="CM1209" s="141"/>
      <c r="CN1209" s="141"/>
      <c r="CO1209" s="141"/>
      <c r="CP1209" s="141"/>
      <c r="CQ1209" s="141"/>
      <c r="CS1209" s="141"/>
      <c r="CU1209" s="141"/>
      <c r="CW1209" s="141"/>
      <c r="CX1209" s="141"/>
      <c r="CY1209" s="141"/>
      <c r="CZ1209" s="141"/>
      <c r="DA1209" s="141"/>
      <c r="DB1209" s="141"/>
      <c r="DC1209" s="141"/>
      <c r="DD1209" s="141"/>
      <c r="DE1209" s="141"/>
      <c r="DF1209" s="141"/>
      <c r="DG1209" s="141"/>
      <c r="DH1209" s="141"/>
      <c r="DI1209" s="141"/>
      <c r="DJ1209" s="141"/>
      <c r="DK1209" s="141"/>
      <c r="DL1209" s="141"/>
      <c r="DM1209" s="141"/>
      <c r="DN1209" s="141"/>
      <c r="DO1209" s="141"/>
      <c r="DP1209" s="141"/>
      <c r="DQ1209" s="141"/>
      <c r="DR1209" s="141"/>
      <c r="DS1209" s="141"/>
      <c r="DT1209" s="141"/>
      <c r="DU1209" s="141"/>
      <c r="DV1209" s="141"/>
      <c r="DW1209" s="141"/>
      <c r="DX1209" s="141"/>
      <c r="DY1209" s="141"/>
      <c r="DZ1209" s="141"/>
      <c r="EA1209" s="141"/>
      <c r="EB1209" s="141"/>
      <c r="EC1209" s="141"/>
      <c r="ED1209" s="141"/>
      <c r="EE1209" s="141"/>
      <c r="EF1209" s="141"/>
      <c r="EG1209" s="141"/>
      <c r="EH1209" s="141"/>
      <c r="EI1209" s="141"/>
      <c r="EJ1209" s="141"/>
      <c r="EK1209" s="141"/>
      <c r="EL1209" s="141"/>
      <c r="EM1209" s="141"/>
      <c r="EN1209" s="141"/>
      <c r="EO1209" s="141"/>
      <c r="EP1209" s="141"/>
      <c r="EQ1209" s="141"/>
      <c r="ER1209" s="141"/>
      <c r="ES1209" s="141"/>
      <c r="ET1209" s="141"/>
      <c r="EU1209" s="141"/>
      <c r="EV1209" s="141"/>
      <c r="EW1209" s="141"/>
      <c r="EX1209" s="141"/>
      <c r="EY1209" s="141"/>
      <c r="EZ1209" s="141"/>
      <c r="FA1209" s="141"/>
      <c r="FB1209" s="141"/>
      <c r="FC1209" s="141"/>
      <c r="FD1209" s="141"/>
      <c r="FE1209" s="141"/>
      <c r="FF1209" s="141"/>
      <c r="FG1209" s="141"/>
      <c r="FH1209" s="141"/>
      <c r="FI1209" s="141"/>
      <c r="FJ1209" s="141"/>
      <c r="FK1209" s="141"/>
      <c r="FL1209" s="141"/>
      <c r="FM1209" s="141"/>
      <c r="FN1209" s="141"/>
      <c r="FO1209" s="141"/>
    </row>
    <row r="1210" spans="15:171" ht="27.75" customHeight="1" x14ac:dyDescent="0.25">
      <c r="O1210" s="141"/>
      <c r="Q1210" s="141"/>
      <c r="R1210" s="141"/>
      <c r="S1210" s="141"/>
      <c r="T1210" s="141"/>
      <c r="U1210" s="141"/>
      <c r="V1210" s="141"/>
      <c r="AN1210" s="75"/>
      <c r="AO1210" s="489"/>
      <c r="AP1210" s="489"/>
      <c r="AQ1210" s="75"/>
      <c r="AR1210" s="141"/>
      <c r="AW1210" s="141"/>
      <c r="AX1210" s="141"/>
      <c r="BM1210" s="141"/>
      <c r="BN1210" s="141"/>
      <c r="BO1210" s="141"/>
      <c r="BP1210" s="141"/>
      <c r="BQ1210" s="141"/>
      <c r="BR1210" s="141"/>
      <c r="BS1210" s="141"/>
      <c r="CL1210" s="141"/>
      <c r="CM1210" s="141"/>
      <c r="CN1210" s="141"/>
      <c r="CO1210" s="141"/>
      <c r="CP1210" s="141"/>
      <c r="CQ1210" s="141"/>
      <c r="CS1210" s="141"/>
      <c r="CU1210" s="141"/>
      <c r="CW1210" s="141"/>
      <c r="CX1210" s="141"/>
      <c r="CY1210" s="141"/>
      <c r="CZ1210" s="141"/>
      <c r="DA1210" s="141"/>
      <c r="DB1210" s="141"/>
      <c r="DC1210" s="141"/>
      <c r="DD1210" s="141"/>
      <c r="DE1210" s="141"/>
      <c r="DF1210" s="141"/>
      <c r="DG1210" s="141"/>
      <c r="DH1210" s="141"/>
      <c r="DI1210" s="141"/>
      <c r="DJ1210" s="141"/>
      <c r="DK1210" s="141"/>
      <c r="DL1210" s="141"/>
      <c r="DM1210" s="141"/>
      <c r="DN1210" s="141"/>
      <c r="DO1210" s="141"/>
      <c r="DP1210" s="141"/>
      <c r="DQ1210" s="141"/>
      <c r="DR1210" s="141"/>
      <c r="DS1210" s="141"/>
      <c r="DT1210" s="141"/>
      <c r="DU1210" s="141"/>
      <c r="DV1210" s="141"/>
      <c r="DW1210" s="141"/>
      <c r="DX1210" s="141"/>
      <c r="DY1210" s="141"/>
      <c r="DZ1210" s="141"/>
      <c r="EA1210" s="141"/>
      <c r="EB1210" s="141"/>
      <c r="EC1210" s="141"/>
      <c r="ED1210" s="141"/>
      <c r="EE1210" s="141"/>
      <c r="EF1210" s="141"/>
      <c r="EG1210" s="141"/>
      <c r="EH1210" s="141"/>
      <c r="EI1210" s="141"/>
      <c r="EJ1210" s="141"/>
      <c r="EK1210" s="141"/>
      <c r="EL1210" s="141"/>
      <c r="EM1210" s="141"/>
      <c r="EN1210" s="141"/>
      <c r="EO1210" s="141"/>
      <c r="EP1210" s="141"/>
      <c r="EQ1210" s="141"/>
      <c r="ER1210" s="141"/>
      <c r="ES1210" s="141"/>
      <c r="ET1210" s="141"/>
      <c r="EU1210" s="141"/>
      <c r="EV1210" s="141"/>
      <c r="EW1210" s="141"/>
      <c r="EX1210" s="141"/>
      <c r="EY1210" s="141"/>
      <c r="EZ1210" s="141"/>
      <c r="FA1210" s="141"/>
      <c r="FB1210" s="141"/>
      <c r="FC1210" s="141"/>
      <c r="FD1210" s="141"/>
      <c r="FE1210" s="141"/>
      <c r="FF1210" s="141"/>
      <c r="FG1210" s="141"/>
      <c r="FH1210" s="141"/>
      <c r="FI1210" s="141"/>
      <c r="FJ1210" s="141"/>
      <c r="FK1210" s="141"/>
      <c r="FL1210" s="141"/>
      <c r="FM1210" s="141"/>
      <c r="FN1210" s="141"/>
      <c r="FO1210" s="141"/>
    </row>
    <row r="1211" spans="15:171" ht="27.75" customHeight="1" x14ac:dyDescent="0.25">
      <c r="O1211" s="141"/>
      <c r="Q1211" s="141"/>
      <c r="R1211" s="141"/>
      <c r="S1211" s="141"/>
      <c r="T1211" s="141"/>
      <c r="U1211" s="141"/>
      <c r="V1211" s="141"/>
      <c r="AN1211" s="75"/>
      <c r="AO1211" s="489"/>
      <c r="AP1211" s="489"/>
      <c r="AQ1211" s="75"/>
      <c r="AR1211" s="141"/>
      <c r="AW1211" s="141"/>
      <c r="AX1211" s="141"/>
      <c r="BM1211" s="141"/>
      <c r="BN1211" s="141"/>
      <c r="BO1211" s="141"/>
      <c r="BP1211" s="141"/>
      <c r="BQ1211" s="141"/>
      <c r="BR1211" s="141"/>
      <c r="BS1211" s="141"/>
      <c r="CL1211" s="141"/>
      <c r="CM1211" s="141"/>
      <c r="CN1211" s="141"/>
      <c r="CO1211" s="141"/>
      <c r="CP1211" s="141"/>
      <c r="CQ1211" s="141"/>
      <c r="CS1211" s="141"/>
      <c r="CU1211" s="141"/>
      <c r="CW1211" s="141"/>
      <c r="CX1211" s="141"/>
      <c r="CY1211" s="141"/>
      <c r="CZ1211" s="141"/>
      <c r="DA1211" s="141"/>
      <c r="DB1211" s="141"/>
      <c r="DC1211" s="141"/>
      <c r="DD1211" s="141"/>
      <c r="DE1211" s="141"/>
      <c r="DF1211" s="141"/>
      <c r="DG1211" s="141"/>
      <c r="DH1211" s="141"/>
      <c r="DI1211" s="141"/>
      <c r="DJ1211" s="141"/>
      <c r="DK1211" s="141"/>
      <c r="DL1211" s="141"/>
      <c r="DM1211" s="141"/>
      <c r="DN1211" s="141"/>
      <c r="DO1211" s="141"/>
      <c r="DP1211" s="141"/>
      <c r="DQ1211" s="141"/>
      <c r="DR1211" s="141"/>
      <c r="DS1211" s="141"/>
      <c r="DT1211" s="141"/>
      <c r="DU1211" s="141"/>
      <c r="DV1211" s="141"/>
      <c r="DW1211" s="141"/>
      <c r="DX1211" s="141"/>
      <c r="DY1211" s="141"/>
      <c r="DZ1211" s="141"/>
      <c r="EA1211" s="141"/>
      <c r="EB1211" s="141"/>
      <c r="EC1211" s="141"/>
      <c r="ED1211" s="141"/>
      <c r="EE1211" s="141"/>
      <c r="EF1211" s="141"/>
      <c r="EG1211" s="141"/>
      <c r="EH1211" s="141"/>
      <c r="EI1211" s="141"/>
      <c r="EJ1211" s="141"/>
      <c r="EK1211" s="141"/>
      <c r="EL1211" s="141"/>
      <c r="EM1211" s="141"/>
      <c r="EN1211" s="141"/>
      <c r="EO1211" s="141"/>
      <c r="EP1211" s="141"/>
      <c r="EQ1211" s="141"/>
      <c r="ER1211" s="141"/>
      <c r="ES1211" s="141"/>
      <c r="ET1211" s="141"/>
      <c r="EU1211" s="141"/>
      <c r="EV1211" s="141"/>
      <c r="EW1211" s="141"/>
      <c r="EX1211" s="141"/>
      <c r="EY1211" s="141"/>
      <c r="EZ1211" s="141"/>
      <c r="FA1211" s="141"/>
      <c r="FB1211" s="141"/>
      <c r="FC1211" s="141"/>
      <c r="FD1211" s="141"/>
      <c r="FE1211" s="141"/>
      <c r="FF1211" s="141"/>
      <c r="FG1211" s="141"/>
      <c r="FH1211" s="141"/>
      <c r="FI1211" s="141"/>
      <c r="FJ1211" s="141"/>
      <c r="FK1211" s="141"/>
      <c r="FL1211" s="141"/>
      <c r="FM1211" s="141"/>
      <c r="FN1211" s="141"/>
      <c r="FO1211" s="141"/>
    </row>
    <row r="1212" spans="15:171" ht="27.75" customHeight="1" x14ac:dyDescent="0.25">
      <c r="O1212" s="141"/>
      <c r="Q1212" s="141"/>
      <c r="R1212" s="141"/>
      <c r="S1212" s="141"/>
      <c r="T1212" s="141"/>
      <c r="U1212" s="141"/>
      <c r="V1212" s="141"/>
      <c r="AN1212" s="75"/>
      <c r="AO1212" s="489"/>
      <c r="AP1212" s="489"/>
      <c r="AQ1212" s="75"/>
      <c r="AR1212" s="141"/>
      <c r="AW1212" s="141"/>
      <c r="AX1212" s="141"/>
      <c r="BM1212" s="141"/>
      <c r="BN1212" s="141"/>
      <c r="BO1212" s="141"/>
      <c r="BP1212" s="141"/>
      <c r="BQ1212" s="141"/>
      <c r="BR1212" s="141"/>
      <c r="BS1212" s="141"/>
      <c r="CL1212" s="141"/>
      <c r="CM1212" s="141"/>
      <c r="CN1212" s="141"/>
      <c r="CO1212" s="141"/>
      <c r="CP1212" s="141"/>
      <c r="CQ1212" s="141"/>
      <c r="CS1212" s="141"/>
      <c r="CU1212" s="141"/>
      <c r="CW1212" s="141"/>
      <c r="CX1212" s="141"/>
      <c r="CY1212" s="141"/>
      <c r="CZ1212" s="141"/>
      <c r="DA1212" s="141"/>
      <c r="DB1212" s="141"/>
      <c r="DC1212" s="141"/>
      <c r="DD1212" s="141"/>
      <c r="DE1212" s="141"/>
      <c r="DF1212" s="141"/>
      <c r="DG1212" s="141"/>
      <c r="DH1212" s="141"/>
      <c r="DI1212" s="141"/>
      <c r="DJ1212" s="141"/>
      <c r="DK1212" s="141"/>
      <c r="DL1212" s="141"/>
      <c r="DM1212" s="141"/>
      <c r="DN1212" s="141"/>
      <c r="DO1212" s="141"/>
      <c r="DP1212" s="141"/>
      <c r="DQ1212" s="141"/>
      <c r="DR1212" s="141"/>
      <c r="DS1212" s="141"/>
      <c r="DT1212" s="141"/>
      <c r="DU1212" s="141"/>
      <c r="DV1212" s="141"/>
      <c r="DW1212" s="141"/>
      <c r="DX1212" s="141"/>
      <c r="DY1212" s="141"/>
      <c r="DZ1212" s="141"/>
      <c r="EA1212" s="141"/>
      <c r="EB1212" s="141"/>
      <c r="EC1212" s="141"/>
      <c r="ED1212" s="141"/>
      <c r="EE1212" s="141"/>
      <c r="EF1212" s="141"/>
      <c r="EG1212" s="141"/>
      <c r="EH1212" s="141"/>
      <c r="EI1212" s="141"/>
      <c r="EJ1212" s="141"/>
      <c r="EK1212" s="141"/>
      <c r="EL1212" s="141"/>
      <c r="EM1212" s="141"/>
      <c r="EN1212" s="141"/>
      <c r="EO1212" s="141"/>
      <c r="EP1212" s="141"/>
      <c r="EQ1212" s="141"/>
      <c r="ER1212" s="141"/>
      <c r="ES1212" s="141"/>
      <c r="ET1212" s="141"/>
      <c r="EU1212" s="141"/>
      <c r="EV1212" s="141"/>
      <c r="EW1212" s="141"/>
      <c r="EX1212" s="141"/>
      <c r="EY1212" s="141"/>
      <c r="EZ1212" s="141"/>
      <c r="FA1212" s="141"/>
      <c r="FB1212" s="141"/>
      <c r="FC1212" s="141"/>
      <c r="FD1212" s="141"/>
      <c r="FE1212" s="141"/>
      <c r="FF1212" s="141"/>
      <c r="FG1212" s="141"/>
      <c r="FH1212" s="141"/>
      <c r="FI1212" s="141"/>
      <c r="FJ1212" s="141"/>
      <c r="FK1212" s="141"/>
      <c r="FL1212" s="141"/>
      <c r="FM1212" s="141"/>
      <c r="FN1212" s="141"/>
      <c r="FO1212" s="141"/>
    </row>
    <row r="1213" spans="15:171" ht="27.75" customHeight="1" x14ac:dyDescent="0.25">
      <c r="O1213" s="141"/>
      <c r="Q1213" s="141"/>
      <c r="R1213" s="141"/>
      <c r="S1213" s="141"/>
      <c r="T1213" s="141"/>
      <c r="U1213" s="141"/>
      <c r="V1213" s="141"/>
      <c r="AN1213" s="75"/>
      <c r="AO1213" s="489"/>
      <c r="AP1213" s="489"/>
      <c r="AQ1213" s="75"/>
      <c r="AR1213" s="141"/>
      <c r="AW1213" s="141"/>
      <c r="AX1213" s="141"/>
      <c r="BM1213" s="141"/>
      <c r="BN1213" s="141"/>
      <c r="BO1213" s="141"/>
      <c r="BP1213" s="141"/>
      <c r="BQ1213" s="141"/>
      <c r="BR1213" s="141"/>
      <c r="BS1213" s="141"/>
      <c r="CL1213" s="141"/>
      <c r="CM1213" s="141"/>
      <c r="CN1213" s="141"/>
      <c r="CO1213" s="141"/>
      <c r="CP1213" s="141"/>
      <c r="CQ1213" s="141"/>
      <c r="CS1213" s="141"/>
      <c r="CU1213" s="141"/>
      <c r="CW1213" s="141"/>
      <c r="CX1213" s="141"/>
      <c r="CY1213" s="141"/>
      <c r="CZ1213" s="141"/>
      <c r="DA1213" s="141"/>
      <c r="DB1213" s="141"/>
      <c r="DC1213" s="141"/>
      <c r="DD1213" s="141"/>
      <c r="DE1213" s="141"/>
      <c r="DF1213" s="141"/>
      <c r="DG1213" s="141"/>
      <c r="DH1213" s="141"/>
      <c r="DI1213" s="141"/>
      <c r="DJ1213" s="141"/>
      <c r="DK1213" s="141"/>
      <c r="DL1213" s="141"/>
      <c r="DM1213" s="141"/>
      <c r="DN1213" s="141"/>
      <c r="DO1213" s="141"/>
      <c r="DP1213" s="141"/>
      <c r="DQ1213" s="141"/>
      <c r="DR1213" s="141"/>
      <c r="DS1213" s="141"/>
      <c r="DT1213" s="141"/>
      <c r="DU1213" s="141"/>
      <c r="DV1213" s="141"/>
      <c r="DW1213" s="141"/>
      <c r="DX1213" s="141"/>
      <c r="DY1213" s="141"/>
      <c r="DZ1213" s="141"/>
      <c r="EA1213" s="141"/>
      <c r="EB1213" s="141"/>
      <c r="EC1213" s="141"/>
      <c r="ED1213" s="141"/>
      <c r="EE1213" s="141"/>
      <c r="EF1213" s="141"/>
      <c r="EG1213" s="141"/>
      <c r="EH1213" s="141"/>
      <c r="EI1213" s="141"/>
      <c r="EJ1213" s="141"/>
      <c r="EK1213" s="141"/>
      <c r="EL1213" s="141"/>
      <c r="EM1213" s="141"/>
      <c r="EN1213" s="141"/>
      <c r="EO1213" s="141"/>
      <c r="EP1213" s="141"/>
      <c r="EQ1213" s="141"/>
      <c r="ER1213" s="141"/>
      <c r="ES1213" s="141"/>
      <c r="ET1213" s="141"/>
      <c r="EU1213" s="141"/>
      <c r="EV1213" s="141"/>
      <c r="EW1213" s="141"/>
      <c r="EX1213" s="141"/>
      <c r="EY1213" s="141"/>
      <c r="EZ1213" s="141"/>
      <c r="FA1213" s="141"/>
      <c r="FB1213" s="141"/>
      <c r="FC1213" s="141"/>
      <c r="FD1213" s="141"/>
      <c r="FE1213" s="141"/>
      <c r="FF1213" s="141"/>
      <c r="FG1213" s="141"/>
      <c r="FH1213" s="141"/>
      <c r="FI1213" s="141"/>
      <c r="FJ1213" s="141"/>
      <c r="FK1213" s="141"/>
      <c r="FL1213" s="141"/>
      <c r="FM1213" s="141"/>
      <c r="FN1213" s="141"/>
      <c r="FO1213" s="141"/>
    </row>
    <row r="1214" spans="15:171" ht="27.75" customHeight="1" x14ac:dyDescent="0.25">
      <c r="O1214" s="141"/>
      <c r="Q1214" s="141"/>
      <c r="R1214" s="141"/>
      <c r="S1214" s="141"/>
      <c r="T1214" s="141"/>
      <c r="U1214" s="141"/>
      <c r="V1214" s="141"/>
      <c r="AN1214" s="75"/>
      <c r="AO1214" s="489"/>
      <c r="AP1214" s="489"/>
      <c r="AQ1214" s="75"/>
      <c r="AR1214" s="141"/>
      <c r="AW1214" s="141"/>
      <c r="AX1214" s="141"/>
      <c r="BM1214" s="141"/>
      <c r="BN1214" s="141"/>
      <c r="BO1214" s="141"/>
      <c r="BP1214" s="141"/>
      <c r="BQ1214" s="141"/>
      <c r="BR1214" s="141"/>
      <c r="BS1214" s="141"/>
      <c r="CL1214" s="141"/>
      <c r="CM1214" s="141"/>
      <c r="CN1214" s="141"/>
      <c r="CO1214" s="141"/>
      <c r="CP1214" s="141"/>
      <c r="CQ1214" s="141"/>
      <c r="CS1214" s="141"/>
      <c r="CU1214" s="141"/>
      <c r="CW1214" s="141"/>
      <c r="CX1214" s="141"/>
      <c r="CY1214" s="141"/>
      <c r="CZ1214" s="141"/>
      <c r="DA1214" s="141"/>
      <c r="DB1214" s="141"/>
      <c r="DC1214" s="141"/>
      <c r="DD1214" s="141"/>
      <c r="DE1214" s="141"/>
      <c r="DF1214" s="141"/>
      <c r="DG1214" s="141"/>
      <c r="DH1214" s="141"/>
      <c r="DI1214" s="141"/>
      <c r="DJ1214" s="141"/>
      <c r="DK1214" s="141"/>
      <c r="DL1214" s="141"/>
      <c r="DM1214" s="141"/>
      <c r="DN1214" s="141"/>
      <c r="DO1214" s="141"/>
      <c r="DP1214" s="141"/>
      <c r="DQ1214" s="141"/>
      <c r="DR1214" s="141"/>
      <c r="DS1214" s="141"/>
      <c r="DT1214" s="141"/>
      <c r="DU1214" s="141"/>
      <c r="DV1214" s="141"/>
      <c r="DW1214" s="141"/>
      <c r="DX1214" s="141"/>
      <c r="DY1214" s="141"/>
      <c r="DZ1214" s="141"/>
      <c r="EA1214" s="141"/>
      <c r="EB1214" s="141"/>
      <c r="EC1214" s="141"/>
      <c r="ED1214" s="141"/>
      <c r="EE1214" s="141"/>
      <c r="EF1214" s="141"/>
      <c r="EG1214" s="141"/>
      <c r="EH1214" s="141"/>
      <c r="EI1214" s="141"/>
      <c r="EJ1214" s="141"/>
      <c r="EK1214" s="141"/>
      <c r="EL1214" s="141"/>
      <c r="EM1214" s="141"/>
      <c r="EN1214" s="141"/>
      <c r="EO1214" s="141"/>
      <c r="EP1214" s="141"/>
      <c r="EQ1214" s="141"/>
      <c r="ER1214" s="141"/>
      <c r="ES1214" s="141"/>
      <c r="ET1214" s="141"/>
      <c r="EU1214" s="141"/>
      <c r="EV1214" s="141"/>
      <c r="EW1214" s="141"/>
      <c r="EX1214" s="141"/>
      <c r="EY1214" s="141"/>
      <c r="EZ1214" s="141"/>
      <c r="FA1214" s="141"/>
      <c r="FB1214" s="141"/>
      <c r="FC1214" s="141"/>
      <c r="FD1214" s="141"/>
      <c r="FE1214" s="141"/>
      <c r="FF1214" s="141"/>
      <c r="FG1214" s="141"/>
      <c r="FH1214" s="141"/>
      <c r="FI1214" s="141"/>
      <c r="FJ1214" s="141"/>
      <c r="FK1214" s="141"/>
      <c r="FL1214" s="141"/>
      <c r="FM1214" s="141"/>
      <c r="FN1214" s="141"/>
      <c r="FO1214" s="141"/>
    </row>
    <row r="1215" spans="15:171" ht="27.75" customHeight="1" x14ac:dyDescent="0.25">
      <c r="O1215" s="141"/>
      <c r="Q1215" s="141"/>
      <c r="R1215" s="141"/>
      <c r="S1215" s="141"/>
      <c r="T1215" s="141"/>
      <c r="U1215" s="141"/>
      <c r="V1215" s="141"/>
      <c r="AN1215" s="75"/>
      <c r="AO1215" s="489"/>
      <c r="AP1215" s="489"/>
      <c r="AQ1215" s="75"/>
      <c r="AR1215" s="141"/>
      <c r="AW1215" s="141"/>
      <c r="AX1215" s="141"/>
      <c r="BM1215" s="141"/>
      <c r="BN1215" s="141"/>
      <c r="BO1215" s="141"/>
      <c r="BP1215" s="141"/>
      <c r="BQ1215" s="141"/>
      <c r="BR1215" s="141"/>
      <c r="BS1215" s="141"/>
      <c r="CL1215" s="141"/>
      <c r="CM1215" s="141"/>
      <c r="CN1215" s="141"/>
      <c r="CO1215" s="141"/>
      <c r="CP1215" s="141"/>
      <c r="CQ1215" s="141"/>
      <c r="CS1215" s="141"/>
      <c r="CU1215" s="141"/>
      <c r="CW1215" s="141"/>
      <c r="CX1215" s="141"/>
      <c r="CY1215" s="141"/>
      <c r="CZ1215" s="141"/>
      <c r="DA1215" s="141"/>
      <c r="DB1215" s="141"/>
      <c r="DC1215" s="141"/>
      <c r="DD1215" s="141"/>
      <c r="DE1215" s="141"/>
      <c r="DF1215" s="141"/>
      <c r="DG1215" s="141"/>
      <c r="DH1215" s="141"/>
      <c r="DI1215" s="141"/>
      <c r="DJ1215" s="141"/>
      <c r="DK1215" s="141"/>
      <c r="DL1215" s="141"/>
      <c r="DM1215" s="141"/>
      <c r="DN1215" s="141"/>
      <c r="DO1215" s="141"/>
      <c r="DP1215" s="141"/>
      <c r="DQ1215" s="141"/>
      <c r="DR1215" s="141"/>
      <c r="DS1215" s="141"/>
      <c r="DT1215" s="141"/>
      <c r="DU1215" s="141"/>
      <c r="DV1215" s="141"/>
      <c r="DW1215" s="141"/>
      <c r="DX1215" s="141"/>
      <c r="DY1215" s="141"/>
      <c r="DZ1215" s="141"/>
      <c r="EA1215" s="141"/>
      <c r="EB1215" s="141"/>
      <c r="EC1215" s="141"/>
      <c r="ED1215" s="141"/>
      <c r="EE1215" s="141"/>
      <c r="EF1215" s="141"/>
      <c r="EG1215" s="141"/>
      <c r="EH1215" s="141"/>
      <c r="EI1215" s="141"/>
      <c r="EJ1215" s="141"/>
      <c r="EK1215" s="141"/>
      <c r="EL1215" s="141"/>
      <c r="EM1215" s="141"/>
      <c r="EN1215" s="141"/>
      <c r="EO1215" s="141"/>
      <c r="EP1215" s="141"/>
      <c r="EQ1215" s="141"/>
      <c r="ER1215" s="141"/>
      <c r="ES1215" s="141"/>
      <c r="ET1215" s="141"/>
      <c r="EU1215" s="141"/>
      <c r="EV1215" s="141"/>
      <c r="EW1215" s="141"/>
      <c r="EX1215" s="141"/>
      <c r="EY1215" s="141"/>
      <c r="EZ1215" s="141"/>
      <c r="FA1215" s="141"/>
      <c r="FB1215" s="141"/>
      <c r="FC1215" s="141"/>
      <c r="FD1215" s="141"/>
      <c r="FE1215" s="141"/>
      <c r="FF1215" s="141"/>
      <c r="FG1215" s="141"/>
      <c r="FH1215" s="141"/>
      <c r="FI1215" s="141"/>
      <c r="FJ1215" s="141"/>
      <c r="FK1215" s="141"/>
      <c r="FL1215" s="141"/>
      <c r="FM1215" s="141"/>
      <c r="FN1215" s="141"/>
      <c r="FO1215" s="141"/>
    </row>
    <row r="1216" spans="15:171" ht="27.75" customHeight="1" x14ac:dyDescent="0.25">
      <c r="O1216" s="141"/>
      <c r="Q1216" s="141"/>
      <c r="R1216" s="141"/>
      <c r="S1216" s="141"/>
      <c r="T1216" s="141"/>
      <c r="U1216" s="141"/>
      <c r="V1216" s="141"/>
      <c r="AN1216" s="75"/>
      <c r="AO1216" s="489"/>
      <c r="AP1216" s="489"/>
      <c r="AQ1216" s="75"/>
      <c r="AR1216" s="141"/>
      <c r="AW1216" s="141"/>
      <c r="AX1216" s="141"/>
      <c r="BM1216" s="141"/>
      <c r="BN1216" s="141"/>
      <c r="BO1216" s="141"/>
      <c r="BP1216" s="141"/>
      <c r="BQ1216" s="141"/>
      <c r="BR1216" s="141"/>
      <c r="BS1216" s="141"/>
      <c r="CL1216" s="141"/>
      <c r="CM1216" s="141"/>
      <c r="CN1216" s="141"/>
      <c r="CO1216" s="141"/>
      <c r="CP1216" s="141"/>
      <c r="CQ1216" s="141"/>
      <c r="CS1216" s="141"/>
      <c r="CU1216" s="141"/>
      <c r="CW1216" s="141"/>
      <c r="CX1216" s="141"/>
      <c r="CY1216" s="141"/>
      <c r="CZ1216" s="141"/>
      <c r="DA1216" s="141"/>
      <c r="DB1216" s="141"/>
      <c r="DC1216" s="141"/>
      <c r="DD1216" s="141"/>
      <c r="DE1216" s="141"/>
      <c r="DF1216" s="141"/>
      <c r="DG1216" s="141"/>
      <c r="DH1216" s="141"/>
      <c r="DI1216" s="141"/>
      <c r="DJ1216" s="141"/>
      <c r="DK1216" s="141"/>
      <c r="DL1216" s="141"/>
      <c r="DM1216" s="141"/>
      <c r="DN1216" s="141"/>
      <c r="DO1216" s="141"/>
      <c r="DP1216" s="141"/>
      <c r="DQ1216" s="141"/>
      <c r="DR1216" s="141"/>
      <c r="DS1216" s="141"/>
      <c r="DT1216" s="141"/>
      <c r="DU1216" s="141"/>
      <c r="DV1216" s="141"/>
      <c r="DW1216" s="141"/>
      <c r="DX1216" s="141"/>
      <c r="DY1216" s="141"/>
      <c r="DZ1216" s="141"/>
      <c r="EA1216" s="141"/>
      <c r="EB1216" s="141"/>
      <c r="EC1216" s="141"/>
      <c r="ED1216" s="141"/>
      <c r="EE1216" s="141"/>
      <c r="EF1216" s="141"/>
      <c r="EG1216" s="141"/>
      <c r="EH1216" s="141"/>
      <c r="EI1216" s="141"/>
      <c r="EJ1216" s="141"/>
      <c r="EK1216" s="141"/>
      <c r="EL1216" s="141"/>
      <c r="EM1216" s="141"/>
      <c r="EN1216" s="141"/>
      <c r="EO1216" s="141"/>
      <c r="EP1216" s="141"/>
      <c r="EQ1216" s="141"/>
      <c r="ER1216" s="141"/>
      <c r="ES1216" s="141"/>
      <c r="ET1216" s="141"/>
      <c r="EU1216" s="141"/>
      <c r="EV1216" s="141"/>
      <c r="EW1216" s="141"/>
      <c r="EX1216" s="141"/>
      <c r="EY1216" s="141"/>
      <c r="EZ1216" s="141"/>
      <c r="FA1216" s="141"/>
      <c r="FB1216" s="141"/>
      <c r="FC1216" s="141"/>
      <c r="FD1216" s="141"/>
      <c r="FE1216" s="141"/>
      <c r="FF1216" s="141"/>
      <c r="FG1216" s="141"/>
      <c r="FH1216" s="141"/>
      <c r="FI1216" s="141"/>
      <c r="FJ1216" s="141"/>
      <c r="FK1216" s="141"/>
      <c r="FL1216" s="141"/>
      <c r="FM1216" s="141"/>
      <c r="FN1216" s="141"/>
      <c r="FO1216" s="141"/>
    </row>
    <row r="1217" spans="15:171" ht="27.75" customHeight="1" x14ac:dyDescent="0.25">
      <c r="O1217" s="141"/>
      <c r="Q1217" s="141"/>
      <c r="R1217" s="141"/>
      <c r="S1217" s="141"/>
      <c r="T1217" s="141"/>
      <c r="U1217" s="141"/>
      <c r="V1217" s="141"/>
      <c r="AN1217" s="75"/>
      <c r="AO1217" s="489"/>
      <c r="AP1217" s="489"/>
      <c r="AQ1217" s="75"/>
      <c r="AR1217" s="141"/>
      <c r="AW1217" s="141"/>
      <c r="AX1217" s="141"/>
      <c r="BM1217" s="141"/>
      <c r="BN1217" s="141"/>
      <c r="BO1217" s="141"/>
      <c r="BP1217" s="141"/>
      <c r="BQ1217" s="141"/>
      <c r="BR1217" s="141"/>
      <c r="BS1217" s="141"/>
      <c r="CL1217" s="141"/>
      <c r="CM1217" s="141"/>
      <c r="CN1217" s="141"/>
      <c r="CO1217" s="141"/>
      <c r="CP1217" s="141"/>
      <c r="CQ1217" s="141"/>
      <c r="CS1217" s="141"/>
      <c r="CU1217" s="141"/>
      <c r="CW1217" s="141"/>
      <c r="CX1217" s="141"/>
      <c r="CY1217" s="141"/>
      <c r="CZ1217" s="141"/>
      <c r="DA1217" s="141"/>
      <c r="DB1217" s="141"/>
      <c r="DC1217" s="141"/>
      <c r="DD1217" s="141"/>
      <c r="DE1217" s="141"/>
      <c r="DF1217" s="141"/>
      <c r="DG1217" s="141"/>
      <c r="DH1217" s="141"/>
      <c r="DI1217" s="141"/>
      <c r="DJ1217" s="141"/>
      <c r="DK1217" s="141"/>
      <c r="DL1217" s="141"/>
      <c r="DM1217" s="141"/>
      <c r="DN1217" s="141"/>
      <c r="DO1217" s="141"/>
      <c r="DP1217" s="141"/>
      <c r="DQ1217" s="141"/>
      <c r="DR1217" s="141"/>
      <c r="DS1217" s="141"/>
      <c r="DT1217" s="141"/>
      <c r="DU1217" s="141"/>
      <c r="DV1217" s="141"/>
      <c r="DW1217" s="141"/>
      <c r="DX1217" s="141"/>
      <c r="DY1217" s="141"/>
      <c r="DZ1217" s="141"/>
      <c r="EA1217" s="141"/>
      <c r="EB1217" s="141"/>
      <c r="EC1217" s="141"/>
      <c r="ED1217" s="141"/>
      <c r="EE1217" s="141"/>
      <c r="EF1217" s="141"/>
      <c r="EG1217" s="141"/>
      <c r="EH1217" s="141"/>
      <c r="EI1217" s="141"/>
      <c r="EJ1217" s="141"/>
      <c r="EK1217" s="141"/>
      <c r="EL1217" s="141"/>
      <c r="EM1217" s="141"/>
      <c r="EN1217" s="141"/>
      <c r="EO1217" s="141"/>
      <c r="EP1217" s="141"/>
      <c r="EQ1217" s="141"/>
      <c r="ER1217" s="141"/>
      <c r="ES1217" s="141"/>
      <c r="ET1217" s="141"/>
      <c r="EU1217" s="141"/>
      <c r="EV1217" s="141"/>
      <c r="EW1217" s="141"/>
      <c r="EX1217" s="141"/>
      <c r="EY1217" s="141"/>
      <c r="EZ1217" s="141"/>
      <c r="FA1217" s="141"/>
      <c r="FB1217" s="141"/>
      <c r="FC1217" s="141"/>
      <c r="FD1217" s="141"/>
      <c r="FE1217" s="141"/>
      <c r="FF1217" s="141"/>
      <c r="FG1217" s="141"/>
      <c r="FH1217" s="141"/>
      <c r="FI1217" s="141"/>
      <c r="FJ1217" s="141"/>
      <c r="FK1217" s="141"/>
      <c r="FL1217" s="141"/>
      <c r="FM1217" s="141"/>
      <c r="FN1217" s="141"/>
      <c r="FO1217" s="141"/>
    </row>
    <row r="1218" spans="15:171" ht="27.75" customHeight="1" x14ac:dyDescent="0.25">
      <c r="O1218" s="141"/>
      <c r="Q1218" s="141"/>
      <c r="R1218" s="141"/>
      <c r="S1218" s="141"/>
      <c r="T1218" s="141"/>
      <c r="U1218" s="141"/>
      <c r="V1218" s="141"/>
      <c r="AN1218" s="75"/>
      <c r="AO1218" s="489"/>
      <c r="AP1218" s="489"/>
      <c r="AQ1218" s="75"/>
      <c r="AR1218" s="141"/>
      <c r="AW1218" s="141"/>
      <c r="AX1218" s="141"/>
      <c r="BM1218" s="141"/>
      <c r="BN1218" s="141"/>
      <c r="BO1218" s="141"/>
      <c r="BP1218" s="141"/>
      <c r="BQ1218" s="141"/>
      <c r="BR1218" s="141"/>
      <c r="BS1218" s="141"/>
      <c r="CL1218" s="141"/>
      <c r="CM1218" s="141"/>
      <c r="CN1218" s="141"/>
      <c r="CO1218" s="141"/>
      <c r="CP1218" s="141"/>
      <c r="CQ1218" s="141"/>
      <c r="CS1218" s="141"/>
      <c r="CU1218" s="141"/>
      <c r="CW1218" s="141"/>
      <c r="CX1218" s="141"/>
      <c r="CY1218" s="141"/>
      <c r="CZ1218" s="141"/>
      <c r="DA1218" s="141"/>
      <c r="DB1218" s="141"/>
      <c r="DC1218" s="141"/>
      <c r="DD1218" s="141"/>
      <c r="DE1218" s="141"/>
      <c r="DF1218" s="141"/>
      <c r="DG1218" s="141"/>
      <c r="DH1218" s="141"/>
      <c r="DI1218" s="141"/>
      <c r="DJ1218" s="141"/>
      <c r="DK1218" s="141"/>
      <c r="DL1218" s="141"/>
      <c r="DM1218" s="141"/>
      <c r="DN1218" s="141"/>
      <c r="DO1218" s="141"/>
      <c r="DP1218" s="141"/>
      <c r="DQ1218" s="141"/>
      <c r="DR1218" s="141"/>
      <c r="DS1218" s="141"/>
      <c r="DT1218" s="141"/>
      <c r="DU1218" s="141"/>
      <c r="DV1218" s="141"/>
      <c r="DW1218" s="141"/>
      <c r="DX1218" s="141"/>
      <c r="DY1218" s="141"/>
      <c r="DZ1218" s="141"/>
      <c r="EA1218" s="141"/>
      <c r="EB1218" s="141"/>
      <c r="EC1218" s="141"/>
      <c r="ED1218" s="141"/>
      <c r="EE1218" s="141"/>
      <c r="EF1218" s="141"/>
      <c r="EG1218" s="141"/>
      <c r="EH1218" s="141"/>
      <c r="EI1218" s="141"/>
      <c r="EJ1218" s="141"/>
      <c r="EK1218" s="141"/>
      <c r="EL1218" s="141"/>
      <c r="EM1218" s="141"/>
      <c r="EN1218" s="141"/>
      <c r="EO1218" s="141"/>
      <c r="EP1218" s="141"/>
      <c r="EQ1218" s="141"/>
      <c r="ER1218" s="141"/>
      <c r="ES1218" s="141"/>
      <c r="ET1218" s="141"/>
      <c r="EU1218" s="141"/>
      <c r="EV1218" s="141"/>
      <c r="EW1218" s="141"/>
      <c r="EX1218" s="141"/>
      <c r="EY1218" s="141"/>
      <c r="EZ1218" s="141"/>
      <c r="FA1218" s="141"/>
      <c r="FB1218" s="141"/>
      <c r="FC1218" s="141"/>
      <c r="FD1218" s="141"/>
      <c r="FE1218" s="141"/>
      <c r="FF1218" s="141"/>
      <c r="FG1218" s="141"/>
      <c r="FH1218" s="141"/>
      <c r="FI1218" s="141"/>
      <c r="FJ1218" s="141"/>
      <c r="FK1218" s="141"/>
      <c r="FL1218" s="141"/>
      <c r="FM1218" s="141"/>
      <c r="FN1218" s="141"/>
      <c r="FO1218" s="141"/>
    </row>
    <row r="1219" spans="15:171" ht="27.75" customHeight="1" x14ac:dyDescent="0.25">
      <c r="O1219" s="141"/>
      <c r="Q1219" s="141"/>
      <c r="R1219" s="141"/>
      <c r="S1219" s="141"/>
      <c r="T1219" s="141"/>
      <c r="U1219" s="141"/>
      <c r="V1219" s="141"/>
      <c r="AN1219" s="75"/>
      <c r="AO1219" s="489"/>
      <c r="AP1219" s="489"/>
      <c r="AQ1219" s="75"/>
      <c r="AR1219" s="141"/>
      <c r="AW1219" s="141"/>
      <c r="AX1219" s="141"/>
      <c r="BM1219" s="141"/>
      <c r="BN1219" s="141"/>
      <c r="BO1219" s="141"/>
      <c r="BP1219" s="141"/>
      <c r="BQ1219" s="141"/>
      <c r="BR1219" s="141"/>
      <c r="BS1219" s="141"/>
      <c r="CL1219" s="141"/>
      <c r="CM1219" s="141"/>
      <c r="CN1219" s="141"/>
      <c r="CO1219" s="141"/>
      <c r="CP1219" s="141"/>
      <c r="CQ1219" s="141"/>
      <c r="CS1219" s="141"/>
      <c r="CU1219" s="141"/>
      <c r="CW1219" s="141"/>
      <c r="CX1219" s="141"/>
      <c r="CY1219" s="141"/>
      <c r="CZ1219" s="141"/>
      <c r="DA1219" s="141"/>
      <c r="DB1219" s="141"/>
      <c r="DC1219" s="141"/>
      <c r="DD1219" s="141"/>
      <c r="DE1219" s="141"/>
      <c r="DF1219" s="141"/>
      <c r="DG1219" s="141"/>
      <c r="DH1219" s="141"/>
      <c r="DI1219" s="141"/>
      <c r="DJ1219" s="141"/>
      <c r="DK1219" s="141"/>
      <c r="DL1219" s="141"/>
      <c r="DM1219" s="141"/>
      <c r="DN1219" s="141"/>
      <c r="DO1219" s="141"/>
      <c r="DP1219" s="141"/>
      <c r="DQ1219" s="141"/>
      <c r="DR1219" s="141"/>
      <c r="DS1219" s="141"/>
      <c r="DT1219" s="141"/>
      <c r="DU1219" s="141"/>
      <c r="DV1219" s="141"/>
      <c r="DW1219" s="141"/>
      <c r="DX1219" s="141"/>
      <c r="DY1219" s="141"/>
      <c r="DZ1219" s="141"/>
      <c r="EA1219" s="141"/>
      <c r="EB1219" s="141"/>
      <c r="EC1219" s="141"/>
      <c r="ED1219" s="141"/>
      <c r="EE1219" s="141"/>
      <c r="EF1219" s="141"/>
      <c r="EG1219" s="141"/>
      <c r="EH1219" s="141"/>
      <c r="EI1219" s="141"/>
      <c r="EJ1219" s="141"/>
      <c r="EK1219" s="141"/>
      <c r="EL1219" s="141"/>
      <c r="EM1219" s="141"/>
      <c r="EN1219" s="141"/>
      <c r="EO1219" s="141"/>
      <c r="EP1219" s="141"/>
      <c r="EQ1219" s="141"/>
      <c r="ER1219" s="141"/>
      <c r="ES1219" s="141"/>
      <c r="ET1219" s="141"/>
      <c r="EU1219" s="141"/>
      <c r="EV1219" s="141"/>
      <c r="EW1219" s="141"/>
      <c r="EX1219" s="141"/>
      <c r="EY1219" s="141"/>
      <c r="EZ1219" s="141"/>
      <c r="FA1219" s="141"/>
      <c r="FB1219" s="141"/>
      <c r="FC1219" s="141"/>
      <c r="FD1219" s="141"/>
      <c r="FE1219" s="141"/>
      <c r="FF1219" s="141"/>
      <c r="FG1219" s="141"/>
      <c r="FH1219" s="141"/>
      <c r="FI1219" s="141"/>
      <c r="FJ1219" s="141"/>
      <c r="FK1219" s="141"/>
      <c r="FL1219" s="141"/>
      <c r="FM1219" s="141"/>
      <c r="FN1219" s="141"/>
      <c r="FO1219" s="141"/>
    </row>
    <row r="1220" spans="15:171" ht="27.75" customHeight="1" x14ac:dyDescent="0.25">
      <c r="O1220" s="141"/>
      <c r="Q1220" s="141"/>
      <c r="R1220" s="141"/>
      <c r="S1220" s="141"/>
      <c r="T1220" s="141"/>
      <c r="U1220" s="141"/>
      <c r="V1220" s="141"/>
      <c r="AN1220" s="75"/>
      <c r="AO1220" s="489"/>
      <c r="AP1220" s="489"/>
      <c r="AQ1220" s="75"/>
      <c r="AR1220" s="141"/>
      <c r="AW1220" s="141"/>
      <c r="AX1220" s="141"/>
      <c r="BM1220" s="141"/>
      <c r="BN1220" s="141"/>
      <c r="BO1220" s="141"/>
      <c r="BP1220" s="141"/>
      <c r="BQ1220" s="141"/>
      <c r="BR1220" s="141"/>
      <c r="BS1220" s="141"/>
      <c r="CL1220" s="141"/>
      <c r="CM1220" s="141"/>
      <c r="CN1220" s="141"/>
      <c r="CO1220" s="141"/>
      <c r="CP1220" s="141"/>
      <c r="CQ1220" s="141"/>
      <c r="CS1220" s="141"/>
      <c r="CU1220" s="141"/>
      <c r="CW1220" s="141"/>
      <c r="CX1220" s="141"/>
      <c r="CY1220" s="141"/>
      <c r="CZ1220" s="141"/>
      <c r="DA1220" s="141"/>
      <c r="DB1220" s="141"/>
      <c r="DC1220" s="141"/>
      <c r="DD1220" s="141"/>
      <c r="DE1220" s="141"/>
      <c r="DF1220" s="141"/>
      <c r="DG1220" s="141"/>
      <c r="DH1220" s="141"/>
      <c r="DI1220" s="141"/>
      <c r="DJ1220" s="141"/>
      <c r="DK1220" s="141"/>
      <c r="DL1220" s="141"/>
      <c r="DM1220" s="141"/>
      <c r="DN1220" s="141"/>
      <c r="DO1220" s="141"/>
      <c r="DP1220" s="141"/>
      <c r="DQ1220" s="141"/>
      <c r="DR1220" s="141"/>
      <c r="DS1220" s="141"/>
      <c r="DT1220" s="141"/>
      <c r="DU1220" s="141"/>
      <c r="DV1220" s="141"/>
      <c r="DW1220" s="141"/>
      <c r="DX1220" s="141"/>
      <c r="DY1220" s="141"/>
      <c r="DZ1220" s="141"/>
      <c r="EA1220" s="141"/>
      <c r="EB1220" s="141"/>
      <c r="EC1220" s="141"/>
      <c r="ED1220" s="141"/>
      <c r="EE1220" s="141"/>
      <c r="EF1220" s="141"/>
      <c r="EG1220" s="141"/>
      <c r="EH1220" s="141"/>
      <c r="EI1220" s="141"/>
      <c r="EJ1220" s="141"/>
      <c r="EK1220" s="141"/>
      <c r="EL1220" s="141"/>
      <c r="EM1220" s="141"/>
      <c r="EN1220" s="141"/>
      <c r="EO1220" s="141"/>
      <c r="EP1220" s="141"/>
      <c r="EQ1220" s="141"/>
      <c r="ER1220" s="141"/>
      <c r="ES1220" s="141"/>
      <c r="ET1220" s="141"/>
      <c r="EU1220" s="141"/>
      <c r="EV1220" s="141"/>
      <c r="EW1220" s="141"/>
      <c r="EX1220" s="141"/>
      <c r="EY1220" s="141"/>
      <c r="EZ1220" s="141"/>
      <c r="FA1220" s="141"/>
      <c r="FB1220" s="141"/>
      <c r="FC1220" s="141"/>
      <c r="FD1220" s="141"/>
      <c r="FE1220" s="141"/>
      <c r="FF1220" s="141"/>
      <c r="FG1220" s="141"/>
      <c r="FH1220" s="141"/>
      <c r="FI1220" s="141"/>
      <c r="FJ1220" s="141"/>
      <c r="FK1220" s="141"/>
      <c r="FL1220" s="141"/>
      <c r="FM1220" s="141"/>
      <c r="FN1220" s="141"/>
      <c r="FO1220" s="141"/>
    </row>
    <row r="1221" spans="15:171" ht="27.75" customHeight="1" x14ac:dyDescent="0.25">
      <c r="O1221" s="141"/>
      <c r="Q1221" s="141"/>
      <c r="R1221" s="141"/>
      <c r="S1221" s="141"/>
      <c r="T1221" s="141"/>
      <c r="U1221" s="141"/>
      <c r="V1221" s="141"/>
      <c r="AN1221" s="75"/>
      <c r="AO1221" s="75"/>
      <c r="AP1221" s="75"/>
      <c r="AQ1221" s="75"/>
      <c r="AR1221" s="141"/>
      <c r="AW1221" s="141"/>
      <c r="AX1221" s="141"/>
      <c r="BM1221" s="141"/>
      <c r="BN1221" s="141"/>
      <c r="BO1221" s="141"/>
      <c r="BP1221" s="141"/>
      <c r="BQ1221" s="141"/>
      <c r="BR1221" s="141"/>
      <c r="BS1221" s="141"/>
      <c r="CL1221" s="141"/>
      <c r="CM1221" s="141"/>
      <c r="CN1221" s="141"/>
      <c r="CO1221" s="141"/>
      <c r="CP1221" s="141"/>
      <c r="CQ1221" s="141"/>
      <c r="CS1221" s="141"/>
      <c r="CU1221" s="141"/>
      <c r="CW1221" s="141"/>
      <c r="CX1221" s="141"/>
      <c r="CY1221" s="141"/>
      <c r="CZ1221" s="141"/>
      <c r="DA1221" s="141"/>
      <c r="DB1221" s="141"/>
      <c r="DC1221" s="141"/>
      <c r="DD1221" s="141"/>
      <c r="DE1221" s="141"/>
      <c r="DF1221" s="141"/>
      <c r="DG1221" s="141"/>
      <c r="DH1221" s="141"/>
      <c r="DI1221" s="141"/>
      <c r="DJ1221" s="141"/>
      <c r="DK1221" s="141"/>
      <c r="DL1221" s="141"/>
      <c r="DM1221" s="141"/>
      <c r="DN1221" s="141"/>
      <c r="DO1221" s="141"/>
      <c r="DP1221" s="141"/>
      <c r="DQ1221" s="141"/>
      <c r="DR1221" s="141"/>
      <c r="DS1221" s="141"/>
      <c r="DT1221" s="141"/>
      <c r="DU1221" s="141"/>
      <c r="DV1221" s="141"/>
      <c r="DW1221" s="141"/>
      <c r="DX1221" s="141"/>
      <c r="DY1221" s="141"/>
      <c r="DZ1221" s="141"/>
      <c r="EA1221" s="141"/>
      <c r="EB1221" s="141"/>
      <c r="EC1221" s="141"/>
      <c r="ED1221" s="141"/>
      <c r="EE1221" s="141"/>
      <c r="EF1221" s="141"/>
      <c r="EG1221" s="141"/>
      <c r="EH1221" s="141"/>
      <c r="EI1221" s="141"/>
      <c r="EJ1221" s="141"/>
      <c r="EK1221" s="141"/>
      <c r="EL1221" s="141"/>
      <c r="EM1221" s="141"/>
      <c r="EN1221" s="141"/>
      <c r="EO1221" s="141"/>
      <c r="EP1221" s="141"/>
      <c r="EQ1221" s="141"/>
      <c r="ER1221" s="141"/>
      <c r="ES1221" s="141"/>
      <c r="ET1221" s="141"/>
      <c r="EU1221" s="141"/>
      <c r="EV1221" s="141"/>
      <c r="EW1221" s="141"/>
      <c r="EX1221" s="141"/>
      <c r="EY1221" s="141"/>
      <c r="EZ1221" s="141"/>
      <c r="FA1221" s="141"/>
      <c r="FB1221" s="141"/>
      <c r="FC1221" s="141"/>
      <c r="FD1221" s="141"/>
      <c r="FE1221" s="141"/>
      <c r="FF1221" s="141"/>
      <c r="FG1221" s="141"/>
      <c r="FH1221" s="141"/>
      <c r="FI1221" s="141"/>
      <c r="FJ1221" s="141"/>
      <c r="FK1221" s="141"/>
      <c r="FL1221" s="141"/>
      <c r="FM1221" s="141"/>
      <c r="FN1221" s="141"/>
      <c r="FO1221" s="141"/>
    </row>
    <row r="1222" spans="15:171" ht="27.75" customHeight="1" x14ac:dyDescent="0.25">
      <c r="O1222" s="141"/>
      <c r="Q1222" s="141"/>
      <c r="R1222" s="141"/>
      <c r="S1222" s="141"/>
      <c r="T1222" s="141"/>
      <c r="U1222" s="141"/>
      <c r="V1222" s="141"/>
      <c r="AN1222" s="75"/>
      <c r="AO1222" s="75"/>
      <c r="AP1222" s="75"/>
      <c r="AQ1222" s="75"/>
      <c r="AR1222" s="141"/>
      <c r="AW1222" s="141"/>
      <c r="AX1222" s="141"/>
      <c r="BM1222" s="141"/>
      <c r="BN1222" s="141"/>
      <c r="BO1222" s="141"/>
      <c r="BP1222" s="141"/>
      <c r="BQ1222" s="141"/>
      <c r="BR1222" s="141"/>
      <c r="BS1222" s="141"/>
      <c r="CL1222" s="141"/>
      <c r="CM1222" s="141"/>
      <c r="CN1222" s="141"/>
      <c r="CO1222" s="141"/>
      <c r="CP1222" s="141"/>
      <c r="CQ1222" s="141"/>
      <c r="CS1222" s="141"/>
      <c r="CU1222" s="141"/>
      <c r="CW1222" s="141"/>
      <c r="CX1222" s="141"/>
      <c r="CY1222" s="141"/>
      <c r="CZ1222" s="141"/>
      <c r="DA1222" s="141"/>
      <c r="DB1222" s="141"/>
      <c r="DC1222" s="141"/>
      <c r="DD1222" s="141"/>
      <c r="DE1222" s="141"/>
      <c r="DF1222" s="141"/>
      <c r="DG1222" s="141"/>
      <c r="DH1222" s="141"/>
      <c r="DI1222" s="141"/>
      <c r="DJ1222" s="141"/>
      <c r="DK1222" s="141"/>
      <c r="DL1222" s="141"/>
      <c r="DM1222" s="141"/>
      <c r="DN1222" s="141"/>
      <c r="DO1222" s="141"/>
      <c r="DP1222" s="141"/>
      <c r="DQ1222" s="141"/>
      <c r="DR1222" s="141"/>
      <c r="DS1222" s="141"/>
      <c r="DT1222" s="141"/>
      <c r="DU1222" s="141"/>
      <c r="DV1222" s="141"/>
      <c r="DW1222" s="141"/>
      <c r="DX1222" s="141"/>
      <c r="DY1222" s="141"/>
      <c r="DZ1222" s="141"/>
      <c r="EA1222" s="141"/>
      <c r="EB1222" s="141"/>
      <c r="EC1222" s="141"/>
      <c r="ED1222" s="141"/>
      <c r="EE1222" s="141"/>
      <c r="EF1222" s="141"/>
      <c r="EG1222" s="141"/>
      <c r="EH1222" s="141"/>
      <c r="EI1222" s="141"/>
      <c r="EJ1222" s="141"/>
      <c r="EK1222" s="141"/>
      <c r="EL1222" s="141"/>
      <c r="EM1222" s="141"/>
      <c r="EN1222" s="141"/>
      <c r="EO1222" s="141"/>
      <c r="EP1222" s="141"/>
      <c r="EQ1222" s="141"/>
      <c r="ER1222" s="141"/>
      <c r="ES1222" s="141"/>
      <c r="ET1222" s="141"/>
      <c r="EU1222" s="141"/>
      <c r="EV1222" s="141"/>
      <c r="EW1222" s="141"/>
      <c r="EX1222" s="141"/>
      <c r="EY1222" s="141"/>
      <c r="EZ1222" s="141"/>
      <c r="FA1222" s="141"/>
      <c r="FB1222" s="141"/>
      <c r="FC1222" s="141"/>
      <c r="FD1222" s="141"/>
      <c r="FE1222" s="141"/>
      <c r="FF1222" s="141"/>
      <c r="FG1222" s="141"/>
      <c r="FH1222" s="141"/>
      <c r="FI1222" s="141"/>
      <c r="FJ1222" s="141"/>
      <c r="FK1222" s="141"/>
      <c r="FL1222" s="141"/>
      <c r="FM1222" s="141"/>
      <c r="FN1222" s="141"/>
      <c r="FO1222" s="141"/>
    </row>
    <row r="1223" spans="15:171" ht="27.75" customHeight="1" x14ac:dyDescent="0.25">
      <c r="O1223" s="141"/>
      <c r="Q1223" s="141"/>
      <c r="R1223" s="141"/>
      <c r="S1223" s="141"/>
      <c r="T1223" s="141"/>
      <c r="U1223" s="141"/>
      <c r="V1223" s="141"/>
      <c r="AN1223" s="75"/>
      <c r="AO1223" s="75"/>
      <c r="AP1223" s="75"/>
      <c r="AQ1223" s="75"/>
      <c r="AR1223" s="141"/>
      <c r="AW1223" s="141"/>
      <c r="AX1223" s="141"/>
      <c r="BM1223" s="141"/>
      <c r="BN1223" s="141"/>
      <c r="BO1223" s="141"/>
      <c r="BP1223" s="141"/>
      <c r="BQ1223" s="141"/>
      <c r="BR1223" s="141"/>
      <c r="BS1223" s="141"/>
      <c r="CL1223" s="141"/>
      <c r="CM1223" s="141"/>
      <c r="CN1223" s="141"/>
      <c r="CO1223" s="141"/>
      <c r="CP1223" s="141"/>
      <c r="CQ1223" s="141"/>
      <c r="CS1223" s="141"/>
      <c r="CU1223" s="141"/>
      <c r="CW1223" s="141"/>
      <c r="CX1223" s="141"/>
      <c r="CY1223" s="141"/>
      <c r="CZ1223" s="141"/>
      <c r="DA1223" s="141"/>
      <c r="DB1223" s="141"/>
      <c r="DC1223" s="141"/>
      <c r="DD1223" s="141"/>
      <c r="DE1223" s="141"/>
      <c r="DF1223" s="141"/>
      <c r="DG1223" s="141"/>
      <c r="DH1223" s="141"/>
      <c r="DI1223" s="141"/>
      <c r="DJ1223" s="141"/>
      <c r="DK1223" s="141"/>
      <c r="DL1223" s="141"/>
      <c r="DM1223" s="141"/>
      <c r="DN1223" s="141"/>
      <c r="DO1223" s="141"/>
      <c r="DP1223" s="141"/>
      <c r="DQ1223" s="141"/>
      <c r="DR1223" s="141"/>
      <c r="DS1223" s="141"/>
      <c r="DT1223" s="141"/>
      <c r="DU1223" s="141"/>
      <c r="DV1223" s="141"/>
      <c r="DW1223" s="141"/>
      <c r="DX1223" s="141"/>
      <c r="DY1223" s="141"/>
      <c r="DZ1223" s="141"/>
      <c r="EA1223" s="141"/>
      <c r="EB1223" s="141"/>
      <c r="EC1223" s="141"/>
      <c r="ED1223" s="141"/>
      <c r="EE1223" s="141"/>
      <c r="EF1223" s="141"/>
      <c r="EG1223" s="141"/>
      <c r="EH1223" s="141"/>
      <c r="EI1223" s="141"/>
      <c r="EJ1223" s="141"/>
      <c r="EK1223" s="141"/>
      <c r="EL1223" s="141"/>
      <c r="EM1223" s="141"/>
      <c r="EN1223" s="141"/>
      <c r="EO1223" s="141"/>
      <c r="EP1223" s="141"/>
      <c r="EQ1223" s="141"/>
      <c r="ER1223" s="141"/>
      <c r="ES1223" s="141"/>
      <c r="ET1223" s="141"/>
      <c r="EU1223" s="141"/>
      <c r="EV1223" s="141"/>
      <c r="EW1223" s="141"/>
      <c r="EX1223" s="141"/>
      <c r="EY1223" s="141"/>
      <c r="EZ1223" s="141"/>
      <c r="FA1223" s="141"/>
      <c r="FB1223" s="141"/>
      <c r="FC1223" s="141"/>
      <c r="FD1223" s="141"/>
      <c r="FE1223" s="141"/>
      <c r="FF1223" s="141"/>
      <c r="FG1223" s="141"/>
      <c r="FH1223" s="141"/>
      <c r="FI1223" s="141"/>
      <c r="FJ1223" s="141"/>
      <c r="FK1223" s="141"/>
      <c r="FL1223" s="141"/>
      <c r="FM1223" s="141"/>
      <c r="FN1223" s="141"/>
      <c r="FO1223" s="141"/>
    </row>
    <row r="1224" spans="15:171" ht="27.75" customHeight="1" x14ac:dyDescent="0.25">
      <c r="O1224" s="141"/>
      <c r="Q1224" s="141"/>
      <c r="R1224" s="141"/>
      <c r="S1224" s="141"/>
      <c r="T1224" s="141"/>
      <c r="U1224" s="141"/>
      <c r="V1224" s="141"/>
      <c r="AN1224" s="75"/>
      <c r="AO1224" s="75"/>
      <c r="AP1224" s="75"/>
      <c r="AQ1224" s="75"/>
      <c r="AR1224" s="141"/>
      <c r="AW1224" s="141"/>
      <c r="AX1224" s="141"/>
      <c r="BM1224" s="141"/>
      <c r="BN1224" s="141"/>
      <c r="BO1224" s="141"/>
      <c r="BP1224" s="141"/>
      <c r="BQ1224" s="141"/>
      <c r="BR1224" s="141"/>
      <c r="BS1224" s="141"/>
      <c r="CL1224" s="141"/>
      <c r="CM1224" s="141"/>
      <c r="CN1224" s="141"/>
      <c r="CO1224" s="141"/>
      <c r="CP1224" s="141"/>
      <c r="CQ1224" s="141"/>
      <c r="CS1224" s="141"/>
      <c r="CU1224" s="141"/>
      <c r="CW1224" s="141"/>
      <c r="CX1224" s="141"/>
      <c r="CY1224" s="141"/>
      <c r="CZ1224" s="141"/>
      <c r="DA1224" s="141"/>
      <c r="DB1224" s="141"/>
      <c r="DC1224" s="141"/>
      <c r="DD1224" s="141"/>
      <c r="DE1224" s="141"/>
      <c r="DF1224" s="141"/>
      <c r="DG1224" s="141"/>
      <c r="DH1224" s="141"/>
      <c r="DI1224" s="141"/>
      <c r="DJ1224" s="141"/>
      <c r="DK1224" s="141"/>
      <c r="DL1224" s="141"/>
      <c r="DM1224" s="141"/>
      <c r="DN1224" s="141"/>
      <c r="DO1224" s="141"/>
      <c r="DP1224" s="141"/>
      <c r="DQ1224" s="141"/>
      <c r="DR1224" s="141"/>
      <c r="DS1224" s="141"/>
      <c r="DT1224" s="141"/>
      <c r="DU1224" s="141"/>
      <c r="DV1224" s="141"/>
      <c r="DW1224" s="141"/>
      <c r="DX1224" s="141"/>
      <c r="DY1224" s="141"/>
      <c r="DZ1224" s="141"/>
      <c r="EA1224" s="141"/>
      <c r="EB1224" s="141"/>
      <c r="EC1224" s="141"/>
      <c r="ED1224" s="141"/>
      <c r="EE1224" s="141"/>
      <c r="EF1224" s="141"/>
      <c r="EG1224" s="141"/>
      <c r="EH1224" s="141"/>
      <c r="EI1224" s="141"/>
      <c r="EJ1224" s="141"/>
      <c r="EK1224" s="141"/>
      <c r="EL1224" s="141"/>
      <c r="EM1224" s="141"/>
      <c r="EN1224" s="141"/>
      <c r="EO1224" s="141"/>
      <c r="EP1224" s="141"/>
      <c r="EQ1224" s="141"/>
      <c r="ER1224" s="141"/>
      <c r="ES1224" s="141"/>
      <c r="ET1224" s="141"/>
      <c r="EU1224" s="141"/>
      <c r="EV1224" s="141"/>
      <c r="EW1224" s="141"/>
      <c r="EX1224" s="141"/>
      <c r="EY1224" s="141"/>
      <c r="EZ1224" s="141"/>
      <c r="FA1224" s="141"/>
      <c r="FB1224" s="141"/>
      <c r="FC1224" s="141"/>
      <c r="FD1224" s="141"/>
      <c r="FE1224" s="141"/>
      <c r="FF1224" s="141"/>
      <c r="FG1224" s="141"/>
      <c r="FH1224" s="141"/>
      <c r="FI1224" s="141"/>
      <c r="FJ1224" s="141"/>
      <c r="FK1224" s="141"/>
      <c r="FL1224" s="141"/>
      <c r="FM1224" s="141"/>
      <c r="FN1224" s="141"/>
      <c r="FO1224" s="141"/>
    </row>
    <row r="1225" spans="15:171" ht="27.75" customHeight="1" x14ac:dyDescent="0.25">
      <c r="O1225" s="141"/>
      <c r="Q1225" s="141"/>
      <c r="R1225" s="141"/>
      <c r="S1225" s="141"/>
      <c r="T1225" s="141"/>
      <c r="U1225" s="141"/>
      <c r="V1225" s="141"/>
      <c r="AN1225" s="75"/>
      <c r="AO1225" s="75"/>
      <c r="AP1225" s="75"/>
      <c r="AQ1225" s="75"/>
      <c r="AR1225" s="141"/>
      <c r="AW1225" s="141"/>
      <c r="AX1225" s="141"/>
      <c r="BM1225" s="141"/>
      <c r="BN1225" s="141"/>
      <c r="BO1225" s="141"/>
      <c r="BP1225" s="141"/>
      <c r="BQ1225" s="141"/>
      <c r="BR1225" s="141"/>
      <c r="BS1225" s="141"/>
      <c r="CL1225" s="141"/>
      <c r="CM1225" s="141"/>
      <c r="CN1225" s="141"/>
      <c r="CO1225" s="141"/>
      <c r="CP1225" s="141"/>
      <c r="CQ1225" s="141"/>
      <c r="CS1225" s="141"/>
      <c r="CU1225" s="141"/>
      <c r="CW1225" s="141"/>
      <c r="CX1225" s="141"/>
      <c r="CY1225" s="141"/>
      <c r="CZ1225" s="141"/>
      <c r="DA1225" s="141"/>
      <c r="DB1225" s="141"/>
      <c r="DC1225" s="141"/>
      <c r="DD1225" s="141"/>
      <c r="DE1225" s="141"/>
      <c r="DF1225" s="141"/>
      <c r="DG1225" s="141"/>
      <c r="DH1225" s="141"/>
      <c r="DI1225" s="141"/>
      <c r="DJ1225" s="141"/>
      <c r="DK1225" s="141"/>
      <c r="DL1225" s="141"/>
      <c r="DM1225" s="141"/>
      <c r="DN1225" s="141"/>
      <c r="DO1225" s="141"/>
      <c r="DP1225" s="141"/>
      <c r="DQ1225" s="141"/>
      <c r="DR1225" s="141"/>
      <c r="DS1225" s="141"/>
      <c r="DT1225" s="141"/>
      <c r="DU1225" s="141"/>
      <c r="DV1225" s="141"/>
      <c r="DW1225" s="141"/>
      <c r="DX1225" s="141"/>
      <c r="DY1225" s="141"/>
      <c r="DZ1225" s="141"/>
      <c r="EA1225" s="141"/>
      <c r="EB1225" s="141"/>
      <c r="EC1225" s="141"/>
      <c r="ED1225" s="141"/>
      <c r="EE1225" s="141"/>
      <c r="EF1225" s="141"/>
      <c r="EG1225" s="141"/>
      <c r="EH1225" s="141"/>
      <c r="EI1225" s="141"/>
      <c r="EJ1225" s="141"/>
      <c r="EK1225" s="141"/>
      <c r="EL1225" s="141"/>
      <c r="EM1225" s="141"/>
      <c r="EN1225" s="141"/>
      <c r="EO1225" s="141"/>
      <c r="EP1225" s="141"/>
      <c r="EQ1225" s="141"/>
      <c r="ER1225" s="141"/>
      <c r="ES1225" s="141"/>
      <c r="ET1225" s="141"/>
      <c r="EU1225" s="141"/>
      <c r="EV1225" s="141"/>
      <c r="EW1225" s="141"/>
      <c r="EX1225" s="141"/>
      <c r="EY1225" s="141"/>
      <c r="EZ1225" s="141"/>
      <c r="FA1225" s="141"/>
      <c r="FB1225" s="141"/>
      <c r="FC1225" s="141"/>
      <c r="FD1225" s="141"/>
      <c r="FE1225" s="141"/>
      <c r="FF1225" s="141"/>
      <c r="FG1225" s="141"/>
      <c r="FH1225" s="141"/>
      <c r="FI1225" s="141"/>
      <c r="FJ1225" s="141"/>
      <c r="FK1225" s="141"/>
      <c r="FL1225" s="141"/>
      <c r="FM1225" s="141"/>
      <c r="FN1225" s="141"/>
      <c r="FO1225" s="141"/>
    </row>
    <row r="1226" spans="15:171" ht="27.75" customHeight="1" x14ac:dyDescent="0.25">
      <c r="O1226" s="141"/>
      <c r="Q1226" s="141"/>
      <c r="R1226" s="141"/>
      <c r="S1226" s="141"/>
      <c r="T1226" s="141"/>
      <c r="U1226" s="141"/>
      <c r="V1226" s="141"/>
      <c r="AN1226" s="75"/>
      <c r="AO1226" s="75"/>
      <c r="AP1226" s="75"/>
      <c r="AQ1226" s="75"/>
      <c r="AR1226" s="141"/>
      <c r="AW1226" s="141"/>
      <c r="AX1226" s="141"/>
      <c r="BM1226" s="141"/>
      <c r="BN1226" s="141"/>
      <c r="BO1226" s="141"/>
      <c r="BP1226" s="141"/>
      <c r="BQ1226" s="141"/>
      <c r="BR1226" s="141"/>
      <c r="BS1226" s="141"/>
      <c r="CL1226" s="141"/>
      <c r="CM1226" s="141"/>
      <c r="CN1226" s="141"/>
      <c r="CO1226" s="141"/>
      <c r="CP1226" s="141"/>
      <c r="CQ1226" s="141"/>
      <c r="CS1226" s="141"/>
      <c r="CU1226" s="141"/>
      <c r="CW1226" s="141"/>
      <c r="CX1226" s="141"/>
      <c r="CY1226" s="141"/>
      <c r="CZ1226" s="141"/>
      <c r="DA1226" s="141"/>
      <c r="DB1226" s="141"/>
      <c r="DC1226" s="141"/>
      <c r="DD1226" s="141"/>
      <c r="DE1226" s="141"/>
      <c r="DF1226" s="141"/>
      <c r="DG1226" s="141"/>
      <c r="DH1226" s="141"/>
      <c r="DI1226" s="141"/>
      <c r="DJ1226" s="141"/>
      <c r="DK1226" s="141"/>
      <c r="DL1226" s="141"/>
      <c r="DM1226" s="141"/>
      <c r="DN1226" s="141"/>
      <c r="DO1226" s="141"/>
      <c r="DP1226" s="141"/>
      <c r="DQ1226" s="141"/>
      <c r="DR1226" s="141"/>
      <c r="DS1226" s="141"/>
      <c r="DT1226" s="141"/>
      <c r="DU1226" s="141"/>
      <c r="DV1226" s="141"/>
      <c r="DW1226" s="141"/>
      <c r="DX1226" s="141"/>
      <c r="DY1226" s="141"/>
      <c r="DZ1226" s="141"/>
      <c r="EA1226" s="141"/>
      <c r="EB1226" s="141"/>
      <c r="EC1226" s="141"/>
      <c r="ED1226" s="141"/>
      <c r="EE1226" s="141"/>
      <c r="EF1226" s="141"/>
      <c r="EG1226" s="141"/>
      <c r="EH1226" s="141"/>
      <c r="EI1226" s="141"/>
      <c r="EJ1226" s="141"/>
      <c r="EK1226" s="141"/>
      <c r="EL1226" s="141"/>
      <c r="EM1226" s="141"/>
      <c r="EN1226" s="141"/>
      <c r="EO1226" s="141"/>
      <c r="EP1226" s="141"/>
      <c r="EQ1226" s="141"/>
      <c r="ER1226" s="141"/>
      <c r="ES1226" s="141"/>
      <c r="ET1226" s="141"/>
      <c r="EU1226" s="141"/>
      <c r="EV1226" s="141"/>
      <c r="EW1226" s="141"/>
      <c r="EX1226" s="141"/>
      <c r="EY1226" s="141"/>
      <c r="EZ1226" s="141"/>
      <c r="FA1226" s="141"/>
      <c r="FB1226" s="141"/>
      <c r="FC1226" s="141"/>
      <c r="FD1226" s="141"/>
      <c r="FE1226" s="141"/>
      <c r="FF1226" s="141"/>
      <c r="FG1226" s="141"/>
      <c r="FH1226" s="141"/>
      <c r="FI1226" s="141"/>
      <c r="FJ1226" s="141"/>
      <c r="FK1226" s="141"/>
      <c r="FL1226" s="141"/>
      <c r="FM1226" s="141"/>
      <c r="FN1226" s="141"/>
      <c r="FO1226" s="141"/>
    </row>
    <row r="1227" spans="15:171" ht="27.75" customHeight="1" x14ac:dyDescent="0.25">
      <c r="O1227" s="141"/>
      <c r="Q1227" s="141"/>
      <c r="R1227" s="141"/>
      <c r="S1227" s="141"/>
      <c r="T1227" s="141"/>
      <c r="U1227" s="141"/>
      <c r="V1227" s="141"/>
      <c r="AN1227" s="75"/>
      <c r="AO1227" s="75"/>
      <c r="AP1227" s="75"/>
      <c r="AQ1227" s="75"/>
      <c r="AR1227" s="141"/>
      <c r="AW1227" s="141"/>
      <c r="AX1227" s="141"/>
      <c r="BM1227" s="141"/>
      <c r="BN1227" s="141"/>
      <c r="BO1227" s="141"/>
      <c r="BP1227" s="141"/>
      <c r="BQ1227" s="141"/>
      <c r="BR1227" s="141"/>
      <c r="BS1227" s="141"/>
      <c r="CL1227" s="141"/>
      <c r="CM1227" s="141"/>
      <c r="CN1227" s="141"/>
      <c r="CO1227" s="141"/>
      <c r="CP1227" s="141"/>
      <c r="CQ1227" s="141"/>
      <c r="CS1227" s="141"/>
      <c r="CU1227" s="141"/>
      <c r="CW1227" s="141"/>
      <c r="CX1227" s="141"/>
      <c r="CY1227" s="141"/>
      <c r="CZ1227" s="141"/>
      <c r="DA1227" s="141"/>
      <c r="DB1227" s="141"/>
      <c r="DC1227" s="141"/>
      <c r="DD1227" s="141"/>
      <c r="DE1227" s="141"/>
      <c r="DF1227" s="141"/>
      <c r="DG1227" s="141"/>
      <c r="DH1227" s="141"/>
      <c r="DI1227" s="141"/>
      <c r="DJ1227" s="141"/>
      <c r="DK1227" s="141"/>
      <c r="DL1227" s="141"/>
      <c r="DM1227" s="141"/>
      <c r="DN1227" s="141"/>
      <c r="DO1227" s="141"/>
      <c r="DP1227" s="141"/>
      <c r="DQ1227" s="141"/>
      <c r="DR1227" s="141"/>
      <c r="DS1227" s="141"/>
      <c r="DT1227" s="141"/>
      <c r="DU1227" s="141"/>
      <c r="DV1227" s="141"/>
      <c r="DW1227" s="141"/>
      <c r="DX1227" s="141"/>
      <c r="DY1227" s="141"/>
      <c r="DZ1227" s="141"/>
      <c r="EA1227" s="141"/>
      <c r="EB1227" s="141"/>
      <c r="EC1227" s="141"/>
      <c r="ED1227" s="141"/>
      <c r="EE1227" s="141"/>
      <c r="EF1227" s="141"/>
      <c r="EG1227" s="141"/>
      <c r="EH1227" s="141"/>
      <c r="EI1227" s="141"/>
      <c r="EJ1227" s="141"/>
      <c r="EK1227" s="141"/>
      <c r="EL1227" s="141"/>
      <c r="EM1227" s="141"/>
      <c r="EN1227" s="141"/>
      <c r="EO1227" s="141"/>
      <c r="EP1227" s="141"/>
      <c r="EQ1227" s="141"/>
      <c r="ER1227" s="141"/>
      <c r="ES1227" s="141"/>
      <c r="ET1227" s="141"/>
      <c r="EU1227" s="141"/>
      <c r="EV1227" s="141"/>
      <c r="EW1227" s="141"/>
      <c r="EX1227" s="141"/>
      <c r="EY1227" s="141"/>
      <c r="EZ1227" s="141"/>
      <c r="FA1227" s="141"/>
      <c r="FB1227" s="141"/>
      <c r="FC1227" s="141"/>
      <c r="FD1227" s="141"/>
      <c r="FE1227" s="141"/>
      <c r="FF1227" s="141"/>
      <c r="FG1227" s="141"/>
      <c r="FH1227" s="141"/>
      <c r="FI1227" s="141"/>
      <c r="FJ1227" s="141"/>
      <c r="FK1227" s="141"/>
      <c r="FL1227" s="141"/>
      <c r="FM1227" s="141"/>
      <c r="FN1227" s="141"/>
      <c r="FO1227" s="141"/>
    </row>
    <row r="1228" spans="15:171" ht="27.75" customHeight="1" x14ac:dyDescent="0.25">
      <c r="O1228" s="141"/>
      <c r="Q1228" s="141"/>
      <c r="R1228" s="141"/>
      <c r="S1228" s="141"/>
      <c r="T1228" s="141"/>
      <c r="U1228" s="141"/>
      <c r="V1228" s="141"/>
      <c r="AN1228" s="75"/>
      <c r="AO1228" s="75"/>
      <c r="AP1228" s="75"/>
      <c r="AQ1228" s="75"/>
      <c r="AR1228" s="141"/>
      <c r="AW1228" s="141"/>
      <c r="AX1228" s="141"/>
      <c r="BM1228" s="141"/>
      <c r="BN1228" s="141"/>
      <c r="BO1228" s="141"/>
      <c r="BP1228" s="141"/>
      <c r="BQ1228" s="141"/>
      <c r="BR1228" s="141"/>
      <c r="BS1228" s="141"/>
      <c r="CL1228" s="141"/>
      <c r="CM1228" s="141"/>
      <c r="CN1228" s="141"/>
      <c r="CO1228" s="141"/>
      <c r="CP1228" s="141"/>
      <c r="CQ1228" s="141"/>
      <c r="CS1228" s="141"/>
      <c r="CU1228" s="141"/>
      <c r="CW1228" s="141"/>
      <c r="CX1228" s="141"/>
      <c r="CY1228" s="141"/>
      <c r="CZ1228" s="141"/>
      <c r="DA1228" s="141"/>
      <c r="DB1228" s="141"/>
      <c r="DC1228" s="141"/>
      <c r="DD1228" s="141"/>
      <c r="DE1228" s="141"/>
      <c r="DF1228" s="141"/>
      <c r="DG1228" s="141"/>
      <c r="DH1228" s="141"/>
      <c r="DI1228" s="141"/>
      <c r="DJ1228" s="141"/>
      <c r="DK1228" s="141"/>
      <c r="DL1228" s="141"/>
      <c r="DM1228" s="141"/>
      <c r="DN1228" s="141"/>
      <c r="DO1228" s="141"/>
      <c r="DP1228" s="141"/>
      <c r="DQ1228" s="141"/>
      <c r="DR1228" s="141"/>
      <c r="DS1228" s="141"/>
      <c r="DT1228" s="141"/>
      <c r="DU1228" s="141"/>
      <c r="DV1228" s="141"/>
      <c r="DW1228" s="141"/>
      <c r="DX1228" s="141"/>
      <c r="DY1228" s="141"/>
      <c r="DZ1228" s="141"/>
      <c r="EA1228" s="141"/>
      <c r="EB1228" s="141"/>
      <c r="EC1228" s="141"/>
      <c r="ED1228" s="141"/>
      <c r="EE1228" s="141"/>
      <c r="EF1228" s="141"/>
      <c r="EG1228" s="141"/>
      <c r="EH1228" s="141"/>
      <c r="EI1228" s="141"/>
      <c r="EJ1228" s="141"/>
      <c r="EK1228" s="141"/>
      <c r="EL1228" s="141"/>
      <c r="EM1228" s="141"/>
      <c r="EN1228" s="141"/>
      <c r="EO1228" s="141"/>
      <c r="EP1228" s="141"/>
      <c r="EQ1228" s="141"/>
      <c r="ER1228" s="141"/>
      <c r="ES1228" s="141"/>
      <c r="ET1228" s="141"/>
      <c r="EU1228" s="141"/>
      <c r="EV1228" s="141"/>
      <c r="EW1228" s="141"/>
      <c r="EX1228" s="141"/>
      <c r="EY1228" s="141"/>
      <c r="EZ1228" s="141"/>
      <c r="FA1228" s="141"/>
      <c r="FB1228" s="141"/>
      <c r="FC1228" s="141"/>
      <c r="FD1228" s="141"/>
      <c r="FE1228" s="141"/>
      <c r="FF1228" s="141"/>
      <c r="FG1228" s="141"/>
      <c r="FH1228" s="141"/>
      <c r="FI1228" s="141"/>
      <c r="FJ1228" s="141"/>
      <c r="FK1228" s="141"/>
      <c r="FL1228" s="141"/>
      <c r="FM1228" s="141"/>
      <c r="FN1228" s="141"/>
      <c r="FO1228" s="141"/>
    </row>
    <row r="1229" spans="15:171" ht="27.75" customHeight="1" x14ac:dyDescent="0.25">
      <c r="O1229" s="141"/>
      <c r="Q1229" s="141"/>
      <c r="R1229" s="141"/>
      <c r="S1229" s="141"/>
      <c r="T1229" s="141"/>
      <c r="U1229" s="141"/>
      <c r="V1229" s="141"/>
      <c r="AN1229" s="75"/>
      <c r="AO1229" s="75"/>
      <c r="AP1229" s="75"/>
      <c r="AQ1229" s="75"/>
      <c r="AR1229" s="141"/>
      <c r="AW1229" s="141"/>
      <c r="AX1229" s="141"/>
      <c r="BM1229" s="141"/>
      <c r="BN1229" s="141"/>
      <c r="BO1229" s="141"/>
      <c r="BP1229" s="141"/>
      <c r="BQ1229" s="141"/>
      <c r="BR1229" s="141"/>
      <c r="BS1229" s="141"/>
      <c r="CL1229" s="141"/>
      <c r="CM1229" s="141"/>
      <c r="CN1229" s="141"/>
      <c r="CO1229" s="141"/>
      <c r="CP1229" s="141"/>
      <c r="CQ1229" s="141"/>
      <c r="CS1229" s="141"/>
      <c r="CU1229" s="141"/>
      <c r="CW1229" s="141"/>
      <c r="CX1229" s="141"/>
      <c r="CY1229" s="141"/>
      <c r="CZ1229" s="141"/>
      <c r="DA1229" s="141"/>
      <c r="DB1229" s="141"/>
      <c r="DC1229" s="141"/>
      <c r="DD1229" s="141"/>
      <c r="DE1229" s="141"/>
      <c r="DF1229" s="141"/>
      <c r="DG1229" s="141"/>
      <c r="DH1229" s="141"/>
      <c r="DI1229" s="141"/>
      <c r="DJ1229" s="141"/>
      <c r="DK1229" s="141"/>
      <c r="DL1229" s="141"/>
      <c r="DM1229" s="141"/>
      <c r="DN1229" s="141"/>
      <c r="DO1229" s="141"/>
      <c r="DP1229" s="141"/>
      <c r="DQ1229" s="141"/>
      <c r="DR1229" s="141"/>
      <c r="DS1229" s="141"/>
      <c r="DT1229" s="141"/>
      <c r="DU1229" s="141"/>
      <c r="DV1229" s="141"/>
      <c r="DW1229" s="141"/>
      <c r="DX1229" s="141"/>
      <c r="DY1229" s="141"/>
      <c r="DZ1229" s="141"/>
      <c r="EA1229" s="141"/>
      <c r="EB1229" s="141"/>
      <c r="EC1229" s="141"/>
      <c r="ED1229" s="141"/>
      <c r="EE1229" s="141"/>
      <c r="EF1229" s="141"/>
      <c r="EG1229" s="141"/>
      <c r="EH1229" s="141"/>
      <c r="EI1229" s="141"/>
      <c r="EJ1229" s="141"/>
      <c r="EK1229" s="141"/>
      <c r="EL1229" s="141"/>
      <c r="EM1229" s="141"/>
      <c r="EN1229" s="141"/>
      <c r="EO1229" s="141"/>
      <c r="EP1229" s="141"/>
      <c r="EQ1229" s="141"/>
      <c r="ER1229" s="141"/>
      <c r="ES1229" s="141"/>
      <c r="ET1229" s="141"/>
      <c r="EU1229" s="141"/>
      <c r="EV1229" s="141"/>
      <c r="EW1229" s="141"/>
      <c r="EX1229" s="141"/>
      <c r="EY1229" s="141"/>
      <c r="EZ1229" s="141"/>
      <c r="FA1229" s="141"/>
      <c r="FB1229" s="141"/>
      <c r="FC1229" s="141"/>
      <c r="FD1229" s="141"/>
      <c r="FE1229" s="141"/>
      <c r="FF1229" s="141"/>
      <c r="FG1229" s="141"/>
      <c r="FH1229" s="141"/>
      <c r="FI1229" s="141"/>
      <c r="FJ1229" s="141"/>
      <c r="FK1229" s="141"/>
      <c r="FL1229" s="141"/>
      <c r="FM1229" s="141"/>
      <c r="FN1229" s="141"/>
      <c r="FO1229" s="141"/>
    </row>
    <row r="1230" spans="15:171" ht="27.75" customHeight="1" x14ac:dyDescent="0.25">
      <c r="O1230" s="141"/>
      <c r="Q1230" s="141"/>
      <c r="R1230" s="141"/>
      <c r="S1230" s="141"/>
      <c r="T1230" s="141"/>
      <c r="U1230" s="141"/>
      <c r="V1230" s="141"/>
      <c r="AN1230" s="75"/>
      <c r="AO1230" s="75"/>
      <c r="AP1230" s="75"/>
      <c r="AQ1230" s="75"/>
      <c r="AR1230" s="141"/>
      <c r="AW1230" s="141"/>
      <c r="AX1230" s="141"/>
      <c r="BM1230" s="141"/>
      <c r="BN1230" s="141"/>
      <c r="BO1230" s="141"/>
      <c r="BP1230" s="141"/>
      <c r="BQ1230" s="141"/>
      <c r="BR1230" s="141"/>
      <c r="BS1230" s="141"/>
      <c r="CL1230" s="141"/>
      <c r="CM1230" s="141"/>
      <c r="CN1230" s="141"/>
      <c r="CO1230" s="141"/>
      <c r="CP1230" s="141"/>
      <c r="CQ1230" s="141"/>
      <c r="CS1230" s="141"/>
      <c r="CU1230" s="141"/>
      <c r="CW1230" s="141"/>
      <c r="CX1230" s="141"/>
      <c r="CY1230" s="141"/>
      <c r="CZ1230" s="141"/>
      <c r="DA1230" s="141"/>
      <c r="DB1230" s="141"/>
      <c r="DC1230" s="141"/>
      <c r="DD1230" s="141"/>
      <c r="DE1230" s="141"/>
      <c r="DF1230" s="141"/>
      <c r="DG1230" s="141"/>
      <c r="DH1230" s="141"/>
      <c r="DI1230" s="141"/>
      <c r="DJ1230" s="141"/>
      <c r="DK1230" s="141"/>
      <c r="DL1230" s="141"/>
      <c r="DM1230" s="141"/>
      <c r="DN1230" s="141"/>
      <c r="DO1230" s="141"/>
      <c r="DP1230" s="141"/>
      <c r="DQ1230" s="141"/>
      <c r="DR1230" s="141"/>
      <c r="DS1230" s="141"/>
      <c r="DT1230" s="141"/>
      <c r="DU1230" s="141"/>
      <c r="DV1230" s="141"/>
      <c r="DW1230" s="141"/>
      <c r="DX1230" s="141"/>
      <c r="DY1230" s="141"/>
      <c r="DZ1230" s="141"/>
      <c r="EA1230" s="141"/>
      <c r="EB1230" s="141"/>
      <c r="EC1230" s="141"/>
      <c r="ED1230" s="141"/>
      <c r="EE1230" s="141"/>
      <c r="EF1230" s="141"/>
      <c r="EG1230" s="141"/>
      <c r="EH1230" s="141"/>
      <c r="EI1230" s="141"/>
      <c r="EJ1230" s="141"/>
      <c r="EK1230" s="141"/>
      <c r="EL1230" s="141"/>
      <c r="EM1230" s="141"/>
      <c r="EN1230" s="141"/>
      <c r="EO1230" s="141"/>
      <c r="EP1230" s="141"/>
      <c r="EQ1230" s="141"/>
      <c r="ER1230" s="141"/>
      <c r="ES1230" s="141"/>
      <c r="ET1230" s="141"/>
      <c r="EU1230" s="141"/>
      <c r="EV1230" s="141"/>
      <c r="EW1230" s="141"/>
      <c r="EX1230" s="141"/>
      <c r="EY1230" s="141"/>
      <c r="EZ1230" s="141"/>
      <c r="FA1230" s="141"/>
      <c r="FB1230" s="141"/>
      <c r="FC1230" s="141"/>
      <c r="FD1230" s="141"/>
      <c r="FE1230" s="141"/>
      <c r="FF1230" s="141"/>
      <c r="FG1230" s="141"/>
      <c r="FH1230" s="141"/>
      <c r="FI1230" s="141"/>
      <c r="FJ1230" s="141"/>
      <c r="FK1230" s="141"/>
      <c r="FL1230" s="141"/>
      <c r="FM1230" s="141"/>
      <c r="FN1230" s="141"/>
      <c r="FO1230" s="141"/>
    </row>
    <row r="1231" spans="15:171" ht="27.75" customHeight="1" x14ac:dyDescent="0.25">
      <c r="O1231" s="141"/>
      <c r="Q1231" s="141"/>
      <c r="R1231" s="141"/>
      <c r="S1231" s="141"/>
      <c r="T1231" s="141"/>
      <c r="U1231" s="141"/>
      <c r="V1231" s="141"/>
      <c r="AN1231" s="75"/>
      <c r="AO1231" s="75"/>
      <c r="AP1231" s="75"/>
      <c r="AQ1231" s="75"/>
      <c r="AR1231" s="141"/>
      <c r="AW1231" s="141"/>
      <c r="AX1231" s="141"/>
      <c r="BM1231" s="141"/>
      <c r="BN1231" s="141"/>
      <c r="BO1231" s="141"/>
      <c r="BP1231" s="141"/>
      <c r="BQ1231" s="141"/>
      <c r="BR1231" s="141"/>
      <c r="BS1231" s="141"/>
      <c r="CL1231" s="141"/>
      <c r="CM1231" s="141"/>
      <c r="CN1231" s="141"/>
      <c r="CO1231" s="141"/>
      <c r="CP1231" s="141"/>
      <c r="CQ1231" s="141"/>
      <c r="CS1231" s="141"/>
      <c r="CU1231" s="141"/>
      <c r="CW1231" s="141"/>
      <c r="CX1231" s="141"/>
      <c r="CY1231" s="141"/>
      <c r="CZ1231" s="141"/>
      <c r="DA1231" s="141"/>
      <c r="DB1231" s="141"/>
      <c r="DC1231" s="141"/>
      <c r="DD1231" s="141"/>
      <c r="DE1231" s="141"/>
      <c r="DF1231" s="141"/>
      <c r="DG1231" s="141"/>
      <c r="DH1231" s="141"/>
      <c r="DI1231" s="141"/>
      <c r="DJ1231" s="141"/>
      <c r="DK1231" s="141"/>
      <c r="DL1231" s="141"/>
      <c r="DM1231" s="141"/>
      <c r="DN1231" s="141"/>
      <c r="DO1231" s="141"/>
      <c r="DP1231" s="141"/>
      <c r="DQ1231" s="141"/>
      <c r="DR1231" s="141"/>
      <c r="DS1231" s="141"/>
      <c r="DT1231" s="141"/>
      <c r="DU1231" s="141"/>
      <c r="DV1231" s="141"/>
      <c r="DW1231" s="141"/>
      <c r="DX1231" s="141"/>
      <c r="DY1231" s="141"/>
      <c r="DZ1231" s="141"/>
      <c r="EA1231" s="141"/>
      <c r="EB1231" s="141"/>
      <c r="EC1231" s="141"/>
      <c r="ED1231" s="141"/>
      <c r="EE1231" s="141"/>
      <c r="EF1231" s="141"/>
      <c r="EG1231" s="141"/>
      <c r="EH1231" s="141"/>
      <c r="EI1231" s="141"/>
      <c r="EJ1231" s="141"/>
      <c r="EK1231" s="141"/>
      <c r="EL1231" s="141"/>
      <c r="EM1231" s="141"/>
      <c r="EN1231" s="141"/>
      <c r="EO1231" s="141"/>
      <c r="EP1231" s="141"/>
      <c r="EQ1231" s="141"/>
      <c r="ER1231" s="141"/>
      <c r="ES1231" s="141"/>
      <c r="ET1231" s="141"/>
      <c r="EU1231" s="141"/>
      <c r="EV1231" s="141"/>
      <c r="EW1231" s="141"/>
      <c r="EX1231" s="141"/>
      <c r="EY1231" s="141"/>
      <c r="EZ1231" s="141"/>
      <c r="FA1231" s="141"/>
      <c r="FB1231" s="141"/>
      <c r="FC1231" s="141"/>
      <c r="FD1231" s="141"/>
      <c r="FE1231" s="141"/>
      <c r="FF1231" s="141"/>
      <c r="FG1231" s="141"/>
      <c r="FH1231" s="141"/>
      <c r="FI1231" s="141"/>
      <c r="FJ1231" s="141"/>
      <c r="FK1231" s="141"/>
      <c r="FL1231" s="141"/>
      <c r="FM1231" s="141"/>
      <c r="FN1231" s="141"/>
      <c r="FO1231" s="141"/>
    </row>
    <row r="1232" spans="15:171" ht="27.75" customHeight="1" x14ac:dyDescent="0.25">
      <c r="O1232" s="141"/>
      <c r="Q1232" s="141"/>
      <c r="R1232" s="141"/>
      <c r="S1232" s="141"/>
      <c r="T1232" s="141"/>
      <c r="U1232" s="141"/>
      <c r="V1232" s="141"/>
      <c r="AN1232" s="75"/>
      <c r="AO1232" s="75"/>
      <c r="AP1232" s="75"/>
      <c r="AQ1232" s="75"/>
      <c r="AR1232" s="141"/>
      <c r="AW1232" s="141"/>
      <c r="AX1232" s="141"/>
      <c r="BM1232" s="141"/>
      <c r="BN1232" s="141"/>
      <c r="BO1232" s="141"/>
      <c r="BP1232" s="141"/>
      <c r="BQ1232" s="141"/>
      <c r="BR1232" s="141"/>
      <c r="BS1232" s="141"/>
      <c r="CL1232" s="141"/>
      <c r="CM1232" s="141"/>
      <c r="CN1232" s="141"/>
      <c r="CO1232" s="141"/>
      <c r="CP1232" s="141"/>
      <c r="CQ1232" s="141"/>
      <c r="CS1232" s="141"/>
      <c r="CU1232" s="141"/>
      <c r="CW1232" s="141"/>
      <c r="CX1232" s="141"/>
      <c r="CY1232" s="141"/>
      <c r="CZ1232" s="141"/>
      <c r="DA1232" s="141"/>
      <c r="DB1232" s="141"/>
      <c r="DC1232" s="141"/>
      <c r="DD1232" s="141"/>
      <c r="DE1232" s="141"/>
      <c r="DF1232" s="141"/>
      <c r="DG1232" s="141"/>
      <c r="DH1232" s="141"/>
      <c r="DI1232" s="141"/>
      <c r="DJ1232" s="141"/>
      <c r="DK1232" s="141"/>
      <c r="DL1232" s="141"/>
      <c r="DM1232" s="141"/>
      <c r="DN1232" s="141"/>
      <c r="DO1232" s="141"/>
      <c r="DP1232" s="141"/>
      <c r="DQ1232" s="141"/>
      <c r="DR1232" s="141"/>
      <c r="DS1232" s="141"/>
      <c r="DT1232" s="141"/>
      <c r="DU1232" s="141"/>
      <c r="DV1232" s="141"/>
      <c r="DW1232" s="141"/>
      <c r="DX1232" s="141"/>
      <c r="DY1232" s="141"/>
      <c r="DZ1232" s="141"/>
      <c r="EA1232" s="141"/>
      <c r="EB1232" s="141"/>
      <c r="EC1232" s="141"/>
      <c r="ED1232" s="141"/>
      <c r="EE1232" s="141"/>
      <c r="EF1232" s="141"/>
      <c r="EG1232" s="141"/>
      <c r="EH1232" s="141"/>
      <c r="EI1232" s="141"/>
      <c r="EJ1232" s="141"/>
      <c r="EK1232" s="141"/>
      <c r="EL1232" s="141"/>
      <c r="EM1232" s="141"/>
      <c r="EN1232" s="141"/>
      <c r="EO1232" s="141"/>
      <c r="EP1232" s="141"/>
      <c r="EQ1232" s="141"/>
      <c r="ER1232" s="141"/>
      <c r="ES1232" s="141"/>
      <c r="ET1232" s="141"/>
      <c r="EU1232" s="141"/>
      <c r="EV1232" s="141"/>
      <c r="EW1232" s="141"/>
      <c r="EX1232" s="141"/>
      <c r="EY1232" s="141"/>
      <c r="EZ1232" s="141"/>
      <c r="FA1232" s="141"/>
      <c r="FB1232" s="141"/>
      <c r="FC1232" s="141"/>
      <c r="FD1232" s="141"/>
      <c r="FE1232" s="141"/>
      <c r="FF1232" s="141"/>
      <c r="FG1232" s="141"/>
      <c r="FH1232" s="141"/>
      <c r="FI1232" s="141"/>
      <c r="FJ1232" s="141"/>
      <c r="FK1232" s="141"/>
      <c r="FL1232" s="141"/>
      <c r="FM1232" s="141"/>
      <c r="FN1232" s="141"/>
      <c r="FO1232" s="141"/>
    </row>
    <row r="1233" spans="15:171" ht="27.75" customHeight="1" x14ac:dyDescent="0.25">
      <c r="O1233" s="141"/>
      <c r="Q1233" s="141"/>
      <c r="R1233" s="141"/>
      <c r="S1233" s="141"/>
      <c r="T1233" s="141"/>
      <c r="U1233" s="141"/>
      <c r="V1233" s="141"/>
      <c r="AN1233" s="75"/>
      <c r="AO1233" s="75"/>
      <c r="AP1233" s="75"/>
      <c r="AQ1233" s="75"/>
      <c r="AR1233" s="141"/>
      <c r="AW1233" s="141"/>
      <c r="AX1233" s="141"/>
      <c r="BM1233" s="141"/>
      <c r="BN1233" s="141"/>
      <c r="BO1233" s="141"/>
      <c r="BP1233" s="141"/>
      <c r="BQ1233" s="141"/>
      <c r="BR1233" s="141"/>
      <c r="BS1233" s="141"/>
      <c r="CL1233" s="141"/>
      <c r="CM1233" s="141"/>
      <c r="CN1233" s="141"/>
      <c r="CO1233" s="141"/>
      <c r="CP1233" s="141"/>
      <c r="CQ1233" s="141"/>
      <c r="CS1233" s="141"/>
      <c r="CU1233" s="141"/>
      <c r="CW1233" s="141"/>
      <c r="CX1233" s="141"/>
      <c r="CY1233" s="141"/>
      <c r="CZ1233" s="141"/>
      <c r="DA1233" s="141"/>
      <c r="DB1233" s="141"/>
      <c r="DC1233" s="141"/>
      <c r="DD1233" s="141"/>
      <c r="DE1233" s="141"/>
      <c r="DF1233" s="141"/>
      <c r="DG1233" s="141"/>
      <c r="DH1233" s="141"/>
      <c r="DI1233" s="141"/>
      <c r="DJ1233" s="141"/>
      <c r="DK1233" s="141"/>
      <c r="DL1233" s="141"/>
      <c r="DM1233" s="141"/>
      <c r="DN1233" s="141"/>
      <c r="DO1233" s="141"/>
      <c r="DP1233" s="141"/>
      <c r="DQ1233" s="141"/>
      <c r="DR1233" s="141"/>
      <c r="DS1233" s="141"/>
      <c r="DT1233" s="141"/>
      <c r="DU1233" s="141"/>
      <c r="DV1233" s="141"/>
      <c r="DW1233" s="141"/>
      <c r="DX1233" s="141"/>
      <c r="DY1233" s="141"/>
      <c r="DZ1233" s="141"/>
      <c r="EA1233" s="141"/>
      <c r="EB1233" s="141"/>
      <c r="EC1233" s="141"/>
      <c r="ED1233" s="141"/>
      <c r="EE1233" s="141"/>
      <c r="EF1233" s="141"/>
      <c r="EG1233" s="141"/>
      <c r="EH1233" s="141"/>
      <c r="EI1233" s="141"/>
      <c r="EJ1233" s="141"/>
      <c r="EK1233" s="141"/>
      <c r="EL1233" s="141"/>
      <c r="EM1233" s="141"/>
      <c r="EN1233" s="141"/>
      <c r="EO1233" s="141"/>
      <c r="EP1233" s="141"/>
      <c r="EQ1233" s="141"/>
      <c r="ER1233" s="141"/>
      <c r="ES1233" s="141"/>
      <c r="ET1233" s="141"/>
      <c r="EU1233" s="141"/>
      <c r="EV1233" s="141"/>
      <c r="EW1233" s="141"/>
      <c r="EX1233" s="141"/>
      <c r="EY1233" s="141"/>
      <c r="EZ1233" s="141"/>
      <c r="FA1233" s="141"/>
      <c r="FB1233" s="141"/>
      <c r="FC1233" s="141"/>
      <c r="FD1233" s="141"/>
      <c r="FE1233" s="141"/>
      <c r="FF1233" s="141"/>
      <c r="FG1233" s="141"/>
      <c r="FH1233" s="141"/>
      <c r="FI1233" s="141"/>
      <c r="FJ1233" s="141"/>
      <c r="FK1233" s="141"/>
      <c r="FL1233" s="141"/>
      <c r="FM1233" s="141"/>
      <c r="FN1233" s="141"/>
      <c r="FO1233" s="141"/>
    </row>
    <row r="1234" spans="15:171" ht="27.75" customHeight="1" x14ac:dyDescent="0.25">
      <c r="O1234" s="141"/>
      <c r="Q1234" s="141"/>
      <c r="R1234" s="141"/>
      <c r="S1234" s="141"/>
      <c r="T1234" s="141"/>
      <c r="U1234" s="141"/>
      <c r="V1234" s="141"/>
      <c r="AO1234" s="141"/>
      <c r="AP1234" s="141"/>
      <c r="AQ1234" s="141"/>
      <c r="AR1234" s="141"/>
      <c r="AW1234" s="141"/>
      <c r="AX1234" s="141"/>
      <c r="BM1234" s="141"/>
      <c r="BN1234" s="141"/>
      <c r="BO1234" s="141"/>
      <c r="BP1234" s="141"/>
      <c r="BQ1234" s="141"/>
      <c r="BR1234" s="141"/>
      <c r="BS1234" s="141"/>
      <c r="CL1234" s="141"/>
      <c r="CM1234" s="141"/>
      <c r="CN1234" s="141"/>
      <c r="CO1234" s="141"/>
      <c r="CP1234" s="141"/>
      <c r="CQ1234" s="141"/>
      <c r="CS1234" s="141"/>
      <c r="CU1234" s="141"/>
      <c r="CW1234" s="141"/>
      <c r="CX1234" s="141"/>
      <c r="CY1234" s="141"/>
      <c r="CZ1234" s="141"/>
      <c r="DA1234" s="141"/>
      <c r="DB1234" s="141"/>
      <c r="DC1234" s="141"/>
      <c r="DD1234" s="141"/>
      <c r="DE1234" s="141"/>
      <c r="DF1234" s="141"/>
      <c r="DG1234" s="141"/>
      <c r="DH1234" s="141"/>
      <c r="DI1234" s="141"/>
      <c r="DJ1234" s="141"/>
      <c r="DK1234" s="141"/>
      <c r="DL1234" s="141"/>
      <c r="DM1234" s="141"/>
      <c r="DN1234" s="141"/>
      <c r="DO1234" s="141"/>
      <c r="DP1234" s="141"/>
      <c r="DQ1234" s="141"/>
      <c r="DR1234" s="141"/>
      <c r="DS1234" s="141"/>
      <c r="DT1234" s="141"/>
      <c r="DU1234" s="141"/>
      <c r="DV1234" s="141"/>
      <c r="DW1234" s="141"/>
      <c r="DX1234" s="141"/>
      <c r="DY1234" s="141"/>
      <c r="DZ1234" s="141"/>
      <c r="EA1234" s="141"/>
      <c r="EB1234" s="141"/>
      <c r="EC1234" s="141"/>
      <c r="ED1234" s="141"/>
      <c r="EE1234" s="141"/>
      <c r="EF1234" s="141"/>
      <c r="EG1234" s="141"/>
      <c r="EH1234" s="141"/>
      <c r="EI1234" s="141"/>
      <c r="EJ1234" s="141"/>
      <c r="EK1234" s="141"/>
      <c r="EL1234" s="141"/>
      <c r="EM1234" s="141"/>
      <c r="EN1234" s="141"/>
      <c r="EO1234" s="141"/>
      <c r="EP1234" s="141"/>
      <c r="EQ1234" s="141"/>
      <c r="ER1234" s="141"/>
      <c r="ES1234" s="141"/>
      <c r="ET1234" s="141"/>
      <c r="EU1234" s="141"/>
      <c r="EV1234" s="141"/>
      <c r="EW1234" s="141"/>
      <c r="EX1234" s="141"/>
      <c r="EY1234" s="141"/>
      <c r="EZ1234" s="141"/>
      <c r="FA1234" s="141"/>
      <c r="FB1234" s="141"/>
      <c r="FC1234" s="141"/>
      <c r="FD1234" s="141"/>
      <c r="FE1234" s="141"/>
      <c r="FF1234" s="141"/>
      <c r="FG1234" s="141"/>
      <c r="FH1234" s="141"/>
      <c r="FI1234" s="141"/>
      <c r="FJ1234" s="141"/>
      <c r="FK1234" s="141"/>
      <c r="FL1234" s="141"/>
      <c r="FM1234" s="141"/>
      <c r="FN1234" s="141"/>
      <c r="FO1234" s="141"/>
    </row>
  </sheetData>
  <autoFilter ref="A14:EB1129" xr:uid="{7FF01B38-F428-4E73-8EE9-11923FE8787E}"/>
  <mergeCells count="60">
    <mergeCell ref="CF13:CG13"/>
    <mergeCell ref="CH13:CI13"/>
    <mergeCell ref="CJ13:CK13"/>
    <mergeCell ref="BV13:BW13"/>
    <mergeCell ref="BX13:BY13"/>
    <mergeCell ref="BZ13:CA13"/>
    <mergeCell ref="CB13:CC13"/>
    <mergeCell ref="CD13:CE13"/>
    <mergeCell ref="BG13:BH13"/>
    <mergeCell ref="BE13:BF13"/>
    <mergeCell ref="BI13:BJ13"/>
    <mergeCell ref="BK13:BL13"/>
    <mergeCell ref="BT13:BU13"/>
    <mergeCell ref="CN11:CU13"/>
    <mergeCell ref="Q11:R13"/>
    <mergeCell ref="AQ12:BO12"/>
    <mergeCell ref="I11:P13"/>
    <mergeCell ref="S12:AP12"/>
    <mergeCell ref="S13:T13"/>
    <mergeCell ref="S11:CM11"/>
    <mergeCell ref="BM13:BN13"/>
    <mergeCell ref="U13:V13"/>
    <mergeCell ref="AO13:AP13"/>
    <mergeCell ref="AQ13:AR13"/>
    <mergeCell ref="AW13:AX13"/>
    <mergeCell ref="BP12:CM12"/>
    <mergeCell ref="W13:X13"/>
    <mergeCell ref="Y13:Z13"/>
    <mergeCell ref="BA13:BB13"/>
    <mergeCell ref="B1129:H1129"/>
    <mergeCell ref="CL13:CM13"/>
    <mergeCell ref="BP13:BQ13"/>
    <mergeCell ref="BR13:BS13"/>
    <mergeCell ref="A11:H13"/>
    <mergeCell ref="AA13:AB13"/>
    <mergeCell ref="AC13:AD13"/>
    <mergeCell ref="AE13:AF13"/>
    <mergeCell ref="AG13:AH13"/>
    <mergeCell ref="AK13:AL13"/>
    <mergeCell ref="AM13:AN13"/>
    <mergeCell ref="AS13:AT13"/>
    <mergeCell ref="AU13:AV13"/>
    <mergeCell ref="AY13:AZ13"/>
    <mergeCell ref="AI13:AJ13"/>
    <mergeCell ref="BC13:BD13"/>
    <mergeCell ref="DN1137:DR1137"/>
    <mergeCell ref="DH1131:DN1131"/>
    <mergeCell ref="DW11:EB11"/>
    <mergeCell ref="DZ12:EA12"/>
    <mergeCell ref="DZ13:EA13"/>
    <mergeCell ref="DX13:DY13"/>
    <mergeCell ref="DW12:DY12"/>
    <mergeCell ref="EB12:EB13"/>
    <mergeCell ref="DJ12:DL13"/>
    <mergeCell ref="CV11:DV11"/>
    <mergeCell ref="CV12:DG13"/>
    <mergeCell ref="DO12:DV12"/>
    <mergeCell ref="DO13:DV13"/>
    <mergeCell ref="DM12:DN13"/>
    <mergeCell ref="DH12:DI13"/>
  </mergeCells>
  <printOptions headings="1" gridLines="1"/>
  <pageMargins left="0.7" right="0.7" top="0.75" bottom="0.75" header="0.3" footer="0.3"/>
  <pageSetup scale="1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Q42"/>
  <sheetViews>
    <sheetView showWhiteSpace="0" topLeftCell="A9" zoomScale="80" zoomScaleNormal="80" workbookViewId="0">
      <selection activeCell="I33" sqref="I33"/>
    </sheetView>
  </sheetViews>
  <sheetFormatPr defaultRowHeight="15" x14ac:dyDescent="0.25"/>
  <cols>
    <col min="1" max="1" width="23.28515625" style="141" customWidth="1"/>
    <col min="2" max="2" width="25.7109375" customWidth="1"/>
    <col min="3" max="4" width="15.7109375" customWidth="1"/>
    <col min="5" max="5" width="22.28515625" bestFit="1" customWidth="1"/>
    <col min="6" max="6" width="23.42578125" bestFit="1" customWidth="1"/>
    <col min="7" max="10" width="15.7109375" customWidth="1"/>
    <col min="11" max="11" width="18" customWidth="1"/>
    <col min="12" max="15" width="15.7109375" customWidth="1"/>
    <col min="16" max="16" width="17.5703125" customWidth="1"/>
    <col min="17" max="17" width="15.7109375" customWidth="1"/>
  </cols>
  <sheetData>
    <row r="1" spans="1:17" x14ac:dyDescent="0.25">
      <c r="A1" s="1" t="s">
        <v>2009</v>
      </c>
      <c r="B1" s="1" t="s">
        <v>2010</v>
      </c>
      <c r="C1" s="157"/>
      <c r="D1" s="267" t="s">
        <v>2</v>
      </c>
      <c r="E1" s="267" t="str">
        <f>'1.Feeder Deployment Incremental'!E1</f>
        <v>National Grid</v>
      </c>
      <c r="F1" s="141"/>
      <c r="G1" s="141"/>
      <c r="H1" s="2"/>
      <c r="I1" s="141"/>
      <c r="J1" s="141"/>
      <c r="K1" s="141"/>
      <c r="L1" s="141"/>
      <c r="M1" s="141"/>
      <c r="N1" s="141"/>
      <c r="O1" s="141"/>
      <c r="P1" s="141"/>
      <c r="Q1" s="141"/>
    </row>
    <row r="2" spans="1:17" s="141" customFormat="1" x14ac:dyDescent="0.25">
      <c r="A2" s="1"/>
      <c r="B2" s="1"/>
      <c r="C2" s="157"/>
      <c r="D2" s="267" t="s">
        <v>4</v>
      </c>
      <c r="E2" s="284">
        <f>'1.Feeder Deployment Incremental'!E2</f>
        <v>2018</v>
      </c>
      <c r="H2" s="2"/>
    </row>
    <row r="3" spans="1:17" x14ac:dyDescent="0.25">
      <c r="B3" s="1"/>
      <c r="C3" s="5"/>
      <c r="D3" s="2"/>
      <c r="E3" s="141"/>
      <c r="F3" s="141"/>
      <c r="G3" s="141"/>
      <c r="H3" s="141"/>
      <c r="I3" s="141"/>
      <c r="J3" s="141"/>
      <c r="K3" s="141"/>
      <c r="L3" s="141"/>
      <c r="M3" s="141"/>
      <c r="N3" s="141"/>
      <c r="O3" s="141"/>
      <c r="P3" s="141"/>
      <c r="Q3" s="141"/>
    </row>
    <row r="4" spans="1:17" ht="15" customHeight="1" x14ac:dyDescent="0.25">
      <c r="A4" s="199" t="s">
        <v>2011</v>
      </c>
      <c r="B4" s="170"/>
      <c r="C4" s="200"/>
      <c r="D4" s="200"/>
      <c r="E4" s="200"/>
      <c r="F4" s="200"/>
      <c r="G4" s="201"/>
      <c r="H4" s="240"/>
      <c r="I4" s="240"/>
      <c r="J4" s="141"/>
      <c r="K4" s="141"/>
      <c r="L4" s="141"/>
      <c r="M4" s="141"/>
      <c r="N4" s="141"/>
      <c r="O4" s="141"/>
      <c r="P4" s="141"/>
      <c r="Q4" s="141"/>
    </row>
    <row r="5" spans="1:17" ht="15" customHeight="1" x14ac:dyDescent="0.25">
      <c r="A5" s="182" t="s">
        <v>2012</v>
      </c>
      <c r="B5" s="176"/>
      <c r="C5" s="202"/>
      <c r="D5" s="202"/>
      <c r="E5" s="202"/>
      <c r="F5" s="202"/>
      <c r="G5" s="415"/>
      <c r="H5" s="240"/>
      <c r="I5" s="240"/>
      <c r="J5" s="141"/>
      <c r="K5" s="141"/>
      <c r="L5" s="141"/>
      <c r="M5" s="141"/>
      <c r="N5" s="141"/>
      <c r="O5" s="141"/>
      <c r="P5" s="141"/>
      <c r="Q5" s="141"/>
    </row>
    <row r="6" spans="1:17" ht="15" customHeight="1" x14ac:dyDescent="0.25">
      <c r="A6" s="182" t="s">
        <v>2013</v>
      </c>
      <c r="B6" s="176"/>
      <c r="C6" s="178"/>
      <c r="D6" s="203"/>
      <c r="E6" s="178"/>
      <c r="F6" s="178"/>
      <c r="G6" s="204"/>
      <c r="H6" s="188"/>
      <c r="I6" s="188"/>
      <c r="J6" s="141"/>
      <c r="K6" s="141"/>
      <c r="L6" s="141"/>
      <c r="M6" s="141"/>
      <c r="N6" s="141"/>
      <c r="O6" s="141"/>
      <c r="P6" s="141"/>
      <c r="Q6" s="141"/>
    </row>
    <row r="7" spans="1:17" s="3" customFormat="1" ht="15" customHeight="1" x14ac:dyDescent="0.3">
      <c r="A7" s="182" t="s">
        <v>2014</v>
      </c>
      <c r="B7" s="381"/>
      <c r="C7" s="205"/>
      <c r="D7" s="203"/>
      <c r="E7" s="205"/>
      <c r="F7" s="205"/>
      <c r="G7" s="416"/>
      <c r="H7" s="240"/>
      <c r="I7" s="240"/>
      <c r="J7" s="2"/>
      <c r="K7" s="2"/>
      <c r="L7" s="2"/>
      <c r="M7" s="2"/>
      <c r="N7" s="2"/>
      <c r="O7" s="2"/>
      <c r="P7" s="142"/>
      <c r="Q7" s="142"/>
    </row>
    <row r="8" spans="1:17" ht="15" customHeight="1" x14ac:dyDescent="0.25">
      <c r="A8" s="182" t="s">
        <v>2015</v>
      </c>
      <c r="B8" s="176"/>
      <c r="C8" s="177"/>
      <c r="D8" s="203"/>
      <c r="E8" s="177"/>
      <c r="F8" s="177"/>
      <c r="G8" s="183"/>
      <c r="H8" s="395"/>
      <c r="I8" s="395"/>
      <c r="J8" s="141"/>
      <c r="K8" s="141"/>
      <c r="L8" s="141"/>
      <c r="M8" s="141"/>
      <c r="N8" s="141"/>
      <c r="O8" s="141"/>
      <c r="P8" s="141"/>
      <c r="Q8" s="141"/>
    </row>
    <row r="9" spans="1:17" ht="15" customHeight="1" x14ac:dyDescent="0.25">
      <c r="A9" s="182" t="s">
        <v>2016</v>
      </c>
      <c r="B9" s="176"/>
      <c r="C9" s="178"/>
      <c r="D9" s="203"/>
      <c r="E9" s="178"/>
      <c r="F9" s="178"/>
      <c r="G9" s="204"/>
      <c r="H9" s="188"/>
      <c r="I9" s="188"/>
      <c r="J9" s="141"/>
      <c r="K9" s="141"/>
      <c r="L9" s="141"/>
      <c r="M9" s="141"/>
      <c r="N9" s="141"/>
      <c r="O9" s="141"/>
      <c r="P9" s="141"/>
      <c r="Q9" s="141"/>
    </row>
    <row r="10" spans="1:17" ht="15" customHeight="1" x14ac:dyDescent="0.25">
      <c r="A10" s="185" t="s">
        <v>2017</v>
      </c>
      <c r="B10" s="186"/>
      <c r="C10" s="189"/>
      <c r="D10" s="206"/>
      <c r="E10" s="189"/>
      <c r="F10" s="189"/>
      <c r="G10" s="207"/>
      <c r="H10" s="188"/>
      <c r="I10" s="188"/>
      <c r="J10" s="141"/>
      <c r="K10" s="141"/>
      <c r="L10" s="141"/>
      <c r="M10" s="141"/>
      <c r="N10" s="141"/>
      <c r="O10" s="141"/>
      <c r="P10" s="141"/>
      <c r="Q10" s="141"/>
    </row>
    <row r="11" spans="1:17" ht="15" customHeight="1" thickBot="1" x14ac:dyDescent="0.3">
      <c r="B11" s="15"/>
      <c r="C11" s="141"/>
      <c r="D11" s="15"/>
      <c r="E11" s="15"/>
      <c r="F11" s="15"/>
      <c r="G11" s="15"/>
      <c r="H11" s="15"/>
      <c r="I11" s="141"/>
      <c r="J11" s="141"/>
      <c r="K11" s="141"/>
      <c r="L11" s="141"/>
      <c r="M11" s="141"/>
      <c r="N11" s="141"/>
      <c r="O11" s="141"/>
      <c r="P11" s="141"/>
      <c r="Q11" s="141"/>
    </row>
    <row r="12" spans="1:17" ht="16.5" thickBot="1" x14ac:dyDescent="0.3">
      <c r="B12" s="240"/>
      <c r="C12" s="714" t="s">
        <v>2018</v>
      </c>
      <c r="D12" s="715"/>
      <c r="E12" s="715"/>
      <c r="F12" s="715"/>
      <c r="G12" s="715"/>
      <c r="H12" s="716"/>
      <c r="I12" s="717" t="s">
        <v>2019</v>
      </c>
      <c r="J12" s="718"/>
      <c r="K12" s="719"/>
      <c r="L12" s="717" t="s">
        <v>2020</v>
      </c>
      <c r="M12" s="718"/>
      <c r="N12" s="718"/>
      <c r="O12" s="718"/>
      <c r="P12" s="718"/>
      <c r="Q12" s="719"/>
    </row>
    <row r="13" spans="1:17" ht="66" customHeight="1" thickBot="1" x14ac:dyDescent="0.3">
      <c r="B13" s="241" t="s">
        <v>2021</v>
      </c>
      <c r="C13" s="720" t="s">
        <v>2022</v>
      </c>
      <c r="D13" s="721"/>
      <c r="E13" s="722"/>
      <c r="F13" s="720" t="s">
        <v>2023</v>
      </c>
      <c r="G13" s="723"/>
      <c r="H13" s="724"/>
      <c r="I13" s="616" t="s">
        <v>2024</v>
      </c>
      <c r="J13" s="616" t="s">
        <v>1876</v>
      </c>
      <c r="K13" s="616" t="s">
        <v>2025</v>
      </c>
      <c r="L13" s="725" t="s">
        <v>2026</v>
      </c>
      <c r="M13" s="726"/>
      <c r="N13" s="726"/>
      <c r="O13" s="727"/>
      <c r="P13" s="136" t="s">
        <v>2027</v>
      </c>
      <c r="Q13" s="136" t="s">
        <v>2028</v>
      </c>
    </row>
    <row r="14" spans="1:17" ht="60" customHeight="1" thickBot="1" x14ac:dyDescent="0.3">
      <c r="A14" s="414" t="s">
        <v>2</v>
      </c>
      <c r="B14" s="407" t="s">
        <v>2029</v>
      </c>
      <c r="C14" s="140" t="s">
        <v>2030</v>
      </c>
      <c r="D14" s="53" t="s">
        <v>2031</v>
      </c>
      <c r="E14" s="52" t="s">
        <v>2032</v>
      </c>
      <c r="F14" s="51" t="s">
        <v>2033</v>
      </c>
      <c r="G14" s="53" t="s">
        <v>2034</v>
      </c>
      <c r="H14" s="52" t="s">
        <v>2035</v>
      </c>
      <c r="I14" s="51" t="s">
        <v>2036</v>
      </c>
      <c r="J14" s="51" t="s">
        <v>2037</v>
      </c>
      <c r="K14" s="51" t="s">
        <v>2038</v>
      </c>
      <c r="L14" s="619" t="s">
        <v>2039</v>
      </c>
      <c r="M14" s="53" t="s">
        <v>2040</v>
      </c>
      <c r="N14" s="620" t="s">
        <v>2041</v>
      </c>
      <c r="O14" s="52" t="s">
        <v>2030</v>
      </c>
      <c r="P14" s="135" t="s">
        <v>2042</v>
      </c>
      <c r="Q14" s="135" t="s">
        <v>2043</v>
      </c>
    </row>
    <row r="15" spans="1:17" ht="30" customHeight="1" x14ac:dyDescent="0.25">
      <c r="A15" s="413" t="str">
        <f>$E$1</f>
        <v>National Grid</v>
      </c>
      <c r="B15" s="408" t="s">
        <v>2044</v>
      </c>
      <c r="C15" s="466">
        <v>0</v>
      </c>
      <c r="D15" s="361">
        <v>7</v>
      </c>
      <c r="E15" s="467">
        <v>0</v>
      </c>
      <c r="F15" s="476">
        <v>0</v>
      </c>
      <c r="G15" s="361">
        <v>0</v>
      </c>
      <c r="H15" s="467">
        <v>7</v>
      </c>
      <c r="I15" s="376"/>
      <c r="J15" s="376"/>
      <c r="K15" s="545"/>
      <c r="L15" s="527"/>
      <c r="M15" s="528"/>
      <c r="N15" s="528"/>
      <c r="O15" s="529"/>
      <c r="P15" s="539"/>
      <c r="Q15" s="542"/>
    </row>
    <row r="16" spans="1:17" ht="30" customHeight="1" x14ac:dyDescent="0.25">
      <c r="A16" s="411" t="str">
        <f t="shared" ref="A16:A22" si="0">$E$1</f>
        <v>National Grid</v>
      </c>
      <c r="B16" s="409" t="s">
        <v>2045</v>
      </c>
      <c r="C16" s="468">
        <v>0</v>
      </c>
      <c r="D16" s="469">
        <v>1</v>
      </c>
      <c r="E16" s="470">
        <v>0</v>
      </c>
      <c r="F16" s="477">
        <v>0</v>
      </c>
      <c r="G16" s="469">
        <v>0</v>
      </c>
      <c r="H16" s="470">
        <v>1</v>
      </c>
      <c r="I16" s="378"/>
      <c r="J16" s="378"/>
      <c r="K16" s="546"/>
      <c r="L16" s="530"/>
      <c r="M16" s="531"/>
      <c r="N16" s="531"/>
      <c r="O16" s="532"/>
      <c r="P16" s="540"/>
      <c r="Q16" s="543"/>
    </row>
    <row r="17" spans="1:17" ht="30" customHeight="1" x14ac:dyDescent="0.25">
      <c r="A17" s="411" t="str">
        <f t="shared" si="0"/>
        <v>National Grid</v>
      </c>
      <c r="B17" s="409" t="s">
        <v>2046</v>
      </c>
      <c r="C17" s="471">
        <v>0</v>
      </c>
      <c r="D17" s="472">
        <v>13247</v>
      </c>
      <c r="E17" s="472">
        <v>0</v>
      </c>
      <c r="F17" s="478">
        <v>0</v>
      </c>
      <c r="G17" s="364">
        <v>0</v>
      </c>
      <c r="H17" s="472">
        <v>13247</v>
      </c>
      <c r="I17" s="377"/>
      <c r="J17" s="377"/>
      <c r="K17" s="547"/>
      <c r="L17" s="533"/>
      <c r="M17" s="534"/>
      <c r="N17" s="534"/>
      <c r="O17" s="535"/>
      <c r="P17" s="540"/>
      <c r="Q17" s="543"/>
    </row>
    <row r="18" spans="1:17" ht="30" customHeight="1" x14ac:dyDescent="0.25">
      <c r="A18" s="411" t="str">
        <f t="shared" si="0"/>
        <v>National Grid</v>
      </c>
      <c r="B18" s="409" t="s">
        <v>2047</v>
      </c>
      <c r="C18" s="468">
        <v>0</v>
      </c>
      <c r="D18" s="469">
        <v>1</v>
      </c>
      <c r="E18" s="470">
        <v>0</v>
      </c>
      <c r="F18" s="477">
        <v>0</v>
      </c>
      <c r="G18" s="469">
        <v>0</v>
      </c>
      <c r="H18" s="470">
        <v>1</v>
      </c>
      <c r="I18" s="378"/>
      <c r="J18" s="378"/>
      <c r="K18" s="546"/>
      <c r="L18" s="530"/>
      <c r="M18" s="531"/>
      <c r="N18" s="531"/>
      <c r="O18" s="532"/>
      <c r="P18" s="540"/>
      <c r="Q18" s="543"/>
    </row>
    <row r="19" spans="1:17" ht="30" customHeight="1" x14ac:dyDescent="0.25">
      <c r="A19" s="411" t="str">
        <f t="shared" si="0"/>
        <v>National Grid</v>
      </c>
      <c r="B19" s="409" t="s">
        <v>2048</v>
      </c>
      <c r="C19" s="471">
        <v>0</v>
      </c>
      <c r="D19" s="364">
        <v>0</v>
      </c>
      <c r="E19" s="472">
        <v>0</v>
      </c>
      <c r="F19" s="478">
        <v>0</v>
      </c>
      <c r="G19" s="364">
        <v>0</v>
      </c>
      <c r="H19" s="472">
        <v>0</v>
      </c>
      <c r="I19" s="377"/>
      <c r="J19" s="377"/>
      <c r="K19" s="547"/>
      <c r="L19" s="533"/>
      <c r="M19" s="534"/>
      <c r="N19" s="534"/>
      <c r="O19" s="535"/>
      <c r="P19" s="540"/>
      <c r="Q19" s="543"/>
    </row>
    <row r="20" spans="1:17" ht="30" customHeight="1" x14ac:dyDescent="0.25">
      <c r="A20" s="411" t="str">
        <f t="shared" si="0"/>
        <v>National Grid</v>
      </c>
      <c r="B20" s="409" t="s">
        <v>2049</v>
      </c>
      <c r="C20" s="468">
        <v>0</v>
      </c>
      <c r="D20" s="469">
        <v>0</v>
      </c>
      <c r="E20" s="470">
        <v>0</v>
      </c>
      <c r="F20" s="477">
        <v>0</v>
      </c>
      <c r="G20" s="469">
        <v>0</v>
      </c>
      <c r="H20" s="470">
        <v>0</v>
      </c>
      <c r="I20" s="378"/>
      <c r="J20" s="378"/>
      <c r="K20" s="546"/>
      <c r="L20" s="530"/>
      <c r="M20" s="531"/>
      <c r="N20" s="531"/>
      <c r="O20" s="532"/>
      <c r="P20" s="540"/>
      <c r="Q20" s="543"/>
    </row>
    <row r="21" spans="1:17" ht="30" customHeight="1" x14ac:dyDescent="0.25">
      <c r="A21" s="411" t="str">
        <f t="shared" si="0"/>
        <v>National Grid</v>
      </c>
      <c r="B21" s="409" t="s">
        <v>2050</v>
      </c>
      <c r="C21" s="471">
        <v>0</v>
      </c>
      <c r="D21" s="364">
        <v>0</v>
      </c>
      <c r="E21" s="472">
        <v>0</v>
      </c>
      <c r="F21" s="478">
        <v>0</v>
      </c>
      <c r="G21" s="364">
        <v>0</v>
      </c>
      <c r="H21" s="472">
        <v>0</v>
      </c>
      <c r="I21" s="377"/>
      <c r="J21" s="377"/>
      <c r="K21" s="547"/>
      <c r="L21" s="533"/>
      <c r="M21" s="534"/>
      <c r="N21" s="534"/>
      <c r="O21" s="535"/>
      <c r="P21" s="540"/>
      <c r="Q21" s="543"/>
    </row>
    <row r="22" spans="1:17" ht="30" customHeight="1" thickBot="1" x14ac:dyDescent="0.3">
      <c r="A22" s="412" t="str">
        <f t="shared" si="0"/>
        <v>National Grid</v>
      </c>
      <c r="B22" s="410" t="s">
        <v>2051</v>
      </c>
      <c r="C22" s="473">
        <v>0</v>
      </c>
      <c r="D22" s="474">
        <v>0</v>
      </c>
      <c r="E22" s="475">
        <v>0</v>
      </c>
      <c r="F22" s="479">
        <v>0</v>
      </c>
      <c r="G22" s="474">
        <v>0</v>
      </c>
      <c r="H22" s="475">
        <v>0</v>
      </c>
      <c r="I22" s="379"/>
      <c r="J22" s="379"/>
      <c r="K22" s="548"/>
      <c r="L22" s="536"/>
      <c r="M22" s="537"/>
      <c r="N22" s="537"/>
      <c r="O22" s="538"/>
      <c r="P22" s="541"/>
      <c r="Q22" s="544"/>
    </row>
    <row r="23" spans="1:17" ht="30" customHeight="1" thickBot="1" x14ac:dyDescent="0.3">
      <c r="B23" s="223"/>
      <c r="C23" s="223"/>
      <c r="D23" s="223"/>
      <c r="E23" s="223"/>
      <c r="F23" s="223"/>
      <c r="G23" s="223"/>
      <c r="H23" s="223"/>
      <c r="I23" s="223"/>
      <c r="J23" s="223"/>
      <c r="K23" s="223"/>
      <c r="L23" s="223"/>
      <c r="M23" s="223"/>
      <c r="N23" s="223"/>
      <c r="O23" s="282" t="s">
        <v>2052</v>
      </c>
      <c r="P23" s="590" t="s">
        <v>2053</v>
      </c>
      <c r="Q23" s="375"/>
    </row>
    <row r="24" spans="1:17" s="141" customFormat="1" ht="30" customHeight="1" thickBot="1" x14ac:dyDescent="0.3">
      <c r="B24" s="240"/>
      <c r="C24" s="714" t="s">
        <v>2018</v>
      </c>
      <c r="D24" s="715"/>
      <c r="E24" s="715"/>
      <c r="F24" s="715"/>
      <c r="G24" s="715"/>
      <c r="H24" s="716"/>
      <c r="I24" s="717" t="s">
        <v>2019</v>
      </c>
      <c r="J24" s="718"/>
      <c r="K24" s="719"/>
      <c r="L24" s="717" t="s">
        <v>2020</v>
      </c>
      <c r="M24" s="718"/>
      <c r="N24" s="718"/>
      <c r="O24" s="718"/>
      <c r="P24" s="718"/>
      <c r="Q24" s="719"/>
    </row>
    <row r="25" spans="1:17" ht="66" customHeight="1" x14ac:dyDescent="0.25">
      <c r="B25" s="241" t="s">
        <v>2054</v>
      </c>
      <c r="C25" s="720" t="s">
        <v>2022</v>
      </c>
      <c r="D25" s="721"/>
      <c r="E25" s="722"/>
      <c r="F25" s="720" t="s">
        <v>2023</v>
      </c>
      <c r="G25" s="723"/>
      <c r="H25" s="724"/>
      <c r="I25" s="616" t="s">
        <v>2024</v>
      </c>
      <c r="J25" s="616" t="s">
        <v>1876</v>
      </c>
      <c r="K25" s="616" t="s">
        <v>2025</v>
      </c>
      <c r="L25" s="725" t="s">
        <v>2026</v>
      </c>
      <c r="M25" s="726"/>
      <c r="N25" s="726"/>
      <c r="O25" s="727"/>
      <c r="P25" s="136" t="s">
        <v>2027</v>
      </c>
      <c r="Q25" s="136" t="s">
        <v>2028</v>
      </c>
    </row>
    <row r="26" spans="1:17" ht="60.75" thickBot="1" x14ac:dyDescent="0.3">
      <c r="A26" s="414" t="s">
        <v>2</v>
      </c>
      <c r="B26" s="407" t="s">
        <v>2029</v>
      </c>
      <c r="C26" s="140" t="s">
        <v>2030</v>
      </c>
      <c r="D26" s="53" t="s">
        <v>2031</v>
      </c>
      <c r="E26" s="52" t="s">
        <v>2032</v>
      </c>
      <c r="F26" s="51" t="s">
        <v>2033</v>
      </c>
      <c r="G26" s="53" t="s">
        <v>2034</v>
      </c>
      <c r="H26" s="52" t="s">
        <v>2035</v>
      </c>
      <c r="I26" s="51" t="s">
        <v>2036</v>
      </c>
      <c r="J26" s="51" t="s">
        <v>2037</v>
      </c>
      <c r="K26" s="51" t="s">
        <v>2038</v>
      </c>
      <c r="L26" s="619" t="s">
        <v>2039</v>
      </c>
      <c r="M26" s="53" t="s">
        <v>2040</v>
      </c>
      <c r="N26" s="620" t="s">
        <v>2041</v>
      </c>
      <c r="O26" s="52" t="s">
        <v>2030</v>
      </c>
      <c r="P26" s="135" t="s">
        <v>2042</v>
      </c>
      <c r="Q26" s="135" t="s">
        <v>2043</v>
      </c>
    </row>
    <row r="27" spans="1:17" ht="30.75" customHeight="1" x14ac:dyDescent="0.25">
      <c r="A27" s="413" t="str">
        <f>$E$1</f>
        <v>National Grid</v>
      </c>
      <c r="B27" s="408" t="s">
        <v>2044</v>
      </c>
      <c r="C27" s="466">
        <v>0</v>
      </c>
      <c r="D27" s="361">
        <v>725</v>
      </c>
      <c r="E27" s="467">
        <v>382</v>
      </c>
      <c r="F27" s="476">
        <v>0</v>
      </c>
      <c r="G27" s="361">
        <v>0</v>
      </c>
      <c r="H27" s="467">
        <v>1107</v>
      </c>
      <c r="I27" s="376"/>
      <c r="J27" s="376"/>
      <c r="K27" s="545"/>
      <c r="L27" s="527"/>
      <c r="M27" s="528"/>
      <c r="N27" s="528"/>
      <c r="O27" s="529"/>
      <c r="P27" s="539"/>
      <c r="Q27" s="542"/>
    </row>
    <row r="28" spans="1:17" ht="30.75" customHeight="1" x14ac:dyDescent="0.25">
      <c r="A28" s="411" t="str">
        <f t="shared" ref="A28:A34" si="1">$E$1</f>
        <v>National Grid</v>
      </c>
      <c r="B28" s="409" t="s">
        <v>2045</v>
      </c>
      <c r="C28" s="468">
        <v>0</v>
      </c>
      <c r="D28" s="469">
        <v>0.65490000000000004</v>
      </c>
      <c r="E28" s="470">
        <v>0.34499999999999997</v>
      </c>
      <c r="F28" s="477">
        <v>0</v>
      </c>
      <c r="G28" s="469">
        <v>0</v>
      </c>
      <c r="H28" s="470">
        <v>1</v>
      </c>
      <c r="I28" s="378"/>
      <c r="J28" s="378"/>
      <c r="K28" s="546"/>
      <c r="L28" s="530"/>
      <c r="M28" s="531"/>
      <c r="N28" s="531"/>
      <c r="O28" s="532"/>
      <c r="P28" s="540"/>
      <c r="Q28" s="543"/>
    </row>
    <row r="29" spans="1:17" ht="30.75" customHeight="1" x14ac:dyDescent="0.25">
      <c r="A29" s="411" t="str">
        <f t="shared" si="1"/>
        <v>National Grid</v>
      </c>
      <c r="B29" s="409" t="s">
        <v>2046</v>
      </c>
      <c r="C29" s="471">
        <v>0</v>
      </c>
      <c r="D29" s="472">
        <v>1119712</v>
      </c>
      <c r="E29" s="472">
        <v>187195</v>
      </c>
      <c r="F29" s="478">
        <v>0</v>
      </c>
      <c r="G29" s="364">
        <v>0</v>
      </c>
      <c r="H29" s="472">
        <v>1306907</v>
      </c>
      <c r="I29" s="377"/>
      <c r="J29" s="377"/>
      <c r="K29" s="547"/>
      <c r="L29" s="533"/>
      <c r="M29" s="534"/>
      <c r="N29" s="534"/>
      <c r="O29" s="535"/>
      <c r="P29" s="540"/>
      <c r="Q29" s="543"/>
    </row>
    <row r="30" spans="1:17" ht="30.75" customHeight="1" x14ac:dyDescent="0.25">
      <c r="A30" s="411" t="str">
        <f t="shared" si="1"/>
        <v>National Grid</v>
      </c>
      <c r="B30" s="409" t="s">
        <v>2047</v>
      </c>
      <c r="C30" s="468">
        <v>0</v>
      </c>
      <c r="D30" s="469">
        <v>0.85670000000000002</v>
      </c>
      <c r="E30" s="470">
        <v>0.14299999999999999</v>
      </c>
      <c r="F30" s="477">
        <v>0</v>
      </c>
      <c r="G30" s="469">
        <v>0</v>
      </c>
      <c r="H30" s="470">
        <v>1</v>
      </c>
      <c r="I30" s="378"/>
      <c r="J30" s="378"/>
      <c r="K30" s="546"/>
      <c r="L30" s="530"/>
      <c r="M30" s="531"/>
      <c r="N30" s="531"/>
      <c r="O30" s="532"/>
      <c r="P30" s="540"/>
      <c r="Q30" s="543"/>
    </row>
    <row r="31" spans="1:17" ht="30.75" customHeight="1" x14ac:dyDescent="0.25">
      <c r="A31" s="411" t="str">
        <f t="shared" si="1"/>
        <v>National Grid</v>
      </c>
      <c r="B31" s="409" t="s">
        <v>2048</v>
      </c>
      <c r="C31" s="471">
        <v>0</v>
      </c>
      <c r="D31" s="364">
        <v>0</v>
      </c>
      <c r="E31" s="472">
        <v>0</v>
      </c>
      <c r="F31" s="478">
        <v>0</v>
      </c>
      <c r="G31" s="364">
        <v>0</v>
      </c>
      <c r="H31" s="472">
        <v>0</v>
      </c>
      <c r="I31" s="377"/>
      <c r="J31" s="377"/>
      <c r="K31" s="547"/>
      <c r="L31" s="533"/>
      <c r="M31" s="534"/>
      <c r="N31" s="534"/>
      <c r="O31" s="535"/>
      <c r="P31" s="540"/>
      <c r="Q31" s="543"/>
    </row>
    <row r="32" spans="1:17" ht="30.75" customHeight="1" x14ac:dyDescent="0.25">
      <c r="A32" s="411" t="str">
        <f t="shared" si="1"/>
        <v>National Grid</v>
      </c>
      <c r="B32" s="409" t="s">
        <v>2049</v>
      </c>
      <c r="C32" s="468">
        <v>0</v>
      </c>
      <c r="D32" s="469">
        <v>0</v>
      </c>
      <c r="E32" s="470">
        <v>0</v>
      </c>
      <c r="F32" s="477">
        <v>0</v>
      </c>
      <c r="G32" s="469">
        <v>0</v>
      </c>
      <c r="H32" s="470">
        <v>0</v>
      </c>
      <c r="I32" s="378"/>
      <c r="J32" s="378"/>
      <c r="K32" s="546"/>
      <c r="L32" s="530"/>
      <c r="M32" s="531"/>
      <c r="N32" s="531"/>
      <c r="O32" s="532"/>
      <c r="P32" s="540"/>
      <c r="Q32" s="543"/>
    </row>
    <row r="33" spans="1:17" ht="30.75" customHeight="1" x14ac:dyDescent="0.25">
      <c r="A33" s="411" t="str">
        <f t="shared" si="1"/>
        <v>National Grid</v>
      </c>
      <c r="B33" s="409" t="s">
        <v>2050</v>
      </c>
      <c r="C33" s="471">
        <v>0</v>
      </c>
      <c r="D33" s="364">
        <v>0</v>
      </c>
      <c r="E33" s="472">
        <v>0</v>
      </c>
      <c r="F33" s="478">
        <v>0</v>
      </c>
      <c r="G33" s="364">
        <v>0</v>
      </c>
      <c r="H33" s="472">
        <v>0</v>
      </c>
      <c r="I33" s="377"/>
      <c r="J33" s="377"/>
      <c r="K33" s="547"/>
      <c r="L33" s="533"/>
      <c r="M33" s="534"/>
      <c r="N33" s="534"/>
      <c r="O33" s="535"/>
      <c r="P33" s="540"/>
      <c r="Q33" s="543"/>
    </row>
    <row r="34" spans="1:17" ht="30.75" customHeight="1" thickBot="1" x14ac:dyDescent="0.3">
      <c r="A34" s="412" t="str">
        <f t="shared" si="1"/>
        <v>National Grid</v>
      </c>
      <c r="B34" s="410" t="s">
        <v>2051</v>
      </c>
      <c r="C34" s="473">
        <v>0</v>
      </c>
      <c r="D34" s="474">
        <v>0</v>
      </c>
      <c r="E34" s="475">
        <v>0</v>
      </c>
      <c r="F34" s="479">
        <v>0</v>
      </c>
      <c r="G34" s="474">
        <v>0</v>
      </c>
      <c r="H34" s="475">
        <v>0</v>
      </c>
      <c r="I34" s="379"/>
      <c r="J34" s="379"/>
      <c r="K34" s="548"/>
      <c r="L34" s="536"/>
      <c r="M34" s="537"/>
      <c r="N34" s="537"/>
      <c r="O34" s="538"/>
      <c r="P34" s="541"/>
      <c r="Q34" s="544"/>
    </row>
    <row r="35" spans="1:17" ht="30.75" customHeight="1" x14ac:dyDescent="0.25">
      <c r="B35" s="223"/>
      <c r="C35" s="223"/>
      <c r="D35" s="223"/>
      <c r="E35" s="223"/>
      <c r="F35" s="223"/>
      <c r="G35" s="223"/>
      <c r="H35" s="223"/>
      <c r="I35" s="223"/>
      <c r="J35" s="223"/>
      <c r="K35" s="223"/>
      <c r="L35" s="223"/>
      <c r="M35" s="223"/>
      <c r="N35" s="223"/>
      <c r="O35" s="282" t="s">
        <v>2052</v>
      </c>
      <c r="P35" s="590" t="s">
        <v>2055</v>
      </c>
      <c r="Q35" s="375"/>
    </row>
    <row r="36" spans="1:17" ht="15.75" x14ac:dyDescent="0.25">
      <c r="B36" s="223"/>
      <c r="C36" s="223"/>
      <c r="D36" s="223"/>
      <c r="E36" s="223"/>
      <c r="F36" s="223"/>
      <c r="G36" s="223"/>
      <c r="H36" s="223"/>
      <c r="I36" s="223"/>
      <c r="J36" s="223"/>
      <c r="K36" s="223"/>
      <c r="L36" s="223"/>
      <c r="M36" s="223"/>
      <c r="N36" s="223"/>
      <c r="O36" s="484"/>
      <c r="P36" s="485"/>
      <c r="Q36" s="485"/>
    </row>
    <row r="37" spans="1:17" x14ac:dyDescent="0.25">
      <c r="A37" s="400" t="s">
        <v>2056</v>
      </c>
      <c r="B37" s="223"/>
      <c r="C37" s="223"/>
      <c r="D37" s="223"/>
      <c r="E37" s="223"/>
      <c r="F37" s="223"/>
      <c r="G37" s="223"/>
      <c r="H37" s="223"/>
      <c r="I37" s="223"/>
      <c r="J37" s="223"/>
      <c r="K37" s="223"/>
      <c r="L37" s="141"/>
      <c r="M37" s="141"/>
      <c r="N37" s="141"/>
      <c r="O37" s="141"/>
      <c r="P37" s="141"/>
      <c r="Q37" s="141"/>
    </row>
    <row r="38" spans="1:17" x14ac:dyDescent="0.25">
      <c r="A38" s="190" t="s">
        <v>2057</v>
      </c>
      <c r="B38" s="170"/>
      <c r="C38" s="191"/>
      <c r="D38" s="191"/>
      <c r="E38" s="191"/>
      <c r="F38" s="191"/>
      <c r="G38" s="191"/>
      <c r="H38" s="191"/>
      <c r="I38" s="192"/>
      <c r="J38" s="193"/>
      <c r="K38" s="417"/>
      <c r="L38" s="141"/>
      <c r="M38" s="141"/>
      <c r="N38" s="141"/>
      <c r="O38" s="141"/>
      <c r="P38" s="141"/>
      <c r="Q38" s="141"/>
    </row>
    <row r="39" spans="1:17" x14ac:dyDescent="0.25">
      <c r="A39" s="182" t="s">
        <v>2058</v>
      </c>
      <c r="B39" s="176"/>
      <c r="C39" s="181"/>
      <c r="D39" s="181"/>
      <c r="E39" s="181"/>
      <c r="F39" s="181"/>
      <c r="G39" s="181"/>
      <c r="H39" s="181"/>
      <c r="I39" s="194"/>
      <c r="J39" s="195"/>
      <c r="K39" s="417"/>
      <c r="L39" s="141"/>
      <c r="M39" s="141"/>
      <c r="N39" s="141"/>
      <c r="O39" s="141"/>
      <c r="P39" s="141"/>
      <c r="Q39" s="141"/>
    </row>
    <row r="40" spans="1:17" x14ac:dyDescent="0.25">
      <c r="A40" s="182" t="s">
        <v>2059</v>
      </c>
      <c r="B40" s="176"/>
      <c r="C40" s="181"/>
      <c r="D40" s="181"/>
      <c r="E40" s="181"/>
      <c r="F40" s="181"/>
      <c r="G40" s="181"/>
      <c r="H40" s="181"/>
      <c r="I40" s="194"/>
      <c r="J40" s="195"/>
      <c r="K40" s="417"/>
      <c r="L40" s="141"/>
      <c r="M40" s="141"/>
      <c r="N40" s="141"/>
      <c r="O40" s="141"/>
      <c r="P40" s="141"/>
      <c r="Q40" s="141"/>
    </row>
    <row r="41" spans="1:17" x14ac:dyDescent="0.25">
      <c r="A41" s="185" t="s">
        <v>2060</v>
      </c>
      <c r="B41" s="186"/>
      <c r="C41" s="196"/>
      <c r="D41" s="196"/>
      <c r="E41" s="196"/>
      <c r="F41" s="196"/>
      <c r="G41" s="196"/>
      <c r="H41" s="196"/>
      <c r="I41" s="197"/>
      <c r="J41" s="198"/>
      <c r="K41" s="417"/>
      <c r="L41" s="141"/>
      <c r="M41" s="141"/>
      <c r="N41" s="141"/>
      <c r="O41" s="141"/>
      <c r="P41" s="141"/>
      <c r="Q41" s="141"/>
    </row>
    <row r="42" spans="1:17" x14ac:dyDescent="0.25">
      <c r="B42" s="156"/>
      <c r="C42" s="141"/>
      <c r="D42" s="141"/>
      <c r="E42" s="141"/>
      <c r="F42" s="141"/>
      <c r="G42" s="141"/>
      <c r="H42" s="141"/>
      <c r="I42" s="141"/>
      <c r="J42" s="141"/>
      <c r="K42" s="141"/>
      <c r="L42" s="141"/>
      <c r="M42" s="141"/>
      <c r="N42" s="141"/>
      <c r="O42" s="141"/>
      <c r="P42" s="141"/>
      <c r="Q42" s="141"/>
    </row>
  </sheetData>
  <mergeCells count="12">
    <mergeCell ref="C13:E13"/>
    <mergeCell ref="F13:H13"/>
    <mergeCell ref="L12:Q12"/>
    <mergeCell ref="L13:O13"/>
    <mergeCell ref="C12:H12"/>
    <mergeCell ref="I12:K12"/>
    <mergeCell ref="C24:H24"/>
    <mergeCell ref="I24:K24"/>
    <mergeCell ref="L24:Q24"/>
    <mergeCell ref="C25:E25"/>
    <mergeCell ref="F25:H25"/>
    <mergeCell ref="L25:O25"/>
  </mergeCells>
  <pageMargins left="0.7" right="0.7" top="0.75" bottom="0.75" header="0.3" footer="0.3"/>
  <pageSetup scale="40" orientation="landscape" r:id="rId1"/>
  <colBreaks count="1" manualBreakCount="1">
    <brk id="7"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X31"/>
  <sheetViews>
    <sheetView topLeftCell="A11" zoomScale="90" zoomScaleNormal="90" workbookViewId="0">
      <selection activeCell="F42" sqref="F42"/>
    </sheetView>
  </sheetViews>
  <sheetFormatPr defaultColWidth="9.140625" defaultRowHeight="15" x14ac:dyDescent="0.25"/>
  <cols>
    <col min="1" max="1" width="23.28515625" style="141" customWidth="1"/>
    <col min="2" max="2" width="48.140625" bestFit="1" customWidth="1"/>
    <col min="3" max="3" width="29" bestFit="1" customWidth="1"/>
    <col min="4" max="4" width="16.7109375" customWidth="1"/>
    <col min="5" max="5" width="22" bestFit="1" customWidth="1"/>
    <col min="6" max="6" width="27.7109375" bestFit="1" customWidth="1"/>
    <col min="7" max="15" width="16.7109375" customWidth="1"/>
    <col min="16" max="16" width="14.7109375" customWidth="1"/>
    <col min="17" max="23" width="9.7109375" customWidth="1"/>
    <col min="24" max="25" width="10.7109375" customWidth="1"/>
  </cols>
  <sheetData>
    <row r="1" spans="1:24" x14ac:dyDescent="0.25">
      <c r="A1" s="68" t="s">
        <v>2061</v>
      </c>
      <c r="B1" s="68" t="s">
        <v>2062</v>
      </c>
      <c r="C1" s="141"/>
      <c r="D1" s="267" t="s">
        <v>2</v>
      </c>
      <c r="E1" s="267" t="str">
        <f>'1.Feeder Deployment Incremental'!E1</f>
        <v>National Grid</v>
      </c>
      <c r="F1" s="141"/>
      <c r="G1" s="77"/>
      <c r="H1" s="1"/>
      <c r="I1" s="1"/>
      <c r="J1" s="1"/>
      <c r="K1" s="141"/>
      <c r="L1" s="141"/>
      <c r="M1" s="141"/>
      <c r="N1" s="141"/>
      <c r="O1" s="141"/>
      <c r="P1" s="141"/>
      <c r="Q1" s="141"/>
      <c r="R1" s="141"/>
      <c r="S1" s="141"/>
      <c r="T1" s="141"/>
      <c r="U1" s="141"/>
      <c r="V1" s="141"/>
      <c r="W1" s="141"/>
      <c r="X1" s="141"/>
    </row>
    <row r="2" spans="1:24" x14ac:dyDescent="0.25">
      <c r="A2" s="77"/>
      <c r="B2" s="77"/>
      <c r="C2" s="141"/>
      <c r="D2" s="267" t="s">
        <v>4</v>
      </c>
      <c r="E2" s="284">
        <f>'1.Feeder Deployment Incremental'!E2</f>
        <v>2018</v>
      </c>
      <c r="F2" s="141"/>
      <c r="G2" s="78"/>
      <c r="H2" s="141"/>
      <c r="I2" s="33"/>
      <c r="J2" s="141"/>
      <c r="K2" s="141"/>
      <c r="L2" s="33"/>
      <c r="M2" s="33"/>
      <c r="N2" s="141"/>
      <c r="O2" s="141"/>
      <c r="P2" s="141"/>
      <c r="Q2" s="141"/>
      <c r="R2" s="141"/>
      <c r="S2" s="141"/>
      <c r="T2" s="141"/>
      <c r="U2" s="141"/>
      <c r="V2" s="141"/>
      <c r="W2" s="141"/>
      <c r="X2" s="141"/>
    </row>
    <row r="3" spans="1:24" s="141" customFormat="1" x14ac:dyDescent="0.25">
      <c r="A3" s="77"/>
      <c r="B3" s="77"/>
      <c r="C3" s="285"/>
      <c r="D3" s="283"/>
      <c r="E3" s="65"/>
      <c r="G3" s="78"/>
      <c r="I3" s="33"/>
      <c r="L3" s="33"/>
      <c r="M3" s="33"/>
    </row>
    <row r="4" spans="1:24" ht="15" customHeight="1" x14ac:dyDescent="0.25">
      <c r="A4" s="380" t="s">
        <v>2063</v>
      </c>
      <c r="B4" s="380"/>
      <c r="C4" s="380"/>
      <c r="D4" s="380"/>
      <c r="E4" s="380"/>
      <c r="F4" s="141"/>
      <c r="G4" s="380"/>
      <c r="H4" s="142"/>
      <c r="I4" s="142"/>
      <c r="J4" s="142"/>
      <c r="K4" s="142"/>
      <c r="L4" s="142"/>
      <c r="M4" s="142"/>
      <c r="N4" s="142"/>
      <c r="O4" s="142"/>
      <c r="P4" s="147"/>
      <c r="Q4" s="71"/>
      <c r="R4" s="147"/>
      <c r="S4" s="147"/>
      <c r="T4" s="147"/>
      <c r="U4" s="147"/>
      <c r="V4" s="147"/>
      <c r="W4" s="147"/>
      <c r="X4" s="141"/>
    </row>
    <row r="5" spans="1:24" ht="15.75" thickBot="1" x14ac:dyDescent="0.3">
      <c r="B5" s="141"/>
      <c r="C5" s="141"/>
      <c r="D5" s="141"/>
      <c r="E5" s="1"/>
      <c r="F5" s="1"/>
      <c r="G5" s="147"/>
      <c r="H5" s="147"/>
      <c r="I5" s="147"/>
      <c r="J5" s="147"/>
      <c r="K5" s="147"/>
      <c r="L5" s="147"/>
      <c r="M5" s="147"/>
      <c r="N5" s="147"/>
      <c r="O5" s="147"/>
      <c r="P5" s="147"/>
      <c r="Q5" s="147"/>
      <c r="R5" s="147"/>
      <c r="S5" s="147"/>
      <c r="T5" s="147"/>
      <c r="U5" s="147"/>
      <c r="V5" s="147"/>
      <c r="W5" s="147"/>
      <c r="X5" s="141"/>
    </row>
    <row r="6" spans="1:24" ht="15" customHeight="1" thickBot="1" x14ac:dyDescent="0.3">
      <c r="B6" s="210"/>
      <c r="C6" s="210"/>
      <c r="D6" s="728">
        <v>2018</v>
      </c>
      <c r="E6" s="729"/>
      <c r="F6" s="730"/>
      <c r="G6" s="731">
        <v>2019</v>
      </c>
      <c r="H6" s="734"/>
      <c r="I6" s="733"/>
      <c r="J6" s="734">
        <v>2020</v>
      </c>
      <c r="K6" s="734"/>
      <c r="L6" s="732"/>
      <c r="M6" s="731" t="s">
        <v>2064</v>
      </c>
      <c r="N6" s="732"/>
      <c r="O6" s="733"/>
      <c r="P6" s="2"/>
      <c r="Q6" s="2"/>
      <c r="R6" s="2"/>
      <c r="S6" s="2"/>
      <c r="T6" s="2"/>
      <c r="U6" s="2"/>
      <c r="V6" s="2"/>
      <c r="W6" s="2"/>
      <c r="X6" s="141"/>
    </row>
    <row r="7" spans="1:24" ht="75" customHeight="1" thickBot="1" x14ac:dyDescent="0.3">
      <c r="A7" s="406" t="s">
        <v>2</v>
      </c>
      <c r="B7" s="137" t="s">
        <v>2065</v>
      </c>
      <c r="C7" s="138" t="s">
        <v>2066</v>
      </c>
      <c r="D7" s="51" t="s">
        <v>2067</v>
      </c>
      <c r="E7" s="53" t="s">
        <v>2068</v>
      </c>
      <c r="F7" s="52" t="s">
        <v>2069</v>
      </c>
      <c r="G7" s="51" t="s">
        <v>2070</v>
      </c>
      <c r="H7" s="53" t="s">
        <v>2071</v>
      </c>
      <c r="I7" s="52" t="s">
        <v>2072</v>
      </c>
      <c r="J7" s="51" t="s">
        <v>2073</v>
      </c>
      <c r="K7" s="53" t="s">
        <v>2074</v>
      </c>
      <c r="L7" s="52" t="s">
        <v>2075</v>
      </c>
      <c r="M7" s="51" t="s">
        <v>2076</v>
      </c>
      <c r="N7" s="53" t="s">
        <v>2077</v>
      </c>
      <c r="O7" s="52" t="s">
        <v>2078</v>
      </c>
      <c r="P7" s="2"/>
      <c r="Q7" s="2"/>
      <c r="R7" s="2"/>
      <c r="S7" s="2"/>
      <c r="T7" s="2"/>
      <c r="U7" s="2"/>
      <c r="V7" s="2"/>
      <c r="W7" s="2"/>
      <c r="X7" s="141"/>
    </row>
    <row r="8" spans="1:24" ht="15" customHeight="1" x14ac:dyDescent="0.25">
      <c r="A8" s="54" t="str">
        <f>$E$1</f>
        <v>National Grid</v>
      </c>
      <c r="B8" s="54" t="s">
        <v>7</v>
      </c>
      <c r="C8" s="286" t="s">
        <v>20</v>
      </c>
      <c r="D8" s="293">
        <v>0</v>
      </c>
      <c r="E8" s="307">
        <v>0</v>
      </c>
      <c r="F8" s="308">
        <v>0</v>
      </c>
      <c r="G8" s="293">
        <v>0</v>
      </c>
      <c r="H8" s="332">
        <v>0</v>
      </c>
      <c r="I8" s="308">
        <v>0</v>
      </c>
      <c r="J8" s="293">
        <v>0</v>
      </c>
      <c r="K8" s="307">
        <v>0</v>
      </c>
      <c r="L8" s="308">
        <v>0</v>
      </c>
      <c r="M8" s="333">
        <f t="shared" ref="M8:O9" si="0">D8+G8+J8</f>
        <v>0</v>
      </c>
      <c r="N8" s="315">
        <f t="shared" si="0"/>
        <v>0</v>
      </c>
      <c r="O8" s="314">
        <f t="shared" si="0"/>
        <v>0</v>
      </c>
      <c r="P8" s="141"/>
      <c r="Q8" s="141"/>
      <c r="R8" s="19"/>
      <c r="S8" s="141"/>
      <c r="T8" s="141"/>
      <c r="U8" s="141"/>
      <c r="V8" s="141"/>
      <c r="W8" s="141"/>
      <c r="X8" s="130"/>
    </row>
    <row r="9" spans="1:24" x14ac:dyDescent="0.25">
      <c r="A9" s="55" t="str">
        <f t="shared" ref="A9:A29" si="1">$E$1</f>
        <v>National Grid</v>
      </c>
      <c r="B9" s="55" t="s">
        <v>7</v>
      </c>
      <c r="C9" s="287" t="s">
        <v>21</v>
      </c>
      <c r="D9" s="334">
        <v>0</v>
      </c>
      <c r="E9" s="317">
        <v>0</v>
      </c>
      <c r="F9" s="318">
        <v>0</v>
      </c>
      <c r="G9" s="334">
        <v>0</v>
      </c>
      <c r="H9" s="335">
        <v>0</v>
      </c>
      <c r="I9" s="318">
        <v>0</v>
      </c>
      <c r="J9" s="334">
        <v>0</v>
      </c>
      <c r="K9" s="317">
        <v>0</v>
      </c>
      <c r="L9" s="318">
        <v>0</v>
      </c>
      <c r="M9" s="336">
        <f t="shared" si="0"/>
        <v>0</v>
      </c>
      <c r="N9" s="320">
        <f t="shared" si="0"/>
        <v>0</v>
      </c>
      <c r="O9" s="318">
        <f t="shared" si="0"/>
        <v>0</v>
      </c>
      <c r="P9" s="141"/>
      <c r="Q9" s="141"/>
      <c r="R9" s="19"/>
      <c r="S9" s="141"/>
      <c r="T9" s="141"/>
      <c r="U9" s="141"/>
      <c r="V9" s="141"/>
      <c r="W9" s="141"/>
      <c r="X9" s="130"/>
    </row>
    <row r="10" spans="1:24" x14ac:dyDescent="0.25">
      <c r="A10" s="55" t="str">
        <f t="shared" si="1"/>
        <v>National Grid</v>
      </c>
      <c r="B10" s="55" t="s">
        <v>7</v>
      </c>
      <c r="C10" s="287" t="s">
        <v>22</v>
      </c>
      <c r="D10" s="334">
        <v>0</v>
      </c>
      <c r="E10" s="317">
        <v>0</v>
      </c>
      <c r="F10" s="318">
        <v>0</v>
      </c>
      <c r="G10" s="334">
        <v>0</v>
      </c>
      <c r="H10" s="335">
        <v>0</v>
      </c>
      <c r="I10" s="318">
        <v>0</v>
      </c>
      <c r="J10" s="334">
        <v>0</v>
      </c>
      <c r="K10" s="317">
        <v>0</v>
      </c>
      <c r="L10" s="318">
        <v>0</v>
      </c>
      <c r="M10" s="336">
        <f t="shared" ref="M10:M29" si="2">D10+G10+J10</f>
        <v>0</v>
      </c>
      <c r="N10" s="320">
        <f t="shared" ref="N10:N29" si="3">E10+H10+K10</f>
        <v>0</v>
      </c>
      <c r="O10" s="318">
        <f t="shared" ref="O10:O29" si="4">F10+I10+L10</f>
        <v>0</v>
      </c>
      <c r="P10" s="141"/>
      <c r="Q10" s="141"/>
      <c r="R10" s="19"/>
      <c r="S10" s="141"/>
      <c r="T10" s="141"/>
      <c r="U10" s="141"/>
      <c r="V10" s="141"/>
      <c r="W10" s="141"/>
      <c r="X10" s="130"/>
    </row>
    <row r="11" spans="1:24" x14ac:dyDescent="0.25">
      <c r="A11" s="55" t="str">
        <f t="shared" si="1"/>
        <v>National Grid</v>
      </c>
      <c r="B11" s="55" t="s">
        <v>7</v>
      </c>
      <c r="C11" s="287" t="s">
        <v>23</v>
      </c>
      <c r="D11" s="334">
        <v>0</v>
      </c>
      <c r="E11" s="317">
        <v>0</v>
      </c>
      <c r="F11" s="318">
        <v>0</v>
      </c>
      <c r="G11" s="334">
        <v>0</v>
      </c>
      <c r="H11" s="335">
        <v>0</v>
      </c>
      <c r="I11" s="318">
        <v>0</v>
      </c>
      <c r="J11" s="334">
        <v>0</v>
      </c>
      <c r="K11" s="317">
        <v>0</v>
      </c>
      <c r="L11" s="318">
        <v>0</v>
      </c>
      <c r="M11" s="336">
        <f t="shared" si="2"/>
        <v>0</v>
      </c>
      <c r="N11" s="320">
        <f t="shared" si="3"/>
        <v>0</v>
      </c>
      <c r="O11" s="318">
        <f t="shared" si="4"/>
        <v>0</v>
      </c>
      <c r="P11" s="141"/>
      <c r="Q11" s="141"/>
      <c r="R11" s="19"/>
      <c r="S11" s="141"/>
      <c r="T11" s="141"/>
      <c r="U11" s="141"/>
      <c r="V11" s="141"/>
      <c r="W11" s="141"/>
      <c r="X11" s="130"/>
    </row>
    <row r="12" spans="1:24" x14ac:dyDescent="0.25">
      <c r="A12" s="55" t="str">
        <f t="shared" si="1"/>
        <v>National Grid</v>
      </c>
      <c r="B12" s="55" t="s">
        <v>7</v>
      </c>
      <c r="C12" s="287" t="s">
        <v>24</v>
      </c>
      <c r="D12" s="334">
        <v>0</v>
      </c>
      <c r="E12" s="317">
        <v>0</v>
      </c>
      <c r="F12" s="318">
        <v>0</v>
      </c>
      <c r="G12" s="334">
        <v>0</v>
      </c>
      <c r="H12" s="335">
        <v>0</v>
      </c>
      <c r="I12" s="322">
        <v>0</v>
      </c>
      <c r="J12" s="334">
        <v>0</v>
      </c>
      <c r="K12" s="317">
        <v>0</v>
      </c>
      <c r="L12" s="322">
        <v>0</v>
      </c>
      <c r="M12" s="336">
        <f t="shared" si="2"/>
        <v>0</v>
      </c>
      <c r="N12" s="320">
        <f t="shared" si="3"/>
        <v>0</v>
      </c>
      <c r="O12" s="318">
        <f t="shared" si="4"/>
        <v>0</v>
      </c>
      <c r="P12" s="141"/>
      <c r="Q12" s="18"/>
      <c r="R12" s="19"/>
      <c r="S12" s="141"/>
      <c r="T12" s="141"/>
      <c r="U12" s="18"/>
      <c r="V12" s="141"/>
      <c r="W12" s="141"/>
      <c r="X12" s="130"/>
    </row>
    <row r="13" spans="1:24" s="141" customFormat="1" x14ac:dyDescent="0.25">
      <c r="A13" s="55" t="str">
        <f t="shared" si="1"/>
        <v>National Grid</v>
      </c>
      <c r="B13" s="55" t="s">
        <v>7</v>
      </c>
      <c r="C13" s="287" t="s">
        <v>2079</v>
      </c>
      <c r="D13" s="334">
        <v>0</v>
      </c>
      <c r="E13" s="317">
        <v>0</v>
      </c>
      <c r="F13" s="318">
        <v>0</v>
      </c>
      <c r="G13" s="334">
        <v>80</v>
      </c>
      <c r="H13" s="335">
        <v>1.76</v>
      </c>
      <c r="I13" s="318">
        <v>0</v>
      </c>
      <c r="J13" s="334">
        <v>100</v>
      </c>
      <c r="K13" s="317">
        <v>2.2000000000000002</v>
      </c>
      <c r="L13" s="318">
        <v>0</v>
      </c>
      <c r="M13" s="336">
        <f t="shared" ref="M13" si="5">D13+G13+J13</f>
        <v>180</v>
      </c>
      <c r="N13" s="320">
        <f t="shared" ref="N13" si="6">E13+H13+K13</f>
        <v>3.96</v>
      </c>
      <c r="O13" s="318">
        <f t="shared" ref="O13" si="7">F13+I13+L13</f>
        <v>0</v>
      </c>
      <c r="R13" s="17"/>
      <c r="V13" s="16"/>
      <c r="X13" s="130"/>
    </row>
    <row r="14" spans="1:24" x14ac:dyDescent="0.25">
      <c r="A14" s="55" t="str">
        <f t="shared" si="1"/>
        <v>National Grid</v>
      </c>
      <c r="B14" s="55" t="s">
        <v>7</v>
      </c>
      <c r="C14" s="287" t="s">
        <v>25</v>
      </c>
      <c r="D14" s="334">
        <v>0</v>
      </c>
      <c r="E14" s="317">
        <v>0</v>
      </c>
      <c r="F14" s="318">
        <v>0</v>
      </c>
      <c r="G14" s="334">
        <v>0</v>
      </c>
      <c r="H14" s="335">
        <v>0</v>
      </c>
      <c r="I14" s="318">
        <v>0</v>
      </c>
      <c r="J14" s="334">
        <v>0</v>
      </c>
      <c r="K14" s="317">
        <v>0</v>
      </c>
      <c r="L14" s="318">
        <v>0</v>
      </c>
      <c r="M14" s="336">
        <f t="shared" si="2"/>
        <v>0</v>
      </c>
      <c r="N14" s="320">
        <f t="shared" si="3"/>
        <v>0</v>
      </c>
      <c r="O14" s="318">
        <f t="shared" si="4"/>
        <v>0</v>
      </c>
      <c r="P14" s="141"/>
      <c r="Q14" s="141"/>
      <c r="R14" s="17"/>
      <c r="S14" s="141"/>
      <c r="T14" s="141"/>
      <c r="U14" s="141"/>
      <c r="V14" s="16"/>
      <c r="W14" s="141"/>
      <c r="X14" s="130"/>
    </row>
    <row r="15" spans="1:24" x14ac:dyDescent="0.25">
      <c r="A15" s="55" t="str">
        <f t="shared" si="1"/>
        <v>National Grid</v>
      </c>
      <c r="B15" s="55" t="s">
        <v>8</v>
      </c>
      <c r="C15" s="287" t="s">
        <v>2080</v>
      </c>
      <c r="D15" s="334">
        <v>0</v>
      </c>
      <c r="E15" s="317">
        <v>0</v>
      </c>
      <c r="F15" s="318">
        <v>0</v>
      </c>
      <c r="G15" s="334">
        <v>20</v>
      </c>
      <c r="H15" s="335">
        <v>2.54</v>
      </c>
      <c r="I15" s="318">
        <v>0</v>
      </c>
      <c r="J15" s="334">
        <v>50</v>
      </c>
      <c r="K15" s="317">
        <v>4.3499999999999996</v>
      </c>
      <c r="L15" s="318">
        <v>0</v>
      </c>
      <c r="M15" s="336">
        <f t="shared" si="2"/>
        <v>70</v>
      </c>
      <c r="N15" s="320">
        <f t="shared" si="3"/>
        <v>6.89</v>
      </c>
      <c r="O15" s="318">
        <f t="shared" si="4"/>
        <v>0</v>
      </c>
      <c r="P15" s="141"/>
      <c r="Q15" s="141"/>
      <c r="R15" s="141"/>
      <c r="S15" s="141"/>
      <c r="T15" s="141"/>
      <c r="U15" s="141"/>
      <c r="V15" s="141"/>
      <c r="W15" s="141"/>
      <c r="X15" s="130"/>
    </row>
    <row r="16" spans="1:24" x14ac:dyDescent="0.25">
      <c r="A16" s="55" t="str">
        <f t="shared" si="1"/>
        <v>National Grid</v>
      </c>
      <c r="B16" s="55" t="s">
        <v>8</v>
      </c>
      <c r="C16" s="287" t="s">
        <v>27</v>
      </c>
      <c r="D16" s="334">
        <v>0</v>
      </c>
      <c r="E16" s="317">
        <v>0</v>
      </c>
      <c r="F16" s="318">
        <v>0</v>
      </c>
      <c r="G16" s="334">
        <v>0</v>
      </c>
      <c r="H16" s="335">
        <v>0</v>
      </c>
      <c r="I16" s="318">
        <v>0</v>
      </c>
      <c r="J16" s="334">
        <v>0</v>
      </c>
      <c r="K16" s="317">
        <v>0</v>
      </c>
      <c r="L16" s="318">
        <v>0</v>
      </c>
      <c r="M16" s="336">
        <f t="shared" si="2"/>
        <v>0</v>
      </c>
      <c r="N16" s="320">
        <f t="shared" si="3"/>
        <v>0</v>
      </c>
      <c r="O16" s="318">
        <f t="shared" si="4"/>
        <v>0</v>
      </c>
      <c r="P16" s="141"/>
      <c r="Q16" s="141"/>
      <c r="R16" s="141"/>
      <c r="S16" s="141"/>
      <c r="T16" s="141"/>
      <c r="U16" s="141"/>
      <c r="V16" s="141"/>
      <c r="W16" s="141"/>
      <c r="X16" s="130"/>
    </row>
    <row r="17" spans="1:24" x14ac:dyDescent="0.25">
      <c r="A17" s="55" t="str">
        <f t="shared" si="1"/>
        <v>National Grid</v>
      </c>
      <c r="B17" s="55" t="s">
        <v>8</v>
      </c>
      <c r="C17" s="287" t="s">
        <v>28</v>
      </c>
      <c r="D17" s="334">
        <v>0</v>
      </c>
      <c r="E17" s="317">
        <v>0</v>
      </c>
      <c r="F17" s="318">
        <v>0</v>
      </c>
      <c r="G17" s="334">
        <v>0</v>
      </c>
      <c r="H17" s="335">
        <v>0</v>
      </c>
      <c r="I17" s="318">
        <v>0</v>
      </c>
      <c r="J17" s="334">
        <v>0</v>
      </c>
      <c r="K17" s="317">
        <v>0</v>
      </c>
      <c r="L17" s="318">
        <v>0</v>
      </c>
      <c r="M17" s="336">
        <f t="shared" si="2"/>
        <v>0</v>
      </c>
      <c r="N17" s="320">
        <f t="shared" si="3"/>
        <v>0</v>
      </c>
      <c r="O17" s="318">
        <f t="shared" si="4"/>
        <v>0</v>
      </c>
      <c r="P17" s="141"/>
      <c r="Q17" s="141"/>
      <c r="R17" s="141"/>
      <c r="S17" s="141"/>
      <c r="T17" s="141"/>
      <c r="U17" s="141"/>
      <c r="V17" s="141"/>
      <c r="W17" s="141"/>
      <c r="X17" s="130"/>
    </row>
    <row r="18" spans="1:24" x14ac:dyDescent="0.25">
      <c r="A18" s="55" t="str">
        <f t="shared" si="1"/>
        <v>National Grid</v>
      </c>
      <c r="B18" s="55" t="s">
        <v>8</v>
      </c>
      <c r="C18" s="287" t="s">
        <v>29</v>
      </c>
      <c r="D18" s="334">
        <v>0</v>
      </c>
      <c r="E18" s="317">
        <v>0</v>
      </c>
      <c r="F18" s="318">
        <v>0</v>
      </c>
      <c r="G18" s="334">
        <v>0</v>
      </c>
      <c r="H18" s="335">
        <v>0</v>
      </c>
      <c r="I18" s="318">
        <v>0</v>
      </c>
      <c r="J18" s="334">
        <v>0</v>
      </c>
      <c r="K18" s="317">
        <v>0</v>
      </c>
      <c r="L18" s="318">
        <v>0</v>
      </c>
      <c r="M18" s="336">
        <f t="shared" si="2"/>
        <v>0</v>
      </c>
      <c r="N18" s="320">
        <f t="shared" si="3"/>
        <v>0</v>
      </c>
      <c r="O18" s="318">
        <f t="shared" si="4"/>
        <v>0</v>
      </c>
      <c r="P18" s="141"/>
      <c r="Q18" s="141"/>
      <c r="R18" s="141"/>
      <c r="S18" s="141"/>
      <c r="T18" s="141"/>
      <c r="U18" s="141"/>
      <c r="V18" s="141"/>
      <c r="W18" s="141"/>
      <c r="X18" s="130"/>
    </row>
    <row r="19" spans="1:24" ht="15" customHeight="1" x14ac:dyDescent="0.25">
      <c r="A19" s="55" t="str">
        <f t="shared" si="1"/>
        <v>National Grid</v>
      </c>
      <c r="B19" s="55" t="s">
        <v>9</v>
      </c>
      <c r="C19" s="287" t="s">
        <v>30</v>
      </c>
      <c r="D19" s="334">
        <v>0</v>
      </c>
      <c r="E19" s="317">
        <v>0</v>
      </c>
      <c r="F19" s="318">
        <v>0</v>
      </c>
      <c r="G19" s="334">
        <v>8</v>
      </c>
      <c r="H19" s="335">
        <v>1.6</v>
      </c>
      <c r="I19" s="318">
        <v>0</v>
      </c>
      <c r="J19" s="334">
        <v>8</v>
      </c>
      <c r="K19" s="317">
        <v>1.6</v>
      </c>
      <c r="L19" s="318">
        <v>0</v>
      </c>
      <c r="M19" s="336">
        <f t="shared" si="2"/>
        <v>16</v>
      </c>
      <c r="N19" s="320">
        <f t="shared" si="3"/>
        <v>3.2</v>
      </c>
      <c r="O19" s="318">
        <f t="shared" si="4"/>
        <v>0</v>
      </c>
      <c r="P19" s="141"/>
      <c r="Q19" s="141"/>
      <c r="R19" s="141"/>
      <c r="S19" s="141"/>
      <c r="T19" s="141"/>
      <c r="U19" s="141"/>
      <c r="V19" s="141"/>
      <c r="W19" s="141"/>
      <c r="X19" s="130"/>
    </row>
    <row r="20" spans="1:24" x14ac:dyDescent="0.25">
      <c r="A20" s="55" t="str">
        <f t="shared" si="1"/>
        <v>National Grid</v>
      </c>
      <c r="B20" s="55" t="s">
        <v>9</v>
      </c>
      <c r="C20" s="287" t="s">
        <v>31</v>
      </c>
      <c r="D20" s="334">
        <v>0</v>
      </c>
      <c r="E20" s="317">
        <v>0</v>
      </c>
      <c r="F20" s="318">
        <v>0</v>
      </c>
      <c r="G20" s="334">
        <v>40</v>
      </c>
      <c r="H20" s="335">
        <v>2</v>
      </c>
      <c r="I20" s="318">
        <v>0</v>
      </c>
      <c r="J20" s="334">
        <v>60</v>
      </c>
      <c r="K20" s="317">
        <v>3</v>
      </c>
      <c r="L20" s="318">
        <v>0</v>
      </c>
      <c r="M20" s="336">
        <f t="shared" si="2"/>
        <v>100</v>
      </c>
      <c r="N20" s="320">
        <f t="shared" si="3"/>
        <v>5</v>
      </c>
      <c r="O20" s="318">
        <f t="shared" si="4"/>
        <v>0</v>
      </c>
      <c r="P20" s="141"/>
      <c r="Q20" s="141"/>
      <c r="R20" s="141"/>
      <c r="S20" s="141"/>
      <c r="T20" s="141"/>
      <c r="U20" s="141"/>
      <c r="V20" s="141"/>
      <c r="W20" s="141"/>
      <c r="X20" s="130"/>
    </row>
    <row r="21" spans="1:24" x14ac:dyDescent="0.25">
      <c r="A21" s="55" t="str">
        <f t="shared" si="1"/>
        <v>National Grid</v>
      </c>
      <c r="B21" s="55" t="s">
        <v>9</v>
      </c>
      <c r="C21" s="287" t="s">
        <v>32</v>
      </c>
      <c r="D21" s="334">
        <v>0</v>
      </c>
      <c r="E21" s="317">
        <v>0</v>
      </c>
      <c r="F21" s="318">
        <v>0</v>
      </c>
      <c r="G21" s="334">
        <v>6</v>
      </c>
      <c r="H21" s="335">
        <v>1.36</v>
      </c>
      <c r="I21" s="318">
        <v>0</v>
      </c>
      <c r="J21" s="334">
        <v>6</v>
      </c>
      <c r="K21" s="317">
        <v>1.36</v>
      </c>
      <c r="L21" s="318">
        <v>0</v>
      </c>
      <c r="M21" s="336">
        <f t="shared" si="2"/>
        <v>12</v>
      </c>
      <c r="N21" s="320">
        <f t="shared" si="3"/>
        <v>2.72</v>
      </c>
      <c r="O21" s="318">
        <f t="shared" si="4"/>
        <v>0</v>
      </c>
      <c r="P21" s="141"/>
      <c r="Q21" s="141"/>
      <c r="R21" s="141"/>
      <c r="S21" s="141"/>
      <c r="T21" s="141"/>
      <c r="U21" s="141"/>
      <c r="V21" s="141"/>
      <c r="W21" s="141"/>
      <c r="X21" s="130"/>
    </row>
    <row r="22" spans="1:24" x14ac:dyDescent="0.25">
      <c r="A22" s="55" t="str">
        <f t="shared" si="1"/>
        <v>National Grid</v>
      </c>
      <c r="B22" s="55" t="s">
        <v>9</v>
      </c>
      <c r="C22" s="287" t="s">
        <v>33</v>
      </c>
      <c r="D22" s="334">
        <v>0</v>
      </c>
      <c r="E22" s="317">
        <v>0</v>
      </c>
      <c r="F22" s="318">
        <v>0</v>
      </c>
      <c r="G22" s="334">
        <v>12</v>
      </c>
      <c r="H22" s="335">
        <v>0.24</v>
      </c>
      <c r="I22" s="318">
        <v>0</v>
      </c>
      <c r="J22" s="334">
        <v>20</v>
      </c>
      <c r="K22" s="317">
        <v>0.4</v>
      </c>
      <c r="L22" s="318">
        <v>0</v>
      </c>
      <c r="M22" s="336">
        <f t="shared" si="2"/>
        <v>32</v>
      </c>
      <c r="N22" s="320">
        <f t="shared" si="3"/>
        <v>0.64</v>
      </c>
      <c r="O22" s="318">
        <f t="shared" si="4"/>
        <v>0</v>
      </c>
      <c r="P22" s="141"/>
      <c r="Q22" s="141"/>
      <c r="R22" s="141"/>
      <c r="S22" s="141"/>
      <c r="T22" s="141"/>
      <c r="U22" s="141"/>
      <c r="V22" s="141"/>
      <c r="W22" s="141"/>
      <c r="X22" s="130"/>
    </row>
    <row r="23" spans="1:24" x14ac:dyDescent="0.25">
      <c r="A23" s="55" t="str">
        <f t="shared" si="1"/>
        <v>National Grid</v>
      </c>
      <c r="B23" s="55" t="s">
        <v>9</v>
      </c>
      <c r="C23" s="287" t="s">
        <v>34</v>
      </c>
      <c r="D23" s="334">
        <v>0</v>
      </c>
      <c r="E23" s="317">
        <v>0</v>
      </c>
      <c r="F23" s="318">
        <v>0</v>
      </c>
      <c r="G23" s="334">
        <v>0</v>
      </c>
      <c r="H23" s="335">
        <v>0</v>
      </c>
      <c r="I23" s="318">
        <v>0</v>
      </c>
      <c r="J23" s="334">
        <v>0</v>
      </c>
      <c r="K23" s="317">
        <v>0</v>
      </c>
      <c r="L23" s="318">
        <v>0</v>
      </c>
      <c r="M23" s="336">
        <f t="shared" si="2"/>
        <v>0</v>
      </c>
      <c r="N23" s="320">
        <f t="shared" si="3"/>
        <v>0</v>
      </c>
      <c r="O23" s="318">
        <f t="shared" si="4"/>
        <v>0</v>
      </c>
      <c r="P23" s="141"/>
      <c r="Q23" s="141"/>
      <c r="R23" s="141"/>
      <c r="S23" s="141"/>
      <c r="T23" s="141"/>
      <c r="U23" s="141"/>
      <c r="V23" s="141"/>
      <c r="W23" s="141"/>
      <c r="X23" s="130"/>
    </row>
    <row r="24" spans="1:24" x14ac:dyDescent="0.25">
      <c r="A24" s="55" t="str">
        <f t="shared" si="1"/>
        <v>National Grid</v>
      </c>
      <c r="B24" s="55" t="s">
        <v>10</v>
      </c>
      <c r="C24" s="287" t="s">
        <v>35</v>
      </c>
      <c r="D24" s="334">
        <v>0</v>
      </c>
      <c r="E24" s="317">
        <v>0</v>
      </c>
      <c r="F24" s="318">
        <v>0</v>
      </c>
      <c r="G24" s="334">
        <v>0</v>
      </c>
      <c r="H24" s="335">
        <v>0</v>
      </c>
      <c r="I24" s="318">
        <v>0</v>
      </c>
      <c r="J24" s="334">
        <v>0</v>
      </c>
      <c r="K24" s="317">
        <v>0</v>
      </c>
      <c r="L24" s="318">
        <v>0</v>
      </c>
      <c r="M24" s="336">
        <f t="shared" si="2"/>
        <v>0</v>
      </c>
      <c r="N24" s="320">
        <f t="shared" si="3"/>
        <v>0</v>
      </c>
      <c r="O24" s="318">
        <f t="shared" si="4"/>
        <v>0</v>
      </c>
      <c r="P24" s="141"/>
      <c r="Q24" s="141"/>
      <c r="R24" s="141"/>
      <c r="S24" s="141"/>
      <c r="T24" s="141"/>
      <c r="U24" s="141"/>
      <c r="V24" s="141"/>
      <c r="W24" s="15"/>
      <c r="X24" s="130"/>
    </row>
    <row r="25" spans="1:24" x14ac:dyDescent="0.25">
      <c r="A25" s="55" t="str">
        <f t="shared" si="1"/>
        <v>National Grid</v>
      </c>
      <c r="B25" s="55" t="s">
        <v>10</v>
      </c>
      <c r="C25" s="287" t="s">
        <v>36</v>
      </c>
      <c r="D25" s="334">
        <v>0</v>
      </c>
      <c r="E25" s="317">
        <v>0</v>
      </c>
      <c r="F25" s="318">
        <v>0</v>
      </c>
      <c r="G25" s="334">
        <v>0</v>
      </c>
      <c r="H25" s="335">
        <v>2.5</v>
      </c>
      <c r="I25" s="318">
        <v>0</v>
      </c>
      <c r="J25" s="334">
        <v>0</v>
      </c>
      <c r="K25" s="317">
        <v>2.5</v>
      </c>
      <c r="L25" s="318">
        <v>0</v>
      </c>
      <c r="M25" s="336">
        <f t="shared" si="2"/>
        <v>0</v>
      </c>
      <c r="N25" s="320">
        <f t="shared" si="3"/>
        <v>5</v>
      </c>
      <c r="O25" s="318">
        <f t="shared" si="4"/>
        <v>0</v>
      </c>
      <c r="P25" s="141"/>
      <c r="Q25" s="141"/>
      <c r="R25" s="141"/>
      <c r="S25" s="141"/>
      <c r="T25" s="141"/>
      <c r="U25" s="141"/>
      <c r="V25" s="141"/>
      <c r="W25" s="141"/>
      <c r="X25" s="141"/>
    </row>
    <row r="26" spans="1:24" x14ac:dyDescent="0.25">
      <c r="A26" s="55" t="str">
        <f t="shared" si="1"/>
        <v>National Grid</v>
      </c>
      <c r="B26" s="55" t="s">
        <v>10</v>
      </c>
      <c r="C26" s="287" t="s">
        <v>37</v>
      </c>
      <c r="D26" s="334">
        <v>0</v>
      </c>
      <c r="E26" s="317">
        <v>0</v>
      </c>
      <c r="F26" s="318">
        <v>0</v>
      </c>
      <c r="G26" s="334">
        <v>0</v>
      </c>
      <c r="H26" s="335">
        <v>14.2</v>
      </c>
      <c r="I26" s="318">
        <v>0</v>
      </c>
      <c r="J26" s="334">
        <v>0</v>
      </c>
      <c r="K26" s="317">
        <v>23.48</v>
      </c>
      <c r="L26" s="318">
        <v>0</v>
      </c>
      <c r="M26" s="336">
        <f t="shared" si="2"/>
        <v>0</v>
      </c>
      <c r="N26" s="320">
        <f t="shared" si="3"/>
        <v>37.68</v>
      </c>
      <c r="O26" s="318">
        <f t="shared" si="4"/>
        <v>0</v>
      </c>
      <c r="P26" s="141"/>
      <c r="Q26" s="141"/>
      <c r="R26" s="141"/>
      <c r="S26" s="141"/>
      <c r="T26" s="141"/>
      <c r="U26" s="141"/>
      <c r="V26" s="141"/>
      <c r="W26" s="141"/>
      <c r="X26" s="141"/>
    </row>
    <row r="27" spans="1:24" x14ac:dyDescent="0.25">
      <c r="A27" s="55" t="str">
        <f t="shared" si="1"/>
        <v>National Grid</v>
      </c>
      <c r="B27" s="55" t="s">
        <v>11</v>
      </c>
      <c r="C27" s="287" t="s">
        <v>38</v>
      </c>
      <c r="D27" s="334">
        <v>0</v>
      </c>
      <c r="E27" s="317">
        <v>0</v>
      </c>
      <c r="F27" s="318">
        <v>0</v>
      </c>
      <c r="G27" s="334">
        <v>204</v>
      </c>
      <c r="H27" s="335">
        <v>2.04</v>
      </c>
      <c r="I27" s="318">
        <v>0</v>
      </c>
      <c r="J27" s="334">
        <v>206</v>
      </c>
      <c r="K27" s="317">
        <v>2.06</v>
      </c>
      <c r="L27" s="318">
        <v>0</v>
      </c>
      <c r="M27" s="336">
        <f t="shared" si="2"/>
        <v>410</v>
      </c>
      <c r="N27" s="320">
        <f t="shared" si="3"/>
        <v>4.0999999999999996</v>
      </c>
      <c r="O27" s="318">
        <f t="shared" si="4"/>
        <v>0</v>
      </c>
      <c r="P27" s="141"/>
      <c r="Q27" s="141"/>
      <c r="R27" s="141"/>
      <c r="S27" s="141"/>
      <c r="T27" s="141"/>
      <c r="U27" s="141"/>
      <c r="V27" s="141"/>
      <c r="W27" s="141"/>
      <c r="X27" s="141"/>
    </row>
    <row r="28" spans="1:24" s="7" customFormat="1" x14ac:dyDescent="0.25">
      <c r="A28" s="55" t="str">
        <f t="shared" si="1"/>
        <v>National Grid</v>
      </c>
      <c r="B28" s="55" t="s">
        <v>11</v>
      </c>
      <c r="C28" s="287" t="s">
        <v>39</v>
      </c>
      <c r="D28" s="300">
        <v>0</v>
      </c>
      <c r="E28" s="306">
        <v>9.8000000000000004E-2</v>
      </c>
      <c r="F28" s="305">
        <v>0</v>
      </c>
      <c r="G28" s="300">
        <v>0</v>
      </c>
      <c r="H28" s="337">
        <v>0</v>
      </c>
      <c r="I28" s="305">
        <v>0</v>
      </c>
      <c r="J28" s="300">
        <v>5</v>
      </c>
      <c r="K28" s="306">
        <v>5</v>
      </c>
      <c r="L28" s="305">
        <v>0</v>
      </c>
      <c r="M28" s="336">
        <f t="shared" si="2"/>
        <v>5</v>
      </c>
      <c r="N28" s="320">
        <f t="shared" si="3"/>
        <v>5.0979999999999999</v>
      </c>
      <c r="O28" s="318">
        <f t="shared" si="4"/>
        <v>0</v>
      </c>
    </row>
    <row r="29" spans="1:24" ht="15.75" thickBot="1" x14ac:dyDescent="0.3">
      <c r="A29" s="56" t="str">
        <f t="shared" si="1"/>
        <v>National Grid</v>
      </c>
      <c r="B29" s="56" t="s">
        <v>12</v>
      </c>
      <c r="C29" s="288" t="s">
        <v>40</v>
      </c>
      <c r="D29" s="338">
        <v>0</v>
      </c>
      <c r="E29" s="325">
        <v>0</v>
      </c>
      <c r="F29" s="326">
        <v>0</v>
      </c>
      <c r="G29" s="338">
        <v>0</v>
      </c>
      <c r="H29" s="339">
        <v>0</v>
      </c>
      <c r="I29" s="326">
        <v>0</v>
      </c>
      <c r="J29" s="338">
        <v>0</v>
      </c>
      <c r="K29" s="325">
        <v>0</v>
      </c>
      <c r="L29" s="326">
        <v>0</v>
      </c>
      <c r="M29" s="336">
        <f t="shared" si="2"/>
        <v>0</v>
      </c>
      <c r="N29" s="320">
        <f t="shared" si="3"/>
        <v>0</v>
      </c>
      <c r="O29" s="318">
        <f t="shared" si="4"/>
        <v>0</v>
      </c>
      <c r="P29" s="141"/>
      <c r="Q29" s="141"/>
      <c r="R29" s="141"/>
      <c r="S29" s="141"/>
      <c r="T29" s="141"/>
      <c r="U29" s="141"/>
      <c r="V29" s="141"/>
      <c r="W29" s="141"/>
      <c r="X29" s="141"/>
    </row>
    <row r="30" spans="1:24" ht="15.75" thickBot="1" x14ac:dyDescent="0.3">
      <c r="A30" s="75"/>
      <c r="B30" s="402"/>
      <c r="C30" s="289" t="s">
        <v>2081</v>
      </c>
      <c r="D30" s="340">
        <f>SUM(D8:D29)</f>
        <v>0</v>
      </c>
      <c r="E30" s="341">
        <f t="shared" ref="E30:O30" si="8">SUM(E8:E29)</f>
        <v>9.8000000000000004E-2</v>
      </c>
      <c r="F30" s="342">
        <f t="shared" si="8"/>
        <v>0</v>
      </c>
      <c r="G30" s="340">
        <f t="shared" si="8"/>
        <v>370</v>
      </c>
      <c r="H30" s="341">
        <f t="shared" si="8"/>
        <v>28.24</v>
      </c>
      <c r="I30" s="342">
        <f t="shared" si="8"/>
        <v>0</v>
      </c>
      <c r="J30" s="340">
        <f t="shared" si="8"/>
        <v>455</v>
      </c>
      <c r="K30" s="341">
        <f t="shared" si="8"/>
        <v>45.95</v>
      </c>
      <c r="L30" s="342">
        <f t="shared" si="8"/>
        <v>0</v>
      </c>
      <c r="M30" s="343">
        <f t="shared" si="8"/>
        <v>825</v>
      </c>
      <c r="N30" s="341">
        <f t="shared" si="8"/>
        <v>74.287999999999997</v>
      </c>
      <c r="O30" s="342">
        <f t="shared" si="8"/>
        <v>0</v>
      </c>
      <c r="P30" s="141"/>
      <c r="Q30" s="141"/>
      <c r="R30" s="141"/>
      <c r="S30" s="141"/>
      <c r="T30" s="141"/>
      <c r="U30" s="141"/>
      <c r="V30" s="141"/>
      <c r="W30" s="141"/>
      <c r="X30" s="141"/>
    </row>
    <row r="31" spans="1:24" x14ac:dyDescent="0.25">
      <c r="B31" s="141"/>
      <c r="C31" s="141"/>
      <c r="D31" s="141"/>
      <c r="E31" s="141"/>
      <c r="F31" s="141"/>
      <c r="G31" s="141" t="s">
        <v>2082</v>
      </c>
      <c r="H31" s="141"/>
      <c r="I31" s="141"/>
      <c r="J31" s="141"/>
      <c r="K31" s="141"/>
      <c r="L31" s="141"/>
      <c r="M31" s="141"/>
      <c r="N31" s="141"/>
      <c r="O31" s="141"/>
      <c r="P31" s="141"/>
      <c r="Q31" s="141"/>
      <c r="R31" s="141"/>
      <c r="S31" s="141"/>
      <c r="T31" s="141"/>
      <c r="U31" s="141"/>
      <c r="V31" s="141"/>
      <c r="W31" s="141"/>
      <c r="X31" s="141"/>
    </row>
  </sheetData>
  <mergeCells count="4">
    <mergeCell ref="D6:F6"/>
    <mergeCell ref="M6:O6"/>
    <mergeCell ref="G6:I6"/>
    <mergeCell ref="J6:L6"/>
  </mergeCells>
  <printOptions gridLines="1"/>
  <pageMargins left="0.7" right="0.7" top="0.75" bottom="0.75" header="0.3" footer="0.3"/>
  <pageSetup scale="38"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AJ31"/>
  <sheetViews>
    <sheetView topLeftCell="A13" zoomScale="90" zoomScaleNormal="90" workbookViewId="0">
      <selection activeCell="J44" sqref="J44"/>
    </sheetView>
  </sheetViews>
  <sheetFormatPr defaultColWidth="9.140625" defaultRowHeight="15" x14ac:dyDescent="0.25"/>
  <cols>
    <col min="1" max="1" width="23.28515625" style="141" customWidth="1"/>
    <col min="2" max="2" width="48.140625" bestFit="1" customWidth="1"/>
    <col min="3" max="3" width="29" bestFit="1" customWidth="1"/>
    <col min="4" max="4" width="16.7109375" customWidth="1"/>
    <col min="5" max="5" width="23.42578125" bestFit="1" customWidth="1"/>
    <col min="6" max="6" width="21.7109375" style="141" customWidth="1"/>
    <col min="7" max="8" width="15.7109375" customWidth="1"/>
    <col min="9" max="9" width="15.7109375" style="141" customWidth="1"/>
    <col min="10" max="10" width="15.7109375" customWidth="1"/>
    <col min="11" max="11" width="17" customWidth="1"/>
    <col min="12" max="12" width="15.7109375" style="141" customWidth="1"/>
    <col min="13" max="14" width="16.7109375" customWidth="1"/>
    <col min="15" max="15" width="16.7109375" style="141" customWidth="1"/>
    <col min="16" max="17" width="16.7109375" customWidth="1"/>
    <col min="18" max="18" width="16.7109375" style="141" customWidth="1"/>
    <col min="19" max="19" width="16.7109375" customWidth="1"/>
    <col min="20" max="20" width="17.42578125" customWidth="1"/>
    <col min="21" max="21" width="17.85546875" style="141" customWidth="1"/>
    <col min="22" max="23" width="16.7109375" customWidth="1"/>
    <col min="24" max="24" width="17.7109375" style="141" customWidth="1"/>
    <col min="25" max="26" width="16.7109375" customWidth="1"/>
    <col min="27" max="27" width="16.7109375" style="141" customWidth="1"/>
    <col min="28" max="28" width="16.7109375" customWidth="1"/>
    <col min="29" max="29" width="16.7109375" style="141" customWidth="1"/>
    <col min="30" max="30" width="16.7109375" customWidth="1"/>
    <col min="31" max="35" width="9.7109375" customWidth="1"/>
    <col min="36" max="37" width="10.7109375" customWidth="1"/>
  </cols>
  <sheetData>
    <row r="1" spans="1:36" x14ac:dyDescent="0.25">
      <c r="A1" s="68" t="s">
        <v>2083</v>
      </c>
      <c r="B1" s="68" t="s">
        <v>2084</v>
      </c>
      <c r="C1" s="141"/>
      <c r="D1" s="267" t="s">
        <v>2</v>
      </c>
      <c r="E1" s="267" t="str">
        <f>'1.Feeder Deployment Incremental'!E1</f>
        <v>National Grid</v>
      </c>
      <c r="G1" s="65"/>
      <c r="H1" s="65"/>
      <c r="I1" s="65"/>
      <c r="J1" s="65"/>
      <c r="K1" s="65"/>
      <c r="L1" s="65"/>
      <c r="M1" s="1"/>
      <c r="N1" s="141"/>
      <c r="P1" s="141"/>
      <c r="Q1" s="141"/>
      <c r="S1" s="141"/>
      <c r="T1" s="141"/>
      <c r="V1" s="141"/>
      <c r="W1" s="141"/>
      <c r="Y1" s="141"/>
      <c r="Z1" s="141"/>
      <c r="AB1" s="141"/>
      <c r="AD1" s="141"/>
      <c r="AE1" s="141"/>
      <c r="AF1" s="141"/>
      <c r="AG1" s="141"/>
      <c r="AH1" s="141"/>
      <c r="AI1" s="141"/>
      <c r="AJ1" s="141"/>
    </row>
    <row r="2" spans="1:36" s="141" customFormat="1" x14ac:dyDescent="0.25">
      <c r="A2" s="68"/>
      <c r="B2" s="65"/>
      <c r="D2" s="267" t="s">
        <v>4</v>
      </c>
      <c r="E2" s="284">
        <f>'1.Feeder Deployment Incremental'!E2</f>
        <v>2018</v>
      </c>
      <c r="G2" s="65"/>
      <c r="H2" s="65"/>
      <c r="I2" s="65"/>
      <c r="J2" s="65"/>
      <c r="K2" s="65"/>
      <c r="L2" s="65"/>
      <c r="M2" s="1"/>
    </row>
    <row r="3" spans="1:36" x14ac:dyDescent="0.25">
      <c r="A3" s="77"/>
      <c r="B3" s="77"/>
      <c r="C3" s="77"/>
      <c r="D3" s="77"/>
      <c r="E3" s="77"/>
      <c r="G3" s="77"/>
      <c r="H3" s="77"/>
      <c r="I3" s="77"/>
      <c r="J3" s="77"/>
      <c r="K3" s="77"/>
      <c r="L3" s="77"/>
      <c r="M3" s="141"/>
      <c r="N3" s="141"/>
      <c r="P3" s="141"/>
      <c r="Q3" s="33"/>
      <c r="R3" s="33"/>
      <c r="S3" s="33"/>
      <c r="T3" s="33"/>
      <c r="U3" s="33"/>
      <c r="V3" s="33"/>
      <c r="W3" s="141"/>
      <c r="Y3" s="141"/>
      <c r="Z3" s="141"/>
      <c r="AB3" s="141"/>
      <c r="AD3" s="141"/>
      <c r="AE3" s="141"/>
      <c r="AF3" s="141"/>
      <c r="AG3" s="141"/>
      <c r="AH3" s="141"/>
      <c r="AI3" s="141"/>
      <c r="AJ3" s="141"/>
    </row>
    <row r="4" spans="1:36" ht="15" customHeight="1" x14ac:dyDescent="0.25">
      <c r="A4" s="380" t="s">
        <v>2085</v>
      </c>
      <c r="B4" s="66"/>
      <c r="C4" s="66"/>
      <c r="D4" s="66"/>
      <c r="E4" s="66"/>
      <c r="G4" s="66"/>
      <c r="H4" s="66"/>
      <c r="I4" s="66"/>
      <c r="J4" s="66"/>
      <c r="K4" s="66"/>
      <c r="L4" s="133"/>
      <c r="M4" s="142"/>
      <c r="N4" s="142"/>
      <c r="O4" s="142"/>
      <c r="P4" s="142"/>
      <c r="Q4" s="142"/>
      <c r="R4" s="142"/>
      <c r="S4" s="142"/>
      <c r="T4" s="142"/>
      <c r="U4" s="142"/>
      <c r="V4" s="142"/>
      <c r="W4" s="142"/>
      <c r="X4" s="142"/>
      <c r="Y4" s="142"/>
      <c r="Z4" s="147"/>
      <c r="AA4" s="147"/>
      <c r="AB4" s="71"/>
      <c r="AC4" s="71"/>
      <c r="AD4" s="147"/>
      <c r="AE4" s="147"/>
      <c r="AF4" s="147"/>
      <c r="AG4" s="147"/>
      <c r="AH4" s="147"/>
      <c r="AI4" s="147"/>
      <c r="AJ4" s="141"/>
    </row>
    <row r="5" spans="1:36" ht="15.75" thickBot="1" x14ac:dyDescent="0.3">
      <c r="B5" s="141"/>
      <c r="C5" s="141"/>
      <c r="D5" s="141"/>
      <c r="E5" s="141"/>
      <c r="G5" s="141"/>
      <c r="H5" s="141"/>
      <c r="J5" s="141"/>
      <c r="K5" s="141"/>
      <c r="M5" s="147"/>
      <c r="N5" s="147"/>
      <c r="O5" s="147"/>
      <c r="P5" s="147"/>
      <c r="Q5" s="147"/>
      <c r="R5" s="147"/>
      <c r="S5" s="147"/>
      <c r="T5" s="147"/>
      <c r="U5" s="147"/>
      <c r="V5" s="147"/>
      <c r="W5" s="147"/>
      <c r="X5" s="147"/>
      <c r="Y5" s="147"/>
      <c r="Z5" s="147"/>
      <c r="AA5" s="147"/>
      <c r="AB5" s="147"/>
      <c r="AC5" s="147"/>
      <c r="AD5" s="147"/>
      <c r="AE5" s="147"/>
      <c r="AF5" s="147"/>
      <c r="AG5" s="147"/>
      <c r="AH5" s="147"/>
      <c r="AI5" s="147"/>
      <c r="AJ5" s="141"/>
    </row>
    <row r="6" spans="1:36" ht="15" customHeight="1" thickBot="1" x14ac:dyDescent="0.3">
      <c r="B6" s="208"/>
      <c r="C6" s="208"/>
      <c r="D6" s="744">
        <v>2019</v>
      </c>
      <c r="E6" s="745"/>
      <c r="F6" s="745"/>
      <c r="G6" s="745"/>
      <c r="H6" s="745"/>
      <c r="I6" s="745"/>
      <c r="J6" s="745"/>
      <c r="K6" s="745"/>
      <c r="L6" s="746"/>
      <c r="M6" s="728">
        <v>2020</v>
      </c>
      <c r="N6" s="729"/>
      <c r="O6" s="729"/>
      <c r="P6" s="729"/>
      <c r="Q6" s="729"/>
      <c r="R6" s="729"/>
      <c r="S6" s="729"/>
      <c r="T6" s="729"/>
      <c r="U6" s="730"/>
      <c r="V6" s="728" t="s">
        <v>2064</v>
      </c>
      <c r="W6" s="729"/>
      <c r="X6" s="729"/>
      <c r="Y6" s="729"/>
      <c r="Z6" s="729"/>
      <c r="AA6" s="729"/>
      <c r="AB6" s="729"/>
      <c r="AC6" s="729"/>
      <c r="AD6" s="730"/>
      <c r="AE6" s="2"/>
      <c r="AF6" s="2"/>
      <c r="AG6" s="2"/>
      <c r="AH6" s="2"/>
      <c r="AI6" s="2"/>
      <c r="AJ6" s="141"/>
    </row>
    <row r="7" spans="1:36" ht="15" customHeight="1" thickBot="1" x14ac:dyDescent="0.3">
      <c r="B7" s="208"/>
      <c r="C7" s="208"/>
      <c r="D7" s="738" t="s">
        <v>2086</v>
      </c>
      <c r="E7" s="739"/>
      <c r="F7" s="740"/>
      <c r="G7" s="741" t="s">
        <v>2087</v>
      </c>
      <c r="H7" s="742"/>
      <c r="I7" s="743"/>
      <c r="J7" s="756" t="s">
        <v>2088</v>
      </c>
      <c r="K7" s="757"/>
      <c r="L7" s="758"/>
      <c r="M7" s="747" t="s">
        <v>2086</v>
      </c>
      <c r="N7" s="748"/>
      <c r="O7" s="749"/>
      <c r="P7" s="747" t="s">
        <v>2089</v>
      </c>
      <c r="Q7" s="748"/>
      <c r="R7" s="749"/>
      <c r="S7" s="750" t="s">
        <v>2088</v>
      </c>
      <c r="T7" s="751"/>
      <c r="U7" s="752"/>
      <c r="V7" s="753" t="s">
        <v>2086</v>
      </c>
      <c r="W7" s="754"/>
      <c r="X7" s="755"/>
      <c r="Y7" s="753" t="s">
        <v>2089</v>
      </c>
      <c r="Z7" s="754"/>
      <c r="AA7" s="755"/>
      <c r="AB7" s="735" t="s">
        <v>2088</v>
      </c>
      <c r="AC7" s="736"/>
      <c r="AD7" s="737"/>
      <c r="AE7" s="2"/>
      <c r="AF7" s="2"/>
      <c r="AG7" s="2"/>
      <c r="AH7" s="2"/>
      <c r="AI7" s="2"/>
      <c r="AJ7" s="141"/>
    </row>
    <row r="8" spans="1:36" ht="90" customHeight="1" thickBot="1" x14ac:dyDescent="0.3">
      <c r="A8" s="406" t="s">
        <v>2</v>
      </c>
      <c r="B8" s="139" t="s">
        <v>2065</v>
      </c>
      <c r="C8" s="139" t="s">
        <v>2066</v>
      </c>
      <c r="D8" s="291" t="s">
        <v>2090</v>
      </c>
      <c r="E8" s="290" t="s">
        <v>2091</v>
      </c>
      <c r="F8" s="292" t="s">
        <v>2092</v>
      </c>
      <c r="G8" s="291" t="s">
        <v>2093</v>
      </c>
      <c r="H8" s="290" t="s">
        <v>2094</v>
      </c>
      <c r="I8" s="292" t="s">
        <v>2095</v>
      </c>
      <c r="J8" s="291" t="s">
        <v>2096</v>
      </c>
      <c r="K8" s="290" t="s">
        <v>2097</v>
      </c>
      <c r="L8" s="622" t="s">
        <v>2098</v>
      </c>
      <c r="M8" s="51" t="s">
        <v>2090</v>
      </c>
      <c r="N8" s="53" t="s">
        <v>2099</v>
      </c>
      <c r="O8" s="52" t="s">
        <v>2100</v>
      </c>
      <c r="P8" s="51" t="s">
        <v>2101</v>
      </c>
      <c r="Q8" s="53" t="s">
        <v>2102</v>
      </c>
      <c r="R8" s="52" t="s">
        <v>2103</v>
      </c>
      <c r="S8" s="51" t="s">
        <v>2104</v>
      </c>
      <c r="T8" s="53" t="s">
        <v>2105</v>
      </c>
      <c r="U8" s="621" t="s">
        <v>2106</v>
      </c>
      <c r="V8" s="51" t="s">
        <v>2090</v>
      </c>
      <c r="W8" s="53" t="s">
        <v>2107</v>
      </c>
      <c r="X8" s="52" t="s">
        <v>2100</v>
      </c>
      <c r="Y8" s="51" t="s">
        <v>2101</v>
      </c>
      <c r="Z8" s="53" t="s">
        <v>2102</v>
      </c>
      <c r="AA8" s="52" t="s">
        <v>2103</v>
      </c>
      <c r="AB8" s="51" t="s">
        <v>2104</v>
      </c>
      <c r="AC8" s="53" t="s">
        <v>2105</v>
      </c>
      <c r="AD8" s="52" t="s">
        <v>2106</v>
      </c>
      <c r="AE8" s="2"/>
      <c r="AF8" s="2"/>
      <c r="AG8" s="2"/>
      <c r="AH8" s="2"/>
      <c r="AI8" s="2"/>
      <c r="AJ8" s="141"/>
    </row>
    <row r="9" spans="1:36" ht="15" customHeight="1" x14ac:dyDescent="0.25">
      <c r="A9" s="54" t="str">
        <f>$E$1</f>
        <v>National Grid</v>
      </c>
      <c r="B9" s="403" t="s">
        <v>7</v>
      </c>
      <c r="C9" s="347" t="s">
        <v>20</v>
      </c>
      <c r="D9" s="309">
        <v>0</v>
      </c>
      <c r="E9" s="307">
        <v>0</v>
      </c>
      <c r="F9" s="308">
        <v>0</v>
      </c>
      <c r="G9" s="309"/>
      <c r="H9" s="307"/>
      <c r="I9" s="308"/>
      <c r="J9" s="294">
        <f>IFERROR(0,(G9-D9)/D9)</f>
        <v>0</v>
      </c>
      <c r="K9" s="295">
        <f t="shared" ref="K9:L9" si="0">IFERROR(0,(H9-E9)/E9)</f>
        <v>0</v>
      </c>
      <c r="L9" s="296">
        <f t="shared" si="0"/>
        <v>0</v>
      </c>
      <c r="M9" s="309"/>
      <c r="N9" s="307"/>
      <c r="O9" s="308"/>
      <c r="P9" s="344"/>
      <c r="Q9" s="307"/>
      <c r="R9" s="308"/>
      <c r="S9" s="294">
        <f>IFERROR(0,(P9-M9)/M9)</f>
        <v>0</v>
      </c>
      <c r="T9" s="295">
        <f t="shared" ref="T9:T30" si="1">IFERROR(0,(Q9-N9)/N9)</f>
        <v>0</v>
      </c>
      <c r="U9" s="296">
        <f t="shared" ref="U9:U30" si="2">IFERROR(0,(R9-O9)/O9)</f>
        <v>0</v>
      </c>
      <c r="V9" s="309"/>
      <c r="W9" s="345"/>
      <c r="X9" s="308"/>
      <c r="Y9" s="309"/>
      <c r="Z9" s="307"/>
      <c r="AA9" s="308"/>
      <c r="AB9" s="294">
        <f>IFERROR(0,(Y9-V9)/V9)</f>
        <v>0</v>
      </c>
      <c r="AC9" s="295">
        <f t="shared" ref="AC9:AC30" si="3">IFERROR(0,(Z9-W9)/W9)</f>
        <v>0</v>
      </c>
      <c r="AD9" s="296">
        <f t="shared" ref="AD9:AD30" si="4">IFERROR(0,(AA9-X9)/X9)</f>
        <v>0</v>
      </c>
      <c r="AE9" s="141"/>
      <c r="AF9" s="141"/>
      <c r="AG9" s="141"/>
      <c r="AH9" s="141"/>
      <c r="AI9" s="141"/>
      <c r="AJ9" s="130"/>
    </row>
    <row r="10" spans="1:36" x14ac:dyDescent="0.25">
      <c r="A10" s="55" t="str">
        <f t="shared" ref="A10:A30" si="5">$E$1</f>
        <v>National Grid</v>
      </c>
      <c r="B10" s="404" t="s">
        <v>7</v>
      </c>
      <c r="C10" s="348" t="s">
        <v>21</v>
      </c>
      <c r="D10" s="312">
        <v>0</v>
      </c>
      <c r="E10" s="313">
        <v>0</v>
      </c>
      <c r="F10" s="314">
        <v>0</v>
      </c>
      <c r="G10" s="312"/>
      <c r="H10" s="313"/>
      <c r="I10" s="314"/>
      <c r="J10" s="297">
        <f t="shared" ref="J10:J30" si="6">IFERROR(0,(G10-D10)/D10)</f>
        <v>0</v>
      </c>
      <c r="K10" s="298">
        <f t="shared" ref="K10:K30" si="7">IFERROR(0,(H10-E10)/E10)</f>
        <v>0</v>
      </c>
      <c r="L10" s="299">
        <f t="shared" ref="L10:L30" si="8">IFERROR(0,(I10-F10)/F10)</f>
        <v>0</v>
      </c>
      <c r="M10" s="316"/>
      <c r="N10" s="317"/>
      <c r="O10" s="318"/>
      <c r="P10" s="319"/>
      <c r="Q10" s="317"/>
      <c r="R10" s="318"/>
      <c r="S10" s="297">
        <f t="shared" ref="S10:S30" si="9">IFERROR(0,(P10-M10)/M10)</f>
        <v>0</v>
      </c>
      <c r="T10" s="298">
        <f t="shared" si="1"/>
        <v>0</v>
      </c>
      <c r="U10" s="299">
        <f t="shared" si="2"/>
        <v>0</v>
      </c>
      <c r="V10" s="316"/>
      <c r="W10" s="320"/>
      <c r="X10" s="318"/>
      <c r="Y10" s="316"/>
      <c r="Z10" s="317"/>
      <c r="AA10" s="318"/>
      <c r="AB10" s="297">
        <f t="shared" ref="AB10:AB30" si="10">IFERROR(0,(Y10-V10)/V10)</f>
        <v>0</v>
      </c>
      <c r="AC10" s="298">
        <f t="shared" si="3"/>
        <v>0</v>
      </c>
      <c r="AD10" s="299">
        <f t="shared" si="4"/>
        <v>0</v>
      </c>
      <c r="AE10" s="141"/>
      <c r="AF10" s="141"/>
      <c r="AG10" s="141"/>
      <c r="AH10" s="141"/>
      <c r="AI10" s="141"/>
      <c r="AJ10" s="130"/>
    </row>
    <row r="11" spans="1:36" x14ac:dyDescent="0.25">
      <c r="A11" s="55" t="str">
        <f t="shared" si="5"/>
        <v>National Grid</v>
      </c>
      <c r="B11" s="404" t="s">
        <v>7</v>
      </c>
      <c r="C11" s="348" t="s">
        <v>22</v>
      </c>
      <c r="D11" s="316">
        <v>0</v>
      </c>
      <c r="E11" s="317">
        <v>0</v>
      </c>
      <c r="F11" s="318">
        <v>0</v>
      </c>
      <c r="G11" s="316"/>
      <c r="H11" s="317"/>
      <c r="I11" s="318"/>
      <c r="J11" s="297">
        <f t="shared" si="6"/>
        <v>0</v>
      </c>
      <c r="K11" s="298">
        <f t="shared" si="7"/>
        <v>0</v>
      </c>
      <c r="L11" s="299">
        <f t="shared" si="8"/>
        <v>0</v>
      </c>
      <c r="M11" s="316"/>
      <c r="N11" s="317"/>
      <c r="O11" s="318"/>
      <c r="P11" s="319"/>
      <c r="Q11" s="317"/>
      <c r="R11" s="318"/>
      <c r="S11" s="297">
        <f t="shared" si="9"/>
        <v>0</v>
      </c>
      <c r="T11" s="298">
        <f t="shared" si="1"/>
        <v>0</v>
      </c>
      <c r="U11" s="299">
        <f t="shared" si="2"/>
        <v>0</v>
      </c>
      <c r="V11" s="316"/>
      <c r="W11" s="320"/>
      <c r="X11" s="318"/>
      <c r="Y11" s="316"/>
      <c r="Z11" s="317"/>
      <c r="AA11" s="318"/>
      <c r="AB11" s="297">
        <f t="shared" si="10"/>
        <v>0</v>
      </c>
      <c r="AC11" s="298">
        <f t="shared" si="3"/>
        <v>0</v>
      </c>
      <c r="AD11" s="299">
        <f t="shared" si="4"/>
        <v>0</v>
      </c>
      <c r="AE11" s="141"/>
      <c r="AF11" s="141"/>
      <c r="AG11" s="141"/>
      <c r="AH11" s="141"/>
      <c r="AI11" s="141"/>
      <c r="AJ11" s="130"/>
    </row>
    <row r="12" spans="1:36" x14ac:dyDescent="0.25">
      <c r="A12" s="55" t="str">
        <f t="shared" si="5"/>
        <v>National Grid</v>
      </c>
      <c r="B12" s="404" t="s">
        <v>7</v>
      </c>
      <c r="C12" s="348" t="s">
        <v>23</v>
      </c>
      <c r="D12" s="316">
        <v>0</v>
      </c>
      <c r="E12" s="317">
        <v>0</v>
      </c>
      <c r="F12" s="318">
        <v>0</v>
      </c>
      <c r="G12" s="316"/>
      <c r="H12" s="317"/>
      <c r="I12" s="318"/>
      <c r="J12" s="297">
        <f t="shared" si="6"/>
        <v>0</v>
      </c>
      <c r="K12" s="298">
        <f t="shared" si="7"/>
        <v>0</v>
      </c>
      <c r="L12" s="299">
        <f t="shared" si="8"/>
        <v>0</v>
      </c>
      <c r="M12" s="316"/>
      <c r="N12" s="317"/>
      <c r="O12" s="318"/>
      <c r="P12" s="319"/>
      <c r="Q12" s="317"/>
      <c r="R12" s="318"/>
      <c r="S12" s="297">
        <f t="shared" si="9"/>
        <v>0</v>
      </c>
      <c r="T12" s="298">
        <f t="shared" si="1"/>
        <v>0</v>
      </c>
      <c r="U12" s="299">
        <f t="shared" si="2"/>
        <v>0</v>
      </c>
      <c r="V12" s="316"/>
      <c r="W12" s="320"/>
      <c r="X12" s="318"/>
      <c r="Y12" s="316"/>
      <c r="Z12" s="317"/>
      <c r="AA12" s="318"/>
      <c r="AB12" s="297">
        <f t="shared" si="10"/>
        <v>0</v>
      </c>
      <c r="AC12" s="298">
        <f t="shared" si="3"/>
        <v>0</v>
      </c>
      <c r="AD12" s="299">
        <f t="shared" si="4"/>
        <v>0</v>
      </c>
      <c r="AE12" s="141"/>
      <c r="AF12" s="141"/>
      <c r="AG12" s="141"/>
      <c r="AH12" s="141"/>
      <c r="AI12" s="141"/>
      <c r="AJ12" s="130"/>
    </row>
    <row r="13" spans="1:36" x14ac:dyDescent="0.25">
      <c r="A13" s="55" t="str">
        <f t="shared" si="5"/>
        <v>National Grid</v>
      </c>
      <c r="B13" s="404" t="s">
        <v>7</v>
      </c>
      <c r="C13" s="348" t="s">
        <v>24</v>
      </c>
      <c r="D13" s="316">
        <v>0</v>
      </c>
      <c r="E13" s="317">
        <v>0</v>
      </c>
      <c r="F13" s="318">
        <v>0</v>
      </c>
      <c r="G13" s="316"/>
      <c r="H13" s="317"/>
      <c r="I13" s="318"/>
      <c r="J13" s="297">
        <f t="shared" si="6"/>
        <v>0</v>
      </c>
      <c r="K13" s="298">
        <f t="shared" si="7"/>
        <v>0</v>
      </c>
      <c r="L13" s="299">
        <f t="shared" si="8"/>
        <v>0</v>
      </c>
      <c r="M13" s="316"/>
      <c r="N13" s="317"/>
      <c r="O13" s="318"/>
      <c r="P13" s="319"/>
      <c r="Q13" s="321"/>
      <c r="R13" s="322"/>
      <c r="S13" s="297">
        <f t="shared" si="9"/>
        <v>0</v>
      </c>
      <c r="T13" s="298">
        <f t="shared" si="1"/>
        <v>0</v>
      </c>
      <c r="U13" s="299">
        <f t="shared" si="2"/>
        <v>0</v>
      </c>
      <c r="V13" s="316"/>
      <c r="W13" s="320"/>
      <c r="X13" s="318"/>
      <c r="Y13" s="323"/>
      <c r="Z13" s="317"/>
      <c r="AA13" s="318"/>
      <c r="AB13" s="297">
        <f t="shared" si="10"/>
        <v>0</v>
      </c>
      <c r="AC13" s="298">
        <f t="shared" si="3"/>
        <v>0</v>
      </c>
      <c r="AD13" s="299">
        <f t="shared" si="4"/>
        <v>0</v>
      </c>
      <c r="AE13" s="141"/>
      <c r="AF13" s="141"/>
      <c r="AG13" s="18"/>
      <c r="AH13" s="141"/>
      <c r="AI13" s="141"/>
      <c r="AJ13" s="130"/>
    </row>
    <row r="14" spans="1:36" s="141" customFormat="1" x14ac:dyDescent="0.25">
      <c r="A14" s="55" t="str">
        <f t="shared" si="5"/>
        <v>National Grid</v>
      </c>
      <c r="B14" s="404" t="s">
        <v>7</v>
      </c>
      <c r="C14" s="348" t="s">
        <v>2079</v>
      </c>
      <c r="D14" s="316">
        <v>80</v>
      </c>
      <c r="E14" s="317">
        <v>1.76</v>
      </c>
      <c r="F14" s="318">
        <v>0</v>
      </c>
      <c r="G14" s="316"/>
      <c r="H14" s="317"/>
      <c r="I14" s="318"/>
      <c r="J14" s="297">
        <f t="shared" ref="J14" si="11">IFERROR(0,(G14-D14)/D14)</f>
        <v>0</v>
      </c>
      <c r="K14" s="298">
        <f t="shared" ref="K14" si="12">IFERROR(0,(H14-E14)/E14)</f>
        <v>0</v>
      </c>
      <c r="L14" s="299">
        <f t="shared" ref="L14" si="13">IFERROR(0,(I14-F14)/F14)</f>
        <v>0</v>
      </c>
      <c r="M14" s="316"/>
      <c r="N14" s="317"/>
      <c r="O14" s="318"/>
      <c r="P14" s="319"/>
      <c r="Q14" s="317"/>
      <c r="R14" s="318"/>
      <c r="S14" s="297">
        <f t="shared" ref="S14" si="14">IFERROR(0,(P14-M14)/M14)</f>
        <v>0</v>
      </c>
      <c r="T14" s="298">
        <f t="shared" ref="T14" si="15">IFERROR(0,(Q14-N14)/N14)</f>
        <v>0</v>
      </c>
      <c r="U14" s="299">
        <f t="shared" ref="U14" si="16">IFERROR(0,(R14-O14)/O14)</f>
        <v>0</v>
      </c>
      <c r="V14" s="316"/>
      <c r="W14" s="320"/>
      <c r="X14" s="318"/>
      <c r="Y14" s="316"/>
      <c r="Z14" s="317"/>
      <c r="AA14" s="318"/>
      <c r="AB14" s="297">
        <f t="shared" ref="AB14" si="17">IFERROR(0,(Y14-V14)/V14)</f>
        <v>0</v>
      </c>
      <c r="AC14" s="298">
        <f t="shared" ref="AC14" si="18">IFERROR(0,(Z14-W14)/W14)</f>
        <v>0</v>
      </c>
      <c r="AD14" s="299">
        <f t="shared" ref="AD14" si="19">IFERROR(0,(AA14-X14)/X14)</f>
        <v>0</v>
      </c>
      <c r="AH14" s="16"/>
      <c r="AJ14" s="130"/>
    </row>
    <row r="15" spans="1:36" x14ac:dyDescent="0.25">
      <c r="A15" s="55" t="str">
        <f t="shared" si="5"/>
        <v>National Grid</v>
      </c>
      <c r="B15" s="404" t="s">
        <v>7</v>
      </c>
      <c r="C15" s="348" t="s">
        <v>25</v>
      </c>
      <c r="D15" s="316">
        <v>0</v>
      </c>
      <c r="E15" s="317">
        <v>0</v>
      </c>
      <c r="F15" s="318">
        <v>0</v>
      </c>
      <c r="G15" s="316"/>
      <c r="H15" s="317"/>
      <c r="I15" s="318"/>
      <c r="J15" s="297">
        <f t="shared" si="6"/>
        <v>0</v>
      </c>
      <c r="K15" s="298">
        <f t="shared" si="7"/>
        <v>0</v>
      </c>
      <c r="L15" s="299">
        <f t="shared" si="8"/>
        <v>0</v>
      </c>
      <c r="M15" s="316"/>
      <c r="N15" s="317"/>
      <c r="O15" s="318"/>
      <c r="P15" s="319"/>
      <c r="Q15" s="317"/>
      <c r="R15" s="318"/>
      <c r="S15" s="297">
        <f t="shared" si="9"/>
        <v>0</v>
      </c>
      <c r="T15" s="298">
        <f t="shared" si="1"/>
        <v>0</v>
      </c>
      <c r="U15" s="299">
        <f t="shared" si="2"/>
        <v>0</v>
      </c>
      <c r="V15" s="316"/>
      <c r="W15" s="320"/>
      <c r="X15" s="318"/>
      <c r="Y15" s="316"/>
      <c r="Z15" s="317"/>
      <c r="AA15" s="318"/>
      <c r="AB15" s="297">
        <f t="shared" si="10"/>
        <v>0</v>
      </c>
      <c r="AC15" s="298">
        <f t="shared" si="3"/>
        <v>0</v>
      </c>
      <c r="AD15" s="299">
        <f t="shared" si="4"/>
        <v>0</v>
      </c>
      <c r="AE15" s="141"/>
      <c r="AF15" s="141"/>
      <c r="AG15" s="141"/>
      <c r="AH15" s="16"/>
      <c r="AI15" s="141"/>
      <c r="AJ15" s="130"/>
    </row>
    <row r="16" spans="1:36" x14ac:dyDescent="0.25">
      <c r="A16" s="55" t="str">
        <f t="shared" si="5"/>
        <v>National Grid</v>
      </c>
      <c r="B16" s="404" t="s">
        <v>8</v>
      </c>
      <c r="C16" s="348" t="s">
        <v>2080</v>
      </c>
      <c r="D16" s="316">
        <v>20</v>
      </c>
      <c r="E16" s="317">
        <v>2.54</v>
      </c>
      <c r="F16" s="318">
        <v>0</v>
      </c>
      <c r="G16" s="316"/>
      <c r="H16" s="317"/>
      <c r="I16" s="318"/>
      <c r="J16" s="297">
        <f t="shared" si="6"/>
        <v>0</v>
      </c>
      <c r="K16" s="298">
        <f t="shared" si="7"/>
        <v>0</v>
      </c>
      <c r="L16" s="299">
        <f t="shared" si="8"/>
        <v>0</v>
      </c>
      <c r="M16" s="316"/>
      <c r="N16" s="317"/>
      <c r="O16" s="318"/>
      <c r="P16" s="319"/>
      <c r="Q16" s="317"/>
      <c r="R16" s="318"/>
      <c r="S16" s="297">
        <f t="shared" si="9"/>
        <v>0</v>
      </c>
      <c r="T16" s="298">
        <f t="shared" si="1"/>
        <v>0</v>
      </c>
      <c r="U16" s="299">
        <f t="shared" si="2"/>
        <v>0</v>
      </c>
      <c r="V16" s="316"/>
      <c r="W16" s="320"/>
      <c r="X16" s="318"/>
      <c r="Y16" s="316"/>
      <c r="Z16" s="317"/>
      <c r="AA16" s="318"/>
      <c r="AB16" s="297">
        <f t="shared" si="10"/>
        <v>0</v>
      </c>
      <c r="AC16" s="298">
        <f t="shared" si="3"/>
        <v>0</v>
      </c>
      <c r="AD16" s="299">
        <f t="shared" si="4"/>
        <v>0</v>
      </c>
      <c r="AE16" s="141"/>
      <c r="AF16" s="141"/>
      <c r="AG16" s="141"/>
      <c r="AH16" s="141"/>
      <c r="AI16" s="141"/>
      <c r="AJ16" s="130"/>
    </row>
    <row r="17" spans="1:36" x14ac:dyDescent="0.25">
      <c r="A17" s="55" t="str">
        <f t="shared" si="5"/>
        <v>National Grid</v>
      </c>
      <c r="B17" s="404" t="s">
        <v>8</v>
      </c>
      <c r="C17" s="348" t="s">
        <v>27</v>
      </c>
      <c r="D17" s="316">
        <v>0</v>
      </c>
      <c r="E17" s="317">
        <v>0</v>
      </c>
      <c r="F17" s="318">
        <v>0</v>
      </c>
      <c r="G17" s="316"/>
      <c r="H17" s="317"/>
      <c r="I17" s="318"/>
      <c r="J17" s="297">
        <f t="shared" si="6"/>
        <v>0</v>
      </c>
      <c r="K17" s="298">
        <f t="shared" si="7"/>
        <v>0</v>
      </c>
      <c r="L17" s="299">
        <f t="shared" si="8"/>
        <v>0</v>
      </c>
      <c r="M17" s="316"/>
      <c r="N17" s="317"/>
      <c r="O17" s="318"/>
      <c r="P17" s="319"/>
      <c r="Q17" s="317"/>
      <c r="R17" s="318"/>
      <c r="S17" s="297">
        <f t="shared" si="9"/>
        <v>0</v>
      </c>
      <c r="T17" s="298">
        <f t="shared" si="1"/>
        <v>0</v>
      </c>
      <c r="U17" s="299">
        <f t="shared" si="2"/>
        <v>0</v>
      </c>
      <c r="V17" s="316"/>
      <c r="W17" s="320"/>
      <c r="X17" s="318"/>
      <c r="Y17" s="316"/>
      <c r="Z17" s="317"/>
      <c r="AA17" s="318"/>
      <c r="AB17" s="297">
        <f t="shared" si="10"/>
        <v>0</v>
      </c>
      <c r="AC17" s="298">
        <f t="shared" si="3"/>
        <v>0</v>
      </c>
      <c r="AD17" s="299">
        <f t="shared" si="4"/>
        <v>0</v>
      </c>
      <c r="AE17" s="141"/>
      <c r="AF17" s="141"/>
      <c r="AG17" s="141"/>
      <c r="AH17" s="141"/>
      <c r="AI17" s="141"/>
      <c r="AJ17" s="130"/>
    </row>
    <row r="18" spans="1:36" x14ac:dyDescent="0.25">
      <c r="A18" s="55" t="str">
        <f t="shared" si="5"/>
        <v>National Grid</v>
      </c>
      <c r="B18" s="404" t="s">
        <v>8</v>
      </c>
      <c r="C18" s="348" t="s">
        <v>28</v>
      </c>
      <c r="D18" s="316">
        <v>0</v>
      </c>
      <c r="E18" s="317">
        <v>0</v>
      </c>
      <c r="F18" s="318">
        <v>0</v>
      </c>
      <c r="G18" s="316"/>
      <c r="H18" s="317"/>
      <c r="I18" s="318"/>
      <c r="J18" s="297">
        <f t="shared" si="6"/>
        <v>0</v>
      </c>
      <c r="K18" s="298">
        <f t="shared" si="7"/>
        <v>0</v>
      </c>
      <c r="L18" s="299">
        <f t="shared" si="8"/>
        <v>0</v>
      </c>
      <c r="M18" s="316"/>
      <c r="N18" s="317"/>
      <c r="O18" s="318"/>
      <c r="P18" s="319"/>
      <c r="Q18" s="317"/>
      <c r="R18" s="318"/>
      <c r="S18" s="297">
        <f t="shared" si="9"/>
        <v>0</v>
      </c>
      <c r="T18" s="298">
        <f t="shared" si="1"/>
        <v>0</v>
      </c>
      <c r="U18" s="299">
        <f t="shared" si="2"/>
        <v>0</v>
      </c>
      <c r="V18" s="316"/>
      <c r="W18" s="320"/>
      <c r="X18" s="318"/>
      <c r="Y18" s="316"/>
      <c r="Z18" s="317"/>
      <c r="AA18" s="318"/>
      <c r="AB18" s="297">
        <f t="shared" si="10"/>
        <v>0</v>
      </c>
      <c r="AC18" s="298">
        <f t="shared" si="3"/>
        <v>0</v>
      </c>
      <c r="AD18" s="299">
        <f t="shared" si="4"/>
        <v>0</v>
      </c>
      <c r="AE18" s="141"/>
      <c r="AF18" s="141"/>
      <c r="AG18" s="141"/>
      <c r="AH18" s="141"/>
      <c r="AI18" s="141"/>
      <c r="AJ18" s="130"/>
    </row>
    <row r="19" spans="1:36" x14ac:dyDescent="0.25">
      <c r="A19" s="55" t="str">
        <f t="shared" si="5"/>
        <v>National Grid</v>
      </c>
      <c r="B19" s="404" t="s">
        <v>8</v>
      </c>
      <c r="C19" s="348" t="s">
        <v>29</v>
      </c>
      <c r="D19" s="316">
        <v>0</v>
      </c>
      <c r="E19" s="317">
        <v>0</v>
      </c>
      <c r="F19" s="318">
        <v>0</v>
      </c>
      <c r="G19" s="316"/>
      <c r="H19" s="317"/>
      <c r="I19" s="318"/>
      <c r="J19" s="297">
        <f t="shared" si="6"/>
        <v>0</v>
      </c>
      <c r="K19" s="298">
        <f t="shared" si="7"/>
        <v>0</v>
      </c>
      <c r="L19" s="299">
        <f t="shared" si="8"/>
        <v>0</v>
      </c>
      <c r="M19" s="316"/>
      <c r="N19" s="317"/>
      <c r="O19" s="318"/>
      <c r="P19" s="319"/>
      <c r="Q19" s="317"/>
      <c r="R19" s="318"/>
      <c r="S19" s="297">
        <f t="shared" si="9"/>
        <v>0</v>
      </c>
      <c r="T19" s="298">
        <f t="shared" si="1"/>
        <v>0</v>
      </c>
      <c r="U19" s="299">
        <f t="shared" si="2"/>
        <v>0</v>
      </c>
      <c r="V19" s="316"/>
      <c r="W19" s="320"/>
      <c r="X19" s="318"/>
      <c r="Y19" s="316"/>
      <c r="Z19" s="317"/>
      <c r="AA19" s="318"/>
      <c r="AB19" s="297">
        <f t="shared" si="10"/>
        <v>0</v>
      </c>
      <c r="AC19" s="298">
        <f t="shared" si="3"/>
        <v>0</v>
      </c>
      <c r="AD19" s="299">
        <f t="shared" si="4"/>
        <v>0</v>
      </c>
      <c r="AE19" s="141"/>
      <c r="AF19" s="141"/>
      <c r="AG19" s="141"/>
      <c r="AH19" s="141"/>
      <c r="AI19" s="141"/>
      <c r="AJ19" s="130"/>
    </row>
    <row r="20" spans="1:36" ht="15" customHeight="1" x14ac:dyDescent="0.25">
      <c r="A20" s="55" t="str">
        <f t="shared" si="5"/>
        <v>National Grid</v>
      </c>
      <c r="B20" s="404" t="s">
        <v>9</v>
      </c>
      <c r="C20" s="348" t="s">
        <v>30</v>
      </c>
      <c r="D20" s="316">
        <v>8</v>
      </c>
      <c r="E20" s="317">
        <v>1.6</v>
      </c>
      <c r="F20" s="318">
        <v>0</v>
      </c>
      <c r="G20" s="316"/>
      <c r="H20" s="317"/>
      <c r="I20" s="318"/>
      <c r="J20" s="297">
        <f t="shared" si="6"/>
        <v>0</v>
      </c>
      <c r="K20" s="298">
        <f t="shared" si="7"/>
        <v>0</v>
      </c>
      <c r="L20" s="299">
        <f t="shared" si="8"/>
        <v>0</v>
      </c>
      <c r="M20" s="316"/>
      <c r="N20" s="317"/>
      <c r="O20" s="318"/>
      <c r="P20" s="319"/>
      <c r="Q20" s="317"/>
      <c r="R20" s="318"/>
      <c r="S20" s="297">
        <f t="shared" si="9"/>
        <v>0</v>
      </c>
      <c r="T20" s="298">
        <f t="shared" si="1"/>
        <v>0</v>
      </c>
      <c r="U20" s="299">
        <f t="shared" si="2"/>
        <v>0</v>
      </c>
      <c r="V20" s="316"/>
      <c r="W20" s="320"/>
      <c r="X20" s="318"/>
      <c r="Y20" s="316"/>
      <c r="Z20" s="317"/>
      <c r="AA20" s="318"/>
      <c r="AB20" s="297">
        <f t="shared" si="10"/>
        <v>0</v>
      </c>
      <c r="AC20" s="298">
        <f t="shared" si="3"/>
        <v>0</v>
      </c>
      <c r="AD20" s="299">
        <f t="shared" si="4"/>
        <v>0</v>
      </c>
      <c r="AE20" s="141"/>
      <c r="AF20" s="141"/>
      <c r="AG20" s="141"/>
      <c r="AH20" s="141"/>
      <c r="AI20" s="141"/>
      <c r="AJ20" s="130"/>
    </row>
    <row r="21" spans="1:36" x14ac:dyDescent="0.25">
      <c r="A21" s="55" t="str">
        <f t="shared" si="5"/>
        <v>National Grid</v>
      </c>
      <c r="B21" s="404" t="s">
        <v>9</v>
      </c>
      <c r="C21" s="348" t="s">
        <v>31</v>
      </c>
      <c r="D21" s="316">
        <v>40</v>
      </c>
      <c r="E21" s="317">
        <v>2</v>
      </c>
      <c r="F21" s="318">
        <v>0</v>
      </c>
      <c r="G21" s="316"/>
      <c r="H21" s="317"/>
      <c r="I21" s="318"/>
      <c r="J21" s="297">
        <f t="shared" si="6"/>
        <v>0</v>
      </c>
      <c r="K21" s="298">
        <f t="shared" si="7"/>
        <v>0</v>
      </c>
      <c r="L21" s="299">
        <f t="shared" si="8"/>
        <v>0</v>
      </c>
      <c r="M21" s="316"/>
      <c r="N21" s="317"/>
      <c r="O21" s="318"/>
      <c r="P21" s="319"/>
      <c r="Q21" s="317"/>
      <c r="R21" s="318"/>
      <c r="S21" s="297">
        <f t="shared" si="9"/>
        <v>0</v>
      </c>
      <c r="T21" s="298">
        <f t="shared" si="1"/>
        <v>0</v>
      </c>
      <c r="U21" s="299">
        <f t="shared" si="2"/>
        <v>0</v>
      </c>
      <c r="V21" s="316"/>
      <c r="W21" s="320"/>
      <c r="X21" s="318"/>
      <c r="Y21" s="316"/>
      <c r="Z21" s="317"/>
      <c r="AA21" s="318"/>
      <c r="AB21" s="297">
        <f t="shared" si="10"/>
        <v>0</v>
      </c>
      <c r="AC21" s="298">
        <f t="shared" si="3"/>
        <v>0</v>
      </c>
      <c r="AD21" s="299">
        <f t="shared" si="4"/>
        <v>0</v>
      </c>
      <c r="AE21" s="141"/>
      <c r="AF21" s="141"/>
      <c r="AG21" s="141"/>
      <c r="AH21" s="141"/>
      <c r="AI21" s="141"/>
      <c r="AJ21" s="130"/>
    </row>
    <row r="22" spans="1:36" x14ac:dyDescent="0.25">
      <c r="A22" s="55" t="str">
        <f t="shared" si="5"/>
        <v>National Grid</v>
      </c>
      <c r="B22" s="404" t="s">
        <v>9</v>
      </c>
      <c r="C22" s="348" t="s">
        <v>32</v>
      </c>
      <c r="D22" s="316">
        <v>6</v>
      </c>
      <c r="E22" s="317">
        <v>1.36</v>
      </c>
      <c r="F22" s="318">
        <v>0</v>
      </c>
      <c r="G22" s="316"/>
      <c r="H22" s="317"/>
      <c r="I22" s="318"/>
      <c r="J22" s="297">
        <f t="shared" si="6"/>
        <v>0</v>
      </c>
      <c r="K22" s="298">
        <f t="shared" si="7"/>
        <v>0</v>
      </c>
      <c r="L22" s="299">
        <f t="shared" si="8"/>
        <v>0</v>
      </c>
      <c r="M22" s="316"/>
      <c r="N22" s="317"/>
      <c r="O22" s="318"/>
      <c r="P22" s="319"/>
      <c r="Q22" s="317"/>
      <c r="R22" s="318"/>
      <c r="S22" s="297">
        <f t="shared" si="9"/>
        <v>0</v>
      </c>
      <c r="T22" s="298">
        <f t="shared" si="1"/>
        <v>0</v>
      </c>
      <c r="U22" s="299">
        <f t="shared" si="2"/>
        <v>0</v>
      </c>
      <c r="V22" s="316"/>
      <c r="W22" s="320"/>
      <c r="X22" s="318"/>
      <c r="Y22" s="316"/>
      <c r="Z22" s="317"/>
      <c r="AA22" s="318"/>
      <c r="AB22" s="297">
        <f t="shared" si="10"/>
        <v>0</v>
      </c>
      <c r="AC22" s="298">
        <f t="shared" si="3"/>
        <v>0</v>
      </c>
      <c r="AD22" s="299">
        <f t="shared" si="4"/>
        <v>0</v>
      </c>
      <c r="AE22" s="141"/>
      <c r="AF22" s="141"/>
      <c r="AG22" s="141"/>
      <c r="AH22" s="141"/>
      <c r="AI22" s="141"/>
      <c r="AJ22" s="130"/>
    </row>
    <row r="23" spans="1:36" x14ac:dyDescent="0.25">
      <c r="A23" s="55" t="str">
        <f t="shared" si="5"/>
        <v>National Grid</v>
      </c>
      <c r="B23" s="404" t="s">
        <v>9</v>
      </c>
      <c r="C23" s="348" t="s">
        <v>33</v>
      </c>
      <c r="D23" s="316">
        <v>12</v>
      </c>
      <c r="E23" s="317">
        <v>0.24</v>
      </c>
      <c r="F23" s="318">
        <v>0</v>
      </c>
      <c r="G23" s="316"/>
      <c r="H23" s="317"/>
      <c r="I23" s="318"/>
      <c r="J23" s="297">
        <f t="shared" si="6"/>
        <v>0</v>
      </c>
      <c r="K23" s="298">
        <f t="shared" si="7"/>
        <v>0</v>
      </c>
      <c r="L23" s="299">
        <f t="shared" si="8"/>
        <v>0</v>
      </c>
      <c r="M23" s="316"/>
      <c r="N23" s="317"/>
      <c r="O23" s="318"/>
      <c r="P23" s="319"/>
      <c r="Q23" s="317"/>
      <c r="R23" s="318"/>
      <c r="S23" s="297">
        <f t="shared" si="9"/>
        <v>0</v>
      </c>
      <c r="T23" s="298">
        <f t="shared" si="1"/>
        <v>0</v>
      </c>
      <c r="U23" s="299">
        <f t="shared" si="2"/>
        <v>0</v>
      </c>
      <c r="V23" s="316"/>
      <c r="W23" s="320"/>
      <c r="X23" s="318"/>
      <c r="Y23" s="316"/>
      <c r="Z23" s="317"/>
      <c r="AA23" s="318"/>
      <c r="AB23" s="297">
        <f t="shared" si="10"/>
        <v>0</v>
      </c>
      <c r="AC23" s="298">
        <f t="shared" si="3"/>
        <v>0</v>
      </c>
      <c r="AD23" s="299">
        <f t="shared" si="4"/>
        <v>0</v>
      </c>
      <c r="AE23" s="141"/>
      <c r="AF23" s="141"/>
      <c r="AG23" s="141"/>
      <c r="AH23" s="141"/>
      <c r="AI23" s="141"/>
      <c r="AJ23" s="130"/>
    </row>
    <row r="24" spans="1:36" x14ac:dyDescent="0.25">
      <c r="A24" s="55" t="str">
        <f t="shared" si="5"/>
        <v>National Grid</v>
      </c>
      <c r="B24" s="404" t="s">
        <v>9</v>
      </c>
      <c r="C24" s="348" t="s">
        <v>34</v>
      </c>
      <c r="D24" s="316">
        <v>0</v>
      </c>
      <c r="E24" s="317">
        <v>0</v>
      </c>
      <c r="F24" s="318">
        <v>0</v>
      </c>
      <c r="G24" s="316"/>
      <c r="H24" s="317"/>
      <c r="I24" s="318"/>
      <c r="J24" s="297">
        <f t="shared" si="6"/>
        <v>0</v>
      </c>
      <c r="K24" s="298">
        <f t="shared" si="7"/>
        <v>0</v>
      </c>
      <c r="L24" s="299">
        <f t="shared" si="8"/>
        <v>0</v>
      </c>
      <c r="M24" s="316"/>
      <c r="N24" s="317"/>
      <c r="O24" s="318"/>
      <c r="P24" s="319"/>
      <c r="Q24" s="317"/>
      <c r="R24" s="318"/>
      <c r="S24" s="297">
        <f t="shared" si="9"/>
        <v>0</v>
      </c>
      <c r="T24" s="298">
        <f t="shared" si="1"/>
        <v>0</v>
      </c>
      <c r="U24" s="299">
        <f t="shared" si="2"/>
        <v>0</v>
      </c>
      <c r="V24" s="316"/>
      <c r="W24" s="320"/>
      <c r="X24" s="318"/>
      <c r="Y24" s="316"/>
      <c r="Z24" s="317"/>
      <c r="AA24" s="318"/>
      <c r="AB24" s="297">
        <f t="shared" si="10"/>
        <v>0</v>
      </c>
      <c r="AC24" s="298">
        <f t="shared" si="3"/>
        <v>0</v>
      </c>
      <c r="AD24" s="299">
        <f t="shared" si="4"/>
        <v>0</v>
      </c>
      <c r="AE24" s="141"/>
      <c r="AF24" s="141"/>
      <c r="AG24" s="141"/>
      <c r="AH24" s="141"/>
      <c r="AI24" s="141"/>
      <c r="AJ24" s="130"/>
    </row>
    <row r="25" spans="1:36" x14ac:dyDescent="0.25">
      <c r="A25" s="55" t="str">
        <f t="shared" si="5"/>
        <v>National Grid</v>
      </c>
      <c r="B25" s="404" t="s">
        <v>10</v>
      </c>
      <c r="C25" s="348" t="s">
        <v>35</v>
      </c>
      <c r="D25" s="316">
        <v>0</v>
      </c>
      <c r="E25" s="317">
        <v>0</v>
      </c>
      <c r="F25" s="318">
        <v>0</v>
      </c>
      <c r="G25" s="316"/>
      <c r="H25" s="317"/>
      <c r="I25" s="318"/>
      <c r="J25" s="297">
        <f t="shared" si="6"/>
        <v>0</v>
      </c>
      <c r="K25" s="298">
        <f t="shared" si="7"/>
        <v>0</v>
      </c>
      <c r="L25" s="299">
        <f t="shared" si="8"/>
        <v>0</v>
      </c>
      <c r="M25" s="316"/>
      <c r="N25" s="317"/>
      <c r="O25" s="318"/>
      <c r="P25" s="319"/>
      <c r="Q25" s="317"/>
      <c r="R25" s="318"/>
      <c r="S25" s="297">
        <f t="shared" si="9"/>
        <v>0</v>
      </c>
      <c r="T25" s="298">
        <f t="shared" si="1"/>
        <v>0</v>
      </c>
      <c r="U25" s="299">
        <f t="shared" si="2"/>
        <v>0</v>
      </c>
      <c r="V25" s="316"/>
      <c r="W25" s="320"/>
      <c r="X25" s="318"/>
      <c r="Y25" s="316"/>
      <c r="Z25" s="317"/>
      <c r="AA25" s="318"/>
      <c r="AB25" s="297">
        <f t="shared" si="10"/>
        <v>0</v>
      </c>
      <c r="AC25" s="298">
        <f t="shared" si="3"/>
        <v>0</v>
      </c>
      <c r="AD25" s="299">
        <f t="shared" si="4"/>
        <v>0</v>
      </c>
      <c r="AE25" s="141"/>
      <c r="AF25" s="141"/>
      <c r="AG25" s="141"/>
      <c r="AH25" s="141"/>
      <c r="AI25" s="15"/>
      <c r="AJ25" s="130"/>
    </row>
    <row r="26" spans="1:36" x14ac:dyDescent="0.25">
      <c r="A26" s="55" t="str">
        <f t="shared" si="5"/>
        <v>National Grid</v>
      </c>
      <c r="B26" s="404" t="s">
        <v>10</v>
      </c>
      <c r="C26" s="348" t="s">
        <v>36</v>
      </c>
      <c r="D26" s="316">
        <v>0</v>
      </c>
      <c r="E26" s="317">
        <v>2.5</v>
      </c>
      <c r="F26" s="318">
        <v>0</v>
      </c>
      <c r="G26" s="316"/>
      <c r="H26" s="317"/>
      <c r="I26" s="318"/>
      <c r="J26" s="297">
        <f t="shared" si="6"/>
        <v>0</v>
      </c>
      <c r="K26" s="298">
        <f t="shared" si="7"/>
        <v>0</v>
      </c>
      <c r="L26" s="299">
        <f t="shared" si="8"/>
        <v>0</v>
      </c>
      <c r="M26" s="316"/>
      <c r="N26" s="317"/>
      <c r="O26" s="318"/>
      <c r="P26" s="319"/>
      <c r="Q26" s="317"/>
      <c r="R26" s="318"/>
      <c r="S26" s="297">
        <f t="shared" si="9"/>
        <v>0</v>
      </c>
      <c r="T26" s="298">
        <f t="shared" si="1"/>
        <v>0</v>
      </c>
      <c r="U26" s="299">
        <f t="shared" si="2"/>
        <v>0</v>
      </c>
      <c r="V26" s="316"/>
      <c r="W26" s="320"/>
      <c r="X26" s="318"/>
      <c r="Y26" s="316"/>
      <c r="Z26" s="317"/>
      <c r="AA26" s="318"/>
      <c r="AB26" s="297">
        <f t="shared" si="10"/>
        <v>0</v>
      </c>
      <c r="AC26" s="298">
        <f t="shared" si="3"/>
        <v>0</v>
      </c>
      <c r="AD26" s="299">
        <f t="shared" si="4"/>
        <v>0</v>
      </c>
      <c r="AE26" s="141"/>
      <c r="AF26" s="141"/>
      <c r="AG26" s="141"/>
      <c r="AH26" s="141"/>
      <c r="AI26" s="141"/>
      <c r="AJ26" s="141"/>
    </row>
    <row r="27" spans="1:36" x14ac:dyDescent="0.25">
      <c r="A27" s="55" t="str">
        <f t="shared" si="5"/>
        <v>National Grid</v>
      </c>
      <c r="B27" s="404" t="s">
        <v>10</v>
      </c>
      <c r="C27" s="348" t="s">
        <v>37</v>
      </c>
      <c r="D27" s="316">
        <v>0</v>
      </c>
      <c r="E27" s="317">
        <v>14.2</v>
      </c>
      <c r="F27" s="318">
        <v>0</v>
      </c>
      <c r="G27" s="316"/>
      <c r="H27" s="317"/>
      <c r="I27" s="318"/>
      <c r="J27" s="297">
        <f t="shared" si="6"/>
        <v>0</v>
      </c>
      <c r="K27" s="298">
        <f t="shared" si="7"/>
        <v>0</v>
      </c>
      <c r="L27" s="299">
        <f t="shared" si="8"/>
        <v>0</v>
      </c>
      <c r="M27" s="316"/>
      <c r="N27" s="317"/>
      <c r="O27" s="318"/>
      <c r="P27" s="319"/>
      <c r="Q27" s="317"/>
      <c r="R27" s="318"/>
      <c r="S27" s="297">
        <f t="shared" si="9"/>
        <v>0</v>
      </c>
      <c r="T27" s="298">
        <f t="shared" si="1"/>
        <v>0</v>
      </c>
      <c r="U27" s="299">
        <f t="shared" si="2"/>
        <v>0</v>
      </c>
      <c r="V27" s="316"/>
      <c r="W27" s="320"/>
      <c r="X27" s="318"/>
      <c r="Y27" s="316"/>
      <c r="Z27" s="317"/>
      <c r="AA27" s="318"/>
      <c r="AB27" s="297">
        <f t="shared" si="10"/>
        <v>0</v>
      </c>
      <c r="AC27" s="298">
        <f t="shared" si="3"/>
        <v>0</v>
      </c>
      <c r="AD27" s="299">
        <f t="shared" si="4"/>
        <v>0</v>
      </c>
      <c r="AE27" s="141"/>
      <c r="AF27" s="141"/>
      <c r="AG27" s="141"/>
      <c r="AH27" s="141"/>
      <c r="AI27" s="141"/>
      <c r="AJ27" s="141"/>
    </row>
    <row r="28" spans="1:36" x14ac:dyDescent="0.25">
      <c r="A28" s="55" t="str">
        <f t="shared" si="5"/>
        <v>National Grid</v>
      </c>
      <c r="B28" s="404" t="s">
        <v>11</v>
      </c>
      <c r="C28" s="348" t="s">
        <v>38</v>
      </c>
      <c r="D28" s="316">
        <v>204</v>
      </c>
      <c r="E28" s="317">
        <v>2.04</v>
      </c>
      <c r="F28" s="318">
        <v>0</v>
      </c>
      <c r="G28" s="316"/>
      <c r="H28" s="317"/>
      <c r="I28" s="318"/>
      <c r="J28" s="297">
        <f t="shared" si="6"/>
        <v>0</v>
      </c>
      <c r="K28" s="298">
        <f t="shared" si="7"/>
        <v>0</v>
      </c>
      <c r="L28" s="299">
        <f t="shared" si="8"/>
        <v>0</v>
      </c>
      <c r="M28" s="316"/>
      <c r="N28" s="317"/>
      <c r="O28" s="318"/>
      <c r="P28" s="319"/>
      <c r="Q28" s="317"/>
      <c r="R28" s="318"/>
      <c r="S28" s="297">
        <f t="shared" si="9"/>
        <v>0</v>
      </c>
      <c r="T28" s="298">
        <f t="shared" si="1"/>
        <v>0</v>
      </c>
      <c r="U28" s="299">
        <f t="shared" si="2"/>
        <v>0</v>
      </c>
      <c r="V28" s="316"/>
      <c r="W28" s="320"/>
      <c r="X28" s="318"/>
      <c r="Y28" s="316"/>
      <c r="Z28" s="317"/>
      <c r="AA28" s="318"/>
      <c r="AB28" s="297">
        <f t="shared" si="10"/>
        <v>0</v>
      </c>
      <c r="AC28" s="298">
        <f t="shared" si="3"/>
        <v>0</v>
      </c>
      <c r="AD28" s="299">
        <f t="shared" si="4"/>
        <v>0</v>
      </c>
      <c r="AE28" s="141"/>
      <c r="AF28" s="141"/>
      <c r="AG28" s="141"/>
      <c r="AH28" s="141"/>
      <c r="AI28" s="141"/>
      <c r="AJ28" s="141"/>
    </row>
    <row r="29" spans="1:36" s="7" customFormat="1" x14ac:dyDescent="0.25">
      <c r="A29" s="55" t="str">
        <f t="shared" si="5"/>
        <v>National Grid</v>
      </c>
      <c r="B29" s="404" t="s">
        <v>11</v>
      </c>
      <c r="C29" s="348" t="s">
        <v>39</v>
      </c>
      <c r="D29" s="316">
        <v>0</v>
      </c>
      <c r="E29" s="317">
        <v>0</v>
      </c>
      <c r="F29" s="318">
        <v>0</v>
      </c>
      <c r="G29" s="316"/>
      <c r="H29" s="317"/>
      <c r="I29" s="318"/>
      <c r="J29" s="297">
        <f t="shared" si="6"/>
        <v>0</v>
      </c>
      <c r="K29" s="298">
        <f t="shared" si="7"/>
        <v>0</v>
      </c>
      <c r="L29" s="299">
        <f t="shared" si="8"/>
        <v>0</v>
      </c>
      <c r="M29" s="310"/>
      <c r="N29" s="306"/>
      <c r="O29" s="305"/>
      <c r="P29" s="311"/>
      <c r="Q29" s="306"/>
      <c r="R29" s="305"/>
      <c r="S29" s="297">
        <f t="shared" si="9"/>
        <v>0</v>
      </c>
      <c r="T29" s="298">
        <f t="shared" si="1"/>
        <v>0</v>
      </c>
      <c r="U29" s="299">
        <f t="shared" si="2"/>
        <v>0</v>
      </c>
      <c r="V29" s="310"/>
      <c r="W29" s="304"/>
      <c r="X29" s="305"/>
      <c r="Y29" s="310"/>
      <c r="Z29" s="306"/>
      <c r="AA29" s="305"/>
      <c r="AB29" s="297">
        <f t="shared" si="10"/>
        <v>0</v>
      </c>
      <c r="AC29" s="298">
        <f t="shared" si="3"/>
        <v>0</v>
      </c>
      <c r="AD29" s="299">
        <f t="shared" si="4"/>
        <v>0</v>
      </c>
    </row>
    <row r="30" spans="1:36" ht="15.75" thickBot="1" x14ac:dyDescent="0.3">
      <c r="A30" s="56" t="str">
        <f t="shared" si="5"/>
        <v>National Grid</v>
      </c>
      <c r="B30" s="405" t="s">
        <v>12</v>
      </c>
      <c r="C30" s="349" t="s">
        <v>40</v>
      </c>
      <c r="D30" s="324">
        <v>0</v>
      </c>
      <c r="E30" s="325">
        <v>0</v>
      </c>
      <c r="F30" s="326">
        <v>0</v>
      </c>
      <c r="G30" s="324"/>
      <c r="H30" s="325"/>
      <c r="I30" s="326"/>
      <c r="J30" s="301">
        <f t="shared" si="6"/>
        <v>0</v>
      </c>
      <c r="K30" s="302">
        <f t="shared" si="7"/>
        <v>0</v>
      </c>
      <c r="L30" s="303">
        <f t="shared" si="8"/>
        <v>0</v>
      </c>
      <c r="M30" s="324"/>
      <c r="N30" s="325"/>
      <c r="O30" s="326"/>
      <c r="P30" s="327"/>
      <c r="Q30" s="325"/>
      <c r="R30" s="326"/>
      <c r="S30" s="301">
        <f t="shared" si="9"/>
        <v>0</v>
      </c>
      <c r="T30" s="302">
        <f t="shared" si="1"/>
        <v>0</v>
      </c>
      <c r="U30" s="303">
        <f t="shared" si="2"/>
        <v>0</v>
      </c>
      <c r="V30" s="324"/>
      <c r="W30" s="328"/>
      <c r="X30" s="326"/>
      <c r="Y30" s="324"/>
      <c r="Z30" s="325"/>
      <c r="AA30" s="326"/>
      <c r="AB30" s="301">
        <f t="shared" si="10"/>
        <v>0</v>
      </c>
      <c r="AC30" s="302">
        <f t="shared" si="3"/>
        <v>0</v>
      </c>
      <c r="AD30" s="303">
        <f t="shared" si="4"/>
        <v>0</v>
      </c>
      <c r="AE30" s="141"/>
      <c r="AF30" s="141"/>
      <c r="AG30" s="141"/>
      <c r="AH30" s="141"/>
      <c r="AI30" s="141"/>
      <c r="AJ30" s="141"/>
    </row>
    <row r="31" spans="1:36" ht="15.75" thickBot="1" x14ac:dyDescent="0.3">
      <c r="A31" s="75"/>
      <c r="B31" s="402"/>
      <c r="C31" s="346" t="s">
        <v>2081</v>
      </c>
      <c r="D31" s="329">
        <f t="shared" ref="D31:I31" si="20">SUM(D9:D30)</f>
        <v>370</v>
      </c>
      <c r="E31" s="330">
        <f t="shared" si="20"/>
        <v>28.24</v>
      </c>
      <c r="F31" s="331">
        <f t="shared" si="20"/>
        <v>0</v>
      </c>
      <c r="G31" s="329">
        <f t="shared" si="20"/>
        <v>0</v>
      </c>
      <c r="H31" s="330">
        <f t="shared" si="20"/>
        <v>0</v>
      </c>
      <c r="I31" s="331">
        <f t="shared" si="20"/>
        <v>0</v>
      </c>
      <c r="J31" s="350"/>
      <c r="K31" s="351"/>
      <c r="L31" s="352"/>
      <c r="M31" s="329">
        <f t="shared" ref="M31:R31" si="21">SUM(M9:M30)</f>
        <v>0</v>
      </c>
      <c r="N31" s="330">
        <f t="shared" si="21"/>
        <v>0</v>
      </c>
      <c r="O31" s="331">
        <f t="shared" si="21"/>
        <v>0</v>
      </c>
      <c r="P31" s="329">
        <f t="shared" si="21"/>
        <v>0</v>
      </c>
      <c r="Q31" s="330">
        <f t="shared" si="21"/>
        <v>0</v>
      </c>
      <c r="R31" s="331">
        <f t="shared" si="21"/>
        <v>0</v>
      </c>
      <c r="S31" s="350"/>
      <c r="T31" s="351"/>
      <c r="U31" s="352"/>
      <c r="V31" s="329">
        <f t="shared" ref="V31:AA31" si="22">SUM(V9:V30)</f>
        <v>0</v>
      </c>
      <c r="W31" s="330">
        <f t="shared" si="22"/>
        <v>0</v>
      </c>
      <c r="X31" s="331">
        <f t="shared" si="22"/>
        <v>0</v>
      </c>
      <c r="Y31" s="329">
        <f t="shared" si="22"/>
        <v>0</v>
      </c>
      <c r="Z31" s="330">
        <f t="shared" si="22"/>
        <v>0</v>
      </c>
      <c r="AA31" s="331">
        <f t="shared" si="22"/>
        <v>0</v>
      </c>
      <c r="AB31" s="350"/>
      <c r="AC31" s="351"/>
      <c r="AD31" s="352"/>
      <c r="AE31" s="141"/>
      <c r="AF31" s="141"/>
      <c r="AG31" s="141"/>
      <c r="AH31" s="141"/>
      <c r="AI31" s="141"/>
      <c r="AJ31" s="141"/>
    </row>
  </sheetData>
  <autoFilter ref="B8:Y30" xr:uid="{00000000-0009-0000-0000-000005000000}"/>
  <mergeCells count="12">
    <mergeCell ref="AB7:AD7"/>
    <mergeCell ref="V6:AD6"/>
    <mergeCell ref="D7:F7"/>
    <mergeCell ref="G7:I7"/>
    <mergeCell ref="D6:L6"/>
    <mergeCell ref="M7:O7"/>
    <mergeCell ref="P7:R7"/>
    <mergeCell ref="S7:U7"/>
    <mergeCell ref="M6:U6"/>
    <mergeCell ref="V7:X7"/>
    <mergeCell ref="Y7:AA7"/>
    <mergeCell ref="J7:L7"/>
  </mergeCells>
  <printOptions gridLines="1"/>
  <pageMargins left="0.7" right="0.7" top="0.75" bottom="0.75" header="0.3" footer="0.3"/>
  <pageSetup scale="21"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I284"/>
  <sheetViews>
    <sheetView zoomScale="90" zoomScaleNormal="90" workbookViewId="0">
      <selection activeCell="H7" sqref="H7"/>
    </sheetView>
  </sheetViews>
  <sheetFormatPr defaultColWidth="9.140625" defaultRowHeight="15" x14ac:dyDescent="0.25"/>
  <cols>
    <col min="1" max="1" width="23.28515625" style="141" customWidth="1"/>
    <col min="2" max="2" width="22.28515625" style="3" bestFit="1" customWidth="1"/>
    <col min="3" max="7" width="25.7109375" style="3" customWidth="1"/>
    <col min="8" max="8" width="25.7109375" style="4" customWidth="1"/>
    <col min="9" max="9" width="25.7109375" customWidth="1"/>
    <col min="10" max="10" width="17" bestFit="1" customWidth="1"/>
    <col min="11" max="11" width="21.5703125" bestFit="1" customWidth="1"/>
    <col min="12" max="12" width="15.5703125" bestFit="1" customWidth="1"/>
    <col min="13" max="13" width="11.85546875" bestFit="1" customWidth="1"/>
  </cols>
  <sheetData>
    <row r="1" spans="1:9" x14ac:dyDescent="0.25">
      <c r="A1" s="1" t="s">
        <v>2108</v>
      </c>
      <c r="B1" s="1" t="s">
        <v>2109</v>
      </c>
      <c r="C1" s="211"/>
      <c r="D1" s="267" t="s">
        <v>2</v>
      </c>
      <c r="E1" s="267" t="str">
        <f>'1.Feeder Deployment Incremental'!E1</f>
        <v>National Grid</v>
      </c>
      <c r="F1" s="142"/>
      <c r="G1" s="142"/>
      <c r="I1" s="141"/>
    </row>
    <row r="2" spans="1:9" s="141" customFormat="1" x14ac:dyDescent="0.25">
      <c r="A2" s="1"/>
      <c r="B2" s="1"/>
      <c r="C2" s="211"/>
      <c r="D2" s="267" t="s">
        <v>4</v>
      </c>
      <c r="E2" s="284">
        <f>'1.Feeder Deployment Incremental'!E2</f>
        <v>2018</v>
      </c>
      <c r="G2" s="142"/>
      <c r="H2" s="4"/>
    </row>
    <row r="3" spans="1:9" x14ac:dyDescent="0.25">
      <c r="A3" s="1"/>
      <c r="B3" s="142"/>
      <c r="C3" s="2"/>
      <c r="D3" s="2"/>
      <c r="E3" s="141"/>
      <c r="F3" s="142"/>
      <c r="G3" s="142"/>
      <c r="I3" s="141"/>
    </row>
    <row r="4" spans="1:9" ht="15.75" customHeight="1" x14ac:dyDescent="0.25">
      <c r="A4" s="134" t="s">
        <v>2110</v>
      </c>
      <c r="B4" s="142"/>
      <c r="C4" s="142"/>
      <c r="D4" s="142"/>
      <c r="E4" s="142"/>
      <c r="F4" s="142"/>
      <c r="G4" s="142"/>
      <c r="I4" s="32"/>
    </row>
    <row r="5" spans="1:9" x14ac:dyDescent="0.25">
      <c r="B5" s="142"/>
      <c r="C5" s="142"/>
      <c r="D5" s="142"/>
      <c r="E5" s="142"/>
      <c r="F5" s="142"/>
      <c r="G5" s="142"/>
      <c r="I5" s="141"/>
    </row>
    <row r="6" spans="1:9" ht="31.5" x14ac:dyDescent="0.25">
      <c r="A6" s="398" t="s">
        <v>2</v>
      </c>
      <c r="B6" s="62" t="s">
        <v>15</v>
      </c>
      <c r="C6" s="64" t="s">
        <v>2111</v>
      </c>
      <c r="D6" s="64" t="s">
        <v>2112</v>
      </c>
      <c r="E6" s="82" t="s">
        <v>16</v>
      </c>
      <c r="F6" s="63" t="s">
        <v>2113</v>
      </c>
      <c r="G6" s="64" t="s">
        <v>2114</v>
      </c>
      <c r="H6" s="64" t="s">
        <v>2115</v>
      </c>
      <c r="I6" s="62" t="s">
        <v>2116</v>
      </c>
    </row>
    <row r="7" spans="1:9" ht="30" customHeight="1" x14ac:dyDescent="0.25">
      <c r="A7" s="399" t="s">
        <v>41</v>
      </c>
      <c r="B7" s="391" t="s">
        <v>44</v>
      </c>
      <c r="C7" s="396" t="s">
        <v>42</v>
      </c>
      <c r="D7" s="396" t="s">
        <v>43</v>
      </c>
      <c r="E7" s="391" t="s">
        <v>43</v>
      </c>
      <c r="F7" s="353">
        <v>7</v>
      </c>
      <c r="G7" s="353">
        <v>13247</v>
      </c>
      <c r="H7" s="353">
        <v>169944</v>
      </c>
      <c r="I7" s="555">
        <v>48.5</v>
      </c>
    </row>
    <row r="8" spans="1:9" s="141" customFormat="1" ht="30" customHeight="1" x14ac:dyDescent="0.25">
      <c r="A8" s="480" t="s">
        <v>56</v>
      </c>
      <c r="B8" s="481" t="s">
        <v>935</v>
      </c>
      <c r="C8" s="482" t="s">
        <v>57</v>
      </c>
      <c r="D8" s="482" t="s">
        <v>926</v>
      </c>
      <c r="E8" s="481" t="s">
        <v>936</v>
      </c>
      <c r="F8" s="483">
        <v>4</v>
      </c>
      <c r="G8" s="483">
        <v>7158</v>
      </c>
      <c r="H8" s="353">
        <v>204283.2</v>
      </c>
      <c r="I8" s="555">
        <v>58.3</v>
      </c>
    </row>
    <row r="9" spans="1:9" s="141" customFormat="1" ht="30" customHeight="1" x14ac:dyDescent="0.25">
      <c r="A9" s="480" t="s">
        <v>56</v>
      </c>
      <c r="B9" s="481" t="s">
        <v>805</v>
      </c>
      <c r="C9" s="482" t="s">
        <v>42</v>
      </c>
      <c r="D9" s="482" t="s">
        <v>670</v>
      </c>
      <c r="E9" s="481" t="s">
        <v>719</v>
      </c>
      <c r="F9" s="483">
        <v>7</v>
      </c>
      <c r="G9" s="483">
        <v>13596</v>
      </c>
      <c r="H9" s="353">
        <v>124742.40000000001</v>
      </c>
      <c r="I9" s="555">
        <v>35.6</v>
      </c>
    </row>
    <row r="10" spans="1:9" s="141" customFormat="1" ht="30" customHeight="1" x14ac:dyDescent="0.25">
      <c r="A10" s="480" t="s">
        <v>56</v>
      </c>
      <c r="B10" s="481" t="s">
        <v>1733</v>
      </c>
      <c r="C10" s="482" t="s">
        <v>57</v>
      </c>
      <c r="D10" s="482" t="s">
        <v>1464</v>
      </c>
      <c r="E10" s="481" t="s">
        <v>1556</v>
      </c>
      <c r="F10" s="483">
        <v>6</v>
      </c>
      <c r="G10" s="483">
        <v>3266</v>
      </c>
      <c r="H10" s="353">
        <v>36091.200000000004</v>
      </c>
      <c r="I10" s="555">
        <v>10.3</v>
      </c>
    </row>
    <row r="11" spans="1:9" s="141" customFormat="1" ht="30" customHeight="1" x14ac:dyDescent="0.25">
      <c r="A11" s="480" t="s">
        <v>56</v>
      </c>
      <c r="B11" s="481" t="s">
        <v>1472</v>
      </c>
      <c r="C11" s="482" t="s">
        <v>57</v>
      </c>
      <c r="D11" s="482" t="s">
        <v>1464</v>
      </c>
      <c r="E11" s="481" t="s">
        <v>1473</v>
      </c>
      <c r="F11" s="483">
        <v>8</v>
      </c>
      <c r="G11" s="483">
        <v>2221</v>
      </c>
      <c r="H11" s="353">
        <v>24177.600000000002</v>
      </c>
      <c r="I11" s="555">
        <v>6.9</v>
      </c>
    </row>
    <row r="12" spans="1:9" s="141" customFormat="1" ht="30" customHeight="1" x14ac:dyDescent="0.25">
      <c r="A12" s="480" t="s">
        <v>56</v>
      </c>
      <c r="B12" s="481" t="s">
        <v>310</v>
      </c>
      <c r="C12" s="482" t="s">
        <v>57</v>
      </c>
      <c r="D12" s="482" t="s">
        <v>58</v>
      </c>
      <c r="E12" s="481" t="s">
        <v>311</v>
      </c>
      <c r="F12" s="483">
        <v>1</v>
      </c>
      <c r="G12" s="483">
        <v>840</v>
      </c>
      <c r="H12" s="353">
        <v>19972.800000000003</v>
      </c>
      <c r="I12" s="555">
        <v>5.7</v>
      </c>
    </row>
    <row r="13" spans="1:9" s="141" customFormat="1" ht="30" customHeight="1" x14ac:dyDescent="0.25">
      <c r="A13" s="480" t="s">
        <v>56</v>
      </c>
      <c r="B13" s="481" t="s">
        <v>735</v>
      </c>
      <c r="C13" s="482" t="s">
        <v>42</v>
      </c>
      <c r="D13" s="482" t="s">
        <v>670</v>
      </c>
      <c r="E13" s="481" t="s">
        <v>676</v>
      </c>
      <c r="F13" s="483">
        <v>4</v>
      </c>
      <c r="G13" s="483">
        <v>3273</v>
      </c>
      <c r="H13" s="353">
        <v>23476.799999999999</v>
      </c>
      <c r="I13" s="555">
        <v>6.6999999999999993</v>
      </c>
    </row>
    <row r="14" spans="1:9" s="141" customFormat="1" ht="30" customHeight="1" x14ac:dyDescent="0.25">
      <c r="A14" s="480" t="s">
        <v>56</v>
      </c>
      <c r="B14" s="481" t="s">
        <v>105</v>
      </c>
      <c r="C14" s="482" t="s">
        <v>57</v>
      </c>
      <c r="D14" s="482" t="s">
        <v>58</v>
      </c>
      <c r="E14" s="481" t="s">
        <v>106</v>
      </c>
      <c r="F14" s="483">
        <v>4</v>
      </c>
      <c r="G14" s="483">
        <v>6452</v>
      </c>
      <c r="H14" s="353">
        <v>128596.8</v>
      </c>
      <c r="I14" s="555">
        <v>36.700000000000003</v>
      </c>
    </row>
    <row r="15" spans="1:9" s="141" customFormat="1" ht="30" customHeight="1" x14ac:dyDescent="0.25">
      <c r="A15" s="480" t="s">
        <v>56</v>
      </c>
      <c r="B15" s="481" t="s">
        <v>1257</v>
      </c>
      <c r="C15" s="482" t="s">
        <v>57</v>
      </c>
      <c r="D15" s="482" t="s">
        <v>1099</v>
      </c>
      <c r="E15" s="481" t="s">
        <v>1116</v>
      </c>
      <c r="F15" s="483">
        <v>2</v>
      </c>
      <c r="G15" s="483">
        <v>620</v>
      </c>
      <c r="H15" s="353">
        <v>26280</v>
      </c>
      <c r="I15" s="555">
        <v>7.5</v>
      </c>
    </row>
    <row r="16" spans="1:9" s="141" customFormat="1" ht="30" customHeight="1" x14ac:dyDescent="0.25">
      <c r="A16" s="480" t="s">
        <v>56</v>
      </c>
      <c r="B16" s="481" t="s">
        <v>1689</v>
      </c>
      <c r="C16" s="482" t="s">
        <v>57</v>
      </c>
      <c r="D16" s="482" t="s">
        <v>1464</v>
      </c>
      <c r="E16" s="481" t="s">
        <v>1473</v>
      </c>
      <c r="F16" s="483">
        <v>3</v>
      </c>
      <c r="G16" s="483">
        <v>2210</v>
      </c>
      <c r="H16" s="353">
        <v>52244.640000000007</v>
      </c>
      <c r="I16" s="555">
        <v>14.91</v>
      </c>
    </row>
    <row r="17" spans="1:9" s="141" customFormat="1" ht="30" customHeight="1" x14ac:dyDescent="0.25">
      <c r="A17" s="480" t="s">
        <v>56</v>
      </c>
      <c r="B17" s="481" t="s">
        <v>219</v>
      </c>
      <c r="C17" s="482" t="s">
        <v>57</v>
      </c>
      <c r="D17" s="482" t="s">
        <v>58</v>
      </c>
      <c r="E17" s="481" t="s">
        <v>63</v>
      </c>
      <c r="F17" s="483">
        <v>6</v>
      </c>
      <c r="G17" s="483">
        <v>4999</v>
      </c>
      <c r="H17" s="353">
        <v>43099.200000000004</v>
      </c>
      <c r="I17" s="555">
        <v>12.3</v>
      </c>
    </row>
    <row r="18" spans="1:9" s="141" customFormat="1" ht="30" customHeight="1" x14ac:dyDescent="0.25">
      <c r="A18" s="480" t="s">
        <v>56</v>
      </c>
      <c r="B18" s="481" t="s">
        <v>1051</v>
      </c>
      <c r="C18" s="482" t="s">
        <v>57</v>
      </c>
      <c r="D18" s="482" t="s">
        <v>926</v>
      </c>
      <c r="E18" s="481" t="s">
        <v>1052</v>
      </c>
      <c r="F18" s="483">
        <v>4</v>
      </c>
      <c r="G18" s="483">
        <v>5065</v>
      </c>
      <c r="H18" s="353">
        <v>50808</v>
      </c>
      <c r="I18" s="555">
        <v>14.5</v>
      </c>
    </row>
    <row r="19" spans="1:9" s="141" customFormat="1" ht="30" customHeight="1" x14ac:dyDescent="0.25">
      <c r="A19" s="480" t="s">
        <v>56</v>
      </c>
      <c r="B19" s="481" t="s">
        <v>404</v>
      </c>
      <c r="C19" s="482" t="s">
        <v>42</v>
      </c>
      <c r="D19" s="482" t="s">
        <v>388</v>
      </c>
      <c r="E19" s="481" t="s">
        <v>390</v>
      </c>
      <c r="F19" s="483">
        <v>8</v>
      </c>
      <c r="G19" s="483">
        <v>21827</v>
      </c>
      <c r="H19" s="353">
        <v>195873.60000000003</v>
      </c>
      <c r="I19" s="555">
        <v>55.900000000000006</v>
      </c>
    </row>
    <row r="20" spans="1:9" s="141" customFormat="1" ht="30" customHeight="1" x14ac:dyDescent="0.25">
      <c r="A20" s="480" t="s">
        <v>56</v>
      </c>
      <c r="B20" s="481" t="s">
        <v>1822</v>
      </c>
      <c r="C20" s="482" t="s">
        <v>57</v>
      </c>
      <c r="D20" s="482" t="s">
        <v>1464</v>
      </c>
      <c r="E20" s="481" t="s">
        <v>1823</v>
      </c>
      <c r="F20" s="483">
        <v>3</v>
      </c>
      <c r="G20" s="483">
        <v>5035</v>
      </c>
      <c r="H20" s="353">
        <v>62371.19999999999</v>
      </c>
      <c r="I20" s="555">
        <v>17.799999999999997</v>
      </c>
    </row>
    <row r="21" spans="1:9" s="141" customFormat="1" ht="30" customHeight="1" x14ac:dyDescent="0.25">
      <c r="A21" s="480" t="s">
        <v>56</v>
      </c>
      <c r="B21" s="481" t="s">
        <v>954</v>
      </c>
      <c r="C21" s="482" t="s">
        <v>57</v>
      </c>
      <c r="D21" s="482" t="s">
        <v>926</v>
      </c>
      <c r="E21" s="481" t="s">
        <v>955</v>
      </c>
      <c r="F21" s="483">
        <v>1</v>
      </c>
      <c r="G21" s="483">
        <v>1553</v>
      </c>
      <c r="H21" s="353">
        <v>10161.6</v>
      </c>
      <c r="I21" s="555">
        <v>2.9</v>
      </c>
    </row>
    <row r="22" spans="1:9" s="141" customFormat="1" ht="30" customHeight="1" x14ac:dyDescent="0.25">
      <c r="A22" s="480" t="s">
        <v>56</v>
      </c>
      <c r="B22" s="481" t="s">
        <v>605</v>
      </c>
      <c r="C22" s="482" t="s">
        <v>42</v>
      </c>
      <c r="D22" s="482" t="s">
        <v>388</v>
      </c>
      <c r="E22" s="481" t="s">
        <v>457</v>
      </c>
      <c r="F22" s="483">
        <v>6</v>
      </c>
      <c r="G22" s="483">
        <v>7819</v>
      </c>
      <c r="H22" s="353">
        <v>175550.40000000002</v>
      </c>
      <c r="I22" s="555">
        <v>50.1</v>
      </c>
    </row>
    <row r="23" spans="1:9" s="141" customFormat="1" ht="30" customHeight="1" x14ac:dyDescent="0.25">
      <c r="A23" s="480" t="s">
        <v>56</v>
      </c>
      <c r="B23" s="481" t="s">
        <v>1021</v>
      </c>
      <c r="C23" s="482" t="s">
        <v>57</v>
      </c>
      <c r="D23" s="482" t="s">
        <v>926</v>
      </c>
      <c r="E23" s="481" t="s">
        <v>1022</v>
      </c>
      <c r="F23" s="483">
        <v>2</v>
      </c>
      <c r="G23" s="483">
        <v>5441</v>
      </c>
      <c r="H23" s="353">
        <v>55713.600000000006</v>
      </c>
      <c r="I23" s="555">
        <v>15.9</v>
      </c>
    </row>
    <row r="24" spans="1:9" s="141" customFormat="1" ht="30" customHeight="1" x14ac:dyDescent="0.25">
      <c r="A24" s="480" t="s">
        <v>56</v>
      </c>
      <c r="B24" s="481" t="s">
        <v>908</v>
      </c>
      <c r="C24" s="482" t="s">
        <v>42</v>
      </c>
      <c r="D24" s="482" t="s">
        <v>670</v>
      </c>
      <c r="E24" s="481" t="s">
        <v>719</v>
      </c>
      <c r="F24" s="483">
        <v>6</v>
      </c>
      <c r="G24" s="483">
        <v>3427</v>
      </c>
      <c r="H24" s="353">
        <v>129998.40000000001</v>
      </c>
      <c r="I24" s="555">
        <v>37.1</v>
      </c>
    </row>
    <row r="25" spans="1:9" s="141" customFormat="1" ht="30" customHeight="1" x14ac:dyDescent="0.25">
      <c r="A25" s="480" t="s">
        <v>56</v>
      </c>
      <c r="B25" s="481" t="s">
        <v>1115</v>
      </c>
      <c r="C25" s="482" t="s">
        <v>57</v>
      </c>
      <c r="D25" s="482" t="s">
        <v>1099</v>
      </c>
      <c r="E25" s="481" t="s">
        <v>1116</v>
      </c>
      <c r="F25" s="483">
        <v>11</v>
      </c>
      <c r="G25" s="483">
        <v>10331</v>
      </c>
      <c r="H25" s="353">
        <v>116683.20000000001</v>
      </c>
      <c r="I25" s="555">
        <v>33.299999999999997</v>
      </c>
    </row>
    <row r="26" spans="1:9" s="141" customFormat="1" ht="30" customHeight="1" x14ac:dyDescent="0.25">
      <c r="A26" s="480" t="s">
        <v>56</v>
      </c>
      <c r="B26" s="481" t="s">
        <v>1564</v>
      </c>
      <c r="C26" s="482" t="s">
        <v>57</v>
      </c>
      <c r="D26" s="482" t="s">
        <v>1464</v>
      </c>
      <c r="E26" s="481" t="s">
        <v>1508</v>
      </c>
      <c r="F26" s="483">
        <v>10</v>
      </c>
      <c r="G26" s="483">
        <v>13497</v>
      </c>
      <c r="H26" s="353">
        <v>192019.20000000001</v>
      </c>
      <c r="I26" s="555">
        <v>54.8</v>
      </c>
    </row>
    <row r="27" spans="1:9" s="141" customFormat="1" ht="30" customHeight="1" x14ac:dyDescent="0.25">
      <c r="A27" s="480" t="s">
        <v>56</v>
      </c>
      <c r="B27" s="481" t="s">
        <v>193</v>
      </c>
      <c r="C27" s="482" t="s">
        <v>57</v>
      </c>
      <c r="D27" s="482" t="s">
        <v>58</v>
      </c>
      <c r="E27" s="481" t="s">
        <v>63</v>
      </c>
      <c r="F27" s="483">
        <v>8</v>
      </c>
      <c r="G27" s="483">
        <v>7927</v>
      </c>
      <c r="H27" s="353">
        <v>104068.8</v>
      </c>
      <c r="I27" s="555">
        <v>29.7</v>
      </c>
    </row>
    <row r="28" spans="1:9" s="141" customFormat="1" ht="30" customHeight="1" x14ac:dyDescent="0.25">
      <c r="A28" s="480" t="s">
        <v>56</v>
      </c>
      <c r="B28" s="481" t="s">
        <v>1561</v>
      </c>
      <c r="C28" s="482" t="s">
        <v>57</v>
      </c>
      <c r="D28" s="482" t="s">
        <v>1464</v>
      </c>
      <c r="E28" s="481" t="s">
        <v>1562</v>
      </c>
      <c r="F28" s="483">
        <v>4</v>
      </c>
      <c r="G28" s="483">
        <v>4683</v>
      </c>
      <c r="H28" s="353">
        <v>72532.800000000003</v>
      </c>
      <c r="I28" s="555">
        <v>20.7</v>
      </c>
    </row>
    <row r="29" spans="1:9" s="141" customFormat="1" ht="30" customHeight="1" x14ac:dyDescent="0.25">
      <c r="A29" s="480" t="s">
        <v>56</v>
      </c>
      <c r="B29" s="481" t="s">
        <v>1569</v>
      </c>
      <c r="C29" s="482" t="s">
        <v>57</v>
      </c>
      <c r="D29" s="482" t="s">
        <v>1464</v>
      </c>
      <c r="E29" s="481" t="s">
        <v>1484</v>
      </c>
      <c r="F29" s="483">
        <v>4</v>
      </c>
      <c r="G29" s="483">
        <v>4645</v>
      </c>
      <c r="H29" s="353">
        <v>76387.199999999997</v>
      </c>
      <c r="I29" s="555">
        <v>21.8</v>
      </c>
    </row>
    <row r="30" spans="1:9" s="141" customFormat="1" ht="30" customHeight="1" x14ac:dyDescent="0.25">
      <c r="A30" s="480" t="s">
        <v>56</v>
      </c>
      <c r="B30" s="481" t="s">
        <v>1426</v>
      </c>
      <c r="C30" s="482" t="s">
        <v>57</v>
      </c>
      <c r="D30" s="482" t="s">
        <v>1099</v>
      </c>
      <c r="E30" s="481" t="s">
        <v>1124</v>
      </c>
      <c r="F30" s="483">
        <v>2</v>
      </c>
      <c r="G30" s="483">
        <v>824</v>
      </c>
      <c r="H30" s="353">
        <v>5256</v>
      </c>
      <c r="I30" s="555">
        <v>1.5</v>
      </c>
    </row>
    <row r="31" spans="1:9" s="141" customFormat="1" ht="30" customHeight="1" x14ac:dyDescent="0.25">
      <c r="A31" s="480" t="s">
        <v>56</v>
      </c>
      <c r="B31" s="481" t="s">
        <v>719</v>
      </c>
      <c r="C31" s="482" t="s">
        <v>42</v>
      </c>
      <c r="D31" s="482" t="s">
        <v>670</v>
      </c>
      <c r="E31" s="481" t="s">
        <v>719</v>
      </c>
      <c r="F31" s="483">
        <v>1</v>
      </c>
      <c r="G31" s="483">
        <v>22</v>
      </c>
      <c r="H31" s="353">
        <v>0</v>
      </c>
      <c r="I31" s="555">
        <v>0</v>
      </c>
    </row>
    <row r="32" spans="1:9" s="141" customFormat="1" ht="30" customHeight="1" x14ac:dyDescent="0.25">
      <c r="A32" s="480" t="s">
        <v>56</v>
      </c>
      <c r="B32" s="481" t="s">
        <v>721</v>
      </c>
      <c r="C32" s="482" t="s">
        <v>42</v>
      </c>
      <c r="D32" s="482" t="s">
        <v>670</v>
      </c>
      <c r="E32" s="481" t="s">
        <v>719</v>
      </c>
      <c r="F32" s="483">
        <v>1</v>
      </c>
      <c r="G32" s="483">
        <v>805</v>
      </c>
      <c r="H32" s="353">
        <v>0</v>
      </c>
      <c r="I32" s="555">
        <v>0</v>
      </c>
    </row>
    <row r="33" spans="1:9" s="141" customFormat="1" ht="30" customHeight="1" x14ac:dyDescent="0.25">
      <c r="A33" s="480" t="s">
        <v>56</v>
      </c>
      <c r="B33" s="481" t="s">
        <v>85</v>
      </c>
      <c r="C33" s="482" t="s">
        <v>57</v>
      </c>
      <c r="D33" s="482" t="s">
        <v>58</v>
      </c>
      <c r="E33" s="481" t="s">
        <v>63</v>
      </c>
      <c r="F33" s="483">
        <v>2</v>
      </c>
      <c r="G33" s="483">
        <v>1236</v>
      </c>
      <c r="H33" s="353">
        <v>8059.2000000000007</v>
      </c>
      <c r="I33" s="555">
        <v>2.2999999999999998</v>
      </c>
    </row>
    <row r="34" spans="1:9" s="141" customFormat="1" ht="30" customHeight="1" x14ac:dyDescent="0.25">
      <c r="A34" s="480" t="s">
        <v>56</v>
      </c>
      <c r="B34" s="481" t="s">
        <v>931</v>
      </c>
      <c r="C34" s="482" t="s">
        <v>57</v>
      </c>
      <c r="D34" s="482" t="s">
        <v>926</v>
      </c>
      <c r="E34" s="481" t="s">
        <v>932</v>
      </c>
      <c r="F34" s="483">
        <v>1</v>
      </c>
      <c r="G34" s="483">
        <v>3496</v>
      </c>
      <c r="H34" s="353">
        <v>27331.200000000001</v>
      </c>
      <c r="I34" s="555">
        <v>7.8</v>
      </c>
    </row>
    <row r="35" spans="1:9" s="141" customFormat="1" ht="30" customHeight="1" x14ac:dyDescent="0.25">
      <c r="A35" s="480" t="s">
        <v>56</v>
      </c>
      <c r="B35" s="481" t="s">
        <v>1335</v>
      </c>
      <c r="C35" s="482" t="s">
        <v>57</v>
      </c>
      <c r="D35" s="482" t="s">
        <v>1099</v>
      </c>
      <c r="E35" s="481" t="s">
        <v>1204</v>
      </c>
      <c r="F35" s="483">
        <v>2</v>
      </c>
      <c r="G35" s="483">
        <v>770</v>
      </c>
      <c r="H35" s="353">
        <v>0</v>
      </c>
      <c r="I35" s="555">
        <v>0</v>
      </c>
    </row>
    <row r="36" spans="1:9" s="141" customFormat="1" ht="30" customHeight="1" x14ac:dyDescent="0.25">
      <c r="A36" s="480" t="s">
        <v>56</v>
      </c>
      <c r="B36" s="481" t="s">
        <v>1699</v>
      </c>
      <c r="C36" s="482" t="s">
        <v>57</v>
      </c>
      <c r="D36" s="482" t="s">
        <v>1464</v>
      </c>
      <c r="E36" s="481" t="s">
        <v>1473</v>
      </c>
      <c r="F36" s="483">
        <v>4</v>
      </c>
      <c r="G36" s="483">
        <v>2461</v>
      </c>
      <c r="H36" s="353">
        <v>74284.800000000017</v>
      </c>
      <c r="I36" s="555">
        <v>21.200000000000003</v>
      </c>
    </row>
    <row r="37" spans="1:9" s="141" customFormat="1" ht="30" customHeight="1" x14ac:dyDescent="0.25">
      <c r="A37" s="480" t="s">
        <v>56</v>
      </c>
      <c r="B37" s="481" t="s">
        <v>1636</v>
      </c>
      <c r="C37" s="482" t="s">
        <v>57</v>
      </c>
      <c r="D37" s="482" t="s">
        <v>1464</v>
      </c>
      <c r="E37" s="481" t="s">
        <v>1637</v>
      </c>
      <c r="F37" s="483">
        <v>1</v>
      </c>
      <c r="G37" s="483">
        <v>425</v>
      </c>
      <c r="H37" s="353">
        <v>12264</v>
      </c>
      <c r="I37" s="555">
        <v>3.5</v>
      </c>
    </row>
    <row r="38" spans="1:9" s="141" customFormat="1" ht="30" customHeight="1" x14ac:dyDescent="0.25">
      <c r="A38" s="480" t="s">
        <v>56</v>
      </c>
      <c r="B38" s="481" t="s">
        <v>271</v>
      </c>
      <c r="C38" s="482" t="s">
        <v>57</v>
      </c>
      <c r="D38" s="482" t="s">
        <v>58</v>
      </c>
      <c r="E38" s="481" t="s">
        <v>63</v>
      </c>
      <c r="F38" s="483">
        <v>7</v>
      </c>
      <c r="G38" s="483">
        <v>3633</v>
      </c>
      <c r="H38" s="353">
        <v>20673.600000000002</v>
      </c>
      <c r="I38" s="555">
        <v>5.9</v>
      </c>
    </row>
    <row r="39" spans="1:9" s="141" customFormat="1" ht="30" customHeight="1" x14ac:dyDescent="0.25">
      <c r="A39" s="480" t="s">
        <v>56</v>
      </c>
      <c r="B39" s="481" t="s">
        <v>755</v>
      </c>
      <c r="C39" s="482" t="s">
        <v>42</v>
      </c>
      <c r="D39" s="482" t="s">
        <v>670</v>
      </c>
      <c r="E39" s="481" t="s">
        <v>747</v>
      </c>
      <c r="F39" s="483">
        <v>1</v>
      </c>
      <c r="G39" s="483">
        <v>1082</v>
      </c>
      <c r="H39" s="353">
        <v>11913.6</v>
      </c>
      <c r="I39" s="555">
        <v>3.4</v>
      </c>
    </row>
    <row r="40" spans="1:9" s="141" customFormat="1" ht="30" customHeight="1" x14ac:dyDescent="0.25">
      <c r="A40" s="480" t="s">
        <v>56</v>
      </c>
      <c r="B40" s="481" t="s">
        <v>200</v>
      </c>
      <c r="C40" s="482" t="s">
        <v>57</v>
      </c>
      <c r="D40" s="482" t="s">
        <v>58</v>
      </c>
      <c r="E40" s="481" t="s">
        <v>63</v>
      </c>
      <c r="F40" s="483">
        <v>6</v>
      </c>
      <c r="G40" s="483">
        <v>4468</v>
      </c>
      <c r="H40" s="353">
        <v>32236.800000000003</v>
      </c>
      <c r="I40" s="555">
        <v>9.1999999999999993</v>
      </c>
    </row>
    <row r="41" spans="1:9" s="141" customFormat="1" ht="30" customHeight="1" x14ac:dyDescent="0.25">
      <c r="A41" s="480" t="s">
        <v>56</v>
      </c>
      <c r="B41" s="481" t="s">
        <v>945</v>
      </c>
      <c r="C41" s="482" t="s">
        <v>57</v>
      </c>
      <c r="D41" s="482" t="s">
        <v>926</v>
      </c>
      <c r="E41" s="481" t="s">
        <v>946</v>
      </c>
      <c r="F41" s="483">
        <v>1</v>
      </c>
      <c r="G41" s="483">
        <v>290</v>
      </c>
      <c r="H41" s="353">
        <v>2452.8000000000002</v>
      </c>
      <c r="I41" s="555">
        <v>0.7</v>
      </c>
    </row>
    <row r="42" spans="1:9" s="141" customFormat="1" ht="30" customHeight="1" x14ac:dyDescent="0.25">
      <c r="A42" s="480" t="s">
        <v>56</v>
      </c>
      <c r="B42" s="481" t="s">
        <v>453</v>
      </c>
      <c r="C42" s="482" t="s">
        <v>42</v>
      </c>
      <c r="D42" s="482" t="s">
        <v>388</v>
      </c>
      <c r="E42" s="481" t="s">
        <v>439</v>
      </c>
      <c r="F42" s="483">
        <v>5</v>
      </c>
      <c r="G42" s="483">
        <v>7240</v>
      </c>
      <c r="H42" s="353">
        <v>125092.8</v>
      </c>
      <c r="I42" s="555">
        <v>35.700000000000003</v>
      </c>
    </row>
    <row r="43" spans="1:9" s="141" customFormat="1" ht="30" customHeight="1" x14ac:dyDescent="0.25">
      <c r="A43" s="480" t="s">
        <v>56</v>
      </c>
      <c r="B43" s="481" t="s">
        <v>1840</v>
      </c>
      <c r="C43" s="482" t="s">
        <v>57</v>
      </c>
      <c r="D43" s="482" t="s">
        <v>1464</v>
      </c>
      <c r="E43" s="481" t="s">
        <v>1498</v>
      </c>
      <c r="F43" s="483">
        <v>3</v>
      </c>
      <c r="G43" s="483">
        <v>1040</v>
      </c>
      <c r="H43" s="353">
        <v>17870.400000000001</v>
      </c>
      <c r="I43" s="555">
        <v>5.0999999999999996</v>
      </c>
    </row>
    <row r="44" spans="1:9" s="141" customFormat="1" ht="30" customHeight="1" x14ac:dyDescent="0.25">
      <c r="A44" s="480" t="s">
        <v>56</v>
      </c>
      <c r="B44" s="481" t="s">
        <v>1063</v>
      </c>
      <c r="C44" s="482" t="s">
        <v>57</v>
      </c>
      <c r="D44" s="482" t="s">
        <v>926</v>
      </c>
      <c r="E44" s="481" t="s">
        <v>1064</v>
      </c>
      <c r="F44" s="483">
        <v>3</v>
      </c>
      <c r="G44" s="483">
        <v>7585</v>
      </c>
      <c r="H44" s="353">
        <v>75336</v>
      </c>
      <c r="I44" s="555">
        <v>21.5</v>
      </c>
    </row>
    <row r="45" spans="1:9" s="141" customFormat="1" ht="30" customHeight="1" x14ac:dyDescent="0.25">
      <c r="A45" s="480" t="s">
        <v>56</v>
      </c>
      <c r="B45" s="481" t="s">
        <v>643</v>
      </c>
      <c r="C45" s="482" t="s">
        <v>42</v>
      </c>
      <c r="D45" s="482" t="s">
        <v>388</v>
      </c>
      <c r="E45" s="481" t="s">
        <v>447</v>
      </c>
      <c r="F45" s="483">
        <v>2</v>
      </c>
      <c r="G45" s="483">
        <v>1014</v>
      </c>
      <c r="H45" s="353">
        <v>9811.2000000000007</v>
      </c>
      <c r="I45" s="555">
        <v>2.8</v>
      </c>
    </row>
    <row r="46" spans="1:9" s="141" customFormat="1" ht="30" customHeight="1" x14ac:dyDescent="0.25">
      <c r="A46" s="480" t="s">
        <v>56</v>
      </c>
      <c r="B46" s="481" t="s">
        <v>1414</v>
      </c>
      <c r="C46" s="482" t="s">
        <v>57</v>
      </c>
      <c r="D46" s="482" t="s">
        <v>1099</v>
      </c>
      <c r="E46" s="481" t="s">
        <v>1108</v>
      </c>
      <c r="F46" s="483">
        <v>5</v>
      </c>
      <c r="G46" s="483">
        <v>4561</v>
      </c>
      <c r="H46" s="353">
        <v>43449.600000000006</v>
      </c>
      <c r="I46" s="555">
        <v>12.4</v>
      </c>
    </row>
    <row r="47" spans="1:9" s="141" customFormat="1" ht="30" customHeight="1" x14ac:dyDescent="0.25">
      <c r="A47" s="480" t="s">
        <v>56</v>
      </c>
      <c r="B47" s="481" t="s">
        <v>1580</v>
      </c>
      <c r="C47" s="482" t="s">
        <v>57</v>
      </c>
      <c r="D47" s="482" t="s">
        <v>1464</v>
      </c>
      <c r="E47" s="481" t="s">
        <v>1498</v>
      </c>
      <c r="F47" s="483">
        <v>3</v>
      </c>
      <c r="G47" s="483">
        <v>4208</v>
      </c>
      <c r="H47" s="353">
        <v>32587.200000000001</v>
      </c>
      <c r="I47" s="555">
        <v>9.3000000000000007</v>
      </c>
    </row>
    <row r="48" spans="1:9" s="141" customFormat="1" ht="30" customHeight="1" x14ac:dyDescent="0.25">
      <c r="A48" s="480" t="s">
        <v>56</v>
      </c>
      <c r="B48" s="481" t="s">
        <v>172</v>
      </c>
      <c r="C48" s="482" t="s">
        <v>57</v>
      </c>
      <c r="D48" s="482" t="s">
        <v>58</v>
      </c>
      <c r="E48" s="481" t="s">
        <v>63</v>
      </c>
      <c r="F48" s="483">
        <v>4</v>
      </c>
      <c r="G48" s="483">
        <v>4449</v>
      </c>
      <c r="H48" s="353">
        <v>62721.600000000006</v>
      </c>
      <c r="I48" s="555">
        <v>17.899999999999999</v>
      </c>
    </row>
    <row r="49" spans="1:9" s="141" customFormat="1" ht="30" customHeight="1" x14ac:dyDescent="0.25">
      <c r="A49" s="480" t="s">
        <v>56</v>
      </c>
      <c r="B49" s="481" t="s">
        <v>757</v>
      </c>
      <c r="C49" s="482" t="s">
        <v>42</v>
      </c>
      <c r="D49" s="482" t="s">
        <v>670</v>
      </c>
      <c r="E49" s="481" t="s">
        <v>719</v>
      </c>
      <c r="F49" s="483">
        <v>1</v>
      </c>
      <c r="G49" s="483">
        <v>1105</v>
      </c>
      <c r="H49" s="353">
        <v>11563.2</v>
      </c>
      <c r="I49" s="555">
        <v>3.3</v>
      </c>
    </row>
    <row r="50" spans="1:9" s="141" customFormat="1" ht="30" customHeight="1" x14ac:dyDescent="0.25">
      <c r="A50" s="480" t="s">
        <v>56</v>
      </c>
      <c r="B50" s="481" t="s">
        <v>2117</v>
      </c>
      <c r="C50" s="482" t="s">
        <v>42</v>
      </c>
      <c r="D50" s="482" t="s">
        <v>388</v>
      </c>
      <c r="E50" s="481" t="s">
        <v>461</v>
      </c>
      <c r="F50" s="483">
        <v>4</v>
      </c>
      <c r="G50" s="483">
        <v>1354</v>
      </c>
      <c r="H50" s="353">
        <v>67977.600000000006</v>
      </c>
      <c r="I50" s="555">
        <v>19.399999999999999</v>
      </c>
    </row>
    <row r="51" spans="1:9" s="141" customFormat="1" ht="30" customHeight="1" x14ac:dyDescent="0.25">
      <c r="A51" s="480" t="s">
        <v>56</v>
      </c>
      <c r="B51" s="481" t="s">
        <v>2118</v>
      </c>
      <c r="C51" s="482" t="s">
        <v>57</v>
      </c>
      <c r="D51" s="482" t="s">
        <v>58</v>
      </c>
      <c r="E51" s="481" t="s">
        <v>298</v>
      </c>
      <c r="F51" s="483">
        <v>4</v>
      </c>
      <c r="G51" s="483">
        <v>8062</v>
      </c>
      <c r="H51" s="353">
        <v>95308.800000000017</v>
      </c>
      <c r="I51" s="555">
        <v>27.200000000000003</v>
      </c>
    </row>
    <row r="52" spans="1:9" s="141" customFormat="1" ht="30" customHeight="1" x14ac:dyDescent="0.25">
      <c r="A52" s="480" t="s">
        <v>56</v>
      </c>
      <c r="B52" s="481" t="s">
        <v>1706</v>
      </c>
      <c r="C52" s="482" t="s">
        <v>57</v>
      </c>
      <c r="D52" s="482" t="s">
        <v>1464</v>
      </c>
      <c r="E52" s="481" t="s">
        <v>1544</v>
      </c>
      <c r="F52" s="483">
        <v>2</v>
      </c>
      <c r="G52" s="483">
        <v>2439</v>
      </c>
      <c r="H52" s="353">
        <v>26630.400000000001</v>
      </c>
      <c r="I52" s="555">
        <v>7.6</v>
      </c>
    </row>
    <row r="53" spans="1:9" s="141" customFormat="1" ht="30" customHeight="1" x14ac:dyDescent="0.25">
      <c r="A53" s="480" t="s">
        <v>56</v>
      </c>
      <c r="B53" s="481" t="s">
        <v>568</v>
      </c>
      <c r="C53" s="482" t="s">
        <v>42</v>
      </c>
      <c r="D53" s="482" t="s">
        <v>388</v>
      </c>
      <c r="E53" s="481" t="s">
        <v>569</v>
      </c>
      <c r="F53" s="483">
        <v>7</v>
      </c>
      <c r="G53" s="483">
        <v>13952</v>
      </c>
      <c r="H53" s="353">
        <v>111076.8</v>
      </c>
      <c r="I53" s="555">
        <v>31.7</v>
      </c>
    </row>
    <row r="54" spans="1:9" s="141" customFormat="1" ht="30" customHeight="1" x14ac:dyDescent="0.25">
      <c r="A54" s="480" t="s">
        <v>56</v>
      </c>
      <c r="B54" s="481" t="s">
        <v>430</v>
      </c>
      <c r="C54" s="482" t="s">
        <v>42</v>
      </c>
      <c r="D54" s="482" t="s">
        <v>388</v>
      </c>
      <c r="E54" s="481" t="s">
        <v>431</v>
      </c>
      <c r="F54" s="483">
        <v>3</v>
      </c>
      <c r="G54" s="483">
        <v>5966</v>
      </c>
      <c r="H54" s="353">
        <v>80241.600000000006</v>
      </c>
      <c r="I54" s="555">
        <v>22.9</v>
      </c>
    </row>
    <row r="55" spans="1:9" s="141" customFormat="1" ht="30" customHeight="1" x14ac:dyDescent="0.25">
      <c r="A55" s="480" t="s">
        <v>56</v>
      </c>
      <c r="B55" s="481" t="s">
        <v>749</v>
      </c>
      <c r="C55" s="482" t="s">
        <v>42</v>
      </c>
      <c r="D55" s="482" t="s">
        <v>670</v>
      </c>
      <c r="E55" s="481" t="s">
        <v>750</v>
      </c>
      <c r="F55" s="483">
        <v>1</v>
      </c>
      <c r="G55" s="483">
        <v>1119</v>
      </c>
      <c r="H55" s="353">
        <v>0</v>
      </c>
      <c r="I55" s="555">
        <v>0</v>
      </c>
    </row>
    <row r="56" spans="1:9" s="141" customFormat="1" ht="30" customHeight="1" x14ac:dyDescent="0.25">
      <c r="A56" s="480" t="s">
        <v>56</v>
      </c>
      <c r="B56" s="481" t="s">
        <v>122</v>
      </c>
      <c r="C56" s="482" t="s">
        <v>57</v>
      </c>
      <c r="D56" s="482" t="s">
        <v>58</v>
      </c>
      <c r="E56" s="481" t="s">
        <v>123</v>
      </c>
      <c r="F56" s="483">
        <v>1</v>
      </c>
      <c r="G56" s="483">
        <v>1821</v>
      </c>
      <c r="H56" s="353">
        <v>21724.800000000003</v>
      </c>
      <c r="I56" s="555">
        <v>6.2</v>
      </c>
    </row>
    <row r="57" spans="1:9" s="141" customFormat="1" ht="30" customHeight="1" x14ac:dyDescent="0.25">
      <c r="A57" s="480" t="s">
        <v>56</v>
      </c>
      <c r="B57" s="481" t="s">
        <v>841</v>
      </c>
      <c r="C57" s="482" t="s">
        <v>42</v>
      </c>
      <c r="D57" s="482" t="s">
        <v>670</v>
      </c>
      <c r="E57" s="481" t="s">
        <v>719</v>
      </c>
      <c r="F57" s="483">
        <v>8</v>
      </c>
      <c r="G57" s="483">
        <v>15544</v>
      </c>
      <c r="H57" s="353">
        <v>211291.2</v>
      </c>
      <c r="I57" s="555">
        <v>60.3</v>
      </c>
    </row>
    <row r="58" spans="1:9" s="141" customFormat="1" ht="30" customHeight="1" x14ac:dyDescent="0.25">
      <c r="A58" s="480" t="s">
        <v>56</v>
      </c>
      <c r="B58" s="481" t="s">
        <v>1390</v>
      </c>
      <c r="C58" s="482" t="s">
        <v>57</v>
      </c>
      <c r="D58" s="482" t="s">
        <v>1099</v>
      </c>
      <c r="E58" s="481" t="s">
        <v>1116</v>
      </c>
      <c r="F58" s="483">
        <v>6</v>
      </c>
      <c r="G58" s="483">
        <v>19809</v>
      </c>
      <c r="H58" s="353">
        <v>258244.79999999996</v>
      </c>
      <c r="I58" s="555">
        <v>73.699999999999989</v>
      </c>
    </row>
    <row r="59" spans="1:9" s="141" customFormat="1" ht="30" customHeight="1" x14ac:dyDescent="0.25">
      <c r="A59" s="480" t="s">
        <v>56</v>
      </c>
      <c r="B59" s="481" t="s">
        <v>1631</v>
      </c>
      <c r="C59" s="482" t="s">
        <v>57</v>
      </c>
      <c r="D59" s="482" t="s">
        <v>1464</v>
      </c>
      <c r="E59" s="481" t="s">
        <v>1632</v>
      </c>
      <c r="F59" s="483">
        <v>2</v>
      </c>
      <c r="G59" s="483">
        <v>2355</v>
      </c>
      <c r="H59" s="353">
        <v>44150.400000000009</v>
      </c>
      <c r="I59" s="555">
        <v>12.600000000000001</v>
      </c>
    </row>
    <row r="60" spans="1:9" s="141" customFormat="1" ht="30" customHeight="1" x14ac:dyDescent="0.25">
      <c r="A60" s="480" t="s">
        <v>56</v>
      </c>
      <c r="B60" s="481" t="s">
        <v>1761</v>
      </c>
      <c r="C60" s="482" t="s">
        <v>57</v>
      </c>
      <c r="D60" s="482" t="s">
        <v>1464</v>
      </c>
      <c r="E60" s="481" t="s">
        <v>1534</v>
      </c>
      <c r="F60" s="483">
        <v>2</v>
      </c>
      <c r="G60" s="483">
        <v>2409</v>
      </c>
      <c r="H60" s="353">
        <v>96009.600000000006</v>
      </c>
      <c r="I60" s="555">
        <v>27.4</v>
      </c>
    </row>
    <row r="61" spans="1:9" s="141" customFormat="1" ht="30" customHeight="1" x14ac:dyDescent="0.25">
      <c r="A61" s="480" t="s">
        <v>56</v>
      </c>
      <c r="B61" s="481" t="s">
        <v>779</v>
      </c>
      <c r="C61" s="482" t="s">
        <v>42</v>
      </c>
      <c r="D61" s="482" t="s">
        <v>670</v>
      </c>
      <c r="E61" s="481" t="s">
        <v>780</v>
      </c>
      <c r="F61" s="483">
        <v>7</v>
      </c>
      <c r="G61" s="483">
        <v>15714</v>
      </c>
      <c r="H61" s="353">
        <v>230212.80000000002</v>
      </c>
      <c r="I61" s="555">
        <v>65.7</v>
      </c>
    </row>
    <row r="62" spans="1:9" s="141" customFormat="1" ht="30" customHeight="1" x14ac:dyDescent="0.25">
      <c r="A62" s="480" t="s">
        <v>56</v>
      </c>
      <c r="B62" s="481" t="s">
        <v>1797</v>
      </c>
      <c r="C62" s="482" t="s">
        <v>57</v>
      </c>
      <c r="D62" s="482" t="s">
        <v>1464</v>
      </c>
      <c r="E62" s="481" t="s">
        <v>1527</v>
      </c>
      <c r="F62" s="483">
        <v>6</v>
      </c>
      <c r="G62" s="483">
        <v>12842</v>
      </c>
      <c r="H62" s="353">
        <v>200078.4</v>
      </c>
      <c r="I62" s="555">
        <v>57.099999999999994</v>
      </c>
    </row>
    <row r="63" spans="1:9" s="141" customFormat="1" ht="30" customHeight="1" x14ac:dyDescent="0.25">
      <c r="A63" s="480" t="s">
        <v>56</v>
      </c>
      <c r="B63" s="481" t="s">
        <v>723</v>
      </c>
      <c r="C63" s="482" t="s">
        <v>42</v>
      </c>
      <c r="D63" s="482" t="s">
        <v>670</v>
      </c>
      <c r="E63" s="481" t="s">
        <v>672</v>
      </c>
      <c r="F63" s="483">
        <v>2</v>
      </c>
      <c r="G63" s="483">
        <v>3088</v>
      </c>
      <c r="H63" s="353">
        <v>45201.600000000006</v>
      </c>
      <c r="I63" s="555">
        <v>12.9</v>
      </c>
    </row>
    <row r="64" spans="1:9" s="141" customFormat="1" ht="30" customHeight="1" x14ac:dyDescent="0.25">
      <c r="A64" s="480" t="s">
        <v>56</v>
      </c>
      <c r="B64" s="481" t="s">
        <v>1014</v>
      </c>
      <c r="C64" s="482" t="s">
        <v>57</v>
      </c>
      <c r="D64" s="482" t="s">
        <v>926</v>
      </c>
      <c r="E64" s="481" t="s">
        <v>1015</v>
      </c>
      <c r="F64" s="483">
        <v>4</v>
      </c>
      <c r="G64" s="483">
        <v>3784</v>
      </c>
      <c r="H64" s="353">
        <v>200078.4</v>
      </c>
      <c r="I64" s="555">
        <v>57.099999999999994</v>
      </c>
    </row>
    <row r="65" spans="1:9" s="141" customFormat="1" ht="30" customHeight="1" x14ac:dyDescent="0.25">
      <c r="A65" s="480" t="s">
        <v>56</v>
      </c>
      <c r="B65" s="481" t="s">
        <v>2119</v>
      </c>
      <c r="C65" s="482" t="s">
        <v>42</v>
      </c>
      <c r="D65" s="482" t="s">
        <v>388</v>
      </c>
      <c r="E65" s="481" t="s">
        <v>495</v>
      </c>
      <c r="F65" s="483">
        <v>5</v>
      </c>
      <c r="G65" s="483">
        <v>4283</v>
      </c>
      <c r="H65" s="353">
        <v>200078.4</v>
      </c>
      <c r="I65" s="555">
        <v>57.099999999999994</v>
      </c>
    </row>
    <row r="66" spans="1:9" s="141" customFormat="1" ht="30" customHeight="1" x14ac:dyDescent="0.25">
      <c r="A66" s="480" t="s">
        <v>56</v>
      </c>
      <c r="B66" s="481" t="s">
        <v>1790</v>
      </c>
      <c r="C66" s="482" t="s">
        <v>57</v>
      </c>
      <c r="D66" s="482" t="s">
        <v>1464</v>
      </c>
      <c r="E66" s="481" t="s">
        <v>1539</v>
      </c>
      <c r="F66" s="483">
        <v>6</v>
      </c>
      <c r="G66" s="483">
        <v>13891</v>
      </c>
      <c r="H66" s="353">
        <v>200078.4</v>
      </c>
      <c r="I66" s="555">
        <v>57.099999999999994</v>
      </c>
    </row>
    <row r="67" spans="1:9" s="141" customFormat="1" ht="30" customHeight="1" x14ac:dyDescent="0.25">
      <c r="A67" s="480" t="s">
        <v>56</v>
      </c>
      <c r="B67" s="481" t="s">
        <v>1725</v>
      </c>
      <c r="C67" s="482" t="s">
        <v>57</v>
      </c>
      <c r="D67" s="482" t="s">
        <v>1464</v>
      </c>
      <c r="E67" s="481" t="s">
        <v>1466</v>
      </c>
      <c r="F67" s="483">
        <v>5</v>
      </c>
      <c r="G67" s="483">
        <v>6581</v>
      </c>
      <c r="H67" s="353">
        <v>200078.4</v>
      </c>
      <c r="I67" s="555">
        <v>57.099999999999994</v>
      </c>
    </row>
    <row r="68" spans="1:9" s="141" customFormat="1" ht="30" customHeight="1" x14ac:dyDescent="0.25">
      <c r="A68" s="480" t="s">
        <v>56</v>
      </c>
      <c r="B68" s="481" t="s">
        <v>242</v>
      </c>
      <c r="C68" s="482" t="s">
        <v>57</v>
      </c>
      <c r="D68" s="482" t="s">
        <v>58</v>
      </c>
      <c r="E68" s="481" t="s">
        <v>243</v>
      </c>
      <c r="F68" s="483">
        <v>6</v>
      </c>
      <c r="G68" s="483">
        <v>13630</v>
      </c>
      <c r="H68" s="353">
        <v>178704</v>
      </c>
      <c r="I68" s="555">
        <v>51</v>
      </c>
    </row>
    <row r="69" spans="1:9" s="141" customFormat="1" ht="30" customHeight="1" x14ac:dyDescent="0.25">
      <c r="A69" s="480" t="s">
        <v>56</v>
      </c>
      <c r="B69" s="481" t="s">
        <v>305</v>
      </c>
      <c r="C69" s="482" t="s">
        <v>57</v>
      </c>
      <c r="D69" s="482" t="s">
        <v>58</v>
      </c>
      <c r="E69" s="481" t="s">
        <v>293</v>
      </c>
      <c r="F69" s="483">
        <v>2</v>
      </c>
      <c r="G69" s="483">
        <v>2691</v>
      </c>
      <c r="H69" s="353">
        <v>39244.800000000003</v>
      </c>
      <c r="I69" s="555">
        <v>11.2</v>
      </c>
    </row>
    <row r="70" spans="1:9" s="141" customFormat="1" ht="30" customHeight="1" x14ac:dyDescent="0.25">
      <c r="A70" s="480" t="s">
        <v>56</v>
      </c>
      <c r="B70" s="481" t="s">
        <v>923</v>
      </c>
      <c r="C70" s="482" t="s">
        <v>42</v>
      </c>
      <c r="D70" s="482" t="s">
        <v>670</v>
      </c>
      <c r="E70" s="481" t="s">
        <v>689</v>
      </c>
      <c r="F70" s="483">
        <v>2</v>
      </c>
      <c r="G70" s="483">
        <v>3304</v>
      </c>
      <c r="H70" s="353">
        <v>39945.599999999999</v>
      </c>
      <c r="I70" s="555">
        <v>11.399999999999999</v>
      </c>
    </row>
    <row r="71" spans="1:9" s="141" customFormat="1" ht="30" customHeight="1" x14ac:dyDescent="0.25">
      <c r="A71" s="480" t="s">
        <v>56</v>
      </c>
      <c r="B71" s="481" t="s">
        <v>314</v>
      </c>
      <c r="C71" s="482" t="s">
        <v>57</v>
      </c>
      <c r="D71" s="482" t="s">
        <v>58</v>
      </c>
      <c r="E71" s="481" t="s">
        <v>315</v>
      </c>
      <c r="F71" s="483">
        <v>2</v>
      </c>
      <c r="G71" s="483">
        <v>4101</v>
      </c>
      <c r="H71" s="353">
        <v>19622.400000000001</v>
      </c>
      <c r="I71" s="555">
        <v>5.6</v>
      </c>
    </row>
    <row r="72" spans="1:9" s="141" customFormat="1" ht="30" customHeight="1" x14ac:dyDescent="0.25">
      <c r="A72" s="480" t="s">
        <v>56</v>
      </c>
      <c r="B72" s="481" t="s">
        <v>853</v>
      </c>
      <c r="C72" s="482" t="s">
        <v>42</v>
      </c>
      <c r="D72" s="482" t="s">
        <v>670</v>
      </c>
      <c r="E72" s="481" t="s">
        <v>854</v>
      </c>
      <c r="F72" s="483">
        <v>5</v>
      </c>
      <c r="G72" s="483">
        <v>9410</v>
      </c>
      <c r="H72" s="353">
        <v>143664</v>
      </c>
      <c r="I72" s="555">
        <v>41</v>
      </c>
    </row>
    <row r="73" spans="1:9" s="141" customFormat="1" ht="30" customHeight="1" x14ac:dyDescent="0.25">
      <c r="A73" s="480" t="s">
        <v>56</v>
      </c>
      <c r="B73" s="481" t="s">
        <v>1253</v>
      </c>
      <c r="C73" s="482" t="s">
        <v>57</v>
      </c>
      <c r="D73" s="482" t="s">
        <v>1099</v>
      </c>
      <c r="E73" s="481" t="s">
        <v>1101</v>
      </c>
      <c r="F73" s="483">
        <v>17</v>
      </c>
      <c r="G73" s="483">
        <v>28796</v>
      </c>
      <c r="H73" s="353">
        <v>332529.60000000003</v>
      </c>
      <c r="I73" s="555">
        <v>94.9</v>
      </c>
    </row>
    <row r="74" spans="1:9" s="141" customFormat="1" ht="30" customHeight="1" x14ac:dyDescent="0.25">
      <c r="A74" s="480" t="s">
        <v>56</v>
      </c>
      <c r="B74" s="481" t="s">
        <v>67</v>
      </c>
      <c r="C74" s="482" t="s">
        <v>57</v>
      </c>
      <c r="D74" s="482" t="s">
        <v>58</v>
      </c>
      <c r="E74" s="481" t="s">
        <v>63</v>
      </c>
      <c r="F74" s="483">
        <v>15</v>
      </c>
      <c r="G74" s="483">
        <v>7263</v>
      </c>
      <c r="H74" s="353">
        <v>47304</v>
      </c>
      <c r="I74" s="555">
        <v>13.5</v>
      </c>
    </row>
    <row r="75" spans="1:9" s="141" customFormat="1" ht="30" customHeight="1" x14ac:dyDescent="0.25">
      <c r="A75" s="480" t="s">
        <v>56</v>
      </c>
      <c r="B75" s="481" t="s">
        <v>1368</v>
      </c>
      <c r="C75" s="482" t="s">
        <v>57</v>
      </c>
      <c r="D75" s="482" t="s">
        <v>1099</v>
      </c>
      <c r="E75" s="481" t="s">
        <v>1124</v>
      </c>
      <c r="F75" s="483">
        <v>2</v>
      </c>
      <c r="G75" s="483">
        <v>1905</v>
      </c>
      <c r="H75" s="353">
        <v>11563.2</v>
      </c>
      <c r="I75" s="555">
        <v>3.3</v>
      </c>
    </row>
    <row r="76" spans="1:9" s="141" customFormat="1" ht="30" customHeight="1" x14ac:dyDescent="0.25">
      <c r="A76" s="480" t="s">
        <v>56</v>
      </c>
      <c r="B76" s="481" t="s">
        <v>685</v>
      </c>
      <c r="C76" s="482" t="s">
        <v>42</v>
      </c>
      <c r="D76" s="482" t="s">
        <v>670</v>
      </c>
      <c r="E76" s="481" t="s">
        <v>676</v>
      </c>
      <c r="F76" s="483">
        <v>16</v>
      </c>
      <c r="G76" s="483">
        <v>25324</v>
      </c>
      <c r="H76" s="353">
        <v>254740.79999999996</v>
      </c>
      <c r="I76" s="555">
        <v>72.699999999999989</v>
      </c>
    </row>
    <row r="77" spans="1:9" s="141" customFormat="1" ht="30" customHeight="1" x14ac:dyDescent="0.25">
      <c r="A77" s="480" t="s">
        <v>56</v>
      </c>
      <c r="B77" s="481" t="s">
        <v>236</v>
      </c>
      <c r="C77" s="482" t="s">
        <v>57</v>
      </c>
      <c r="D77" s="482" t="s">
        <v>58</v>
      </c>
      <c r="E77" s="481" t="s">
        <v>237</v>
      </c>
      <c r="F77" s="483">
        <v>2</v>
      </c>
      <c r="G77" s="483">
        <v>2027</v>
      </c>
      <c r="H77" s="353">
        <v>28522.560000000005</v>
      </c>
      <c r="I77" s="555">
        <v>8.14</v>
      </c>
    </row>
    <row r="78" spans="1:9" s="141" customFormat="1" ht="30" customHeight="1" x14ac:dyDescent="0.25">
      <c r="A78" s="480" t="s">
        <v>56</v>
      </c>
      <c r="B78" s="481" t="s">
        <v>126</v>
      </c>
      <c r="C78" s="482" t="s">
        <v>57</v>
      </c>
      <c r="D78" s="482" t="s">
        <v>58</v>
      </c>
      <c r="E78" s="481" t="s">
        <v>127</v>
      </c>
      <c r="F78" s="483">
        <v>6</v>
      </c>
      <c r="G78" s="483">
        <v>9676</v>
      </c>
      <c r="H78" s="353">
        <v>128246.40000000001</v>
      </c>
      <c r="I78" s="555">
        <v>36.6</v>
      </c>
    </row>
    <row r="79" spans="1:9" s="141" customFormat="1" ht="30" customHeight="1" x14ac:dyDescent="0.25">
      <c r="A79" s="480" t="s">
        <v>56</v>
      </c>
      <c r="B79" s="481" t="s">
        <v>1046</v>
      </c>
      <c r="C79" s="482" t="s">
        <v>57</v>
      </c>
      <c r="D79" s="482" t="s">
        <v>926</v>
      </c>
      <c r="E79" s="481" t="s">
        <v>1047</v>
      </c>
      <c r="F79" s="483">
        <v>2</v>
      </c>
      <c r="G79" s="483">
        <v>3054</v>
      </c>
      <c r="H79" s="353">
        <v>31185.600000000002</v>
      </c>
      <c r="I79" s="555">
        <v>8.9</v>
      </c>
    </row>
    <row r="80" spans="1:9" s="141" customFormat="1" ht="30" customHeight="1" x14ac:dyDescent="0.25">
      <c r="A80" s="480" t="s">
        <v>56</v>
      </c>
      <c r="B80" s="481" t="s">
        <v>1091</v>
      </c>
      <c r="C80" s="482" t="s">
        <v>57</v>
      </c>
      <c r="D80" s="482" t="s">
        <v>926</v>
      </c>
      <c r="E80" s="481" t="s">
        <v>1084</v>
      </c>
      <c r="F80" s="483">
        <v>4</v>
      </c>
      <c r="G80" s="483">
        <v>10162</v>
      </c>
      <c r="H80" s="353">
        <v>93556.800000000003</v>
      </c>
      <c r="I80" s="555">
        <v>26.7</v>
      </c>
    </row>
    <row r="81" spans="1:9" s="141" customFormat="1" ht="30" customHeight="1" x14ac:dyDescent="0.25">
      <c r="A81" s="480" t="s">
        <v>56</v>
      </c>
      <c r="B81" s="481" t="s">
        <v>475</v>
      </c>
      <c r="C81" s="482" t="s">
        <v>42</v>
      </c>
      <c r="D81" s="482" t="s">
        <v>388</v>
      </c>
      <c r="E81" s="481" t="s">
        <v>439</v>
      </c>
      <c r="F81" s="483">
        <v>3</v>
      </c>
      <c r="G81" s="483">
        <v>1756</v>
      </c>
      <c r="H81" s="353">
        <v>16118.400000000001</v>
      </c>
      <c r="I81" s="555">
        <v>4.5999999999999996</v>
      </c>
    </row>
    <row r="82" spans="1:9" s="141" customFormat="1" ht="30" customHeight="1" x14ac:dyDescent="0.25">
      <c r="A82" s="480" t="s">
        <v>56</v>
      </c>
      <c r="B82" s="481" t="s">
        <v>598</v>
      </c>
      <c r="C82" s="482" t="s">
        <v>42</v>
      </c>
      <c r="D82" s="482" t="s">
        <v>388</v>
      </c>
      <c r="E82" s="481" t="s">
        <v>599</v>
      </c>
      <c r="F82" s="483">
        <v>2</v>
      </c>
      <c r="G82" s="483">
        <v>3067</v>
      </c>
      <c r="H82" s="353">
        <v>23827.200000000001</v>
      </c>
      <c r="I82" s="555">
        <v>6.8</v>
      </c>
    </row>
    <row r="83" spans="1:9" s="141" customFormat="1" ht="30" customHeight="1" x14ac:dyDescent="0.25">
      <c r="A83" s="480" t="s">
        <v>56</v>
      </c>
      <c r="B83" s="481" t="s">
        <v>602</v>
      </c>
      <c r="C83" s="482" t="s">
        <v>42</v>
      </c>
      <c r="D83" s="482" t="s">
        <v>388</v>
      </c>
      <c r="E83" s="481" t="s">
        <v>599</v>
      </c>
      <c r="F83" s="483">
        <v>2</v>
      </c>
      <c r="G83" s="483">
        <v>2940</v>
      </c>
      <c r="H83" s="353">
        <v>51859.200000000004</v>
      </c>
      <c r="I83" s="555">
        <v>14.8</v>
      </c>
    </row>
    <row r="84" spans="1:9" s="141" customFormat="1" ht="30" customHeight="1" x14ac:dyDescent="0.25">
      <c r="A84" s="480" t="s">
        <v>56</v>
      </c>
      <c r="B84" s="481" t="s">
        <v>456</v>
      </c>
      <c r="C84" s="482" t="s">
        <v>42</v>
      </c>
      <c r="D84" s="482" t="s">
        <v>388</v>
      </c>
      <c r="E84" s="481" t="s">
        <v>457</v>
      </c>
      <c r="F84" s="483">
        <v>3</v>
      </c>
      <c r="G84" s="483">
        <v>3137</v>
      </c>
      <c r="H84" s="353">
        <v>44150.400000000001</v>
      </c>
      <c r="I84" s="555">
        <v>12.6</v>
      </c>
    </row>
    <row r="85" spans="1:9" s="141" customFormat="1" ht="30" customHeight="1" x14ac:dyDescent="0.25">
      <c r="A85" s="480" t="s">
        <v>56</v>
      </c>
      <c r="B85" s="481" t="s">
        <v>1262</v>
      </c>
      <c r="C85" s="482" t="s">
        <v>57</v>
      </c>
      <c r="D85" s="482" t="s">
        <v>1099</v>
      </c>
      <c r="E85" s="481" t="s">
        <v>1263</v>
      </c>
      <c r="F85" s="483">
        <v>11</v>
      </c>
      <c r="G85" s="483">
        <v>5257</v>
      </c>
      <c r="H85" s="353">
        <v>52560</v>
      </c>
      <c r="I85" s="555">
        <v>15</v>
      </c>
    </row>
    <row r="86" spans="1:9" s="141" customFormat="1" ht="30" customHeight="1" x14ac:dyDescent="0.25">
      <c r="A86" s="480" t="s">
        <v>56</v>
      </c>
      <c r="B86" s="481" t="s">
        <v>341</v>
      </c>
      <c r="C86" s="482" t="s">
        <v>57</v>
      </c>
      <c r="D86" s="482" t="s">
        <v>58</v>
      </c>
      <c r="E86" s="481" t="s">
        <v>63</v>
      </c>
      <c r="F86" s="483">
        <v>18</v>
      </c>
      <c r="G86" s="483">
        <v>7960</v>
      </c>
      <c r="H86" s="353">
        <v>23126.400000000001</v>
      </c>
      <c r="I86" s="555">
        <v>6.6</v>
      </c>
    </row>
    <row r="87" spans="1:9" s="141" customFormat="1" ht="30" customHeight="1" x14ac:dyDescent="0.25">
      <c r="A87" s="480" t="s">
        <v>56</v>
      </c>
      <c r="B87" s="481" t="s">
        <v>1123</v>
      </c>
      <c r="C87" s="482" t="s">
        <v>57</v>
      </c>
      <c r="D87" s="482" t="s">
        <v>1099</v>
      </c>
      <c r="E87" s="481" t="s">
        <v>1124</v>
      </c>
      <c r="F87" s="483">
        <v>3</v>
      </c>
      <c r="G87" s="483">
        <v>2254</v>
      </c>
      <c r="H87" s="353">
        <v>12964.8</v>
      </c>
      <c r="I87" s="555">
        <v>3.6999999999999997</v>
      </c>
    </row>
    <row r="88" spans="1:9" s="141" customFormat="1" ht="30" customHeight="1" x14ac:dyDescent="0.25">
      <c r="A88" s="480" t="s">
        <v>56</v>
      </c>
      <c r="B88" s="481" t="s">
        <v>178</v>
      </c>
      <c r="C88" s="482" t="s">
        <v>57</v>
      </c>
      <c r="D88" s="482" t="s">
        <v>58</v>
      </c>
      <c r="E88" s="481" t="s">
        <v>63</v>
      </c>
      <c r="F88" s="483">
        <v>8</v>
      </c>
      <c r="G88" s="483">
        <v>7828</v>
      </c>
      <c r="H88" s="353">
        <v>142262.39999999999</v>
      </c>
      <c r="I88" s="555">
        <v>40.599999999999994</v>
      </c>
    </row>
    <row r="89" spans="1:9" s="141" customFormat="1" ht="30" customHeight="1" x14ac:dyDescent="0.25">
      <c r="A89" s="480" t="s">
        <v>56</v>
      </c>
      <c r="B89" s="481" t="s">
        <v>161</v>
      </c>
      <c r="C89" s="482" t="s">
        <v>57</v>
      </c>
      <c r="D89" s="482" t="s">
        <v>58</v>
      </c>
      <c r="E89" s="481" t="s">
        <v>162</v>
      </c>
      <c r="F89" s="483">
        <v>2</v>
      </c>
      <c r="G89" s="483">
        <v>4717</v>
      </c>
      <c r="H89" s="353">
        <v>46953.600000000006</v>
      </c>
      <c r="I89" s="555">
        <v>13.4</v>
      </c>
    </row>
    <row r="90" spans="1:9" s="141" customFormat="1" ht="30" customHeight="1" x14ac:dyDescent="0.25">
      <c r="A90" s="480" t="s">
        <v>56</v>
      </c>
      <c r="B90" s="481" t="s">
        <v>770</v>
      </c>
      <c r="C90" s="482" t="s">
        <v>42</v>
      </c>
      <c r="D90" s="482" t="s">
        <v>670</v>
      </c>
      <c r="E90" s="481" t="s">
        <v>771</v>
      </c>
      <c r="F90" s="483">
        <v>4</v>
      </c>
      <c r="G90" s="483">
        <v>2048</v>
      </c>
      <c r="H90" s="353">
        <v>78840</v>
      </c>
      <c r="I90" s="555">
        <v>22.5</v>
      </c>
    </row>
    <row r="91" spans="1:9" s="141" customFormat="1" ht="30" customHeight="1" x14ac:dyDescent="0.25">
      <c r="A91" s="480" t="s">
        <v>56</v>
      </c>
      <c r="B91" s="481" t="s">
        <v>389</v>
      </c>
      <c r="C91" s="482" t="s">
        <v>42</v>
      </c>
      <c r="D91" s="482" t="s">
        <v>388</v>
      </c>
      <c r="E91" s="481" t="s">
        <v>390</v>
      </c>
      <c r="F91" s="483">
        <v>7</v>
      </c>
      <c r="G91" s="483">
        <v>19680</v>
      </c>
      <c r="H91" s="353">
        <v>115281.60000000001</v>
      </c>
      <c r="I91" s="555">
        <v>32.9</v>
      </c>
    </row>
    <row r="92" spans="1:9" s="141" customFormat="1" ht="30" customHeight="1" x14ac:dyDescent="0.25">
      <c r="A92" s="480" t="s">
        <v>56</v>
      </c>
      <c r="B92" s="481" t="s">
        <v>1765</v>
      </c>
      <c r="C92" s="482" t="s">
        <v>57</v>
      </c>
      <c r="D92" s="482" t="s">
        <v>1464</v>
      </c>
      <c r="E92" s="481" t="s">
        <v>1556</v>
      </c>
      <c r="F92" s="483">
        <v>2</v>
      </c>
      <c r="G92" s="483">
        <v>320</v>
      </c>
      <c r="H92" s="353">
        <v>3153.6</v>
      </c>
      <c r="I92" s="555">
        <v>0.89999999999999991</v>
      </c>
    </row>
    <row r="93" spans="1:9" s="141" customFormat="1" ht="30" customHeight="1" x14ac:dyDescent="0.25">
      <c r="A93" s="480" t="s">
        <v>56</v>
      </c>
      <c r="B93" s="481" t="s">
        <v>671</v>
      </c>
      <c r="C93" s="482" t="s">
        <v>42</v>
      </c>
      <c r="D93" s="482" t="s">
        <v>670</v>
      </c>
      <c r="E93" s="481" t="s">
        <v>672</v>
      </c>
      <c r="F93" s="483">
        <v>1</v>
      </c>
      <c r="G93" s="483">
        <v>1269</v>
      </c>
      <c r="H93" s="353">
        <v>18220.8</v>
      </c>
      <c r="I93" s="555">
        <v>5.2</v>
      </c>
    </row>
    <row r="94" spans="1:9" s="141" customFormat="1" ht="30" customHeight="1" x14ac:dyDescent="0.25">
      <c r="A94" s="480" t="s">
        <v>56</v>
      </c>
      <c r="B94" s="481" t="s">
        <v>1526</v>
      </c>
      <c r="C94" s="482" t="s">
        <v>57</v>
      </c>
      <c r="D94" s="482" t="s">
        <v>1464</v>
      </c>
      <c r="E94" s="481" t="s">
        <v>1527</v>
      </c>
      <c r="F94" s="483">
        <v>3</v>
      </c>
      <c r="G94" s="483">
        <v>7576</v>
      </c>
      <c r="H94" s="353">
        <v>79190.400000000009</v>
      </c>
      <c r="I94" s="555">
        <v>22.6</v>
      </c>
    </row>
    <row r="95" spans="1:9" s="141" customFormat="1" ht="30" customHeight="1" x14ac:dyDescent="0.25">
      <c r="A95" s="480" t="s">
        <v>56</v>
      </c>
      <c r="B95" s="481" t="s">
        <v>1440</v>
      </c>
      <c r="C95" s="482" t="s">
        <v>57</v>
      </c>
      <c r="D95" s="482" t="s">
        <v>1099</v>
      </c>
      <c r="E95" s="481" t="s">
        <v>1124</v>
      </c>
      <c r="F95" s="483">
        <v>3</v>
      </c>
      <c r="G95" s="483">
        <v>1455</v>
      </c>
      <c r="H95" s="353">
        <v>9110.4</v>
      </c>
      <c r="I95" s="555">
        <v>2.6</v>
      </c>
    </row>
    <row r="96" spans="1:9" s="141" customFormat="1" ht="30" customHeight="1" x14ac:dyDescent="0.25">
      <c r="A96" s="480" t="s">
        <v>56</v>
      </c>
      <c r="B96" s="481" t="s">
        <v>1203</v>
      </c>
      <c r="C96" s="482" t="s">
        <v>57</v>
      </c>
      <c r="D96" s="482" t="s">
        <v>1099</v>
      </c>
      <c r="E96" s="481" t="s">
        <v>1204</v>
      </c>
      <c r="F96" s="483">
        <v>4</v>
      </c>
      <c r="G96" s="483">
        <v>1237</v>
      </c>
      <c r="H96" s="353">
        <v>15417.6</v>
      </c>
      <c r="I96" s="555">
        <v>4.4000000000000004</v>
      </c>
    </row>
    <row r="97" spans="1:9" s="141" customFormat="1" ht="30" customHeight="1" x14ac:dyDescent="0.25">
      <c r="A97" s="480" t="s">
        <v>56</v>
      </c>
      <c r="B97" s="481" t="s">
        <v>1141</v>
      </c>
      <c r="C97" s="482" t="s">
        <v>57</v>
      </c>
      <c r="D97" s="482" t="s">
        <v>1099</v>
      </c>
      <c r="E97" s="481" t="s">
        <v>1142</v>
      </c>
      <c r="F97" s="483">
        <v>3</v>
      </c>
      <c r="G97" s="483">
        <v>767</v>
      </c>
      <c r="H97" s="353">
        <v>6307.2000000000007</v>
      </c>
      <c r="I97" s="555">
        <v>1.8</v>
      </c>
    </row>
    <row r="98" spans="1:9" s="141" customFormat="1" ht="30" customHeight="1" x14ac:dyDescent="0.25">
      <c r="A98" s="480" t="s">
        <v>56</v>
      </c>
      <c r="B98" s="481" t="s">
        <v>1547</v>
      </c>
      <c r="C98" s="482" t="s">
        <v>57</v>
      </c>
      <c r="D98" s="482" t="s">
        <v>1464</v>
      </c>
      <c r="E98" s="481" t="s">
        <v>1548</v>
      </c>
      <c r="F98" s="483">
        <v>3</v>
      </c>
      <c r="G98" s="483">
        <v>5</v>
      </c>
      <c r="H98" s="353">
        <v>269457.60000000003</v>
      </c>
      <c r="I98" s="555">
        <v>76.900000000000006</v>
      </c>
    </row>
    <row r="99" spans="1:9" s="141" customFormat="1" ht="30" customHeight="1" x14ac:dyDescent="0.25">
      <c r="A99" s="480" t="s">
        <v>56</v>
      </c>
      <c r="B99" s="481" t="s">
        <v>1089</v>
      </c>
      <c r="C99" s="482" t="s">
        <v>57</v>
      </c>
      <c r="D99" s="482" t="s">
        <v>926</v>
      </c>
      <c r="E99" s="481" t="s">
        <v>1084</v>
      </c>
      <c r="F99" s="483">
        <v>1</v>
      </c>
      <c r="G99" s="483">
        <v>1461</v>
      </c>
      <c r="H99" s="353">
        <v>36021.119999999995</v>
      </c>
      <c r="I99" s="555">
        <v>10.28</v>
      </c>
    </row>
    <row r="100" spans="1:9" s="141" customFormat="1" ht="30" customHeight="1" x14ac:dyDescent="0.25">
      <c r="A100" s="480" t="s">
        <v>56</v>
      </c>
      <c r="B100" s="481" t="s">
        <v>702</v>
      </c>
      <c r="C100" s="482" t="s">
        <v>42</v>
      </c>
      <c r="D100" s="482" t="s">
        <v>670</v>
      </c>
      <c r="E100" s="481" t="s">
        <v>703</v>
      </c>
      <c r="F100" s="483">
        <v>1</v>
      </c>
      <c r="G100" s="483">
        <v>491</v>
      </c>
      <c r="H100" s="353">
        <v>7708.8</v>
      </c>
      <c r="I100" s="555">
        <v>2.2000000000000002</v>
      </c>
    </row>
    <row r="101" spans="1:9" s="141" customFormat="1" ht="30" customHeight="1" x14ac:dyDescent="0.25">
      <c r="A101" s="480" t="s">
        <v>56</v>
      </c>
      <c r="B101" s="481" t="s">
        <v>59</v>
      </c>
      <c r="C101" s="482" t="s">
        <v>57</v>
      </c>
      <c r="D101" s="482" t="s">
        <v>58</v>
      </c>
      <c r="E101" s="481" t="s">
        <v>60</v>
      </c>
      <c r="F101" s="483">
        <v>3</v>
      </c>
      <c r="G101" s="483">
        <v>5759</v>
      </c>
      <c r="H101" s="353">
        <v>55713.600000000006</v>
      </c>
      <c r="I101" s="555">
        <v>15.9</v>
      </c>
    </row>
    <row r="102" spans="1:9" s="141" customFormat="1" ht="30" customHeight="1" x14ac:dyDescent="0.25">
      <c r="A102" s="480" t="s">
        <v>56</v>
      </c>
      <c r="B102" s="481" t="s">
        <v>166</v>
      </c>
      <c r="C102" s="482" t="s">
        <v>57</v>
      </c>
      <c r="D102" s="482" t="s">
        <v>58</v>
      </c>
      <c r="E102" s="481" t="s">
        <v>167</v>
      </c>
      <c r="F102" s="483">
        <v>2</v>
      </c>
      <c r="G102" s="483">
        <v>3402</v>
      </c>
      <c r="H102" s="353">
        <v>58516.800000000003</v>
      </c>
      <c r="I102" s="555">
        <v>16.7</v>
      </c>
    </row>
    <row r="103" spans="1:9" s="141" customFormat="1" ht="30" customHeight="1" x14ac:dyDescent="0.25">
      <c r="A103" s="480" t="s">
        <v>56</v>
      </c>
      <c r="B103" s="481" t="s">
        <v>1469</v>
      </c>
      <c r="C103" s="482" t="s">
        <v>57</v>
      </c>
      <c r="D103" s="482" t="s">
        <v>1464</v>
      </c>
      <c r="E103" s="481" t="s">
        <v>1470</v>
      </c>
      <c r="F103" s="483">
        <v>16</v>
      </c>
      <c r="G103" s="483">
        <v>3710</v>
      </c>
      <c r="H103" s="353">
        <v>135254.39999999999</v>
      </c>
      <c r="I103" s="555">
        <v>38.599999999999994</v>
      </c>
    </row>
    <row r="104" spans="1:9" s="141" customFormat="1" ht="30" customHeight="1" x14ac:dyDescent="0.25">
      <c r="A104" s="480" t="s">
        <v>56</v>
      </c>
      <c r="B104" s="481" t="s">
        <v>1588</v>
      </c>
      <c r="C104" s="482" t="s">
        <v>57</v>
      </c>
      <c r="D104" s="482" t="s">
        <v>1464</v>
      </c>
      <c r="E104" s="481" t="s">
        <v>1470</v>
      </c>
      <c r="F104" s="483">
        <v>8</v>
      </c>
      <c r="G104" s="483">
        <v>2637</v>
      </c>
      <c r="H104" s="353">
        <v>43800</v>
      </c>
      <c r="I104" s="555">
        <v>12.5</v>
      </c>
    </row>
    <row r="105" spans="1:9" s="141" customFormat="1" ht="30" customHeight="1" x14ac:dyDescent="0.25">
      <c r="A105" s="480" t="s">
        <v>56</v>
      </c>
      <c r="B105" s="481" t="s">
        <v>1693</v>
      </c>
      <c r="C105" s="482" t="s">
        <v>57</v>
      </c>
      <c r="D105" s="482" t="s">
        <v>1464</v>
      </c>
      <c r="E105" s="481" t="s">
        <v>1470</v>
      </c>
      <c r="F105" s="483">
        <v>5</v>
      </c>
      <c r="G105" s="483">
        <v>4115</v>
      </c>
      <c r="H105" s="353">
        <v>43800</v>
      </c>
      <c r="I105" s="555">
        <v>12.5</v>
      </c>
    </row>
    <row r="106" spans="1:9" s="141" customFormat="1" ht="30" customHeight="1" x14ac:dyDescent="0.25">
      <c r="A106" s="480" t="s">
        <v>56</v>
      </c>
      <c r="B106" s="481" t="s">
        <v>147</v>
      </c>
      <c r="C106" s="482" t="s">
        <v>57</v>
      </c>
      <c r="D106" s="482" t="s">
        <v>58</v>
      </c>
      <c r="E106" s="481" t="s">
        <v>148</v>
      </c>
      <c r="F106" s="483">
        <v>2</v>
      </c>
      <c r="G106" s="483">
        <v>4293</v>
      </c>
      <c r="H106" s="353">
        <v>43449.600000000006</v>
      </c>
      <c r="I106" s="555">
        <v>12.4</v>
      </c>
    </row>
    <row r="107" spans="1:9" s="141" customFormat="1" ht="30" customHeight="1" x14ac:dyDescent="0.25">
      <c r="A107" s="480" t="s">
        <v>56</v>
      </c>
      <c r="B107" s="481" t="s">
        <v>970</v>
      </c>
      <c r="C107" s="482" t="s">
        <v>57</v>
      </c>
      <c r="D107" s="482" t="s">
        <v>926</v>
      </c>
      <c r="E107" s="481" t="s">
        <v>971</v>
      </c>
      <c r="F107" s="483">
        <v>2</v>
      </c>
      <c r="G107" s="483">
        <v>3279</v>
      </c>
      <c r="H107" s="353">
        <v>52209.599999999999</v>
      </c>
      <c r="I107" s="555">
        <v>14.899999999999999</v>
      </c>
    </row>
    <row r="108" spans="1:9" s="141" customFormat="1" ht="30" customHeight="1" x14ac:dyDescent="0.25">
      <c r="A108" s="480" t="s">
        <v>56</v>
      </c>
      <c r="B108" s="481" t="s">
        <v>91</v>
      </c>
      <c r="C108" s="482" t="s">
        <v>57</v>
      </c>
      <c r="D108" s="482" t="s">
        <v>58</v>
      </c>
      <c r="E108" s="481" t="s">
        <v>63</v>
      </c>
      <c r="F108" s="483">
        <v>1</v>
      </c>
      <c r="G108" s="483">
        <v>818</v>
      </c>
      <c r="H108" s="353">
        <v>6657.6</v>
      </c>
      <c r="I108" s="555">
        <v>1.9</v>
      </c>
    </row>
    <row r="109" spans="1:9" s="141" customFormat="1" ht="30" customHeight="1" x14ac:dyDescent="0.25">
      <c r="A109" s="480" t="s">
        <v>56</v>
      </c>
      <c r="B109" s="481" t="s">
        <v>746</v>
      </c>
      <c r="C109" s="482" t="s">
        <v>42</v>
      </c>
      <c r="D109" s="482" t="s">
        <v>670</v>
      </c>
      <c r="E109" s="481" t="s">
        <v>747</v>
      </c>
      <c r="F109" s="483">
        <v>1</v>
      </c>
      <c r="G109" s="483">
        <v>904</v>
      </c>
      <c r="H109" s="353">
        <v>6657.6</v>
      </c>
      <c r="I109" s="555">
        <v>1.9</v>
      </c>
    </row>
    <row r="110" spans="1:9" s="141" customFormat="1" ht="30" customHeight="1" x14ac:dyDescent="0.25">
      <c r="A110" s="480" t="s">
        <v>56</v>
      </c>
      <c r="B110" s="481" t="s">
        <v>114</v>
      </c>
      <c r="C110" s="482" t="s">
        <v>57</v>
      </c>
      <c r="D110" s="482" t="s">
        <v>58</v>
      </c>
      <c r="E110" s="481" t="s">
        <v>115</v>
      </c>
      <c r="F110" s="483">
        <v>5</v>
      </c>
      <c r="G110" s="483">
        <v>10440</v>
      </c>
      <c r="H110" s="353">
        <v>119836.8</v>
      </c>
      <c r="I110" s="555">
        <v>34.200000000000003</v>
      </c>
    </row>
    <row r="111" spans="1:9" s="141" customFormat="1" ht="30" customHeight="1" x14ac:dyDescent="0.25">
      <c r="A111" s="480" t="s">
        <v>56</v>
      </c>
      <c r="B111" s="481" t="s">
        <v>1029</v>
      </c>
      <c r="C111" s="482" t="s">
        <v>57</v>
      </c>
      <c r="D111" s="482" t="s">
        <v>926</v>
      </c>
      <c r="E111" s="481" t="s">
        <v>1030</v>
      </c>
      <c r="F111" s="483">
        <v>3</v>
      </c>
      <c r="G111" s="483">
        <v>6005</v>
      </c>
      <c r="H111" s="353">
        <v>86899.200000000012</v>
      </c>
      <c r="I111" s="555">
        <v>24.8</v>
      </c>
    </row>
    <row r="112" spans="1:9" s="141" customFormat="1" ht="30" customHeight="1" x14ac:dyDescent="0.25">
      <c r="A112" s="480" t="s">
        <v>56</v>
      </c>
      <c r="B112" s="481" t="s">
        <v>1131</v>
      </c>
      <c r="C112" s="482" t="s">
        <v>57</v>
      </c>
      <c r="D112" s="482" t="s">
        <v>1099</v>
      </c>
      <c r="E112" s="481" t="s">
        <v>1124</v>
      </c>
      <c r="F112" s="483">
        <v>24</v>
      </c>
      <c r="G112" s="483">
        <v>8351</v>
      </c>
      <c r="H112" s="353">
        <v>195523.20000000007</v>
      </c>
      <c r="I112" s="555">
        <v>55.800000000000011</v>
      </c>
    </row>
    <row r="113" spans="1:9" s="141" customFormat="1" ht="30" customHeight="1" x14ac:dyDescent="0.25">
      <c r="A113" s="480" t="s">
        <v>56</v>
      </c>
      <c r="B113" s="481" t="s">
        <v>1251</v>
      </c>
      <c r="C113" s="482" t="s">
        <v>57</v>
      </c>
      <c r="D113" s="482" t="s">
        <v>1099</v>
      </c>
      <c r="E113" s="481" t="s">
        <v>1147</v>
      </c>
      <c r="F113" s="483">
        <v>13</v>
      </c>
      <c r="G113" s="483">
        <v>3027</v>
      </c>
      <c r="H113" s="353">
        <v>28032</v>
      </c>
      <c r="I113" s="555">
        <v>8</v>
      </c>
    </row>
    <row r="114" spans="1:9" s="141" customFormat="1" ht="30" customHeight="1" x14ac:dyDescent="0.25">
      <c r="A114" s="480" t="s">
        <v>56</v>
      </c>
      <c r="B114" s="481" t="s">
        <v>1285</v>
      </c>
      <c r="C114" s="482" t="s">
        <v>57</v>
      </c>
      <c r="D114" s="482" t="s">
        <v>1099</v>
      </c>
      <c r="E114" s="481" t="s">
        <v>1286</v>
      </c>
      <c r="F114" s="483">
        <v>4</v>
      </c>
      <c r="G114" s="483">
        <v>949</v>
      </c>
      <c r="H114" s="353">
        <v>11563.2</v>
      </c>
      <c r="I114" s="555">
        <v>3.3</v>
      </c>
    </row>
    <row r="115" spans="1:9" s="141" customFormat="1" ht="30" customHeight="1" x14ac:dyDescent="0.25">
      <c r="A115" s="480" t="s">
        <v>56</v>
      </c>
      <c r="B115" s="481" t="s">
        <v>1146</v>
      </c>
      <c r="C115" s="482" t="s">
        <v>57</v>
      </c>
      <c r="D115" s="482" t="s">
        <v>1099</v>
      </c>
      <c r="E115" s="481" t="s">
        <v>1147</v>
      </c>
      <c r="F115" s="483">
        <v>13</v>
      </c>
      <c r="G115" s="483">
        <v>27669</v>
      </c>
      <c r="H115" s="353">
        <v>276465.60000000003</v>
      </c>
      <c r="I115" s="555">
        <v>78.900000000000006</v>
      </c>
    </row>
    <row r="116" spans="1:9" s="141" customFormat="1" ht="30" customHeight="1" x14ac:dyDescent="0.25">
      <c r="A116" s="480" t="s">
        <v>56</v>
      </c>
      <c r="B116" s="481" t="s">
        <v>97</v>
      </c>
      <c r="C116" s="482" t="s">
        <v>57</v>
      </c>
      <c r="D116" s="482" t="s">
        <v>58</v>
      </c>
      <c r="E116" s="481" t="s">
        <v>63</v>
      </c>
      <c r="F116" s="483">
        <v>1</v>
      </c>
      <c r="G116" s="483">
        <v>879</v>
      </c>
      <c r="H116" s="353">
        <v>4940.6399999999994</v>
      </c>
      <c r="I116" s="555">
        <v>1.41</v>
      </c>
    </row>
    <row r="117" spans="1:9" s="141" customFormat="1" ht="30" customHeight="1" x14ac:dyDescent="0.25">
      <c r="A117" s="480" t="s">
        <v>56</v>
      </c>
      <c r="B117" s="481" t="s">
        <v>486</v>
      </c>
      <c r="C117" s="482" t="s">
        <v>42</v>
      </c>
      <c r="D117" s="482" t="s">
        <v>388</v>
      </c>
      <c r="E117" s="481" t="s">
        <v>480</v>
      </c>
      <c r="F117" s="483">
        <v>6</v>
      </c>
      <c r="G117" s="483">
        <v>14268</v>
      </c>
      <c r="H117" s="353">
        <v>208137.60000000003</v>
      </c>
      <c r="I117" s="555">
        <v>59.400000000000006</v>
      </c>
    </row>
    <row r="118" spans="1:9" s="141" customFormat="1" ht="30" customHeight="1" x14ac:dyDescent="0.25">
      <c r="A118" s="480" t="s">
        <v>56</v>
      </c>
      <c r="B118" s="481" t="s">
        <v>282</v>
      </c>
      <c r="C118" s="482" t="s">
        <v>57</v>
      </c>
      <c r="D118" s="482" t="s">
        <v>58</v>
      </c>
      <c r="E118" s="481" t="s">
        <v>283</v>
      </c>
      <c r="F118" s="483">
        <v>2</v>
      </c>
      <c r="G118" s="483">
        <v>6020</v>
      </c>
      <c r="H118" s="353">
        <v>59568</v>
      </c>
      <c r="I118" s="555">
        <v>17</v>
      </c>
    </row>
    <row r="119" spans="1:9" s="141" customFormat="1" ht="30" customHeight="1" x14ac:dyDescent="0.25">
      <c r="A119" s="480" t="s">
        <v>56</v>
      </c>
      <c r="B119" s="481" t="s">
        <v>1497</v>
      </c>
      <c r="C119" s="482" t="s">
        <v>57</v>
      </c>
      <c r="D119" s="482" t="s">
        <v>1464</v>
      </c>
      <c r="E119" s="481" t="s">
        <v>1498</v>
      </c>
      <c r="F119" s="483">
        <v>9</v>
      </c>
      <c r="G119" s="483">
        <v>11436</v>
      </c>
      <c r="H119" s="353">
        <v>494414.4</v>
      </c>
      <c r="I119" s="555">
        <v>141.1</v>
      </c>
    </row>
    <row r="120" spans="1:9" s="141" customFormat="1" ht="30" customHeight="1" x14ac:dyDescent="0.25">
      <c r="A120" s="480" t="s">
        <v>56</v>
      </c>
      <c r="B120" s="481" t="s">
        <v>1453</v>
      </c>
      <c r="C120" s="482" t="s">
        <v>57</v>
      </c>
      <c r="D120" s="482" t="s">
        <v>1099</v>
      </c>
      <c r="E120" s="481" t="s">
        <v>1108</v>
      </c>
      <c r="F120" s="483">
        <v>7</v>
      </c>
      <c r="G120" s="483">
        <v>2796</v>
      </c>
      <c r="H120" s="353">
        <v>52910.400000000001</v>
      </c>
      <c r="I120" s="555">
        <v>15.100000000000001</v>
      </c>
    </row>
    <row r="121" spans="1:9" s="141" customFormat="1" ht="30" customHeight="1" x14ac:dyDescent="0.25">
      <c r="A121" s="480" t="s">
        <v>56</v>
      </c>
      <c r="B121" s="481" t="s">
        <v>2120</v>
      </c>
      <c r="C121" s="482" t="s">
        <v>57</v>
      </c>
      <c r="D121" s="482" t="s">
        <v>1099</v>
      </c>
      <c r="E121" s="481" t="s">
        <v>1243</v>
      </c>
      <c r="F121" s="483">
        <v>1</v>
      </c>
      <c r="G121" s="483">
        <v>3</v>
      </c>
      <c r="H121" s="353">
        <v>138408</v>
      </c>
      <c r="I121" s="555">
        <v>39.5</v>
      </c>
    </row>
    <row r="122" spans="1:9" s="141" customFormat="1" ht="30" customHeight="1" x14ac:dyDescent="0.25">
      <c r="A122" s="480" t="s">
        <v>56</v>
      </c>
      <c r="B122" s="481" t="s">
        <v>1311</v>
      </c>
      <c r="C122" s="482" t="s">
        <v>57</v>
      </c>
      <c r="D122" s="482" t="s">
        <v>1099</v>
      </c>
      <c r="E122" s="481" t="s">
        <v>1243</v>
      </c>
      <c r="F122" s="483">
        <v>5</v>
      </c>
      <c r="G122" s="483">
        <v>9664</v>
      </c>
      <c r="H122" s="353">
        <v>124041.60000000001</v>
      </c>
      <c r="I122" s="555">
        <v>35.4</v>
      </c>
    </row>
    <row r="123" spans="1:9" s="141" customFormat="1" ht="30" customHeight="1" x14ac:dyDescent="0.25">
      <c r="A123" s="480" t="s">
        <v>56</v>
      </c>
      <c r="B123" s="481" t="s">
        <v>1276</v>
      </c>
      <c r="C123" s="482" t="s">
        <v>57</v>
      </c>
      <c r="D123" s="482" t="s">
        <v>1099</v>
      </c>
      <c r="E123" s="481" t="s">
        <v>1243</v>
      </c>
      <c r="F123" s="483">
        <v>8</v>
      </c>
      <c r="G123" s="483">
        <v>2165</v>
      </c>
      <c r="H123" s="353">
        <v>156278.40000000002</v>
      </c>
      <c r="I123" s="555">
        <v>44.600000000000009</v>
      </c>
    </row>
    <row r="124" spans="1:9" s="141" customFormat="1" ht="30" customHeight="1" x14ac:dyDescent="0.25">
      <c r="A124" s="480" t="s">
        <v>56</v>
      </c>
      <c r="B124" s="481" t="s">
        <v>561</v>
      </c>
      <c r="C124" s="482" t="s">
        <v>42</v>
      </c>
      <c r="D124" s="482" t="s">
        <v>388</v>
      </c>
      <c r="E124" s="481" t="s">
        <v>562</v>
      </c>
      <c r="F124" s="483">
        <v>1</v>
      </c>
      <c r="G124" s="483">
        <v>2218</v>
      </c>
      <c r="H124" s="353">
        <v>29643.840000000004</v>
      </c>
      <c r="I124" s="555">
        <v>8.4600000000000009</v>
      </c>
    </row>
    <row r="125" spans="1:9" s="141" customFormat="1" ht="30" customHeight="1" x14ac:dyDescent="0.25">
      <c r="A125" s="480" t="s">
        <v>56</v>
      </c>
      <c r="B125" s="481" t="s">
        <v>1451</v>
      </c>
      <c r="C125" s="482" t="s">
        <v>57</v>
      </c>
      <c r="D125" s="482" t="s">
        <v>1099</v>
      </c>
      <c r="E125" s="481" t="s">
        <v>1225</v>
      </c>
      <c r="F125" s="483">
        <v>1</v>
      </c>
      <c r="G125" s="483">
        <v>3828</v>
      </c>
      <c r="H125" s="353">
        <v>16819.2</v>
      </c>
      <c r="I125" s="555">
        <v>4.8</v>
      </c>
    </row>
    <row r="126" spans="1:9" s="141" customFormat="1" ht="30" customHeight="1" x14ac:dyDescent="0.25">
      <c r="A126" s="480" t="s">
        <v>56</v>
      </c>
      <c r="B126" s="481" t="s">
        <v>1538</v>
      </c>
      <c r="C126" s="482" t="s">
        <v>57</v>
      </c>
      <c r="D126" s="482" t="s">
        <v>1464</v>
      </c>
      <c r="E126" s="481" t="s">
        <v>1539</v>
      </c>
      <c r="F126" s="483">
        <v>7</v>
      </c>
      <c r="G126" s="483">
        <v>3075</v>
      </c>
      <c r="H126" s="353">
        <v>30134.400000000001</v>
      </c>
      <c r="I126" s="555">
        <v>8.6</v>
      </c>
    </row>
    <row r="127" spans="1:9" s="141" customFormat="1" ht="30" customHeight="1" x14ac:dyDescent="0.25">
      <c r="A127" s="480" t="s">
        <v>56</v>
      </c>
      <c r="B127" s="481" t="s">
        <v>688</v>
      </c>
      <c r="C127" s="482" t="s">
        <v>42</v>
      </c>
      <c r="D127" s="482" t="s">
        <v>670</v>
      </c>
      <c r="E127" s="481" t="s">
        <v>689</v>
      </c>
      <c r="F127" s="483">
        <v>6</v>
      </c>
      <c r="G127" s="483">
        <v>16603</v>
      </c>
      <c r="H127" s="353">
        <v>147518.39999999999</v>
      </c>
      <c r="I127" s="555">
        <v>42.099999999999994</v>
      </c>
    </row>
    <row r="128" spans="1:9" s="141" customFormat="1" ht="30" customHeight="1" x14ac:dyDescent="0.25">
      <c r="A128" s="480" t="s">
        <v>56</v>
      </c>
      <c r="B128" s="481" t="s">
        <v>814</v>
      </c>
      <c r="C128" s="482" t="s">
        <v>42</v>
      </c>
      <c r="D128" s="482" t="s">
        <v>670</v>
      </c>
      <c r="E128" s="481" t="s">
        <v>815</v>
      </c>
      <c r="F128" s="483">
        <v>6</v>
      </c>
      <c r="G128" s="483">
        <v>10543</v>
      </c>
      <c r="H128" s="353">
        <v>167491.20000000001</v>
      </c>
      <c r="I128" s="555">
        <v>47.8</v>
      </c>
    </row>
    <row r="129" spans="1:9" s="141" customFormat="1" ht="30" customHeight="1" x14ac:dyDescent="0.25">
      <c r="A129" s="480" t="s">
        <v>56</v>
      </c>
      <c r="B129" s="481" t="s">
        <v>80</v>
      </c>
      <c r="C129" s="482" t="s">
        <v>57</v>
      </c>
      <c r="D129" s="482" t="s">
        <v>58</v>
      </c>
      <c r="E129" s="481" t="s">
        <v>63</v>
      </c>
      <c r="F129" s="483">
        <v>4</v>
      </c>
      <c r="G129" s="483">
        <v>1683</v>
      </c>
      <c r="H129" s="353">
        <v>15417.6</v>
      </c>
      <c r="I129" s="555">
        <v>4.4000000000000004</v>
      </c>
    </row>
    <row r="130" spans="1:9" s="141" customFormat="1" ht="30" customHeight="1" x14ac:dyDescent="0.25">
      <c r="A130" s="480" t="s">
        <v>56</v>
      </c>
      <c r="B130" s="481" t="s">
        <v>2121</v>
      </c>
      <c r="C130" s="482" t="s">
        <v>57</v>
      </c>
      <c r="D130" s="482" t="s">
        <v>58</v>
      </c>
      <c r="E130" s="481" t="s">
        <v>208</v>
      </c>
      <c r="F130" s="483">
        <v>6</v>
      </c>
      <c r="G130" s="483">
        <v>18491</v>
      </c>
      <c r="H130" s="353">
        <v>251937.6</v>
      </c>
      <c r="I130" s="555">
        <v>71.900000000000006</v>
      </c>
    </row>
    <row r="131" spans="1:9" s="141" customFormat="1" ht="30" customHeight="1" x14ac:dyDescent="0.25">
      <c r="A131" s="480" t="s">
        <v>56</v>
      </c>
      <c r="B131" s="481" t="s">
        <v>446</v>
      </c>
      <c r="C131" s="482" t="s">
        <v>42</v>
      </c>
      <c r="D131" s="482" t="s">
        <v>388</v>
      </c>
      <c r="E131" s="481" t="s">
        <v>447</v>
      </c>
      <c r="F131" s="483">
        <v>6</v>
      </c>
      <c r="G131" s="483">
        <v>8121</v>
      </c>
      <c r="H131" s="353">
        <v>157329.60000000001</v>
      </c>
      <c r="I131" s="555">
        <v>44.9</v>
      </c>
    </row>
    <row r="132" spans="1:9" s="141" customFormat="1" ht="30" customHeight="1" x14ac:dyDescent="0.25">
      <c r="A132" s="480" t="s">
        <v>56</v>
      </c>
      <c r="B132" s="481" t="s">
        <v>646</v>
      </c>
      <c r="C132" s="482" t="s">
        <v>42</v>
      </c>
      <c r="D132" s="482" t="s">
        <v>388</v>
      </c>
      <c r="E132" s="481" t="s">
        <v>634</v>
      </c>
      <c r="F132" s="483">
        <v>1</v>
      </c>
      <c r="G132" s="483">
        <v>1</v>
      </c>
      <c r="H132" s="353">
        <v>2067.36</v>
      </c>
      <c r="I132" s="555">
        <v>0.59</v>
      </c>
    </row>
    <row r="133" spans="1:9" s="141" customFormat="1" ht="30" customHeight="1" x14ac:dyDescent="0.25">
      <c r="A133" s="480" t="s">
        <v>56</v>
      </c>
      <c r="B133" s="481" t="s">
        <v>2122</v>
      </c>
      <c r="C133" s="482" t="s">
        <v>57</v>
      </c>
      <c r="D133" s="482" t="s">
        <v>1464</v>
      </c>
      <c r="E133" s="481" t="s">
        <v>1844</v>
      </c>
      <c r="F133" s="483">
        <v>1</v>
      </c>
      <c r="G133" s="483">
        <v>9</v>
      </c>
      <c r="H133" s="353">
        <v>0</v>
      </c>
      <c r="I133" s="555">
        <v>0</v>
      </c>
    </row>
    <row r="134" spans="1:9" s="141" customFormat="1" ht="30" customHeight="1" x14ac:dyDescent="0.25">
      <c r="A134" s="480" t="s">
        <v>56</v>
      </c>
      <c r="B134" s="481" t="s">
        <v>1430</v>
      </c>
      <c r="C134" s="482" t="s">
        <v>57</v>
      </c>
      <c r="D134" s="482" t="s">
        <v>1099</v>
      </c>
      <c r="E134" s="481" t="s">
        <v>1431</v>
      </c>
      <c r="F134" s="483">
        <v>2</v>
      </c>
      <c r="G134" s="483">
        <v>1453</v>
      </c>
      <c r="H134" s="353">
        <v>8409.6</v>
      </c>
      <c r="I134" s="555">
        <v>2.4</v>
      </c>
    </row>
    <row r="135" spans="1:9" s="141" customFormat="1" ht="30" customHeight="1" x14ac:dyDescent="0.25">
      <c r="A135" s="480" t="s">
        <v>56</v>
      </c>
      <c r="B135" s="481" t="s">
        <v>378</v>
      </c>
      <c r="C135" s="482" t="s">
        <v>57</v>
      </c>
      <c r="D135" s="482" t="s">
        <v>58</v>
      </c>
      <c r="E135" s="481" t="s">
        <v>63</v>
      </c>
      <c r="F135" s="483">
        <v>4</v>
      </c>
      <c r="G135" s="483">
        <v>132</v>
      </c>
      <c r="H135" s="353">
        <v>68888.639999999999</v>
      </c>
      <c r="I135" s="555">
        <v>19.66</v>
      </c>
    </row>
    <row r="136" spans="1:9" s="141" customFormat="1" ht="30" customHeight="1" x14ac:dyDescent="0.25">
      <c r="A136" s="480" t="s">
        <v>56</v>
      </c>
      <c r="B136" s="481" t="s">
        <v>1746</v>
      </c>
      <c r="C136" s="482" t="s">
        <v>57</v>
      </c>
      <c r="D136" s="482" t="s">
        <v>1464</v>
      </c>
      <c r="E136" s="481" t="s">
        <v>1637</v>
      </c>
      <c r="F136" s="483">
        <v>4</v>
      </c>
      <c r="G136" s="483">
        <v>4192</v>
      </c>
      <c r="H136" s="353">
        <v>106872</v>
      </c>
      <c r="I136" s="555">
        <v>30.5</v>
      </c>
    </row>
    <row r="137" spans="1:9" s="141" customFormat="1" ht="30" customHeight="1" x14ac:dyDescent="0.25">
      <c r="A137" s="480" t="s">
        <v>56</v>
      </c>
      <c r="B137" s="481" t="s">
        <v>1640</v>
      </c>
      <c r="C137" s="482" t="s">
        <v>57</v>
      </c>
      <c r="D137" s="482" t="s">
        <v>1464</v>
      </c>
      <c r="E137" s="481" t="s">
        <v>1641</v>
      </c>
      <c r="F137" s="483">
        <v>8</v>
      </c>
      <c r="G137" s="483">
        <v>7313</v>
      </c>
      <c r="H137" s="353">
        <v>104068.80000000002</v>
      </c>
      <c r="I137" s="555">
        <v>29.700000000000003</v>
      </c>
    </row>
    <row r="138" spans="1:9" s="141" customFormat="1" ht="30" customHeight="1" x14ac:dyDescent="0.25">
      <c r="A138" s="480" t="s">
        <v>56</v>
      </c>
      <c r="B138" s="481" t="s">
        <v>1449</v>
      </c>
      <c r="C138" s="482" t="s">
        <v>57</v>
      </c>
      <c r="D138" s="482" t="s">
        <v>1099</v>
      </c>
      <c r="E138" s="481" t="s">
        <v>1101</v>
      </c>
      <c r="F138" s="483">
        <v>1</v>
      </c>
      <c r="G138" s="483">
        <v>497</v>
      </c>
      <c r="H138" s="353">
        <v>29784</v>
      </c>
      <c r="I138" s="555">
        <v>8.5</v>
      </c>
    </row>
    <row r="139" spans="1:9" s="141" customFormat="1" ht="30" customHeight="1" x14ac:dyDescent="0.25">
      <c r="A139" s="480" t="s">
        <v>56</v>
      </c>
      <c r="B139" s="481" t="s">
        <v>916</v>
      </c>
      <c r="C139" s="482" t="s">
        <v>42</v>
      </c>
      <c r="D139" s="482" t="s">
        <v>670</v>
      </c>
      <c r="E139" s="481" t="s">
        <v>747</v>
      </c>
      <c r="F139" s="483">
        <v>4</v>
      </c>
      <c r="G139" s="483">
        <v>7336</v>
      </c>
      <c r="H139" s="353">
        <v>124742.40000000001</v>
      </c>
      <c r="I139" s="555">
        <v>35.6</v>
      </c>
    </row>
    <row r="140" spans="1:9" s="141" customFormat="1" ht="30" customHeight="1" x14ac:dyDescent="0.25">
      <c r="A140" s="480" t="s">
        <v>56</v>
      </c>
      <c r="B140" s="481" t="s">
        <v>1817</v>
      </c>
      <c r="C140" s="482" t="s">
        <v>57</v>
      </c>
      <c r="D140" s="482" t="s">
        <v>1464</v>
      </c>
      <c r="E140" s="481" t="s">
        <v>1544</v>
      </c>
      <c r="F140" s="483">
        <v>4</v>
      </c>
      <c r="G140" s="483">
        <v>897</v>
      </c>
      <c r="H140" s="353">
        <v>9460.8000000000011</v>
      </c>
      <c r="I140" s="555">
        <v>2.7</v>
      </c>
    </row>
    <row r="141" spans="1:9" s="141" customFormat="1" ht="30" customHeight="1" x14ac:dyDescent="0.25">
      <c r="A141" s="480" t="s">
        <v>56</v>
      </c>
      <c r="B141" s="481" t="s">
        <v>1543</v>
      </c>
      <c r="C141" s="482" t="s">
        <v>57</v>
      </c>
      <c r="D141" s="482" t="s">
        <v>1464</v>
      </c>
      <c r="E141" s="481" t="s">
        <v>1544</v>
      </c>
      <c r="F141" s="483">
        <v>3</v>
      </c>
      <c r="G141" s="483">
        <v>5216</v>
      </c>
      <c r="H141" s="353">
        <v>63772.800000000003</v>
      </c>
      <c r="I141" s="555">
        <v>18.2</v>
      </c>
    </row>
    <row r="142" spans="1:9" s="141" customFormat="1" ht="30" customHeight="1" x14ac:dyDescent="0.25">
      <c r="A142" s="480" t="s">
        <v>56</v>
      </c>
      <c r="B142" s="481" t="s">
        <v>1176</v>
      </c>
      <c r="C142" s="482" t="s">
        <v>57</v>
      </c>
      <c r="D142" s="482" t="s">
        <v>1099</v>
      </c>
      <c r="E142" s="481" t="s">
        <v>1116</v>
      </c>
      <c r="F142" s="483">
        <v>5</v>
      </c>
      <c r="G142" s="483">
        <v>2803</v>
      </c>
      <c r="H142" s="353">
        <v>59568</v>
      </c>
      <c r="I142" s="555">
        <v>17</v>
      </c>
    </row>
    <row r="143" spans="1:9" s="141" customFormat="1" ht="30" customHeight="1" x14ac:dyDescent="0.25">
      <c r="A143" s="480" t="s">
        <v>56</v>
      </c>
      <c r="B143" s="481" t="s">
        <v>1597</v>
      </c>
      <c r="C143" s="482" t="s">
        <v>57</v>
      </c>
      <c r="D143" s="482" t="s">
        <v>1464</v>
      </c>
      <c r="E143" s="481" t="s">
        <v>1498</v>
      </c>
      <c r="F143" s="483">
        <v>4</v>
      </c>
      <c r="G143" s="483">
        <v>8858</v>
      </c>
      <c r="H143" s="353">
        <v>245630.40000000002</v>
      </c>
      <c r="I143" s="555">
        <v>70.099999999999994</v>
      </c>
    </row>
    <row r="144" spans="1:9" s="141" customFormat="1" ht="30" customHeight="1" x14ac:dyDescent="0.25">
      <c r="A144" s="480" t="s">
        <v>56</v>
      </c>
      <c r="B144" s="481" t="s">
        <v>1813</v>
      </c>
      <c r="C144" s="482" t="s">
        <v>57</v>
      </c>
      <c r="D144" s="482" t="s">
        <v>1464</v>
      </c>
      <c r="E144" s="481" t="s">
        <v>1527</v>
      </c>
      <c r="F144" s="483">
        <v>3</v>
      </c>
      <c r="G144" s="483">
        <v>6148</v>
      </c>
      <c r="H144" s="353">
        <v>73934.400000000009</v>
      </c>
      <c r="I144" s="555">
        <v>21.1</v>
      </c>
    </row>
    <row r="145" spans="1:9" s="141" customFormat="1" ht="30" customHeight="1" x14ac:dyDescent="0.25">
      <c r="A145" s="480" t="s">
        <v>56</v>
      </c>
      <c r="B145" s="481" t="s">
        <v>625</v>
      </c>
      <c r="C145" s="482" t="s">
        <v>42</v>
      </c>
      <c r="D145" s="482" t="s">
        <v>388</v>
      </c>
      <c r="E145" s="481" t="s">
        <v>599</v>
      </c>
      <c r="F145" s="483">
        <v>1</v>
      </c>
      <c r="G145" s="483">
        <v>168</v>
      </c>
      <c r="H145" s="353">
        <v>22425.600000000002</v>
      </c>
      <c r="I145" s="555">
        <v>6.4</v>
      </c>
    </row>
    <row r="146" spans="1:9" s="141" customFormat="1" ht="30" customHeight="1" x14ac:dyDescent="0.25">
      <c r="A146" s="480" t="s">
        <v>56</v>
      </c>
      <c r="B146" s="481" t="s">
        <v>1684</v>
      </c>
      <c r="C146" s="482" t="s">
        <v>57</v>
      </c>
      <c r="D146" s="482" t="s">
        <v>1464</v>
      </c>
      <c r="E146" s="481" t="s">
        <v>1534</v>
      </c>
      <c r="F146" s="483">
        <v>4</v>
      </c>
      <c r="G146" s="483">
        <v>8709</v>
      </c>
      <c r="H146" s="353">
        <v>121939.20000000001</v>
      </c>
      <c r="I146" s="555">
        <v>34.799999999999997</v>
      </c>
    </row>
    <row r="147" spans="1:9" s="141" customFormat="1" ht="30" customHeight="1" x14ac:dyDescent="0.25">
      <c r="A147" s="480" t="s">
        <v>56</v>
      </c>
      <c r="B147" s="481" t="s">
        <v>1768</v>
      </c>
      <c r="C147" s="482" t="s">
        <v>57</v>
      </c>
      <c r="D147" s="482" t="s">
        <v>1464</v>
      </c>
      <c r="E147" s="481" t="s">
        <v>1470</v>
      </c>
      <c r="F147" s="483">
        <v>7</v>
      </c>
      <c r="G147" s="483">
        <v>3835</v>
      </c>
      <c r="H147" s="353">
        <v>45201.599999999999</v>
      </c>
      <c r="I147" s="555">
        <v>12.899999999999999</v>
      </c>
    </row>
    <row r="148" spans="1:9" s="141" customFormat="1" ht="30" customHeight="1" x14ac:dyDescent="0.25">
      <c r="A148" s="480" t="s">
        <v>56</v>
      </c>
      <c r="B148" s="481" t="s">
        <v>531</v>
      </c>
      <c r="C148" s="482" t="s">
        <v>42</v>
      </c>
      <c r="D148" s="482" t="s">
        <v>388</v>
      </c>
      <c r="E148" s="481" t="s">
        <v>480</v>
      </c>
      <c r="F148" s="483">
        <v>3</v>
      </c>
      <c r="G148" s="483">
        <v>2347</v>
      </c>
      <c r="H148" s="353">
        <v>84096</v>
      </c>
      <c r="I148" s="555">
        <v>24</v>
      </c>
    </row>
    <row r="149" spans="1:9" s="141" customFormat="1" ht="30" customHeight="1" x14ac:dyDescent="0.25">
      <c r="A149" s="480" t="s">
        <v>56</v>
      </c>
      <c r="B149" s="481" t="s">
        <v>2123</v>
      </c>
      <c r="C149" s="482" t="s">
        <v>57</v>
      </c>
      <c r="D149" s="482" t="s">
        <v>58</v>
      </c>
      <c r="E149" s="481" t="s">
        <v>227</v>
      </c>
      <c r="F149" s="483">
        <v>4</v>
      </c>
      <c r="G149" s="483">
        <v>10032</v>
      </c>
      <c r="H149" s="353">
        <v>124041.60000000001</v>
      </c>
      <c r="I149" s="555">
        <v>35.4</v>
      </c>
    </row>
    <row r="150" spans="1:9" s="141" customFormat="1" ht="30" customHeight="1" x14ac:dyDescent="0.25">
      <c r="A150" s="480" t="s">
        <v>56</v>
      </c>
      <c r="B150" s="481" t="s">
        <v>675</v>
      </c>
      <c r="C150" s="482" t="s">
        <v>42</v>
      </c>
      <c r="D150" s="482" t="s">
        <v>670</v>
      </c>
      <c r="E150" s="481" t="s">
        <v>676</v>
      </c>
      <c r="F150" s="483">
        <v>8</v>
      </c>
      <c r="G150" s="483">
        <v>9028</v>
      </c>
      <c r="H150" s="353">
        <v>169944</v>
      </c>
      <c r="I150" s="555">
        <v>48.5</v>
      </c>
    </row>
    <row r="151" spans="1:9" s="141" customFormat="1" ht="30" customHeight="1" x14ac:dyDescent="0.25">
      <c r="A151" s="480" t="s">
        <v>56</v>
      </c>
      <c r="B151" s="481" t="s">
        <v>753</v>
      </c>
      <c r="C151" s="482" t="s">
        <v>42</v>
      </c>
      <c r="D151" s="482" t="s">
        <v>670</v>
      </c>
      <c r="E151" s="481" t="s">
        <v>698</v>
      </c>
      <c r="F151" s="483">
        <v>1</v>
      </c>
      <c r="G151" s="483">
        <v>699</v>
      </c>
      <c r="H151" s="353">
        <v>7358.4000000000005</v>
      </c>
      <c r="I151" s="555">
        <v>2.1</v>
      </c>
    </row>
    <row r="152" spans="1:9" s="141" customFormat="1" ht="30" customHeight="1" x14ac:dyDescent="0.25">
      <c r="A152" s="480" t="s">
        <v>56</v>
      </c>
      <c r="B152" s="481" t="s">
        <v>759</v>
      </c>
      <c r="C152" s="482" t="s">
        <v>42</v>
      </c>
      <c r="D152" s="482" t="s">
        <v>670</v>
      </c>
      <c r="E152" s="481" t="s">
        <v>689</v>
      </c>
      <c r="F152" s="483">
        <v>2</v>
      </c>
      <c r="G152" s="483">
        <v>5262</v>
      </c>
      <c r="H152" s="353">
        <v>58516.800000000003</v>
      </c>
      <c r="I152" s="555">
        <v>16.7</v>
      </c>
    </row>
    <row r="153" spans="1:9" s="141" customFormat="1" ht="30" customHeight="1" x14ac:dyDescent="0.25">
      <c r="A153" s="480" t="s">
        <v>56</v>
      </c>
      <c r="B153" s="481" t="s">
        <v>520</v>
      </c>
      <c r="C153" s="482" t="s">
        <v>42</v>
      </c>
      <c r="D153" s="482" t="s">
        <v>388</v>
      </c>
      <c r="E153" s="481" t="s">
        <v>466</v>
      </c>
      <c r="F153" s="483">
        <v>8</v>
      </c>
      <c r="G153" s="483">
        <v>2607</v>
      </c>
      <c r="H153" s="353">
        <v>155227.20000000001</v>
      </c>
      <c r="I153" s="555">
        <v>44.3</v>
      </c>
    </row>
    <row r="154" spans="1:9" s="141" customFormat="1" ht="30" customHeight="1" x14ac:dyDescent="0.25">
      <c r="A154" s="480" t="s">
        <v>56</v>
      </c>
      <c r="B154" s="481" t="s">
        <v>633</v>
      </c>
      <c r="C154" s="482" t="s">
        <v>42</v>
      </c>
      <c r="D154" s="482" t="s">
        <v>388</v>
      </c>
      <c r="E154" s="481" t="s">
        <v>634</v>
      </c>
      <c r="F154" s="483">
        <v>4</v>
      </c>
      <c r="G154" s="483">
        <v>4757</v>
      </c>
      <c r="H154" s="353">
        <v>94608</v>
      </c>
      <c r="I154" s="555">
        <v>27</v>
      </c>
    </row>
    <row r="155" spans="1:9" s="141" customFormat="1" ht="30" customHeight="1" x14ac:dyDescent="0.25">
      <c r="A155" s="480" t="s">
        <v>56</v>
      </c>
      <c r="B155" s="481" t="s">
        <v>890</v>
      </c>
      <c r="C155" s="482" t="s">
        <v>42</v>
      </c>
      <c r="D155" s="482" t="s">
        <v>670</v>
      </c>
      <c r="E155" s="481" t="s">
        <v>891</v>
      </c>
      <c r="F155" s="483">
        <v>5</v>
      </c>
      <c r="G155" s="483">
        <v>5584</v>
      </c>
      <c r="H155" s="353">
        <v>115982.40000000001</v>
      </c>
      <c r="I155" s="555">
        <v>33.1</v>
      </c>
    </row>
    <row r="156" spans="1:9" s="141" customFormat="1" ht="30" customHeight="1" x14ac:dyDescent="0.25">
      <c r="A156" s="480" t="s">
        <v>56</v>
      </c>
      <c r="B156" s="481" t="s">
        <v>427</v>
      </c>
      <c r="C156" s="482" t="s">
        <v>42</v>
      </c>
      <c r="D156" s="482" t="s">
        <v>388</v>
      </c>
      <c r="E156" s="481" t="s">
        <v>424</v>
      </c>
      <c r="F156" s="483">
        <v>2</v>
      </c>
      <c r="G156" s="483">
        <v>1370</v>
      </c>
      <c r="H156" s="353">
        <v>10161.6</v>
      </c>
      <c r="I156" s="555">
        <v>2.9</v>
      </c>
    </row>
    <row r="157" spans="1:9" s="141" customFormat="1" ht="30" customHeight="1" x14ac:dyDescent="0.25">
      <c r="A157" s="480" t="s">
        <v>56</v>
      </c>
      <c r="B157" s="481" t="s">
        <v>927</v>
      </c>
      <c r="C157" s="482" t="s">
        <v>57</v>
      </c>
      <c r="D157" s="482" t="s">
        <v>926</v>
      </c>
      <c r="E157" s="481" t="s">
        <v>928</v>
      </c>
      <c r="F157" s="483">
        <v>4</v>
      </c>
      <c r="G157" s="483">
        <v>5655</v>
      </c>
      <c r="H157" s="353">
        <v>70080</v>
      </c>
      <c r="I157" s="555">
        <v>20</v>
      </c>
    </row>
    <row r="158" spans="1:9" s="141" customFormat="1" ht="30" customHeight="1" x14ac:dyDescent="0.25">
      <c r="A158" s="480" t="s">
        <v>56</v>
      </c>
      <c r="B158" s="481" t="s">
        <v>872</v>
      </c>
      <c r="C158" s="482" t="s">
        <v>42</v>
      </c>
      <c r="D158" s="482" t="s">
        <v>670</v>
      </c>
      <c r="E158" s="481" t="s">
        <v>826</v>
      </c>
      <c r="F158" s="483">
        <v>5</v>
      </c>
      <c r="G158" s="483">
        <v>6003</v>
      </c>
      <c r="H158" s="353">
        <v>97411.200000000012</v>
      </c>
      <c r="I158" s="555">
        <v>27.8</v>
      </c>
    </row>
    <row r="159" spans="1:9" s="141" customFormat="1" ht="30" customHeight="1" x14ac:dyDescent="0.25">
      <c r="A159" s="480" t="s">
        <v>56</v>
      </c>
      <c r="B159" s="481" t="s">
        <v>1603</v>
      </c>
      <c r="C159" s="482" t="s">
        <v>57</v>
      </c>
      <c r="D159" s="482" t="s">
        <v>1464</v>
      </c>
      <c r="E159" s="481" t="s">
        <v>1484</v>
      </c>
      <c r="F159" s="483">
        <v>18</v>
      </c>
      <c r="G159" s="483">
        <v>12398</v>
      </c>
      <c r="H159" s="353">
        <v>148920</v>
      </c>
      <c r="I159" s="555">
        <v>42.5</v>
      </c>
    </row>
    <row r="160" spans="1:9" s="141" customFormat="1" ht="30" customHeight="1" x14ac:dyDescent="0.25">
      <c r="A160" s="480" t="s">
        <v>56</v>
      </c>
      <c r="B160" s="481" t="s">
        <v>881</v>
      </c>
      <c r="C160" s="482" t="s">
        <v>42</v>
      </c>
      <c r="D160" s="482" t="s">
        <v>670</v>
      </c>
      <c r="E160" s="481" t="s">
        <v>798</v>
      </c>
      <c r="F160" s="483">
        <v>5</v>
      </c>
      <c r="G160" s="483">
        <v>8919</v>
      </c>
      <c r="H160" s="353">
        <v>175200</v>
      </c>
      <c r="I160" s="555">
        <v>50</v>
      </c>
    </row>
    <row r="161" spans="1:9" s="141" customFormat="1" ht="30" customHeight="1" x14ac:dyDescent="0.25">
      <c r="A161" s="480" t="s">
        <v>56</v>
      </c>
      <c r="B161" s="481" t="s">
        <v>1420</v>
      </c>
      <c r="C161" s="482" t="s">
        <v>57</v>
      </c>
      <c r="D161" s="482" t="s">
        <v>1099</v>
      </c>
      <c r="E161" s="481" t="s">
        <v>1243</v>
      </c>
      <c r="F161" s="483">
        <v>4</v>
      </c>
      <c r="G161" s="483">
        <v>4284</v>
      </c>
      <c r="H161" s="353">
        <v>28032</v>
      </c>
      <c r="I161" s="555">
        <v>8</v>
      </c>
    </row>
    <row r="162" spans="1:9" s="141" customFormat="1" ht="30" customHeight="1" x14ac:dyDescent="0.25">
      <c r="A162" s="480" t="s">
        <v>56</v>
      </c>
      <c r="B162" s="481" t="s">
        <v>1834</v>
      </c>
      <c r="C162" s="482" t="s">
        <v>57</v>
      </c>
      <c r="D162" s="482" t="s">
        <v>1464</v>
      </c>
      <c r="E162" s="481" t="s">
        <v>1508</v>
      </c>
      <c r="F162" s="483">
        <v>5</v>
      </c>
      <c r="G162" s="483">
        <v>4484</v>
      </c>
      <c r="H162" s="353">
        <v>116332.8</v>
      </c>
      <c r="I162" s="555">
        <v>33.200000000000003</v>
      </c>
    </row>
    <row r="163" spans="1:9" s="141" customFormat="1" ht="30" customHeight="1" x14ac:dyDescent="0.25">
      <c r="A163" s="480" t="s">
        <v>56</v>
      </c>
      <c r="B163" s="481" t="s">
        <v>2124</v>
      </c>
      <c r="C163" s="482" t="s">
        <v>42</v>
      </c>
      <c r="D163" s="482" t="s">
        <v>388</v>
      </c>
      <c r="E163" s="481" t="s">
        <v>450</v>
      </c>
      <c r="F163" s="483">
        <v>1</v>
      </c>
      <c r="G163" s="483">
        <v>159</v>
      </c>
      <c r="H163" s="353">
        <v>28032</v>
      </c>
      <c r="I163" s="555">
        <v>8</v>
      </c>
    </row>
    <row r="164" spans="1:9" s="141" customFormat="1" ht="30" customHeight="1" x14ac:dyDescent="0.25">
      <c r="A164" s="480" t="s">
        <v>56</v>
      </c>
      <c r="B164" s="481" t="s">
        <v>449</v>
      </c>
      <c r="C164" s="482" t="s">
        <v>42</v>
      </c>
      <c r="D164" s="482" t="s">
        <v>388</v>
      </c>
      <c r="E164" s="481" t="s">
        <v>450</v>
      </c>
      <c r="F164" s="483">
        <v>4</v>
      </c>
      <c r="G164" s="483">
        <v>3398</v>
      </c>
      <c r="H164" s="353">
        <v>42748.800000000003</v>
      </c>
      <c r="I164" s="555">
        <v>12.2</v>
      </c>
    </row>
    <row r="165" spans="1:9" s="141" customFormat="1" ht="30" customHeight="1" x14ac:dyDescent="0.25">
      <c r="A165" s="480" t="s">
        <v>56</v>
      </c>
      <c r="B165" s="481" t="s">
        <v>794</v>
      </c>
      <c r="C165" s="482" t="s">
        <v>42</v>
      </c>
      <c r="D165" s="482" t="s">
        <v>670</v>
      </c>
      <c r="E165" s="481" t="s">
        <v>689</v>
      </c>
      <c r="F165" s="483">
        <v>2</v>
      </c>
      <c r="G165" s="483">
        <v>1909</v>
      </c>
      <c r="H165" s="353">
        <v>32937.599999999999</v>
      </c>
      <c r="I165" s="555">
        <v>9.4</v>
      </c>
    </row>
    <row r="166" spans="1:9" s="141" customFormat="1" ht="30" customHeight="1" x14ac:dyDescent="0.25">
      <c r="A166" s="480" t="s">
        <v>56</v>
      </c>
      <c r="B166" s="481" t="s">
        <v>864</v>
      </c>
      <c r="C166" s="482" t="s">
        <v>42</v>
      </c>
      <c r="D166" s="482" t="s">
        <v>670</v>
      </c>
      <c r="E166" s="481" t="s">
        <v>747</v>
      </c>
      <c r="F166" s="483">
        <v>4</v>
      </c>
      <c r="G166" s="483">
        <v>10228</v>
      </c>
      <c r="H166" s="353">
        <v>128947.20000000001</v>
      </c>
      <c r="I166" s="555">
        <v>36.799999999999997</v>
      </c>
    </row>
    <row r="167" spans="1:9" s="141" customFormat="1" ht="30" customHeight="1" x14ac:dyDescent="0.25">
      <c r="A167" s="480" t="s">
        <v>56</v>
      </c>
      <c r="B167" s="481" t="s">
        <v>185</v>
      </c>
      <c r="C167" s="482" t="s">
        <v>57</v>
      </c>
      <c r="D167" s="482" t="s">
        <v>58</v>
      </c>
      <c r="E167" s="481" t="s">
        <v>186</v>
      </c>
      <c r="F167" s="483">
        <v>4</v>
      </c>
      <c r="G167" s="483">
        <v>5143</v>
      </c>
      <c r="H167" s="353">
        <v>96009.600000000006</v>
      </c>
      <c r="I167" s="555">
        <v>27.4</v>
      </c>
    </row>
    <row r="168" spans="1:9" s="141" customFormat="1" ht="30" customHeight="1" x14ac:dyDescent="0.25">
      <c r="A168" s="480" t="s">
        <v>56</v>
      </c>
      <c r="B168" s="481" t="s">
        <v>153</v>
      </c>
      <c r="C168" s="482" t="s">
        <v>57</v>
      </c>
      <c r="D168" s="482" t="s">
        <v>58</v>
      </c>
      <c r="E168" s="481" t="s">
        <v>154</v>
      </c>
      <c r="F168" s="483">
        <v>3</v>
      </c>
      <c r="G168" s="483">
        <v>3911</v>
      </c>
      <c r="H168" s="353">
        <v>111777.60000000001</v>
      </c>
      <c r="I168" s="555">
        <v>31.9</v>
      </c>
    </row>
    <row r="169" spans="1:9" s="141" customFormat="1" ht="30" customHeight="1" x14ac:dyDescent="0.25">
      <c r="A169" s="480" t="s">
        <v>56</v>
      </c>
      <c r="B169" s="481" t="s">
        <v>138</v>
      </c>
      <c r="C169" s="482" t="s">
        <v>57</v>
      </c>
      <c r="D169" s="482" t="s">
        <v>58</v>
      </c>
      <c r="E169" s="481" t="s">
        <v>115</v>
      </c>
      <c r="F169" s="483">
        <v>6</v>
      </c>
      <c r="G169" s="483">
        <v>6767</v>
      </c>
      <c r="H169" s="353">
        <v>152774.39999999999</v>
      </c>
      <c r="I169" s="555">
        <v>43.6</v>
      </c>
    </row>
    <row r="170" spans="1:9" s="141" customFormat="1" ht="30" customHeight="1" x14ac:dyDescent="0.25">
      <c r="A170" s="480" t="s">
        <v>56</v>
      </c>
      <c r="B170" s="481" t="s">
        <v>1612</v>
      </c>
      <c r="C170" s="482" t="s">
        <v>57</v>
      </c>
      <c r="D170" s="482" t="s">
        <v>1464</v>
      </c>
      <c r="E170" s="481" t="s">
        <v>1484</v>
      </c>
      <c r="F170" s="483">
        <v>2</v>
      </c>
      <c r="G170" s="483">
        <v>63</v>
      </c>
      <c r="H170" s="353">
        <v>16819.2</v>
      </c>
      <c r="I170" s="555">
        <v>4.8</v>
      </c>
    </row>
    <row r="171" spans="1:9" s="141" customFormat="1" ht="30" customHeight="1" x14ac:dyDescent="0.25">
      <c r="A171" s="480" t="s">
        <v>56</v>
      </c>
      <c r="B171" s="481" t="s">
        <v>1308</v>
      </c>
      <c r="C171" s="482" t="s">
        <v>57</v>
      </c>
      <c r="D171" s="482" t="s">
        <v>1099</v>
      </c>
      <c r="E171" s="481" t="s">
        <v>1124</v>
      </c>
      <c r="F171" s="483">
        <v>2</v>
      </c>
      <c r="G171" s="483">
        <v>2968</v>
      </c>
      <c r="H171" s="353">
        <v>37492.800000000003</v>
      </c>
      <c r="I171" s="555">
        <v>10.7</v>
      </c>
    </row>
    <row r="172" spans="1:9" s="141" customFormat="1" ht="30" customHeight="1" x14ac:dyDescent="0.25">
      <c r="A172" s="480" t="s">
        <v>56</v>
      </c>
      <c r="B172" s="481" t="s">
        <v>1280</v>
      </c>
      <c r="C172" s="482" t="s">
        <v>57</v>
      </c>
      <c r="D172" s="482" t="s">
        <v>1099</v>
      </c>
      <c r="E172" s="481" t="s">
        <v>1191</v>
      </c>
      <c r="F172" s="483">
        <v>4</v>
      </c>
      <c r="G172" s="483">
        <v>8156</v>
      </c>
      <c r="H172" s="353">
        <v>88300.800000000003</v>
      </c>
      <c r="I172" s="555">
        <v>25.2</v>
      </c>
    </row>
    <row r="173" spans="1:9" s="141" customFormat="1" ht="30" customHeight="1" x14ac:dyDescent="0.25">
      <c r="A173" s="480" t="s">
        <v>56</v>
      </c>
      <c r="B173" s="481" t="s">
        <v>740</v>
      </c>
      <c r="C173" s="482" t="s">
        <v>42</v>
      </c>
      <c r="D173" s="482" t="s">
        <v>670</v>
      </c>
      <c r="E173" s="481" t="s">
        <v>741</v>
      </c>
      <c r="F173" s="483">
        <v>4</v>
      </c>
      <c r="G173" s="483">
        <v>4641</v>
      </c>
      <c r="H173" s="353">
        <v>60969.600000000006</v>
      </c>
      <c r="I173" s="555">
        <v>17.399999999999999</v>
      </c>
    </row>
    <row r="174" spans="1:9" s="141" customFormat="1" ht="30" customHeight="1" x14ac:dyDescent="0.25">
      <c r="A174" s="480" t="s">
        <v>56</v>
      </c>
      <c r="B174" s="481" t="s">
        <v>662</v>
      </c>
      <c r="C174" s="482" t="s">
        <v>42</v>
      </c>
      <c r="D174" s="482" t="s">
        <v>388</v>
      </c>
      <c r="E174" s="481" t="s">
        <v>439</v>
      </c>
      <c r="F174" s="483">
        <v>6</v>
      </c>
      <c r="G174" s="483">
        <v>12497</v>
      </c>
      <c r="H174" s="353">
        <v>175200</v>
      </c>
      <c r="I174" s="555">
        <v>50</v>
      </c>
    </row>
    <row r="175" spans="1:9" s="141" customFormat="1" ht="30" customHeight="1" x14ac:dyDescent="0.25">
      <c r="A175" s="480" t="s">
        <v>56</v>
      </c>
      <c r="B175" s="481" t="s">
        <v>627</v>
      </c>
      <c r="C175" s="482" t="s">
        <v>42</v>
      </c>
      <c r="D175" s="482" t="s">
        <v>388</v>
      </c>
      <c r="E175" s="481" t="s">
        <v>628</v>
      </c>
      <c r="F175" s="483">
        <v>3</v>
      </c>
      <c r="G175" s="483">
        <v>716</v>
      </c>
      <c r="H175" s="353">
        <v>10512</v>
      </c>
      <c r="I175" s="555">
        <v>3</v>
      </c>
    </row>
    <row r="176" spans="1:9" s="141" customFormat="1" ht="30" customHeight="1" x14ac:dyDescent="0.25">
      <c r="A176" s="480" t="s">
        <v>56</v>
      </c>
      <c r="B176" s="481" t="s">
        <v>62</v>
      </c>
      <c r="C176" s="482" t="s">
        <v>57</v>
      </c>
      <c r="D176" s="482" t="s">
        <v>58</v>
      </c>
      <c r="E176" s="481" t="s">
        <v>63</v>
      </c>
      <c r="F176" s="483">
        <v>3</v>
      </c>
      <c r="G176" s="483">
        <v>2789</v>
      </c>
      <c r="H176" s="353">
        <v>20673.600000000002</v>
      </c>
      <c r="I176" s="555">
        <v>5.9</v>
      </c>
    </row>
    <row r="177" spans="1:9" s="141" customFormat="1" ht="30" customHeight="1" x14ac:dyDescent="0.25">
      <c r="A177" s="480" t="s">
        <v>56</v>
      </c>
      <c r="B177" s="481" t="s">
        <v>1247</v>
      </c>
      <c r="C177" s="482" t="s">
        <v>57</v>
      </c>
      <c r="D177" s="482" t="s">
        <v>1099</v>
      </c>
      <c r="E177" s="481" t="s">
        <v>1248</v>
      </c>
      <c r="F177" s="483">
        <v>13</v>
      </c>
      <c r="G177" s="483">
        <v>12532</v>
      </c>
      <c r="H177" s="353">
        <v>252988.80000000002</v>
      </c>
      <c r="I177" s="555">
        <v>72.2</v>
      </c>
    </row>
    <row r="178" spans="1:9" s="141" customFormat="1" ht="30" customHeight="1" x14ac:dyDescent="0.25">
      <c r="A178" s="480" t="s">
        <v>56</v>
      </c>
      <c r="B178" s="481" t="s">
        <v>1341</v>
      </c>
      <c r="C178" s="482" t="s">
        <v>57</v>
      </c>
      <c r="D178" s="482" t="s">
        <v>1099</v>
      </c>
      <c r="E178" s="481" t="s">
        <v>1248</v>
      </c>
      <c r="F178" s="483">
        <v>4</v>
      </c>
      <c r="G178" s="483">
        <v>3238</v>
      </c>
      <c r="H178" s="353">
        <v>36441.599999999999</v>
      </c>
      <c r="I178" s="555">
        <v>10.4</v>
      </c>
    </row>
    <row r="179" spans="1:9" s="141" customFormat="1" ht="30" customHeight="1" x14ac:dyDescent="0.25">
      <c r="A179" s="480" t="s">
        <v>56</v>
      </c>
      <c r="B179" s="481" t="s">
        <v>962</v>
      </c>
      <c r="C179" s="482" t="s">
        <v>57</v>
      </c>
      <c r="D179" s="482" t="s">
        <v>926</v>
      </c>
      <c r="E179" s="481" t="s">
        <v>963</v>
      </c>
      <c r="F179" s="483">
        <v>1</v>
      </c>
      <c r="G179" s="483">
        <v>1</v>
      </c>
      <c r="H179" s="353">
        <v>0</v>
      </c>
      <c r="I179" s="555">
        <v>0</v>
      </c>
    </row>
    <row r="180" spans="1:9" s="141" customFormat="1" ht="30" customHeight="1" x14ac:dyDescent="0.25">
      <c r="A180" s="480" t="s">
        <v>56</v>
      </c>
      <c r="B180" s="481" t="s">
        <v>981</v>
      </c>
      <c r="C180" s="482" t="s">
        <v>57</v>
      </c>
      <c r="D180" s="482" t="s">
        <v>926</v>
      </c>
      <c r="E180" s="481" t="s">
        <v>963</v>
      </c>
      <c r="F180" s="483">
        <v>3</v>
      </c>
      <c r="G180" s="483">
        <v>9506</v>
      </c>
      <c r="H180" s="353">
        <v>81993.600000000006</v>
      </c>
      <c r="I180" s="555">
        <v>23.4</v>
      </c>
    </row>
    <row r="181" spans="1:9" s="141" customFormat="1" ht="30" customHeight="1" x14ac:dyDescent="0.25">
      <c r="A181" s="480" t="s">
        <v>56</v>
      </c>
      <c r="B181" s="481" t="s">
        <v>1756</v>
      </c>
      <c r="C181" s="482" t="s">
        <v>57</v>
      </c>
      <c r="D181" s="482" t="s">
        <v>1464</v>
      </c>
      <c r="E181" s="481" t="s">
        <v>1473</v>
      </c>
      <c r="F181" s="483">
        <v>1</v>
      </c>
      <c r="G181" s="483">
        <v>1238</v>
      </c>
      <c r="H181" s="353">
        <v>97761.600000000006</v>
      </c>
      <c r="I181" s="555">
        <v>27.9</v>
      </c>
    </row>
    <row r="182" spans="1:9" s="141" customFormat="1" ht="30" customHeight="1" x14ac:dyDescent="0.25">
      <c r="A182" s="480" t="s">
        <v>56</v>
      </c>
      <c r="B182" s="481" t="s">
        <v>1400</v>
      </c>
      <c r="C182" s="482" t="s">
        <v>57</v>
      </c>
      <c r="D182" s="482" t="s">
        <v>1099</v>
      </c>
      <c r="E182" s="481" t="s">
        <v>1263</v>
      </c>
      <c r="F182" s="483">
        <v>3</v>
      </c>
      <c r="G182" s="483">
        <v>3431</v>
      </c>
      <c r="H182" s="353">
        <v>20323.2</v>
      </c>
      <c r="I182" s="555">
        <v>5.8</v>
      </c>
    </row>
    <row r="183" spans="1:9" s="141" customFormat="1" ht="30" customHeight="1" x14ac:dyDescent="0.25">
      <c r="A183" s="480" t="s">
        <v>56</v>
      </c>
      <c r="B183" s="481" t="s">
        <v>398</v>
      </c>
      <c r="C183" s="482" t="s">
        <v>42</v>
      </c>
      <c r="D183" s="482" t="s">
        <v>388</v>
      </c>
      <c r="E183" s="481" t="s">
        <v>399</v>
      </c>
      <c r="F183" s="483">
        <v>2</v>
      </c>
      <c r="G183" s="483">
        <v>2514</v>
      </c>
      <c r="H183" s="353">
        <v>42118.080000000002</v>
      </c>
      <c r="I183" s="555">
        <v>12.02</v>
      </c>
    </row>
    <row r="184" spans="1:9" s="141" customFormat="1" ht="30" customHeight="1" x14ac:dyDescent="0.25">
      <c r="A184" s="480" t="s">
        <v>56</v>
      </c>
      <c r="B184" s="481" t="s">
        <v>423</v>
      </c>
      <c r="C184" s="482" t="s">
        <v>42</v>
      </c>
      <c r="D184" s="482" t="s">
        <v>388</v>
      </c>
      <c r="E184" s="481" t="s">
        <v>424</v>
      </c>
      <c r="F184" s="483">
        <v>2</v>
      </c>
      <c r="G184" s="483">
        <v>1451</v>
      </c>
      <c r="H184" s="353">
        <v>12614.400000000001</v>
      </c>
      <c r="I184" s="555">
        <v>3.6</v>
      </c>
    </row>
    <row r="185" spans="1:9" s="141" customFormat="1" ht="30" customHeight="1" x14ac:dyDescent="0.25">
      <c r="A185" s="480" t="s">
        <v>56</v>
      </c>
      <c r="B185" s="481" t="s">
        <v>1371</v>
      </c>
      <c r="C185" s="482" t="s">
        <v>57</v>
      </c>
      <c r="D185" s="482" t="s">
        <v>1099</v>
      </c>
      <c r="E185" s="481" t="s">
        <v>1372</v>
      </c>
      <c r="F185" s="483">
        <v>5</v>
      </c>
      <c r="G185" s="483">
        <v>3774</v>
      </c>
      <c r="H185" s="353">
        <v>25929.600000000002</v>
      </c>
      <c r="I185" s="555">
        <v>7.4</v>
      </c>
    </row>
    <row r="186" spans="1:9" s="141" customFormat="1" ht="30" customHeight="1" x14ac:dyDescent="0.25">
      <c r="A186" s="480" t="s">
        <v>56</v>
      </c>
      <c r="B186" s="481" t="s">
        <v>2125</v>
      </c>
      <c r="C186" s="482" t="s">
        <v>42</v>
      </c>
      <c r="D186" s="482" t="s">
        <v>388</v>
      </c>
      <c r="E186" s="481" t="s">
        <v>569</v>
      </c>
      <c r="F186" s="483">
        <v>4</v>
      </c>
      <c r="G186" s="483">
        <v>4220</v>
      </c>
      <c r="H186" s="353">
        <v>126494.39999999998</v>
      </c>
      <c r="I186" s="555">
        <v>36.099999999999994</v>
      </c>
    </row>
    <row r="187" spans="1:9" s="141" customFormat="1" ht="30" customHeight="1" x14ac:dyDescent="0.25">
      <c r="A187" s="480" t="s">
        <v>56</v>
      </c>
      <c r="B187" s="481" t="s">
        <v>1059</v>
      </c>
      <c r="C187" s="482" t="s">
        <v>57</v>
      </c>
      <c r="D187" s="482" t="s">
        <v>926</v>
      </c>
      <c r="E187" s="481" t="s">
        <v>1060</v>
      </c>
      <c r="F187" s="483">
        <v>1</v>
      </c>
      <c r="G187" s="483">
        <v>479</v>
      </c>
      <c r="H187" s="353">
        <v>2803.2000000000003</v>
      </c>
      <c r="I187" s="555">
        <v>0.8</v>
      </c>
    </row>
    <row r="188" spans="1:9" s="141" customFormat="1" ht="30" customHeight="1" x14ac:dyDescent="0.25">
      <c r="A188" s="480" t="s">
        <v>56</v>
      </c>
      <c r="B188" s="481" t="s">
        <v>1190</v>
      </c>
      <c r="C188" s="482" t="s">
        <v>57</v>
      </c>
      <c r="D188" s="482" t="s">
        <v>1099</v>
      </c>
      <c r="E188" s="481" t="s">
        <v>1191</v>
      </c>
      <c r="F188" s="483">
        <v>11</v>
      </c>
      <c r="G188" s="483">
        <v>3431</v>
      </c>
      <c r="H188" s="353">
        <v>41347.200000000004</v>
      </c>
      <c r="I188" s="555">
        <v>11.8</v>
      </c>
    </row>
    <row r="189" spans="1:9" s="141" customFormat="1" ht="30" customHeight="1" x14ac:dyDescent="0.25">
      <c r="A189" s="480" t="s">
        <v>56</v>
      </c>
      <c r="B189" s="481" t="s">
        <v>1338</v>
      </c>
      <c r="C189" s="482" t="s">
        <v>57</v>
      </c>
      <c r="D189" s="482" t="s">
        <v>1099</v>
      </c>
      <c r="E189" s="481" t="s">
        <v>1191</v>
      </c>
      <c r="F189" s="483">
        <v>2</v>
      </c>
      <c r="G189" s="483">
        <v>3205</v>
      </c>
      <c r="H189" s="353">
        <v>32587.200000000001</v>
      </c>
      <c r="I189" s="555">
        <v>9.3000000000000007</v>
      </c>
    </row>
    <row r="190" spans="1:9" s="141" customFormat="1" ht="30" customHeight="1" x14ac:dyDescent="0.25">
      <c r="A190" s="480" t="s">
        <v>56</v>
      </c>
      <c r="B190" s="481" t="s">
        <v>1361</v>
      </c>
      <c r="C190" s="482" t="s">
        <v>57</v>
      </c>
      <c r="D190" s="482" t="s">
        <v>1099</v>
      </c>
      <c r="E190" s="481" t="s">
        <v>1191</v>
      </c>
      <c r="F190" s="483">
        <v>6</v>
      </c>
      <c r="G190" s="483">
        <v>3650</v>
      </c>
      <c r="H190" s="353">
        <v>32236.800000000003</v>
      </c>
      <c r="I190" s="555">
        <v>9.1999999999999993</v>
      </c>
    </row>
    <row r="191" spans="1:9" s="141" customFormat="1" ht="30" customHeight="1" x14ac:dyDescent="0.25">
      <c r="A191" s="480" t="s">
        <v>56</v>
      </c>
      <c r="B191" s="481" t="s">
        <v>93</v>
      </c>
      <c r="C191" s="482" t="s">
        <v>57</v>
      </c>
      <c r="D191" s="482" t="s">
        <v>58</v>
      </c>
      <c r="E191" s="481" t="s">
        <v>63</v>
      </c>
      <c r="F191" s="483">
        <v>3</v>
      </c>
      <c r="G191" s="483">
        <v>421</v>
      </c>
      <c r="H191" s="353">
        <v>11563.2</v>
      </c>
      <c r="I191" s="555">
        <v>3.3</v>
      </c>
    </row>
    <row r="192" spans="1:9" s="141" customFormat="1" ht="30" customHeight="1" x14ac:dyDescent="0.25">
      <c r="A192" s="480" t="s">
        <v>56</v>
      </c>
      <c r="B192" s="481" t="s">
        <v>1572</v>
      </c>
      <c r="C192" s="482" t="s">
        <v>57</v>
      </c>
      <c r="D192" s="482" t="s">
        <v>1464</v>
      </c>
      <c r="E192" s="481" t="s">
        <v>106</v>
      </c>
      <c r="F192" s="483">
        <v>1</v>
      </c>
      <c r="G192" s="483">
        <v>5</v>
      </c>
      <c r="H192" s="353">
        <v>84096</v>
      </c>
      <c r="I192" s="555">
        <v>24</v>
      </c>
    </row>
    <row r="193" spans="1:9" s="141" customFormat="1" ht="30" customHeight="1" x14ac:dyDescent="0.25">
      <c r="A193" s="480" t="s">
        <v>56</v>
      </c>
      <c r="B193" s="481" t="s">
        <v>1291</v>
      </c>
      <c r="C193" s="482" t="s">
        <v>57</v>
      </c>
      <c r="D193" s="482" t="s">
        <v>1099</v>
      </c>
      <c r="E193" s="481" t="s">
        <v>1142</v>
      </c>
      <c r="F193" s="483">
        <v>3</v>
      </c>
      <c r="G193" s="483">
        <v>4813</v>
      </c>
      <c r="H193" s="353">
        <v>35040</v>
      </c>
      <c r="I193" s="555">
        <v>10</v>
      </c>
    </row>
    <row r="194" spans="1:9" s="141" customFormat="1" ht="30" customHeight="1" x14ac:dyDescent="0.25">
      <c r="A194" s="480" t="s">
        <v>56</v>
      </c>
      <c r="B194" s="481" t="s">
        <v>835</v>
      </c>
      <c r="C194" s="482" t="s">
        <v>42</v>
      </c>
      <c r="D194" s="482" t="s">
        <v>670</v>
      </c>
      <c r="E194" s="481" t="s">
        <v>698</v>
      </c>
      <c r="F194" s="483">
        <v>4</v>
      </c>
      <c r="G194" s="483">
        <v>7618</v>
      </c>
      <c r="H194" s="353">
        <v>125443.20000000001</v>
      </c>
      <c r="I194" s="555">
        <v>35.799999999999997</v>
      </c>
    </row>
    <row r="195" spans="1:9" s="141" customFormat="1" ht="30" customHeight="1" x14ac:dyDescent="0.25">
      <c r="A195" s="480" t="s">
        <v>56</v>
      </c>
      <c r="B195" s="481" t="s">
        <v>697</v>
      </c>
      <c r="C195" s="482" t="s">
        <v>42</v>
      </c>
      <c r="D195" s="482" t="s">
        <v>670</v>
      </c>
      <c r="E195" s="481" t="s">
        <v>698</v>
      </c>
      <c r="F195" s="483">
        <v>1</v>
      </c>
      <c r="G195" s="483">
        <v>965</v>
      </c>
      <c r="H195" s="353">
        <v>11212.800000000001</v>
      </c>
      <c r="I195" s="555">
        <v>3.2</v>
      </c>
    </row>
    <row r="196" spans="1:9" s="141" customFormat="1" ht="30" customHeight="1" x14ac:dyDescent="0.25">
      <c r="A196" s="480" t="s">
        <v>56</v>
      </c>
      <c r="B196" s="481" t="s">
        <v>700</v>
      </c>
      <c r="C196" s="482" t="s">
        <v>42</v>
      </c>
      <c r="D196" s="482" t="s">
        <v>670</v>
      </c>
      <c r="E196" s="481" t="s">
        <v>698</v>
      </c>
      <c r="F196" s="483">
        <v>1</v>
      </c>
      <c r="G196" s="483">
        <v>788</v>
      </c>
      <c r="H196" s="353">
        <v>5956.8</v>
      </c>
      <c r="I196" s="555">
        <v>1.7</v>
      </c>
    </row>
    <row r="197" spans="1:9" s="141" customFormat="1" ht="30" customHeight="1" x14ac:dyDescent="0.25">
      <c r="A197" s="480" t="s">
        <v>56</v>
      </c>
      <c r="B197" s="481" t="s">
        <v>1036</v>
      </c>
      <c r="C197" s="482" t="s">
        <v>57</v>
      </c>
      <c r="D197" s="482" t="s">
        <v>926</v>
      </c>
      <c r="E197" s="481" t="s">
        <v>1015</v>
      </c>
      <c r="F197" s="483">
        <v>2</v>
      </c>
      <c r="G197" s="483">
        <v>226</v>
      </c>
      <c r="H197" s="353">
        <v>54312</v>
      </c>
      <c r="I197" s="555">
        <v>15.5</v>
      </c>
    </row>
    <row r="198" spans="1:9" s="141" customFormat="1" ht="30" customHeight="1" x14ac:dyDescent="0.25">
      <c r="A198" s="480" t="s">
        <v>56</v>
      </c>
      <c r="B198" s="481" t="s">
        <v>1027</v>
      </c>
      <c r="C198" s="482" t="s">
        <v>57</v>
      </c>
      <c r="D198" s="482" t="s">
        <v>926</v>
      </c>
      <c r="E198" s="481" t="s">
        <v>928</v>
      </c>
      <c r="F198" s="483">
        <v>1</v>
      </c>
      <c r="G198" s="483">
        <v>1457</v>
      </c>
      <c r="H198" s="353">
        <v>17169.600000000002</v>
      </c>
      <c r="I198" s="555">
        <v>4.9000000000000004</v>
      </c>
    </row>
    <row r="199" spans="1:9" s="141" customFormat="1" ht="30" customHeight="1" x14ac:dyDescent="0.25">
      <c r="A199" s="480" t="s">
        <v>56</v>
      </c>
      <c r="B199" s="481" t="s">
        <v>975</v>
      </c>
      <c r="C199" s="482" t="s">
        <v>57</v>
      </c>
      <c r="D199" s="482" t="s">
        <v>926</v>
      </c>
      <c r="E199" s="481" t="s">
        <v>976</v>
      </c>
      <c r="F199" s="483">
        <v>2</v>
      </c>
      <c r="G199" s="483">
        <v>1672</v>
      </c>
      <c r="H199" s="353">
        <v>32587.200000000001</v>
      </c>
      <c r="I199" s="555">
        <v>9.3000000000000007</v>
      </c>
    </row>
    <row r="200" spans="1:9" s="141" customFormat="1" ht="30" customHeight="1" x14ac:dyDescent="0.25">
      <c r="A200" s="480" t="s">
        <v>56</v>
      </c>
      <c r="B200" s="481" t="s">
        <v>1071</v>
      </c>
      <c r="C200" s="482" t="s">
        <v>57</v>
      </c>
      <c r="D200" s="482" t="s">
        <v>926</v>
      </c>
      <c r="E200" s="481" t="s">
        <v>1072</v>
      </c>
      <c r="F200" s="483">
        <v>1</v>
      </c>
      <c r="G200" s="483">
        <v>642</v>
      </c>
      <c r="H200" s="353">
        <v>4204.8</v>
      </c>
      <c r="I200" s="555">
        <v>1.2</v>
      </c>
    </row>
    <row r="201" spans="1:9" s="141" customFormat="1" ht="30" customHeight="1" x14ac:dyDescent="0.25">
      <c r="A201" s="480" t="s">
        <v>56</v>
      </c>
      <c r="B201" s="481" t="s">
        <v>762</v>
      </c>
      <c r="C201" s="482" t="s">
        <v>42</v>
      </c>
      <c r="D201" s="482" t="s">
        <v>670</v>
      </c>
      <c r="E201" s="481" t="s">
        <v>763</v>
      </c>
      <c r="F201" s="483">
        <v>1</v>
      </c>
      <c r="G201" s="483">
        <v>1</v>
      </c>
      <c r="H201" s="353">
        <v>3504</v>
      </c>
      <c r="I201" s="555">
        <v>1</v>
      </c>
    </row>
    <row r="202" spans="1:9" s="141" customFormat="1" ht="30" customHeight="1" x14ac:dyDescent="0.25">
      <c r="A202" s="480" t="s">
        <v>56</v>
      </c>
      <c r="B202" s="481" t="s">
        <v>253</v>
      </c>
      <c r="C202" s="482" t="s">
        <v>57</v>
      </c>
      <c r="D202" s="482" t="s">
        <v>58</v>
      </c>
      <c r="E202" s="481" t="s">
        <v>254</v>
      </c>
      <c r="F202" s="483">
        <v>6</v>
      </c>
      <c r="G202" s="483">
        <v>10795</v>
      </c>
      <c r="H202" s="353">
        <v>194822.39999999999</v>
      </c>
      <c r="I202" s="555">
        <v>55.599999999999994</v>
      </c>
    </row>
    <row r="203" spans="1:9" s="141" customFormat="1" ht="30" customHeight="1" x14ac:dyDescent="0.25">
      <c r="A203" s="480" t="s">
        <v>56</v>
      </c>
      <c r="B203" s="481" t="s">
        <v>640</v>
      </c>
      <c r="C203" s="482" t="s">
        <v>42</v>
      </c>
      <c r="D203" s="482" t="s">
        <v>388</v>
      </c>
      <c r="E203" s="481" t="s">
        <v>439</v>
      </c>
      <c r="F203" s="483">
        <v>2</v>
      </c>
      <c r="G203" s="483">
        <v>629</v>
      </c>
      <c r="H203" s="353">
        <v>10512</v>
      </c>
      <c r="I203" s="555">
        <v>3</v>
      </c>
    </row>
    <row r="204" spans="1:9" s="141" customFormat="1" ht="30" customHeight="1" x14ac:dyDescent="0.25">
      <c r="A204" s="480" t="s">
        <v>56</v>
      </c>
      <c r="B204" s="481" t="s">
        <v>1507</v>
      </c>
      <c r="C204" s="482" t="s">
        <v>57</v>
      </c>
      <c r="D204" s="482" t="s">
        <v>1464</v>
      </c>
      <c r="E204" s="481" t="s">
        <v>1508</v>
      </c>
      <c r="F204" s="483">
        <v>4</v>
      </c>
      <c r="G204" s="483">
        <v>2561</v>
      </c>
      <c r="H204" s="353">
        <v>63772.800000000003</v>
      </c>
      <c r="I204" s="555">
        <v>18.2</v>
      </c>
    </row>
    <row r="205" spans="1:9" s="141" customFormat="1" ht="30" customHeight="1" x14ac:dyDescent="0.25">
      <c r="A205" s="480" t="s">
        <v>56</v>
      </c>
      <c r="B205" s="481" t="s">
        <v>1552</v>
      </c>
      <c r="C205" s="482" t="s">
        <v>57</v>
      </c>
      <c r="D205" s="482" t="s">
        <v>1464</v>
      </c>
      <c r="E205" s="481" t="s">
        <v>1470</v>
      </c>
      <c r="F205" s="483">
        <v>1</v>
      </c>
      <c r="G205" s="483">
        <v>81</v>
      </c>
      <c r="H205" s="353">
        <v>137356.80000000002</v>
      </c>
      <c r="I205" s="555">
        <v>39.200000000000003</v>
      </c>
    </row>
    <row r="206" spans="1:9" s="141" customFormat="1" ht="30" customHeight="1" x14ac:dyDescent="0.25">
      <c r="A206" s="480" t="s">
        <v>56</v>
      </c>
      <c r="B206" s="481" t="s">
        <v>479</v>
      </c>
      <c r="C206" s="482" t="s">
        <v>42</v>
      </c>
      <c r="D206" s="482" t="s">
        <v>388</v>
      </c>
      <c r="E206" s="481" t="s">
        <v>480</v>
      </c>
      <c r="F206" s="483">
        <v>4</v>
      </c>
      <c r="G206" s="483">
        <v>4704</v>
      </c>
      <c r="H206" s="353">
        <v>81993.600000000006</v>
      </c>
      <c r="I206" s="555">
        <v>23.4</v>
      </c>
    </row>
    <row r="207" spans="1:9" s="141" customFormat="1" ht="30" customHeight="1" x14ac:dyDescent="0.25">
      <c r="A207" s="480" t="s">
        <v>56</v>
      </c>
      <c r="B207" s="481" t="s">
        <v>899</v>
      </c>
      <c r="C207" s="482" t="s">
        <v>42</v>
      </c>
      <c r="D207" s="482" t="s">
        <v>670</v>
      </c>
      <c r="E207" s="481" t="s">
        <v>741</v>
      </c>
      <c r="F207" s="483">
        <v>5</v>
      </c>
      <c r="G207" s="483">
        <v>9489</v>
      </c>
      <c r="H207" s="353">
        <v>99513.600000000006</v>
      </c>
      <c r="I207" s="555">
        <v>28.4</v>
      </c>
    </row>
    <row r="208" spans="1:9" s="141" customFormat="1" ht="30" customHeight="1" x14ac:dyDescent="0.25">
      <c r="A208" s="480" t="s">
        <v>56</v>
      </c>
      <c r="B208" s="481" t="s">
        <v>1751</v>
      </c>
      <c r="C208" s="482" t="s">
        <v>57</v>
      </c>
      <c r="D208" s="482" t="s">
        <v>1464</v>
      </c>
      <c r="E208" s="481" t="s">
        <v>1470</v>
      </c>
      <c r="F208" s="483">
        <v>3</v>
      </c>
      <c r="G208" s="483">
        <v>6467</v>
      </c>
      <c r="H208" s="353">
        <v>94958.400000000009</v>
      </c>
      <c r="I208" s="555">
        <v>27.1</v>
      </c>
    </row>
    <row r="209" spans="1:9" s="141" customFormat="1" ht="30" customHeight="1" x14ac:dyDescent="0.25">
      <c r="A209" s="480" t="s">
        <v>56</v>
      </c>
      <c r="B209" s="481" t="s">
        <v>588</v>
      </c>
      <c r="C209" s="482" t="s">
        <v>42</v>
      </c>
      <c r="D209" s="482" t="s">
        <v>388</v>
      </c>
      <c r="E209" s="481" t="s">
        <v>461</v>
      </c>
      <c r="F209" s="483">
        <v>4</v>
      </c>
      <c r="G209" s="483">
        <v>6004</v>
      </c>
      <c r="H209" s="353">
        <v>135604.79999999999</v>
      </c>
      <c r="I209" s="555">
        <v>38.699999999999996</v>
      </c>
    </row>
    <row r="210" spans="1:9" s="141" customFormat="1" ht="30" customHeight="1" x14ac:dyDescent="0.25">
      <c r="A210" s="480" t="s">
        <v>56</v>
      </c>
      <c r="B210" s="481" t="s">
        <v>88</v>
      </c>
      <c r="C210" s="482" t="s">
        <v>57</v>
      </c>
      <c r="D210" s="482" t="s">
        <v>58</v>
      </c>
      <c r="E210" s="481" t="s">
        <v>63</v>
      </c>
      <c r="F210" s="483">
        <v>2</v>
      </c>
      <c r="G210" s="483">
        <v>1019</v>
      </c>
      <c r="H210" s="353">
        <v>8760</v>
      </c>
      <c r="I210" s="555">
        <v>2.5</v>
      </c>
    </row>
    <row r="211" spans="1:9" s="141" customFormat="1" ht="30" customHeight="1" x14ac:dyDescent="0.25">
      <c r="A211" s="480" t="s">
        <v>56</v>
      </c>
      <c r="B211" s="481" t="s">
        <v>331</v>
      </c>
      <c r="C211" s="482" t="s">
        <v>57</v>
      </c>
      <c r="D211" s="482" t="s">
        <v>58</v>
      </c>
      <c r="E211" s="481" t="s">
        <v>63</v>
      </c>
      <c r="F211" s="483">
        <v>2</v>
      </c>
      <c r="G211" s="483">
        <v>1537</v>
      </c>
      <c r="H211" s="353">
        <v>9460.8000000000011</v>
      </c>
      <c r="I211" s="555">
        <v>2.7</v>
      </c>
    </row>
    <row r="212" spans="1:9" s="141" customFormat="1" ht="30" customHeight="1" x14ac:dyDescent="0.25">
      <c r="A212" s="480" t="s">
        <v>56</v>
      </c>
      <c r="B212" s="481" t="s">
        <v>966</v>
      </c>
      <c r="C212" s="482" t="s">
        <v>57</v>
      </c>
      <c r="D212" s="482" t="s">
        <v>926</v>
      </c>
      <c r="E212" s="481" t="s">
        <v>967</v>
      </c>
      <c r="F212" s="483">
        <v>1</v>
      </c>
      <c r="G212" s="483">
        <v>1799</v>
      </c>
      <c r="H212" s="353">
        <v>18571.2</v>
      </c>
      <c r="I212" s="555">
        <v>5.3</v>
      </c>
    </row>
    <row r="213" spans="1:9" s="141" customFormat="1" ht="30" customHeight="1" x14ac:dyDescent="0.25">
      <c r="A213" s="480" t="s">
        <v>56</v>
      </c>
      <c r="B213" s="481" t="s">
        <v>825</v>
      </c>
      <c r="C213" s="482" t="s">
        <v>42</v>
      </c>
      <c r="D213" s="482" t="s">
        <v>670</v>
      </c>
      <c r="E213" s="481" t="s">
        <v>826</v>
      </c>
      <c r="F213" s="483">
        <v>6</v>
      </c>
      <c r="G213" s="483">
        <v>10915</v>
      </c>
      <c r="H213" s="353">
        <v>134203.20000000001</v>
      </c>
      <c r="I213" s="555">
        <v>38.299999999999997</v>
      </c>
    </row>
    <row r="214" spans="1:9" s="141" customFormat="1" ht="30" customHeight="1" x14ac:dyDescent="0.25">
      <c r="A214" s="480" t="s">
        <v>56</v>
      </c>
      <c r="B214" s="481" t="s">
        <v>1234</v>
      </c>
      <c r="C214" s="482" t="s">
        <v>57</v>
      </c>
      <c r="D214" s="482" t="s">
        <v>1099</v>
      </c>
      <c r="E214" s="481" t="s">
        <v>1204</v>
      </c>
      <c r="F214" s="483">
        <v>4</v>
      </c>
      <c r="G214" s="483">
        <v>7823</v>
      </c>
      <c r="H214" s="353">
        <v>100214.39999999999</v>
      </c>
      <c r="I214" s="555">
        <v>28.599999999999998</v>
      </c>
    </row>
    <row r="215" spans="1:9" s="141" customFormat="1" ht="30" customHeight="1" x14ac:dyDescent="0.25">
      <c r="A215" s="480" t="s">
        <v>56</v>
      </c>
      <c r="B215" s="481" t="s">
        <v>415</v>
      </c>
      <c r="C215" s="482" t="s">
        <v>42</v>
      </c>
      <c r="D215" s="482" t="s">
        <v>388</v>
      </c>
      <c r="E215" s="481" t="s">
        <v>416</v>
      </c>
      <c r="F215" s="483">
        <v>5</v>
      </c>
      <c r="G215" s="483">
        <v>9221</v>
      </c>
      <c r="H215" s="353">
        <v>126844.8</v>
      </c>
      <c r="I215" s="555">
        <v>36.200000000000003</v>
      </c>
    </row>
    <row r="216" spans="1:9" s="141" customFormat="1" ht="30" customHeight="1" x14ac:dyDescent="0.25">
      <c r="A216" s="480" t="s">
        <v>56</v>
      </c>
      <c r="B216" s="481" t="s">
        <v>469</v>
      </c>
      <c r="C216" s="482" t="s">
        <v>42</v>
      </c>
      <c r="D216" s="482" t="s">
        <v>388</v>
      </c>
      <c r="E216" s="481" t="s">
        <v>390</v>
      </c>
      <c r="F216" s="483">
        <v>4</v>
      </c>
      <c r="G216" s="483">
        <v>5145</v>
      </c>
      <c r="H216" s="353">
        <v>122990.40000000001</v>
      </c>
      <c r="I216" s="555">
        <v>35.1</v>
      </c>
    </row>
    <row r="217" spans="1:9" s="141" customFormat="1" ht="30" customHeight="1" x14ac:dyDescent="0.25">
      <c r="A217" s="480" t="s">
        <v>56</v>
      </c>
      <c r="B217" s="481" t="s">
        <v>99</v>
      </c>
      <c r="C217" s="482" t="s">
        <v>57</v>
      </c>
      <c r="D217" s="482" t="s">
        <v>58</v>
      </c>
      <c r="E217" s="481" t="s">
        <v>63</v>
      </c>
      <c r="F217" s="483">
        <v>5</v>
      </c>
      <c r="G217" s="483">
        <v>2023</v>
      </c>
      <c r="H217" s="353">
        <v>14016</v>
      </c>
      <c r="I217" s="555">
        <v>4</v>
      </c>
    </row>
    <row r="218" spans="1:9" s="141" customFormat="1" ht="30" customHeight="1" x14ac:dyDescent="0.25">
      <c r="A218" s="480" t="s">
        <v>56</v>
      </c>
      <c r="B218" s="481" t="s">
        <v>1461</v>
      </c>
      <c r="C218" s="482" t="s">
        <v>57</v>
      </c>
      <c r="D218" s="482" t="s">
        <v>1099</v>
      </c>
      <c r="E218" s="481" t="s">
        <v>1204</v>
      </c>
      <c r="F218" s="483">
        <v>2</v>
      </c>
      <c r="G218" s="483">
        <v>593</v>
      </c>
      <c r="H218" s="353">
        <v>8409.6</v>
      </c>
      <c r="I218" s="555">
        <v>2.4</v>
      </c>
    </row>
    <row r="219" spans="1:9" s="141" customFormat="1" ht="30" customHeight="1" x14ac:dyDescent="0.25">
      <c r="A219" s="480" t="s">
        <v>56</v>
      </c>
      <c r="B219" s="481" t="s">
        <v>766</v>
      </c>
      <c r="C219" s="482" t="s">
        <v>42</v>
      </c>
      <c r="D219" s="482" t="s">
        <v>670</v>
      </c>
      <c r="E219" s="481" t="s">
        <v>767</v>
      </c>
      <c r="F219" s="483">
        <v>1</v>
      </c>
      <c r="G219" s="483">
        <v>1048</v>
      </c>
      <c r="H219" s="353">
        <v>10161.6</v>
      </c>
      <c r="I219" s="555">
        <v>2.9</v>
      </c>
    </row>
    <row r="220" spans="1:9" s="141" customFormat="1" ht="30" customHeight="1" x14ac:dyDescent="0.25">
      <c r="A220" s="480" t="s">
        <v>56</v>
      </c>
      <c r="B220" s="481" t="s">
        <v>1493</v>
      </c>
      <c r="C220" s="482" t="s">
        <v>57</v>
      </c>
      <c r="D220" s="482" t="s">
        <v>1464</v>
      </c>
      <c r="E220" s="481" t="s">
        <v>1466</v>
      </c>
      <c r="F220" s="483">
        <v>3</v>
      </c>
      <c r="G220" s="483">
        <v>5950</v>
      </c>
      <c r="H220" s="353">
        <v>222504</v>
      </c>
      <c r="I220" s="555">
        <v>63.5</v>
      </c>
    </row>
    <row r="221" spans="1:9" s="141" customFormat="1" ht="30" customHeight="1" x14ac:dyDescent="0.25">
      <c r="A221" s="480" t="s">
        <v>56</v>
      </c>
      <c r="B221" s="481" t="s">
        <v>1465</v>
      </c>
      <c r="C221" s="482" t="s">
        <v>57</v>
      </c>
      <c r="D221" s="482" t="s">
        <v>1464</v>
      </c>
      <c r="E221" s="481" t="s">
        <v>1466</v>
      </c>
      <c r="F221" s="483">
        <v>1</v>
      </c>
      <c r="G221" s="483">
        <v>46</v>
      </c>
      <c r="H221" s="353">
        <v>25579.200000000001</v>
      </c>
      <c r="I221" s="555">
        <v>7.3</v>
      </c>
    </row>
    <row r="222" spans="1:9" s="141" customFormat="1" ht="30" customHeight="1" x14ac:dyDescent="0.25">
      <c r="A222" s="480" t="s">
        <v>56</v>
      </c>
      <c r="B222" s="481" t="s">
        <v>1039</v>
      </c>
      <c r="C222" s="482" t="s">
        <v>57</v>
      </c>
      <c r="D222" s="482" t="s">
        <v>926</v>
      </c>
      <c r="E222" s="481" t="s">
        <v>928</v>
      </c>
      <c r="F222" s="483">
        <v>3</v>
      </c>
      <c r="G222" s="483">
        <v>5483</v>
      </c>
      <c r="H222" s="353">
        <v>78840</v>
      </c>
      <c r="I222" s="555">
        <v>22.5</v>
      </c>
    </row>
    <row r="223" spans="1:9" s="141" customFormat="1" ht="30" customHeight="1" x14ac:dyDescent="0.25">
      <c r="A223" s="480" t="s">
        <v>56</v>
      </c>
      <c r="B223" s="481" t="s">
        <v>1100</v>
      </c>
      <c r="C223" s="482" t="s">
        <v>57</v>
      </c>
      <c r="D223" s="482" t="s">
        <v>1099</v>
      </c>
      <c r="E223" s="481" t="s">
        <v>1101</v>
      </c>
      <c r="F223" s="483">
        <v>9</v>
      </c>
      <c r="G223" s="483">
        <v>1299</v>
      </c>
      <c r="H223" s="353">
        <v>28382.400000000001</v>
      </c>
      <c r="I223" s="555">
        <v>8.1</v>
      </c>
    </row>
    <row r="224" spans="1:9" s="141" customFormat="1" ht="30" customHeight="1" x14ac:dyDescent="0.25">
      <c r="A224" s="480" t="s">
        <v>56</v>
      </c>
      <c r="B224" s="481" t="s">
        <v>1319</v>
      </c>
      <c r="C224" s="482" t="s">
        <v>57</v>
      </c>
      <c r="D224" s="482" t="s">
        <v>1099</v>
      </c>
      <c r="E224" s="481" t="s">
        <v>1320</v>
      </c>
      <c r="F224" s="483">
        <v>1</v>
      </c>
      <c r="G224" s="483">
        <v>2045</v>
      </c>
      <c r="H224" s="353">
        <v>34339.200000000004</v>
      </c>
      <c r="I224" s="555">
        <v>9.8000000000000007</v>
      </c>
    </row>
    <row r="225" spans="1:9" s="141" customFormat="1" ht="30" customHeight="1" x14ac:dyDescent="0.25">
      <c r="A225" s="480" t="s">
        <v>56</v>
      </c>
      <c r="B225" s="481" t="s">
        <v>288</v>
      </c>
      <c r="C225" s="482" t="s">
        <v>57</v>
      </c>
      <c r="D225" s="482" t="s">
        <v>58</v>
      </c>
      <c r="E225" s="481" t="s">
        <v>289</v>
      </c>
      <c r="F225" s="483">
        <v>1</v>
      </c>
      <c r="G225" s="483">
        <v>3528</v>
      </c>
      <c r="H225" s="353">
        <v>33638.400000000001</v>
      </c>
      <c r="I225" s="555">
        <v>9.6</v>
      </c>
    </row>
    <row r="226" spans="1:9" s="141" customFormat="1" ht="30" customHeight="1" x14ac:dyDescent="0.25">
      <c r="A226" s="480" t="s">
        <v>56</v>
      </c>
      <c r="B226" s="481" t="s">
        <v>1184</v>
      </c>
      <c r="C226" s="482" t="s">
        <v>57</v>
      </c>
      <c r="D226" s="482" t="s">
        <v>1099</v>
      </c>
      <c r="E226" s="481" t="s">
        <v>1185</v>
      </c>
      <c r="F226" s="483">
        <v>2</v>
      </c>
      <c r="G226" s="483">
        <v>2876</v>
      </c>
      <c r="H226" s="353">
        <v>28032</v>
      </c>
      <c r="I226" s="555">
        <v>8</v>
      </c>
    </row>
    <row r="227" spans="1:9" s="141" customFormat="1" ht="30" customHeight="1" x14ac:dyDescent="0.25">
      <c r="A227" s="480" t="s">
        <v>56</v>
      </c>
      <c r="B227" s="481" t="s">
        <v>1521</v>
      </c>
      <c r="C227" s="482" t="s">
        <v>57</v>
      </c>
      <c r="D227" s="482" t="s">
        <v>1464</v>
      </c>
      <c r="E227" s="481" t="s">
        <v>1522</v>
      </c>
      <c r="F227" s="483">
        <v>2</v>
      </c>
      <c r="G227" s="483">
        <v>3255</v>
      </c>
      <c r="H227" s="353">
        <v>40996.800000000003</v>
      </c>
      <c r="I227" s="555">
        <v>11.7</v>
      </c>
    </row>
    <row r="228" spans="1:9" s="141" customFormat="1" ht="30" customHeight="1" x14ac:dyDescent="0.25">
      <c r="A228" s="480" t="s">
        <v>56</v>
      </c>
      <c r="B228" s="481" t="s">
        <v>618</v>
      </c>
      <c r="C228" s="482" t="s">
        <v>42</v>
      </c>
      <c r="D228" s="482" t="s">
        <v>388</v>
      </c>
      <c r="E228" s="481" t="s">
        <v>457</v>
      </c>
      <c r="F228" s="483">
        <v>5</v>
      </c>
      <c r="G228" s="483">
        <v>6951</v>
      </c>
      <c r="H228" s="353">
        <v>110025.60000000001</v>
      </c>
      <c r="I228" s="555">
        <v>31.4</v>
      </c>
    </row>
    <row r="229" spans="1:9" s="141" customFormat="1" ht="30" customHeight="1" x14ac:dyDescent="0.25">
      <c r="A229" s="480" t="s">
        <v>56</v>
      </c>
      <c r="B229" s="481" t="s">
        <v>545</v>
      </c>
      <c r="C229" s="482" t="s">
        <v>42</v>
      </c>
      <c r="D229" s="482" t="s">
        <v>388</v>
      </c>
      <c r="E229" s="481" t="s">
        <v>546</v>
      </c>
      <c r="F229" s="483">
        <v>7</v>
      </c>
      <c r="G229" s="483">
        <v>12858</v>
      </c>
      <c r="H229" s="353">
        <v>183259.2</v>
      </c>
      <c r="I229" s="555">
        <v>52.3</v>
      </c>
    </row>
    <row r="230" spans="1:9" s="141" customFormat="1" ht="30" customHeight="1" x14ac:dyDescent="0.25">
      <c r="A230" s="480" t="s">
        <v>56</v>
      </c>
      <c r="B230" s="481" t="s">
        <v>335</v>
      </c>
      <c r="C230" s="482" t="s">
        <v>57</v>
      </c>
      <c r="D230" s="482" t="s">
        <v>58</v>
      </c>
      <c r="E230" s="481" t="s">
        <v>63</v>
      </c>
      <c r="F230" s="483">
        <v>8</v>
      </c>
      <c r="G230" s="483">
        <v>6682</v>
      </c>
      <c r="H230" s="353">
        <v>75336</v>
      </c>
      <c r="I230" s="555">
        <v>21.5</v>
      </c>
    </row>
    <row r="231" spans="1:9" s="141" customFormat="1" ht="30" customHeight="1" x14ac:dyDescent="0.25">
      <c r="A231" s="480" t="s">
        <v>56</v>
      </c>
      <c r="B231" s="481" t="s">
        <v>949</v>
      </c>
      <c r="C231" s="482" t="s">
        <v>57</v>
      </c>
      <c r="D231" s="482" t="s">
        <v>926</v>
      </c>
      <c r="E231" s="481" t="s">
        <v>932</v>
      </c>
      <c r="F231" s="483">
        <v>2</v>
      </c>
      <c r="G231" s="483">
        <v>4513</v>
      </c>
      <c r="H231" s="353">
        <v>38894.400000000001</v>
      </c>
      <c r="I231" s="555">
        <v>11.1</v>
      </c>
    </row>
    <row r="232" spans="1:9" s="141" customFormat="1" ht="30" customHeight="1" x14ac:dyDescent="0.25">
      <c r="A232" s="480" t="s">
        <v>56</v>
      </c>
      <c r="B232" s="481" t="s">
        <v>1622</v>
      </c>
      <c r="C232" s="482" t="s">
        <v>57</v>
      </c>
      <c r="D232" s="482" t="s">
        <v>1464</v>
      </c>
      <c r="E232" s="481" t="s">
        <v>1534</v>
      </c>
      <c r="F232" s="483">
        <v>8</v>
      </c>
      <c r="G232" s="483">
        <v>1494</v>
      </c>
      <c r="H232" s="353">
        <v>12264</v>
      </c>
      <c r="I232" s="555">
        <v>3.5</v>
      </c>
    </row>
    <row r="233" spans="1:9" s="141" customFormat="1" ht="30" customHeight="1" x14ac:dyDescent="0.25">
      <c r="A233" s="480" t="s">
        <v>56</v>
      </c>
      <c r="B233" s="481" t="s">
        <v>1533</v>
      </c>
      <c r="C233" s="482" t="s">
        <v>57</v>
      </c>
      <c r="D233" s="482" t="s">
        <v>1464</v>
      </c>
      <c r="E233" s="481" t="s">
        <v>1534</v>
      </c>
      <c r="F233" s="483">
        <v>10</v>
      </c>
      <c r="G233" s="483">
        <v>11780</v>
      </c>
      <c r="H233" s="353">
        <v>156979.20000000001</v>
      </c>
      <c r="I233" s="555">
        <v>44.8</v>
      </c>
    </row>
    <row r="234" spans="1:9" s="141" customFormat="1" ht="30" customHeight="1" x14ac:dyDescent="0.25">
      <c r="A234" s="480" t="s">
        <v>56</v>
      </c>
      <c r="B234" s="481" t="s">
        <v>996</v>
      </c>
      <c r="C234" s="482" t="s">
        <v>57</v>
      </c>
      <c r="D234" s="482" t="s">
        <v>926</v>
      </c>
      <c r="E234" s="481" t="s">
        <v>997</v>
      </c>
      <c r="F234" s="483">
        <v>3</v>
      </c>
      <c r="G234" s="483">
        <v>5550</v>
      </c>
      <c r="H234" s="353">
        <v>56414.400000000001</v>
      </c>
      <c r="I234" s="555">
        <v>16.100000000000001</v>
      </c>
    </row>
    <row r="235" spans="1:9" s="141" customFormat="1" ht="30" customHeight="1" x14ac:dyDescent="0.25">
      <c r="A235" s="480" t="s">
        <v>56</v>
      </c>
      <c r="B235" s="481" t="s">
        <v>1615</v>
      </c>
      <c r="C235" s="482" t="s">
        <v>57</v>
      </c>
      <c r="D235" s="482" t="s">
        <v>1464</v>
      </c>
      <c r="E235" s="481" t="s">
        <v>1534</v>
      </c>
      <c r="F235" s="483">
        <v>6</v>
      </c>
      <c r="G235" s="483">
        <v>1515</v>
      </c>
      <c r="H235" s="353">
        <v>20673.600000000002</v>
      </c>
      <c r="I235" s="555">
        <v>5.9</v>
      </c>
    </row>
    <row r="236" spans="1:9" s="141" customFormat="1" ht="30" customHeight="1" x14ac:dyDescent="0.25">
      <c r="A236" s="480" t="s">
        <v>56</v>
      </c>
      <c r="B236" s="481" t="s">
        <v>797</v>
      </c>
      <c r="C236" s="482" t="s">
        <v>42</v>
      </c>
      <c r="D236" s="482" t="s">
        <v>670</v>
      </c>
      <c r="E236" s="481" t="s">
        <v>798</v>
      </c>
      <c r="F236" s="483">
        <v>3</v>
      </c>
      <c r="G236" s="483">
        <v>7053</v>
      </c>
      <c r="H236" s="353">
        <v>121588.8</v>
      </c>
      <c r="I236" s="555">
        <v>34.700000000000003</v>
      </c>
    </row>
    <row r="237" spans="1:9" s="141" customFormat="1" ht="30" customHeight="1" x14ac:dyDescent="0.25">
      <c r="A237" s="480" t="s">
        <v>56</v>
      </c>
      <c r="B237" s="481" t="s">
        <v>318</v>
      </c>
      <c r="C237" s="482" t="s">
        <v>57</v>
      </c>
      <c r="D237" s="482" t="s">
        <v>58</v>
      </c>
      <c r="E237" s="481" t="s">
        <v>63</v>
      </c>
      <c r="F237" s="483">
        <v>20</v>
      </c>
      <c r="G237" s="483">
        <v>10261</v>
      </c>
      <c r="H237" s="353">
        <v>97060.800000000017</v>
      </c>
      <c r="I237" s="555">
        <v>27.700000000000003</v>
      </c>
    </row>
    <row r="238" spans="1:9" s="141" customFormat="1" ht="30" customHeight="1" x14ac:dyDescent="0.25">
      <c r="A238" s="480" t="s">
        <v>56</v>
      </c>
      <c r="B238" s="481" t="s">
        <v>1107</v>
      </c>
      <c r="C238" s="482" t="s">
        <v>57</v>
      </c>
      <c r="D238" s="482" t="s">
        <v>1099</v>
      </c>
      <c r="E238" s="481" t="s">
        <v>1108</v>
      </c>
      <c r="F238" s="483">
        <v>8</v>
      </c>
      <c r="G238" s="483">
        <v>2782</v>
      </c>
      <c r="H238" s="353">
        <v>34689.599999999999</v>
      </c>
      <c r="I238" s="555">
        <v>9.9</v>
      </c>
    </row>
    <row r="239" spans="1:9" s="141" customFormat="1" ht="30" customHeight="1" x14ac:dyDescent="0.25">
      <c r="A239" s="480" t="s">
        <v>56</v>
      </c>
      <c r="B239" s="481" t="s">
        <v>1075</v>
      </c>
      <c r="C239" s="482" t="s">
        <v>57</v>
      </c>
      <c r="D239" s="482" t="s">
        <v>926</v>
      </c>
      <c r="E239" s="481" t="s">
        <v>1076</v>
      </c>
      <c r="F239" s="483">
        <v>3</v>
      </c>
      <c r="G239" s="483">
        <v>5347</v>
      </c>
      <c r="H239" s="353">
        <v>59217.600000000006</v>
      </c>
      <c r="I239" s="555">
        <v>16.899999999999999</v>
      </c>
    </row>
    <row r="240" spans="1:9" s="141" customFormat="1" ht="30" customHeight="1" x14ac:dyDescent="0.25">
      <c r="A240" s="480" t="s">
        <v>56</v>
      </c>
      <c r="B240" s="481" t="s">
        <v>1555</v>
      </c>
      <c r="C240" s="482" t="s">
        <v>57</v>
      </c>
      <c r="D240" s="482" t="s">
        <v>1464</v>
      </c>
      <c r="E240" s="481" t="s">
        <v>1556</v>
      </c>
      <c r="F240" s="483">
        <v>4</v>
      </c>
      <c r="G240" s="483">
        <v>4729</v>
      </c>
      <c r="H240" s="353">
        <v>61320</v>
      </c>
      <c r="I240" s="555">
        <v>17.5</v>
      </c>
    </row>
    <row r="241" spans="1:9" s="141" customFormat="1" ht="30" customHeight="1" x14ac:dyDescent="0.25">
      <c r="A241" s="480" t="s">
        <v>56</v>
      </c>
      <c r="B241" s="481" t="s">
        <v>1827</v>
      </c>
      <c r="C241" s="482" t="s">
        <v>57</v>
      </c>
      <c r="D241" s="482" t="s">
        <v>1464</v>
      </c>
      <c r="E241" s="481" t="s">
        <v>1473</v>
      </c>
      <c r="F241" s="483">
        <v>5</v>
      </c>
      <c r="G241" s="483">
        <v>5958</v>
      </c>
      <c r="H241" s="353">
        <v>24177.600000000002</v>
      </c>
      <c r="I241" s="555">
        <v>6.9</v>
      </c>
    </row>
    <row r="242" spans="1:9" s="141" customFormat="1" ht="30" customHeight="1" x14ac:dyDescent="0.25">
      <c r="A242" s="480" t="s">
        <v>56</v>
      </c>
      <c r="B242" s="481" t="s">
        <v>264</v>
      </c>
      <c r="C242" s="482" t="s">
        <v>57</v>
      </c>
      <c r="D242" s="482" t="s">
        <v>58</v>
      </c>
      <c r="E242" s="481" t="s">
        <v>265</v>
      </c>
      <c r="F242" s="483">
        <v>3</v>
      </c>
      <c r="G242" s="483">
        <v>4872</v>
      </c>
      <c r="H242" s="353">
        <v>77788.800000000003</v>
      </c>
      <c r="I242" s="555">
        <v>22.2</v>
      </c>
    </row>
    <row r="243" spans="1:9" s="141" customFormat="1" ht="30" customHeight="1" x14ac:dyDescent="0.25">
      <c r="A243" s="480" t="s">
        <v>56</v>
      </c>
      <c r="B243" s="481" t="s">
        <v>1787</v>
      </c>
      <c r="C243" s="482" t="s">
        <v>57</v>
      </c>
      <c r="D243" s="482" t="s">
        <v>1464</v>
      </c>
      <c r="E243" s="481" t="s">
        <v>1498</v>
      </c>
      <c r="F243" s="483">
        <v>2</v>
      </c>
      <c r="G243" s="483">
        <v>3490</v>
      </c>
      <c r="H243" s="353">
        <v>48004.800000000003</v>
      </c>
      <c r="I243" s="555">
        <v>13.7</v>
      </c>
    </row>
    <row r="244" spans="1:9" s="141" customFormat="1" ht="30" customHeight="1" x14ac:dyDescent="0.25">
      <c r="A244" s="480" t="s">
        <v>56</v>
      </c>
      <c r="B244" s="481" t="s">
        <v>1323</v>
      </c>
      <c r="C244" s="482" t="s">
        <v>57</v>
      </c>
      <c r="D244" s="482" t="s">
        <v>1099</v>
      </c>
      <c r="E244" s="481" t="s">
        <v>1263</v>
      </c>
      <c r="F244" s="483">
        <v>1</v>
      </c>
      <c r="G244" s="483">
        <v>2913</v>
      </c>
      <c r="H244" s="353">
        <v>23827.200000000001</v>
      </c>
      <c r="I244" s="555">
        <v>6.8</v>
      </c>
    </row>
    <row r="245" spans="1:9" s="141" customFormat="1" ht="30" customHeight="1" x14ac:dyDescent="0.25">
      <c r="A245" s="480" t="s">
        <v>56</v>
      </c>
      <c r="B245" s="481" t="s">
        <v>988</v>
      </c>
      <c r="C245" s="482" t="s">
        <v>57</v>
      </c>
      <c r="D245" s="482" t="s">
        <v>926</v>
      </c>
      <c r="E245" s="481" t="s">
        <v>989</v>
      </c>
      <c r="F245" s="483">
        <v>3</v>
      </c>
      <c r="G245" s="483">
        <v>5734</v>
      </c>
      <c r="H245" s="353">
        <v>65875.199999999997</v>
      </c>
      <c r="I245" s="555">
        <v>18.8</v>
      </c>
    </row>
    <row r="246" spans="1:9" s="141" customFormat="1" ht="30" customHeight="1" x14ac:dyDescent="0.25">
      <c r="A246" s="480" t="s">
        <v>56</v>
      </c>
      <c r="B246" s="481" t="s">
        <v>1167</v>
      </c>
      <c r="C246" s="482" t="s">
        <v>57</v>
      </c>
      <c r="D246" s="482" t="s">
        <v>1099</v>
      </c>
      <c r="E246" s="481" t="s">
        <v>1108</v>
      </c>
      <c r="F246" s="483">
        <v>6</v>
      </c>
      <c r="G246" s="483">
        <v>4725</v>
      </c>
      <c r="H246" s="353">
        <v>36792</v>
      </c>
      <c r="I246" s="555">
        <v>10.5</v>
      </c>
    </row>
    <row r="247" spans="1:9" s="141" customFormat="1" ht="30" customHeight="1" x14ac:dyDescent="0.25">
      <c r="A247" s="480" t="s">
        <v>56</v>
      </c>
      <c r="B247" s="481" t="s">
        <v>1758</v>
      </c>
      <c r="C247" s="482" t="s">
        <v>57</v>
      </c>
      <c r="D247" s="482" t="s">
        <v>1464</v>
      </c>
      <c r="E247" s="481" t="s">
        <v>1539</v>
      </c>
      <c r="F247" s="483">
        <v>2</v>
      </c>
      <c r="G247" s="483">
        <v>4377</v>
      </c>
      <c r="H247" s="353">
        <v>187113.60000000001</v>
      </c>
      <c r="I247" s="555">
        <v>53.4</v>
      </c>
    </row>
    <row r="248" spans="1:9" s="141" customFormat="1" ht="30" customHeight="1" x14ac:dyDescent="0.25">
      <c r="A248" s="480" t="s">
        <v>56</v>
      </c>
      <c r="B248" s="481" t="s">
        <v>1678</v>
      </c>
      <c r="C248" s="482" t="s">
        <v>57</v>
      </c>
      <c r="D248" s="482" t="s">
        <v>1464</v>
      </c>
      <c r="E248" s="481" t="s">
        <v>1679</v>
      </c>
      <c r="F248" s="483">
        <v>2</v>
      </c>
      <c r="G248" s="483">
        <v>3789</v>
      </c>
      <c r="H248" s="353">
        <v>42048</v>
      </c>
      <c r="I248" s="555">
        <v>12</v>
      </c>
    </row>
    <row r="249" spans="1:9" s="141" customFormat="1" ht="30" customHeight="1" x14ac:dyDescent="0.25">
      <c r="A249" s="480" t="s">
        <v>56</v>
      </c>
      <c r="B249" s="481" t="s">
        <v>728</v>
      </c>
      <c r="C249" s="482" t="s">
        <v>42</v>
      </c>
      <c r="D249" s="482" t="s">
        <v>670</v>
      </c>
      <c r="E249" s="481" t="s">
        <v>676</v>
      </c>
      <c r="F249" s="483">
        <v>6</v>
      </c>
      <c r="G249" s="483">
        <v>8659</v>
      </c>
      <c r="H249" s="353">
        <v>146817.60000000001</v>
      </c>
      <c r="I249" s="555">
        <v>41.9</v>
      </c>
    </row>
    <row r="250" spans="1:9" s="141" customFormat="1" ht="30" customHeight="1" x14ac:dyDescent="0.25">
      <c r="A250" s="480" t="s">
        <v>56</v>
      </c>
      <c r="B250" s="481" t="s">
        <v>1239</v>
      </c>
      <c r="C250" s="482" t="s">
        <v>57</v>
      </c>
      <c r="D250" s="482" t="s">
        <v>1099</v>
      </c>
      <c r="E250" s="481" t="s">
        <v>1191</v>
      </c>
      <c r="F250" s="483">
        <v>7</v>
      </c>
      <c r="G250" s="483">
        <v>16194</v>
      </c>
      <c r="H250" s="353">
        <v>163987.20000000001</v>
      </c>
      <c r="I250" s="555">
        <v>46.8</v>
      </c>
    </row>
    <row r="251" spans="1:9" s="141" customFormat="1" ht="30" customHeight="1" x14ac:dyDescent="0.25">
      <c r="A251" s="480" t="s">
        <v>56</v>
      </c>
      <c r="B251" s="481" t="s">
        <v>438</v>
      </c>
      <c r="C251" s="482" t="s">
        <v>42</v>
      </c>
      <c r="D251" s="482" t="s">
        <v>388</v>
      </c>
      <c r="E251" s="481" t="s">
        <v>439</v>
      </c>
      <c r="F251" s="483">
        <v>6</v>
      </c>
      <c r="G251" s="483">
        <v>2436</v>
      </c>
      <c r="H251" s="353">
        <v>25929.600000000002</v>
      </c>
      <c r="I251" s="555">
        <v>7.4</v>
      </c>
    </row>
    <row r="252" spans="1:9" s="141" customFormat="1" ht="30" customHeight="1" x14ac:dyDescent="0.25">
      <c r="A252" s="480" t="s">
        <v>56</v>
      </c>
      <c r="B252" s="481" t="s">
        <v>1083</v>
      </c>
      <c r="C252" s="482" t="s">
        <v>57</v>
      </c>
      <c r="D252" s="482" t="s">
        <v>926</v>
      </c>
      <c r="E252" s="481" t="s">
        <v>1084</v>
      </c>
      <c r="F252" s="483">
        <v>4</v>
      </c>
      <c r="G252" s="483">
        <v>5303</v>
      </c>
      <c r="H252" s="353">
        <v>73443.840000000011</v>
      </c>
      <c r="I252" s="555">
        <v>20.96</v>
      </c>
    </row>
    <row r="253" spans="1:9" s="141" customFormat="1" ht="30" customHeight="1" x14ac:dyDescent="0.25">
      <c r="A253" s="480" t="s">
        <v>56</v>
      </c>
      <c r="B253" s="481" t="s">
        <v>494</v>
      </c>
      <c r="C253" s="482" t="s">
        <v>42</v>
      </c>
      <c r="D253" s="482" t="s">
        <v>388</v>
      </c>
      <c r="E253" s="481" t="s">
        <v>495</v>
      </c>
      <c r="F253" s="483">
        <v>5</v>
      </c>
      <c r="G253" s="483">
        <v>6970</v>
      </c>
      <c r="H253" s="353">
        <v>162235.20000000001</v>
      </c>
      <c r="I253" s="555">
        <v>46.3</v>
      </c>
    </row>
    <row r="254" spans="1:9" s="141" customFormat="1" ht="30" customHeight="1" x14ac:dyDescent="0.25">
      <c r="A254" s="480" t="s">
        <v>56</v>
      </c>
      <c r="B254" s="481" t="s">
        <v>1386</v>
      </c>
      <c r="C254" s="482" t="s">
        <v>57</v>
      </c>
      <c r="D254" s="482" t="s">
        <v>1099</v>
      </c>
      <c r="E254" s="481" t="s">
        <v>1124</v>
      </c>
      <c r="F254" s="483">
        <v>1</v>
      </c>
      <c r="G254" s="483">
        <v>355</v>
      </c>
      <c r="H254" s="353">
        <v>2487.84</v>
      </c>
      <c r="I254" s="555">
        <v>0.71</v>
      </c>
    </row>
    <row r="255" spans="1:9" s="141" customFormat="1" ht="30" customHeight="1" x14ac:dyDescent="0.25">
      <c r="A255" s="480" t="s">
        <v>56</v>
      </c>
      <c r="B255" s="481" t="s">
        <v>1714</v>
      </c>
      <c r="C255" s="482" t="s">
        <v>57</v>
      </c>
      <c r="D255" s="482" t="s">
        <v>1464</v>
      </c>
      <c r="E255" s="481" t="s">
        <v>1562</v>
      </c>
      <c r="F255" s="483">
        <v>4</v>
      </c>
      <c r="G255" s="483">
        <v>6807</v>
      </c>
      <c r="H255" s="353">
        <v>128246.40000000001</v>
      </c>
      <c r="I255" s="555">
        <v>36.6</v>
      </c>
    </row>
    <row r="256" spans="1:9" s="141" customFormat="1" ht="30" customHeight="1" x14ac:dyDescent="0.25">
      <c r="A256" s="480" t="s">
        <v>56</v>
      </c>
      <c r="B256" s="481" t="s">
        <v>292</v>
      </c>
      <c r="C256" s="482" t="s">
        <v>57</v>
      </c>
      <c r="D256" s="482" t="s">
        <v>58</v>
      </c>
      <c r="E256" s="481" t="s">
        <v>293</v>
      </c>
      <c r="F256" s="483">
        <v>2</v>
      </c>
      <c r="G256" s="483">
        <v>3880</v>
      </c>
      <c r="H256" s="353">
        <v>48355.200000000004</v>
      </c>
      <c r="I256" s="555">
        <v>13.8</v>
      </c>
    </row>
    <row r="257" spans="1:9" s="141" customFormat="1" ht="30" customHeight="1" x14ac:dyDescent="0.25">
      <c r="A257" s="480" t="s">
        <v>56</v>
      </c>
      <c r="B257" s="481" t="s">
        <v>536</v>
      </c>
      <c r="C257" s="482" t="s">
        <v>42</v>
      </c>
      <c r="D257" s="482" t="s">
        <v>388</v>
      </c>
      <c r="E257" s="481" t="s">
        <v>537</v>
      </c>
      <c r="F257" s="483">
        <v>4</v>
      </c>
      <c r="G257" s="483">
        <v>11462</v>
      </c>
      <c r="H257" s="353">
        <v>135604.80000000002</v>
      </c>
      <c r="I257" s="555">
        <v>38.700000000000003</v>
      </c>
    </row>
    <row r="258" spans="1:9" s="141" customFormat="1" ht="30" customHeight="1" x14ac:dyDescent="0.25">
      <c r="A258" s="480" t="s">
        <v>56</v>
      </c>
      <c r="B258" s="481" t="s">
        <v>1806</v>
      </c>
      <c r="C258" s="482" t="s">
        <v>57</v>
      </c>
      <c r="D258" s="482" t="s">
        <v>1464</v>
      </c>
      <c r="E258" s="481" t="s">
        <v>1534</v>
      </c>
      <c r="F258" s="483">
        <v>2</v>
      </c>
      <c r="G258" s="483">
        <v>4092</v>
      </c>
      <c r="H258" s="353">
        <v>48355.200000000004</v>
      </c>
      <c r="I258" s="555">
        <v>13.8</v>
      </c>
    </row>
    <row r="259" spans="1:9" s="141" customFormat="1" ht="30" customHeight="1" x14ac:dyDescent="0.25">
      <c r="A259" s="480" t="s">
        <v>56</v>
      </c>
      <c r="B259" s="481" t="s">
        <v>1008</v>
      </c>
      <c r="C259" s="482" t="s">
        <v>57</v>
      </c>
      <c r="D259" s="482" t="s">
        <v>926</v>
      </c>
      <c r="E259" s="481" t="s">
        <v>1009</v>
      </c>
      <c r="F259" s="483">
        <v>3</v>
      </c>
      <c r="G259" s="483">
        <v>4993</v>
      </c>
      <c r="H259" s="353">
        <v>66576</v>
      </c>
      <c r="I259" s="555">
        <v>19</v>
      </c>
    </row>
    <row r="260" spans="1:9" s="141" customFormat="1" ht="30" customHeight="1" x14ac:dyDescent="0.25">
      <c r="A260" s="480" t="s">
        <v>56</v>
      </c>
      <c r="B260" s="481" t="s">
        <v>938</v>
      </c>
      <c r="C260" s="482" t="s">
        <v>57</v>
      </c>
      <c r="D260" s="482" t="s">
        <v>926</v>
      </c>
      <c r="E260" s="481" t="s">
        <v>939</v>
      </c>
      <c r="F260" s="483">
        <v>2</v>
      </c>
      <c r="G260" s="483">
        <v>3132</v>
      </c>
      <c r="H260" s="353">
        <v>46953.600000000006</v>
      </c>
      <c r="I260" s="555">
        <v>13.4</v>
      </c>
    </row>
    <row r="261" spans="1:9" s="141" customFormat="1" ht="30" customHeight="1" x14ac:dyDescent="0.25">
      <c r="A261" s="480" t="s">
        <v>56</v>
      </c>
      <c r="B261" s="481" t="s">
        <v>1224</v>
      </c>
      <c r="C261" s="482" t="s">
        <v>57</v>
      </c>
      <c r="D261" s="482" t="s">
        <v>1099</v>
      </c>
      <c r="E261" s="481" t="s">
        <v>1225</v>
      </c>
      <c r="F261" s="483">
        <v>7</v>
      </c>
      <c r="G261" s="483">
        <v>4761</v>
      </c>
      <c r="H261" s="353">
        <v>48004.800000000003</v>
      </c>
      <c r="I261" s="555">
        <v>13.7</v>
      </c>
    </row>
    <row r="262" spans="1:9" s="141" customFormat="1" ht="30" customHeight="1" x14ac:dyDescent="0.25">
      <c r="A262" s="480" t="s">
        <v>56</v>
      </c>
      <c r="B262" s="481" t="s">
        <v>1709</v>
      </c>
      <c r="C262" s="482" t="s">
        <v>57</v>
      </c>
      <c r="D262" s="482" t="s">
        <v>1464</v>
      </c>
      <c r="E262" s="481" t="s">
        <v>1544</v>
      </c>
      <c r="F262" s="483">
        <v>3</v>
      </c>
      <c r="G262" s="483">
        <v>5938</v>
      </c>
      <c r="H262" s="353">
        <v>103368</v>
      </c>
      <c r="I262" s="555">
        <v>29.5</v>
      </c>
    </row>
    <row r="263" spans="1:9" s="141" customFormat="1" ht="30" customHeight="1" x14ac:dyDescent="0.25">
      <c r="A263" s="480" t="s">
        <v>56</v>
      </c>
      <c r="B263" s="481" t="s">
        <v>504</v>
      </c>
      <c r="C263" s="482" t="s">
        <v>42</v>
      </c>
      <c r="D263" s="482" t="s">
        <v>388</v>
      </c>
      <c r="E263" s="481" t="s">
        <v>505</v>
      </c>
      <c r="F263" s="483">
        <v>4</v>
      </c>
      <c r="G263" s="483">
        <v>5118</v>
      </c>
      <c r="H263" s="353">
        <v>117384</v>
      </c>
      <c r="I263" s="555">
        <v>33.5</v>
      </c>
    </row>
    <row r="264" spans="1:9" s="141" customFormat="1" ht="30" customHeight="1" x14ac:dyDescent="0.25">
      <c r="A264" s="480" t="s">
        <v>56</v>
      </c>
      <c r="B264" s="481" t="s">
        <v>1483</v>
      </c>
      <c r="C264" s="482" t="s">
        <v>57</v>
      </c>
      <c r="D264" s="482" t="s">
        <v>1464</v>
      </c>
      <c r="E264" s="481" t="s">
        <v>1484</v>
      </c>
      <c r="F264" s="483">
        <v>8</v>
      </c>
      <c r="G264" s="483">
        <v>2149</v>
      </c>
      <c r="H264" s="353">
        <v>18571.200000000004</v>
      </c>
      <c r="I264" s="555">
        <v>5.3000000000000007</v>
      </c>
    </row>
    <row r="265" spans="1:9" ht="32.25" customHeight="1" x14ac:dyDescent="0.25">
      <c r="A265" s="397" t="str">
        <f>$E$1</f>
        <v>National Grid</v>
      </c>
      <c r="B265" s="620" t="s">
        <v>1846</v>
      </c>
      <c r="C265" s="280"/>
      <c r="D265" s="81"/>
      <c r="E265" s="281"/>
      <c r="F265" s="219">
        <f>SUM(F7:F264)</f>
        <v>1114</v>
      </c>
      <c r="G265" s="219">
        <f>SUM(G7:G264)</f>
        <v>1320154</v>
      </c>
      <c r="H265" s="219">
        <f>SUM(H7:H264)</f>
        <v>20047925.760000002</v>
      </c>
      <c r="I265" s="219">
        <f>SUM(I7:I264)</f>
        <v>5721.4399999999987</v>
      </c>
    </row>
    <row r="266" spans="1:9" x14ac:dyDescent="0.25">
      <c r="B266" s="142"/>
      <c r="C266" s="142"/>
      <c r="D266" s="142"/>
      <c r="E266" s="142"/>
      <c r="F266" s="142"/>
      <c r="G266" s="142"/>
      <c r="I266" s="141"/>
    </row>
    <row r="267" spans="1:9" x14ac:dyDescent="0.25">
      <c r="A267" s="263" t="s">
        <v>2126</v>
      </c>
      <c r="B267" s="142"/>
      <c r="C267" s="166"/>
      <c r="D267" s="166"/>
      <c r="E267" s="166"/>
      <c r="F267" s="166"/>
      <c r="G267" s="166"/>
      <c r="H267" s="554"/>
      <c r="I267" s="141"/>
    </row>
    <row r="268" spans="1:9" x14ac:dyDescent="0.25">
      <c r="B268" s="142"/>
      <c r="C268" s="142"/>
      <c r="D268" s="142"/>
      <c r="E268" s="142"/>
      <c r="F268" s="142"/>
      <c r="G268" s="142"/>
      <c r="I268" s="141"/>
    </row>
    <row r="269" spans="1:9" x14ac:dyDescent="0.25">
      <c r="B269" s="142"/>
      <c r="C269" s="142"/>
      <c r="D269" s="142"/>
      <c r="E269" s="142"/>
      <c r="F269" s="142"/>
      <c r="G269" s="142"/>
      <c r="I269" s="141"/>
    </row>
    <row r="270" spans="1:9" x14ac:dyDescent="0.25">
      <c r="B270" s="142"/>
      <c r="C270" s="142"/>
      <c r="D270" s="142"/>
      <c r="E270" s="142"/>
      <c r="F270" s="142"/>
      <c r="G270" s="142"/>
      <c r="I270" s="141"/>
    </row>
    <row r="271" spans="1:9" x14ac:dyDescent="0.25">
      <c r="B271" s="142"/>
      <c r="C271" s="142"/>
      <c r="D271" s="142"/>
      <c r="E271" s="142"/>
      <c r="F271" s="142"/>
      <c r="G271" s="142"/>
      <c r="I271" s="141"/>
    </row>
    <row r="272" spans="1:9" x14ac:dyDescent="0.25">
      <c r="B272" s="142"/>
      <c r="C272" s="142"/>
      <c r="D272" s="142"/>
      <c r="E272" s="142"/>
      <c r="F272" s="142"/>
      <c r="G272" s="142"/>
      <c r="I272" s="141"/>
    </row>
    <row r="273" spans="2:9" x14ac:dyDescent="0.25">
      <c r="B273" s="142"/>
      <c r="C273" s="142"/>
      <c r="D273" s="142"/>
      <c r="E273" s="142"/>
      <c r="F273" s="142"/>
      <c r="G273" s="142"/>
      <c r="I273" s="141"/>
    </row>
    <row r="274" spans="2:9" x14ac:dyDescent="0.25">
      <c r="B274" s="142"/>
      <c r="C274" s="142"/>
      <c r="D274" s="142"/>
      <c r="E274" s="142"/>
      <c r="F274" s="142"/>
      <c r="G274" s="142"/>
      <c r="I274" s="141"/>
    </row>
    <row r="275" spans="2:9" x14ac:dyDescent="0.25">
      <c r="B275" s="142"/>
      <c r="C275" s="142"/>
      <c r="D275" s="142"/>
      <c r="E275" s="142"/>
      <c r="F275" s="142"/>
      <c r="G275" s="142"/>
      <c r="I275" s="141"/>
    </row>
    <row r="276" spans="2:9" x14ac:dyDescent="0.25">
      <c r="B276" s="142"/>
      <c r="C276" s="142"/>
      <c r="D276" s="142"/>
      <c r="E276" s="142"/>
      <c r="F276" s="142"/>
      <c r="G276" s="142"/>
      <c r="I276" s="141"/>
    </row>
    <row r="277" spans="2:9" x14ac:dyDescent="0.25">
      <c r="B277" s="142"/>
      <c r="C277" s="142"/>
      <c r="D277" s="142"/>
      <c r="E277" s="142"/>
      <c r="F277" s="142"/>
      <c r="G277" s="142"/>
      <c r="I277" s="141"/>
    </row>
    <row r="278" spans="2:9" x14ac:dyDescent="0.25">
      <c r="B278" s="142"/>
      <c r="C278" s="142"/>
      <c r="D278" s="142"/>
      <c r="E278" s="142"/>
      <c r="F278" s="142"/>
      <c r="G278" s="142"/>
      <c r="I278" s="141"/>
    </row>
    <row r="279" spans="2:9" x14ac:dyDescent="0.25">
      <c r="B279" s="142"/>
      <c r="C279" s="142"/>
      <c r="D279" s="142"/>
      <c r="E279" s="142"/>
      <c r="F279" s="142"/>
      <c r="G279" s="142"/>
      <c r="I279" s="141"/>
    </row>
    <row r="281" spans="2:9" x14ac:dyDescent="0.25">
      <c r="B281" s="142"/>
      <c r="C281" s="142"/>
      <c r="D281" s="142"/>
      <c r="E281" s="142"/>
      <c r="F281" s="142"/>
      <c r="G281" s="142"/>
      <c r="I281" s="141"/>
    </row>
    <row r="282" spans="2:9" x14ac:dyDescent="0.25">
      <c r="B282" s="142"/>
      <c r="C282" s="142"/>
      <c r="D282" s="142"/>
      <c r="E282" s="142"/>
      <c r="F282" s="142"/>
      <c r="G282" s="142"/>
      <c r="I282" s="141"/>
    </row>
    <row r="283" spans="2:9" x14ac:dyDescent="0.25">
      <c r="B283" s="142"/>
      <c r="C283" s="142"/>
      <c r="D283" s="142"/>
      <c r="E283" s="142"/>
      <c r="F283" s="142"/>
      <c r="G283" s="142"/>
      <c r="I283" s="141"/>
    </row>
    <row r="284" spans="2:9" x14ac:dyDescent="0.25">
      <c r="B284" s="142"/>
      <c r="C284" s="142"/>
      <c r="D284" s="142"/>
      <c r="E284" s="142"/>
      <c r="F284" s="142"/>
      <c r="G284" s="142"/>
      <c r="I284" s="141"/>
    </row>
  </sheetData>
  <autoFilter ref="A6:I265" xr:uid="{CE603BE7-5C1E-4650-AF1F-471D28B46A20}"/>
  <printOptions headings="1" gridLines="1"/>
  <pageMargins left="0.7" right="0.7" top="0.75" bottom="0.75" header="0.3" footer="0.3"/>
  <pageSetup scale="53"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BB24"/>
  <sheetViews>
    <sheetView zoomScale="90" zoomScaleNormal="90" workbookViewId="0">
      <selection activeCell="A5" sqref="A5"/>
    </sheetView>
  </sheetViews>
  <sheetFormatPr defaultRowHeight="15" x14ac:dyDescent="0.25"/>
  <cols>
    <col min="1" max="1" width="23.28515625" style="141" customWidth="1"/>
    <col min="2" max="2" width="23.42578125" customWidth="1"/>
    <col min="3" max="3" width="23.5703125" customWidth="1"/>
    <col min="4" max="4" width="15.7109375" customWidth="1"/>
    <col min="5" max="5" width="24" customWidth="1"/>
    <col min="6" max="6" width="24.140625" bestFit="1" customWidth="1"/>
    <col min="7" max="7" width="22.5703125" bestFit="1" customWidth="1"/>
    <col min="8" max="8" width="20.7109375" bestFit="1" customWidth="1"/>
    <col min="9" max="9" width="69.5703125" customWidth="1"/>
  </cols>
  <sheetData>
    <row r="1" spans="1:54" x14ac:dyDescent="0.25">
      <c r="A1" s="1" t="s">
        <v>2127</v>
      </c>
      <c r="B1" s="1" t="s">
        <v>2128</v>
      </c>
      <c r="C1" s="2"/>
      <c r="D1" s="267" t="s">
        <v>2</v>
      </c>
      <c r="E1" s="267" t="str">
        <f>'1.Feeder Deployment Incremental'!E1</f>
        <v>National Grid</v>
      </c>
      <c r="F1" s="141"/>
      <c r="G1" s="141"/>
      <c r="H1" s="141"/>
      <c r="I1" s="141"/>
      <c r="J1" s="141"/>
      <c r="K1" s="141"/>
      <c r="L1" s="141"/>
      <c r="M1" s="141"/>
      <c r="N1" s="141"/>
      <c r="O1" s="141"/>
      <c r="P1" s="141"/>
      <c r="Q1" s="141"/>
      <c r="R1" s="141"/>
      <c r="S1" s="141"/>
      <c r="T1" s="141"/>
      <c r="U1" s="141"/>
      <c r="V1" s="141"/>
      <c r="W1" s="141"/>
      <c r="X1" s="141"/>
      <c r="Y1" s="141"/>
      <c r="Z1" s="141"/>
      <c r="AA1" s="141"/>
      <c r="AB1" s="141"/>
      <c r="AC1" s="141"/>
      <c r="AD1" s="141"/>
      <c r="AE1" s="141"/>
      <c r="AF1" s="141"/>
      <c r="AG1" s="141"/>
      <c r="AH1" s="141"/>
      <c r="AI1" s="141"/>
      <c r="AJ1" s="141"/>
      <c r="AK1" s="141"/>
      <c r="AL1" s="141"/>
      <c r="AM1" s="141"/>
      <c r="AN1" s="141"/>
      <c r="AO1" s="141"/>
      <c r="AP1" s="141"/>
      <c r="AQ1" s="141"/>
      <c r="AR1" s="141"/>
      <c r="AS1" s="141"/>
      <c r="AT1" s="141"/>
      <c r="AU1" s="141"/>
      <c r="AV1" s="141"/>
      <c r="AW1" s="141"/>
      <c r="AX1" s="141"/>
      <c r="AY1" s="141"/>
      <c r="AZ1" s="141"/>
      <c r="BA1" s="141"/>
      <c r="BB1" s="141"/>
    </row>
    <row r="2" spans="1:54" s="141" customFormat="1" x14ac:dyDescent="0.25">
      <c r="A2" s="1"/>
      <c r="B2" s="1"/>
      <c r="C2" s="2"/>
      <c r="D2" s="267" t="s">
        <v>4</v>
      </c>
      <c r="E2" s="284">
        <f>'1.Feeder Deployment Incremental'!E2</f>
        <v>2018</v>
      </c>
    </row>
    <row r="3" spans="1:54" s="141" customFormat="1" x14ac:dyDescent="0.25">
      <c r="A3" s="1"/>
      <c r="B3" s="1"/>
      <c r="C3" s="2"/>
      <c r="D3" s="526"/>
      <c r="E3" s="283"/>
    </row>
    <row r="4" spans="1:54" x14ac:dyDescent="0.25">
      <c r="A4" s="141" t="s">
        <v>2129</v>
      </c>
      <c r="B4" s="141"/>
      <c r="C4" s="141"/>
      <c r="D4" s="141"/>
      <c r="E4" s="141"/>
      <c r="F4" s="141"/>
      <c r="G4" s="141"/>
      <c r="H4" s="141"/>
      <c r="I4" s="141"/>
      <c r="J4" s="141"/>
      <c r="K4" s="141"/>
      <c r="L4" s="141"/>
      <c r="M4" s="141"/>
      <c r="N4" s="141"/>
      <c r="O4" s="141"/>
      <c r="P4" s="141"/>
      <c r="Q4" s="141"/>
      <c r="R4" s="141"/>
      <c r="S4" s="141"/>
      <c r="T4" s="141"/>
      <c r="U4" s="141"/>
      <c r="V4" s="141"/>
      <c r="W4" s="141"/>
      <c r="X4" s="141"/>
      <c r="Y4" s="141"/>
      <c r="Z4" s="141"/>
      <c r="AA4" s="141"/>
      <c r="AB4" s="141"/>
      <c r="AC4" s="141"/>
      <c r="AD4" s="141"/>
      <c r="AE4" s="141"/>
      <c r="AF4" s="141"/>
      <c r="AG4" s="141"/>
      <c r="AH4" s="141"/>
      <c r="AI4" s="141"/>
      <c r="AJ4" s="141"/>
      <c r="AK4" s="141"/>
      <c r="AL4" s="141"/>
      <c r="AM4" s="141"/>
      <c r="AN4" s="141"/>
      <c r="AO4" s="141"/>
      <c r="AP4" s="141"/>
      <c r="AQ4" s="141"/>
      <c r="AR4" s="141"/>
      <c r="AS4" s="141"/>
      <c r="AT4" s="141"/>
      <c r="AU4" s="141"/>
      <c r="AV4" s="141"/>
      <c r="AW4" s="141"/>
      <c r="AX4" s="141"/>
      <c r="AY4" s="141"/>
      <c r="AZ4" s="141"/>
      <c r="BA4" s="141"/>
      <c r="BB4" s="141"/>
    </row>
    <row r="5" spans="1:54" ht="15.75" thickBot="1" x14ac:dyDescent="0.3">
      <c r="B5" s="141"/>
      <c r="C5" s="141"/>
      <c r="D5" s="141"/>
      <c r="E5" s="141"/>
      <c r="F5" s="141"/>
      <c r="G5" s="141"/>
      <c r="H5" s="141"/>
      <c r="I5" s="141"/>
      <c r="J5" s="141"/>
      <c r="K5" s="141"/>
      <c r="L5" s="141"/>
      <c r="M5" s="141"/>
      <c r="N5" s="141"/>
      <c r="O5" s="141"/>
      <c r="P5" s="141"/>
      <c r="Q5" s="141"/>
      <c r="R5" s="141"/>
      <c r="S5" s="141"/>
      <c r="T5" s="141"/>
      <c r="U5" s="141"/>
      <c r="V5" s="141"/>
      <c r="W5" s="141"/>
      <c r="X5" s="141"/>
      <c r="Y5" s="141"/>
      <c r="Z5" s="141"/>
      <c r="AA5" s="141"/>
      <c r="AB5" s="141"/>
      <c r="AC5" s="141"/>
      <c r="AD5" s="141"/>
      <c r="AE5" s="141"/>
      <c r="AF5" s="141"/>
      <c r="AG5" s="141"/>
      <c r="AH5" s="141"/>
      <c r="AI5" s="141"/>
      <c r="AJ5" s="141"/>
      <c r="AK5" s="141"/>
      <c r="AL5" s="141"/>
      <c r="AM5" s="141"/>
      <c r="AN5" s="141"/>
      <c r="AO5" s="141"/>
      <c r="AP5" s="141"/>
      <c r="AQ5" s="141"/>
      <c r="AR5" s="141"/>
      <c r="AS5" s="141"/>
      <c r="AT5" s="141"/>
      <c r="AU5" s="141"/>
      <c r="AV5" s="141"/>
      <c r="AW5" s="141"/>
      <c r="AX5" s="141"/>
      <c r="AY5" s="141"/>
      <c r="AZ5" s="141"/>
      <c r="BA5" s="141"/>
      <c r="BB5" s="141"/>
    </row>
    <row r="6" spans="1:54" ht="15" customHeight="1" thickBot="1" x14ac:dyDescent="0.3">
      <c r="A6" s="759" t="s">
        <v>1864</v>
      </c>
      <c r="B6" s="760"/>
      <c r="C6" s="761"/>
      <c r="D6" s="645" t="s">
        <v>1875</v>
      </c>
      <c r="E6" s="665"/>
      <c r="F6" s="665"/>
      <c r="G6" s="665"/>
      <c r="H6" s="665"/>
      <c r="I6" s="647"/>
      <c r="J6" s="141"/>
      <c r="K6" s="141"/>
      <c r="L6" s="141"/>
      <c r="M6" s="141"/>
      <c r="N6" s="141"/>
      <c r="O6" s="141"/>
      <c r="P6" s="141"/>
      <c r="Q6" s="141"/>
      <c r="R6" s="141"/>
      <c r="S6" s="141"/>
      <c r="T6" s="141"/>
      <c r="U6" s="141"/>
      <c r="V6" s="141"/>
      <c r="W6" s="141"/>
      <c r="X6" s="141"/>
      <c r="Y6" s="141"/>
      <c r="Z6" s="141"/>
      <c r="AA6" s="141"/>
      <c r="AB6" s="141"/>
      <c r="AC6" s="141"/>
      <c r="AD6" s="141"/>
      <c r="AE6" s="141"/>
      <c r="AF6" s="141"/>
      <c r="AG6" s="141"/>
      <c r="AH6" s="141"/>
      <c r="AI6" s="141"/>
      <c r="AJ6" s="141"/>
      <c r="AK6" s="141"/>
      <c r="AL6" s="141"/>
      <c r="AM6" s="141"/>
      <c r="AN6" s="141"/>
      <c r="AO6" s="141"/>
      <c r="AP6" s="141"/>
      <c r="AQ6" s="141"/>
      <c r="AR6" s="141"/>
      <c r="AS6" s="141"/>
      <c r="AT6" s="141"/>
      <c r="AU6" s="141"/>
      <c r="AV6" s="141"/>
      <c r="AW6" s="141"/>
      <c r="AX6" s="141"/>
      <c r="AY6" s="141"/>
      <c r="AZ6" s="141"/>
      <c r="BA6" s="141"/>
      <c r="BB6" s="141"/>
    </row>
    <row r="7" spans="1:54" ht="60.75" thickBot="1" x14ac:dyDescent="0.3">
      <c r="A7" s="384" t="s">
        <v>2</v>
      </c>
      <c r="B7" s="119" t="s">
        <v>15</v>
      </c>
      <c r="C7" s="120" t="s">
        <v>2130</v>
      </c>
      <c r="D7" s="610" t="s">
        <v>2131</v>
      </c>
      <c r="E7" s="117" t="s">
        <v>2132</v>
      </c>
      <c r="F7" s="128" t="s">
        <v>2133</v>
      </c>
      <c r="G7" s="117" t="s">
        <v>2134</v>
      </c>
      <c r="H7" s="610" t="s">
        <v>2135</v>
      </c>
      <c r="I7" s="118" t="s">
        <v>2136</v>
      </c>
      <c r="J7" s="141"/>
      <c r="K7" s="141"/>
      <c r="L7" s="141"/>
      <c r="M7" s="141"/>
      <c r="N7" s="141"/>
      <c r="O7" s="141"/>
      <c r="P7" s="141"/>
      <c r="Q7" s="141"/>
      <c r="R7" s="141"/>
      <c r="S7" s="141"/>
      <c r="T7" s="141"/>
      <c r="U7" s="141"/>
      <c r="V7" s="141"/>
      <c r="W7" s="141"/>
      <c r="X7" s="141"/>
      <c r="Y7" s="141"/>
      <c r="Z7" s="141"/>
      <c r="AA7" s="141"/>
      <c r="AB7" s="141"/>
      <c r="AC7" s="141"/>
      <c r="AD7" s="141"/>
      <c r="AE7" s="141"/>
      <c r="AF7" s="141"/>
      <c r="AG7" s="141"/>
      <c r="AH7" s="141"/>
      <c r="AI7" s="141"/>
      <c r="AJ7" s="141"/>
      <c r="AK7" s="141"/>
      <c r="AL7" s="141"/>
      <c r="AM7" s="141"/>
      <c r="AN7" s="141"/>
      <c r="AO7" s="141"/>
      <c r="AP7" s="141"/>
      <c r="AQ7" s="141"/>
      <c r="AR7" s="141"/>
      <c r="AS7" s="141"/>
      <c r="AT7" s="141"/>
      <c r="AU7" s="141"/>
      <c r="AV7" s="141"/>
      <c r="AW7" s="141"/>
      <c r="AX7" s="141"/>
      <c r="AY7" s="141"/>
      <c r="AZ7" s="141"/>
      <c r="BA7" s="141"/>
      <c r="BB7" s="141"/>
    </row>
    <row r="8" spans="1:54" x14ac:dyDescent="0.25">
      <c r="A8" s="386" t="str">
        <f t="shared" ref="A8" si="0">$E$1</f>
        <v>National Grid</v>
      </c>
      <c r="B8" s="106"/>
      <c r="C8" s="107"/>
      <c r="D8" s="122"/>
      <c r="E8" s="9"/>
      <c r="F8" s="122"/>
      <c r="G8" s="9"/>
      <c r="H8" s="122"/>
      <c r="I8" s="10"/>
      <c r="J8" s="141"/>
      <c r="K8" s="141"/>
      <c r="L8" s="141"/>
      <c r="M8" s="141"/>
      <c r="N8" s="141"/>
      <c r="O8" s="141"/>
      <c r="P8" s="141"/>
      <c r="Q8" s="141"/>
      <c r="R8" s="141"/>
      <c r="S8" s="141"/>
      <c r="T8" s="141"/>
      <c r="U8" s="141"/>
      <c r="V8" s="141"/>
      <c r="W8" s="141"/>
      <c r="X8" s="141"/>
      <c r="Y8" s="141"/>
      <c r="Z8" s="141"/>
      <c r="AA8" s="141"/>
      <c r="AB8" s="141"/>
      <c r="AC8" s="141"/>
      <c r="AD8" s="141"/>
      <c r="AE8" s="141"/>
      <c r="AF8" s="141"/>
      <c r="AG8" s="141"/>
      <c r="AH8" s="141"/>
      <c r="AI8" s="141"/>
      <c r="AJ8" s="141"/>
      <c r="AK8" s="141"/>
      <c r="AL8" s="141"/>
      <c r="AM8" s="141"/>
      <c r="AN8" s="141"/>
      <c r="AO8" s="141"/>
      <c r="AP8" s="141"/>
      <c r="AQ8" s="141"/>
      <c r="AR8" s="141"/>
      <c r="AS8" s="141"/>
      <c r="AT8" s="141"/>
      <c r="AU8" s="141"/>
      <c r="AV8" s="141"/>
      <c r="AW8" s="141"/>
      <c r="AX8" s="141"/>
      <c r="AY8" s="141"/>
      <c r="AZ8" s="141"/>
      <c r="BA8" s="141"/>
      <c r="BB8" s="141"/>
    </row>
    <row r="9" spans="1:54" x14ac:dyDescent="0.25">
      <c r="A9" s="387"/>
      <c r="B9" s="145"/>
      <c r="C9" s="14"/>
      <c r="D9" s="89"/>
      <c r="E9" s="143"/>
      <c r="F9" s="89"/>
      <c r="G9" s="143"/>
      <c r="H9" s="89"/>
      <c r="I9" s="12"/>
      <c r="J9" s="141"/>
      <c r="K9" s="141"/>
      <c r="L9" s="141"/>
      <c r="M9" s="141"/>
      <c r="N9" s="141"/>
      <c r="O9" s="141"/>
      <c r="P9" s="141"/>
      <c r="Q9" s="141"/>
      <c r="R9" s="141"/>
      <c r="S9" s="141"/>
      <c r="T9" s="141"/>
      <c r="U9" s="141"/>
      <c r="V9" s="141"/>
      <c r="W9" s="141"/>
      <c r="X9" s="141"/>
      <c r="Y9" s="141"/>
      <c r="Z9" s="141"/>
      <c r="AA9" s="141"/>
      <c r="AB9" s="141"/>
      <c r="AC9" s="141"/>
      <c r="AD9" s="141"/>
      <c r="AE9" s="141"/>
      <c r="AF9" s="141"/>
      <c r="AG9" s="141"/>
      <c r="AH9" s="141"/>
      <c r="AI9" s="141"/>
      <c r="AJ9" s="141"/>
      <c r="AK9" s="141"/>
      <c r="AL9" s="141"/>
      <c r="AM9" s="141"/>
      <c r="AN9" s="141"/>
      <c r="AO9" s="141"/>
      <c r="AP9" s="141"/>
      <c r="AQ9" s="141"/>
      <c r="AR9" s="141"/>
      <c r="AS9" s="141"/>
      <c r="AT9" s="141"/>
      <c r="AU9" s="141"/>
      <c r="AV9" s="141"/>
      <c r="AW9" s="141"/>
      <c r="AX9" s="141"/>
      <c r="AY9" s="141"/>
      <c r="AZ9" s="141"/>
      <c r="BA9" s="141"/>
      <c r="BB9" s="141"/>
    </row>
    <row r="10" spans="1:54" x14ac:dyDescent="0.25">
      <c r="A10" s="387"/>
      <c r="B10" s="145"/>
      <c r="C10" s="14"/>
      <c r="D10" s="89"/>
      <c r="E10" s="143"/>
      <c r="F10" s="89"/>
      <c r="G10" s="143"/>
      <c r="H10" s="89"/>
      <c r="I10" s="12"/>
      <c r="J10" s="141"/>
      <c r="K10" s="141"/>
      <c r="L10" s="141"/>
      <c r="M10" s="141"/>
      <c r="N10" s="141"/>
      <c r="O10" s="141"/>
      <c r="P10" s="141"/>
      <c r="Q10" s="141"/>
      <c r="R10" s="141"/>
      <c r="S10" s="141"/>
      <c r="T10" s="141"/>
      <c r="U10" s="141"/>
      <c r="V10" s="141"/>
      <c r="W10" s="141"/>
      <c r="X10" s="141"/>
      <c r="Y10" s="141"/>
      <c r="Z10" s="141"/>
      <c r="AA10" s="141"/>
      <c r="AB10" s="141"/>
      <c r="AC10" s="141"/>
      <c r="AD10" s="141"/>
      <c r="AE10" s="141"/>
      <c r="AF10" s="141"/>
      <c r="AG10" s="141"/>
      <c r="AH10" s="141"/>
      <c r="AI10" s="141"/>
      <c r="AJ10" s="141"/>
      <c r="AK10" s="141"/>
      <c r="AL10" s="141"/>
      <c r="AM10" s="141"/>
      <c r="AN10" s="141"/>
      <c r="AO10" s="141"/>
      <c r="AP10" s="141"/>
      <c r="AQ10" s="141"/>
      <c r="AR10" s="141"/>
      <c r="AS10" s="141"/>
      <c r="AT10" s="141"/>
      <c r="AU10" s="141"/>
      <c r="AV10" s="141"/>
      <c r="AW10" s="141"/>
      <c r="AX10" s="141"/>
      <c r="AY10" s="141"/>
      <c r="AZ10" s="141"/>
      <c r="BA10" s="141"/>
      <c r="BB10" s="141"/>
    </row>
    <row r="11" spans="1:54" x14ac:dyDescent="0.25">
      <c r="A11" s="388"/>
      <c r="B11" s="44"/>
      <c r="C11" s="35"/>
      <c r="D11" s="90"/>
      <c r="E11" s="146"/>
      <c r="F11" s="90"/>
      <c r="G11" s="146"/>
      <c r="H11" s="90"/>
      <c r="I11" s="13"/>
      <c r="J11" s="141"/>
      <c r="K11" s="141"/>
      <c r="L11" s="141"/>
      <c r="M11" s="141"/>
      <c r="N11" s="141"/>
      <c r="O11" s="141"/>
      <c r="P11" s="141"/>
      <c r="Q11" s="141"/>
      <c r="R11" s="141"/>
      <c r="S11" s="141"/>
      <c r="T11" s="141"/>
      <c r="U11" s="141"/>
      <c r="V11" s="141"/>
      <c r="W11" s="141"/>
      <c r="X11" s="141"/>
      <c r="Y11" s="141"/>
      <c r="Z11" s="141"/>
      <c r="AA11" s="141"/>
      <c r="AB11" s="141"/>
      <c r="AC11" s="141"/>
      <c r="AD11" s="141"/>
      <c r="AE11" s="141"/>
      <c r="AF11" s="141"/>
      <c r="AG11" s="141"/>
      <c r="AH11" s="141"/>
      <c r="AI11" s="141"/>
      <c r="AJ11" s="141"/>
      <c r="AK11" s="141"/>
      <c r="AL11" s="141"/>
      <c r="AM11" s="141"/>
      <c r="AN11" s="141"/>
      <c r="AO11" s="141"/>
      <c r="AP11" s="141"/>
      <c r="AQ11" s="141"/>
      <c r="AR11" s="141"/>
      <c r="AS11" s="141"/>
      <c r="AT11" s="141"/>
      <c r="AU11" s="141"/>
      <c r="AV11" s="141"/>
      <c r="AW11" s="141"/>
      <c r="AX11" s="141"/>
      <c r="AY11" s="141"/>
      <c r="AZ11" s="141"/>
      <c r="BA11" s="141"/>
      <c r="BB11" s="141"/>
    </row>
    <row r="12" spans="1:54" x14ac:dyDescent="0.25">
      <c r="A12" s="386"/>
      <c r="B12" s="121"/>
      <c r="C12" s="26"/>
      <c r="D12" s="122"/>
      <c r="E12" s="9"/>
      <c r="F12" s="122"/>
      <c r="G12" s="9"/>
      <c r="H12" s="122"/>
      <c r="I12" s="10"/>
      <c r="J12" s="141"/>
      <c r="K12" s="141"/>
      <c r="L12" s="141"/>
      <c r="M12" s="141"/>
      <c r="N12" s="141"/>
      <c r="O12" s="141"/>
      <c r="P12" s="141"/>
      <c r="Q12" s="141"/>
      <c r="R12" s="141"/>
      <c r="S12" s="141"/>
      <c r="T12" s="141"/>
      <c r="U12" s="141"/>
      <c r="V12" s="141"/>
      <c r="W12" s="141"/>
      <c r="X12" s="141"/>
      <c r="Y12" s="141"/>
      <c r="Z12" s="141"/>
      <c r="AA12" s="141"/>
      <c r="AB12" s="141"/>
      <c r="AC12" s="141"/>
      <c r="AD12" s="141"/>
      <c r="AE12" s="141"/>
      <c r="AF12" s="141"/>
      <c r="AG12" s="141"/>
      <c r="AH12" s="141"/>
      <c r="AI12" s="141"/>
      <c r="AJ12" s="141"/>
      <c r="AK12" s="141"/>
      <c r="AL12" s="141"/>
      <c r="AM12" s="141"/>
      <c r="AN12" s="141"/>
      <c r="AO12" s="141"/>
      <c r="AP12" s="141"/>
      <c r="AQ12" s="141"/>
      <c r="AR12" s="141"/>
      <c r="AS12" s="141"/>
      <c r="AT12" s="141"/>
      <c r="AU12" s="141"/>
      <c r="AV12" s="141"/>
      <c r="AW12" s="141"/>
      <c r="AX12" s="141"/>
      <c r="AY12" s="141"/>
      <c r="AZ12" s="141"/>
      <c r="BA12" s="141"/>
      <c r="BB12" s="141"/>
    </row>
    <row r="13" spans="1:54" x14ac:dyDescent="0.25">
      <c r="A13" s="387"/>
      <c r="B13" s="145"/>
      <c r="C13" s="14"/>
      <c r="D13" s="89"/>
      <c r="E13" s="143"/>
      <c r="F13" s="11"/>
      <c r="G13" s="143"/>
      <c r="H13" s="143"/>
      <c r="I13" s="12"/>
      <c r="J13" s="141"/>
      <c r="K13" s="141"/>
      <c r="L13" s="141"/>
      <c r="M13" s="141"/>
      <c r="N13" s="141"/>
      <c r="O13" s="141"/>
      <c r="P13" s="141"/>
      <c r="Q13" s="141"/>
      <c r="R13" s="141"/>
      <c r="S13" s="141"/>
      <c r="T13" s="141"/>
      <c r="U13" s="141"/>
      <c r="V13" s="141"/>
      <c r="W13" s="141"/>
      <c r="X13" s="141"/>
      <c r="Y13" s="141"/>
      <c r="Z13" s="141"/>
      <c r="AA13" s="141"/>
      <c r="AB13" s="141"/>
      <c r="AC13" s="141"/>
      <c r="AD13" s="141"/>
      <c r="AE13" s="141"/>
      <c r="AF13" s="141"/>
      <c r="AG13" s="141"/>
      <c r="AH13" s="141"/>
      <c r="AI13" s="141"/>
      <c r="AJ13" s="141"/>
      <c r="AK13" s="141"/>
      <c r="AL13" s="141"/>
      <c r="AM13" s="141"/>
      <c r="AN13" s="141"/>
      <c r="AO13" s="141"/>
      <c r="AP13" s="141"/>
      <c r="AQ13" s="141"/>
      <c r="AR13" s="141"/>
      <c r="AS13" s="141"/>
      <c r="AT13" s="141"/>
      <c r="AU13" s="141"/>
      <c r="AV13" s="141"/>
      <c r="AW13" s="141"/>
      <c r="AX13" s="141"/>
      <c r="AY13" s="141"/>
      <c r="AZ13" s="141"/>
      <c r="BA13" s="141"/>
      <c r="BB13" s="141"/>
    </row>
    <row r="14" spans="1:54" x14ac:dyDescent="0.25">
      <c r="A14" s="387"/>
      <c r="B14" s="145"/>
      <c r="C14" s="14"/>
      <c r="D14" s="129"/>
      <c r="E14" s="123"/>
      <c r="F14" s="125"/>
      <c r="G14" s="123"/>
      <c r="H14" s="123"/>
      <c r="I14" s="124"/>
      <c r="J14" s="141"/>
      <c r="K14" s="141"/>
      <c r="L14" s="141"/>
      <c r="M14" s="141"/>
      <c r="N14" s="141"/>
      <c r="O14" s="141"/>
      <c r="P14" s="141"/>
      <c r="Q14" s="141"/>
      <c r="R14" s="141"/>
      <c r="S14" s="141"/>
      <c r="T14" s="141"/>
      <c r="U14" s="141"/>
      <c r="V14" s="141"/>
      <c r="W14" s="141"/>
      <c r="X14" s="141"/>
      <c r="Y14" s="141"/>
      <c r="Z14" s="141"/>
      <c r="AA14" s="141"/>
      <c r="AB14" s="141"/>
      <c r="AC14" s="141"/>
      <c r="AD14" s="141"/>
      <c r="AE14" s="141"/>
      <c r="AF14" s="141"/>
      <c r="AG14" s="141"/>
      <c r="AH14" s="141"/>
      <c r="AI14" s="141"/>
      <c r="AJ14" s="141"/>
      <c r="AK14" s="141"/>
      <c r="AL14" s="141"/>
      <c r="AM14" s="141"/>
      <c r="AN14" s="141"/>
      <c r="AO14" s="141"/>
      <c r="AP14" s="141"/>
      <c r="AQ14" s="141"/>
      <c r="AR14" s="141"/>
      <c r="AS14" s="141"/>
      <c r="AT14" s="141"/>
      <c r="AU14" s="141"/>
      <c r="AV14" s="141"/>
      <c r="AW14" s="141"/>
      <c r="AX14" s="141"/>
      <c r="AY14" s="141"/>
      <c r="AZ14" s="141"/>
      <c r="BA14" s="141"/>
      <c r="BB14" s="141"/>
    </row>
    <row r="15" spans="1:54" x14ac:dyDescent="0.25">
      <c r="A15" s="388"/>
      <c r="B15" s="44"/>
      <c r="C15" s="35"/>
      <c r="D15" s="90"/>
      <c r="E15" s="146"/>
      <c r="F15" s="21"/>
      <c r="G15" s="146"/>
      <c r="H15" s="146"/>
      <c r="I15" s="13"/>
      <c r="J15" s="141"/>
      <c r="K15" s="141"/>
      <c r="L15" s="141"/>
      <c r="M15" s="141"/>
      <c r="N15" s="141"/>
      <c r="O15" s="141"/>
      <c r="P15" s="141"/>
      <c r="Q15" s="141"/>
      <c r="R15" s="141"/>
      <c r="S15" s="141"/>
      <c r="T15" s="141"/>
      <c r="U15" s="141"/>
      <c r="V15" s="141"/>
      <c r="W15" s="141"/>
      <c r="X15" s="141"/>
      <c r="Y15" s="141"/>
      <c r="Z15" s="141"/>
      <c r="AA15" s="141"/>
      <c r="AB15" s="141"/>
      <c r="AC15" s="141"/>
      <c r="AD15" s="141"/>
      <c r="AE15" s="141"/>
      <c r="AF15" s="141"/>
      <c r="AG15" s="141"/>
      <c r="AH15" s="141"/>
      <c r="AI15" s="141"/>
      <c r="AJ15" s="141"/>
      <c r="AK15" s="141"/>
      <c r="AL15" s="141"/>
      <c r="AM15" s="141"/>
      <c r="AN15" s="141"/>
      <c r="AO15" s="141"/>
      <c r="AP15" s="141"/>
      <c r="AQ15" s="141"/>
      <c r="AR15" s="141"/>
      <c r="AS15" s="141"/>
      <c r="AT15" s="141"/>
      <c r="AU15" s="141"/>
      <c r="AV15" s="141"/>
      <c r="AW15" s="141"/>
      <c r="AX15" s="141"/>
      <c r="AY15" s="141"/>
      <c r="AZ15" s="141"/>
      <c r="BA15" s="141"/>
      <c r="BB15" s="141"/>
    </row>
    <row r="16" spans="1:54" x14ac:dyDescent="0.25">
      <c r="A16" s="386"/>
      <c r="B16" s="106"/>
      <c r="C16" s="107"/>
      <c r="D16" s="158"/>
      <c r="E16" s="9"/>
      <c r="F16" s="8"/>
      <c r="G16" s="9"/>
      <c r="H16" s="9"/>
      <c r="I16" s="10"/>
      <c r="J16" s="141"/>
      <c r="K16" s="141"/>
      <c r="L16" s="141"/>
      <c r="M16" s="141"/>
      <c r="N16" s="141"/>
      <c r="O16" s="141"/>
      <c r="P16" s="141"/>
      <c r="Q16" s="141"/>
      <c r="R16" s="141"/>
      <c r="S16" s="141"/>
      <c r="T16" s="141"/>
      <c r="U16" s="141"/>
      <c r="V16" s="141"/>
      <c r="W16" s="141"/>
      <c r="X16" s="141"/>
      <c r="Y16" s="141"/>
      <c r="Z16" s="141"/>
      <c r="AA16" s="141"/>
      <c r="AB16" s="141"/>
      <c r="AC16" s="141"/>
      <c r="AD16" s="141"/>
      <c r="AE16" s="141"/>
      <c r="AF16" s="141"/>
      <c r="AG16" s="141"/>
      <c r="AH16" s="141"/>
      <c r="AI16" s="141"/>
      <c r="AJ16" s="141"/>
      <c r="AK16" s="141"/>
      <c r="AL16" s="141"/>
      <c r="AM16" s="141"/>
      <c r="AN16" s="141"/>
      <c r="AO16" s="141"/>
      <c r="AP16" s="141"/>
      <c r="AQ16" s="141"/>
      <c r="AR16" s="141"/>
      <c r="AS16" s="141"/>
      <c r="AT16" s="141"/>
      <c r="AU16" s="141"/>
      <c r="AV16" s="141"/>
      <c r="AW16" s="141"/>
      <c r="AX16" s="141"/>
      <c r="AY16" s="141"/>
      <c r="AZ16" s="141"/>
      <c r="BA16" s="141"/>
      <c r="BB16" s="141"/>
    </row>
    <row r="17" spans="1:54" x14ac:dyDescent="0.25">
      <c r="A17" s="387"/>
      <c r="B17" s="145"/>
      <c r="C17" s="14"/>
      <c r="D17" s="91"/>
      <c r="E17" s="143"/>
      <c r="F17" s="11"/>
      <c r="G17" s="143"/>
      <c r="H17" s="143"/>
      <c r="I17" s="12"/>
      <c r="J17" s="141"/>
      <c r="K17" s="141"/>
      <c r="L17" s="141"/>
      <c r="M17" s="141"/>
      <c r="N17" s="141"/>
      <c r="O17" s="141"/>
      <c r="P17" s="141"/>
      <c r="Q17" s="141"/>
      <c r="R17" s="141"/>
      <c r="S17" s="141"/>
      <c r="T17" s="141"/>
      <c r="U17" s="141"/>
      <c r="V17" s="141"/>
      <c r="W17" s="141"/>
      <c r="X17" s="141"/>
      <c r="Y17" s="141"/>
      <c r="Z17" s="141"/>
      <c r="AA17" s="141"/>
      <c r="AB17" s="141"/>
      <c r="AC17" s="141"/>
      <c r="AD17" s="141"/>
      <c r="AE17" s="141"/>
      <c r="AF17" s="141"/>
      <c r="AG17" s="141"/>
      <c r="AH17" s="141"/>
      <c r="AI17" s="141"/>
      <c r="AJ17" s="141"/>
      <c r="AK17" s="141"/>
      <c r="AL17" s="141"/>
      <c r="AM17" s="141"/>
      <c r="AN17" s="141"/>
      <c r="AO17" s="141"/>
      <c r="AP17" s="141"/>
      <c r="AQ17" s="141"/>
      <c r="AR17" s="141"/>
      <c r="AS17" s="141"/>
      <c r="AT17" s="141"/>
      <c r="AU17" s="141"/>
      <c r="AV17" s="141"/>
      <c r="AW17" s="141"/>
      <c r="AX17" s="141"/>
      <c r="AY17" s="141"/>
      <c r="AZ17" s="141"/>
      <c r="BA17" s="141"/>
      <c r="BB17" s="141"/>
    </row>
    <row r="18" spans="1:54" x14ac:dyDescent="0.25">
      <c r="A18" s="387"/>
      <c r="B18" s="145"/>
      <c r="C18" s="14"/>
      <c r="D18" s="91"/>
      <c r="E18" s="143"/>
      <c r="F18" s="11"/>
      <c r="G18" s="143"/>
      <c r="H18" s="143"/>
      <c r="I18" s="12"/>
      <c r="J18" s="141"/>
      <c r="K18" s="141"/>
      <c r="L18" s="141"/>
      <c r="M18" s="141"/>
      <c r="N18" s="141"/>
      <c r="O18" s="141"/>
      <c r="P18" s="141"/>
      <c r="Q18" s="141"/>
      <c r="R18" s="141"/>
      <c r="S18" s="141"/>
      <c r="T18" s="141"/>
      <c r="U18" s="141"/>
      <c r="V18" s="141"/>
      <c r="W18" s="141"/>
      <c r="X18" s="141"/>
      <c r="Y18" s="141"/>
      <c r="Z18" s="141"/>
      <c r="AA18" s="141"/>
      <c r="AB18" s="141"/>
      <c r="AC18" s="141"/>
      <c r="AD18" s="141"/>
      <c r="AE18" s="141"/>
      <c r="AF18" s="141"/>
      <c r="AG18" s="141"/>
      <c r="AH18" s="141"/>
      <c r="AI18" s="141"/>
      <c r="AJ18" s="141"/>
      <c r="AK18" s="141"/>
      <c r="AL18" s="141"/>
      <c r="AM18" s="141"/>
      <c r="AN18" s="141"/>
      <c r="AO18" s="141"/>
      <c r="AP18" s="141"/>
      <c r="AQ18" s="141"/>
      <c r="AR18" s="141"/>
      <c r="AS18" s="141"/>
      <c r="AT18" s="141"/>
      <c r="AU18" s="141"/>
      <c r="AV18" s="141"/>
      <c r="AW18" s="141"/>
      <c r="AX18" s="141"/>
      <c r="AY18" s="141"/>
      <c r="AZ18" s="141"/>
      <c r="BA18" s="141"/>
      <c r="BB18" s="141"/>
    </row>
    <row r="19" spans="1:54" x14ac:dyDescent="0.25">
      <c r="A19" s="388"/>
      <c r="B19" s="44"/>
      <c r="C19" s="35"/>
      <c r="D19" s="92"/>
      <c r="E19" s="146"/>
      <c r="F19" s="21"/>
      <c r="G19" s="146"/>
      <c r="H19" s="146"/>
      <c r="I19" s="13"/>
      <c r="J19" s="141"/>
      <c r="K19" s="141"/>
      <c r="L19" s="141"/>
      <c r="M19" s="141"/>
      <c r="N19" s="141"/>
      <c r="O19" s="141"/>
      <c r="P19" s="141"/>
      <c r="Q19" s="141"/>
      <c r="R19" s="141"/>
      <c r="S19" s="141"/>
      <c r="T19" s="141"/>
      <c r="U19" s="141"/>
      <c r="V19" s="141"/>
      <c r="W19" s="141"/>
      <c r="X19" s="141"/>
      <c r="Y19" s="141"/>
      <c r="Z19" s="141"/>
      <c r="AA19" s="141"/>
      <c r="AB19" s="141"/>
      <c r="AC19" s="141"/>
      <c r="AD19" s="141"/>
      <c r="AE19" s="141"/>
      <c r="AF19" s="141"/>
      <c r="AG19" s="141"/>
      <c r="AH19" s="141"/>
      <c r="AI19" s="141"/>
      <c r="AJ19" s="141"/>
      <c r="AK19" s="141"/>
      <c r="AL19" s="141"/>
      <c r="AM19" s="141"/>
      <c r="AN19" s="141"/>
      <c r="AO19" s="141"/>
      <c r="AP19" s="141"/>
      <c r="AQ19" s="141"/>
      <c r="AR19" s="141"/>
      <c r="AS19" s="141"/>
      <c r="AT19" s="141"/>
      <c r="AU19" s="141"/>
      <c r="AV19" s="141"/>
      <c r="AW19" s="141"/>
      <c r="AX19" s="141"/>
      <c r="AY19" s="141"/>
      <c r="AZ19" s="141"/>
      <c r="BA19" s="141"/>
      <c r="BB19" s="141"/>
    </row>
    <row r="21" spans="1:54" x14ac:dyDescent="0.25">
      <c r="A21" s="1" t="s">
        <v>2056</v>
      </c>
      <c r="B21" s="141"/>
      <c r="C21" s="141"/>
      <c r="D21" s="141"/>
      <c r="E21" s="141"/>
      <c r="F21" s="141"/>
      <c r="G21" s="141"/>
      <c r="H21" s="141"/>
      <c r="I21" s="141"/>
      <c r="J21" s="141"/>
      <c r="K21" s="141"/>
      <c r="L21" s="141"/>
      <c r="M21" s="141"/>
      <c r="N21" s="141"/>
      <c r="O21" s="141"/>
      <c r="P21" s="141"/>
      <c r="Q21" s="141"/>
      <c r="R21" s="141"/>
      <c r="S21" s="141"/>
      <c r="T21" s="141"/>
      <c r="U21" s="141"/>
      <c r="V21" s="141"/>
      <c r="W21" s="141"/>
      <c r="X21" s="141"/>
      <c r="Y21" s="141"/>
      <c r="Z21" s="141"/>
      <c r="AA21" s="141"/>
      <c r="AB21" s="141"/>
      <c r="AC21" s="141"/>
      <c r="AD21" s="141"/>
      <c r="AE21" s="141"/>
      <c r="AF21" s="141"/>
      <c r="AG21" s="141"/>
      <c r="AH21" s="141"/>
      <c r="AI21" s="141"/>
      <c r="AJ21" s="141"/>
      <c r="AK21" s="141"/>
      <c r="AL21" s="141"/>
      <c r="AM21" s="141"/>
      <c r="AN21" s="141"/>
      <c r="AO21" s="141"/>
      <c r="AP21" s="141"/>
      <c r="AQ21" s="141"/>
      <c r="AR21" s="141"/>
      <c r="AS21" s="141"/>
      <c r="AT21" s="141"/>
      <c r="AU21" s="141"/>
      <c r="AV21" s="141"/>
      <c r="AW21" s="141"/>
      <c r="AX21" s="141"/>
      <c r="AY21" s="141"/>
      <c r="AZ21" s="141"/>
      <c r="BA21" s="141"/>
      <c r="BB21" s="141"/>
    </row>
    <row r="22" spans="1:54" s="141" customFormat="1" x14ac:dyDescent="0.25">
      <c r="A22" s="212" t="s">
        <v>1848</v>
      </c>
      <c r="B22" s="170"/>
      <c r="C22" s="170"/>
      <c r="D22" s="170"/>
      <c r="E22" s="170"/>
      <c r="F22" s="170"/>
      <c r="G22" s="170"/>
      <c r="H22" s="170"/>
      <c r="I22" s="171"/>
    </row>
    <row r="23" spans="1:54" ht="15" customHeight="1" x14ac:dyDescent="0.25">
      <c r="A23" s="182" t="s">
        <v>2137</v>
      </c>
      <c r="B23" s="176"/>
      <c r="C23" s="160"/>
      <c r="D23" s="160"/>
      <c r="E23" s="160"/>
      <c r="F23" s="160"/>
      <c r="G23" s="160"/>
      <c r="H23" s="160"/>
      <c r="I23" s="161"/>
      <c r="J23" s="116"/>
      <c r="K23" s="116"/>
      <c r="L23" s="116"/>
      <c r="M23" s="116"/>
      <c r="N23" s="116"/>
      <c r="O23" s="116"/>
      <c r="P23" s="116"/>
      <c r="Q23" s="116"/>
      <c r="R23" s="116"/>
      <c r="S23" s="116"/>
      <c r="T23" s="141"/>
      <c r="U23" s="141"/>
      <c r="V23" s="141"/>
      <c r="W23" s="141"/>
      <c r="X23" s="141"/>
      <c r="Y23" s="141"/>
      <c r="Z23" s="141"/>
      <c r="AA23" s="141"/>
      <c r="AB23" s="141"/>
      <c r="AC23" s="141"/>
      <c r="AD23" s="141"/>
      <c r="AE23" s="141"/>
      <c r="AF23" s="141"/>
      <c r="AG23" s="141"/>
      <c r="AH23" s="141"/>
      <c r="AI23" s="141"/>
      <c r="AJ23" s="141"/>
      <c r="AK23" s="141"/>
      <c r="AL23" s="141"/>
      <c r="AM23" s="141"/>
      <c r="AN23" s="141"/>
      <c r="AO23" s="141"/>
      <c r="AP23" s="141"/>
      <c r="AQ23" s="141"/>
      <c r="AR23" s="141"/>
      <c r="AS23" s="141"/>
      <c r="AT23" s="141"/>
      <c r="AU23" s="141"/>
      <c r="AV23" s="141"/>
      <c r="AW23" s="141"/>
      <c r="AX23" s="141"/>
      <c r="AY23" s="141"/>
      <c r="AZ23" s="93"/>
      <c r="BA23" s="93"/>
      <c r="BB23" s="93"/>
    </row>
    <row r="24" spans="1:54" ht="15" customHeight="1" x14ac:dyDescent="0.25">
      <c r="A24" s="185" t="s">
        <v>2138</v>
      </c>
      <c r="B24" s="186"/>
      <c r="C24" s="162"/>
      <c r="D24" s="162"/>
      <c r="E24" s="162"/>
      <c r="F24" s="162"/>
      <c r="G24" s="162"/>
      <c r="H24" s="162"/>
      <c r="I24" s="163"/>
      <c r="J24" s="141"/>
      <c r="K24" s="141"/>
      <c r="L24" s="141"/>
      <c r="M24" s="141"/>
      <c r="N24" s="141"/>
      <c r="O24" s="141"/>
      <c r="P24" s="141"/>
      <c r="Q24" s="141"/>
      <c r="R24" s="141"/>
      <c r="S24" s="141"/>
      <c r="T24" s="141"/>
      <c r="U24" s="141"/>
      <c r="V24" s="141"/>
      <c r="W24" s="141"/>
      <c r="X24" s="141"/>
      <c r="Y24" s="141"/>
      <c r="Z24" s="141"/>
      <c r="AA24" s="141"/>
      <c r="AB24" s="141"/>
      <c r="AC24" s="141"/>
      <c r="AD24" s="141"/>
      <c r="AE24" s="141"/>
      <c r="AF24" s="141"/>
      <c r="AG24" s="141"/>
      <c r="AH24" s="141"/>
      <c r="AI24" s="141"/>
      <c r="AJ24" s="141"/>
      <c r="AK24" s="141"/>
      <c r="AL24" s="141"/>
      <c r="AM24" s="141"/>
      <c r="AN24" s="141"/>
      <c r="AO24" s="141"/>
      <c r="AP24" s="141"/>
      <c r="AQ24" s="141"/>
      <c r="AR24" s="141"/>
      <c r="AS24" s="141"/>
      <c r="AT24" s="141"/>
      <c r="AU24" s="141"/>
      <c r="AV24" s="141"/>
      <c r="AW24" s="141"/>
      <c r="AX24" s="141"/>
      <c r="AY24" s="141"/>
      <c r="AZ24" s="141"/>
      <c r="BA24" s="141"/>
      <c r="BB24" s="141"/>
    </row>
  </sheetData>
  <mergeCells count="2">
    <mergeCell ref="D6:I6"/>
    <mergeCell ref="A6:C6"/>
  </mergeCells>
  <printOptions headings="1" gridLines="1"/>
  <pageMargins left="0.7" right="0.7" top="0.75" bottom="0.75" header="0.3" footer="0.3"/>
  <pageSetup scale="48"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I22"/>
  <sheetViews>
    <sheetView topLeftCell="A20" zoomScale="90" zoomScaleNormal="90" workbookViewId="0">
      <selection activeCell="L39" sqref="L39"/>
    </sheetView>
  </sheetViews>
  <sheetFormatPr defaultRowHeight="15" x14ac:dyDescent="0.25"/>
  <cols>
    <col min="1" max="2" width="23.42578125" customWidth="1"/>
    <col min="3" max="3" width="17.85546875" customWidth="1"/>
    <col min="4" max="4" width="23.42578125" bestFit="1" customWidth="1"/>
    <col min="5" max="5" width="22.85546875" bestFit="1" customWidth="1"/>
    <col min="6" max="6" width="19.42578125" customWidth="1"/>
    <col min="7" max="7" width="15.5703125" customWidth="1"/>
    <col min="8" max="8" width="14.42578125" customWidth="1"/>
  </cols>
  <sheetData>
    <row r="1" spans="1:8" x14ac:dyDescent="0.25">
      <c r="A1" s="1" t="s">
        <v>2139</v>
      </c>
      <c r="B1" s="1" t="s">
        <v>2140</v>
      </c>
      <c r="C1" s="141"/>
      <c r="D1" s="267" t="s">
        <v>2</v>
      </c>
      <c r="E1" s="267" t="str">
        <f>'1.Feeder Deployment Incremental'!E1</f>
        <v>National Grid</v>
      </c>
      <c r="F1" s="141"/>
      <c r="G1" s="141"/>
      <c r="H1" s="141"/>
    </row>
    <row r="2" spans="1:8" x14ac:dyDescent="0.25">
      <c r="A2" s="141"/>
      <c r="B2" s="141"/>
      <c r="C2" s="141"/>
      <c r="D2" s="267" t="s">
        <v>4</v>
      </c>
      <c r="E2" s="284">
        <f>'1.Feeder Deployment Incremental'!E2</f>
        <v>2018</v>
      </c>
      <c r="F2" s="141"/>
      <c r="G2" s="141"/>
      <c r="H2" s="141"/>
    </row>
    <row r="3" spans="1:8" ht="15.75" thickBot="1" x14ac:dyDescent="0.3">
      <c r="A3" s="141"/>
      <c r="B3" s="141"/>
      <c r="C3" s="141"/>
      <c r="D3" s="141"/>
      <c r="E3" s="141"/>
      <c r="F3" s="141"/>
      <c r="G3" s="141"/>
      <c r="H3" s="141"/>
    </row>
    <row r="4" spans="1:8" s="141" customFormat="1" ht="15" customHeight="1" thickBot="1" x14ac:dyDescent="0.3">
      <c r="A4" s="254" t="s">
        <v>1864</v>
      </c>
      <c r="B4" s="255"/>
      <c r="C4" s="652" t="s">
        <v>2141</v>
      </c>
      <c r="D4" s="652"/>
      <c r="E4" s="652"/>
      <c r="F4" s="652"/>
      <c r="G4" s="652"/>
      <c r="H4" s="653"/>
    </row>
    <row r="5" spans="1:8" ht="45.75" thickBot="1" x14ac:dyDescent="0.3">
      <c r="A5" s="100" t="s">
        <v>15</v>
      </c>
      <c r="B5" s="101" t="s">
        <v>2130</v>
      </c>
      <c r="C5" s="117" t="s">
        <v>2142</v>
      </c>
      <c r="D5" s="128" t="s">
        <v>2143</v>
      </c>
      <c r="E5" s="128" t="s">
        <v>2144</v>
      </c>
      <c r="F5" s="128" t="s">
        <v>2145</v>
      </c>
      <c r="G5" s="117" t="s">
        <v>2146</v>
      </c>
      <c r="H5" s="118" t="s">
        <v>2147</v>
      </c>
    </row>
    <row r="6" spans="1:8" x14ac:dyDescent="0.25">
      <c r="A6" s="106" t="s">
        <v>2148</v>
      </c>
      <c r="B6" s="266" t="s">
        <v>2149</v>
      </c>
      <c r="C6" s="359"/>
      <c r="D6" s="360"/>
      <c r="E6" s="360"/>
      <c r="F6" s="361">
        <f>D6-E6</f>
        <v>0</v>
      </c>
      <c r="G6" s="361"/>
      <c r="H6" s="356">
        <f>F6*G6</f>
        <v>0</v>
      </c>
    </row>
    <row r="7" spans="1:8" x14ac:dyDescent="0.25">
      <c r="A7" s="145" t="s">
        <v>2148</v>
      </c>
      <c r="B7" s="24" t="s">
        <v>2149</v>
      </c>
      <c r="C7" s="362"/>
      <c r="D7" s="363"/>
      <c r="E7" s="363"/>
      <c r="F7" s="364">
        <f>D7-E7</f>
        <v>0</v>
      </c>
      <c r="G7" s="364"/>
      <c r="H7" s="357">
        <f>F7*G7</f>
        <v>0</v>
      </c>
    </row>
    <row r="8" spans="1:8" ht="15.75" thickBot="1" x14ac:dyDescent="0.3">
      <c r="A8" s="145" t="s">
        <v>2148</v>
      </c>
      <c r="B8" s="24" t="s">
        <v>2149</v>
      </c>
      <c r="C8" s="365"/>
      <c r="D8" s="366"/>
      <c r="E8" s="366"/>
      <c r="F8" s="367">
        <f>D8-E8</f>
        <v>0</v>
      </c>
      <c r="G8" s="364"/>
      <c r="H8" s="357">
        <f>F8*G8</f>
        <v>0</v>
      </c>
    </row>
    <row r="9" spans="1:8" ht="15.75" thickBot="1" x14ac:dyDescent="0.3">
      <c r="A9" s="145" t="s">
        <v>2148</v>
      </c>
      <c r="B9" s="24" t="s">
        <v>2149</v>
      </c>
      <c r="C9" s="86"/>
      <c r="D9" s="155"/>
      <c r="E9" s="155"/>
      <c r="F9" s="98"/>
      <c r="G9" s="354" t="s">
        <v>2150</v>
      </c>
      <c r="H9" s="355">
        <f>SUM(H6:H8)</f>
        <v>0</v>
      </c>
    </row>
    <row r="10" spans="1:8" x14ac:dyDescent="0.25">
      <c r="A10" s="106" t="s">
        <v>2148</v>
      </c>
      <c r="B10" s="266" t="s">
        <v>2151</v>
      </c>
      <c r="C10" s="359"/>
      <c r="D10" s="368"/>
      <c r="E10" s="368"/>
      <c r="F10" s="364">
        <f>D10-E10</f>
        <v>0</v>
      </c>
      <c r="G10" s="361"/>
      <c r="H10" s="356">
        <f>F10*G10</f>
        <v>0</v>
      </c>
    </row>
    <row r="11" spans="1:8" x14ac:dyDescent="0.25">
      <c r="A11" s="145" t="s">
        <v>2148</v>
      </c>
      <c r="B11" s="24" t="s">
        <v>2151</v>
      </c>
      <c r="C11" s="362"/>
      <c r="D11" s="369"/>
      <c r="E11" s="369"/>
      <c r="F11" s="364">
        <f>D11-E11</f>
        <v>0</v>
      </c>
      <c r="G11" s="364"/>
      <c r="H11" s="357">
        <f>F11*G11</f>
        <v>0</v>
      </c>
    </row>
    <row r="12" spans="1:8" ht="15.75" thickBot="1" x14ac:dyDescent="0.3">
      <c r="A12" s="145" t="s">
        <v>2148</v>
      </c>
      <c r="B12" s="24" t="s">
        <v>2151</v>
      </c>
      <c r="C12" s="365"/>
      <c r="D12" s="370"/>
      <c r="E12" s="370"/>
      <c r="F12" s="364">
        <f>D12-E12</f>
        <v>0</v>
      </c>
      <c r="G12" s="367"/>
      <c r="H12" s="357">
        <f>F12*G12</f>
        <v>0</v>
      </c>
    </row>
    <row r="13" spans="1:8" ht="15.75" thickBot="1" x14ac:dyDescent="0.3">
      <c r="A13" s="44" t="s">
        <v>2148</v>
      </c>
      <c r="B13" s="45" t="s">
        <v>2151</v>
      </c>
      <c r="C13" s="86"/>
      <c r="D13" s="155"/>
      <c r="E13" s="155"/>
      <c r="F13" s="98"/>
      <c r="G13" s="209" t="s">
        <v>2150</v>
      </c>
      <c r="H13" s="264">
        <f>SUM(H10:H12)</f>
        <v>0</v>
      </c>
    </row>
    <row r="14" spans="1:8" x14ac:dyDescent="0.25">
      <c r="A14" s="106" t="s">
        <v>2152</v>
      </c>
      <c r="B14" s="266" t="s">
        <v>2153</v>
      </c>
      <c r="C14" s="371"/>
      <c r="D14" s="372"/>
      <c r="E14" s="372"/>
      <c r="F14" s="364">
        <f>D14-E14</f>
        <v>0</v>
      </c>
      <c r="G14" s="373"/>
      <c r="H14" s="358">
        <f>F14*G14</f>
        <v>0</v>
      </c>
    </row>
    <row r="15" spans="1:8" x14ac:dyDescent="0.25">
      <c r="A15" s="145" t="s">
        <v>2152</v>
      </c>
      <c r="B15" s="24" t="s">
        <v>2153</v>
      </c>
      <c r="C15" s="362"/>
      <c r="D15" s="369"/>
      <c r="E15" s="369"/>
      <c r="F15" s="364">
        <f>D15-E15</f>
        <v>0</v>
      </c>
      <c r="G15" s="364"/>
      <c r="H15" s="357">
        <f>F15*G15</f>
        <v>0</v>
      </c>
    </row>
    <row r="16" spans="1:8" ht="15.75" thickBot="1" x14ac:dyDescent="0.3">
      <c r="A16" s="145" t="s">
        <v>2152</v>
      </c>
      <c r="B16" s="24" t="s">
        <v>2153</v>
      </c>
      <c r="C16" s="365"/>
      <c r="D16" s="370"/>
      <c r="E16" s="370"/>
      <c r="F16" s="364">
        <f>D16-E16</f>
        <v>0</v>
      </c>
      <c r="G16" s="367"/>
      <c r="H16" s="357">
        <f>F16*G16</f>
        <v>0</v>
      </c>
    </row>
    <row r="17" spans="1:9" ht="15.75" thickBot="1" x14ac:dyDescent="0.3">
      <c r="A17" s="44" t="s">
        <v>2152</v>
      </c>
      <c r="B17" s="45" t="s">
        <v>2153</v>
      </c>
      <c r="C17" s="86"/>
      <c r="D17" s="155"/>
      <c r="E17" s="155"/>
      <c r="F17" s="98"/>
      <c r="G17" s="209" t="s">
        <v>2150</v>
      </c>
      <c r="H17" s="264">
        <f>SUM(H14:H16)</f>
        <v>0</v>
      </c>
      <c r="I17" s="141"/>
    </row>
    <row r="19" spans="1:9" s="141" customFormat="1" x14ac:dyDescent="0.25">
      <c r="A19" s="1" t="s">
        <v>2056</v>
      </c>
    </row>
    <row r="20" spans="1:9" s="141" customFormat="1" x14ac:dyDescent="0.25">
      <c r="A20" s="212" t="s">
        <v>1848</v>
      </c>
      <c r="B20" s="170"/>
      <c r="C20" s="170"/>
      <c r="D20" s="170"/>
      <c r="E20" s="170"/>
      <c r="F20" s="170"/>
      <c r="G20" s="170"/>
      <c r="H20" s="170"/>
      <c r="I20" s="171"/>
    </row>
    <row r="21" spans="1:9" ht="15" customHeight="1" x14ac:dyDescent="0.25">
      <c r="A21" s="182" t="s">
        <v>2154</v>
      </c>
      <c r="B21" s="160"/>
      <c r="C21" s="160"/>
      <c r="D21" s="160"/>
      <c r="E21" s="160"/>
      <c r="F21" s="160"/>
      <c r="G21" s="160"/>
      <c r="H21" s="160"/>
      <c r="I21" s="174"/>
    </row>
    <row r="22" spans="1:9" ht="15" customHeight="1" x14ac:dyDescent="0.25">
      <c r="A22" s="185" t="s">
        <v>2155</v>
      </c>
      <c r="B22" s="162"/>
      <c r="C22" s="162"/>
      <c r="D22" s="162"/>
      <c r="E22" s="162"/>
      <c r="F22" s="162"/>
      <c r="G22" s="162"/>
      <c r="H22" s="162"/>
      <c r="I22" s="187"/>
    </row>
  </sheetData>
  <mergeCells count="1">
    <mergeCell ref="C4:H4"/>
  </mergeCells>
  <printOptions headings="1" gridLines="1"/>
  <pageMargins left="0.7" right="0.7" top="0.75" bottom="0.75" header="0.3" footer="0.3"/>
  <pageSetup scale="70" orientation="landscape" r:id="rId1"/>
  <ignoredErrors>
    <ignoredError sqref="H9 H13" formula="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SharedWithUsers xmlns="78f916c6-ecd0-4727-ba67-5a29ec0be12f">
      <UserInfo>
        <DisplayName>Jones, William F. (USMA-WBRO)</DisplayName>
        <AccountId>6</AccountId>
        <AccountType/>
      </UserInfo>
    </SharedWithUser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D4E22A4FC4B0D345B4A4A6B93C676E6B" ma:contentTypeVersion="6" ma:contentTypeDescription="Create a new document." ma:contentTypeScope="" ma:versionID="897313801d3d57eff8893ed90880ed38">
  <xsd:schema xmlns:xsd="http://www.w3.org/2001/XMLSchema" xmlns:xs="http://www.w3.org/2001/XMLSchema" xmlns:p="http://schemas.microsoft.com/office/2006/metadata/properties" xmlns:ns2="78f916c6-ecd0-4727-ba67-5a29ec0be12f" xmlns:ns3="c4e9d4ba-2ad5-4015-9f2d-6861a3880f3a" targetNamespace="http://schemas.microsoft.com/office/2006/metadata/properties" ma:root="true" ma:fieldsID="1a7b0f389439a76759debe154ceee5ff" ns2:_="" ns3:_="">
    <xsd:import namespace="78f916c6-ecd0-4727-ba67-5a29ec0be12f"/>
    <xsd:import namespace="c4e9d4ba-2ad5-4015-9f2d-6861a3880f3a"/>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KeyPoints" minOccurs="0"/>
                <xsd:element ref="ns3: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8f916c6-ecd0-4727-ba67-5a29ec0be12f"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4e9d4ba-2ad5-4015-9f2d-6861a3880f3a"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1B25AAA8-2E6E-4A7C-9E56-FDA33ED8D348}">
  <ds:schemaRefs>
    <ds:schemaRef ds:uri="http://schemas.microsoft.com/sharepoint/v3/contenttype/forms"/>
  </ds:schemaRefs>
</ds:datastoreItem>
</file>

<file path=customXml/itemProps2.xml><?xml version="1.0" encoding="utf-8"?>
<ds:datastoreItem xmlns:ds="http://schemas.openxmlformats.org/officeDocument/2006/customXml" ds:itemID="{F0AE2A65-42A7-478A-8E37-AC0E47130EDD}">
  <ds:schemaRefs>
    <ds:schemaRef ds:uri="http://purl.org/dc/dcmitype/"/>
    <ds:schemaRef ds:uri="http://purl.org/dc/elements/1.1/"/>
    <ds:schemaRef ds:uri="http://schemas.openxmlformats.org/package/2006/metadata/core-properties"/>
    <ds:schemaRef ds:uri="http://purl.org/dc/terms/"/>
    <ds:schemaRef ds:uri="http://schemas.microsoft.com/office/infopath/2007/PartnerControls"/>
    <ds:schemaRef ds:uri="http://schemas.microsoft.com/office/2006/documentManagement/types"/>
    <ds:schemaRef ds:uri="http://www.w3.org/XML/1998/namespace"/>
    <ds:schemaRef ds:uri="c4e9d4ba-2ad5-4015-9f2d-6861a3880f3a"/>
    <ds:schemaRef ds:uri="78f916c6-ecd0-4727-ba67-5a29ec0be12f"/>
    <ds:schemaRef ds:uri="http://schemas.microsoft.com/office/2006/metadata/properties"/>
  </ds:schemaRefs>
</ds:datastoreItem>
</file>

<file path=customXml/itemProps3.xml><?xml version="1.0" encoding="utf-8"?>
<ds:datastoreItem xmlns:ds="http://schemas.openxmlformats.org/officeDocument/2006/customXml" ds:itemID="{F5789974-BDFD-4DCA-A5F0-116C07FFB49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8f916c6-ecd0-4727-ba67-5a29ec0be12f"/>
    <ds:schemaRef ds:uri="c4e9d4ba-2ad5-4015-9f2d-6861a3880f3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2</vt:i4>
      </vt:variant>
    </vt:vector>
  </HeadingPairs>
  <TitlesOfParts>
    <vt:vector size="12" baseType="lpstr">
      <vt:lpstr>1.Feeder Deployment Incremental</vt:lpstr>
      <vt:lpstr>2. Feeder Deployment Cumulative</vt:lpstr>
      <vt:lpstr>3. Feeder Status</vt:lpstr>
      <vt:lpstr>4. System Status</vt:lpstr>
      <vt:lpstr>5.a. Spending - 2018 Report </vt:lpstr>
      <vt:lpstr>5.b. Spending - 2019 Report</vt:lpstr>
      <vt:lpstr>6. Substation Information</vt:lpstr>
      <vt:lpstr>7. DMS Power Flow</vt:lpstr>
      <vt:lpstr>8. Unitil CMI</vt:lpstr>
      <vt:lpstr>9. Pre-Investment Baselines</vt:lpstr>
      <vt:lpstr>'3. Feeder Status'!Print_Area</vt:lpstr>
      <vt:lpstr>'4. System Status'!Print_Area</vt:lpstr>
    </vt:vector>
  </TitlesOfParts>
  <Manager/>
  <Company>Microsoft</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Belmont Library Patron</dc:creator>
  <cp:keywords/>
  <dc:description/>
  <cp:lastModifiedBy>National Grid</cp:lastModifiedBy>
  <cp:revision/>
  <dcterms:created xsi:type="dcterms:W3CDTF">2019-03-15T14:12:48Z</dcterms:created>
  <dcterms:modified xsi:type="dcterms:W3CDTF">2020-01-31T16:29:13Z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-252916874</vt:i4>
  </property>
  <property fmtid="{D5CDD505-2E9C-101B-9397-08002B2CF9AE}" pid="3" name="_NewReviewCycle">
    <vt:lpwstr/>
  </property>
  <property fmtid="{D5CDD505-2E9C-101B-9397-08002B2CF9AE}" pid="4" name="_EmailSubject">
    <vt:lpwstr>EXT || RE: Request r.e. Grid Mod filings this week</vt:lpwstr>
  </property>
  <property fmtid="{D5CDD505-2E9C-101B-9397-08002B2CF9AE}" pid="5" name="_AuthorEmail">
    <vt:lpwstr>Monica.Castillo@nationalgrid.com</vt:lpwstr>
  </property>
  <property fmtid="{D5CDD505-2E9C-101B-9397-08002B2CF9AE}" pid="6" name="_AuthorEmailDisplayName">
    <vt:lpwstr>Castillo, Monica M.</vt:lpwstr>
  </property>
  <property fmtid="{D5CDD505-2E9C-101B-9397-08002B2CF9AE}" pid="8" name="ContentTypeId">
    <vt:lpwstr>0x010100D4E22A4FC4B0D345B4A4A6B93C676E6B</vt:lpwstr>
  </property>
  <property fmtid="{D5CDD505-2E9C-101B-9397-08002B2CF9AE}" pid="9" name="_PreviousAdHocReviewCycleID">
    <vt:i4>-599628153</vt:i4>
  </property>
</Properties>
</file>